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rmartinez\Desktop\RM\CUENTA DE COBRO\"/>
    </mc:Choice>
  </mc:AlternateContent>
  <bookViews>
    <workbookView xWindow="0" yWindow="0" windowWidth="28800" windowHeight="12330" activeTab="2"/>
  </bookViews>
  <sheets>
    <sheet name="Detalle1" sheetId="6" state="hidden" r:id="rId1"/>
    <sheet name="Detalle2" sheetId="7" state="hidden" r:id="rId2"/>
    <sheet name="BASE" sheetId="1" r:id="rId3"/>
    <sheet name="FESTIVOS_CO" sheetId="3" r:id="rId4"/>
    <sheet name="PANEL DE CONTROL" sheetId="4" r:id="rId5"/>
    <sheet name="Hoja2" sheetId="2" r:id="rId6"/>
    <sheet name="DIRECTORIO" sheetId="5" r:id="rId7"/>
  </sheets>
  <definedNames>
    <definedName name="_xlnm._FilterDatabase" localSheetId="2" hidden="1">BASE!$A$1:$CN$2960</definedName>
    <definedName name="SegmentaciónDeDatos_RESPONSABLE_FINAL">#N/A</definedName>
    <definedName name="SegmentaciónDeDatos_TIPO_DE_NOTIFICACIÓN">#N/A</definedName>
  </definedNames>
  <calcPr calcId="162913"/>
  <pivotCaches>
    <pivotCache cacheId="0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05" i="1" l="1"/>
  <c r="Z311" i="1"/>
  <c r="Z375" i="1"/>
  <c r="Z374" i="1"/>
  <c r="Z383" i="1"/>
  <c r="Z382" i="1"/>
  <c r="Z2962" i="1"/>
  <c r="Z384" i="1"/>
  <c r="Z396" i="1"/>
  <c r="Z369" i="1"/>
  <c r="Z368" i="1"/>
  <c r="Z365" i="1"/>
  <c r="Z362" i="1"/>
  <c r="Z359" i="1"/>
  <c r="Z363" i="1"/>
  <c r="AZ103" i="1"/>
  <c r="AZ12" i="1"/>
  <c r="Z343" i="1"/>
  <c r="Z172" i="1"/>
  <c r="Z171" i="1"/>
  <c r="Z170" i="1"/>
  <c r="Z169" i="1"/>
  <c r="Z331" i="1"/>
  <c r="Z198" i="1"/>
  <c r="Z292" i="1"/>
  <c r="Z291" i="1"/>
  <c r="Z290" i="1"/>
  <c r="Z289" i="1"/>
  <c r="Z288" i="1"/>
  <c r="Z286" i="1"/>
  <c r="Z285" i="1"/>
  <c r="Z284" i="1"/>
  <c r="AI7" i="1"/>
  <c r="AI21" i="1"/>
  <c r="AI22" i="1"/>
  <c r="AI23" i="1"/>
  <c r="AI24" i="1"/>
  <c r="AI25" i="1"/>
  <c r="AI28" i="1"/>
  <c r="AI29" i="1"/>
  <c r="AI30" i="1"/>
  <c r="AI33" i="1"/>
  <c r="AI34" i="1"/>
  <c r="AI36" i="1"/>
  <c r="AI37" i="1"/>
  <c r="AI40" i="1"/>
  <c r="AI42" i="1"/>
  <c r="AI43" i="1"/>
  <c r="AI44" i="1"/>
  <c r="AI46" i="1"/>
  <c r="AI47" i="1"/>
  <c r="AI49" i="1"/>
  <c r="AI50" i="1"/>
  <c r="AI51" i="1"/>
  <c r="AI52" i="1"/>
  <c r="AI54" i="1"/>
  <c r="AI55" i="1"/>
  <c r="AI56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80" i="1"/>
  <c r="AI81" i="1"/>
  <c r="AI82" i="1"/>
  <c r="AI83" i="1"/>
  <c r="AI84" i="1"/>
  <c r="AI85" i="1"/>
  <c r="AI86" i="1"/>
  <c r="AI87" i="1"/>
  <c r="AI88" i="1"/>
  <c r="AI89" i="1"/>
  <c r="AI91" i="1"/>
  <c r="AI94" i="1"/>
  <c r="AI95" i="1"/>
  <c r="AI96" i="1"/>
  <c r="AI98" i="1"/>
  <c r="AI99" i="1"/>
  <c r="AI100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2" i="1"/>
  <c r="AI223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7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93" i="1"/>
  <c r="AI6" i="1"/>
  <c r="AI2" i="1"/>
  <c r="F3" i="1"/>
  <c r="G3" i="1" s="1"/>
  <c r="F4" i="1"/>
  <c r="G4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6" i="1"/>
  <c r="G86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F102" i="1"/>
  <c r="F103" i="1"/>
  <c r="G103" i="1" s="1"/>
  <c r="F104" i="1"/>
  <c r="G104" i="1" s="1"/>
  <c r="F105" i="1"/>
  <c r="G105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115" i="1"/>
  <c r="G115" i="1" s="1"/>
  <c r="F116" i="1"/>
  <c r="G116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31" i="1"/>
  <c r="G131" i="1" s="1"/>
  <c r="F132" i="1"/>
  <c r="G132" i="1" s="1"/>
  <c r="F133" i="1"/>
  <c r="G133" i="1" s="1"/>
  <c r="F134" i="1"/>
  <c r="G134" i="1" s="1"/>
  <c r="F135" i="1"/>
  <c r="G135" i="1" s="1"/>
  <c r="F136" i="1"/>
  <c r="G136" i="1" s="1"/>
  <c r="F137" i="1"/>
  <c r="G137" i="1" s="1"/>
  <c r="F138" i="1"/>
  <c r="G138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145" i="1"/>
  <c r="G145" i="1" s="1"/>
  <c r="F146" i="1"/>
  <c r="G146" i="1" s="1"/>
  <c r="F147" i="1"/>
  <c r="G147" i="1" s="1"/>
  <c r="F148" i="1"/>
  <c r="G148" i="1" s="1"/>
  <c r="F149" i="1"/>
  <c r="G149" i="1" s="1"/>
  <c r="F150" i="1"/>
  <c r="G150" i="1" s="1"/>
  <c r="F151" i="1"/>
  <c r="G151" i="1" s="1"/>
  <c r="F152" i="1"/>
  <c r="G152" i="1" s="1"/>
  <c r="F153" i="1"/>
  <c r="G153" i="1" s="1"/>
  <c r="F154" i="1"/>
  <c r="G154" i="1" s="1"/>
  <c r="F155" i="1"/>
  <c r="G155" i="1" s="1"/>
  <c r="F156" i="1"/>
  <c r="G156" i="1" s="1"/>
  <c r="F157" i="1"/>
  <c r="G157" i="1" s="1"/>
  <c r="F158" i="1"/>
  <c r="G158" i="1" s="1"/>
  <c r="F159" i="1"/>
  <c r="G159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175" i="1"/>
  <c r="G175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226" i="1"/>
  <c r="G226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234" i="1"/>
  <c r="G234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0" i="1"/>
  <c r="G250" i="1" s="1"/>
  <c r="F251" i="1"/>
  <c r="G251" i="1" s="1"/>
  <c r="F252" i="1"/>
  <c r="G252" i="1" s="1"/>
  <c r="F253" i="1"/>
  <c r="G253" i="1" s="1"/>
  <c r="F254" i="1"/>
  <c r="G254" i="1" s="1"/>
  <c r="F255" i="1"/>
  <c r="G255" i="1" s="1"/>
  <c r="F256" i="1"/>
  <c r="G256" i="1" s="1"/>
  <c r="F257" i="1"/>
  <c r="G257" i="1" s="1"/>
  <c r="F258" i="1"/>
  <c r="G258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278" i="1"/>
  <c r="G278" i="1" s="1"/>
  <c r="F279" i="1"/>
  <c r="G27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288" i="1"/>
  <c r="G288" i="1" s="1"/>
  <c r="F289" i="1"/>
  <c r="G289" i="1" s="1"/>
  <c r="F290" i="1"/>
  <c r="G290" i="1" s="1"/>
  <c r="F291" i="1"/>
  <c r="G291" i="1" s="1"/>
  <c r="F292" i="1"/>
  <c r="G292" i="1" s="1"/>
  <c r="F293" i="1"/>
  <c r="G293" i="1" s="1"/>
  <c r="F294" i="1"/>
  <c r="G294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314" i="1"/>
  <c r="G314" i="1" s="1"/>
  <c r="F315" i="1"/>
  <c r="G315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324" i="1"/>
  <c r="G324" i="1" s="1"/>
  <c r="F325" i="1"/>
  <c r="G325" i="1" s="1"/>
  <c r="F326" i="1"/>
  <c r="G326" i="1" s="1"/>
  <c r="F327" i="1"/>
  <c r="G327" i="1" s="1"/>
  <c r="F328" i="1"/>
  <c r="G328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342" i="1"/>
  <c r="G342" i="1" s="1"/>
  <c r="F343" i="1"/>
  <c r="G343" i="1" s="1"/>
  <c r="F344" i="1"/>
  <c r="G344" i="1" s="1"/>
  <c r="F345" i="1"/>
  <c r="G345" i="1" s="1"/>
  <c r="F346" i="1"/>
  <c r="G346" i="1" s="1"/>
  <c r="F347" i="1"/>
  <c r="G347" i="1" s="1"/>
  <c r="F348" i="1"/>
  <c r="G348" i="1" s="1"/>
  <c r="F349" i="1"/>
  <c r="G349" i="1" s="1"/>
  <c r="F350" i="1"/>
  <c r="G350" i="1" s="1"/>
  <c r="F351" i="1"/>
  <c r="G351" i="1" s="1"/>
  <c r="F352" i="1"/>
  <c r="G352" i="1" s="1"/>
  <c r="F353" i="1"/>
  <c r="G353" i="1" s="1"/>
  <c r="F354" i="1"/>
  <c r="G354" i="1" s="1"/>
  <c r="F355" i="1"/>
  <c r="G355" i="1" s="1"/>
  <c r="F356" i="1"/>
  <c r="G356" i="1" s="1"/>
  <c r="F357" i="1"/>
  <c r="G357" i="1" s="1"/>
  <c r="F358" i="1"/>
  <c r="G358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366" i="1"/>
  <c r="G366" i="1" s="1"/>
  <c r="F367" i="1"/>
  <c r="G367" i="1" s="1"/>
  <c r="F368" i="1"/>
  <c r="G368" i="1" s="1"/>
  <c r="F369" i="1"/>
  <c r="G369" i="1" s="1"/>
  <c r="F370" i="1"/>
  <c r="G370" i="1" s="1"/>
  <c r="F371" i="1"/>
  <c r="G371" i="1" s="1"/>
  <c r="F372" i="1"/>
  <c r="G372" i="1" s="1"/>
  <c r="F373" i="1"/>
  <c r="G373" i="1" s="1"/>
  <c r="F374" i="1"/>
  <c r="G374" i="1" s="1"/>
  <c r="F375" i="1"/>
  <c r="G375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393" i="1"/>
  <c r="G393" i="1" s="1"/>
  <c r="F394" i="1"/>
  <c r="G394" i="1" s="1"/>
  <c r="F395" i="1"/>
  <c r="G395" i="1" s="1"/>
  <c r="F396" i="1"/>
  <c r="G396" i="1" s="1"/>
  <c r="F397" i="1"/>
  <c r="G397" i="1" s="1"/>
  <c r="F398" i="1"/>
  <c r="G398" i="1" s="1"/>
  <c r="F399" i="1"/>
  <c r="G399" i="1" s="1"/>
  <c r="F400" i="1"/>
  <c r="G400" i="1" s="1"/>
  <c r="F401" i="1"/>
  <c r="G401" i="1" s="1"/>
  <c r="F402" i="1"/>
  <c r="G402" i="1" s="1"/>
  <c r="F403" i="1"/>
  <c r="G403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F418" i="1"/>
  <c r="G418" i="1" s="1"/>
  <c r="F419" i="1"/>
  <c r="G419" i="1" s="1"/>
  <c r="F420" i="1"/>
  <c r="G420" i="1" s="1"/>
  <c r="F421" i="1"/>
  <c r="G421" i="1" s="1"/>
  <c r="F422" i="1"/>
  <c r="G422" i="1" s="1"/>
  <c r="F423" i="1"/>
  <c r="G423" i="1" s="1"/>
  <c r="F424" i="1"/>
  <c r="G424" i="1" s="1"/>
  <c r="F425" i="1"/>
  <c r="G425" i="1" s="1"/>
  <c r="F426" i="1"/>
  <c r="G426" i="1" s="1"/>
  <c r="F427" i="1"/>
  <c r="G427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55" i="1"/>
  <c r="G455" i="1" s="1"/>
  <c r="F456" i="1"/>
  <c r="G456" i="1" s="1"/>
  <c r="F457" i="1"/>
  <c r="G457" i="1" s="1"/>
  <c r="F458" i="1"/>
  <c r="G458" i="1" s="1"/>
  <c r="F459" i="1"/>
  <c r="G459" i="1" s="1"/>
  <c r="F460" i="1"/>
  <c r="G460" i="1" s="1"/>
  <c r="F461" i="1"/>
  <c r="G461" i="1" s="1"/>
  <c r="F462" i="1"/>
  <c r="G462" i="1" s="1"/>
  <c r="F463" i="1"/>
  <c r="G463" i="1" s="1"/>
  <c r="F464" i="1"/>
  <c r="G464" i="1" s="1"/>
  <c r="F465" i="1"/>
  <c r="G465" i="1" s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74" i="1"/>
  <c r="G474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G481" i="1" s="1"/>
  <c r="F482" i="1"/>
  <c r="G482" i="1" s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2" i="1"/>
  <c r="G492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G527" i="1" s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535" i="1"/>
  <c r="G535" i="1" s="1"/>
  <c r="F536" i="1"/>
  <c r="G536" i="1" s="1"/>
  <c r="F537" i="1"/>
  <c r="G537" i="1" s="1"/>
  <c r="F538" i="1"/>
  <c r="G538" i="1" s="1"/>
  <c r="F539" i="1"/>
  <c r="G539" i="1" s="1"/>
  <c r="F540" i="1"/>
  <c r="G540" i="1" s="1"/>
  <c r="F541" i="1"/>
  <c r="G541" i="1" s="1"/>
  <c r="F542" i="1"/>
  <c r="G542" i="1" s="1"/>
  <c r="F543" i="1"/>
  <c r="G543" i="1" s="1"/>
  <c r="F544" i="1"/>
  <c r="G544" i="1" s="1"/>
  <c r="F545" i="1"/>
  <c r="G545" i="1" s="1"/>
  <c r="F546" i="1"/>
  <c r="G546" i="1" s="1"/>
  <c r="F547" i="1"/>
  <c r="G547" i="1" s="1"/>
  <c r="F548" i="1"/>
  <c r="G548" i="1" s="1"/>
  <c r="F549" i="1"/>
  <c r="G549" i="1" s="1"/>
  <c r="F550" i="1"/>
  <c r="G550" i="1" s="1"/>
  <c r="F551" i="1"/>
  <c r="G551" i="1" s="1"/>
  <c r="F552" i="1"/>
  <c r="G552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60" i="1"/>
  <c r="G560" i="1" s="1"/>
  <c r="F561" i="1"/>
  <c r="G561" i="1" s="1"/>
  <c r="F562" i="1"/>
  <c r="G562" i="1" s="1"/>
  <c r="F563" i="1"/>
  <c r="G563" i="1" s="1"/>
  <c r="F564" i="1"/>
  <c r="G564" i="1" s="1"/>
  <c r="F565" i="1"/>
  <c r="G565" i="1" s="1"/>
  <c r="F566" i="1"/>
  <c r="G566" i="1" s="1"/>
  <c r="F567" i="1"/>
  <c r="G567" i="1" s="1"/>
  <c r="F568" i="1"/>
  <c r="G568" i="1" s="1"/>
  <c r="F569" i="1"/>
  <c r="G569" i="1" s="1"/>
  <c r="F570" i="1"/>
  <c r="G570" i="1" s="1"/>
  <c r="F571" i="1"/>
  <c r="G571" i="1" s="1"/>
  <c r="F572" i="1"/>
  <c r="G572" i="1" s="1"/>
  <c r="F573" i="1"/>
  <c r="G573" i="1" s="1"/>
  <c r="F574" i="1"/>
  <c r="G574" i="1" s="1"/>
  <c r="F575" i="1"/>
  <c r="G575" i="1" s="1"/>
  <c r="F576" i="1"/>
  <c r="G576" i="1" s="1"/>
  <c r="F577" i="1"/>
  <c r="G577" i="1" s="1"/>
  <c r="F578" i="1"/>
  <c r="G578" i="1" s="1"/>
  <c r="F579" i="1"/>
  <c r="G579" i="1" s="1"/>
  <c r="F580" i="1"/>
  <c r="G580" i="1" s="1"/>
  <c r="F581" i="1"/>
  <c r="G581" i="1" s="1"/>
  <c r="F582" i="1"/>
  <c r="G58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596" i="1"/>
  <c r="G596" i="1" s="1"/>
  <c r="F597" i="1"/>
  <c r="G597" i="1" s="1"/>
  <c r="F598" i="1"/>
  <c r="G598" i="1" s="1"/>
  <c r="F599" i="1"/>
  <c r="G599" i="1" s="1"/>
  <c r="F600" i="1"/>
  <c r="G600" i="1" s="1"/>
  <c r="F601" i="1"/>
  <c r="G601" i="1" s="1"/>
  <c r="F602" i="1"/>
  <c r="G602" i="1" s="1"/>
  <c r="F603" i="1"/>
  <c r="G603" i="1" s="1"/>
  <c r="F604" i="1"/>
  <c r="G604" i="1" s="1"/>
  <c r="F605" i="1"/>
  <c r="G605" i="1" s="1"/>
  <c r="F606" i="1"/>
  <c r="G606" i="1" s="1"/>
  <c r="F607" i="1"/>
  <c r="G607" i="1" s="1"/>
  <c r="F608" i="1"/>
  <c r="G608" i="1" s="1"/>
  <c r="F609" i="1"/>
  <c r="G609" i="1" s="1"/>
  <c r="F610" i="1"/>
  <c r="G610" i="1" s="1"/>
  <c r="F611" i="1"/>
  <c r="G611" i="1" s="1"/>
  <c r="F612" i="1"/>
  <c r="G612" i="1" s="1"/>
  <c r="F613" i="1"/>
  <c r="G613" i="1" s="1"/>
  <c r="F614" i="1"/>
  <c r="G614" i="1" s="1"/>
  <c r="F615" i="1"/>
  <c r="G615" i="1" s="1"/>
  <c r="F616" i="1"/>
  <c r="G616" i="1" s="1"/>
  <c r="F617" i="1"/>
  <c r="G617" i="1" s="1"/>
  <c r="F618" i="1"/>
  <c r="G618" i="1" s="1"/>
  <c r="F619" i="1"/>
  <c r="G619" i="1" s="1"/>
  <c r="F620" i="1"/>
  <c r="G620" i="1" s="1"/>
  <c r="F621" i="1"/>
  <c r="G621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F629" i="1"/>
  <c r="G629" i="1" s="1"/>
  <c r="F630" i="1"/>
  <c r="G630" i="1" s="1"/>
  <c r="F631" i="1"/>
  <c r="G631" i="1" s="1"/>
  <c r="F632" i="1"/>
  <c r="G632" i="1" s="1"/>
  <c r="F633" i="1"/>
  <c r="G633" i="1" s="1"/>
  <c r="F634" i="1"/>
  <c r="G634" i="1" s="1"/>
  <c r="F635" i="1"/>
  <c r="G635" i="1" s="1"/>
  <c r="F636" i="1"/>
  <c r="G636" i="1" s="1"/>
  <c r="F637" i="1"/>
  <c r="G637" i="1" s="1"/>
  <c r="F638" i="1"/>
  <c r="G638" i="1" s="1"/>
  <c r="F639" i="1"/>
  <c r="G639" i="1" s="1"/>
  <c r="F640" i="1"/>
  <c r="G640" i="1" s="1"/>
  <c r="F641" i="1"/>
  <c r="G641" i="1" s="1"/>
  <c r="F642" i="1"/>
  <c r="G642" i="1" s="1"/>
  <c r="F643" i="1"/>
  <c r="G643" i="1" s="1"/>
  <c r="F644" i="1"/>
  <c r="G644" i="1" s="1"/>
  <c r="F645" i="1"/>
  <c r="G645" i="1" s="1"/>
  <c r="F646" i="1"/>
  <c r="G646" i="1" s="1"/>
  <c r="F647" i="1"/>
  <c r="G647" i="1" s="1"/>
  <c r="F648" i="1"/>
  <c r="G648" i="1" s="1"/>
  <c r="F649" i="1"/>
  <c r="G649" i="1" s="1"/>
  <c r="F650" i="1"/>
  <c r="G650" i="1" s="1"/>
  <c r="F651" i="1"/>
  <c r="G651" i="1" s="1"/>
  <c r="F652" i="1"/>
  <c r="G652" i="1" s="1"/>
  <c r="F653" i="1"/>
  <c r="G653" i="1" s="1"/>
  <c r="F654" i="1"/>
  <c r="G654" i="1" s="1"/>
  <c r="F655" i="1"/>
  <c r="G655" i="1" s="1"/>
  <c r="F656" i="1"/>
  <c r="G656" i="1" s="1"/>
  <c r="F657" i="1"/>
  <c r="G657" i="1" s="1"/>
  <c r="F658" i="1"/>
  <c r="G658" i="1" s="1"/>
  <c r="F659" i="1"/>
  <c r="G659" i="1" s="1"/>
  <c r="F660" i="1"/>
  <c r="G660" i="1" s="1"/>
  <c r="F661" i="1"/>
  <c r="G661" i="1" s="1"/>
  <c r="F662" i="1"/>
  <c r="G662" i="1" s="1"/>
  <c r="F663" i="1"/>
  <c r="G663" i="1" s="1"/>
  <c r="F664" i="1"/>
  <c r="G664" i="1" s="1"/>
  <c r="F665" i="1"/>
  <c r="G665" i="1" s="1"/>
  <c r="F666" i="1"/>
  <c r="G666" i="1" s="1"/>
  <c r="F667" i="1"/>
  <c r="G667" i="1" s="1"/>
  <c r="F668" i="1"/>
  <c r="G668" i="1" s="1"/>
  <c r="F669" i="1"/>
  <c r="G669" i="1" s="1"/>
  <c r="F670" i="1"/>
  <c r="G670" i="1" s="1"/>
  <c r="F671" i="1"/>
  <c r="G671" i="1" s="1"/>
  <c r="F672" i="1"/>
  <c r="G672" i="1" s="1"/>
  <c r="F673" i="1"/>
  <c r="G673" i="1" s="1"/>
  <c r="F674" i="1"/>
  <c r="G674" i="1" s="1"/>
  <c r="F675" i="1"/>
  <c r="G675" i="1" s="1"/>
  <c r="F676" i="1"/>
  <c r="G676" i="1" s="1"/>
  <c r="F677" i="1"/>
  <c r="G677" i="1" s="1"/>
  <c r="F678" i="1"/>
  <c r="G678" i="1" s="1"/>
  <c r="F679" i="1"/>
  <c r="G679" i="1" s="1"/>
  <c r="F680" i="1"/>
  <c r="G680" i="1" s="1"/>
  <c r="F681" i="1"/>
  <c r="G681" i="1" s="1"/>
  <c r="F682" i="1"/>
  <c r="G682" i="1" s="1"/>
  <c r="F683" i="1"/>
  <c r="G683" i="1" s="1"/>
  <c r="F684" i="1"/>
  <c r="G684" i="1" s="1"/>
  <c r="F685" i="1"/>
  <c r="G685" i="1" s="1"/>
  <c r="F686" i="1"/>
  <c r="G686" i="1" s="1"/>
  <c r="F687" i="1"/>
  <c r="G687" i="1" s="1"/>
  <c r="F688" i="1"/>
  <c r="G688" i="1" s="1"/>
  <c r="F689" i="1"/>
  <c r="G689" i="1" s="1"/>
  <c r="F690" i="1"/>
  <c r="G690" i="1" s="1"/>
  <c r="F691" i="1"/>
  <c r="G691" i="1" s="1"/>
  <c r="F692" i="1"/>
  <c r="G692" i="1" s="1"/>
  <c r="F693" i="1"/>
  <c r="G693" i="1" s="1"/>
  <c r="F694" i="1"/>
  <c r="G694" i="1" s="1"/>
  <c r="F695" i="1"/>
  <c r="G695" i="1" s="1"/>
  <c r="F696" i="1"/>
  <c r="G696" i="1" s="1"/>
  <c r="F697" i="1"/>
  <c r="G697" i="1" s="1"/>
  <c r="F698" i="1"/>
  <c r="G698" i="1" s="1"/>
  <c r="F699" i="1"/>
  <c r="G699" i="1" s="1"/>
  <c r="F700" i="1"/>
  <c r="G700" i="1" s="1"/>
  <c r="F701" i="1"/>
  <c r="G701" i="1" s="1"/>
  <c r="F702" i="1"/>
  <c r="G702" i="1" s="1"/>
  <c r="F703" i="1"/>
  <c r="G703" i="1" s="1"/>
  <c r="F704" i="1"/>
  <c r="G704" i="1" s="1"/>
  <c r="F705" i="1"/>
  <c r="G705" i="1" s="1"/>
  <c r="F706" i="1"/>
  <c r="G706" i="1" s="1"/>
  <c r="F707" i="1"/>
  <c r="G707" i="1" s="1"/>
  <c r="F708" i="1"/>
  <c r="G708" i="1" s="1"/>
  <c r="F709" i="1"/>
  <c r="G709" i="1" s="1"/>
  <c r="F710" i="1"/>
  <c r="G710" i="1" s="1"/>
  <c r="F711" i="1"/>
  <c r="G711" i="1" s="1"/>
  <c r="F712" i="1"/>
  <c r="G712" i="1" s="1"/>
  <c r="F713" i="1"/>
  <c r="G713" i="1" s="1"/>
  <c r="F714" i="1"/>
  <c r="G714" i="1" s="1"/>
  <c r="F715" i="1"/>
  <c r="G715" i="1" s="1"/>
  <c r="F716" i="1"/>
  <c r="G716" i="1" s="1"/>
  <c r="F717" i="1"/>
  <c r="G717" i="1" s="1"/>
  <c r="F718" i="1"/>
  <c r="G718" i="1" s="1"/>
  <c r="F719" i="1"/>
  <c r="G719" i="1" s="1"/>
  <c r="F720" i="1"/>
  <c r="G720" i="1" s="1"/>
  <c r="F721" i="1"/>
  <c r="G721" i="1" s="1"/>
  <c r="F722" i="1"/>
  <c r="G722" i="1" s="1"/>
  <c r="F723" i="1"/>
  <c r="G723" i="1" s="1"/>
  <c r="F724" i="1"/>
  <c r="G724" i="1" s="1"/>
  <c r="F725" i="1"/>
  <c r="G725" i="1" s="1"/>
  <c r="F726" i="1"/>
  <c r="G726" i="1" s="1"/>
  <c r="F727" i="1"/>
  <c r="G727" i="1" s="1"/>
  <c r="F728" i="1"/>
  <c r="G728" i="1" s="1"/>
  <c r="F729" i="1"/>
  <c r="G729" i="1" s="1"/>
  <c r="F730" i="1"/>
  <c r="G730" i="1" s="1"/>
  <c r="F731" i="1"/>
  <c r="G731" i="1" s="1"/>
  <c r="F732" i="1"/>
  <c r="G732" i="1" s="1"/>
  <c r="F733" i="1"/>
  <c r="G733" i="1" s="1"/>
  <c r="F734" i="1"/>
  <c r="G734" i="1" s="1"/>
  <c r="F735" i="1"/>
  <c r="G735" i="1" s="1"/>
  <c r="F736" i="1"/>
  <c r="G736" i="1" s="1"/>
  <c r="F737" i="1"/>
  <c r="G737" i="1" s="1"/>
  <c r="F738" i="1"/>
  <c r="G738" i="1" s="1"/>
  <c r="F739" i="1"/>
  <c r="G739" i="1" s="1"/>
  <c r="F740" i="1"/>
  <c r="G740" i="1" s="1"/>
  <c r="F741" i="1"/>
  <c r="G741" i="1" s="1"/>
  <c r="F742" i="1"/>
  <c r="G742" i="1" s="1"/>
  <c r="F743" i="1"/>
  <c r="G743" i="1" s="1"/>
  <c r="F744" i="1"/>
  <c r="G744" i="1" s="1"/>
  <c r="F745" i="1"/>
  <c r="G745" i="1" s="1"/>
  <c r="F746" i="1"/>
  <c r="G746" i="1" s="1"/>
  <c r="F747" i="1"/>
  <c r="G747" i="1" s="1"/>
  <c r="F748" i="1"/>
  <c r="G748" i="1" s="1"/>
  <c r="F749" i="1"/>
  <c r="G749" i="1" s="1"/>
  <c r="F750" i="1"/>
  <c r="G750" i="1" s="1"/>
  <c r="F751" i="1"/>
  <c r="G751" i="1" s="1"/>
  <c r="F752" i="1"/>
  <c r="G752" i="1" s="1"/>
  <c r="F753" i="1"/>
  <c r="G753" i="1" s="1"/>
  <c r="F754" i="1"/>
  <c r="G754" i="1" s="1"/>
  <c r="F755" i="1"/>
  <c r="G755" i="1" s="1"/>
  <c r="F756" i="1"/>
  <c r="G756" i="1" s="1"/>
  <c r="F757" i="1"/>
  <c r="G757" i="1" s="1"/>
  <c r="F758" i="1"/>
  <c r="G758" i="1" s="1"/>
  <c r="F759" i="1"/>
  <c r="G759" i="1" s="1"/>
  <c r="F760" i="1"/>
  <c r="G760" i="1" s="1"/>
  <c r="F761" i="1"/>
  <c r="G761" i="1" s="1"/>
  <c r="F762" i="1"/>
  <c r="G762" i="1" s="1"/>
  <c r="F763" i="1"/>
  <c r="G763" i="1" s="1"/>
  <c r="F764" i="1"/>
  <c r="G764" i="1" s="1"/>
  <c r="F765" i="1"/>
  <c r="G765" i="1" s="1"/>
  <c r="F766" i="1"/>
  <c r="G766" i="1" s="1"/>
  <c r="F767" i="1"/>
  <c r="G767" i="1" s="1"/>
  <c r="F768" i="1"/>
  <c r="G768" i="1" s="1"/>
  <c r="F769" i="1"/>
  <c r="G769" i="1" s="1"/>
  <c r="F770" i="1"/>
  <c r="G770" i="1" s="1"/>
  <c r="F771" i="1"/>
  <c r="G771" i="1" s="1"/>
  <c r="F772" i="1"/>
  <c r="G772" i="1" s="1"/>
  <c r="F773" i="1"/>
  <c r="G773" i="1" s="1"/>
  <c r="F774" i="1"/>
  <c r="G774" i="1" s="1"/>
  <c r="F775" i="1"/>
  <c r="G775" i="1" s="1"/>
  <c r="F776" i="1"/>
  <c r="G776" i="1" s="1"/>
  <c r="F777" i="1"/>
  <c r="G777" i="1" s="1"/>
  <c r="F778" i="1"/>
  <c r="G778" i="1" s="1"/>
  <c r="F779" i="1"/>
  <c r="G779" i="1" s="1"/>
  <c r="F780" i="1"/>
  <c r="G780" i="1" s="1"/>
  <c r="F781" i="1"/>
  <c r="G781" i="1" s="1"/>
  <c r="F782" i="1"/>
  <c r="G782" i="1" s="1"/>
  <c r="F783" i="1"/>
  <c r="G783" i="1" s="1"/>
  <c r="F784" i="1"/>
  <c r="G784" i="1" s="1"/>
  <c r="F785" i="1"/>
  <c r="G785" i="1" s="1"/>
  <c r="F786" i="1"/>
  <c r="G786" i="1" s="1"/>
  <c r="F787" i="1"/>
  <c r="G787" i="1" s="1"/>
  <c r="F788" i="1"/>
  <c r="G788" i="1" s="1"/>
  <c r="F789" i="1"/>
  <c r="G789" i="1" s="1"/>
  <c r="F790" i="1"/>
  <c r="G790" i="1" s="1"/>
  <c r="F791" i="1"/>
  <c r="G791" i="1" s="1"/>
  <c r="F792" i="1"/>
  <c r="G792" i="1" s="1"/>
  <c r="F793" i="1"/>
  <c r="G793" i="1" s="1"/>
  <c r="F794" i="1"/>
  <c r="G794" i="1" s="1"/>
  <c r="F795" i="1"/>
  <c r="G795" i="1" s="1"/>
  <c r="F796" i="1"/>
  <c r="G796" i="1" s="1"/>
  <c r="F797" i="1"/>
  <c r="G797" i="1" s="1"/>
  <c r="F798" i="1"/>
  <c r="G798" i="1" s="1"/>
  <c r="F799" i="1"/>
  <c r="G799" i="1" s="1"/>
  <c r="F800" i="1"/>
  <c r="G800" i="1" s="1"/>
  <c r="F801" i="1"/>
  <c r="G801" i="1" s="1"/>
  <c r="F802" i="1"/>
  <c r="G802" i="1" s="1"/>
  <c r="F803" i="1"/>
  <c r="G803" i="1" s="1"/>
  <c r="F804" i="1"/>
  <c r="G804" i="1" s="1"/>
  <c r="F805" i="1"/>
  <c r="G805" i="1" s="1"/>
  <c r="F806" i="1"/>
  <c r="G806" i="1" s="1"/>
  <c r="F807" i="1"/>
  <c r="G807" i="1" s="1"/>
  <c r="F808" i="1"/>
  <c r="G808" i="1" s="1"/>
  <c r="F809" i="1"/>
  <c r="G809" i="1" s="1"/>
  <c r="F810" i="1"/>
  <c r="G810" i="1" s="1"/>
  <c r="F811" i="1"/>
  <c r="G811" i="1" s="1"/>
  <c r="F812" i="1"/>
  <c r="G812" i="1" s="1"/>
  <c r="F813" i="1"/>
  <c r="G813" i="1" s="1"/>
  <c r="F814" i="1"/>
  <c r="G814" i="1" s="1"/>
  <c r="F815" i="1"/>
  <c r="G815" i="1" s="1"/>
  <c r="F816" i="1"/>
  <c r="G816" i="1" s="1"/>
  <c r="F817" i="1"/>
  <c r="G817" i="1" s="1"/>
  <c r="F818" i="1"/>
  <c r="G818" i="1" s="1"/>
  <c r="F819" i="1"/>
  <c r="G819" i="1" s="1"/>
  <c r="F820" i="1"/>
  <c r="G820" i="1" s="1"/>
  <c r="F821" i="1"/>
  <c r="G821" i="1" s="1"/>
  <c r="F822" i="1"/>
  <c r="G822" i="1" s="1"/>
  <c r="F823" i="1"/>
  <c r="G823" i="1" s="1"/>
  <c r="F824" i="1"/>
  <c r="G824" i="1" s="1"/>
  <c r="F825" i="1"/>
  <c r="G825" i="1" s="1"/>
  <c r="F826" i="1"/>
  <c r="G826" i="1" s="1"/>
  <c r="F827" i="1"/>
  <c r="G827" i="1" s="1"/>
  <c r="F828" i="1"/>
  <c r="G828" i="1" s="1"/>
  <c r="F829" i="1"/>
  <c r="G829" i="1" s="1"/>
  <c r="F830" i="1"/>
  <c r="G830" i="1" s="1"/>
  <c r="F831" i="1"/>
  <c r="G831" i="1" s="1"/>
  <c r="F832" i="1"/>
  <c r="G832" i="1" s="1"/>
  <c r="F833" i="1"/>
  <c r="G833" i="1" s="1"/>
  <c r="F834" i="1"/>
  <c r="G834" i="1" s="1"/>
  <c r="F835" i="1"/>
  <c r="G835" i="1" s="1"/>
  <c r="F836" i="1"/>
  <c r="G836" i="1" s="1"/>
  <c r="F837" i="1"/>
  <c r="G837" i="1" s="1"/>
  <c r="F838" i="1"/>
  <c r="G838" i="1" s="1"/>
  <c r="F839" i="1"/>
  <c r="G839" i="1" s="1"/>
  <c r="F840" i="1"/>
  <c r="G840" i="1" s="1"/>
  <c r="F841" i="1"/>
  <c r="G841" i="1" s="1"/>
  <c r="F842" i="1"/>
  <c r="G842" i="1" s="1"/>
  <c r="F843" i="1"/>
  <c r="G843" i="1" s="1"/>
  <c r="F844" i="1"/>
  <c r="G844" i="1" s="1"/>
  <c r="F845" i="1"/>
  <c r="G845" i="1" s="1"/>
  <c r="F846" i="1"/>
  <c r="G846" i="1" s="1"/>
  <c r="F847" i="1"/>
  <c r="G847" i="1" s="1"/>
  <c r="F848" i="1"/>
  <c r="G848" i="1" s="1"/>
  <c r="F849" i="1"/>
  <c r="G849" i="1" s="1"/>
  <c r="F850" i="1"/>
  <c r="G850" i="1" s="1"/>
  <c r="F851" i="1"/>
  <c r="G851" i="1" s="1"/>
  <c r="F852" i="1"/>
  <c r="G852" i="1" s="1"/>
  <c r="F853" i="1"/>
  <c r="G853" i="1" s="1"/>
  <c r="F854" i="1"/>
  <c r="G854" i="1" s="1"/>
  <c r="F855" i="1"/>
  <c r="G855" i="1" s="1"/>
  <c r="F856" i="1"/>
  <c r="G856" i="1" s="1"/>
  <c r="F857" i="1"/>
  <c r="G857" i="1" s="1"/>
  <c r="F858" i="1"/>
  <c r="G858" i="1" s="1"/>
  <c r="F859" i="1"/>
  <c r="G859" i="1" s="1"/>
  <c r="F860" i="1"/>
  <c r="G860" i="1" s="1"/>
  <c r="F861" i="1"/>
  <c r="G861" i="1" s="1"/>
  <c r="F862" i="1"/>
  <c r="G862" i="1" s="1"/>
  <c r="F863" i="1"/>
  <c r="G863" i="1" s="1"/>
  <c r="F864" i="1"/>
  <c r="G864" i="1" s="1"/>
  <c r="F865" i="1"/>
  <c r="G865" i="1" s="1"/>
  <c r="F866" i="1"/>
  <c r="G866" i="1" s="1"/>
  <c r="F867" i="1"/>
  <c r="G867" i="1" s="1"/>
  <c r="F868" i="1"/>
  <c r="G868" i="1" s="1"/>
  <c r="F869" i="1"/>
  <c r="G869" i="1" s="1"/>
  <c r="F870" i="1"/>
  <c r="G870" i="1" s="1"/>
  <c r="F871" i="1"/>
  <c r="G871" i="1" s="1"/>
  <c r="F872" i="1"/>
  <c r="G872" i="1" s="1"/>
  <c r="F873" i="1"/>
  <c r="G873" i="1" s="1"/>
  <c r="F874" i="1"/>
  <c r="G874" i="1" s="1"/>
  <c r="F875" i="1"/>
  <c r="G875" i="1" s="1"/>
  <c r="F876" i="1"/>
  <c r="G876" i="1" s="1"/>
  <c r="F877" i="1"/>
  <c r="G877" i="1" s="1"/>
  <c r="F878" i="1"/>
  <c r="G878" i="1" s="1"/>
  <c r="F879" i="1"/>
  <c r="G879" i="1" s="1"/>
  <c r="F880" i="1"/>
  <c r="G880" i="1" s="1"/>
  <c r="F881" i="1"/>
  <c r="G881" i="1" s="1"/>
  <c r="F882" i="1"/>
  <c r="G882" i="1" s="1"/>
  <c r="F883" i="1"/>
  <c r="G883" i="1" s="1"/>
  <c r="F884" i="1"/>
  <c r="G884" i="1" s="1"/>
  <c r="F885" i="1"/>
  <c r="G885" i="1" s="1"/>
  <c r="F886" i="1"/>
  <c r="G886" i="1" s="1"/>
  <c r="F887" i="1"/>
  <c r="G887" i="1" s="1"/>
  <c r="F888" i="1"/>
  <c r="G888" i="1" s="1"/>
  <c r="F889" i="1"/>
  <c r="G889" i="1" s="1"/>
  <c r="F890" i="1"/>
  <c r="G890" i="1" s="1"/>
  <c r="F891" i="1"/>
  <c r="G891" i="1" s="1"/>
  <c r="F892" i="1"/>
  <c r="G892" i="1" s="1"/>
  <c r="F893" i="1"/>
  <c r="G893" i="1" s="1"/>
  <c r="F894" i="1"/>
  <c r="G894" i="1" s="1"/>
  <c r="F895" i="1"/>
  <c r="G895" i="1" s="1"/>
  <c r="F896" i="1"/>
  <c r="G896" i="1" s="1"/>
  <c r="F897" i="1"/>
  <c r="G897" i="1" s="1"/>
  <c r="F898" i="1"/>
  <c r="G898" i="1" s="1"/>
  <c r="F899" i="1"/>
  <c r="G899" i="1" s="1"/>
  <c r="F900" i="1"/>
  <c r="G900" i="1" s="1"/>
  <c r="F901" i="1"/>
  <c r="G901" i="1" s="1"/>
  <c r="F902" i="1"/>
  <c r="G902" i="1" s="1"/>
  <c r="F903" i="1"/>
  <c r="G903" i="1" s="1"/>
  <c r="F904" i="1"/>
  <c r="G904" i="1" s="1"/>
  <c r="F905" i="1"/>
  <c r="G905" i="1" s="1"/>
  <c r="F906" i="1"/>
  <c r="G906" i="1" s="1"/>
  <c r="F907" i="1"/>
  <c r="G907" i="1" s="1"/>
  <c r="F908" i="1"/>
  <c r="G908" i="1" s="1"/>
  <c r="F909" i="1"/>
  <c r="G909" i="1" s="1"/>
  <c r="F910" i="1"/>
  <c r="G910" i="1" s="1"/>
  <c r="F911" i="1"/>
  <c r="G911" i="1" s="1"/>
  <c r="F912" i="1"/>
  <c r="G912" i="1" s="1"/>
  <c r="F913" i="1"/>
  <c r="G913" i="1" s="1"/>
  <c r="F914" i="1"/>
  <c r="G914" i="1" s="1"/>
  <c r="F915" i="1"/>
  <c r="G915" i="1" s="1"/>
  <c r="F916" i="1"/>
  <c r="G916" i="1" s="1"/>
  <c r="F917" i="1"/>
  <c r="G917" i="1" s="1"/>
  <c r="F918" i="1"/>
  <c r="G918" i="1" s="1"/>
  <c r="F919" i="1"/>
  <c r="G919" i="1" s="1"/>
  <c r="F920" i="1"/>
  <c r="G920" i="1" s="1"/>
  <c r="F921" i="1"/>
  <c r="G921" i="1" s="1"/>
  <c r="F922" i="1"/>
  <c r="G922" i="1" s="1"/>
  <c r="F923" i="1"/>
  <c r="G923" i="1" s="1"/>
  <c r="F924" i="1"/>
  <c r="G924" i="1" s="1"/>
  <c r="F925" i="1"/>
  <c r="G925" i="1" s="1"/>
  <c r="F926" i="1"/>
  <c r="G926" i="1" s="1"/>
  <c r="F927" i="1"/>
  <c r="G927" i="1" s="1"/>
  <c r="F928" i="1"/>
  <c r="G928" i="1" s="1"/>
  <c r="F929" i="1"/>
  <c r="G929" i="1" s="1"/>
  <c r="F930" i="1"/>
  <c r="G930" i="1" s="1"/>
  <c r="F931" i="1"/>
  <c r="G931" i="1" s="1"/>
  <c r="F932" i="1"/>
  <c r="G932" i="1" s="1"/>
  <c r="F933" i="1"/>
  <c r="G933" i="1" s="1"/>
  <c r="F934" i="1"/>
  <c r="G934" i="1" s="1"/>
  <c r="F935" i="1"/>
  <c r="G935" i="1" s="1"/>
  <c r="F936" i="1"/>
  <c r="G936" i="1" s="1"/>
  <c r="F937" i="1"/>
  <c r="G937" i="1" s="1"/>
  <c r="F938" i="1"/>
  <c r="G938" i="1" s="1"/>
  <c r="F939" i="1"/>
  <c r="G939" i="1" s="1"/>
  <c r="F940" i="1"/>
  <c r="G940" i="1" s="1"/>
  <c r="F941" i="1"/>
  <c r="G941" i="1" s="1"/>
  <c r="F942" i="1"/>
  <c r="G942" i="1" s="1"/>
  <c r="F943" i="1"/>
  <c r="G943" i="1" s="1"/>
  <c r="F944" i="1"/>
  <c r="G944" i="1" s="1"/>
  <c r="F945" i="1"/>
  <c r="G945" i="1" s="1"/>
  <c r="F946" i="1"/>
  <c r="G946" i="1" s="1"/>
  <c r="F947" i="1"/>
  <c r="G947" i="1" s="1"/>
  <c r="F948" i="1"/>
  <c r="G948" i="1" s="1"/>
  <c r="F949" i="1"/>
  <c r="G949" i="1" s="1"/>
  <c r="F950" i="1"/>
  <c r="G950" i="1" s="1"/>
  <c r="F951" i="1"/>
  <c r="G951" i="1" s="1"/>
  <c r="F952" i="1"/>
  <c r="G952" i="1" s="1"/>
  <c r="F953" i="1"/>
  <c r="G953" i="1" s="1"/>
  <c r="F954" i="1"/>
  <c r="G954" i="1" s="1"/>
  <c r="F955" i="1"/>
  <c r="G955" i="1" s="1"/>
  <c r="F956" i="1"/>
  <c r="G956" i="1" s="1"/>
  <c r="F957" i="1"/>
  <c r="G957" i="1" s="1"/>
  <c r="F958" i="1"/>
  <c r="G958" i="1" s="1"/>
  <c r="F959" i="1"/>
  <c r="G959" i="1" s="1"/>
  <c r="F960" i="1"/>
  <c r="G960" i="1" s="1"/>
  <c r="F961" i="1"/>
  <c r="G961" i="1" s="1"/>
  <c r="F962" i="1"/>
  <c r="G962" i="1" s="1"/>
  <c r="F963" i="1"/>
  <c r="G963" i="1" s="1"/>
  <c r="F964" i="1"/>
  <c r="G964" i="1" s="1"/>
  <c r="F965" i="1"/>
  <c r="G965" i="1" s="1"/>
  <c r="F966" i="1"/>
  <c r="G966" i="1" s="1"/>
  <c r="F967" i="1"/>
  <c r="G967" i="1" s="1"/>
  <c r="F968" i="1"/>
  <c r="G968" i="1" s="1"/>
  <c r="F969" i="1"/>
  <c r="G969" i="1" s="1"/>
  <c r="F970" i="1"/>
  <c r="G970" i="1" s="1"/>
  <c r="F971" i="1"/>
  <c r="G971" i="1" s="1"/>
  <c r="F972" i="1"/>
  <c r="G972" i="1" s="1"/>
  <c r="F973" i="1"/>
  <c r="G973" i="1" s="1"/>
  <c r="F974" i="1"/>
  <c r="G974" i="1" s="1"/>
  <c r="F975" i="1"/>
  <c r="G975" i="1" s="1"/>
  <c r="F976" i="1"/>
  <c r="G976" i="1" s="1"/>
  <c r="F977" i="1"/>
  <c r="G977" i="1" s="1"/>
  <c r="F978" i="1"/>
  <c r="G978" i="1" s="1"/>
  <c r="F979" i="1"/>
  <c r="G979" i="1" s="1"/>
  <c r="F980" i="1"/>
  <c r="G980" i="1" s="1"/>
  <c r="F981" i="1"/>
  <c r="G981" i="1" s="1"/>
  <c r="F982" i="1"/>
  <c r="G982" i="1" s="1"/>
  <c r="F983" i="1"/>
  <c r="G983" i="1" s="1"/>
  <c r="F984" i="1"/>
  <c r="G984" i="1" s="1"/>
  <c r="F985" i="1"/>
  <c r="G985" i="1" s="1"/>
  <c r="F986" i="1"/>
  <c r="G986" i="1" s="1"/>
  <c r="F987" i="1"/>
  <c r="G987" i="1" s="1"/>
  <c r="F988" i="1"/>
  <c r="G988" i="1" s="1"/>
  <c r="F989" i="1"/>
  <c r="G989" i="1" s="1"/>
  <c r="F990" i="1"/>
  <c r="G990" i="1" s="1"/>
  <c r="F991" i="1"/>
  <c r="G991" i="1" s="1"/>
  <c r="F992" i="1"/>
  <c r="G992" i="1" s="1"/>
  <c r="F993" i="1"/>
  <c r="G993" i="1" s="1"/>
  <c r="F994" i="1"/>
  <c r="G994" i="1" s="1"/>
  <c r="F995" i="1"/>
  <c r="G995" i="1" s="1"/>
  <c r="F996" i="1"/>
  <c r="G996" i="1" s="1"/>
  <c r="F997" i="1"/>
  <c r="G997" i="1" s="1"/>
  <c r="F998" i="1"/>
  <c r="G998" i="1" s="1"/>
  <c r="F999" i="1"/>
  <c r="G999" i="1" s="1"/>
  <c r="F1000" i="1"/>
  <c r="G1000" i="1" s="1"/>
  <c r="F1001" i="1"/>
  <c r="G1001" i="1" s="1"/>
  <c r="F1002" i="1"/>
  <c r="G1002" i="1" s="1"/>
  <c r="F1003" i="1"/>
  <c r="G1003" i="1" s="1"/>
  <c r="F1004" i="1"/>
  <c r="G1004" i="1" s="1"/>
  <c r="F1005" i="1"/>
  <c r="G1005" i="1" s="1"/>
  <c r="F1006" i="1"/>
  <c r="G1006" i="1" s="1"/>
  <c r="F1007" i="1"/>
  <c r="G1007" i="1" s="1"/>
  <c r="F1008" i="1"/>
  <c r="G1008" i="1" s="1"/>
  <c r="F1009" i="1"/>
  <c r="G1009" i="1" s="1"/>
  <c r="F1010" i="1"/>
  <c r="G1010" i="1" s="1"/>
  <c r="F1011" i="1"/>
  <c r="G1011" i="1" s="1"/>
  <c r="F1012" i="1"/>
  <c r="G1012" i="1" s="1"/>
  <c r="F1013" i="1"/>
  <c r="G1013" i="1" s="1"/>
  <c r="F1014" i="1"/>
  <c r="G1014" i="1" s="1"/>
  <c r="F1015" i="1"/>
  <c r="G1015" i="1" s="1"/>
  <c r="F1016" i="1"/>
  <c r="G1016" i="1" s="1"/>
  <c r="F1017" i="1"/>
  <c r="G1017" i="1" s="1"/>
  <c r="F1018" i="1"/>
  <c r="G1018" i="1" s="1"/>
  <c r="F1019" i="1"/>
  <c r="G1019" i="1" s="1"/>
  <c r="F1020" i="1"/>
  <c r="G1020" i="1" s="1"/>
  <c r="F1021" i="1"/>
  <c r="G1021" i="1" s="1"/>
  <c r="F1022" i="1"/>
  <c r="G1022" i="1" s="1"/>
  <c r="F1023" i="1"/>
  <c r="G1023" i="1" s="1"/>
  <c r="F1024" i="1"/>
  <c r="G1024" i="1" s="1"/>
  <c r="F1025" i="1"/>
  <c r="G1025" i="1" s="1"/>
  <c r="F1026" i="1"/>
  <c r="G1026" i="1" s="1"/>
  <c r="F1027" i="1"/>
  <c r="G1027" i="1" s="1"/>
  <c r="F1028" i="1"/>
  <c r="G1028" i="1" s="1"/>
  <c r="F1029" i="1"/>
  <c r="G1029" i="1" s="1"/>
  <c r="F1030" i="1"/>
  <c r="G1030" i="1" s="1"/>
  <c r="F1031" i="1"/>
  <c r="G1031" i="1" s="1"/>
  <c r="F1032" i="1"/>
  <c r="G1032" i="1" s="1"/>
  <c r="F1033" i="1"/>
  <c r="G1033" i="1" s="1"/>
  <c r="F1034" i="1"/>
  <c r="G1034" i="1" s="1"/>
  <c r="F1035" i="1"/>
  <c r="G1035" i="1" s="1"/>
  <c r="F1036" i="1"/>
  <c r="G1036" i="1" s="1"/>
  <c r="F1037" i="1"/>
  <c r="G1037" i="1" s="1"/>
  <c r="F1038" i="1"/>
  <c r="G1038" i="1" s="1"/>
  <c r="F1039" i="1"/>
  <c r="G1039" i="1" s="1"/>
  <c r="F1040" i="1"/>
  <c r="G1040" i="1" s="1"/>
  <c r="F1041" i="1"/>
  <c r="G1041" i="1" s="1"/>
  <c r="F1042" i="1"/>
  <c r="G1042" i="1" s="1"/>
  <c r="F1043" i="1"/>
  <c r="G1043" i="1" s="1"/>
  <c r="F1044" i="1"/>
  <c r="G1044" i="1" s="1"/>
  <c r="F1045" i="1"/>
  <c r="G1045" i="1" s="1"/>
  <c r="F1046" i="1"/>
  <c r="G1046" i="1" s="1"/>
  <c r="F1047" i="1"/>
  <c r="G1047" i="1" s="1"/>
  <c r="F1048" i="1"/>
  <c r="G1048" i="1" s="1"/>
  <c r="F1049" i="1"/>
  <c r="G1049" i="1" s="1"/>
  <c r="F1050" i="1"/>
  <c r="G1050" i="1" s="1"/>
  <c r="F1051" i="1"/>
  <c r="G1051" i="1" s="1"/>
  <c r="F1052" i="1"/>
  <c r="G1052" i="1" s="1"/>
  <c r="F1053" i="1"/>
  <c r="G1053" i="1" s="1"/>
  <c r="F1054" i="1"/>
  <c r="G1054" i="1" s="1"/>
  <c r="F1055" i="1"/>
  <c r="G1055" i="1" s="1"/>
  <c r="F1056" i="1"/>
  <c r="G1056" i="1" s="1"/>
  <c r="F1057" i="1"/>
  <c r="G1057" i="1" s="1"/>
  <c r="F1058" i="1"/>
  <c r="G1058" i="1" s="1"/>
  <c r="F1059" i="1"/>
  <c r="G1059" i="1" s="1"/>
  <c r="F1060" i="1"/>
  <c r="G1060" i="1" s="1"/>
  <c r="F1061" i="1"/>
  <c r="G1061" i="1" s="1"/>
  <c r="F1062" i="1"/>
  <c r="G1062" i="1" s="1"/>
  <c r="F1063" i="1"/>
  <c r="G1063" i="1" s="1"/>
  <c r="F1064" i="1"/>
  <c r="G1064" i="1" s="1"/>
  <c r="F1065" i="1"/>
  <c r="G1065" i="1" s="1"/>
  <c r="F1066" i="1"/>
  <c r="G1066" i="1" s="1"/>
  <c r="F1067" i="1"/>
  <c r="G1067" i="1" s="1"/>
  <c r="F1068" i="1"/>
  <c r="G1068" i="1" s="1"/>
  <c r="F1069" i="1"/>
  <c r="G1069" i="1" s="1"/>
  <c r="F1070" i="1"/>
  <c r="G1070" i="1" s="1"/>
  <c r="F1071" i="1"/>
  <c r="G1071" i="1" s="1"/>
  <c r="F1072" i="1"/>
  <c r="G1072" i="1" s="1"/>
  <c r="F1073" i="1"/>
  <c r="G1073" i="1" s="1"/>
  <c r="F1074" i="1"/>
  <c r="G1074" i="1" s="1"/>
  <c r="F1075" i="1"/>
  <c r="G1075" i="1" s="1"/>
  <c r="F1076" i="1"/>
  <c r="G1076" i="1" s="1"/>
  <c r="F1077" i="1"/>
  <c r="G1077" i="1" s="1"/>
  <c r="F1078" i="1"/>
  <c r="G1078" i="1" s="1"/>
  <c r="F1079" i="1"/>
  <c r="G1079" i="1" s="1"/>
  <c r="F1080" i="1"/>
  <c r="G1080" i="1" s="1"/>
  <c r="F1081" i="1"/>
  <c r="G1081" i="1" s="1"/>
  <c r="F1082" i="1"/>
  <c r="G1082" i="1" s="1"/>
  <c r="F1083" i="1"/>
  <c r="G1083" i="1" s="1"/>
  <c r="F1084" i="1"/>
  <c r="G1084" i="1" s="1"/>
  <c r="F1085" i="1"/>
  <c r="G1085" i="1" s="1"/>
  <c r="F1086" i="1"/>
  <c r="G1086" i="1" s="1"/>
  <c r="F1087" i="1"/>
  <c r="G1087" i="1" s="1"/>
  <c r="F1088" i="1"/>
  <c r="G1088" i="1" s="1"/>
  <c r="F1089" i="1"/>
  <c r="G1089" i="1" s="1"/>
  <c r="F1090" i="1"/>
  <c r="G1090" i="1" s="1"/>
  <c r="F1091" i="1"/>
  <c r="G1091" i="1" s="1"/>
  <c r="F1092" i="1"/>
  <c r="G1092" i="1" s="1"/>
  <c r="F1093" i="1"/>
  <c r="G1093" i="1" s="1"/>
  <c r="F1094" i="1"/>
  <c r="G1094" i="1" s="1"/>
  <c r="F1095" i="1"/>
  <c r="G1095" i="1" s="1"/>
  <c r="F1096" i="1"/>
  <c r="G1096" i="1" s="1"/>
  <c r="F1097" i="1"/>
  <c r="G1097" i="1" s="1"/>
  <c r="F1098" i="1"/>
  <c r="G1098" i="1" s="1"/>
  <c r="F1099" i="1"/>
  <c r="G1099" i="1" s="1"/>
  <c r="F1100" i="1"/>
  <c r="G1100" i="1" s="1"/>
  <c r="F1101" i="1"/>
  <c r="G1101" i="1" s="1"/>
  <c r="F1102" i="1"/>
  <c r="G1102" i="1" s="1"/>
  <c r="F1103" i="1"/>
  <c r="G1103" i="1" s="1"/>
  <c r="F1104" i="1"/>
  <c r="G1104" i="1" s="1"/>
  <c r="F1105" i="1"/>
  <c r="G1105" i="1" s="1"/>
  <c r="F1106" i="1"/>
  <c r="G1106" i="1" s="1"/>
  <c r="F1107" i="1"/>
  <c r="G1107" i="1" s="1"/>
  <c r="F1108" i="1"/>
  <c r="G1108" i="1" s="1"/>
  <c r="F1109" i="1"/>
  <c r="G1109" i="1" s="1"/>
  <c r="F1110" i="1"/>
  <c r="G1110" i="1" s="1"/>
  <c r="F1111" i="1"/>
  <c r="G1111" i="1" s="1"/>
  <c r="F1112" i="1"/>
  <c r="G1112" i="1" s="1"/>
  <c r="F1113" i="1"/>
  <c r="G1113" i="1" s="1"/>
  <c r="F1114" i="1"/>
  <c r="G1114" i="1" s="1"/>
  <c r="F1115" i="1"/>
  <c r="G1115" i="1" s="1"/>
  <c r="F1116" i="1"/>
  <c r="G1116" i="1" s="1"/>
  <c r="F1117" i="1"/>
  <c r="G1117" i="1" s="1"/>
  <c r="F1118" i="1"/>
  <c r="G1118" i="1" s="1"/>
  <c r="F1119" i="1"/>
  <c r="G1119" i="1" s="1"/>
  <c r="F1120" i="1"/>
  <c r="G1120" i="1" s="1"/>
  <c r="F1121" i="1"/>
  <c r="G1121" i="1" s="1"/>
  <c r="F1122" i="1"/>
  <c r="G1122" i="1" s="1"/>
  <c r="F1123" i="1"/>
  <c r="G1123" i="1" s="1"/>
  <c r="F1124" i="1"/>
  <c r="G1124" i="1" s="1"/>
  <c r="F1125" i="1"/>
  <c r="G1125" i="1" s="1"/>
  <c r="F1126" i="1"/>
  <c r="G1126" i="1" s="1"/>
  <c r="F1127" i="1"/>
  <c r="G1127" i="1" s="1"/>
  <c r="F1128" i="1"/>
  <c r="G1128" i="1" s="1"/>
  <c r="F1129" i="1"/>
  <c r="G1129" i="1" s="1"/>
  <c r="F1130" i="1"/>
  <c r="G1130" i="1" s="1"/>
  <c r="F1131" i="1"/>
  <c r="G1131" i="1" s="1"/>
  <c r="F1132" i="1"/>
  <c r="G1132" i="1" s="1"/>
  <c r="F1133" i="1"/>
  <c r="G1133" i="1" s="1"/>
  <c r="F1134" i="1"/>
  <c r="G1134" i="1" s="1"/>
  <c r="F1135" i="1"/>
  <c r="G1135" i="1" s="1"/>
  <c r="F1136" i="1"/>
  <c r="G1136" i="1" s="1"/>
  <c r="F1137" i="1"/>
  <c r="G1137" i="1" s="1"/>
  <c r="F1138" i="1"/>
  <c r="G1138" i="1" s="1"/>
  <c r="F1139" i="1"/>
  <c r="G1139" i="1" s="1"/>
  <c r="F1140" i="1"/>
  <c r="G1140" i="1" s="1"/>
  <c r="F1141" i="1"/>
  <c r="G1141" i="1" s="1"/>
  <c r="F1142" i="1"/>
  <c r="G1142" i="1" s="1"/>
  <c r="F1143" i="1"/>
  <c r="G1143" i="1" s="1"/>
  <c r="F1144" i="1"/>
  <c r="G1144" i="1" s="1"/>
  <c r="F1145" i="1"/>
  <c r="G1145" i="1" s="1"/>
  <c r="F1146" i="1"/>
  <c r="G1146" i="1" s="1"/>
  <c r="F1147" i="1"/>
  <c r="G1147" i="1" s="1"/>
  <c r="F1148" i="1"/>
  <c r="G1148" i="1" s="1"/>
  <c r="F1149" i="1"/>
  <c r="G1149" i="1" s="1"/>
  <c r="F1150" i="1"/>
  <c r="G1150" i="1" s="1"/>
  <c r="F1151" i="1"/>
  <c r="G1151" i="1" s="1"/>
  <c r="F1152" i="1"/>
  <c r="G1152" i="1" s="1"/>
  <c r="F1153" i="1"/>
  <c r="G1153" i="1" s="1"/>
  <c r="F1154" i="1"/>
  <c r="G1154" i="1" s="1"/>
  <c r="F1155" i="1"/>
  <c r="G1155" i="1" s="1"/>
  <c r="F1156" i="1"/>
  <c r="G1156" i="1" s="1"/>
  <c r="F1157" i="1"/>
  <c r="G1157" i="1" s="1"/>
  <c r="F1158" i="1"/>
  <c r="G1158" i="1" s="1"/>
  <c r="F1159" i="1"/>
  <c r="G1159" i="1" s="1"/>
  <c r="F1160" i="1"/>
  <c r="G1160" i="1" s="1"/>
  <c r="F1161" i="1"/>
  <c r="G1161" i="1" s="1"/>
  <c r="F1162" i="1"/>
  <c r="G1162" i="1" s="1"/>
  <c r="F1163" i="1"/>
  <c r="G1163" i="1" s="1"/>
  <c r="F1164" i="1"/>
  <c r="G1164" i="1" s="1"/>
  <c r="F1165" i="1"/>
  <c r="G1165" i="1" s="1"/>
  <c r="F1166" i="1"/>
  <c r="G1166" i="1" s="1"/>
  <c r="F1167" i="1"/>
  <c r="G1167" i="1" s="1"/>
  <c r="F1168" i="1"/>
  <c r="G1168" i="1" s="1"/>
  <c r="F1169" i="1"/>
  <c r="G1169" i="1" s="1"/>
  <c r="F1170" i="1"/>
  <c r="G1170" i="1" s="1"/>
  <c r="F1171" i="1"/>
  <c r="G1171" i="1" s="1"/>
  <c r="F1172" i="1"/>
  <c r="G1172" i="1" s="1"/>
  <c r="F1173" i="1"/>
  <c r="G1173" i="1" s="1"/>
  <c r="F1174" i="1"/>
  <c r="G1174" i="1" s="1"/>
  <c r="F1175" i="1"/>
  <c r="G1175" i="1" s="1"/>
  <c r="F1176" i="1"/>
  <c r="G1176" i="1" s="1"/>
  <c r="F1177" i="1"/>
  <c r="G1177" i="1" s="1"/>
  <c r="F1178" i="1"/>
  <c r="G1178" i="1" s="1"/>
  <c r="F1179" i="1"/>
  <c r="G1179" i="1" s="1"/>
  <c r="F1180" i="1"/>
  <c r="G1180" i="1" s="1"/>
  <c r="F1181" i="1"/>
  <c r="G1181" i="1" s="1"/>
  <c r="F1182" i="1"/>
  <c r="G1182" i="1" s="1"/>
  <c r="F1183" i="1"/>
  <c r="G1183" i="1" s="1"/>
  <c r="F1184" i="1"/>
  <c r="G1184" i="1" s="1"/>
  <c r="F1185" i="1"/>
  <c r="G1185" i="1" s="1"/>
  <c r="F1186" i="1"/>
  <c r="G1186" i="1" s="1"/>
  <c r="F1187" i="1"/>
  <c r="G1187" i="1" s="1"/>
  <c r="F1188" i="1"/>
  <c r="G1188" i="1" s="1"/>
  <c r="F1189" i="1"/>
  <c r="G1189" i="1" s="1"/>
  <c r="F1190" i="1"/>
  <c r="G1190" i="1" s="1"/>
  <c r="F1191" i="1"/>
  <c r="G1191" i="1" s="1"/>
  <c r="F1192" i="1"/>
  <c r="G1192" i="1" s="1"/>
  <c r="F1193" i="1"/>
  <c r="G1193" i="1" s="1"/>
  <c r="F1194" i="1"/>
  <c r="G1194" i="1" s="1"/>
  <c r="F1195" i="1"/>
  <c r="G1195" i="1" s="1"/>
  <c r="F1196" i="1"/>
  <c r="G1196" i="1" s="1"/>
  <c r="F1197" i="1"/>
  <c r="G1197" i="1" s="1"/>
  <c r="F1198" i="1"/>
  <c r="G1198" i="1" s="1"/>
  <c r="F1199" i="1"/>
  <c r="G1199" i="1" s="1"/>
  <c r="F1200" i="1"/>
  <c r="G1200" i="1" s="1"/>
  <c r="F1201" i="1"/>
  <c r="G1201" i="1" s="1"/>
  <c r="F1202" i="1"/>
  <c r="G1202" i="1" s="1"/>
  <c r="F1203" i="1"/>
  <c r="G1203" i="1" s="1"/>
  <c r="F1204" i="1"/>
  <c r="G1204" i="1" s="1"/>
  <c r="F1205" i="1"/>
  <c r="G1205" i="1" s="1"/>
  <c r="F1206" i="1"/>
  <c r="G1206" i="1" s="1"/>
  <c r="F1207" i="1"/>
  <c r="G1207" i="1" s="1"/>
  <c r="F1208" i="1"/>
  <c r="G1208" i="1" s="1"/>
  <c r="F1209" i="1"/>
  <c r="G1209" i="1" s="1"/>
  <c r="F1210" i="1"/>
  <c r="G1210" i="1" s="1"/>
  <c r="F1211" i="1"/>
  <c r="G1211" i="1" s="1"/>
  <c r="F1212" i="1"/>
  <c r="G1212" i="1" s="1"/>
  <c r="F1213" i="1"/>
  <c r="G1213" i="1" s="1"/>
  <c r="F1214" i="1"/>
  <c r="G1214" i="1" s="1"/>
  <c r="F1215" i="1"/>
  <c r="G1215" i="1" s="1"/>
  <c r="F1216" i="1"/>
  <c r="G1216" i="1" s="1"/>
  <c r="F1217" i="1"/>
  <c r="G1217" i="1" s="1"/>
  <c r="F1218" i="1"/>
  <c r="G1218" i="1" s="1"/>
  <c r="F1219" i="1"/>
  <c r="G1219" i="1" s="1"/>
  <c r="F1220" i="1"/>
  <c r="G1220" i="1" s="1"/>
  <c r="F1221" i="1"/>
  <c r="G1221" i="1" s="1"/>
  <c r="F1222" i="1"/>
  <c r="G1222" i="1" s="1"/>
  <c r="F1223" i="1"/>
  <c r="G1223" i="1" s="1"/>
  <c r="F1224" i="1"/>
  <c r="G1224" i="1" s="1"/>
  <c r="F1225" i="1"/>
  <c r="G1225" i="1" s="1"/>
  <c r="F1226" i="1"/>
  <c r="G1226" i="1" s="1"/>
  <c r="F1227" i="1"/>
  <c r="G1227" i="1" s="1"/>
  <c r="F1228" i="1"/>
  <c r="G1228" i="1" s="1"/>
  <c r="F1229" i="1"/>
  <c r="G1229" i="1" s="1"/>
  <c r="F1230" i="1"/>
  <c r="G1230" i="1" s="1"/>
  <c r="F1231" i="1"/>
  <c r="G1231" i="1" s="1"/>
  <c r="F1232" i="1"/>
  <c r="G1232" i="1" s="1"/>
  <c r="F1233" i="1"/>
  <c r="G1233" i="1" s="1"/>
  <c r="F1234" i="1"/>
  <c r="G1234" i="1" s="1"/>
  <c r="F1235" i="1"/>
  <c r="G1235" i="1" s="1"/>
  <c r="F1236" i="1"/>
  <c r="G1236" i="1" s="1"/>
  <c r="F1237" i="1"/>
  <c r="G1237" i="1" s="1"/>
  <c r="F1238" i="1"/>
  <c r="G1238" i="1" s="1"/>
  <c r="F1239" i="1"/>
  <c r="G1239" i="1" s="1"/>
  <c r="F1240" i="1"/>
  <c r="G1240" i="1" s="1"/>
  <c r="F1241" i="1"/>
  <c r="G1241" i="1" s="1"/>
  <c r="F1242" i="1"/>
  <c r="G1242" i="1" s="1"/>
  <c r="F1243" i="1"/>
  <c r="G1243" i="1" s="1"/>
  <c r="F1244" i="1"/>
  <c r="G1244" i="1" s="1"/>
  <c r="F1245" i="1"/>
  <c r="G1245" i="1" s="1"/>
  <c r="F1246" i="1"/>
  <c r="G1246" i="1" s="1"/>
  <c r="F1247" i="1"/>
  <c r="G1247" i="1" s="1"/>
  <c r="F1248" i="1"/>
  <c r="G1248" i="1" s="1"/>
  <c r="F1249" i="1"/>
  <c r="G1249" i="1" s="1"/>
  <c r="F1250" i="1"/>
  <c r="G1250" i="1" s="1"/>
  <c r="F1251" i="1"/>
  <c r="G1251" i="1" s="1"/>
  <c r="F1252" i="1"/>
  <c r="G1252" i="1" s="1"/>
  <c r="F1253" i="1"/>
  <c r="G1253" i="1" s="1"/>
  <c r="F1254" i="1"/>
  <c r="G1254" i="1" s="1"/>
  <c r="F1255" i="1"/>
  <c r="G1255" i="1" s="1"/>
  <c r="F1256" i="1"/>
  <c r="G1256" i="1" s="1"/>
  <c r="F1257" i="1"/>
  <c r="G1257" i="1" s="1"/>
  <c r="F1258" i="1"/>
  <c r="G1258" i="1" s="1"/>
  <c r="F1259" i="1"/>
  <c r="G1259" i="1" s="1"/>
  <c r="F1260" i="1"/>
  <c r="G1260" i="1" s="1"/>
  <c r="F1261" i="1"/>
  <c r="G1261" i="1" s="1"/>
  <c r="F1262" i="1"/>
  <c r="G1262" i="1" s="1"/>
  <c r="F1263" i="1"/>
  <c r="G1263" i="1" s="1"/>
  <c r="F1264" i="1"/>
  <c r="G1264" i="1" s="1"/>
  <c r="F1265" i="1"/>
  <c r="G1265" i="1" s="1"/>
  <c r="F1266" i="1"/>
  <c r="G1266" i="1" s="1"/>
  <c r="F1267" i="1"/>
  <c r="G1267" i="1" s="1"/>
  <c r="F1268" i="1"/>
  <c r="G1268" i="1" s="1"/>
  <c r="F1269" i="1"/>
  <c r="G1269" i="1" s="1"/>
  <c r="F1270" i="1"/>
  <c r="G1270" i="1" s="1"/>
  <c r="F1271" i="1"/>
  <c r="G1271" i="1" s="1"/>
  <c r="F1272" i="1"/>
  <c r="G1272" i="1" s="1"/>
  <c r="F1273" i="1"/>
  <c r="G1273" i="1" s="1"/>
  <c r="F1274" i="1"/>
  <c r="G1274" i="1" s="1"/>
  <c r="F1275" i="1"/>
  <c r="G1275" i="1" s="1"/>
  <c r="F1276" i="1"/>
  <c r="G1276" i="1" s="1"/>
  <c r="F1277" i="1"/>
  <c r="G1277" i="1" s="1"/>
  <c r="F1278" i="1"/>
  <c r="G1278" i="1" s="1"/>
  <c r="F1279" i="1"/>
  <c r="G1279" i="1" s="1"/>
  <c r="F1280" i="1"/>
  <c r="G1280" i="1" s="1"/>
  <c r="F1281" i="1"/>
  <c r="G1281" i="1" s="1"/>
  <c r="F1282" i="1"/>
  <c r="G1282" i="1" s="1"/>
  <c r="F1283" i="1"/>
  <c r="G1283" i="1" s="1"/>
  <c r="F1284" i="1"/>
  <c r="G1284" i="1" s="1"/>
  <c r="F1285" i="1"/>
  <c r="G1285" i="1" s="1"/>
  <c r="F1286" i="1"/>
  <c r="G1286" i="1" s="1"/>
  <c r="F1287" i="1"/>
  <c r="G1287" i="1" s="1"/>
  <c r="F1288" i="1"/>
  <c r="G1288" i="1" s="1"/>
  <c r="F1289" i="1"/>
  <c r="G1289" i="1" s="1"/>
  <c r="F1290" i="1"/>
  <c r="G1290" i="1" s="1"/>
  <c r="F1291" i="1"/>
  <c r="G1291" i="1" s="1"/>
  <c r="F1292" i="1"/>
  <c r="G1292" i="1" s="1"/>
  <c r="F1293" i="1"/>
  <c r="G1293" i="1" s="1"/>
  <c r="F1294" i="1"/>
  <c r="G1294" i="1" s="1"/>
  <c r="F1295" i="1"/>
  <c r="G1295" i="1" s="1"/>
  <c r="F1296" i="1"/>
  <c r="G1296" i="1" s="1"/>
  <c r="F1297" i="1"/>
  <c r="G1297" i="1" s="1"/>
  <c r="F1298" i="1"/>
  <c r="G1298" i="1" s="1"/>
  <c r="F1299" i="1"/>
  <c r="G1299" i="1" s="1"/>
  <c r="F1300" i="1"/>
  <c r="G1300" i="1" s="1"/>
  <c r="F1301" i="1"/>
  <c r="G1301" i="1" s="1"/>
  <c r="F1302" i="1"/>
  <c r="G1302" i="1" s="1"/>
  <c r="F1303" i="1"/>
  <c r="G1303" i="1" s="1"/>
  <c r="F1304" i="1"/>
  <c r="G1304" i="1" s="1"/>
  <c r="F1305" i="1"/>
  <c r="G1305" i="1" s="1"/>
  <c r="F1306" i="1"/>
  <c r="G1306" i="1" s="1"/>
  <c r="F1307" i="1"/>
  <c r="G1307" i="1" s="1"/>
  <c r="F1308" i="1"/>
  <c r="G1308" i="1" s="1"/>
  <c r="F1309" i="1"/>
  <c r="G1309" i="1" s="1"/>
  <c r="F1310" i="1"/>
  <c r="G1310" i="1" s="1"/>
  <c r="F1311" i="1"/>
  <c r="G1311" i="1" s="1"/>
  <c r="F1312" i="1"/>
  <c r="G1312" i="1" s="1"/>
  <c r="F1313" i="1"/>
  <c r="G1313" i="1" s="1"/>
  <c r="F1314" i="1"/>
  <c r="G1314" i="1" s="1"/>
  <c r="F1315" i="1"/>
  <c r="G1315" i="1" s="1"/>
  <c r="F1316" i="1"/>
  <c r="G1316" i="1" s="1"/>
  <c r="F1317" i="1"/>
  <c r="G1317" i="1" s="1"/>
  <c r="F1318" i="1"/>
  <c r="G1318" i="1" s="1"/>
  <c r="F1319" i="1"/>
  <c r="G1319" i="1" s="1"/>
  <c r="F1320" i="1"/>
  <c r="G1320" i="1" s="1"/>
  <c r="F1321" i="1"/>
  <c r="G1321" i="1" s="1"/>
  <c r="F1322" i="1"/>
  <c r="G1322" i="1" s="1"/>
  <c r="F1323" i="1"/>
  <c r="G1323" i="1" s="1"/>
  <c r="F1324" i="1"/>
  <c r="G1324" i="1" s="1"/>
  <c r="F1325" i="1"/>
  <c r="G1325" i="1" s="1"/>
  <c r="F1326" i="1"/>
  <c r="G1326" i="1" s="1"/>
  <c r="F1327" i="1"/>
  <c r="G1327" i="1" s="1"/>
  <c r="F1328" i="1"/>
  <c r="G1328" i="1" s="1"/>
  <c r="F1329" i="1"/>
  <c r="G1329" i="1" s="1"/>
  <c r="F1330" i="1"/>
  <c r="G1330" i="1" s="1"/>
  <c r="F1331" i="1"/>
  <c r="G1331" i="1" s="1"/>
  <c r="F1332" i="1"/>
  <c r="G1332" i="1" s="1"/>
  <c r="F1333" i="1"/>
  <c r="G1333" i="1" s="1"/>
  <c r="F1334" i="1"/>
  <c r="G1334" i="1" s="1"/>
  <c r="F1335" i="1"/>
  <c r="G1335" i="1" s="1"/>
  <c r="F1336" i="1"/>
  <c r="G1336" i="1" s="1"/>
  <c r="F1337" i="1"/>
  <c r="G1337" i="1" s="1"/>
  <c r="F1338" i="1"/>
  <c r="G1338" i="1" s="1"/>
  <c r="F1339" i="1"/>
  <c r="G1339" i="1" s="1"/>
  <c r="F1340" i="1"/>
  <c r="G1340" i="1" s="1"/>
  <c r="F1341" i="1"/>
  <c r="G1341" i="1" s="1"/>
  <c r="F1342" i="1"/>
  <c r="G1342" i="1" s="1"/>
  <c r="F1343" i="1"/>
  <c r="G1343" i="1" s="1"/>
  <c r="F1344" i="1"/>
  <c r="G1344" i="1" s="1"/>
  <c r="F1345" i="1"/>
  <c r="G1345" i="1" s="1"/>
  <c r="F1346" i="1"/>
  <c r="G1346" i="1" s="1"/>
  <c r="F1347" i="1"/>
  <c r="G1347" i="1" s="1"/>
  <c r="F1348" i="1"/>
  <c r="G1348" i="1" s="1"/>
  <c r="F1349" i="1"/>
  <c r="G1349" i="1" s="1"/>
  <c r="F1350" i="1"/>
  <c r="G1350" i="1" s="1"/>
  <c r="F1351" i="1"/>
  <c r="G1351" i="1" s="1"/>
  <c r="F1352" i="1"/>
  <c r="G1352" i="1" s="1"/>
  <c r="F1353" i="1"/>
  <c r="G1353" i="1" s="1"/>
  <c r="F1354" i="1"/>
  <c r="G1354" i="1" s="1"/>
  <c r="F1355" i="1"/>
  <c r="G1355" i="1" s="1"/>
  <c r="F1356" i="1"/>
  <c r="G1356" i="1" s="1"/>
  <c r="F1357" i="1"/>
  <c r="G1357" i="1" s="1"/>
  <c r="F1358" i="1"/>
  <c r="G1358" i="1" s="1"/>
  <c r="F1359" i="1"/>
  <c r="G1359" i="1" s="1"/>
  <c r="F1360" i="1"/>
  <c r="G1360" i="1" s="1"/>
  <c r="F1361" i="1"/>
  <c r="G1361" i="1" s="1"/>
  <c r="F1362" i="1"/>
  <c r="G1362" i="1" s="1"/>
  <c r="F1363" i="1"/>
  <c r="G1363" i="1" s="1"/>
  <c r="F1364" i="1"/>
  <c r="G1364" i="1" s="1"/>
  <c r="F1365" i="1"/>
  <c r="G1365" i="1" s="1"/>
  <c r="F1366" i="1"/>
  <c r="G1366" i="1" s="1"/>
  <c r="F1367" i="1"/>
  <c r="G1367" i="1" s="1"/>
  <c r="F1368" i="1"/>
  <c r="G1368" i="1" s="1"/>
  <c r="F1369" i="1"/>
  <c r="G1369" i="1" s="1"/>
  <c r="F1370" i="1"/>
  <c r="G1370" i="1" s="1"/>
  <c r="F1371" i="1"/>
  <c r="G1371" i="1" s="1"/>
  <c r="F1372" i="1"/>
  <c r="G1372" i="1" s="1"/>
  <c r="F1373" i="1"/>
  <c r="G1373" i="1" s="1"/>
  <c r="F1374" i="1"/>
  <c r="G1374" i="1" s="1"/>
  <c r="F1375" i="1"/>
  <c r="G1375" i="1" s="1"/>
  <c r="F1376" i="1"/>
  <c r="G1376" i="1" s="1"/>
  <c r="F1377" i="1"/>
  <c r="G1377" i="1" s="1"/>
  <c r="F1378" i="1"/>
  <c r="G1378" i="1" s="1"/>
  <c r="F1379" i="1"/>
  <c r="G1379" i="1" s="1"/>
  <c r="F1380" i="1"/>
  <c r="G1380" i="1" s="1"/>
  <c r="F1381" i="1"/>
  <c r="G1381" i="1" s="1"/>
  <c r="F1382" i="1"/>
  <c r="G1382" i="1" s="1"/>
  <c r="F1383" i="1"/>
  <c r="G1383" i="1" s="1"/>
  <c r="F1384" i="1"/>
  <c r="G1384" i="1" s="1"/>
  <c r="F1385" i="1"/>
  <c r="G1385" i="1" s="1"/>
  <c r="F1386" i="1"/>
  <c r="G1386" i="1" s="1"/>
  <c r="F1387" i="1"/>
  <c r="G1387" i="1" s="1"/>
  <c r="F1388" i="1"/>
  <c r="G1388" i="1" s="1"/>
  <c r="F1389" i="1"/>
  <c r="G1389" i="1" s="1"/>
  <c r="F1390" i="1"/>
  <c r="G1390" i="1" s="1"/>
  <c r="F1391" i="1"/>
  <c r="G1391" i="1" s="1"/>
  <c r="F1392" i="1"/>
  <c r="G1392" i="1" s="1"/>
  <c r="F1393" i="1"/>
  <c r="G1393" i="1" s="1"/>
  <c r="F1394" i="1"/>
  <c r="G1394" i="1" s="1"/>
  <c r="F1395" i="1"/>
  <c r="G1395" i="1" s="1"/>
  <c r="F1396" i="1"/>
  <c r="G1396" i="1" s="1"/>
  <c r="F1397" i="1"/>
  <c r="G1397" i="1" s="1"/>
  <c r="F1398" i="1"/>
  <c r="G1398" i="1" s="1"/>
  <c r="F1399" i="1"/>
  <c r="G1399" i="1" s="1"/>
  <c r="F1400" i="1"/>
  <c r="G1400" i="1" s="1"/>
  <c r="F1401" i="1"/>
  <c r="G1401" i="1" s="1"/>
  <c r="F1402" i="1"/>
  <c r="G1402" i="1" s="1"/>
  <c r="F1403" i="1"/>
  <c r="G1403" i="1" s="1"/>
  <c r="F1404" i="1"/>
  <c r="G1404" i="1" s="1"/>
  <c r="F1405" i="1"/>
  <c r="G1405" i="1" s="1"/>
  <c r="F1406" i="1"/>
  <c r="G1406" i="1" s="1"/>
  <c r="F1407" i="1"/>
  <c r="G1407" i="1" s="1"/>
  <c r="F1408" i="1"/>
  <c r="G1408" i="1" s="1"/>
  <c r="F1409" i="1"/>
  <c r="G1409" i="1" s="1"/>
  <c r="F1410" i="1"/>
  <c r="G1410" i="1" s="1"/>
  <c r="F1411" i="1"/>
  <c r="G1411" i="1" s="1"/>
  <c r="F1412" i="1"/>
  <c r="G1412" i="1" s="1"/>
  <c r="F1413" i="1"/>
  <c r="G1413" i="1" s="1"/>
  <c r="F1414" i="1"/>
  <c r="G1414" i="1" s="1"/>
  <c r="F1415" i="1"/>
  <c r="G1415" i="1" s="1"/>
  <c r="F1416" i="1"/>
  <c r="G1416" i="1" s="1"/>
  <c r="F1417" i="1"/>
  <c r="G1417" i="1" s="1"/>
  <c r="F1418" i="1"/>
  <c r="G1418" i="1" s="1"/>
  <c r="F1419" i="1"/>
  <c r="G1419" i="1" s="1"/>
  <c r="F1420" i="1"/>
  <c r="G1420" i="1" s="1"/>
  <c r="F1421" i="1"/>
  <c r="G1421" i="1" s="1"/>
  <c r="F1422" i="1"/>
  <c r="G1422" i="1" s="1"/>
  <c r="F1423" i="1"/>
  <c r="G1423" i="1" s="1"/>
  <c r="F1424" i="1"/>
  <c r="G1424" i="1" s="1"/>
  <c r="F1425" i="1"/>
  <c r="G1425" i="1" s="1"/>
  <c r="F1426" i="1"/>
  <c r="G1426" i="1" s="1"/>
  <c r="F1427" i="1"/>
  <c r="G1427" i="1" s="1"/>
  <c r="F1428" i="1"/>
  <c r="G1428" i="1" s="1"/>
  <c r="F1429" i="1"/>
  <c r="G1429" i="1" s="1"/>
  <c r="F1430" i="1"/>
  <c r="G1430" i="1" s="1"/>
  <c r="F1431" i="1"/>
  <c r="G1431" i="1" s="1"/>
  <c r="F1432" i="1"/>
  <c r="G1432" i="1" s="1"/>
  <c r="F1433" i="1"/>
  <c r="G1433" i="1" s="1"/>
  <c r="F1434" i="1"/>
  <c r="G1434" i="1" s="1"/>
  <c r="F1435" i="1"/>
  <c r="G1435" i="1" s="1"/>
  <c r="F1436" i="1"/>
  <c r="G1436" i="1" s="1"/>
  <c r="F1437" i="1"/>
  <c r="G1437" i="1" s="1"/>
  <c r="F1438" i="1"/>
  <c r="G1438" i="1" s="1"/>
  <c r="F1439" i="1"/>
  <c r="G1439" i="1" s="1"/>
  <c r="F1440" i="1"/>
  <c r="G1440" i="1" s="1"/>
  <c r="F1441" i="1"/>
  <c r="G1441" i="1" s="1"/>
  <c r="F1442" i="1"/>
  <c r="G1442" i="1" s="1"/>
  <c r="F1443" i="1"/>
  <c r="G1443" i="1" s="1"/>
  <c r="F1444" i="1"/>
  <c r="G1444" i="1" s="1"/>
  <c r="F1445" i="1"/>
  <c r="G1445" i="1" s="1"/>
  <c r="F1446" i="1"/>
  <c r="G1446" i="1" s="1"/>
  <c r="F1447" i="1"/>
  <c r="G1447" i="1" s="1"/>
  <c r="F1448" i="1"/>
  <c r="G1448" i="1" s="1"/>
  <c r="F1449" i="1"/>
  <c r="G1449" i="1" s="1"/>
  <c r="F1450" i="1"/>
  <c r="G1450" i="1" s="1"/>
  <c r="F1451" i="1"/>
  <c r="G1451" i="1" s="1"/>
  <c r="F1452" i="1"/>
  <c r="G1452" i="1" s="1"/>
  <c r="F1453" i="1"/>
  <c r="G1453" i="1" s="1"/>
  <c r="F1454" i="1"/>
  <c r="G1454" i="1" s="1"/>
  <c r="F1455" i="1"/>
  <c r="G1455" i="1" s="1"/>
  <c r="F1456" i="1"/>
  <c r="G1456" i="1" s="1"/>
  <c r="F1457" i="1"/>
  <c r="G1457" i="1" s="1"/>
  <c r="F1458" i="1"/>
  <c r="G1458" i="1" s="1"/>
  <c r="F1459" i="1"/>
  <c r="G1459" i="1" s="1"/>
  <c r="F1460" i="1"/>
  <c r="G1460" i="1" s="1"/>
  <c r="F1461" i="1"/>
  <c r="G1461" i="1" s="1"/>
  <c r="F1462" i="1"/>
  <c r="G1462" i="1" s="1"/>
  <c r="F1463" i="1"/>
  <c r="G1463" i="1" s="1"/>
  <c r="F1464" i="1"/>
  <c r="G1464" i="1" s="1"/>
  <c r="F1465" i="1"/>
  <c r="G1465" i="1" s="1"/>
  <c r="F1466" i="1"/>
  <c r="G1466" i="1" s="1"/>
  <c r="F1467" i="1"/>
  <c r="G1467" i="1" s="1"/>
  <c r="F1468" i="1"/>
  <c r="G1468" i="1" s="1"/>
  <c r="F1469" i="1"/>
  <c r="G1469" i="1" s="1"/>
  <c r="F1470" i="1"/>
  <c r="G1470" i="1" s="1"/>
  <c r="F1471" i="1"/>
  <c r="G1471" i="1" s="1"/>
  <c r="F1472" i="1"/>
  <c r="G1472" i="1" s="1"/>
  <c r="F1473" i="1"/>
  <c r="G1473" i="1" s="1"/>
  <c r="F1474" i="1"/>
  <c r="G1474" i="1" s="1"/>
  <c r="F1475" i="1"/>
  <c r="G1475" i="1" s="1"/>
  <c r="F1476" i="1"/>
  <c r="G1476" i="1" s="1"/>
  <c r="F1477" i="1"/>
  <c r="G1477" i="1" s="1"/>
  <c r="F1478" i="1"/>
  <c r="G1478" i="1" s="1"/>
  <c r="F1479" i="1"/>
  <c r="G1479" i="1" s="1"/>
  <c r="F1480" i="1"/>
  <c r="G1480" i="1" s="1"/>
  <c r="F1481" i="1"/>
  <c r="G1481" i="1" s="1"/>
  <c r="F1482" i="1"/>
  <c r="G1482" i="1" s="1"/>
  <c r="F1483" i="1"/>
  <c r="G1483" i="1" s="1"/>
  <c r="F1484" i="1"/>
  <c r="G1484" i="1" s="1"/>
  <c r="F1485" i="1"/>
  <c r="G1485" i="1" s="1"/>
  <c r="F1486" i="1"/>
  <c r="G1486" i="1" s="1"/>
  <c r="F1487" i="1"/>
  <c r="G1487" i="1" s="1"/>
  <c r="F1488" i="1"/>
  <c r="G1488" i="1" s="1"/>
  <c r="F1489" i="1"/>
  <c r="G1489" i="1" s="1"/>
  <c r="F1490" i="1"/>
  <c r="G1490" i="1" s="1"/>
  <c r="F1491" i="1"/>
  <c r="G1491" i="1" s="1"/>
  <c r="F1492" i="1"/>
  <c r="G1492" i="1" s="1"/>
  <c r="F1493" i="1"/>
  <c r="G1493" i="1" s="1"/>
  <c r="F1494" i="1"/>
  <c r="G1494" i="1" s="1"/>
  <c r="F1495" i="1"/>
  <c r="G1495" i="1" s="1"/>
  <c r="F1496" i="1"/>
  <c r="G1496" i="1" s="1"/>
  <c r="F1497" i="1"/>
  <c r="G1497" i="1" s="1"/>
  <c r="F1498" i="1"/>
  <c r="G1498" i="1" s="1"/>
  <c r="F1499" i="1"/>
  <c r="G1499" i="1" s="1"/>
  <c r="F1500" i="1"/>
  <c r="G1500" i="1" s="1"/>
  <c r="F1501" i="1"/>
  <c r="G1501" i="1" s="1"/>
  <c r="F1502" i="1"/>
  <c r="G1502" i="1" s="1"/>
  <c r="F1503" i="1"/>
  <c r="G1503" i="1" s="1"/>
  <c r="F1504" i="1"/>
  <c r="G1504" i="1" s="1"/>
  <c r="F1505" i="1"/>
  <c r="G1505" i="1" s="1"/>
  <c r="F1506" i="1"/>
  <c r="G1506" i="1" s="1"/>
  <c r="F1507" i="1"/>
  <c r="G1507" i="1" s="1"/>
  <c r="F1508" i="1"/>
  <c r="G1508" i="1" s="1"/>
  <c r="F1509" i="1"/>
  <c r="G1509" i="1" s="1"/>
  <c r="F1510" i="1"/>
  <c r="G1510" i="1" s="1"/>
  <c r="F1511" i="1"/>
  <c r="G1511" i="1" s="1"/>
  <c r="F1512" i="1"/>
  <c r="G1512" i="1" s="1"/>
  <c r="F1513" i="1"/>
  <c r="G1513" i="1" s="1"/>
  <c r="F1514" i="1"/>
  <c r="G1514" i="1" s="1"/>
  <c r="F1515" i="1"/>
  <c r="G1515" i="1" s="1"/>
  <c r="F1516" i="1"/>
  <c r="G1516" i="1" s="1"/>
  <c r="F1517" i="1"/>
  <c r="G1517" i="1" s="1"/>
  <c r="F1518" i="1"/>
  <c r="G1518" i="1" s="1"/>
  <c r="F1519" i="1"/>
  <c r="G1519" i="1" s="1"/>
  <c r="F1520" i="1"/>
  <c r="G1520" i="1" s="1"/>
  <c r="F1521" i="1"/>
  <c r="G1521" i="1" s="1"/>
  <c r="F1522" i="1"/>
  <c r="G1522" i="1" s="1"/>
  <c r="F1523" i="1"/>
  <c r="G1523" i="1" s="1"/>
  <c r="F1524" i="1"/>
  <c r="G1524" i="1" s="1"/>
  <c r="F1525" i="1"/>
  <c r="G1525" i="1" s="1"/>
  <c r="F1526" i="1"/>
  <c r="G1526" i="1" s="1"/>
  <c r="F1527" i="1"/>
  <c r="G1527" i="1" s="1"/>
  <c r="F1528" i="1"/>
  <c r="G1528" i="1" s="1"/>
  <c r="F1529" i="1"/>
  <c r="G1529" i="1" s="1"/>
  <c r="F1530" i="1"/>
  <c r="G1530" i="1" s="1"/>
  <c r="F1531" i="1"/>
  <c r="G1531" i="1" s="1"/>
  <c r="F1532" i="1"/>
  <c r="G1532" i="1" s="1"/>
  <c r="F1533" i="1"/>
  <c r="G1533" i="1" s="1"/>
  <c r="F1534" i="1"/>
  <c r="G1534" i="1" s="1"/>
  <c r="F1535" i="1"/>
  <c r="G1535" i="1" s="1"/>
  <c r="F1536" i="1"/>
  <c r="G1536" i="1" s="1"/>
  <c r="F1537" i="1"/>
  <c r="G1537" i="1" s="1"/>
  <c r="F1538" i="1"/>
  <c r="G1538" i="1" s="1"/>
  <c r="F1539" i="1"/>
  <c r="G1539" i="1" s="1"/>
  <c r="F1540" i="1"/>
  <c r="G1540" i="1" s="1"/>
  <c r="F1541" i="1"/>
  <c r="G1541" i="1" s="1"/>
  <c r="F1542" i="1"/>
  <c r="G1542" i="1" s="1"/>
  <c r="F1543" i="1"/>
  <c r="G1543" i="1" s="1"/>
  <c r="F1544" i="1"/>
  <c r="G1544" i="1" s="1"/>
  <c r="F1545" i="1"/>
  <c r="G1545" i="1" s="1"/>
  <c r="F1546" i="1"/>
  <c r="G1546" i="1" s="1"/>
  <c r="F1547" i="1"/>
  <c r="G1547" i="1" s="1"/>
  <c r="F1548" i="1"/>
  <c r="G1548" i="1" s="1"/>
  <c r="F1549" i="1"/>
  <c r="G1549" i="1" s="1"/>
  <c r="F1550" i="1"/>
  <c r="G1550" i="1" s="1"/>
  <c r="F1551" i="1"/>
  <c r="G1551" i="1" s="1"/>
  <c r="F1552" i="1"/>
  <c r="G1552" i="1" s="1"/>
  <c r="F1553" i="1"/>
  <c r="G1553" i="1" s="1"/>
  <c r="F1554" i="1"/>
  <c r="G1554" i="1" s="1"/>
  <c r="F1555" i="1"/>
  <c r="G1555" i="1" s="1"/>
  <c r="F1556" i="1"/>
  <c r="G1556" i="1" s="1"/>
  <c r="F1557" i="1"/>
  <c r="G1557" i="1" s="1"/>
  <c r="F1558" i="1"/>
  <c r="G1558" i="1" s="1"/>
  <c r="F1559" i="1"/>
  <c r="G1559" i="1" s="1"/>
  <c r="F1560" i="1"/>
  <c r="G1560" i="1" s="1"/>
  <c r="F1561" i="1"/>
  <c r="G1561" i="1" s="1"/>
  <c r="F1562" i="1"/>
  <c r="G1562" i="1" s="1"/>
  <c r="F1563" i="1"/>
  <c r="G1563" i="1" s="1"/>
  <c r="F1564" i="1"/>
  <c r="G1564" i="1" s="1"/>
  <c r="F1565" i="1"/>
  <c r="G1565" i="1" s="1"/>
  <c r="F1566" i="1"/>
  <c r="G1566" i="1" s="1"/>
  <c r="F1567" i="1"/>
  <c r="G1567" i="1" s="1"/>
  <c r="F1568" i="1"/>
  <c r="G1568" i="1" s="1"/>
  <c r="F1569" i="1"/>
  <c r="G1569" i="1" s="1"/>
  <c r="F1570" i="1"/>
  <c r="G1570" i="1" s="1"/>
  <c r="F1571" i="1"/>
  <c r="G1571" i="1" s="1"/>
  <c r="F1572" i="1"/>
  <c r="G1572" i="1" s="1"/>
  <c r="F1573" i="1"/>
  <c r="G1573" i="1" s="1"/>
  <c r="F1574" i="1"/>
  <c r="G1574" i="1" s="1"/>
  <c r="F1575" i="1"/>
  <c r="G1575" i="1" s="1"/>
  <c r="F1576" i="1"/>
  <c r="G1576" i="1" s="1"/>
  <c r="F1577" i="1"/>
  <c r="G1577" i="1" s="1"/>
  <c r="F1578" i="1"/>
  <c r="G1578" i="1" s="1"/>
  <c r="F1579" i="1"/>
  <c r="G1579" i="1" s="1"/>
  <c r="F1580" i="1"/>
  <c r="G1580" i="1" s="1"/>
  <c r="F1581" i="1"/>
  <c r="G1581" i="1" s="1"/>
  <c r="F1582" i="1"/>
  <c r="G1582" i="1" s="1"/>
  <c r="F1583" i="1"/>
  <c r="G1583" i="1" s="1"/>
  <c r="F1584" i="1"/>
  <c r="G1584" i="1" s="1"/>
  <c r="F1585" i="1"/>
  <c r="G1585" i="1" s="1"/>
  <c r="F1586" i="1"/>
  <c r="G1586" i="1" s="1"/>
  <c r="F1587" i="1"/>
  <c r="G1587" i="1" s="1"/>
  <c r="F1588" i="1"/>
  <c r="G1588" i="1" s="1"/>
  <c r="F1589" i="1"/>
  <c r="G1589" i="1" s="1"/>
  <c r="F1590" i="1"/>
  <c r="G1590" i="1" s="1"/>
  <c r="F1591" i="1"/>
  <c r="G1591" i="1" s="1"/>
  <c r="F1592" i="1"/>
  <c r="G1592" i="1" s="1"/>
  <c r="F1593" i="1"/>
  <c r="G1593" i="1" s="1"/>
  <c r="F1594" i="1"/>
  <c r="G1594" i="1" s="1"/>
  <c r="F1595" i="1"/>
  <c r="G1595" i="1" s="1"/>
  <c r="F1596" i="1"/>
  <c r="G1596" i="1" s="1"/>
  <c r="F1597" i="1"/>
  <c r="G1597" i="1" s="1"/>
  <c r="F1598" i="1"/>
  <c r="G1598" i="1" s="1"/>
  <c r="F1599" i="1"/>
  <c r="G1599" i="1" s="1"/>
  <c r="F1600" i="1"/>
  <c r="G1600" i="1" s="1"/>
  <c r="F1601" i="1"/>
  <c r="G1601" i="1" s="1"/>
  <c r="F1602" i="1"/>
  <c r="G1602" i="1" s="1"/>
  <c r="F1603" i="1"/>
  <c r="G1603" i="1" s="1"/>
  <c r="F1604" i="1"/>
  <c r="G1604" i="1" s="1"/>
  <c r="F1605" i="1"/>
  <c r="G1605" i="1" s="1"/>
  <c r="F1606" i="1"/>
  <c r="G1606" i="1" s="1"/>
  <c r="F1607" i="1"/>
  <c r="G1607" i="1" s="1"/>
  <c r="F1608" i="1"/>
  <c r="G1608" i="1" s="1"/>
  <c r="F1609" i="1"/>
  <c r="G1609" i="1" s="1"/>
  <c r="F1610" i="1"/>
  <c r="G1610" i="1" s="1"/>
  <c r="F1611" i="1"/>
  <c r="G1611" i="1" s="1"/>
  <c r="F1612" i="1"/>
  <c r="G1612" i="1" s="1"/>
  <c r="F1613" i="1"/>
  <c r="G1613" i="1" s="1"/>
  <c r="F1614" i="1"/>
  <c r="G1614" i="1" s="1"/>
  <c r="F1615" i="1"/>
  <c r="G1615" i="1" s="1"/>
  <c r="F1616" i="1"/>
  <c r="G1616" i="1" s="1"/>
  <c r="F1617" i="1"/>
  <c r="G1617" i="1" s="1"/>
  <c r="F1618" i="1"/>
  <c r="G1618" i="1" s="1"/>
  <c r="F1619" i="1"/>
  <c r="G1619" i="1" s="1"/>
  <c r="F1620" i="1"/>
  <c r="G1620" i="1" s="1"/>
  <c r="F1621" i="1"/>
  <c r="G1621" i="1" s="1"/>
  <c r="F1622" i="1"/>
  <c r="G1622" i="1" s="1"/>
  <c r="F1623" i="1"/>
  <c r="G1623" i="1" s="1"/>
  <c r="F1624" i="1"/>
  <c r="G1624" i="1" s="1"/>
  <c r="F1625" i="1"/>
  <c r="G1625" i="1" s="1"/>
  <c r="F1626" i="1"/>
  <c r="G1626" i="1" s="1"/>
  <c r="F1627" i="1"/>
  <c r="G1627" i="1" s="1"/>
  <c r="F1628" i="1"/>
  <c r="G1628" i="1" s="1"/>
  <c r="F1629" i="1"/>
  <c r="G1629" i="1" s="1"/>
  <c r="F1630" i="1"/>
  <c r="G1630" i="1" s="1"/>
  <c r="F1631" i="1"/>
  <c r="G1631" i="1" s="1"/>
  <c r="F1632" i="1"/>
  <c r="G1632" i="1" s="1"/>
  <c r="F1633" i="1"/>
  <c r="G1633" i="1" s="1"/>
  <c r="F1634" i="1"/>
  <c r="G1634" i="1" s="1"/>
  <c r="F1635" i="1"/>
  <c r="G1635" i="1" s="1"/>
  <c r="F1636" i="1"/>
  <c r="G1636" i="1" s="1"/>
  <c r="F1637" i="1"/>
  <c r="G1637" i="1" s="1"/>
  <c r="F1638" i="1"/>
  <c r="G1638" i="1" s="1"/>
  <c r="F1639" i="1"/>
  <c r="G1639" i="1" s="1"/>
  <c r="F1640" i="1"/>
  <c r="G1640" i="1" s="1"/>
  <c r="F1641" i="1"/>
  <c r="G1641" i="1" s="1"/>
  <c r="F1642" i="1"/>
  <c r="G1642" i="1" s="1"/>
  <c r="F1643" i="1"/>
  <c r="G1643" i="1" s="1"/>
  <c r="F1644" i="1"/>
  <c r="G1644" i="1" s="1"/>
  <c r="F1645" i="1"/>
  <c r="G1645" i="1" s="1"/>
  <c r="F1646" i="1"/>
  <c r="G1646" i="1" s="1"/>
  <c r="F1647" i="1"/>
  <c r="G1647" i="1" s="1"/>
  <c r="F1648" i="1"/>
  <c r="G1648" i="1" s="1"/>
  <c r="F1649" i="1"/>
  <c r="G1649" i="1" s="1"/>
  <c r="F1650" i="1"/>
  <c r="G1650" i="1" s="1"/>
  <c r="F1651" i="1"/>
  <c r="G1651" i="1" s="1"/>
  <c r="F1652" i="1"/>
  <c r="G1652" i="1" s="1"/>
  <c r="F1653" i="1"/>
  <c r="G1653" i="1" s="1"/>
  <c r="F1654" i="1"/>
  <c r="G1654" i="1" s="1"/>
  <c r="F1655" i="1"/>
  <c r="G1655" i="1" s="1"/>
  <c r="F1656" i="1"/>
  <c r="G1656" i="1" s="1"/>
  <c r="F1657" i="1"/>
  <c r="G1657" i="1" s="1"/>
  <c r="F1658" i="1"/>
  <c r="G1658" i="1" s="1"/>
  <c r="F1659" i="1"/>
  <c r="G1659" i="1" s="1"/>
  <c r="F1660" i="1"/>
  <c r="G1660" i="1" s="1"/>
  <c r="F1661" i="1"/>
  <c r="G1661" i="1" s="1"/>
  <c r="F1662" i="1"/>
  <c r="G1662" i="1" s="1"/>
  <c r="F1663" i="1"/>
  <c r="G1663" i="1" s="1"/>
  <c r="F1664" i="1"/>
  <c r="G1664" i="1" s="1"/>
  <c r="F1665" i="1"/>
  <c r="G1665" i="1" s="1"/>
  <c r="F1666" i="1"/>
  <c r="G1666" i="1" s="1"/>
  <c r="F1667" i="1"/>
  <c r="G1667" i="1" s="1"/>
  <c r="F1668" i="1"/>
  <c r="G1668" i="1" s="1"/>
  <c r="F1669" i="1"/>
  <c r="G1669" i="1" s="1"/>
  <c r="F1670" i="1"/>
  <c r="G1670" i="1" s="1"/>
  <c r="F1671" i="1"/>
  <c r="G1671" i="1" s="1"/>
  <c r="F1672" i="1"/>
  <c r="G1672" i="1" s="1"/>
  <c r="F1673" i="1"/>
  <c r="G1673" i="1" s="1"/>
  <c r="F1674" i="1"/>
  <c r="G1674" i="1" s="1"/>
  <c r="F1675" i="1"/>
  <c r="G1675" i="1" s="1"/>
  <c r="F1676" i="1"/>
  <c r="G1676" i="1" s="1"/>
  <c r="F1677" i="1"/>
  <c r="G1677" i="1" s="1"/>
  <c r="F1678" i="1"/>
  <c r="G1678" i="1" s="1"/>
  <c r="F1679" i="1"/>
  <c r="G1679" i="1" s="1"/>
  <c r="F1680" i="1"/>
  <c r="G1680" i="1" s="1"/>
  <c r="F1681" i="1"/>
  <c r="G1681" i="1" s="1"/>
  <c r="F1682" i="1"/>
  <c r="G1682" i="1" s="1"/>
  <c r="F1683" i="1"/>
  <c r="G1683" i="1" s="1"/>
  <c r="F1684" i="1"/>
  <c r="G1684" i="1" s="1"/>
  <c r="F1685" i="1"/>
  <c r="G1685" i="1" s="1"/>
  <c r="F1686" i="1"/>
  <c r="G1686" i="1" s="1"/>
  <c r="F1687" i="1"/>
  <c r="G1687" i="1" s="1"/>
  <c r="F1688" i="1"/>
  <c r="G1688" i="1" s="1"/>
  <c r="F1689" i="1"/>
  <c r="G1689" i="1" s="1"/>
  <c r="F1690" i="1"/>
  <c r="G1690" i="1" s="1"/>
  <c r="F1691" i="1"/>
  <c r="G1691" i="1" s="1"/>
  <c r="F1692" i="1"/>
  <c r="G1692" i="1" s="1"/>
  <c r="F1693" i="1"/>
  <c r="G1693" i="1" s="1"/>
  <c r="F1694" i="1"/>
  <c r="G1694" i="1" s="1"/>
  <c r="F1695" i="1"/>
  <c r="G1695" i="1" s="1"/>
  <c r="F1696" i="1"/>
  <c r="G1696" i="1" s="1"/>
  <c r="F1697" i="1"/>
  <c r="G1697" i="1" s="1"/>
  <c r="F1698" i="1"/>
  <c r="G1698" i="1" s="1"/>
  <c r="F1699" i="1"/>
  <c r="G1699" i="1" s="1"/>
  <c r="F1700" i="1"/>
  <c r="G1700" i="1" s="1"/>
  <c r="F1701" i="1"/>
  <c r="G1701" i="1" s="1"/>
  <c r="F1702" i="1"/>
  <c r="G1702" i="1" s="1"/>
  <c r="F1703" i="1"/>
  <c r="G1703" i="1" s="1"/>
  <c r="F1704" i="1"/>
  <c r="G1704" i="1" s="1"/>
  <c r="F1705" i="1"/>
  <c r="G1705" i="1" s="1"/>
  <c r="F1706" i="1"/>
  <c r="G1706" i="1" s="1"/>
  <c r="F1707" i="1"/>
  <c r="G1707" i="1" s="1"/>
  <c r="F1708" i="1"/>
  <c r="G1708" i="1" s="1"/>
  <c r="F1709" i="1"/>
  <c r="G1709" i="1" s="1"/>
  <c r="F1710" i="1"/>
  <c r="G1710" i="1" s="1"/>
  <c r="F1711" i="1"/>
  <c r="G1711" i="1" s="1"/>
  <c r="F1712" i="1"/>
  <c r="G1712" i="1" s="1"/>
  <c r="F1713" i="1"/>
  <c r="G1713" i="1" s="1"/>
  <c r="F1714" i="1"/>
  <c r="G1714" i="1" s="1"/>
  <c r="F1715" i="1"/>
  <c r="G1715" i="1" s="1"/>
  <c r="F1716" i="1"/>
  <c r="G1716" i="1" s="1"/>
  <c r="F1717" i="1"/>
  <c r="G1717" i="1" s="1"/>
  <c r="F1718" i="1"/>
  <c r="G1718" i="1" s="1"/>
  <c r="F1719" i="1"/>
  <c r="G1719" i="1" s="1"/>
  <c r="F1720" i="1"/>
  <c r="G1720" i="1" s="1"/>
  <c r="F1721" i="1"/>
  <c r="G1721" i="1" s="1"/>
  <c r="F1722" i="1"/>
  <c r="G1722" i="1" s="1"/>
  <c r="F1723" i="1"/>
  <c r="G1723" i="1" s="1"/>
  <c r="F1724" i="1"/>
  <c r="G1724" i="1" s="1"/>
  <c r="F1725" i="1"/>
  <c r="G1725" i="1" s="1"/>
  <c r="F1726" i="1"/>
  <c r="G1726" i="1" s="1"/>
  <c r="F1727" i="1"/>
  <c r="G1727" i="1" s="1"/>
  <c r="F1728" i="1"/>
  <c r="G1728" i="1" s="1"/>
  <c r="F1729" i="1"/>
  <c r="G1729" i="1" s="1"/>
  <c r="F1730" i="1"/>
  <c r="G1730" i="1" s="1"/>
  <c r="F1731" i="1"/>
  <c r="G1731" i="1" s="1"/>
  <c r="F1732" i="1"/>
  <c r="G1732" i="1" s="1"/>
  <c r="F1733" i="1"/>
  <c r="G1733" i="1" s="1"/>
  <c r="F1734" i="1"/>
  <c r="G1734" i="1" s="1"/>
  <c r="F1735" i="1"/>
  <c r="G1735" i="1" s="1"/>
  <c r="F1736" i="1"/>
  <c r="G1736" i="1" s="1"/>
  <c r="F1737" i="1"/>
  <c r="G1737" i="1" s="1"/>
  <c r="F1738" i="1"/>
  <c r="G1738" i="1" s="1"/>
  <c r="F1739" i="1"/>
  <c r="G1739" i="1" s="1"/>
  <c r="F1740" i="1"/>
  <c r="G1740" i="1" s="1"/>
  <c r="F1741" i="1"/>
  <c r="G1741" i="1" s="1"/>
  <c r="F1742" i="1"/>
  <c r="G1742" i="1" s="1"/>
  <c r="F1743" i="1"/>
  <c r="G1743" i="1" s="1"/>
  <c r="F1744" i="1"/>
  <c r="G1744" i="1" s="1"/>
  <c r="F1745" i="1"/>
  <c r="G1745" i="1" s="1"/>
  <c r="F1746" i="1"/>
  <c r="G1746" i="1" s="1"/>
  <c r="F1747" i="1"/>
  <c r="G1747" i="1" s="1"/>
  <c r="F1748" i="1"/>
  <c r="G1748" i="1" s="1"/>
  <c r="F1749" i="1"/>
  <c r="G1749" i="1" s="1"/>
  <c r="F1750" i="1"/>
  <c r="G1750" i="1" s="1"/>
  <c r="F1751" i="1"/>
  <c r="G1751" i="1" s="1"/>
  <c r="F1752" i="1"/>
  <c r="G1752" i="1" s="1"/>
  <c r="F1753" i="1"/>
  <c r="G1753" i="1" s="1"/>
  <c r="F1754" i="1"/>
  <c r="G1754" i="1" s="1"/>
  <c r="F1755" i="1"/>
  <c r="G1755" i="1" s="1"/>
  <c r="F1756" i="1"/>
  <c r="G1756" i="1" s="1"/>
  <c r="F1757" i="1"/>
  <c r="G1757" i="1" s="1"/>
  <c r="F1758" i="1"/>
  <c r="G1758" i="1" s="1"/>
  <c r="F1759" i="1"/>
  <c r="G1759" i="1" s="1"/>
  <c r="F1760" i="1"/>
  <c r="G1760" i="1" s="1"/>
  <c r="F1761" i="1"/>
  <c r="G1761" i="1" s="1"/>
  <c r="F1762" i="1"/>
  <c r="G1762" i="1" s="1"/>
  <c r="F1763" i="1"/>
  <c r="G1763" i="1" s="1"/>
  <c r="F1764" i="1"/>
  <c r="G1764" i="1" s="1"/>
  <c r="F1765" i="1"/>
  <c r="G1765" i="1" s="1"/>
  <c r="F1766" i="1"/>
  <c r="G1766" i="1" s="1"/>
  <c r="F1767" i="1"/>
  <c r="G1767" i="1" s="1"/>
  <c r="F1768" i="1"/>
  <c r="G1768" i="1" s="1"/>
  <c r="F1769" i="1"/>
  <c r="G1769" i="1" s="1"/>
  <c r="F1770" i="1"/>
  <c r="G1770" i="1" s="1"/>
  <c r="F1771" i="1"/>
  <c r="G1771" i="1" s="1"/>
  <c r="F1772" i="1"/>
  <c r="G1772" i="1" s="1"/>
  <c r="F1773" i="1"/>
  <c r="G1773" i="1" s="1"/>
  <c r="F1774" i="1"/>
  <c r="G1774" i="1" s="1"/>
  <c r="F1775" i="1"/>
  <c r="G1775" i="1" s="1"/>
  <c r="F1776" i="1"/>
  <c r="G1776" i="1" s="1"/>
  <c r="F1777" i="1"/>
  <c r="G1777" i="1" s="1"/>
  <c r="F1778" i="1"/>
  <c r="G1778" i="1" s="1"/>
  <c r="F1779" i="1"/>
  <c r="G1779" i="1" s="1"/>
  <c r="F1780" i="1"/>
  <c r="G1780" i="1" s="1"/>
  <c r="F1781" i="1"/>
  <c r="G1781" i="1" s="1"/>
  <c r="F1782" i="1"/>
  <c r="G1782" i="1" s="1"/>
  <c r="F1783" i="1"/>
  <c r="G1783" i="1" s="1"/>
  <c r="F1784" i="1"/>
  <c r="G1784" i="1" s="1"/>
  <c r="F1785" i="1"/>
  <c r="G1785" i="1" s="1"/>
  <c r="F1786" i="1"/>
  <c r="G1786" i="1" s="1"/>
  <c r="F1787" i="1"/>
  <c r="G1787" i="1" s="1"/>
  <c r="F1788" i="1"/>
  <c r="G1788" i="1" s="1"/>
  <c r="F1789" i="1"/>
  <c r="G1789" i="1" s="1"/>
  <c r="F1790" i="1"/>
  <c r="G1790" i="1" s="1"/>
  <c r="F1791" i="1"/>
  <c r="G1791" i="1" s="1"/>
  <c r="F1792" i="1"/>
  <c r="G1792" i="1" s="1"/>
  <c r="F1793" i="1"/>
  <c r="G1793" i="1" s="1"/>
  <c r="F1794" i="1"/>
  <c r="G1794" i="1" s="1"/>
  <c r="F1795" i="1"/>
  <c r="G1795" i="1" s="1"/>
  <c r="F1796" i="1"/>
  <c r="G1796" i="1" s="1"/>
  <c r="F1797" i="1"/>
  <c r="G1797" i="1" s="1"/>
  <c r="F1798" i="1"/>
  <c r="G1798" i="1" s="1"/>
  <c r="F1799" i="1"/>
  <c r="G1799" i="1" s="1"/>
  <c r="F1800" i="1"/>
  <c r="G1800" i="1" s="1"/>
  <c r="F1801" i="1"/>
  <c r="G1801" i="1" s="1"/>
  <c r="F1802" i="1"/>
  <c r="G1802" i="1" s="1"/>
  <c r="F1803" i="1"/>
  <c r="G1803" i="1" s="1"/>
  <c r="F1804" i="1"/>
  <c r="G1804" i="1" s="1"/>
  <c r="F1805" i="1"/>
  <c r="G1805" i="1" s="1"/>
  <c r="F1806" i="1"/>
  <c r="G1806" i="1" s="1"/>
  <c r="F1807" i="1"/>
  <c r="G1807" i="1" s="1"/>
  <c r="F1808" i="1"/>
  <c r="G1808" i="1" s="1"/>
  <c r="F1809" i="1"/>
  <c r="G1809" i="1" s="1"/>
  <c r="F1810" i="1"/>
  <c r="G1810" i="1" s="1"/>
  <c r="F1811" i="1"/>
  <c r="G1811" i="1" s="1"/>
  <c r="F1812" i="1"/>
  <c r="G1812" i="1" s="1"/>
  <c r="F1813" i="1"/>
  <c r="G1813" i="1" s="1"/>
  <c r="F1814" i="1"/>
  <c r="G1814" i="1" s="1"/>
  <c r="F1815" i="1"/>
  <c r="G1815" i="1" s="1"/>
  <c r="F1816" i="1"/>
  <c r="G1816" i="1" s="1"/>
  <c r="F1817" i="1"/>
  <c r="G1817" i="1" s="1"/>
  <c r="F1818" i="1"/>
  <c r="G1818" i="1" s="1"/>
  <c r="F1819" i="1"/>
  <c r="G1819" i="1" s="1"/>
  <c r="F1820" i="1"/>
  <c r="G1820" i="1" s="1"/>
  <c r="F1821" i="1"/>
  <c r="G1821" i="1" s="1"/>
  <c r="F1822" i="1"/>
  <c r="G1822" i="1" s="1"/>
  <c r="F1823" i="1"/>
  <c r="G1823" i="1" s="1"/>
  <c r="F1824" i="1"/>
  <c r="G1824" i="1" s="1"/>
  <c r="F1825" i="1"/>
  <c r="G1825" i="1" s="1"/>
  <c r="F1826" i="1"/>
  <c r="G1826" i="1" s="1"/>
  <c r="F1827" i="1"/>
  <c r="G1827" i="1" s="1"/>
  <c r="F1828" i="1"/>
  <c r="G1828" i="1" s="1"/>
  <c r="F1829" i="1"/>
  <c r="G1829" i="1" s="1"/>
  <c r="F1830" i="1"/>
  <c r="G1830" i="1" s="1"/>
  <c r="F1831" i="1"/>
  <c r="G1831" i="1" s="1"/>
  <c r="F1832" i="1"/>
  <c r="G1832" i="1" s="1"/>
  <c r="F1833" i="1"/>
  <c r="G1833" i="1" s="1"/>
  <c r="F1834" i="1"/>
  <c r="G1834" i="1" s="1"/>
  <c r="F1835" i="1"/>
  <c r="G1835" i="1" s="1"/>
  <c r="F1836" i="1"/>
  <c r="G1836" i="1" s="1"/>
  <c r="F1837" i="1"/>
  <c r="G1837" i="1" s="1"/>
  <c r="F1838" i="1"/>
  <c r="G1838" i="1" s="1"/>
  <c r="F1839" i="1"/>
  <c r="G1839" i="1" s="1"/>
  <c r="F1840" i="1"/>
  <c r="G1840" i="1" s="1"/>
  <c r="F1841" i="1"/>
  <c r="G1841" i="1" s="1"/>
  <c r="F1842" i="1"/>
  <c r="G1842" i="1" s="1"/>
  <c r="F1843" i="1"/>
  <c r="G1843" i="1" s="1"/>
  <c r="F1844" i="1"/>
  <c r="G1844" i="1" s="1"/>
  <c r="F1845" i="1"/>
  <c r="G1845" i="1" s="1"/>
  <c r="F1846" i="1"/>
  <c r="G1846" i="1" s="1"/>
  <c r="F1847" i="1"/>
  <c r="G1847" i="1" s="1"/>
  <c r="F1848" i="1"/>
  <c r="G1848" i="1" s="1"/>
  <c r="F1849" i="1"/>
  <c r="G1849" i="1" s="1"/>
  <c r="F1850" i="1"/>
  <c r="G1850" i="1" s="1"/>
  <c r="F1851" i="1"/>
  <c r="G1851" i="1" s="1"/>
  <c r="F1852" i="1"/>
  <c r="G1852" i="1" s="1"/>
  <c r="F1853" i="1"/>
  <c r="G1853" i="1" s="1"/>
  <c r="F1854" i="1"/>
  <c r="G1854" i="1" s="1"/>
  <c r="F1855" i="1"/>
  <c r="G1855" i="1" s="1"/>
  <c r="F1856" i="1"/>
  <c r="G1856" i="1" s="1"/>
  <c r="F1857" i="1"/>
  <c r="G1857" i="1" s="1"/>
  <c r="F1858" i="1"/>
  <c r="G1858" i="1" s="1"/>
  <c r="F1859" i="1"/>
  <c r="G1859" i="1" s="1"/>
  <c r="F1860" i="1"/>
  <c r="G1860" i="1" s="1"/>
  <c r="F1861" i="1"/>
  <c r="G1861" i="1" s="1"/>
  <c r="F1862" i="1"/>
  <c r="G1862" i="1" s="1"/>
  <c r="F1863" i="1"/>
  <c r="G1863" i="1" s="1"/>
  <c r="F1864" i="1"/>
  <c r="G1864" i="1" s="1"/>
  <c r="F1865" i="1"/>
  <c r="G1865" i="1" s="1"/>
  <c r="F1866" i="1"/>
  <c r="G1866" i="1" s="1"/>
  <c r="F1867" i="1"/>
  <c r="G1867" i="1" s="1"/>
  <c r="F1868" i="1"/>
  <c r="G1868" i="1" s="1"/>
  <c r="F1869" i="1"/>
  <c r="G1869" i="1" s="1"/>
  <c r="F1870" i="1"/>
  <c r="G1870" i="1" s="1"/>
  <c r="F1871" i="1"/>
  <c r="G1871" i="1" s="1"/>
  <c r="F1872" i="1"/>
  <c r="G1872" i="1" s="1"/>
  <c r="F1873" i="1"/>
  <c r="G1873" i="1" s="1"/>
  <c r="F1874" i="1"/>
  <c r="G1874" i="1" s="1"/>
  <c r="F1875" i="1"/>
  <c r="G1875" i="1" s="1"/>
  <c r="F1876" i="1"/>
  <c r="G1876" i="1" s="1"/>
  <c r="F1877" i="1"/>
  <c r="G1877" i="1" s="1"/>
  <c r="F1878" i="1"/>
  <c r="G1878" i="1" s="1"/>
  <c r="F1879" i="1"/>
  <c r="G1879" i="1" s="1"/>
  <c r="F1880" i="1"/>
  <c r="G1880" i="1" s="1"/>
  <c r="F1881" i="1"/>
  <c r="G1881" i="1" s="1"/>
  <c r="F1882" i="1"/>
  <c r="G1882" i="1" s="1"/>
  <c r="F1883" i="1"/>
  <c r="G1883" i="1" s="1"/>
  <c r="F1884" i="1"/>
  <c r="G1884" i="1" s="1"/>
  <c r="F1885" i="1"/>
  <c r="G1885" i="1" s="1"/>
  <c r="F1886" i="1"/>
  <c r="G1886" i="1" s="1"/>
  <c r="F1887" i="1"/>
  <c r="G1887" i="1" s="1"/>
  <c r="F1888" i="1"/>
  <c r="G1888" i="1" s="1"/>
  <c r="F1889" i="1"/>
  <c r="G1889" i="1" s="1"/>
  <c r="F1890" i="1"/>
  <c r="G1890" i="1" s="1"/>
  <c r="F1891" i="1"/>
  <c r="G1891" i="1" s="1"/>
  <c r="F1892" i="1"/>
  <c r="G1892" i="1" s="1"/>
  <c r="F1893" i="1"/>
  <c r="G1893" i="1" s="1"/>
  <c r="F1894" i="1"/>
  <c r="G1894" i="1" s="1"/>
  <c r="F1895" i="1"/>
  <c r="G1895" i="1" s="1"/>
  <c r="F1896" i="1"/>
  <c r="G1896" i="1" s="1"/>
  <c r="F1897" i="1"/>
  <c r="G1897" i="1" s="1"/>
  <c r="F1898" i="1"/>
  <c r="G1898" i="1" s="1"/>
  <c r="F1899" i="1"/>
  <c r="G1899" i="1" s="1"/>
  <c r="F1900" i="1"/>
  <c r="G1900" i="1" s="1"/>
  <c r="F1901" i="1"/>
  <c r="G1901" i="1" s="1"/>
  <c r="F1902" i="1"/>
  <c r="G1902" i="1" s="1"/>
  <c r="F1903" i="1"/>
  <c r="G1903" i="1" s="1"/>
  <c r="F1904" i="1"/>
  <c r="G1904" i="1" s="1"/>
  <c r="F1905" i="1"/>
  <c r="G1905" i="1" s="1"/>
  <c r="F1906" i="1"/>
  <c r="G1906" i="1" s="1"/>
  <c r="F1907" i="1"/>
  <c r="G1907" i="1" s="1"/>
  <c r="F1908" i="1"/>
  <c r="G1908" i="1" s="1"/>
  <c r="F1909" i="1"/>
  <c r="G1909" i="1" s="1"/>
  <c r="F1910" i="1"/>
  <c r="G1910" i="1" s="1"/>
  <c r="F1911" i="1"/>
  <c r="G1911" i="1" s="1"/>
  <c r="F1912" i="1"/>
  <c r="G1912" i="1" s="1"/>
  <c r="F1913" i="1"/>
  <c r="G1913" i="1" s="1"/>
  <c r="F1914" i="1"/>
  <c r="G1914" i="1" s="1"/>
  <c r="F1915" i="1"/>
  <c r="G1915" i="1" s="1"/>
  <c r="F1916" i="1"/>
  <c r="G1916" i="1" s="1"/>
  <c r="F1917" i="1"/>
  <c r="G1917" i="1" s="1"/>
  <c r="F1918" i="1"/>
  <c r="G1918" i="1" s="1"/>
  <c r="F1919" i="1"/>
  <c r="G1919" i="1" s="1"/>
  <c r="F1920" i="1"/>
  <c r="G1920" i="1" s="1"/>
  <c r="F1921" i="1"/>
  <c r="G1921" i="1" s="1"/>
  <c r="F1922" i="1"/>
  <c r="G1922" i="1" s="1"/>
  <c r="F1923" i="1"/>
  <c r="G1923" i="1" s="1"/>
  <c r="F1924" i="1"/>
  <c r="G1924" i="1" s="1"/>
  <c r="F1925" i="1"/>
  <c r="G1925" i="1" s="1"/>
  <c r="F1926" i="1"/>
  <c r="G1926" i="1" s="1"/>
  <c r="F1927" i="1"/>
  <c r="G1927" i="1" s="1"/>
  <c r="F1928" i="1"/>
  <c r="G1928" i="1" s="1"/>
  <c r="F1929" i="1"/>
  <c r="G1929" i="1" s="1"/>
  <c r="F1930" i="1"/>
  <c r="G1930" i="1" s="1"/>
  <c r="F1931" i="1"/>
  <c r="G1931" i="1" s="1"/>
  <c r="F1932" i="1"/>
  <c r="G1932" i="1" s="1"/>
  <c r="F1933" i="1"/>
  <c r="G1933" i="1" s="1"/>
  <c r="F1934" i="1"/>
  <c r="G1934" i="1" s="1"/>
  <c r="F1935" i="1"/>
  <c r="G1935" i="1" s="1"/>
  <c r="F1936" i="1"/>
  <c r="G1936" i="1" s="1"/>
  <c r="F1937" i="1"/>
  <c r="G1937" i="1" s="1"/>
  <c r="F1938" i="1"/>
  <c r="G1938" i="1" s="1"/>
  <c r="F1939" i="1"/>
  <c r="G1939" i="1" s="1"/>
  <c r="F1940" i="1"/>
  <c r="G1940" i="1" s="1"/>
  <c r="F1941" i="1"/>
  <c r="G1941" i="1" s="1"/>
  <c r="F1942" i="1"/>
  <c r="G1942" i="1" s="1"/>
  <c r="F1943" i="1"/>
  <c r="G1943" i="1" s="1"/>
  <c r="F1944" i="1"/>
  <c r="G1944" i="1" s="1"/>
  <c r="F1945" i="1"/>
  <c r="G1945" i="1" s="1"/>
  <c r="F1946" i="1"/>
  <c r="G1946" i="1" s="1"/>
  <c r="F1947" i="1"/>
  <c r="G1947" i="1" s="1"/>
  <c r="F1948" i="1"/>
  <c r="G1948" i="1" s="1"/>
  <c r="F1949" i="1"/>
  <c r="G1949" i="1" s="1"/>
  <c r="F1950" i="1"/>
  <c r="G1950" i="1" s="1"/>
  <c r="F1951" i="1"/>
  <c r="G1951" i="1" s="1"/>
  <c r="F1952" i="1"/>
  <c r="G1952" i="1" s="1"/>
  <c r="F1953" i="1"/>
  <c r="G1953" i="1" s="1"/>
  <c r="F1954" i="1"/>
  <c r="G1954" i="1" s="1"/>
  <c r="F1955" i="1"/>
  <c r="G1955" i="1" s="1"/>
  <c r="F1956" i="1"/>
  <c r="G1956" i="1" s="1"/>
  <c r="F1957" i="1"/>
  <c r="G1957" i="1" s="1"/>
  <c r="F1958" i="1"/>
  <c r="G1958" i="1" s="1"/>
  <c r="F1959" i="1"/>
  <c r="G1959" i="1" s="1"/>
  <c r="F1960" i="1"/>
  <c r="G1960" i="1" s="1"/>
  <c r="F1961" i="1"/>
  <c r="G1961" i="1" s="1"/>
  <c r="F1962" i="1"/>
  <c r="G1962" i="1" s="1"/>
  <c r="F1963" i="1"/>
  <c r="G1963" i="1" s="1"/>
  <c r="F1964" i="1"/>
  <c r="G1964" i="1" s="1"/>
  <c r="F1965" i="1"/>
  <c r="G1965" i="1" s="1"/>
  <c r="F1966" i="1"/>
  <c r="G1966" i="1" s="1"/>
  <c r="F1967" i="1"/>
  <c r="G1967" i="1" s="1"/>
  <c r="F1968" i="1"/>
  <c r="G1968" i="1" s="1"/>
  <c r="F1969" i="1"/>
  <c r="G1969" i="1" s="1"/>
  <c r="F1970" i="1"/>
  <c r="G1970" i="1" s="1"/>
  <c r="F1971" i="1"/>
  <c r="G1971" i="1" s="1"/>
  <c r="F1972" i="1"/>
  <c r="G1972" i="1" s="1"/>
  <c r="F1973" i="1"/>
  <c r="G1973" i="1" s="1"/>
  <c r="F1974" i="1"/>
  <c r="G1974" i="1" s="1"/>
  <c r="F1975" i="1"/>
  <c r="G1975" i="1" s="1"/>
  <c r="F1976" i="1"/>
  <c r="G1976" i="1" s="1"/>
  <c r="F1977" i="1"/>
  <c r="G1977" i="1" s="1"/>
  <c r="F1978" i="1"/>
  <c r="G1978" i="1" s="1"/>
  <c r="F1979" i="1"/>
  <c r="G1979" i="1" s="1"/>
  <c r="F1980" i="1"/>
  <c r="G1980" i="1" s="1"/>
  <c r="F1981" i="1"/>
  <c r="G1981" i="1" s="1"/>
  <c r="F1982" i="1"/>
  <c r="G1982" i="1" s="1"/>
  <c r="F1983" i="1"/>
  <c r="G1983" i="1" s="1"/>
  <c r="F1984" i="1"/>
  <c r="G1984" i="1" s="1"/>
  <c r="F1985" i="1"/>
  <c r="G1985" i="1" s="1"/>
  <c r="F1986" i="1"/>
  <c r="G1986" i="1" s="1"/>
  <c r="F1987" i="1"/>
  <c r="G1987" i="1" s="1"/>
  <c r="F1988" i="1"/>
  <c r="G1988" i="1" s="1"/>
  <c r="F1989" i="1"/>
  <c r="G1989" i="1" s="1"/>
  <c r="F1990" i="1"/>
  <c r="G1990" i="1" s="1"/>
  <c r="F1991" i="1"/>
  <c r="G1991" i="1" s="1"/>
  <c r="F1992" i="1"/>
  <c r="G1992" i="1" s="1"/>
  <c r="F1993" i="1"/>
  <c r="G1993" i="1" s="1"/>
  <c r="F1994" i="1"/>
  <c r="G1994" i="1" s="1"/>
  <c r="F1995" i="1"/>
  <c r="G1995" i="1" s="1"/>
  <c r="F1996" i="1"/>
  <c r="G1996" i="1" s="1"/>
  <c r="F1997" i="1"/>
  <c r="G1997" i="1" s="1"/>
  <c r="F1998" i="1"/>
  <c r="G1998" i="1" s="1"/>
  <c r="F1999" i="1"/>
  <c r="G1999" i="1" s="1"/>
  <c r="F2000" i="1"/>
  <c r="G2000" i="1" s="1"/>
  <c r="F2001" i="1"/>
  <c r="G2001" i="1" s="1"/>
  <c r="F2002" i="1"/>
  <c r="G2002" i="1" s="1"/>
  <c r="F2003" i="1"/>
  <c r="G2003" i="1" s="1"/>
  <c r="F2004" i="1"/>
  <c r="G2004" i="1" s="1"/>
  <c r="F2005" i="1"/>
  <c r="G2005" i="1" s="1"/>
  <c r="F2006" i="1"/>
  <c r="G2006" i="1" s="1"/>
  <c r="F2007" i="1"/>
  <c r="G2007" i="1" s="1"/>
  <c r="F2008" i="1"/>
  <c r="G2008" i="1" s="1"/>
  <c r="F2009" i="1"/>
  <c r="G2009" i="1" s="1"/>
  <c r="F2010" i="1"/>
  <c r="G2010" i="1" s="1"/>
  <c r="F2011" i="1"/>
  <c r="G2011" i="1" s="1"/>
  <c r="F2012" i="1"/>
  <c r="G2012" i="1" s="1"/>
  <c r="F2013" i="1"/>
  <c r="G2013" i="1" s="1"/>
  <c r="F2014" i="1"/>
  <c r="G2014" i="1" s="1"/>
  <c r="F2015" i="1"/>
  <c r="G2015" i="1" s="1"/>
  <c r="F2016" i="1"/>
  <c r="G2016" i="1" s="1"/>
  <c r="F2017" i="1"/>
  <c r="G2017" i="1" s="1"/>
  <c r="F2018" i="1"/>
  <c r="G2018" i="1" s="1"/>
  <c r="F2019" i="1"/>
  <c r="G2019" i="1" s="1"/>
  <c r="F2020" i="1"/>
  <c r="G2020" i="1" s="1"/>
  <c r="F2021" i="1"/>
  <c r="G2021" i="1" s="1"/>
  <c r="F2022" i="1"/>
  <c r="G2022" i="1" s="1"/>
  <c r="F2023" i="1"/>
  <c r="G2023" i="1" s="1"/>
  <c r="F2024" i="1"/>
  <c r="G2024" i="1" s="1"/>
  <c r="F2025" i="1"/>
  <c r="G2025" i="1" s="1"/>
  <c r="F2026" i="1"/>
  <c r="G2026" i="1" s="1"/>
  <c r="F2027" i="1"/>
  <c r="G2027" i="1" s="1"/>
  <c r="F2028" i="1"/>
  <c r="G2028" i="1" s="1"/>
  <c r="F2029" i="1"/>
  <c r="G2029" i="1" s="1"/>
  <c r="F2030" i="1"/>
  <c r="G2030" i="1" s="1"/>
  <c r="F2031" i="1"/>
  <c r="G2031" i="1" s="1"/>
  <c r="F2032" i="1"/>
  <c r="G2032" i="1" s="1"/>
  <c r="F2033" i="1"/>
  <c r="G2033" i="1" s="1"/>
  <c r="F2034" i="1"/>
  <c r="G2034" i="1" s="1"/>
  <c r="F2035" i="1"/>
  <c r="G2035" i="1" s="1"/>
  <c r="F2036" i="1"/>
  <c r="G2036" i="1" s="1"/>
  <c r="F2037" i="1"/>
  <c r="G2037" i="1" s="1"/>
  <c r="F2038" i="1"/>
  <c r="G2038" i="1" s="1"/>
  <c r="F2039" i="1"/>
  <c r="G2039" i="1" s="1"/>
  <c r="F2040" i="1"/>
  <c r="G2040" i="1" s="1"/>
  <c r="F2041" i="1"/>
  <c r="G2041" i="1" s="1"/>
  <c r="F2042" i="1"/>
  <c r="G2042" i="1" s="1"/>
  <c r="F2043" i="1"/>
  <c r="G2043" i="1" s="1"/>
  <c r="F2044" i="1"/>
  <c r="G2044" i="1" s="1"/>
  <c r="F2045" i="1"/>
  <c r="G2045" i="1" s="1"/>
  <c r="F2046" i="1"/>
  <c r="G2046" i="1" s="1"/>
  <c r="F2047" i="1"/>
  <c r="G2047" i="1" s="1"/>
  <c r="F2048" i="1"/>
  <c r="G2048" i="1" s="1"/>
  <c r="F2049" i="1"/>
  <c r="G2049" i="1" s="1"/>
  <c r="F2050" i="1"/>
  <c r="G2050" i="1" s="1"/>
  <c r="F2051" i="1"/>
  <c r="G2051" i="1" s="1"/>
  <c r="F2052" i="1"/>
  <c r="G2052" i="1" s="1"/>
  <c r="F2053" i="1"/>
  <c r="G2053" i="1" s="1"/>
  <c r="F2054" i="1"/>
  <c r="G2054" i="1" s="1"/>
  <c r="F2055" i="1"/>
  <c r="G2055" i="1" s="1"/>
  <c r="F2056" i="1"/>
  <c r="G2056" i="1" s="1"/>
  <c r="F2057" i="1"/>
  <c r="G2057" i="1" s="1"/>
  <c r="F2058" i="1"/>
  <c r="G2058" i="1" s="1"/>
  <c r="F2059" i="1"/>
  <c r="G2059" i="1" s="1"/>
  <c r="F2060" i="1"/>
  <c r="G2060" i="1" s="1"/>
  <c r="F2061" i="1"/>
  <c r="G2061" i="1" s="1"/>
  <c r="F2062" i="1"/>
  <c r="G2062" i="1" s="1"/>
  <c r="F2063" i="1"/>
  <c r="G2063" i="1" s="1"/>
  <c r="F2064" i="1"/>
  <c r="G2064" i="1" s="1"/>
  <c r="F2065" i="1"/>
  <c r="G2065" i="1" s="1"/>
  <c r="F2066" i="1"/>
  <c r="G2066" i="1" s="1"/>
  <c r="F2067" i="1"/>
  <c r="G2067" i="1" s="1"/>
  <c r="F2068" i="1"/>
  <c r="G2068" i="1" s="1"/>
  <c r="F2069" i="1"/>
  <c r="G2069" i="1" s="1"/>
  <c r="F2070" i="1"/>
  <c r="G2070" i="1" s="1"/>
  <c r="F2071" i="1"/>
  <c r="G2071" i="1" s="1"/>
  <c r="F2072" i="1"/>
  <c r="G2072" i="1" s="1"/>
  <c r="F2073" i="1"/>
  <c r="G2073" i="1" s="1"/>
  <c r="F2074" i="1"/>
  <c r="G2074" i="1" s="1"/>
  <c r="F2075" i="1"/>
  <c r="G2075" i="1" s="1"/>
  <c r="F2076" i="1"/>
  <c r="G2076" i="1" s="1"/>
  <c r="F2077" i="1"/>
  <c r="G2077" i="1" s="1"/>
  <c r="F2078" i="1"/>
  <c r="G2078" i="1" s="1"/>
  <c r="F2079" i="1"/>
  <c r="G2079" i="1" s="1"/>
  <c r="F2080" i="1"/>
  <c r="G2080" i="1" s="1"/>
  <c r="F2081" i="1"/>
  <c r="G2081" i="1" s="1"/>
  <c r="F2082" i="1"/>
  <c r="G2082" i="1" s="1"/>
  <c r="F2083" i="1"/>
  <c r="G2083" i="1" s="1"/>
  <c r="F2084" i="1"/>
  <c r="G2084" i="1" s="1"/>
  <c r="F2085" i="1"/>
  <c r="G2085" i="1" s="1"/>
  <c r="F2086" i="1"/>
  <c r="G2086" i="1" s="1"/>
  <c r="F2087" i="1"/>
  <c r="G2087" i="1" s="1"/>
  <c r="F2088" i="1"/>
  <c r="G2088" i="1" s="1"/>
  <c r="F2089" i="1"/>
  <c r="G2089" i="1" s="1"/>
  <c r="F2090" i="1"/>
  <c r="G2090" i="1" s="1"/>
  <c r="F2091" i="1"/>
  <c r="G2091" i="1" s="1"/>
  <c r="F2092" i="1"/>
  <c r="G2092" i="1" s="1"/>
  <c r="F2093" i="1"/>
  <c r="G2093" i="1" s="1"/>
  <c r="F2094" i="1"/>
  <c r="G2094" i="1" s="1"/>
  <c r="F2095" i="1"/>
  <c r="G2095" i="1" s="1"/>
  <c r="F2096" i="1"/>
  <c r="G2096" i="1" s="1"/>
  <c r="F2097" i="1"/>
  <c r="G2097" i="1" s="1"/>
  <c r="F2098" i="1"/>
  <c r="G2098" i="1" s="1"/>
  <c r="F2099" i="1"/>
  <c r="G2099" i="1" s="1"/>
  <c r="F2100" i="1"/>
  <c r="G2100" i="1" s="1"/>
  <c r="F2101" i="1"/>
  <c r="G2101" i="1" s="1"/>
  <c r="F2102" i="1"/>
  <c r="G2102" i="1" s="1"/>
  <c r="F2103" i="1"/>
  <c r="G2103" i="1" s="1"/>
  <c r="F2104" i="1"/>
  <c r="G2104" i="1" s="1"/>
  <c r="F2105" i="1"/>
  <c r="G2105" i="1" s="1"/>
  <c r="F2106" i="1"/>
  <c r="G2106" i="1" s="1"/>
  <c r="F2107" i="1"/>
  <c r="G2107" i="1" s="1"/>
  <c r="F2108" i="1"/>
  <c r="G2108" i="1" s="1"/>
  <c r="F2109" i="1"/>
  <c r="G2109" i="1" s="1"/>
  <c r="F2110" i="1"/>
  <c r="G2110" i="1" s="1"/>
  <c r="F2111" i="1"/>
  <c r="G2111" i="1" s="1"/>
  <c r="F2112" i="1"/>
  <c r="G2112" i="1" s="1"/>
  <c r="F2113" i="1"/>
  <c r="G2113" i="1" s="1"/>
  <c r="F2114" i="1"/>
  <c r="G2114" i="1" s="1"/>
  <c r="F2115" i="1"/>
  <c r="G2115" i="1" s="1"/>
  <c r="F2116" i="1"/>
  <c r="G2116" i="1" s="1"/>
  <c r="F2117" i="1"/>
  <c r="G2117" i="1" s="1"/>
  <c r="F2118" i="1"/>
  <c r="G2118" i="1" s="1"/>
  <c r="F2119" i="1"/>
  <c r="G2119" i="1" s="1"/>
  <c r="F2120" i="1"/>
  <c r="G2120" i="1" s="1"/>
  <c r="F2121" i="1"/>
  <c r="G2121" i="1" s="1"/>
  <c r="F2122" i="1"/>
  <c r="G2122" i="1" s="1"/>
  <c r="F2123" i="1"/>
  <c r="G2123" i="1" s="1"/>
  <c r="F2124" i="1"/>
  <c r="G2124" i="1" s="1"/>
  <c r="F2125" i="1"/>
  <c r="G2125" i="1" s="1"/>
  <c r="F2126" i="1"/>
  <c r="G2126" i="1" s="1"/>
  <c r="F2127" i="1"/>
  <c r="G2127" i="1" s="1"/>
  <c r="F2128" i="1"/>
  <c r="G2128" i="1" s="1"/>
  <c r="F2129" i="1"/>
  <c r="G2129" i="1" s="1"/>
  <c r="F2130" i="1"/>
  <c r="G2130" i="1" s="1"/>
  <c r="F2131" i="1"/>
  <c r="G2131" i="1" s="1"/>
  <c r="F2132" i="1"/>
  <c r="G2132" i="1" s="1"/>
  <c r="F2133" i="1"/>
  <c r="G2133" i="1" s="1"/>
  <c r="F2134" i="1"/>
  <c r="G2134" i="1" s="1"/>
  <c r="F2135" i="1"/>
  <c r="G2135" i="1" s="1"/>
  <c r="F2136" i="1"/>
  <c r="G2136" i="1" s="1"/>
  <c r="F2137" i="1"/>
  <c r="G2137" i="1" s="1"/>
  <c r="F2138" i="1"/>
  <c r="G2138" i="1" s="1"/>
  <c r="F2139" i="1"/>
  <c r="G2139" i="1" s="1"/>
  <c r="F2140" i="1"/>
  <c r="G2140" i="1" s="1"/>
  <c r="F2141" i="1"/>
  <c r="G2141" i="1" s="1"/>
  <c r="F2142" i="1"/>
  <c r="G2142" i="1" s="1"/>
  <c r="F2143" i="1"/>
  <c r="G2143" i="1" s="1"/>
  <c r="F2144" i="1"/>
  <c r="G2144" i="1" s="1"/>
  <c r="F2145" i="1"/>
  <c r="G2145" i="1" s="1"/>
  <c r="F2146" i="1"/>
  <c r="G2146" i="1" s="1"/>
  <c r="F2147" i="1"/>
  <c r="G2147" i="1" s="1"/>
  <c r="F2148" i="1"/>
  <c r="G2148" i="1" s="1"/>
  <c r="F2149" i="1"/>
  <c r="G2149" i="1" s="1"/>
  <c r="F2150" i="1"/>
  <c r="G2150" i="1" s="1"/>
  <c r="F2151" i="1"/>
  <c r="G2151" i="1" s="1"/>
  <c r="F2152" i="1"/>
  <c r="G2152" i="1" s="1"/>
  <c r="F2153" i="1"/>
  <c r="G2153" i="1" s="1"/>
  <c r="F2154" i="1"/>
  <c r="G2154" i="1" s="1"/>
  <c r="F2155" i="1"/>
  <c r="G2155" i="1" s="1"/>
  <c r="F2156" i="1"/>
  <c r="G2156" i="1" s="1"/>
  <c r="F2157" i="1"/>
  <c r="G2157" i="1" s="1"/>
  <c r="F2158" i="1"/>
  <c r="G2158" i="1" s="1"/>
  <c r="F2159" i="1"/>
  <c r="G2159" i="1" s="1"/>
  <c r="F2160" i="1"/>
  <c r="G2160" i="1" s="1"/>
  <c r="F2161" i="1"/>
  <c r="G2161" i="1" s="1"/>
  <c r="F2162" i="1"/>
  <c r="G2162" i="1" s="1"/>
  <c r="F2163" i="1"/>
  <c r="G2163" i="1" s="1"/>
  <c r="F2164" i="1"/>
  <c r="G2164" i="1" s="1"/>
  <c r="F2165" i="1"/>
  <c r="G2165" i="1" s="1"/>
  <c r="F2166" i="1"/>
  <c r="G2166" i="1" s="1"/>
  <c r="F2167" i="1"/>
  <c r="G2167" i="1" s="1"/>
  <c r="F2168" i="1"/>
  <c r="G2168" i="1" s="1"/>
  <c r="F2169" i="1"/>
  <c r="G2169" i="1" s="1"/>
  <c r="F2170" i="1"/>
  <c r="G2170" i="1" s="1"/>
  <c r="F2171" i="1"/>
  <c r="G2171" i="1" s="1"/>
  <c r="F2172" i="1"/>
  <c r="G2172" i="1" s="1"/>
  <c r="F2173" i="1"/>
  <c r="G2173" i="1" s="1"/>
  <c r="F2174" i="1"/>
  <c r="G2174" i="1" s="1"/>
  <c r="F2175" i="1"/>
  <c r="G2175" i="1" s="1"/>
  <c r="F2176" i="1"/>
  <c r="G2176" i="1" s="1"/>
  <c r="F2177" i="1"/>
  <c r="G2177" i="1" s="1"/>
  <c r="F2178" i="1"/>
  <c r="G2178" i="1" s="1"/>
  <c r="F2179" i="1"/>
  <c r="G2179" i="1" s="1"/>
  <c r="F2180" i="1"/>
  <c r="G2180" i="1" s="1"/>
  <c r="F2181" i="1"/>
  <c r="G2181" i="1" s="1"/>
  <c r="F2182" i="1"/>
  <c r="G2182" i="1" s="1"/>
  <c r="F2183" i="1"/>
  <c r="G2183" i="1" s="1"/>
  <c r="F2184" i="1"/>
  <c r="G2184" i="1" s="1"/>
  <c r="F2185" i="1"/>
  <c r="G2185" i="1" s="1"/>
  <c r="F2186" i="1"/>
  <c r="G2186" i="1" s="1"/>
  <c r="F2187" i="1"/>
  <c r="G2187" i="1" s="1"/>
  <c r="F2188" i="1"/>
  <c r="G2188" i="1" s="1"/>
  <c r="F2189" i="1"/>
  <c r="G2189" i="1" s="1"/>
  <c r="F2190" i="1"/>
  <c r="G2190" i="1" s="1"/>
  <c r="F2191" i="1"/>
  <c r="G2191" i="1" s="1"/>
  <c r="F2192" i="1"/>
  <c r="G2192" i="1" s="1"/>
  <c r="F2193" i="1"/>
  <c r="G2193" i="1" s="1"/>
  <c r="F2194" i="1"/>
  <c r="G2194" i="1" s="1"/>
  <c r="F2195" i="1"/>
  <c r="G2195" i="1" s="1"/>
  <c r="F2196" i="1"/>
  <c r="G2196" i="1" s="1"/>
  <c r="F2197" i="1"/>
  <c r="G2197" i="1" s="1"/>
  <c r="F2198" i="1"/>
  <c r="G2198" i="1" s="1"/>
  <c r="F2199" i="1"/>
  <c r="G2199" i="1" s="1"/>
  <c r="F2200" i="1"/>
  <c r="G2200" i="1" s="1"/>
  <c r="F2201" i="1"/>
  <c r="G2201" i="1" s="1"/>
  <c r="F2202" i="1"/>
  <c r="G2202" i="1" s="1"/>
  <c r="F2203" i="1"/>
  <c r="G2203" i="1" s="1"/>
  <c r="F2204" i="1"/>
  <c r="G2204" i="1" s="1"/>
  <c r="F2205" i="1"/>
  <c r="G2205" i="1" s="1"/>
  <c r="F2206" i="1"/>
  <c r="G2206" i="1" s="1"/>
  <c r="F2207" i="1"/>
  <c r="G2207" i="1" s="1"/>
  <c r="F2208" i="1"/>
  <c r="G2208" i="1" s="1"/>
  <c r="F2209" i="1"/>
  <c r="G2209" i="1" s="1"/>
  <c r="F2210" i="1"/>
  <c r="G2210" i="1" s="1"/>
  <c r="F2211" i="1"/>
  <c r="G2211" i="1" s="1"/>
  <c r="F2212" i="1"/>
  <c r="G2212" i="1" s="1"/>
  <c r="F2213" i="1"/>
  <c r="G2213" i="1" s="1"/>
  <c r="F2214" i="1"/>
  <c r="G2214" i="1" s="1"/>
  <c r="F2215" i="1"/>
  <c r="G2215" i="1" s="1"/>
  <c r="F2216" i="1"/>
  <c r="G2216" i="1" s="1"/>
  <c r="F2217" i="1"/>
  <c r="G2217" i="1" s="1"/>
  <c r="F2218" i="1"/>
  <c r="G2218" i="1" s="1"/>
  <c r="F2219" i="1"/>
  <c r="G2219" i="1" s="1"/>
  <c r="F2220" i="1"/>
  <c r="G2220" i="1" s="1"/>
  <c r="F2221" i="1"/>
  <c r="G2221" i="1" s="1"/>
  <c r="F2222" i="1"/>
  <c r="G2222" i="1" s="1"/>
  <c r="F2223" i="1"/>
  <c r="G2223" i="1" s="1"/>
  <c r="F2224" i="1"/>
  <c r="G2224" i="1" s="1"/>
  <c r="F2225" i="1"/>
  <c r="G2225" i="1" s="1"/>
  <c r="F2226" i="1"/>
  <c r="G2226" i="1" s="1"/>
  <c r="F2227" i="1"/>
  <c r="G2227" i="1" s="1"/>
  <c r="F2228" i="1"/>
  <c r="G2228" i="1" s="1"/>
  <c r="F2229" i="1"/>
  <c r="G2229" i="1" s="1"/>
  <c r="F2230" i="1"/>
  <c r="G2230" i="1" s="1"/>
  <c r="F2231" i="1"/>
  <c r="G2231" i="1" s="1"/>
  <c r="F2232" i="1"/>
  <c r="G2232" i="1" s="1"/>
  <c r="F2233" i="1"/>
  <c r="G2233" i="1" s="1"/>
  <c r="F2234" i="1"/>
  <c r="G2234" i="1" s="1"/>
  <c r="F2235" i="1"/>
  <c r="G2235" i="1" s="1"/>
  <c r="F2236" i="1"/>
  <c r="G2236" i="1" s="1"/>
  <c r="F2237" i="1"/>
  <c r="G2237" i="1" s="1"/>
  <c r="F2238" i="1"/>
  <c r="G2238" i="1" s="1"/>
  <c r="F2239" i="1"/>
  <c r="G2239" i="1" s="1"/>
  <c r="F2240" i="1"/>
  <c r="G2240" i="1" s="1"/>
  <c r="F2241" i="1"/>
  <c r="G2241" i="1" s="1"/>
  <c r="F2242" i="1"/>
  <c r="G2242" i="1" s="1"/>
  <c r="F2243" i="1"/>
  <c r="G2243" i="1" s="1"/>
  <c r="F2244" i="1"/>
  <c r="G2244" i="1" s="1"/>
  <c r="F2245" i="1"/>
  <c r="G2245" i="1" s="1"/>
  <c r="F2246" i="1"/>
  <c r="G2246" i="1" s="1"/>
  <c r="F2247" i="1"/>
  <c r="G2247" i="1" s="1"/>
  <c r="F2248" i="1"/>
  <c r="G2248" i="1" s="1"/>
  <c r="F2249" i="1"/>
  <c r="G2249" i="1" s="1"/>
  <c r="F2250" i="1"/>
  <c r="G2250" i="1" s="1"/>
  <c r="F2251" i="1"/>
  <c r="G2251" i="1" s="1"/>
  <c r="F2252" i="1"/>
  <c r="G2252" i="1" s="1"/>
  <c r="F2253" i="1"/>
  <c r="G2253" i="1" s="1"/>
  <c r="F2254" i="1"/>
  <c r="G2254" i="1" s="1"/>
  <c r="F2255" i="1"/>
  <c r="G2255" i="1" s="1"/>
  <c r="F2256" i="1"/>
  <c r="G2256" i="1" s="1"/>
  <c r="F2257" i="1"/>
  <c r="G2257" i="1" s="1"/>
  <c r="F2258" i="1"/>
  <c r="G2258" i="1" s="1"/>
  <c r="F2259" i="1"/>
  <c r="G2259" i="1" s="1"/>
  <c r="F2260" i="1"/>
  <c r="G2260" i="1" s="1"/>
  <c r="F2261" i="1"/>
  <c r="G2261" i="1" s="1"/>
  <c r="F2262" i="1"/>
  <c r="G2262" i="1" s="1"/>
  <c r="F2263" i="1"/>
  <c r="G2263" i="1" s="1"/>
  <c r="F2264" i="1"/>
  <c r="G2264" i="1" s="1"/>
  <c r="F2265" i="1"/>
  <c r="G2265" i="1" s="1"/>
  <c r="F2266" i="1"/>
  <c r="G2266" i="1" s="1"/>
  <c r="F2267" i="1"/>
  <c r="G2267" i="1" s="1"/>
  <c r="F2268" i="1"/>
  <c r="G2268" i="1" s="1"/>
  <c r="F2269" i="1"/>
  <c r="G2269" i="1" s="1"/>
  <c r="F2270" i="1"/>
  <c r="G2270" i="1" s="1"/>
  <c r="F2271" i="1"/>
  <c r="G2271" i="1" s="1"/>
  <c r="F2272" i="1"/>
  <c r="G2272" i="1" s="1"/>
  <c r="F2273" i="1"/>
  <c r="G2273" i="1" s="1"/>
  <c r="F2274" i="1"/>
  <c r="G2274" i="1" s="1"/>
  <c r="F2275" i="1"/>
  <c r="G2275" i="1" s="1"/>
  <c r="F2276" i="1"/>
  <c r="G2276" i="1" s="1"/>
  <c r="F2277" i="1"/>
  <c r="G2277" i="1" s="1"/>
  <c r="F2278" i="1"/>
  <c r="G2278" i="1" s="1"/>
  <c r="F2279" i="1"/>
  <c r="G2279" i="1" s="1"/>
  <c r="F2280" i="1"/>
  <c r="G2280" i="1" s="1"/>
  <c r="F2281" i="1"/>
  <c r="G2281" i="1" s="1"/>
  <c r="F2282" i="1"/>
  <c r="G2282" i="1" s="1"/>
  <c r="F2283" i="1"/>
  <c r="G2283" i="1" s="1"/>
  <c r="F2284" i="1"/>
  <c r="G2284" i="1" s="1"/>
  <c r="F2285" i="1"/>
  <c r="G2285" i="1" s="1"/>
  <c r="F2286" i="1"/>
  <c r="G2286" i="1" s="1"/>
  <c r="F2287" i="1"/>
  <c r="G2287" i="1" s="1"/>
  <c r="F2288" i="1"/>
  <c r="G2288" i="1" s="1"/>
  <c r="F2289" i="1"/>
  <c r="G2289" i="1" s="1"/>
  <c r="F2290" i="1"/>
  <c r="G2290" i="1" s="1"/>
  <c r="F2291" i="1"/>
  <c r="G2291" i="1" s="1"/>
  <c r="F2292" i="1"/>
  <c r="G2292" i="1" s="1"/>
  <c r="F2293" i="1"/>
  <c r="G2293" i="1" s="1"/>
  <c r="F2294" i="1"/>
  <c r="G2294" i="1" s="1"/>
  <c r="F2295" i="1"/>
  <c r="G2295" i="1" s="1"/>
  <c r="F2296" i="1"/>
  <c r="G2296" i="1" s="1"/>
  <c r="F2297" i="1"/>
  <c r="G2297" i="1" s="1"/>
  <c r="F2298" i="1"/>
  <c r="G2298" i="1" s="1"/>
  <c r="F2299" i="1"/>
  <c r="G2299" i="1" s="1"/>
  <c r="F2300" i="1"/>
  <c r="G2300" i="1" s="1"/>
  <c r="F2301" i="1"/>
  <c r="G2301" i="1" s="1"/>
  <c r="F2302" i="1"/>
  <c r="G2302" i="1" s="1"/>
  <c r="F2303" i="1"/>
  <c r="G2303" i="1" s="1"/>
  <c r="F2304" i="1"/>
  <c r="G2304" i="1" s="1"/>
  <c r="F2305" i="1"/>
  <c r="G2305" i="1" s="1"/>
  <c r="F2306" i="1"/>
  <c r="G2306" i="1" s="1"/>
  <c r="F2307" i="1"/>
  <c r="G2307" i="1" s="1"/>
  <c r="F2308" i="1"/>
  <c r="G2308" i="1" s="1"/>
  <c r="F2309" i="1"/>
  <c r="G2309" i="1" s="1"/>
  <c r="F2310" i="1"/>
  <c r="G2310" i="1" s="1"/>
  <c r="F2311" i="1"/>
  <c r="G2311" i="1" s="1"/>
  <c r="F2312" i="1"/>
  <c r="G2312" i="1" s="1"/>
  <c r="F2313" i="1"/>
  <c r="G2313" i="1" s="1"/>
  <c r="F2314" i="1"/>
  <c r="G2314" i="1" s="1"/>
  <c r="F2315" i="1"/>
  <c r="G2315" i="1" s="1"/>
  <c r="F2316" i="1"/>
  <c r="G2316" i="1" s="1"/>
  <c r="F2317" i="1"/>
  <c r="G2317" i="1" s="1"/>
  <c r="F2318" i="1"/>
  <c r="G2318" i="1" s="1"/>
  <c r="F2319" i="1"/>
  <c r="G2319" i="1" s="1"/>
  <c r="F2320" i="1"/>
  <c r="G2320" i="1" s="1"/>
  <c r="F2321" i="1"/>
  <c r="G2321" i="1" s="1"/>
  <c r="F2322" i="1"/>
  <c r="G2322" i="1" s="1"/>
  <c r="F2323" i="1"/>
  <c r="G2323" i="1" s="1"/>
  <c r="F2324" i="1"/>
  <c r="G2324" i="1" s="1"/>
  <c r="F2325" i="1"/>
  <c r="G2325" i="1" s="1"/>
  <c r="F2326" i="1"/>
  <c r="G2326" i="1" s="1"/>
  <c r="F2327" i="1"/>
  <c r="G2327" i="1" s="1"/>
  <c r="F2328" i="1"/>
  <c r="G2328" i="1" s="1"/>
  <c r="F2329" i="1"/>
  <c r="G2329" i="1" s="1"/>
  <c r="F2330" i="1"/>
  <c r="G2330" i="1" s="1"/>
  <c r="F2331" i="1"/>
  <c r="G2331" i="1" s="1"/>
  <c r="F2332" i="1"/>
  <c r="G2332" i="1" s="1"/>
  <c r="F2333" i="1"/>
  <c r="G2333" i="1" s="1"/>
  <c r="F2334" i="1"/>
  <c r="G2334" i="1" s="1"/>
  <c r="F2335" i="1"/>
  <c r="G2335" i="1" s="1"/>
  <c r="F2336" i="1"/>
  <c r="G2336" i="1" s="1"/>
  <c r="F2337" i="1"/>
  <c r="G2337" i="1" s="1"/>
  <c r="F2338" i="1"/>
  <c r="G2338" i="1" s="1"/>
  <c r="F2339" i="1"/>
  <c r="G2339" i="1" s="1"/>
  <c r="F2340" i="1"/>
  <c r="G2340" i="1" s="1"/>
  <c r="F2341" i="1"/>
  <c r="G2341" i="1" s="1"/>
  <c r="F2342" i="1"/>
  <c r="G2342" i="1" s="1"/>
  <c r="F2343" i="1"/>
  <c r="G2343" i="1" s="1"/>
  <c r="F2344" i="1"/>
  <c r="G2344" i="1" s="1"/>
  <c r="F2345" i="1"/>
  <c r="G2345" i="1" s="1"/>
  <c r="F2346" i="1"/>
  <c r="G2346" i="1" s="1"/>
  <c r="F2347" i="1"/>
  <c r="G2347" i="1" s="1"/>
  <c r="F2348" i="1"/>
  <c r="G2348" i="1" s="1"/>
  <c r="F2349" i="1"/>
  <c r="G2349" i="1" s="1"/>
  <c r="F2350" i="1"/>
  <c r="G2350" i="1" s="1"/>
  <c r="F2351" i="1"/>
  <c r="G2351" i="1" s="1"/>
  <c r="F2352" i="1"/>
  <c r="G2352" i="1" s="1"/>
  <c r="F2353" i="1"/>
  <c r="G2353" i="1" s="1"/>
  <c r="F2354" i="1"/>
  <c r="G2354" i="1" s="1"/>
  <c r="F2355" i="1"/>
  <c r="G2355" i="1" s="1"/>
  <c r="F2356" i="1"/>
  <c r="G2356" i="1" s="1"/>
  <c r="F2357" i="1"/>
  <c r="G2357" i="1" s="1"/>
  <c r="F2358" i="1"/>
  <c r="G2358" i="1" s="1"/>
  <c r="F2359" i="1"/>
  <c r="G2359" i="1" s="1"/>
  <c r="F2360" i="1"/>
  <c r="G2360" i="1" s="1"/>
  <c r="F2361" i="1"/>
  <c r="G2361" i="1" s="1"/>
  <c r="F2362" i="1"/>
  <c r="G2362" i="1" s="1"/>
  <c r="F2363" i="1"/>
  <c r="G2363" i="1" s="1"/>
  <c r="F2364" i="1"/>
  <c r="G2364" i="1" s="1"/>
  <c r="F2365" i="1"/>
  <c r="G2365" i="1" s="1"/>
  <c r="F2366" i="1"/>
  <c r="G2366" i="1" s="1"/>
  <c r="F2367" i="1"/>
  <c r="G2367" i="1" s="1"/>
  <c r="F2368" i="1"/>
  <c r="G2368" i="1" s="1"/>
  <c r="F2369" i="1"/>
  <c r="G2369" i="1" s="1"/>
  <c r="F2370" i="1"/>
  <c r="G2370" i="1" s="1"/>
  <c r="F2371" i="1"/>
  <c r="G2371" i="1" s="1"/>
  <c r="F2372" i="1"/>
  <c r="G2372" i="1" s="1"/>
  <c r="F2373" i="1"/>
  <c r="G2373" i="1" s="1"/>
  <c r="F2374" i="1"/>
  <c r="G2374" i="1" s="1"/>
  <c r="F2375" i="1"/>
  <c r="G2375" i="1" s="1"/>
  <c r="F2376" i="1"/>
  <c r="G2376" i="1" s="1"/>
  <c r="F2377" i="1"/>
  <c r="G2377" i="1" s="1"/>
  <c r="F2378" i="1"/>
  <c r="G2378" i="1" s="1"/>
  <c r="F2379" i="1"/>
  <c r="G2379" i="1" s="1"/>
  <c r="F2380" i="1"/>
  <c r="G2380" i="1" s="1"/>
  <c r="F2381" i="1"/>
  <c r="G2381" i="1" s="1"/>
  <c r="F2382" i="1"/>
  <c r="G2382" i="1" s="1"/>
  <c r="F2383" i="1"/>
  <c r="G2383" i="1" s="1"/>
  <c r="F2384" i="1"/>
  <c r="G2384" i="1" s="1"/>
  <c r="F2385" i="1"/>
  <c r="G2385" i="1" s="1"/>
  <c r="F2386" i="1"/>
  <c r="G2386" i="1" s="1"/>
  <c r="F2387" i="1"/>
  <c r="G2387" i="1" s="1"/>
  <c r="F2388" i="1"/>
  <c r="G2388" i="1" s="1"/>
  <c r="F2389" i="1"/>
  <c r="G2389" i="1" s="1"/>
  <c r="F2390" i="1"/>
  <c r="G2390" i="1" s="1"/>
  <c r="F2391" i="1"/>
  <c r="G2391" i="1" s="1"/>
  <c r="F2392" i="1"/>
  <c r="G2392" i="1" s="1"/>
  <c r="F2393" i="1"/>
  <c r="G2393" i="1" s="1"/>
  <c r="F2394" i="1"/>
  <c r="G2394" i="1" s="1"/>
  <c r="F2395" i="1"/>
  <c r="G2395" i="1" s="1"/>
  <c r="F2396" i="1"/>
  <c r="G2396" i="1" s="1"/>
  <c r="F2397" i="1"/>
  <c r="G2397" i="1" s="1"/>
  <c r="F2398" i="1"/>
  <c r="G2398" i="1" s="1"/>
  <c r="F2399" i="1"/>
  <c r="G2399" i="1" s="1"/>
  <c r="F2400" i="1"/>
  <c r="G2400" i="1" s="1"/>
  <c r="F2401" i="1"/>
  <c r="G2401" i="1" s="1"/>
  <c r="F2402" i="1"/>
  <c r="G2402" i="1" s="1"/>
  <c r="F2403" i="1"/>
  <c r="G2403" i="1" s="1"/>
  <c r="F2404" i="1"/>
  <c r="G2404" i="1" s="1"/>
  <c r="F2405" i="1"/>
  <c r="G2405" i="1" s="1"/>
  <c r="F2406" i="1"/>
  <c r="G2406" i="1" s="1"/>
  <c r="F2407" i="1"/>
  <c r="G2407" i="1" s="1"/>
  <c r="F2408" i="1"/>
  <c r="G2408" i="1" s="1"/>
  <c r="F2409" i="1"/>
  <c r="G2409" i="1" s="1"/>
  <c r="F2410" i="1"/>
  <c r="G2410" i="1" s="1"/>
  <c r="F2411" i="1"/>
  <c r="G2411" i="1" s="1"/>
  <c r="F2412" i="1"/>
  <c r="G2412" i="1" s="1"/>
  <c r="F2413" i="1"/>
  <c r="G2413" i="1" s="1"/>
  <c r="F2414" i="1"/>
  <c r="G2414" i="1" s="1"/>
  <c r="F2415" i="1"/>
  <c r="G2415" i="1" s="1"/>
  <c r="F2416" i="1"/>
  <c r="G2416" i="1" s="1"/>
  <c r="F2417" i="1"/>
  <c r="G2417" i="1" s="1"/>
  <c r="F2418" i="1"/>
  <c r="G2418" i="1" s="1"/>
  <c r="F2419" i="1"/>
  <c r="G2419" i="1" s="1"/>
  <c r="F2420" i="1"/>
  <c r="G2420" i="1" s="1"/>
  <c r="F2421" i="1"/>
  <c r="G2421" i="1" s="1"/>
  <c r="F2422" i="1"/>
  <c r="G2422" i="1" s="1"/>
  <c r="F2423" i="1"/>
  <c r="G2423" i="1" s="1"/>
  <c r="F2424" i="1"/>
  <c r="G2424" i="1" s="1"/>
  <c r="F2425" i="1"/>
  <c r="G2425" i="1" s="1"/>
  <c r="F2426" i="1"/>
  <c r="G2426" i="1" s="1"/>
  <c r="F2427" i="1"/>
  <c r="G2427" i="1" s="1"/>
  <c r="F2428" i="1"/>
  <c r="G2428" i="1" s="1"/>
  <c r="F2429" i="1"/>
  <c r="G2429" i="1" s="1"/>
  <c r="F2430" i="1"/>
  <c r="G2430" i="1" s="1"/>
  <c r="F2431" i="1"/>
  <c r="G2431" i="1" s="1"/>
  <c r="F2432" i="1"/>
  <c r="G2432" i="1" s="1"/>
  <c r="F2433" i="1"/>
  <c r="G2433" i="1" s="1"/>
  <c r="F2434" i="1"/>
  <c r="G2434" i="1" s="1"/>
  <c r="F2435" i="1"/>
  <c r="G2435" i="1" s="1"/>
  <c r="F2436" i="1"/>
  <c r="G2436" i="1" s="1"/>
  <c r="F2437" i="1"/>
  <c r="G2437" i="1" s="1"/>
  <c r="F2438" i="1"/>
  <c r="G2438" i="1" s="1"/>
  <c r="F2439" i="1"/>
  <c r="G2439" i="1" s="1"/>
  <c r="F2440" i="1"/>
  <c r="G2440" i="1" s="1"/>
  <c r="F2441" i="1"/>
  <c r="G2441" i="1" s="1"/>
  <c r="F2442" i="1"/>
  <c r="G2442" i="1" s="1"/>
  <c r="F2443" i="1"/>
  <c r="G2443" i="1" s="1"/>
  <c r="F2444" i="1"/>
  <c r="G2444" i="1" s="1"/>
  <c r="F2445" i="1"/>
  <c r="G2445" i="1" s="1"/>
  <c r="F2446" i="1"/>
  <c r="G2446" i="1" s="1"/>
  <c r="F2447" i="1"/>
  <c r="G2447" i="1" s="1"/>
  <c r="F2448" i="1"/>
  <c r="G2448" i="1" s="1"/>
  <c r="F2449" i="1"/>
  <c r="G2449" i="1" s="1"/>
  <c r="F2450" i="1"/>
  <c r="G2450" i="1" s="1"/>
  <c r="F2451" i="1"/>
  <c r="G2451" i="1" s="1"/>
  <c r="F2452" i="1"/>
  <c r="G2452" i="1" s="1"/>
  <c r="F2453" i="1"/>
  <c r="G2453" i="1" s="1"/>
  <c r="F2454" i="1"/>
  <c r="G2454" i="1" s="1"/>
  <c r="F2455" i="1"/>
  <c r="G2455" i="1" s="1"/>
  <c r="F2456" i="1"/>
  <c r="G2456" i="1" s="1"/>
  <c r="F2457" i="1"/>
  <c r="G2457" i="1" s="1"/>
  <c r="F2458" i="1"/>
  <c r="G2458" i="1" s="1"/>
  <c r="F2459" i="1"/>
  <c r="G2459" i="1" s="1"/>
  <c r="F2460" i="1"/>
  <c r="G2460" i="1" s="1"/>
  <c r="F2461" i="1"/>
  <c r="G2461" i="1" s="1"/>
  <c r="F2462" i="1"/>
  <c r="G2462" i="1" s="1"/>
  <c r="F2463" i="1"/>
  <c r="G2463" i="1" s="1"/>
  <c r="F2464" i="1"/>
  <c r="G2464" i="1" s="1"/>
  <c r="F2465" i="1"/>
  <c r="G2465" i="1" s="1"/>
  <c r="F2466" i="1"/>
  <c r="G2466" i="1" s="1"/>
  <c r="F2467" i="1"/>
  <c r="G2467" i="1" s="1"/>
  <c r="F2468" i="1"/>
  <c r="G2468" i="1" s="1"/>
  <c r="F2469" i="1"/>
  <c r="G2469" i="1" s="1"/>
  <c r="F2470" i="1"/>
  <c r="G2470" i="1" s="1"/>
  <c r="F2471" i="1"/>
  <c r="G2471" i="1" s="1"/>
  <c r="F2472" i="1"/>
  <c r="G2472" i="1" s="1"/>
  <c r="F2473" i="1"/>
  <c r="G2473" i="1" s="1"/>
  <c r="F2474" i="1"/>
  <c r="G2474" i="1" s="1"/>
  <c r="F2475" i="1"/>
  <c r="G2475" i="1" s="1"/>
  <c r="F2476" i="1"/>
  <c r="G2476" i="1" s="1"/>
  <c r="F2477" i="1"/>
  <c r="G2477" i="1" s="1"/>
  <c r="F2478" i="1"/>
  <c r="G2478" i="1" s="1"/>
  <c r="F2479" i="1"/>
  <c r="G2479" i="1" s="1"/>
  <c r="F2480" i="1"/>
  <c r="G2480" i="1" s="1"/>
  <c r="F2481" i="1"/>
  <c r="G2481" i="1" s="1"/>
  <c r="F2482" i="1"/>
  <c r="G2482" i="1" s="1"/>
  <c r="F2483" i="1"/>
  <c r="G2483" i="1" s="1"/>
  <c r="F2484" i="1"/>
  <c r="G2484" i="1" s="1"/>
  <c r="F2485" i="1"/>
  <c r="G2485" i="1" s="1"/>
  <c r="F2486" i="1"/>
  <c r="G2486" i="1" s="1"/>
  <c r="F2487" i="1"/>
  <c r="G2487" i="1" s="1"/>
  <c r="F2488" i="1"/>
  <c r="G2488" i="1" s="1"/>
  <c r="F2489" i="1"/>
  <c r="G2489" i="1" s="1"/>
  <c r="F2490" i="1"/>
  <c r="G2490" i="1" s="1"/>
  <c r="F2491" i="1"/>
  <c r="G2491" i="1" s="1"/>
  <c r="F2492" i="1"/>
  <c r="G2492" i="1" s="1"/>
  <c r="F2493" i="1"/>
  <c r="G2493" i="1" s="1"/>
  <c r="F2494" i="1"/>
  <c r="G2494" i="1" s="1"/>
  <c r="F2495" i="1"/>
  <c r="G2495" i="1" s="1"/>
  <c r="F2496" i="1"/>
  <c r="G2496" i="1" s="1"/>
  <c r="F2497" i="1"/>
  <c r="G2497" i="1" s="1"/>
  <c r="F2498" i="1"/>
  <c r="G2498" i="1" s="1"/>
  <c r="F2499" i="1"/>
  <c r="G2499" i="1" s="1"/>
  <c r="F2500" i="1"/>
  <c r="G2500" i="1" s="1"/>
  <c r="F2501" i="1"/>
  <c r="G2501" i="1" s="1"/>
  <c r="F2502" i="1"/>
  <c r="G2502" i="1" s="1"/>
  <c r="F2503" i="1"/>
  <c r="G2503" i="1" s="1"/>
  <c r="F2504" i="1"/>
  <c r="G2504" i="1" s="1"/>
  <c r="F2505" i="1"/>
  <c r="G2505" i="1" s="1"/>
  <c r="F2506" i="1"/>
  <c r="G2506" i="1" s="1"/>
  <c r="F2507" i="1"/>
  <c r="G2507" i="1" s="1"/>
  <c r="F2508" i="1"/>
  <c r="G2508" i="1" s="1"/>
  <c r="F2509" i="1"/>
  <c r="G2509" i="1" s="1"/>
  <c r="F2510" i="1"/>
  <c r="G2510" i="1" s="1"/>
  <c r="F2511" i="1"/>
  <c r="G2511" i="1" s="1"/>
  <c r="F2512" i="1"/>
  <c r="G2512" i="1" s="1"/>
  <c r="F2513" i="1"/>
  <c r="G2513" i="1" s="1"/>
  <c r="F2514" i="1"/>
  <c r="G2514" i="1" s="1"/>
  <c r="F2515" i="1"/>
  <c r="G2515" i="1" s="1"/>
  <c r="F2516" i="1"/>
  <c r="G2516" i="1" s="1"/>
  <c r="F2517" i="1"/>
  <c r="G2517" i="1" s="1"/>
  <c r="F2518" i="1"/>
  <c r="G2518" i="1" s="1"/>
  <c r="F2519" i="1"/>
  <c r="G2519" i="1" s="1"/>
  <c r="F2520" i="1"/>
  <c r="G2520" i="1" s="1"/>
  <c r="F2521" i="1"/>
  <c r="G2521" i="1" s="1"/>
  <c r="F2522" i="1"/>
  <c r="G2522" i="1" s="1"/>
  <c r="F2523" i="1"/>
  <c r="G2523" i="1" s="1"/>
  <c r="F2524" i="1"/>
  <c r="G2524" i="1" s="1"/>
  <c r="F2525" i="1"/>
  <c r="G2525" i="1" s="1"/>
  <c r="F2526" i="1"/>
  <c r="G2526" i="1" s="1"/>
  <c r="F2527" i="1"/>
  <c r="G2527" i="1" s="1"/>
  <c r="F2528" i="1"/>
  <c r="G2528" i="1" s="1"/>
  <c r="F2529" i="1"/>
  <c r="G2529" i="1" s="1"/>
  <c r="F2530" i="1"/>
  <c r="G2530" i="1" s="1"/>
  <c r="F2531" i="1"/>
  <c r="G2531" i="1" s="1"/>
  <c r="F2532" i="1"/>
  <c r="G2532" i="1" s="1"/>
  <c r="F2533" i="1"/>
  <c r="G2533" i="1" s="1"/>
  <c r="F2534" i="1"/>
  <c r="G2534" i="1" s="1"/>
  <c r="F2535" i="1"/>
  <c r="G2535" i="1" s="1"/>
  <c r="F2536" i="1"/>
  <c r="G2536" i="1" s="1"/>
  <c r="F2537" i="1"/>
  <c r="G2537" i="1" s="1"/>
  <c r="F2538" i="1"/>
  <c r="G2538" i="1" s="1"/>
  <c r="F2539" i="1"/>
  <c r="G2539" i="1" s="1"/>
  <c r="F2540" i="1"/>
  <c r="G2540" i="1" s="1"/>
  <c r="F2541" i="1"/>
  <c r="G2541" i="1" s="1"/>
  <c r="F2542" i="1"/>
  <c r="G2542" i="1" s="1"/>
  <c r="F2543" i="1"/>
  <c r="G2543" i="1" s="1"/>
  <c r="F2544" i="1"/>
  <c r="G2544" i="1" s="1"/>
  <c r="F2545" i="1"/>
  <c r="G2545" i="1" s="1"/>
  <c r="F2546" i="1"/>
  <c r="G2546" i="1" s="1"/>
  <c r="F2547" i="1"/>
  <c r="G2547" i="1" s="1"/>
  <c r="F2548" i="1"/>
  <c r="G2548" i="1" s="1"/>
  <c r="F2549" i="1"/>
  <c r="G2549" i="1" s="1"/>
  <c r="F2550" i="1"/>
  <c r="G2550" i="1" s="1"/>
  <c r="F2551" i="1"/>
  <c r="G2551" i="1" s="1"/>
  <c r="F2552" i="1"/>
  <c r="G2552" i="1" s="1"/>
  <c r="F2553" i="1"/>
  <c r="G2553" i="1" s="1"/>
  <c r="F2554" i="1"/>
  <c r="G2554" i="1" s="1"/>
  <c r="F2555" i="1"/>
  <c r="G2555" i="1" s="1"/>
  <c r="F2556" i="1"/>
  <c r="G2556" i="1" s="1"/>
  <c r="F2557" i="1"/>
  <c r="G2557" i="1" s="1"/>
  <c r="F2558" i="1"/>
  <c r="G2558" i="1" s="1"/>
  <c r="F2559" i="1"/>
  <c r="G2559" i="1" s="1"/>
  <c r="F2560" i="1"/>
  <c r="G2560" i="1" s="1"/>
  <c r="F2561" i="1"/>
  <c r="G2561" i="1" s="1"/>
  <c r="F2562" i="1"/>
  <c r="G2562" i="1" s="1"/>
  <c r="F2563" i="1"/>
  <c r="G2563" i="1" s="1"/>
  <c r="F2564" i="1"/>
  <c r="G2564" i="1" s="1"/>
  <c r="F2565" i="1"/>
  <c r="G2565" i="1" s="1"/>
  <c r="F2566" i="1"/>
  <c r="G2566" i="1" s="1"/>
  <c r="F2567" i="1"/>
  <c r="G2567" i="1" s="1"/>
  <c r="F2568" i="1"/>
  <c r="G2568" i="1" s="1"/>
  <c r="F2569" i="1"/>
  <c r="G2569" i="1" s="1"/>
  <c r="F2570" i="1"/>
  <c r="G2570" i="1" s="1"/>
  <c r="F2571" i="1"/>
  <c r="G2571" i="1" s="1"/>
  <c r="F2572" i="1"/>
  <c r="G2572" i="1" s="1"/>
  <c r="F2573" i="1"/>
  <c r="G2573" i="1" s="1"/>
  <c r="F2574" i="1"/>
  <c r="G2574" i="1" s="1"/>
  <c r="F2575" i="1"/>
  <c r="G2575" i="1" s="1"/>
  <c r="F2576" i="1"/>
  <c r="G2576" i="1" s="1"/>
  <c r="F2577" i="1"/>
  <c r="G2577" i="1" s="1"/>
  <c r="F2578" i="1"/>
  <c r="G2578" i="1" s="1"/>
  <c r="F2579" i="1"/>
  <c r="G2579" i="1" s="1"/>
  <c r="F2580" i="1"/>
  <c r="G2580" i="1" s="1"/>
  <c r="F2581" i="1"/>
  <c r="G2581" i="1" s="1"/>
  <c r="F2582" i="1"/>
  <c r="G2582" i="1" s="1"/>
  <c r="F2583" i="1"/>
  <c r="G2583" i="1" s="1"/>
  <c r="F2584" i="1"/>
  <c r="G2584" i="1" s="1"/>
  <c r="F2585" i="1"/>
  <c r="G2585" i="1" s="1"/>
  <c r="F2586" i="1"/>
  <c r="G2586" i="1" s="1"/>
  <c r="F2587" i="1"/>
  <c r="G2587" i="1" s="1"/>
  <c r="F2588" i="1"/>
  <c r="G2588" i="1" s="1"/>
  <c r="F2589" i="1"/>
  <c r="G2589" i="1" s="1"/>
  <c r="F2590" i="1"/>
  <c r="G2590" i="1" s="1"/>
  <c r="F2591" i="1"/>
  <c r="G2591" i="1" s="1"/>
  <c r="F2592" i="1"/>
  <c r="G2592" i="1" s="1"/>
  <c r="F2593" i="1"/>
  <c r="G2593" i="1" s="1"/>
  <c r="F2594" i="1"/>
  <c r="G2594" i="1" s="1"/>
  <c r="F2595" i="1"/>
  <c r="G2595" i="1" s="1"/>
  <c r="F2596" i="1"/>
  <c r="G2596" i="1" s="1"/>
  <c r="F2597" i="1"/>
  <c r="G2597" i="1" s="1"/>
  <c r="F2598" i="1"/>
  <c r="G2598" i="1" s="1"/>
  <c r="F2599" i="1"/>
  <c r="G2599" i="1" s="1"/>
  <c r="F2600" i="1"/>
  <c r="G2600" i="1" s="1"/>
  <c r="F2601" i="1"/>
  <c r="G2601" i="1" s="1"/>
  <c r="F2602" i="1"/>
  <c r="G2602" i="1" s="1"/>
  <c r="F2603" i="1"/>
  <c r="G2603" i="1" s="1"/>
  <c r="F2604" i="1"/>
  <c r="G2604" i="1" s="1"/>
  <c r="F2605" i="1"/>
  <c r="G2605" i="1" s="1"/>
  <c r="F2606" i="1"/>
  <c r="G2606" i="1" s="1"/>
  <c r="F2607" i="1"/>
  <c r="G2607" i="1" s="1"/>
  <c r="F2608" i="1"/>
  <c r="G2608" i="1" s="1"/>
  <c r="F2609" i="1"/>
  <c r="G2609" i="1" s="1"/>
  <c r="F2610" i="1"/>
  <c r="G2610" i="1" s="1"/>
  <c r="F2611" i="1"/>
  <c r="G2611" i="1" s="1"/>
  <c r="F2612" i="1"/>
  <c r="G2612" i="1" s="1"/>
  <c r="F2613" i="1"/>
  <c r="G2613" i="1" s="1"/>
  <c r="F2614" i="1"/>
  <c r="G2614" i="1" s="1"/>
  <c r="F2615" i="1"/>
  <c r="G2615" i="1" s="1"/>
  <c r="F2616" i="1"/>
  <c r="G2616" i="1" s="1"/>
  <c r="F2617" i="1"/>
  <c r="G2617" i="1" s="1"/>
  <c r="F2618" i="1"/>
  <c r="G2618" i="1" s="1"/>
  <c r="F2619" i="1"/>
  <c r="G2619" i="1" s="1"/>
  <c r="F2620" i="1"/>
  <c r="G2620" i="1" s="1"/>
  <c r="F2621" i="1"/>
  <c r="G2621" i="1" s="1"/>
  <c r="F2622" i="1"/>
  <c r="G2622" i="1" s="1"/>
  <c r="F2623" i="1"/>
  <c r="G2623" i="1" s="1"/>
  <c r="F2624" i="1"/>
  <c r="G2624" i="1" s="1"/>
  <c r="F2625" i="1"/>
  <c r="G2625" i="1" s="1"/>
  <c r="F2626" i="1"/>
  <c r="G2626" i="1" s="1"/>
  <c r="F2627" i="1"/>
  <c r="G2627" i="1" s="1"/>
  <c r="F2628" i="1"/>
  <c r="G2628" i="1" s="1"/>
  <c r="F2629" i="1"/>
  <c r="G2629" i="1" s="1"/>
  <c r="F2630" i="1"/>
  <c r="G2630" i="1" s="1"/>
  <c r="F2631" i="1"/>
  <c r="G2631" i="1" s="1"/>
  <c r="F2632" i="1"/>
  <c r="G2632" i="1" s="1"/>
  <c r="F2633" i="1"/>
  <c r="G2633" i="1" s="1"/>
  <c r="F2634" i="1"/>
  <c r="G2634" i="1" s="1"/>
  <c r="F2635" i="1"/>
  <c r="G2635" i="1" s="1"/>
  <c r="F2636" i="1"/>
  <c r="G2636" i="1" s="1"/>
  <c r="F2637" i="1"/>
  <c r="G2637" i="1" s="1"/>
  <c r="F2638" i="1"/>
  <c r="G2638" i="1" s="1"/>
  <c r="F2639" i="1"/>
  <c r="G2639" i="1" s="1"/>
  <c r="F2640" i="1"/>
  <c r="G2640" i="1" s="1"/>
  <c r="F2641" i="1"/>
  <c r="G2641" i="1" s="1"/>
  <c r="F2642" i="1"/>
  <c r="G2642" i="1" s="1"/>
  <c r="F2643" i="1"/>
  <c r="G2643" i="1" s="1"/>
  <c r="F2644" i="1"/>
  <c r="G2644" i="1" s="1"/>
  <c r="F2645" i="1"/>
  <c r="G2645" i="1" s="1"/>
  <c r="F2646" i="1"/>
  <c r="G2646" i="1" s="1"/>
  <c r="F2647" i="1"/>
  <c r="G2647" i="1" s="1"/>
  <c r="F2648" i="1"/>
  <c r="G2648" i="1" s="1"/>
  <c r="F2649" i="1"/>
  <c r="G2649" i="1" s="1"/>
  <c r="F2650" i="1"/>
  <c r="G2650" i="1" s="1"/>
  <c r="F2651" i="1"/>
  <c r="G2651" i="1" s="1"/>
  <c r="F2652" i="1"/>
  <c r="G2652" i="1" s="1"/>
  <c r="F2653" i="1"/>
  <c r="G2653" i="1" s="1"/>
  <c r="F2654" i="1"/>
  <c r="G2654" i="1" s="1"/>
  <c r="F2655" i="1"/>
  <c r="G2655" i="1" s="1"/>
  <c r="F2656" i="1"/>
  <c r="G2656" i="1" s="1"/>
  <c r="F2657" i="1"/>
  <c r="G2657" i="1" s="1"/>
  <c r="F2658" i="1"/>
  <c r="G2658" i="1" s="1"/>
  <c r="F2659" i="1"/>
  <c r="G2659" i="1" s="1"/>
  <c r="F2660" i="1"/>
  <c r="G2660" i="1" s="1"/>
  <c r="F2661" i="1"/>
  <c r="G2661" i="1" s="1"/>
  <c r="F2662" i="1"/>
  <c r="G2662" i="1" s="1"/>
  <c r="F2663" i="1"/>
  <c r="G2663" i="1" s="1"/>
  <c r="F2664" i="1"/>
  <c r="G2664" i="1" s="1"/>
  <c r="F2665" i="1"/>
  <c r="G2665" i="1" s="1"/>
  <c r="F2666" i="1"/>
  <c r="G2666" i="1" s="1"/>
  <c r="F2667" i="1"/>
  <c r="G2667" i="1" s="1"/>
  <c r="F2668" i="1"/>
  <c r="G2668" i="1" s="1"/>
  <c r="F2669" i="1"/>
  <c r="G2669" i="1" s="1"/>
  <c r="F2670" i="1"/>
  <c r="G2670" i="1" s="1"/>
  <c r="F2671" i="1"/>
  <c r="G2671" i="1" s="1"/>
  <c r="F2672" i="1"/>
  <c r="G2672" i="1" s="1"/>
  <c r="F2673" i="1"/>
  <c r="G2673" i="1" s="1"/>
  <c r="F2674" i="1"/>
  <c r="G2674" i="1" s="1"/>
  <c r="F2675" i="1"/>
  <c r="G2675" i="1" s="1"/>
  <c r="F2676" i="1"/>
  <c r="G2676" i="1" s="1"/>
  <c r="F2677" i="1"/>
  <c r="G2677" i="1" s="1"/>
  <c r="F2678" i="1"/>
  <c r="G2678" i="1" s="1"/>
  <c r="F2679" i="1"/>
  <c r="G2679" i="1" s="1"/>
  <c r="F2680" i="1"/>
  <c r="G2680" i="1" s="1"/>
  <c r="F2681" i="1"/>
  <c r="G2681" i="1" s="1"/>
  <c r="F2682" i="1"/>
  <c r="G2682" i="1" s="1"/>
  <c r="F2683" i="1"/>
  <c r="G2683" i="1" s="1"/>
  <c r="F2684" i="1"/>
  <c r="G2684" i="1" s="1"/>
  <c r="F2685" i="1"/>
  <c r="G2685" i="1" s="1"/>
  <c r="F2686" i="1"/>
  <c r="G2686" i="1" s="1"/>
  <c r="F2687" i="1"/>
  <c r="G2687" i="1" s="1"/>
  <c r="F2688" i="1"/>
  <c r="G2688" i="1" s="1"/>
  <c r="F2689" i="1"/>
  <c r="G2689" i="1" s="1"/>
  <c r="F2690" i="1"/>
  <c r="G2690" i="1" s="1"/>
  <c r="F2691" i="1"/>
  <c r="G2691" i="1" s="1"/>
  <c r="F2692" i="1"/>
  <c r="G2692" i="1" s="1"/>
  <c r="F2693" i="1"/>
  <c r="G2693" i="1" s="1"/>
  <c r="F2694" i="1"/>
  <c r="G2694" i="1" s="1"/>
  <c r="F2695" i="1"/>
  <c r="G2695" i="1" s="1"/>
  <c r="F2696" i="1"/>
  <c r="G2696" i="1" s="1"/>
  <c r="F2697" i="1"/>
  <c r="G2697" i="1" s="1"/>
  <c r="F2698" i="1"/>
  <c r="G2698" i="1" s="1"/>
  <c r="F2699" i="1"/>
  <c r="G2699" i="1" s="1"/>
  <c r="F2700" i="1"/>
  <c r="G2700" i="1" s="1"/>
  <c r="F2701" i="1"/>
  <c r="G2701" i="1" s="1"/>
  <c r="F2702" i="1"/>
  <c r="G2702" i="1" s="1"/>
  <c r="F2703" i="1"/>
  <c r="G2703" i="1" s="1"/>
  <c r="F2704" i="1"/>
  <c r="G2704" i="1" s="1"/>
  <c r="F2705" i="1"/>
  <c r="G2705" i="1" s="1"/>
  <c r="F2706" i="1"/>
  <c r="G2706" i="1" s="1"/>
  <c r="F2707" i="1"/>
  <c r="G2707" i="1" s="1"/>
  <c r="F2708" i="1"/>
  <c r="G2708" i="1" s="1"/>
  <c r="F2709" i="1"/>
  <c r="G2709" i="1" s="1"/>
  <c r="F2710" i="1"/>
  <c r="G2710" i="1" s="1"/>
  <c r="F2711" i="1"/>
  <c r="G2711" i="1" s="1"/>
  <c r="F2712" i="1"/>
  <c r="G2712" i="1" s="1"/>
  <c r="F2713" i="1"/>
  <c r="G2713" i="1" s="1"/>
  <c r="F2714" i="1"/>
  <c r="G2714" i="1" s="1"/>
  <c r="F2715" i="1"/>
  <c r="G2715" i="1" s="1"/>
  <c r="F2716" i="1"/>
  <c r="G2716" i="1" s="1"/>
  <c r="F2717" i="1"/>
  <c r="G2717" i="1" s="1"/>
  <c r="F2718" i="1"/>
  <c r="G2718" i="1" s="1"/>
  <c r="F2719" i="1"/>
  <c r="G2719" i="1" s="1"/>
  <c r="F2720" i="1"/>
  <c r="G2720" i="1" s="1"/>
  <c r="F2721" i="1"/>
  <c r="G2721" i="1" s="1"/>
  <c r="F2722" i="1"/>
  <c r="G2722" i="1" s="1"/>
  <c r="F2723" i="1"/>
  <c r="G2723" i="1" s="1"/>
  <c r="F2724" i="1"/>
  <c r="G2724" i="1" s="1"/>
  <c r="F2725" i="1"/>
  <c r="G2725" i="1" s="1"/>
  <c r="F2726" i="1"/>
  <c r="G2726" i="1" s="1"/>
  <c r="F2727" i="1"/>
  <c r="G2727" i="1" s="1"/>
  <c r="F2728" i="1"/>
  <c r="G2728" i="1" s="1"/>
  <c r="F2729" i="1"/>
  <c r="G2729" i="1" s="1"/>
  <c r="F2730" i="1"/>
  <c r="G2730" i="1" s="1"/>
  <c r="F2731" i="1"/>
  <c r="G2731" i="1" s="1"/>
  <c r="F2732" i="1"/>
  <c r="G2732" i="1" s="1"/>
  <c r="F2733" i="1"/>
  <c r="G2733" i="1" s="1"/>
  <c r="F2734" i="1"/>
  <c r="G2734" i="1" s="1"/>
  <c r="F2735" i="1"/>
  <c r="G2735" i="1" s="1"/>
  <c r="F2736" i="1"/>
  <c r="G2736" i="1" s="1"/>
  <c r="F2737" i="1"/>
  <c r="G2737" i="1" s="1"/>
  <c r="F2738" i="1"/>
  <c r="G2738" i="1" s="1"/>
  <c r="F2739" i="1"/>
  <c r="G2739" i="1" s="1"/>
  <c r="F2740" i="1"/>
  <c r="G2740" i="1" s="1"/>
  <c r="F2741" i="1"/>
  <c r="G2741" i="1" s="1"/>
  <c r="F2742" i="1"/>
  <c r="G2742" i="1" s="1"/>
  <c r="F2743" i="1"/>
  <c r="G2743" i="1" s="1"/>
  <c r="F2744" i="1"/>
  <c r="G2744" i="1" s="1"/>
  <c r="F2745" i="1"/>
  <c r="G2745" i="1" s="1"/>
  <c r="F2746" i="1"/>
  <c r="G2746" i="1" s="1"/>
  <c r="F2747" i="1"/>
  <c r="G2747" i="1" s="1"/>
  <c r="F2748" i="1"/>
  <c r="G2748" i="1" s="1"/>
  <c r="F2749" i="1"/>
  <c r="G2749" i="1" s="1"/>
  <c r="F2750" i="1"/>
  <c r="G2750" i="1" s="1"/>
  <c r="F2751" i="1"/>
  <c r="G2751" i="1" s="1"/>
  <c r="F2752" i="1"/>
  <c r="G2752" i="1" s="1"/>
  <c r="F2753" i="1"/>
  <c r="G2753" i="1" s="1"/>
  <c r="F2754" i="1"/>
  <c r="G2754" i="1" s="1"/>
  <c r="F2755" i="1"/>
  <c r="G2755" i="1" s="1"/>
  <c r="F2756" i="1"/>
  <c r="G2756" i="1" s="1"/>
  <c r="F2757" i="1"/>
  <c r="G2757" i="1" s="1"/>
  <c r="F2758" i="1"/>
  <c r="G2758" i="1" s="1"/>
  <c r="F2759" i="1"/>
  <c r="G2759" i="1" s="1"/>
  <c r="F2760" i="1"/>
  <c r="G2760" i="1" s="1"/>
  <c r="F2761" i="1"/>
  <c r="G2761" i="1" s="1"/>
  <c r="F2762" i="1"/>
  <c r="G2762" i="1" s="1"/>
  <c r="F2763" i="1"/>
  <c r="G2763" i="1" s="1"/>
  <c r="F2764" i="1"/>
  <c r="G2764" i="1" s="1"/>
  <c r="F2765" i="1"/>
  <c r="G2765" i="1" s="1"/>
  <c r="F2766" i="1"/>
  <c r="G2766" i="1" s="1"/>
  <c r="F2767" i="1"/>
  <c r="G2767" i="1" s="1"/>
  <c r="F2768" i="1"/>
  <c r="G2768" i="1" s="1"/>
  <c r="F2769" i="1"/>
  <c r="G2769" i="1" s="1"/>
  <c r="F2770" i="1"/>
  <c r="G2770" i="1" s="1"/>
  <c r="F2771" i="1"/>
  <c r="G2771" i="1" s="1"/>
  <c r="F2772" i="1"/>
  <c r="G2772" i="1" s="1"/>
  <c r="F2773" i="1"/>
  <c r="G2773" i="1" s="1"/>
  <c r="F2774" i="1"/>
  <c r="G2774" i="1" s="1"/>
  <c r="F2775" i="1"/>
  <c r="G2775" i="1" s="1"/>
  <c r="F2776" i="1"/>
  <c r="G2776" i="1" s="1"/>
  <c r="F2777" i="1"/>
  <c r="G2777" i="1" s="1"/>
  <c r="F2778" i="1"/>
  <c r="G2778" i="1" s="1"/>
  <c r="F2779" i="1"/>
  <c r="G2779" i="1" s="1"/>
  <c r="F2780" i="1"/>
  <c r="G2780" i="1" s="1"/>
  <c r="F2781" i="1"/>
  <c r="G2781" i="1" s="1"/>
  <c r="F2782" i="1"/>
  <c r="G2782" i="1" s="1"/>
  <c r="F2783" i="1"/>
  <c r="G2783" i="1" s="1"/>
  <c r="F2784" i="1"/>
  <c r="G2784" i="1" s="1"/>
  <c r="F2785" i="1"/>
  <c r="G2785" i="1" s="1"/>
  <c r="F2786" i="1"/>
  <c r="G2786" i="1" s="1"/>
  <c r="F2787" i="1"/>
  <c r="G2787" i="1" s="1"/>
  <c r="F2788" i="1"/>
  <c r="G2788" i="1" s="1"/>
  <c r="F2789" i="1"/>
  <c r="G2789" i="1" s="1"/>
  <c r="F2790" i="1"/>
  <c r="G2790" i="1" s="1"/>
  <c r="F2791" i="1"/>
  <c r="G2791" i="1" s="1"/>
  <c r="F2792" i="1"/>
  <c r="G2792" i="1" s="1"/>
  <c r="F2793" i="1"/>
  <c r="G2793" i="1" s="1"/>
  <c r="F2794" i="1"/>
  <c r="G2794" i="1" s="1"/>
  <c r="F2795" i="1"/>
  <c r="G2795" i="1" s="1"/>
  <c r="F2796" i="1"/>
  <c r="G2796" i="1" s="1"/>
  <c r="F2797" i="1"/>
  <c r="G2797" i="1" s="1"/>
  <c r="F2798" i="1"/>
  <c r="G2798" i="1" s="1"/>
  <c r="F2799" i="1"/>
  <c r="G2799" i="1" s="1"/>
  <c r="F2800" i="1"/>
  <c r="G2800" i="1" s="1"/>
  <c r="F2801" i="1"/>
  <c r="G2801" i="1" s="1"/>
  <c r="F2802" i="1"/>
  <c r="G2802" i="1" s="1"/>
  <c r="F2803" i="1"/>
  <c r="G2803" i="1" s="1"/>
  <c r="F2804" i="1"/>
  <c r="G2804" i="1" s="1"/>
  <c r="F2805" i="1"/>
  <c r="G2805" i="1" s="1"/>
  <c r="F2806" i="1"/>
  <c r="G2806" i="1" s="1"/>
  <c r="F2807" i="1"/>
  <c r="G2807" i="1" s="1"/>
  <c r="F2808" i="1"/>
  <c r="G2808" i="1" s="1"/>
  <c r="F2809" i="1"/>
  <c r="G2809" i="1" s="1"/>
  <c r="F2810" i="1"/>
  <c r="G2810" i="1" s="1"/>
  <c r="F2811" i="1"/>
  <c r="G2811" i="1" s="1"/>
  <c r="F2812" i="1"/>
  <c r="G2812" i="1" s="1"/>
  <c r="F2813" i="1"/>
  <c r="G2813" i="1" s="1"/>
  <c r="F2814" i="1"/>
  <c r="G2814" i="1" s="1"/>
  <c r="F2815" i="1"/>
  <c r="G2815" i="1" s="1"/>
  <c r="F2816" i="1"/>
  <c r="G2816" i="1" s="1"/>
  <c r="F2817" i="1"/>
  <c r="G2817" i="1" s="1"/>
  <c r="F2818" i="1"/>
  <c r="G2818" i="1" s="1"/>
  <c r="F2819" i="1"/>
  <c r="G2819" i="1" s="1"/>
  <c r="F2820" i="1"/>
  <c r="G2820" i="1" s="1"/>
  <c r="F2821" i="1"/>
  <c r="G2821" i="1" s="1"/>
  <c r="F2822" i="1"/>
  <c r="G2822" i="1" s="1"/>
  <c r="F2823" i="1"/>
  <c r="G2823" i="1" s="1"/>
  <c r="F2824" i="1"/>
  <c r="G2824" i="1" s="1"/>
  <c r="F2825" i="1"/>
  <c r="G2825" i="1" s="1"/>
  <c r="F2826" i="1"/>
  <c r="G2826" i="1" s="1"/>
  <c r="F2827" i="1"/>
  <c r="G2827" i="1" s="1"/>
  <c r="F2828" i="1"/>
  <c r="G2828" i="1" s="1"/>
  <c r="F2829" i="1"/>
  <c r="G2829" i="1" s="1"/>
  <c r="F2830" i="1"/>
  <c r="G2830" i="1" s="1"/>
  <c r="F2831" i="1"/>
  <c r="G2831" i="1" s="1"/>
  <c r="F2832" i="1"/>
  <c r="G2832" i="1" s="1"/>
  <c r="F2833" i="1"/>
  <c r="G2833" i="1" s="1"/>
  <c r="F2834" i="1"/>
  <c r="G2834" i="1" s="1"/>
  <c r="F2835" i="1"/>
  <c r="G2835" i="1" s="1"/>
  <c r="F2836" i="1"/>
  <c r="G2836" i="1" s="1"/>
  <c r="F2837" i="1"/>
  <c r="G2837" i="1" s="1"/>
  <c r="F2838" i="1"/>
  <c r="G2838" i="1" s="1"/>
  <c r="F2839" i="1"/>
  <c r="G2839" i="1" s="1"/>
  <c r="F2840" i="1"/>
  <c r="G2840" i="1" s="1"/>
  <c r="F2841" i="1"/>
  <c r="G2841" i="1" s="1"/>
  <c r="F2842" i="1"/>
  <c r="G2842" i="1" s="1"/>
  <c r="F2843" i="1"/>
  <c r="G2843" i="1" s="1"/>
  <c r="F2844" i="1"/>
  <c r="G2844" i="1" s="1"/>
  <c r="F2845" i="1"/>
  <c r="G2845" i="1" s="1"/>
  <c r="F2846" i="1"/>
  <c r="G2846" i="1" s="1"/>
  <c r="F2847" i="1"/>
  <c r="G2847" i="1" s="1"/>
  <c r="F2848" i="1"/>
  <c r="G2848" i="1" s="1"/>
  <c r="F2849" i="1"/>
  <c r="G2849" i="1" s="1"/>
  <c r="F2850" i="1"/>
  <c r="G2850" i="1" s="1"/>
  <c r="F2851" i="1"/>
  <c r="G2851" i="1" s="1"/>
  <c r="F2852" i="1"/>
  <c r="G2852" i="1" s="1"/>
  <c r="F2853" i="1"/>
  <c r="G2853" i="1" s="1"/>
  <c r="F2854" i="1"/>
  <c r="G2854" i="1" s="1"/>
  <c r="F2855" i="1"/>
  <c r="G2855" i="1" s="1"/>
  <c r="F2856" i="1"/>
  <c r="G2856" i="1" s="1"/>
  <c r="F2857" i="1"/>
  <c r="G2857" i="1" s="1"/>
  <c r="F2858" i="1"/>
  <c r="G2858" i="1" s="1"/>
  <c r="F2859" i="1"/>
  <c r="G2859" i="1" s="1"/>
  <c r="F2860" i="1"/>
  <c r="G2860" i="1" s="1"/>
  <c r="F2861" i="1"/>
  <c r="G2861" i="1" s="1"/>
  <c r="F2862" i="1"/>
  <c r="G2862" i="1" s="1"/>
  <c r="F2863" i="1"/>
  <c r="G2863" i="1" s="1"/>
  <c r="F2864" i="1"/>
  <c r="G2864" i="1" s="1"/>
  <c r="F2865" i="1"/>
  <c r="G2865" i="1" s="1"/>
  <c r="F2866" i="1"/>
  <c r="G2866" i="1" s="1"/>
  <c r="F2867" i="1"/>
  <c r="G2867" i="1" s="1"/>
  <c r="F2868" i="1"/>
  <c r="G2868" i="1" s="1"/>
  <c r="F2869" i="1"/>
  <c r="G2869" i="1" s="1"/>
  <c r="F2870" i="1"/>
  <c r="G2870" i="1" s="1"/>
  <c r="F2871" i="1"/>
  <c r="G2871" i="1" s="1"/>
  <c r="F2872" i="1"/>
  <c r="G2872" i="1" s="1"/>
  <c r="F2873" i="1"/>
  <c r="G2873" i="1" s="1"/>
  <c r="F2874" i="1"/>
  <c r="G2874" i="1" s="1"/>
  <c r="F2875" i="1"/>
  <c r="G2875" i="1" s="1"/>
  <c r="F2876" i="1"/>
  <c r="G2876" i="1" s="1"/>
  <c r="F2877" i="1"/>
  <c r="G2877" i="1" s="1"/>
  <c r="F2878" i="1"/>
  <c r="G2878" i="1" s="1"/>
  <c r="F2879" i="1"/>
  <c r="G2879" i="1" s="1"/>
  <c r="F2880" i="1"/>
  <c r="G2880" i="1" s="1"/>
  <c r="F2881" i="1"/>
  <c r="G2881" i="1" s="1"/>
  <c r="F2882" i="1"/>
  <c r="G2882" i="1" s="1"/>
  <c r="F2883" i="1"/>
  <c r="G2883" i="1" s="1"/>
  <c r="F2884" i="1"/>
  <c r="G2884" i="1" s="1"/>
  <c r="F2885" i="1"/>
  <c r="G2885" i="1" s="1"/>
  <c r="F2886" i="1"/>
  <c r="G2886" i="1" s="1"/>
  <c r="F2887" i="1"/>
  <c r="G2887" i="1" s="1"/>
  <c r="F2888" i="1"/>
  <c r="G2888" i="1" s="1"/>
  <c r="F2889" i="1"/>
  <c r="G2889" i="1" s="1"/>
  <c r="F2890" i="1"/>
  <c r="G2890" i="1" s="1"/>
  <c r="F2891" i="1"/>
  <c r="G2891" i="1" s="1"/>
  <c r="F2892" i="1"/>
  <c r="G2892" i="1" s="1"/>
  <c r="F2893" i="1"/>
  <c r="G2893" i="1" s="1"/>
  <c r="F2894" i="1"/>
  <c r="G2894" i="1" s="1"/>
  <c r="F2895" i="1"/>
  <c r="G2895" i="1" s="1"/>
  <c r="F2896" i="1"/>
  <c r="G2896" i="1" s="1"/>
  <c r="F2897" i="1"/>
  <c r="G2897" i="1" s="1"/>
  <c r="F2898" i="1"/>
  <c r="G2898" i="1" s="1"/>
  <c r="F2899" i="1"/>
  <c r="G2899" i="1" s="1"/>
  <c r="F2900" i="1"/>
  <c r="G2900" i="1" s="1"/>
  <c r="F2901" i="1"/>
  <c r="G2901" i="1" s="1"/>
  <c r="F2902" i="1"/>
  <c r="G2902" i="1" s="1"/>
  <c r="F2903" i="1"/>
  <c r="G2903" i="1" s="1"/>
  <c r="F2904" i="1"/>
  <c r="G2904" i="1" s="1"/>
  <c r="F2905" i="1"/>
  <c r="G2905" i="1" s="1"/>
  <c r="F2906" i="1"/>
  <c r="G2906" i="1" s="1"/>
  <c r="F2907" i="1"/>
  <c r="G2907" i="1" s="1"/>
  <c r="F2908" i="1"/>
  <c r="G2908" i="1" s="1"/>
  <c r="F2909" i="1"/>
  <c r="G2909" i="1" s="1"/>
  <c r="F2910" i="1"/>
  <c r="G2910" i="1" s="1"/>
  <c r="F2911" i="1"/>
  <c r="G2911" i="1" s="1"/>
  <c r="F2912" i="1"/>
  <c r="G2912" i="1" s="1"/>
  <c r="F2913" i="1"/>
  <c r="G2913" i="1" s="1"/>
  <c r="F2914" i="1"/>
  <c r="G2914" i="1" s="1"/>
  <c r="F2915" i="1"/>
  <c r="G2915" i="1" s="1"/>
  <c r="F2916" i="1"/>
  <c r="G2916" i="1" s="1"/>
  <c r="F2917" i="1"/>
  <c r="G2917" i="1" s="1"/>
  <c r="F2918" i="1"/>
  <c r="G2918" i="1" s="1"/>
  <c r="F2919" i="1"/>
  <c r="G2919" i="1" s="1"/>
  <c r="F2920" i="1"/>
  <c r="G2920" i="1" s="1"/>
  <c r="F2921" i="1"/>
  <c r="G2921" i="1" s="1"/>
  <c r="F2922" i="1"/>
  <c r="G2922" i="1" s="1"/>
  <c r="F2923" i="1"/>
  <c r="G2923" i="1" s="1"/>
  <c r="F2924" i="1"/>
  <c r="G2924" i="1" s="1"/>
  <c r="F2925" i="1"/>
  <c r="G2925" i="1" s="1"/>
  <c r="F2926" i="1"/>
  <c r="G2926" i="1" s="1"/>
  <c r="F2927" i="1"/>
  <c r="G2927" i="1" s="1"/>
  <c r="F2928" i="1"/>
  <c r="G2928" i="1" s="1"/>
  <c r="F2929" i="1"/>
  <c r="G2929" i="1" s="1"/>
  <c r="F2930" i="1"/>
  <c r="G2930" i="1" s="1"/>
  <c r="F2931" i="1"/>
  <c r="G2931" i="1" s="1"/>
  <c r="F2932" i="1"/>
  <c r="G2932" i="1" s="1"/>
  <c r="F2933" i="1"/>
  <c r="G2933" i="1" s="1"/>
  <c r="F2934" i="1"/>
  <c r="G2934" i="1" s="1"/>
  <c r="F2935" i="1"/>
  <c r="G2935" i="1" s="1"/>
  <c r="F2936" i="1"/>
  <c r="G2936" i="1" s="1"/>
  <c r="F2937" i="1"/>
  <c r="G2937" i="1" s="1"/>
  <c r="F2938" i="1"/>
  <c r="G2938" i="1" s="1"/>
  <c r="F2939" i="1"/>
  <c r="G2939" i="1" s="1"/>
  <c r="F2940" i="1"/>
  <c r="G2940" i="1" s="1"/>
  <c r="F2941" i="1"/>
  <c r="G2941" i="1" s="1"/>
  <c r="F2942" i="1"/>
  <c r="G2942" i="1" s="1"/>
  <c r="F2943" i="1"/>
  <c r="G2943" i="1" s="1"/>
  <c r="F2944" i="1"/>
  <c r="G2944" i="1" s="1"/>
  <c r="F2945" i="1"/>
  <c r="G2945" i="1" s="1"/>
  <c r="F2946" i="1"/>
  <c r="G2946" i="1" s="1"/>
  <c r="F2947" i="1"/>
  <c r="G2947" i="1" s="1"/>
  <c r="F2948" i="1"/>
  <c r="G2948" i="1" s="1"/>
  <c r="F2949" i="1"/>
  <c r="G2949" i="1" s="1"/>
  <c r="F2950" i="1"/>
  <c r="G2950" i="1" s="1"/>
  <c r="F2951" i="1"/>
  <c r="G2951" i="1" s="1"/>
  <c r="F2952" i="1"/>
  <c r="G2952" i="1" s="1"/>
  <c r="F2953" i="1"/>
  <c r="G2953" i="1" s="1"/>
  <c r="F2954" i="1"/>
  <c r="G2954" i="1" s="1"/>
  <c r="F2955" i="1"/>
  <c r="G2955" i="1" s="1"/>
  <c r="F2956" i="1"/>
  <c r="G2956" i="1" s="1"/>
  <c r="F2957" i="1"/>
  <c r="G2957" i="1" s="1"/>
  <c r="F2958" i="1"/>
  <c r="G2958" i="1" s="1"/>
  <c r="F2959" i="1"/>
  <c r="G2959" i="1" s="1"/>
  <c r="F2960" i="1"/>
  <c r="G2960" i="1" s="1"/>
  <c r="F2" i="1"/>
  <c r="G2" i="1" s="1"/>
  <c r="E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3" i="1"/>
  <c r="E4" i="1"/>
  <c r="E5" i="1"/>
  <c r="E6" i="1"/>
  <c r="A26" i="1"/>
  <c r="A32" i="1"/>
  <c r="A35" i="1"/>
  <c r="A97" i="1"/>
  <c r="A116" i="1"/>
  <c r="A117" i="1"/>
  <c r="A118" i="1"/>
  <c r="Z282" i="1"/>
  <c r="Z281" i="1"/>
  <c r="Z280" i="1"/>
  <c r="Z279" i="1"/>
  <c r="Z278" i="1"/>
  <c r="Z283" i="1"/>
  <c r="Z293" i="1"/>
  <c r="Z277" i="1"/>
  <c r="Z276" i="1"/>
  <c r="Z275" i="1"/>
  <c r="Z274" i="1"/>
  <c r="Z273" i="1"/>
  <c r="Z272" i="1"/>
  <c r="Z266" i="1"/>
  <c r="Z268" i="1"/>
  <c r="Z263" i="1"/>
  <c r="Z262" i="1"/>
  <c r="Z261" i="1"/>
  <c r="Z260" i="1"/>
  <c r="Z259" i="1"/>
  <c r="Z187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A174" i="1"/>
  <c r="CA175" i="1"/>
  <c r="CA176" i="1"/>
  <c r="CA177" i="1"/>
  <c r="CA178" i="1"/>
  <c r="CA179" i="1"/>
  <c r="CA180" i="1"/>
  <c r="CA181" i="1"/>
  <c r="CA182" i="1"/>
  <c r="CA183" i="1"/>
  <c r="CA184" i="1"/>
  <c r="CA185" i="1"/>
  <c r="CA186" i="1"/>
  <c r="CA187" i="1"/>
  <c r="CA188" i="1"/>
  <c r="CA189" i="1"/>
  <c r="CA190" i="1"/>
  <c r="CA191" i="1"/>
  <c r="CA192" i="1"/>
  <c r="CA193" i="1"/>
  <c r="CA194" i="1"/>
  <c r="CA195" i="1"/>
  <c r="CA196" i="1"/>
  <c r="CA197" i="1"/>
  <c r="CA198" i="1"/>
  <c r="CA199" i="1"/>
  <c r="CA200" i="1"/>
  <c r="CA201" i="1"/>
  <c r="CA202" i="1"/>
  <c r="CA203" i="1"/>
  <c r="CA204" i="1"/>
  <c r="CA205" i="1"/>
  <c r="CA206" i="1"/>
  <c r="CA207" i="1"/>
  <c r="CA208" i="1"/>
  <c r="CA209" i="1"/>
  <c r="CA210" i="1"/>
  <c r="CA211" i="1"/>
  <c r="CA212" i="1"/>
  <c r="CA213" i="1"/>
  <c r="CA214" i="1"/>
  <c r="CA215" i="1"/>
  <c r="CA216" i="1"/>
  <c r="CA217" i="1"/>
  <c r="CA218" i="1"/>
  <c r="CA219" i="1"/>
  <c r="CA220" i="1"/>
  <c r="CA221" i="1"/>
  <c r="CA222" i="1"/>
  <c r="CA223" i="1"/>
  <c r="CA224" i="1"/>
  <c r="CA225" i="1"/>
  <c r="CA226" i="1"/>
  <c r="CA227" i="1"/>
  <c r="CA228" i="1"/>
  <c r="CA229" i="1"/>
  <c r="CA230" i="1"/>
  <c r="CA231" i="1"/>
  <c r="CA232" i="1"/>
  <c r="CA233" i="1"/>
  <c r="CA234" i="1"/>
  <c r="CA235" i="1"/>
  <c r="CA236" i="1"/>
  <c r="CA237" i="1"/>
  <c r="CA238" i="1"/>
  <c r="CA239" i="1"/>
  <c r="CA240" i="1"/>
  <c r="CA241" i="1"/>
  <c r="CA242" i="1"/>
  <c r="CA243" i="1"/>
  <c r="CA244" i="1"/>
  <c r="CA245" i="1"/>
  <c r="CA246" i="1"/>
  <c r="CA247" i="1"/>
  <c r="CA248" i="1"/>
  <c r="CA249" i="1"/>
  <c r="CA250" i="1"/>
  <c r="CA251" i="1"/>
  <c r="CA252" i="1"/>
  <c r="CA253" i="1"/>
  <c r="CA254" i="1"/>
  <c r="CA255" i="1"/>
  <c r="CA256" i="1"/>
  <c r="CA257" i="1"/>
  <c r="CA258" i="1"/>
  <c r="CA259" i="1"/>
  <c r="CA260" i="1"/>
  <c r="CA261" i="1"/>
  <c r="CA262" i="1"/>
  <c r="CA263" i="1"/>
  <c r="CA264" i="1"/>
  <c r="CA265" i="1"/>
  <c r="CA266" i="1"/>
  <c r="CA267" i="1"/>
  <c r="CA268" i="1"/>
  <c r="CA269" i="1"/>
  <c r="CA270" i="1"/>
  <c r="CA271" i="1"/>
  <c r="CA272" i="1"/>
  <c r="CA273" i="1"/>
  <c r="CA274" i="1"/>
  <c r="CA275" i="1"/>
  <c r="CA276" i="1"/>
  <c r="CA277" i="1"/>
  <c r="CA278" i="1"/>
  <c r="CA279" i="1"/>
  <c r="CA280" i="1"/>
  <c r="CA281" i="1"/>
  <c r="CA282" i="1"/>
  <c r="CA283" i="1"/>
  <c r="CA284" i="1"/>
  <c r="CA285" i="1"/>
  <c r="CA286" i="1"/>
  <c r="CA287" i="1"/>
  <c r="CA288" i="1"/>
  <c r="CA289" i="1"/>
  <c r="CA290" i="1"/>
  <c r="CA291" i="1"/>
  <c r="CA292" i="1"/>
  <c r="CA293" i="1"/>
  <c r="CA294" i="1"/>
  <c r="CA295" i="1"/>
  <c r="CA296" i="1"/>
  <c r="CA297" i="1"/>
  <c r="CA298" i="1"/>
  <c r="CA299" i="1"/>
  <c r="CA300" i="1"/>
  <c r="CA301" i="1"/>
  <c r="CA302" i="1"/>
  <c r="CA303" i="1"/>
  <c r="CA304" i="1"/>
  <c r="CA305" i="1"/>
  <c r="CA306" i="1"/>
  <c r="CA307" i="1"/>
  <c r="CA308" i="1"/>
  <c r="CA309" i="1"/>
  <c r="CA310" i="1"/>
  <c r="CA311" i="1"/>
  <c r="CA312" i="1"/>
  <c r="CA313" i="1"/>
  <c r="CA314" i="1"/>
  <c r="CA315" i="1"/>
  <c r="CA316" i="1"/>
  <c r="CA317" i="1"/>
  <c r="CA318" i="1"/>
  <c r="CA319" i="1"/>
  <c r="CA320" i="1"/>
  <c r="CA321" i="1"/>
  <c r="CA322" i="1"/>
  <c r="CA323" i="1"/>
  <c r="CA324" i="1"/>
  <c r="CA325" i="1"/>
  <c r="CA326" i="1"/>
  <c r="CA327" i="1"/>
  <c r="CA328" i="1"/>
  <c r="CA329" i="1"/>
  <c r="CA330" i="1"/>
  <c r="CA331" i="1"/>
  <c r="CA332" i="1"/>
  <c r="CA333" i="1"/>
  <c r="CA334" i="1"/>
  <c r="CA335" i="1"/>
  <c r="CA336" i="1"/>
  <c r="CA337" i="1"/>
  <c r="CA338" i="1"/>
  <c r="CA339" i="1"/>
  <c r="CA340" i="1"/>
  <c r="CA341" i="1"/>
  <c r="CA342" i="1"/>
  <c r="CA343" i="1"/>
  <c r="CA344" i="1"/>
  <c r="CA345" i="1"/>
  <c r="CA346" i="1"/>
  <c r="CA347" i="1"/>
  <c r="CA348" i="1"/>
  <c r="CA349" i="1"/>
  <c r="CA350" i="1"/>
  <c r="CA351" i="1"/>
  <c r="CA352" i="1"/>
  <c r="CA353" i="1"/>
  <c r="CA354" i="1"/>
  <c r="CA355" i="1"/>
  <c r="CA356" i="1"/>
  <c r="CA357" i="1"/>
  <c r="CA358" i="1"/>
  <c r="CA359" i="1"/>
  <c r="CA360" i="1"/>
  <c r="CA361" i="1"/>
  <c r="CA362" i="1"/>
  <c r="CA363" i="1"/>
  <c r="CA364" i="1"/>
  <c r="CA365" i="1"/>
  <c r="CA366" i="1"/>
  <c r="CA367" i="1"/>
  <c r="CA368" i="1"/>
  <c r="CA369" i="1"/>
  <c r="CA370" i="1"/>
  <c r="CA371" i="1"/>
  <c r="CA372" i="1"/>
  <c r="CA373" i="1"/>
  <c r="CA374" i="1"/>
  <c r="CA375" i="1"/>
  <c r="CA376" i="1"/>
  <c r="CA377" i="1"/>
  <c r="CA378" i="1"/>
  <c r="CA379" i="1"/>
  <c r="CA380" i="1"/>
  <c r="CA381" i="1"/>
  <c r="CA382" i="1"/>
  <c r="CA383" i="1"/>
  <c r="CA384" i="1"/>
  <c r="CA385" i="1"/>
  <c r="CA386" i="1"/>
  <c r="CA387" i="1"/>
  <c r="CA388" i="1"/>
  <c r="CA389" i="1"/>
  <c r="CA390" i="1"/>
  <c r="CA391" i="1"/>
  <c r="CA392" i="1"/>
  <c r="CA393" i="1"/>
  <c r="CA394" i="1"/>
  <c r="CA395" i="1"/>
  <c r="CA396" i="1"/>
  <c r="CA397" i="1"/>
  <c r="CA398" i="1"/>
  <c r="CA399" i="1"/>
  <c r="CA400" i="1"/>
  <c r="CA401" i="1"/>
  <c r="CA402" i="1"/>
  <c r="CA403" i="1"/>
  <c r="CA404" i="1"/>
  <c r="CA405" i="1"/>
  <c r="CA406" i="1"/>
  <c r="CA407" i="1"/>
  <c r="CA408" i="1"/>
  <c r="CA409" i="1"/>
  <c r="CA410" i="1"/>
  <c r="CA411" i="1"/>
  <c r="CA412" i="1"/>
  <c r="CA413" i="1"/>
  <c r="CA414" i="1"/>
  <c r="CA415" i="1"/>
  <c r="CA416" i="1"/>
  <c r="CA417" i="1"/>
  <c r="CA418" i="1"/>
  <c r="CA419" i="1"/>
  <c r="CA420" i="1"/>
  <c r="CA421" i="1"/>
  <c r="CA422" i="1"/>
  <c r="CA423" i="1"/>
  <c r="CA424" i="1"/>
  <c r="CA425" i="1"/>
  <c r="CA426" i="1"/>
  <c r="CA427" i="1"/>
  <c r="CA428" i="1"/>
  <c r="CA429" i="1"/>
  <c r="CA430" i="1"/>
  <c r="CA431" i="1"/>
  <c r="CA432" i="1"/>
  <c r="CA433" i="1"/>
  <c r="CA434" i="1"/>
  <c r="CA435" i="1"/>
  <c r="CA436" i="1"/>
  <c r="CA437" i="1"/>
  <c r="CA438" i="1"/>
  <c r="CA439" i="1"/>
  <c r="CA440" i="1"/>
  <c r="CA441" i="1"/>
  <c r="CA442" i="1"/>
  <c r="CA443" i="1"/>
  <c r="CA444" i="1"/>
  <c r="CA445" i="1"/>
  <c r="CA446" i="1"/>
  <c r="CA447" i="1"/>
  <c r="CA448" i="1"/>
  <c r="CA449" i="1"/>
  <c r="CA450" i="1"/>
  <c r="CA451" i="1"/>
  <c r="CA452" i="1"/>
  <c r="CA453" i="1"/>
  <c r="CA454" i="1"/>
  <c r="CA455" i="1"/>
  <c r="CA456" i="1"/>
  <c r="CA457" i="1"/>
  <c r="CA458" i="1"/>
  <c r="CA459" i="1"/>
  <c r="CA460" i="1"/>
  <c r="CA461" i="1"/>
  <c r="CA462" i="1"/>
  <c r="CA463" i="1"/>
  <c r="CA464" i="1"/>
  <c r="CA465" i="1"/>
  <c r="CA466" i="1"/>
  <c r="CA467" i="1"/>
  <c r="CA468" i="1"/>
  <c r="CA469" i="1"/>
  <c r="CA470" i="1"/>
  <c r="CA471" i="1"/>
  <c r="CA472" i="1"/>
  <c r="CA473" i="1"/>
  <c r="CA474" i="1"/>
  <c r="CA475" i="1"/>
  <c r="CA476" i="1"/>
  <c r="CA477" i="1"/>
  <c r="CA478" i="1"/>
  <c r="CA479" i="1"/>
  <c r="CA480" i="1"/>
  <c r="CA481" i="1"/>
  <c r="CA482" i="1"/>
  <c r="CA483" i="1"/>
  <c r="CA484" i="1"/>
  <c r="CA485" i="1"/>
  <c r="CA486" i="1"/>
  <c r="CA487" i="1"/>
  <c r="CA488" i="1"/>
  <c r="CA489" i="1"/>
  <c r="CA490" i="1"/>
  <c r="CA491" i="1"/>
  <c r="CA492" i="1"/>
  <c r="CA493" i="1"/>
  <c r="CA494" i="1"/>
  <c r="CA495" i="1"/>
  <c r="CA496" i="1"/>
  <c r="CA497" i="1"/>
  <c r="CA498" i="1"/>
  <c r="CA499" i="1"/>
  <c r="CA500" i="1"/>
  <c r="CA501" i="1"/>
  <c r="CA502" i="1"/>
  <c r="CA503" i="1"/>
  <c r="CA504" i="1"/>
  <c r="CA505" i="1"/>
  <c r="CA506" i="1"/>
  <c r="CA507" i="1"/>
  <c r="CA508" i="1"/>
  <c r="CA509" i="1"/>
  <c r="CA510" i="1"/>
  <c r="CA511" i="1"/>
  <c r="CA512" i="1"/>
  <c r="CA513" i="1"/>
  <c r="CA514" i="1"/>
  <c r="CA515" i="1"/>
  <c r="CA516" i="1"/>
  <c r="CA517" i="1"/>
  <c r="CA518" i="1"/>
  <c r="CA519" i="1"/>
  <c r="CA520" i="1"/>
  <c r="CA521" i="1"/>
  <c r="CA522" i="1"/>
  <c r="CA523" i="1"/>
  <c r="CA524" i="1"/>
  <c r="CA525" i="1"/>
  <c r="CA526" i="1"/>
  <c r="CA527" i="1"/>
  <c r="CA528" i="1"/>
  <c r="CA529" i="1"/>
  <c r="CA530" i="1"/>
  <c r="CA531" i="1"/>
  <c r="CA532" i="1"/>
  <c r="CA533" i="1"/>
  <c r="CA534" i="1"/>
  <c r="CA535" i="1"/>
  <c r="CA536" i="1"/>
  <c r="CA537" i="1"/>
  <c r="CA538" i="1"/>
  <c r="CA539" i="1"/>
  <c r="CA540" i="1"/>
  <c r="CA541" i="1"/>
  <c r="CA542" i="1"/>
  <c r="CA543" i="1"/>
  <c r="CA544" i="1"/>
  <c r="CA545" i="1"/>
  <c r="CA546" i="1"/>
  <c r="CA547" i="1"/>
  <c r="CA548" i="1"/>
  <c r="CA549" i="1"/>
  <c r="CA550" i="1"/>
  <c r="CA551" i="1"/>
  <c r="CA552" i="1"/>
  <c r="CA553" i="1"/>
  <c r="CA554" i="1"/>
  <c r="CA555" i="1"/>
  <c r="CA556" i="1"/>
  <c r="CA557" i="1"/>
  <c r="CA558" i="1"/>
  <c r="CA559" i="1"/>
  <c r="CA560" i="1"/>
  <c r="CA561" i="1"/>
  <c r="CA562" i="1"/>
  <c r="CA563" i="1"/>
  <c r="CA564" i="1"/>
  <c r="CA565" i="1"/>
  <c r="CA566" i="1"/>
  <c r="CA567" i="1"/>
  <c r="CA568" i="1"/>
  <c r="CA569" i="1"/>
  <c r="CA570" i="1"/>
  <c r="CA571" i="1"/>
  <c r="CA572" i="1"/>
  <c r="CA573" i="1"/>
  <c r="CA574" i="1"/>
  <c r="CA575" i="1"/>
  <c r="CA576" i="1"/>
  <c r="CA577" i="1"/>
  <c r="CA578" i="1"/>
  <c r="CA579" i="1"/>
  <c r="CA580" i="1"/>
  <c r="CA581" i="1"/>
  <c r="CA582" i="1"/>
  <c r="CA583" i="1"/>
  <c r="CA584" i="1"/>
  <c r="CA585" i="1"/>
  <c r="CA586" i="1"/>
  <c r="CA587" i="1"/>
  <c r="CA588" i="1"/>
  <c r="CA589" i="1"/>
  <c r="CA590" i="1"/>
  <c r="CA591" i="1"/>
  <c r="CA592" i="1"/>
  <c r="CA593" i="1"/>
  <c r="CA594" i="1"/>
  <c r="CA595" i="1"/>
  <c r="CA596" i="1"/>
  <c r="CA597" i="1"/>
  <c r="CA598" i="1"/>
  <c r="CA599" i="1"/>
  <c r="CA600" i="1"/>
  <c r="CA601" i="1"/>
  <c r="CA602" i="1"/>
  <c r="CA603" i="1"/>
  <c r="CA604" i="1"/>
  <c r="CA605" i="1"/>
  <c r="CA606" i="1"/>
  <c r="CA607" i="1"/>
  <c r="CA608" i="1"/>
  <c r="CA609" i="1"/>
  <c r="CA610" i="1"/>
  <c r="CA611" i="1"/>
  <c r="CA612" i="1"/>
  <c r="CA613" i="1"/>
  <c r="CA614" i="1"/>
  <c r="CA615" i="1"/>
  <c r="CA616" i="1"/>
  <c r="CA617" i="1"/>
  <c r="CA618" i="1"/>
  <c r="CA619" i="1"/>
  <c r="CA620" i="1"/>
  <c r="CA621" i="1"/>
  <c r="CA622" i="1"/>
  <c r="CA623" i="1"/>
  <c r="CA624" i="1"/>
  <c r="CA625" i="1"/>
  <c r="CA626" i="1"/>
  <c r="CA627" i="1"/>
  <c r="CA628" i="1"/>
  <c r="CA629" i="1"/>
  <c r="CA630" i="1"/>
  <c r="CA631" i="1"/>
  <c r="CA632" i="1"/>
  <c r="CA633" i="1"/>
  <c r="CA634" i="1"/>
  <c r="CA635" i="1"/>
  <c r="CA636" i="1"/>
  <c r="CA637" i="1"/>
  <c r="CA638" i="1"/>
  <c r="CA639" i="1"/>
  <c r="CA640" i="1"/>
  <c r="CA641" i="1"/>
  <c r="CA642" i="1"/>
  <c r="CA643" i="1"/>
  <c r="CA644" i="1"/>
  <c r="CA645" i="1"/>
  <c r="CA646" i="1"/>
  <c r="CA647" i="1"/>
  <c r="CA648" i="1"/>
  <c r="CA649" i="1"/>
  <c r="CA650" i="1"/>
  <c r="CA651" i="1"/>
  <c r="CA652" i="1"/>
  <c r="CA653" i="1"/>
  <c r="CA654" i="1"/>
  <c r="CA655" i="1"/>
  <c r="CA656" i="1"/>
  <c r="CA657" i="1"/>
  <c r="CA658" i="1"/>
  <c r="CA659" i="1"/>
  <c r="CA660" i="1"/>
  <c r="CA661" i="1"/>
  <c r="CA662" i="1"/>
  <c r="CA663" i="1"/>
  <c r="CA664" i="1"/>
  <c r="CA665" i="1"/>
  <c r="CA666" i="1"/>
  <c r="CA667" i="1"/>
  <c r="CA668" i="1"/>
  <c r="CA669" i="1"/>
  <c r="CA670" i="1"/>
  <c r="CA671" i="1"/>
  <c r="CA672" i="1"/>
  <c r="CA673" i="1"/>
  <c r="CA674" i="1"/>
  <c r="CA675" i="1"/>
  <c r="CA676" i="1"/>
  <c r="CA677" i="1"/>
  <c r="CA678" i="1"/>
  <c r="CA679" i="1"/>
  <c r="CA680" i="1"/>
  <c r="CA681" i="1"/>
  <c r="CA682" i="1"/>
  <c r="CA683" i="1"/>
  <c r="CA684" i="1"/>
  <c r="CA685" i="1"/>
  <c r="CA686" i="1"/>
  <c r="CA687" i="1"/>
  <c r="CA688" i="1"/>
  <c r="CA689" i="1"/>
  <c r="CA690" i="1"/>
  <c r="CA691" i="1"/>
  <c r="CA692" i="1"/>
  <c r="CA693" i="1"/>
  <c r="CA694" i="1"/>
  <c r="CA695" i="1"/>
  <c r="CA696" i="1"/>
  <c r="CA697" i="1"/>
  <c r="CA698" i="1"/>
  <c r="CA699" i="1"/>
  <c r="CA700" i="1"/>
  <c r="CA701" i="1"/>
  <c r="CA702" i="1"/>
  <c r="CA703" i="1"/>
  <c r="CA704" i="1"/>
  <c r="CA705" i="1"/>
  <c r="CA706" i="1"/>
  <c r="CA707" i="1"/>
  <c r="CA708" i="1"/>
  <c r="CA709" i="1"/>
  <c r="CA710" i="1"/>
  <c r="CA711" i="1"/>
  <c r="CA712" i="1"/>
  <c r="CA713" i="1"/>
  <c r="CA714" i="1"/>
  <c r="CA715" i="1"/>
  <c r="CA716" i="1"/>
  <c r="CA717" i="1"/>
  <c r="CA718" i="1"/>
  <c r="CA719" i="1"/>
  <c r="CA720" i="1"/>
  <c r="CA721" i="1"/>
  <c r="CA722" i="1"/>
  <c r="CA723" i="1"/>
  <c r="CA724" i="1"/>
  <c r="CA725" i="1"/>
  <c r="CA726" i="1"/>
  <c r="CA727" i="1"/>
  <c r="CA728" i="1"/>
  <c r="CA729" i="1"/>
  <c r="CA730" i="1"/>
  <c r="CA731" i="1"/>
  <c r="CA732" i="1"/>
  <c r="CA733" i="1"/>
  <c r="CA734" i="1"/>
  <c r="CA735" i="1"/>
  <c r="CA736" i="1"/>
  <c r="CA737" i="1"/>
  <c r="CA738" i="1"/>
  <c r="CA739" i="1"/>
  <c r="CA740" i="1"/>
  <c r="CA741" i="1"/>
  <c r="CA742" i="1"/>
  <c r="CA743" i="1"/>
  <c r="CA744" i="1"/>
  <c r="CA745" i="1"/>
  <c r="CA746" i="1"/>
  <c r="CA747" i="1"/>
  <c r="CA748" i="1"/>
  <c r="CA749" i="1"/>
  <c r="CA750" i="1"/>
  <c r="CA751" i="1"/>
  <c r="CA752" i="1"/>
  <c r="CA753" i="1"/>
  <c r="CA754" i="1"/>
  <c r="CA755" i="1"/>
  <c r="CA756" i="1"/>
  <c r="CA757" i="1"/>
  <c r="CA758" i="1"/>
  <c r="CA759" i="1"/>
  <c r="CA760" i="1"/>
  <c r="CA761" i="1"/>
  <c r="CA762" i="1"/>
  <c r="CA763" i="1"/>
  <c r="CA764" i="1"/>
  <c r="CA765" i="1"/>
  <c r="CA766" i="1"/>
  <c r="CA767" i="1"/>
  <c r="CA768" i="1"/>
  <c r="CA769" i="1"/>
  <c r="CA770" i="1"/>
  <c r="CA771" i="1"/>
  <c r="CA772" i="1"/>
  <c r="CA773" i="1"/>
  <c r="CA774" i="1"/>
  <c r="CA775" i="1"/>
  <c r="CA776" i="1"/>
  <c r="CA777" i="1"/>
  <c r="CA778" i="1"/>
  <c r="CA779" i="1"/>
  <c r="CA780" i="1"/>
  <c r="CA781" i="1"/>
  <c r="CA782" i="1"/>
  <c r="CA783" i="1"/>
  <c r="CA784" i="1"/>
  <c r="CA785" i="1"/>
  <c r="CA786" i="1"/>
  <c r="CA787" i="1"/>
  <c r="CA788" i="1"/>
  <c r="CA789" i="1"/>
  <c r="CA790" i="1"/>
  <c r="CA791" i="1"/>
  <c r="CA792" i="1"/>
  <c r="CA793" i="1"/>
  <c r="CA794" i="1"/>
  <c r="CA795" i="1"/>
  <c r="CA796" i="1"/>
  <c r="CA797" i="1"/>
  <c r="CA798" i="1"/>
  <c r="CA799" i="1"/>
  <c r="CA800" i="1"/>
  <c r="CA801" i="1"/>
  <c r="CA802" i="1"/>
  <c r="CA803" i="1"/>
  <c r="CA804" i="1"/>
  <c r="CA805" i="1"/>
  <c r="CA806" i="1"/>
  <c r="CA807" i="1"/>
  <c r="CA808" i="1"/>
  <c r="CA809" i="1"/>
  <c r="CA810" i="1"/>
  <c r="CA811" i="1"/>
  <c r="CA812" i="1"/>
  <c r="CA813" i="1"/>
  <c r="CA814" i="1"/>
  <c r="CA815" i="1"/>
  <c r="CA816" i="1"/>
  <c r="CA817" i="1"/>
  <c r="CA818" i="1"/>
  <c r="CA819" i="1"/>
  <c r="CA820" i="1"/>
  <c r="CA821" i="1"/>
  <c r="CA822" i="1"/>
  <c r="CA823" i="1"/>
  <c r="CA824" i="1"/>
  <c r="CA825" i="1"/>
  <c r="CA826" i="1"/>
  <c r="CA827" i="1"/>
  <c r="CA828" i="1"/>
  <c r="CA829" i="1"/>
  <c r="CA830" i="1"/>
  <c r="CA831" i="1"/>
  <c r="CA832" i="1"/>
  <c r="CA833" i="1"/>
  <c r="CA834" i="1"/>
  <c r="CA835" i="1"/>
  <c r="CA836" i="1"/>
  <c r="CA837" i="1"/>
  <c r="CA838" i="1"/>
  <c r="CA839" i="1"/>
  <c r="CA840" i="1"/>
  <c r="CA841" i="1"/>
  <c r="CA842" i="1"/>
  <c r="CA843" i="1"/>
  <c r="CA844" i="1"/>
  <c r="CA845" i="1"/>
  <c r="CA846" i="1"/>
  <c r="CA847" i="1"/>
  <c r="CA848" i="1"/>
  <c r="CA849" i="1"/>
  <c r="CA850" i="1"/>
  <c r="CA851" i="1"/>
  <c r="CA852" i="1"/>
  <c r="CA853" i="1"/>
  <c r="CA854" i="1"/>
  <c r="CA855" i="1"/>
  <c r="CA856" i="1"/>
  <c r="CA857" i="1"/>
  <c r="CA858" i="1"/>
  <c r="CA859" i="1"/>
  <c r="CA860" i="1"/>
  <c r="CA861" i="1"/>
  <c r="CA862" i="1"/>
  <c r="CA863" i="1"/>
  <c r="CA864" i="1"/>
  <c r="CA865" i="1"/>
  <c r="CA866" i="1"/>
  <c r="CA867" i="1"/>
  <c r="CA868" i="1"/>
  <c r="CA869" i="1"/>
  <c r="CA870" i="1"/>
  <c r="CA871" i="1"/>
  <c r="CA872" i="1"/>
  <c r="CA873" i="1"/>
  <c r="CA874" i="1"/>
  <c r="CA875" i="1"/>
  <c r="CA876" i="1"/>
  <c r="CA877" i="1"/>
  <c r="CA878" i="1"/>
  <c r="CA879" i="1"/>
  <c r="CA880" i="1"/>
  <c r="CA881" i="1"/>
  <c r="CA882" i="1"/>
  <c r="CA883" i="1"/>
  <c r="CA884" i="1"/>
  <c r="CA885" i="1"/>
  <c r="CA886" i="1"/>
  <c r="CA887" i="1"/>
  <c r="CA888" i="1"/>
  <c r="CA889" i="1"/>
  <c r="CA890" i="1"/>
  <c r="CA891" i="1"/>
  <c r="CA892" i="1"/>
  <c r="CA893" i="1"/>
  <c r="CA894" i="1"/>
  <c r="CA895" i="1"/>
  <c r="CA896" i="1"/>
  <c r="CA897" i="1"/>
  <c r="CA898" i="1"/>
  <c r="CA899" i="1"/>
  <c r="CA900" i="1"/>
  <c r="CA901" i="1"/>
  <c r="CA902" i="1"/>
  <c r="CA903" i="1"/>
  <c r="CA904" i="1"/>
  <c r="CA905" i="1"/>
  <c r="CA906" i="1"/>
  <c r="CA907" i="1"/>
  <c r="CA908" i="1"/>
  <c r="CA909" i="1"/>
  <c r="CA910" i="1"/>
  <c r="CA911" i="1"/>
  <c r="CA912" i="1"/>
  <c r="CA913" i="1"/>
  <c r="CA914" i="1"/>
  <c r="CA915" i="1"/>
  <c r="CA916" i="1"/>
  <c r="CA917" i="1"/>
  <c r="CA918" i="1"/>
  <c r="CA919" i="1"/>
  <c r="CA920" i="1"/>
  <c r="CA921" i="1"/>
  <c r="CA922" i="1"/>
  <c r="CA923" i="1"/>
  <c r="CA924" i="1"/>
  <c r="CA925" i="1"/>
  <c r="CA926" i="1"/>
  <c r="CA927" i="1"/>
  <c r="CA928" i="1"/>
  <c r="CA929" i="1"/>
  <c r="CA930" i="1"/>
  <c r="CA931" i="1"/>
  <c r="CA932" i="1"/>
  <c r="CA933" i="1"/>
  <c r="CA934" i="1"/>
  <c r="CA935" i="1"/>
  <c r="CA936" i="1"/>
  <c r="CA937" i="1"/>
  <c r="CA938" i="1"/>
  <c r="CA939" i="1"/>
  <c r="CA940" i="1"/>
  <c r="CA941" i="1"/>
  <c r="CA942" i="1"/>
  <c r="CA943" i="1"/>
  <c r="CA944" i="1"/>
  <c r="CA945" i="1"/>
  <c r="CA946" i="1"/>
  <c r="CA947" i="1"/>
  <c r="CA948" i="1"/>
  <c r="CA949" i="1"/>
  <c r="CA950" i="1"/>
  <c r="CA951" i="1"/>
  <c r="CA952" i="1"/>
  <c r="CA953" i="1"/>
  <c r="CA954" i="1"/>
  <c r="CA955" i="1"/>
  <c r="CA956" i="1"/>
  <c r="CA957" i="1"/>
  <c r="CA958" i="1"/>
  <c r="CA959" i="1"/>
  <c r="CA960" i="1"/>
  <c r="CA961" i="1"/>
  <c r="CA962" i="1"/>
  <c r="CA963" i="1"/>
  <c r="CA964" i="1"/>
  <c r="CA965" i="1"/>
  <c r="CA966" i="1"/>
  <c r="CA967" i="1"/>
  <c r="CA968" i="1"/>
  <c r="CA969" i="1"/>
  <c r="CA970" i="1"/>
  <c r="CA971" i="1"/>
  <c r="CA972" i="1"/>
  <c r="CA973" i="1"/>
  <c r="CA974" i="1"/>
  <c r="CA975" i="1"/>
  <c r="CA976" i="1"/>
  <c r="CA977" i="1"/>
  <c r="CA978" i="1"/>
  <c r="CA979" i="1"/>
  <c r="CA980" i="1"/>
  <c r="CA981" i="1"/>
  <c r="CA982" i="1"/>
  <c r="CA983" i="1"/>
  <c r="CA984" i="1"/>
  <c r="CA985" i="1"/>
  <c r="CA986" i="1"/>
  <c r="CA987" i="1"/>
  <c r="CA988" i="1"/>
  <c r="CA989" i="1"/>
  <c r="CA990" i="1"/>
  <c r="CA991" i="1"/>
  <c r="CA992" i="1"/>
  <c r="CA993" i="1"/>
  <c r="CA994" i="1"/>
  <c r="CA995" i="1"/>
  <c r="CA996" i="1"/>
  <c r="CA997" i="1"/>
  <c r="CA998" i="1"/>
  <c r="CA999" i="1"/>
  <c r="CA1000" i="1"/>
  <c r="CA1001" i="1"/>
  <c r="CA1002" i="1"/>
  <c r="CA1003" i="1"/>
  <c r="CA1004" i="1"/>
  <c r="CA1005" i="1"/>
  <c r="CA1006" i="1"/>
  <c r="CA1007" i="1"/>
  <c r="CA1008" i="1"/>
  <c r="CA1009" i="1"/>
  <c r="CA1010" i="1"/>
  <c r="CA1011" i="1"/>
  <c r="CA1012" i="1"/>
  <c r="CA1013" i="1"/>
  <c r="CA1014" i="1"/>
  <c r="CA1015" i="1"/>
  <c r="CA1016" i="1"/>
  <c r="CA1017" i="1"/>
  <c r="CA1018" i="1"/>
  <c r="CA1019" i="1"/>
  <c r="CA1020" i="1"/>
  <c r="CA1021" i="1"/>
  <c r="CA1022" i="1"/>
  <c r="CA1023" i="1"/>
  <c r="CA1024" i="1"/>
  <c r="CA1025" i="1"/>
  <c r="CA1026" i="1"/>
  <c r="CA1027" i="1"/>
  <c r="CA1028" i="1"/>
  <c r="CA1029" i="1"/>
  <c r="CA1030" i="1"/>
  <c r="CA1031" i="1"/>
  <c r="CA1032" i="1"/>
  <c r="CA1033" i="1"/>
  <c r="CA1034" i="1"/>
  <c r="CA1035" i="1"/>
  <c r="CA1036" i="1"/>
  <c r="CA1037" i="1"/>
  <c r="CA1038" i="1"/>
  <c r="CA1039" i="1"/>
  <c r="CA1040" i="1"/>
  <c r="CA1041" i="1"/>
  <c r="CA1042" i="1"/>
  <c r="CA1043" i="1"/>
  <c r="CA1044" i="1"/>
  <c r="CA1045" i="1"/>
  <c r="CA1046" i="1"/>
  <c r="CA1047" i="1"/>
  <c r="CA1048" i="1"/>
  <c r="CA1049" i="1"/>
  <c r="CA1050" i="1"/>
  <c r="CA1051" i="1"/>
  <c r="CA1052" i="1"/>
  <c r="CA1053" i="1"/>
  <c r="CA1054" i="1"/>
  <c r="CA1055" i="1"/>
  <c r="CA1056" i="1"/>
  <c r="CA1057" i="1"/>
  <c r="CA1058" i="1"/>
  <c r="CA1059" i="1"/>
  <c r="CA1060" i="1"/>
  <c r="CA1061" i="1"/>
  <c r="CA1062" i="1"/>
  <c r="CA1063" i="1"/>
  <c r="CA1064" i="1"/>
  <c r="CA1065" i="1"/>
  <c r="CA1066" i="1"/>
  <c r="CA1067" i="1"/>
  <c r="CA1068" i="1"/>
  <c r="CA1069" i="1"/>
  <c r="CA1070" i="1"/>
  <c r="CA1071" i="1"/>
  <c r="CA1072" i="1"/>
  <c r="CA1073" i="1"/>
  <c r="CA1074" i="1"/>
  <c r="CA1075" i="1"/>
  <c r="CA1076" i="1"/>
  <c r="CA1077" i="1"/>
  <c r="CA1078" i="1"/>
  <c r="CA1079" i="1"/>
  <c r="CA1080" i="1"/>
  <c r="CA1081" i="1"/>
  <c r="CA1082" i="1"/>
  <c r="CA1083" i="1"/>
  <c r="CA1084" i="1"/>
  <c r="CA1085" i="1"/>
  <c r="CA1086" i="1"/>
  <c r="CA1087" i="1"/>
  <c r="CA1088" i="1"/>
  <c r="CA1089" i="1"/>
  <c r="CA1090" i="1"/>
  <c r="CA1091" i="1"/>
  <c r="CA1092" i="1"/>
  <c r="CA1093" i="1"/>
  <c r="CA1094" i="1"/>
  <c r="CA1095" i="1"/>
  <c r="CA1096" i="1"/>
  <c r="CA1097" i="1"/>
  <c r="CA1098" i="1"/>
  <c r="CA1099" i="1"/>
  <c r="CA1100" i="1"/>
  <c r="CA1101" i="1"/>
  <c r="CA1102" i="1"/>
  <c r="CA1103" i="1"/>
  <c r="CA1104" i="1"/>
  <c r="CA1105" i="1"/>
  <c r="CA1106" i="1"/>
  <c r="CA1107" i="1"/>
  <c r="CA1108" i="1"/>
  <c r="CA1109" i="1"/>
  <c r="CA1110" i="1"/>
  <c r="CA1111" i="1"/>
  <c r="CA1112" i="1"/>
  <c r="CA1113" i="1"/>
  <c r="CA1114" i="1"/>
  <c r="CA1115" i="1"/>
  <c r="CA1116" i="1"/>
  <c r="CA1117" i="1"/>
  <c r="CA1118" i="1"/>
  <c r="CA1119" i="1"/>
  <c r="CA1120" i="1"/>
  <c r="CA1121" i="1"/>
  <c r="CA1122" i="1"/>
  <c r="CA1123" i="1"/>
  <c r="CA1124" i="1"/>
  <c r="CA1125" i="1"/>
  <c r="CA1126" i="1"/>
  <c r="CA1127" i="1"/>
  <c r="CA1128" i="1"/>
  <c r="CA1129" i="1"/>
  <c r="CA1130" i="1"/>
  <c r="CA1131" i="1"/>
  <c r="CA1132" i="1"/>
  <c r="CA1133" i="1"/>
  <c r="CA1134" i="1"/>
  <c r="CA1135" i="1"/>
  <c r="CA1136" i="1"/>
  <c r="CA1137" i="1"/>
  <c r="CA1138" i="1"/>
  <c r="CA1139" i="1"/>
  <c r="CA1140" i="1"/>
  <c r="CA1141" i="1"/>
  <c r="CA1142" i="1"/>
  <c r="CA1143" i="1"/>
  <c r="CA1144" i="1"/>
  <c r="CA1145" i="1"/>
  <c r="CA1146" i="1"/>
  <c r="CA1147" i="1"/>
  <c r="CA1148" i="1"/>
  <c r="CA1149" i="1"/>
  <c r="CA1150" i="1"/>
  <c r="CA1151" i="1"/>
  <c r="CA1152" i="1"/>
  <c r="CA1153" i="1"/>
  <c r="CA1154" i="1"/>
  <c r="CA1155" i="1"/>
  <c r="CA1156" i="1"/>
  <c r="CA1157" i="1"/>
  <c r="CA1158" i="1"/>
  <c r="CA1159" i="1"/>
  <c r="CA1160" i="1"/>
  <c r="CA1161" i="1"/>
  <c r="CA1162" i="1"/>
  <c r="CA1163" i="1"/>
  <c r="CA1164" i="1"/>
  <c r="CA1165" i="1"/>
  <c r="CA1166" i="1"/>
  <c r="CA1167" i="1"/>
  <c r="CA1168" i="1"/>
  <c r="CA1169" i="1"/>
  <c r="CA1170" i="1"/>
  <c r="CA1171" i="1"/>
  <c r="CA1172" i="1"/>
  <c r="CA1173" i="1"/>
  <c r="CA1174" i="1"/>
  <c r="CA1175" i="1"/>
  <c r="CA1176" i="1"/>
  <c r="CA1177" i="1"/>
  <c r="CA1178" i="1"/>
  <c r="CA1179" i="1"/>
  <c r="CA1180" i="1"/>
  <c r="CA1181" i="1"/>
  <c r="CA1182" i="1"/>
  <c r="CA1183" i="1"/>
  <c r="CA1184" i="1"/>
  <c r="CA1185" i="1"/>
  <c r="CA1186" i="1"/>
  <c r="CA1187" i="1"/>
  <c r="CA1188" i="1"/>
  <c r="CA1189" i="1"/>
  <c r="CA1190" i="1"/>
  <c r="CA1191" i="1"/>
  <c r="CA1192" i="1"/>
  <c r="CA1193" i="1"/>
  <c r="CA1194" i="1"/>
  <c r="CA1195" i="1"/>
  <c r="CA1196" i="1"/>
  <c r="CA1197" i="1"/>
  <c r="CA1198" i="1"/>
  <c r="CA1199" i="1"/>
  <c r="CA1200" i="1"/>
  <c r="CA1201" i="1"/>
  <c r="CA1202" i="1"/>
  <c r="CA1203" i="1"/>
  <c r="CA1204" i="1"/>
  <c r="CA1205" i="1"/>
  <c r="CA1206" i="1"/>
  <c r="CA1207" i="1"/>
  <c r="CA1208" i="1"/>
  <c r="CA1209" i="1"/>
  <c r="CA1210" i="1"/>
  <c r="CA1211" i="1"/>
  <c r="CA1212" i="1"/>
  <c r="CA1213" i="1"/>
  <c r="CA1214" i="1"/>
  <c r="CA1215" i="1"/>
  <c r="CA1216" i="1"/>
  <c r="CA1217" i="1"/>
  <c r="CA1218" i="1"/>
  <c r="CA1219" i="1"/>
  <c r="CA1220" i="1"/>
  <c r="CA1221" i="1"/>
  <c r="CA1222" i="1"/>
  <c r="CA1223" i="1"/>
  <c r="CA1224" i="1"/>
  <c r="CA1225" i="1"/>
  <c r="CA1226" i="1"/>
  <c r="CA1227" i="1"/>
  <c r="CA1228" i="1"/>
  <c r="CA1229" i="1"/>
  <c r="CA1230" i="1"/>
  <c r="CA1231" i="1"/>
  <c r="CA1232" i="1"/>
  <c r="CA1233" i="1"/>
  <c r="CA1234" i="1"/>
  <c r="CA1235" i="1"/>
  <c r="CA1236" i="1"/>
  <c r="CA1237" i="1"/>
  <c r="CA1238" i="1"/>
  <c r="CA1239" i="1"/>
  <c r="CA1240" i="1"/>
  <c r="CA1241" i="1"/>
  <c r="CA1242" i="1"/>
  <c r="CA1243" i="1"/>
  <c r="CA1244" i="1"/>
  <c r="CA1245" i="1"/>
  <c r="CA1246" i="1"/>
  <c r="CA1247" i="1"/>
  <c r="CA1248" i="1"/>
  <c r="CA1249" i="1"/>
  <c r="CA1250" i="1"/>
  <c r="CA1251" i="1"/>
  <c r="CA1252" i="1"/>
  <c r="CA1253" i="1"/>
  <c r="CA1254" i="1"/>
  <c r="CA1255" i="1"/>
  <c r="CA1256" i="1"/>
  <c r="CA1257" i="1"/>
  <c r="CA1258" i="1"/>
  <c r="CA1259" i="1"/>
  <c r="CA1260" i="1"/>
  <c r="CA1261" i="1"/>
  <c r="CA1262" i="1"/>
  <c r="CA1263" i="1"/>
  <c r="CA1264" i="1"/>
  <c r="CA1265" i="1"/>
  <c r="CA1266" i="1"/>
  <c r="CA1267" i="1"/>
  <c r="CA1268" i="1"/>
  <c r="CA1269" i="1"/>
  <c r="CA1270" i="1"/>
  <c r="CA1271" i="1"/>
  <c r="CA1272" i="1"/>
  <c r="CA1273" i="1"/>
  <c r="CA1274" i="1"/>
  <c r="CA1275" i="1"/>
  <c r="CA1276" i="1"/>
  <c r="CA1277" i="1"/>
  <c r="CA1278" i="1"/>
  <c r="CA1279" i="1"/>
  <c r="CA1280" i="1"/>
  <c r="CA1281" i="1"/>
  <c r="CA1282" i="1"/>
  <c r="CA1283" i="1"/>
  <c r="CA1284" i="1"/>
  <c r="CA1285" i="1"/>
  <c r="CA1286" i="1"/>
  <c r="CA1287" i="1"/>
  <c r="CA1288" i="1"/>
  <c r="CA1289" i="1"/>
  <c r="CA1290" i="1"/>
  <c r="CA1291" i="1"/>
  <c r="CA1292" i="1"/>
  <c r="CA1293" i="1"/>
  <c r="CA1294" i="1"/>
  <c r="CA1295" i="1"/>
  <c r="CA1296" i="1"/>
  <c r="CA1297" i="1"/>
  <c r="CA1298" i="1"/>
  <c r="CA1299" i="1"/>
  <c r="CA1300" i="1"/>
  <c r="CA1301" i="1"/>
  <c r="CA1302" i="1"/>
  <c r="CA1303" i="1"/>
  <c r="CA1304" i="1"/>
  <c r="CA1305" i="1"/>
  <c r="CA1306" i="1"/>
  <c r="CA1307" i="1"/>
  <c r="CA1308" i="1"/>
  <c r="CA1309" i="1"/>
  <c r="CA1310" i="1"/>
  <c r="CA1311" i="1"/>
  <c r="CA1312" i="1"/>
  <c r="CA1313" i="1"/>
  <c r="CA1314" i="1"/>
  <c r="CA1315" i="1"/>
  <c r="CA1316" i="1"/>
  <c r="CA1317" i="1"/>
  <c r="CA1318" i="1"/>
  <c r="CA1319" i="1"/>
  <c r="CA1320" i="1"/>
  <c r="CA1321" i="1"/>
  <c r="CA1322" i="1"/>
  <c r="CA1323" i="1"/>
  <c r="CA1324" i="1"/>
  <c r="CA1325" i="1"/>
  <c r="CA1326" i="1"/>
  <c r="CA1327" i="1"/>
  <c r="CA1328" i="1"/>
  <c r="CA1329" i="1"/>
  <c r="CA1330" i="1"/>
  <c r="CA1331" i="1"/>
  <c r="CA1332" i="1"/>
  <c r="CA1333" i="1"/>
  <c r="CA1334" i="1"/>
  <c r="CA1335" i="1"/>
  <c r="CA1336" i="1"/>
  <c r="CA1337" i="1"/>
  <c r="CA1338" i="1"/>
  <c r="CA1339" i="1"/>
  <c r="CA1340" i="1"/>
  <c r="CA1341" i="1"/>
  <c r="CA1342" i="1"/>
  <c r="CA1343" i="1"/>
  <c r="CA1344" i="1"/>
  <c r="CA1345" i="1"/>
  <c r="CA1346" i="1"/>
  <c r="CA1347" i="1"/>
  <c r="CA1348" i="1"/>
  <c r="CA1349" i="1"/>
  <c r="CA1350" i="1"/>
  <c r="CA1351" i="1"/>
  <c r="CA1352" i="1"/>
  <c r="CA1353" i="1"/>
  <c r="CA1354" i="1"/>
  <c r="CA1355" i="1"/>
  <c r="CA1356" i="1"/>
  <c r="CA1357" i="1"/>
  <c r="CA1358" i="1"/>
  <c r="CA1359" i="1"/>
  <c r="CA1360" i="1"/>
  <c r="CA1361" i="1"/>
  <c r="CA1362" i="1"/>
  <c r="CA1363" i="1"/>
  <c r="CA1364" i="1"/>
  <c r="CA1365" i="1"/>
  <c r="CA1366" i="1"/>
  <c r="CA1367" i="1"/>
  <c r="CA1368" i="1"/>
  <c r="CA1369" i="1"/>
  <c r="CA1370" i="1"/>
  <c r="CA1371" i="1"/>
  <c r="CA1372" i="1"/>
  <c r="CA1373" i="1"/>
  <c r="CA1374" i="1"/>
  <c r="CA1375" i="1"/>
  <c r="CA1376" i="1"/>
  <c r="CA1377" i="1"/>
  <c r="CA1378" i="1"/>
  <c r="CA1379" i="1"/>
  <c r="CA1380" i="1"/>
  <c r="CA1381" i="1"/>
  <c r="CA1382" i="1"/>
  <c r="CA1383" i="1"/>
  <c r="CA1384" i="1"/>
  <c r="CA1385" i="1"/>
  <c r="CA1386" i="1"/>
  <c r="CA1387" i="1"/>
  <c r="CA1388" i="1"/>
  <c r="CA1389" i="1"/>
  <c r="CA1390" i="1"/>
  <c r="CA1391" i="1"/>
  <c r="CA1392" i="1"/>
  <c r="CA1393" i="1"/>
  <c r="CA1394" i="1"/>
  <c r="CA1395" i="1"/>
  <c r="CA1396" i="1"/>
  <c r="CA1397" i="1"/>
  <c r="CA1398" i="1"/>
  <c r="CA1399" i="1"/>
  <c r="CA1400" i="1"/>
  <c r="CA1401" i="1"/>
  <c r="CA1402" i="1"/>
  <c r="CA1403" i="1"/>
  <c r="CA1404" i="1"/>
  <c r="CA1405" i="1"/>
  <c r="CA1406" i="1"/>
  <c r="CA1407" i="1"/>
  <c r="CA1408" i="1"/>
  <c r="CA1409" i="1"/>
  <c r="CA1410" i="1"/>
  <c r="CA1411" i="1"/>
  <c r="CA1412" i="1"/>
  <c r="CA1413" i="1"/>
  <c r="CA1414" i="1"/>
  <c r="CA1415" i="1"/>
  <c r="CA1416" i="1"/>
  <c r="CA1417" i="1"/>
  <c r="CA1418" i="1"/>
  <c r="CA1419" i="1"/>
  <c r="CA1420" i="1"/>
  <c r="CA1421" i="1"/>
  <c r="CA1422" i="1"/>
  <c r="CA1423" i="1"/>
  <c r="CA1424" i="1"/>
  <c r="CA1425" i="1"/>
  <c r="CA1426" i="1"/>
  <c r="CA1427" i="1"/>
  <c r="CA1428" i="1"/>
  <c r="CA1429" i="1"/>
  <c r="CA1430" i="1"/>
  <c r="CA1431" i="1"/>
  <c r="CA1432" i="1"/>
  <c r="CA1433" i="1"/>
  <c r="CA1434" i="1"/>
  <c r="CA1435" i="1"/>
  <c r="CA1436" i="1"/>
  <c r="CA1437" i="1"/>
  <c r="CA1438" i="1"/>
  <c r="CA1439" i="1"/>
  <c r="CA1440" i="1"/>
  <c r="CA1441" i="1"/>
  <c r="CA1442" i="1"/>
  <c r="CA1443" i="1"/>
  <c r="CA1444" i="1"/>
  <c r="CA1445" i="1"/>
  <c r="CA1446" i="1"/>
  <c r="CA1447" i="1"/>
  <c r="CA1448" i="1"/>
  <c r="CA1449" i="1"/>
  <c r="CA1450" i="1"/>
  <c r="CA1451" i="1"/>
  <c r="CA1452" i="1"/>
  <c r="CA1453" i="1"/>
  <c r="CA1454" i="1"/>
  <c r="CA1455" i="1"/>
  <c r="CA1456" i="1"/>
  <c r="CA1457" i="1"/>
  <c r="CA1458" i="1"/>
  <c r="CA1459" i="1"/>
  <c r="CA1460" i="1"/>
  <c r="CA1461" i="1"/>
  <c r="CA1462" i="1"/>
  <c r="CA1463" i="1"/>
  <c r="CA1464" i="1"/>
  <c r="CA1465" i="1"/>
  <c r="CA1466" i="1"/>
  <c r="CA1467" i="1"/>
  <c r="CA1468" i="1"/>
  <c r="CA1469" i="1"/>
  <c r="CA1470" i="1"/>
  <c r="CA1471" i="1"/>
  <c r="CA1472" i="1"/>
  <c r="CA1473" i="1"/>
  <c r="CA1474" i="1"/>
  <c r="CA1475" i="1"/>
  <c r="CA1476" i="1"/>
  <c r="CA1477" i="1"/>
  <c r="CA1478" i="1"/>
  <c r="CA1479" i="1"/>
  <c r="CA1480" i="1"/>
  <c r="CA1481" i="1"/>
  <c r="CA1482" i="1"/>
  <c r="CA1483" i="1"/>
  <c r="CA1484" i="1"/>
  <c r="CA1485" i="1"/>
  <c r="CA1486" i="1"/>
  <c r="CA1487" i="1"/>
  <c r="CA1488" i="1"/>
  <c r="CA1489" i="1"/>
  <c r="CA1490" i="1"/>
  <c r="CA1491" i="1"/>
  <c r="CA1492" i="1"/>
  <c r="CA1493" i="1"/>
  <c r="CA1494" i="1"/>
  <c r="CA1495" i="1"/>
  <c r="CA1496" i="1"/>
  <c r="CA1497" i="1"/>
  <c r="CA1498" i="1"/>
  <c r="CA1499" i="1"/>
  <c r="CA1500" i="1"/>
  <c r="CA1501" i="1"/>
  <c r="CA1502" i="1"/>
  <c r="CA1503" i="1"/>
  <c r="CA1504" i="1"/>
  <c r="CA1505" i="1"/>
  <c r="CA1506" i="1"/>
  <c r="CA1507" i="1"/>
  <c r="CA1508" i="1"/>
  <c r="CA1509" i="1"/>
  <c r="CA1510" i="1"/>
  <c r="CA1511" i="1"/>
  <c r="CA1512" i="1"/>
  <c r="CA1513" i="1"/>
  <c r="CA1514" i="1"/>
  <c r="CA1515" i="1"/>
  <c r="CA1516" i="1"/>
  <c r="CA1517" i="1"/>
  <c r="CA1518" i="1"/>
  <c r="CA1519" i="1"/>
  <c r="CA1520" i="1"/>
  <c r="CA1521" i="1"/>
  <c r="CA1522" i="1"/>
  <c r="CA1523" i="1"/>
  <c r="CA1524" i="1"/>
  <c r="CA1525" i="1"/>
  <c r="CA1526" i="1"/>
  <c r="CA1527" i="1"/>
  <c r="CA1528" i="1"/>
  <c r="CA1529" i="1"/>
  <c r="CA1530" i="1"/>
  <c r="CA1531" i="1"/>
  <c r="CA1532" i="1"/>
  <c r="CA1533" i="1"/>
  <c r="CA1534" i="1"/>
  <c r="CA1535" i="1"/>
  <c r="CA1536" i="1"/>
  <c r="CA1537" i="1"/>
  <c r="CA1538" i="1"/>
  <c r="CA1539" i="1"/>
  <c r="CA1540" i="1"/>
  <c r="CA1541" i="1"/>
  <c r="CA1542" i="1"/>
  <c r="CA1543" i="1"/>
  <c r="CA1544" i="1"/>
  <c r="CA1545" i="1"/>
  <c r="CA1546" i="1"/>
  <c r="CA1547" i="1"/>
  <c r="CA1548" i="1"/>
  <c r="CA1549" i="1"/>
  <c r="CA1550" i="1"/>
  <c r="CA1551" i="1"/>
  <c r="CA1552" i="1"/>
  <c r="CA1553" i="1"/>
  <c r="CA1554" i="1"/>
  <c r="CA1555" i="1"/>
  <c r="CA1556" i="1"/>
  <c r="CA1557" i="1"/>
  <c r="CA1558" i="1"/>
  <c r="CA1559" i="1"/>
  <c r="CA1560" i="1"/>
  <c r="CA1561" i="1"/>
  <c r="CA1562" i="1"/>
  <c r="CA1563" i="1"/>
  <c r="CA1564" i="1"/>
  <c r="CA1565" i="1"/>
  <c r="CA1566" i="1"/>
  <c r="CA1567" i="1"/>
  <c r="CA1568" i="1"/>
  <c r="CA1569" i="1"/>
  <c r="CA1570" i="1"/>
  <c r="CA1571" i="1"/>
  <c r="CA1572" i="1"/>
  <c r="CA1573" i="1"/>
  <c r="CA1574" i="1"/>
  <c r="CA1575" i="1"/>
  <c r="CA1576" i="1"/>
  <c r="CA1577" i="1"/>
  <c r="CA1578" i="1"/>
  <c r="CA1579" i="1"/>
  <c r="CA1580" i="1"/>
  <c r="CA1581" i="1"/>
  <c r="CA1582" i="1"/>
  <c r="CA1583" i="1"/>
  <c r="CA1584" i="1"/>
  <c r="CA1585" i="1"/>
  <c r="CA1586" i="1"/>
  <c r="CA1587" i="1"/>
  <c r="CA1588" i="1"/>
  <c r="CA1589" i="1"/>
  <c r="CA1590" i="1"/>
  <c r="CA1591" i="1"/>
  <c r="CA1592" i="1"/>
  <c r="CA1593" i="1"/>
  <c r="CA1594" i="1"/>
  <c r="CA1595" i="1"/>
  <c r="CA1596" i="1"/>
  <c r="CA1597" i="1"/>
  <c r="CA1598" i="1"/>
  <c r="CA1599" i="1"/>
  <c r="CA1600" i="1"/>
  <c r="CA1601" i="1"/>
  <c r="CA1602" i="1"/>
  <c r="CA1603" i="1"/>
  <c r="CA1604" i="1"/>
  <c r="CA1605" i="1"/>
  <c r="CA1606" i="1"/>
  <c r="CA1607" i="1"/>
  <c r="CA1608" i="1"/>
  <c r="CA1609" i="1"/>
  <c r="CA1610" i="1"/>
  <c r="CA1611" i="1"/>
  <c r="CA1612" i="1"/>
  <c r="CA1613" i="1"/>
  <c r="CA1614" i="1"/>
  <c r="CA1615" i="1"/>
  <c r="CA1616" i="1"/>
  <c r="CA1617" i="1"/>
  <c r="CA1618" i="1"/>
  <c r="CA1619" i="1"/>
  <c r="CA1620" i="1"/>
  <c r="CA1621" i="1"/>
  <c r="CA1622" i="1"/>
  <c r="CA1623" i="1"/>
  <c r="CA1624" i="1"/>
  <c r="CA1625" i="1"/>
  <c r="CA1626" i="1"/>
  <c r="CA1627" i="1"/>
  <c r="CA1628" i="1"/>
  <c r="CA1629" i="1"/>
  <c r="CA1630" i="1"/>
  <c r="CA1631" i="1"/>
  <c r="CA1632" i="1"/>
  <c r="CA1633" i="1"/>
  <c r="CA1634" i="1"/>
  <c r="CA1635" i="1"/>
  <c r="CA1636" i="1"/>
  <c r="CA1637" i="1"/>
  <c r="CA1638" i="1"/>
  <c r="CA1639" i="1"/>
  <c r="CA1640" i="1"/>
  <c r="CA1641" i="1"/>
  <c r="CA1642" i="1"/>
  <c r="CA1643" i="1"/>
  <c r="CA1644" i="1"/>
  <c r="CA1645" i="1"/>
  <c r="CA1646" i="1"/>
  <c r="CA1647" i="1"/>
  <c r="CA1648" i="1"/>
  <c r="CA1649" i="1"/>
  <c r="CA1650" i="1"/>
  <c r="CA1651" i="1"/>
  <c r="CA1652" i="1"/>
  <c r="CA1653" i="1"/>
  <c r="CA1654" i="1"/>
  <c r="CA1655" i="1"/>
  <c r="CA1656" i="1"/>
  <c r="CA1657" i="1"/>
  <c r="CA1658" i="1"/>
  <c r="CA1659" i="1"/>
  <c r="CA1660" i="1"/>
  <c r="CA1661" i="1"/>
  <c r="CA1662" i="1"/>
  <c r="CA1663" i="1"/>
  <c r="CA1664" i="1"/>
  <c r="CA1665" i="1"/>
  <c r="CA1666" i="1"/>
  <c r="CA1667" i="1"/>
  <c r="CA1668" i="1"/>
  <c r="CA1669" i="1"/>
  <c r="CA1670" i="1"/>
  <c r="CA1671" i="1"/>
  <c r="CA1672" i="1"/>
  <c r="CA1673" i="1"/>
  <c r="CA1674" i="1"/>
  <c r="CA1675" i="1"/>
  <c r="CA1676" i="1"/>
  <c r="CA1677" i="1"/>
  <c r="CA1678" i="1"/>
  <c r="CA1679" i="1"/>
  <c r="CA1680" i="1"/>
  <c r="CA1681" i="1"/>
  <c r="CA1682" i="1"/>
  <c r="CA1683" i="1"/>
  <c r="CA1684" i="1"/>
  <c r="CA1685" i="1"/>
  <c r="CA1686" i="1"/>
  <c r="CA1687" i="1"/>
  <c r="CA1688" i="1"/>
  <c r="CA1689" i="1"/>
  <c r="CA1690" i="1"/>
  <c r="CA1691" i="1"/>
  <c r="CA1692" i="1"/>
  <c r="CA1693" i="1"/>
  <c r="CA1694" i="1"/>
  <c r="CA1695" i="1"/>
  <c r="CA1696" i="1"/>
  <c r="CA1697" i="1"/>
  <c r="CA1698" i="1"/>
  <c r="CA1699" i="1"/>
  <c r="CA1700" i="1"/>
  <c r="CA1701" i="1"/>
  <c r="CA1702" i="1"/>
  <c r="CA1703" i="1"/>
  <c r="CA1704" i="1"/>
  <c r="CA1705" i="1"/>
  <c r="CA1706" i="1"/>
  <c r="CA1707" i="1"/>
  <c r="CA1708" i="1"/>
  <c r="CA1709" i="1"/>
  <c r="CA1710" i="1"/>
  <c r="CA1711" i="1"/>
  <c r="CA1712" i="1"/>
  <c r="CA1713" i="1"/>
  <c r="CA1714" i="1"/>
  <c r="CA1715" i="1"/>
  <c r="CA1716" i="1"/>
  <c r="CA1717" i="1"/>
  <c r="CA1718" i="1"/>
  <c r="CA1719" i="1"/>
  <c r="CA1720" i="1"/>
  <c r="CA1721" i="1"/>
  <c r="CA1722" i="1"/>
  <c r="CA1723" i="1"/>
  <c r="CA1724" i="1"/>
  <c r="CA1725" i="1"/>
  <c r="CA1726" i="1"/>
  <c r="CA1727" i="1"/>
  <c r="CA1728" i="1"/>
  <c r="CA1729" i="1"/>
  <c r="CA1730" i="1"/>
  <c r="CA1731" i="1"/>
  <c r="CA1732" i="1"/>
  <c r="CA1733" i="1"/>
  <c r="CA1734" i="1"/>
  <c r="CA1735" i="1"/>
  <c r="CA1736" i="1"/>
  <c r="CA1737" i="1"/>
  <c r="CA1738" i="1"/>
  <c r="CA1739" i="1"/>
  <c r="CA1740" i="1"/>
  <c r="CA1741" i="1"/>
  <c r="CA1742" i="1"/>
  <c r="CA1743" i="1"/>
  <c r="CA1744" i="1"/>
  <c r="CA1745" i="1"/>
  <c r="CA1746" i="1"/>
  <c r="CA1747" i="1"/>
  <c r="CA1748" i="1"/>
  <c r="CA1749" i="1"/>
  <c r="CA1750" i="1"/>
  <c r="CA1751" i="1"/>
  <c r="CA1752" i="1"/>
  <c r="CA1753" i="1"/>
  <c r="CA1754" i="1"/>
  <c r="CA1755" i="1"/>
  <c r="CA1756" i="1"/>
  <c r="CA1757" i="1"/>
  <c r="CA1758" i="1"/>
  <c r="CA1759" i="1"/>
  <c r="CA1760" i="1"/>
  <c r="CA1761" i="1"/>
  <c r="CA1762" i="1"/>
  <c r="CA1763" i="1"/>
  <c r="CA1764" i="1"/>
  <c r="CA1765" i="1"/>
  <c r="CA1766" i="1"/>
  <c r="CA1767" i="1"/>
  <c r="CA1768" i="1"/>
  <c r="CA1769" i="1"/>
  <c r="CA1770" i="1"/>
  <c r="CA1771" i="1"/>
  <c r="CA1772" i="1"/>
  <c r="CA1773" i="1"/>
  <c r="CA1774" i="1"/>
  <c r="CA1775" i="1"/>
  <c r="CA1776" i="1"/>
  <c r="CA1777" i="1"/>
  <c r="CA1778" i="1"/>
  <c r="CA1779" i="1"/>
  <c r="CA1780" i="1"/>
  <c r="CA1781" i="1"/>
  <c r="CA1782" i="1"/>
  <c r="CA1783" i="1"/>
  <c r="CA1784" i="1"/>
  <c r="CA1785" i="1"/>
  <c r="CA1786" i="1"/>
  <c r="CA1787" i="1"/>
  <c r="CA1788" i="1"/>
  <c r="CA1789" i="1"/>
  <c r="CA1790" i="1"/>
  <c r="CA1791" i="1"/>
  <c r="CA1792" i="1"/>
  <c r="CA1793" i="1"/>
  <c r="CA1794" i="1"/>
  <c r="CA1795" i="1"/>
  <c r="CA1796" i="1"/>
  <c r="CA1797" i="1"/>
  <c r="CA1798" i="1"/>
  <c r="CA1799" i="1"/>
  <c r="CA1800" i="1"/>
  <c r="CA1801" i="1"/>
  <c r="CA1802" i="1"/>
  <c r="CA1803" i="1"/>
  <c r="CA1804" i="1"/>
  <c r="CA1805" i="1"/>
  <c r="CA1806" i="1"/>
  <c r="CA1807" i="1"/>
  <c r="CA1808" i="1"/>
  <c r="CA1809" i="1"/>
  <c r="CA1810" i="1"/>
  <c r="CA1811" i="1"/>
  <c r="CA1812" i="1"/>
  <c r="CA1813" i="1"/>
  <c r="CA1814" i="1"/>
  <c r="CA1815" i="1"/>
  <c r="CA1816" i="1"/>
  <c r="CA1817" i="1"/>
  <c r="CA1818" i="1"/>
  <c r="CA1819" i="1"/>
  <c r="CA1820" i="1"/>
  <c r="CA1821" i="1"/>
  <c r="CA1822" i="1"/>
  <c r="CA1823" i="1"/>
  <c r="CA1824" i="1"/>
  <c r="CA1825" i="1"/>
  <c r="CA1826" i="1"/>
  <c r="CA1827" i="1"/>
  <c r="CA1828" i="1"/>
  <c r="CA1829" i="1"/>
  <c r="CA1830" i="1"/>
  <c r="CA1831" i="1"/>
  <c r="CA1832" i="1"/>
  <c r="CA1833" i="1"/>
  <c r="CA1834" i="1"/>
  <c r="CA1835" i="1"/>
  <c r="CA1836" i="1"/>
  <c r="CA1837" i="1"/>
  <c r="CA1838" i="1"/>
  <c r="CA1839" i="1"/>
  <c r="CA1840" i="1"/>
  <c r="CA1841" i="1"/>
  <c r="CA1842" i="1"/>
  <c r="CA1843" i="1"/>
  <c r="CA1844" i="1"/>
  <c r="CA1845" i="1"/>
  <c r="CA1846" i="1"/>
  <c r="CA1847" i="1"/>
  <c r="CA1848" i="1"/>
  <c r="CA1849" i="1"/>
  <c r="CA1850" i="1"/>
  <c r="CA1851" i="1"/>
  <c r="CA1852" i="1"/>
  <c r="CA1853" i="1"/>
  <c r="CA1854" i="1"/>
  <c r="CA1855" i="1"/>
  <c r="CA1856" i="1"/>
  <c r="CA1857" i="1"/>
  <c r="CA1858" i="1"/>
  <c r="CA1859" i="1"/>
  <c r="CA1860" i="1"/>
  <c r="CA1861" i="1"/>
  <c r="CA1862" i="1"/>
  <c r="CA1863" i="1"/>
  <c r="CA1864" i="1"/>
  <c r="CA1865" i="1"/>
  <c r="CA1866" i="1"/>
  <c r="CA1867" i="1"/>
  <c r="CA1868" i="1"/>
  <c r="CA1869" i="1"/>
  <c r="CA1870" i="1"/>
  <c r="CA1871" i="1"/>
  <c r="CA1872" i="1"/>
  <c r="CA1873" i="1"/>
  <c r="CA1874" i="1"/>
  <c r="CA1875" i="1"/>
  <c r="CA1876" i="1"/>
  <c r="CA1877" i="1"/>
  <c r="CA1878" i="1"/>
  <c r="CA1879" i="1"/>
  <c r="CA1880" i="1"/>
  <c r="CA1881" i="1"/>
  <c r="CA1882" i="1"/>
  <c r="CA1883" i="1"/>
  <c r="CA1884" i="1"/>
  <c r="CA1885" i="1"/>
  <c r="CA1886" i="1"/>
  <c r="CA1887" i="1"/>
  <c r="CA1888" i="1"/>
  <c r="CA1889" i="1"/>
  <c r="CA1890" i="1"/>
  <c r="CA1891" i="1"/>
  <c r="CA1892" i="1"/>
  <c r="CA1893" i="1"/>
  <c r="CA1894" i="1"/>
  <c r="CA1895" i="1"/>
  <c r="CA1896" i="1"/>
  <c r="CA1897" i="1"/>
  <c r="CA1898" i="1"/>
  <c r="CA1899" i="1"/>
  <c r="CA1900" i="1"/>
  <c r="CA1901" i="1"/>
  <c r="CA1902" i="1"/>
  <c r="CA1903" i="1"/>
  <c r="CA1904" i="1"/>
  <c r="CA1905" i="1"/>
  <c r="CA1906" i="1"/>
  <c r="CA1907" i="1"/>
  <c r="CA1908" i="1"/>
  <c r="CA1909" i="1"/>
  <c r="CA1910" i="1"/>
  <c r="CA1911" i="1"/>
  <c r="CA1912" i="1"/>
  <c r="CA1913" i="1"/>
  <c r="CA1914" i="1"/>
  <c r="CA1915" i="1"/>
  <c r="CA1916" i="1"/>
  <c r="CA1917" i="1"/>
  <c r="CA1918" i="1"/>
  <c r="CA1919" i="1"/>
  <c r="CA1920" i="1"/>
  <c r="CA1921" i="1"/>
  <c r="CA1922" i="1"/>
  <c r="CA1923" i="1"/>
  <c r="CA1924" i="1"/>
  <c r="CA1925" i="1"/>
  <c r="CA1926" i="1"/>
  <c r="CA1927" i="1"/>
  <c r="CA1928" i="1"/>
  <c r="CA1929" i="1"/>
  <c r="CA1930" i="1"/>
  <c r="CA1931" i="1"/>
  <c r="CA1932" i="1"/>
  <c r="CA1933" i="1"/>
  <c r="CA1934" i="1"/>
  <c r="CA1935" i="1"/>
  <c r="CA1936" i="1"/>
  <c r="CA1937" i="1"/>
  <c r="CA1938" i="1"/>
  <c r="CA1939" i="1"/>
  <c r="CA1940" i="1"/>
  <c r="CA1941" i="1"/>
  <c r="CA1942" i="1"/>
  <c r="CA1943" i="1"/>
  <c r="CA1944" i="1"/>
  <c r="CA1945" i="1"/>
  <c r="CA1946" i="1"/>
  <c r="CA1947" i="1"/>
  <c r="CA1948" i="1"/>
  <c r="CA1949" i="1"/>
  <c r="CA1950" i="1"/>
  <c r="CA1951" i="1"/>
  <c r="CA1952" i="1"/>
  <c r="CA1953" i="1"/>
  <c r="CA1954" i="1"/>
  <c r="CA1955" i="1"/>
  <c r="CA1956" i="1"/>
  <c r="CA1957" i="1"/>
  <c r="CA1958" i="1"/>
  <c r="CA1959" i="1"/>
  <c r="CA1960" i="1"/>
  <c r="CA1961" i="1"/>
  <c r="CA1962" i="1"/>
  <c r="CA1963" i="1"/>
  <c r="CA1964" i="1"/>
  <c r="CA1965" i="1"/>
  <c r="CA1966" i="1"/>
  <c r="CA1967" i="1"/>
  <c r="CA1968" i="1"/>
  <c r="CA1969" i="1"/>
  <c r="CA1970" i="1"/>
  <c r="CA1971" i="1"/>
  <c r="CA1972" i="1"/>
  <c r="CA1973" i="1"/>
  <c r="CA1974" i="1"/>
  <c r="CA1975" i="1"/>
  <c r="CA1976" i="1"/>
  <c r="CA1977" i="1"/>
  <c r="CA1978" i="1"/>
  <c r="CA1979" i="1"/>
  <c r="CA1980" i="1"/>
  <c r="CA1981" i="1"/>
  <c r="CA1982" i="1"/>
  <c r="CA1983" i="1"/>
  <c r="CA1984" i="1"/>
  <c r="CA1985" i="1"/>
  <c r="CA1986" i="1"/>
  <c r="CA1987" i="1"/>
  <c r="CA1988" i="1"/>
  <c r="CA1989" i="1"/>
  <c r="CA1990" i="1"/>
  <c r="CA1991" i="1"/>
  <c r="CA1992" i="1"/>
  <c r="CA1993" i="1"/>
  <c r="CA1994" i="1"/>
  <c r="CA1995" i="1"/>
  <c r="CA1996" i="1"/>
  <c r="CA1997" i="1"/>
  <c r="CA1998" i="1"/>
  <c r="CA1999" i="1"/>
  <c r="CA2000" i="1"/>
  <c r="CA2001" i="1"/>
  <c r="CA2002" i="1"/>
  <c r="CA2003" i="1"/>
  <c r="CA2004" i="1"/>
  <c r="CA2005" i="1"/>
  <c r="CA2006" i="1"/>
  <c r="CA2007" i="1"/>
  <c r="CA2008" i="1"/>
  <c r="CA2009" i="1"/>
  <c r="CA2010" i="1"/>
  <c r="CA2011" i="1"/>
  <c r="CA2012" i="1"/>
  <c r="CA2013" i="1"/>
  <c r="CA2014" i="1"/>
  <c r="CA2015" i="1"/>
  <c r="CA2016" i="1"/>
  <c r="CA2017" i="1"/>
  <c r="CA2018" i="1"/>
  <c r="CA2019" i="1"/>
  <c r="CA2020" i="1"/>
  <c r="CA2021" i="1"/>
  <c r="CA2022" i="1"/>
  <c r="CA2023" i="1"/>
  <c r="CA2024" i="1"/>
  <c r="CA2025" i="1"/>
  <c r="CA2026" i="1"/>
  <c r="CA2027" i="1"/>
  <c r="CA2028" i="1"/>
  <c r="CA2029" i="1"/>
  <c r="CA2030" i="1"/>
  <c r="CA2031" i="1"/>
  <c r="CA2032" i="1"/>
  <c r="CA2033" i="1"/>
  <c r="CA2034" i="1"/>
  <c r="CA2035" i="1"/>
  <c r="CA2036" i="1"/>
  <c r="CA2037" i="1"/>
  <c r="CA2038" i="1"/>
  <c r="CA2039" i="1"/>
  <c r="CA2040" i="1"/>
  <c r="CA2041" i="1"/>
  <c r="CA2042" i="1"/>
  <c r="CA2043" i="1"/>
  <c r="CA2044" i="1"/>
  <c r="CA2045" i="1"/>
  <c r="CA2046" i="1"/>
  <c r="CA2047" i="1"/>
  <c r="CA2048" i="1"/>
  <c r="CA2049" i="1"/>
  <c r="CA2050" i="1"/>
  <c r="CA2051" i="1"/>
  <c r="CA2052" i="1"/>
  <c r="CA2053" i="1"/>
  <c r="CA2054" i="1"/>
  <c r="CA2055" i="1"/>
  <c r="CA2056" i="1"/>
  <c r="CA2057" i="1"/>
  <c r="CA2058" i="1"/>
  <c r="CA2059" i="1"/>
  <c r="CA2060" i="1"/>
  <c r="CA2061" i="1"/>
  <c r="CA2062" i="1"/>
  <c r="CA2063" i="1"/>
  <c r="CA2064" i="1"/>
  <c r="CA2065" i="1"/>
  <c r="CA2066" i="1"/>
  <c r="CA2067" i="1"/>
  <c r="CA2068" i="1"/>
  <c r="CA2069" i="1"/>
  <c r="CA2070" i="1"/>
  <c r="CA2071" i="1"/>
  <c r="CA2072" i="1"/>
  <c r="CA2073" i="1"/>
  <c r="CA2074" i="1"/>
  <c r="CA2075" i="1"/>
  <c r="CA2076" i="1"/>
  <c r="CA2077" i="1"/>
  <c r="CA2078" i="1"/>
  <c r="CA2079" i="1"/>
  <c r="CA2080" i="1"/>
  <c r="CA2081" i="1"/>
  <c r="CA2082" i="1"/>
  <c r="CA2083" i="1"/>
  <c r="CA2084" i="1"/>
  <c r="CA2085" i="1"/>
  <c r="CA2086" i="1"/>
  <c r="CA2087" i="1"/>
  <c r="CA2088" i="1"/>
  <c r="CA2089" i="1"/>
  <c r="CA2090" i="1"/>
  <c r="CA2091" i="1"/>
  <c r="CA2092" i="1"/>
  <c r="CA2093" i="1"/>
  <c r="CA2094" i="1"/>
  <c r="CA2095" i="1"/>
  <c r="CA2096" i="1"/>
  <c r="CA2097" i="1"/>
  <c r="CA2098" i="1"/>
  <c r="CA2099" i="1"/>
  <c r="CA2100" i="1"/>
  <c r="CA2101" i="1"/>
  <c r="CA2102" i="1"/>
  <c r="CA2103" i="1"/>
  <c r="CA2104" i="1"/>
  <c r="CA2105" i="1"/>
  <c r="CA2106" i="1"/>
  <c r="CA2107" i="1"/>
  <c r="CA2108" i="1"/>
  <c r="CA2109" i="1"/>
  <c r="CA2110" i="1"/>
  <c r="CA2111" i="1"/>
  <c r="CA2112" i="1"/>
  <c r="CA2113" i="1"/>
  <c r="CA2114" i="1"/>
  <c r="CA2115" i="1"/>
  <c r="CA2116" i="1"/>
  <c r="CA2117" i="1"/>
  <c r="CA2118" i="1"/>
  <c r="CA2119" i="1"/>
  <c r="CA2120" i="1"/>
  <c r="CA2121" i="1"/>
  <c r="CA2122" i="1"/>
  <c r="CA2123" i="1"/>
  <c r="CA2124" i="1"/>
  <c r="CA2125" i="1"/>
  <c r="CA2126" i="1"/>
  <c r="CA2127" i="1"/>
  <c r="CA2128" i="1"/>
  <c r="CA2129" i="1"/>
  <c r="CA2130" i="1"/>
  <c r="CA2131" i="1"/>
  <c r="CA2132" i="1"/>
  <c r="CA2133" i="1"/>
  <c r="CA2134" i="1"/>
  <c r="CA2135" i="1"/>
  <c r="CA2136" i="1"/>
  <c r="CA2137" i="1"/>
  <c r="CA2138" i="1"/>
  <c r="CA2139" i="1"/>
  <c r="CA2140" i="1"/>
  <c r="CA2141" i="1"/>
  <c r="CA2142" i="1"/>
  <c r="CA2143" i="1"/>
  <c r="CA2144" i="1"/>
  <c r="CA2145" i="1"/>
  <c r="CA2146" i="1"/>
  <c r="CA2147" i="1"/>
  <c r="CA2148" i="1"/>
  <c r="CA2149" i="1"/>
  <c r="CA2150" i="1"/>
  <c r="CA2151" i="1"/>
  <c r="CA2152" i="1"/>
  <c r="CA2153" i="1"/>
  <c r="CA2154" i="1"/>
  <c r="CA2155" i="1"/>
  <c r="CA2156" i="1"/>
  <c r="CA2157" i="1"/>
  <c r="CA2158" i="1"/>
  <c r="CA2159" i="1"/>
  <c r="CA2160" i="1"/>
  <c r="CA2161" i="1"/>
  <c r="CA2162" i="1"/>
  <c r="CA2163" i="1"/>
  <c r="CA2164" i="1"/>
  <c r="CA2165" i="1"/>
  <c r="CA2166" i="1"/>
  <c r="CA2167" i="1"/>
  <c r="CA2168" i="1"/>
  <c r="CA2169" i="1"/>
  <c r="CA2170" i="1"/>
  <c r="CA2171" i="1"/>
  <c r="CA2172" i="1"/>
  <c r="CA2173" i="1"/>
  <c r="CA2174" i="1"/>
  <c r="CA2175" i="1"/>
  <c r="CA2176" i="1"/>
  <c r="CA2177" i="1"/>
  <c r="CA2178" i="1"/>
  <c r="CA2179" i="1"/>
  <c r="CA2180" i="1"/>
  <c r="CA2181" i="1"/>
  <c r="CA2182" i="1"/>
  <c r="CA2183" i="1"/>
  <c r="CA2184" i="1"/>
  <c r="CA2185" i="1"/>
  <c r="CA2186" i="1"/>
  <c r="CA2187" i="1"/>
  <c r="CA2188" i="1"/>
  <c r="CA2189" i="1"/>
  <c r="CA2190" i="1"/>
  <c r="CA2191" i="1"/>
  <c r="CA2192" i="1"/>
  <c r="CA2193" i="1"/>
  <c r="CA2194" i="1"/>
  <c r="CA2195" i="1"/>
  <c r="CA2196" i="1"/>
  <c r="CA2197" i="1"/>
  <c r="CA2198" i="1"/>
  <c r="CA2199" i="1"/>
  <c r="CA2200" i="1"/>
  <c r="CA2201" i="1"/>
  <c r="CA2202" i="1"/>
  <c r="CA2203" i="1"/>
  <c r="CA2204" i="1"/>
  <c r="CA2205" i="1"/>
  <c r="CA2206" i="1"/>
  <c r="CA2207" i="1"/>
  <c r="CA2208" i="1"/>
  <c r="CA2209" i="1"/>
  <c r="CA2210" i="1"/>
  <c r="CA2211" i="1"/>
  <c r="CA2212" i="1"/>
  <c r="CA2213" i="1"/>
  <c r="CA2214" i="1"/>
  <c r="CA2215" i="1"/>
  <c r="CA2216" i="1"/>
  <c r="CA2217" i="1"/>
  <c r="CA2218" i="1"/>
  <c r="CA2219" i="1"/>
  <c r="CA2220" i="1"/>
  <c r="CA2221" i="1"/>
  <c r="CA2222" i="1"/>
  <c r="CA2223" i="1"/>
  <c r="CA2224" i="1"/>
  <c r="CA2225" i="1"/>
  <c r="CA2226" i="1"/>
  <c r="CA2227" i="1"/>
  <c r="CA2228" i="1"/>
  <c r="CA2229" i="1"/>
  <c r="CA2230" i="1"/>
  <c r="CA2231" i="1"/>
  <c r="CA2232" i="1"/>
  <c r="CA2233" i="1"/>
  <c r="CA2234" i="1"/>
  <c r="CA2235" i="1"/>
  <c r="CA2236" i="1"/>
  <c r="CA2237" i="1"/>
  <c r="CA2238" i="1"/>
  <c r="CA2239" i="1"/>
  <c r="CA2240" i="1"/>
  <c r="CA2241" i="1"/>
  <c r="CA2242" i="1"/>
  <c r="CA2243" i="1"/>
  <c r="CA2244" i="1"/>
  <c r="CA2245" i="1"/>
  <c r="CA2246" i="1"/>
  <c r="CA2247" i="1"/>
  <c r="CA2248" i="1"/>
  <c r="CA2249" i="1"/>
  <c r="CA2250" i="1"/>
  <c r="CA2251" i="1"/>
  <c r="CA2252" i="1"/>
  <c r="CA2253" i="1"/>
  <c r="CA2254" i="1"/>
  <c r="CA2255" i="1"/>
  <c r="CA2256" i="1"/>
  <c r="CA2257" i="1"/>
  <c r="CA2258" i="1"/>
  <c r="CA2259" i="1"/>
  <c r="CA2260" i="1"/>
  <c r="CA2261" i="1"/>
  <c r="CA2262" i="1"/>
  <c r="CA2263" i="1"/>
  <c r="CA2264" i="1"/>
  <c r="CA2265" i="1"/>
  <c r="CA2266" i="1"/>
  <c r="CA2267" i="1"/>
  <c r="CA2268" i="1"/>
  <c r="CA2269" i="1"/>
  <c r="CA2270" i="1"/>
  <c r="CA2271" i="1"/>
  <c r="CA2272" i="1"/>
  <c r="CA2273" i="1"/>
  <c r="CA2274" i="1"/>
  <c r="CA2275" i="1"/>
  <c r="CA2276" i="1"/>
  <c r="CA2277" i="1"/>
  <c r="CA2278" i="1"/>
  <c r="CA2279" i="1"/>
  <c r="CA2280" i="1"/>
  <c r="CA2281" i="1"/>
  <c r="CA2282" i="1"/>
  <c r="CA2283" i="1"/>
  <c r="CA2284" i="1"/>
  <c r="CA2285" i="1"/>
  <c r="CA2286" i="1"/>
  <c r="CA2287" i="1"/>
  <c r="CA2288" i="1"/>
  <c r="CA2289" i="1"/>
  <c r="CA2290" i="1"/>
  <c r="CA2291" i="1"/>
  <c r="CA2292" i="1"/>
  <c r="CA2293" i="1"/>
  <c r="CA2294" i="1"/>
  <c r="CA2295" i="1"/>
  <c r="CA2296" i="1"/>
  <c r="CA2297" i="1"/>
  <c r="CA2298" i="1"/>
  <c r="CA2299" i="1"/>
  <c r="CA2300" i="1"/>
  <c r="CA2301" i="1"/>
  <c r="CA2302" i="1"/>
  <c r="CA2303" i="1"/>
  <c r="CA2304" i="1"/>
  <c r="CA2305" i="1"/>
  <c r="CA2306" i="1"/>
  <c r="CA2307" i="1"/>
  <c r="CA2308" i="1"/>
  <c r="CA2309" i="1"/>
  <c r="CA2310" i="1"/>
  <c r="CA2311" i="1"/>
  <c r="CA2312" i="1"/>
  <c r="CA2313" i="1"/>
  <c r="CA2314" i="1"/>
  <c r="CA2315" i="1"/>
  <c r="CA2316" i="1"/>
  <c r="CA2317" i="1"/>
  <c r="CA2318" i="1"/>
  <c r="CA2319" i="1"/>
  <c r="CA2320" i="1"/>
  <c r="CA2321" i="1"/>
  <c r="CA2322" i="1"/>
  <c r="CA2323" i="1"/>
  <c r="CA2324" i="1"/>
  <c r="CA2325" i="1"/>
  <c r="CA2326" i="1"/>
  <c r="CA2327" i="1"/>
  <c r="CA2328" i="1"/>
  <c r="CA2329" i="1"/>
  <c r="CA2330" i="1"/>
  <c r="CA2331" i="1"/>
  <c r="CA2332" i="1"/>
  <c r="CA2333" i="1"/>
  <c r="CA2334" i="1"/>
  <c r="CA2335" i="1"/>
  <c r="CA2336" i="1"/>
  <c r="CA2337" i="1"/>
  <c r="CA2338" i="1"/>
  <c r="CA2339" i="1"/>
  <c r="CA2340" i="1"/>
  <c r="CA2341" i="1"/>
  <c r="CA2342" i="1"/>
  <c r="CA2343" i="1"/>
  <c r="CA2344" i="1"/>
  <c r="CA2345" i="1"/>
  <c r="CA2346" i="1"/>
  <c r="CA2347" i="1"/>
  <c r="CA2348" i="1"/>
  <c r="CA2349" i="1"/>
  <c r="CA2350" i="1"/>
  <c r="CA2351" i="1"/>
  <c r="CA2352" i="1"/>
  <c r="CA2353" i="1"/>
  <c r="CA2354" i="1"/>
  <c r="CA2355" i="1"/>
  <c r="CA2356" i="1"/>
  <c r="CA2357" i="1"/>
  <c r="CA2358" i="1"/>
  <c r="CA2359" i="1"/>
  <c r="CA2360" i="1"/>
  <c r="CA2361" i="1"/>
  <c r="CA2362" i="1"/>
  <c r="CA2363" i="1"/>
  <c r="CA2364" i="1"/>
  <c r="CA2365" i="1"/>
  <c r="CA2366" i="1"/>
  <c r="CA2367" i="1"/>
  <c r="CA2368" i="1"/>
  <c r="CA2369" i="1"/>
  <c r="CA2370" i="1"/>
  <c r="CA2371" i="1"/>
  <c r="CA2372" i="1"/>
  <c r="CA2373" i="1"/>
  <c r="CA2374" i="1"/>
  <c r="CA2375" i="1"/>
  <c r="CA2376" i="1"/>
  <c r="CA2377" i="1"/>
  <c r="CA2378" i="1"/>
  <c r="CA2379" i="1"/>
  <c r="CA2380" i="1"/>
  <c r="CA2381" i="1"/>
  <c r="CA2382" i="1"/>
  <c r="CA2383" i="1"/>
  <c r="CA2384" i="1"/>
  <c r="CA2385" i="1"/>
  <c r="CA2386" i="1"/>
  <c r="CA2387" i="1"/>
  <c r="CA2388" i="1"/>
  <c r="CA2389" i="1"/>
  <c r="CA2390" i="1"/>
  <c r="CA2391" i="1"/>
  <c r="CA2392" i="1"/>
  <c r="CA2393" i="1"/>
  <c r="CA2394" i="1"/>
  <c r="CA2395" i="1"/>
  <c r="CA2396" i="1"/>
  <c r="CA2397" i="1"/>
  <c r="CA2398" i="1"/>
  <c r="CA2399" i="1"/>
  <c r="CA2400" i="1"/>
  <c r="CA2401" i="1"/>
  <c r="CA2402" i="1"/>
  <c r="CA2403" i="1"/>
  <c r="CA2404" i="1"/>
  <c r="CA2405" i="1"/>
  <c r="CA2406" i="1"/>
  <c r="CA2407" i="1"/>
  <c r="CA2408" i="1"/>
  <c r="CA2409" i="1"/>
  <c r="CA2410" i="1"/>
  <c r="CA2411" i="1"/>
  <c r="CA2412" i="1"/>
  <c r="CA2413" i="1"/>
  <c r="CA2414" i="1"/>
  <c r="CA2415" i="1"/>
  <c r="CA2416" i="1"/>
  <c r="CA2417" i="1"/>
  <c r="CA2418" i="1"/>
  <c r="CA2419" i="1"/>
  <c r="CA2420" i="1"/>
  <c r="CA2421" i="1"/>
  <c r="CA2422" i="1"/>
  <c r="CA2423" i="1"/>
  <c r="CA2424" i="1"/>
  <c r="CA2425" i="1"/>
  <c r="CA2426" i="1"/>
  <c r="CA2427" i="1"/>
  <c r="CA2428" i="1"/>
  <c r="CA2429" i="1"/>
  <c r="CA2430" i="1"/>
  <c r="CA2431" i="1"/>
  <c r="CA2432" i="1"/>
  <c r="CA2433" i="1"/>
  <c r="CA2434" i="1"/>
  <c r="CA2435" i="1"/>
  <c r="CA2436" i="1"/>
  <c r="CA2437" i="1"/>
  <c r="CA2438" i="1"/>
  <c r="CA2439" i="1"/>
  <c r="CA2440" i="1"/>
  <c r="CA2441" i="1"/>
  <c r="CA2442" i="1"/>
  <c r="CA2443" i="1"/>
  <c r="CA2444" i="1"/>
  <c r="CA2445" i="1"/>
  <c r="CA2446" i="1"/>
  <c r="CA2447" i="1"/>
  <c r="CA2448" i="1"/>
  <c r="CA2449" i="1"/>
  <c r="CA2450" i="1"/>
  <c r="CA2451" i="1"/>
  <c r="CA2452" i="1"/>
  <c r="CA2453" i="1"/>
  <c r="CA2454" i="1"/>
  <c r="CA2455" i="1"/>
  <c r="CA2456" i="1"/>
  <c r="CA2457" i="1"/>
  <c r="CA2458" i="1"/>
  <c r="CA2459" i="1"/>
  <c r="CA2460" i="1"/>
  <c r="CA2461" i="1"/>
  <c r="CA2462" i="1"/>
  <c r="CA2463" i="1"/>
  <c r="CA2464" i="1"/>
  <c r="CA2465" i="1"/>
  <c r="CA2466" i="1"/>
  <c r="CA2467" i="1"/>
  <c r="CA2468" i="1"/>
  <c r="CA2469" i="1"/>
  <c r="CA2470" i="1"/>
  <c r="CA2471" i="1"/>
  <c r="CA2472" i="1"/>
  <c r="CA2473" i="1"/>
  <c r="CA2474" i="1"/>
  <c r="CA2475" i="1"/>
  <c r="CA2476" i="1"/>
  <c r="CA2477" i="1"/>
  <c r="CA2478" i="1"/>
  <c r="CA2479" i="1"/>
  <c r="CA2480" i="1"/>
  <c r="CA2481" i="1"/>
  <c r="CA2482" i="1"/>
  <c r="CA2483" i="1"/>
  <c r="CA2484" i="1"/>
  <c r="CA2485" i="1"/>
  <c r="CA2486" i="1"/>
  <c r="CA2487" i="1"/>
  <c r="CA2488" i="1"/>
  <c r="CA2489" i="1"/>
  <c r="CA2490" i="1"/>
  <c r="CA2491" i="1"/>
  <c r="CA2492" i="1"/>
  <c r="CA2493" i="1"/>
  <c r="CA2494" i="1"/>
  <c r="CA2495" i="1"/>
  <c r="CA2496" i="1"/>
  <c r="CA2497" i="1"/>
  <c r="CA2498" i="1"/>
  <c r="CA2499" i="1"/>
  <c r="CA2500" i="1"/>
  <c r="CA2501" i="1"/>
  <c r="CA2502" i="1"/>
  <c r="CA2503" i="1"/>
  <c r="CA2504" i="1"/>
  <c r="CA2505" i="1"/>
  <c r="CA2506" i="1"/>
  <c r="CA2507" i="1"/>
  <c r="CA2508" i="1"/>
  <c r="CA2509" i="1"/>
  <c r="CA2510" i="1"/>
  <c r="CA2511" i="1"/>
  <c r="CA2512" i="1"/>
  <c r="CA2513" i="1"/>
  <c r="CA2514" i="1"/>
  <c r="CA2515" i="1"/>
  <c r="CA2516" i="1"/>
  <c r="CA2517" i="1"/>
  <c r="CA2518" i="1"/>
  <c r="CA2519" i="1"/>
  <c r="CA2520" i="1"/>
  <c r="CA2521" i="1"/>
  <c r="CA2522" i="1"/>
  <c r="CA2523" i="1"/>
  <c r="CA2524" i="1"/>
  <c r="CA2525" i="1"/>
  <c r="CA2526" i="1"/>
  <c r="CA2527" i="1"/>
  <c r="CA2528" i="1"/>
  <c r="CA2529" i="1"/>
  <c r="CA2530" i="1"/>
  <c r="CA2531" i="1"/>
  <c r="CA2532" i="1"/>
  <c r="CA2533" i="1"/>
  <c r="CA2534" i="1"/>
  <c r="CA2535" i="1"/>
  <c r="CA2536" i="1"/>
  <c r="CA2537" i="1"/>
  <c r="CA2538" i="1"/>
  <c r="CA2539" i="1"/>
  <c r="CA2540" i="1"/>
  <c r="CA2541" i="1"/>
  <c r="CA2542" i="1"/>
  <c r="CA2543" i="1"/>
  <c r="CA2544" i="1"/>
  <c r="CA2545" i="1"/>
  <c r="CA2546" i="1"/>
  <c r="CA2547" i="1"/>
  <c r="CA2548" i="1"/>
  <c r="CA2549" i="1"/>
  <c r="CA2550" i="1"/>
  <c r="CA2551" i="1"/>
  <c r="CA2552" i="1"/>
  <c r="CA2553" i="1"/>
  <c r="CA2554" i="1"/>
  <c r="CA2555" i="1"/>
  <c r="CA2556" i="1"/>
  <c r="CA2557" i="1"/>
  <c r="CA2558" i="1"/>
  <c r="CA2559" i="1"/>
  <c r="CA2560" i="1"/>
  <c r="CA2561" i="1"/>
  <c r="CA2562" i="1"/>
  <c r="CA2563" i="1"/>
  <c r="CA2564" i="1"/>
  <c r="CA2565" i="1"/>
  <c r="CA2566" i="1"/>
  <c r="CA2567" i="1"/>
  <c r="CA2568" i="1"/>
  <c r="CA2569" i="1"/>
  <c r="CA2570" i="1"/>
  <c r="CA2571" i="1"/>
  <c r="CA2572" i="1"/>
  <c r="CA2573" i="1"/>
  <c r="CA2574" i="1"/>
  <c r="CA2575" i="1"/>
  <c r="CA2576" i="1"/>
  <c r="CA2577" i="1"/>
  <c r="CA2578" i="1"/>
  <c r="CA2579" i="1"/>
  <c r="CA2580" i="1"/>
  <c r="CA2581" i="1"/>
  <c r="CA2582" i="1"/>
  <c r="CA2583" i="1"/>
  <c r="CA2584" i="1"/>
  <c r="CA2585" i="1"/>
  <c r="CA2586" i="1"/>
  <c r="CA2587" i="1"/>
  <c r="CA2588" i="1"/>
  <c r="CA2589" i="1"/>
  <c r="CA2590" i="1"/>
  <c r="CA2591" i="1"/>
  <c r="CA2592" i="1"/>
  <c r="CA2593" i="1"/>
  <c r="CA2594" i="1"/>
  <c r="CA2595" i="1"/>
  <c r="CA2596" i="1"/>
  <c r="CA2597" i="1"/>
  <c r="CA2598" i="1"/>
  <c r="CA2599" i="1"/>
  <c r="CA2600" i="1"/>
  <c r="CA2601" i="1"/>
  <c r="CA2602" i="1"/>
  <c r="CA2603" i="1"/>
  <c r="CA2604" i="1"/>
  <c r="CA2605" i="1"/>
  <c r="CA2606" i="1"/>
  <c r="CA2607" i="1"/>
  <c r="CA2608" i="1"/>
  <c r="CA2609" i="1"/>
  <c r="CA2610" i="1"/>
  <c r="CA2611" i="1"/>
  <c r="CA2612" i="1"/>
  <c r="CA2613" i="1"/>
  <c r="CA2614" i="1"/>
  <c r="CA2615" i="1"/>
  <c r="CA2616" i="1"/>
  <c r="CA2617" i="1"/>
  <c r="CA2618" i="1"/>
  <c r="CA2619" i="1"/>
  <c r="CA2620" i="1"/>
  <c r="CA2621" i="1"/>
  <c r="CA2622" i="1"/>
  <c r="CA2623" i="1"/>
  <c r="CA2624" i="1"/>
  <c r="CA2625" i="1"/>
  <c r="CA2626" i="1"/>
  <c r="CA2627" i="1"/>
  <c r="CA2628" i="1"/>
  <c r="CA2629" i="1"/>
  <c r="CA2630" i="1"/>
  <c r="CA2631" i="1"/>
  <c r="CA2632" i="1"/>
  <c r="CA2633" i="1"/>
  <c r="CA2634" i="1"/>
  <c r="CA2635" i="1"/>
  <c r="CA2636" i="1"/>
  <c r="CA2637" i="1"/>
  <c r="CA2638" i="1"/>
  <c r="CA2639" i="1"/>
  <c r="CA2640" i="1"/>
  <c r="CA2641" i="1"/>
  <c r="CA2642" i="1"/>
  <c r="CA2643" i="1"/>
  <c r="CA2644" i="1"/>
  <c r="CA2645" i="1"/>
  <c r="CA2646" i="1"/>
  <c r="CA2647" i="1"/>
  <c r="CA2648" i="1"/>
  <c r="CA2649" i="1"/>
  <c r="CA2650" i="1"/>
  <c r="CA2651" i="1"/>
  <c r="CA2652" i="1"/>
  <c r="CA2653" i="1"/>
  <c r="CA2654" i="1"/>
  <c r="CA2655" i="1"/>
  <c r="CA2656" i="1"/>
  <c r="CA2657" i="1"/>
  <c r="CA2658" i="1"/>
  <c r="CA2659" i="1"/>
  <c r="CA2660" i="1"/>
  <c r="CA2661" i="1"/>
  <c r="CA2662" i="1"/>
  <c r="CA2663" i="1"/>
  <c r="CA2664" i="1"/>
  <c r="CA2665" i="1"/>
  <c r="CA2666" i="1"/>
  <c r="CA2667" i="1"/>
  <c r="CA2668" i="1"/>
  <c r="CA2669" i="1"/>
  <c r="CA2670" i="1"/>
  <c r="CA2671" i="1"/>
  <c r="CA2672" i="1"/>
  <c r="CA2673" i="1"/>
  <c r="CA2674" i="1"/>
  <c r="CA2675" i="1"/>
  <c r="CA2676" i="1"/>
  <c r="CA2677" i="1"/>
  <c r="CA2678" i="1"/>
  <c r="CA2679" i="1"/>
  <c r="CA2680" i="1"/>
  <c r="CA2681" i="1"/>
  <c r="CA2682" i="1"/>
  <c r="CA2683" i="1"/>
  <c r="CA2684" i="1"/>
  <c r="CA2685" i="1"/>
  <c r="CA2686" i="1"/>
  <c r="CA2687" i="1"/>
  <c r="CA2688" i="1"/>
  <c r="CA2689" i="1"/>
  <c r="CA2690" i="1"/>
  <c r="CA2691" i="1"/>
  <c r="CA2692" i="1"/>
  <c r="CA2693" i="1"/>
  <c r="CA2694" i="1"/>
  <c r="CA2695" i="1"/>
  <c r="CA2696" i="1"/>
  <c r="CA2697" i="1"/>
  <c r="CA2698" i="1"/>
  <c r="CA2699" i="1"/>
  <c r="CA2700" i="1"/>
  <c r="CA2701" i="1"/>
  <c r="CA2702" i="1"/>
  <c r="CA2703" i="1"/>
  <c r="CA2704" i="1"/>
  <c r="CA2705" i="1"/>
  <c r="CA2706" i="1"/>
  <c r="CA2707" i="1"/>
  <c r="CA2708" i="1"/>
  <c r="CA2709" i="1"/>
  <c r="CA2710" i="1"/>
  <c r="CA2711" i="1"/>
  <c r="CA2712" i="1"/>
  <c r="CA2713" i="1"/>
  <c r="CA2714" i="1"/>
  <c r="CA2715" i="1"/>
  <c r="CA2716" i="1"/>
  <c r="CA2717" i="1"/>
  <c r="CA2718" i="1"/>
  <c r="CA2719" i="1"/>
  <c r="CA2720" i="1"/>
  <c r="CA2721" i="1"/>
  <c r="CA2722" i="1"/>
  <c r="CA2723" i="1"/>
  <c r="CA2724" i="1"/>
  <c r="CA2725" i="1"/>
  <c r="CA2726" i="1"/>
  <c r="CA2727" i="1"/>
  <c r="CA2728" i="1"/>
  <c r="CA2729" i="1"/>
  <c r="CA2730" i="1"/>
  <c r="CA2731" i="1"/>
  <c r="CA2732" i="1"/>
  <c r="CA2733" i="1"/>
  <c r="CA2734" i="1"/>
  <c r="CA2735" i="1"/>
  <c r="CA2736" i="1"/>
  <c r="CA2737" i="1"/>
  <c r="CA2738" i="1"/>
  <c r="CA2739" i="1"/>
  <c r="CA2740" i="1"/>
  <c r="CA2741" i="1"/>
  <c r="CA2742" i="1"/>
  <c r="CA2743" i="1"/>
  <c r="CA2744" i="1"/>
  <c r="CA2745" i="1"/>
  <c r="CA2746" i="1"/>
  <c r="CA2747" i="1"/>
  <c r="CA2748" i="1"/>
  <c r="CA2749" i="1"/>
  <c r="CA2750" i="1"/>
  <c r="CA2751" i="1"/>
  <c r="CA2752" i="1"/>
  <c r="CA2753" i="1"/>
  <c r="CA2754" i="1"/>
  <c r="CA2755" i="1"/>
  <c r="CA2756" i="1"/>
  <c r="CA2757" i="1"/>
  <c r="CA2758" i="1"/>
  <c r="CA2759" i="1"/>
  <c r="CA2760" i="1"/>
  <c r="CA2761" i="1"/>
  <c r="CA2762" i="1"/>
  <c r="CA2763" i="1"/>
  <c r="CA2764" i="1"/>
  <c r="CA2765" i="1"/>
  <c r="CA2766" i="1"/>
  <c r="CA2767" i="1"/>
  <c r="CA2768" i="1"/>
  <c r="CA2769" i="1"/>
  <c r="CA2770" i="1"/>
  <c r="CA2771" i="1"/>
  <c r="CA2772" i="1"/>
  <c r="CA2773" i="1"/>
  <c r="CA2774" i="1"/>
  <c r="CA2775" i="1"/>
  <c r="CA2776" i="1"/>
  <c r="CA2777" i="1"/>
  <c r="CA2778" i="1"/>
  <c r="CA2779" i="1"/>
  <c r="CA2780" i="1"/>
  <c r="CA2781" i="1"/>
  <c r="CA2782" i="1"/>
  <c r="CA2783" i="1"/>
  <c r="CA2784" i="1"/>
  <c r="CA2785" i="1"/>
  <c r="CA2786" i="1"/>
  <c r="CA2787" i="1"/>
  <c r="CA2788" i="1"/>
  <c r="CA2789" i="1"/>
  <c r="CA2790" i="1"/>
  <c r="CA2791" i="1"/>
  <c r="CA2792" i="1"/>
  <c r="CA2793" i="1"/>
  <c r="CA2794" i="1"/>
  <c r="CA2795" i="1"/>
  <c r="CA2796" i="1"/>
  <c r="CA2797" i="1"/>
  <c r="CA2798" i="1"/>
  <c r="CA2799" i="1"/>
  <c r="CA2800" i="1"/>
  <c r="CA2801" i="1"/>
  <c r="CA2802" i="1"/>
  <c r="CA2803" i="1"/>
  <c r="CA2804" i="1"/>
  <c r="CA2805" i="1"/>
  <c r="CA2806" i="1"/>
  <c r="CA2807" i="1"/>
  <c r="CA2808" i="1"/>
  <c r="CA2809" i="1"/>
  <c r="CA2810" i="1"/>
  <c r="CA2811" i="1"/>
  <c r="CA2812" i="1"/>
  <c r="CA2813" i="1"/>
  <c r="CA2814" i="1"/>
  <c r="CA2815" i="1"/>
  <c r="CA2816" i="1"/>
  <c r="CA2817" i="1"/>
  <c r="CA2818" i="1"/>
  <c r="CA2819" i="1"/>
  <c r="CA2820" i="1"/>
  <c r="CA2821" i="1"/>
  <c r="CA2822" i="1"/>
  <c r="CA2823" i="1"/>
  <c r="CA2824" i="1"/>
  <c r="CA2825" i="1"/>
  <c r="CA2826" i="1"/>
  <c r="CA2827" i="1"/>
  <c r="CA2828" i="1"/>
  <c r="CA2829" i="1"/>
  <c r="CA2830" i="1"/>
  <c r="CA2831" i="1"/>
  <c r="CA2832" i="1"/>
  <c r="CA2833" i="1"/>
  <c r="CA2834" i="1"/>
  <c r="CA2835" i="1"/>
  <c r="CA2836" i="1"/>
  <c r="CA2837" i="1"/>
  <c r="CA2838" i="1"/>
  <c r="CA2839" i="1"/>
  <c r="CA2840" i="1"/>
  <c r="CA2841" i="1"/>
  <c r="CA2842" i="1"/>
  <c r="CA2843" i="1"/>
  <c r="CA2844" i="1"/>
  <c r="CA2845" i="1"/>
  <c r="CA2846" i="1"/>
  <c r="CA2847" i="1"/>
  <c r="CA2848" i="1"/>
  <c r="CA2849" i="1"/>
  <c r="CA2850" i="1"/>
  <c r="CA2851" i="1"/>
  <c r="CA2852" i="1"/>
  <c r="CA2853" i="1"/>
  <c r="CA2854" i="1"/>
  <c r="CA2855" i="1"/>
  <c r="CA2856" i="1"/>
  <c r="CA2857" i="1"/>
  <c r="CA2858" i="1"/>
  <c r="CA2859" i="1"/>
  <c r="CA2860" i="1"/>
  <c r="CA2861" i="1"/>
  <c r="CA2862" i="1"/>
  <c r="CA2863" i="1"/>
  <c r="CA2864" i="1"/>
  <c r="CA2865" i="1"/>
  <c r="CA2866" i="1"/>
  <c r="CA2867" i="1"/>
  <c r="CA2868" i="1"/>
  <c r="CA2869" i="1"/>
  <c r="CA2870" i="1"/>
  <c r="CA2871" i="1"/>
  <c r="CA2872" i="1"/>
  <c r="CA2873" i="1"/>
  <c r="CA2874" i="1"/>
  <c r="CA2875" i="1"/>
  <c r="CA2876" i="1"/>
  <c r="CA2877" i="1"/>
  <c r="CA2878" i="1"/>
  <c r="CA2879" i="1"/>
  <c r="CA2880" i="1"/>
  <c r="CA2881" i="1"/>
  <c r="CA2882" i="1"/>
  <c r="CA2883" i="1"/>
  <c r="CA2884" i="1"/>
  <c r="CA2885" i="1"/>
  <c r="CA2886" i="1"/>
  <c r="CA2887" i="1"/>
  <c r="CA2888" i="1"/>
  <c r="CA2889" i="1"/>
  <c r="CA2890" i="1"/>
  <c r="CA2891" i="1"/>
  <c r="CA2892" i="1"/>
  <c r="CA2893" i="1"/>
  <c r="CA2894" i="1"/>
  <c r="CA2895" i="1"/>
  <c r="CA2896" i="1"/>
  <c r="CA2897" i="1"/>
  <c r="CA2898" i="1"/>
  <c r="CA2899" i="1"/>
  <c r="CA2900" i="1"/>
  <c r="CA2901" i="1"/>
  <c r="CA2902" i="1"/>
  <c r="CA2903" i="1"/>
  <c r="CA2904" i="1"/>
  <c r="CA2905" i="1"/>
  <c r="CA2906" i="1"/>
  <c r="CA2907" i="1"/>
  <c r="CA2908" i="1"/>
  <c r="CA2909" i="1"/>
  <c r="CA2910" i="1"/>
  <c r="CA2911" i="1"/>
  <c r="CA2912" i="1"/>
  <c r="CA2913" i="1"/>
  <c r="CA2914" i="1"/>
  <c r="CA2915" i="1"/>
  <c r="CA2916" i="1"/>
  <c r="CA2917" i="1"/>
  <c r="CA2918" i="1"/>
  <c r="CA2919" i="1"/>
  <c r="CA2920" i="1"/>
  <c r="CA2921" i="1"/>
  <c r="CA2922" i="1"/>
  <c r="CA2923" i="1"/>
  <c r="CA2924" i="1"/>
  <c r="CA2925" i="1"/>
  <c r="CA2926" i="1"/>
  <c r="CA2927" i="1"/>
  <c r="CA2928" i="1"/>
  <c r="CA2929" i="1"/>
  <c r="CA2930" i="1"/>
  <c r="CA2931" i="1"/>
  <c r="CA2932" i="1"/>
  <c r="CA2933" i="1"/>
  <c r="CA2934" i="1"/>
  <c r="CA2935" i="1"/>
  <c r="CA2936" i="1"/>
  <c r="CA2937" i="1"/>
  <c r="CA2938" i="1"/>
  <c r="CA2939" i="1"/>
  <c r="CA2940" i="1"/>
  <c r="CA2941" i="1"/>
  <c r="CA2942" i="1"/>
  <c r="CA2943" i="1"/>
  <c r="CA2944" i="1"/>
  <c r="CA2945" i="1"/>
  <c r="CA2946" i="1"/>
  <c r="CA2947" i="1"/>
  <c r="CA2948" i="1"/>
  <c r="CA2949" i="1"/>
  <c r="CA2950" i="1"/>
  <c r="CA2951" i="1"/>
  <c r="CA2952" i="1"/>
  <c r="CA2953" i="1"/>
  <c r="CA2954" i="1"/>
  <c r="CA2955" i="1"/>
  <c r="CA2956" i="1"/>
  <c r="CA2957" i="1"/>
  <c r="CA2958" i="1"/>
  <c r="CA2959" i="1"/>
  <c r="CA2960" i="1"/>
  <c r="CA3" i="1"/>
  <c r="CA4" i="1"/>
  <c r="CA5" i="1"/>
  <c r="CA6" i="1"/>
  <c r="CA2" i="1"/>
  <c r="Z417" i="1"/>
  <c r="Z418" i="1"/>
  <c r="Z419" i="1"/>
  <c r="Z420" i="1"/>
  <c r="Z421" i="1"/>
  <c r="Z422" i="1"/>
  <c r="Z423" i="1"/>
  <c r="Z424" i="1"/>
  <c r="Z431" i="1"/>
  <c r="Z441" i="1"/>
  <c r="Z442" i="1"/>
  <c r="Z443" i="1"/>
  <c r="Z444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Z1171" i="1"/>
  <c r="Z1172" i="1"/>
  <c r="Z1173" i="1"/>
  <c r="Z1174" i="1"/>
  <c r="Z1175" i="1"/>
  <c r="Z1176" i="1"/>
  <c r="Z1177" i="1"/>
  <c r="Z1178" i="1"/>
  <c r="Z1179" i="1"/>
  <c r="Z1180" i="1"/>
  <c r="Z1181" i="1"/>
  <c r="Z1182" i="1"/>
  <c r="Z1183" i="1"/>
  <c r="Z1184" i="1"/>
  <c r="Z1185" i="1"/>
  <c r="Z1186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3" i="1"/>
  <c r="Z1204" i="1"/>
  <c r="Z1205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7" i="1"/>
  <c r="Z1228" i="1"/>
  <c r="Z1229" i="1"/>
  <c r="Z1230" i="1"/>
  <c r="Z1231" i="1"/>
  <c r="Z1232" i="1"/>
  <c r="Z1233" i="1"/>
  <c r="Z1234" i="1"/>
  <c r="Z1235" i="1"/>
  <c r="Z1236" i="1"/>
  <c r="Z1237" i="1"/>
  <c r="Z1238" i="1"/>
  <c r="Z1239" i="1"/>
  <c r="Z1240" i="1"/>
  <c r="Z1241" i="1"/>
  <c r="Z1242" i="1"/>
  <c r="Z1243" i="1"/>
  <c r="Z1244" i="1"/>
  <c r="Z1245" i="1"/>
  <c r="Z1246" i="1"/>
  <c r="Z1247" i="1"/>
  <c r="Z1248" i="1"/>
  <c r="Z1249" i="1"/>
  <c r="Z1250" i="1"/>
  <c r="Z1251" i="1"/>
  <c r="Z1252" i="1"/>
  <c r="Z1253" i="1"/>
  <c r="Z1254" i="1"/>
  <c r="Z1255" i="1"/>
  <c r="Z1256" i="1"/>
  <c r="Z1257" i="1"/>
  <c r="Z1258" i="1"/>
  <c r="Z1259" i="1"/>
  <c r="Z1260" i="1"/>
  <c r="Z1261" i="1"/>
  <c r="Z1262" i="1"/>
  <c r="Z1263" i="1"/>
  <c r="Z1264" i="1"/>
  <c r="Z1265" i="1"/>
  <c r="Z1266" i="1"/>
  <c r="Z1267" i="1"/>
  <c r="Z1268" i="1"/>
  <c r="Z1269" i="1"/>
  <c r="Z1270" i="1"/>
  <c r="Z1271" i="1"/>
  <c r="Z1272" i="1"/>
  <c r="Z1273" i="1"/>
  <c r="Z1274" i="1"/>
  <c r="Z1275" i="1"/>
  <c r="Z1276" i="1"/>
  <c r="Z1277" i="1"/>
  <c r="Z1278" i="1"/>
  <c r="Z1279" i="1"/>
  <c r="Z1280" i="1"/>
  <c r="Z1281" i="1"/>
  <c r="Z1282" i="1"/>
  <c r="Z1283" i="1"/>
  <c r="Z1284" i="1"/>
  <c r="Z1285" i="1"/>
  <c r="Z1286" i="1"/>
  <c r="Z1287" i="1"/>
  <c r="Z1288" i="1"/>
  <c r="Z1289" i="1"/>
  <c r="Z1290" i="1"/>
  <c r="Z1291" i="1"/>
  <c r="Z1292" i="1"/>
  <c r="Z1293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3" i="1"/>
  <c r="Z1314" i="1"/>
  <c r="Z1315" i="1"/>
  <c r="Z1316" i="1"/>
  <c r="Z1317" i="1"/>
  <c r="Z1318" i="1"/>
  <c r="Z1319" i="1"/>
  <c r="Z1320" i="1"/>
  <c r="Z1321" i="1"/>
  <c r="Z1322" i="1"/>
  <c r="Z1323" i="1"/>
  <c r="Z1324" i="1"/>
  <c r="Z1325" i="1"/>
  <c r="Z1326" i="1"/>
  <c r="Z1327" i="1"/>
  <c r="Z1328" i="1"/>
  <c r="Z1329" i="1"/>
  <c r="Z1330" i="1"/>
  <c r="Z1331" i="1"/>
  <c r="Z1332" i="1"/>
  <c r="Z1333" i="1"/>
  <c r="Z1334" i="1"/>
  <c r="Z1335" i="1"/>
  <c r="Z1336" i="1"/>
  <c r="Z1337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7" i="1"/>
  <c r="Z1368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4" i="1"/>
  <c r="Z1435" i="1"/>
  <c r="Z1436" i="1"/>
  <c r="Z1437" i="1"/>
  <c r="Z1438" i="1"/>
  <c r="Z1439" i="1"/>
  <c r="Z1440" i="1"/>
  <c r="Z1441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0" i="1"/>
  <c r="Z1461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1802" i="1"/>
  <c r="Z1803" i="1"/>
  <c r="Z1804" i="1"/>
  <c r="Z1805" i="1"/>
  <c r="Z1806" i="1"/>
  <c r="Z1807" i="1"/>
  <c r="Z1808" i="1"/>
  <c r="Z1809" i="1"/>
  <c r="Z1810" i="1"/>
  <c r="Z1811" i="1"/>
  <c r="Z1812" i="1"/>
  <c r="Z1813" i="1"/>
  <c r="Z1814" i="1"/>
  <c r="Z1815" i="1"/>
  <c r="Z1816" i="1"/>
  <c r="Z1817" i="1"/>
  <c r="Z1818" i="1"/>
  <c r="Z1819" i="1"/>
  <c r="Z1820" i="1"/>
  <c r="Z1821" i="1"/>
  <c r="Z1822" i="1"/>
  <c r="Z1823" i="1"/>
  <c r="Z1824" i="1"/>
  <c r="Z1825" i="1"/>
  <c r="Z1826" i="1"/>
  <c r="Z1827" i="1"/>
  <c r="Z1828" i="1"/>
  <c r="Z1829" i="1"/>
  <c r="Z1830" i="1"/>
  <c r="Z1831" i="1"/>
  <c r="Z1832" i="1"/>
  <c r="Z1833" i="1"/>
  <c r="Z1834" i="1"/>
  <c r="Z1835" i="1"/>
  <c r="Z1836" i="1"/>
  <c r="Z1837" i="1"/>
  <c r="Z1838" i="1"/>
  <c r="Z1839" i="1"/>
  <c r="Z1840" i="1"/>
  <c r="Z1841" i="1"/>
  <c r="Z1842" i="1"/>
  <c r="Z1843" i="1"/>
  <c r="Z1844" i="1"/>
  <c r="Z1845" i="1"/>
  <c r="Z1846" i="1"/>
  <c r="Z1847" i="1"/>
  <c r="Z1848" i="1"/>
  <c r="Z1849" i="1"/>
  <c r="Z1850" i="1"/>
  <c r="Z1851" i="1"/>
  <c r="Z1852" i="1"/>
  <c r="Z1853" i="1"/>
  <c r="Z1854" i="1"/>
  <c r="Z1855" i="1"/>
  <c r="Z1856" i="1"/>
  <c r="Z1857" i="1"/>
  <c r="Z1858" i="1"/>
  <c r="Z1859" i="1"/>
  <c r="Z1860" i="1"/>
  <c r="Z1861" i="1"/>
  <c r="Z1862" i="1"/>
  <c r="Z1863" i="1"/>
  <c r="Z1864" i="1"/>
  <c r="Z1865" i="1"/>
  <c r="Z1866" i="1"/>
  <c r="Z1867" i="1"/>
  <c r="Z1868" i="1"/>
  <c r="Z1869" i="1"/>
  <c r="Z1870" i="1"/>
  <c r="Z1871" i="1"/>
  <c r="Z1872" i="1"/>
  <c r="Z1873" i="1"/>
  <c r="Z1874" i="1"/>
  <c r="Z1875" i="1"/>
  <c r="Z1876" i="1"/>
  <c r="Z1877" i="1"/>
  <c r="Z1878" i="1"/>
  <c r="Z1879" i="1"/>
  <c r="Z1880" i="1"/>
  <c r="Z1881" i="1"/>
  <c r="Z1882" i="1"/>
  <c r="Z1883" i="1"/>
  <c r="Z1884" i="1"/>
  <c r="Z1885" i="1"/>
  <c r="Z1886" i="1"/>
  <c r="Z1887" i="1"/>
  <c r="Z1888" i="1"/>
  <c r="Z1889" i="1"/>
  <c r="Z1890" i="1"/>
  <c r="Z1891" i="1"/>
  <c r="Z1892" i="1"/>
  <c r="Z1893" i="1"/>
  <c r="Z1894" i="1"/>
  <c r="Z1895" i="1"/>
  <c r="Z1896" i="1"/>
  <c r="Z1897" i="1"/>
  <c r="Z1898" i="1"/>
  <c r="Z1899" i="1"/>
  <c r="Z1900" i="1"/>
  <c r="Z1901" i="1"/>
  <c r="Z1902" i="1"/>
  <c r="Z1903" i="1"/>
  <c r="Z1904" i="1"/>
  <c r="Z1905" i="1"/>
  <c r="Z1906" i="1"/>
  <c r="Z1907" i="1"/>
  <c r="Z1908" i="1"/>
  <c r="Z1909" i="1"/>
  <c r="Z1910" i="1"/>
  <c r="Z1911" i="1"/>
  <c r="Z1912" i="1"/>
  <c r="Z1913" i="1"/>
  <c r="Z1914" i="1"/>
  <c r="Z1915" i="1"/>
  <c r="Z1916" i="1"/>
  <c r="Z1917" i="1"/>
  <c r="Z1918" i="1"/>
  <c r="Z1919" i="1"/>
  <c r="Z1920" i="1"/>
  <c r="Z1921" i="1"/>
  <c r="Z1922" i="1"/>
  <c r="Z1923" i="1"/>
  <c r="Z1924" i="1"/>
  <c r="Z1925" i="1"/>
  <c r="Z1926" i="1"/>
  <c r="Z1927" i="1"/>
  <c r="Z1928" i="1"/>
  <c r="Z1929" i="1"/>
  <c r="Z1930" i="1"/>
  <c r="Z1931" i="1"/>
  <c r="Z1932" i="1"/>
  <c r="Z1933" i="1"/>
  <c r="Z1934" i="1"/>
  <c r="Z1935" i="1"/>
  <c r="Z1936" i="1"/>
  <c r="Z1937" i="1"/>
  <c r="Z1938" i="1"/>
  <c r="Z1939" i="1"/>
  <c r="Z1940" i="1"/>
  <c r="Z1941" i="1"/>
  <c r="Z1942" i="1"/>
  <c r="Z1943" i="1"/>
  <c r="Z1944" i="1"/>
  <c r="Z1945" i="1"/>
  <c r="Z1946" i="1"/>
  <c r="Z1947" i="1"/>
  <c r="Z1948" i="1"/>
  <c r="Z1949" i="1"/>
  <c r="Z1950" i="1"/>
  <c r="Z1951" i="1"/>
  <c r="Z1952" i="1"/>
  <c r="Z1953" i="1"/>
  <c r="Z1954" i="1"/>
  <c r="Z1955" i="1"/>
  <c r="Z1956" i="1"/>
  <c r="Z1957" i="1"/>
  <c r="Z1958" i="1"/>
  <c r="Z1959" i="1"/>
  <c r="Z1960" i="1"/>
  <c r="Z1961" i="1"/>
  <c r="Z1962" i="1"/>
  <c r="Z1963" i="1"/>
  <c r="Z1964" i="1"/>
  <c r="Z1965" i="1"/>
  <c r="Z1966" i="1"/>
  <c r="Z1967" i="1"/>
  <c r="Z1968" i="1"/>
  <c r="Z1969" i="1"/>
  <c r="Z1970" i="1"/>
  <c r="Z1971" i="1"/>
  <c r="Z1972" i="1"/>
  <c r="Z1973" i="1"/>
  <c r="Z1974" i="1"/>
  <c r="Z1975" i="1"/>
  <c r="Z1976" i="1"/>
  <c r="Z1977" i="1"/>
  <c r="Z1978" i="1"/>
  <c r="Z1979" i="1"/>
  <c r="Z1980" i="1"/>
  <c r="Z1981" i="1"/>
  <c r="Z1982" i="1"/>
  <c r="Z1983" i="1"/>
  <c r="Z1984" i="1"/>
  <c r="Z1985" i="1"/>
  <c r="Z1986" i="1"/>
  <c r="Z1987" i="1"/>
  <c r="Z1988" i="1"/>
  <c r="Z1989" i="1"/>
  <c r="Z1990" i="1"/>
  <c r="Z1991" i="1"/>
  <c r="Z1992" i="1"/>
  <c r="Z1993" i="1"/>
  <c r="Z1994" i="1"/>
  <c r="Z1995" i="1"/>
  <c r="Z1996" i="1"/>
  <c r="Z1997" i="1"/>
  <c r="Z1998" i="1"/>
  <c r="Z1999" i="1"/>
  <c r="Z2000" i="1"/>
  <c r="Z2001" i="1"/>
  <c r="Z2002" i="1"/>
  <c r="Z2003" i="1"/>
  <c r="Z2004" i="1"/>
  <c r="Z2005" i="1"/>
  <c r="Z2006" i="1"/>
  <c r="Z2007" i="1"/>
  <c r="Z2008" i="1"/>
  <c r="Z2009" i="1"/>
  <c r="Z2010" i="1"/>
  <c r="Z2011" i="1"/>
  <c r="Z2012" i="1"/>
  <c r="Z2013" i="1"/>
  <c r="Z2014" i="1"/>
  <c r="Z2015" i="1"/>
  <c r="Z2016" i="1"/>
  <c r="Z2017" i="1"/>
  <c r="Z2018" i="1"/>
  <c r="Z2019" i="1"/>
  <c r="Z2020" i="1"/>
  <c r="Z2021" i="1"/>
  <c r="Z2022" i="1"/>
  <c r="Z2023" i="1"/>
  <c r="Z2024" i="1"/>
  <c r="Z2025" i="1"/>
  <c r="Z2026" i="1"/>
  <c r="Z2027" i="1"/>
  <c r="Z2028" i="1"/>
  <c r="Z2029" i="1"/>
  <c r="Z2030" i="1"/>
  <c r="Z2031" i="1"/>
  <c r="Z2032" i="1"/>
  <c r="Z2033" i="1"/>
  <c r="Z2034" i="1"/>
  <c r="Z2035" i="1"/>
  <c r="Z2036" i="1"/>
  <c r="Z2037" i="1"/>
  <c r="Z2038" i="1"/>
  <c r="Z2039" i="1"/>
  <c r="Z2040" i="1"/>
  <c r="Z2041" i="1"/>
  <c r="Z2042" i="1"/>
  <c r="Z2043" i="1"/>
  <c r="Z2044" i="1"/>
  <c r="Z2045" i="1"/>
  <c r="Z2046" i="1"/>
  <c r="Z2047" i="1"/>
  <c r="Z2048" i="1"/>
  <c r="Z2049" i="1"/>
  <c r="Z2050" i="1"/>
  <c r="Z2051" i="1"/>
  <c r="Z2052" i="1"/>
  <c r="Z2053" i="1"/>
  <c r="Z2054" i="1"/>
  <c r="Z2055" i="1"/>
  <c r="Z2056" i="1"/>
  <c r="Z2057" i="1"/>
  <c r="Z2058" i="1"/>
  <c r="Z2059" i="1"/>
  <c r="Z2060" i="1"/>
  <c r="Z2061" i="1"/>
  <c r="Z2062" i="1"/>
  <c r="Z2063" i="1"/>
  <c r="Z2064" i="1"/>
  <c r="Z2065" i="1"/>
  <c r="Z2066" i="1"/>
  <c r="Z2067" i="1"/>
  <c r="Z2068" i="1"/>
  <c r="Z2069" i="1"/>
  <c r="Z2070" i="1"/>
  <c r="Z2071" i="1"/>
  <c r="Z2072" i="1"/>
  <c r="Z2073" i="1"/>
  <c r="Z2074" i="1"/>
  <c r="Z2075" i="1"/>
  <c r="Z2076" i="1"/>
  <c r="Z2077" i="1"/>
  <c r="Z2078" i="1"/>
  <c r="Z2079" i="1"/>
  <c r="Z2080" i="1"/>
  <c r="Z2081" i="1"/>
  <c r="Z2082" i="1"/>
  <c r="Z2083" i="1"/>
  <c r="Z2084" i="1"/>
  <c r="Z2085" i="1"/>
  <c r="Z2086" i="1"/>
  <c r="Z2087" i="1"/>
  <c r="Z2088" i="1"/>
  <c r="Z2089" i="1"/>
  <c r="Z2090" i="1"/>
  <c r="Z2091" i="1"/>
  <c r="Z2092" i="1"/>
  <c r="Z2093" i="1"/>
  <c r="Z2094" i="1"/>
  <c r="Z2095" i="1"/>
  <c r="Z2096" i="1"/>
  <c r="Z2097" i="1"/>
  <c r="Z2098" i="1"/>
  <c r="Z2099" i="1"/>
  <c r="Z2100" i="1"/>
  <c r="Z2101" i="1"/>
  <c r="Z2102" i="1"/>
  <c r="Z2103" i="1"/>
  <c r="Z2104" i="1"/>
  <c r="Z2105" i="1"/>
  <c r="Z2106" i="1"/>
  <c r="Z2107" i="1"/>
  <c r="Z2108" i="1"/>
  <c r="Z2109" i="1"/>
  <c r="Z2110" i="1"/>
  <c r="Z2111" i="1"/>
  <c r="Z2112" i="1"/>
  <c r="Z2113" i="1"/>
  <c r="Z2114" i="1"/>
  <c r="Z2115" i="1"/>
  <c r="Z2116" i="1"/>
  <c r="Z2117" i="1"/>
  <c r="Z2118" i="1"/>
  <c r="Z2119" i="1"/>
  <c r="Z2120" i="1"/>
  <c r="Z2121" i="1"/>
  <c r="Z2122" i="1"/>
  <c r="Z2123" i="1"/>
  <c r="Z2124" i="1"/>
  <c r="Z2125" i="1"/>
  <c r="Z2126" i="1"/>
  <c r="Z2127" i="1"/>
  <c r="Z2128" i="1"/>
  <c r="Z2129" i="1"/>
  <c r="Z2130" i="1"/>
  <c r="Z2131" i="1"/>
  <c r="Z2132" i="1"/>
  <c r="Z2133" i="1"/>
  <c r="Z2134" i="1"/>
  <c r="Z2135" i="1"/>
  <c r="Z2136" i="1"/>
  <c r="Z2137" i="1"/>
  <c r="Z2138" i="1"/>
  <c r="Z2139" i="1"/>
  <c r="Z2140" i="1"/>
  <c r="Z2141" i="1"/>
  <c r="Z2142" i="1"/>
  <c r="Z2143" i="1"/>
  <c r="Z2144" i="1"/>
  <c r="Z2145" i="1"/>
  <c r="Z2146" i="1"/>
  <c r="Z2147" i="1"/>
  <c r="Z2148" i="1"/>
  <c r="Z2149" i="1"/>
  <c r="Z2150" i="1"/>
  <c r="Z2151" i="1"/>
  <c r="Z2152" i="1"/>
  <c r="Z2153" i="1"/>
  <c r="Z2154" i="1"/>
  <c r="Z2155" i="1"/>
  <c r="Z2156" i="1"/>
  <c r="Z2157" i="1"/>
  <c r="Z2158" i="1"/>
  <c r="Z2159" i="1"/>
  <c r="Z2160" i="1"/>
  <c r="Z2161" i="1"/>
  <c r="Z2162" i="1"/>
  <c r="Z2163" i="1"/>
  <c r="Z2164" i="1"/>
  <c r="Z2165" i="1"/>
  <c r="Z2166" i="1"/>
  <c r="Z2167" i="1"/>
  <c r="Z2168" i="1"/>
  <c r="Z2169" i="1"/>
  <c r="Z2170" i="1"/>
  <c r="Z2171" i="1"/>
  <c r="Z2172" i="1"/>
  <c r="Z2173" i="1"/>
  <c r="Z2174" i="1"/>
  <c r="Z2175" i="1"/>
  <c r="Z2176" i="1"/>
  <c r="Z2177" i="1"/>
  <c r="Z2178" i="1"/>
  <c r="Z2179" i="1"/>
  <c r="Z2180" i="1"/>
  <c r="Z2181" i="1"/>
  <c r="Z2182" i="1"/>
  <c r="Z2183" i="1"/>
  <c r="Z2184" i="1"/>
  <c r="Z2185" i="1"/>
  <c r="Z2186" i="1"/>
  <c r="Z2187" i="1"/>
  <c r="Z2188" i="1"/>
  <c r="Z2189" i="1"/>
  <c r="Z2190" i="1"/>
  <c r="Z2191" i="1"/>
  <c r="Z2192" i="1"/>
  <c r="Z2193" i="1"/>
  <c r="Z2194" i="1"/>
  <c r="Z2195" i="1"/>
  <c r="Z2196" i="1"/>
  <c r="Z2197" i="1"/>
  <c r="Z2198" i="1"/>
  <c r="Z2199" i="1"/>
  <c r="Z2200" i="1"/>
  <c r="Z2201" i="1"/>
  <c r="Z2202" i="1"/>
  <c r="Z2203" i="1"/>
  <c r="Z2204" i="1"/>
  <c r="Z2205" i="1"/>
  <c r="Z2206" i="1"/>
  <c r="Z2207" i="1"/>
  <c r="Z2208" i="1"/>
  <c r="Z2209" i="1"/>
  <c r="Z2210" i="1"/>
  <c r="Z2211" i="1"/>
  <c r="Z2212" i="1"/>
  <c r="Z2213" i="1"/>
  <c r="Z2214" i="1"/>
  <c r="Z2215" i="1"/>
  <c r="Z2216" i="1"/>
  <c r="Z2217" i="1"/>
  <c r="Z2218" i="1"/>
  <c r="Z2219" i="1"/>
  <c r="Z2220" i="1"/>
  <c r="Z2221" i="1"/>
  <c r="Z2222" i="1"/>
  <c r="Z2223" i="1"/>
  <c r="Z2224" i="1"/>
  <c r="Z2225" i="1"/>
  <c r="Z2226" i="1"/>
  <c r="Z2227" i="1"/>
  <c r="Z2228" i="1"/>
  <c r="Z2229" i="1"/>
  <c r="Z2230" i="1"/>
  <c r="Z2231" i="1"/>
  <c r="Z2232" i="1"/>
  <c r="Z2233" i="1"/>
  <c r="Z2234" i="1"/>
  <c r="Z2235" i="1"/>
  <c r="Z2236" i="1"/>
  <c r="Z2237" i="1"/>
  <c r="Z2238" i="1"/>
  <c r="Z2239" i="1"/>
  <c r="Z2240" i="1"/>
  <c r="Z2241" i="1"/>
  <c r="Z2242" i="1"/>
  <c r="Z2243" i="1"/>
  <c r="Z2244" i="1"/>
  <c r="Z2245" i="1"/>
  <c r="Z2246" i="1"/>
  <c r="Z2247" i="1"/>
  <c r="Z2248" i="1"/>
  <c r="Z2249" i="1"/>
  <c r="Z2250" i="1"/>
  <c r="Z2251" i="1"/>
  <c r="Z2252" i="1"/>
  <c r="Z2253" i="1"/>
  <c r="Z2254" i="1"/>
  <c r="Z2255" i="1"/>
  <c r="Z2256" i="1"/>
  <c r="Z2257" i="1"/>
  <c r="Z2258" i="1"/>
  <c r="Z2259" i="1"/>
  <c r="Z2260" i="1"/>
  <c r="Z2261" i="1"/>
  <c r="Z2262" i="1"/>
  <c r="Z2263" i="1"/>
  <c r="Z2264" i="1"/>
  <c r="Z2265" i="1"/>
  <c r="Z2266" i="1"/>
  <c r="Z2267" i="1"/>
  <c r="Z2268" i="1"/>
  <c r="Z2269" i="1"/>
  <c r="Z2270" i="1"/>
  <c r="Z2271" i="1"/>
  <c r="Z2272" i="1"/>
  <c r="Z2273" i="1"/>
  <c r="Z2274" i="1"/>
  <c r="Z2275" i="1"/>
  <c r="Z2276" i="1"/>
  <c r="Z2277" i="1"/>
  <c r="Z2278" i="1"/>
  <c r="Z2279" i="1"/>
  <c r="Z2280" i="1"/>
  <c r="Z2281" i="1"/>
  <c r="Z2282" i="1"/>
  <c r="Z2283" i="1"/>
  <c r="Z2284" i="1"/>
  <c r="Z2285" i="1"/>
  <c r="Z2286" i="1"/>
  <c r="Z2287" i="1"/>
  <c r="Z2288" i="1"/>
  <c r="Z2289" i="1"/>
  <c r="Z2290" i="1"/>
  <c r="Z2291" i="1"/>
  <c r="Z2292" i="1"/>
  <c r="Z2293" i="1"/>
  <c r="Z2294" i="1"/>
  <c r="Z2295" i="1"/>
  <c r="Z2296" i="1"/>
  <c r="Z2297" i="1"/>
  <c r="Z2298" i="1"/>
  <c r="Z2299" i="1"/>
  <c r="Z2300" i="1"/>
  <c r="Z2301" i="1"/>
  <c r="Z2302" i="1"/>
  <c r="Z2303" i="1"/>
  <c r="Z2304" i="1"/>
  <c r="Z2305" i="1"/>
  <c r="Z2306" i="1"/>
  <c r="Z2307" i="1"/>
  <c r="Z2308" i="1"/>
  <c r="Z2309" i="1"/>
  <c r="Z2310" i="1"/>
  <c r="Z2311" i="1"/>
  <c r="Z2312" i="1"/>
  <c r="Z2313" i="1"/>
  <c r="Z2314" i="1"/>
  <c r="Z2315" i="1"/>
  <c r="Z2316" i="1"/>
  <c r="Z2317" i="1"/>
  <c r="Z2318" i="1"/>
  <c r="Z2319" i="1"/>
  <c r="Z2320" i="1"/>
  <c r="Z2321" i="1"/>
  <c r="Z2322" i="1"/>
  <c r="Z2323" i="1"/>
  <c r="Z2324" i="1"/>
  <c r="Z2325" i="1"/>
  <c r="Z2326" i="1"/>
  <c r="Z2327" i="1"/>
  <c r="Z2328" i="1"/>
  <c r="Z2329" i="1"/>
  <c r="Z2330" i="1"/>
  <c r="Z2331" i="1"/>
  <c r="Z2332" i="1"/>
  <c r="Z2333" i="1"/>
  <c r="Z2334" i="1"/>
  <c r="Z2335" i="1"/>
  <c r="Z2336" i="1"/>
  <c r="Z2337" i="1"/>
  <c r="Z2338" i="1"/>
  <c r="Z2339" i="1"/>
  <c r="Z2340" i="1"/>
  <c r="Z2341" i="1"/>
  <c r="Z2342" i="1"/>
  <c r="Z2343" i="1"/>
  <c r="Z2344" i="1"/>
  <c r="Z2345" i="1"/>
  <c r="Z2346" i="1"/>
  <c r="Z2347" i="1"/>
  <c r="Z2348" i="1"/>
  <c r="Z2349" i="1"/>
  <c r="Z2350" i="1"/>
  <c r="Z2351" i="1"/>
  <c r="Z2352" i="1"/>
  <c r="Z2353" i="1"/>
  <c r="Z2354" i="1"/>
  <c r="Z2355" i="1"/>
  <c r="Z2356" i="1"/>
  <c r="Z2357" i="1"/>
  <c r="Z2358" i="1"/>
  <c r="Z2359" i="1"/>
  <c r="Z2360" i="1"/>
  <c r="Z2361" i="1"/>
  <c r="Z2362" i="1"/>
  <c r="Z2363" i="1"/>
  <c r="Z2364" i="1"/>
  <c r="Z2365" i="1"/>
  <c r="Z2366" i="1"/>
  <c r="Z2367" i="1"/>
  <c r="Z2368" i="1"/>
  <c r="Z2369" i="1"/>
  <c r="Z2370" i="1"/>
  <c r="Z2371" i="1"/>
  <c r="Z2372" i="1"/>
  <c r="Z2373" i="1"/>
  <c r="Z2374" i="1"/>
  <c r="Z2375" i="1"/>
  <c r="Z2376" i="1"/>
  <c r="Z2377" i="1"/>
  <c r="Z2378" i="1"/>
  <c r="Z2379" i="1"/>
  <c r="Z2380" i="1"/>
  <c r="Z2381" i="1"/>
  <c r="Z2382" i="1"/>
  <c r="Z2383" i="1"/>
  <c r="Z2384" i="1"/>
  <c r="Z2385" i="1"/>
  <c r="Z2386" i="1"/>
  <c r="Z2387" i="1"/>
  <c r="Z2388" i="1"/>
  <c r="Z2389" i="1"/>
  <c r="Z2390" i="1"/>
  <c r="Z2391" i="1"/>
  <c r="Z2392" i="1"/>
  <c r="Z2393" i="1"/>
  <c r="Z2394" i="1"/>
  <c r="Z2395" i="1"/>
  <c r="Z2396" i="1"/>
  <c r="Z2397" i="1"/>
  <c r="Z2398" i="1"/>
  <c r="Z2399" i="1"/>
  <c r="Z2400" i="1"/>
  <c r="Z2401" i="1"/>
  <c r="Z2402" i="1"/>
  <c r="Z2403" i="1"/>
  <c r="Z2404" i="1"/>
  <c r="Z2405" i="1"/>
  <c r="Z2406" i="1"/>
  <c r="Z2407" i="1"/>
  <c r="Z2408" i="1"/>
  <c r="Z2409" i="1"/>
  <c r="Z2410" i="1"/>
  <c r="Z2411" i="1"/>
  <c r="Z2412" i="1"/>
  <c r="Z2413" i="1"/>
  <c r="Z2414" i="1"/>
  <c r="Z2415" i="1"/>
  <c r="Z2416" i="1"/>
  <c r="Z2417" i="1"/>
  <c r="Z2418" i="1"/>
  <c r="Z2419" i="1"/>
  <c r="Z2420" i="1"/>
  <c r="Z2421" i="1"/>
  <c r="Z2422" i="1"/>
  <c r="Z2423" i="1"/>
  <c r="Z2424" i="1"/>
  <c r="Z2425" i="1"/>
  <c r="Z2426" i="1"/>
  <c r="Z2427" i="1"/>
  <c r="Z2428" i="1"/>
  <c r="Z2429" i="1"/>
  <c r="Z2430" i="1"/>
  <c r="Z2431" i="1"/>
  <c r="Z2432" i="1"/>
  <c r="Z2433" i="1"/>
  <c r="Z2434" i="1"/>
  <c r="Z2435" i="1"/>
  <c r="Z2436" i="1"/>
  <c r="Z2437" i="1"/>
  <c r="Z2438" i="1"/>
  <c r="Z2439" i="1"/>
  <c r="Z2440" i="1"/>
  <c r="Z2441" i="1"/>
  <c r="Z2442" i="1"/>
  <c r="Z2443" i="1"/>
  <c r="Z2444" i="1"/>
  <c r="Z2445" i="1"/>
  <c r="Z2446" i="1"/>
  <c r="Z2447" i="1"/>
  <c r="Z2448" i="1"/>
  <c r="Z2449" i="1"/>
  <c r="Z2450" i="1"/>
  <c r="Z2451" i="1"/>
  <c r="Z2452" i="1"/>
  <c r="Z2453" i="1"/>
  <c r="Z2454" i="1"/>
  <c r="Z2455" i="1"/>
  <c r="Z2456" i="1"/>
  <c r="Z2457" i="1"/>
  <c r="Z2458" i="1"/>
  <c r="Z2459" i="1"/>
  <c r="Z2460" i="1"/>
  <c r="Z2461" i="1"/>
  <c r="Z2462" i="1"/>
  <c r="Z2463" i="1"/>
  <c r="Z2464" i="1"/>
  <c r="Z2465" i="1"/>
  <c r="Z2466" i="1"/>
  <c r="Z2467" i="1"/>
  <c r="Z2468" i="1"/>
  <c r="Z2469" i="1"/>
  <c r="Z2470" i="1"/>
  <c r="Z2471" i="1"/>
  <c r="Z2472" i="1"/>
  <c r="Z2473" i="1"/>
  <c r="Z2474" i="1"/>
  <c r="Z2475" i="1"/>
  <c r="Z2476" i="1"/>
  <c r="Z2477" i="1"/>
  <c r="Z2478" i="1"/>
  <c r="Z2479" i="1"/>
  <c r="Z2480" i="1"/>
  <c r="Z2481" i="1"/>
  <c r="Z2482" i="1"/>
  <c r="Z2483" i="1"/>
  <c r="Z2484" i="1"/>
  <c r="Z2485" i="1"/>
  <c r="Z2486" i="1"/>
  <c r="Z2487" i="1"/>
  <c r="Z2488" i="1"/>
  <c r="Z2489" i="1"/>
  <c r="Z2490" i="1"/>
  <c r="Z2491" i="1"/>
  <c r="Z2492" i="1"/>
  <c r="Z2493" i="1"/>
  <c r="Z2494" i="1"/>
  <c r="Z2495" i="1"/>
  <c r="Z2496" i="1"/>
  <c r="Z2497" i="1"/>
  <c r="Z2498" i="1"/>
  <c r="Z2499" i="1"/>
  <c r="Z2500" i="1"/>
  <c r="Z2501" i="1"/>
  <c r="Z2502" i="1"/>
  <c r="Z2503" i="1"/>
  <c r="Z2504" i="1"/>
  <c r="Z2505" i="1"/>
  <c r="Z2506" i="1"/>
  <c r="Z2507" i="1"/>
  <c r="Z2508" i="1"/>
  <c r="Z2509" i="1"/>
  <c r="Z2510" i="1"/>
  <c r="Z2511" i="1"/>
  <c r="Z2512" i="1"/>
  <c r="Z2513" i="1"/>
  <c r="Z2514" i="1"/>
  <c r="Z2515" i="1"/>
  <c r="Z2516" i="1"/>
  <c r="Z2517" i="1"/>
  <c r="Z2518" i="1"/>
  <c r="Z2519" i="1"/>
  <c r="Z2520" i="1"/>
  <c r="Z2521" i="1"/>
  <c r="Z2522" i="1"/>
  <c r="Z2523" i="1"/>
  <c r="Z2524" i="1"/>
  <c r="Z2525" i="1"/>
  <c r="Z2526" i="1"/>
  <c r="Z2527" i="1"/>
  <c r="Z2528" i="1"/>
  <c r="Z2529" i="1"/>
  <c r="Z2530" i="1"/>
  <c r="Z2531" i="1"/>
  <c r="Z2532" i="1"/>
  <c r="Z2533" i="1"/>
  <c r="Z2534" i="1"/>
  <c r="Z2535" i="1"/>
  <c r="Z2536" i="1"/>
  <c r="Z2537" i="1"/>
  <c r="Z2538" i="1"/>
  <c r="Z2539" i="1"/>
  <c r="Z2540" i="1"/>
  <c r="Z2541" i="1"/>
  <c r="Z2542" i="1"/>
  <c r="Z2543" i="1"/>
  <c r="Z2544" i="1"/>
  <c r="Z2545" i="1"/>
  <c r="Z2546" i="1"/>
  <c r="Z2547" i="1"/>
  <c r="Z2548" i="1"/>
  <c r="Z2549" i="1"/>
  <c r="Z2550" i="1"/>
  <c r="Z2551" i="1"/>
  <c r="Z2552" i="1"/>
  <c r="Z2553" i="1"/>
  <c r="Z2554" i="1"/>
  <c r="Z2555" i="1"/>
  <c r="Z2556" i="1"/>
  <c r="Z2557" i="1"/>
  <c r="Z2558" i="1"/>
  <c r="Z2559" i="1"/>
  <c r="Z2560" i="1"/>
  <c r="Z2561" i="1"/>
  <c r="Z2562" i="1"/>
  <c r="Z2563" i="1"/>
  <c r="Z2564" i="1"/>
  <c r="Z2565" i="1"/>
  <c r="Z2566" i="1"/>
  <c r="Z2567" i="1"/>
  <c r="Z2568" i="1"/>
  <c r="Z2569" i="1"/>
  <c r="Z2570" i="1"/>
  <c r="Z2571" i="1"/>
  <c r="Z2572" i="1"/>
  <c r="Z2573" i="1"/>
  <c r="Z2574" i="1"/>
  <c r="Z2575" i="1"/>
  <c r="Z2576" i="1"/>
  <c r="Z2577" i="1"/>
  <c r="Z2578" i="1"/>
  <c r="Z2579" i="1"/>
  <c r="Z2580" i="1"/>
  <c r="Z2581" i="1"/>
  <c r="Z2582" i="1"/>
  <c r="Z2583" i="1"/>
  <c r="Z2584" i="1"/>
  <c r="Z2585" i="1"/>
  <c r="Z2586" i="1"/>
  <c r="Z2587" i="1"/>
  <c r="Z2588" i="1"/>
  <c r="Z2589" i="1"/>
  <c r="Z2590" i="1"/>
  <c r="Z2591" i="1"/>
  <c r="Z2592" i="1"/>
  <c r="Z2593" i="1"/>
  <c r="Z2594" i="1"/>
  <c r="Z2595" i="1"/>
  <c r="Z2596" i="1"/>
  <c r="Z2597" i="1"/>
  <c r="Z2598" i="1"/>
  <c r="Z2599" i="1"/>
  <c r="Z2600" i="1"/>
  <c r="Z2601" i="1"/>
  <c r="Z2602" i="1"/>
  <c r="Z2603" i="1"/>
  <c r="Z2604" i="1"/>
  <c r="Z2605" i="1"/>
  <c r="Z2606" i="1"/>
  <c r="Z2607" i="1"/>
  <c r="Z2608" i="1"/>
  <c r="Z2609" i="1"/>
  <c r="Z2610" i="1"/>
  <c r="Z2611" i="1"/>
  <c r="Z2612" i="1"/>
  <c r="Z2613" i="1"/>
  <c r="Z2614" i="1"/>
  <c r="Z2615" i="1"/>
  <c r="Z2616" i="1"/>
  <c r="Z2617" i="1"/>
  <c r="Z2618" i="1"/>
  <c r="Z2619" i="1"/>
  <c r="Z2620" i="1"/>
  <c r="Z2621" i="1"/>
  <c r="Z2622" i="1"/>
  <c r="Z2623" i="1"/>
  <c r="Z2624" i="1"/>
  <c r="Z2625" i="1"/>
  <c r="Z2626" i="1"/>
  <c r="Z2627" i="1"/>
  <c r="Z2628" i="1"/>
  <c r="Z2629" i="1"/>
  <c r="Z2630" i="1"/>
  <c r="Z2631" i="1"/>
  <c r="Z2632" i="1"/>
  <c r="Z2633" i="1"/>
  <c r="Z2634" i="1"/>
  <c r="Z2635" i="1"/>
  <c r="Z2636" i="1"/>
  <c r="Z2637" i="1"/>
  <c r="Z2638" i="1"/>
  <c r="Z2639" i="1"/>
  <c r="Z2640" i="1"/>
  <c r="Z2641" i="1"/>
  <c r="Z2642" i="1"/>
  <c r="Z2643" i="1"/>
  <c r="Z2644" i="1"/>
  <c r="Z2645" i="1"/>
  <c r="Z2646" i="1"/>
  <c r="Z2647" i="1"/>
  <c r="Z2648" i="1"/>
  <c r="Z2649" i="1"/>
  <c r="Z2650" i="1"/>
  <c r="Z2651" i="1"/>
  <c r="Z2652" i="1"/>
  <c r="Z2653" i="1"/>
  <c r="Z2654" i="1"/>
  <c r="Z2655" i="1"/>
  <c r="Z2656" i="1"/>
  <c r="Z2657" i="1"/>
  <c r="Z2658" i="1"/>
  <c r="Z2659" i="1"/>
  <c r="Z2660" i="1"/>
  <c r="Z2661" i="1"/>
  <c r="Z2662" i="1"/>
  <c r="Z2663" i="1"/>
  <c r="Z2664" i="1"/>
  <c r="Z2665" i="1"/>
  <c r="Z2666" i="1"/>
  <c r="Z2667" i="1"/>
  <c r="Z2668" i="1"/>
  <c r="Z2669" i="1"/>
  <c r="Z2670" i="1"/>
  <c r="Z2671" i="1"/>
  <c r="Z2672" i="1"/>
  <c r="Z2673" i="1"/>
  <c r="Z2674" i="1"/>
  <c r="Z2675" i="1"/>
  <c r="Z2676" i="1"/>
  <c r="Z2677" i="1"/>
  <c r="Z2678" i="1"/>
  <c r="Z2679" i="1"/>
  <c r="Z2680" i="1"/>
  <c r="Z2681" i="1"/>
  <c r="Z2682" i="1"/>
  <c r="Z2683" i="1"/>
  <c r="Z2684" i="1"/>
  <c r="Z2685" i="1"/>
  <c r="Z2686" i="1"/>
  <c r="Z2687" i="1"/>
  <c r="Z2688" i="1"/>
  <c r="Z2689" i="1"/>
  <c r="Z2690" i="1"/>
  <c r="Z2691" i="1"/>
  <c r="Z2692" i="1"/>
  <c r="Z2693" i="1"/>
  <c r="Z2694" i="1"/>
  <c r="Z2695" i="1"/>
  <c r="Z2696" i="1"/>
  <c r="Z2697" i="1"/>
  <c r="Z2698" i="1"/>
  <c r="Z2699" i="1"/>
  <c r="Z2700" i="1"/>
  <c r="Z2701" i="1"/>
  <c r="Z2702" i="1"/>
  <c r="Z2703" i="1"/>
  <c r="Z2704" i="1"/>
  <c r="Z2705" i="1"/>
  <c r="Z2706" i="1"/>
  <c r="Z2707" i="1"/>
  <c r="Z2708" i="1"/>
  <c r="Z2709" i="1"/>
  <c r="Z2710" i="1"/>
  <c r="Z2711" i="1"/>
  <c r="Z2712" i="1"/>
  <c r="Z2713" i="1"/>
  <c r="Z2714" i="1"/>
  <c r="Z2715" i="1"/>
  <c r="Z2716" i="1"/>
  <c r="Z2717" i="1"/>
  <c r="Z2718" i="1"/>
  <c r="Z2719" i="1"/>
  <c r="Z2720" i="1"/>
  <c r="Z2721" i="1"/>
  <c r="Z2722" i="1"/>
  <c r="Z2723" i="1"/>
  <c r="Z2724" i="1"/>
  <c r="Z2725" i="1"/>
  <c r="Z2726" i="1"/>
  <c r="Z2727" i="1"/>
  <c r="Z2728" i="1"/>
  <c r="Z2729" i="1"/>
  <c r="Z2730" i="1"/>
  <c r="Z2731" i="1"/>
  <c r="Z2732" i="1"/>
  <c r="Z2733" i="1"/>
  <c r="Z2734" i="1"/>
  <c r="Z2735" i="1"/>
  <c r="Z2736" i="1"/>
  <c r="Z2737" i="1"/>
  <c r="Z2738" i="1"/>
  <c r="Z2739" i="1"/>
  <c r="Z2740" i="1"/>
  <c r="Z2741" i="1"/>
  <c r="Z2742" i="1"/>
  <c r="Z2743" i="1"/>
  <c r="Z2744" i="1"/>
  <c r="Z2745" i="1"/>
  <c r="Z2746" i="1"/>
  <c r="Z2747" i="1"/>
  <c r="Z2748" i="1"/>
  <c r="Z2749" i="1"/>
  <c r="Z2750" i="1"/>
  <c r="Z2751" i="1"/>
  <c r="Z2752" i="1"/>
  <c r="Z2753" i="1"/>
  <c r="Z2754" i="1"/>
  <c r="Z2755" i="1"/>
  <c r="Z2756" i="1"/>
  <c r="Z2757" i="1"/>
  <c r="Z2758" i="1"/>
  <c r="Z2759" i="1"/>
  <c r="Z2760" i="1"/>
  <c r="Z2761" i="1"/>
  <c r="Z2762" i="1"/>
  <c r="Z2763" i="1"/>
  <c r="Z2764" i="1"/>
  <c r="Z2765" i="1"/>
  <c r="Z2766" i="1"/>
  <c r="Z2767" i="1"/>
  <c r="Z2768" i="1"/>
  <c r="Z2769" i="1"/>
  <c r="Z2770" i="1"/>
  <c r="Z2771" i="1"/>
  <c r="Z2772" i="1"/>
  <c r="Z2773" i="1"/>
  <c r="Z2774" i="1"/>
  <c r="Z2775" i="1"/>
  <c r="Z2776" i="1"/>
  <c r="Z2777" i="1"/>
  <c r="Z2778" i="1"/>
  <c r="Z2779" i="1"/>
  <c r="Z2780" i="1"/>
  <c r="Z2781" i="1"/>
  <c r="Z2782" i="1"/>
  <c r="Z2783" i="1"/>
  <c r="Z2784" i="1"/>
  <c r="Z2785" i="1"/>
  <c r="Z2786" i="1"/>
  <c r="Z2787" i="1"/>
  <c r="Z2788" i="1"/>
  <c r="Z2789" i="1"/>
  <c r="Z2790" i="1"/>
  <c r="Z2791" i="1"/>
  <c r="Z2792" i="1"/>
  <c r="Z2793" i="1"/>
  <c r="Z2794" i="1"/>
  <c r="Z2795" i="1"/>
  <c r="Z2796" i="1"/>
  <c r="Z2797" i="1"/>
  <c r="Z2798" i="1"/>
  <c r="Z2799" i="1"/>
  <c r="Z2800" i="1"/>
  <c r="Z2801" i="1"/>
  <c r="Z2802" i="1"/>
  <c r="Z2803" i="1"/>
  <c r="Z2804" i="1"/>
  <c r="Z2805" i="1"/>
  <c r="Z2806" i="1"/>
  <c r="Z2807" i="1"/>
  <c r="Z2808" i="1"/>
  <c r="Z2809" i="1"/>
  <c r="Z2810" i="1"/>
  <c r="Z2811" i="1"/>
  <c r="Z2812" i="1"/>
  <c r="Z2813" i="1"/>
  <c r="Z2814" i="1"/>
  <c r="Z2815" i="1"/>
  <c r="Z2816" i="1"/>
  <c r="Z2817" i="1"/>
  <c r="Z2818" i="1"/>
  <c r="Z2819" i="1"/>
  <c r="Z2820" i="1"/>
  <c r="Z2821" i="1"/>
  <c r="Z2822" i="1"/>
  <c r="Z2823" i="1"/>
  <c r="Z2824" i="1"/>
  <c r="Z2825" i="1"/>
  <c r="Z2826" i="1"/>
  <c r="Z2827" i="1"/>
  <c r="Z2828" i="1"/>
  <c r="Z2829" i="1"/>
  <c r="Z2830" i="1"/>
  <c r="Z2831" i="1"/>
  <c r="Z2832" i="1"/>
  <c r="Z2833" i="1"/>
  <c r="Z2834" i="1"/>
  <c r="Z2835" i="1"/>
  <c r="Z2836" i="1"/>
  <c r="Z2837" i="1"/>
  <c r="Z2838" i="1"/>
  <c r="Z2839" i="1"/>
  <c r="Z2840" i="1"/>
  <c r="Z2841" i="1"/>
  <c r="Z2842" i="1"/>
  <c r="Z2843" i="1"/>
  <c r="Z2844" i="1"/>
  <c r="Z2845" i="1"/>
  <c r="Z2846" i="1"/>
  <c r="Z2847" i="1"/>
  <c r="Z2848" i="1"/>
  <c r="Z2849" i="1"/>
  <c r="Z2850" i="1"/>
  <c r="Z2851" i="1"/>
  <c r="Z2852" i="1"/>
  <c r="Z2853" i="1"/>
  <c r="Z2854" i="1"/>
  <c r="Z2855" i="1"/>
  <c r="Z2856" i="1"/>
  <c r="Z2857" i="1"/>
  <c r="Z2858" i="1"/>
  <c r="Z2859" i="1"/>
  <c r="Z2860" i="1"/>
  <c r="Z2861" i="1"/>
  <c r="Z2862" i="1"/>
  <c r="Z2863" i="1"/>
  <c r="Z2864" i="1"/>
  <c r="Z2865" i="1"/>
  <c r="Z2866" i="1"/>
  <c r="Z2867" i="1"/>
  <c r="Z2868" i="1"/>
  <c r="Z2869" i="1"/>
  <c r="Z2870" i="1"/>
  <c r="Z2871" i="1"/>
  <c r="Z2872" i="1"/>
  <c r="Z2873" i="1"/>
  <c r="Z2874" i="1"/>
  <c r="Z2875" i="1"/>
  <c r="Z2876" i="1"/>
  <c r="Z2877" i="1"/>
  <c r="Z2878" i="1"/>
  <c r="Z2879" i="1"/>
  <c r="Z2880" i="1"/>
  <c r="Z2881" i="1"/>
  <c r="Z2882" i="1"/>
  <c r="Z2883" i="1"/>
  <c r="Z2884" i="1"/>
  <c r="Z2885" i="1"/>
  <c r="Z2886" i="1"/>
  <c r="Z2887" i="1"/>
  <c r="Z2888" i="1"/>
  <c r="Z2889" i="1"/>
  <c r="Z2890" i="1"/>
  <c r="Z2891" i="1"/>
  <c r="Z2892" i="1"/>
  <c r="Z2893" i="1"/>
  <c r="Z2894" i="1"/>
  <c r="Z2895" i="1"/>
  <c r="Z2896" i="1"/>
  <c r="Z2897" i="1"/>
  <c r="Z2898" i="1"/>
  <c r="Z2899" i="1"/>
  <c r="Z2900" i="1"/>
  <c r="Z2901" i="1"/>
  <c r="Z2902" i="1"/>
  <c r="Z2903" i="1"/>
  <c r="Z2904" i="1"/>
  <c r="Z2905" i="1"/>
  <c r="Z2906" i="1"/>
  <c r="Z2907" i="1"/>
  <c r="Z2908" i="1"/>
  <c r="Z2909" i="1"/>
  <c r="Z2910" i="1"/>
  <c r="Z2911" i="1"/>
  <c r="Z2912" i="1"/>
  <c r="Z2913" i="1"/>
  <c r="Z2914" i="1"/>
  <c r="Z2915" i="1"/>
  <c r="Z2916" i="1"/>
  <c r="Z2917" i="1"/>
  <c r="Z2918" i="1"/>
  <c r="Z2919" i="1"/>
  <c r="Z2920" i="1"/>
  <c r="Z2921" i="1"/>
  <c r="Z2922" i="1"/>
  <c r="Z2923" i="1"/>
  <c r="Z2924" i="1"/>
  <c r="Z2925" i="1"/>
  <c r="Z2926" i="1"/>
  <c r="Z2927" i="1"/>
  <c r="Z2928" i="1"/>
  <c r="Z2929" i="1"/>
  <c r="Z2930" i="1"/>
  <c r="Z2931" i="1"/>
  <c r="Z2932" i="1"/>
  <c r="Z2933" i="1"/>
  <c r="Z2934" i="1"/>
  <c r="Z2935" i="1"/>
  <c r="Z2936" i="1"/>
  <c r="Z2937" i="1"/>
  <c r="Z2938" i="1"/>
  <c r="Z2939" i="1"/>
  <c r="Z2940" i="1"/>
  <c r="Z2941" i="1"/>
  <c r="Z2942" i="1"/>
  <c r="Z2943" i="1"/>
  <c r="Z2944" i="1"/>
  <c r="Z2945" i="1"/>
  <c r="Z2946" i="1"/>
  <c r="Z2947" i="1"/>
  <c r="Z2948" i="1"/>
  <c r="Z2949" i="1"/>
  <c r="Z2950" i="1"/>
  <c r="Z2951" i="1"/>
  <c r="Z2952" i="1"/>
  <c r="Z2953" i="1"/>
  <c r="Z2954" i="1"/>
  <c r="Z2955" i="1"/>
  <c r="Z2956" i="1"/>
  <c r="Z2957" i="1"/>
  <c r="Z2958" i="1"/>
  <c r="Z2959" i="1"/>
  <c r="Z2960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8" i="1"/>
  <c r="Z189" i="1"/>
  <c r="Z190" i="1"/>
  <c r="Z191" i="1"/>
  <c r="Z192" i="1"/>
  <c r="Z193" i="1"/>
  <c r="Z194" i="1"/>
  <c r="Z195" i="1"/>
  <c r="Z196" i="1"/>
  <c r="Z197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5" i="1"/>
  <c r="Z216" i="1"/>
  <c r="Z217" i="1"/>
  <c r="Z218" i="1"/>
  <c r="Z219" i="1"/>
  <c r="Z220" i="1"/>
  <c r="Z221" i="1"/>
  <c r="Z222" i="1"/>
  <c r="Z223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64" i="1"/>
  <c r="Z265" i="1"/>
  <c r="Z267" i="1"/>
  <c r="Z270" i="1"/>
  <c r="Z271" i="1"/>
  <c r="Z287" i="1"/>
  <c r="Z294" i="1"/>
  <c r="Z301" i="1"/>
  <c r="Z302" i="1"/>
  <c r="Z303" i="1"/>
  <c r="Z304" i="1"/>
  <c r="Z305" i="1"/>
  <c r="Z306" i="1"/>
  <c r="Z307" i="1"/>
  <c r="Z308" i="1"/>
  <c r="Z309" i="1"/>
  <c r="Z310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2" i="1"/>
  <c r="Z333" i="1"/>
  <c r="Z334" i="1"/>
  <c r="Z335" i="1"/>
  <c r="Z336" i="1"/>
  <c r="Z339" i="1"/>
  <c r="Z344" i="1"/>
  <c r="Z345" i="1"/>
  <c r="Z350" i="1"/>
  <c r="Z351" i="1"/>
  <c r="Z352" i="1"/>
  <c r="Z354" i="1"/>
  <c r="Z355" i="1"/>
  <c r="Z356" i="1"/>
  <c r="Z357" i="1"/>
  <c r="Z358" i="1"/>
  <c r="Z360" i="1"/>
  <c r="Z361" i="1"/>
  <c r="Z364" i="1"/>
  <c r="Z367" i="1"/>
  <c r="Z370" i="1"/>
  <c r="Z371" i="1"/>
  <c r="Z372" i="1"/>
  <c r="Z373" i="1"/>
  <c r="Z376" i="1"/>
  <c r="Z377" i="1"/>
  <c r="Z378" i="1"/>
  <c r="Z379" i="1"/>
  <c r="Z380" i="1"/>
  <c r="Z381" i="1"/>
  <c r="Z391" i="1"/>
  <c r="Z395" i="1"/>
  <c r="Z399" i="1"/>
  <c r="Z400" i="1"/>
  <c r="Z402" i="1"/>
  <c r="Z403" i="1"/>
  <c r="Z404" i="1"/>
  <c r="Z406" i="1"/>
  <c r="Z407" i="1"/>
  <c r="Z408" i="1"/>
  <c r="Z409" i="1"/>
  <c r="Z410" i="1"/>
  <c r="Z411" i="1"/>
  <c r="Z412" i="1"/>
  <c r="Z413" i="1"/>
  <c r="Z414" i="1"/>
  <c r="Z415" i="1"/>
  <c r="Z416" i="1"/>
  <c r="AM7" i="1"/>
  <c r="BQ3" i="1"/>
  <c r="AZ3" i="1" s="1"/>
  <c r="BN3" i="1" s="1"/>
  <c r="H6" i="1"/>
  <c r="H7" i="1"/>
  <c r="BA3" i="1"/>
  <c r="BA4" i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BA507" i="1"/>
  <c r="BA508" i="1"/>
  <c r="BA509" i="1"/>
  <c r="BA510" i="1"/>
  <c r="BA511" i="1"/>
  <c r="BA512" i="1"/>
  <c r="BA513" i="1"/>
  <c r="BA514" i="1"/>
  <c r="BA515" i="1"/>
  <c r="BA516" i="1"/>
  <c r="BA517" i="1"/>
  <c r="BA518" i="1"/>
  <c r="BA519" i="1"/>
  <c r="BA520" i="1"/>
  <c r="BA521" i="1"/>
  <c r="BA522" i="1"/>
  <c r="BA523" i="1"/>
  <c r="BA524" i="1"/>
  <c r="BA525" i="1"/>
  <c r="BA526" i="1"/>
  <c r="BA527" i="1"/>
  <c r="BA528" i="1"/>
  <c r="BA529" i="1"/>
  <c r="BA530" i="1"/>
  <c r="BA531" i="1"/>
  <c r="BA532" i="1"/>
  <c r="BA533" i="1"/>
  <c r="BA534" i="1"/>
  <c r="BA535" i="1"/>
  <c r="BA536" i="1"/>
  <c r="BA537" i="1"/>
  <c r="BA538" i="1"/>
  <c r="BA539" i="1"/>
  <c r="BA540" i="1"/>
  <c r="BA541" i="1"/>
  <c r="BA542" i="1"/>
  <c r="BA543" i="1"/>
  <c r="BA544" i="1"/>
  <c r="BA545" i="1"/>
  <c r="BA546" i="1"/>
  <c r="BA547" i="1"/>
  <c r="BA548" i="1"/>
  <c r="BA549" i="1"/>
  <c r="BA550" i="1"/>
  <c r="BA551" i="1"/>
  <c r="BA552" i="1"/>
  <c r="BA553" i="1"/>
  <c r="BA554" i="1"/>
  <c r="BA555" i="1"/>
  <c r="BA556" i="1"/>
  <c r="BA557" i="1"/>
  <c r="BA558" i="1"/>
  <c r="BA559" i="1"/>
  <c r="BA560" i="1"/>
  <c r="BA561" i="1"/>
  <c r="BA562" i="1"/>
  <c r="BA563" i="1"/>
  <c r="BA564" i="1"/>
  <c r="BA565" i="1"/>
  <c r="BA566" i="1"/>
  <c r="BA567" i="1"/>
  <c r="BA568" i="1"/>
  <c r="BA569" i="1"/>
  <c r="BA570" i="1"/>
  <c r="BA571" i="1"/>
  <c r="BA572" i="1"/>
  <c r="BA573" i="1"/>
  <c r="BA574" i="1"/>
  <c r="BA575" i="1"/>
  <c r="BA576" i="1"/>
  <c r="BA577" i="1"/>
  <c r="BA578" i="1"/>
  <c r="BA579" i="1"/>
  <c r="BA580" i="1"/>
  <c r="BA581" i="1"/>
  <c r="BA582" i="1"/>
  <c r="BA583" i="1"/>
  <c r="BA584" i="1"/>
  <c r="BA585" i="1"/>
  <c r="BA586" i="1"/>
  <c r="BA587" i="1"/>
  <c r="BA588" i="1"/>
  <c r="BA589" i="1"/>
  <c r="BA590" i="1"/>
  <c r="BA591" i="1"/>
  <c r="BA592" i="1"/>
  <c r="BA593" i="1"/>
  <c r="BA594" i="1"/>
  <c r="BA595" i="1"/>
  <c r="BA596" i="1"/>
  <c r="BA597" i="1"/>
  <c r="BA598" i="1"/>
  <c r="BA599" i="1"/>
  <c r="BA600" i="1"/>
  <c r="BA601" i="1"/>
  <c r="BA602" i="1"/>
  <c r="BA603" i="1"/>
  <c r="BA604" i="1"/>
  <c r="BA605" i="1"/>
  <c r="BA606" i="1"/>
  <c r="BA607" i="1"/>
  <c r="BA608" i="1"/>
  <c r="BA609" i="1"/>
  <c r="BA610" i="1"/>
  <c r="BA611" i="1"/>
  <c r="BA612" i="1"/>
  <c r="BA613" i="1"/>
  <c r="BA614" i="1"/>
  <c r="BA615" i="1"/>
  <c r="BA616" i="1"/>
  <c r="BA617" i="1"/>
  <c r="BA618" i="1"/>
  <c r="BA619" i="1"/>
  <c r="BA620" i="1"/>
  <c r="BA621" i="1"/>
  <c r="BA622" i="1"/>
  <c r="BA623" i="1"/>
  <c r="BA624" i="1"/>
  <c r="BA625" i="1"/>
  <c r="BA626" i="1"/>
  <c r="BA627" i="1"/>
  <c r="BA628" i="1"/>
  <c r="BA629" i="1"/>
  <c r="BA630" i="1"/>
  <c r="BA631" i="1"/>
  <c r="BA632" i="1"/>
  <c r="BA633" i="1"/>
  <c r="BA634" i="1"/>
  <c r="BA635" i="1"/>
  <c r="BA636" i="1"/>
  <c r="BA637" i="1"/>
  <c r="BA638" i="1"/>
  <c r="BA639" i="1"/>
  <c r="BA640" i="1"/>
  <c r="BA641" i="1"/>
  <c r="BA642" i="1"/>
  <c r="BA643" i="1"/>
  <c r="BA644" i="1"/>
  <c r="BA645" i="1"/>
  <c r="BA646" i="1"/>
  <c r="BA647" i="1"/>
  <c r="BA648" i="1"/>
  <c r="BA649" i="1"/>
  <c r="BA650" i="1"/>
  <c r="BA651" i="1"/>
  <c r="BA652" i="1"/>
  <c r="BA653" i="1"/>
  <c r="BA654" i="1"/>
  <c r="BA655" i="1"/>
  <c r="BA656" i="1"/>
  <c r="BA657" i="1"/>
  <c r="BA658" i="1"/>
  <c r="BA659" i="1"/>
  <c r="BA660" i="1"/>
  <c r="BA661" i="1"/>
  <c r="BA662" i="1"/>
  <c r="BA663" i="1"/>
  <c r="BA664" i="1"/>
  <c r="BA665" i="1"/>
  <c r="BA666" i="1"/>
  <c r="BA667" i="1"/>
  <c r="BA668" i="1"/>
  <c r="BA669" i="1"/>
  <c r="BA670" i="1"/>
  <c r="BA671" i="1"/>
  <c r="BA672" i="1"/>
  <c r="BA673" i="1"/>
  <c r="BA674" i="1"/>
  <c r="BA675" i="1"/>
  <c r="BA676" i="1"/>
  <c r="BA677" i="1"/>
  <c r="BA678" i="1"/>
  <c r="BA679" i="1"/>
  <c r="BA680" i="1"/>
  <c r="BA681" i="1"/>
  <c r="BA682" i="1"/>
  <c r="BA683" i="1"/>
  <c r="BA684" i="1"/>
  <c r="BA685" i="1"/>
  <c r="BA686" i="1"/>
  <c r="BA687" i="1"/>
  <c r="BA688" i="1"/>
  <c r="BA689" i="1"/>
  <c r="BA690" i="1"/>
  <c r="BA691" i="1"/>
  <c r="BA692" i="1"/>
  <c r="BA693" i="1"/>
  <c r="BA694" i="1"/>
  <c r="BA695" i="1"/>
  <c r="BA696" i="1"/>
  <c r="BA697" i="1"/>
  <c r="BA698" i="1"/>
  <c r="BA699" i="1"/>
  <c r="BA700" i="1"/>
  <c r="BA701" i="1"/>
  <c r="BA702" i="1"/>
  <c r="BA703" i="1"/>
  <c r="BA704" i="1"/>
  <c r="BA705" i="1"/>
  <c r="BA706" i="1"/>
  <c r="BA707" i="1"/>
  <c r="BA708" i="1"/>
  <c r="BA709" i="1"/>
  <c r="BA710" i="1"/>
  <c r="BA711" i="1"/>
  <c r="BA712" i="1"/>
  <c r="BA713" i="1"/>
  <c r="BA714" i="1"/>
  <c r="BA715" i="1"/>
  <c r="BA716" i="1"/>
  <c r="BA717" i="1"/>
  <c r="BA718" i="1"/>
  <c r="BA719" i="1"/>
  <c r="BA720" i="1"/>
  <c r="BA721" i="1"/>
  <c r="BA722" i="1"/>
  <c r="BA723" i="1"/>
  <c r="BA724" i="1"/>
  <c r="BA725" i="1"/>
  <c r="BA726" i="1"/>
  <c r="BA727" i="1"/>
  <c r="BA728" i="1"/>
  <c r="BA729" i="1"/>
  <c r="BA730" i="1"/>
  <c r="BA731" i="1"/>
  <c r="BA732" i="1"/>
  <c r="BA733" i="1"/>
  <c r="BA734" i="1"/>
  <c r="BA735" i="1"/>
  <c r="BA736" i="1"/>
  <c r="BA737" i="1"/>
  <c r="BA738" i="1"/>
  <c r="BA739" i="1"/>
  <c r="BA740" i="1"/>
  <c r="BA741" i="1"/>
  <c r="BA742" i="1"/>
  <c r="BA743" i="1"/>
  <c r="BA744" i="1"/>
  <c r="BA745" i="1"/>
  <c r="BA746" i="1"/>
  <c r="BA747" i="1"/>
  <c r="BA748" i="1"/>
  <c r="BA749" i="1"/>
  <c r="BA750" i="1"/>
  <c r="BA751" i="1"/>
  <c r="BA752" i="1"/>
  <c r="BA753" i="1"/>
  <c r="BA754" i="1"/>
  <c r="BA755" i="1"/>
  <c r="BA756" i="1"/>
  <c r="BA757" i="1"/>
  <c r="BA758" i="1"/>
  <c r="BA759" i="1"/>
  <c r="BA760" i="1"/>
  <c r="BA761" i="1"/>
  <c r="BA762" i="1"/>
  <c r="BA763" i="1"/>
  <c r="BA764" i="1"/>
  <c r="BA765" i="1"/>
  <c r="BA766" i="1"/>
  <c r="BA767" i="1"/>
  <c r="BA768" i="1"/>
  <c r="BA769" i="1"/>
  <c r="BA770" i="1"/>
  <c r="BA771" i="1"/>
  <c r="BA772" i="1"/>
  <c r="BA773" i="1"/>
  <c r="BA774" i="1"/>
  <c r="BA775" i="1"/>
  <c r="BA776" i="1"/>
  <c r="BA777" i="1"/>
  <c r="BA778" i="1"/>
  <c r="BA779" i="1"/>
  <c r="BA780" i="1"/>
  <c r="BA781" i="1"/>
  <c r="BA782" i="1"/>
  <c r="BA783" i="1"/>
  <c r="BA784" i="1"/>
  <c r="BA785" i="1"/>
  <c r="BA786" i="1"/>
  <c r="BA787" i="1"/>
  <c r="BA788" i="1"/>
  <c r="BA789" i="1"/>
  <c r="BA790" i="1"/>
  <c r="BA791" i="1"/>
  <c r="BA792" i="1"/>
  <c r="BA793" i="1"/>
  <c r="BA794" i="1"/>
  <c r="BA795" i="1"/>
  <c r="BA796" i="1"/>
  <c r="BA797" i="1"/>
  <c r="BA798" i="1"/>
  <c r="BA799" i="1"/>
  <c r="BA800" i="1"/>
  <c r="BA801" i="1"/>
  <c r="BA802" i="1"/>
  <c r="BA803" i="1"/>
  <c r="BA804" i="1"/>
  <c r="BA805" i="1"/>
  <c r="BA806" i="1"/>
  <c r="BA807" i="1"/>
  <c r="BA808" i="1"/>
  <c r="BA809" i="1"/>
  <c r="BA810" i="1"/>
  <c r="BA811" i="1"/>
  <c r="BA812" i="1"/>
  <c r="BA813" i="1"/>
  <c r="BA814" i="1"/>
  <c r="BA815" i="1"/>
  <c r="BA816" i="1"/>
  <c r="BA817" i="1"/>
  <c r="BA818" i="1"/>
  <c r="BA819" i="1"/>
  <c r="BA820" i="1"/>
  <c r="BA821" i="1"/>
  <c r="BA822" i="1"/>
  <c r="BA823" i="1"/>
  <c r="BA824" i="1"/>
  <c r="BA825" i="1"/>
  <c r="BA826" i="1"/>
  <c r="BA827" i="1"/>
  <c r="BA828" i="1"/>
  <c r="BA829" i="1"/>
  <c r="BA830" i="1"/>
  <c r="BA831" i="1"/>
  <c r="BA832" i="1"/>
  <c r="BA833" i="1"/>
  <c r="BA834" i="1"/>
  <c r="BA835" i="1"/>
  <c r="BA836" i="1"/>
  <c r="BA837" i="1"/>
  <c r="BA838" i="1"/>
  <c r="BA839" i="1"/>
  <c r="BA840" i="1"/>
  <c r="BA841" i="1"/>
  <c r="BA842" i="1"/>
  <c r="BA843" i="1"/>
  <c r="BA844" i="1"/>
  <c r="BA845" i="1"/>
  <c r="BA846" i="1"/>
  <c r="BA847" i="1"/>
  <c r="BA848" i="1"/>
  <c r="BA849" i="1"/>
  <c r="BA850" i="1"/>
  <c r="BA851" i="1"/>
  <c r="BA852" i="1"/>
  <c r="BA853" i="1"/>
  <c r="BA854" i="1"/>
  <c r="BA855" i="1"/>
  <c r="BA856" i="1"/>
  <c r="BA857" i="1"/>
  <c r="BA858" i="1"/>
  <c r="BA859" i="1"/>
  <c r="BA860" i="1"/>
  <c r="BA861" i="1"/>
  <c r="BA862" i="1"/>
  <c r="BA863" i="1"/>
  <c r="BA864" i="1"/>
  <c r="BA865" i="1"/>
  <c r="BA866" i="1"/>
  <c r="BA867" i="1"/>
  <c r="BA868" i="1"/>
  <c r="BA869" i="1"/>
  <c r="BA870" i="1"/>
  <c r="BA871" i="1"/>
  <c r="BA872" i="1"/>
  <c r="BA873" i="1"/>
  <c r="BA874" i="1"/>
  <c r="BA875" i="1"/>
  <c r="BA876" i="1"/>
  <c r="BA877" i="1"/>
  <c r="BA878" i="1"/>
  <c r="BA879" i="1"/>
  <c r="BA880" i="1"/>
  <c r="BA881" i="1"/>
  <c r="BA882" i="1"/>
  <c r="BA883" i="1"/>
  <c r="BA884" i="1"/>
  <c r="BA885" i="1"/>
  <c r="BA886" i="1"/>
  <c r="BA887" i="1"/>
  <c r="BA888" i="1"/>
  <c r="BA889" i="1"/>
  <c r="BA890" i="1"/>
  <c r="BA891" i="1"/>
  <c r="BA892" i="1"/>
  <c r="BA893" i="1"/>
  <c r="BA894" i="1"/>
  <c r="BA895" i="1"/>
  <c r="BA896" i="1"/>
  <c r="BA897" i="1"/>
  <c r="BA898" i="1"/>
  <c r="BA899" i="1"/>
  <c r="BA900" i="1"/>
  <c r="BA901" i="1"/>
  <c r="BA902" i="1"/>
  <c r="BA903" i="1"/>
  <c r="BA904" i="1"/>
  <c r="BA905" i="1"/>
  <c r="BA906" i="1"/>
  <c r="BA907" i="1"/>
  <c r="BA908" i="1"/>
  <c r="BA909" i="1"/>
  <c r="BA910" i="1"/>
  <c r="BA911" i="1"/>
  <c r="BA912" i="1"/>
  <c r="BA913" i="1"/>
  <c r="BA914" i="1"/>
  <c r="BA915" i="1"/>
  <c r="BA916" i="1"/>
  <c r="BA917" i="1"/>
  <c r="BA918" i="1"/>
  <c r="BA919" i="1"/>
  <c r="BA920" i="1"/>
  <c r="BA921" i="1"/>
  <c r="BA922" i="1"/>
  <c r="BA923" i="1"/>
  <c r="BA924" i="1"/>
  <c r="BA925" i="1"/>
  <c r="BA926" i="1"/>
  <c r="BA927" i="1"/>
  <c r="BA928" i="1"/>
  <c r="BA929" i="1"/>
  <c r="BA930" i="1"/>
  <c r="BA931" i="1"/>
  <c r="BA932" i="1"/>
  <c r="BA933" i="1"/>
  <c r="BA934" i="1"/>
  <c r="BA935" i="1"/>
  <c r="BA936" i="1"/>
  <c r="BA937" i="1"/>
  <c r="BA938" i="1"/>
  <c r="BA939" i="1"/>
  <c r="BA940" i="1"/>
  <c r="BA941" i="1"/>
  <c r="BA942" i="1"/>
  <c r="BA943" i="1"/>
  <c r="BA944" i="1"/>
  <c r="BA945" i="1"/>
  <c r="BA946" i="1"/>
  <c r="BA947" i="1"/>
  <c r="BA948" i="1"/>
  <c r="BA949" i="1"/>
  <c r="BA950" i="1"/>
  <c r="BA951" i="1"/>
  <c r="BA952" i="1"/>
  <c r="BA953" i="1"/>
  <c r="BA954" i="1"/>
  <c r="BA955" i="1"/>
  <c r="BA956" i="1"/>
  <c r="BA957" i="1"/>
  <c r="BA958" i="1"/>
  <c r="BA959" i="1"/>
  <c r="BA960" i="1"/>
  <c r="BA961" i="1"/>
  <c r="BA962" i="1"/>
  <c r="BA963" i="1"/>
  <c r="BA964" i="1"/>
  <c r="BA965" i="1"/>
  <c r="BA966" i="1"/>
  <c r="BA967" i="1"/>
  <c r="BA968" i="1"/>
  <c r="BA969" i="1"/>
  <c r="BA970" i="1"/>
  <c r="BA971" i="1"/>
  <c r="BA972" i="1"/>
  <c r="BA973" i="1"/>
  <c r="BA974" i="1"/>
  <c r="BA975" i="1"/>
  <c r="BA976" i="1"/>
  <c r="BA977" i="1"/>
  <c r="BA978" i="1"/>
  <c r="BA979" i="1"/>
  <c r="BA980" i="1"/>
  <c r="BA981" i="1"/>
  <c r="BA982" i="1"/>
  <c r="BA983" i="1"/>
  <c r="BA984" i="1"/>
  <c r="BA985" i="1"/>
  <c r="BA986" i="1"/>
  <c r="BA987" i="1"/>
  <c r="BA988" i="1"/>
  <c r="BA989" i="1"/>
  <c r="BA990" i="1"/>
  <c r="BA991" i="1"/>
  <c r="BA992" i="1"/>
  <c r="BA993" i="1"/>
  <c r="BA994" i="1"/>
  <c r="BA995" i="1"/>
  <c r="BA996" i="1"/>
  <c r="BA997" i="1"/>
  <c r="BA998" i="1"/>
  <c r="BA999" i="1"/>
  <c r="BA1000" i="1"/>
  <c r="BA1001" i="1"/>
  <c r="BA1002" i="1"/>
  <c r="BA1003" i="1"/>
  <c r="BA1004" i="1"/>
  <c r="BA1005" i="1"/>
  <c r="BA1006" i="1"/>
  <c r="BA1007" i="1"/>
  <c r="BA1008" i="1"/>
  <c r="BA1009" i="1"/>
  <c r="BA1010" i="1"/>
  <c r="BA1011" i="1"/>
  <c r="BA1012" i="1"/>
  <c r="BA1013" i="1"/>
  <c r="BA1014" i="1"/>
  <c r="BA1015" i="1"/>
  <c r="BA1016" i="1"/>
  <c r="BA1017" i="1"/>
  <c r="BA1018" i="1"/>
  <c r="BA1019" i="1"/>
  <c r="BA1020" i="1"/>
  <c r="BA1021" i="1"/>
  <c r="BA1022" i="1"/>
  <c r="BA1023" i="1"/>
  <c r="BA1024" i="1"/>
  <c r="BA1025" i="1"/>
  <c r="BA1026" i="1"/>
  <c r="BA1027" i="1"/>
  <c r="BA1028" i="1"/>
  <c r="BA1029" i="1"/>
  <c r="BA1030" i="1"/>
  <c r="BA1031" i="1"/>
  <c r="BA1032" i="1"/>
  <c r="BA1033" i="1"/>
  <c r="BA1034" i="1"/>
  <c r="BA1035" i="1"/>
  <c r="BA1036" i="1"/>
  <c r="BA1037" i="1"/>
  <c r="BA1038" i="1"/>
  <c r="BA1039" i="1"/>
  <c r="BA1040" i="1"/>
  <c r="BA1041" i="1"/>
  <c r="BA1042" i="1"/>
  <c r="BA1043" i="1"/>
  <c r="BA1044" i="1"/>
  <c r="BA1045" i="1"/>
  <c r="BA1046" i="1"/>
  <c r="BA1047" i="1"/>
  <c r="BA1048" i="1"/>
  <c r="BA1049" i="1"/>
  <c r="BA1050" i="1"/>
  <c r="BA1051" i="1"/>
  <c r="BA1052" i="1"/>
  <c r="BA1053" i="1"/>
  <c r="BA1054" i="1"/>
  <c r="BA1055" i="1"/>
  <c r="BA1056" i="1"/>
  <c r="BA1057" i="1"/>
  <c r="BA1058" i="1"/>
  <c r="BA1059" i="1"/>
  <c r="BA1060" i="1"/>
  <c r="BA1061" i="1"/>
  <c r="BA1062" i="1"/>
  <c r="BA1063" i="1"/>
  <c r="BA1064" i="1"/>
  <c r="BA1065" i="1"/>
  <c r="BA1066" i="1"/>
  <c r="BA1067" i="1"/>
  <c r="BA1068" i="1"/>
  <c r="BA1069" i="1"/>
  <c r="BA1070" i="1"/>
  <c r="BA1071" i="1"/>
  <c r="BA1072" i="1"/>
  <c r="BA1073" i="1"/>
  <c r="BA1074" i="1"/>
  <c r="BA1075" i="1"/>
  <c r="BA1076" i="1"/>
  <c r="BA1077" i="1"/>
  <c r="BA1078" i="1"/>
  <c r="BA1079" i="1"/>
  <c r="BA1080" i="1"/>
  <c r="BA1081" i="1"/>
  <c r="BA1082" i="1"/>
  <c r="BA1083" i="1"/>
  <c r="BA1084" i="1"/>
  <c r="BA1085" i="1"/>
  <c r="BA1086" i="1"/>
  <c r="BA1087" i="1"/>
  <c r="BA1088" i="1"/>
  <c r="BA1089" i="1"/>
  <c r="BA1090" i="1"/>
  <c r="BA1091" i="1"/>
  <c r="BA1092" i="1"/>
  <c r="BA1093" i="1"/>
  <c r="BA1094" i="1"/>
  <c r="BA1095" i="1"/>
  <c r="BA1096" i="1"/>
  <c r="BA1097" i="1"/>
  <c r="BA1098" i="1"/>
  <c r="BA1099" i="1"/>
  <c r="BA1100" i="1"/>
  <c r="BA1101" i="1"/>
  <c r="BA1102" i="1"/>
  <c r="BA1103" i="1"/>
  <c r="BA1104" i="1"/>
  <c r="BA1105" i="1"/>
  <c r="BA1106" i="1"/>
  <c r="BA1107" i="1"/>
  <c r="BA1108" i="1"/>
  <c r="BA1109" i="1"/>
  <c r="BA1110" i="1"/>
  <c r="BA1111" i="1"/>
  <c r="BA1112" i="1"/>
  <c r="BA1113" i="1"/>
  <c r="BA1114" i="1"/>
  <c r="BA1115" i="1"/>
  <c r="BA1116" i="1"/>
  <c r="BA1117" i="1"/>
  <c r="BA1118" i="1"/>
  <c r="BA1119" i="1"/>
  <c r="BA1120" i="1"/>
  <c r="BA1121" i="1"/>
  <c r="BA1122" i="1"/>
  <c r="BA1123" i="1"/>
  <c r="BA1124" i="1"/>
  <c r="BA1125" i="1"/>
  <c r="BA1126" i="1"/>
  <c r="BA1127" i="1"/>
  <c r="BA1128" i="1"/>
  <c r="BA1129" i="1"/>
  <c r="BA1130" i="1"/>
  <c r="BA1131" i="1"/>
  <c r="BA1132" i="1"/>
  <c r="BA1133" i="1"/>
  <c r="BA1134" i="1"/>
  <c r="BA1135" i="1"/>
  <c r="BA1136" i="1"/>
  <c r="BA1137" i="1"/>
  <c r="BA1138" i="1"/>
  <c r="BA1139" i="1"/>
  <c r="BA1140" i="1"/>
  <c r="BA1141" i="1"/>
  <c r="BA1142" i="1"/>
  <c r="BA1143" i="1"/>
  <c r="BA1144" i="1"/>
  <c r="BA1145" i="1"/>
  <c r="BA1146" i="1"/>
  <c r="BA1147" i="1"/>
  <c r="BA1148" i="1"/>
  <c r="BA1149" i="1"/>
  <c r="BA1150" i="1"/>
  <c r="BA1151" i="1"/>
  <c r="BA1152" i="1"/>
  <c r="BA1153" i="1"/>
  <c r="BA1154" i="1"/>
  <c r="BA1155" i="1"/>
  <c r="BA1156" i="1"/>
  <c r="BA1157" i="1"/>
  <c r="BA1158" i="1"/>
  <c r="BA1159" i="1"/>
  <c r="BA1160" i="1"/>
  <c r="BA1161" i="1"/>
  <c r="BA1162" i="1"/>
  <c r="BA1163" i="1"/>
  <c r="BA1164" i="1"/>
  <c r="BA1165" i="1"/>
  <c r="BA1166" i="1"/>
  <c r="BA1167" i="1"/>
  <c r="BA1168" i="1"/>
  <c r="BA1169" i="1"/>
  <c r="BA1170" i="1"/>
  <c r="BA1171" i="1"/>
  <c r="BA1172" i="1"/>
  <c r="BA1173" i="1"/>
  <c r="BA1174" i="1"/>
  <c r="BA1175" i="1"/>
  <c r="BA1176" i="1"/>
  <c r="BA1177" i="1"/>
  <c r="BA1178" i="1"/>
  <c r="BA1179" i="1"/>
  <c r="BA1180" i="1"/>
  <c r="BA1181" i="1"/>
  <c r="BA1182" i="1"/>
  <c r="BA1183" i="1"/>
  <c r="BA1184" i="1"/>
  <c r="BA1185" i="1"/>
  <c r="BA1186" i="1"/>
  <c r="BA1187" i="1"/>
  <c r="BA1188" i="1"/>
  <c r="BA1189" i="1"/>
  <c r="BA1190" i="1"/>
  <c r="BA1191" i="1"/>
  <c r="BA1192" i="1"/>
  <c r="BA1193" i="1"/>
  <c r="BA1194" i="1"/>
  <c r="BA1195" i="1"/>
  <c r="BA1196" i="1"/>
  <c r="BA1197" i="1"/>
  <c r="BA1198" i="1"/>
  <c r="BA1199" i="1"/>
  <c r="BA1200" i="1"/>
  <c r="BA1201" i="1"/>
  <c r="BA1202" i="1"/>
  <c r="BA1203" i="1"/>
  <c r="BA1204" i="1"/>
  <c r="BA1205" i="1"/>
  <c r="BA1206" i="1"/>
  <c r="BA1207" i="1"/>
  <c r="BA1208" i="1"/>
  <c r="BA1209" i="1"/>
  <c r="BA1210" i="1"/>
  <c r="BA1211" i="1"/>
  <c r="BA1212" i="1"/>
  <c r="BA1213" i="1"/>
  <c r="BA1214" i="1"/>
  <c r="BA1215" i="1"/>
  <c r="BA1216" i="1"/>
  <c r="BA1217" i="1"/>
  <c r="BA1218" i="1"/>
  <c r="BA1219" i="1"/>
  <c r="BA1220" i="1"/>
  <c r="BA1221" i="1"/>
  <c r="BA1222" i="1"/>
  <c r="BA1223" i="1"/>
  <c r="BA1224" i="1"/>
  <c r="BA1225" i="1"/>
  <c r="BA1226" i="1"/>
  <c r="BA1227" i="1"/>
  <c r="BA1228" i="1"/>
  <c r="BA1229" i="1"/>
  <c r="BA1230" i="1"/>
  <c r="BA1231" i="1"/>
  <c r="BA1232" i="1"/>
  <c r="BA1233" i="1"/>
  <c r="BA1234" i="1"/>
  <c r="BA1235" i="1"/>
  <c r="BA1236" i="1"/>
  <c r="BA1237" i="1"/>
  <c r="BA1238" i="1"/>
  <c r="BA1239" i="1"/>
  <c r="BA1240" i="1"/>
  <c r="BA1241" i="1"/>
  <c r="BA1242" i="1"/>
  <c r="BA1243" i="1"/>
  <c r="BA1244" i="1"/>
  <c r="BA1245" i="1"/>
  <c r="BA1246" i="1"/>
  <c r="BA1247" i="1"/>
  <c r="BA1248" i="1"/>
  <c r="BA1249" i="1"/>
  <c r="BA1250" i="1"/>
  <c r="BA1251" i="1"/>
  <c r="BA1252" i="1"/>
  <c r="BA1253" i="1"/>
  <c r="BA1254" i="1"/>
  <c r="BA1255" i="1"/>
  <c r="BA1256" i="1"/>
  <c r="BA1257" i="1"/>
  <c r="BA1258" i="1"/>
  <c r="BA1259" i="1"/>
  <c r="BA1260" i="1"/>
  <c r="BA1261" i="1"/>
  <c r="BA1262" i="1"/>
  <c r="BA1263" i="1"/>
  <c r="BA1264" i="1"/>
  <c r="BA1265" i="1"/>
  <c r="BA1266" i="1"/>
  <c r="BA1267" i="1"/>
  <c r="BA1268" i="1"/>
  <c r="BA1269" i="1"/>
  <c r="BA1270" i="1"/>
  <c r="BA1271" i="1"/>
  <c r="BA1272" i="1"/>
  <c r="BA1273" i="1"/>
  <c r="BA1274" i="1"/>
  <c r="BA1275" i="1"/>
  <c r="BA1276" i="1"/>
  <c r="BA1277" i="1"/>
  <c r="BA1278" i="1"/>
  <c r="BA1279" i="1"/>
  <c r="BA1280" i="1"/>
  <c r="BA1281" i="1"/>
  <c r="BA1282" i="1"/>
  <c r="BA1283" i="1"/>
  <c r="BA1284" i="1"/>
  <c r="BA1285" i="1"/>
  <c r="BA1286" i="1"/>
  <c r="BA1287" i="1"/>
  <c r="BA1288" i="1"/>
  <c r="BA1289" i="1"/>
  <c r="BA1290" i="1"/>
  <c r="BA1291" i="1"/>
  <c r="BA1292" i="1"/>
  <c r="BA1293" i="1"/>
  <c r="BA1294" i="1"/>
  <c r="BA1295" i="1"/>
  <c r="BA1296" i="1"/>
  <c r="BA1297" i="1"/>
  <c r="BA1298" i="1"/>
  <c r="BA1299" i="1"/>
  <c r="BA1300" i="1"/>
  <c r="BA1301" i="1"/>
  <c r="BA1302" i="1"/>
  <c r="BA1303" i="1"/>
  <c r="BA1304" i="1"/>
  <c r="BA1305" i="1"/>
  <c r="BA1306" i="1"/>
  <c r="BA1307" i="1"/>
  <c r="BA1308" i="1"/>
  <c r="BA1309" i="1"/>
  <c r="BA1310" i="1"/>
  <c r="BA1311" i="1"/>
  <c r="BA1312" i="1"/>
  <c r="BA1313" i="1"/>
  <c r="BA1314" i="1"/>
  <c r="BA1315" i="1"/>
  <c r="BA1316" i="1"/>
  <c r="BA1317" i="1"/>
  <c r="BA1318" i="1"/>
  <c r="BA1319" i="1"/>
  <c r="BA1320" i="1"/>
  <c r="BA1321" i="1"/>
  <c r="BA1322" i="1"/>
  <c r="BA1323" i="1"/>
  <c r="BA1324" i="1"/>
  <c r="BA1325" i="1"/>
  <c r="BA1326" i="1"/>
  <c r="BA1327" i="1"/>
  <c r="BA1328" i="1"/>
  <c r="BA1329" i="1"/>
  <c r="BA1330" i="1"/>
  <c r="BA1331" i="1"/>
  <c r="BA1332" i="1"/>
  <c r="BA1333" i="1"/>
  <c r="BA1334" i="1"/>
  <c r="BA1335" i="1"/>
  <c r="BA1336" i="1"/>
  <c r="BA1337" i="1"/>
  <c r="BA1338" i="1"/>
  <c r="BA1339" i="1"/>
  <c r="BA1340" i="1"/>
  <c r="BA1341" i="1"/>
  <c r="BA1342" i="1"/>
  <c r="BA1343" i="1"/>
  <c r="BA1344" i="1"/>
  <c r="BA1345" i="1"/>
  <c r="BA1346" i="1"/>
  <c r="BA1347" i="1"/>
  <c r="BA1348" i="1"/>
  <c r="BA1349" i="1"/>
  <c r="BA1350" i="1"/>
  <c r="BA1351" i="1"/>
  <c r="BA1352" i="1"/>
  <c r="BA1353" i="1"/>
  <c r="BA1354" i="1"/>
  <c r="BA1355" i="1"/>
  <c r="BA1356" i="1"/>
  <c r="BA1357" i="1"/>
  <c r="BA1358" i="1"/>
  <c r="BA1359" i="1"/>
  <c r="BA1360" i="1"/>
  <c r="BA1361" i="1"/>
  <c r="BA1362" i="1"/>
  <c r="BA1363" i="1"/>
  <c r="BA1364" i="1"/>
  <c r="BA1365" i="1"/>
  <c r="BA1366" i="1"/>
  <c r="BA1367" i="1"/>
  <c r="BA1368" i="1"/>
  <c r="BA1369" i="1"/>
  <c r="BA1370" i="1"/>
  <c r="BA1371" i="1"/>
  <c r="BA1372" i="1"/>
  <c r="BA1373" i="1"/>
  <c r="BA1374" i="1"/>
  <c r="BA1375" i="1"/>
  <c r="BA1376" i="1"/>
  <c r="BA1377" i="1"/>
  <c r="BA1378" i="1"/>
  <c r="BA1379" i="1"/>
  <c r="BA1380" i="1"/>
  <c r="BA1381" i="1"/>
  <c r="BA1382" i="1"/>
  <c r="BA1383" i="1"/>
  <c r="BA1384" i="1"/>
  <c r="BA1385" i="1"/>
  <c r="BA1386" i="1"/>
  <c r="BA1387" i="1"/>
  <c r="BA1388" i="1"/>
  <c r="BA1389" i="1"/>
  <c r="BA1390" i="1"/>
  <c r="BA1391" i="1"/>
  <c r="BA1392" i="1"/>
  <c r="BA1393" i="1"/>
  <c r="BA1394" i="1"/>
  <c r="BA1395" i="1"/>
  <c r="BA1396" i="1"/>
  <c r="BA1397" i="1"/>
  <c r="BA1398" i="1"/>
  <c r="BA1399" i="1"/>
  <c r="BA1400" i="1"/>
  <c r="BA1401" i="1"/>
  <c r="BA1402" i="1"/>
  <c r="BA1403" i="1"/>
  <c r="BA1404" i="1"/>
  <c r="BA1405" i="1"/>
  <c r="BA1406" i="1"/>
  <c r="BA1407" i="1"/>
  <c r="BA1408" i="1"/>
  <c r="BA1409" i="1"/>
  <c r="BA1410" i="1"/>
  <c r="BA1411" i="1"/>
  <c r="BA1412" i="1"/>
  <c r="BA1413" i="1"/>
  <c r="BA1414" i="1"/>
  <c r="BA1415" i="1"/>
  <c r="BA1416" i="1"/>
  <c r="BA1417" i="1"/>
  <c r="BA1418" i="1"/>
  <c r="BA1419" i="1"/>
  <c r="BA1420" i="1"/>
  <c r="BA1421" i="1"/>
  <c r="BA1422" i="1"/>
  <c r="BA1423" i="1"/>
  <c r="BA1424" i="1"/>
  <c r="BA1425" i="1"/>
  <c r="BA1426" i="1"/>
  <c r="BA1427" i="1"/>
  <c r="BA1428" i="1"/>
  <c r="BA1429" i="1"/>
  <c r="BA1430" i="1"/>
  <c r="BA1431" i="1"/>
  <c r="BA1432" i="1"/>
  <c r="BA1433" i="1"/>
  <c r="BA1434" i="1"/>
  <c r="BA1435" i="1"/>
  <c r="BA1436" i="1"/>
  <c r="BA1437" i="1"/>
  <c r="BA1438" i="1"/>
  <c r="BA1439" i="1"/>
  <c r="BA1440" i="1"/>
  <c r="BA1441" i="1"/>
  <c r="BA1442" i="1"/>
  <c r="BA1443" i="1"/>
  <c r="BA1444" i="1"/>
  <c r="BA1445" i="1"/>
  <c r="BA1446" i="1"/>
  <c r="BA1447" i="1"/>
  <c r="BA1448" i="1"/>
  <c r="BA1449" i="1"/>
  <c r="BA1450" i="1"/>
  <c r="BA1451" i="1"/>
  <c r="BA1452" i="1"/>
  <c r="BA1453" i="1"/>
  <c r="BA1454" i="1"/>
  <c r="BA1455" i="1"/>
  <c r="BA1456" i="1"/>
  <c r="BA1457" i="1"/>
  <c r="BA1458" i="1"/>
  <c r="BA1459" i="1"/>
  <c r="BA1460" i="1"/>
  <c r="BA1461" i="1"/>
  <c r="BA1462" i="1"/>
  <c r="BA1463" i="1"/>
  <c r="BA1464" i="1"/>
  <c r="BA1465" i="1"/>
  <c r="BA1466" i="1"/>
  <c r="BA1467" i="1"/>
  <c r="BA1468" i="1"/>
  <c r="BA1469" i="1"/>
  <c r="BA1470" i="1"/>
  <c r="BA1471" i="1"/>
  <c r="BA1472" i="1"/>
  <c r="BA1473" i="1"/>
  <c r="BA1474" i="1"/>
  <c r="BA1475" i="1"/>
  <c r="BA1476" i="1"/>
  <c r="BA1477" i="1"/>
  <c r="BA1478" i="1"/>
  <c r="BA1479" i="1"/>
  <c r="BA1480" i="1"/>
  <c r="BA1481" i="1"/>
  <c r="BA1482" i="1"/>
  <c r="BA1483" i="1"/>
  <c r="BA1484" i="1"/>
  <c r="BA1485" i="1"/>
  <c r="BA1486" i="1"/>
  <c r="BA1487" i="1"/>
  <c r="BA1488" i="1"/>
  <c r="BA1489" i="1"/>
  <c r="BA1490" i="1"/>
  <c r="BA1491" i="1"/>
  <c r="BA1492" i="1"/>
  <c r="BA1493" i="1"/>
  <c r="BA1494" i="1"/>
  <c r="BA1495" i="1"/>
  <c r="BA1496" i="1"/>
  <c r="BA1497" i="1"/>
  <c r="BA1498" i="1"/>
  <c r="BA1499" i="1"/>
  <c r="BA1500" i="1"/>
  <c r="BA1501" i="1"/>
  <c r="BA1502" i="1"/>
  <c r="BA1503" i="1"/>
  <c r="BA1504" i="1"/>
  <c r="BA1505" i="1"/>
  <c r="BA1506" i="1"/>
  <c r="BA1507" i="1"/>
  <c r="BA1508" i="1"/>
  <c r="BA1509" i="1"/>
  <c r="BA1510" i="1"/>
  <c r="BA1511" i="1"/>
  <c r="BA1512" i="1"/>
  <c r="BA1513" i="1"/>
  <c r="BA1514" i="1"/>
  <c r="BA1515" i="1"/>
  <c r="BA1516" i="1"/>
  <c r="BA1517" i="1"/>
  <c r="BA1518" i="1"/>
  <c r="BA1519" i="1"/>
  <c r="BA1520" i="1"/>
  <c r="BA1521" i="1"/>
  <c r="BA1522" i="1"/>
  <c r="BA1523" i="1"/>
  <c r="BA1524" i="1"/>
  <c r="BA1525" i="1"/>
  <c r="BA1526" i="1"/>
  <c r="BA1527" i="1"/>
  <c r="BA1528" i="1"/>
  <c r="BA1529" i="1"/>
  <c r="BA1530" i="1"/>
  <c r="BA1531" i="1"/>
  <c r="BA1532" i="1"/>
  <c r="BA1533" i="1"/>
  <c r="BA1534" i="1"/>
  <c r="BA1535" i="1"/>
  <c r="BA1536" i="1"/>
  <c r="BA1537" i="1"/>
  <c r="BA1538" i="1"/>
  <c r="BA1539" i="1"/>
  <c r="BA1540" i="1"/>
  <c r="BA1541" i="1"/>
  <c r="BA1542" i="1"/>
  <c r="BA1543" i="1"/>
  <c r="BA1544" i="1"/>
  <c r="BA1545" i="1"/>
  <c r="BA1546" i="1"/>
  <c r="BA1547" i="1"/>
  <c r="BA1548" i="1"/>
  <c r="BA1549" i="1"/>
  <c r="BA1550" i="1"/>
  <c r="BA1551" i="1"/>
  <c r="BA1552" i="1"/>
  <c r="BA1553" i="1"/>
  <c r="BA1554" i="1"/>
  <c r="BA1555" i="1"/>
  <c r="BA1556" i="1"/>
  <c r="BA1557" i="1"/>
  <c r="BA1558" i="1"/>
  <c r="BA1559" i="1"/>
  <c r="BA1560" i="1"/>
  <c r="BA1561" i="1"/>
  <c r="BA1562" i="1"/>
  <c r="BA1563" i="1"/>
  <c r="BA1564" i="1"/>
  <c r="BA1565" i="1"/>
  <c r="BA1566" i="1"/>
  <c r="BA1567" i="1"/>
  <c r="BA1568" i="1"/>
  <c r="BA1569" i="1"/>
  <c r="BA1570" i="1"/>
  <c r="BA1571" i="1"/>
  <c r="BA1572" i="1"/>
  <c r="BA1573" i="1"/>
  <c r="BA1574" i="1"/>
  <c r="BA1575" i="1"/>
  <c r="BA1576" i="1"/>
  <c r="BA1577" i="1"/>
  <c r="BA1578" i="1"/>
  <c r="BA1579" i="1"/>
  <c r="BA1580" i="1"/>
  <c r="BA1581" i="1"/>
  <c r="BA1582" i="1"/>
  <c r="BA1583" i="1"/>
  <c r="BA1584" i="1"/>
  <c r="BA1585" i="1"/>
  <c r="BA1586" i="1"/>
  <c r="BA1587" i="1"/>
  <c r="BA1588" i="1"/>
  <c r="BA1589" i="1"/>
  <c r="BA1590" i="1"/>
  <c r="BA1591" i="1"/>
  <c r="BA1592" i="1"/>
  <c r="BA1593" i="1"/>
  <c r="BA1594" i="1"/>
  <c r="BA1595" i="1"/>
  <c r="BA1596" i="1"/>
  <c r="BA1597" i="1"/>
  <c r="BA1598" i="1"/>
  <c r="BA1599" i="1"/>
  <c r="BA1600" i="1"/>
  <c r="BA1601" i="1"/>
  <c r="BA1602" i="1"/>
  <c r="BA1603" i="1"/>
  <c r="BA1604" i="1"/>
  <c r="BA1605" i="1"/>
  <c r="BA1606" i="1"/>
  <c r="BA1607" i="1"/>
  <c r="BA1608" i="1"/>
  <c r="BA1609" i="1"/>
  <c r="BA1610" i="1"/>
  <c r="BA1611" i="1"/>
  <c r="BA1612" i="1"/>
  <c r="BA1613" i="1"/>
  <c r="BA1614" i="1"/>
  <c r="BA1615" i="1"/>
  <c r="BA1616" i="1"/>
  <c r="BA1617" i="1"/>
  <c r="BA1618" i="1"/>
  <c r="BA1619" i="1"/>
  <c r="BA1620" i="1"/>
  <c r="BA1621" i="1"/>
  <c r="BA1622" i="1"/>
  <c r="BA1623" i="1"/>
  <c r="BA1624" i="1"/>
  <c r="BA1625" i="1"/>
  <c r="BA1626" i="1"/>
  <c r="BA1627" i="1"/>
  <c r="BA1628" i="1"/>
  <c r="BA1629" i="1"/>
  <c r="BA1630" i="1"/>
  <c r="BA1631" i="1"/>
  <c r="BA1632" i="1"/>
  <c r="BA1633" i="1"/>
  <c r="BA1634" i="1"/>
  <c r="BA1635" i="1"/>
  <c r="BA1636" i="1"/>
  <c r="BA1637" i="1"/>
  <c r="BA1638" i="1"/>
  <c r="BA1639" i="1"/>
  <c r="BA1640" i="1"/>
  <c r="BA1641" i="1"/>
  <c r="BA1642" i="1"/>
  <c r="BA1643" i="1"/>
  <c r="BA1644" i="1"/>
  <c r="BA1645" i="1"/>
  <c r="BA1646" i="1"/>
  <c r="BA1647" i="1"/>
  <c r="BA1648" i="1"/>
  <c r="BA1649" i="1"/>
  <c r="BA1650" i="1"/>
  <c r="BA1651" i="1"/>
  <c r="BA1652" i="1"/>
  <c r="BA1653" i="1"/>
  <c r="BA1654" i="1"/>
  <c r="BA1655" i="1"/>
  <c r="BA1656" i="1"/>
  <c r="BA1657" i="1"/>
  <c r="BA1658" i="1"/>
  <c r="BA1659" i="1"/>
  <c r="BA1660" i="1"/>
  <c r="BA1661" i="1"/>
  <c r="BA1662" i="1"/>
  <c r="BA1663" i="1"/>
  <c r="BA1664" i="1"/>
  <c r="BA1665" i="1"/>
  <c r="BA1666" i="1"/>
  <c r="BA1667" i="1"/>
  <c r="BA1668" i="1"/>
  <c r="BA1669" i="1"/>
  <c r="BA1670" i="1"/>
  <c r="BA1671" i="1"/>
  <c r="BA1672" i="1"/>
  <c r="BA1673" i="1"/>
  <c r="BA1674" i="1"/>
  <c r="BA1675" i="1"/>
  <c r="BA1676" i="1"/>
  <c r="BA1677" i="1"/>
  <c r="BA1678" i="1"/>
  <c r="BA1679" i="1"/>
  <c r="BA1680" i="1"/>
  <c r="BA1681" i="1"/>
  <c r="BA1682" i="1"/>
  <c r="BA1683" i="1"/>
  <c r="BA1684" i="1"/>
  <c r="BA1685" i="1"/>
  <c r="BA1686" i="1"/>
  <c r="BA1687" i="1"/>
  <c r="BA1688" i="1"/>
  <c r="BA1689" i="1"/>
  <c r="BA1690" i="1"/>
  <c r="BA1691" i="1"/>
  <c r="BA1692" i="1"/>
  <c r="BA1693" i="1"/>
  <c r="BA1694" i="1"/>
  <c r="BA1695" i="1"/>
  <c r="BA1696" i="1"/>
  <c r="BA1697" i="1"/>
  <c r="BA1698" i="1"/>
  <c r="BA1699" i="1"/>
  <c r="BA1700" i="1"/>
  <c r="BA1701" i="1"/>
  <c r="BA1702" i="1"/>
  <c r="BA1703" i="1"/>
  <c r="BA1704" i="1"/>
  <c r="BA1705" i="1"/>
  <c r="BA1706" i="1"/>
  <c r="BA1707" i="1"/>
  <c r="BA1708" i="1"/>
  <c r="BA1709" i="1"/>
  <c r="BA1710" i="1"/>
  <c r="BA1711" i="1"/>
  <c r="BA1712" i="1"/>
  <c r="BA1713" i="1"/>
  <c r="BA1714" i="1"/>
  <c r="BA1715" i="1"/>
  <c r="BA1716" i="1"/>
  <c r="BA1717" i="1"/>
  <c r="BA1718" i="1"/>
  <c r="BA1719" i="1"/>
  <c r="BA1720" i="1"/>
  <c r="BA1721" i="1"/>
  <c r="BA1722" i="1"/>
  <c r="BA1723" i="1"/>
  <c r="BA1724" i="1"/>
  <c r="BA1725" i="1"/>
  <c r="BA1726" i="1"/>
  <c r="BA1727" i="1"/>
  <c r="BA1728" i="1"/>
  <c r="BA1729" i="1"/>
  <c r="BA1730" i="1"/>
  <c r="BA1731" i="1"/>
  <c r="BA1732" i="1"/>
  <c r="BA1733" i="1"/>
  <c r="BA1734" i="1"/>
  <c r="BA1735" i="1"/>
  <c r="BA1736" i="1"/>
  <c r="BA1737" i="1"/>
  <c r="BA1738" i="1"/>
  <c r="BA1739" i="1"/>
  <c r="BA1740" i="1"/>
  <c r="BA1741" i="1"/>
  <c r="BA1742" i="1"/>
  <c r="BA1743" i="1"/>
  <c r="BA1744" i="1"/>
  <c r="BA1745" i="1"/>
  <c r="BA1746" i="1"/>
  <c r="BA1747" i="1"/>
  <c r="BA1748" i="1"/>
  <c r="BA1749" i="1"/>
  <c r="BA1750" i="1"/>
  <c r="BA1751" i="1"/>
  <c r="BA1752" i="1"/>
  <c r="BA1753" i="1"/>
  <c r="BA1754" i="1"/>
  <c r="BA1755" i="1"/>
  <c r="BA1756" i="1"/>
  <c r="BA1757" i="1"/>
  <c r="BA1758" i="1"/>
  <c r="BA1759" i="1"/>
  <c r="BA1760" i="1"/>
  <c r="BA1761" i="1"/>
  <c r="BA1762" i="1"/>
  <c r="BA1763" i="1"/>
  <c r="BA1764" i="1"/>
  <c r="BA1765" i="1"/>
  <c r="BA1766" i="1"/>
  <c r="BA1767" i="1"/>
  <c r="BA1768" i="1"/>
  <c r="BA1769" i="1"/>
  <c r="BA1770" i="1"/>
  <c r="BA1771" i="1"/>
  <c r="BA1772" i="1"/>
  <c r="BA1773" i="1"/>
  <c r="BA1774" i="1"/>
  <c r="BA1775" i="1"/>
  <c r="BA1776" i="1"/>
  <c r="BA1777" i="1"/>
  <c r="BA1778" i="1"/>
  <c r="BA1779" i="1"/>
  <c r="BA1780" i="1"/>
  <c r="BA1781" i="1"/>
  <c r="BA1782" i="1"/>
  <c r="BA1783" i="1"/>
  <c r="BA1784" i="1"/>
  <c r="BA1785" i="1"/>
  <c r="BA1786" i="1"/>
  <c r="BA1787" i="1"/>
  <c r="BA1788" i="1"/>
  <c r="BA1789" i="1"/>
  <c r="BA1790" i="1"/>
  <c r="BA1791" i="1"/>
  <c r="BA1792" i="1"/>
  <c r="BA1793" i="1"/>
  <c r="BA1794" i="1"/>
  <c r="BA1795" i="1"/>
  <c r="BA1796" i="1"/>
  <c r="BA1797" i="1"/>
  <c r="BA1798" i="1"/>
  <c r="BA1799" i="1"/>
  <c r="BA1800" i="1"/>
  <c r="BA1801" i="1"/>
  <c r="BA1802" i="1"/>
  <c r="BA1803" i="1"/>
  <c r="BA1804" i="1"/>
  <c r="BA1805" i="1"/>
  <c r="BA1806" i="1"/>
  <c r="BA1807" i="1"/>
  <c r="BA1808" i="1"/>
  <c r="BA1809" i="1"/>
  <c r="BA1810" i="1"/>
  <c r="BA1811" i="1"/>
  <c r="BA1812" i="1"/>
  <c r="BA1813" i="1"/>
  <c r="BA1814" i="1"/>
  <c r="BA1815" i="1"/>
  <c r="BA1816" i="1"/>
  <c r="BA1817" i="1"/>
  <c r="BA1818" i="1"/>
  <c r="BA1819" i="1"/>
  <c r="BA1820" i="1"/>
  <c r="BA1821" i="1"/>
  <c r="BA1822" i="1"/>
  <c r="BA1823" i="1"/>
  <c r="BA1824" i="1"/>
  <c r="BA1825" i="1"/>
  <c r="BA1826" i="1"/>
  <c r="BA1827" i="1"/>
  <c r="BA1828" i="1"/>
  <c r="BA1829" i="1"/>
  <c r="BA1830" i="1"/>
  <c r="BA1831" i="1"/>
  <c r="BA1832" i="1"/>
  <c r="BA1833" i="1"/>
  <c r="BA1834" i="1"/>
  <c r="BA1835" i="1"/>
  <c r="BA1836" i="1"/>
  <c r="BA1837" i="1"/>
  <c r="BA1838" i="1"/>
  <c r="BA1839" i="1"/>
  <c r="BA1840" i="1"/>
  <c r="BA1841" i="1"/>
  <c r="BA1842" i="1"/>
  <c r="BA1843" i="1"/>
  <c r="BA1844" i="1"/>
  <c r="BA1845" i="1"/>
  <c r="BA1846" i="1"/>
  <c r="BA1847" i="1"/>
  <c r="BA1848" i="1"/>
  <c r="BA1849" i="1"/>
  <c r="BA1850" i="1"/>
  <c r="BA1851" i="1"/>
  <c r="BA1852" i="1"/>
  <c r="BA1853" i="1"/>
  <c r="BA1854" i="1"/>
  <c r="BA1855" i="1"/>
  <c r="BA1856" i="1"/>
  <c r="BA1857" i="1"/>
  <c r="BA1858" i="1"/>
  <c r="BA1859" i="1"/>
  <c r="BA1860" i="1"/>
  <c r="BA1861" i="1"/>
  <c r="BA1862" i="1"/>
  <c r="BA1863" i="1"/>
  <c r="BA1864" i="1"/>
  <c r="BA1865" i="1"/>
  <c r="BA1866" i="1"/>
  <c r="BA1867" i="1"/>
  <c r="BA1868" i="1"/>
  <c r="BA1869" i="1"/>
  <c r="BA1870" i="1"/>
  <c r="BA1871" i="1"/>
  <c r="BA1872" i="1"/>
  <c r="BA1873" i="1"/>
  <c r="BA1874" i="1"/>
  <c r="BA1875" i="1"/>
  <c r="BA1876" i="1"/>
  <c r="BA1877" i="1"/>
  <c r="BA1878" i="1"/>
  <c r="BA1879" i="1"/>
  <c r="BA1880" i="1"/>
  <c r="BA1881" i="1"/>
  <c r="BA1882" i="1"/>
  <c r="BA1883" i="1"/>
  <c r="BA1884" i="1"/>
  <c r="BA1885" i="1"/>
  <c r="BA1886" i="1"/>
  <c r="BA1887" i="1"/>
  <c r="BA1888" i="1"/>
  <c r="BA1889" i="1"/>
  <c r="BA1890" i="1"/>
  <c r="BA1891" i="1"/>
  <c r="BA1892" i="1"/>
  <c r="BA1893" i="1"/>
  <c r="BA1894" i="1"/>
  <c r="BA1895" i="1"/>
  <c r="BA1896" i="1"/>
  <c r="BA1897" i="1"/>
  <c r="BA1898" i="1"/>
  <c r="BA1899" i="1"/>
  <c r="BA1900" i="1"/>
  <c r="BA1901" i="1"/>
  <c r="BA1902" i="1"/>
  <c r="BA1903" i="1"/>
  <c r="BA1904" i="1"/>
  <c r="BA1905" i="1"/>
  <c r="BA1906" i="1"/>
  <c r="BA1907" i="1"/>
  <c r="BA1908" i="1"/>
  <c r="BA1909" i="1"/>
  <c r="BA1910" i="1"/>
  <c r="BA1911" i="1"/>
  <c r="BA1912" i="1"/>
  <c r="BA1913" i="1"/>
  <c r="BA1914" i="1"/>
  <c r="BA1915" i="1"/>
  <c r="BA1916" i="1"/>
  <c r="BA1917" i="1"/>
  <c r="BA1918" i="1"/>
  <c r="BA1919" i="1"/>
  <c r="BA1920" i="1"/>
  <c r="BA1921" i="1"/>
  <c r="BA1922" i="1"/>
  <c r="BA1923" i="1"/>
  <c r="BA1924" i="1"/>
  <c r="BA1925" i="1"/>
  <c r="BA1926" i="1"/>
  <c r="BA1927" i="1"/>
  <c r="BA1928" i="1"/>
  <c r="BA1929" i="1"/>
  <c r="BA1930" i="1"/>
  <c r="BA1931" i="1"/>
  <c r="BA1932" i="1"/>
  <c r="BA1933" i="1"/>
  <c r="BA1934" i="1"/>
  <c r="BA1935" i="1"/>
  <c r="BA1936" i="1"/>
  <c r="BA1937" i="1"/>
  <c r="BA1938" i="1"/>
  <c r="BA1939" i="1"/>
  <c r="BA1940" i="1"/>
  <c r="BA1941" i="1"/>
  <c r="BA1942" i="1"/>
  <c r="BA1943" i="1"/>
  <c r="BA1944" i="1"/>
  <c r="BA1945" i="1"/>
  <c r="BA1946" i="1"/>
  <c r="BA1947" i="1"/>
  <c r="BA1948" i="1"/>
  <c r="BA1949" i="1"/>
  <c r="BA1950" i="1"/>
  <c r="BA1951" i="1"/>
  <c r="BA1952" i="1"/>
  <c r="BA1953" i="1"/>
  <c r="BA1954" i="1"/>
  <c r="BA1955" i="1"/>
  <c r="BA1956" i="1"/>
  <c r="BA1957" i="1"/>
  <c r="BA1958" i="1"/>
  <c r="BA1959" i="1"/>
  <c r="BA1960" i="1"/>
  <c r="BA1961" i="1"/>
  <c r="BA1962" i="1"/>
  <c r="BA1963" i="1"/>
  <c r="BA1964" i="1"/>
  <c r="BA1965" i="1"/>
  <c r="BA1966" i="1"/>
  <c r="BA1967" i="1"/>
  <c r="BA1968" i="1"/>
  <c r="BA1969" i="1"/>
  <c r="BA1970" i="1"/>
  <c r="BA1971" i="1"/>
  <c r="BA1972" i="1"/>
  <c r="BA1973" i="1"/>
  <c r="BA1974" i="1"/>
  <c r="BA1975" i="1"/>
  <c r="BA1976" i="1"/>
  <c r="BA1977" i="1"/>
  <c r="BA1978" i="1"/>
  <c r="BA1979" i="1"/>
  <c r="BA1980" i="1"/>
  <c r="BA1981" i="1"/>
  <c r="BA1982" i="1"/>
  <c r="BA1983" i="1"/>
  <c r="BA1984" i="1"/>
  <c r="BA1985" i="1"/>
  <c r="BA1986" i="1"/>
  <c r="BA1987" i="1"/>
  <c r="BA1988" i="1"/>
  <c r="BA1989" i="1"/>
  <c r="BA1990" i="1"/>
  <c r="BA1991" i="1"/>
  <c r="BA1992" i="1"/>
  <c r="BA1993" i="1"/>
  <c r="BA1994" i="1"/>
  <c r="BA1995" i="1"/>
  <c r="BA1996" i="1"/>
  <c r="BA1997" i="1"/>
  <c r="BA1998" i="1"/>
  <c r="BA1999" i="1"/>
  <c r="BA2000" i="1"/>
  <c r="BA2001" i="1"/>
  <c r="BA2002" i="1"/>
  <c r="BA2003" i="1"/>
  <c r="BA2004" i="1"/>
  <c r="BA2005" i="1"/>
  <c r="BA2006" i="1"/>
  <c r="BA2007" i="1"/>
  <c r="BA2008" i="1"/>
  <c r="BA2009" i="1"/>
  <c r="BA2010" i="1"/>
  <c r="BA2011" i="1"/>
  <c r="BA2012" i="1"/>
  <c r="BA2013" i="1"/>
  <c r="BA2014" i="1"/>
  <c r="BA2015" i="1"/>
  <c r="BA2016" i="1"/>
  <c r="BA2017" i="1"/>
  <c r="BA2018" i="1"/>
  <c r="BA2019" i="1"/>
  <c r="BA2020" i="1"/>
  <c r="BA2021" i="1"/>
  <c r="BA2022" i="1"/>
  <c r="BA2023" i="1"/>
  <c r="BA2024" i="1"/>
  <c r="BA2025" i="1"/>
  <c r="BA2026" i="1"/>
  <c r="BA2027" i="1"/>
  <c r="BA2028" i="1"/>
  <c r="BA2029" i="1"/>
  <c r="BA2030" i="1"/>
  <c r="BA2031" i="1"/>
  <c r="BA2032" i="1"/>
  <c r="BA2033" i="1"/>
  <c r="BA2034" i="1"/>
  <c r="BA2035" i="1"/>
  <c r="BA2036" i="1"/>
  <c r="BA2037" i="1"/>
  <c r="BA2038" i="1"/>
  <c r="BA2039" i="1"/>
  <c r="BA2040" i="1"/>
  <c r="BA2041" i="1"/>
  <c r="BA2042" i="1"/>
  <c r="BA2043" i="1"/>
  <c r="BA2044" i="1"/>
  <c r="BA2045" i="1"/>
  <c r="BA2046" i="1"/>
  <c r="BA2047" i="1"/>
  <c r="BA2048" i="1"/>
  <c r="BA2049" i="1"/>
  <c r="BA2050" i="1"/>
  <c r="BA2051" i="1"/>
  <c r="BA2052" i="1"/>
  <c r="BA2053" i="1"/>
  <c r="BA2054" i="1"/>
  <c r="BA2055" i="1"/>
  <c r="BA2056" i="1"/>
  <c r="BA2057" i="1"/>
  <c r="BA2058" i="1"/>
  <c r="BA2059" i="1"/>
  <c r="BA2060" i="1"/>
  <c r="BA2061" i="1"/>
  <c r="BA2062" i="1"/>
  <c r="BA2063" i="1"/>
  <c r="BA2064" i="1"/>
  <c r="BA2065" i="1"/>
  <c r="BA2066" i="1"/>
  <c r="BA2067" i="1"/>
  <c r="BA2068" i="1"/>
  <c r="BA2069" i="1"/>
  <c r="BA2070" i="1"/>
  <c r="BA2071" i="1"/>
  <c r="BA2072" i="1"/>
  <c r="BA2073" i="1"/>
  <c r="BA2074" i="1"/>
  <c r="BA2075" i="1"/>
  <c r="BA2076" i="1"/>
  <c r="BA2077" i="1"/>
  <c r="BA2078" i="1"/>
  <c r="BA2079" i="1"/>
  <c r="BA2080" i="1"/>
  <c r="BA2081" i="1"/>
  <c r="BA2082" i="1"/>
  <c r="BA2083" i="1"/>
  <c r="BA2084" i="1"/>
  <c r="BA2085" i="1"/>
  <c r="BA2086" i="1"/>
  <c r="BA2087" i="1"/>
  <c r="BA2088" i="1"/>
  <c r="BA2089" i="1"/>
  <c r="BA2090" i="1"/>
  <c r="BA2091" i="1"/>
  <c r="BA2092" i="1"/>
  <c r="BA2093" i="1"/>
  <c r="BA2094" i="1"/>
  <c r="BA2095" i="1"/>
  <c r="BA2096" i="1"/>
  <c r="BA2097" i="1"/>
  <c r="BA2098" i="1"/>
  <c r="BA2099" i="1"/>
  <c r="BA2100" i="1"/>
  <c r="BA2101" i="1"/>
  <c r="BA2102" i="1"/>
  <c r="BA2103" i="1"/>
  <c r="BA2104" i="1"/>
  <c r="BA2105" i="1"/>
  <c r="BA2106" i="1"/>
  <c r="BA2107" i="1"/>
  <c r="BA2108" i="1"/>
  <c r="BA2109" i="1"/>
  <c r="BA2110" i="1"/>
  <c r="BA2111" i="1"/>
  <c r="BA2112" i="1"/>
  <c r="BA2113" i="1"/>
  <c r="BA2114" i="1"/>
  <c r="BA2115" i="1"/>
  <c r="BA2116" i="1"/>
  <c r="BA2117" i="1"/>
  <c r="BA2118" i="1"/>
  <c r="BA2119" i="1"/>
  <c r="BA2120" i="1"/>
  <c r="BA2121" i="1"/>
  <c r="BA2122" i="1"/>
  <c r="BA2123" i="1"/>
  <c r="BA2124" i="1"/>
  <c r="BA2125" i="1"/>
  <c r="BA2126" i="1"/>
  <c r="BA2127" i="1"/>
  <c r="BA2128" i="1"/>
  <c r="BA2129" i="1"/>
  <c r="BA2130" i="1"/>
  <c r="BA2131" i="1"/>
  <c r="BA2132" i="1"/>
  <c r="BA2133" i="1"/>
  <c r="BA2134" i="1"/>
  <c r="BA2135" i="1"/>
  <c r="BA2136" i="1"/>
  <c r="BA2137" i="1"/>
  <c r="BA2138" i="1"/>
  <c r="BA2139" i="1"/>
  <c r="BA2140" i="1"/>
  <c r="BA2141" i="1"/>
  <c r="BA2142" i="1"/>
  <c r="BA2143" i="1"/>
  <c r="BA2144" i="1"/>
  <c r="BA2145" i="1"/>
  <c r="BA2146" i="1"/>
  <c r="BA2147" i="1"/>
  <c r="BA2148" i="1"/>
  <c r="BA2149" i="1"/>
  <c r="BA2150" i="1"/>
  <c r="BA2151" i="1"/>
  <c r="BA2152" i="1"/>
  <c r="BA2153" i="1"/>
  <c r="BA2154" i="1"/>
  <c r="BA2155" i="1"/>
  <c r="BA2156" i="1"/>
  <c r="BA2157" i="1"/>
  <c r="BA2158" i="1"/>
  <c r="BA2159" i="1"/>
  <c r="BA2160" i="1"/>
  <c r="BA2161" i="1"/>
  <c r="BA2162" i="1"/>
  <c r="BA2163" i="1"/>
  <c r="BA2164" i="1"/>
  <c r="BA2165" i="1"/>
  <c r="BA2166" i="1"/>
  <c r="BA2167" i="1"/>
  <c r="BA2168" i="1"/>
  <c r="BA2169" i="1"/>
  <c r="BA2170" i="1"/>
  <c r="BA2171" i="1"/>
  <c r="BA2172" i="1"/>
  <c r="BA2173" i="1"/>
  <c r="BA2174" i="1"/>
  <c r="BA2175" i="1"/>
  <c r="BA2176" i="1"/>
  <c r="BA2177" i="1"/>
  <c r="BA2178" i="1"/>
  <c r="BA2179" i="1"/>
  <c r="BA2180" i="1"/>
  <c r="BA2181" i="1"/>
  <c r="BA2182" i="1"/>
  <c r="BA2183" i="1"/>
  <c r="BA2184" i="1"/>
  <c r="BA2185" i="1"/>
  <c r="BA2186" i="1"/>
  <c r="BA2187" i="1"/>
  <c r="BA2188" i="1"/>
  <c r="BA2189" i="1"/>
  <c r="BA2190" i="1"/>
  <c r="BA2191" i="1"/>
  <c r="BA2192" i="1"/>
  <c r="BA2193" i="1"/>
  <c r="BA2194" i="1"/>
  <c r="BA2195" i="1"/>
  <c r="BA2196" i="1"/>
  <c r="BA2197" i="1"/>
  <c r="BA2198" i="1"/>
  <c r="BA2199" i="1"/>
  <c r="BA2200" i="1"/>
  <c r="BA2201" i="1"/>
  <c r="BA2202" i="1"/>
  <c r="BA2203" i="1"/>
  <c r="BA2204" i="1"/>
  <c r="BA2205" i="1"/>
  <c r="BA2206" i="1"/>
  <c r="BA2207" i="1"/>
  <c r="BA2208" i="1"/>
  <c r="BA2209" i="1"/>
  <c r="BA2210" i="1"/>
  <c r="BA2211" i="1"/>
  <c r="BA2212" i="1"/>
  <c r="BA2213" i="1"/>
  <c r="BA2214" i="1"/>
  <c r="BA2215" i="1"/>
  <c r="BA2216" i="1"/>
  <c r="BA2217" i="1"/>
  <c r="BA2218" i="1"/>
  <c r="BA2219" i="1"/>
  <c r="BA2220" i="1"/>
  <c r="BA2221" i="1"/>
  <c r="BA2222" i="1"/>
  <c r="BA2223" i="1"/>
  <c r="BA2224" i="1"/>
  <c r="BA2225" i="1"/>
  <c r="BA2226" i="1"/>
  <c r="BA2227" i="1"/>
  <c r="BA2228" i="1"/>
  <c r="BA2229" i="1"/>
  <c r="BA2230" i="1"/>
  <c r="BA2231" i="1"/>
  <c r="BA2232" i="1"/>
  <c r="BA2233" i="1"/>
  <c r="BA2234" i="1"/>
  <c r="BA2235" i="1"/>
  <c r="BA2236" i="1"/>
  <c r="BA2237" i="1"/>
  <c r="BA2238" i="1"/>
  <c r="BA2239" i="1"/>
  <c r="BA2240" i="1"/>
  <c r="BA2241" i="1"/>
  <c r="BA2242" i="1"/>
  <c r="BA2243" i="1"/>
  <c r="BA2244" i="1"/>
  <c r="BA2245" i="1"/>
  <c r="BA2246" i="1"/>
  <c r="BA2247" i="1"/>
  <c r="BA2248" i="1"/>
  <c r="BA2249" i="1"/>
  <c r="BA2250" i="1"/>
  <c r="BA2251" i="1"/>
  <c r="BA2252" i="1"/>
  <c r="BA2253" i="1"/>
  <c r="BA2254" i="1"/>
  <c r="BA2255" i="1"/>
  <c r="BA2256" i="1"/>
  <c r="BA2257" i="1"/>
  <c r="BA2258" i="1"/>
  <c r="BA2259" i="1"/>
  <c r="BA2260" i="1"/>
  <c r="BA2261" i="1"/>
  <c r="BA2262" i="1"/>
  <c r="BA2263" i="1"/>
  <c r="BA2264" i="1"/>
  <c r="BA2265" i="1"/>
  <c r="BA2266" i="1"/>
  <c r="BA2267" i="1"/>
  <c r="BA2268" i="1"/>
  <c r="BA2269" i="1"/>
  <c r="BA2270" i="1"/>
  <c r="BA2271" i="1"/>
  <c r="BA2272" i="1"/>
  <c r="BA2273" i="1"/>
  <c r="BA2274" i="1"/>
  <c r="BA2275" i="1"/>
  <c r="BA2276" i="1"/>
  <c r="BA2277" i="1"/>
  <c r="BA2278" i="1"/>
  <c r="BA2279" i="1"/>
  <c r="BA2280" i="1"/>
  <c r="BA2281" i="1"/>
  <c r="BA2282" i="1"/>
  <c r="BA2283" i="1"/>
  <c r="BA2284" i="1"/>
  <c r="BA2285" i="1"/>
  <c r="BA2286" i="1"/>
  <c r="BA2287" i="1"/>
  <c r="BA2288" i="1"/>
  <c r="BA2289" i="1"/>
  <c r="BA2290" i="1"/>
  <c r="BA2291" i="1"/>
  <c r="BA2292" i="1"/>
  <c r="BA2293" i="1"/>
  <c r="BA2294" i="1"/>
  <c r="BA2295" i="1"/>
  <c r="BA2296" i="1"/>
  <c r="BA2297" i="1"/>
  <c r="BA2298" i="1"/>
  <c r="BA2299" i="1"/>
  <c r="BA2300" i="1"/>
  <c r="BA2301" i="1"/>
  <c r="BA2302" i="1"/>
  <c r="BA2303" i="1"/>
  <c r="BA2304" i="1"/>
  <c r="BA2305" i="1"/>
  <c r="BA2306" i="1"/>
  <c r="BA2307" i="1"/>
  <c r="BA2308" i="1"/>
  <c r="BA2309" i="1"/>
  <c r="BA2310" i="1"/>
  <c r="BA2311" i="1"/>
  <c r="BA2312" i="1"/>
  <c r="BA2313" i="1"/>
  <c r="BA2314" i="1"/>
  <c r="BA2315" i="1"/>
  <c r="BA2316" i="1"/>
  <c r="BA2317" i="1"/>
  <c r="BA2318" i="1"/>
  <c r="BA2319" i="1"/>
  <c r="BA2320" i="1"/>
  <c r="BA2321" i="1"/>
  <c r="BA2322" i="1"/>
  <c r="BA2323" i="1"/>
  <c r="BA2324" i="1"/>
  <c r="BA2325" i="1"/>
  <c r="BA2326" i="1"/>
  <c r="BA2327" i="1"/>
  <c r="BA2328" i="1"/>
  <c r="BA2329" i="1"/>
  <c r="BA2330" i="1"/>
  <c r="BA2331" i="1"/>
  <c r="BA2332" i="1"/>
  <c r="BA2333" i="1"/>
  <c r="BA2334" i="1"/>
  <c r="BA2335" i="1"/>
  <c r="BA2336" i="1"/>
  <c r="BA2337" i="1"/>
  <c r="BA2338" i="1"/>
  <c r="BA2339" i="1"/>
  <c r="BA2340" i="1"/>
  <c r="BA2341" i="1"/>
  <c r="BA2342" i="1"/>
  <c r="BA2343" i="1"/>
  <c r="BA2344" i="1"/>
  <c r="BA2345" i="1"/>
  <c r="BA2346" i="1"/>
  <c r="BA2347" i="1"/>
  <c r="BA2348" i="1"/>
  <c r="BA2349" i="1"/>
  <c r="BA2350" i="1"/>
  <c r="BA2351" i="1"/>
  <c r="BA2352" i="1"/>
  <c r="BA2353" i="1"/>
  <c r="BA2354" i="1"/>
  <c r="BA2355" i="1"/>
  <c r="BA2356" i="1"/>
  <c r="BA2357" i="1"/>
  <c r="BA2358" i="1"/>
  <c r="BA2359" i="1"/>
  <c r="BA2360" i="1"/>
  <c r="BA2361" i="1"/>
  <c r="BA2362" i="1"/>
  <c r="BA2363" i="1"/>
  <c r="BA2364" i="1"/>
  <c r="BA2365" i="1"/>
  <c r="BA2366" i="1"/>
  <c r="BA2367" i="1"/>
  <c r="BA2368" i="1"/>
  <c r="BA2369" i="1"/>
  <c r="BA2370" i="1"/>
  <c r="BA2371" i="1"/>
  <c r="BA2372" i="1"/>
  <c r="BA2373" i="1"/>
  <c r="BA2374" i="1"/>
  <c r="BA2375" i="1"/>
  <c r="BA2376" i="1"/>
  <c r="BA2377" i="1"/>
  <c r="BA2378" i="1"/>
  <c r="BA2379" i="1"/>
  <c r="BA2380" i="1"/>
  <c r="BA2381" i="1"/>
  <c r="BA2382" i="1"/>
  <c r="BA2383" i="1"/>
  <c r="BA2384" i="1"/>
  <c r="BA2385" i="1"/>
  <c r="BA2386" i="1"/>
  <c r="BA2387" i="1"/>
  <c r="BA2388" i="1"/>
  <c r="BA2389" i="1"/>
  <c r="BA2390" i="1"/>
  <c r="BA2391" i="1"/>
  <c r="BA2392" i="1"/>
  <c r="BA2393" i="1"/>
  <c r="BA2394" i="1"/>
  <c r="BA2395" i="1"/>
  <c r="BA2396" i="1"/>
  <c r="BA2397" i="1"/>
  <c r="BA2398" i="1"/>
  <c r="BA2399" i="1"/>
  <c r="BA2400" i="1"/>
  <c r="BA2401" i="1"/>
  <c r="BA2402" i="1"/>
  <c r="BA2403" i="1"/>
  <c r="BA2404" i="1"/>
  <c r="BA2405" i="1"/>
  <c r="BA2406" i="1"/>
  <c r="BA2407" i="1"/>
  <c r="BA2408" i="1"/>
  <c r="BA2409" i="1"/>
  <c r="BA2410" i="1"/>
  <c r="BA2411" i="1"/>
  <c r="BA2412" i="1"/>
  <c r="BA2413" i="1"/>
  <c r="BA2414" i="1"/>
  <c r="BA2415" i="1"/>
  <c r="BA2416" i="1"/>
  <c r="BA2417" i="1"/>
  <c r="BA2418" i="1"/>
  <c r="BA2419" i="1"/>
  <c r="BA2420" i="1"/>
  <c r="BA2421" i="1"/>
  <c r="BA2422" i="1"/>
  <c r="BA2423" i="1"/>
  <c r="BA2424" i="1"/>
  <c r="BA2425" i="1"/>
  <c r="BA2426" i="1"/>
  <c r="BA2427" i="1"/>
  <c r="BA2428" i="1"/>
  <c r="BA2429" i="1"/>
  <c r="BA2430" i="1"/>
  <c r="BA2431" i="1"/>
  <c r="BA2432" i="1"/>
  <c r="BA2433" i="1"/>
  <c r="BA2434" i="1"/>
  <c r="BA2435" i="1"/>
  <c r="BA2436" i="1"/>
  <c r="BA2437" i="1"/>
  <c r="BA2438" i="1"/>
  <c r="BA2439" i="1"/>
  <c r="BA2440" i="1"/>
  <c r="BA2441" i="1"/>
  <c r="BA2442" i="1"/>
  <c r="BA2443" i="1"/>
  <c r="BA2444" i="1"/>
  <c r="BA2445" i="1"/>
  <c r="BA2446" i="1"/>
  <c r="BA2447" i="1"/>
  <c r="BA2448" i="1"/>
  <c r="BA2449" i="1"/>
  <c r="BA2450" i="1"/>
  <c r="BA2451" i="1"/>
  <c r="BA2452" i="1"/>
  <c r="BA2453" i="1"/>
  <c r="BA2454" i="1"/>
  <c r="BA2455" i="1"/>
  <c r="BA2456" i="1"/>
  <c r="BA2457" i="1"/>
  <c r="BA2458" i="1"/>
  <c r="BA2459" i="1"/>
  <c r="BA2460" i="1"/>
  <c r="BA2461" i="1"/>
  <c r="BA2462" i="1"/>
  <c r="BA2463" i="1"/>
  <c r="BA2464" i="1"/>
  <c r="BA2465" i="1"/>
  <c r="BA2466" i="1"/>
  <c r="BA2467" i="1"/>
  <c r="BA2468" i="1"/>
  <c r="BA2469" i="1"/>
  <c r="BA2470" i="1"/>
  <c r="BA2471" i="1"/>
  <c r="BA2472" i="1"/>
  <c r="BA2473" i="1"/>
  <c r="BA2474" i="1"/>
  <c r="BA2475" i="1"/>
  <c r="BA2476" i="1"/>
  <c r="BA2477" i="1"/>
  <c r="BA2478" i="1"/>
  <c r="BA2479" i="1"/>
  <c r="BA2480" i="1"/>
  <c r="BA2481" i="1"/>
  <c r="BA2482" i="1"/>
  <c r="BA2483" i="1"/>
  <c r="BA2484" i="1"/>
  <c r="BA2485" i="1"/>
  <c r="BA2486" i="1"/>
  <c r="BA2487" i="1"/>
  <c r="BA2488" i="1"/>
  <c r="BA2489" i="1"/>
  <c r="BA2490" i="1"/>
  <c r="BA2491" i="1"/>
  <c r="BA2492" i="1"/>
  <c r="BA2493" i="1"/>
  <c r="BA2494" i="1"/>
  <c r="BA2495" i="1"/>
  <c r="BA2496" i="1"/>
  <c r="BA2497" i="1"/>
  <c r="BA2498" i="1"/>
  <c r="BA2499" i="1"/>
  <c r="BA2500" i="1"/>
  <c r="BA2501" i="1"/>
  <c r="BA2502" i="1"/>
  <c r="BA2503" i="1"/>
  <c r="BA2504" i="1"/>
  <c r="BA2505" i="1"/>
  <c r="BA2506" i="1"/>
  <c r="BA2507" i="1"/>
  <c r="BA2508" i="1"/>
  <c r="BA2509" i="1"/>
  <c r="BA2510" i="1"/>
  <c r="BA2511" i="1"/>
  <c r="BA2512" i="1"/>
  <c r="BA2513" i="1"/>
  <c r="BA2514" i="1"/>
  <c r="BA2515" i="1"/>
  <c r="BA2516" i="1"/>
  <c r="BA2517" i="1"/>
  <c r="BA2518" i="1"/>
  <c r="BA2519" i="1"/>
  <c r="BA2520" i="1"/>
  <c r="BA2521" i="1"/>
  <c r="BA2522" i="1"/>
  <c r="BA2523" i="1"/>
  <c r="BA2524" i="1"/>
  <c r="BA2525" i="1"/>
  <c r="BA2526" i="1"/>
  <c r="BA2527" i="1"/>
  <c r="BA2528" i="1"/>
  <c r="BA2529" i="1"/>
  <c r="BA2530" i="1"/>
  <c r="BA2531" i="1"/>
  <c r="BA2532" i="1"/>
  <c r="BA2533" i="1"/>
  <c r="BA2534" i="1"/>
  <c r="BA2535" i="1"/>
  <c r="BA2536" i="1"/>
  <c r="BA2537" i="1"/>
  <c r="BA2538" i="1"/>
  <c r="BA2539" i="1"/>
  <c r="BA2540" i="1"/>
  <c r="BA2541" i="1"/>
  <c r="BA2542" i="1"/>
  <c r="BA2543" i="1"/>
  <c r="BA2544" i="1"/>
  <c r="BA2545" i="1"/>
  <c r="BA2546" i="1"/>
  <c r="BA2547" i="1"/>
  <c r="BA2548" i="1"/>
  <c r="BA2549" i="1"/>
  <c r="BA2550" i="1"/>
  <c r="BA2551" i="1"/>
  <c r="BA2552" i="1"/>
  <c r="BA2553" i="1"/>
  <c r="BA2554" i="1"/>
  <c r="BA2555" i="1"/>
  <c r="BA2556" i="1"/>
  <c r="BA2557" i="1"/>
  <c r="BA2558" i="1"/>
  <c r="BA2559" i="1"/>
  <c r="BA2560" i="1"/>
  <c r="BA2561" i="1"/>
  <c r="BA2562" i="1"/>
  <c r="BA2563" i="1"/>
  <c r="BA2564" i="1"/>
  <c r="BA2565" i="1"/>
  <c r="BA2566" i="1"/>
  <c r="BA2567" i="1"/>
  <c r="BA2568" i="1"/>
  <c r="BA2569" i="1"/>
  <c r="BA2570" i="1"/>
  <c r="BA2571" i="1"/>
  <c r="BA2572" i="1"/>
  <c r="BA2573" i="1"/>
  <c r="BA2574" i="1"/>
  <c r="BA2575" i="1"/>
  <c r="BA2576" i="1"/>
  <c r="BA2577" i="1"/>
  <c r="BA2578" i="1"/>
  <c r="BA2579" i="1"/>
  <c r="BA2580" i="1"/>
  <c r="BA2581" i="1"/>
  <c r="BA2582" i="1"/>
  <c r="BA2583" i="1"/>
  <c r="BA2584" i="1"/>
  <c r="BA2585" i="1"/>
  <c r="BA2586" i="1"/>
  <c r="BA2587" i="1"/>
  <c r="BA2588" i="1"/>
  <c r="BA2589" i="1"/>
  <c r="BA2590" i="1"/>
  <c r="BA2591" i="1"/>
  <c r="BA2592" i="1"/>
  <c r="BA2593" i="1"/>
  <c r="BA2594" i="1"/>
  <c r="BA2595" i="1"/>
  <c r="BA2596" i="1"/>
  <c r="BA2597" i="1"/>
  <c r="BA2598" i="1"/>
  <c r="BA2599" i="1"/>
  <c r="BA2600" i="1"/>
  <c r="BA2601" i="1"/>
  <c r="BA2602" i="1"/>
  <c r="BA2603" i="1"/>
  <c r="BA2604" i="1"/>
  <c r="BA2605" i="1"/>
  <c r="BA2606" i="1"/>
  <c r="BA2607" i="1"/>
  <c r="BA2608" i="1"/>
  <c r="BA2609" i="1"/>
  <c r="BA2610" i="1"/>
  <c r="BA2611" i="1"/>
  <c r="BA2612" i="1"/>
  <c r="BA2613" i="1"/>
  <c r="BA2614" i="1"/>
  <c r="BA2615" i="1"/>
  <c r="BA2616" i="1"/>
  <c r="BA2617" i="1"/>
  <c r="BA2618" i="1"/>
  <c r="BA2619" i="1"/>
  <c r="BA2620" i="1"/>
  <c r="BA2621" i="1"/>
  <c r="BA2622" i="1"/>
  <c r="BA2623" i="1"/>
  <c r="BA2624" i="1"/>
  <c r="BA2625" i="1"/>
  <c r="BA2626" i="1"/>
  <c r="BA2627" i="1"/>
  <c r="BA2628" i="1"/>
  <c r="BA2629" i="1"/>
  <c r="BA2630" i="1"/>
  <c r="BA2631" i="1"/>
  <c r="BA2632" i="1"/>
  <c r="BA2633" i="1"/>
  <c r="BA2634" i="1"/>
  <c r="BA2635" i="1"/>
  <c r="BA2636" i="1"/>
  <c r="BA2637" i="1"/>
  <c r="BA2638" i="1"/>
  <c r="BA2639" i="1"/>
  <c r="BA2640" i="1"/>
  <c r="BA2641" i="1"/>
  <c r="BA2642" i="1"/>
  <c r="BA2643" i="1"/>
  <c r="BA2644" i="1"/>
  <c r="BA2645" i="1"/>
  <c r="BA2646" i="1"/>
  <c r="BA2647" i="1"/>
  <c r="BA2648" i="1"/>
  <c r="BA2649" i="1"/>
  <c r="BA2650" i="1"/>
  <c r="BA2651" i="1"/>
  <c r="BA2652" i="1"/>
  <c r="BA2653" i="1"/>
  <c r="BA2654" i="1"/>
  <c r="BA2655" i="1"/>
  <c r="BA2656" i="1"/>
  <c r="BA2657" i="1"/>
  <c r="BA2658" i="1"/>
  <c r="BA2659" i="1"/>
  <c r="BA2660" i="1"/>
  <c r="BA2661" i="1"/>
  <c r="BA2662" i="1"/>
  <c r="BA2663" i="1"/>
  <c r="BA2664" i="1"/>
  <c r="BA2665" i="1"/>
  <c r="BA2666" i="1"/>
  <c r="BA2667" i="1"/>
  <c r="BA2668" i="1"/>
  <c r="BA2669" i="1"/>
  <c r="BA2670" i="1"/>
  <c r="BA2671" i="1"/>
  <c r="BA2672" i="1"/>
  <c r="BA2673" i="1"/>
  <c r="BA2674" i="1"/>
  <c r="BA2675" i="1"/>
  <c r="BA2676" i="1"/>
  <c r="BA2677" i="1"/>
  <c r="BA2678" i="1"/>
  <c r="BA2679" i="1"/>
  <c r="BA2680" i="1"/>
  <c r="BA2681" i="1"/>
  <c r="BA2682" i="1"/>
  <c r="BA2683" i="1"/>
  <c r="BA2684" i="1"/>
  <c r="BA2685" i="1"/>
  <c r="BA2686" i="1"/>
  <c r="BA2687" i="1"/>
  <c r="BA2688" i="1"/>
  <c r="BA2689" i="1"/>
  <c r="BA2690" i="1"/>
  <c r="BA2691" i="1"/>
  <c r="BA2692" i="1"/>
  <c r="BA2693" i="1"/>
  <c r="BA2694" i="1"/>
  <c r="BA2695" i="1"/>
  <c r="BA2696" i="1"/>
  <c r="BA2697" i="1"/>
  <c r="BA2698" i="1"/>
  <c r="BA2699" i="1"/>
  <c r="BA2700" i="1"/>
  <c r="BA2701" i="1"/>
  <c r="BA2702" i="1"/>
  <c r="BA2703" i="1"/>
  <c r="BA2704" i="1"/>
  <c r="BA2705" i="1"/>
  <c r="BA2706" i="1"/>
  <c r="BA2707" i="1"/>
  <c r="BA2708" i="1"/>
  <c r="BA2709" i="1"/>
  <c r="BA2710" i="1"/>
  <c r="BA2711" i="1"/>
  <c r="BA2712" i="1"/>
  <c r="BA2713" i="1"/>
  <c r="BA2714" i="1"/>
  <c r="BA2715" i="1"/>
  <c r="BA2716" i="1"/>
  <c r="BA2717" i="1"/>
  <c r="BA2718" i="1"/>
  <c r="BA2719" i="1"/>
  <c r="BA2720" i="1"/>
  <c r="BA2721" i="1"/>
  <c r="BA2722" i="1"/>
  <c r="BA2723" i="1"/>
  <c r="BA2724" i="1"/>
  <c r="BA2725" i="1"/>
  <c r="BA2726" i="1"/>
  <c r="BA2727" i="1"/>
  <c r="BA2728" i="1"/>
  <c r="BA2729" i="1"/>
  <c r="BA2730" i="1"/>
  <c r="BA2731" i="1"/>
  <c r="BA2732" i="1"/>
  <c r="BA2733" i="1"/>
  <c r="BA2734" i="1"/>
  <c r="BA2735" i="1"/>
  <c r="BA2736" i="1"/>
  <c r="BA2737" i="1"/>
  <c r="BA2738" i="1"/>
  <c r="BA2739" i="1"/>
  <c r="BA2740" i="1"/>
  <c r="BA2741" i="1"/>
  <c r="BA2742" i="1"/>
  <c r="BA2743" i="1"/>
  <c r="BA2744" i="1"/>
  <c r="BA2745" i="1"/>
  <c r="BA2746" i="1"/>
  <c r="BA2747" i="1"/>
  <c r="BA2748" i="1"/>
  <c r="BA2749" i="1"/>
  <c r="BA2750" i="1"/>
  <c r="BA2751" i="1"/>
  <c r="BA2752" i="1"/>
  <c r="BA2753" i="1"/>
  <c r="BA2754" i="1"/>
  <c r="BA2755" i="1"/>
  <c r="BA2756" i="1"/>
  <c r="BA2757" i="1"/>
  <c r="BA2758" i="1"/>
  <c r="BA2759" i="1"/>
  <c r="BA2760" i="1"/>
  <c r="BA2761" i="1"/>
  <c r="BA2762" i="1"/>
  <c r="BA2763" i="1"/>
  <c r="BA2764" i="1"/>
  <c r="BA2765" i="1"/>
  <c r="BA2766" i="1"/>
  <c r="BA2767" i="1"/>
  <c r="BA2768" i="1"/>
  <c r="BA2769" i="1"/>
  <c r="BA2770" i="1"/>
  <c r="BA2771" i="1"/>
  <c r="BA2772" i="1"/>
  <c r="BA2773" i="1"/>
  <c r="BA2774" i="1"/>
  <c r="BA2775" i="1"/>
  <c r="BA2776" i="1"/>
  <c r="BA2777" i="1"/>
  <c r="BA2778" i="1"/>
  <c r="BA2779" i="1"/>
  <c r="BA2780" i="1"/>
  <c r="BA2781" i="1"/>
  <c r="BA2782" i="1"/>
  <c r="BA2783" i="1"/>
  <c r="BA2784" i="1"/>
  <c r="BA2785" i="1"/>
  <c r="BA2786" i="1"/>
  <c r="BA2787" i="1"/>
  <c r="BA2788" i="1"/>
  <c r="BA2789" i="1"/>
  <c r="BA2790" i="1"/>
  <c r="BA2791" i="1"/>
  <c r="BA2792" i="1"/>
  <c r="BA2793" i="1"/>
  <c r="BA2794" i="1"/>
  <c r="BA2795" i="1"/>
  <c r="BA2796" i="1"/>
  <c r="BA2797" i="1"/>
  <c r="BA2798" i="1"/>
  <c r="BA2799" i="1"/>
  <c r="BA2800" i="1"/>
  <c r="BA2801" i="1"/>
  <c r="BA2802" i="1"/>
  <c r="BA2803" i="1"/>
  <c r="BA2804" i="1"/>
  <c r="BA2805" i="1"/>
  <c r="BA2806" i="1"/>
  <c r="BA2807" i="1"/>
  <c r="BA2808" i="1"/>
  <c r="BA2809" i="1"/>
  <c r="BA2810" i="1"/>
  <c r="BA2811" i="1"/>
  <c r="BA2812" i="1"/>
  <c r="BA2813" i="1"/>
  <c r="BA2814" i="1"/>
  <c r="BA2815" i="1"/>
  <c r="BA2816" i="1"/>
  <c r="BA2817" i="1"/>
  <c r="BA2818" i="1"/>
  <c r="BA2819" i="1"/>
  <c r="BA2820" i="1"/>
  <c r="BA2821" i="1"/>
  <c r="BA2822" i="1"/>
  <c r="BA2823" i="1"/>
  <c r="BA2824" i="1"/>
  <c r="BA2825" i="1"/>
  <c r="BA2826" i="1"/>
  <c r="BA2827" i="1"/>
  <c r="BA2828" i="1"/>
  <c r="BA2829" i="1"/>
  <c r="BA2830" i="1"/>
  <c r="BA2831" i="1"/>
  <c r="BA2832" i="1"/>
  <c r="BA2833" i="1"/>
  <c r="BA2834" i="1"/>
  <c r="BA2835" i="1"/>
  <c r="BA2836" i="1"/>
  <c r="BA2837" i="1"/>
  <c r="BA2838" i="1"/>
  <c r="BA2839" i="1"/>
  <c r="BA2840" i="1"/>
  <c r="BA2841" i="1"/>
  <c r="BA2842" i="1"/>
  <c r="BA2843" i="1"/>
  <c r="BA2844" i="1"/>
  <c r="BA2845" i="1"/>
  <c r="BA2846" i="1"/>
  <c r="BA2847" i="1"/>
  <c r="BA2848" i="1"/>
  <c r="BA2849" i="1"/>
  <c r="BA2850" i="1"/>
  <c r="BA2851" i="1"/>
  <c r="BA2852" i="1"/>
  <c r="BA2853" i="1"/>
  <c r="BA2854" i="1"/>
  <c r="BA2855" i="1"/>
  <c r="BA2856" i="1"/>
  <c r="BA2857" i="1"/>
  <c r="BA2858" i="1"/>
  <c r="BA2859" i="1"/>
  <c r="BA2860" i="1"/>
  <c r="BA2861" i="1"/>
  <c r="BA2862" i="1"/>
  <c r="BA2863" i="1"/>
  <c r="BA2864" i="1"/>
  <c r="BA2865" i="1"/>
  <c r="BA2866" i="1"/>
  <c r="BA2867" i="1"/>
  <c r="BA2868" i="1"/>
  <c r="BA2869" i="1"/>
  <c r="BA2870" i="1"/>
  <c r="BA2871" i="1"/>
  <c r="BA2872" i="1"/>
  <c r="BA2873" i="1"/>
  <c r="BA2874" i="1"/>
  <c r="BA2875" i="1"/>
  <c r="BA2876" i="1"/>
  <c r="BA2877" i="1"/>
  <c r="BA2878" i="1"/>
  <c r="BA2879" i="1"/>
  <c r="BA2880" i="1"/>
  <c r="BA2881" i="1"/>
  <c r="BA2882" i="1"/>
  <c r="BA2883" i="1"/>
  <c r="BA2884" i="1"/>
  <c r="BA2885" i="1"/>
  <c r="BA2886" i="1"/>
  <c r="BA2887" i="1"/>
  <c r="BA2888" i="1"/>
  <c r="BA2889" i="1"/>
  <c r="BA2890" i="1"/>
  <c r="BA2891" i="1"/>
  <c r="BA2892" i="1"/>
  <c r="BA2893" i="1"/>
  <c r="BA2894" i="1"/>
  <c r="BA2895" i="1"/>
  <c r="BA2896" i="1"/>
  <c r="BA2897" i="1"/>
  <c r="BA2898" i="1"/>
  <c r="BA2899" i="1"/>
  <c r="BA2900" i="1"/>
  <c r="BA2901" i="1"/>
  <c r="BA2902" i="1"/>
  <c r="BA2903" i="1"/>
  <c r="BA2904" i="1"/>
  <c r="BA2905" i="1"/>
  <c r="BA2906" i="1"/>
  <c r="BA2907" i="1"/>
  <c r="BA2908" i="1"/>
  <c r="BA2909" i="1"/>
  <c r="BA2910" i="1"/>
  <c r="BA2911" i="1"/>
  <c r="BA2912" i="1"/>
  <c r="BA2913" i="1"/>
  <c r="BA2914" i="1"/>
  <c r="BA2915" i="1"/>
  <c r="BA2916" i="1"/>
  <c r="BA2917" i="1"/>
  <c r="BA2918" i="1"/>
  <c r="BA2919" i="1"/>
  <c r="BA2920" i="1"/>
  <c r="BA2921" i="1"/>
  <c r="BA2922" i="1"/>
  <c r="BA2923" i="1"/>
  <c r="BA2924" i="1"/>
  <c r="BA2925" i="1"/>
  <c r="BA2926" i="1"/>
  <c r="BA2927" i="1"/>
  <c r="BA2928" i="1"/>
  <c r="BA2929" i="1"/>
  <c r="BA2930" i="1"/>
  <c r="BA2931" i="1"/>
  <c r="BA2932" i="1"/>
  <c r="BA2933" i="1"/>
  <c r="BA2934" i="1"/>
  <c r="BA2935" i="1"/>
  <c r="BA2936" i="1"/>
  <c r="BA2937" i="1"/>
  <c r="BA2938" i="1"/>
  <c r="BA2939" i="1"/>
  <c r="BA2940" i="1"/>
  <c r="BA2941" i="1"/>
  <c r="BA2942" i="1"/>
  <c r="BA2943" i="1"/>
  <c r="BA2944" i="1"/>
  <c r="BA2945" i="1"/>
  <c r="BA2946" i="1"/>
  <c r="BA2947" i="1"/>
  <c r="BA2948" i="1"/>
  <c r="BA2949" i="1"/>
  <c r="BA2950" i="1"/>
  <c r="BA2951" i="1"/>
  <c r="BA2952" i="1"/>
  <c r="BA2953" i="1"/>
  <c r="BA2954" i="1"/>
  <c r="BA2955" i="1"/>
  <c r="BA2956" i="1"/>
  <c r="BA2957" i="1"/>
  <c r="BA2958" i="1"/>
  <c r="BA2959" i="1"/>
  <c r="BA2960" i="1"/>
  <c r="BA2" i="1"/>
  <c r="AY2" i="1"/>
  <c r="BM3" i="1"/>
  <c r="BM4" i="1"/>
  <c r="BM5" i="1"/>
  <c r="BM6" i="1"/>
  <c r="BM7" i="1"/>
  <c r="BM8" i="1"/>
  <c r="BM9" i="1"/>
  <c r="BM10" i="1"/>
  <c r="BM11" i="1"/>
  <c r="BM1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BM220" i="1"/>
  <c r="BM221" i="1"/>
  <c r="BM222" i="1"/>
  <c r="BM223" i="1"/>
  <c r="BM224" i="1"/>
  <c r="BM225" i="1"/>
  <c r="BM226" i="1"/>
  <c r="BM227" i="1"/>
  <c r="BM228" i="1"/>
  <c r="BM229" i="1"/>
  <c r="BM230" i="1"/>
  <c r="BM231" i="1"/>
  <c r="BM232" i="1"/>
  <c r="BM233" i="1"/>
  <c r="BM234" i="1"/>
  <c r="BM235" i="1"/>
  <c r="BM236" i="1"/>
  <c r="BM237" i="1"/>
  <c r="BM238" i="1"/>
  <c r="BM239" i="1"/>
  <c r="BM240" i="1"/>
  <c r="BM241" i="1"/>
  <c r="BM242" i="1"/>
  <c r="BM243" i="1"/>
  <c r="BM244" i="1"/>
  <c r="BM245" i="1"/>
  <c r="BM246" i="1"/>
  <c r="BM247" i="1"/>
  <c r="BM248" i="1"/>
  <c r="BM249" i="1"/>
  <c r="BM250" i="1"/>
  <c r="BM251" i="1"/>
  <c r="BM252" i="1"/>
  <c r="BM253" i="1"/>
  <c r="BM254" i="1"/>
  <c r="BM255" i="1"/>
  <c r="BM256" i="1"/>
  <c r="BM257" i="1"/>
  <c r="BM258" i="1"/>
  <c r="BM259" i="1"/>
  <c r="BM260" i="1"/>
  <c r="BM261" i="1"/>
  <c r="BM262" i="1"/>
  <c r="BM263" i="1"/>
  <c r="BM264" i="1"/>
  <c r="BM265" i="1"/>
  <c r="BM266" i="1"/>
  <c r="BM267" i="1"/>
  <c r="BM268" i="1"/>
  <c r="BM269" i="1"/>
  <c r="BM270" i="1"/>
  <c r="BM271" i="1"/>
  <c r="BM272" i="1"/>
  <c r="BM273" i="1"/>
  <c r="BM274" i="1"/>
  <c r="BM275" i="1"/>
  <c r="BM276" i="1"/>
  <c r="BM277" i="1"/>
  <c r="BM278" i="1"/>
  <c r="BM279" i="1"/>
  <c r="BM280" i="1"/>
  <c r="BM281" i="1"/>
  <c r="BM282" i="1"/>
  <c r="BM283" i="1"/>
  <c r="BM284" i="1"/>
  <c r="BM285" i="1"/>
  <c r="BM286" i="1"/>
  <c r="BM287" i="1"/>
  <c r="BM288" i="1"/>
  <c r="BM289" i="1"/>
  <c r="BM290" i="1"/>
  <c r="BM291" i="1"/>
  <c r="BM292" i="1"/>
  <c r="BM293" i="1"/>
  <c r="BM294" i="1"/>
  <c r="BM295" i="1"/>
  <c r="BM296" i="1"/>
  <c r="BM297" i="1"/>
  <c r="BM298" i="1"/>
  <c r="BM299" i="1"/>
  <c r="BM300" i="1"/>
  <c r="BM301" i="1"/>
  <c r="BM302" i="1"/>
  <c r="BM303" i="1"/>
  <c r="BM304" i="1"/>
  <c r="BM305" i="1"/>
  <c r="BM306" i="1"/>
  <c r="BM307" i="1"/>
  <c r="BM308" i="1"/>
  <c r="BM309" i="1"/>
  <c r="BM310" i="1"/>
  <c r="BM311" i="1"/>
  <c r="BM312" i="1"/>
  <c r="BM313" i="1"/>
  <c r="BM314" i="1"/>
  <c r="BM315" i="1"/>
  <c r="BM316" i="1"/>
  <c r="BM317" i="1"/>
  <c r="BM318" i="1"/>
  <c r="BM319" i="1"/>
  <c r="BM320" i="1"/>
  <c r="BM321" i="1"/>
  <c r="BM322" i="1"/>
  <c r="BM323" i="1"/>
  <c r="BM324" i="1"/>
  <c r="BM325" i="1"/>
  <c r="BM326" i="1"/>
  <c r="BM327" i="1"/>
  <c r="BM328" i="1"/>
  <c r="BM329" i="1"/>
  <c r="BM330" i="1"/>
  <c r="BM331" i="1"/>
  <c r="BM332" i="1"/>
  <c r="BM333" i="1"/>
  <c r="BM334" i="1"/>
  <c r="BM335" i="1"/>
  <c r="BM336" i="1"/>
  <c r="BM337" i="1"/>
  <c r="BM338" i="1"/>
  <c r="BM339" i="1"/>
  <c r="BM340" i="1"/>
  <c r="BM341" i="1"/>
  <c r="BM342" i="1"/>
  <c r="BM343" i="1"/>
  <c r="BM344" i="1"/>
  <c r="BM345" i="1"/>
  <c r="BM346" i="1"/>
  <c r="BM347" i="1"/>
  <c r="BM348" i="1"/>
  <c r="BM349" i="1"/>
  <c r="BM350" i="1"/>
  <c r="BM351" i="1"/>
  <c r="BM352" i="1"/>
  <c r="BM353" i="1"/>
  <c r="BM354" i="1"/>
  <c r="BM355" i="1"/>
  <c r="BM356" i="1"/>
  <c r="BM357" i="1"/>
  <c r="BM358" i="1"/>
  <c r="BM359" i="1"/>
  <c r="BM360" i="1"/>
  <c r="BM361" i="1"/>
  <c r="BM362" i="1"/>
  <c r="BM363" i="1"/>
  <c r="BM364" i="1"/>
  <c r="BM365" i="1"/>
  <c r="BM366" i="1"/>
  <c r="BM367" i="1"/>
  <c r="BM368" i="1"/>
  <c r="BM369" i="1"/>
  <c r="BM370" i="1"/>
  <c r="BM371" i="1"/>
  <c r="BM372" i="1"/>
  <c r="BM373" i="1"/>
  <c r="BM374" i="1"/>
  <c r="BM375" i="1"/>
  <c r="BM376" i="1"/>
  <c r="BM377" i="1"/>
  <c r="BM378" i="1"/>
  <c r="BM379" i="1"/>
  <c r="BM380" i="1"/>
  <c r="BM381" i="1"/>
  <c r="BM382" i="1"/>
  <c r="BM383" i="1"/>
  <c r="BM384" i="1"/>
  <c r="BM385" i="1"/>
  <c r="BM386" i="1"/>
  <c r="BM387" i="1"/>
  <c r="BM388" i="1"/>
  <c r="BM389" i="1"/>
  <c r="BM390" i="1"/>
  <c r="BM391" i="1"/>
  <c r="BM392" i="1"/>
  <c r="BM393" i="1"/>
  <c r="BM394" i="1"/>
  <c r="BM395" i="1"/>
  <c r="BM396" i="1"/>
  <c r="BM397" i="1"/>
  <c r="BM398" i="1"/>
  <c r="BM399" i="1"/>
  <c r="BM400" i="1"/>
  <c r="BM401" i="1"/>
  <c r="BM402" i="1"/>
  <c r="BM403" i="1"/>
  <c r="BM404" i="1"/>
  <c r="BM405" i="1"/>
  <c r="BM406" i="1"/>
  <c r="BM407" i="1"/>
  <c r="BM408" i="1"/>
  <c r="BM409" i="1"/>
  <c r="BM410" i="1"/>
  <c r="BM411" i="1"/>
  <c r="BM412" i="1"/>
  <c r="BM413" i="1"/>
  <c r="BM414" i="1"/>
  <c r="BM415" i="1"/>
  <c r="BM416" i="1"/>
  <c r="BM417" i="1"/>
  <c r="BM418" i="1"/>
  <c r="BM419" i="1"/>
  <c r="BM420" i="1"/>
  <c r="BM421" i="1"/>
  <c r="BM422" i="1"/>
  <c r="BM423" i="1"/>
  <c r="BM424" i="1"/>
  <c r="BM425" i="1"/>
  <c r="BM426" i="1"/>
  <c r="BM427" i="1"/>
  <c r="BM428" i="1"/>
  <c r="BM429" i="1"/>
  <c r="BM430" i="1"/>
  <c r="BM431" i="1"/>
  <c r="BM432" i="1"/>
  <c r="BM433" i="1"/>
  <c r="BM434" i="1"/>
  <c r="BM435" i="1"/>
  <c r="BM436" i="1"/>
  <c r="BM437" i="1"/>
  <c r="BM438" i="1"/>
  <c r="BM439" i="1"/>
  <c r="BM440" i="1"/>
  <c r="BM441" i="1"/>
  <c r="BM442" i="1"/>
  <c r="BM443" i="1"/>
  <c r="BM444" i="1"/>
  <c r="BM445" i="1"/>
  <c r="BM446" i="1"/>
  <c r="BM447" i="1"/>
  <c r="BM448" i="1"/>
  <c r="BM449" i="1"/>
  <c r="BM450" i="1"/>
  <c r="BM451" i="1"/>
  <c r="BM452" i="1"/>
  <c r="BM453" i="1"/>
  <c r="BM454" i="1"/>
  <c r="BM455" i="1"/>
  <c r="BM456" i="1"/>
  <c r="BM457" i="1"/>
  <c r="BM458" i="1"/>
  <c r="BM459" i="1"/>
  <c r="BM460" i="1"/>
  <c r="BM461" i="1"/>
  <c r="BM462" i="1"/>
  <c r="BM463" i="1"/>
  <c r="BM464" i="1"/>
  <c r="BM465" i="1"/>
  <c r="BM466" i="1"/>
  <c r="BM467" i="1"/>
  <c r="BM468" i="1"/>
  <c r="BM469" i="1"/>
  <c r="BM470" i="1"/>
  <c r="BM471" i="1"/>
  <c r="BM472" i="1"/>
  <c r="BM473" i="1"/>
  <c r="BM474" i="1"/>
  <c r="BM475" i="1"/>
  <c r="BM476" i="1"/>
  <c r="BM477" i="1"/>
  <c r="BM478" i="1"/>
  <c r="BM479" i="1"/>
  <c r="BM480" i="1"/>
  <c r="BM481" i="1"/>
  <c r="BM482" i="1"/>
  <c r="BM483" i="1"/>
  <c r="BM484" i="1"/>
  <c r="BM485" i="1"/>
  <c r="BM486" i="1"/>
  <c r="BM487" i="1"/>
  <c r="BM488" i="1"/>
  <c r="BM489" i="1"/>
  <c r="BM490" i="1"/>
  <c r="BM491" i="1"/>
  <c r="BM492" i="1"/>
  <c r="BM493" i="1"/>
  <c r="BM494" i="1"/>
  <c r="BM495" i="1"/>
  <c r="BM496" i="1"/>
  <c r="BM497" i="1"/>
  <c r="BM498" i="1"/>
  <c r="BM499" i="1"/>
  <c r="BM500" i="1"/>
  <c r="BM501" i="1"/>
  <c r="BM502" i="1"/>
  <c r="BM503" i="1"/>
  <c r="BM504" i="1"/>
  <c r="BM505" i="1"/>
  <c r="BM506" i="1"/>
  <c r="BM507" i="1"/>
  <c r="BM508" i="1"/>
  <c r="BM509" i="1"/>
  <c r="BM510" i="1"/>
  <c r="BM511" i="1"/>
  <c r="BM512" i="1"/>
  <c r="BM513" i="1"/>
  <c r="BM514" i="1"/>
  <c r="BM515" i="1"/>
  <c r="BM516" i="1"/>
  <c r="BM517" i="1"/>
  <c r="BM518" i="1"/>
  <c r="BM519" i="1"/>
  <c r="BM520" i="1"/>
  <c r="BM521" i="1"/>
  <c r="BM522" i="1"/>
  <c r="BM523" i="1"/>
  <c r="BM524" i="1"/>
  <c r="BM525" i="1"/>
  <c r="BM526" i="1"/>
  <c r="BM527" i="1"/>
  <c r="BM528" i="1"/>
  <c r="BM529" i="1"/>
  <c r="BM530" i="1"/>
  <c r="BM531" i="1"/>
  <c r="BM532" i="1"/>
  <c r="BM533" i="1"/>
  <c r="BM534" i="1"/>
  <c r="BM535" i="1"/>
  <c r="BM536" i="1"/>
  <c r="BM537" i="1"/>
  <c r="BM538" i="1"/>
  <c r="BM539" i="1"/>
  <c r="BM540" i="1"/>
  <c r="BM541" i="1"/>
  <c r="BM542" i="1"/>
  <c r="BM543" i="1"/>
  <c r="BM544" i="1"/>
  <c r="BM545" i="1"/>
  <c r="BM546" i="1"/>
  <c r="BM547" i="1"/>
  <c r="BM548" i="1"/>
  <c r="BM549" i="1"/>
  <c r="BM550" i="1"/>
  <c r="BM551" i="1"/>
  <c r="BM552" i="1"/>
  <c r="BM553" i="1"/>
  <c r="BM554" i="1"/>
  <c r="BM555" i="1"/>
  <c r="BM556" i="1"/>
  <c r="BM557" i="1"/>
  <c r="BM558" i="1"/>
  <c r="BM559" i="1"/>
  <c r="BM560" i="1"/>
  <c r="BM561" i="1"/>
  <c r="BM562" i="1"/>
  <c r="BM563" i="1"/>
  <c r="BM564" i="1"/>
  <c r="BM565" i="1"/>
  <c r="BM566" i="1"/>
  <c r="BM567" i="1"/>
  <c r="BM568" i="1"/>
  <c r="BM569" i="1"/>
  <c r="BM570" i="1"/>
  <c r="BM571" i="1"/>
  <c r="BM572" i="1"/>
  <c r="BM573" i="1"/>
  <c r="BM574" i="1"/>
  <c r="BM575" i="1"/>
  <c r="BM576" i="1"/>
  <c r="BM577" i="1"/>
  <c r="BM578" i="1"/>
  <c r="BM579" i="1"/>
  <c r="BM580" i="1"/>
  <c r="BM581" i="1"/>
  <c r="BM582" i="1"/>
  <c r="BM583" i="1"/>
  <c r="BM584" i="1"/>
  <c r="BM585" i="1"/>
  <c r="BM586" i="1"/>
  <c r="BM587" i="1"/>
  <c r="BM588" i="1"/>
  <c r="BM589" i="1"/>
  <c r="BM590" i="1"/>
  <c r="BM591" i="1"/>
  <c r="BM592" i="1"/>
  <c r="BM593" i="1"/>
  <c r="BM594" i="1"/>
  <c r="BM595" i="1"/>
  <c r="BM596" i="1"/>
  <c r="BM597" i="1"/>
  <c r="BM598" i="1"/>
  <c r="BM599" i="1"/>
  <c r="BM600" i="1"/>
  <c r="BM601" i="1"/>
  <c r="BM602" i="1"/>
  <c r="BM603" i="1"/>
  <c r="BM604" i="1"/>
  <c r="BM605" i="1"/>
  <c r="BM606" i="1"/>
  <c r="BM607" i="1"/>
  <c r="BM608" i="1"/>
  <c r="BM609" i="1"/>
  <c r="BM610" i="1"/>
  <c r="BM611" i="1"/>
  <c r="BM612" i="1"/>
  <c r="BM613" i="1"/>
  <c r="BM614" i="1"/>
  <c r="BM615" i="1"/>
  <c r="BM616" i="1"/>
  <c r="BM617" i="1"/>
  <c r="BM618" i="1"/>
  <c r="BM619" i="1"/>
  <c r="BM620" i="1"/>
  <c r="BM621" i="1"/>
  <c r="BM622" i="1"/>
  <c r="BM623" i="1"/>
  <c r="BM624" i="1"/>
  <c r="BM625" i="1"/>
  <c r="BM626" i="1"/>
  <c r="BM627" i="1"/>
  <c r="BM628" i="1"/>
  <c r="BM629" i="1"/>
  <c r="BM630" i="1"/>
  <c r="BM631" i="1"/>
  <c r="BM632" i="1"/>
  <c r="BM633" i="1"/>
  <c r="BM634" i="1"/>
  <c r="BM635" i="1"/>
  <c r="BM636" i="1"/>
  <c r="BM637" i="1"/>
  <c r="BM638" i="1"/>
  <c r="BM639" i="1"/>
  <c r="BM640" i="1"/>
  <c r="BM641" i="1"/>
  <c r="BM642" i="1"/>
  <c r="BM643" i="1"/>
  <c r="BM644" i="1"/>
  <c r="BM645" i="1"/>
  <c r="BM646" i="1"/>
  <c r="BM647" i="1"/>
  <c r="BM648" i="1"/>
  <c r="BM649" i="1"/>
  <c r="BM650" i="1"/>
  <c r="BM651" i="1"/>
  <c r="BM652" i="1"/>
  <c r="BM653" i="1"/>
  <c r="BM654" i="1"/>
  <c r="BM655" i="1"/>
  <c r="BM656" i="1"/>
  <c r="BM657" i="1"/>
  <c r="BM658" i="1"/>
  <c r="BM659" i="1"/>
  <c r="BM660" i="1"/>
  <c r="BM661" i="1"/>
  <c r="BM662" i="1"/>
  <c r="BM663" i="1"/>
  <c r="BM664" i="1"/>
  <c r="BM665" i="1"/>
  <c r="BM666" i="1"/>
  <c r="BM667" i="1"/>
  <c r="BM668" i="1"/>
  <c r="BM669" i="1"/>
  <c r="BM670" i="1"/>
  <c r="BM671" i="1"/>
  <c r="BM672" i="1"/>
  <c r="BM673" i="1"/>
  <c r="BM674" i="1"/>
  <c r="BM675" i="1"/>
  <c r="BM676" i="1"/>
  <c r="BM677" i="1"/>
  <c r="BM678" i="1"/>
  <c r="BM679" i="1"/>
  <c r="BM680" i="1"/>
  <c r="BM681" i="1"/>
  <c r="BM682" i="1"/>
  <c r="BM683" i="1"/>
  <c r="BM684" i="1"/>
  <c r="BM685" i="1"/>
  <c r="BM686" i="1"/>
  <c r="BM687" i="1"/>
  <c r="BM688" i="1"/>
  <c r="BM689" i="1"/>
  <c r="BM690" i="1"/>
  <c r="BM691" i="1"/>
  <c r="BM692" i="1"/>
  <c r="BM693" i="1"/>
  <c r="BM694" i="1"/>
  <c r="BM695" i="1"/>
  <c r="BM696" i="1"/>
  <c r="BM697" i="1"/>
  <c r="BM698" i="1"/>
  <c r="BM699" i="1"/>
  <c r="BM700" i="1"/>
  <c r="BM701" i="1"/>
  <c r="BM702" i="1"/>
  <c r="BM703" i="1"/>
  <c r="BM704" i="1"/>
  <c r="BM705" i="1"/>
  <c r="BM706" i="1"/>
  <c r="BM707" i="1"/>
  <c r="BM708" i="1"/>
  <c r="BM709" i="1"/>
  <c r="BM710" i="1"/>
  <c r="BM711" i="1"/>
  <c r="BM712" i="1"/>
  <c r="BM713" i="1"/>
  <c r="BM714" i="1"/>
  <c r="BM715" i="1"/>
  <c r="BM716" i="1"/>
  <c r="BM717" i="1"/>
  <c r="BM718" i="1"/>
  <c r="BM719" i="1"/>
  <c r="BM720" i="1"/>
  <c r="BM721" i="1"/>
  <c r="BM722" i="1"/>
  <c r="BM723" i="1"/>
  <c r="BM724" i="1"/>
  <c r="BM725" i="1"/>
  <c r="BM726" i="1"/>
  <c r="BM727" i="1"/>
  <c r="BM728" i="1"/>
  <c r="BM729" i="1"/>
  <c r="BM730" i="1"/>
  <c r="BM731" i="1"/>
  <c r="BM732" i="1"/>
  <c r="BM733" i="1"/>
  <c r="BM734" i="1"/>
  <c r="BM735" i="1"/>
  <c r="BM736" i="1"/>
  <c r="BM737" i="1"/>
  <c r="BM738" i="1"/>
  <c r="BM739" i="1"/>
  <c r="BM740" i="1"/>
  <c r="BM741" i="1"/>
  <c r="BM742" i="1"/>
  <c r="BM743" i="1"/>
  <c r="BM744" i="1"/>
  <c r="BM745" i="1"/>
  <c r="BM746" i="1"/>
  <c r="BM747" i="1"/>
  <c r="BM748" i="1"/>
  <c r="BM749" i="1"/>
  <c r="BM750" i="1"/>
  <c r="BM751" i="1"/>
  <c r="BM752" i="1"/>
  <c r="BM753" i="1"/>
  <c r="BM754" i="1"/>
  <c r="BM755" i="1"/>
  <c r="BM756" i="1"/>
  <c r="BM757" i="1"/>
  <c r="BM758" i="1"/>
  <c r="BM759" i="1"/>
  <c r="BM760" i="1"/>
  <c r="BM761" i="1"/>
  <c r="BM762" i="1"/>
  <c r="BM763" i="1"/>
  <c r="BM764" i="1"/>
  <c r="BM765" i="1"/>
  <c r="BM766" i="1"/>
  <c r="BM767" i="1"/>
  <c r="BM768" i="1"/>
  <c r="BM769" i="1"/>
  <c r="BM770" i="1"/>
  <c r="BM771" i="1"/>
  <c r="BM772" i="1"/>
  <c r="BM773" i="1"/>
  <c r="BM774" i="1"/>
  <c r="BM775" i="1"/>
  <c r="BM776" i="1"/>
  <c r="BM777" i="1"/>
  <c r="BM778" i="1"/>
  <c r="BM779" i="1"/>
  <c r="BM780" i="1"/>
  <c r="BM781" i="1"/>
  <c r="BM782" i="1"/>
  <c r="BM783" i="1"/>
  <c r="BM784" i="1"/>
  <c r="BM785" i="1"/>
  <c r="BM786" i="1"/>
  <c r="BM787" i="1"/>
  <c r="BM788" i="1"/>
  <c r="BM789" i="1"/>
  <c r="BM790" i="1"/>
  <c r="BM791" i="1"/>
  <c r="BM792" i="1"/>
  <c r="BM793" i="1"/>
  <c r="BM794" i="1"/>
  <c r="BM795" i="1"/>
  <c r="BM796" i="1"/>
  <c r="BM797" i="1"/>
  <c r="BM798" i="1"/>
  <c r="BM799" i="1"/>
  <c r="BM800" i="1"/>
  <c r="BM801" i="1"/>
  <c r="BM802" i="1"/>
  <c r="BM803" i="1"/>
  <c r="BM804" i="1"/>
  <c r="BM805" i="1"/>
  <c r="BM806" i="1"/>
  <c r="BM807" i="1"/>
  <c r="BM808" i="1"/>
  <c r="BM809" i="1"/>
  <c r="BM810" i="1"/>
  <c r="BM811" i="1"/>
  <c r="BM812" i="1"/>
  <c r="BM813" i="1"/>
  <c r="BM814" i="1"/>
  <c r="BM815" i="1"/>
  <c r="BM816" i="1"/>
  <c r="BM817" i="1"/>
  <c r="BM818" i="1"/>
  <c r="BM819" i="1"/>
  <c r="BM820" i="1"/>
  <c r="BM821" i="1"/>
  <c r="BM822" i="1"/>
  <c r="BM823" i="1"/>
  <c r="BM824" i="1"/>
  <c r="BM825" i="1"/>
  <c r="BM826" i="1"/>
  <c r="BM827" i="1"/>
  <c r="BM828" i="1"/>
  <c r="BM829" i="1"/>
  <c r="BM830" i="1"/>
  <c r="BM831" i="1"/>
  <c r="BM832" i="1"/>
  <c r="BM833" i="1"/>
  <c r="BM834" i="1"/>
  <c r="BM835" i="1"/>
  <c r="BM836" i="1"/>
  <c r="BM837" i="1"/>
  <c r="BM838" i="1"/>
  <c r="BM839" i="1"/>
  <c r="BM840" i="1"/>
  <c r="BM841" i="1"/>
  <c r="BM842" i="1"/>
  <c r="BM843" i="1"/>
  <c r="BM844" i="1"/>
  <c r="BM845" i="1"/>
  <c r="BM846" i="1"/>
  <c r="BM847" i="1"/>
  <c r="BM848" i="1"/>
  <c r="BM849" i="1"/>
  <c r="BM850" i="1"/>
  <c r="BM851" i="1"/>
  <c r="BM852" i="1"/>
  <c r="BM853" i="1"/>
  <c r="BM854" i="1"/>
  <c r="BM855" i="1"/>
  <c r="BM856" i="1"/>
  <c r="BM857" i="1"/>
  <c r="BM858" i="1"/>
  <c r="BM859" i="1"/>
  <c r="BM860" i="1"/>
  <c r="BM861" i="1"/>
  <c r="BM862" i="1"/>
  <c r="BM863" i="1"/>
  <c r="BM864" i="1"/>
  <c r="BM865" i="1"/>
  <c r="BM866" i="1"/>
  <c r="BM867" i="1"/>
  <c r="BM868" i="1"/>
  <c r="BM869" i="1"/>
  <c r="BM870" i="1"/>
  <c r="BM871" i="1"/>
  <c r="BM872" i="1"/>
  <c r="BM873" i="1"/>
  <c r="BM874" i="1"/>
  <c r="BM875" i="1"/>
  <c r="BM876" i="1"/>
  <c r="BM877" i="1"/>
  <c r="BM878" i="1"/>
  <c r="BM879" i="1"/>
  <c r="BM880" i="1"/>
  <c r="BM881" i="1"/>
  <c r="BM882" i="1"/>
  <c r="BM883" i="1"/>
  <c r="BM884" i="1"/>
  <c r="BM885" i="1"/>
  <c r="BM886" i="1"/>
  <c r="BM887" i="1"/>
  <c r="BM888" i="1"/>
  <c r="BM889" i="1"/>
  <c r="BM890" i="1"/>
  <c r="BM891" i="1"/>
  <c r="BM892" i="1"/>
  <c r="BM893" i="1"/>
  <c r="BM894" i="1"/>
  <c r="BM895" i="1"/>
  <c r="BM896" i="1"/>
  <c r="BM897" i="1"/>
  <c r="BM898" i="1"/>
  <c r="BM899" i="1"/>
  <c r="BM900" i="1"/>
  <c r="BM901" i="1"/>
  <c r="BM902" i="1"/>
  <c r="BM903" i="1"/>
  <c r="BM904" i="1"/>
  <c r="BM905" i="1"/>
  <c r="BM906" i="1"/>
  <c r="BM907" i="1"/>
  <c r="BM908" i="1"/>
  <c r="BM909" i="1"/>
  <c r="BM910" i="1"/>
  <c r="BM911" i="1"/>
  <c r="BM912" i="1"/>
  <c r="BM913" i="1"/>
  <c r="BM914" i="1"/>
  <c r="BM915" i="1"/>
  <c r="BM916" i="1"/>
  <c r="BM917" i="1"/>
  <c r="BM918" i="1"/>
  <c r="BM919" i="1"/>
  <c r="BM920" i="1"/>
  <c r="BM921" i="1"/>
  <c r="BM922" i="1"/>
  <c r="BM923" i="1"/>
  <c r="BM924" i="1"/>
  <c r="BM925" i="1"/>
  <c r="BM926" i="1"/>
  <c r="BM927" i="1"/>
  <c r="BM928" i="1"/>
  <c r="BM929" i="1"/>
  <c r="BM930" i="1"/>
  <c r="BM931" i="1"/>
  <c r="BM932" i="1"/>
  <c r="BM933" i="1"/>
  <c r="BM934" i="1"/>
  <c r="BM935" i="1"/>
  <c r="BM936" i="1"/>
  <c r="BM937" i="1"/>
  <c r="BM938" i="1"/>
  <c r="BM939" i="1"/>
  <c r="BM940" i="1"/>
  <c r="BM941" i="1"/>
  <c r="BM942" i="1"/>
  <c r="BM943" i="1"/>
  <c r="BM944" i="1"/>
  <c r="BM945" i="1"/>
  <c r="BM946" i="1"/>
  <c r="BM947" i="1"/>
  <c r="BM948" i="1"/>
  <c r="BM949" i="1"/>
  <c r="BM950" i="1"/>
  <c r="BM951" i="1"/>
  <c r="BM952" i="1"/>
  <c r="BM953" i="1"/>
  <c r="BM954" i="1"/>
  <c r="BM955" i="1"/>
  <c r="BM956" i="1"/>
  <c r="BM957" i="1"/>
  <c r="BM958" i="1"/>
  <c r="BM959" i="1"/>
  <c r="BM960" i="1"/>
  <c r="BM961" i="1"/>
  <c r="BM962" i="1"/>
  <c r="BM963" i="1"/>
  <c r="BM964" i="1"/>
  <c r="BM965" i="1"/>
  <c r="BM966" i="1"/>
  <c r="BM967" i="1"/>
  <c r="BM968" i="1"/>
  <c r="BM969" i="1"/>
  <c r="BM970" i="1"/>
  <c r="BM971" i="1"/>
  <c r="BM972" i="1"/>
  <c r="BM973" i="1"/>
  <c r="BM974" i="1"/>
  <c r="BM975" i="1"/>
  <c r="BM976" i="1"/>
  <c r="BM977" i="1"/>
  <c r="BM978" i="1"/>
  <c r="BM979" i="1"/>
  <c r="BM980" i="1"/>
  <c r="BM981" i="1"/>
  <c r="BM982" i="1"/>
  <c r="BM983" i="1"/>
  <c r="BM984" i="1"/>
  <c r="BM985" i="1"/>
  <c r="BM986" i="1"/>
  <c r="BM987" i="1"/>
  <c r="BM988" i="1"/>
  <c r="BM989" i="1"/>
  <c r="BM990" i="1"/>
  <c r="BM991" i="1"/>
  <c r="BM992" i="1"/>
  <c r="BM993" i="1"/>
  <c r="BM994" i="1"/>
  <c r="BM995" i="1"/>
  <c r="BM996" i="1"/>
  <c r="BM997" i="1"/>
  <c r="BM998" i="1"/>
  <c r="BM999" i="1"/>
  <c r="BM1000" i="1"/>
  <c r="BM1001" i="1"/>
  <c r="BM1002" i="1"/>
  <c r="BM1003" i="1"/>
  <c r="BM1004" i="1"/>
  <c r="BM1005" i="1"/>
  <c r="BM1006" i="1"/>
  <c r="BM1007" i="1"/>
  <c r="BM1008" i="1"/>
  <c r="BM1009" i="1"/>
  <c r="BM1010" i="1"/>
  <c r="BM1011" i="1"/>
  <c r="BM1012" i="1"/>
  <c r="BM1013" i="1"/>
  <c r="BM1014" i="1"/>
  <c r="BM1015" i="1"/>
  <c r="BM1016" i="1"/>
  <c r="BM1017" i="1"/>
  <c r="BM1018" i="1"/>
  <c r="BM1019" i="1"/>
  <c r="BM1020" i="1"/>
  <c r="BM1021" i="1"/>
  <c r="BM1022" i="1"/>
  <c r="BM1023" i="1"/>
  <c r="BM1024" i="1"/>
  <c r="BM1025" i="1"/>
  <c r="BM1026" i="1"/>
  <c r="BM1027" i="1"/>
  <c r="BM1028" i="1"/>
  <c r="BM1029" i="1"/>
  <c r="BM1030" i="1"/>
  <c r="BM1031" i="1"/>
  <c r="BM1032" i="1"/>
  <c r="BM1033" i="1"/>
  <c r="BM1034" i="1"/>
  <c r="BM1035" i="1"/>
  <c r="BM1036" i="1"/>
  <c r="BM1037" i="1"/>
  <c r="BM1038" i="1"/>
  <c r="BM1039" i="1"/>
  <c r="BM1040" i="1"/>
  <c r="BM1041" i="1"/>
  <c r="BM1042" i="1"/>
  <c r="BM1043" i="1"/>
  <c r="BM1044" i="1"/>
  <c r="BM1045" i="1"/>
  <c r="BM1046" i="1"/>
  <c r="BM1047" i="1"/>
  <c r="BM1048" i="1"/>
  <c r="BM1049" i="1"/>
  <c r="BM1050" i="1"/>
  <c r="BM1051" i="1"/>
  <c r="BM1052" i="1"/>
  <c r="BM1053" i="1"/>
  <c r="BM1054" i="1"/>
  <c r="BM1055" i="1"/>
  <c r="BM1056" i="1"/>
  <c r="BM1057" i="1"/>
  <c r="BM1058" i="1"/>
  <c r="BM1059" i="1"/>
  <c r="BM1060" i="1"/>
  <c r="BM1061" i="1"/>
  <c r="BM1062" i="1"/>
  <c r="BM1063" i="1"/>
  <c r="BM1064" i="1"/>
  <c r="BM1065" i="1"/>
  <c r="BM1066" i="1"/>
  <c r="BM1067" i="1"/>
  <c r="BM1068" i="1"/>
  <c r="BM1069" i="1"/>
  <c r="BM1070" i="1"/>
  <c r="BM1071" i="1"/>
  <c r="BM1072" i="1"/>
  <c r="BM1073" i="1"/>
  <c r="BM1074" i="1"/>
  <c r="BM1075" i="1"/>
  <c r="BM1076" i="1"/>
  <c r="BM1077" i="1"/>
  <c r="BM1078" i="1"/>
  <c r="BM1079" i="1"/>
  <c r="BM1080" i="1"/>
  <c r="BM1081" i="1"/>
  <c r="BM1082" i="1"/>
  <c r="BM1083" i="1"/>
  <c r="BM1084" i="1"/>
  <c r="BM1085" i="1"/>
  <c r="BM1086" i="1"/>
  <c r="BM1087" i="1"/>
  <c r="BM1088" i="1"/>
  <c r="BM1089" i="1"/>
  <c r="BM1090" i="1"/>
  <c r="BM1091" i="1"/>
  <c r="BM1092" i="1"/>
  <c r="BM1093" i="1"/>
  <c r="BM1094" i="1"/>
  <c r="BM1095" i="1"/>
  <c r="BM1096" i="1"/>
  <c r="BM1097" i="1"/>
  <c r="BM1098" i="1"/>
  <c r="BM1099" i="1"/>
  <c r="BM1100" i="1"/>
  <c r="BM1101" i="1"/>
  <c r="BM1102" i="1"/>
  <c r="BM1103" i="1"/>
  <c r="BM1104" i="1"/>
  <c r="BM1105" i="1"/>
  <c r="BM1106" i="1"/>
  <c r="BM1107" i="1"/>
  <c r="BM1108" i="1"/>
  <c r="BM1109" i="1"/>
  <c r="BM1110" i="1"/>
  <c r="BM1111" i="1"/>
  <c r="BM1112" i="1"/>
  <c r="BM1113" i="1"/>
  <c r="BM1114" i="1"/>
  <c r="BM1115" i="1"/>
  <c r="BM1116" i="1"/>
  <c r="BM1117" i="1"/>
  <c r="BM1118" i="1"/>
  <c r="BM1119" i="1"/>
  <c r="BM1120" i="1"/>
  <c r="BM1121" i="1"/>
  <c r="BM1122" i="1"/>
  <c r="BM1123" i="1"/>
  <c r="BM1124" i="1"/>
  <c r="BM1125" i="1"/>
  <c r="BM1126" i="1"/>
  <c r="BM1127" i="1"/>
  <c r="BM1128" i="1"/>
  <c r="BM1129" i="1"/>
  <c r="BM1130" i="1"/>
  <c r="BM1131" i="1"/>
  <c r="BM1132" i="1"/>
  <c r="BM1133" i="1"/>
  <c r="BM1134" i="1"/>
  <c r="BM1135" i="1"/>
  <c r="BM1136" i="1"/>
  <c r="BM1137" i="1"/>
  <c r="BM1138" i="1"/>
  <c r="BM1139" i="1"/>
  <c r="BM1140" i="1"/>
  <c r="BM1141" i="1"/>
  <c r="BM1142" i="1"/>
  <c r="BM1143" i="1"/>
  <c r="BM1144" i="1"/>
  <c r="BM1145" i="1"/>
  <c r="BM1146" i="1"/>
  <c r="BM1147" i="1"/>
  <c r="BM1148" i="1"/>
  <c r="BM1149" i="1"/>
  <c r="BM1150" i="1"/>
  <c r="BM1151" i="1"/>
  <c r="BM1152" i="1"/>
  <c r="BM1153" i="1"/>
  <c r="BM1154" i="1"/>
  <c r="BM1155" i="1"/>
  <c r="BM1156" i="1"/>
  <c r="BM1157" i="1"/>
  <c r="BM1158" i="1"/>
  <c r="BM1159" i="1"/>
  <c r="BM1160" i="1"/>
  <c r="BM1161" i="1"/>
  <c r="BM1162" i="1"/>
  <c r="BM1163" i="1"/>
  <c r="BM1164" i="1"/>
  <c r="BM1165" i="1"/>
  <c r="BM1166" i="1"/>
  <c r="BM1167" i="1"/>
  <c r="BM1168" i="1"/>
  <c r="BM1169" i="1"/>
  <c r="BM1170" i="1"/>
  <c r="BM1171" i="1"/>
  <c r="BM1172" i="1"/>
  <c r="BM1173" i="1"/>
  <c r="BM1174" i="1"/>
  <c r="BM1175" i="1"/>
  <c r="BM1176" i="1"/>
  <c r="BM1177" i="1"/>
  <c r="BM1178" i="1"/>
  <c r="BM1179" i="1"/>
  <c r="BM1180" i="1"/>
  <c r="BM1181" i="1"/>
  <c r="BM1182" i="1"/>
  <c r="BM1183" i="1"/>
  <c r="BM1184" i="1"/>
  <c r="BM1185" i="1"/>
  <c r="BM1186" i="1"/>
  <c r="BM1187" i="1"/>
  <c r="BM1188" i="1"/>
  <c r="BM1189" i="1"/>
  <c r="BM1190" i="1"/>
  <c r="BM1191" i="1"/>
  <c r="BM1192" i="1"/>
  <c r="BM1193" i="1"/>
  <c r="BM1194" i="1"/>
  <c r="BM1195" i="1"/>
  <c r="BM1196" i="1"/>
  <c r="BM1197" i="1"/>
  <c r="BM1198" i="1"/>
  <c r="BM1199" i="1"/>
  <c r="BM1200" i="1"/>
  <c r="BM1201" i="1"/>
  <c r="BM1202" i="1"/>
  <c r="BM1203" i="1"/>
  <c r="BM1204" i="1"/>
  <c r="BM1205" i="1"/>
  <c r="BM1206" i="1"/>
  <c r="BM1207" i="1"/>
  <c r="BM1208" i="1"/>
  <c r="BM1209" i="1"/>
  <c r="BM1210" i="1"/>
  <c r="BM1211" i="1"/>
  <c r="BM1212" i="1"/>
  <c r="BM1213" i="1"/>
  <c r="BM1214" i="1"/>
  <c r="BM1215" i="1"/>
  <c r="BM1216" i="1"/>
  <c r="BM1217" i="1"/>
  <c r="BM1218" i="1"/>
  <c r="BM1219" i="1"/>
  <c r="BM1220" i="1"/>
  <c r="BM1221" i="1"/>
  <c r="BM1222" i="1"/>
  <c r="BM1223" i="1"/>
  <c r="BM1224" i="1"/>
  <c r="BM1225" i="1"/>
  <c r="BM1226" i="1"/>
  <c r="BM1227" i="1"/>
  <c r="BM1228" i="1"/>
  <c r="BM1229" i="1"/>
  <c r="BM1230" i="1"/>
  <c r="BM1231" i="1"/>
  <c r="BM1232" i="1"/>
  <c r="BM1233" i="1"/>
  <c r="BM1234" i="1"/>
  <c r="BM1235" i="1"/>
  <c r="BM1236" i="1"/>
  <c r="BM1237" i="1"/>
  <c r="BM1238" i="1"/>
  <c r="BM1239" i="1"/>
  <c r="BM1240" i="1"/>
  <c r="BM1241" i="1"/>
  <c r="BM1242" i="1"/>
  <c r="BM1243" i="1"/>
  <c r="BM1244" i="1"/>
  <c r="BM1245" i="1"/>
  <c r="BM1246" i="1"/>
  <c r="BM1247" i="1"/>
  <c r="BM1248" i="1"/>
  <c r="BM1249" i="1"/>
  <c r="BM1250" i="1"/>
  <c r="BM1251" i="1"/>
  <c r="BM1252" i="1"/>
  <c r="BM1253" i="1"/>
  <c r="BM1254" i="1"/>
  <c r="BM1255" i="1"/>
  <c r="BM1256" i="1"/>
  <c r="BM1257" i="1"/>
  <c r="BM1258" i="1"/>
  <c r="BM1259" i="1"/>
  <c r="BM1260" i="1"/>
  <c r="BM1261" i="1"/>
  <c r="BM1262" i="1"/>
  <c r="BM1263" i="1"/>
  <c r="BM1264" i="1"/>
  <c r="BM1265" i="1"/>
  <c r="BM1266" i="1"/>
  <c r="BM1267" i="1"/>
  <c r="BM1268" i="1"/>
  <c r="BM1269" i="1"/>
  <c r="BM1270" i="1"/>
  <c r="BM1271" i="1"/>
  <c r="BM1272" i="1"/>
  <c r="BM1273" i="1"/>
  <c r="BM1274" i="1"/>
  <c r="BM1275" i="1"/>
  <c r="BM1276" i="1"/>
  <c r="BM1277" i="1"/>
  <c r="BM1278" i="1"/>
  <c r="BM1279" i="1"/>
  <c r="BM1280" i="1"/>
  <c r="BM1281" i="1"/>
  <c r="BM1282" i="1"/>
  <c r="BM1283" i="1"/>
  <c r="BM1284" i="1"/>
  <c r="BM1285" i="1"/>
  <c r="BM1286" i="1"/>
  <c r="BM1287" i="1"/>
  <c r="BM1288" i="1"/>
  <c r="BM1289" i="1"/>
  <c r="BM1290" i="1"/>
  <c r="BM1291" i="1"/>
  <c r="BM1292" i="1"/>
  <c r="BM1293" i="1"/>
  <c r="BM1294" i="1"/>
  <c r="BM1295" i="1"/>
  <c r="BM1296" i="1"/>
  <c r="BM1297" i="1"/>
  <c r="BM1298" i="1"/>
  <c r="BM1299" i="1"/>
  <c r="BM1300" i="1"/>
  <c r="BM1301" i="1"/>
  <c r="BM1302" i="1"/>
  <c r="BM1303" i="1"/>
  <c r="BM1304" i="1"/>
  <c r="BM1305" i="1"/>
  <c r="BM1306" i="1"/>
  <c r="BM1307" i="1"/>
  <c r="BM1308" i="1"/>
  <c r="BM1309" i="1"/>
  <c r="BM1310" i="1"/>
  <c r="BM1311" i="1"/>
  <c r="BM1312" i="1"/>
  <c r="BM1313" i="1"/>
  <c r="BM1314" i="1"/>
  <c r="BM1315" i="1"/>
  <c r="BM1316" i="1"/>
  <c r="BM1317" i="1"/>
  <c r="BM1318" i="1"/>
  <c r="BM1319" i="1"/>
  <c r="BM1320" i="1"/>
  <c r="BM1321" i="1"/>
  <c r="BM1322" i="1"/>
  <c r="BM1323" i="1"/>
  <c r="BM1324" i="1"/>
  <c r="BM1325" i="1"/>
  <c r="BM1326" i="1"/>
  <c r="BM1327" i="1"/>
  <c r="BM1328" i="1"/>
  <c r="BM1329" i="1"/>
  <c r="BM1330" i="1"/>
  <c r="BM1331" i="1"/>
  <c r="BM1332" i="1"/>
  <c r="BM1333" i="1"/>
  <c r="BM1334" i="1"/>
  <c r="BM1335" i="1"/>
  <c r="BM1336" i="1"/>
  <c r="BM1337" i="1"/>
  <c r="BM1338" i="1"/>
  <c r="BM1339" i="1"/>
  <c r="BM1340" i="1"/>
  <c r="BM1341" i="1"/>
  <c r="BM1342" i="1"/>
  <c r="BM1343" i="1"/>
  <c r="BM1344" i="1"/>
  <c r="BM1345" i="1"/>
  <c r="BM1346" i="1"/>
  <c r="BM1347" i="1"/>
  <c r="BM1348" i="1"/>
  <c r="BM1349" i="1"/>
  <c r="BM1350" i="1"/>
  <c r="BM1351" i="1"/>
  <c r="BM1352" i="1"/>
  <c r="BM1353" i="1"/>
  <c r="BM1354" i="1"/>
  <c r="BM1355" i="1"/>
  <c r="BM1356" i="1"/>
  <c r="BM1357" i="1"/>
  <c r="BM1358" i="1"/>
  <c r="BM1359" i="1"/>
  <c r="BM1360" i="1"/>
  <c r="BM1361" i="1"/>
  <c r="BM1362" i="1"/>
  <c r="BM1363" i="1"/>
  <c r="BM1364" i="1"/>
  <c r="BM1365" i="1"/>
  <c r="BM1366" i="1"/>
  <c r="BM1367" i="1"/>
  <c r="BM1368" i="1"/>
  <c r="BM1369" i="1"/>
  <c r="BM1370" i="1"/>
  <c r="BM1371" i="1"/>
  <c r="BM1372" i="1"/>
  <c r="BM1373" i="1"/>
  <c r="BM1374" i="1"/>
  <c r="BM1375" i="1"/>
  <c r="BM1376" i="1"/>
  <c r="BM1377" i="1"/>
  <c r="BM1378" i="1"/>
  <c r="BM1379" i="1"/>
  <c r="BM1380" i="1"/>
  <c r="BM1381" i="1"/>
  <c r="BM1382" i="1"/>
  <c r="BM1383" i="1"/>
  <c r="BM1384" i="1"/>
  <c r="BM1385" i="1"/>
  <c r="BM1386" i="1"/>
  <c r="BM1387" i="1"/>
  <c r="BM1388" i="1"/>
  <c r="BM1389" i="1"/>
  <c r="BM1390" i="1"/>
  <c r="BM1391" i="1"/>
  <c r="BM1392" i="1"/>
  <c r="BM1393" i="1"/>
  <c r="BM1394" i="1"/>
  <c r="BM1395" i="1"/>
  <c r="BM1396" i="1"/>
  <c r="BM1397" i="1"/>
  <c r="BM1398" i="1"/>
  <c r="BM1399" i="1"/>
  <c r="BM1400" i="1"/>
  <c r="BM1401" i="1"/>
  <c r="BM1402" i="1"/>
  <c r="BM1403" i="1"/>
  <c r="BM1404" i="1"/>
  <c r="BM1405" i="1"/>
  <c r="BM1406" i="1"/>
  <c r="BM1407" i="1"/>
  <c r="BM1408" i="1"/>
  <c r="BM1409" i="1"/>
  <c r="BM1410" i="1"/>
  <c r="BM1411" i="1"/>
  <c r="BM1412" i="1"/>
  <c r="BM1413" i="1"/>
  <c r="BM1414" i="1"/>
  <c r="BM1415" i="1"/>
  <c r="BM1416" i="1"/>
  <c r="BM1417" i="1"/>
  <c r="BM1418" i="1"/>
  <c r="BM1419" i="1"/>
  <c r="BM1420" i="1"/>
  <c r="BM1421" i="1"/>
  <c r="BM1422" i="1"/>
  <c r="BM1423" i="1"/>
  <c r="BM1424" i="1"/>
  <c r="BM1425" i="1"/>
  <c r="BM1426" i="1"/>
  <c r="BM1427" i="1"/>
  <c r="BM1428" i="1"/>
  <c r="BM1429" i="1"/>
  <c r="BM1430" i="1"/>
  <c r="BM1431" i="1"/>
  <c r="BM1432" i="1"/>
  <c r="BM1433" i="1"/>
  <c r="BM1434" i="1"/>
  <c r="BM1435" i="1"/>
  <c r="BM1436" i="1"/>
  <c r="BM1437" i="1"/>
  <c r="BM1438" i="1"/>
  <c r="BM1439" i="1"/>
  <c r="BM1440" i="1"/>
  <c r="BM1441" i="1"/>
  <c r="BM1442" i="1"/>
  <c r="BM1443" i="1"/>
  <c r="BM1444" i="1"/>
  <c r="BM1445" i="1"/>
  <c r="BM1446" i="1"/>
  <c r="BM1447" i="1"/>
  <c r="BM1448" i="1"/>
  <c r="BM1449" i="1"/>
  <c r="BM1450" i="1"/>
  <c r="BM1451" i="1"/>
  <c r="BM1452" i="1"/>
  <c r="BM1453" i="1"/>
  <c r="BM1454" i="1"/>
  <c r="BM1455" i="1"/>
  <c r="BM1456" i="1"/>
  <c r="BM1457" i="1"/>
  <c r="BM1458" i="1"/>
  <c r="BM1459" i="1"/>
  <c r="BM1460" i="1"/>
  <c r="BM1461" i="1"/>
  <c r="BM1462" i="1"/>
  <c r="BM1463" i="1"/>
  <c r="BM1464" i="1"/>
  <c r="BM1465" i="1"/>
  <c r="BM1466" i="1"/>
  <c r="BM1467" i="1"/>
  <c r="BM1468" i="1"/>
  <c r="BM1469" i="1"/>
  <c r="BM1470" i="1"/>
  <c r="BM1471" i="1"/>
  <c r="BM1472" i="1"/>
  <c r="BM1473" i="1"/>
  <c r="BM1474" i="1"/>
  <c r="BM1475" i="1"/>
  <c r="BM1476" i="1"/>
  <c r="BM1477" i="1"/>
  <c r="BM1478" i="1"/>
  <c r="BM1479" i="1"/>
  <c r="BM1480" i="1"/>
  <c r="BM1481" i="1"/>
  <c r="BM1482" i="1"/>
  <c r="BM1483" i="1"/>
  <c r="BM1484" i="1"/>
  <c r="BM1485" i="1"/>
  <c r="BM1486" i="1"/>
  <c r="BM1487" i="1"/>
  <c r="BM1488" i="1"/>
  <c r="BM1489" i="1"/>
  <c r="BM1490" i="1"/>
  <c r="BM1491" i="1"/>
  <c r="BM1492" i="1"/>
  <c r="BM1493" i="1"/>
  <c r="BM1494" i="1"/>
  <c r="BM1495" i="1"/>
  <c r="BM1496" i="1"/>
  <c r="BM1497" i="1"/>
  <c r="BM1498" i="1"/>
  <c r="BM1499" i="1"/>
  <c r="BM1500" i="1"/>
  <c r="BM1501" i="1"/>
  <c r="BM1502" i="1"/>
  <c r="BM1503" i="1"/>
  <c r="BM1504" i="1"/>
  <c r="BM1505" i="1"/>
  <c r="BM1506" i="1"/>
  <c r="BM1507" i="1"/>
  <c r="BM1508" i="1"/>
  <c r="BM1509" i="1"/>
  <c r="BM1510" i="1"/>
  <c r="BM1511" i="1"/>
  <c r="BM1512" i="1"/>
  <c r="BM1513" i="1"/>
  <c r="BM1514" i="1"/>
  <c r="BM1515" i="1"/>
  <c r="BM1516" i="1"/>
  <c r="BM1517" i="1"/>
  <c r="BM1518" i="1"/>
  <c r="BM1519" i="1"/>
  <c r="BM1520" i="1"/>
  <c r="BM1521" i="1"/>
  <c r="BM1522" i="1"/>
  <c r="BM1523" i="1"/>
  <c r="BM1524" i="1"/>
  <c r="BM1525" i="1"/>
  <c r="BM1526" i="1"/>
  <c r="BM1527" i="1"/>
  <c r="BM1528" i="1"/>
  <c r="BM1529" i="1"/>
  <c r="BM1530" i="1"/>
  <c r="BM1531" i="1"/>
  <c r="BM1532" i="1"/>
  <c r="BM1533" i="1"/>
  <c r="BM1534" i="1"/>
  <c r="BM1535" i="1"/>
  <c r="BM1536" i="1"/>
  <c r="BM1537" i="1"/>
  <c r="BM1538" i="1"/>
  <c r="BM1539" i="1"/>
  <c r="BM1540" i="1"/>
  <c r="BM1541" i="1"/>
  <c r="BM1542" i="1"/>
  <c r="BM1543" i="1"/>
  <c r="BM1544" i="1"/>
  <c r="BM1545" i="1"/>
  <c r="BM1546" i="1"/>
  <c r="BM1547" i="1"/>
  <c r="BM1548" i="1"/>
  <c r="BM1549" i="1"/>
  <c r="BM1550" i="1"/>
  <c r="BM1551" i="1"/>
  <c r="BM1552" i="1"/>
  <c r="BM1553" i="1"/>
  <c r="BM1554" i="1"/>
  <c r="BM1555" i="1"/>
  <c r="BM1556" i="1"/>
  <c r="BM1557" i="1"/>
  <c r="BM1558" i="1"/>
  <c r="BM1559" i="1"/>
  <c r="BM1560" i="1"/>
  <c r="BM1561" i="1"/>
  <c r="BM1562" i="1"/>
  <c r="BM1563" i="1"/>
  <c r="BM1564" i="1"/>
  <c r="BM1565" i="1"/>
  <c r="BM1566" i="1"/>
  <c r="BM1567" i="1"/>
  <c r="BM1568" i="1"/>
  <c r="BM1569" i="1"/>
  <c r="BM1570" i="1"/>
  <c r="BM1571" i="1"/>
  <c r="BM1572" i="1"/>
  <c r="BM1573" i="1"/>
  <c r="BM1574" i="1"/>
  <c r="BM1575" i="1"/>
  <c r="BM1576" i="1"/>
  <c r="BM1577" i="1"/>
  <c r="BM1578" i="1"/>
  <c r="BM1579" i="1"/>
  <c r="BM1580" i="1"/>
  <c r="BM1581" i="1"/>
  <c r="BM1582" i="1"/>
  <c r="BM1583" i="1"/>
  <c r="BM1584" i="1"/>
  <c r="BM1585" i="1"/>
  <c r="BM1586" i="1"/>
  <c r="BM1587" i="1"/>
  <c r="BM1588" i="1"/>
  <c r="BM1589" i="1"/>
  <c r="BM1590" i="1"/>
  <c r="BM1591" i="1"/>
  <c r="BM1592" i="1"/>
  <c r="BM1593" i="1"/>
  <c r="BM1594" i="1"/>
  <c r="BM1595" i="1"/>
  <c r="BM1596" i="1"/>
  <c r="BM1597" i="1"/>
  <c r="BM1598" i="1"/>
  <c r="BM1599" i="1"/>
  <c r="BM1600" i="1"/>
  <c r="BM1601" i="1"/>
  <c r="BM1602" i="1"/>
  <c r="BM1603" i="1"/>
  <c r="BM1604" i="1"/>
  <c r="BM1605" i="1"/>
  <c r="BM1606" i="1"/>
  <c r="BM1607" i="1"/>
  <c r="BM1608" i="1"/>
  <c r="BM1609" i="1"/>
  <c r="BM1610" i="1"/>
  <c r="BM1611" i="1"/>
  <c r="BM1612" i="1"/>
  <c r="BM1613" i="1"/>
  <c r="BM1614" i="1"/>
  <c r="BM1615" i="1"/>
  <c r="BM1616" i="1"/>
  <c r="BM1617" i="1"/>
  <c r="BM1618" i="1"/>
  <c r="BM1619" i="1"/>
  <c r="BM1620" i="1"/>
  <c r="BM1621" i="1"/>
  <c r="BM1622" i="1"/>
  <c r="BM1623" i="1"/>
  <c r="BM1624" i="1"/>
  <c r="BM1625" i="1"/>
  <c r="BM1626" i="1"/>
  <c r="BM1627" i="1"/>
  <c r="BM1628" i="1"/>
  <c r="BM1629" i="1"/>
  <c r="BM1630" i="1"/>
  <c r="BM1631" i="1"/>
  <c r="BM1632" i="1"/>
  <c r="BM1633" i="1"/>
  <c r="BM1634" i="1"/>
  <c r="BM1635" i="1"/>
  <c r="BM1636" i="1"/>
  <c r="BM1637" i="1"/>
  <c r="BM1638" i="1"/>
  <c r="BM1639" i="1"/>
  <c r="BM1640" i="1"/>
  <c r="BM1641" i="1"/>
  <c r="BM1642" i="1"/>
  <c r="BM1643" i="1"/>
  <c r="BM1644" i="1"/>
  <c r="BM1645" i="1"/>
  <c r="BM1646" i="1"/>
  <c r="BM1647" i="1"/>
  <c r="BM1648" i="1"/>
  <c r="BM1649" i="1"/>
  <c r="BM1650" i="1"/>
  <c r="BM1651" i="1"/>
  <c r="BM1652" i="1"/>
  <c r="BM1653" i="1"/>
  <c r="BM1654" i="1"/>
  <c r="BM1655" i="1"/>
  <c r="BM1656" i="1"/>
  <c r="BM1657" i="1"/>
  <c r="BM1658" i="1"/>
  <c r="BM1659" i="1"/>
  <c r="BM1660" i="1"/>
  <c r="BM1661" i="1"/>
  <c r="BM1662" i="1"/>
  <c r="BM1663" i="1"/>
  <c r="BM1664" i="1"/>
  <c r="BM1665" i="1"/>
  <c r="BM1666" i="1"/>
  <c r="BM1667" i="1"/>
  <c r="BM1668" i="1"/>
  <c r="BM1669" i="1"/>
  <c r="BM1670" i="1"/>
  <c r="BM1671" i="1"/>
  <c r="BM1672" i="1"/>
  <c r="BM1673" i="1"/>
  <c r="BM1674" i="1"/>
  <c r="BM1675" i="1"/>
  <c r="BM1676" i="1"/>
  <c r="BM1677" i="1"/>
  <c r="BM1678" i="1"/>
  <c r="BM1679" i="1"/>
  <c r="BM1680" i="1"/>
  <c r="BM1681" i="1"/>
  <c r="BM1682" i="1"/>
  <c r="BM1683" i="1"/>
  <c r="BM1684" i="1"/>
  <c r="BM1685" i="1"/>
  <c r="BM1686" i="1"/>
  <c r="BM1687" i="1"/>
  <c r="BM1688" i="1"/>
  <c r="BM1689" i="1"/>
  <c r="BM1690" i="1"/>
  <c r="BM1691" i="1"/>
  <c r="BM1692" i="1"/>
  <c r="BM1693" i="1"/>
  <c r="BM1694" i="1"/>
  <c r="BM1695" i="1"/>
  <c r="BM1696" i="1"/>
  <c r="BM1697" i="1"/>
  <c r="BM1698" i="1"/>
  <c r="BM1699" i="1"/>
  <c r="BM1700" i="1"/>
  <c r="BM1701" i="1"/>
  <c r="BM1702" i="1"/>
  <c r="BM1703" i="1"/>
  <c r="BM1704" i="1"/>
  <c r="BM1705" i="1"/>
  <c r="BM1706" i="1"/>
  <c r="BM1707" i="1"/>
  <c r="BM1708" i="1"/>
  <c r="BM1709" i="1"/>
  <c r="BM1710" i="1"/>
  <c r="BM1711" i="1"/>
  <c r="BM1712" i="1"/>
  <c r="BM1713" i="1"/>
  <c r="BM1714" i="1"/>
  <c r="BM1715" i="1"/>
  <c r="BM1716" i="1"/>
  <c r="BM1717" i="1"/>
  <c r="BM1718" i="1"/>
  <c r="BM1719" i="1"/>
  <c r="BM1720" i="1"/>
  <c r="BM1721" i="1"/>
  <c r="BM1722" i="1"/>
  <c r="BM1723" i="1"/>
  <c r="BM1724" i="1"/>
  <c r="BM1725" i="1"/>
  <c r="BM1726" i="1"/>
  <c r="BM1727" i="1"/>
  <c r="BM1728" i="1"/>
  <c r="BM1729" i="1"/>
  <c r="BM1730" i="1"/>
  <c r="BM1731" i="1"/>
  <c r="BM1732" i="1"/>
  <c r="BM1733" i="1"/>
  <c r="BM1734" i="1"/>
  <c r="BM1735" i="1"/>
  <c r="BM1736" i="1"/>
  <c r="BM1737" i="1"/>
  <c r="BM1738" i="1"/>
  <c r="BM1739" i="1"/>
  <c r="BM1740" i="1"/>
  <c r="BM1741" i="1"/>
  <c r="BM1742" i="1"/>
  <c r="BM1743" i="1"/>
  <c r="BM1744" i="1"/>
  <c r="BM1745" i="1"/>
  <c r="BM1746" i="1"/>
  <c r="BM1747" i="1"/>
  <c r="BM1748" i="1"/>
  <c r="BM1749" i="1"/>
  <c r="BM1750" i="1"/>
  <c r="BM1751" i="1"/>
  <c r="BM1752" i="1"/>
  <c r="BM1753" i="1"/>
  <c r="BM1754" i="1"/>
  <c r="BM1755" i="1"/>
  <c r="BM1756" i="1"/>
  <c r="BM1757" i="1"/>
  <c r="BM1758" i="1"/>
  <c r="BM1759" i="1"/>
  <c r="BM1760" i="1"/>
  <c r="BM1761" i="1"/>
  <c r="BM1762" i="1"/>
  <c r="BM1763" i="1"/>
  <c r="BM1764" i="1"/>
  <c r="BM1765" i="1"/>
  <c r="BM1766" i="1"/>
  <c r="BM1767" i="1"/>
  <c r="BM1768" i="1"/>
  <c r="BM1769" i="1"/>
  <c r="BM1770" i="1"/>
  <c r="BM1771" i="1"/>
  <c r="BM1772" i="1"/>
  <c r="BM1773" i="1"/>
  <c r="BM1774" i="1"/>
  <c r="BM1775" i="1"/>
  <c r="BM1776" i="1"/>
  <c r="BM1777" i="1"/>
  <c r="BM1778" i="1"/>
  <c r="BM1779" i="1"/>
  <c r="BM1780" i="1"/>
  <c r="BM1781" i="1"/>
  <c r="BM1782" i="1"/>
  <c r="BM1783" i="1"/>
  <c r="BM1784" i="1"/>
  <c r="BM1785" i="1"/>
  <c r="BM1786" i="1"/>
  <c r="BM1787" i="1"/>
  <c r="BM1788" i="1"/>
  <c r="BM1789" i="1"/>
  <c r="BM1790" i="1"/>
  <c r="BM1791" i="1"/>
  <c r="BM1792" i="1"/>
  <c r="BM1793" i="1"/>
  <c r="BM1794" i="1"/>
  <c r="BM1795" i="1"/>
  <c r="BM1796" i="1"/>
  <c r="BM1797" i="1"/>
  <c r="BM1798" i="1"/>
  <c r="BM1799" i="1"/>
  <c r="BM1800" i="1"/>
  <c r="BM1801" i="1"/>
  <c r="BM1802" i="1"/>
  <c r="BM1803" i="1"/>
  <c r="BM1804" i="1"/>
  <c r="BM1805" i="1"/>
  <c r="BM1806" i="1"/>
  <c r="BM1807" i="1"/>
  <c r="BM1808" i="1"/>
  <c r="BM1809" i="1"/>
  <c r="BM1810" i="1"/>
  <c r="BM1811" i="1"/>
  <c r="BM1812" i="1"/>
  <c r="BM1813" i="1"/>
  <c r="BM1814" i="1"/>
  <c r="BM1815" i="1"/>
  <c r="BM1816" i="1"/>
  <c r="BM1817" i="1"/>
  <c r="BM1818" i="1"/>
  <c r="BM1819" i="1"/>
  <c r="BM1820" i="1"/>
  <c r="BM1821" i="1"/>
  <c r="BM1822" i="1"/>
  <c r="BM1823" i="1"/>
  <c r="BM1824" i="1"/>
  <c r="BM1825" i="1"/>
  <c r="BM1826" i="1"/>
  <c r="BM1827" i="1"/>
  <c r="BM1828" i="1"/>
  <c r="BM1829" i="1"/>
  <c r="BM1830" i="1"/>
  <c r="BM1831" i="1"/>
  <c r="BM1832" i="1"/>
  <c r="BM1833" i="1"/>
  <c r="BM1834" i="1"/>
  <c r="BM1835" i="1"/>
  <c r="BM1836" i="1"/>
  <c r="BM1837" i="1"/>
  <c r="BM1838" i="1"/>
  <c r="BM1839" i="1"/>
  <c r="BM1840" i="1"/>
  <c r="BM1841" i="1"/>
  <c r="BM1842" i="1"/>
  <c r="BM1843" i="1"/>
  <c r="BM1844" i="1"/>
  <c r="BM1845" i="1"/>
  <c r="BM1846" i="1"/>
  <c r="BM1847" i="1"/>
  <c r="BM1848" i="1"/>
  <c r="BM1849" i="1"/>
  <c r="BM1850" i="1"/>
  <c r="BM1851" i="1"/>
  <c r="BM1852" i="1"/>
  <c r="BM1853" i="1"/>
  <c r="BM1854" i="1"/>
  <c r="BM1855" i="1"/>
  <c r="BM1856" i="1"/>
  <c r="BM1857" i="1"/>
  <c r="BM1858" i="1"/>
  <c r="BM1859" i="1"/>
  <c r="BM1860" i="1"/>
  <c r="BM1861" i="1"/>
  <c r="BM1862" i="1"/>
  <c r="BM1863" i="1"/>
  <c r="BM1864" i="1"/>
  <c r="BM1865" i="1"/>
  <c r="BM1866" i="1"/>
  <c r="BM1867" i="1"/>
  <c r="BM1868" i="1"/>
  <c r="BM1869" i="1"/>
  <c r="BM1870" i="1"/>
  <c r="BM1871" i="1"/>
  <c r="BM1872" i="1"/>
  <c r="BM1873" i="1"/>
  <c r="BM1874" i="1"/>
  <c r="BM1875" i="1"/>
  <c r="BM1876" i="1"/>
  <c r="BM1877" i="1"/>
  <c r="BM1878" i="1"/>
  <c r="BM1879" i="1"/>
  <c r="BM1880" i="1"/>
  <c r="BM1881" i="1"/>
  <c r="BM1882" i="1"/>
  <c r="BM1883" i="1"/>
  <c r="BM1884" i="1"/>
  <c r="BM1885" i="1"/>
  <c r="BM1886" i="1"/>
  <c r="BM1887" i="1"/>
  <c r="BM1888" i="1"/>
  <c r="BM1889" i="1"/>
  <c r="BM1890" i="1"/>
  <c r="BM1891" i="1"/>
  <c r="BM1892" i="1"/>
  <c r="BM1893" i="1"/>
  <c r="BM1894" i="1"/>
  <c r="BM1895" i="1"/>
  <c r="BM1896" i="1"/>
  <c r="BM1897" i="1"/>
  <c r="BM1898" i="1"/>
  <c r="BM1899" i="1"/>
  <c r="BM1900" i="1"/>
  <c r="BM1901" i="1"/>
  <c r="BM1902" i="1"/>
  <c r="BM1903" i="1"/>
  <c r="BM1904" i="1"/>
  <c r="BM1905" i="1"/>
  <c r="BM1906" i="1"/>
  <c r="BM1907" i="1"/>
  <c r="BM1908" i="1"/>
  <c r="BM1909" i="1"/>
  <c r="BM1910" i="1"/>
  <c r="BM1911" i="1"/>
  <c r="BM1912" i="1"/>
  <c r="BM1913" i="1"/>
  <c r="BM1914" i="1"/>
  <c r="BM1915" i="1"/>
  <c r="BM1916" i="1"/>
  <c r="BM1917" i="1"/>
  <c r="BM1918" i="1"/>
  <c r="BM1919" i="1"/>
  <c r="BM1920" i="1"/>
  <c r="BM1921" i="1"/>
  <c r="BM1922" i="1"/>
  <c r="BM1923" i="1"/>
  <c r="BM1924" i="1"/>
  <c r="BM1925" i="1"/>
  <c r="BM1926" i="1"/>
  <c r="BM1927" i="1"/>
  <c r="BM1928" i="1"/>
  <c r="BM1929" i="1"/>
  <c r="BM1930" i="1"/>
  <c r="BM1931" i="1"/>
  <c r="BM1932" i="1"/>
  <c r="BM1933" i="1"/>
  <c r="BM1934" i="1"/>
  <c r="BM1935" i="1"/>
  <c r="BM1936" i="1"/>
  <c r="BM1937" i="1"/>
  <c r="BM1938" i="1"/>
  <c r="BM1939" i="1"/>
  <c r="BM1940" i="1"/>
  <c r="BM1941" i="1"/>
  <c r="BM1942" i="1"/>
  <c r="BM1943" i="1"/>
  <c r="BM1944" i="1"/>
  <c r="BM1945" i="1"/>
  <c r="BM1946" i="1"/>
  <c r="BM1947" i="1"/>
  <c r="BM1948" i="1"/>
  <c r="BM1949" i="1"/>
  <c r="BM1950" i="1"/>
  <c r="BM1951" i="1"/>
  <c r="BM1952" i="1"/>
  <c r="BM1953" i="1"/>
  <c r="BM1954" i="1"/>
  <c r="BM1955" i="1"/>
  <c r="BM1956" i="1"/>
  <c r="BM1957" i="1"/>
  <c r="BM1958" i="1"/>
  <c r="BM1959" i="1"/>
  <c r="BM1960" i="1"/>
  <c r="BM1961" i="1"/>
  <c r="BM1962" i="1"/>
  <c r="BM1963" i="1"/>
  <c r="BM1964" i="1"/>
  <c r="BM1965" i="1"/>
  <c r="BM1966" i="1"/>
  <c r="BM1967" i="1"/>
  <c r="BM1968" i="1"/>
  <c r="BM1969" i="1"/>
  <c r="BM1970" i="1"/>
  <c r="BM1971" i="1"/>
  <c r="BM1972" i="1"/>
  <c r="BM1973" i="1"/>
  <c r="BM1974" i="1"/>
  <c r="BM1975" i="1"/>
  <c r="BM1976" i="1"/>
  <c r="BM1977" i="1"/>
  <c r="BM1978" i="1"/>
  <c r="BM1979" i="1"/>
  <c r="BM1980" i="1"/>
  <c r="BM1981" i="1"/>
  <c r="BM1982" i="1"/>
  <c r="BM1983" i="1"/>
  <c r="BM1984" i="1"/>
  <c r="BM1985" i="1"/>
  <c r="BM1986" i="1"/>
  <c r="BM1987" i="1"/>
  <c r="BM1988" i="1"/>
  <c r="BM1989" i="1"/>
  <c r="BM1990" i="1"/>
  <c r="BM1991" i="1"/>
  <c r="BM1992" i="1"/>
  <c r="BM1993" i="1"/>
  <c r="BM1994" i="1"/>
  <c r="BM1995" i="1"/>
  <c r="BM1996" i="1"/>
  <c r="BM1997" i="1"/>
  <c r="BM1998" i="1"/>
  <c r="BM1999" i="1"/>
  <c r="BM2000" i="1"/>
  <c r="BM2001" i="1"/>
  <c r="BM2002" i="1"/>
  <c r="BM2003" i="1"/>
  <c r="BM2004" i="1"/>
  <c r="BM2005" i="1"/>
  <c r="BM2006" i="1"/>
  <c r="BM2007" i="1"/>
  <c r="BM2008" i="1"/>
  <c r="BM2009" i="1"/>
  <c r="BM2010" i="1"/>
  <c r="BM2011" i="1"/>
  <c r="BM2012" i="1"/>
  <c r="BM2013" i="1"/>
  <c r="BM2014" i="1"/>
  <c r="BM2015" i="1"/>
  <c r="BM2016" i="1"/>
  <c r="BM2017" i="1"/>
  <c r="BM2018" i="1"/>
  <c r="BM2019" i="1"/>
  <c r="BM2020" i="1"/>
  <c r="BM2021" i="1"/>
  <c r="BM2022" i="1"/>
  <c r="BM2023" i="1"/>
  <c r="BM2024" i="1"/>
  <c r="BM2025" i="1"/>
  <c r="BM2026" i="1"/>
  <c r="BM2027" i="1"/>
  <c r="BM2028" i="1"/>
  <c r="BM2029" i="1"/>
  <c r="BM2030" i="1"/>
  <c r="BM2031" i="1"/>
  <c r="BM2032" i="1"/>
  <c r="BM2033" i="1"/>
  <c r="BM2034" i="1"/>
  <c r="BM2035" i="1"/>
  <c r="BM2036" i="1"/>
  <c r="BM2037" i="1"/>
  <c r="BM2038" i="1"/>
  <c r="BM2039" i="1"/>
  <c r="BM2040" i="1"/>
  <c r="BM2041" i="1"/>
  <c r="BM2042" i="1"/>
  <c r="BM2043" i="1"/>
  <c r="BM2044" i="1"/>
  <c r="BM2045" i="1"/>
  <c r="BM2046" i="1"/>
  <c r="BM2047" i="1"/>
  <c r="BM2048" i="1"/>
  <c r="BM2049" i="1"/>
  <c r="BM2050" i="1"/>
  <c r="BM2051" i="1"/>
  <c r="BM2052" i="1"/>
  <c r="BM2053" i="1"/>
  <c r="BM2054" i="1"/>
  <c r="BM2055" i="1"/>
  <c r="BM2056" i="1"/>
  <c r="BM2057" i="1"/>
  <c r="BM2058" i="1"/>
  <c r="BM2059" i="1"/>
  <c r="BM2060" i="1"/>
  <c r="BM2061" i="1"/>
  <c r="BM2062" i="1"/>
  <c r="BM2063" i="1"/>
  <c r="BM2064" i="1"/>
  <c r="BM2065" i="1"/>
  <c r="BM2066" i="1"/>
  <c r="BM2067" i="1"/>
  <c r="BM2068" i="1"/>
  <c r="BM2069" i="1"/>
  <c r="BM2070" i="1"/>
  <c r="BM2071" i="1"/>
  <c r="BM2072" i="1"/>
  <c r="BM2073" i="1"/>
  <c r="BM2074" i="1"/>
  <c r="BM2075" i="1"/>
  <c r="BM2076" i="1"/>
  <c r="BM2077" i="1"/>
  <c r="BM2078" i="1"/>
  <c r="BM2079" i="1"/>
  <c r="BM2080" i="1"/>
  <c r="BM2081" i="1"/>
  <c r="BM2082" i="1"/>
  <c r="BM2083" i="1"/>
  <c r="BM2084" i="1"/>
  <c r="BM2085" i="1"/>
  <c r="BM2086" i="1"/>
  <c r="BM2087" i="1"/>
  <c r="BM2088" i="1"/>
  <c r="BM2089" i="1"/>
  <c r="BM2090" i="1"/>
  <c r="BM2091" i="1"/>
  <c r="BM2092" i="1"/>
  <c r="BM2093" i="1"/>
  <c r="BM2094" i="1"/>
  <c r="BM2095" i="1"/>
  <c r="BM2096" i="1"/>
  <c r="BM2097" i="1"/>
  <c r="BM2098" i="1"/>
  <c r="BM2099" i="1"/>
  <c r="BM2100" i="1"/>
  <c r="BM2101" i="1"/>
  <c r="BM2102" i="1"/>
  <c r="BM2103" i="1"/>
  <c r="BM2104" i="1"/>
  <c r="BM2105" i="1"/>
  <c r="BM2106" i="1"/>
  <c r="BM2107" i="1"/>
  <c r="BM2108" i="1"/>
  <c r="BM2109" i="1"/>
  <c r="BM2110" i="1"/>
  <c r="BM2111" i="1"/>
  <c r="BM2112" i="1"/>
  <c r="BM2113" i="1"/>
  <c r="BM2114" i="1"/>
  <c r="BM2115" i="1"/>
  <c r="BM2116" i="1"/>
  <c r="BM2117" i="1"/>
  <c r="BM2118" i="1"/>
  <c r="BM2119" i="1"/>
  <c r="BM2120" i="1"/>
  <c r="BM2121" i="1"/>
  <c r="BM2122" i="1"/>
  <c r="BM2123" i="1"/>
  <c r="BM2124" i="1"/>
  <c r="BM2125" i="1"/>
  <c r="BM2126" i="1"/>
  <c r="BM2127" i="1"/>
  <c r="BM2128" i="1"/>
  <c r="BM2129" i="1"/>
  <c r="BM2130" i="1"/>
  <c r="BM2131" i="1"/>
  <c r="BM2132" i="1"/>
  <c r="BM2133" i="1"/>
  <c r="BM2134" i="1"/>
  <c r="BM2135" i="1"/>
  <c r="BM2136" i="1"/>
  <c r="BM2137" i="1"/>
  <c r="BM2138" i="1"/>
  <c r="BM2139" i="1"/>
  <c r="BM2140" i="1"/>
  <c r="BM2141" i="1"/>
  <c r="BM2142" i="1"/>
  <c r="BM2143" i="1"/>
  <c r="BM2144" i="1"/>
  <c r="BM2145" i="1"/>
  <c r="BM2146" i="1"/>
  <c r="BM2147" i="1"/>
  <c r="BM2148" i="1"/>
  <c r="BM2149" i="1"/>
  <c r="BM2150" i="1"/>
  <c r="BM2151" i="1"/>
  <c r="BM2152" i="1"/>
  <c r="BM2153" i="1"/>
  <c r="BM2154" i="1"/>
  <c r="BM2155" i="1"/>
  <c r="BM2156" i="1"/>
  <c r="BM2157" i="1"/>
  <c r="BM2158" i="1"/>
  <c r="BM2159" i="1"/>
  <c r="BM2160" i="1"/>
  <c r="BM2161" i="1"/>
  <c r="BM2162" i="1"/>
  <c r="BM2163" i="1"/>
  <c r="BM2164" i="1"/>
  <c r="BM2165" i="1"/>
  <c r="BM2166" i="1"/>
  <c r="BM2167" i="1"/>
  <c r="BM2168" i="1"/>
  <c r="BM2169" i="1"/>
  <c r="BM2170" i="1"/>
  <c r="BM2171" i="1"/>
  <c r="BM2172" i="1"/>
  <c r="BM2173" i="1"/>
  <c r="BM2174" i="1"/>
  <c r="BM2175" i="1"/>
  <c r="BM2176" i="1"/>
  <c r="BM2177" i="1"/>
  <c r="BM2178" i="1"/>
  <c r="BM2179" i="1"/>
  <c r="BM2180" i="1"/>
  <c r="BM2181" i="1"/>
  <c r="BM2182" i="1"/>
  <c r="BM2183" i="1"/>
  <c r="BM2184" i="1"/>
  <c r="BM2185" i="1"/>
  <c r="BM2186" i="1"/>
  <c r="BM2187" i="1"/>
  <c r="BM2188" i="1"/>
  <c r="BM2189" i="1"/>
  <c r="BM2190" i="1"/>
  <c r="BM2191" i="1"/>
  <c r="BM2192" i="1"/>
  <c r="BM2193" i="1"/>
  <c r="BM2194" i="1"/>
  <c r="BM2195" i="1"/>
  <c r="BM2196" i="1"/>
  <c r="BM2197" i="1"/>
  <c r="BM2198" i="1"/>
  <c r="BM2199" i="1"/>
  <c r="BM2200" i="1"/>
  <c r="BM2201" i="1"/>
  <c r="BM2202" i="1"/>
  <c r="BM2203" i="1"/>
  <c r="BM2204" i="1"/>
  <c r="BM2205" i="1"/>
  <c r="BM2206" i="1"/>
  <c r="BM2207" i="1"/>
  <c r="BM2208" i="1"/>
  <c r="BM2209" i="1"/>
  <c r="BM2210" i="1"/>
  <c r="BM2211" i="1"/>
  <c r="BM2212" i="1"/>
  <c r="BM2213" i="1"/>
  <c r="BM2214" i="1"/>
  <c r="BM2215" i="1"/>
  <c r="BM2216" i="1"/>
  <c r="BM2217" i="1"/>
  <c r="BM2218" i="1"/>
  <c r="BM2219" i="1"/>
  <c r="BM2220" i="1"/>
  <c r="BM2221" i="1"/>
  <c r="BM2222" i="1"/>
  <c r="BM2223" i="1"/>
  <c r="BM2224" i="1"/>
  <c r="BM2225" i="1"/>
  <c r="BM2226" i="1"/>
  <c r="BM2227" i="1"/>
  <c r="BM2228" i="1"/>
  <c r="BM2229" i="1"/>
  <c r="BM2230" i="1"/>
  <c r="BM2231" i="1"/>
  <c r="BM2232" i="1"/>
  <c r="BM2233" i="1"/>
  <c r="BM2234" i="1"/>
  <c r="BM2235" i="1"/>
  <c r="BM2236" i="1"/>
  <c r="BM2237" i="1"/>
  <c r="BM2238" i="1"/>
  <c r="BM2239" i="1"/>
  <c r="BM2240" i="1"/>
  <c r="BM2241" i="1"/>
  <c r="BM2242" i="1"/>
  <c r="BM2243" i="1"/>
  <c r="BM2244" i="1"/>
  <c r="BM2245" i="1"/>
  <c r="BM2246" i="1"/>
  <c r="BM2247" i="1"/>
  <c r="BM2248" i="1"/>
  <c r="BM2249" i="1"/>
  <c r="BM2250" i="1"/>
  <c r="BM2251" i="1"/>
  <c r="BM2252" i="1"/>
  <c r="BM2253" i="1"/>
  <c r="BM2254" i="1"/>
  <c r="BM2255" i="1"/>
  <c r="BM2256" i="1"/>
  <c r="BM2257" i="1"/>
  <c r="BM2258" i="1"/>
  <c r="BM2259" i="1"/>
  <c r="BM2260" i="1"/>
  <c r="BM2261" i="1"/>
  <c r="BM2262" i="1"/>
  <c r="BM2263" i="1"/>
  <c r="BM2264" i="1"/>
  <c r="BM2265" i="1"/>
  <c r="BM2266" i="1"/>
  <c r="BM2267" i="1"/>
  <c r="BM2268" i="1"/>
  <c r="BM2269" i="1"/>
  <c r="BM2270" i="1"/>
  <c r="BM2271" i="1"/>
  <c r="BM2272" i="1"/>
  <c r="BM2273" i="1"/>
  <c r="BM2274" i="1"/>
  <c r="BM2275" i="1"/>
  <c r="BM2276" i="1"/>
  <c r="BM2277" i="1"/>
  <c r="BM2278" i="1"/>
  <c r="BM2279" i="1"/>
  <c r="BM2280" i="1"/>
  <c r="BM2281" i="1"/>
  <c r="BM2282" i="1"/>
  <c r="BM2283" i="1"/>
  <c r="BM2284" i="1"/>
  <c r="BM2285" i="1"/>
  <c r="BM2286" i="1"/>
  <c r="BM2287" i="1"/>
  <c r="BM2288" i="1"/>
  <c r="BM2289" i="1"/>
  <c r="BM2290" i="1"/>
  <c r="BM2291" i="1"/>
  <c r="BM2292" i="1"/>
  <c r="BM2293" i="1"/>
  <c r="BM2294" i="1"/>
  <c r="BM2295" i="1"/>
  <c r="BM2296" i="1"/>
  <c r="BM2297" i="1"/>
  <c r="BM2298" i="1"/>
  <c r="BM2299" i="1"/>
  <c r="BM2300" i="1"/>
  <c r="BM2301" i="1"/>
  <c r="BM2302" i="1"/>
  <c r="BM2303" i="1"/>
  <c r="BM2304" i="1"/>
  <c r="BM2305" i="1"/>
  <c r="BM2306" i="1"/>
  <c r="BM2307" i="1"/>
  <c r="BM2308" i="1"/>
  <c r="BM2309" i="1"/>
  <c r="BM2310" i="1"/>
  <c r="BM2311" i="1"/>
  <c r="BM2312" i="1"/>
  <c r="BM2313" i="1"/>
  <c r="BM2314" i="1"/>
  <c r="BM2315" i="1"/>
  <c r="BM2316" i="1"/>
  <c r="BM2317" i="1"/>
  <c r="BM2318" i="1"/>
  <c r="BM2319" i="1"/>
  <c r="BM2320" i="1"/>
  <c r="BM2321" i="1"/>
  <c r="BM2322" i="1"/>
  <c r="BM2323" i="1"/>
  <c r="BM2324" i="1"/>
  <c r="BM2325" i="1"/>
  <c r="BM2326" i="1"/>
  <c r="BM2327" i="1"/>
  <c r="BM2328" i="1"/>
  <c r="BM2329" i="1"/>
  <c r="BM2330" i="1"/>
  <c r="BM2331" i="1"/>
  <c r="BM2332" i="1"/>
  <c r="BM2333" i="1"/>
  <c r="BM2334" i="1"/>
  <c r="BM2335" i="1"/>
  <c r="BM2336" i="1"/>
  <c r="BM2337" i="1"/>
  <c r="BM2338" i="1"/>
  <c r="BM2339" i="1"/>
  <c r="BM2340" i="1"/>
  <c r="BM2341" i="1"/>
  <c r="BM2342" i="1"/>
  <c r="BM2343" i="1"/>
  <c r="BM2344" i="1"/>
  <c r="BM2345" i="1"/>
  <c r="BM2346" i="1"/>
  <c r="BM2347" i="1"/>
  <c r="BM2348" i="1"/>
  <c r="BM2349" i="1"/>
  <c r="BM2350" i="1"/>
  <c r="BM2351" i="1"/>
  <c r="BM2352" i="1"/>
  <c r="BM2353" i="1"/>
  <c r="BM2354" i="1"/>
  <c r="BM2355" i="1"/>
  <c r="BM2356" i="1"/>
  <c r="BM2357" i="1"/>
  <c r="BM2358" i="1"/>
  <c r="BM2359" i="1"/>
  <c r="BM2360" i="1"/>
  <c r="BM2361" i="1"/>
  <c r="BM2362" i="1"/>
  <c r="BM2363" i="1"/>
  <c r="BM2364" i="1"/>
  <c r="BM2365" i="1"/>
  <c r="BM2366" i="1"/>
  <c r="BM2367" i="1"/>
  <c r="BM2368" i="1"/>
  <c r="BM2369" i="1"/>
  <c r="BM2370" i="1"/>
  <c r="BM2371" i="1"/>
  <c r="BM2372" i="1"/>
  <c r="BM2373" i="1"/>
  <c r="BM2374" i="1"/>
  <c r="BM2375" i="1"/>
  <c r="BM2376" i="1"/>
  <c r="BM2377" i="1"/>
  <c r="BM2378" i="1"/>
  <c r="BM2379" i="1"/>
  <c r="BM2380" i="1"/>
  <c r="BM2381" i="1"/>
  <c r="BM2382" i="1"/>
  <c r="BM2383" i="1"/>
  <c r="BM2384" i="1"/>
  <c r="BM2385" i="1"/>
  <c r="BM2386" i="1"/>
  <c r="BM2387" i="1"/>
  <c r="BM2388" i="1"/>
  <c r="BM2389" i="1"/>
  <c r="BM2390" i="1"/>
  <c r="BM2391" i="1"/>
  <c r="BM2392" i="1"/>
  <c r="BM2393" i="1"/>
  <c r="BM2394" i="1"/>
  <c r="BM2395" i="1"/>
  <c r="BM2396" i="1"/>
  <c r="BM2397" i="1"/>
  <c r="BM2398" i="1"/>
  <c r="BM2399" i="1"/>
  <c r="BM2400" i="1"/>
  <c r="BM2401" i="1"/>
  <c r="BM2402" i="1"/>
  <c r="BM2403" i="1"/>
  <c r="BM2404" i="1"/>
  <c r="BM2405" i="1"/>
  <c r="BM2406" i="1"/>
  <c r="BM2407" i="1"/>
  <c r="BM2408" i="1"/>
  <c r="BM2409" i="1"/>
  <c r="BM2410" i="1"/>
  <c r="BM2411" i="1"/>
  <c r="BM2412" i="1"/>
  <c r="BM2413" i="1"/>
  <c r="BM2414" i="1"/>
  <c r="BM2415" i="1"/>
  <c r="BM2416" i="1"/>
  <c r="BM2417" i="1"/>
  <c r="BM2418" i="1"/>
  <c r="BM2419" i="1"/>
  <c r="BM2420" i="1"/>
  <c r="BM2421" i="1"/>
  <c r="BM2422" i="1"/>
  <c r="BM2423" i="1"/>
  <c r="BM2424" i="1"/>
  <c r="BM2425" i="1"/>
  <c r="BM2426" i="1"/>
  <c r="BM2427" i="1"/>
  <c r="BM2428" i="1"/>
  <c r="BM2429" i="1"/>
  <c r="BM2430" i="1"/>
  <c r="BM2431" i="1"/>
  <c r="BM2432" i="1"/>
  <c r="BM2433" i="1"/>
  <c r="BM2434" i="1"/>
  <c r="BM2435" i="1"/>
  <c r="BM2436" i="1"/>
  <c r="BM2437" i="1"/>
  <c r="BM2438" i="1"/>
  <c r="BM2439" i="1"/>
  <c r="BM2440" i="1"/>
  <c r="BM2441" i="1"/>
  <c r="BM2442" i="1"/>
  <c r="BM2443" i="1"/>
  <c r="BM2444" i="1"/>
  <c r="BM2445" i="1"/>
  <c r="BM2446" i="1"/>
  <c r="BM2447" i="1"/>
  <c r="BM2448" i="1"/>
  <c r="BM2449" i="1"/>
  <c r="BM2450" i="1"/>
  <c r="BM2451" i="1"/>
  <c r="BM2452" i="1"/>
  <c r="BM2453" i="1"/>
  <c r="BM2454" i="1"/>
  <c r="BM2455" i="1"/>
  <c r="BM2456" i="1"/>
  <c r="BM2457" i="1"/>
  <c r="BM2458" i="1"/>
  <c r="BM2459" i="1"/>
  <c r="BM2460" i="1"/>
  <c r="BM2461" i="1"/>
  <c r="BM2462" i="1"/>
  <c r="BM2463" i="1"/>
  <c r="BM2464" i="1"/>
  <c r="BM2465" i="1"/>
  <c r="BM2466" i="1"/>
  <c r="BM2467" i="1"/>
  <c r="BM2468" i="1"/>
  <c r="BM2469" i="1"/>
  <c r="BM2470" i="1"/>
  <c r="BM2471" i="1"/>
  <c r="BM2472" i="1"/>
  <c r="BM2473" i="1"/>
  <c r="BM2474" i="1"/>
  <c r="BM2475" i="1"/>
  <c r="BM2476" i="1"/>
  <c r="BM2477" i="1"/>
  <c r="BM2478" i="1"/>
  <c r="BM2479" i="1"/>
  <c r="BM2480" i="1"/>
  <c r="BM2481" i="1"/>
  <c r="BM2482" i="1"/>
  <c r="BM2483" i="1"/>
  <c r="BM2484" i="1"/>
  <c r="BM2485" i="1"/>
  <c r="BM2486" i="1"/>
  <c r="BM2487" i="1"/>
  <c r="BM2488" i="1"/>
  <c r="BM2489" i="1"/>
  <c r="BM2490" i="1"/>
  <c r="BM2491" i="1"/>
  <c r="BM2492" i="1"/>
  <c r="BM2493" i="1"/>
  <c r="BM2494" i="1"/>
  <c r="BM2495" i="1"/>
  <c r="BM2496" i="1"/>
  <c r="BM2497" i="1"/>
  <c r="BM2498" i="1"/>
  <c r="BM2499" i="1"/>
  <c r="BM2500" i="1"/>
  <c r="BM2501" i="1"/>
  <c r="BM2502" i="1"/>
  <c r="BM2503" i="1"/>
  <c r="BM2504" i="1"/>
  <c r="BM2505" i="1"/>
  <c r="BM2506" i="1"/>
  <c r="BM2507" i="1"/>
  <c r="BM2508" i="1"/>
  <c r="BM2509" i="1"/>
  <c r="BM2510" i="1"/>
  <c r="BM2511" i="1"/>
  <c r="BM2512" i="1"/>
  <c r="BM2513" i="1"/>
  <c r="BM2514" i="1"/>
  <c r="BM2515" i="1"/>
  <c r="BM2516" i="1"/>
  <c r="BM2517" i="1"/>
  <c r="BM2518" i="1"/>
  <c r="BM2519" i="1"/>
  <c r="BM2520" i="1"/>
  <c r="BM2521" i="1"/>
  <c r="BM2522" i="1"/>
  <c r="BM2523" i="1"/>
  <c r="BM2524" i="1"/>
  <c r="BM2525" i="1"/>
  <c r="BM2526" i="1"/>
  <c r="BM2527" i="1"/>
  <c r="BM2528" i="1"/>
  <c r="BM2529" i="1"/>
  <c r="BM2530" i="1"/>
  <c r="BM2531" i="1"/>
  <c r="BM2532" i="1"/>
  <c r="BM2533" i="1"/>
  <c r="BM2534" i="1"/>
  <c r="BM2535" i="1"/>
  <c r="BM2536" i="1"/>
  <c r="BM2537" i="1"/>
  <c r="BM2538" i="1"/>
  <c r="BM2539" i="1"/>
  <c r="BM2540" i="1"/>
  <c r="BM2541" i="1"/>
  <c r="BM2542" i="1"/>
  <c r="BM2543" i="1"/>
  <c r="BM2544" i="1"/>
  <c r="BM2545" i="1"/>
  <c r="BM2546" i="1"/>
  <c r="BM2547" i="1"/>
  <c r="BM2548" i="1"/>
  <c r="BM2549" i="1"/>
  <c r="BM2550" i="1"/>
  <c r="BM2551" i="1"/>
  <c r="BM2552" i="1"/>
  <c r="BM2553" i="1"/>
  <c r="BM2554" i="1"/>
  <c r="BM2555" i="1"/>
  <c r="BM2556" i="1"/>
  <c r="BM2557" i="1"/>
  <c r="BM2558" i="1"/>
  <c r="BM2559" i="1"/>
  <c r="BM2560" i="1"/>
  <c r="BM2561" i="1"/>
  <c r="BM2562" i="1"/>
  <c r="BM2563" i="1"/>
  <c r="BM2564" i="1"/>
  <c r="BM2565" i="1"/>
  <c r="BM2566" i="1"/>
  <c r="BM2567" i="1"/>
  <c r="BM2568" i="1"/>
  <c r="BM2569" i="1"/>
  <c r="BM2570" i="1"/>
  <c r="BM2571" i="1"/>
  <c r="BM2572" i="1"/>
  <c r="BM2573" i="1"/>
  <c r="BM2574" i="1"/>
  <c r="BM2575" i="1"/>
  <c r="BM2576" i="1"/>
  <c r="BM2577" i="1"/>
  <c r="BM2578" i="1"/>
  <c r="BM2579" i="1"/>
  <c r="BM2580" i="1"/>
  <c r="BM2581" i="1"/>
  <c r="BM2582" i="1"/>
  <c r="BM2583" i="1"/>
  <c r="BM2584" i="1"/>
  <c r="BM2585" i="1"/>
  <c r="BM2586" i="1"/>
  <c r="BM2587" i="1"/>
  <c r="BM2588" i="1"/>
  <c r="BM2589" i="1"/>
  <c r="BM2590" i="1"/>
  <c r="BM2591" i="1"/>
  <c r="BM2592" i="1"/>
  <c r="BM2593" i="1"/>
  <c r="BM2594" i="1"/>
  <c r="BM2595" i="1"/>
  <c r="BM2596" i="1"/>
  <c r="BM2597" i="1"/>
  <c r="BM2598" i="1"/>
  <c r="BM2599" i="1"/>
  <c r="BM2600" i="1"/>
  <c r="BM2601" i="1"/>
  <c r="BM2602" i="1"/>
  <c r="BM2603" i="1"/>
  <c r="BM2604" i="1"/>
  <c r="BM2605" i="1"/>
  <c r="BM2606" i="1"/>
  <c r="BM2607" i="1"/>
  <c r="BM2608" i="1"/>
  <c r="BM2609" i="1"/>
  <c r="BM2610" i="1"/>
  <c r="BM2611" i="1"/>
  <c r="BM2612" i="1"/>
  <c r="BM2613" i="1"/>
  <c r="BM2614" i="1"/>
  <c r="BM2615" i="1"/>
  <c r="BM2616" i="1"/>
  <c r="BM2617" i="1"/>
  <c r="BM2618" i="1"/>
  <c r="BM2619" i="1"/>
  <c r="BM2620" i="1"/>
  <c r="BM2621" i="1"/>
  <c r="BM2622" i="1"/>
  <c r="BM2623" i="1"/>
  <c r="BM2624" i="1"/>
  <c r="BM2625" i="1"/>
  <c r="BM2626" i="1"/>
  <c r="BM2627" i="1"/>
  <c r="BM2628" i="1"/>
  <c r="BM2629" i="1"/>
  <c r="BM2630" i="1"/>
  <c r="BM2631" i="1"/>
  <c r="BM2632" i="1"/>
  <c r="BM2633" i="1"/>
  <c r="BM2634" i="1"/>
  <c r="BM2635" i="1"/>
  <c r="BM2636" i="1"/>
  <c r="BM2637" i="1"/>
  <c r="BM2638" i="1"/>
  <c r="BM2639" i="1"/>
  <c r="BM2640" i="1"/>
  <c r="BM2641" i="1"/>
  <c r="BM2642" i="1"/>
  <c r="BM2643" i="1"/>
  <c r="BM2644" i="1"/>
  <c r="BM2645" i="1"/>
  <c r="BM2646" i="1"/>
  <c r="BM2647" i="1"/>
  <c r="BM2648" i="1"/>
  <c r="BM2649" i="1"/>
  <c r="BM2650" i="1"/>
  <c r="BM2651" i="1"/>
  <c r="BM2652" i="1"/>
  <c r="BM2653" i="1"/>
  <c r="BM2654" i="1"/>
  <c r="BM2655" i="1"/>
  <c r="BM2656" i="1"/>
  <c r="BM2657" i="1"/>
  <c r="BM2658" i="1"/>
  <c r="BM2659" i="1"/>
  <c r="BM2660" i="1"/>
  <c r="BM2661" i="1"/>
  <c r="BM2662" i="1"/>
  <c r="BM2663" i="1"/>
  <c r="BM2664" i="1"/>
  <c r="BM2665" i="1"/>
  <c r="BM2666" i="1"/>
  <c r="BM2667" i="1"/>
  <c r="BM2668" i="1"/>
  <c r="BM2669" i="1"/>
  <c r="BM2670" i="1"/>
  <c r="BM2671" i="1"/>
  <c r="BM2672" i="1"/>
  <c r="BM2673" i="1"/>
  <c r="BM2674" i="1"/>
  <c r="BM2675" i="1"/>
  <c r="BM2676" i="1"/>
  <c r="BM2677" i="1"/>
  <c r="BM2678" i="1"/>
  <c r="BM2679" i="1"/>
  <c r="BM2680" i="1"/>
  <c r="BM2681" i="1"/>
  <c r="BM2682" i="1"/>
  <c r="BM2683" i="1"/>
  <c r="BM2684" i="1"/>
  <c r="BM2685" i="1"/>
  <c r="BM2686" i="1"/>
  <c r="BM2687" i="1"/>
  <c r="BM2688" i="1"/>
  <c r="BM2689" i="1"/>
  <c r="BM2690" i="1"/>
  <c r="BM2691" i="1"/>
  <c r="BM2692" i="1"/>
  <c r="BM2693" i="1"/>
  <c r="BM2694" i="1"/>
  <c r="BM2695" i="1"/>
  <c r="BM2696" i="1"/>
  <c r="BM2697" i="1"/>
  <c r="BM2698" i="1"/>
  <c r="BM2699" i="1"/>
  <c r="BM2700" i="1"/>
  <c r="BM2701" i="1"/>
  <c r="BM2702" i="1"/>
  <c r="BM2703" i="1"/>
  <c r="BM2704" i="1"/>
  <c r="BM2705" i="1"/>
  <c r="BM2706" i="1"/>
  <c r="BM2707" i="1"/>
  <c r="BM2708" i="1"/>
  <c r="BM2709" i="1"/>
  <c r="BM2710" i="1"/>
  <c r="BM2711" i="1"/>
  <c r="BM2712" i="1"/>
  <c r="BM2713" i="1"/>
  <c r="BM2714" i="1"/>
  <c r="BM2715" i="1"/>
  <c r="BM2716" i="1"/>
  <c r="BM2717" i="1"/>
  <c r="BM2718" i="1"/>
  <c r="BM2719" i="1"/>
  <c r="BM2720" i="1"/>
  <c r="BM2721" i="1"/>
  <c r="BM2722" i="1"/>
  <c r="BM2723" i="1"/>
  <c r="BM2724" i="1"/>
  <c r="BM2725" i="1"/>
  <c r="BM2726" i="1"/>
  <c r="BM2727" i="1"/>
  <c r="BM2728" i="1"/>
  <c r="BM2729" i="1"/>
  <c r="BM2730" i="1"/>
  <c r="BM2731" i="1"/>
  <c r="BM2732" i="1"/>
  <c r="BM2733" i="1"/>
  <c r="BM2734" i="1"/>
  <c r="BM2735" i="1"/>
  <c r="BM2736" i="1"/>
  <c r="BM2737" i="1"/>
  <c r="BM2738" i="1"/>
  <c r="BM2739" i="1"/>
  <c r="BM2740" i="1"/>
  <c r="BM2741" i="1"/>
  <c r="BM2742" i="1"/>
  <c r="BM2743" i="1"/>
  <c r="BM2744" i="1"/>
  <c r="BM2745" i="1"/>
  <c r="BM2746" i="1"/>
  <c r="BM2747" i="1"/>
  <c r="BM2748" i="1"/>
  <c r="BM2749" i="1"/>
  <c r="BM2750" i="1"/>
  <c r="BM2751" i="1"/>
  <c r="BM2752" i="1"/>
  <c r="BM2753" i="1"/>
  <c r="BM2754" i="1"/>
  <c r="BM2755" i="1"/>
  <c r="BM2756" i="1"/>
  <c r="BM2757" i="1"/>
  <c r="BM2758" i="1"/>
  <c r="BM2759" i="1"/>
  <c r="BM2760" i="1"/>
  <c r="BM2761" i="1"/>
  <c r="BM2762" i="1"/>
  <c r="BM2763" i="1"/>
  <c r="BM2764" i="1"/>
  <c r="BM2765" i="1"/>
  <c r="BM2766" i="1"/>
  <c r="BM2767" i="1"/>
  <c r="BM2768" i="1"/>
  <c r="BM2769" i="1"/>
  <c r="BM2770" i="1"/>
  <c r="BM2771" i="1"/>
  <c r="BM2772" i="1"/>
  <c r="BM2773" i="1"/>
  <c r="BM2774" i="1"/>
  <c r="BM2775" i="1"/>
  <c r="BM2776" i="1"/>
  <c r="BM2777" i="1"/>
  <c r="BM2778" i="1"/>
  <c r="BM2779" i="1"/>
  <c r="BM2780" i="1"/>
  <c r="BM2781" i="1"/>
  <c r="BM2782" i="1"/>
  <c r="BM2783" i="1"/>
  <c r="BM2784" i="1"/>
  <c r="BM2785" i="1"/>
  <c r="BM2786" i="1"/>
  <c r="BM2787" i="1"/>
  <c r="BM2788" i="1"/>
  <c r="BM2789" i="1"/>
  <c r="BM2790" i="1"/>
  <c r="BM2791" i="1"/>
  <c r="BM2792" i="1"/>
  <c r="BM2793" i="1"/>
  <c r="BM2794" i="1"/>
  <c r="BM2795" i="1"/>
  <c r="BM2796" i="1"/>
  <c r="BM2797" i="1"/>
  <c r="BM2798" i="1"/>
  <c r="BM2799" i="1"/>
  <c r="BM2800" i="1"/>
  <c r="BM2801" i="1"/>
  <c r="BM2802" i="1"/>
  <c r="BM2803" i="1"/>
  <c r="BM2804" i="1"/>
  <c r="BM2805" i="1"/>
  <c r="BM2806" i="1"/>
  <c r="BM2807" i="1"/>
  <c r="BM2808" i="1"/>
  <c r="BM2809" i="1"/>
  <c r="BM2810" i="1"/>
  <c r="BM2811" i="1"/>
  <c r="BM2812" i="1"/>
  <c r="BM2813" i="1"/>
  <c r="BM2814" i="1"/>
  <c r="BM2815" i="1"/>
  <c r="BM2816" i="1"/>
  <c r="BM2817" i="1"/>
  <c r="BM2818" i="1"/>
  <c r="BM2819" i="1"/>
  <c r="BM2820" i="1"/>
  <c r="BM2821" i="1"/>
  <c r="BM2822" i="1"/>
  <c r="BM2823" i="1"/>
  <c r="BM2824" i="1"/>
  <c r="BM2825" i="1"/>
  <c r="BM2826" i="1"/>
  <c r="BM2827" i="1"/>
  <c r="BM2828" i="1"/>
  <c r="BM2829" i="1"/>
  <c r="BM2830" i="1"/>
  <c r="BM2831" i="1"/>
  <c r="BM2832" i="1"/>
  <c r="BM2833" i="1"/>
  <c r="BM2834" i="1"/>
  <c r="BM2835" i="1"/>
  <c r="BM2836" i="1"/>
  <c r="BM2837" i="1"/>
  <c r="BM2838" i="1"/>
  <c r="BM2839" i="1"/>
  <c r="BM2840" i="1"/>
  <c r="BM2841" i="1"/>
  <c r="BM2842" i="1"/>
  <c r="BM2843" i="1"/>
  <c r="BM2844" i="1"/>
  <c r="BM2845" i="1"/>
  <c r="BM2846" i="1"/>
  <c r="BM2847" i="1"/>
  <c r="BM2848" i="1"/>
  <c r="BM2849" i="1"/>
  <c r="BM2850" i="1"/>
  <c r="BM2851" i="1"/>
  <c r="BM2852" i="1"/>
  <c r="BM2853" i="1"/>
  <c r="BM2854" i="1"/>
  <c r="BM2855" i="1"/>
  <c r="BM2856" i="1"/>
  <c r="BM2857" i="1"/>
  <c r="BM2858" i="1"/>
  <c r="BM2859" i="1"/>
  <c r="BM2860" i="1"/>
  <c r="BM2861" i="1"/>
  <c r="BM2862" i="1"/>
  <c r="BM2863" i="1"/>
  <c r="BM2864" i="1"/>
  <c r="BM2865" i="1"/>
  <c r="BM2866" i="1"/>
  <c r="BM2867" i="1"/>
  <c r="BM2868" i="1"/>
  <c r="BM2869" i="1"/>
  <c r="BM2870" i="1"/>
  <c r="BM2871" i="1"/>
  <c r="BM2872" i="1"/>
  <c r="BM2873" i="1"/>
  <c r="BM2874" i="1"/>
  <c r="BM2875" i="1"/>
  <c r="BM2876" i="1"/>
  <c r="BM2877" i="1"/>
  <c r="BM2878" i="1"/>
  <c r="BM2879" i="1"/>
  <c r="BM2880" i="1"/>
  <c r="BM2881" i="1"/>
  <c r="BM2882" i="1"/>
  <c r="BM2883" i="1"/>
  <c r="BM2884" i="1"/>
  <c r="BM2885" i="1"/>
  <c r="BM2886" i="1"/>
  <c r="BM2887" i="1"/>
  <c r="BM2888" i="1"/>
  <c r="BM2889" i="1"/>
  <c r="BM2890" i="1"/>
  <c r="BM2891" i="1"/>
  <c r="BM2892" i="1"/>
  <c r="BM2893" i="1"/>
  <c r="BM2894" i="1"/>
  <c r="BM2895" i="1"/>
  <c r="BM2896" i="1"/>
  <c r="BM2897" i="1"/>
  <c r="BM2898" i="1"/>
  <c r="BM2899" i="1"/>
  <c r="BM2900" i="1"/>
  <c r="BM2901" i="1"/>
  <c r="BM2902" i="1"/>
  <c r="BM2903" i="1"/>
  <c r="BM2904" i="1"/>
  <c r="BM2905" i="1"/>
  <c r="BM2906" i="1"/>
  <c r="BM2907" i="1"/>
  <c r="BM2908" i="1"/>
  <c r="BM2909" i="1"/>
  <c r="BM2910" i="1"/>
  <c r="BM2911" i="1"/>
  <c r="BM2912" i="1"/>
  <c r="BM2913" i="1"/>
  <c r="BM2914" i="1"/>
  <c r="BM2915" i="1"/>
  <c r="BM2916" i="1"/>
  <c r="BM2917" i="1"/>
  <c r="BM2918" i="1"/>
  <c r="BM2919" i="1"/>
  <c r="BM2920" i="1"/>
  <c r="BM2921" i="1"/>
  <c r="BM2922" i="1"/>
  <c r="BM2923" i="1"/>
  <c r="BM2924" i="1"/>
  <c r="BM2925" i="1"/>
  <c r="BM2926" i="1"/>
  <c r="BM2927" i="1"/>
  <c r="BM2928" i="1"/>
  <c r="BM2929" i="1"/>
  <c r="BM2930" i="1"/>
  <c r="BM2931" i="1"/>
  <c r="BM2932" i="1"/>
  <c r="BM2933" i="1"/>
  <c r="BM2934" i="1"/>
  <c r="BM2935" i="1"/>
  <c r="BM2936" i="1"/>
  <c r="BM2937" i="1"/>
  <c r="BM2938" i="1"/>
  <c r="BM2939" i="1"/>
  <c r="BM2940" i="1"/>
  <c r="BM2941" i="1"/>
  <c r="BM2942" i="1"/>
  <c r="BM2943" i="1"/>
  <c r="BM2944" i="1"/>
  <c r="BM2945" i="1"/>
  <c r="BM2946" i="1"/>
  <c r="BM2947" i="1"/>
  <c r="BM2948" i="1"/>
  <c r="BM2949" i="1"/>
  <c r="BM2950" i="1"/>
  <c r="BM2951" i="1"/>
  <c r="BM2952" i="1"/>
  <c r="BM2953" i="1"/>
  <c r="BM2954" i="1"/>
  <c r="BM2955" i="1"/>
  <c r="BM2956" i="1"/>
  <c r="BM2957" i="1"/>
  <c r="BM2958" i="1"/>
  <c r="BM2959" i="1"/>
  <c r="BM2960" i="1"/>
  <c r="BM2" i="1"/>
  <c r="AY3" i="1"/>
  <c r="AY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Y1313" i="1"/>
  <c r="AY1314" i="1"/>
  <c r="AY1315" i="1"/>
  <c r="AY1316" i="1"/>
  <c r="AY1317" i="1"/>
  <c r="AY1318" i="1"/>
  <c r="AY1319" i="1"/>
  <c r="AY1320" i="1"/>
  <c r="AY1321" i="1"/>
  <c r="AY1322" i="1"/>
  <c r="AY1323" i="1"/>
  <c r="AY1324" i="1"/>
  <c r="AY1325" i="1"/>
  <c r="AY1326" i="1"/>
  <c r="AY1327" i="1"/>
  <c r="AY1328" i="1"/>
  <c r="AY1329" i="1"/>
  <c r="AY1330" i="1"/>
  <c r="AY1331" i="1"/>
  <c r="AY1332" i="1"/>
  <c r="AY1333" i="1"/>
  <c r="AY1334" i="1"/>
  <c r="AY1335" i="1"/>
  <c r="AY1336" i="1"/>
  <c r="AY1337" i="1"/>
  <c r="AY1338" i="1"/>
  <c r="AY1339" i="1"/>
  <c r="AY1340" i="1"/>
  <c r="AY1341" i="1"/>
  <c r="AY1342" i="1"/>
  <c r="AY1343" i="1"/>
  <c r="AY1344" i="1"/>
  <c r="AY1345" i="1"/>
  <c r="AY1346" i="1"/>
  <c r="AY1347" i="1"/>
  <c r="AY1348" i="1"/>
  <c r="AY1349" i="1"/>
  <c r="AY1350" i="1"/>
  <c r="AY1351" i="1"/>
  <c r="AY1352" i="1"/>
  <c r="AY1353" i="1"/>
  <c r="AY1354" i="1"/>
  <c r="AY1355" i="1"/>
  <c r="AY1356" i="1"/>
  <c r="AY1357" i="1"/>
  <c r="AY1358" i="1"/>
  <c r="AY1359" i="1"/>
  <c r="AY1360" i="1"/>
  <c r="AY1361" i="1"/>
  <c r="AY1362" i="1"/>
  <c r="AY1363" i="1"/>
  <c r="AY1364" i="1"/>
  <c r="AY1365" i="1"/>
  <c r="AY1366" i="1"/>
  <c r="AY1367" i="1"/>
  <c r="AY1368" i="1"/>
  <c r="AY1369" i="1"/>
  <c r="AY1370" i="1"/>
  <c r="AY1371" i="1"/>
  <c r="AY1372" i="1"/>
  <c r="AY1373" i="1"/>
  <c r="AY1374" i="1"/>
  <c r="AY1375" i="1"/>
  <c r="AY1376" i="1"/>
  <c r="AY1377" i="1"/>
  <c r="AY1378" i="1"/>
  <c r="AY1379" i="1"/>
  <c r="AY1380" i="1"/>
  <c r="AY1381" i="1"/>
  <c r="AY1382" i="1"/>
  <c r="AY1383" i="1"/>
  <c r="AY1384" i="1"/>
  <c r="AY1385" i="1"/>
  <c r="AY1386" i="1"/>
  <c r="AY1387" i="1"/>
  <c r="AY1388" i="1"/>
  <c r="AY1389" i="1"/>
  <c r="AY1390" i="1"/>
  <c r="AY1391" i="1"/>
  <c r="AY1392" i="1"/>
  <c r="AY1393" i="1"/>
  <c r="AY1394" i="1"/>
  <c r="AY1395" i="1"/>
  <c r="AY1396" i="1"/>
  <c r="AY1397" i="1"/>
  <c r="AY1398" i="1"/>
  <c r="AY1399" i="1"/>
  <c r="AY1400" i="1"/>
  <c r="AY1401" i="1"/>
  <c r="AY1402" i="1"/>
  <c r="AY1403" i="1"/>
  <c r="AY1404" i="1"/>
  <c r="AY1405" i="1"/>
  <c r="AY1406" i="1"/>
  <c r="AY1407" i="1"/>
  <c r="AY1408" i="1"/>
  <c r="AY1409" i="1"/>
  <c r="AY1410" i="1"/>
  <c r="AY1411" i="1"/>
  <c r="AY1412" i="1"/>
  <c r="AY1413" i="1"/>
  <c r="AY1414" i="1"/>
  <c r="AY1415" i="1"/>
  <c r="AY1416" i="1"/>
  <c r="AY1417" i="1"/>
  <c r="AY1418" i="1"/>
  <c r="AY1419" i="1"/>
  <c r="AY1420" i="1"/>
  <c r="AY1421" i="1"/>
  <c r="AY1422" i="1"/>
  <c r="AY1423" i="1"/>
  <c r="AY1424" i="1"/>
  <c r="AY1425" i="1"/>
  <c r="AY1426" i="1"/>
  <c r="AY1427" i="1"/>
  <c r="AY1428" i="1"/>
  <c r="AY1429" i="1"/>
  <c r="AY1430" i="1"/>
  <c r="AY1431" i="1"/>
  <c r="AY1432" i="1"/>
  <c r="AY1433" i="1"/>
  <c r="AY1434" i="1"/>
  <c r="AY1435" i="1"/>
  <c r="AY1436" i="1"/>
  <c r="AY1437" i="1"/>
  <c r="AY1438" i="1"/>
  <c r="AY1439" i="1"/>
  <c r="AY1440" i="1"/>
  <c r="AY1441" i="1"/>
  <c r="AY1442" i="1"/>
  <c r="AY1443" i="1"/>
  <c r="AY1444" i="1"/>
  <c r="AY1445" i="1"/>
  <c r="AY1446" i="1"/>
  <c r="AY1447" i="1"/>
  <c r="AY1448" i="1"/>
  <c r="AY1449" i="1"/>
  <c r="AY1450" i="1"/>
  <c r="AY1451" i="1"/>
  <c r="AY1452" i="1"/>
  <c r="AY1453" i="1"/>
  <c r="AY1454" i="1"/>
  <c r="AY1455" i="1"/>
  <c r="AY1456" i="1"/>
  <c r="AY1457" i="1"/>
  <c r="AY1458" i="1"/>
  <c r="AY1459" i="1"/>
  <c r="AY1460" i="1"/>
  <c r="AY1461" i="1"/>
  <c r="AY1462" i="1"/>
  <c r="AY1463" i="1"/>
  <c r="AY1464" i="1"/>
  <c r="AY1465" i="1"/>
  <c r="AY1466" i="1"/>
  <c r="AY1467" i="1"/>
  <c r="AY1468" i="1"/>
  <c r="AY1469" i="1"/>
  <c r="AY1470" i="1"/>
  <c r="AY1471" i="1"/>
  <c r="AY1472" i="1"/>
  <c r="AY1473" i="1"/>
  <c r="AY1474" i="1"/>
  <c r="AY1475" i="1"/>
  <c r="AY1476" i="1"/>
  <c r="AY1477" i="1"/>
  <c r="AY1478" i="1"/>
  <c r="AY1479" i="1"/>
  <c r="AY1480" i="1"/>
  <c r="AY1481" i="1"/>
  <c r="AY1482" i="1"/>
  <c r="AY1483" i="1"/>
  <c r="AY1484" i="1"/>
  <c r="AY1485" i="1"/>
  <c r="AY1486" i="1"/>
  <c r="AY1487" i="1"/>
  <c r="AY1488" i="1"/>
  <c r="AY1489" i="1"/>
  <c r="AY1490" i="1"/>
  <c r="AY1491" i="1"/>
  <c r="AY1492" i="1"/>
  <c r="AY1493" i="1"/>
  <c r="AY1494" i="1"/>
  <c r="AY1495" i="1"/>
  <c r="AY1496" i="1"/>
  <c r="AY1497" i="1"/>
  <c r="AY1498" i="1"/>
  <c r="AY1499" i="1"/>
  <c r="AY1500" i="1"/>
  <c r="AY1501" i="1"/>
  <c r="AY1502" i="1"/>
  <c r="AY1503" i="1"/>
  <c r="AY1504" i="1"/>
  <c r="AY1505" i="1"/>
  <c r="AY1506" i="1"/>
  <c r="AY1507" i="1"/>
  <c r="AY1508" i="1"/>
  <c r="AY1509" i="1"/>
  <c r="AY1510" i="1"/>
  <c r="AY1511" i="1"/>
  <c r="AY1512" i="1"/>
  <c r="AY1513" i="1"/>
  <c r="AY1514" i="1"/>
  <c r="AY1515" i="1"/>
  <c r="AY1516" i="1"/>
  <c r="AY1517" i="1"/>
  <c r="AY1518" i="1"/>
  <c r="AY1519" i="1"/>
  <c r="AY1520" i="1"/>
  <c r="AY1521" i="1"/>
  <c r="AY1522" i="1"/>
  <c r="AY1523" i="1"/>
  <c r="AY1524" i="1"/>
  <c r="AY1525" i="1"/>
  <c r="AY1526" i="1"/>
  <c r="AY1527" i="1"/>
  <c r="AY1528" i="1"/>
  <c r="AY1529" i="1"/>
  <c r="AY1530" i="1"/>
  <c r="AY1531" i="1"/>
  <c r="AY1532" i="1"/>
  <c r="AY1533" i="1"/>
  <c r="AY1534" i="1"/>
  <c r="AY1535" i="1"/>
  <c r="AY1536" i="1"/>
  <c r="AY1537" i="1"/>
  <c r="AY1538" i="1"/>
  <c r="AY1539" i="1"/>
  <c r="AY1540" i="1"/>
  <c r="AY1541" i="1"/>
  <c r="AY1542" i="1"/>
  <c r="AY1543" i="1"/>
  <c r="AY1544" i="1"/>
  <c r="AY1545" i="1"/>
  <c r="AY1546" i="1"/>
  <c r="AY1547" i="1"/>
  <c r="AY1548" i="1"/>
  <c r="AY1549" i="1"/>
  <c r="AY1550" i="1"/>
  <c r="AY1551" i="1"/>
  <c r="AY1552" i="1"/>
  <c r="AY1553" i="1"/>
  <c r="AY1554" i="1"/>
  <c r="AY1555" i="1"/>
  <c r="AY1556" i="1"/>
  <c r="AY1557" i="1"/>
  <c r="AY1558" i="1"/>
  <c r="AY1559" i="1"/>
  <c r="AY1560" i="1"/>
  <c r="AY1561" i="1"/>
  <c r="AY1562" i="1"/>
  <c r="AY1563" i="1"/>
  <c r="AY1564" i="1"/>
  <c r="AY1565" i="1"/>
  <c r="AY1566" i="1"/>
  <c r="AY1567" i="1"/>
  <c r="AY1568" i="1"/>
  <c r="AY1569" i="1"/>
  <c r="AY1570" i="1"/>
  <c r="AY1571" i="1"/>
  <c r="AY1572" i="1"/>
  <c r="AY1573" i="1"/>
  <c r="AY1574" i="1"/>
  <c r="AY1575" i="1"/>
  <c r="AY1576" i="1"/>
  <c r="AY1577" i="1"/>
  <c r="AY1578" i="1"/>
  <c r="AY1579" i="1"/>
  <c r="AY1580" i="1"/>
  <c r="AY1581" i="1"/>
  <c r="AY1582" i="1"/>
  <c r="AY1583" i="1"/>
  <c r="AY1584" i="1"/>
  <c r="AY1585" i="1"/>
  <c r="AY1586" i="1"/>
  <c r="AY1587" i="1"/>
  <c r="AY1588" i="1"/>
  <c r="AY1589" i="1"/>
  <c r="AY1590" i="1"/>
  <c r="AY1591" i="1"/>
  <c r="AY1592" i="1"/>
  <c r="AY1593" i="1"/>
  <c r="AY1594" i="1"/>
  <c r="AY1595" i="1"/>
  <c r="AY1596" i="1"/>
  <c r="AY1597" i="1"/>
  <c r="AY1598" i="1"/>
  <c r="AY1599" i="1"/>
  <c r="AY1600" i="1"/>
  <c r="AY1601" i="1"/>
  <c r="AY1602" i="1"/>
  <c r="AY1603" i="1"/>
  <c r="AY1604" i="1"/>
  <c r="AY1605" i="1"/>
  <c r="AY1606" i="1"/>
  <c r="AY1607" i="1"/>
  <c r="AY1608" i="1"/>
  <c r="AY1609" i="1"/>
  <c r="AY1610" i="1"/>
  <c r="AY1611" i="1"/>
  <c r="AY1612" i="1"/>
  <c r="AY1613" i="1"/>
  <c r="AY1614" i="1"/>
  <c r="AY1615" i="1"/>
  <c r="AY1616" i="1"/>
  <c r="AY1617" i="1"/>
  <c r="AY1618" i="1"/>
  <c r="AY1619" i="1"/>
  <c r="AY1620" i="1"/>
  <c r="AY1621" i="1"/>
  <c r="AY1622" i="1"/>
  <c r="AY1623" i="1"/>
  <c r="AY1624" i="1"/>
  <c r="AY1625" i="1"/>
  <c r="AY1626" i="1"/>
  <c r="AY1627" i="1"/>
  <c r="AY1628" i="1"/>
  <c r="AY1629" i="1"/>
  <c r="AY1630" i="1"/>
  <c r="AY1631" i="1"/>
  <c r="AY1632" i="1"/>
  <c r="AY1633" i="1"/>
  <c r="AY1634" i="1"/>
  <c r="AY1635" i="1"/>
  <c r="AY1636" i="1"/>
  <c r="AY1637" i="1"/>
  <c r="AY1638" i="1"/>
  <c r="AY1639" i="1"/>
  <c r="AY1640" i="1"/>
  <c r="AY1641" i="1"/>
  <c r="AY1642" i="1"/>
  <c r="AY1643" i="1"/>
  <c r="AY1644" i="1"/>
  <c r="AY1645" i="1"/>
  <c r="AY1646" i="1"/>
  <c r="AY1647" i="1"/>
  <c r="AY1648" i="1"/>
  <c r="AY1649" i="1"/>
  <c r="AY1650" i="1"/>
  <c r="AY1651" i="1"/>
  <c r="AY1652" i="1"/>
  <c r="AY1653" i="1"/>
  <c r="AY1654" i="1"/>
  <c r="AY1655" i="1"/>
  <c r="AY1656" i="1"/>
  <c r="AY1657" i="1"/>
  <c r="AY1658" i="1"/>
  <c r="AY1659" i="1"/>
  <c r="AY1660" i="1"/>
  <c r="AY1661" i="1"/>
  <c r="AY1662" i="1"/>
  <c r="AY1663" i="1"/>
  <c r="AY1664" i="1"/>
  <c r="AY1665" i="1"/>
  <c r="AY1666" i="1"/>
  <c r="AY1667" i="1"/>
  <c r="AY1668" i="1"/>
  <c r="AY1669" i="1"/>
  <c r="AY1670" i="1"/>
  <c r="AY1671" i="1"/>
  <c r="AY1672" i="1"/>
  <c r="AY1673" i="1"/>
  <c r="AY1674" i="1"/>
  <c r="AY1675" i="1"/>
  <c r="AY1676" i="1"/>
  <c r="AY1677" i="1"/>
  <c r="AY1678" i="1"/>
  <c r="AY1679" i="1"/>
  <c r="AY1680" i="1"/>
  <c r="AY1681" i="1"/>
  <c r="AY1682" i="1"/>
  <c r="AY1683" i="1"/>
  <c r="AY1684" i="1"/>
  <c r="AY1685" i="1"/>
  <c r="AY1686" i="1"/>
  <c r="AY1687" i="1"/>
  <c r="AY1688" i="1"/>
  <c r="AY1689" i="1"/>
  <c r="AY1690" i="1"/>
  <c r="AY1691" i="1"/>
  <c r="AY1692" i="1"/>
  <c r="AY1693" i="1"/>
  <c r="AY1694" i="1"/>
  <c r="AY1695" i="1"/>
  <c r="AY1696" i="1"/>
  <c r="AY1697" i="1"/>
  <c r="AY1698" i="1"/>
  <c r="AY1699" i="1"/>
  <c r="AY1700" i="1"/>
  <c r="AY1701" i="1"/>
  <c r="AY1702" i="1"/>
  <c r="AY1703" i="1"/>
  <c r="AY1704" i="1"/>
  <c r="AY1705" i="1"/>
  <c r="AY1706" i="1"/>
  <c r="AY1707" i="1"/>
  <c r="AY1708" i="1"/>
  <c r="AY1709" i="1"/>
  <c r="AY1710" i="1"/>
  <c r="AY1711" i="1"/>
  <c r="AY1712" i="1"/>
  <c r="AY1713" i="1"/>
  <c r="AY1714" i="1"/>
  <c r="AY1715" i="1"/>
  <c r="AY1716" i="1"/>
  <c r="AY1717" i="1"/>
  <c r="AY1718" i="1"/>
  <c r="AY1719" i="1"/>
  <c r="AY1720" i="1"/>
  <c r="AY1721" i="1"/>
  <c r="AY1722" i="1"/>
  <c r="AY1723" i="1"/>
  <c r="AY1724" i="1"/>
  <c r="AY1725" i="1"/>
  <c r="AY1726" i="1"/>
  <c r="AY1727" i="1"/>
  <c r="AY1728" i="1"/>
  <c r="AY1729" i="1"/>
  <c r="AY1730" i="1"/>
  <c r="AY1731" i="1"/>
  <c r="AY1732" i="1"/>
  <c r="AY1733" i="1"/>
  <c r="AY1734" i="1"/>
  <c r="AY1735" i="1"/>
  <c r="AY1736" i="1"/>
  <c r="AY1737" i="1"/>
  <c r="AY1738" i="1"/>
  <c r="AY1739" i="1"/>
  <c r="AY1740" i="1"/>
  <c r="AY1741" i="1"/>
  <c r="AY1742" i="1"/>
  <c r="AY1743" i="1"/>
  <c r="AY1744" i="1"/>
  <c r="AY1745" i="1"/>
  <c r="AY1746" i="1"/>
  <c r="AY1747" i="1"/>
  <c r="AY1748" i="1"/>
  <c r="AY1749" i="1"/>
  <c r="AY1750" i="1"/>
  <c r="AY1751" i="1"/>
  <c r="AY1752" i="1"/>
  <c r="AY1753" i="1"/>
  <c r="AY1754" i="1"/>
  <c r="AY1755" i="1"/>
  <c r="AY1756" i="1"/>
  <c r="AY1757" i="1"/>
  <c r="AY1758" i="1"/>
  <c r="AY1759" i="1"/>
  <c r="AY1760" i="1"/>
  <c r="AY1761" i="1"/>
  <c r="AY1762" i="1"/>
  <c r="AY1763" i="1"/>
  <c r="AY1764" i="1"/>
  <c r="AY1765" i="1"/>
  <c r="AY1766" i="1"/>
  <c r="AY1767" i="1"/>
  <c r="AY1768" i="1"/>
  <c r="AY1769" i="1"/>
  <c r="AY1770" i="1"/>
  <c r="AY1771" i="1"/>
  <c r="AY1772" i="1"/>
  <c r="AY1773" i="1"/>
  <c r="AY1774" i="1"/>
  <c r="AY1775" i="1"/>
  <c r="AY1776" i="1"/>
  <c r="AY1777" i="1"/>
  <c r="AY1778" i="1"/>
  <c r="AY1779" i="1"/>
  <c r="AY1780" i="1"/>
  <c r="AY1781" i="1"/>
  <c r="AY1782" i="1"/>
  <c r="AY1783" i="1"/>
  <c r="AY1784" i="1"/>
  <c r="AY1785" i="1"/>
  <c r="AY1786" i="1"/>
  <c r="AY1787" i="1"/>
  <c r="AY1788" i="1"/>
  <c r="AY1789" i="1"/>
  <c r="AY1790" i="1"/>
  <c r="AY1791" i="1"/>
  <c r="AY1792" i="1"/>
  <c r="AY1793" i="1"/>
  <c r="AY1794" i="1"/>
  <c r="AY1795" i="1"/>
  <c r="AY1796" i="1"/>
  <c r="AY1797" i="1"/>
  <c r="AY1798" i="1"/>
  <c r="AY1799" i="1"/>
  <c r="AY1800" i="1"/>
  <c r="AY1801" i="1"/>
  <c r="AY1802" i="1"/>
  <c r="AY1803" i="1"/>
  <c r="AY1804" i="1"/>
  <c r="AY1805" i="1"/>
  <c r="AY1806" i="1"/>
  <c r="AY1807" i="1"/>
  <c r="AY1808" i="1"/>
  <c r="AY1809" i="1"/>
  <c r="AY1810" i="1"/>
  <c r="AY1811" i="1"/>
  <c r="AY1812" i="1"/>
  <c r="AY1813" i="1"/>
  <c r="AY1814" i="1"/>
  <c r="AY1815" i="1"/>
  <c r="AY1816" i="1"/>
  <c r="AY1817" i="1"/>
  <c r="AY1818" i="1"/>
  <c r="AY1819" i="1"/>
  <c r="AY1820" i="1"/>
  <c r="AY1821" i="1"/>
  <c r="AY1822" i="1"/>
  <c r="AY1823" i="1"/>
  <c r="AY1824" i="1"/>
  <c r="AY1825" i="1"/>
  <c r="AY1826" i="1"/>
  <c r="AY1827" i="1"/>
  <c r="AY1828" i="1"/>
  <c r="AY1829" i="1"/>
  <c r="AY1830" i="1"/>
  <c r="AY1831" i="1"/>
  <c r="AY1832" i="1"/>
  <c r="AY1833" i="1"/>
  <c r="AY1834" i="1"/>
  <c r="AY1835" i="1"/>
  <c r="AY1836" i="1"/>
  <c r="AY1837" i="1"/>
  <c r="AY1838" i="1"/>
  <c r="AY1839" i="1"/>
  <c r="AY1840" i="1"/>
  <c r="AY1841" i="1"/>
  <c r="AY1842" i="1"/>
  <c r="AY1843" i="1"/>
  <c r="AY1844" i="1"/>
  <c r="AY1845" i="1"/>
  <c r="AY1846" i="1"/>
  <c r="AY1847" i="1"/>
  <c r="AY1848" i="1"/>
  <c r="AY1849" i="1"/>
  <c r="AY1850" i="1"/>
  <c r="AY1851" i="1"/>
  <c r="AY1852" i="1"/>
  <c r="AY1853" i="1"/>
  <c r="AY1854" i="1"/>
  <c r="AY1855" i="1"/>
  <c r="AY1856" i="1"/>
  <c r="AY1857" i="1"/>
  <c r="AY1858" i="1"/>
  <c r="AY1859" i="1"/>
  <c r="AY1860" i="1"/>
  <c r="AY1861" i="1"/>
  <c r="AY1862" i="1"/>
  <c r="AY1863" i="1"/>
  <c r="AY1864" i="1"/>
  <c r="AY1865" i="1"/>
  <c r="AY1866" i="1"/>
  <c r="AY1867" i="1"/>
  <c r="AY1868" i="1"/>
  <c r="AY1869" i="1"/>
  <c r="AY1870" i="1"/>
  <c r="AY1871" i="1"/>
  <c r="AY1872" i="1"/>
  <c r="AY1873" i="1"/>
  <c r="AY1874" i="1"/>
  <c r="AY1875" i="1"/>
  <c r="AY1876" i="1"/>
  <c r="AY1877" i="1"/>
  <c r="AY1878" i="1"/>
  <c r="AY1879" i="1"/>
  <c r="AY1880" i="1"/>
  <c r="AY1881" i="1"/>
  <c r="AY1882" i="1"/>
  <c r="AY1883" i="1"/>
  <c r="AY1884" i="1"/>
  <c r="AY1885" i="1"/>
  <c r="AY1886" i="1"/>
  <c r="AY1887" i="1"/>
  <c r="AY1888" i="1"/>
  <c r="AY1889" i="1"/>
  <c r="AY1890" i="1"/>
  <c r="AY1891" i="1"/>
  <c r="AY1892" i="1"/>
  <c r="AY1893" i="1"/>
  <c r="AY1894" i="1"/>
  <c r="AY1895" i="1"/>
  <c r="AY1896" i="1"/>
  <c r="AY1897" i="1"/>
  <c r="AY1898" i="1"/>
  <c r="AY1899" i="1"/>
  <c r="AY1900" i="1"/>
  <c r="AY1901" i="1"/>
  <c r="AY1902" i="1"/>
  <c r="AY1903" i="1"/>
  <c r="AY1904" i="1"/>
  <c r="AY1905" i="1"/>
  <c r="AY1906" i="1"/>
  <c r="AY1907" i="1"/>
  <c r="AY1908" i="1"/>
  <c r="AY1909" i="1"/>
  <c r="AY1910" i="1"/>
  <c r="AY1911" i="1"/>
  <c r="AY1912" i="1"/>
  <c r="AY1913" i="1"/>
  <c r="AY1914" i="1"/>
  <c r="AY1915" i="1"/>
  <c r="AY1916" i="1"/>
  <c r="AY1917" i="1"/>
  <c r="AY1918" i="1"/>
  <c r="AY1919" i="1"/>
  <c r="AY1920" i="1"/>
  <c r="AY1921" i="1"/>
  <c r="AY1922" i="1"/>
  <c r="AY1923" i="1"/>
  <c r="AY1924" i="1"/>
  <c r="AY1925" i="1"/>
  <c r="AY1926" i="1"/>
  <c r="AY1927" i="1"/>
  <c r="AY1928" i="1"/>
  <c r="AY1929" i="1"/>
  <c r="AY1930" i="1"/>
  <c r="AY1931" i="1"/>
  <c r="AY1932" i="1"/>
  <c r="AY1933" i="1"/>
  <c r="AY1934" i="1"/>
  <c r="AY1935" i="1"/>
  <c r="AY1936" i="1"/>
  <c r="AY1937" i="1"/>
  <c r="AY1938" i="1"/>
  <c r="AY1939" i="1"/>
  <c r="AY1940" i="1"/>
  <c r="AY1941" i="1"/>
  <c r="AY1942" i="1"/>
  <c r="AY1943" i="1"/>
  <c r="AY1944" i="1"/>
  <c r="AY1945" i="1"/>
  <c r="AY1946" i="1"/>
  <c r="AY1947" i="1"/>
  <c r="AY1948" i="1"/>
  <c r="AY1949" i="1"/>
  <c r="AY1950" i="1"/>
  <c r="AY1951" i="1"/>
  <c r="AY1952" i="1"/>
  <c r="AY1953" i="1"/>
  <c r="AY1954" i="1"/>
  <c r="AY1955" i="1"/>
  <c r="AY1956" i="1"/>
  <c r="AY1957" i="1"/>
  <c r="AY1958" i="1"/>
  <c r="AY1959" i="1"/>
  <c r="AY1960" i="1"/>
  <c r="AY1961" i="1"/>
  <c r="AY1962" i="1"/>
  <c r="AY1963" i="1"/>
  <c r="AY1964" i="1"/>
  <c r="AY1965" i="1"/>
  <c r="AY1966" i="1"/>
  <c r="AY1967" i="1"/>
  <c r="AY1968" i="1"/>
  <c r="AY1969" i="1"/>
  <c r="AY1970" i="1"/>
  <c r="AY1971" i="1"/>
  <c r="AY1972" i="1"/>
  <c r="AY1973" i="1"/>
  <c r="AY1974" i="1"/>
  <c r="AY1975" i="1"/>
  <c r="AY1976" i="1"/>
  <c r="AY1977" i="1"/>
  <c r="AY1978" i="1"/>
  <c r="AY1979" i="1"/>
  <c r="AY1980" i="1"/>
  <c r="AY1981" i="1"/>
  <c r="AY1982" i="1"/>
  <c r="AY1983" i="1"/>
  <c r="AY1984" i="1"/>
  <c r="AY1985" i="1"/>
  <c r="AY1986" i="1"/>
  <c r="AY1987" i="1"/>
  <c r="AY1988" i="1"/>
  <c r="AY1989" i="1"/>
  <c r="AY1990" i="1"/>
  <c r="AY1991" i="1"/>
  <c r="AY1992" i="1"/>
  <c r="AY1993" i="1"/>
  <c r="AY1994" i="1"/>
  <c r="AY1995" i="1"/>
  <c r="AY1996" i="1"/>
  <c r="AY1997" i="1"/>
  <c r="AY1998" i="1"/>
  <c r="AY1999" i="1"/>
  <c r="AY2000" i="1"/>
  <c r="AY2001" i="1"/>
  <c r="AY2002" i="1"/>
  <c r="AY2003" i="1"/>
  <c r="AY2004" i="1"/>
  <c r="AY2005" i="1"/>
  <c r="AY2006" i="1"/>
  <c r="AY2007" i="1"/>
  <c r="AY2008" i="1"/>
  <c r="AY2009" i="1"/>
  <c r="AY2010" i="1"/>
  <c r="AY2011" i="1"/>
  <c r="AY2012" i="1"/>
  <c r="AY2013" i="1"/>
  <c r="AY2014" i="1"/>
  <c r="AY2015" i="1"/>
  <c r="AY2016" i="1"/>
  <c r="AY2017" i="1"/>
  <c r="AY2018" i="1"/>
  <c r="AY2019" i="1"/>
  <c r="AY2020" i="1"/>
  <c r="AY2021" i="1"/>
  <c r="AY2022" i="1"/>
  <c r="AY2023" i="1"/>
  <c r="AY2024" i="1"/>
  <c r="AY2025" i="1"/>
  <c r="AY2026" i="1"/>
  <c r="AY2027" i="1"/>
  <c r="AY2028" i="1"/>
  <c r="AY2029" i="1"/>
  <c r="AY2030" i="1"/>
  <c r="AY2031" i="1"/>
  <c r="AY2032" i="1"/>
  <c r="AY2033" i="1"/>
  <c r="AY2034" i="1"/>
  <c r="AY2035" i="1"/>
  <c r="AY2036" i="1"/>
  <c r="AY2037" i="1"/>
  <c r="AY2038" i="1"/>
  <c r="AY2039" i="1"/>
  <c r="AY2040" i="1"/>
  <c r="AY2041" i="1"/>
  <c r="AY2042" i="1"/>
  <c r="AY2043" i="1"/>
  <c r="AY2044" i="1"/>
  <c r="AY2045" i="1"/>
  <c r="AY2046" i="1"/>
  <c r="AY2047" i="1"/>
  <c r="AY2048" i="1"/>
  <c r="AY2049" i="1"/>
  <c r="AY2050" i="1"/>
  <c r="AY2051" i="1"/>
  <c r="AY2052" i="1"/>
  <c r="AY2053" i="1"/>
  <c r="AY2054" i="1"/>
  <c r="AY2055" i="1"/>
  <c r="AY2056" i="1"/>
  <c r="AY2057" i="1"/>
  <c r="AY2058" i="1"/>
  <c r="AY2059" i="1"/>
  <c r="AY2060" i="1"/>
  <c r="AY2061" i="1"/>
  <c r="AY2062" i="1"/>
  <c r="AY2063" i="1"/>
  <c r="AY2064" i="1"/>
  <c r="AY2065" i="1"/>
  <c r="AY2066" i="1"/>
  <c r="AY2067" i="1"/>
  <c r="AY2068" i="1"/>
  <c r="AY2069" i="1"/>
  <c r="AY2070" i="1"/>
  <c r="AY2071" i="1"/>
  <c r="AY2072" i="1"/>
  <c r="AY2073" i="1"/>
  <c r="AY2074" i="1"/>
  <c r="AY2075" i="1"/>
  <c r="AY2076" i="1"/>
  <c r="AY2077" i="1"/>
  <c r="AY2078" i="1"/>
  <c r="AY2079" i="1"/>
  <c r="AY2080" i="1"/>
  <c r="AY2081" i="1"/>
  <c r="AY2082" i="1"/>
  <c r="AY2083" i="1"/>
  <c r="AY2084" i="1"/>
  <c r="AY2085" i="1"/>
  <c r="AY2086" i="1"/>
  <c r="AY2087" i="1"/>
  <c r="AY2088" i="1"/>
  <c r="AY2089" i="1"/>
  <c r="AY2090" i="1"/>
  <c r="AY2091" i="1"/>
  <c r="AY2092" i="1"/>
  <c r="AY2093" i="1"/>
  <c r="AY2094" i="1"/>
  <c r="AY2095" i="1"/>
  <c r="AY2096" i="1"/>
  <c r="AY2097" i="1"/>
  <c r="AY2098" i="1"/>
  <c r="AY2099" i="1"/>
  <c r="AY2100" i="1"/>
  <c r="AY2101" i="1"/>
  <c r="AY2102" i="1"/>
  <c r="AY2103" i="1"/>
  <c r="AY2104" i="1"/>
  <c r="AY2105" i="1"/>
  <c r="AY2106" i="1"/>
  <c r="AY2107" i="1"/>
  <c r="AY2108" i="1"/>
  <c r="AY2109" i="1"/>
  <c r="AY2110" i="1"/>
  <c r="AY2111" i="1"/>
  <c r="AY2112" i="1"/>
  <c r="AY2113" i="1"/>
  <c r="AY2114" i="1"/>
  <c r="AY2115" i="1"/>
  <c r="AY2116" i="1"/>
  <c r="AY2117" i="1"/>
  <c r="AY2118" i="1"/>
  <c r="AY2119" i="1"/>
  <c r="AY2120" i="1"/>
  <c r="AY2121" i="1"/>
  <c r="AY2122" i="1"/>
  <c r="AY2123" i="1"/>
  <c r="AY2124" i="1"/>
  <c r="AY2125" i="1"/>
  <c r="AY2126" i="1"/>
  <c r="AY2127" i="1"/>
  <c r="AY2128" i="1"/>
  <c r="AY2129" i="1"/>
  <c r="AY2130" i="1"/>
  <c r="AY2131" i="1"/>
  <c r="AY2132" i="1"/>
  <c r="AY2133" i="1"/>
  <c r="AY2134" i="1"/>
  <c r="AY2135" i="1"/>
  <c r="AY2136" i="1"/>
  <c r="AY2137" i="1"/>
  <c r="AY2138" i="1"/>
  <c r="AY2139" i="1"/>
  <c r="AY2140" i="1"/>
  <c r="AY2141" i="1"/>
  <c r="AY2142" i="1"/>
  <c r="AY2143" i="1"/>
  <c r="AY2144" i="1"/>
  <c r="AY2145" i="1"/>
  <c r="AY2146" i="1"/>
  <c r="AY2147" i="1"/>
  <c r="AY2148" i="1"/>
  <c r="AY2149" i="1"/>
  <c r="AY2150" i="1"/>
  <c r="AY2151" i="1"/>
  <c r="AY2152" i="1"/>
  <c r="AY2153" i="1"/>
  <c r="AY2154" i="1"/>
  <c r="AY2155" i="1"/>
  <c r="AY2156" i="1"/>
  <c r="AY2157" i="1"/>
  <c r="AY2158" i="1"/>
  <c r="AY2159" i="1"/>
  <c r="AY2160" i="1"/>
  <c r="AY2161" i="1"/>
  <c r="AY2162" i="1"/>
  <c r="AY2163" i="1"/>
  <c r="AY2164" i="1"/>
  <c r="AY2165" i="1"/>
  <c r="AY2166" i="1"/>
  <c r="AY2167" i="1"/>
  <c r="AY2168" i="1"/>
  <c r="AY2169" i="1"/>
  <c r="AY2170" i="1"/>
  <c r="AY2171" i="1"/>
  <c r="AY2172" i="1"/>
  <c r="AY2173" i="1"/>
  <c r="AY2174" i="1"/>
  <c r="AY2175" i="1"/>
  <c r="AY2176" i="1"/>
  <c r="AY2177" i="1"/>
  <c r="AY2178" i="1"/>
  <c r="AY2179" i="1"/>
  <c r="AY2180" i="1"/>
  <c r="AY2181" i="1"/>
  <c r="AY2182" i="1"/>
  <c r="AY2183" i="1"/>
  <c r="AY2184" i="1"/>
  <c r="AY2185" i="1"/>
  <c r="AY2186" i="1"/>
  <c r="AY2187" i="1"/>
  <c r="AY2188" i="1"/>
  <c r="AY2189" i="1"/>
  <c r="AY2190" i="1"/>
  <c r="AY2191" i="1"/>
  <c r="AY2192" i="1"/>
  <c r="AY2193" i="1"/>
  <c r="AY2194" i="1"/>
  <c r="AY2195" i="1"/>
  <c r="AY2196" i="1"/>
  <c r="AY2197" i="1"/>
  <c r="AY2198" i="1"/>
  <c r="AY2199" i="1"/>
  <c r="AY2200" i="1"/>
  <c r="AY2201" i="1"/>
  <c r="AY2202" i="1"/>
  <c r="AY2203" i="1"/>
  <c r="AY2204" i="1"/>
  <c r="AY2205" i="1"/>
  <c r="AY2206" i="1"/>
  <c r="AY2207" i="1"/>
  <c r="AY2208" i="1"/>
  <c r="AY2209" i="1"/>
  <c r="AY2210" i="1"/>
  <c r="AY2211" i="1"/>
  <c r="AY2212" i="1"/>
  <c r="AY2213" i="1"/>
  <c r="AY2214" i="1"/>
  <c r="AY2215" i="1"/>
  <c r="AY2216" i="1"/>
  <c r="AY2217" i="1"/>
  <c r="AY2218" i="1"/>
  <c r="AY2219" i="1"/>
  <c r="AY2220" i="1"/>
  <c r="AY2221" i="1"/>
  <c r="AY2222" i="1"/>
  <c r="AY2223" i="1"/>
  <c r="AY2224" i="1"/>
  <c r="AY2225" i="1"/>
  <c r="AY2226" i="1"/>
  <c r="AY2227" i="1"/>
  <c r="AY2228" i="1"/>
  <c r="AY2229" i="1"/>
  <c r="AY2230" i="1"/>
  <c r="AY2231" i="1"/>
  <c r="AY2232" i="1"/>
  <c r="AY2233" i="1"/>
  <c r="AY2234" i="1"/>
  <c r="AY2235" i="1"/>
  <c r="AY2236" i="1"/>
  <c r="AY2237" i="1"/>
  <c r="AY2238" i="1"/>
  <c r="AY2239" i="1"/>
  <c r="AY2240" i="1"/>
  <c r="AY2241" i="1"/>
  <c r="AY2242" i="1"/>
  <c r="AY2243" i="1"/>
  <c r="AY2244" i="1"/>
  <c r="AY2245" i="1"/>
  <c r="AY2246" i="1"/>
  <c r="AY2247" i="1"/>
  <c r="AY2248" i="1"/>
  <c r="AY2249" i="1"/>
  <c r="AY2250" i="1"/>
  <c r="AY2251" i="1"/>
  <c r="AY2252" i="1"/>
  <c r="AY2253" i="1"/>
  <c r="AY2254" i="1"/>
  <c r="AY2255" i="1"/>
  <c r="AY2256" i="1"/>
  <c r="AY2257" i="1"/>
  <c r="AY2258" i="1"/>
  <c r="AY2259" i="1"/>
  <c r="AY2260" i="1"/>
  <c r="AY2261" i="1"/>
  <c r="AY2262" i="1"/>
  <c r="AY2263" i="1"/>
  <c r="AY2264" i="1"/>
  <c r="AY2265" i="1"/>
  <c r="AY2266" i="1"/>
  <c r="AY2267" i="1"/>
  <c r="AY2268" i="1"/>
  <c r="AY2269" i="1"/>
  <c r="AY2270" i="1"/>
  <c r="AY2271" i="1"/>
  <c r="AY2272" i="1"/>
  <c r="AY2273" i="1"/>
  <c r="AY2274" i="1"/>
  <c r="AY2275" i="1"/>
  <c r="AY2276" i="1"/>
  <c r="AY2277" i="1"/>
  <c r="AY2278" i="1"/>
  <c r="AY2279" i="1"/>
  <c r="AY2280" i="1"/>
  <c r="AY2281" i="1"/>
  <c r="AY2282" i="1"/>
  <c r="AY2283" i="1"/>
  <c r="AY2284" i="1"/>
  <c r="AY2285" i="1"/>
  <c r="AY2286" i="1"/>
  <c r="AY2287" i="1"/>
  <c r="AY2288" i="1"/>
  <c r="AY2289" i="1"/>
  <c r="AY2290" i="1"/>
  <c r="AY2291" i="1"/>
  <c r="AY2292" i="1"/>
  <c r="AY2293" i="1"/>
  <c r="AY2294" i="1"/>
  <c r="AY2295" i="1"/>
  <c r="AY2296" i="1"/>
  <c r="AY2297" i="1"/>
  <c r="AY2298" i="1"/>
  <c r="AY2299" i="1"/>
  <c r="AY2300" i="1"/>
  <c r="AY2301" i="1"/>
  <c r="AY2302" i="1"/>
  <c r="AY2303" i="1"/>
  <c r="AY2304" i="1"/>
  <c r="AY2305" i="1"/>
  <c r="AY2306" i="1"/>
  <c r="AY2307" i="1"/>
  <c r="AY2308" i="1"/>
  <c r="AY2309" i="1"/>
  <c r="AY2310" i="1"/>
  <c r="AY2311" i="1"/>
  <c r="AY2312" i="1"/>
  <c r="AY2313" i="1"/>
  <c r="AY2314" i="1"/>
  <c r="AY2315" i="1"/>
  <c r="AY2316" i="1"/>
  <c r="AY2317" i="1"/>
  <c r="AY2318" i="1"/>
  <c r="AY2319" i="1"/>
  <c r="AY2320" i="1"/>
  <c r="AY2321" i="1"/>
  <c r="AY2322" i="1"/>
  <c r="AY2323" i="1"/>
  <c r="AY2324" i="1"/>
  <c r="AY2325" i="1"/>
  <c r="AY2326" i="1"/>
  <c r="AY2327" i="1"/>
  <c r="AY2328" i="1"/>
  <c r="AY2329" i="1"/>
  <c r="AY2330" i="1"/>
  <c r="AY2331" i="1"/>
  <c r="AY2332" i="1"/>
  <c r="AY2333" i="1"/>
  <c r="AY2334" i="1"/>
  <c r="AY2335" i="1"/>
  <c r="AY2336" i="1"/>
  <c r="AY2337" i="1"/>
  <c r="AY2338" i="1"/>
  <c r="AY2339" i="1"/>
  <c r="AY2340" i="1"/>
  <c r="AY2341" i="1"/>
  <c r="AY2342" i="1"/>
  <c r="AY2343" i="1"/>
  <c r="AY2344" i="1"/>
  <c r="AY2345" i="1"/>
  <c r="AY2346" i="1"/>
  <c r="AY2347" i="1"/>
  <c r="AY2348" i="1"/>
  <c r="AY2349" i="1"/>
  <c r="AY2350" i="1"/>
  <c r="AY2351" i="1"/>
  <c r="AY2352" i="1"/>
  <c r="AY2353" i="1"/>
  <c r="AY2354" i="1"/>
  <c r="AY2355" i="1"/>
  <c r="AY2356" i="1"/>
  <c r="AY2357" i="1"/>
  <c r="AY2358" i="1"/>
  <c r="AY2359" i="1"/>
  <c r="AY2360" i="1"/>
  <c r="AY2361" i="1"/>
  <c r="AY2362" i="1"/>
  <c r="AY2363" i="1"/>
  <c r="AY2364" i="1"/>
  <c r="AY2365" i="1"/>
  <c r="AY2366" i="1"/>
  <c r="AY2367" i="1"/>
  <c r="AY2368" i="1"/>
  <c r="AY2369" i="1"/>
  <c r="AY2370" i="1"/>
  <c r="AY2371" i="1"/>
  <c r="AY2372" i="1"/>
  <c r="AY2373" i="1"/>
  <c r="AY2374" i="1"/>
  <c r="AY2375" i="1"/>
  <c r="AY2376" i="1"/>
  <c r="AY2377" i="1"/>
  <c r="AY2378" i="1"/>
  <c r="AY2379" i="1"/>
  <c r="AY2380" i="1"/>
  <c r="AY2381" i="1"/>
  <c r="AY2382" i="1"/>
  <c r="AY2383" i="1"/>
  <c r="AY2384" i="1"/>
  <c r="AY2385" i="1"/>
  <c r="AY2386" i="1"/>
  <c r="AY2387" i="1"/>
  <c r="AY2388" i="1"/>
  <c r="AY2389" i="1"/>
  <c r="AY2390" i="1"/>
  <c r="AY2391" i="1"/>
  <c r="AY2392" i="1"/>
  <c r="AY2393" i="1"/>
  <c r="AY2394" i="1"/>
  <c r="AY2395" i="1"/>
  <c r="AY2396" i="1"/>
  <c r="AY2397" i="1"/>
  <c r="AY2398" i="1"/>
  <c r="AY2399" i="1"/>
  <c r="AY2400" i="1"/>
  <c r="AY2401" i="1"/>
  <c r="AY2402" i="1"/>
  <c r="AY2403" i="1"/>
  <c r="AY2404" i="1"/>
  <c r="AY2405" i="1"/>
  <c r="AY2406" i="1"/>
  <c r="AY2407" i="1"/>
  <c r="AY2408" i="1"/>
  <c r="AY2409" i="1"/>
  <c r="AY2410" i="1"/>
  <c r="AY2411" i="1"/>
  <c r="AY2412" i="1"/>
  <c r="AY2413" i="1"/>
  <c r="AY2414" i="1"/>
  <c r="AY2415" i="1"/>
  <c r="AY2416" i="1"/>
  <c r="AY2417" i="1"/>
  <c r="AY2418" i="1"/>
  <c r="AY2419" i="1"/>
  <c r="AY2420" i="1"/>
  <c r="AY2421" i="1"/>
  <c r="AY2422" i="1"/>
  <c r="AY2423" i="1"/>
  <c r="AY2424" i="1"/>
  <c r="AY2425" i="1"/>
  <c r="AY2426" i="1"/>
  <c r="AY2427" i="1"/>
  <c r="AY2428" i="1"/>
  <c r="AY2429" i="1"/>
  <c r="AY2430" i="1"/>
  <c r="AY2431" i="1"/>
  <c r="AY2432" i="1"/>
  <c r="AY2433" i="1"/>
  <c r="AY2434" i="1"/>
  <c r="AY2435" i="1"/>
  <c r="AY2436" i="1"/>
  <c r="AY2437" i="1"/>
  <c r="AY2438" i="1"/>
  <c r="AY2439" i="1"/>
  <c r="AY2440" i="1"/>
  <c r="AY2441" i="1"/>
  <c r="AY2442" i="1"/>
  <c r="AY2443" i="1"/>
  <c r="AY2444" i="1"/>
  <c r="AY2445" i="1"/>
  <c r="AY2446" i="1"/>
  <c r="AY2447" i="1"/>
  <c r="AY2448" i="1"/>
  <c r="AY2449" i="1"/>
  <c r="AY2450" i="1"/>
  <c r="AY2451" i="1"/>
  <c r="AY2452" i="1"/>
  <c r="AY2453" i="1"/>
  <c r="AY2454" i="1"/>
  <c r="AY2455" i="1"/>
  <c r="AY2456" i="1"/>
  <c r="AY2457" i="1"/>
  <c r="AY2458" i="1"/>
  <c r="AY2459" i="1"/>
  <c r="AY2460" i="1"/>
  <c r="AY2461" i="1"/>
  <c r="AY2462" i="1"/>
  <c r="AY2463" i="1"/>
  <c r="AY2464" i="1"/>
  <c r="AY2465" i="1"/>
  <c r="AY2466" i="1"/>
  <c r="AY2467" i="1"/>
  <c r="AY2468" i="1"/>
  <c r="AY2469" i="1"/>
  <c r="AY2470" i="1"/>
  <c r="AY2471" i="1"/>
  <c r="AY2472" i="1"/>
  <c r="AY2473" i="1"/>
  <c r="AY2474" i="1"/>
  <c r="AY2475" i="1"/>
  <c r="AY2476" i="1"/>
  <c r="AY2477" i="1"/>
  <c r="AY2478" i="1"/>
  <c r="AY2479" i="1"/>
  <c r="AY2480" i="1"/>
  <c r="AY2481" i="1"/>
  <c r="AY2482" i="1"/>
  <c r="AY2483" i="1"/>
  <c r="AY2484" i="1"/>
  <c r="AY2485" i="1"/>
  <c r="AY2486" i="1"/>
  <c r="AY2487" i="1"/>
  <c r="AY2488" i="1"/>
  <c r="AY2489" i="1"/>
  <c r="AY2490" i="1"/>
  <c r="AY2491" i="1"/>
  <c r="AY2492" i="1"/>
  <c r="AY2493" i="1"/>
  <c r="AY2494" i="1"/>
  <c r="AY2495" i="1"/>
  <c r="AY2496" i="1"/>
  <c r="AY2497" i="1"/>
  <c r="AY2498" i="1"/>
  <c r="AY2499" i="1"/>
  <c r="AY2500" i="1"/>
  <c r="AY2501" i="1"/>
  <c r="AY2502" i="1"/>
  <c r="AY2503" i="1"/>
  <c r="AY2504" i="1"/>
  <c r="AY2505" i="1"/>
  <c r="AY2506" i="1"/>
  <c r="AY2507" i="1"/>
  <c r="AY2508" i="1"/>
  <c r="AY2509" i="1"/>
  <c r="AY2510" i="1"/>
  <c r="AY2511" i="1"/>
  <c r="AY2512" i="1"/>
  <c r="AY2513" i="1"/>
  <c r="AY2514" i="1"/>
  <c r="AY2515" i="1"/>
  <c r="AY2516" i="1"/>
  <c r="AY2517" i="1"/>
  <c r="AY2518" i="1"/>
  <c r="AY2519" i="1"/>
  <c r="AY2520" i="1"/>
  <c r="AY2521" i="1"/>
  <c r="AY2522" i="1"/>
  <c r="AY2523" i="1"/>
  <c r="AY2524" i="1"/>
  <c r="AY2525" i="1"/>
  <c r="AY2526" i="1"/>
  <c r="AY2527" i="1"/>
  <c r="AY2528" i="1"/>
  <c r="AY2529" i="1"/>
  <c r="AY2530" i="1"/>
  <c r="AY2531" i="1"/>
  <c r="AY2532" i="1"/>
  <c r="AY2533" i="1"/>
  <c r="AY2534" i="1"/>
  <c r="AY2535" i="1"/>
  <c r="AY2536" i="1"/>
  <c r="AY2537" i="1"/>
  <c r="AY2538" i="1"/>
  <c r="AY2539" i="1"/>
  <c r="AY2540" i="1"/>
  <c r="AY2541" i="1"/>
  <c r="AY2542" i="1"/>
  <c r="AY2543" i="1"/>
  <c r="AY2544" i="1"/>
  <c r="AY2545" i="1"/>
  <c r="AY2546" i="1"/>
  <c r="AY2547" i="1"/>
  <c r="AY2548" i="1"/>
  <c r="AY2549" i="1"/>
  <c r="AY2550" i="1"/>
  <c r="AY2551" i="1"/>
  <c r="AY2552" i="1"/>
  <c r="AY2553" i="1"/>
  <c r="AY2554" i="1"/>
  <c r="AY2555" i="1"/>
  <c r="AY2556" i="1"/>
  <c r="AY2557" i="1"/>
  <c r="AY2558" i="1"/>
  <c r="AY2559" i="1"/>
  <c r="AY2560" i="1"/>
  <c r="AY2561" i="1"/>
  <c r="AY2562" i="1"/>
  <c r="AY2563" i="1"/>
  <c r="AY2564" i="1"/>
  <c r="AY2565" i="1"/>
  <c r="AY2566" i="1"/>
  <c r="AY2567" i="1"/>
  <c r="AY2568" i="1"/>
  <c r="AY2569" i="1"/>
  <c r="AY2570" i="1"/>
  <c r="AY2571" i="1"/>
  <c r="AY2572" i="1"/>
  <c r="AY2573" i="1"/>
  <c r="AY2574" i="1"/>
  <c r="AY2575" i="1"/>
  <c r="AY2576" i="1"/>
  <c r="AY2577" i="1"/>
  <c r="AY2578" i="1"/>
  <c r="AY2579" i="1"/>
  <c r="AY2580" i="1"/>
  <c r="AY2581" i="1"/>
  <c r="AY2582" i="1"/>
  <c r="AY2583" i="1"/>
  <c r="AY2584" i="1"/>
  <c r="AY2585" i="1"/>
  <c r="AY2586" i="1"/>
  <c r="AY2587" i="1"/>
  <c r="AY2588" i="1"/>
  <c r="AY2589" i="1"/>
  <c r="AY2590" i="1"/>
  <c r="AY2591" i="1"/>
  <c r="AY2592" i="1"/>
  <c r="AY2593" i="1"/>
  <c r="AY2594" i="1"/>
  <c r="AY2595" i="1"/>
  <c r="AY2596" i="1"/>
  <c r="AY2597" i="1"/>
  <c r="AY2598" i="1"/>
  <c r="AY2599" i="1"/>
  <c r="AY2600" i="1"/>
  <c r="AY2601" i="1"/>
  <c r="AY2602" i="1"/>
  <c r="AY2603" i="1"/>
  <c r="AY2604" i="1"/>
  <c r="AY2605" i="1"/>
  <c r="AY2606" i="1"/>
  <c r="AY2607" i="1"/>
  <c r="AY2608" i="1"/>
  <c r="AY2609" i="1"/>
  <c r="AY2610" i="1"/>
  <c r="AY2611" i="1"/>
  <c r="AY2612" i="1"/>
  <c r="AY2613" i="1"/>
  <c r="AY2614" i="1"/>
  <c r="AY2615" i="1"/>
  <c r="AY2616" i="1"/>
  <c r="AY2617" i="1"/>
  <c r="AY2618" i="1"/>
  <c r="AY2619" i="1"/>
  <c r="AY2620" i="1"/>
  <c r="AY2621" i="1"/>
  <c r="AY2622" i="1"/>
  <c r="AY2623" i="1"/>
  <c r="AY2624" i="1"/>
  <c r="AY2625" i="1"/>
  <c r="AY2626" i="1"/>
  <c r="AY2627" i="1"/>
  <c r="AY2628" i="1"/>
  <c r="AY2629" i="1"/>
  <c r="AY2630" i="1"/>
  <c r="AY2631" i="1"/>
  <c r="AY2632" i="1"/>
  <c r="AY2633" i="1"/>
  <c r="AY2634" i="1"/>
  <c r="AY2635" i="1"/>
  <c r="AY2636" i="1"/>
  <c r="AY2637" i="1"/>
  <c r="AY2638" i="1"/>
  <c r="AY2639" i="1"/>
  <c r="AY2640" i="1"/>
  <c r="AY2641" i="1"/>
  <c r="AY2642" i="1"/>
  <c r="AY2643" i="1"/>
  <c r="AY2644" i="1"/>
  <c r="AY2645" i="1"/>
  <c r="AY2646" i="1"/>
  <c r="AY2647" i="1"/>
  <c r="AY2648" i="1"/>
  <c r="AY2649" i="1"/>
  <c r="AY2650" i="1"/>
  <c r="AY2651" i="1"/>
  <c r="AY2652" i="1"/>
  <c r="AY2653" i="1"/>
  <c r="AY2654" i="1"/>
  <c r="AY2655" i="1"/>
  <c r="AY2656" i="1"/>
  <c r="AY2657" i="1"/>
  <c r="AY2658" i="1"/>
  <c r="AY2659" i="1"/>
  <c r="AY2660" i="1"/>
  <c r="AY2661" i="1"/>
  <c r="AY2662" i="1"/>
  <c r="AY2663" i="1"/>
  <c r="AY2664" i="1"/>
  <c r="AY2665" i="1"/>
  <c r="AY2666" i="1"/>
  <c r="AY2667" i="1"/>
  <c r="AY2668" i="1"/>
  <c r="AY2669" i="1"/>
  <c r="AY2670" i="1"/>
  <c r="AY2671" i="1"/>
  <c r="AY2672" i="1"/>
  <c r="AY2673" i="1"/>
  <c r="AY2674" i="1"/>
  <c r="AY2675" i="1"/>
  <c r="AY2676" i="1"/>
  <c r="AY2677" i="1"/>
  <c r="AY2678" i="1"/>
  <c r="AY2679" i="1"/>
  <c r="AY2680" i="1"/>
  <c r="AY2681" i="1"/>
  <c r="AY2682" i="1"/>
  <c r="AY2683" i="1"/>
  <c r="AY2684" i="1"/>
  <c r="AY2685" i="1"/>
  <c r="AY2686" i="1"/>
  <c r="AY2687" i="1"/>
  <c r="AY2688" i="1"/>
  <c r="AY2689" i="1"/>
  <c r="AY2690" i="1"/>
  <c r="AY2691" i="1"/>
  <c r="AY2692" i="1"/>
  <c r="AY2693" i="1"/>
  <c r="AY2694" i="1"/>
  <c r="AY2695" i="1"/>
  <c r="AY2696" i="1"/>
  <c r="AY2697" i="1"/>
  <c r="AY2698" i="1"/>
  <c r="AY2699" i="1"/>
  <c r="AY2700" i="1"/>
  <c r="AY2701" i="1"/>
  <c r="AY2702" i="1"/>
  <c r="AY2703" i="1"/>
  <c r="AY2704" i="1"/>
  <c r="AY2705" i="1"/>
  <c r="AY2706" i="1"/>
  <c r="AY2707" i="1"/>
  <c r="AY2708" i="1"/>
  <c r="AY2709" i="1"/>
  <c r="AY2710" i="1"/>
  <c r="AY2711" i="1"/>
  <c r="AY2712" i="1"/>
  <c r="AY2713" i="1"/>
  <c r="AY2714" i="1"/>
  <c r="AY2715" i="1"/>
  <c r="AY2716" i="1"/>
  <c r="AY2717" i="1"/>
  <c r="AY2718" i="1"/>
  <c r="AY2719" i="1"/>
  <c r="AY2720" i="1"/>
  <c r="AY2721" i="1"/>
  <c r="AY2722" i="1"/>
  <c r="AY2723" i="1"/>
  <c r="AY2724" i="1"/>
  <c r="AY2725" i="1"/>
  <c r="AY2726" i="1"/>
  <c r="AY2727" i="1"/>
  <c r="AY2728" i="1"/>
  <c r="AY2729" i="1"/>
  <c r="AY2730" i="1"/>
  <c r="AY2731" i="1"/>
  <c r="AY2732" i="1"/>
  <c r="AY2733" i="1"/>
  <c r="AY2734" i="1"/>
  <c r="AY2735" i="1"/>
  <c r="AY2736" i="1"/>
  <c r="AY2737" i="1"/>
  <c r="AY2738" i="1"/>
  <c r="AY2739" i="1"/>
  <c r="AY2740" i="1"/>
  <c r="AY2741" i="1"/>
  <c r="AY2742" i="1"/>
  <c r="AY2743" i="1"/>
  <c r="AY2744" i="1"/>
  <c r="AY2745" i="1"/>
  <c r="AY2746" i="1"/>
  <c r="AY2747" i="1"/>
  <c r="AY2748" i="1"/>
  <c r="AY2749" i="1"/>
  <c r="AY2750" i="1"/>
  <c r="AY2751" i="1"/>
  <c r="AY2752" i="1"/>
  <c r="AY2753" i="1"/>
  <c r="AY2754" i="1"/>
  <c r="AY2755" i="1"/>
  <c r="AY2756" i="1"/>
  <c r="AY2757" i="1"/>
  <c r="AY2758" i="1"/>
  <c r="AY2759" i="1"/>
  <c r="AY2760" i="1"/>
  <c r="AY2761" i="1"/>
  <c r="AY2762" i="1"/>
  <c r="AY2763" i="1"/>
  <c r="AY2764" i="1"/>
  <c r="AY2765" i="1"/>
  <c r="AY2766" i="1"/>
  <c r="AY2767" i="1"/>
  <c r="AY2768" i="1"/>
  <c r="AY2769" i="1"/>
  <c r="AY2770" i="1"/>
  <c r="AY2771" i="1"/>
  <c r="AY2772" i="1"/>
  <c r="AY2773" i="1"/>
  <c r="AY2774" i="1"/>
  <c r="AY2775" i="1"/>
  <c r="AY2776" i="1"/>
  <c r="AY2777" i="1"/>
  <c r="AY2778" i="1"/>
  <c r="AY2779" i="1"/>
  <c r="AY2780" i="1"/>
  <c r="AY2781" i="1"/>
  <c r="AY2782" i="1"/>
  <c r="AY2783" i="1"/>
  <c r="AY2784" i="1"/>
  <c r="AY2785" i="1"/>
  <c r="AY2786" i="1"/>
  <c r="AY2787" i="1"/>
  <c r="AY2788" i="1"/>
  <c r="AY2789" i="1"/>
  <c r="AY2790" i="1"/>
  <c r="AY2791" i="1"/>
  <c r="AY2792" i="1"/>
  <c r="AY2793" i="1"/>
  <c r="AY2794" i="1"/>
  <c r="AY2795" i="1"/>
  <c r="AY2796" i="1"/>
  <c r="AY2797" i="1"/>
  <c r="AY2798" i="1"/>
  <c r="AY2799" i="1"/>
  <c r="AY2800" i="1"/>
  <c r="AY2801" i="1"/>
  <c r="AY2802" i="1"/>
  <c r="AY2803" i="1"/>
  <c r="AY2804" i="1"/>
  <c r="AY2805" i="1"/>
  <c r="AY2806" i="1"/>
  <c r="AY2807" i="1"/>
  <c r="AY2808" i="1"/>
  <c r="AY2809" i="1"/>
  <c r="AY2810" i="1"/>
  <c r="AY2811" i="1"/>
  <c r="AY2812" i="1"/>
  <c r="AY2813" i="1"/>
  <c r="AY2814" i="1"/>
  <c r="AY2815" i="1"/>
  <c r="AY2816" i="1"/>
  <c r="AY2817" i="1"/>
  <c r="AY2818" i="1"/>
  <c r="AY2819" i="1"/>
  <c r="AY2820" i="1"/>
  <c r="AY2821" i="1"/>
  <c r="AY2822" i="1"/>
  <c r="AY2823" i="1"/>
  <c r="AY2824" i="1"/>
  <c r="AY2825" i="1"/>
  <c r="AY2826" i="1"/>
  <c r="AY2827" i="1"/>
  <c r="AY2828" i="1"/>
  <c r="AY2829" i="1"/>
  <c r="AY2830" i="1"/>
  <c r="AY2831" i="1"/>
  <c r="AY2832" i="1"/>
  <c r="AY2833" i="1"/>
  <c r="AY2834" i="1"/>
  <c r="AY2835" i="1"/>
  <c r="AY2836" i="1"/>
  <c r="AY2837" i="1"/>
  <c r="AY2838" i="1"/>
  <c r="AY2839" i="1"/>
  <c r="AY2840" i="1"/>
  <c r="AY2841" i="1"/>
  <c r="AY2842" i="1"/>
  <c r="AY2843" i="1"/>
  <c r="AY2844" i="1"/>
  <c r="AY2845" i="1"/>
  <c r="AY2846" i="1"/>
  <c r="AY2847" i="1"/>
  <c r="AY2848" i="1"/>
  <c r="AY2849" i="1"/>
  <c r="AY2850" i="1"/>
  <c r="AY2851" i="1"/>
  <c r="AY2852" i="1"/>
  <c r="AY2853" i="1"/>
  <c r="AY2854" i="1"/>
  <c r="AY2855" i="1"/>
  <c r="AY2856" i="1"/>
  <c r="AY2857" i="1"/>
  <c r="AY2858" i="1"/>
  <c r="AY2859" i="1"/>
  <c r="AY2860" i="1"/>
  <c r="AY2861" i="1"/>
  <c r="AY2862" i="1"/>
  <c r="AY2863" i="1"/>
  <c r="AY2864" i="1"/>
  <c r="AY2865" i="1"/>
  <c r="AY2866" i="1"/>
  <c r="AY2867" i="1"/>
  <c r="AY2868" i="1"/>
  <c r="AY2869" i="1"/>
  <c r="AY2870" i="1"/>
  <c r="AY2871" i="1"/>
  <c r="AY2872" i="1"/>
  <c r="AY2873" i="1"/>
  <c r="AY2874" i="1"/>
  <c r="AY2875" i="1"/>
  <c r="AY2876" i="1"/>
  <c r="AY2877" i="1"/>
  <c r="AY2878" i="1"/>
  <c r="AY2879" i="1"/>
  <c r="AY2880" i="1"/>
  <c r="AY2881" i="1"/>
  <c r="AY2882" i="1"/>
  <c r="AY2883" i="1"/>
  <c r="AY2884" i="1"/>
  <c r="AY2885" i="1"/>
  <c r="AY2886" i="1"/>
  <c r="AY2887" i="1"/>
  <c r="AY2888" i="1"/>
  <c r="AY2889" i="1"/>
  <c r="AY2890" i="1"/>
  <c r="AY2891" i="1"/>
  <c r="AY2892" i="1"/>
  <c r="AY2893" i="1"/>
  <c r="AY2894" i="1"/>
  <c r="AY2895" i="1"/>
  <c r="AY2896" i="1"/>
  <c r="AY2897" i="1"/>
  <c r="AY2898" i="1"/>
  <c r="AY2899" i="1"/>
  <c r="AY2900" i="1"/>
  <c r="AY2901" i="1"/>
  <c r="AY2902" i="1"/>
  <c r="AY2903" i="1"/>
  <c r="AY2904" i="1"/>
  <c r="AY2905" i="1"/>
  <c r="AY2906" i="1"/>
  <c r="AY2907" i="1"/>
  <c r="AY2908" i="1"/>
  <c r="AY2909" i="1"/>
  <c r="AY2910" i="1"/>
  <c r="AY2911" i="1"/>
  <c r="AY2912" i="1"/>
  <c r="AY2913" i="1"/>
  <c r="AY2914" i="1"/>
  <c r="AY2915" i="1"/>
  <c r="AY2916" i="1"/>
  <c r="AY2917" i="1"/>
  <c r="AY2918" i="1"/>
  <c r="AY2919" i="1"/>
  <c r="AY2920" i="1"/>
  <c r="AY2921" i="1"/>
  <c r="AY2922" i="1"/>
  <c r="AY2923" i="1"/>
  <c r="AY2924" i="1"/>
  <c r="AY2925" i="1"/>
  <c r="AY2926" i="1"/>
  <c r="AY2927" i="1"/>
  <c r="AY2928" i="1"/>
  <c r="AY2929" i="1"/>
  <c r="AY2930" i="1"/>
  <c r="AY2931" i="1"/>
  <c r="AY2932" i="1"/>
  <c r="AY2933" i="1"/>
  <c r="AY2934" i="1"/>
  <c r="AY2935" i="1"/>
  <c r="AY2936" i="1"/>
  <c r="AY2937" i="1"/>
  <c r="AY2938" i="1"/>
  <c r="AY2939" i="1"/>
  <c r="AY2940" i="1"/>
  <c r="AY2941" i="1"/>
  <c r="AY2942" i="1"/>
  <c r="AY2943" i="1"/>
  <c r="AY2944" i="1"/>
  <c r="AY2945" i="1"/>
  <c r="AY2946" i="1"/>
  <c r="AY2947" i="1"/>
  <c r="AY2948" i="1"/>
  <c r="AY2949" i="1"/>
  <c r="AY2950" i="1"/>
  <c r="AY2951" i="1"/>
  <c r="AY2952" i="1"/>
  <c r="AY2953" i="1"/>
  <c r="AY2954" i="1"/>
  <c r="AY2955" i="1"/>
  <c r="AY2956" i="1"/>
  <c r="AY2957" i="1"/>
  <c r="AY2958" i="1"/>
  <c r="AY2959" i="1"/>
  <c r="AY2960" i="1"/>
  <c r="AM3" i="1"/>
  <c r="AM4" i="1"/>
  <c r="AI4" i="1" s="1"/>
  <c r="AM5" i="1"/>
  <c r="AI5" i="1" s="1"/>
  <c r="AM6" i="1"/>
  <c r="AM8" i="1"/>
  <c r="AI8" i="1" s="1"/>
  <c r="AM9" i="1"/>
  <c r="AI9" i="1" s="1"/>
  <c r="AM10" i="1"/>
  <c r="AI10" i="1" s="1"/>
  <c r="AM11" i="1"/>
  <c r="AI11" i="1" s="1"/>
  <c r="AM12" i="1"/>
  <c r="AI12" i="1" s="1"/>
  <c r="AM13" i="1"/>
  <c r="AI13" i="1" s="1"/>
  <c r="AM14" i="1"/>
  <c r="AI14" i="1" s="1"/>
  <c r="AM15" i="1"/>
  <c r="AI15" i="1" s="1"/>
  <c r="AM16" i="1"/>
  <c r="AI16" i="1" s="1"/>
  <c r="AM17" i="1"/>
  <c r="AI17" i="1" s="1"/>
  <c r="AM18" i="1"/>
  <c r="AI18" i="1" s="1"/>
  <c r="AM19" i="1"/>
  <c r="AI19" i="1" s="1"/>
  <c r="AM20" i="1"/>
  <c r="AI20" i="1" s="1"/>
  <c r="AM21" i="1"/>
  <c r="AM22" i="1"/>
  <c r="AM23" i="1"/>
  <c r="AM24" i="1"/>
  <c r="AM25" i="1"/>
  <c r="AM26" i="1"/>
  <c r="AI26" i="1" s="1"/>
  <c r="AM27" i="1"/>
  <c r="AI27" i="1" s="1"/>
  <c r="AM28" i="1"/>
  <c r="AM29" i="1"/>
  <c r="AM30" i="1"/>
  <c r="AM31" i="1"/>
  <c r="AI31" i="1" s="1"/>
  <c r="AM32" i="1"/>
  <c r="AI32" i="1" s="1"/>
  <c r="AM33" i="1"/>
  <c r="AM34" i="1"/>
  <c r="AM35" i="1"/>
  <c r="AI35" i="1" s="1"/>
  <c r="AM36" i="1"/>
  <c r="AM37" i="1"/>
  <c r="AM38" i="1"/>
  <c r="AI38" i="1" s="1"/>
  <c r="AM39" i="1"/>
  <c r="AI39" i="1" s="1"/>
  <c r="AM40" i="1"/>
  <c r="AM41" i="1"/>
  <c r="AI41" i="1" s="1"/>
  <c r="AM42" i="1"/>
  <c r="AM43" i="1"/>
  <c r="AM44" i="1"/>
  <c r="AM45" i="1"/>
  <c r="AI45" i="1" s="1"/>
  <c r="AM46" i="1"/>
  <c r="AM47" i="1"/>
  <c r="AM48" i="1"/>
  <c r="AM49" i="1"/>
  <c r="AM50" i="1"/>
  <c r="AM51" i="1"/>
  <c r="AM52" i="1"/>
  <c r="AM53" i="1"/>
  <c r="AI53" i="1" s="1"/>
  <c r="AM54" i="1"/>
  <c r="AM55" i="1"/>
  <c r="AM56" i="1"/>
  <c r="AM57" i="1"/>
  <c r="AI57" i="1" s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I79" i="1" s="1"/>
  <c r="AM80" i="1"/>
  <c r="AM81" i="1"/>
  <c r="AM82" i="1"/>
  <c r="AM83" i="1"/>
  <c r="AM84" i="1"/>
  <c r="AM85" i="1"/>
  <c r="AM86" i="1"/>
  <c r="AM87" i="1"/>
  <c r="AM88" i="1"/>
  <c r="AM89" i="1"/>
  <c r="AM90" i="1"/>
  <c r="AI90" i="1" s="1"/>
  <c r="AM91" i="1"/>
  <c r="AM92" i="1"/>
  <c r="AI92" i="1" s="1"/>
  <c r="AM93" i="1"/>
  <c r="AI93" i="1" s="1"/>
  <c r="AM94" i="1"/>
  <c r="AM95" i="1"/>
  <c r="AM96" i="1"/>
  <c r="AM97" i="1"/>
  <c r="AI97" i="1" s="1"/>
  <c r="AM98" i="1"/>
  <c r="AM99" i="1"/>
  <c r="AM100" i="1"/>
  <c r="AM101" i="1"/>
  <c r="AM102" i="1"/>
  <c r="AM103" i="1"/>
  <c r="AI103" i="1" s="1"/>
  <c r="AM104" i="1"/>
  <c r="AM105" i="1"/>
  <c r="AM106" i="1"/>
  <c r="AM107" i="1"/>
  <c r="AM108" i="1"/>
  <c r="AM109" i="1"/>
  <c r="AM110" i="1"/>
  <c r="AM111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I126" i="1" s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I168" i="1" s="1"/>
  <c r="AM169" i="1"/>
  <c r="AI169" i="1" s="1"/>
  <c r="AM170" i="1"/>
  <c r="AI170" i="1" s="1"/>
  <c r="AM171" i="1"/>
  <c r="AI171" i="1" s="1"/>
  <c r="AM172" i="1"/>
  <c r="AI172" i="1" s="1"/>
  <c r="AM173" i="1"/>
  <c r="AI173" i="1" s="1"/>
  <c r="AM174" i="1"/>
  <c r="AI174" i="1" s="1"/>
  <c r="AM175" i="1"/>
  <c r="AI175" i="1" s="1"/>
  <c r="AM176" i="1"/>
  <c r="AI176" i="1" s="1"/>
  <c r="AM177" i="1"/>
  <c r="AI177" i="1" s="1"/>
  <c r="AM178" i="1"/>
  <c r="AI178" i="1" s="1"/>
  <c r="AM179" i="1"/>
  <c r="AI179" i="1" s="1"/>
  <c r="AM180" i="1"/>
  <c r="AI180" i="1" s="1"/>
  <c r="AM181" i="1"/>
  <c r="AI181" i="1" s="1"/>
  <c r="AM182" i="1"/>
  <c r="AI182" i="1" s="1"/>
  <c r="AM183" i="1"/>
  <c r="AI183" i="1" s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I197" i="1" s="1"/>
  <c r="AM198" i="1"/>
  <c r="AI198" i="1" s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I220" i="1" s="1"/>
  <c r="AM221" i="1"/>
  <c r="AI221" i="1" s="1"/>
  <c r="AM222" i="1"/>
  <c r="AM223" i="1"/>
  <c r="AM224" i="1"/>
  <c r="AI224" i="1" s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I239" i="1" s="1"/>
  <c r="AM240" i="1"/>
  <c r="AI240" i="1" s="1"/>
  <c r="AM241" i="1"/>
  <c r="AI241" i="1" s="1"/>
  <c r="AM242" i="1"/>
  <c r="AI242" i="1" s="1"/>
  <c r="AM243" i="1"/>
  <c r="AI243" i="1" s="1"/>
  <c r="AM244" i="1"/>
  <c r="AI244" i="1" s="1"/>
  <c r="AM245" i="1"/>
  <c r="AI245" i="1" s="1"/>
  <c r="AM246" i="1"/>
  <c r="AI246" i="1" s="1"/>
  <c r="AM247" i="1"/>
  <c r="AI247" i="1" s="1"/>
  <c r="AM248" i="1"/>
  <c r="AI248" i="1" s="1"/>
  <c r="AM249" i="1"/>
  <c r="AI249" i="1" s="1"/>
  <c r="AM250" i="1"/>
  <c r="AI250" i="1" s="1"/>
  <c r="AM251" i="1"/>
  <c r="AI251" i="1" s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I266" i="1" s="1"/>
  <c r="AM267" i="1"/>
  <c r="AM268" i="1"/>
  <c r="AI268" i="1" s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I284" i="1" s="1"/>
  <c r="AM285" i="1"/>
  <c r="AI285" i="1" s="1"/>
  <c r="AM286" i="1"/>
  <c r="AI286" i="1" s="1"/>
  <c r="AM287" i="1"/>
  <c r="AI287" i="1" s="1"/>
  <c r="AM288" i="1"/>
  <c r="AI288" i="1" s="1"/>
  <c r="AM289" i="1"/>
  <c r="AI289" i="1" s="1"/>
  <c r="AM290" i="1"/>
  <c r="AI290" i="1" s="1"/>
  <c r="AM291" i="1"/>
  <c r="AI291" i="1" s="1"/>
  <c r="AM292" i="1"/>
  <c r="AI292" i="1" s="1"/>
  <c r="AM293" i="1"/>
  <c r="AM294" i="1"/>
  <c r="AI294" i="1" s="1"/>
  <c r="AM295" i="1"/>
  <c r="AI295" i="1" s="1"/>
  <c r="AM296" i="1"/>
  <c r="AI296" i="1" s="1"/>
  <c r="AM297" i="1"/>
  <c r="AI297" i="1" s="1"/>
  <c r="AM298" i="1"/>
  <c r="AI298" i="1" s="1"/>
  <c r="AM299" i="1"/>
  <c r="AI299" i="1" s="1"/>
  <c r="AM300" i="1"/>
  <c r="AI300" i="1" s="1"/>
  <c r="AM301" i="1"/>
  <c r="AI301" i="1" s="1"/>
  <c r="AM302" i="1"/>
  <c r="AI302" i="1" s="1"/>
  <c r="AM303" i="1"/>
  <c r="AI303" i="1" s="1"/>
  <c r="AM304" i="1"/>
  <c r="AI304" i="1" s="1"/>
  <c r="AM305" i="1"/>
  <c r="AI305" i="1" s="1"/>
  <c r="AM306" i="1"/>
  <c r="AI306" i="1" s="1"/>
  <c r="AM307" i="1"/>
  <c r="AI307" i="1" s="1"/>
  <c r="AM308" i="1"/>
  <c r="AI308" i="1" s="1"/>
  <c r="AM309" i="1"/>
  <c r="AI309" i="1" s="1"/>
  <c r="AM310" i="1"/>
  <c r="AI310" i="1" s="1"/>
  <c r="AM311" i="1"/>
  <c r="AI311" i="1" s="1"/>
  <c r="AM312" i="1"/>
  <c r="AI312" i="1" s="1"/>
  <c r="AM313" i="1"/>
  <c r="AI313" i="1" s="1"/>
  <c r="AM314" i="1"/>
  <c r="AI314" i="1" s="1"/>
  <c r="AM315" i="1"/>
  <c r="AI315" i="1" s="1"/>
  <c r="AM316" i="1"/>
  <c r="AI316" i="1" s="1"/>
  <c r="AM317" i="1"/>
  <c r="AI317" i="1" s="1"/>
  <c r="AM318" i="1"/>
  <c r="AI318" i="1" s="1"/>
  <c r="AM319" i="1"/>
  <c r="AI319" i="1" s="1"/>
  <c r="AM320" i="1"/>
  <c r="AI320" i="1" s="1"/>
  <c r="AM321" i="1"/>
  <c r="AI321" i="1" s="1"/>
  <c r="AM322" i="1"/>
  <c r="AI322" i="1" s="1"/>
  <c r="AM323" i="1"/>
  <c r="AI323" i="1" s="1"/>
  <c r="AM324" i="1"/>
  <c r="AI324" i="1" s="1"/>
  <c r="AM325" i="1"/>
  <c r="AI325" i="1" s="1"/>
  <c r="AM326" i="1"/>
  <c r="AI326" i="1" s="1"/>
  <c r="AM327" i="1"/>
  <c r="AI327" i="1" s="1"/>
  <c r="AM328" i="1"/>
  <c r="AI328" i="1" s="1"/>
  <c r="AM329" i="1"/>
  <c r="AI329" i="1" s="1"/>
  <c r="AM330" i="1"/>
  <c r="AI330" i="1" s="1"/>
  <c r="AM331" i="1"/>
  <c r="AI331" i="1" s="1"/>
  <c r="AM332" i="1"/>
  <c r="AI332" i="1" s="1"/>
  <c r="AM333" i="1"/>
  <c r="AI333" i="1" s="1"/>
  <c r="AM334" i="1"/>
  <c r="AI334" i="1" s="1"/>
  <c r="AM335" i="1"/>
  <c r="AI335" i="1" s="1"/>
  <c r="AM336" i="1"/>
  <c r="AI336" i="1" s="1"/>
  <c r="AM337" i="1"/>
  <c r="AI337" i="1" s="1"/>
  <c r="AM338" i="1"/>
  <c r="AI338" i="1" s="1"/>
  <c r="AM339" i="1"/>
  <c r="AI339" i="1" s="1"/>
  <c r="AM340" i="1"/>
  <c r="AI340" i="1" s="1"/>
  <c r="AM341" i="1"/>
  <c r="AI341" i="1" s="1"/>
  <c r="AM342" i="1"/>
  <c r="AI342" i="1" s="1"/>
  <c r="AM343" i="1"/>
  <c r="AI343" i="1" s="1"/>
  <c r="AM344" i="1"/>
  <c r="AI344" i="1" s="1"/>
  <c r="AM345" i="1"/>
  <c r="AI345" i="1" s="1"/>
  <c r="AM346" i="1"/>
  <c r="AI346" i="1" s="1"/>
  <c r="AM347" i="1"/>
  <c r="AI347" i="1" s="1"/>
  <c r="AM348" i="1"/>
  <c r="AI348" i="1" s="1"/>
  <c r="AM349" i="1"/>
  <c r="AI349" i="1" s="1"/>
  <c r="AM350" i="1"/>
  <c r="AI350" i="1" s="1"/>
  <c r="AM351" i="1"/>
  <c r="AI351" i="1" s="1"/>
  <c r="AM352" i="1"/>
  <c r="AI352" i="1" s="1"/>
  <c r="AM353" i="1"/>
  <c r="AI353" i="1" s="1"/>
  <c r="AM354" i="1"/>
  <c r="AI354" i="1" s="1"/>
  <c r="AM355" i="1"/>
  <c r="AI355" i="1" s="1"/>
  <c r="AM356" i="1"/>
  <c r="AI356" i="1" s="1"/>
  <c r="AM357" i="1"/>
  <c r="AI357" i="1" s="1"/>
  <c r="AM358" i="1"/>
  <c r="AI358" i="1" s="1"/>
  <c r="AM359" i="1"/>
  <c r="AI359" i="1" s="1"/>
  <c r="AM360" i="1"/>
  <c r="AI360" i="1" s="1"/>
  <c r="AM361" i="1"/>
  <c r="AI361" i="1" s="1"/>
  <c r="AM362" i="1"/>
  <c r="AI362" i="1" s="1"/>
  <c r="AM363" i="1"/>
  <c r="AI363" i="1" s="1"/>
  <c r="AM364" i="1"/>
  <c r="AI364" i="1" s="1"/>
  <c r="AM365" i="1"/>
  <c r="AI365" i="1" s="1"/>
  <c r="AM366" i="1"/>
  <c r="AI366" i="1" s="1"/>
  <c r="AM367" i="1"/>
  <c r="AI367" i="1" s="1"/>
  <c r="AM368" i="1"/>
  <c r="AI368" i="1" s="1"/>
  <c r="AM369" i="1"/>
  <c r="AI369" i="1" s="1"/>
  <c r="AM370" i="1"/>
  <c r="AI370" i="1" s="1"/>
  <c r="AM371" i="1"/>
  <c r="AI371" i="1" s="1"/>
  <c r="AM372" i="1"/>
  <c r="AI372" i="1" s="1"/>
  <c r="AM373" i="1"/>
  <c r="AI373" i="1" s="1"/>
  <c r="AM374" i="1"/>
  <c r="AI374" i="1" s="1"/>
  <c r="AM375" i="1"/>
  <c r="AI375" i="1" s="1"/>
  <c r="AM376" i="1"/>
  <c r="AI376" i="1" s="1"/>
  <c r="AM377" i="1"/>
  <c r="AI377" i="1" s="1"/>
  <c r="AM378" i="1"/>
  <c r="AI378" i="1" s="1"/>
  <c r="AM379" i="1"/>
  <c r="AI379" i="1" s="1"/>
  <c r="AM380" i="1"/>
  <c r="AI380" i="1" s="1"/>
  <c r="AM381" i="1"/>
  <c r="AI381" i="1" s="1"/>
  <c r="AM382" i="1"/>
  <c r="AI382" i="1" s="1"/>
  <c r="AM383" i="1"/>
  <c r="AI383" i="1" s="1"/>
  <c r="AM384" i="1"/>
  <c r="AI384" i="1" s="1"/>
  <c r="AM385" i="1"/>
  <c r="AI385" i="1" s="1"/>
  <c r="AM386" i="1"/>
  <c r="AI386" i="1" s="1"/>
  <c r="AM387" i="1"/>
  <c r="AI387" i="1" s="1"/>
  <c r="AM388" i="1"/>
  <c r="AI388" i="1" s="1"/>
  <c r="AM389" i="1"/>
  <c r="AI389" i="1" s="1"/>
  <c r="AM390" i="1"/>
  <c r="AI390" i="1" s="1"/>
  <c r="AM391" i="1"/>
  <c r="AI391" i="1" s="1"/>
  <c r="AM392" i="1"/>
  <c r="AI392" i="1" s="1"/>
  <c r="AM393" i="1"/>
  <c r="AI393" i="1" s="1"/>
  <c r="AM394" i="1"/>
  <c r="AI394" i="1" s="1"/>
  <c r="AM395" i="1"/>
  <c r="AI395" i="1" s="1"/>
  <c r="AM396" i="1"/>
  <c r="AI396" i="1" s="1"/>
  <c r="AM397" i="1"/>
  <c r="AI397" i="1" s="1"/>
  <c r="AM398" i="1"/>
  <c r="AI398" i="1" s="1"/>
  <c r="AM399" i="1"/>
  <c r="AI399" i="1" s="1"/>
  <c r="AM400" i="1"/>
  <c r="AI400" i="1" s="1"/>
  <c r="AM401" i="1"/>
  <c r="AI401" i="1" s="1"/>
  <c r="AM402" i="1"/>
  <c r="AI402" i="1" s="1"/>
  <c r="AM403" i="1"/>
  <c r="AI403" i="1" s="1"/>
  <c r="AM404" i="1"/>
  <c r="AI404" i="1" s="1"/>
  <c r="AM405" i="1"/>
  <c r="AI405" i="1" s="1"/>
  <c r="AM406" i="1"/>
  <c r="AI406" i="1" s="1"/>
  <c r="AM407" i="1"/>
  <c r="AI407" i="1" s="1"/>
  <c r="AM408" i="1"/>
  <c r="AI408" i="1" s="1"/>
  <c r="AM409" i="1"/>
  <c r="AI409" i="1" s="1"/>
  <c r="AM410" i="1"/>
  <c r="AI410" i="1" s="1"/>
  <c r="AM411" i="1"/>
  <c r="AI411" i="1" s="1"/>
  <c r="AM412" i="1"/>
  <c r="AI412" i="1" s="1"/>
  <c r="AM413" i="1"/>
  <c r="AI413" i="1" s="1"/>
  <c r="AM414" i="1"/>
  <c r="AI414" i="1" s="1"/>
  <c r="AM415" i="1"/>
  <c r="AI415" i="1" s="1"/>
  <c r="AM416" i="1"/>
  <c r="AI416" i="1" s="1"/>
  <c r="AM417" i="1"/>
  <c r="AI417" i="1" s="1"/>
  <c r="AM418" i="1"/>
  <c r="AI418" i="1" s="1"/>
  <c r="AM419" i="1"/>
  <c r="AI419" i="1" s="1"/>
  <c r="AM420" i="1"/>
  <c r="AI420" i="1" s="1"/>
  <c r="AM421" i="1"/>
  <c r="AI421" i="1" s="1"/>
  <c r="AM422" i="1"/>
  <c r="AI422" i="1" s="1"/>
  <c r="AM423" i="1"/>
  <c r="AI423" i="1" s="1"/>
  <c r="AM424" i="1"/>
  <c r="AI424" i="1" s="1"/>
  <c r="AM425" i="1"/>
  <c r="AI425" i="1" s="1"/>
  <c r="AM426" i="1"/>
  <c r="AI426" i="1" s="1"/>
  <c r="AM427" i="1"/>
  <c r="AI427" i="1" s="1"/>
  <c r="AM428" i="1"/>
  <c r="AI428" i="1" s="1"/>
  <c r="AM429" i="1"/>
  <c r="AI429" i="1" s="1"/>
  <c r="AM430" i="1"/>
  <c r="AI430" i="1" s="1"/>
  <c r="AM431" i="1"/>
  <c r="AI431" i="1" s="1"/>
  <c r="AM432" i="1"/>
  <c r="AI432" i="1" s="1"/>
  <c r="AM433" i="1"/>
  <c r="AI433" i="1" s="1"/>
  <c r="AM434" i="1"/>
  <c r="AI434" i="1" s="1"/>
  <c r="AM435" i="1"/>
  <c r="AI435" i="1" s="1"/>
  <c r="AM436" i="1"/>
  <c r="AI436" i="1" s="1"/>
  <c r="AM437" i="1"/>
  <c r="AI437" i="1" s="1"/>
  <c r="AM438" i="1"/>
  <c r="AI438" i="1" s="1"/>
  <c r="AM439" i="1"/>
  <c r="AI439" i="1" s="1"/>
  <c r="AM440" i="1"/>
  <c r="AI440" i="1" s="1"/>
  <c r="AM441" i="1"/>
  <c r="AI441" i="1" s="1"/>
  <c r="AM442" i="1"/>
  <c r="AI442" i="1" s="1"/>
  <c r="AM443" i="1"/>
  <c r="AI443" i="1" s="1"/>
  <c r="AM444" i="1"/>
  <c r="AI444" i="1" s="1"/>
  <c r="AM445" i="1"/>
  <c r="AI445" i="1" s="1"/>
  <c r="AM446" i="1"/>
  <c r="AI446" i="1" s="1"/>
  <c r="AM447" i="1"/>
  <c r="AI447" i="1" s="1"/>
  <c r="AM448" i="1"/>
  <c r="AI448" i="1" s="1"/>
  <c r="AM449" i="1"/>
  <c r="AI449" i="1" s="1"/>
  <c r="AM450" i="1"/>
  <c r="AI450" i="1" s="1"/>
  <c r="AM451" i="1"/>
  <c r="AI451" i="1" s="1"/>
  <c r="AM452" i="1"/>
  <c r="AI452" i="1" s="1"/>
  <c r="AM453" i="1"/>
  <c r="AI453" i="1" s="1"/>
  <c r="AM454" i="1"/>
  <c r="AI454" i="1" s="1"/>
  <c r="AM455" i="1"/>
  <c r="AI455" i="1" s="1"/>
  <c r="AM456" i="1"/>
  <c r="AI456" i="1" s="1"/>
  <c r="AM457" i="1"/>
  <c r="AI457" i="1" s="1"/>
  <c r="AM458" i="1"/>
  <c r="AI458" i="1" s="1"/>
  <c r="AM459" i="1"/>
  <c r="AI459" i="1" s="1"/>
  <c r="AM460" i="1"/>
  <c r="AI460" i="1" s="1"/>
  <c r="AM461" i="1"/>
  <c r="AI461" i="1" s="1"/>
  <c r="AM462" i="1"/>
  <c r="AI462" i="1" s="1"/>
  <c r="AM463" i="1"/>
  <c r="AI463" i="1" s="1"/>
  <c r="AM464" i="1"/>
  <c r="AI464" i="1" s="1"/>
  <c r="AM465" i="1"/>
  <c r="AI465" i="1" s="1"/>
  <c r="AM466" i="1"/>
  <c r="AI466" i="1" s="1"/>
  <c r="AM467" i="1"/>
  <c r="AI467" i="1" s="1"/>
  <c r="AM468" i="1"/>
  <c r="AI468" i="1" s="1"/>
  <c r="AM469" i="1"/>
  <c r="AI469" i="1" s="1"/>
  <c r="AM470" i="1"/>
  <c r="AI470" i="1" s="1"/>
  <c r="AM471" i="1"/>
  <c r="AI471" i="1" s="1"/>
  <c r="AM472" i="1"/>
  <c r="AI472" i="1" s="1"/>
  <c r="AM473" i="1"/>
  <c r="AI473" i="1" s="1"/>
  <c r="AM474" i="1"/>
  <c r="AI474" i="1" s="1"/>
  <c r="AM475" i="1"/>
  <c r="AI475" i="1" s="1"/>
  <c r="AM476" i="1"/>
  <c r="AI476" i="1" s="1"/>
  <c r="AM477" i="1"/>
  <c r="AI477" i="1" s="1"/>
  <c r="AM478" i="1"/>
  <c r="AI478" i="1" s="1"/>
  <c r="AM479" i="1"/>
  <c r="AI479" i="1" s="1"/>
  <c r="AM480" i="1"/>
  <c r="AI480" i="1" s="1"/>
  <c r="AM481" i="1"/>
  <c r="AI481" i="1" s="1"/>
  <c r="AM482" i="1"/>
  <c r="AI482" i="1" s="1"/>
  <c r="AM483" i="1"/>
  <c r="AI483" i="1" s="1"/>
  <c r="AM484" i="1"/>
  <c r="AI484" i="1" s="1"/>
  <c r="AM485" i="1"/>
  <c r="AI485" i="1" s="1"/>
  <c r="AM486" i="1"/>
  <c r="AI486" i="1" s="1"/>
  <c r="AM487" i="1"/>
  <c r="AI487" i="1" s="1"/>
  <c r="AM488" i="1"/>
  <c r="AI488" i="1" s="1"/>
  <c r="AM489" i="1"/>
  <c r="AI489" i="1" s="1"/>
  <c r="AM490" i="1"/>
  <c r="AI490" i="1" s="1"/>
  <c r="AM491" i="1"/>
  <c r="AI491" i="1" s="1"/>
  <c r="AM492" i="1"/>
  <c r="AI492" i="1" s="1"/>
  <c r="AM493" i="1"/>
  <c r="AI493" i="1" s="1"/>
  <c r="AM494" i="1"/>
  <c r="AI494" i="1" s="1"/>
  <c r="AM495" i="1"/>
  <c r="AI495" i="1" s="1"/>
  <c r="AM496" i="1"/>
  <c r="AI496" i="1" s="1"/>
  <c r="AM497" i="1"/>
  <c r="AI497" i="1" s="1"/>
  <c r="AM498" i="1"/>
  <c r="AI498" i="1" s="1"/>
  <c r="AM499" i="1"/>
  <c r="AI499" i="1" s="1"/>
  <c r="AM500" i="1"/>
  <c r="AI500" i="1" s="1"/>
  <c r="AM501" i="1"/>
  <c r="AI501" i="1" s="1"/>
  <c r="AM502" i="1"/>
  <c r="AI502" i="1" s="1"/>
  <c r="AM503" i="1"/>
  <c r="AI503" i="1" s="1"/>
  <c r="AM504" i="1"/>
  <c r="AI504" i="1" s="1"/>
  <c r="AM505" i="1"/>
  <c r="AI505" i="1" s="1"/>
  <c r="AM506" i="1"/>
  <c r="AI506" i="1" s="1"/>
  <c r="AM507" i="1"/>
  <c r="AI507" i="1" s="1"/>
  <c r="AM508" i="1"/>
  <c r="AI508" i="1" s="1"/>
  <c r="AM509" i="1"/>
  <c r="AI509" i="1" s="1"/>
  <c r="AM510" i="1"/>
  <c r="AI510" i="1" s="1"/>
  <c r="AM511" i="1"/>
  <c r="AI511" i="1" s="1"/>
  <c r="AM512" i="1"/>
  <c r="AI512" i="1" s="1"/>
  <c r="AM513" i="1"/>
  <c r="AI513" i="1" s="1"/>
  <c r="AM514" i="1"/>
  <c r="AI514" i="1" s="1"/>
  <c r="AM515" i="1"/>
  <c r="AI515" i="1" s="1"/>
  <c r="AM516" i="1"/>
  <c r="AI516" i="1" s="1"/>
  <c r="AM517" i="1"/>
  <c r="AI517" i="1" s="1"/>
  <c r="AM518" i="1"/>
  <c r="AI518" i="1" s="1"/>
  <c r="AM519" i="1"/>
  <c r="AI519" i="1" s="1"/>
  <c r="AM520" i="1"/>
  <c r="AI520" i="1" s="1"/>
  <c r="AM521" i="1"/>
  <c r="AI521" i="1" s="1"/>
  <c r="AM522" i="1"/>
  <c r="AI522" i="1" s="1"/>
  <c r="AM523" i="1"/>
  <c r="AI523" i="1" s="1"/>
  <c r="AM524" i="1"/>
  <c r="AI524" i="1" s="1"/>
  <c r="AM525" i="1"/>
  <c r="AI525" i="1" s="1"/>
  <c r="AM526" i="1"/>
  <c r="AI526" i="1" s="1"/>
  <c r="AM527" i="1"/>
  <c r="AI527" i="1" s="1"/>
  <c r="AM528" i="1"/>
  <c r="AI528" i="1" s="1"/>
  <c r="AM529" i="1"/>
  <c r="AI529" i="1" s="1"/>
  <c r="AM530" i="1"/>
  <c r="AI530" i="1" s="1"/>
  <c r="AM531" i="1"/>
  <c r="AI531" i="1" s="1"/>
  <c r="AM532" i="1"/>
  <c r="AI532" i="1" s="1"/>
  <c r="AM533" i="1"/>
  <c r="AI533" i="1" s="1"/>
  <c r="AM534" i="1"/>
  <c r="AI534" i="1" s="1"/>
  <c r="AM535" i="1"/>
  <c r="AI535" i="1" s="1"/>
  <c r="AM536" i="1"/>
  <c r="AI536" i="1" s="1"/>
  <c r="AM537" i="1"/>
  <c r="AI537" i="1" s="1"/>
  <c r="AM538" i="1"/>
  <c r="AI538" i="1" s="1"/>
  <c r="AM539" i="1"/>
  <c r="AI539" i="1" s="1"/>
  <c r="AM540" i="1"/>
  <c r="AI540" i="1" s="1"/>
  <c r="AM541" i="1"/>
  <c r="AI541" i="1" s="1"/>
  <c r="AM542" i="1"/>
  <c r="AI542" i="1" s="1"/>
  <c r="AM543" i="1"/>
  <c r="AI543" i="1" s="1"/>
  <c r="AM544" i="1"/>
  <c r="AI544" i="1" s="1"/>
  <c r="AM545" i="1"/>
  <c r="AI545" i="1" s="1"/>
  <c r="AM546" i="1"/>
  <c r="AI546" i="1" s="1"/>
  <c r="AM547" i="1"/>
  <c r="AI547" i="1" s="1"/>
  <c r="AM548" i="1"/>
  <c r="AI548" i="1" s="1"/>
  <c r="AM549" i="1"/>
  <c r="AI549" i="1" s="1"/>
  <c r="AM550" i="1"/>
  <c r="AI550" i="1" s="1"/>
  <c r="AM551" i="1"/>
  <c r="AI551" i="1" s="1"/>
  <c r="AM552" i="1"/>
  <c r="AI552" i="1" s="1"/>
  <c r="AM553" i="1"/>
  <c r="AI553" i="1" s="1"/>
  <c r="AM554" i="1"/>
  <c r="AI554" i="1" s="1"/>
  <c r="AM555" i="1"/>
  <c r="AI555" i="1" s="1"/>
  <c r="AM556" i="1"/>
  <c r="AI556" i="1" s="1"/>
  <c r="AM557" i="1"/>
  <c r="AI557" i="1" s="1"/>
  <c r="AM558" i="1"/>
  <c r="AI558" i="1" s="1"/>
  <c r="AM559" i="1"/>
  <c r="AI559" i="1" s="1"/>
  <c r="AM560" i="1"/>
  <c r="AI560" i="1" s="1"/>
  <c r="AM561" i="1"/>
  <c r="AI561" i="1" s="1"/>
  <c r="AM562" i="1"/>
  <c r="AI562" i="1" s="1"/>
  <c r="AM563" i="1"/>
  <c r="AI563" i="1" s="1"/>
  <c r="AM564" i="1"/>
  <c r="AI564" i="1" s="1"/>
  <c r="AM565" i="1"/>
  <c r="AI565" i="1" s="1"/>
  <c r="AM566" i="1"/>
  <c r="AI566" i="1" s="1"/>
  <c r="AM567" i="1"/>
  <c r="AI567" i="1" s="1"/>
  <c r="AM568" i="1"/>
  <c r="AI568" i="1" s="1"/>
  <c r="AM569" i="1"/>
  <c r="AI569" i="1" s="1"/>
  <c r="AM570" i="1"/>
  <c r="AI570" i="1" s="1"/>
  <c r="AM571" i="1"/>
  <c r="AI571" i="1" s="1"/>
  <c r="AM572" i="1"/>
  <c r="AI572" i="1" s="1"/>
  <c r="AM573" i="1"/>
  <c r="AI573" i="1" s="1"/>
  <c r="AM574" i="1"/>
  <c r="AI574" i="1" s="1"/>
  <c r="AM575" i="1"/>
  <c r="AI575" i="1" s="1"/>
  <c r="AM576" i="1"/>
  <c r="AI576" i="1" s="1"/>
  <c r="AM577" i="1"/>
  <c r="AI577" i="1" s="1"/>
  <c r="AM578" i="1"/>
  <c r="AI578" i="1" s="1"/>
  <c r="AM579" i="1"/>
  <c r="AI579" i="1" s="1"/>
  <c r="AM580" i="1"/>
  <c r="AI580" i="1" s="1"/>
  <c r="AM581" i="1"/>
  <c r="AI581" i="1" s="1"/>
  <c r="AM582" i="1"/>
  <c r="AI582" i="1" s="1"/>
  <c r="AM583" i="1"/>
  <c r="AI583" i="1" s="1"/>
  <c r="AM584" i="1"/>
  <c r="AI584" i="1" s="1"/>
  <c r="AM585" i="1"/>
  <c r="AI585" i="1" s="1"/>
  <c r="AM586" i="1"/>
  <c r="AI586" i="1" s="1"/>
  <c r="AM587" i="1"/>
  <c r="AI587" i="1" s="1"/>
  <c r="AM588" i="1"/>
  <c r="AI588" i="1" s="1"/>
  <c r="AM589" i="1"/>
  <c r="AI589" i="1" s="1"/>
  <c r="AM590" i="1"/>
  <c r="AI590" i="1" s="1"/>
  <c r="AM591" i="1"/>
  <c r="AI591" i="1" s="1"/>
  <c r="AM592" i="1"/>
  <c r="AI592" i="1" s="1"/>
  <c r="AM593" i="1"/>
  <c r="AI593" i="1" s="1"/>
  <c r="AM594" i="1"/>
  <c r="AI594" i="1" s="1"/>
  <c r="AM595" i="1"/>
  <c r="AI595" i="1" s="1"/>
  <c r="AM596" i="1"/>
  <c r="AI596" i="1" s="1"/>
  <c r="AM597" i="1"/>
  <c r="AI597" i="1" s="1"/>
  <c r="AM598" i="1"/>
  <c r="AI598" i="1" s="1"/>
  <c r="AM599" i="1"/>
  <c r="AI599" i="1" s="1"/>
  <c r="AM600" i="1"/>
  <c r="AI600" i="1" s="1"/>
  <c r="AM601" i="1"/>
  <c r="AI601" i="1" s="1"/>
  <c r="AM602" i="1"/>
  <c r="AI602" i="1" s="1"/>
  <c r="AM603" i="1"/>
  <c r="AI603" i="1" s="1"/>
  <c r="AM604" i="1"/>
  <c r="AI604" i="1" s="1"/>
  <c r="AM605" i="1"/>
  <c r="AI605" i="1" s="1"/>
  <c r="AM606" i="1"/>
  <c r="AI606" i="1" s="1"/>
  <c r="AM607" i="1"/>
  <c r="AI607" i="1" s="1"/>
  <c r="AM608" i="1"/>
  <c r="AI608" i="1" s="1"/>
  <c r="AM609" i="1"/>
  <c r="AI609" i="1" s="1"/>
  <c r="AM610" i="1"/>
  <c r="AI610" i="1" s="1"/>
  <c r="AM611" i="1"/>
  <c r="AI611" i="1" s="1"/>
  <c r="AM612" i="1"/>
  <c r="AI612" i="1" s="1"/>
  <c r="AM613" i="1"/>
  <c r="AI613" i="1" s="1"/>
  <c r="AM614" i="1"/>
  <c r="AI614" i="1" s="1"/>
  <c r="AM615" i="1"/>
  <c r="AI615" i="1" s="1"/>
  <c r="AM616" i="1"/>
  <c r="AI616" i="1" s="1"/>
  <c r="AM617" i="1"/>
  <c r="AI617" i="1" s="1"/>
  <c r="AM618" i="1"/>
  <c r="AI618" i="1" s="1"/>
  <c r="AM619" i="1"/>
  <c r="AI619" i="1" s="1"/>
  <c r="AM620" i="1"/>
  <c r="AI620" i="1" s="1"/>
  <c r="AM621" i="1"/>
  <c r="AI621" i="1" s="1"/>
  <c r="AM622" i="1"/>
  <c r="AI622" i="1" s="1"/>
  <c r="AM623" i="1"/>
  <c r="AI623" i="1" s="1"/>
  <c r="AM624" i="1"/>
  <c r="AI624" i="1" s="1"/>
  <c r="AM625" i="1"/>
  <c r="AI625" i="1" s="1"/>
  <c r="AM626" i="1"/>
  <c r="AI626" i="1" s="1"/>
  <c r="AM627" i="1"/>
  <c r="AI627" i="1" s="1"/>
  <c r="AM628" i="1"/>
  <c r="AI628" i="1" s="1"/>
  <c r="AM629" i="1"/>
  <c r="AI629" i="1" s="1"/>
  <c r="AM630" i="1"/>
  <c r="AI630" i="1" s="1"/>
  <c r="AM631" i="1"/>
  <c r="AI631" i="1" s="1"/>
  <c r="AM632" i="1"/>
  <c r="AI632" i="1" s="1"/>
  <c r="AM633" i="1"/>
  <c r="AI633" i="1" s="1"/>
  <c r="AM634" i="1"/>
  <c r="AI634" i="1" s="1"/>
  <c r="AM635" i="1"/>
  <c r="AI635" i="1" s="1"/>
  <c r="AM636" i="1"/>
  <c r="AI636" i="1" s="1"/>
  <c r="AM637" i="1"/>
  <c r="AI637" i="1" s="1"/>
  <c r="AM638" i="1"/>
  <c r="AI638" i="1" s="1"/>
  <c r="AM639" i="1"/>
  <c r="AI639" i="1" s="1"/>
  <c r="AM640" i="1"/>
  <c r="AI640" i="1" s="1"/>
  <c r="AM641" i="1"/>
  <c r="AI641" i="1" s="1"/>
  <c r="AM642" i="1"/>
  <c r="AI642" i="1" s="1"/>
  <c r="AM643" i="1"/>
  <c r="AI643" i="1" s="1"/>
  <c r="AM644" i="1"/>
  <c r="AI644" i="1" s="1"/>
  <c r="AM645" i="1"/>
  <c r="AI645" i="1" s="1"/>
  <c r="AM646" i="1"/>
  <c r="AI646" i="1" s="1"/>
  <c r="AM647" i="1"/>
  <c r="AI647" i="1" s="1"/>
  <c r="AM648" i="1"/>
  <c r="AI648" i="1" s="1"/>
  <c r="AM649" i="1"/>
  <c r="AI649" i="1" s="1"/>
  <c r="AM650" i="1"/>
  <c r="AI650" i="1" s="1"/>
  <c r="AM651" i="1"/>
  <c r="AI651" i="1" s="1"/>
  <c r="AM652" i="1"/>
  <c r="AI652" i="1" s="1"/>
  <c r="AM653" i="1"/>
  <c r="AI653" i="1" s="1"/>
  <c r="AM654" i="1"/>
  <c r="AI654" i="1" s="1"/>
  <c r="AM655" i="1"/>
  <c r="AI655" i="1" s="1"/>
  <c r="AM656" i="1"/>
  <c r="AI656" i="1" s="1"/>
  <c r="AM657" i="1"/>
  <c r="AI657" i="1" s="1"/>
  <c r="AM658" i="1"/>
  <c r="AI658" i="1" s="1"/>
  <c r="AM659" i="1"/>
  <c r="AI659" i="1" s="1"/>
  <c r="AM660" i="1"/>
  <c r="AI660" i="1" s="1"/>
  <c r="AM661" i="1"/>
  <c r="AI661" i="1" s="1"/>
  <c r="AM662" i="1"/>
  <c r="AI662" i="1" s="1"/>
  <c r="AM663" i="1"/>
  <c r="AI663" i="1" s="1"/>
  <c r="AM664" i="1"/>
  <c r="AI664" i="1" s="1"/>
  <c r="AM665" i="1"/>
  <c r="AI665" i="1" s="1"/>
  <c r="AM666" i="1"/>
  <c r="AI666" i="1" s="1"/>
  <c r="AM667" i="1"/>
  <c r="AI667" i="1" s="1"/>
  <c r="AM668" i="1"/>
  <c r="AI668" i="1" s="1"/>
  <c r="AM669" i="1"/>
  <c r="AI669" i="1" s="1"/>
  <c r="AM670" i="1"/>
  <c r="AI670" i="1" s="1"/>
  <c r="AM671" i="1"/>
  <c r="AI671" i="1" s="1"/>
  <c r="AM672" i="1"/>
  <c r="AI672" i="1" s="1"/>
  <c r="AM673" i="1"/>
  <c r="AI673" i="1" s="1"/>
  <c r="AM674" i="1"/>
  <c r="AI674" i="1" s="1"/>
  <c r="AM675" i="1"/>
  <c r="AI675" i="1" s="1"/>
  <c r="AM676" i="1"/>
  <c r="AI676" i="1" s="1"/>
  <c r="AM677" i="1"/>
  <c r="AI677" i="1" s="1"/>
  <c r="AM678" i="1"/>
  <c r="AI678" i="1" s="1"/>
  <c r="AM679" i="1"/>
  <c r="AI679" i="1" s="1"/>
  <c r="AM680" i="1"/>
  <c r="AI680" i="1" s="1"/>
  <c r="AM681" i="1"/>
  <c r="AI681" i="1" s="1"/>
  <c r="AM682" i="1"/>
  <c r="AI682" i="1" s="1"/>
  <c r="AM683" i="1"/>
  <c r="AI683" i="1" s="1"/>
  <c r="AM684" i="1"/>
  <c r="AI684" i="1" s="1"/>
  <c r="AM685" i="1"/>
  <c r="AI685" i="1" s="1"/>
  <c r="AM686" i="1"/>
  <c r="AI686" i="1" s="1"/>
  <c r="AM687" i="1"/>
  <c r="AI687" i="1" s="1"/>
  <c r="AM688" i="1"/>
  <c r="AI688" i="1" s="1"/>
  <c r="AM689" i="1"/>
  <c r="AI689" i="1" s="1"/>
  <c r="AM690" i="1"/>
  <c r="AI690" i="1" s="1"/>
  <c r="AM691" i="1"/>
  <c r="AI691" i="1" s="1"/>
  <c r="AM692" i="1"/>
  <c r="AI692" i="1" s="1"/>
  <c r="AM693" i="1"/>
  <c r="AI693" i="1" s="1"/>
  <c r="AM694" i="1"/>
  <c r="AI694" i="1" s="1"/>
  <c r="AM695" i="1"/>
  <c r="AI695" i="1" s="1"/>
  <c r="AM696" i="1"/>
  <c r="AI696" i="1" s="1"/>
  <c r="AM697" i="1"/>
  <c r="AI697" i="1" s="1"/>
  <c r="AM698" i="1"/>
  <c r="AI698" i="1" s="1"/>
  <c r="AM699" i="1"/>
  <c r="AI699" i="1" s="1"/>
  <c r="AM700" i="1"/>
  <c r="AI700" i="1" s="1"/>
  <c r="AM701" i="1"/>
  <c r="AI701" i="1" s="1"/>
  <c r="AM702" i="1"/>
  <c r="AI702" i="1" s="1"/>
  <c r="AM703" i="1"/>
  <c r="AI703" i="1" s="1"/>
  <c r="AM704" i="1"/>
  <c r="AI704" i="1" s="1"/>
  <c r="AM705" i="1"/>
  <c r="AI705" i="1" s="1"/>
  <c r="AM706" i="1"/>
  <c r="AI706" i="1" s="1"/>
  <c r="AM707" i="1"/>
  <c r="AI707" i="1" s="1"/>
  <c r="AM708" i="1"/>
  <c r="AI708" i="1" s="1"/>
  <c r="AM709" i="1"/>
  <c r="AI709" i="1" s="1"/>
  <c r="AM710" i="1"/>
  <c r="AI710" i="1" s="1"/>
  <c r="AM711" i="1"/>
  <c r="AI711" i="1" s="1"/>
  <c r="AM712" i="1"/>
  <c r="AI712" i="1" s="1"/>
  <c r="AM713" i="1"/>
  <c r="AI713" i="1" s="1"/>
  <c r="AM714" i="1"/>
  <c r="AI714" i="1" s="1"/>
  <c r="AM715" i="1"/>
  <c r="AI715" i="1" s="1"/>
  <c r="AM716" i="1"/>
  <c r="AI716" i="1" s="1"/>
  <c r="AM717" i="1"/>
  <c r="AI717" i="1" s="1"/>
  <c r="AM718" i="1"/>
  <c r="AI718" i="1" s="1"/>
  <c r="AM719" i="1"/>
  <c r="AI719" i="1" s="1"/>
  <c r="AM720" i="1"/>
  <c r="AI720" i="1" s="1"/>
  <c r="AM721" i="1"/>
  <c r="AI721" i="1" s="1"/>
  <c r="AM722" i="1"/>
  <c r="AI722" i="1" s="1"/>
  <c r="AM723" i="1"/>
  <c r="AI723" i="1" s="1"/>
  <c r="AM724" i="1"/>
  <c r="AI724" i="1" s="1"/>
  <c r="AM725" i="1"/>
  <c r="AI725" i="1" s="1"/>
  <c r="AM726" i="1"/>
  <c r="AI726" i="1" s="1"/>
  <c r="AM727" i="1"/>
  <c r="AI727" i="1" s="1"/>
  <c r="AM728" i="1"/>
  <c r="AI728" i="1" s="1"/>
  <c r="AM729" i="1"/>
  <c r="AI729" i="1" s="1"/>
  <c r="AM730" i="1"/>
  <c r="AI730" i="1" s="1"/>
  <c r="AM731" i="1"/>
  <c r="AI731" i="1" s="1"/>
  <c r="AM732" i="1"/>
  <c r="AI732" i="1" s="1"/>
  <c r="AM733" i="1"/>
  <c r="AI733" i="1" s="1"/>
  <c r="AM734" i="1"/>
  <c r="AI734" i="1" s="1"/>
  <c r="AM735" i="1"/>
  <c r="AI735" i="1" s="1"/>
  <c r="AM736" i="1"/>
  <c r="AI736" i="1" s="1"/>
  <c r="AM737" i="1"/>
  <c r="AI737" i="1" s="1"/>
  <c r="AM738" i="1"/>
  <c r="AI738" i="1" s="1"/>
  <c r="AM739" i="1"/>
  <c r="AI739" i="1" s="1"/>
  <c r="AM740" i="1"/>
  <c r="AI740" i="1" s="1"/>
  <c r="AM741" i="1"/>
  <c r="AI741" i="1" s="1"/>
  <c r="AM742" i="1"/>
  <c r="AI742" i="1" s="1"/>
  <c r="AM743" i="1"/>
  <c r="AI743" i="1" s="1"/>
  <c r="AM744" i="1"/>
  <c r="AI744" i="1" s="1"/>
  <c r="AM745" i="1"/>
  <c r="AI745" i="1" s="1"/>
  <c r="AM746" i="1"/>
  <c r="AI746" i="1" s="1"/>
  <c r="AM747" i="1"/>
  <c r="AI747" i="1" s="1"/>
  <c r="AM748" i="1"/>
  <c r="AI748" i="1" s="1"/>
  <c r="AM749" i="1"/>
  <c r="AI749" i="1" s="1"/>
  <c r="AM750" i="1"/>
  <c r="AI750" i="1" s="1"/>
  <c r="AM751" i="1"/>
  <c r="AI751" i="1" s="1"/>
  <c r="AM752" i="1"/>
  <c r="AI752" i="1" s="1"/>
  <c r="AM753" i="1"/>
  <c r="AI753" i="1" s="1"/>
  <c r="AM754" i="1"/>
  <c r="AI754" i="1" s="1"/>
  <c r="AM755" i="1"/>
  <c r="AI755" i="1" s="1"/>
  <c r="AM756" i="1"/>
  <c r="AI756" i="1" s="1"/>
  <c r="AM757" i="1"/>
  <c r="AI757" i="1" s="1"/>
  <c r="AM758" i="1"/>
  <c r="AI758" i="1" s="1"/>
  <c r="AM759" i="1"/>
  <c r="AI759" i="1" s="1"/>
  <c r="AM760" i="1"/>
  <c r="AI760" i="1" s="1"/>
  <c r="AM761" i="1"/>
  <c r="AI761" i="1" s="1"/>
  <c r="AM762" i="1"/>
  <c r="AI762" i="1" s="1"/>
  <c r="AM763" i="1"/>
  <c r="AI763" i="1" s="1"/>
  <c r="AM764" i="1"/>
  <c r="AI764" i="1" s="1"/>
  <c r="AM765" i="1"/>
  <c r="AI765" i="1" s="1"/>
  <c r="AM766" i="1"/>
  <c r="AI766" i="1" s="1"/>
  <c r="AM767" i="1"/>
  <c r="AI767" i="1" s="1"/>
  <c r="AM768" i="1"/>
  <c r="AI768" i="1" s="1"/>
  <c r="AM769" i="1"/>
  <c r="AI769" i="1" s="1"/>
  <c r="AM770" i="1"/>
  <c r="AI770" i="1" s="1"/>
  <c r="AM771" i="1"/>
  <c r="AI771" i="1" s="1"/>
  <c r="AM772" i="1"/>
  <c r="AI772" i="1" s="1"/>
  <c r="AM773" i="1"/>
  <c r="AI773" i="1" s="1"/>
  <c r="AM774" i="1"/>
  <c r="AI774" i="1" s="1"/>
  <c r="AM775" i="1"/>
  <c r="AI775" i="1" s="1"/>
  <c r="AM776" i="1"/>
  <c r="AI776" i="1" s="1"/>
  <c r="AM777" i="1"/>
  <c r="AI777" i="1" s="1"/>
  <c r="AM778" i="1"/>
  <c r="AI778" i="1" s="1"/>
  <c r="AM779" i="1"/>
  <c r="AI779" i="1" s="1"/>
  <c r="AM780" i="1"/>
  <c r="AI780" i="1" s="1"/>
  <c r="AM781" i="1"/>
  <c r="AI781" i="1" s="1"/>
  <c r="AM782" i="1"/>
  <c r="AI782" i="1" s="1"/>
  <c r="AM783" i="1"/>
  <c r="AI783" i="1" s="1"/>
  <c r="AM784" i="1"/>
  <c r="AI784" i="1" s="1"/>
  <c r="AM785" i="1"/>
  <c r="AI785" i="1" s="1"/>
  <c r="AM786" i="1"/>
  <c r="AI786" i="1" s="1"/>
  <c r="AM787" i="1"/>
  <c r="AI787" i="1" s="1"/>
  <c r="AM788" i="1"/>
  <c r="AI788" i="1" s="1"/>
  <c r="AM789" i="1"/>
  <c r="AI789" i="1" s="1"/>
  <c r="AM790" i="1"/>
  <c r="AI790" i="1" s="1"/>
  <c r="AM791" i="1"/>
  <c r="AI791" i="1" s="1"/>
  <c r="AM792" i="1"/>
  <c r="AI792" i="1" s="1"/>
  <c r="AM793" i="1"/>
  <c r="AI793" i="1" s="1"/>
  <c r="AM794" i="1"/>
  <c r="AI794" i="1" s="1"/>
  <c r="AM795" i="1"/>
  <c r="AI795" i="1" s="1"/>
  <c r="AM796" i="1"/>
  <c r="AI796" i="1" s="1"/>
  <c r="AM797" i="1"/>
  <c r="AI797" i="1" s="1"/>
  <c r="AM798" i="1"/>
  <c r="AI798" i="1" s="1"/>
  <c r="AM799" i="1"/>
  <c r="AI799" i="1" s="1"/>
  <c r="AM800" i="1"/>
  <c r="AI800" i="1" s="1"/>
  <c r="AM801" i="1"/>
  <c r="AI801" i="1" s="1"/>
  <c r="AM802" i="1"/>
  <c r="AI802" i="1" s="1"/>
  <c r="AM803" i="1"/>
  <c r="AI803" i="1" s="1"/>
  <c r="AM804" i="1"/>
  <c r="AI804" i="1" s="1"/>
  <c r="AM805" i="1"/>
  <c r="AI805" i="1" s="1"/>
  <c r="AM806" i="1"/>
  <c r="AI806" i="1" s="1"/>
  <c r="AM807" i="1"/>
  <c r="AI807" i="1" s="1"/>
  <c r="AM808" i="1"/>
  <c r="AI808" i="1" s="1"/>
  <c r="AM809" i="1"/>
  <c r="AI809" i="1" s="1"/>
  <c r="AM810" i="1"/>
  <c r="AI810" i="1" s="1"/>
  <c r="AM811" i="1"/>
  <c r="AI811" i="1" s="1"/>
  <c r="AM812" i="1"/>
  <c r="AI812" i="1" s="1"/>
  <c r="AM813" i="1"/>
  <c r="AI813" i="1" s="1"/>
  <c r="AM814" i="1"/>
  <c r="AI814" i="1" s="1"/>
  <c r="AM815" i="1"/>
  <c r="AI815" i="1" s="1"/>
  <c r="AM816" i="1"/>
  <c r="AI816" i="1" s="1"/>
  <c r="AM817" i="1"/>
  <c r="AI817" i="1" s="1"/>
  <c r="AM818" i="1"/>
  <c r="AI818" i="1" s="1"/>
  <c r="AM819" i="1"/>
  <c r="AI819" i="1" s="1"/>
  <c r="AM820" i="1"/>
  <c r="AI820" i="1" s="1"/>
  <c r="AM821" i="1"/>
  <c r="AI821" i="1" s="1"/>
  <c r="AM822" i="1"/>
  <c r="AI822" i="1" s="1"/>
  <c r="AM823" i="1"/>
  <c r="AI823" i="1" s="1"/>
  <c r="AM824" i="1"/>
  <c r="AI824" i="1" s="1"/>
  <c r="AM825" i="1"/>
  <c r="AI825" i="1" s="1"/>
  <c r="AM826" i="1"/>
  <c r="AI826" i="1" s="1"/>
  <c r="AM827" i="1"/>
  <c r="AI827" i="1" s="1"/>
  <c r="AM828" i="1"/>
  <c r="AI828" i="1" s="1"/>
  <c r="AM829" i="1"/>
  <c r="AI829" i="1" s="1"/>
  <c r="AM830" i="1"/>
  <c r="AI830" i="1" s="1"/>
  <c r="AM831" i="1"/>
  <c r="AI831" i="1" s="1"/>
  <c r="AM832" i="1"/>
  <c r="AI832" i="1" s="1"/>
  <c r="AM833" i="1"/>
  <c r="AI833" i="1" s="1"/>
  <c r="AM834" i="1"/>
  <c r="AI834" i="1" s="1"/>
  <c r="AM835" i="1"/>
  <c r="AI835" i="1" s="1"/>
  <c r="AM836" i="1"/>
  <c r="AI836" i="1" s="1"/>
  <c r="AM837" i="1"/>
  <c r="AI837" i="1" s="1"/>
  <c r="AM838" i="1"/>
  <c r="AI838" i="1" s="1"/>
  <c r="AM839" i="1"/>
  <c r="AI839" i="1" s="1"/>
  <c r="AM840" i="1"/>
  <c r="AI840" i="1" s="1"/>
  <c r="AM841" i="1"/>
  <c r="AI841" i="1" s="1"/>
  <c r="AM842" i="1"/>
  <c r="AI842" i="1" s="1"/>
  <c r="AM843" i="1"/>
  <c r="AI843" i="1" s="1"/>
  <c r="AM844" i="1"/>
  <c r="AI844" i="1" s="1"/>
  <c r="AM845" i="1"/>
  <c r="AI845" i="1" s="1"/>
  <c r="AM846" i="1"/>
  <c r="AI846" i="1" s="1"/>
  <c r="AM847" i="1"/>
  <c r="AI847" i="1" s="1"/>
  <c r="AM848" i="1"/>
  <c r="AI848" i="1" s="1"/>
  <c r="AM849" i="1"/>
  <c r="AI849" i="1" s="1"/>
  <c r="AM850" i="1"/>
  <c r="AI850" i="1" s="1"/>
  <c r="AM851" i="1"/>
  <c r="AI851" i="1" s="1"/>
  <c r="AM852" i="1"/>
  <c r="AI852" i="1" s="1"/>
  <c r="AM853" i="1"/>
  <c r="AI853" i="1" s="1"/>
  <c r="AM854" i="1"/>
  <c r="AI854" i="1" s="1"/>
  <c r="AM855" i="1"/>
  <c r="AI855" i="1" s="1"/>
  <c r="AM856" i="1"/>
  <c r="AI856" i="1" s="1"/>
  <c r="AM857" i="1"/>
  <c r="AI857" i="1" s="1"/>
  <c r="AM858" i="1"/>
  <c r="AI858" i="1" s="1"/>
  <c r="AM859" i="1"/>
  <c r="AI859" i="1" s="1"/>
  <c r="AM860" i="1"/>
  <c r="AI860" i="1" s="1"/>
  <c r="AM861" i="1"/>
  <c r="AI861" i="1" s="1"/>
  <c r="AM862" i="1"/>
  <c r="AI862" i="1" s="1"/>
  <c r="AM863" i="1"/>
  <c r="AI863" i="1" s="1"/>
  <c r="AM864" i="1"/>
  <c r="AI864" i="1" s="1"/>
  <c r="AM865" i="1"/>
  <c r="AI865" i="1" s="1"/>
  <c r="AM866" i="1"/>
  <c r="AI866" i="1" s="1"/>
  <c r="AM867" i="1"/>
  <c r="AI867" i="1" s="1"/>
  <c r="AM868" i="1"/>
  <c r="AI868" i="1" s="1"/>
  <c r="AM869" i="1"/>
  <c r="AI869" i="1" s="1"/>
  <c r="AM870" i="1"/>
  <c r="AI870" i="1" s="1"/>
  <c r="AM871" i="1"/>
  <c r="AI871" i="1" s="1"/>
  <c r="AM872" i="1"/>
  <c r="AI872" i="1" s="1"/>
  <c r="AM873" i="1"/>
  <c r="AI873" i="1" s="1"/>
  <c r="AM874" i="1"/>
  <c r="AI874" i="1" s="1"/>
  <c r="AM875" i="1"/>
  <c r="AI875" i="1" s="1"/>
  <c r="AM876" i="1"/>
  <c r="AI876" i="1" s="1"/>
  <c r="AM877" i="1"/>
  <c r="AI877" i="1" s="1"/>
  <c r="AM878" i="1"/>
  <c r="AI878" i="1" s="1"/>
  <c r="AM879" i="1"/>
  <c r="AI879" i="1" s="1"/>
  <c r="AM880" i="1"/>
  <c r="AI880" i="1" s="1"/>
  <c r="AM881" i="1"/>
  <c r="AI881" i="1" s="1"/>
  <c r="AM882" i="1"/>
  <c r="AI882" i="1" s="1"/>
  <c r="AM883" i="1"/>
  <c r="AI883" i="1" s="1"/>
  <c r="AM884" i="1"/>
  <c r="AI884" i="1" s="1"/>
  <c r="AM885" i="1"/>
  <c r="AI885" i="1" s="1"/>
  <c r="AM886" i="1"/>
  <c r="AI886" i="1" s="1"/>
  <c r="AM887" i="1"/>
  <c r="AI887" i="1" s="1"/>
  <c r="AM888" i="1"/>
  <c r="AI888" i="1" s="1"/>
  <c r="AM889" i="1"/>
  <c r="AI889" i="1" s="1"/>
  <c r="AM890" i="1"/>
  <c r="AI890" i="1" s="1"/>
  <c r="AM891" i="1"/>
  <c r="AI891" i="1" s="1"/>
  <c r="AM892" i="1"/>
  <c r="AI892" i="1" s="1"/>
  <c r="AM893" i="1"/>
  <c r="AI893" i="1" s="1"/>
  <c r="AM894" i="1"/>
  <c r="AI894" i="1" s="1"/>
  <c r="AM895" i="1"/>
  <c r="AI895" i="1" s="1"/>
  <c r="AM896" i="1"/>
  <c r="AI896" i="1" s="1"/>
  <c r="AM897" i="1"/>
  <c r="AI897" i="1" s="1"/>
  <c r="AM898" i="1"/>
  <c r="AI898" i="1" s="1"/>
  <c r="AM899" i="1"/>
  <c r="AI899" i="1" s="1"/>
  <c r="AM900" i="1"/>
  <c r="AI900" i="1" s="1"/>
  <c r="AM901" i="1"/>
  <c r="AI901" i="1" s="1"/>
  <c r="AM902" i="1"/>
  <c r="AI902" i="1" s="1"/>
  <c r="AM903" i="1"/>
  <c r="AI903" i="1" s="1"/>
  <c r="AM904" i="1"/>
  <c r="AI904" i="1" s="1"/>
  <c r="AM905" i="1"/>
  <c r="AI905" i="1" s="1"/>
  <c r="AM906" i="1"/>
  <c r="AI906" i="1" s="1"/>
  <c r="AM907" i="1"/>
  <c r="AI907" i="1" s="1"/>
  <c r="AM908" i="1"/>
  <c r="AI908" i="1" s="1"/>
  <c r="AM909" i="1"/>
  <c r="AI909" i="1" s="1"/>
  <c r="AM910" i="1"/>
  <c r="AI910" i="1" s="1"/>
  <c r="AM911" i="1"/>
  <c r="AI911" i="1" s="1"/>
  <c r="AM912" i="1"/>
  <c r="AI912" i="1" s="1"/>
  <c r="AM913" i="1"/>
  <c r="AI913" i="1" s="1"/>
  <c r="AM914" i="1"/>
  <c r="AI914" i="1" s="1"/>
  <c r="AM915" i="1"/>
  <c r="AI915" i="1" s="1"/>
  <c r="AM916" i="1"/>
  <c r="AI916" i="1" s="1"/>
  <c r="AM917" i="1"/>
  <c r="AI917" i="1" s="1"/>
  <c r="AM918" i="1"/>
  <c r="AI918" i="1" s="1"/>
  <c r="AM919" i="1"/>
  <c r="AI919" i="1" s="1"/>
  <c r="AM920" i="1"/>
  <c r="AI920" i="1" s="1"/>
  <c r="AM921" i="1"/>
  <c r="AI921" i="1" s="1"/>
  <c r="AM922" i="1"/>
  <c r="AI922" i="1" s="1"/>
  <c r="AM923" i="1"/>
  <c r="AI923" i="1" s="1"/>
  <c r="AM924" i="1"/>
  <c r="AI924" i="1" s="1"/>
  <c r="AM925" i="1"/>
  <c r="AI925" i="1" s="1"/>
  <c r="AM926" i="1"/>
  <c r="AI926" i="1" s="1"/>
  <c r="AM927" i="1"/>
  <c r="AI927" i="1" s="1"/>
  <c r="AM928" i="1"/>
  <c r="AI928" i="1" s="1"/>
  <c r="AM929" i="1"/>
  <c r="AI929" i="1" s="1"/>
  <c r="AM930" i="1"/>
  <c r="AI930" i="1" s="1"/>
  <c r="AM931" i="1"/>
  <c r="AI931" i="1" s="1"/>
  <c r="AM932" i="1"/>
  <c r="AI932" i="1" s="1"/>
  <c r="AM933" i="1"/>
  <c r="AI933" i="1" s="1"/>
  <c r="AM934" i="1"/>
  <c r="AI934" i="1" s="1"/>
  <c r="AM935" i="1"/>
  <c r="AI935" i="1" s="1"/>
  <c r="AM936" i="1"/>
  <c r="AI936" i="1" s="1"/>
  <c r="AM937" i="1"/>
  <c r="AI937" i="1" s="1"/>
  <c r="AM938" i="1"/>
  <c r="AI938" i="1" s="1"/>
  <c r="AM939" i="1"/>
  <c r="AI939" i="1" s="1"/>
  <c r="AM940" i="1"/>
  <c r="AI940" i="1" s="1"/>
  <c r="AM941" i="1"/>
  <c r="AI941" i="1" s="1"/>
  <c r="AM942" i="1"/>
  <c r="AI942" i="1" s="1"/>
  <c r="AM943" i="1"/>
  <c r="AI943" i="1" s="1"/>
  <c r="AM944" i="1"/>
  <c r="AI944" i="1" s="1"/>
  <c r="AM945" i="1"/>
  <c r="AI945" i="1" s="1"/>
  <c r="AM946" i="1"/>
  <c r="AI946" i="1" s="1"/>
  <c r="AM947" i="1"/>
  <c r="AI947" i="1" s="1"/>
  <c r="AM948" i="1"/>
  <c r="AI948" i="1" s="1"/>
  <c r="AM949" i="1"/>
  <c r="AI949" i="1" s="1"/>
  <c r="AM950" i="1"/>
  <c r="AI950" i="1" s="1"/>
  <c r="AM951" i="1"/>
  <c r="AI951" i="1" s="1"/>
  <c r="AM952" i="1"/>
  <c r="AI952" i="1" s="1"/>
  <c r="AM953" i="1"/>
  <c r="AI953" i="1" s="1"/>
  <c r="AM954" i="1"/>
  <c r="AI954" i="1" s="1"/>
  <c r="AM955" i="1"/>
  <c r="AI955" i="1" s="1"/>
  <c r="AM956" i="1"/>
  <c r="AI956" i="1" s="1"/>
  <c r="AM957" i="1"/>
  <c r="AI957" i="1" s="1"/>
  <c r="AM958" i="1"/>
  <c r="AI958" i="1" s="1"/>
  <c r="AM959" i="1"/>
  <c r="AI959" i="1" s="1"/>
  <c r="AM960" i="1"/>
  <c r="AI960" i="1" s="1"/>
  <c r="AM961" i="1"/>
  <c r="AI961" i="1" s="1"/>
  <c r="AM962" i="1"/>
  <c r="AI962" i="1" s="1"/>
  <c r="AM963" i="1"/>
  <c r="AI963" i="1" s="1"/>
  <c r="AM964" i="1"/>
  <c r="AI964" i="1" s="1"/>
  <c r="AM965" i="1"/>
  <c r="AI965" i="1" s="1"/>
  <c r="AM966" i="1"/>
  <c r="AI966" i="1" s="1"/>
  <c r="AM967" i="1"/>
  <c r="AI967" i="1" s="1"/>
  <c r="AM968" i="1"/>
  <c r="AI968" i="1" s="1"/>
  <c r="AM969" i="1"/>
  <c r="AI969" i="1" s="1"/>
  <c r="AM970" i="1"/>
  <c r="AI970" i="1" s="1"/>
  <c r="AM971" i="1"/>
  <c r="AI971" i="1" s="1"/>
  <c r="AM972" i="1"/>
  <c r="AI972" i="1" s="1"/>
  <c r="AM973" i="1"/>
  <c r="AI973" i="1" s="1"/>
  <c r="AM974" i="1"/>
  <c r="AI974" i="1" s="1"/>
  <c r="AM975" i="1"/>
  <c r="AI975" i="1" s="1"/>
  <c r="AM976" i="1"/>
  <c r="AI976" i="1" s="1"/>
  <c r="AM977" i="1"/>
  <c r="AI977" i="1" s="1"/>
  <c r="AM978" i="1"/>
  <c r="AI978" i="1" s="1"/>
  <c r="AM979" i="1"/>
  <c r="AI979" i="1" s="1"/>
  <c r="AM980" i="1"/>
  <c r="AI980" i="1" s="1"/>
  <c r="AM981" i="1"/>
  <c r="AI981" i="1" s="1"/>
  <c r="AM982" i="1"/>
  <c r="AI982" i="1" s="1"/>
  <c r="AM983" i="1"/>
  <c r="AI983" i="1" s="1"/>
  <c r="AM984" i="1"/>
  <c r="AI984" i="1" s="1"/>
  <c r="AM985" i="1"/>
  <c r="AI985" i="1" s="1"/>
  <c r="AM986" i="1"/>
  <c r="AI986" i="1" s="1"/>
  <c r="AM987" i="1"/>
  <c r="AI987" i="1" s="1"/>
  <c r="AM988" i="1"/>
  <c r="AI988" i="1" s="1"/>
  <c r="AM989" i="1"/>
  <c r="AI989" i="1" s="1"/>
  <c r="AM990" i="1"/>
  <c r="AI990" i="1" s="1"/>
  <c r="AM991" i="1"/>
  <c r="AI991" i="1" s="1"/>
  <c r="AM992" i="1"/>
  <c r="AI992" i="1" s="1"/>
  <c r="AM993" i="1"/>
  <c r="AI993" i="1" s="1"/>
  <c r="AM994" i="1"/>
  <c r="AI994" i="1" s="1"/>
  <c r="AM995" i="1"/>
  <c r="AI995" i="1" s="1"/>
  <c r="AM996" i="1"/>
  <c r="AI996" i="1" s="1"/>
  <c r="AM997" i="1"/>
  <c r="AI997" i="1" s="1"/>
  <c r="AM998" i="1"/>
  <c r="AI998" i="1" s="1"/>
  <c r="AM999" i="1"/>
  <c r="AI999" i="1" s="1"/>
  <c r="AM1000" i="1"/>
  <c r="AI1000" i="1" s="1"/>
  <c r="AM1001" i="1"/>
  <c r="AI1001" i="1" s="1"/>
  <c r="AM1002" i="1"/>
  <c r="AI1002" i="1" s="1"/>
  <c r="AM1003" i="1"/>
  <c r="AI1003" i="1" s="1"/>
  <c r="AM1004" i="1"/>
  <c r="AI1004" i="1" s="1"/>
  <c r="AM1005" i="1"/>
  <c r="AI1005" i="1" s="1"/>
  <c r="AM1006" i="1"/>
  <c r="AI1006" i="1" s="1"/>
  <c r="AM1007" i="1"/>
  <c r="AI1007" i="1" s="1"/>
  <c r="AM1008" i="1"/>
  <c r="AI1008" i="1" s="1"/>
  <c r="AM1009" i="1"/>
  <c r="AI1009" i="1" s="1"/>
  <c r="AM1010" i="1"/>
  <c r="AI1010" i="1" s="1"/>
  <c r="AM1011" i="1"/>
  <c r="AI1011" i="1" s="1"/>
  <c r="AM1012" i="1"/>
  <c r="AI1012" i="1" s="1"/>
  <c r="AM1013" i="1"/>
  <c r="AI1013" i="1" s="1"/>
  <c r="AM1014" i="1"/>
  <c r="AI1014" i="1" s="1"/>
  <c r="AM1015" i="1"/>
  <c r="AI1015" i="1" s="1"/>
  <c r="AM1016" i="1"/>
  <c r="AI1016" i="1" s="1"/>
  <c r="AM1017" i="1"/>
  <c r="AI1017" i="1" s="1"/>
  <c r="AM1018" i="1"/>
  <c r="AI1018" i="1" s="1"/>
  <c r="AM1019" i="1"/>
  <c r="AI1019" i="1" s="1"/>
  <c r="AM1020" i="1"/>
  <c r="AI1020" i="1" s="1"/>
  <c r="AM1021" i="1"/>
  <c r="AI1021" i="1" s="1"/>
  <c r="AM1022" i="1"/>
  <c r="AI1022" i="1" s="1"/>
  <c r="AM1023" i="1"/>
  <c r="AI1023" i="1" s="1"/>
  <c r="AM1024" i="1"/>
  <c r="AI1024" i="1" s="1"/>
  <c r="AM1025" i="1"/>
  <c r="AI1025" i="1" s="1"/>
  <c r="AM1026" i="1"/>
  <c r="AI1026" i="1" s="1"/>
  <c r="AM1027" i="1"/>
  <c r="AI1027" i="1" s="1"/>
  <c r="AM1028" i="1"/>
  <c r="AI1028" i="1" s="1"/>
  <c r="AM1029" i="1"/>
  <c r="AI1029" i="1" s="1"/>
  <c r="AM1030" i="1"/>
  <c r="AI1030" i="1" s="1"/>
  <c r="AM1031" i="1"/>
  <c r="AI1031" i="1" s="1"/>
  <c r="AM1032" i="1"/>
  <c r="AI1032" i="1" s="1"/>
  <c r="AM1033" i="1"/>
  <c r="AI1033" i="1" s="1"/>
  <c r="AM1034" i="1"/>
  <c r="AI1034" i="1" s="1"/>
  <c r="AM1035" i="1"/>
  <c r="AI1035" i="1" s="1"/>
  <c r="AM1036" i="1"/>
  <c r="AI1036" i="1" s="1"/>
  <c r="AM1037" i="1"/>
  <c r="AI1037" i="1" s="1"/>
  <c r="AM1038" i="1"/>
  <c r="AI1038" i="1" s="1"/>
  <c r="AM1039" i="1"/>
  <c r="AI1039" i="1" s="1"/>
  <c r="AM1040" i="1"/>
  <c r="AI1040" i="1" s="1"/>
  <c r="AM1041" i="1"/>
  <c r="AI1041" i="1" s="1"/>
  <c r="AM1042" i="1"/>
  <c r="AI1042" i="1" s="1"/>
  <c r="AM1043" i="1"/>
  <c r="AI1043" i="1" s="1"/>
  <c r="AM1044" i="1"/>
  <c r="AI1044" i="1" s="1"/>
  <c r="AM1045" i="1"/>
  <c r="AI1045" i="1" s="1"/>
  <c r="AM1046" i="1"/>
  <c r="AI1046" i="1" s="1"/>
  <c r="AM1047" i="1"/>
  <c r="AI1047" i="1" s="1"/>
  <c r="AM1048" i="1"/>
  <c r="AI1048" i="1" s="1"/>
  <c r="AM1049" i="1"/>
  <c r="AI1049" i="1" s="1"/>
  <c r="AM1050" i="1"/>
  <c r="AI1050" i="1" s="1"/>
  <c r="AM1051" i="1"/>
  <c r="AI1051" i="1" s="1"/>
  <c r="AM1052" i="1"/>
  <c r="AI1052" i="1" s="1"/>
  <c r="AM1053" i="1"/>
  <c r="AI1053" i="1" s="1"/>
  <c r="AM1054" i="1"/>
  <c r="AI1054" i="1" s="1"/>
  <c r="AM1055" i="1"/>
  <c r="AI1055" i="1" s="1"/>
  <c r="AM1056" i="1"/>
  <c r="AI1056" i="1" s="1"/>
  <c r="AM1057" i="1"/>
  <c r="AI1057" i="1" s="1"/>
  <c r="AM1058" i="1"/>
  <c r="AI1058" i="1" s="1"/>
  <c r="AM1059" i="1"/>
  <c r="AI1059" i="1" s="1"/>
  <c r="AM1060" i="1"/>
  <c r="AI1060" i="1" s="1"/>
  <c r="AM1061" i="1"/>
  <c r="AI1061" i="1" s="1"/>
  <c r="AM1062" i="1"/>
  <c r="AI1062" i="1" s="1"/>
  <c r="AM1063" i="1"/>
  <c r="AI1063" i="1" s="1"/>
  <c r="AM1064" i="1"/>
  <c r="AI1064" i="1" s="1"/>
  <c r="AM1065" i="1"/>
  <c r="AI1065" i="1" s="1"/>
  <c r="AM1066" i="1"/>
  <c r="AI1066" i="1" s="1"/>
  <c r="AM1067" i="1"/>
  <c r="AI1067" i="1" s="1"/>
  <c r="AM1068" i="1"/>
  <c r="AI1068" i="1" s="1"/>
  <c r="AM1069" i="1"/>
  <c r="AI1069" i="1" s="1"/>
  <c r="AM1070" i="1"/>
  <c r="AI1070" i="1" s="1"/>
  <c r="AM1071" i="1"/>
  <c r="AI1071" i="1" s="1"/>
  <c r="AM1072" i="1"/>
  <c r="AI1072" i="1" s="1"/>
  <c r="AM1073" i="1"/>
  <c r="AI1073" i="1" s="1"/>
  <c r="AM1074" i="1"/>
  <c r="AI1074" i="1" s="1"/>
  <c r="AM1075" i="1"/>
  <c r="AI1075" i="1" s="1"/>
  <c r="AM1076" i="1"/>
  <c r="AI1076" i="1" s="1"/>
  <c r="AM1077" i="1"/>
  <c r="AI1077" i="1" s="1"/>
  <c r="AM1078" i="1"/>
  <c r="AI1078" i="1" s="1"/>
  <c r="AM1079" i="1"/>
  <c r="AI1079" i="1" s="1"/>
  <c r="AM1080" i="1"/>
  <c r="AI1080" i="1" s="1"/>
  <c r="AM1081" i="1"/>
  <c r="AI1081" i="1" s="1"/>
  <c r="AM1082" i="1"/>
  <c r="AI1082" i="1" s="1"/>
  <c r="AM1083" i="1"/>
  <c r="AI1083" i="1" s="1"/>
  <c r="AM1084" i="1"/>
  <c r="AI1084" i="1" s="1"/>
  <c r="AM1085" i="1"/>
  <c r="AI1085" i="1" s="1"/>
  <c r="AM1086" i="1"/>
  <c r="AI1086" i="1" s="1"/>
  <c r="AM1087" i="1"/>
  <c r="AI1087" i="1" s="1"/>
  <c r="AM1088" i="1"/>
  <c r="AI1088" i="1" s="1"/>
  <c r="AM1089" i="1"/>
  <c r="AI1089" i="1" s="1"/>
  <c r="AM1090" i="1"/>
  <c r="AI1090" i="1" s="1"/>
  <c r="AM1091" i="1"/>
  <c r="AI1091" i="1" s="1"/>
  <c r="AM1092" i="1"/>
  <c r="AI1092" i="1" s="1"/>
  <c r="AM1093" i="1"/>
  <c r="AI1093" i="1" s="1"/>
  <c r="AM1094" i="1"/>
  <c r="AI1094" i="1" s="1"/>
  <c r="AM1095" i="1"/>
  <c r="AI1095" i="1" s="1"/>
  <c r="AM1096" i="1"/>
  <c r="AI1096" i="1" s="1"/>
  <c r="AM1097" i="1"/>
  <c r="AI1097" i="1" s="1"/>
  <c r="AM1098" i="1"/>
  <c r="AI1098" i="1" s="1"/>
  <c r="AM1099" i="1"/>
  <c r="AI1099" i="1" s="1"/>
  <c r="AM1100" i="1"/>
  <c r="AI1100" i="1" s="1"/>
  <c r="AM1101" i="1"/>
  <c r="AI1101" i="1" s="1"/>
  <c r="AM1102" i="1"/>
  <c r="AI1102" i="1" s="1"/>
  <c r="AM1103" i="1"/>
  <c r="AI1103" i="1" s="1"/>
  <c r="AM1104" i="1"/>
  <c r="AI1104" i="1" s="1"/>
  <c r="AM1105" i="1"/>
  <c r="AI1105" i="1" s="1"/>
  <c r="AM1106" i="1"/>
  <c r="AI1106" i="1" s="1"/>
  <c r="AM1107" i="1"/>
  <c r="AI1107" i="1" s="1"/>
  <c r="AM1108" i="1"/>
  <c r="AI1108" i="1" s="1"/>
  <c r="AM1109" i="1"/>
  <c r="AI1109" i="1" s="1"/>
  <c r="AM1110" i="1"/>
  <c r="AI1110" i="1" s="1"/>
  <c r="AM1111" i="1"/>
  <c r="AI1111" i="1" s="1"/>
  <c r="AM1112" i="1"/>
  <c r="AI1112" i="1" s="1"/>
  <c r="AM1113" i="1"/>
  <c r="AI1113" i="1" s="1"/>
  <c r="AM1114" i="1"/>
  <c r="AI1114" i="1" s="1"/>
  <c r="AM1115" i="1"/>
  <c r="AI1115" i="1" s="1"/>
  <c r="AM1116" i="1"/>
  <c r="AI1116" i="1" s="1"/>
  <c r="AM1117" i="1"/>
  <c r="AI1117" i="1" s="1"/>
  <c r="AM1118" i="1"/>
  <c r="AI1118" i="1" s="1"/>
  <c r="AM1119" i="1"/>
  <c r="AI1119" i="1" s="1"/>
  <c r="AM1120" i="1"/>
  <c r="AI1120" i="1" s="1"/>
  <c r="AM1121" i="1"/>
  <c r="AI1121" i="1" s="1"/>
  <c r="AM1122" i="1"/>
  <c r="AI1122" i="1" s="1"/>
  <c r="AM1123" i="1"/>
  <c r="AI1123" i="1" s="1"/>
  <c r="AM1124" i="1"/>
  <c r="AI1124" i="1" s="1"/>
  <c r="AM1125" i="1"/>
  <c r="AI1125" i="1" s="1"/>
  <c r="AM1126" i="1"/>
  <c r="AI1126" i="1" s="1"/>
  <c r="AM1127" i="1"/>
  <c r="AI1127" i="1" s="1"/>
  <c r="AM1128" i="1"/>
  <c r="AI1128" i="1" s="1"/>
  <c r="AM1129" i="1"/>
  <c r="AI1129" i="1" s="1"/>
  <c r="AM1130" i="1"/>
  <c r="AI1130" i="1" s="1"/>
  <c r="AM1131" i="1"/>
  <c r="AI1131" i="1" s="1"/>
  <c r="AM1132" i="1"/>
  <c r="AI1132" i="1" s="1"/>
  <c r="AM1133" i="1"/>
  <c r="AI1133" i="1" s="1"/>
  <c r="AM1134" i="1"/>
  <c r="AI1134" i="1" s="1"/>
  <c r="AM1135" i="1"/>
  <c r="AI1135" i="1" s="1"/>
  <c r="AM1136" i="1"/>
  <c r="AI1136" i="1" s="1"/>
  <c r="AM1137" i="1"/>
  <c r="AI1137" i="1" s="1"/>
  <c r="AM1138" i="1"/>
  <c r="AI1138" i="1" s="1"/>
  <c r="AM1139" i="1"/>
  <c r="AI1139" i="1" s="1"/>
  <c r="AM1140" i="1"/>
  <c r="AI1140" i="1" s="1"/>
  <c r="AM1141" i="1"/>
  <c r="AI1141" i="1" s="1"/>
  <c r="AM1142" i="1"/>
  <c r="AI1142" i="1" s="1"/>
  <c r="AM1143" i="1"/>
  <c r="AI1143" i="1" s="1"/>
  <c r="AM1144" i="1"/>
  <c r="AI1144" i="1" s="1"/>
  <c r="AM1145" i="1"/>
  <c r="AI1145" i="1" s="1"/>
  <c r="AM1146" i="1"/>
  <c r="AI1146" i="1" s="1"/>
  <c r="AM1147" i="1"/>
  <c r="AI1147" i="1" s="1"/>
  <c r="AM1148" i="1"/>
  <c r="AI1148" i="1" s="1"/>
  <c r="AM1149" i="1"/>
  <c r="AI1149" i="1" s="1"/>
  <c r="AM1150" i="1"/>
  <c r="AI1150" i="1" s="1"/>
  <c r="AM1151" i="1"/>
  <c r="AI1151" i="1" s="1"/>
  <c r="AM1152" i="1"/>
  <c r="AI1152" i="1" s="1"/>
  <c r="AM1153" i="1"/>
  <c r="AI1153" i="1" s="1"/>
  <c r="AM1154" i="1"/>
  <c r="AI1154" i="1" s="1"/>
  <c r="AM1155" i="1"/>
  <c r="AI1155" i="1" s="1"/>
  <c r="AM1156" i="1"/>
  <c r="AI1156" i="1" s="1"/>
  <c r="AM1157" i="1"/>
  <c r="AI1157" i="1" s="1"/>
  <c r="AM1158" i="1"/>
  <c r="AI1158" i="1" s="1"/>
  <c r="AM1159" i="1"/>
  <c r="AI1159" i="1" s="1"/>
  <c r="AM1160" i="1"/>
  <c r="AI1160" i="1" s="1"/>
  <c r="AM1161" i="1"/>
  <c r="AI1161" i="1" s="1"/>
  <c r="AM1162" i="1"/>
  <c r="AI1162" i="1" s="1"/>
  <c r="AM1163" i="1"/>
  <c r="AI1163" i="1" s="1"/>
  <c r="AM1164" i="1"/>
  <c r="AI1164" i="1" s="1"/>
  <c r="AM1165" i="1"/>
  <c r="AI1165" i="1" s="1"/>
  <c r="AM1166" i="1"/>
  <c r="AI1166" i="1" s="1"/>
  <c r="AM1167" i="1"/>
  <c r="AI1167" i="1" s="1"/>
  <c r="AM1168" i="1"/>
  <c r="AI1168" i="1" s="1"/>
  <c r="AM1169" i="1"/>
  <c r="AI1169" i="1" s="1"/>
  <c r="AM1170" i="1"/>
  <c r="AI1170" i="1" s="1"/>
  <c r="AM1171" i="1"/>
  <c r="AI1171" i="1" s="1"/>
  <c r="AM1172" i="1"/>
  <c r="AI1172" i="1" s="1"/>
  <c r="AM1173" i="1"/>
  <c r="AI1173" i="1" s="1"/>
  <c r="AM1174" i="1"/>
  <c r="AI1174" i="1" s="1"/>
  <c r="AM1175" i="1"/>
  <c r="AI1175" i="1" s="1"/>
  <c r="AM1176" i="1"/>
  <c r="AI1176" i="1" s="1"/>
  <c r="AM1177" i="1"/>
  <c r="AI1177" i="1" s="1"/>
  <c r="AM1178" i="1"/>
  <c r="AI1178" i="1" s="1"/>
  <c r="AM1179" i="1"/>
  <c r="AI1179" i="1" s="1"/>
  <c r="AM1180" i="1"/>
  <c r="AI1180" i="1" s="1"/>
  <c r="AM1181" i="1"/>
  <c r="AI1181" i="1" s="1"/>
  <c r="AM1182" i="1"/>
  <c r="AI1182" i="1" s="1"/>
  <c r="AM1183" i="1"/>
  <c r="AI1183" i="1" s="1"/>
  <c r="AM1184" i="1"/>
  <c r="AI1184" i="1" s="1"/>
  <c r="AM1185" i="1"/>
  <c r="AI1185" i="1" s="1"/>
  <c r="AM1186" i="1"/>
  <c r="AI1186" i="1" s="1"/>
  <c r="AM1187" i="1"/>
  <c r="AI1187" i="1" s="1"/>
  <c r="AM1188" i="1"/>
  <c r="AI1188" i="1" s="1"/>
  <c r="AM1189" i="1"/>
  <c r="AI1189" i="1" s="1"/>
  <c r="AM1190" i="1"/>
  <c r="AI1190" i="1" s="1"/>
  <c r="AM1191" i="1"/>
  <c r="AI1191" i="1" s="1"/>
  <c r="AM1192" i="1"/>
  <c r="AI1192" i="1" s="1"/>
  <c r="AM1193" i="1"/>
  <c r="AI1193" i="1" s="1"/>
  <c r="AM1194" i="1"/>
  <c r="AI1194" i="1" s="1"/>
  <c r="AM1195" i="1"/>
  <c r="AI1195" i="1" s="1"/>
  <c r="AM1196" i="1"/>
  <c r="AI1196" i="1" s="1"/>
  <c r="AM1197" i="1"/>
  <c r="AI1197" i="1" s="1"/>
  <c r="AM1198" i="1"/>
  <c r="AI1198" i="1" s="1"/>
  <c r="AM1199" i="1"/>
  <c r="AI1199" i="1" s="1"/>
  <c r="AM1200" i="1"/>
  <c r="AI1200" i="1" s="1"/>
  <c r="AM1201" i="1"/>
  <c r="AI1201" i="1" s="1"/>
  <c r="AM1202" i="1"/>
  <c r="AI1202" i="1" s="1"/>
  <c r="AM1203" i="1"/>
  <c r="AI1203" i="1" s="1"/>
  <c r="AM1204" i="1"/>
  <c r="AI1204" i="1" s="1"/>
  <c r="AM1205" i="1"/>
  <c r="AI1205" i="1" s="1"/>
  <c r="AM1206" i="1"/>
  <c r="AI1206" i="1" s="1"/>
  <c r="AM1207" i="1"/>
  <c r="AI1207" i="1" s="1"/>
  <c r="AM1208" i="1"/>
  <c r="AI1208" i="1" s="1"/>
  <c r="AM1209" i="1"/>
  <c r="AI1209" i="1" s="1"/>
  <c r="AM1210" i="1"/>
  <c r="AI1210" i="1" s="1"/>
  <c r="AM1211" i="1"/>
  <c r="AI1211" i="1" s="1"/>
  <c r="AM1212" i="1"/>
  <c r="AI1212" i="1" s="1"/>
  <c r="AM1213" i="1"/>
  <c r="AI1213" i="1" s="1"/>
  <c r="AM1214" i="1"/>
  <c r="AI1214" i="1" s="1"/>
  <c r="AM1215" i="1"/>
  <c r="AI1215" i="1" s="1"/>
  <c r="AM1216" i="1"/>
  <c r="AI1216" i="1" s="1"/>
  <c r="AM1217" i="1"/>
  <c r="AI1217" i="1" s="1"/>
  <c r="AM1218" i="1"/>
  <c r="AI1218" i="1" s="1"/>
  <c r="AM1219" i="1"/>
  <c r="AI1219" i="1" s="1"/>
  <c r="AM1220" i="1"/>
  <c r="AI1220" i="1" s="1"/>
  <c r="AM1221" i="1"/>
  <c r="AI1221" i="1" s="1"/>
  <c r="AM1222" i="1"/>
  <c r="AI1222" i="1" s="1"/>
  <c r="AM1223" i="1"/>
  <c r="AI1223" i="1" s="1"/>
  <c r="AM1224" i="1"/>
  <c r="AI1224" i="1" s="1"/>
  <c r="AM1225" i="1"/>
  <c r="AI1225" i="1" s="1"/>
  <c r="AM1226" i="1"/>
  <c r="AI1226" i="1" s="1"/>
  <c r="AM1227" i="1"/>
  <c r="AI1227" i="1" s="1"/>
  <c r="AM1228" i="1"/>
  <c r="AI1228" i="1" s="1"/>
  <c r="AM1229" i="1"/>
  <c r="AI1229" i="1" s="1"/>
  <c r="AM1230" i="1"/>
  <c r="AI1230" i="1" s="1"/>
  <c r="AM1231" i="1"/>
  <c r="AI1231" i="1" s="1"/>
  <c r="AM1232" i="1"/>
  <c r="AI1232" i="1" s="1"/>
  <c r="AM1233" i="1"/>
  <c r="AI1233" i="1" s="1"/>
  <c r="AM1234" i="1"/>
  <c r="AI1234" i="1" s="1"/>
  <c r="AM1235" i="1"/>
  <c r="AI1235" i="1" s="1"/>
  <c r="AM1236" i="1"/>
  <c r="AI1236" i="1" s="1"/>
  <c r="AM1237" i="1"/>
  <c r="AI1237" i="1" s="1"/>
  <c r="AM1238" i="1"/>
  <c r="AI1238" i="1" s="1"/>
  <c r="AM1239" i="1"/>
  <c r="AI1239" i="1" s="1"/>
  <c r="AM1240" i="1"/>
  <c r="AI1240" i="1" s="1"/>
  <c r="AM1241" i="1"/>
  <c r="AI1241" i="1" s="1"/>
  <c r="AM1242" i="1"/>
  <c r="AI1242" i="1" s="1"/>
  <c r="AM1243" i="1"/>
  <c r="AI1243" i="1" s="1"/>
  <c r="AM1244" i="1"/>
  <c r="AI1244" i="1" s="1"/>
  <c r="AM1245" i="1"/>
  <c r="AI1245" i="1" s="1"/>
  <c r="AM1246" i="1"/>
  <c r="AI1246" i="1" s="1"/>
  <c r="AM1247" i="1"/>
  <c r="AI1247" i="1" s="1"/>
  <c r="AM1248" i="1"/>
  <c r="AI1248" i="1" s="1"/>
  <c r="AM1249" i="1"/>
  <c r="AI1249" i="1" s="1"/>
  <c r="AM1250" i="1"/>
  <c r="AI1250" i="1" s="1"/>
  <c r="AM1251" i="1"/>
  <c r="AI1251" i="1" s="1"/>
  <c r="AM1252" i="1"/>
  <c r="AI1252" i="1" s="1"/>
  <c r="AM1253" i="1"/>
  <c r="AI1253" i="1" s="1"/>
  <c r="AM1254" i="1"/>
  <c r="AI1254" i="1" s="1"/>
  <c r="AM1255" i="1"/>
  <c r="AI1255" i="1" s="1"/>
  <c r="AM1256" i="1"/>
  <c r="AI1256" i="1" s="1"/>
  <c r="AM1257" i="1"/>
  <c r="AI1257" i="1" s="1"/>
  <c r="AM1258" i="1"/>
  <c r="AI1258" i="1" s="1"/>
  <c r="AM1259" i="1"/>
  <c r="AI1259" i="1" s="1"/>
  <c r="AM1260" i="1"/>
  <c r="AI1260" i="1" s="1"/>
  <c r="AM1261" i="1"/>
  <c r="AI1261" i="1" s="1"/>
  <c r="AM1262" i="1"/>
  <c r="AI1262" i="1" s="1"/>
  <c r="AM1263" i="1"/>
  <c r="AI1263" i="1" s="1"/>
  <c r="AM1264" i="1"/>
  <c r="AI1264" i="1" s="1"/>
  <c r="AM1265" i="1"/>
  <c r="AI1265" i="1" s="1"/>
  <c r="AM1266" i="1"/>
  <c r="AI1266" i="1" s="1"/>
  <c r="AM1267" i="1"/>
  <c r="AI1267" i="1" s="1"/>
  <c r="AM1268" i="1"/>
  <c r="AI1268" i="1" s="1"/>
  <c r="AM1269" i="1"/>
  <c r="AI1269" i="1" s="1"/>
  <c r="AM1270" i="1"/>
  <c r="AI1270" i="1" s="1"/>
  <c r="AM1271" i="1"/>
  <c r="AI1271" i="1" s="1"/>
  <c r="AM1272" i="1"/>
  <c r="AI1272" i="1" s="1"/>
  <c r="AM1273" i="1"/>
  <c r="AI1273" i="1" s="1"/>
  <c r="AM1274" i="1"/>
  <c r="AI1274" i="1" s="1"/>
  <c r="AM1275" i="1"/>
  <c r="AI1275" i="1" s="1"/>
  <c r="AM1276" i="1"/>
  <c r="AI1276" i="1" s="1"/>
  <c r="AM1277" i="1"/>
  <c r="AI1277" i="1" s="1"/>
  <c r="AM1278" i="1"/>
  <c r="AI1278" i="1" s="1"/>
  <c r="AM1279" i="1"/>
  <c r="AI1279" i="1" s="1"/>
  <c r="AM1280" i="1"/>
  <c r="AI1280" i="1" s="1"/>
  <c r="AM1281" i="1"/>
  <c r="AI1281" i="1" s="1"/>
  <c r="AM1282" i="1"/>
  <c r="AI1282" i="1" s="1"/>
  <c r="AM1283" i="1"/>
  <c r="AI1283" i="1" s="1"/>
  <c r="AM1284" i="1"/>
  <c r="AI1284" i="1" s="1"/>
  <c r="AM1285" i="1"/>
  <c r="AI1285" i="1" s="1"/>
  <c r="AM1286" i="1"/>
  <c r="AI1286" i="1" s="1"/>
  <c r="AM1287" i="1"/>
  <c r="AI1287" i="1" s="1"/>
  <c r="AM1288" i="1"/>
  <c r="AI1288" i="1" s="1"/>
  <c r="AM1289" i="1"/>
  <c r="AI1289" i="1" s="1"/>
  <c r="AM1290" i="1"/>
  <c r="AI1290" i="1" s="1"/>
  <c r="AM1291" i="1"/>
  <c r="AI1291" i="1" s="1"/>
  <c r="AM1292" i="1"/>
  <c r="AI1292" i="1" s="1"/>
  <c r="AM1293" i="1"/>
  <c r="AI1293" i="1" s="1"/>
  <c r="AM1294" i="1"/>
  <c r="AI1294" i="1" s="1"/>
  <c r="AM1295" i="1"/>
  <c r="AI1295" i="1" s="1"/>
  <c r="AM1296" i="1"/>
  <c r="AI1296" i="1" s="1"/>
  <c r="AM1297" i="1"/>
  <c r="AI1297" i="1" s="1"/>
  <c r="AM1298" i="1"/>
  <c r="AI1298" i="1" s="1"/>
  <c r="AM1299" i="1"/>
  <c r="AI1299" i="1" s="1"/>
  <c r="AM1300" i="1"/>
  <c r="AI1300" i="1" s="1"/>
  <c r="AM1301" i="1"/>
  <c r="AI1301" i="1" s="1"/>
  <c r="AM1302" i="1"/>
  <c r="AI1302" i="1" s="1"/>
  <c r="AM1303" i="1"/>
  <c r="AI1303" i="1" s="1"/>
  <c r="AM1304" i="1"/>
  <c r="AI1304" i="1" s="1"/>
  <c r="AM1305" i="1"/>
  <c r="AI1305" i="1" s="1"/>
  <c r="AM1306" i="1"/>
  <c r="AI1306" i="1" s="1"/>
  <c r="AM1307" i="1"/>
  <c r="AI1307" i="1" s="1"/>
  <c r="AM1308" i="1"/>
  <c r="AI1308" i="1" s="1"/>
  <c r="AM1309" i="1"/>
  <c r="AI1309" i="1" s="1"/>
  <c r="AM1310" i="1"/>
  <c r="AI1310" i="1" s="1"/>
  <c r="AM1311" i="1"/>
  <c r="AI1311" i="1" s="1"/>
  <c r="AM1312" i="1"/>
  <c r="AI1312" i="1" s="1"/>
  <c r="AM1313" i="1"/>
  <c r="AI1313" i="1" s="1"/>
  <c r="AM1314" i="1"/>
  <c r="AI1314" i="1" s="1"/>
  <c r="AM1315" i="1"/>
  <c r="AI1315" i="1" s="1"/>
  <c r="AM1316" i="1"/>
  <c r="AI1316" i="1" s="1"/>
  <c r="AM1317" i="1"/>
  <c r="AI1317" i="1" s="1"/>
  <c r="AM1318" i="1"/>
  <c r="AI1318" i="1" s="1"/>
  <c r="AM1319" i="1"/>
  <c r="AI1319" i="1" s="1"/>
  <c r="AM1320" i="1"/>
  <c r="AI1320" i="1" s="1"/>
  <c r="AM1321" i="1"/>
  <c r="AI1321" i="1" s="1"/>
  <c r="AM1322" i="1"/>
  <c r="AI1322" i="1" s="1"/>
  <c r="AM1323" i="1"/>
  <c r="AI1323" i="1" s="1"/>
  <c r="AM1324" i="1"/>
  <c r="AI1324" i="1" s="1"/>
  <c r="AM1325" i="1"/>
  <c r="AI1325" i="1" s="1"/>
  <c r="AM1326" i="1"/>
  <c r="AI1326" i="1" s="1"/>
  <c r="AM1327" i="1"/>
  <c r="AI1327" i="1" s="1"/>
  <c r="AM1328" i="1"/>
  <c r="AI1328" i="1" s="1"/>
  <c r="AM1329" i="1"/>
  <c r="AI1329" i="1" s="1"/>
  <c r="AM1330" i="1"/>
  <c r="AI1330" i="1" s="1"/>
  <c r="AM1331" i="1"/>
  <c r="AI1331" i="1" s="1"/>
  <c r="AM1332" i="1"/>
  <c r="AI1332" i="1" s="1"/>
  <c r="AM1333" i="1"/>
  <c r="AI1333" i="1" s="1"/>
  <c r="AM1334" i="1"/>
  <c r="AI1334" i="1" s="1"/>
  <c r="AM1335" i="1"/>
  <c r="AI1335" i="1" s="1"/>
  <c r="AM1336" i="1"/>
  <c r="AI1336" i="1" s="1"/>
  <c r="AM1337" i="1"/>
  <c r="AI1337" i="1" s="1"/>
  <c r="AM1338" i="1"/>
  <c r="AI1338" i="1" s="1"/>
  <c r="AM1339" i="1"/>
  <c r="AI1339" i="1" s="1"/>
  <c r="AM1340" i="1"/>
  <c r="AI1340" i="1" s="1"/>
  <c r="AM1341" i="1"/>
  <c r="AI1341" i="1" s="1"/>
  <c r="AM1342" i="1"/>
  <c r="AI1342" i="1" s="1"/>
  <c r="AM1343" i="1"/>
  <c r="AI1343" i="1" s="1"/>
  <c r="AM1344" i="1"/>
  <c r="AI1344" i="1" s="1"/>
  <c r="AM1345" i="1"/>
  <c r="AI1345" i="1" s="1"/>
  <c r="AM1346" i="1"/>
  <c r="AI1346" i="1" s="1"/>
  <c r="AM1347" i="1"/>
  <c r="AI1347" i="1" s="1"/>
  <c r="AM1348" i="1"/>
  <c r="AI1348" i="1" s="1"/>
  <c r="AM1349" i="1"/>
  <c r="AI1349" i="1" s="1"/>
  <c r="AM1350" i="1"/>
  <c r="AI1350" i="1" s="1"/>
  <c r="AM1351" i="1"/>
  <c r="AI1351" i="1" s="1"/>
  <c r="AM1352" i="1"/>
  <c r="AI1352" i="1" s="1"/>
  <c r="AM1353" i="1"/>
  <c r="AI1353" i="1" s="1"/>
  <c r="AM1354" i="1"/>
  <c r="AI1354" i="1" s="1"/>
  <c r="AM1355" i="1"/>
  <c r="AI1355" i="1" s="1"/>
  <c r="AM1356" i="1"/>
  <c r="AI1356" i="1" s="1"/>
  <c r="AM1357" i="1"/>
  <c r="AI1357" i="1" s="1"/>
  <c r="AM1358" i="1"/>
  <c r="AI1358" i="1" s="1"/>
  <c r="AM1359" i="1"/>
  <c r="AI1359" i="1" s="1"/>
  <c r="AM1360" i="1"/>
  <c r="AI1360" i="1" s="1"/>
  <c r="AM1361" i="1"/>
  <c r="AI1361" i="1" s="1"/>
  <c r="AM1362" i="1"/>
  <c r="AI1362" i="1" s="1"/>
  <c r="AM1363" i="1"/>
  <c r="AI1363" i="1" s="1"/>
  <c r="AM1364" i="1"/>
  <c r="AI1364" i="1" s="1"/>
  <c r="AM1365" i="1"/>
  <c r="AI1365" i="1" s="1"/>
  <c r="AM1366" i="1"/>
  <c r="AI1366" i="1" s="1"/>
  <c r="AM1367" i="1"/>
  <c r="AI1367" i="1" s="1"/>
  <c r="AM1368" i="1"/>
  <c r="AI1368" i="1" s="1"/>
  <c r="AM1369" i="1"/>
  <c r="AI1369" i="1" s="1"/>
  <c r="AM1370" i="1"/>
  <c r="AI1370" i="1" s="1"/>
  <c r="AM1371" i="1"/>
  <c r="AI1371" i="1" s="1"/>
  <c r="AM1372" i="1"/>
  <c r="AI1372" i="1" s="1"/>
  <c r="AM1373" i="1"/>
  <c r="AI1373" i="1" s="1"/>
  <c r="AM1374" i="1"/>
  <c r="AI1374" i="1" s="1"/>
  <c r="AM1375" i="1"/>
  <c r="AI1375" i="1" s="1"/>
  <c r="AM1376" i="1"/>
  <c r="AI1376" i="1" s="1"/>
  <c r="AM1377" i="1"/>
  <c r="AI1377" i="1" s="1"/>
  <c r="AM1378" i="1"/>
  <c r="AI1378" i="1" s="1"/>
  <c r="AM1379" i="1"/>
  <c r="AI1379" i="1" s="1"/>
  <c r="AM1380" i="1"/>
  <c r="AI1380" i="1" s="1"/>
  <c r="AM1381" i="1"/>
  <c r="AI1381" i="1" s="1"/>
  <c r="AM1382" i="1"/>
  <c r="AI1382" i="1" s="1"/>
  <c r="AM1383" i="1"/>
  <c r="AI1383" i="1" s="1"/>
  <c r="AM1384" i="1"/>
  <c r="AI1384" i="1" s="1"/>
  <c r="AM1385" i="1"/>
  <c r="AI1385" i="1" s="1"/>
  <c r="AM1386" i="1"/>
  <c r="AI1386" i="1" s="1"/>
  <c r="AM1387" i="1"/>
  <c r="AI1387" i="1" s="1"/>
  <c r="AM1388" i="1"/>
  <c r="AI1388" i="1" s="1"/>
  <c r="AM1389" i="1"/>
  <c r="AI1389" i="1" s="1"/>
  <c r="AM1390" i="1"/>
  <c r="AI1390" i="1" s="1"/>
  <c r="AM1391" i="1"/>
  <c r="AI1391" i="1" s="1"/>
  <c r="AM1392" i="1"/>
  <c r="AI1392" i="1" s="1"/>
  <c r="AM1393" i="1"/>
  <c r="AI1393" i="1" s="1"/>
  <c r="AM1394" i="1"/>
  <c r="AI1394" i="1" s="1"/>
  <c r="AM1395" i="1"/>
  <c r="AI1395" i="1" s="1"/>
  <c r="AM1396" i="1"/>
  <c r="AI1396" i="1" s="1"/>
  <c r="AM1397" i="1"/>
  <c r="AI1397" i="1" s="1"/>
  <c r="AM1398" i="1"/>
  <c r="AI1398" i="1" s="1"/>
  <c r="AM1399" i="1"/>
  <c r="AI1399" i="1" s="1"/>
  <c r="AM1400" i="1"/>
  <c r="AI1400" i="1" s="1"/>
  <c r="AM1401" i="1"/>
  <c r="AI1401" i="1" s="1"/>
  <c r="AM1402" i="1"/>
  <c r="AI1402" i="1" s="1"/>
  <c r="AM1403" i="1"/>
  <c r="AI1403" i="1" s="1"/>
  <c r="AM1404" i="1"/>
  <c r="AI1404" i="1" s="1"/>
  <c r="AM1405" i="1"/>
  <c r="AI1405" i="1" s="1"/>
  <c r="AM1406" i="1"/>
  <c r="AI1406" i="1" s="1"/>
  <c r="AM1407" i="1"/>
  <c r="AI1407" i="1" s="1"/>
  <c r="AM1408" i="1"/>
  <c r="AI1408" i="1" s="1"/>
  <c r="AM1409" i="1"/>
  <c r="AI1409" i="1" s="1"/>
  <c r="AM1410" i="1"/>
  <c r="AI1410" i="1" s="1"/>
  <c r="AM1411" i="1"/>
  <c r="AI1411" i="1" s="1"/>
  <c r="AM1412" i="1"/>
  <c r="AI1412" i="1" s="1"/>
  <c r="AM1413" i="1"/>
  <c r="AI1413" i="1" s="1"/>
  <c r="AM1414" i="1"/>
  <c r="AI1414" i="1" s="1"/>
  <c r="AM1415" i="1"/>
  <c r="AI1415" i="1" s="1"/>
  <c r="AM1416" i="1"/>
  <c r="AI1416" i="1" s="1"/>
  <c r="AM1417" i="1"/>
  <c r="AI1417" i="1" s="1"/>
  <c r="AM1418" i="1"/>
  <c r="AI1418" i="1" s="1"/>
  <c r="AM1419" i="1"/>
  <c r="AI1419" i="1" s="1"/>
  <c r="AM1420" i="1"/>
  <c r="AI1420" i="1" s="1"/>
  <c r="AM1421" i="1"/>
  <c r="AI1421" i="1" s="1"/>
  <c r="AM1422" i="1"/>
  <c r="AI1422" i="1" s="1"/>
  <c r="AM1423" i="1"/>
  <c r="AI1423" i="1" s="1"/>
  <c r="AM1424" i="1"/>
  <c r="AI1424" i="1" s="1"/>
  <c r="AM1425" i="1"/>
  <c r="AI1425" i="1" s="1"/>
  <c r="AM1426" i="1"/>
  <c r="AI1426" i="1" s="1"/>
  <c r="AM1427" i="1"/>
  <c r="AI1427" i="1" s="1"/>
  <c r="AM1428" i="1"/>
  <c r="AI1428" i="1" s="1"/>
  <c r="AM1429" i="1"/>
  <c r="AI1429" i="1" s="1"/>
  <c r="AM1430" i="1"/>
  <c r="AI1430" i="1" s="1"/>
  <c r="AM1431" i="1"/>
  <c r="AI1431" i="1" s="1"/>
  <c r="AM1432" i="1"/>
  <c r="AI1432" i="1" s="1"/>
  <c r="AM1433" i="1"/>
  <c r="AI1433" i="1" s="1"/>
  <c r="AM1434" i="1"/>
  <c r="AI1434" i="1" s="1"/>
  <c r="AM1435" i="1"/>
  <c r="AI1435" i="1" s="1"/>
  <c r="AM1436" i="1"/>
  <c r="AI1436" i="1" s="1"/>
  <c r="AM1437" i="1"/>
  <c r="AI1437" i="1" s="1"/>
  <c r="AM1438" i="1"/>
  <c r="AI1438" i="1" s="1"/>
  <c r="AM1439" i="1"/>
  <c r="AI1439" i="1" s="1"/>
  <c r="AM1440" i="1"/>
  <c r="AI1440" i="1" s="1"/>
  <c r="AM1441" i="1"/>
  <c r="AI1441" i="1" s="1"/>
  <c r="AM1442" i="1"/>
  <c r="AI1442" i="1" s="1"/>
  <c r="AM1443" i="1"/>
  <c r="AI1443" i="1" s="1"/>
  <c r="AM1444" i="1"/>
  <c r="AI1444" i="1" s="1"/>
  <c r="AM1445" i="1"/>
  <c r="AI1445" i="1" s="1"/>
  <c r="AM1446" i="1"/>
  <c r="AI1446" i="1" s="1"/>
  <c r="AM1447" i="1"/>
  <c r="AI1447" i="1" s="1"/>
  <c r="AM1448" i="1"/>
  <c r="AI1448" i="1" s="1"/>
  <c r="AM1449" i="1"/>
  <c r="AI1449" i="1" s="1"/>
  <c r="AM1450" i="1"/>
  <c r="AI1450" i="1" s="1"/>
  <c r="AM1451" i="1"/>
  <c r="AI1451" i="1" s="1"/>
  <c r="AM1452" i="1"/>
  <c r="AI1452" i="1" s="1"/>
  <c r="AM1453" i="1"/>
  <c r="AI1453" i="1" s="1"/>
  <c r="AM1454" i="1"/>
  <c r="AI1454" i="1" s="1"/>
  <c r="AM1455" i="1"/>
  <c r="AI1455" i="1" s="1"/>
  <c r="AM1456" i="1"/>
  <c r="AI1456" i="1" s="1"/>
  <c r="AM1457" i="1"/>
  <c r="AI1457" i="1" s="1"/>
  <c r="AM1458" i="1"/>
  <c r="AI1458" i="1" s="1"/>
  <c r="AM1459" i="1"/>
  <c r="AI1459" i="1" s="1"/>
  <c r="AM1460" i="1"/>
  <c r="AI1460" i="1" s="1"/>
  <c r="AM1461" i="1"/>
  <c r="AI1461" i="1" s="1"/>
  <c r="AM1462" i="1"/>
  <c r="AI1462" i="1" s="1"/>
  <c r="AM1463" i="1"/>
  <c r="AI1463" i="1" s="1"/>
  <c r="AM1464" i="1"/>
  <c r="AI1464" i="1" s="1"/>
  <c r="AM1465" i="1"/>
  <c r="AI1465" i="1" s="1"/>
  <c r="AM1466" i="1"/>
  <c r="AI1466" i="1" s="1"/>
  <c r="AM1467" i="1"/>
  <c r="AI1467" i="1" s="1"/>
  <c r="AM1468" i="1"/>
  <c r="AI1468" i="1" s="1"/>
  <c r="AM1469" i="1"/>
  <c r="AI1469" i="1" s="1"/>
  <c r="AM1470" i="1"/>
  <c r="AI1470" i="1" s="1"/>
  <c r="AM1471" i="1"/>
  <c r="AI1471" i="1" s="1"/>
  <c r="AM1472" i="1"/>
  <c r="AI1472" i="1" s="1"/>
  <c r="AM1473" i="1"/>
  <c r="AI1473" i="1" s="1"/>
  <c r="AM1474" i="1"/>
  <c r="AI1474" i="1" s="1"/>
  <c r="AM1475" i="1"/>
  <c r="AI1475" i="1" s="1"/>
  <c r="AM1476" i="1"/>
  <c r="AI1476" i="1" s="1"/>
  <c r="AM1477" i="1"/>
  <c r="AI1477" i="1" s="1"/>
  <c r="AM1478" i="1"/>
  <c r="AI1478" i="1" s="1"/>
  <c r="AM1479" i="1"/>
  <c r="AI1479" i="1" s="1"/>
  <c r="AM1480" i="1"/>
  <c r="AI1480" i="1" s="1"/>
  <c r="AM1481" i="1"/>
  <c r="AI1481" i="1" s="1"/>
  <c r="AM1482" i="1"/>
  <c r="AI1482" i="1" s="1"/>
  <c r="AM1483" i="1"/>
  <c r="AI1483" i="1" s="1"/>
  <c r="AM1484" i="1"/>
  <c r="AI1484" i="1" s="1"/>
  <c r="AM1485" i="1"/>
  <c r="AI1485" i="1" s="1"/>
  <c r="AM1486" i="1"/>
  <c r="AI1486" i="1" s="1"/>
  <c r="AM1487" i="1"/>
  <c r="AI1487" i="1" s="1"/>
  <c r="AM1488" i="1"/>
  <c r="AI1488" i="1" s="1"/>
  <c r="AM1489" i="1"/>
  <c r="AI1489" i="1" s="1"/>
  <c r="AM1490" i="1"/>
  <c r="AI1490" i="1" s="1"/>
  <c r="AM1491" i="1"/>
  <c r="AI1491" i="1" s="1"/>
  <c r="AM1492" i="1"/>
  <c r="AI1492" i="1" s="1"/>
  <c r="AM1493" i="1"/>
  <c r="AI1493" i="1" s="1"/>
  <c r="AM1494" i="1"/>
  <c r="AI1494" i="1" s="1"/>
  <c r="AM1495" i="1"/>
  <c r="AI1495" i="1" s="1"/>
  <c r="AM1496" i="1"/>
  <c r="AI1496" i="1" s="1"/>
  <c r="AM1497" i="1"/>
  <c r="AI1497" i="1" s="1"/>
  <c r="AM1498" i="1"/>
  <c r="AI1498" i="1" s="1"/>
  <c r="AM1499" i="1"/>
  <c r="AI1499" i="1" s="1"/>
  <c r="AM1500" i="1"/>
  <c r="AI1500" i="1" s="1"/>
  <c r="AM1501" i="1"/>
  <c r="AI1501" i="1" s="1"/>
  <c r="AM1502" i="1"/>
  <c r="AI1502" i="1" s="1"/>
  <c r="AM1503" i="1"/>
  <c r="AI1503" i="1" s="1"/>
  <c r="AM1504" i="1"/>
  <c r="AI1504" i="1" s="1"/>
  <c r="AM1505" i="1"/>
  <c r="AI1505" i="1" s="1"/>
  <c r="AM1506" i="1"/>
  <c r="AI1506" i="1" s="1"/>
  <c r="AM1507" i="1"/>
  <c r="AI1507" i="1" s="1"/>
  <c r="AM1508" i="1"/>
  <c r="AI1508" i="1" s="1"/>
  <c r="AM1509" i="1"/>
  <c r="AI1509" i="1" s="1"/>
  <c r="AM1510" i="1"/>
  <c r="AI1510" i="1" s="1"/>
  <c r="AM1511" i="1"/>
  <c r="AI1511" i="1" s="1"/>
  <c r="AM1512" i="1"/>
  <c r="AI1512" i="1" s="1"/>
  <c r="AM1513" i="1"/>
  <c r="AI1513" i="1" s="1"/>
  <c r="AM1514" i="1"/>
  <c r="AI1514" i="1" s="1"/>
  <c r="AM1515" i="1"/>
  <c r="AI1515" i="1" s="1"/>
  <c r="AM1516" i="1"/>
  <c r="AI1516" i="1" s="1"/>
  <c r="AM1517" i="1"/>
  <c r="AI1517" i="1" s="1"/>
  <c r="AM1518" i="1"/>
  <c r="AI1518" i="1" s="1"/>
  <c r="AM1519" i="1"/>
  <c r="AI1519" i="1" s="1"/>
  <c r="AM1520" i="1"/>
  <c r="AI1520" i="1" s="1"/>
  <c r="AM1521" i="1"/>
  <c r="AI1521" i="1" s="1"/>
  <c r="AM1522" i="1"/>
  <c r="AI1522" i="1" s="1"/>
  <c r="AM1523" i="1"/>
  <c r="AI1523" i="1" s="1"/>
  <c r="AM1524" i="1"/>
  <c r="AI1524" i="1" s="1"/>
  <c r="AM1525" i="1"/>
  <c r="AI1525" i="1" s="1"/>
  <c r="AM1526" i="1"/>
  <c r="AI1526" i="1" s="1"/>
  <c r="AM1527" i="1"/>
  <c r="AI1527" i="1" s="1"/>
  <c r="AM1528" i="1"/>
  <c r="AI1528" i="1" s="1"/>
  <c r="AM1529" i="1"/>
  <c r="AI1529" i="1" s="1"/>
  <c r="AM1530" i="1"/>
  <c r="AI1530" i="1" s="1"/>
  <c r="AM1531" i="1"/>
  <c r="AI1531" i="1" s="1"/>
  <c r="AM1532" i="1"/>
  <c r="AI1532" i="1" s="1"/>
  <c r="AM1533" i="1"/>
  <c r="AI1533" i="1" s="1"/>
  <c r="AM1534" i="1"/>
  <c r="AI1534" i="1" s="1"/>
  <c r="AM1535" i="1"/>
  <c r="AI1535" i="1" s="1"/>
  <c r="AM1536" i="1"/>
  <c r="AI1536" i="1" s="1"/>
  <c r="AM1537" i="1"/>
  <c r="AI1537" i="1" s="1"/>
  <c r="AM1538" i="1"/>
  <c r="AI1538" i="1" s="1"/>
  <c r="AM1539" i="1"/>
  <c r="AI1539" i="1" s="1"/>
  <c r="AM1540" i="1"/>
  <c r="AI1540" i="1" s="1"/>
  <c r="AM1541" i="1"/>
  <c r="AI1541" i="1" s="1"/>
  <c r="AM1542" i="1"/>
  <c r="AI1542" i="1" s="1"/>
  <c r="AM1543" i="1"/>
  <c r="AI1543" i="1" s="1"/>
  <c r="AM1544" i="1"/>
  <c r="AI1544" i="1" s="1"/>
  <c r="AM1545" i="1"/>
  <c r="AI1545" i="1" s="1"/>
  <c r="AM1546" i="1"/>
  <c r="AI1546" i="1" s="1"/>
  <c r="AM1547" i="1"/>
  <c r="AI1547" i="1" s="1"/>
  <c r="AM1548" i="1"/>
  <c r="AI1548" i="1" s="1"/>
  <c r="AM1549" i="1"/>
  <c r="AI1549" i="1" s="1"/>
  <c r="AM1550" i="1"/>
  <c r="AI1550" i="1" s="1"/>
  <c r="AM1551" i="1"/>
  <c r="AI1551" i="1" s="1"/>
  <c r="AM1552" i="1"/>
  <c r="AI1552" i="1" s="1"/>
  <c r="AM1553" i="1"/>
  <c r="AI1553" i="1" s="1"/>
  <c r="AM1554" i="1"/>
  <c r="AI1554" i="1" s="1"/>
  <c r="AM1555" i="1"/>
  <c r="AI1555" i="1" s="1"/>
  <c r="AM1556" i="1"/>
  <c r="AI1556" i="1" s="1"/>
  <c r="AM1557" i="1"/>
  <c r="AI1557" i="1" s="1"/>
  <c r="AM1558" i="1"/>
  <c r="AI1558" i="1" s="1"/>
  <c r="AM1559" i="1"/>
  <c r="AI1559" i="1" s="1"/>
  <c r="AM1560" i="1"/>
  <c r="AI1560" i="1" s="1"/>
  <c r="AM1561" i="1"/>
  <c r="AI1561" i="1" s="1"/>
  <c r="AM1562" i="1"/>
  <c r="AI1562" i="1" s="1"/>
  <c r="AM1563" i="1"/>
  <c r="AI1563" i="1" s="1"/>
  <c r="AM1564" i="1"/>
  <c r="AI1564" i="1" s="1"/>
  <c r="AM1565" i="1"/>
  <c r="AI1565" i="1" s="1"/>
  <c r="AM1566" i="1"/>
  <c r="AI1566" i="1" s="1"/>
  <c r="AM1567" i="1"/>
  <c r="AI1567" i="1" s="1"/>
  <c r="AM1568" i="1"/>
  <c r="AI1568" i="1" s="1"/>
  <c r="AM1569" i="1"/>
  <c r="AI1569" i="1" s="1"/>
  <c r="AM1570" i="1"/>
  <c r="AI1570" i="1" s="1"/>
  <c r="AM1571" i="1"/>
  <c r="AI1571" i="1" s="1"/>
  <c r="AM1572" i="1"/>
  <c r="AI1572" i="1" s="1"/>
  <c r="AM1573" i="1"/>
  <c r="AI1573" i="1" s="1"/>
  <c r="AM1574" i="1"/>
  <c r="AI1574" i="1" s="1"/>
  <c r="AM1575" i="1"/>
  <c r="AI1575" i="1" s="1"/>
  <c r="AM1576" i="1"/>
  <c r="AI1576" i="1" s="1"/>
  <c r="AM1577" i="1"/>
  <c r="AI1577" i="1" s="1"/>
  <c r="AM1578" i="1"/>
  <c r="AI1578" i="1" s="1"/>
  <c r="AM1579" i="1"/>
  <c r="AI1579" i="1" s="1"/>
  <c r="AM1580" i="1"/>
  <c r="AI1580" i="1" s="1"/>
  <c r="AM1581" i="1"/>
  <c r="AI1581" i="1" s="1"/>
  <c r="AM1582" i="1"/>
  <c r="AI1582" i="1" s="1"/>
  <c r="AM1583" i="1"/>
  <c r="AI1583" i="1" s="1"/>
  <c r="AM1584" i="1"/>
  <c r="AI1584" i="1" s="1"/>
  <c r="AM1585" i="1"/>
  <c r="AI1585" i="1" s="1"/>
  <c r="AM1586" i="1"/>
  <c r="AI1586" i="1" s="1"/>
  <c r="AM1587" i="1"/>
  <c r="AI1587" i="1" s="1"/>
  <c r="AM1588" i="1"/>
  <c r="AI1588" i="1" s="1"/>
  <c r="AM1589" i="1"/>
  <c r="AI1589" i="1" s="1"/>
  <c r="AM1590" i="1"/>
  <c r="AI1590" i="1" s="1"/>
  <c r="AM1591" i="1"/>
  <c r="AI1591" i="1" s="1"/>
  <c r="AM1592" i="1"/>
  <c r="AI1592" i="1" s="1"/>
  <c r="AM1593" i="1"/>
  <c r="AI1593" i="1" s="1"/>
  <c r="AM1594" i="1"/>
  <c r="AI1594" i="1" s="1"/>
  <c r="AM1595" i="1"/>
  <c r="AI1595" i="1" s="1"/>
  <c r="AM1596" i="1"/>
  <c r="AI1596" i="1" s="1"/>
  <c r="AM1597" i="1"/>
  <c r="AI1597" i="1" s="1"/>
  <c r="AM1598" i="1"/>
  <c r="AI1598" i="1" s="1"/>
  <c r="AM1599" i="1"/>
  <c r="AI1599" i="1" s="1"/>
  <c r="AM1600" i="1"/>
  <c r="AI1600" i="1" s="1"/>
  <c r="AM1601" i="1"/>
  <c r="AI1601" i="1" s="1"/>
  <c r="AM1602" i="1"/>
  <c r="AI1602" i="1" s="1"/>
  <c r="AM1603" i="1"/>
  <c r="AI1603" i="1" s="1"/>
  <c r="AM1604" i="1"/>
  <c r="AI1604" i="1" s="1"/>
  <c r="AM1605" i="1"/>
  <c r="AI1605" i="1" s="1"/>
  <c r="AM1606" i="1"/>
  <c r="AI1606" i="1" s="1"/>
  <c r="AM1607" i="1"/>
  <c r="AI1607" i="1" s="1"/>
  <c r="AM1608" i="1"/>
  <c r="AI1608" i="1" s="1"/>
  <c r="AM1609" i="1"/>
  <c r="AI1609" i="1" s="1"/>
  <c r="AM1610" i="1"/>
  <c r="AI1610" i="1" s="1"/>
  <c r="AM1611" i="1"/>
  <c r="AI1611" i="1" s="1"/>
  <c r="AM1612" i="1"/>
  <c r="AI1612" i="1" s="1"/>
  <c r="AM1613" i="1"/>
  <c r="AI1613" i="1" s="1"/>
  <c r="AM1614" i="1"/>
  <c r="AI1614" i="1" s="1"/>
  <c r="AM1615" i="1"/>
  <c r="AI1615" i="1" s="1"/>
  <c r="AM1616" i="1"/>
  <c r="AI1616" i="1" s="1"/>
  <c r="AM1617" i="1"/>
  <c r="AI1617" i="1" s="1"/>
  <c r="AM1618" i="1"/>
  <c r="AI1618" i="1" s="1"/>
  <c r="AM1619" i="1"/>
  <c r="AI1619" i="1" s="1"/>
  <c r="AM1620" i="1"/>
  <c r="AI1620" i="1" s="1"/>
  <c r="AM1621" i="1"/>
  <c r="AI1621" i="1" s="1"/>
  <c r="AM1622" i="1"/>
  <c r="AI1622" i="1" s="1"/>
  <c r="AM1623" i="1"/>
  <c r="AI1623" i="1" s="1"/>
  <c r="AM1624" i="1"/>
  <c r="AI1624" i="1" s="1"/>
  <c r="AM1625" i="1"/>
  <c r="AI1625" i="1" s="1"/>
  <c r="AM1626" i="1"/>
  <c r="AI1626" i="1" s="1"/>
  <c r="AM1627" i="1"/>
  <c r="AI1627" i="1" s="1"/>
  <c r="AM1628" i="1"/>
  <c r="AI1628" i="1" s="1"/>
  <c r="AM1629" i="1"/>
  <c r="AI1629" i="1" s="1"/>
  <c r="AM1630" i="1"/>
  <c r="AI1630" i="1" s="1"/>
  <c r="AM1631" i="1"/>
  <c r="AI1631" i="1" s="1"/>
  <c r="AM1632" i="1"/>
  <c r="AI1632" i="1" s="1"/>
  <c r="AM1633" i="1"/>
  <c r="AI1633" i="1" s="1"/>
  <c r="AM1634" i="1"/>
  <c r="AI1634" i="1" s="1"/>
  <c r="AM1635" i="1"/>
  <c r="AI1635" i="1" s="1"/>
  <c r="AM1636" i="1"/>
  <c r="AI1636" i="1" s="1"/>
  <c r="AM1637" i="1"/>
  <c r="AI1637" i="1" s="1"/>
  <c r="AM1638" i="1"/>
  <c r="AI1638" i="1" s="1"/>
  <c r="AM1639" i="1"/>
  <c r="AI1639" i="1" s="1"/>
  <c r="AM1640" i="1"/>
  <c r="AI1640" i="1" s="1"/>
  <c r="AM1641" i="1"/>
  <c r="AI1641" i="1" s="1"/>
  <c r="AM1642" i="1"/>
  <c r="AI1642" i="1" s="1"/>
  <c r="AM1643" i="1"/>
  <c r="AI1643" i="1" s="1"/>
  <c r="AM1644" i="1"/>
  <c r="AI1644" i="1" s="1"/>
  <c r="AM1645" i="1"/>
  <c r="AI1645" i="1" s="1"/>
  <c r="AM1646" i="1"/>
  <c r="AI1646" i="1" s="1"/>
  <c r="AM1647" i="1"/>
  <c r="AI1647" i="1" s="1"/>
  <c r="AM1648" i="1"/>
  <c r="AI1648" i="1" s="1"/>
  <c r="AM1649" i="1"/>
  <c r="AI1649" i="1" s="1"/>
  <c r="AM1650" i="1"/>
  <c r="AI1650" i="1" s="1"/>
  <c r="AM1651" i="1"/>
  <c r="AI1651" i="1" s="1"/>
  <c r="AM1652" i="1"/>
  <c r="AI1652" i="1" s="1"/>
  <c r="AM1653" i="1"/>
  <c r="AI1653" i="1" s="1"/>
  <c r="AM1654" i="1"/>
  <c r="AI1654" i="1" s="1"/>
  <c r="AM1655" i="1"/>
  <c r="AI1655" i="1" s="1"/>
  <c r="AM1656" i="1"/>
  <c r="AI1656" i="1" s="1"/>
  <c r="AM1657" i="1"/>
  <c r="AI1657" i="1" s="1"/>
  <c r="AM1658" i="1"/>
  <c r="AI1658" i="1" s="1"/>
  <c r="AM1659" i="1"/>
  <c r="AI1659" i="1" s="1"/>
  <c r="AM1660" i="1"/>
  <c r="AI1660" i="1" s="1"/>
  <c r="AM1661" i="1"/>
  <c r="AI1661" i="1" s="1"/>
  <c r="AM1662" i="1"/>
  <c r="AI1662" i="1" s="1"/>
  <c r="AM1663" i="1"/>
  <c r="AI1663" i="1" s="1"/>
  <c r="AM1664" i="1"/>
  <c r="AI1664" i="1" s="1"/>
  <c r="AM1665" i="1"/>
  <c r="AI1665" i="1" s="1"/>
  <c r="AM1666" i="1"/>
  <c r="AI1666" i="1" s="1"/>
  <c r="AM1667" i="1"/>
  <c r="AI1667" i="1" s="1"/>
  <c r="AM1668" i="1"/>
  <c r="AI1668" i="1" s="1"/>
  <c r="AM1669" i="1"/>
  <c r="AI1669" i="1" s="1"/>
  <c r="AM1670" i="1"/>
  <c r="AI1670" i="1" s="1"/>
  <c r="AM1671" i="1"/>
  <c r="AI1671" i="1" s="1"/>
  <c r="AM1672" i="1"/>
  <c r="AI1672" i="1" s="1"/>
  <c r="AM1673" i="1"/>
  <c r="AI1673" i="1" s="1"/>
  <c r="AM1674" i="1"/>
  <c r="AI1674" i="1" s="1"/>
  <c r="AM1675" i="1"/>
  <c r="AI1675" i="1" s="1"/>
  <c r="AM1676" i="1"/>
  <c r="AI1676" i="1" s="1"/>
  <c r="AM1677" i="1"/>
  <c r="AI1677" i="1" s="1"/>
  <c r="AM1678" i="1"/>
  <c r="AI1678" i="1" s="1"/>
  <c r="AM1679" i="1"/>
  <c r="AI1679" i="1" s="1"/>
  <c r="AM1680" i="1"/>
  <c r="AI1680" i="1" s="1"/>
  <c r="AM1681" i="1"/>
  <c r="AI1681" i="1" s="1"/>
  <c r="AM1682" i="1"/>
  <c r="AI1682" i="1" s="1"/>
  <c r="AM1683" i="1"/>
  <c r="AI1683" i="1" s="1"/>
  <c r="AM1684" i="1"/>
  <c r="AI1684" i="1" s="1"/>
  <c r="AM1685" i="1"/>
  <c r="AI1685" i="1" s="1"/>
  <c r="AM1686" i="1"/>
  <c r="AI1686" i="1" s="1"/>
  <c r="AM1687" i="1"/>
  <c r="AI1687" i="1" s="1"/>
  <c r="AM1688" i="1"/>
  <c r="AI1688" i="1" s="1"/>
  <c r="AM1689" i="1"/>
  <c r="AI1689" i="1" s="1"/>
  <c r="AM1690" i="1"/>
  <c r="AI1690" i="1" s="1"/>
  <c r="AM1691" i="1"/>
  <c r="AI1691" i="1" s="1"/>
  <c r="AM1692" i="1"/>
  <c r="AI1692" i="1" s="1"/>
  <c r="AM1693" i="1"/>
  <c r="AI1693" i="1" s="1"/>
  <c r="AM1694" i="1"/>
  <c r="AI1694" i="1" s="1"/>
  <c r="AM1695" i="1"/>
  <c r="AI1695" i="1" s="1"/>
  <c r="AM1696" i="1"/>
  <c r="AI1696" i="1" s="1"/>
  <c r="AM1697" i="1"/>
  <c r="AI1697" i="1" s="1"/>
  <c r="AM1698" i="1"/>
  <c r="AI1698" i="1" s="1"/>
  <c r="AM1699" i="1"/>
  <c r="AI1699" i="1" s="1"/>
  <c r="AM1700" i="1"/>
  <c r="AI1700" i="1" s="1"/>
  <c r="AM1701" i="1"/>
  <c r="AI1701" i="1" s="1"/>
  <c r="AM1702" i="1"/>
  <c r="AI1702" i="1" s="1"/>
  <c r="AM1703" i="1"/>
  <c r="AI1703" i="1" s="1"/>
  <c r="AM1704" i="1"/>
  <c r="AI1704" i="1" s="1"/>
  <c r="AM1705" i="1"/>
  <c r="AI1705" i="1" s="1"/>
  <c r="AM1706" i="1"/>
  <c r="AI1706" i="1" s="1"/>
  <c r="AM1707" i="1"/>
  <c r="AI1707" i="1" s="1"/>
  <c r="AM1708" i="1"/>
  <c r="AI1708" i="1" s="1"/>
  <c r="AM1709" i="1"/>
  <c r="AI1709" i="1" s="1"/>
  <c r="AM1710" i="1"/>
  <c r="AI1710" i="1" s="1"/>
  <c r="AM1711" i="1"/>
  <c r="AI1711" i="1" s="1"/>
  <c r="AM1712" i="1"/>
  <c r="AI1712" i="1" s="1"/>
  <c r="AM1713" i="1"/>
  <c r="AI1713" i="1" s="1"/>
  <c r="AM1714" i="1"/>
  <c r="AI1714" i="1" s="1"/>
  <c r="AM1715" i="1"/>
  <c r="AI1715" i="1" s="1"/>
  <c r="AM1716" i="1"/>
  <c r="AI1716" i="1" s="1"/>
  <c r="AM1717" i="1"/>
  <c r="AI1717" i="1" s="1"/>
  <c r="AM1718" i="1"/>
  <c r="AI1718" i="1" s="1"/>
  <c r="AM1719" i="1"/>
  <c r="AI1719" i="1" s="1"/>
  <c r="AM1720" i="1"/>
  <c r="AI1720" i="1" s="1"/>
  <c r="AM1721" i="1"/>
  <c r="AI1721" i="1" s="1"/>
  <c r="AM1722" i="1"/>
  <c r="AI1722" i="1" s="1"/>
  <c r="AM1723" i="1"/>
  <c r="AI1723" i="1" s="1"/>
  <c r="AM1724" i="1"/>
  <c r="AI1724" i="1" s="1"/>
  <c r="AM1725" i="1"/>
  <c r="AI1725" i="1" s="1"/>
  <c r="AM1726" i="1"/>
  <c r="AI1726" i="1" s="1"/>
  <c r="AM1727" i="1"/>
  <c r="AI1727" i="1" s="1"/>
  <c r="AM1728" i="1"/>
  <c r="AI1728" i="1" s="1"/>
  <c r="AM1729" i="1"/>
  <c r="AI1729" i="1" s="1"/>
  <c r="AM1730" i="1"/>
  <c r="AI1730" i="1" s="1"/>
  <c r="AM1731" i="1"/>
  <c r="AI1731" i="1" s="1"/>
  <c r="AM1732" i="1"/>
  <c r="AI1732" i="1" s="1"/>
  <c r="AM1733" i="1"/>
  <c r="AI1733" i="1" s="1"/>
  <c r="AM1734" i="1"/>
  <c r="AI1734" i="1" s="1"/>
  <c r="AM1735" i="1"/>
  <c r="AI1735" i="1" s="1"/>
  <c r="AM1736" i="1"/>
  <c r="AI1736" i="1" s="1"/>
  <c r="AM1737" i="1"/>
  <c r="AI1737" i="1" s="1"/>
  <c r="AM1738" i="1"/>
  <c r="AI1738" i="1" s="1"/>
  <c r="AM1739" i="1"/>
  <c r="AI1739" i="1" s="1"/>
  <c r="AM1740" i="1"/>
  <c r="AI1740" i="1" s="1"/>
  <c r="AM1741" i="1"/>
  <c r="AI1741" i="1" s="1"/>
  <c r="AM1742" i="1"/>
  <c r="AI1742" i="1" s="1"/>
  <c r="AM1743" i="1"/>
  <c r="AI1743" i="1" s="1"/>
  <c r="AM1744" i="1"/>
  <c r="AI1744" i="1" s="1"/>
  <c r="AM1745" i="1"/>
  <c r="AI1745" i="1" s="1"/>
  <c r="AM1746" i="1"/>
  <c r="AI1746" i="1" s="1"/>
  <c r="AM1747" i="1"/>
  <c r="AI1747" i="1" s="1"/>
  <c r="AM1748" i="1"/>
  <c r="AI1748" i="1" s="1"/>
  <c r="AM1749" i="1"/>
  <c r="AI1749" i="1" s="1"/>
  <c r="AM1750" i="1"/>
  <c r="AI1750" i="1" s="1"/>
  <c r="AM1751" i="1"/>
  <c r="AI1751" i="1" s="1"/>
  <c r="AM1752" i="1"/>
  <c r="AI1752" i="1" s="1"/>
  <c r="AM1753" i="1"/>
  <c r="AI1753" i="1" s="1"/>
  <c r="AM1754" i="1"/>
  <c r="AI1754" i="1" s="1"/>
  <c r="AM1755" i="1"/>
  <c r="AI1755" i="1" s="1"/>
  <c r="AM1756" i="1"/>
  <c r="AI1756" i="1" s="1"/>
  <c r="AM1757" i="1"/>
  <c r="AI1757" i="1" s="1"/>
  <c r="AM1758" i="1"/>
  <c r="AI1758" i="1" s="1"/>
  <c r="AM1759" i="1"/>
  <c r="AI1759" i="1" s="1"/>
  <c r="AM1760" i="1"/>
  <c r="AI1760" i="1" s="1"/>
  <c r="AM1761" i="1"/>
  <c r="AI1761" i="1" s="1"/>
  <c r="AM1762" i="1"/>
  <c r="AI1762" i="1" s="1"/>
  <c r="AM1763" i="1"/>
  <c r="AI1763" i="1" s="1"/>
  <c r="AM1764" i="1"/>
  <c r="AI1764" i="1" s="1"/>
  <c r="AM1765" i="1"/>
  <c r="AI1765" i="1" s="1"/>
  <c r="AM1766" i="1"/>
  <c r="AI1766" i="1" s="1"/>
  <c r="AM1767" i="1"/>
  <c r="AI1767" i="1" s="1"/>
  <c r="AM1768" i="1"/>
  <c r="AI1768" i="1" s="1"/>
  <c r="AM1769" i="1"/>
  <c r="AI1769" i="1" s="1"/>
  <c r="AM1770" i="1"/>
  <c r="AI1770" i="1" s="1"/>
  <c r="AM1771" i="1"/>
  <c r="AI1771" i="1" s="1"/>
  <c r="AM1772" i="1"/>
  <c r="AI1772" i="1" s="1"/>
  <c r="AM1773" i="1"/>
  <c r="AI1773" i="1" s="1"/>
  <c r="AM1774" i="1"/>
  <c r="AI1774" i="1" s="1"/>
  <c r="AM1775" i="1"/>
  <c r="AI1775" i="1" s="1"/>
  <c r="AM1776" i="1"/>
  <c r="AI1776" i="1" s="1"/>
  <c r="AM1777" i="1"/>
  <c r="AI1777" i="1" s="1"/>
  <c r="AM1778" i="1"/>
  <c r="AI1778" i="1" s="1"/>
  <c r="AM1779" i="1"/>
  <c r="AI1779" i="1" s="1"/>
  <c r="AM1780" i="1"/>
  <c r="AI1780" i="1" s="1"/>
  <c r="AM1781" i="1"/>
  <c r="AI1781" i="1" s="1"/>
  <c r="AM1782" i="1"/>
  <c r="AI1782" i="1" s="1"/>
  <c r="AM1783" i="1"/>
  <c r="AI1783" i="1" s="1"/>
  <c r="AM1784" i="1"/>
  <c r="AI1784" i="1" s="1"/>
  <c r="AM1785" i="1"/>
  <c r="AI1785" i="1" s="1"/>
  <c r="AM1786" i="1"/>
  <c r="AI1786" i="1" s="1"/>
  <c r="AM1787" i="1"/>
  <c r="AI1787" i="1" s="1"/>
  <c r="AM1788" i="1"/>
  <c r="AI1788" i="1" s="1"/>
  <c r="AM1789" i="1"/>
  <c r="AI1789" i="1" s="1"/>
  <c r="AM1790" i="1"/>
  <c r="AI1790" i="1" s="1"/>
  <c r="AM1791" i="1"/>
  <c r="AI1791" i="1" s="1"/>
  <c r="AM1792" i="1"/>
  <c r="AI1792" i="1" s="1"/>
  <c r="AM1793" i="1"/>
  <c r="AI1793" i="1" s="1"/>
  <c r="AM1794" i="1"/>
  <c r="AI1794" i="1" s="1"/>
  <c r="AM1795" i="1"/>
  <c r="AI1795" i="1" s="1"/>
  <c r="AM1796" i="1"/>
  <c r="AI1796" i="1" s="1"/>
  <c r="AM1797" i="1"/>
  <c r="AI1797" i="1" s="1"/>
  <c r="AM1798" i="1"/>
  <c r="AI1798" i="1" s="1"/>
  <c r="AM1799" i="1"/>
  <c r="AI1799" i="1" s="1"/>
  <c r="AM1800" i="1"/>
  <c r="AI1800" i="1" s="1"/>
  <c r="AM1801" i="1"/>
  <c r="AI1801" i="1" s="1"/>
  <c r="AM1802" i="1"/>
  <c r="AI1802" i="1" s="1"/>
  <c r="AM1803" i="1"/>
  <c r="AI1803" i="1" s="1"/>
  <c r="AM1804" i="1"/>
  <c r="AI1804" i="1" s="1"/>
  <c r="AM1805" i="1"/>
  <c r="AI1805" i="1" s="1"/>
  <c r="AM1806" i="1"/>
  <c r="AI1806" i="1" s="1"/>
  <c r="AM1807" i="1"/>
  <c r="AI1807" i="1" s="1"/>
  <c r="AM1808" i="1"/>
  <c r="AI1808" i="1" s="1"/>
  <c r="AM1809" i="1"/>
  <c r="AI1809" i="1" s="1"/>
  <c r="AM1810" i="1"/>
  <c r="AI1810" i="1" s="1"/>
  <c r="AM1811" i="1"/>
  <c r="AI1811" i="1" s="1"/>
  <c r="AM1812" i="1"/>
  <c r="AI1812" i="1" s="1"/>
  <c r="AM1813" i="1"/>
  <c r="AI1813" i="1" s="1"/>
  <c r="AM1814" i="1"/>
  <c r="AI1814" i="1" s="1"/>
  <c r="AM1815" i="1"/>
  <c r="AI1815" i="1" s="1"/>
  <c r="AM1816" i="1"/>
  <c r="AI1816" i="1" s="1"/>
  <c r="AM1817" i="1"/>
  <c r="AI1817" i="1" s="1"/>
  <c r="AM1818" i="1"/>
  <c r="AI1818" i="1" s="1"/>
  <c r="AM1819" i="1"/>
  <c r="AI1819" i="1" s="1"/>
  <c r="AM1820" i="1"/>
  <c r="AI1820" i="1" s="1"/>
  <c r="AM1821" i="1"/>
  <c r="AI1821" i="1" s="1"/>
  <c r="AM1822" i="1"/>
  <c r="AI1822" i="1" s="1"/>
  <c r="AM1823" i="1"/>
  <c r="AI1823" i="1" s="1"/>
  <c r="AM1824" i="1"/>
  <c r="AI1824" i="1" s="1"/>
  <c r="AM1825" i="1"/>
  <c r="AI1825" i="1" s="1"/>
  <c r="AM1826" i="1"/>
  <c r="AI1826" i="1" s="1"/>
  <c r="AM1827" i="1"/>
  <c r="AI1827" i="1" s="1"/>
  <c r="AM1828" i="1"/>
  <c r="AI1828" i="1" s="1"/>
  <c r="AM1829" i="1"/>
  <c r="AI1829" i="1" s="1"/>
  <c r="AM1830" i="1"/>
  <c r="AI1830" i="1" s="1"/>
  <c r="AM1831" i="1"/>
  <c r="AI1831" i="1" s="1"/>
  <c r="AM1832" i="1"/>
  <c r="AI1832" i="1" s="1"/>
  <c r="AM1833" i="1"/>
  <c r="AI1833" i="1" s="1"/>
  <c r="AM1834" i="1"/>
  <c r="AI1834" i="1" s="1"/>
  <c r="AM1835" i="1"/>
  <c r="AI1835" i="1" s="1"/>
  <c r="AM1836" i="1"/>
  <c r="AI1836" i="1" s="1"/>
  <c r="AM1837" i="1"/>
  <c r="AI1837" i="1" s="1"/>
  <c r="AM1838" i="1"/>
  <c r="AI1838" i="1" s="1"/>
  <c r="AM1839" i="1"/>
  <c r="AI1839" i="1" s="1"/>
  <c r="AM1840" i="1"/>
  <c r="AI1840" i="1" s="1"/>
  <c r="AM1841" i="1"/>
  <c r="AI1841" i="1" s="1"/>
  <c r="AM1842" i="1"/>
  <c r="AI1842" i="1" s="1"/>
  <c r="AM1843" i="1"/>
  <c r="AI1843" i="1" s="1"/>
  <c r="AM1844" i="1"/>
  <c r="AI1844" i="1" s="1"/>
  <c r="AM1845" i="1"/>
  <c r="AI1845" i="1" s="1"/>
  <c r="AM1846" i="1"/>
  <c r="AI1846" i="1" s="1"/>
  <c r="AM1847" i="1"/>
  <c r="AI1847" i="1" s="1"/>
  <c r="AM1848" i="1"/>
  <c r="AI1848" i="1" s="1"/>
  <c r="AM1849" i="1"/>
  <c r="AI1849" i="1" s="1"/>
  <c r="AM1850" i="1"/>
  <c r="AI1850" i="1" s="1"/>
  <c r="AM1851" i="1"/>
  <c r="AI1851" i="1" s="1"/>
  <c r="AM1852" i="1"/>
  <c r="AI1852" i="1" s="1"/>
  <c r="AM1853" i="1"/>
  <c r="AI1853" i="1" s="1"/>
  <c r="AM1854" i="1"/>
  <c r="AI1854" i="1" s="1"/>
  <c r="AM1855" i="1"/>
  <c r="AI1855" i="1" s="1"/>
  <c r="AM1856" i="1"/>
  <c r="AI1856" i="1" s="1"/>
  <c r="AM1857" i="1"/>
  <c r="AI1857" i="1" s="1"/>
  <c r="AM1858" i="1"/>
  <c r="AI1858" i="1" s="1"/>
  <c r="AM1859" i="1"/>
  <c r="AI1859" i="1" s="1"/>
  <c r="AM1860" i="1"/>
  <c r="AI1860" i="1" s="1"/>
  <c r="AM1861" i="1"/>
  <c r="AI1861" i="1" s="1"/>
  <c r="AM1862" i="1"/>
  <c r="AI1862" i="1" s="1"/>
  <c r="AM1863" i="1"/>
  <c r="AI1863" i="1" s="1"/>
  <c r="AM1864" i="1"/>
  <c r="AI1864" i="1" s="1"/>
  <c r="AM1865" i="1"/>
  <c r="AI1865" i="1" s="1"/>
  <c r="AM1866" i="1"/>
  <c r="AI1866" i="1" s="1"/>
  <c r="AM1867" i="1"/>
  <c r="AI1867" i="1" s="1"/>
  <c r="AM1868" i="1"/>
  <c r="AI1868" i="1" s="1"/>
  <c r="AM1869" i="1"/>
  <c r="AI1869" i="1" s="1"/>
  <c r="AM1870" i="1"/>
  <c r="AI1870" i="1" s="1"/>
  <c r="AM1871" i="1"/>
  <c r="AI1871" i="1" s="1"/>
  <c r="AM1872" i="1"/>
  <c r="AI1872" i="1" s="1"/>
  <c r="AM1873" i="1"/>
  <c r="AI1873" i="1" s="1"/>
  <c r="AM1874" i="1"/>
  <c r="AI1874" i="1" s="1"/>
  <c r="AM1875" i="1"/>
  <c r="AI1875" i="1" s="1"/>
  <c r="AM1876" i="1"/>
  <c r="AI1876" i="1" s="1"/>
  <c r="AM1877" i="1"/>
  <c r="AI1877" i="1" s="1"/>
  <c r="AM1878" i="1"/>
  <c r="AI1878" i="1" s="1"/>
  <c r="AM1879" i="1"/>
  <c r="AI1879" i="1" s="1"/>
  <c r="AM1880" i="1"/>
  <c r="AI1880" i="1" s="1"/>
  <c r="AM1881" i="1"/>
  <c r="AI1881" i="1" s="1"/>
  <c r="AM1882" i="1"/>
  <c r="AI1882" i="1" s="1"/>
  <c r="AM1883" i="1"/>
  <c r="AI1883" i="1" s="1"/>
  <c r="AM1884" i="1"/>
  <c r="AI1884" i="1" s="1"/>
  <c r="AM1885" i="1"/>
  <c r="AI1885" i="1" s="1"/>
  <c r="AM1886" i="1"/>
  <c r="AI1886" i="1" s="1"/>
  <c r="AM1887" i="1"/>
  <c r="AI1887" i="1" s="1"/>
  <c r="AM1888" i="1"/>
  <c r="AI1888" i="1" s="1"/>
  <c r="AM1889" i="1"/>
  <c r="AI1889" i="1" s="1"/>
  <c r="AM1890" i="1"/>
  <c r="AI1890" i="1" s="1"/>
  <c r="AM1891" i="1"/>
  <c r="AI1891" i="1" s="1"/>
  <c r="AM1892" i="1"/>
  <c r="AI1892" i="1" s="1"/>
  <c r="AM1893" i="1"/>
  <c r="AI1893" i="1" s="1"/>
  <c r="AM1894" i="1"/>
  <c r="AI1894" i="1" s="1"/>
  <c r="AM1895" i="1"/>
  <c r="AI1895" i="1" s="1"/>
  <c r="AM1896" i="1"/>
  <c r="AI1896" i="1" s="1"/>
  <c r="AM1897" i="1"/>
  <c r="AI1897" i="1" s="1"/>
  <c r="AM1898" i="1"/>
  <c r="AI1898" i="1" s="1"/>
  <c r="AM1899" i="1"/>
  <c r="AI1899" i="1" s="1"/>
  <c r="AM1900" i="1"/>
  <c r="AI1900" i="1" s="1"/>
  <c r="AM1901" i="1"/>
  <c r="AI1901" i="1" s="1"/>
  <c r="AM1902" i="1"/>
  <c r="AI1902" i="1" s="1"/>
  <c r="AM1903" i="1"/>
  <c r="AI1903" i="1" s="1"/>
  <c r="AM1904" i="1"/>
  <c r="AI1904" i="1" s="1"/>
  <c r="AM1905" i="1"/>
  <c r="AI1905" i="1" s="1"/>
  <c r="AM1906" i="1"/>
  <c r="AI1906" i="1" s="1"/>
  <c r="AM1907" i="1"/>
  <c r="AI1907" i="1" s="1"/>
  <c r="AM1908" i="1"/>
  <c r="AI1908" i="1" s="1"/>
  <c r="AM1909" i="1"/>
  <c r="AI1909" i="1" s="1"/>
  <c r="AM1910" i="1"/>
  <c r="AI1910" i="1" s="1"/>
  <c r="AM1911" i="1"/>
  <c r="AI1911" i="1" s="1"/>
  <c r="AM1912" i="1"/>
  <c r="AI1912" i="1" s="1"/>
  <c r="AM1913" i="1"/>
  <c r="AI1913" i="1" s="1"/>
  <c r="AM1914" i="1"/>
  <c r="AI1914" i="1" s="1"/>
  <c r="AM1915" i="1"/>
  <c r="AI1915" i="1" s="1"/>
  <c r="AM1916" i="1"/>
  <c r="AI1916" i="1" s="1"/>
  <c r="AM1917" i="1"/>
  <c r="AI1917" i="1" s="1"/>
  <c r="AM1918" i="1"/>
  <c r="AI1918" i="1" s="1"/>
  <c r="AM1919" i="1"/>
  <c r="AI1919" i="1" s="1"/>
  <c r="AM1920" i="1"/>
  <c r="AI1920" i="1" s="1"/>
  <c r="AM1921" i="1"/>
  <c r="AI1921" i="1" s="1"/>
  <c r="AM1922" i="1"/>
  <c r="AI1922" i="1" s="1"/>
  <c r="AM1923" i="1"/>
  <c r="AI1923" i="1" s="1"/>
  <c r="AM1924" i="1"/>
  <c r="AI1924" i="1" s="1"/>
  <c r="AM1925" i="1"/>
  <c r="AI1925" i="1" s="1"/>
  <c r="AM1926" i="1"/>
  <c r="AI1926" i="1" s="1"/>
  <c r="AM1927" i="1"/>
  <c r="AI1927" i="1" s="1"/>
  <c r="AM1928" i="1"/>
  <c r="AI1928" i="1" s="1"/>
  <c r="AM1929" i="1"/>
  <c r="AI1929" i="1" s="1"/>
  <c r="AM1930" i="1"/>
  <c r="AI1930" i="1" s="1"/>
  <c r="AM1931" i="1"/>
  <c r="AI1931" i="1" s="1"/>
  <c r="AM1932" i="1"/>
  <c r="AI1932" i="1" s="1"/>
  <c r="AM1933" i="1"/>
  <c r="AI1933" i="1" s="1"/>
  <c r="AM1934" i="1"/>
  <c r="AI1934" i="1" s="1"/>
  <c r="AM1935" i="1"/>
  <c r="AI1935" i="1" s="1"/>
  <c r="AM1936" i="1"/>
  <c r="AI1936" i="1" s="1"/>
  <c r="AM1937" i="1"/>
  <c r="AI1937" i="1" s="1"/>
  <c r="AM1938" i="1"/>
  <c r="AI1938" i="1" s="1"/>
  <c r="AM1939" i="1"/>
  <c r="AI1939" i="1" s="1"/>
  <c r="AM1940" i="1"/>
  <c r="AI1940" i="1" s="1"/>
  <c r="AM1941" i="1"/>
  <c r="AI1941" i="1" s="1"/>
  <c r="AM1942" i="1"/>
  <c r="AI1942" i="1" s="1"/>
  <c r="AM1943" i="1"/>
  <c r="AI1943" i="1" s="1"/>
  <c r="AM1944" i="1"/>
  <c r="AI1944" i="1" s="1"/>
  <c r="AM1945" i="1"/>
  <c r="AI1945" i="1" s="1"/>
  <c r="AM1946" i="1"/>
  <c r="AI1946" i="1" s="1"/>
  <c r="AM1947" i="1"/>
  <c r="AI1947" i="1" s="1"/>
  <c r="AM1948" i="1"/>
  <c r="AI1948" i="1" s="1"/>
  <c r="AM1949" i="1"/>
  <c r="AI1949" i="1" s="1"/>
  <c r="AM1950" i="1"/>
  <c r="AI1950" i="1" s="1"/>
  <c r="AM1951" i="1"/>
  <c r="AI1951" i="1" s="1"/>
  <c r="AM1952" i="1"/>
  <c r="AI1952" i="1" s="1"/>
  <c r="AM1953" i="1"/>
  <c r="AI1953" i="1" s="1"/>
  <c r="AM1954" i="1"/>
  <c r="AI1954" i="1" s="1"/>
  <c r="AM1955" i="1"/>
  <c r="AI1955" i="1" s="1"/>
  <c r="AM1956" i="1"/>
  <c r="AI1956" i="1" s="1"/>
  <c r="AM1957" i="1"/>
  <c r="AI1957" i="1" s="1"/>
  <c r="AM1958" i="1"/>
  <c r="AI1958" i="1" s="1"/>
  <c r="AM1959" i="1"/>
  <c r="AI1959" i="1" s="1"/>
  <c r="AM1960" i="1"/>
  <c r="AI1960" i="1" s="1"/>
  <c r="AM1961" i="1"/>
  <c r="AI1961" i="1" s="1"/>
  <c r="AM1962" i="1"/>
  <c r="AI1962" i="1" s="1"/>
  <c r="AM1963" i="1"/>
  <c r="AI1963" i="1" s="1"/>
  <c r="AM1964" i="1"/>
  <c r="AI1964" i="1" s="1"/>
  <c r="AM1965" i="1"/>
  <c r="AI1965" i="1" s="1"/>
  <c r="AM1966" i="1"/>
  <c r="AI1966" i="1" s="1"/>
  <c r="AM1967" i="1"/>
  <c r="AI1967" i="1" s="1"/>
  <c r="AM1968" i="1"/>
  <c r="AI1968" i="1" s="1"/>
  <c r="AM1969" i="1"/>
  <c r="AI1969" i="1" s="1"/>
  <c r="AM1970" i="1"/>
  <c r="AI1970" i="1" s="1"/>
  <c r="AM1971" i="1"/>
  <c r="AI1971" i="1" s="1"/>
  <c r="AM1972" i="1"/>
  <c r="AI1972" i="1" s="1"/>
  <c r="AM1973" i="1"/>
  <c r="AI1973" i="1" s="1"/>
  <c r="AM1974" i="1"/>
  <c r="AI1974" i="1" s="1"/>
  <c r="AM1975" i="1"/>
  <c r="AI1975" i="1" s="1"/>
  <c r="AM1976" i="1"/>
  <c r="AI1976" i="1" s="1"/>
  <c r="AM1977" i="1"/>
  <c r="AI1977" i="1" s="1"/>
  <c r="AM1978" i="1"/>
  <c r="AI1978" i="1" s="1"/>
  <c r="AM1979" i="1"/>
  <c r="AI1979" i="1" s="1"/>
  <c r="AM1980" i="1"/>
  <c r="AI1980" i="1" s="1"/>
  <c r="AM1981" i="1"/>
  <c r="AI1981" i="1" s="1"/>
  <c r="AM1982" i="1"/>
  <c r="AI1982" i="1" s="1"/>
  <c r="AM1983" i="1"/>
  <c r="AI1983" i="1" s="1"/>
  <c r="AM1984" i="1"/>
  <c r="AI1984" i="1" s="1"/>
  <c r="AM1985" i="1"/>
  <c r="AI1985" i="1" s="1"/>
  <c r="AM1986" i="1"/>
  <c r="AI1986" i="1" s="1"/>
  <c r="AM1987" i="1"/>
  <c r="AI1987" i="1" s="1"/>
  <c r="AM1988" i="1"/>
  <c r="AI1988" i="1" s="1"/>
  <c r="AM1989" i="1"/>
  <c r="AI1989" i="1" s="1"/>
  <c r="AM1990" i="1"/>
  <c r="AI1990" i="1" s="1"/>
  <c r="AM1991" i="1"/>
  <c r="AI1991" i="1" s="1"/>
  <c r="AM1992" i="1"/>
  <c r="AI1992" i="1" s="1"/>
  <c r="AM1993" i="1"/>
  <c r="AI1993" i="1" s="1"/>
  <c r="AM1994" i="1"/>
  <c r="AI1994" i="1" s="1"/>
  <c r="AM1995" i="1"/>
  <c r="AI1995" i="1" s="1"/>
  <c r="AM1996" i="1"/>
  <c r="AI1996" i="1" s="1"/>
  <c r="AM1997" i="1"/>
  <c r="AI1997" i="1" s="1"/>
  <c r="AM1998" i="1"/>
  <c r="AI1998" i="1" s="1"/>
  <c r="AM1999" i="1"/>
  <c r="AI1999" i="1" s="1"/>
  <c r="AM2000" i="1"/>
  <c r="AI2000" i="1" s="1"/>
  <c r="AM2001" i="1"/>
  <c r="AI2001" i="1" s="1"/>
  <c r="AM2002" i="1"/>
  <c r="AI2002" i="1" s="1"/>
  <c r="AM2003" i="1"/>
  <c r="AI2003" i="1" s="1"/>
  <c r="AM2004" i="1"/>
  <c r="AI2004" i="1" s="1"/>
  <c r="AM2005" i="1"/>
  <c r="AI2005" i="1" s="1"/>
  <c r="AM2006" i="1"/>
  <c r="AI2006" i="1" s="1"/>
  <c r="AM2007" i="1"/>
  <c r="AI2007" i="1" s="1"/>
  <c r="AM2008" i="1"/>
  <c r="AI2008" i="1" s="1"/>
  <c r="AM2009" i="1"/>
  <c r="AI2009" i="1" s="1"/>
  <c r="AM2010" i="1"/>
  <c r="AI2010" i="1" s="1"/>
  <c r="AM2011" i="1"/>
  <c r="AI2011" i="1" s="1"/>
  <c r="AM2012" i="1"/>
  <c r="AI2012" i="1" s="1"/>
  <c r="AM2013" i="1"/>
  <c r="AI2013" i="1" s="1"/>
  <c r="AM2014" i="1"/>
  <c r="AI2014" i="1" s="1"/>
  <c r="AM2015" i="1"/>
  <c r="AI2015" i="1" s="1"/>
  <c r="AM2016" i="1"/>
  <c r="AI2016" i="1" s="1"/>
  <c r="AM2017" i="1"/>
  <c r="AI2017" i="1" s="1"/>
  <c r="AM2018" i="1"/>
  <c r="AI2018" i="1" s="1"/>
  <c r="AM2019" i="1"/>
  <c r="AI2019" i="1" s="1"/>
  <c r="AM2020" i="1"/>
  <c r="AI2020" i="1" s="1"/>
  <c r="AM2021" i="1"/>
  <c r="AI2021" i="1" s="1"/>
  <c r="AM2022" i="1"/>
  <c r="AI2022" i="1" s="1"/>
  <c r="AM2023" i="1"/>
  <c r="AI2023" i="1" s="1"/>
  <c r="AM2024" i="1"/>
  <c r="AI2024" i="1" s="1"/>
  <c r="AM2025" i="1"/>
  <c r="AI2025" i="1" s="1"/>
  <c r="AM2026" i="1"/>
  <c r="AI2026" i="1" s="1"/>
  <c r="AM2027" i="1"/>
  <c r="AI2027" i="1" s="1"/>
  <c r="AM2028" i="1"/>
  <c r="AI2028" i="1" s="1"/>
  <c r="AM2029" i="1"/>
  <c r="AI2029" i="1" s="1"/>
  <c r="AM2030" i="1"/>
  <c r="AI2030" i="1" s="1"/>
  <c r="AM2031" i="1"/>
  <c r="AI2031" i="1" s="1"/>
  <c r="AM2032" i="1"/>
  <c r="AI2032" i="1" s="1"/>
  <c r="AM2033" i="1"/>
  <c r="AI2033" i="1" s="1"/>
  <c r="AM2034" i="1"/>
  <c r="AI2034" i="1" s="1"/>
  <c r="AM2035" i="1"/>
  <c r="AI2035" i="1" s="1"/>
  <c r="AM2036" i="1"/>
  <c r="AI2036" i="1" s="1"/>
  <c r="AM2037" i="1"/>
  <c r="AI2037" i="1" s="1"/>
  <c r="AM2038" i="1"/>
  <c r="AI2038" i="1" s="1"/>
  <c r="AM2039" i="1"/>
  <c r="AI2039" i="1" s="1"/>
  <c r="AM2040" i="1"/>
  <c r="AI2040" i="1" s="1"/>
  <c r="AM2041" i="1"/>
  <c r="AI2041" i="1" s="1"/>
  <c r="AM2042" i="1"/>
  <c r="AI2042" i="1" s="1"/>
  <c r="AM2043" i="1"/>
  <c r="AI2043" i="1" s="1"/>
  <c r="AM2044" i="1"/>
  <c r="AI2044" i="1" s="1"/>
  <c r="AM2045" i="1"/>
  <c r="AI2045" i="1" s="1"/>
  <c r="AM2046" i="1"/>
  <c r="AI2046" i="1" s="1"/>
  <c r="AM2047" i="1"/>
  <c r="AI2047" i="1" s="1"/>
  <c r="AM2048" i="1"/>
  <c r="AI2048" i="1" s="1"/>
  <c r="AM2049" i="1"/>
  <c r="AI2049" i="1" s="1"/>
  <c r="AM2050" i="1"/>
  <c r="AI2050" i="1" s="1"/>
  <c r="AM2051" i="1"/>
  <c r="AI2051" i="1" s="1"/>
  <c r="AM2052" i="1"/>
  <c r="AI2052" i="1" s="1"/>
  <c r="AM2053" i="1"/>
  <c r="AI2053" i="1" s="1"/>
  <c r="AM2054" i="1"/>
  <c r="AI2054" i="1" s="1"/>
  <c r="AM2055" i="1"/>
  <c r="AI2055" i="1" s="1"/>
  <c r="AM2056" i="1"/>
  <c r="AI2056" i="1" s="1"/>
  <c r="AM2057" i="1"/>
  <c r="AI2057" i="1" s="1"/>
  <c r="AM2058" i="1"/>
  <c r="AI2058" i="1" s="1"/>
  <c r="AM2059" i="1"/>
  <c r="AI2059" i="1" s="1"/>
  <c r="AM2060" i="1"/>
  <c r="AI2060" i="1" s="1"/>
  <c r="AM2061" i="1"/>
  <c r="AI2061" i="1" s="1"/>
  <c r="AM2062" i="1"/>
  <c r="AI2062" i="1" s="1"/>
  <c r="AM2063" i="1"/>
  <c r="AI2063" i="1" s="1"/>
  <c r="AM2064" i="1"/>
  <c r="AI2064" i="1" s="1"/>
  <c r="AM2065" i="1"/>
  <c r="AI2065" i="1" s="1"/>
  <c r="AM2066" i="1"/>
  <c r="AI2066" i="1" s="1"/>
  <c r="AM2067" i="1"/>
  <c r="AI2067" i="1" s="1"/>
  <c r="AM2068" i="1"/>
  <c r="AI2068" i="1" s="1"/>
  <c r="AM2069" i="1"/>
  <c r="AI2069" i="1" s="1"/>
  <c r="AM2070" i="1"/>
  <c r="AI2070" i="1" s="1"/>
  <c r="AM2071" i="1"/>
  <c r="AI2071" i="1" s="1"/>
  <c r="AM2072" i="1"/>
  <c r="AI2072" i="1" s="1"/>
  <c r="AM2073" i="1"/>
  <c r="AI2073" i="1" s="1"/>
  <c r="AM2074" i="1"/>
  <c r="AI2074" i="1" s="1"/>
  <c r="AM2075" i="1"/>
  <c r="AI2075" i="1" s="1"/>
  <c r="AM2076" i="1"/>
  <c r="AI2076" i="1" s="1"/>
  <c r="AM2077" i="1"/>
  <c r="AI2077" i="1" s="1"/>
  <c r="AM2078" i="1"/>
  <c r="AI2078" i="1" s="1"/>
  <c r="AM2079" i="1"/>
  <c r="AI2079" i="1" s="1"/>
  <c r="AM2080" i="1"/>
  <c r="AI2080" i="1" s="1"/>
  <c r="AM2081" i="1"/>
  <c r="AI2081" i="1" s="1"/>
  <c r="AM2082" i="1"/>
  <c r="AI2082" i="1" s="1"/>
  <c r="AM2083" i="1"/>
  <c r="AI2083" i="1" s="1"/>
  <c r="AM2084" i="1"/>
  <c r="AI2084" i="1" s="1"/>
  <c r="AM2085" i="1"/>
  <c r="AI2085" i="1" s="1"/>
  <c r="AM2086" i="1"/>
  <c r="AI2086" i="1" s="1"/>
  <c r="AM2087" i="1"/>
  <c r="AI2087" i="1" s="1"/>
  <c r="AM2088" i="1"/>
  <c r="AI2088" i="1" s="1"/>
  <c r="AM2089" i="1"/>
  <c r="AI2089" i="1" s="1"/>
  <c r="AM2090" i="1"/>
  <c r="AI2090" i="1" s="1"/>
  <c r="AM2091" i="1"/>
  <c r="AI2091" i="1" s="1"/>
  <c r="AM2092" i="1"/>
  <c r="AI2092" i="1" s="1"/>
  <c r="AM2093" i="1"/>
  <c r="AI2093" i="1" s="1"/>
  <c r="AM2094" i="1"/>
  <c r="AI2094" i="1" s="1"/>
  <c r="AM2095" i="1"/>
  <c r="AI2095" i="1" s="1"/>
  <c r="AM2096" i="1"/>
  <c r="AI2096" i="1" s="1"/>
  <c r="AM2097" i="1"/>
  <c r="AI2097" i="1" s="1"/>
  <c r="AM2098" i="1"/>
  <c r="AI2098" i="1" s="1"/>
  <c r="AM2099" i="1"/>
  <c r="AI2099" i="1" s="1"/>
  <c r="AM2100" i="1"/>
  <c r="AI2100" i="1" s="1"/>
  <c r="AM2101" i="1"/>
  <c r="AI2101" i="1" s="1"/>
  <c r="AM2102" i="1"/>
  <c r="AI2102" i="1" s="1"/>
  <c r="AM2103" i="1"/>
  <c r="AI2103" i="1" s="1"/>
  <c r="AM2104" i="1"/>
  <c r="AI2104" i="1" s="1"/>
  <c r="AM2105" i="1"/>
  <c r="AI2105" i="1" s="1"/>
  <c r="AM2106" i="1"/>
  <c r="AI2106" i="1" s="1"/>
  <c r="AM2107" i="1"/>
  <c r="AI2107" i="1" s="1"/>
  <c r="AM2108" i="1"/>
  <c r="AI2108" i="1" s="1"/>
  <c r="AM2109" i="1"/>
  <c r="AI2109" i="1" s="1"/>
  <c r="AM2110" i="1"/>
  <c r="AI2110" i="1" s="1"/>
  <c r="AM2111" i="1"/>
  <c r="AI2111" i="1" s="1"/>
  <c r="AM2112" i="1"/>
  <c r="AI2112" i="1" s="1"/>
  <c r="AM2113" i="1"/>
  <c r="AI2113" i="1" s="1"/>
  <c r="AM2114" i="1"/>
  <c r="AI2114" i="1" s="1"/>
  <c r="AM2115" i="1"/>
  <c r="AI2115" i="1" s="1"/>
  <c r="AM2116" i="1"/>
  <c r="AI2116" i="1" s="1"/>
  <c r="AM2117" i="1"/>
  <c r="AI2117" i="1" s="1"/>
  <c r="AM2118" i="1"/>
  <c r="AI2118" i="1" s="1"/>
  <c r="AM2119" i="1"/>
  <c r="AI2119" i="1" s="1"/>
  <c r="AM2120" i="1"/>
  <c r="AI2120" i="1" s="1"/>
  <c r="AM2121" i="1"/>
  <c r="AI2121" i="1" s="1"/>
  <c r="AM2122" i="1"/>
  <c r="AI2122" i="1" s="1"/>
  <c r="AM2123" i="1"/>
  <c r="AI2123" i="1" s="1"/>
  <c r="AM2124" i="1"/>
  <c r="AI2124" i="1" s="1"/>
  <c r="AM2125" i="1"/>
  <c r="AI2125" i="1" s="1"/>
  <c r="AM2126" i="1"/>
  <c r="AI2126" i="1" s="1"/>
  <c r="AM2127" i="1"/>
  <c r="AI2127" i="1" s="1"/>
  <c r="AM2128" i="1"/>
  <c r="AI2128" i="1" s="1"/>
  <c r="AM2129" i="1"/>
  <c r="AI2129" i="1" s="1"/>
  <c r="AM2130" i="1"/>
  <c r="AI2130" i="1" s="1"/>
  <c r="AM2131" i="1"/>
  <c r="AI2131" i="1" s="1"/>
  <c r="AM2132" i="1"/>
  <c r="AI2132" i="1" s="1"/>
  <c r="AM2133" i="1"/>
  <c r="AI2133" i="1" s="1"/>
  <c r="AM2134" i="1"/>
  <c r="AI2134" i="1" s="1"/>
  <c r="AM2135" i="1"/>
  <c r="AI2135" i="1" s="1"/>
  <c r="AM2136" i="1"/>
  <c r="AI2136" i="1" s="1"/>
  <c r="AM2137" i="1"/>
  <c r="AI2137" i="1" s="1"/>
  <c r="AM2138" i="1"/>
  <c r="AI2138" i="1" s="1"/>
  <c r="AM2139" i="1"/>
  <c r="AI2139" i="1" s="1"/>
  <c r="AM2140" i="1"/>
  <c r="AI2140" i="1" s="1"/>
  <c r="AM2141" i="1"/>
  <c r="AI2141" i="1" s="1"/>
  <c r="AM2142" i="1"/>
  <c r="AI2142" i="1" s="1"/>
  <c r="AM2143" i="1"/>
  <c r="AI2143" i="1" s="1"/>
  <c r="AM2144" i="1"/>
  <c r="AI2144" i="1" s="1"/>
  <c r="AM2145" i="1"/>
  <c r="AI2145" i="1" s="1"/>
  <c r="AM2146" i="1"/>
  <c r="AI2146" i="1" s="1"/>
  <c r="AM2147" i="1"/>
  <c r="AI2147" i="1" s="1"/>
  <c r="AM2148" i="1"/>
  <c r="AI2148" i="1" s="1"/>
  <c r="AM2149" i="1"/>
  <c r="AI2149" i="1" s="1"/>
  <c r="AM2150" i="1"/>
  <c r="AI2150" i="1" s="1"/>
  <c r="AM2151" i="1"/>
  <c r="AI2151" i="1" s="1"/>
  <c r="AM2152" i="1"/>
  <c r="AI2152" i="1" s="1"/>
  <c r="AM2153" i="1"/>
  <c r="AI2153" i="1" s="1"/>
  <c r="AM2154" i="1"/>
  <c r="AI2154" i="1" s="1"/>
  <c r="AM2155" i="1"/>
  <c r="AI2155" i="1" s="1"/>
  <c r="AM2156" i="1"/>
  <c r="AI2156" i="1" s="1"/>
  <c r="AM2157" i="1"/>
  <c r="AI2157" i="1" s="1"/>
  <c r="AM2158" i="1"/>
  <c r="AI2158" i="1" s="1"/>
  <c r="AM2159" i="1"/>
  <c r="AI2159" i="1" s="1"/>
  <c r="AM2160" i="1"/>
  <c r="AI2160" i="1" s="1"/>
  <c r="AM2161" i="1"/>
  <c r="AI2161" i="1" s="1"/>
  <c r="AM2162" i="1"/>
  <c r="AI2162" i="1" s="1"/>
  <c r="AM2163" i="1"/>
  <c r="AI2163" i="1" s="1"/>
  <c r="AM2164" i="1"/>
  <c r="AI2164" i="1" s="1"/>
  <c r="AM2165" i="1"/>
  <c r="AI2165" i="1" s="1"/>
  <c r="AM2166" i="1"/>
  <c r="AI2166" i="1" s="1"/>
  <c r="AM2167" i="1"/>
  <c r="AI2167" i="1" s="1"/>
  <c r="AM2168" i="1"/>
  <c r="AI2168" i="1" s="1"/>
  <c r="AM2169" i="1"/>
  <c r="AI2169" i="1" s="1"/>
  <c r="AM2170" i="1"/>
  <c r="AI2170" i="1" s="1"/>
  <c r="AM2171" i="1"/>
  <c r="AI2171" i="1" s="1"/>
  <c r="AM2172" i="1"/>
  <c r="AI2172" i="1" s="1"/>
  <c r="AM2173" i="1"/>
  <c r="AI2173" i="1" s="1"/>
  <c r="AM2174" i="1"/>
  <c r="AI2174" i="1" s="1"/>
  <c r="AM2175" i="1"/>
  <c r="AI2175" i="1" s="1"/>
  <c r="AM2176" i="1"/>
  <c r="AI2176" i="1" s="1"/>
  <c r="AM2177" i="1"/>
  <c r="AI2177" i="1" s="1"/>
  <c r="AM2178" i="1"/>
  <c r="AI2178" i="1" s="1"/>
  <c r="AM2179" i="1"/>
  <c r="AI2179" i="1" s="1"/>
  <c r="AM2180" i="1"/>
  <c r="AI2180" i="1" s="1"/>
  <c r="AM2181" i="1"/>
  <c r="AI2181" i="1" s="1"/>
  <c r="AM2182" i="1"/>
  <c r="AI2182" i="1" s="1"/>
  <c r="AM2183" i="1"/>
  <c r="AI2183" i="1" s="1"/>
  <c r="AM2184" i="1"/>
  <c r="AI2184" i="1" s="1"/>
  <c r="AM2185" i="1"/>
  <c r="AI2185" i="1" s="1"/>
  <c r="AM2186" i="1"/>
  <c r="AI2186" i="1" s="1"/>
  <c r="AM2187" i="1"/>
  <c r="AI2187" i="1" s="1"/>
  <c r="AM2188" i="1"/>
  <c r="AI2188" i="1" s="1"/>
  <c r="AM2189" i="1"/>
  <c r="AI2189" i="1" s="1"/>
  <c r="AM2190" i="1"/>
  <c r="AI2190" i="1" s="1"/>
  <c r="AM2191" i="1"/>
  <c r="AI2191" i="1" s="1"/>
  <c r="AM2192" i="1"/>
  <c r="AI2192" i="1" s="1"/>
  <c r="AM2193" i="1"/>
  <c r="AI2193" i="1" s="1"/>
  <c r="AM2194" i="1"/>
  <c r="AI2194" i="1" s="1"/>
  <c r="AM2195" i="1"/>
  <c r="AI2195" i="1" s="1"/>
  <c r="AM2196" i="1"/>
  <c r="AI2196" i="1" s="1"/>
  <c r="AM2197" i="1"/>
  <c r="AI2197" i="1" s="1"/>
  <c r="AM2198" i="1"/>
  <c r="AI2198" i="1" s="1"/>
  <c r="AM2199" i="1"/>
  <c r="AI2199" i="1" s="1"/>
  <c r="AM2200" i="1"/>
  <c r="AI2200" i="1" s="1"/>
  <c r="AM2201" i="1"/>
  <c r="AI2201" i="1" s="1"/>
  <c r="AM2202" i="1"/>
  <c r="AI2202" i="1" s="1"/>
  <c r="AM2203" i="1"/>
  <c r="AI2203" i="1" s="1"/>
  <c r="AM2204" i="1"/>
  <c r="AI2204" i="1" s="1"/>
  <c r="AM2205" i="1"/>
  <c r="AI2205" i="1" s="1"/>
  <c r="AM2206" i="1"/>
  <c r="AI2206" i="1" s="1"/>
  <c r="AM2207" i="1"/>
  <c r="AI2207" i="1" s="1"/>
  <c r="AM2208" i="1"/>
  <c r="AI2208" i="1" s="1"/>
  <c r="AM2209" i="1"/>
  <c r="AI2209" i="1" s="1"/>
  <c r="AM2210" i="1"/>
  <c r="AI2210" i="1" s="1"/>
  <c r="AM2211" i="1"/>
  <c r="AI2211" i="1" s="1"/>
  <c r="AM2212" i="1"/>
  <c r="AI2212" i="1" s="1"/>
  <c r="AM2213" i="1"/>
  <c r="AI2213" i="1" s="1"/>
  <c r="AM2214" i="1"/>
  <c r="AI2214" i="1" s="1"/>
  <c r="AM2215" i="1"/>
  <c r="AI2215" i="1" s="1"/>
  <c r="AM2216" i="1"/>
  <c r="AI2216" i="1" s="1"/>
  <c r="AM2217" i="1"/>
  <c r="AI2217" i="1" s="1"/>
  <c r="AM2218" i="1"/>
  <c r="AI2218" i="1" s="1"/>
  <c r="AM2219" i="1"/>
  <c r="AI2219" i="1" s="1"/>
  <c r="AM2220" i="1"/>
  <c r="AI2220" i="1" s="1"/>
  <c r="AM2221" i="1"/>
  <c r="AI2221" i="1" s="1"/>
  <c r="AM2222" i="1"/>
  <c r="AI2222" i="1" s="1"/>
  <c r="AM2223" i="1"/>
  <c r="AI2223" i="1" s="1"/>
  <c r="AM2224" i="1"/>
  <c r="AI2224" i="1" s="1"/>
  <c r="AM2225" i="1"/>
  <c r="AI2225" i="1" s="1"/>
  <c r="AM2226" i="1"/>
  <c r="AI2226" i="1" s="1"/>
  <c r="AM2227" i="1"/>
  <c r="AI2227" i="1" s="1"/>
  <c r="AM2228" i="1"/>
  <c r="AI2228" i="1" s="1"/>
  <c r="AM2229" i="1"/>
  <c r="AI2229" i="1" s="1"/>
  <c r="AM2230" i="1"/>
  <c r="AI2230" i="1" s="1"/>
  <c r="AM2231" i="1"/>
  <c r="AI2231" i="1" s="1"/>
  <c r="AM2232" i="1"/>
  <c r="AI2232" i="1" s="1"/>
  <c r="AM2233" i="1"/>
  <c r="AI2233" i="1" s="1"/>
  <c r="AM2234" i="1"/>
  <c r="AI2234" i="1" s="1"/>
  <c r="AM2235" i="1"/>
  <c r="AI2235" i="1" s="1"/>
  <c r="AM2236" i="1"/>
  <c r="AI2236" i="1" s="1"/>
  <c r="AM2237" i="1"/>
  <c r="AI2237" i="1" s="1"/>
  <c r="AM2238" i="1"/>
  <c r="AI2238" i="1" s="1"/>
  <c r="AM2239" i="1"/>
  <c r="AI2239" i="1" s="1"/>
  <c r="AM2240" i="1"/>
  <c r="AI2240" i="1" s="1"/>
  <c r="AM2241" i="1"/>
  <c r="AI2241" i="1" s="1"/>
  <c r="AM2242" i="1"/>
  <c r="AI2242" i="1" s="1"/>
  <c r="AM2243" i="1"/>
  <c r="AI2243" i="1" s="1"/>
  <c r="AM2244" i="1"/>
  <c r="AI2244" i="1" s="1"/>
  <c r="AM2245" i="1"/>
  <c r="AI2245" i="1" s="1"/>
  <c r="AM2246" i="1"/>
  <c r="AI2246" i="1" s="1"/>
  <c r="AM2247" i="1"/>
  <c r="AI2247" i="1" s="1"/>
  <c r="AM2248" i="1"/>
  <c r="AI2248" i="1" s="1"/>
  <c r="AM2249" i="1"/>
  <c r="AI2249" i="1" s="1"/>
  <c r="AM2250" i="1"/>
  <c r="AI2250" i="1" s="1"/>
  <c r="AM2251" i="1"/>
  <c r="AI2251" i="1" s="1"/>
  <c r="AM2252" i="1"/>
  <c r="AI2252" i="1" s="1"/>
  <c r="AM2253" i="1"/>
  <c r="AI2253" i="1" s="1"/>
  <c r="AM2254" i="1"/>
  <c r="AI2254" i="1" s="1"/>
  <c r="AM2255" i="1"/>
  <c r="AI2255" i="1" s="1"/>
  <c r="AM2256" i="1"/>
  <c r="AI2256" i="1" s="1"/>
  <c r="AM2257" i="1"/>
  <c r="AI2257" i="1" s="1"/>
  <c r="AM2258" i="1"/>
  <c r="AI2258" i="1" s="1"/>
  <c r="AM2259" i="1"/>
  <c r="AI2259" i="1" s="1"/>
  <c r="AM2260" i="1"/>
  <c r="AI2260" i="1" s="1"/>
  <c r="AM2261" i="1"/>
  <c r="AI2261" i="1" s="1"/>
  <c r="AM2262" i="1"/>
  <c r="AI2262" i="1" s="1"/>
  <c r="AM2263" i="1"/>
  <c r="AI2263" i="1" s="1"/>
  <c r="AM2264" i="1"/>
  <c r="AI2264" i="1" s="1"/>
  <c r="AM2265" i="1"/>
  <c r="AI2265" i="1" s="1"/>
  <c r="AM2266" i="1"/>
  <c r="AI2266" i="1" s="1"/>
  <c r="AM2267" i="1"/>
  <c r="AI2267" i="1" s="1"/>
  <c r="AM2268" i="1"/>
  <c r="AI2268" i="1" s="1"/>
  <c r="AM2269" i="1"/>
  <c r="AI2269" i="1" s="1"/>
  <c r="AM2270" i="1"/>
  <c r="AI2270" i="1" s="1"/>
  <c r="AM2271" i="1"/>
  <c r="AI2271" i="1" s="1"/>
  <c r="AM2272" i="1"/>
  <c r="AI2272" i="1" s="1"/>
  <c r="AM2273" i="1"/>
  <c r="AI2273" i="1" s="1"/>
  <c r="AM2274" i="1"/>
  <c r="AI2274" i="1" s="1"/>
  <c r="AM2275" i="1"/>
  <c r="AI2275" i="1" s="1"/>
  <c r="AM2276" i="1"/>
  <c r="AI2276" i="1" s="1"/>
  <c r="AM2277" i="1"/>
  <c r="AI2277" i="1" s="1"/>
  <c r="AM2278" i="1"/>
  <c r="AI2278" i="1" s="1"/>
  <c r="AM2279" i="1"/>
  <c r="AI2279" i="1" s="1"/>
  <c r="AM2280" i="1"/>
  <c r="AI2280" i="1" s="1"/>
  <c r="AM2281" i="1"/>
  <c r="AI2281" i="1" s="1"/>
  <c r="AM2282" i="1"/>
  <c r="AI2282" i="1" s="1"/>
  <c r="AM2283" i="1"/>
  <c r="AI2283" i="1" s="1"/>
  <c r="AM2284" i="1"/>
  <c r="AI2284" i="1" s="1"/>
  <c r="AM2285" i="1"/>
  <c r="AI2285" i="1" s="1"/>
  <c r="AM2286" i="1"/>
  <c r="AI2286" i="1" s="1"/>
  <c r="AM2287" i="1"/>
  <c r="AI2287" i="1" s="1"/>
  <c r="AM2288" i="1"/>
  <c r="AI2288" i="1" s="1"/>
  <c r="AM2289" i="1"/>
  <c r="AI2289" i="1" s="1"/>
  <c r="AM2290" i="1"/>
  <c r="AI2290" i="1" s="1"/>
  <c r="AM2291" i="1"/>
  <c r="AI2291" i="1" s="1"/>
  <c r="AM2292" i="1"/>
  <c r="AI2292" i="1" s="1"/>
  <c r="AM2293" i="1"/>
  <c r="AI2293" i="1" s="1"/>
  <c r="AM2294" i="1"/>
  <c r="AI2294" i="1" s="1"/>
  <c r="AM2295" i="1"/>
  <c r="AI2295" i="1" s="1"/>
  <c r="AM2296" i="1"/>
  <c r="AI2296" i="1" s="1"/>
  <c r="AM2297" i="1"/>
  <c r="AI2297" i="1" s="1"/>
  <c r="AM2298" i="1"/>
  <c r="AI2298" i="1" s="1"/>
  <c r="AM2299" i="1"/>
  <c r="AI2299" i="1" s="1"/>
  <c r="AM2300" i="1"/>
  <c r="AI2300" i="1" s="1"/>
  <c r="AM2301" i="1"/>
  <c r="AI2301" i="1" s="1"/>
  <c r="AM2302" i="1"/>
  <c r="AI2302" i="1" s="1"/>
  <c r="AM2303" i="1"/>
  <c r="AI2303" i="1" s="1"/>
  <c r="AM2304" i="1"/>
  <c r="AI2304" i="1" s="1"/>
  <c r="AM2305" i="1"/>
  <c r="AI2305" i="1" s="1"/>
  <c r="AM2306" i="1"/>
  <c r="AI2306" i="1" s="1"/>
  <c r="AM2307" i="1"/>
  <c r="AI2307" i="1" s="1"/>
  <c r="AM2308" i="1"/>
  <c r="AI2308" i="1" s="1"/>
  <c r="AM2309" i="1"/>
  <c r="AI2309" i="1" s="1"/>
  <c r="AM2310" i="1"/>
  <c r="AI2310" i="1" s="1"/>
  <c r="AM2311" i="1"/>
  <c r="AI2311" i="1" s="1"/>
  <c r="AM2312" i="1"/>
  <c r="AI2312" i="1" s="1"/>
  <c r="AM2313" i="1"/>
  <c r="AI2313" i="1" s="1"/>
  <c r="AM2314" i="1"/>
  <c r="AI2314" i="1" s="1"/>
  <c r="AM2315" i="1"/>
  <c r="AI2315" i="1" s="1"/>
  <c r="AM2316" i="1"/>
  <c r="AI2316" i="1" s="1"/>
  <c r="AM2317" i="1"/>
  <c r="AI2317" i="1" s="1"/>
  <c r="AM2318" i="1"/>
  <c r="AI2318" i="1" s="1"/>
  <c r="AM2319" i="1"/>
  <c r="AI2319" i="1" s="1"/>
  <c r="AM2320" i="1"/>
  <c r="AI2320" i="1" s="1"/>
  <c r="AM2321" i="1"/>
  <c r="AI2321" i="1" s="1"/>
  <c r="AM2322" i="1"/>
  <c r="AI2322" i="1" s="1"/>
  <c r="AM2323" i="1"/>
  <c r="AI2323" i="1" s="1"/>
  <c r="AM2324" i="1"/>
  <c r="AI2324" i="1" s="1"/>
  <c r="AM2325" i="1"/>
  <c r="AI2325" i="1" s="1"/>
  <c r="AM2326" i="1"/>
  <c r="AI2326" i="1" s="1"/>
  <c r="AM2327" i="1"/>
  <c r="AI2327" i="1" s="1"/>
  <c r="AM2328" i="1"/>
  <c r="AI2328" i="1" s="1"/>
  <c r="AM2329" i="1"/>
  <c r="AI2329" i="1" s="1"/>
  <c r="AM2330" i="1"/>
  <c r="AI2330" i="1" s="1"/>
  <c r="AM2331" i="1"/>
  <c r="AI2331" i="1" s="1"/>
  <c r="AM2332" i="1"/>
  <c r="AI2332" i="1" s="1"/>
  <c r="AM2333" i="1"/>
  <c r="AI2333" i="1" s="1"/>
  <c r="AM2334" i="1"/>
  <c r="AI2334" i="1" s="1"/>
  <c r="AM2335" i="1"/>
  <c r="AI2335" i="1" s="1"/>
  <c r="AM2336" i="1"/>
  <c r="AI2336" i="1" s="1"/>
  <c r="AM2337" i="1"/>
  <c r="AI2337" i="1" s="1"/>
  <c r="AM2338" i="1"/>
  <c r="AI2338" i="1" s="1"/>
  <c r="AM2339" i="1"/>
  <c r="AI2339" i="1" s="1"/>
  <c r="AM2340" i="1"/>
  <c r="AI2340" i="1" s="1"/>
  <c r="AM2341" i="1"/>
  <c r="AI2341" i="1" s="1"/>
  <c r="AM2342" i="1"/>
  <c r="AI2342" i="1" s="1"/>
  <c r="AM2343" i="1"/>
  <c r="AI2343" i="1" s="1"/>
  <c r="AM2344" i="1"/>
  <c r="AI2344" i="1" s="1"/>
  <c r="AM2345" i="1"/>
  <c r="AI2345" i="1" s="1"/>
  <c r="AM2346" i="1"/>
  <c r="AI2346" i="1" s="1"/>
  <c r="AM2347" i="1"/>
  <c r="AI2347" i="1" s="1"/>
  <c r="AM2348" i="1"/>
  <c r="AI2348" i="1" s="1"/>
  <c r="AM2349" i="1"/>
  <c r="AI2349" i="1" s="1"/>
  <c r="AM2350" i="1"/>
  <c r="AI2350" i="1" s="1"/>
  <c r="AM2351" i="1"/>
  <c r="AI2351" i="1" s="1"/>
  <c r="AM2352" i="1"/>
  <c r="AI2352" i="1" s="1"/>
  <c r="AM2353" i="1"/>
  <c r="AI2353" i="1" s="1"/>
  <c r="AM2354" i="1"/>
  <c r="AI2354" i="1" s="1"/>
  <c r="AM2355" i="1"/>
  <c r="AI2355" i="1" s="1"/>
  <c r="AM2356" i="1"/>
  <c r="AI2356" i="1" s="1"/>
  <c r="AM2357" i="1"/>
  <c r="AI2357" i="1" s="1"/>
  <c r="AM2358" i="1"/>
  <c r="AI2358" i="1" s="1"/>
  <c r="AM2359" i="1"/>
  <c r="AI2359" i="1" s="1"/>
  <c r="AM2360" i="1"/>
  <c r="AI2360" i="1" s="1"/>
  <c r="AM2361" i="1"/>
  <c r="AI2361" i="1" s="1"/>
  <c r="AM2362" i="1"/>
  <c r="AI2362" i="1" s="1"/>
  <c r="AM2363" i="1"/>
  <c r="AI2363" i="1" s="1"/>
  <c r="AM2364" i="1"/>
  <c r="AI2364" i="1" s="1"/>
  <c r="AM2365" i="1"/>
  <c r="AI2365" i="1" s="1"/>
  <c r="AM2366" i="1"/>
  <c r="AI2366" i="1" s="1"/>
  <c r="AM2367" i="1"/>
  <c r="AI2367" i="1" s="1"/>
  <c r="AM2368" i="1"/>
  <c r="AI2368" i="1" s="1"/>
  <c r="AM2369" i="1"/>
  <c r="AI2369" i="1" s="1"/>
  <c r="AM2370" i="1"/>
  <c r="AI2370" i="1" s="1"/>
  <c r="AM2371" i="1"/>
  <c r="AI2371" i="1" s="1"/>
  <c r="AM2372" i="1"/>
  <c r="AI2372" i="1" s="1"/>
  <c r="AM2373" i="1"/>
  <c r="AI2373" i="1" s="1"/>
  <c r="AM2374" i="1"/>
  <c r="AI2374" i="1" s="1"/>
  <c r="AM2375" i="1"/>
  <c r="AI2375" i="1" s="1"/>
  <c r="AM2376" i="1"/>
  <c r="AI2376" i="1" s="1"/>
  <c r="AM2377" i="1"/>
  <c r="AI2377" i="1" s="1"/>
  <c r="AM2378" i="1"/>
  <c r="AI2378" i="1" s="1"/>
  <c r="AM2379" i="1"/>
  <c r="AI2379" i="1" s="1"/>
  <c r="AM2380" i="1"/>
  <c r="AI2380" i="1" s="1"/>
  <c r="AM2381" i="1"/>
  <c r="AI2381" i="1" s="1"/>
  <c r="AM2382" i="1"/>
  <c r="AI2382" i="1" s="1"/>
  <c r="AM2383" i="1"/>
  <c r="AI2383" i="1" s="1"/>
  <c r="AM2384" i="1"/>
  <c r="AI2384" i="1" s="1"/>
  <c r="AM2385" i="1"/>
  <c r="AI2385" i="1" s="1"/>
  <c r="AM2386" i="1"/>
  <c r="AI2386" i="1" s="1"/>
  <c r="AM2387" i="1"/>
  <c r="AI2387" i="1" s="1"/>
  <c r="AM2388" i="1"/>
  <c r="AI2388" i="1" s="1"/>
  <c r="AM2389" i="1"/>
  <c r="AI2389" i="1" s="1"/>
  <c r="AM2390" i="1"/>
  <c r="AI2390" i="1" s="1"/>
  <c r="AM2391" i="1"/>
  <c r="AI2391" i="1" s="1"/>
  <c r="AM2392" i="1"/>
  <c r="AI2392" i="1" s="1"/>
  <c r="AM2393" i="1"/>
  <c r="AI2393" i="1" s="1"/>
  <c r="AM2394" i="1"/>
  <c r="AI2394" i="1" s="1"/>
  <c r="AM2395" i="1"/>
  <c r="AI2395" i="1" s="1"/>
  <c r="AM2396" i="1"/>
  <c r="AI2396" i="1" s="1"/>
  <c r="AM2397" i="1"/>
  <c r="AI2397" i="1" s="1"/>
  <c r="AM2398" i="1"/>
  <c r="AI2398" i="1" s="1"/>
  <c r="AM2399" i="1"/>
  <c r="AI2399" i="1" s="1"/>
  <c r="AM2400" i="1"/>
  <c r="AI2400" i="1" s="1"/>
  <c r="AM2401" i="1"/>
  <c r="AI2401" i="1" s="1"/>
  <c r="AM2402" i="1"/>
  <c r="AI2402" i="1" s="1"/>
  <c r="AM2403" i="1"/>
  <c r="AI2403" i="1" s="1"/>
  <c r="AM2404" i="1"/>
  <c r="AI2404" i="1" s="1"/>
  <c r="AM2405" i="1"/>
  <c r="AI2405" i="1" s="1"/>
  <c r="AM2406" i="1"/>
  <c r="AI2406" i="1" s="1"/>
  <c r="AM2407" i="1"/>
  <c r="AI2407" i="1" s="1"/>
  <c r="AM2408" i="1"/>
  <c r="AI2408" i="1" s="1"/>
  <c r="AM2409" i="1"/>
  <c r="AI2409" i="1" s="1"/>
  <c r="AM2410" i="1"/>
  <c r="AI2410" i="1" s="1"/>
  <c r="AM2411" i="1"/>
  <c r="AI2411" i="1" s="1"/>
  <c r="AM2412" i="1"/>
  <c r="AI2412" i="1" s="1"/>
  <c r="AM2413" i="1"/>
  <c r="AI2413" i="1" s="1"/>
  <c r="AM2414" i="1"/>
  <c r="AI2414" i="1" s="1"/>
  <c r="AM2415" i="1"/>
  <c r="AI2415" i="1" s="1"/>
  <c r="AM2416" i="1"/>
  <c r="AI2416" i="1" s="1"/>
  <c r="AM2417" i="1"/>
  <c r="AI2417" i="1" s="1"/>
  <c r="AM2418" i="1"/>
  <c r="AI2418" i="1" s="1"/>
  <c r="AM2419" i="1"/>
  <c r="AI2419" i="1" s="1"/>
  <c r="AM2420" i="1"/>
  <c r="AI2420" i="1" s="1"/>
  <c r="AM2421" i="1"/>
  <c r="AI2421" i="1" s="1"/>
  <c r="AM2422" i="1"/>
  <c r="AI2422" i="1" s="1"/>
  <c r="AM2423" i="1"/>
  <c r="AI2423" i="1" s="1"/>
  <c r="AM2424" i="1"/>
  <c r="AI2424" i="1" s="1"/>
  <c r="AM2425" i="1"/>
  <c r="AI2425" i="1" s="1"/>
  <c r="AM2426" i="1"/>
  <c r="AI2426" i="1" s="1"/>
  <c r="AM2427" i="1"/>
  <c r="AI2427" i="1" s="1"/>
  <c r="AM2428" i="1"/>
  <c r="AI2428" i="1" s="1"/>
  <c r="AM2429" i="1"/>
  <c r="AI2429" i="1" s="1"/>
  <c r="AM2430" i="1"/>
  <c r="AI2430" i="1" s="1"/>
  <c r="AM2431" i="1"/>
  <c r="AI2431" i="1" s="1"/>
  <c r="AM2432" i="1"/>
  <c r="AI2432" i="1" s="1"/>
  <c r="AM2433" i="1"/>
  <c r="AI2433" i="1" s="1"/>
  <c r="AM2434" i="1"/>
  <c r="AI2434" i="1" s="1"/>
  <c r="AM2435" i="1"/>
  <c r="AI2435" i="1" s="1"/>
  <c r="AM2436" i="1"/>
  <c r="AI2436" i="1" s="1"/>
  <c r="AM2437" i="1"/>
  <c r="AI2437" i="1" s="1"/>
  <c r="AM2438" i="1"/>
  <c r="AI2438" i="1" s="1"/>
  <c r="AM2439" i="1"/>
  <c r="AI2439" i="1" s="1"/>
  <c r="AM2440" i="1"/>
  <c r="AI2440" i="1" s="1"/>
  <c r="AM2441" i="1"/>
  <c r="AI2441" i="1" s="1"/>
  <c r="AM2442" i="1"/>
  <c r="AI2442" i="1" s="1"/>
  <c r="AM2443" i="1"/>
  <c r="AI2443" i="1" s="1"/>
  <c r="AM2444" i="1"/>
  <c r="AI2444" i="1" s="1"/>
  <c r="AM2445" i="1"/>
  <c r="AI2445" i="1" s="1"/>
  <c r="AM2446" i="1"/>
  <c r="AI2446" i="1" s="1"/>
  <c r="AM2447" i="1"/>
  <c r="AI2447" i="1" s="1"/>
  <c r="AM2448" i="1"/>
  <c r="AI2448" i="1" s="1"/>
  <c r="AM2449" i="1"/>
  <c r="AI2449" i="1" s="1"/>
  <c r="AM2450" i="1"/>
  <c r="AI2450" i="1" s="1"/>
  <c r="AM2451" i="1"/>
  <c r="AI2451" i="1" s="1"/>
  <c r="AM2452" i="1"/>
  <c r="AI2452" i="1" s="1"/>
  <c r="AM2453" i="1"/>
  <c r="AI2453" i="1" s="1"/>
  <c r="AM2454" i="1"/>
  <c r="AI2454" i="1" s="1"/>
  <c r="AM2455" i="1"/>
  <c r="AI2455" i="1" s="1"/>
  <c r="AM2456" i="1"/>
  <c r="AI2456" i="1" s="1"/>
  <c r="AM2457" i="1"/>
  <c r="AI2457" i="1" s="1"/>
  <c r="AM2458" i="1"/>
  <c r="AI2458" i="1" s="1"/>
  <c r="AM2459" i="1"/>
  <c r="AI2459" i="1" s="1"/>
  <c r="AM2460" i="1"/>
  <c r="AI2460" i="1" s="1"/>
  <c r="AM2461" i="1"/>
  <c r="AI2461" i="1" s="1"/>
  <c r="AM2462" i="1"/>
  <c r="AI2462" i="1" s="1"/>
  <c r="AM2463" i="1"/>
  <c r="AI2463" i="1" s="1"/>
  <c r="AM2464" i="1"/>
  <c r="AI2464" i="1" s="1"/>
  <c r="AM2465" i="1"/>
  <c r="AI2465" i="1" s="1"/>
  <c r="AM2466" i="1"/>
  <c r="AI2466" i="1" s="1"/>
  <c r="AM2467" i="1"/>
  <c r="AI2467" i="1" s="1"/>
  <c r="AM2468" i="1"/>
  <c r="AI2468" i="1" s="1"/>
  <c r="AM2469" i="1"/>
  <c r="AI2469" i="1" s="1"/>
  <c r="AM2470" i="1"/>
  <c r="AI2470" i="1" s="1"/>
  <c r="AM2471" i="1"/>
  <c r="AI2471" i="1" s="1"/>
  <c r="AM2472" i="1"/>
  <c r="AI2472" i="1" s="1"/>
  <c r="AM2473" i="1"/>
  <c r="AI2473" i="1" s="1"/>
  <c r="AM2474" i="1"/>
  <c r="AI2474" i="1" s="1"/>
  <c r="AM2475" i="1"/>
  <c r="AI2475" i="1" s="1"/>
  <c r="AM2476" i="1"/>
  <c r="AI2476" i="1" s="1"/>
  <c r="AM2477" i="1"/>
  <c r="AI2477" i="1" s="1"/>
  <c r="AM2478" i="1"/>
  <c r="AI2478" i="1" s="1"/>
  <c r="AM2479" i="1"/>
  <c r="AI2479" i="1" s="1"/>
  <c r="AM2480" i="1"/>
  <c r="AI2480" i="1" s="1"/>
  <c r="AM2481" i="1"/>
  <c r="AI2481" i="1" s="1"/>
  <c r="AM2482" i="1"/>
  <c r="AI2482" i="1" s="1"/>
  <c r="AM2483" i="1"/>
  <c r="AI2483" i="1" s="1"/>
  <c r="AM2484" i="1"/>
  <c r="AI2484" i="1" s="1"/>
  <c r="AM2485" i="1"/>
  <c r="AI2485" i="1" s="1"/>
  <c r="AM2486" i="1"/>
  <c r="AI2486" i="1" s="1"/>
  <c r="AM2487" i="1"/>
  <c r="AI2487" i="1" s="1"/>
  <c r="AM2488" i="1"/>
  <c r="AI2488" i="1" s="1"/>
  <c r="AM2489" i="1"/>
  <c r="AI2489" i="1" s="1"/>
  <c r="AM2490" i="1"/>
  <c r="AI2490" i="1" s="1"/>
  <c r="AM2491" i="1"/>
  <c r="AI2491" i="1" s="1"/>
  <c r="AM2492" i="1"/>
  <c r="AI2492" i="1" s="1"/>
  <c r="AM2493" i="1"/>
  <c r="AI2493" i="1" s="1"/>
  <c r="AM2494" i="1"/>
  <c r="AI2494" i="1" s="1"/>
  <c r="AM2495" i="1"/>
  <c r="AI2495" i="1" s="1"/>
  <c r="AM2496" i="1"/>
  <c r="AI2496" i="1" s="1"/>
  <c r="AM2497" i="1"/>
  <c r="AI2497" i="1" s="1"/>
  <c r="AM2498" i="1"/>
  <c r="AI2498" i="1" s="1"/>
  <c r="AM2499" i="1"/>
  <c r="AI2499" i="1" s="1"/>
  <c r="AM2500" i="1"/>
  <c r="AI2500" i="1" s="1"/>
  <c r="AM2501" i="1"/>
  <c r="AI2501" i="1" s="1"/>
  <c r="AM2502" i="1"/>
  <c r="AI2502" i="1" s="1"/>
  <c r="AM2503" i="1"/>
  <c r="AI2503" i="1" s="1"/>
  <c r="AM2504" i="1"/>
  <c r="AI2504" i="1" s="1"/>
  <c r="AM2505" i="1"/>
  <c r="AI2505" i="1" s="1"/>
  <c r="AM2506" i="1"/>
  <c r="AI2506" i="1" s="1"/>
  <c r="AM2507" i="1"/>
  <c r="AI2507" i="1" s="1"/>
  <c r="AM2508" i="1"/>
  <c r="AI2508" i="1" s="1"/>
  <c r="AM2509" i="1"/>
  <c r="AI2509" i="1" s="1"/>
  <c r="AM2510" i="1"/>
  <c r="AI2510" i="1" s="1"/>
  <c r="AM2511" i="1"/>
  <c r="AI2511" i="1" s="1"/>
  <c r="AM2512" i="1"/>
  <c r="AI2512" i="1" s="1"/>
  <c r="AM2513" i="1"/>
  <c r="AI2513" i="1" s="1"/>
  <c r="AM2514" i="1"/>
  <c r="AI2514" i="1" s="1"/>
  <c r="AM2515" i="1"/>
  <c r="AI2515" i="1" s="1"/>
  <c r="AM2516" i="1"/>
  <c r="AI2516" i="1" s="1"/>
  <c r="AM2517" i="1"/>
  <c r="AI2517" i="1" s="1"/>
  <c r="AM2518" i="1"/>
  <c r="AI2518" i="1" s="1"/>
  <c r="AM2519" i="1"/>
  <c r="AI2519" i="1" s="1"/>
  <c r="AM2520" i="1"/>
  <c r="AI2520" i="1" s="1"/>
  <c r="AM2521" i="1"/>
  <c r="AI2521" i="1" s="1"/>
  <c r="AM2522" i="1"/>
  <c r="AI2522" i="1" s="1"/>
  <c r="AM2523" i="1"/>
  <c r="AI2523" i="1" s="1"/>
  <c r="AM2524" i="1"/>
  <c r="AI2524" i="1" s="1"/>
  <c r="AM2525" i="1"/>
  <c r="AI2525" i="1" s="1"/>
  <c r="AM2526" i="1"/>
  <c r="AI2526" i="1" s="1"/>
  <c r="AM2527" i="1"/>
  <c r="AI2527" i="1" s="1"/>
  <c r="AM2528" i="1"/>
  <c r="AI2528" i="1" s="1"/>
  <c r="AM2529" i="1"/>
  <c r="AI2529" i="1" s="1"/>
  <c r="AM2530" i="1"/>
  <c r="AI2530" i="1" s="1"/>
  <c r="AM2531" i="1"/>
  <c r="AI2531" i="1" s="1"/>
  <c r="AM2532" i="1"/>
  <c r="AI2532" i="1" s="1"/>
  <c r="AM2533" i="1"/>
  <c r="AI2533" i="1" s="1"/>
  <c r="AM2534" i="1"/>
  <c r="AI2534" i="1" s="1"/>
  <c r="AM2535" i="1"/>
  <c r="AI2535" i="1" s="1"/>
  <c r="AM2536" i="1"/>
  <c r="AI2536" i="1" s="1"/>
  <c r="AM2537" i="1"/>
  <c r="AI2537" i="1" s="1"/>
  <c r="AM2538" i="1"/>
  <c r="AI2538" i="1" s="1"/>
  <c r="AM2539" i="1"/>
  <c r="AI2539" i="1" s="1"/>
  <c r="AM2540" i="1"/>
  <c r="AI2540" i="1" s="1"/>
  <c r="AM2541" i="1"/>
  <c r="AI2541" i="1" s="1"/>
  <c r="AM2542" i="1"/>
  <c r="AI2542" i="1" s="1"/>
  <c r="AM2543" i="1"/>
  <c r="AI2543" i="1" s="1"/>
  <c r="AM2544" i="1"/>
  <c r="AI2544" i="1" s="1"/>
  <c r="AM2545" i="1"/>
  <c r="AI2545" i="1" s="1"/>
  <c r="AM2546" i="1"/>
  <c r="AI2546" i="1" s="1"/>
  <c r="AM2547" i="1"/>
  <c r="AI2547" i="1" s="1"/>
  <c r="AM2548" i="1"/>
  <c r="AI2548" i="1" s="1"/>
  <c r="AM2549" i="1"/>
  <c r="AI2549" i="1" s="1"/>
  <c r="AM2550" i="1"/>
  <c r="AI2550" i="1" s="1"/>
  <c r="AM2551" i="1"/>
  <c r="AI2551" i="1" s="1"/>
  <c r="AM2552" i="1"/>
  <c r="AI2552" i="1" s="1"/>
  <c r="AM2553" i="1"/>
  <c r="AI2553" i="1" s="1"/>
  <c r="AM2554" i="1"/>
  <c r="AI2554" i="1" s="1"/>
  <c r="AM2555" i="1"/>
  <c r="AI2555" i="1" s="1"/>
  <c r="AM2556" i="1"/>
  <c r="AI2556" i="1" s="1"/>
  <c r="AM2557" i="1"/>
  <c r="AI2557" i="1" s="1"/>
  <c r="AM2558" i="1"/>
  <c r="AI2558" i="1" s="1"/>
  <c r="AM2559" i="1"/>
  <c r="AI2559" i="1" s="1"/>
  <c r="AM2560" i="1"/>
  <c r="AI2560" i="1" s="1"/>
  <c r="AM2561" i="1"/>
  <c r="AI2561" i="1" s="1"/>
  <c r="AM2562" i="1"/>
  <c r="AI2562" i="1" s="1"/>
  <c r="AM2563" i="1"/>
  <c r="AI2563" i="1" s="1"/>
  <c r="AM2564" i="1"/>
  <c r="AI2564" i="1" s="1"/>
  <c r="AM2565" i="1"/>
  <c r="AI2565" i="1" s="1"/>
  <c r="AM2566" i="1"/>
  <c r="AI2566" i="1" s="1"/>
  <c r="AM2567" i="1"/>
  <c r="AI2567" i="1" s="1"/>
  <c r="AM2568" i="1"/>
  <c r="AI2568" i="1" s="1"/>
  <c r="AM2569" i="1"/>
  <c r="AI2569" i="1" s="1"/>
  <c r="AM2570" i="1"/>
  <c r="AI2570" i="1" s="1"/>
  <c r="AM2571" i="1"/>
  <c r="AI2571" i="1" s="1"/>
  <c r="AM2572" i="1"/>
  <c r="AI2572" i="1" s="1"/>
  <c r="AM2573" i="1"/>
  <c r="AI2573" i="1" s="1"/>
  <c r="AM2574" i="1"/>
  <c r="AI2574" i="1" s="1"/>
  <c r="AM2575" i="1"/>
  <c r="AI2575" i="1" s="1"/>
  <c r="AM2576" i="1"/>
  <c r="AI2576" i="1" s="1"/>
  <c r="AM2577" i="1"/>
  <c r="AI2577" i="1" s="1"/>
  <c r="AM2578" i="1"/>
  <c r="AI2578" i="1" s="1"/>
  <c r="AM2579" i="1"/>
  <c r="AI2579" i="1" s="1"/>
  <c r="AM2580" i="1"/>
  <c r="AI2580" i="1" s="1"/>
  <c r="AM2581" i="1"/>
  <c r="AI2581" i="1" s="1"/>
  <c r="AM2582" i="1"/>
  <c r="AI2582" i="1" s="1"/>
  <c r="AM2583" i="1"/>
  <c r="AI2583" i="1" s="1"/>
  <c r="AM2584" i="1"/>
  <c r="AI2584" i="1" s="1"/>
  <c r="AM2585" i="1"/>
  <c r="AI2585" i="1" s="1"/>
  <c r="AM2586" i="1"/>
  <c r="AI2586" i="1" s="1"/>
  <c r="AM2587" i="1"/>
  <c r="AI2587" i="1" s="1"/>
  <c r="AM2588" i="1"/>
  <c r="AI2588" i="1" s="1"/>
  <c r="AM2589" i="1"/>
  <c r="AI2589" i="1" s="1"/>
  <c r="AM2590" i="1"/>
  <c r="AI2590" i="1" s="1"/>
  <c r="AM2591" i="1"/>
  <c r="AI2591" i="1" s="1"/>
  <c r="AM2592" i="1"/>
  <c r="AI2592" i="1" s="1"/>
  <c r="AM2593" i="1"/>
  <c r="AI2593" i="1" s="1"/>
  <c r="AM2594" i="1"/>
  <c r="AI2594" i="1" s="1"/>
  <c r="AM2595" i="1"/>
  <c r="AI2595" i="1" s="1"/>
  <c r="AM2596" i="1"/>
  <c r="AI2596" i="1" s="1"/>
  <c r="AM2597" i="1"/>
  <c r="AI2597" i="1" s="1"/>
  <c r="AM2598" i="1"/>
  <c r="AI2598" i="1" s="1"/>
  <c r="AM2599" i="1"/>
  <c r="AI2599" i="1" s="1"/>
  <c r="AM2600" i="1"/>
  <c r="AI2600" i="1" s="1"/>
  <c r="AM2601" i="1"/>
  <c r="AI2601" i="1" s="1"/>
  <c r="AM2602" i="1"/>
  <c r="AI2602" i="1" s="1"/>
  <c r="AM2603" i="1"/>
  <c r="AI2603" i="1" s="1"/>
  <c r="AM2604" i="1"/>
  <c r="AI2604" i="1" s="1"/>
  <c r="AM2605" i="1"/>
  <c r="AI2605" i="1" s="1"/>
  <c r="AM2606" i="1"/>
  <c r="AI2606" i="1" s="1"/>
  <c r="AM2607" i="1"/>
  <c r="AI2607" i="1" s="1"/>
  <c r="AM2608" i="1"/>
  <c r="AI2608" i="1" s="1"/>
  <c r="AM2609" i="1"/>
  <c r="AI2609" i="1" s="1"/>
  <c r="AM2610" i="1"/>
  <c r="AI2610" i="1" s="1"/>
  <c r="AM2611" i="1"/>
  <c r="AI2611" i="1" s="1"/>
  <c r="AM2612" i="1"/>
  <c r="AI2612" i="1" s="1"/>
  <c r="AM2613" i="1"/>
  <c r="AI2613" i="1" s="1"/>
  <c r="AM2614" i="1"/>
  <c r="AI2614" i="1" s="1"/>
  <c r="AM2615" i="1"/>
  <c r="AI2615" i="1" s="1"/>
  <c r="AM2616" i="1"/>
  <c r="AI2616" i="1" s="1"/>
  <c r="AM2617" i="1"/>
  <c r="AI2617" i="1" s="1"/>
  <c r="AM2618" i="1"/>
  <c r="AI2618" i="1" s="1"/>
  <c r="AM2619" i="1"/>
  <c r="AI2619" i="1" s="1"/>
  <c r="AM2620" i="1"/>
  <c r="AI2620" i="1" s="1"/>
  <c r="AM2621" i="1"/>
  <c r="AI2621" i="1" s="1"/>
  <c r="AM2622" i="1"/>
  <c r="AI2622" i="1" s="1"/>
  <c r="AM2623" i="1"/>
  <c r="AI2623" i="1" s="1"/>
  <c r="AM2624" i="1"/>
  <c r="AI2624" i="1" s="1"/>
  <c r="AM2625" i="1"/>
  <c r="AI2625" i="1" s="1"/>
  <c r="AM2626" i="1"/>
  <c r="AI2626" i="1" s="1"/>
  <c r="AM2627" i="1"/>
  <c r="AI2627" i="1" s="1"/>
  <c r="AM2628" i="1"/>
  <c r="AI2628" i="1" s="1"/>
  <c r="AM2629" i="1"/>
  <c r="AI2629" i="1" s="1"/>
  <c r="AM2630" i="1"/>
  <c r="AI2630" i="1" s="1"/>
  <c r="AM2631" i="1"/>
  <c r="AI2631" i="1" s="1"/>
  <c r="AM2632" i="1"/>
  <c r="AI2632" i="1" s="1"/>
  <c r="AM2633" i="1"/>
  <c r="AI2633" i="1" s="1"/>
  <c r="AM2634" i="1"/>
  <c r="AI2634" i="1" s="1"/>
  <c r="AM2635" i="1"/>
  <c r="AI2635" i="1" s="1"/>
  <c r="AM2636" i="1"/>
  <c r="AI2636" i="1" s="1"/>
  <c r="AM2637" i="1"/>
  <c r="AI2637" i="1" s="1"/>
  <c r="AM2638" i="1"/>
  <c r="AI2638" i="1" s="1"/>
  <c r="AM2639" i="1"/>
  <c r="AI2639" i="1" s="1"/>
  <c r="AM2640" i="1"/>
  <c r="AI2640" i="1" s="1"/>
  <c r="AM2641" i="1"/>
  <c r="AI2641" i="1" s="1"/>
  <c r="AM2642" i="1"/>
  <c r="AI2642" i="1" s="1"/>
  <c r="AM2643" i="1"/>
  <c r="AI2643" i="1" s="1"/>
  <c r="AM2644" i="1"/>
  <c r="AI2644" i="1" s="1"/>
  <c r="AM2645" i="1"/>
  <c r="AI2645" i="1" s="1"/>
  <c r="AM2646" i="1"/>
  <c r="AI2646" i="1" s="1"/>
  <c r="AM2647" i="1"/>
  <c r="AI2647" i="1" s="1"/>
  <c r="AM2648" i="1"/>
  <c r="AI2648" i="1" s="1"/>
  <c r="AM2649" i="1"/>
  <c r="AI2649" i="1" s="1"/>
  <c r="AM2650" i="1"/>
  <c r="AI2650" i="1" s="1"/>
  <c r="AM2651" i="1"/>
  <c r="AI2651" i="1" s="1"/>
  <c r="AM2652" i="1"/>
  <c r="AI2652" i="1" s="1"/>
  <c r="AM2653" i="1"/>
  <c r="AI2653" i="1" s="1"/>
  <c r="AM2654" i="1"/>
  <c r="AI2654" i="1" s="1"/>
  <c r="AM2655" i="1"/>
  <c r="AI2655" i="1" s="1"/>
  <c r="AM2656" i="1"/>
  <c r="AI2656" i="1" s="1"/>
  <c r="AM2657" i="1"/>
  <c r="AI2657" i="1" s="1"/>
  <c r="AM2658" i="1"/>
  <c r="AI2658" i="1" s="1"/>
  <c r="AM2659" i="1"/>
  <c r="AI2659" i="1" s="1"/>
  <c r="AM2660" i="1"/>
  <c r="AI2660" i="1" s="1"/>
  <c r="AM2661" i="1"/>
  <c r="AI2661" i="1" s="1"/>
  <c r="AM2662" i="1"/>
  <c r="AI2662" i="1" s="1"/>
  <c r="AM2663" i="1"/>
  <c r="AI2663" i="1" s="1"/>
  <c r="AM2664" i="1"/>
  <c r="AI2664" i="1" s="1"/>
  <c r="AM2665" i="1"/>
  <c r="AI2665" i="1" s="1"/>
  <c r="AM2666" i="1"/>
  <c r="AI2666" i="1" s="1"/>
  <c r="AM2667" i="1"/>
  <c r="AI2667" i="1" s="1"/>
  <c r="AM2668" i="1"/>
  <c r="AI2668" i="1" s="1"/>
  <c r="AM2669" i="1"/>
  <c r="AI2669" i="1" s="1"/>
  <c r="AM2670" i="1"/>
  <c r="AI2670" i="1" s="1"/>
  <c r="AM2671" i="1"/>
  <c r="AI2671" i="1" s="1"/>
  <c r="AM2672" i="1"/>
  <c r="AI2672" i="1" s="1"/>
  <c r="AM2673" i="1"/>
  <c r="AI2673" i="1" s="1"/>
  <c r="AM2674" i="1"/>
  <c r="AI2674" i="1" s="1"/>
  <c r="AM2675" i="1"/>
  <c r="AI2675" i="1" s="1"/>
  <c r="AM2676" i="1"/>
  <c r="AI2676" i="1" s="1"/>
  <c r="AM2677" i="1"/>
  <c r="AI2677" i="1" s="1"/>
  <c r="AM2678" i="1"/>
  <c r="AI2678" i="1" s="1"/>
  <c r="AM2679" i="1"/>
  <c r="AI2679" i="1" s="1"/>
  <c r="AM2680" i="1"/>
  <c r="AI2680" i="1" s="1"/>
  <c r="AM2681" i="1"/>
  <c r="AI2681" i="1" s="1"/>
  <c r="AM2682" i="1"/>
  <c r="AI2682" i="1" s="1"/>
  <c r="AM2683" i="1"/>
  <c r="AI2683" i="1" s="1"/>
  <c r="AM2684" i="1"/>
  <c r="AI2684" i="1" s="1"/>
  <c r="AM2685" i="1"/>
  <c r="AI2685" i="1" s="1"/>
  <c r="AM2686" i="1"/>
  <c r="AI2686" i="1" s="1"/>
  <c r="AM2687" i="1"/>
  <c r="AI2687" i="1" s="1"/>
  <c r="AM2688" i="1"/>
  <c r="AI2688" i="1" s="1"/>
  <c r="AM2689" i="1"/>
  <c r="AI2689" i="1" s="1"/>
  <c r="AM2690" i="1"/>
  <c r="AI2690" i="1" s="1"/>
  <c r="AM2691" i="1"/>
  <c r="AI2691" i="1" s="1"/>
  <c r="AM2692" i="1"/>
  <c r="AI2692" i="1" s="1"/>
  <c r="AM2693" i="1"/>
  <c r="AI2693" i="1" s="1"/>
  <c r="AM2694" i="1"/>
  <c r="AI2694" i="1" s="1"/>
  <c r="AM2695" i="1"/>
  <c r="AI2695" i="1" s="1"/>
  <c r="AM2696" i="1"/>
  <c r="AI2696" i="1" s="1"/>
  <c r="AM2697" i="1"/>
  <c r="AI2697" i="1" s="1"/>
  <c r="AM2698" i="1"/>
  <c r="AI2698" i="1" s="1"/>
  <c r="AM2699" i="1"/>
  <c r="AI2699" i="1" s="1"/>
  <c r="AM2700" i="1"/>
  <c r="AI2700" i="1" s="1"/>
  <c r="AM2701" i="1"/>
  <c r="AI2701" i="1" s="1"/>
  <c r="AM2702" i="1"/>
  <c r="AI2702" i="1" s="1"/>
  <c r="AM2703" i="1"/>
  <c r="AI2703" i="1" s="1"/>
  <c r="AM2704" i="1"/>
  <c r="AI2704" i="1" s="1"/>
  <c r="AM2705" i="1"/>
  <c r="AI2705" i="1" s="1"/>
  <c r="AM2706" i="1"/>
  <c r="AI2706" i="1" s="1"/>
  <c r="AM2707" i="1"/>
  <c r="AI2707" i="1" s="1"/>
  <c r="AM2708" i="1"/>
  <c r="AI2708" i="1" s="1"/>
  <c r="AM2709" i="1"/>
  <c r="AI2709" i="1" s="1"/>
  <c r="AM2710" i="1"/>
  <c r="AI2710" i="1" s="1"/>
  <c r="AM2711" i="1"/>
  <c r="AI2711" i="1" s="1"/>
  <c r="AM2712" i="1"/>
  <c r="AI2712" i="1" s="1"/>
  <c r="AM2713" i="1"/>
  <c r="AI2713" i="1" s="1"/>
  <c r="AM2714" i="1"/>
  <c r="AI2714" i="1" s="1"/>
  <c r="AM2715" i="1"/>
  <c r="AI2715" i="1" s="1"/>
  <c r="AM2716" i="1"/>
  <c r="AI2716" i="1" s="1"/>
  <c r="AM2717" i="1"/>
  <c r="AI2717" i="1" s="1"/>
  <c r="AM2718" i="1"/>
  <c r="AI2718" i="1" s="1"/>
  <c r="AM2719" i="1"/>
  <c r="AI2719" i="1" s="1"/>
  <c r="AM2720" i="1"/>
  <c r="AI2720" i="1" s="1"/>
  <c r="AM2721" i="1"/>
  <c r="AI2721" i="1" s="1"/>
  <c r="AM2722" i="1"/>
  <c r="AI2722" i="1" s="1"/>
  <c r="AM2723" i="1"/>
  <c r="AI2723" i="1" s="1"/>
  <c r="AM2724" i="1"/>
  <c r="AI2724" i="1" s="1"/>
  <c r="AM2725" i="1"/>
  <c r="AI2725" i="1" s="1"/>
  <c r="AM2726" i="1"/>
  <c r="AI2726" i="1" s="1"/>
  <c r="AM2727" i="1"/>
  <c r="AI2727" i="1" s="1"/>
  <c r="AM2728" i="1"/>
  <c r="AI2728" i="1" s="1"/>
  <c r="AM2729" i="1"/>
  <c r="AI2729" i="1" s="1"/>
  <c r="AM2730" i="1"/>
  <c r="AI2730" i="1" s="1"/>
  <c r="AM2731" i="1"/>
  <c r="AI2731" i="1" s="1"/>
  <c r="AM2732" i="1"/>
  <c r="AI2732" i="1" s="1"/>
  <c r="AM2733" i="1"/>
  <c r="AI2733" i="1" s="1"/>
  <c r="AM2734" i="1"/>
  <c r="AI2734" i="1" s="1"/>
  <c r="AM2735" i="1"/>
  <c r="AI2735" i="1" s="1"/>
  <c r="AM2736" i="1"/>
  <c r="AI2736" i="1" s="1"/>
  <c r="AM2737" i="1"/>
  <c r="AI2737" i="1" s="1"/>
  <c r="AM2738" i="1"/>
  <c r="AI2738" i="1" s="1"/>
  <c r="AM2739" i="1"/>
  <c r="AI2739" i="1" s="1"/>
  <c r="AM2740" i="1"/>
  <c r="AI2740" i="1" s="1"/>
  <c r="AM2741" i="1"/>
  <c r="AI2741" i="1" s="1"/>
  <c r="AM2742" i="1"/>
  <c r="AI2742" i="1" s="1"/>
  <c r="AM2743" i="1"/>
  <c r="AI2743" i="1" s="1"/>
  <c r="AM2744" i="1"/>
  <c r="AI2744" i="1" s="1"/>
  <c r="AM2745" i="1"/>
  <c r="AI2745" i="1" s="1"/>
  <c r="AM2746" i="1"/>
  <c r="AI2746" i="1" s="1"/>
  <c r="AM2747" i="1"/>
  <c r="AI2747" i="1" s="1"/>
  <c r="AM2748" i="1"/>
  <c r="AI2748" i="1" s="1"/>
  <c r="AM2749" i="1"/>
  <c r="AI2749" i="1" s="1"/>
  <c r="AM2750" i="1"/>
  <c r="AI2750" i="1" s="1"/>
  <c r="AM2751" i="1"/>
  <c r="AI2751" i="1" s="1"/>
  <c r="AM2752" i="1"/>
  <c r="AI2752" i="1" s="1"/>
  <c r="AM2753" i="1"/>
  <c r="AI2753" i="1" s="1"/>
  <c r="AM2754" i="1"/>
  <c r="AI2754" i="1" s="1"/>
  <c r="AM2755" i="1"/>
  <c r="AI2755" i="1" s="1"/>
  <c r="AM2756" i="1"/>
  <c r="AI2756" i="1" s="1"/>
  <c r="AM2757" i="1"/>
  <c r="AI2757" i="1" s="1"/>
  <c r="AM2758" i="1"/>
  <c r="AI2758" i="1" s="1"/>
  <c r="AM2759" i="1"/>
  <c r="AI2759" i="1" s="1"/>
  <c r="AM2760" i="1"/>
  <c r="AI2760" i="1" s="1"/>
  <c r="AM2761" i="1"/>
  <c r="AI2761" i="1" s="1"/>
  <c r="AM2762" i="1"/>
  <c r="AI2762" i="1" s="1"/>
  <c r="AM2763" i="1"/>
  <c r="AI2763" i="1" s="1"/>
  <c r="AM2764" i="1"/>
  <c r="AI2764" i="1" s="1"/>
  <c r="AM2765" i="1"/>
  <c r="AI2765" i="1" s="1"/>
  <c r="AM2766" i="1"/>
  <c r="AI2766" i="1" s="1"/>
  <c r="AM2767" i="1"/>
  <c r="AI2767" i="1" s="1"/>
  <c r="AM2768" i="1"/>
  <c r="AI2768" i="1" s="1"/>
  <c r="AM2769" i="1"/>
  <c r="AI2769" i="1" s="1"/>
  <c r="AM2770" i="1"/>
  <c r="AI2770" i="1" s="1"/>
  <c r="AM2771" i="1"/>
  <c r="AI2771" i="1" s="1"/>
  <c r="AM2772" i="1"/>
  <c r="AI2772" i="1" s="1"/>
  <c r="AM2773" i="1"/>
  <c r="AI2773" i="1" s="1"/>
  <c r="AM2774" i="1"/>
  <c r="AI2774" i="1" s="1"/>
  <c r="AM2775" i="1"/>
  <c r="AI2775" i="1" s="1"/>
  <c r="AM2776" i="1"/>
  <c r="AI2776" i="1" s="1"/>
  <c r="AM2777" i="1"/>
  <c r="AI2777" i="1" s="1"/>
  <c r="AM2778" i="1"/>
  <c r="AI2778" i="1" s="1"/>
  <c r="AM2779" i="1"/>
  <c r="AI2779" i="1" s="1"/>
  <c r="AM2780" i="1"/>
  <c r="AI2780" i="1" s="1"/>
  <c r="AM2781" i="1"/>
  <c r="AI2781" i="1" s="1"/>
  <c r="AM2782" i="1"/>
  <c r="AI2782" i="1" s="1"/>
  <c r="AM2783" i="1"/>
  <c r="AI2783" i="1" s="1"/>
  <c r="AM2784" i="1"/>
  <c r="AI2784" i="1" s="1"/>
  <c r="AM2785" i="1"/>
  <c r="AI2785" i="1" s="1"/>
  <c r="AM2786" i="1"/>
  <c r="AI2786" i="1" s="1"/>
  <c r="AM2787" i="1"/>
  <c r="AI2787" i="1" s="1"/>
  <c r="AM2788" i="1"/>
  <c r="AI2788" i="1" s="1"/>
  <c r="AM2789" i="1"/>
  <c r="AI2789" i="1" s="1"/>
  <c r="AM2790" i="1"/>
  <c r="AI2790" i="1" s="1"/>
  <c r="AM2791" i="1"/>
  <c r="AI2791" i="1" s="1"/>
  <c r="AM2792" i="1"/>
  <c r="AI2792" i="1" s="1"/>
  <c r="AM2793" i="1"/>
  <c r="AI2793" i="1" s="1"/>
  <c r="AM2794" i="1"/>
  <c r="AI2794" i="1" s="1"/>
  <c r="AM2795" i="1"/>
  <c r="AI2795" i="1" s="1"/>
  <c r="AM2796" i="1"/>
  <c r="AI2796" i="1" s="1"/>
  <c r="AM2797" i="1"/>
  <c r="AI2797" i="1" s="1"/>
  <c r="AM2798" i="1"/>
  <c r="AI2798" i="1" s="1"/>
  <c r="AM2799" i="1"/>
  <c r="AI2799" i="1" s="1"/>
  <c r="AM2800" i="1"/>
  <c r="AI2800" i="1" s="1"/>
  <c r="AM2801" i="1"/>
  <c r="AI2801" i="1" s="1"/>
  <c r="AM2802" i="1"/>
  <c r="AI2802" i="1" s="1"/>
  <c r="AM2803" i="1"/>
  <c r="AI2803" i="1" s="1"/>
  <c r="AM2804" i="1"/>
  <c r="AI2804" i="1" s="1"/>
  <c r="AM2805" i="1"/>
  <c r="AI2805" i="1" s="1"/>
  <c r="AM2806" i="1"/>
  <c r="AI2806" i="1" s="1"/>
  <c r="AM2807" i="1"/>
  <c r="AI2807" i="1" s="1"/>
  <c r="AM2808" i="1"/>
  <c r="AI2808" i="1" s="1"/>
  <c r="AM2809" i="1"/>
  <c r="AI2809" i="1" s="1"/>
  <c r="AM2810" i="1"/>
  <c r="AI2810" i="1" s="1"/>
  <c r="AM2811" i="1"/>
  <c r="AI2811" i="1" s="1"/>
  <c r="AM2812" i="1"/>
  <c r="AI2812" i="1" s="1"/>
  <c r="AM2813" i="1"/>
  <c r="AI2813" i="1" s="1"/>
  <c r="AM2814" i="1"/>
  <c r="AI2814" i="1" s="1"/>
  <c r="AM2815" i="1"/>
  <c r="AI2815" i="1" s="1"/>
  <c r="AM2816" i="1"/>
  <c r="AI2816" i="1" s="1"/>
  <c r="AM2817" i="1"/>
  <c r="AI2817" i="1" s="1"/>
  <c r="AM2818" i="1"/>
  <c r="AI2818" i="1" s="1"/>
  <c r="AM2819" i="1"/>
  <c r="AI2819" i="1" s="1"/>
  <c r="AM2820" i="1"/>
  <c r="AI2820" i="1" s="1"/>
  <c r="AM2821" i="1"/>
  <c r="AI2821" i="1" s="1"/>
  <c r="AM2822" i="1"/>
  <c r="AI2822" i="1" s="1"/>
  <c r="AM2823" i="1"/>
  <c r="AI2823" i="1" s="1"/>
  <c r="AM2824" i="1"/>
  <c r="AI2824" i="1" s="1"/>
  <c r="AM2825" i="1"/>
  <c r="AI2825" i="1" s="1"/>
  <c r="AM2826" i="1"/>
  <c r="AI2826" i="1" s="1"/>
  <c r="AM2827" i="1"/>
  <c r="AI2827" i="1" s="1"/>
  <c r="AM2828" i="1"/>
  <c r="AI2828" i="1" s="1"/>
  <c r="AM2829" i="1"/>
  <c r="AI2829" i="1" s="1"/>
  <c r="AM2830" i="1"/>
  <c r="AI2830" i="1" s="1"/>
  <c r="AM2831" i="1"/>
  <c r="AI2831" i="1" s="1"/>
  <c r="AM2832" i="1"/>
  <c r="AI2832" i="1" s="1"/>
  <c r="AM2833" i="1"/>
  <c r="AI2833" i="1" s="1"/>
  <c r="AM2834" i="1"/>
  <c r="AI2834" i="1" s="1"/>
  <c r="AM2835" i="1"/>
  <c r="AI2835" i="1" s="1"/>
  <c r="AM2836" i="1"/>
  <c r="AI2836" i="1" s="1"/>
  <c r="AM2837" i="1"/>
  <c r="AI2837" i="1" s="1"/>
  <c r="AM2838" i="1"/>
  <c r="AI2838" i="1" s="1"/>
  <c r="AM2839" i="1"/>
  <c r="AI2839" i="1" s="1"/>
  <c r="AM2840" i="1"/>
  <c r="AI2840" i="1" s="1"/>
  <c r="AM2841" i="1"/>
  <c r="AI2841" i="1" s="1"/>
  <c r="AM2842" i="1"/>
  <c r="AI2842" i="1" s="1"/>
  <c r="AM2843" i="1"/>
  <c r="AI2843" i="1" s="1"/>
  <c r="AM2844" i="1"/>
  <c r="AI2844" i="1" s="1"/>
  <c r="AM2845" i="1"/>
  <c r="AI2845" i="1" s="1"/>
  <c r="AM2846" i="1"/>
  <c r="AI2846" i="1" s="1"/>
  <c r="AM2847" i="1"/>
  <c r="AI2847" i="1" s="1"/>
  <c r="AM2848" i="1"/>
  <c r="AI2848" i="1" s="1"/>
  <c r="AM2849" i="1"/>
  <c r="AI2849" i="1" s="1"/>
  <c r="AM2850" i="1"/>
  <c r="AI2850" i="1" s="1"/>
  <c r="AM2851" i="1"/>
  <c r="AI2851" i="1" s="1"/>
  <c r="AM2852" i="1"/>
  <c r="AI2852" i="1" s="1"/>
  <c r="AM2853" i="1"/>
  <c r="AI2853" i="1" s="1"/>
  <c r="AM2854" i="1"/>
  <c r="AI2854" i="1" s="1"/>
  <c r="AM2855" i="1"/>
  <c r="AI2855" i="1" s="1"/>
  <c r="AM2856" i="1"/>
  <c r="AI2856" i="1" s="1"/>
  <c r="AM2857" i="1"/>
  <c r="AI2857" i="1" s="1"/>
  <c r="AM2858" i="1"/>
  <c r="AI2858" i="1" s="1"/>
  <c r="AM2859" i="1"/>
  <c r="AI2859" i="1" s="1"/>
  <c r="AM2860" i="1"/>
  <c r="AI2860" i="1" s="1"/>
  <c r="AM2861" i="1"/>
  <c r="AI2861" i="1" s="1"/>
  <c r="AM2862" i="1"/>
  <c r="AI2862" i="1" s="1"/>
  <c r="AM2863" i="1"/>
  <c r="AI2863" i="1" s="1"/>
  <c r="AM2864" i="1"/>
  <c r="AI2864" i="1" s="1"/>
  <c r="AM2865" i="1"/>
  <c r="AI2865" i="1" s="1"/>
  <c r="AM2866" i="1"/>
  <c r="AI2866" i="1" s="1"/>
  <c r="AM2867" i="1"/>
  <c r="AI2867" i="1" s="1"/>
  <c r="AM2868" i="1"/>
  <c r="AI2868" i="1" s="1"/>
  <c r="AM2869" i="1"/>
  <c r="AI2869" i="1" s="1"/>
  <c r="AM2870" i="1"/>
  <c r="AI2870" i="1" s="1"/>
  <c r="AM2871" i="1"/>
  <c r="AI2871" i="1" s="1"/>
  <c r="AM2872" i="1"/>
  <c r="AI2872" i="1" s="1"/>
  <c r="AM2873" i="1"/>
  <c r="AI2873" i="1" s="1"/>
  <c r="AM2874" i="1"/>
  <c r="AI2874" i="1" s="1"/>
  <c r="AM2875" i="1"/>
  <c r="AI2875" i="1" s="1"/>
  <c r="AM2876" i="1"/>
  <c r="AI2876" i="1" s="1"/>
  <c r="AM2877" i="1"/>
  <c r="AI2877" i="1" s="1"/>
  <c r="AM2878" i="1"/>
  <c r="AI2878" i="1" s="1"/>
  <c r="AM2879" i="1"/>
  <c r="AI2879" i="1" s="1"/>
  <c r="AM2880" i="1"/>
  <c r="AI2880" i="1" s="1"/>
  <c r="AM2881" i="1"/>
  <c r="AI2881" i="1" s="1"/>
  <c r="AM2882" i="1"/>
  <c r="AI2882" i="1" s="1"/>
  <c r="AM2883" i="1"/>
  <c r="AI2883" i="1" s="1"/>
  <c r="AM2884" i="1"/>
  <c r="AI2884" i="1" s="1"/>
  <c r="AM2885" i="1"/>
  <c r="AI2885" i="1" s="1"/>
  <c r="AM2886" i="1"/>
  <c r="AI2886" i="1" s="1"/>
  <c r="AM2887" i="1"/>
  <c r="AI2887" i="1" s="1"/>
  <c r="AM2888" i="1"/>
  <c r="AI2888" i="1" s="1"/>
  <c r="AM2889" i="1"/>
  <c r="AI2889" i="1" s="1"/>
  <c r="AM2890" i="1"/>
  <c r="AI2890" i="1" s="1"/>
  <c r="AM2891" i="1"/>
  <c r="AI2891" i="1" s="1"/>
  <c r="AM2892" i="1"/>
  <c r="AI2892" i="1" s="1"/>
  <c r="AM2893" i="1"/>
  <c r="AI2893" i="1" s="1"/>
  <c r="AM2894" i="1"/>
  <c r="AI2894" i="1" s="1"/>
  <c r="AM2895" i="1"/>
  <c r="AI2895" i="1" s="1"/>
  <c r="AM2896" i="1"/>
  <c r="AI2896" i="1" s="1"/>
  <c r="AM2897" i="1"/>
  <c r="AI2897" i="1" s="1"/>
  <c r="AM2898" i="1"/>
  <c r="AI2898" i="1" s="1"/>
  <c r="AM2899" i="1"/>
  <c r="AI2899" i="1" s="1"/>
  <c r="AM2900" i="1"/>
  <c r="AI2900" i="1" s="1"/>
  <c r="AM2901" i="1"/>
  <c r="AI2901" i="1" s="1"/>
  <c r="AM2902" i="1"/>
  <c r="AI2902" i="1" s="1"/>
  <c r="AM2903" i="1"/>
  <c r="AI2903" i="1" s="1"/>
  <c r="AM2904" i="1"/>
  <c r="AI2904" i="1" s="1"/>
  <c r="AM2905" i="1"/>
  <c r="AI2905" i="1" s="1"/>
  <c r="AM2906" i="1"/>
  <c r="AI2906" i="1" s="1"/>
  <c r="AM2907" i="1"/>
  <c r="AI2907" i="1" s="1"/>
  <c r="AM2908" i="1"/>
  <c r="AI2908" i="1" s="1"/>
  <c r="AM2909" i="1"/>
  <c r="AI2909" i="1" s="1"/>
  <c r="AM2910" i="1"/>
  <c r="AI2910" i="1" s="1"/>
  <c r="AM2911" i="1"/>
  <c r="AI2911" i="1" s="1"/>
  <c r="AM2912" i="1"/>
  <c r="AI2912" i="1" s="1"/>
  <c r="AM2913" i="1"/>
  <c r="AI2913" i="1" s="1"/>
  <c r="AM2914" i="1"/>
  <c r="AI2914" i="1" s="1"/>
  <c r="AM2915" i="1"/>
  <c r="AI2915" i="1" s="1"/>
  <c r="AM2916" i="1"/>
  <c r="AI2916" i="1" s="1"/>
  <c r="AM2917" i="1"/>
  <c r="AI2917" i="1" s="1"/>
  <c r="AM2918" i="1"/>
  <c r="AI2918" i="1" s="1"/>
  <c r="AM2919" i="1"/>
  <c r="AI2919" i="1" s="1"/>
  <c r="AM2920" i="1"/>
  <c r="AI2920" i="1" s="1"/>
  <c r="AM2921" i="1"/>
  <c r="AI2921" i="1" s="1"/>
  <c r="AM2922" i="1"/>
  <c r="AI2922" i="1" s="1"/>
  <c r="AM2923" i="1"/>
  <c r="AI2923" i="1" s="1"/>
  <c r="AM2924" i="1"/>
  <c r="AI2924" i="1" s="1"/>
  <c r="AM2925" i="1"/>
  <c r="AI2925" i="1" s="1"/>
  <c r="AM2926" i="1"/>
  <c r="AI2926" i="1" s="1"/>
  <c r="AM2927" i="1"/>
  <c r="AI2927" i="1" s="1"/>
  <c r="AM2928" i="1"/>
  <c r="AI2928" i="1" s="1"/>
  <c r="AM2929" i="1"/>
  <c r="AI2929" i="1" s="1"/>
  <c r="AM2930" i="1"/>
  <c r="AI2930" i="1" s="1"/>
  <c r="AM2931" i="1"/>
  <c r="AI2931" i="1" s="1"/>
  <c r="AM2932" i="1"/>
  <c r="AI2932" i="1" s="1"/>
  <c r="AM2933" i="1"/>
  <c r="AI2933" i="1" s="1"/>
  <c r="AM2934" i="1"/>
  <c r="AI2934" i="1" s="1"/>
  <c r="AM2935" i="1"/>
  <c r="AI2935" i="1" s="1"/>
  <c r="AM2936" i="1"/>
  <c r="AI2936" i="1" s="1"/>
  <c r="AM2937" i="1"/>
  <c r="AI2937" i="1" s="1"/>
  <c r="AM2938" i="1"/>
  <c r="AI2938" i="1" s="1"/>
  <c r="AM2939" i="1"/>
  <c r="AI2939" i="1" s="1"/>
  <c r="AM2940" i="1"/>
  <c r="AI2940" i="1" s="1"/>
  <c r="AM2941" i="1"/>
  <c r="AI2941" i="1" s="1"/>
  <c r="AM2942" i="1"/>
  <c r="AI2942" i="1" s="1"/>
  <c r="AM2943" i="1"/>
  <c r="AI2943" i="1" s="1"/>
  <c r="AM2944" i="1"/>
  <c r="AI2944" i="1" s="1"/>
  <c r="AM2945" i="1"/>
  <c r="AI2945" i="1" s="1"/>
  <c r="AM2946" i="1"/>
  <c r="AI2946" i="1" s="1"/>
  <c r="AM2947" i="1"/>
  <c r="AI2947" i="1" s="1"/>
  <c r="AM2948" i="1"/>
  <c r="AI2948" i="1" s="1"/>
  <c r="AM2949" i="1"/>
  <c r="AI2949" i="1" s="1"/>
  <c r="AM2950" i="1"/>
  <c r="AI2950" i="1" s="1"/>
  <c r="AM2951" i="1"/>
  <c r="AI2951" i="1" s="1"/>
  <c r="AM2952" i="1"/>
  <c r="AI2952" i="1" s="1"/>
  <c r="AM2953" i="1"/>
  <c r="AI2953" i="1" s="1"/>
  <c r="AM2954" i="1"/>
  <c r="AI2954" i="1" s="1"/>
  <c r="AM2955" i="1"/>
  <c r="AI2955" i="1" s="1"/>
  <c r="AM2956" i="1"/>
  <c r="AI2956" i="1" s="1"/>
  <c r="AM2957" i="1"/>
  <c r="AI2957" i="1" s="1"/>
  <c r="AM2958" i="1"/>
  <c r="AI2958" i="1" s="1"/>
  <c r="AM2959" i="1"/>
  <c r="AI2959" i="1" s="1"/>
  <c r="AM2960" i="1"/>
  <c r="AI2960" i="1" s="1"/>
  <c r="AM2" i="1"/>
  <c r="H3" i="1"/>
  <c r="BU3" i="1"/>
  <c r="CB3" i="1"/>
  <c r="H4" i="1"/>
  <c r="BQ4" i="1"/>
  <c r="AZ4" i="1" s="1"/>
  <c r="BU4" i="1"/>
  <c r="CB4" i="1"/>
  <c r="H5" i="1"/>
  <c r="BQ5" i="1"/>
  <c r="AZ5" i="1" s="1"/>
  <c r="BN5" i="1" s="1"/>
  <c r="BO5" i="1" s="1"/>
  <c r="BU5" i="1"/>
  <c r="CB5" i="1"/>
  <c r="BQ6" i="1"/>
  <c r="BU6" i="1"/>
  <c r="CB6" i="1"/>
  <c r="BQ7" i="1"/>
  <c r="BU7" i="1"/>
  <c r="CB7" i="1"/>
  <c r="H8" i="1"/>
  <c r="BQ8" i="1"/>
  <c r="BU8" i="1"/>
  <c r="CB8" i="1"/>
  <c r="H9" i="1"/>
  <c r="BQ9" i="1"/>
  <c r="BU9" i="1"/>
  <c r="CB9" i="1"/>
  <c r="H10" i="1"/>
  <c r="BQ10" i="1"/>
  <c r="BU10" i="1"/>
  <c r="CB10" i="1"/>
  <c r="H11" i="1"/>
  <c r="BQ11" i="1"/>
  <c r="BU11" i="1"/>
  <c r="CB11" i="1"/>
  <c r="H12" i="1"/>
  <c r="BQ12" i="1"/>
  <c r="BU12" i="1"/>
  <c r="CB12" i="1"/>
  <c r="H13" i="1"/>
  <c r="BQ13" i="1"/>
  <c r="BU13" i="1"/>
  <c r="CB13" i="1"/>
  <c r="H14" i="1"/>
  <c r="BQ14" i="1"/>
  <c r="BU14" i="1"/>
  <c r="CB14" i="1"/>
  <c r="H15" i="1"/>
  <c r="BQ15" i="1"/>
  <c r="BU15" i="1"/>
  <c r="CB15" i="1"/>
  <c r="H16" i="1"/>
  <c r="BQ16" i="1"/>
  <c r="BU16" i="1"/>
  <c r="CB16" i="1"/>
  <c r="H17" i="1"/>
  <c r="BQ17" i="1"/>
  <c r="BU17" i="1"/>
  <c r="CB17" i="1"/>
  <c r="H18" i="1"/>
  <c r="BQ18" i="1"/>
  <c r="BU18" i="1"/>
  <c r="CB18" i="1"/>
  <c r="H19" i="1"/>
  <c r="BQ19" i="1"/>
  <c r="BU19" i="1"/>
  <c r="CB19" i="1"/>
  <c r="H20" i="1"/>
  <c r="BQ20" i="1"/>
  <c r="BU20" i="1"/>
  <c r="CB20" i="1"/>
  <c r="H21" i="1"/>
  <c r="BQ21" i="1"/>
  <c r="BU21" i="1"/>
  <c r="CB21" i="1"/>
  <c r="H22" i="1"/>
  <c r="BQ22" i="1"/>
  <c r="BU22" i="1"/>
  <c r="CB22" i="1"/>
  <c r="H23" i="1"/>
  <c r="BQ23" i="1"/>
  <c r="BU23" i="1"/>
  <c r="CB23" i="1"/>
  <c r="H24" i="1"/>
  <c r="BQ24" i="1"/>
  <c r="BU24" i="1"/>
  <c r="CB24" i="1"/>
  <c r="H25" i="1"/>
  <c r="BQ25" i="1"/>
  <c r="BU25" i="1"/>
  <c r="CB25" i="1"/>
  <c r="H26" i="1"/>
  <c r="BQ26" i="1"/>
  <c r="BU26" i="1"/>
  <c r="CB26" i="1"/>
  <c r="H27" i="1"/>
  <c r="BQ27" i="1"/>
  <c r="BU27" i="1"/>
  <c r="CB27" i="1"/>
  <c r="H28" i="1"/>
  <c r="BQ28" i="1"/>
  <c r="BU28" i="1"/>
  <c r="CB28" i="1"/>
  <c r="H29" i="1"/>
  <c r="BQ29" i="1"/>
  <c r="BU29" i="1"/>
  <c r="CB29" i="1"/>
  <c r="H30" i="1"/>
  <c r="BQ30" i="1"/>
  <c r="BU30" i="1"/>
  <c r="CB30" i="1"/>
  <c r="H31" i="1"/>
  <c r="BQ31" i="1"/>
  <c r="BU31" i="1"/>
  <c r="CB31" i="1"/>
  <c r="H32" i="1"/>
  <c r="BQ32" i="1"/>
  <c r="BU32" i="1"/>
  <c r="CB32" i="1"/>
  <c r="H33" i="1"/>
  <c r="BQ33" i="1"/>
  <c r="BU33" i="1"/>
  <c r="CB33" i="1"/>
  <c r="H34" i="1"/>
  <c r="BQ34" i="1"/>
  <c r="BU34" i="1"/>
  <c r="CB34" i="1"/>
  <c r="H35" i="1"/>
  <c r="BQ35" i="1"/>
  <c r="BU35" i="1"/>
  <c r="CB35" i="1"/>
  <c r="H36" i="1"/>
  <c r="BQ36" i="1"/>
  <c r="F36" i="1" s="1"/>
  <c r="G36" i="1" s="1"/>
  <c r="BU36" i="1"/>
  <c r="CB36" i="1"/>
  <c r="H37" i="1"/>
  <c r="BQ37" i="1"/>
  <c r="BU37" i="1"/>
  <c r="CB37" i="1"/>
  <c r="H38" i="1"/>
  <c r="BQ38" i="1"/>
  <c r="BU38" i="1"/>
  <c r="CB38" i="1"/>
  <c r="H39" i="1"/>
  <c r="BQ39" i="1"/>
  <c r="BU39" i="1"/>
  <c r="CB39" i="1"/>
  <c r="H40" i="1"/>
  <c r="BQ40" i="1"/>
  <c r="BU40" i="1"/>
  <c r="CB40" i="1"/>
  <c r="H41" i="1"/>
  <c r="BQ41" i="1"/>
  <c r="A41" i="1" s="1"/>
  <c r="BU41" i="1"/>
  <c r="CB41" i="1"/>
  <c r="H42" i="1"/>
  <c r="BQ42" i="1"/>
  <c r="BU42" i="1"/>
  <c r="CB42" i="1"/>
  <c r="H43" i="1"/>
  <c r="BQ43" i="1"/>
  <c r="BU43" i="1"/>
  <c r="CB43" i="1"/>
  <c r="H44" i="1"/>
  <c r="BQ44" i="1"/>
  <c r="BU44" i="1"/>
  <c r="CB44" i="1"/>
  <c r="H45" i="1"/>
  <c r="BQ45" i="1"/>
  <c r="BU45" i="1"/>
  <c r="CB45" i="1"/>
  <c r="H46" i="1"/>
  <c r="BQ46" i="1"/>
  <c r="BU46" i="1"/>
  <c r="CB46" i="1"/>
  <c r="H47" i="1"/>
  <c r="BQ47" i="1"/>
  <c r="BU47" i="1"/>
  <c r="CB47" i="1"/>
  <c r="H48" i="1"/>
  <c r="BQ48" i="1"/>
  <c r="BU48" i="1"/>
  <c r="CB48" i="1"/>
  <c r="H49" i="1"/>
  <c r="BQ49" i="1"/>
  <c r="BU49" i="1"/>
  <c r="CB49" i="1"/>
  <c r="H50" i="1"/>
  <c r="BQ50" i="1"/>
  <c r="BU50" i="1"/>
  <c r="CB50" i="1"/>
  <c r="H51" i="1"/>
  <c r="BQ51" i="1"/>
  <c r="BU51" i="1"/>
  <c r="CB51" i="1"/>
  <c r="H52" i="1"/>
  <c r="BQ52" i="1"/>
  <c r="BU52" i="1"/>
  <c r="CB52" i="1"/>
  <c r="H53" i="1"/>
  <c r="BQ53" i="1"/>
  <c r="BU53" i="1"/>
  <c r="CB53" i="1"/>
  <c r="H54" i="1"/>
  <c r="BQ54" i="1"/>
  <c r="BU54" i="1"/>
  <c r="CB54" i="1"/>
  <c r="H55" i="1"/>
  <c r="BQ55" i="1"/>
  <c r="BU55" i="1"/>
  <c r="CB55" i="1"/>
  <c r="H56" i="1"/>
  <c r="BQ56" i="1"/>
  <c r="BU56" i="1"/>
  <c r="CB56" i="1"/>
  <c r="H57" i="1"/>
  <c r="BQ57" i="1"/>
  <c r="BU57" i="1"/>
  <c r="CB57" i="1"/>
  <c r="H58" i="1"/>
  <c r="BQ58" i="1"/>
  <c r="BU58" i="1"/>
  <c r="CB58" i="1"/>
  <c r="H59" i="1"/>
  <c r="BQ59" i="1"/>
  <c r="BU59" i="1"/>
  <c r="CB59" i="1"/>
  <c r="H60" i="1"/>
  <c r="BQ60" i="1"/>
  <c r="BU60" i="1"/>
  <c r="CB60" i="1"/>
  <c r="H61" i="1"/>
  <c r="BQ61" i="1"/>
  <c r="BU61" i="1"/>
  <c r="CB61" i="1"/>
  <c r="H62" i="1"/>
  <c r="BQ62" i="1"/>
  <c r="BU62" i="1"/>
  <c r="CB62" i="1"/>
  <c r="H63" i="1"/>
  <c r="BQ63" i="1"/>
  <c r="BU63" i="1"/>
  <c r="CB63" i="1"/>
  <c r="H64" i="1"/>
  <c r="BQ64" i="1"/>
  <c r="BU64" i="1"/>
  <c r="CB64" i="1"/>
  <c r="H65" i="1"/>
  <c r="BQ65" i="1"/>
  <c r="BU65" i="1"/>
  <c r="CB65" i="1"/>
  <c r="H66" i="1"/>
  <c r="BQ66" i="1"/>
  <c r="BU66" i="1"/>
  <c r="CB66" i="1"/>
  <c r="H67" i="1"/>
  <c r="BQ67" i="1"/>
  <c r="BU67" i="1"/>
  <c r="CB67" i="1"/>
  <c r="H68" i="1"/>
  <c r="BQ68" i="1"/>
  <c r="BU68" i="1"/>
  <c r="CB68" i="1"/>
  <c r="H69" i="1"/>
  <c r="BQ69" i="1"/>
  <c r="BU69" i="1"/>
  <c r="CB69" i="1"/>
  <c r="H70" i="1"/>
  <c r="BQ70" i="1"/>
  <c r="BU70" i="1"/>
  <c r="CB70" i="1"/>
  <c r="H71" i="1"/>
  <c r="BQ71" i="1"/>
  <c r="BU71" i="1"/>
  <c r="CB71" i="1"/>
  <c r="H72" i="1"/>
  <c r="BQ72" i="1"/>
  <c r="BU72" i="1"/>
  <c r="CB72" i="1"/>
  <c r="H73" i="1"/>
  <c r="BQ73" i="1"/>
  <c r="BU73" i="1"/>
  <c r="CB73" i="1"/>
  <c r="H74" i="1"/>
  <c r="BQ74" i="1"/>
  <c r="BU74" i="1"/>
  <c r="CB74" i="1"/>
  <c r="H75" i="1"/>
  <c r="BQ75" i="1"/>
  <c r="BU75" i="1"/>
  <c r="CB75" i="1"/>
  <c r="H76" i="1"/>
  <c r="BQ76" i="1"/>
  <c r="BU76" i="1"/>
  <c r="CB76" i="1"/>
  <c r="H77" i="1"/>
  <c r="BQ77" i="1"/>
  <c r="BU77" i="1"/>
  <c r="CB77" i="1"/>
  <c r="H78" i="1"/>
  <c r="BQ78" i="1"/>
  <c r="BU78" i="1"/>
  <c r="CB78" i="1"/>
  <c r="H79" i="1"/>
  <c r="BQ79" i="1"/>
  <c r="BU79" i="1"/>
  <c r="CB79" i="1"/>
  <c r="H80" i="1"/>
  <c r="BQ80" i="1"/>
  <c r="BU80" i="1"/>
  <c r="CB80" i="1"/>
  <c r="H81" i="1"/>
  <c r="BQ81" i="1"/>
  <c r="BU81" i="1"/>
  <c r="CB81" i="1"/>
  <c r="H82" i="1"/>
  <c r="BQ82" i="1"/>
  <c r="BU82" i="1"/>
  <c r="CB82" i="1"/>
  <c r="H83" i="1"/>
  <c r="BQ83" i="1"/>
  <c r="BU83" i="1"/>
  <c r="CB83" i="1"/>
  <c r="H84" i="1"/>
  <c r="BQ84" i="1"/>
  <c r="BU84" i="1"/>
  <c r="CB84" i="1"/>
  <c r="H85" i="1"/>
  <c r="BQ85" i="1"/>
  <c r="BU85" i="1"/>
  <c r="CB85" i="1"/>
  <c r="H86" i="1"/>
  <c r="BQ86" i="1"/>
  <c r="BU86" i="1"/>
  <c r="CB86" i="1"/>
  <c r="H87" i="1"/>
  <c r="BQ87" i="1"/>
  <c r="BU87" i="1"/>
  <c r="CB87" i="1"/>
  <c r="H88" i="1"/>
  <c r="BQ88" i="1"/>
  <c r="BU88" i="1"/>
  <c r="CB88" i="1"/>
  <c r="H89" i="1"/>
  <c r="BQ89" i="1"/>
  <c r="BU89" i="1"/>
  <c r="CB89" i="1"/>
  <c r="H90" i="1"/>
  <c r="BQ90" i="1"/>
  <c r="BU90" i="1"/>
  <c r="CB90" i="1"/>
  <c r="H91" i="1"/>
  <c r="BQ91" i="1"/>
  <c r="BU91" i="1"/>
  <c r="CB91" i="1"/>
  <c r="H92" i="1"/>
  <c r="BQ92" i="1"/>
  <c r="BU92" i="1"/>
  <c r="CB92" i="1"/>
  <c r="H93" i="1"/>
  <c r="BQ93" i="1"/>
  <c r="BU93" i="1"/>
  <c r="CB93" i="1"/>
  <c r="H94" i="1"/>
  <c r="BQ94" i="1"/>
  <c r="BU94" i="1"/>
  <c r="CB94" i="1"/>
  <c r="H95" i="1"/>
  <c r="BQ95" i="1"/>
  <c r="BU95" i="1"/>
  <c r="CB95" i="1"/>
  <c r="H96" i="1"/>
  <c r="BQ96" i="1"/>
  <c r="BU96" i="1"/>
  <c r="CB96" i="1"/>
  <c r="H97" i="1"/>
  <c r="BQ97" i="1"/>
  <c r="BU97" i="1"/>
  <c r="CB97" i="1"/>
  <c r="H98" i="1"/>
  <c r="BQ98" i="1"/>
  <c r="BU98" i="1"/>
  <c r="CB98" i="1"/>
  <c r="H99" i="1"/>
  <c r="BQ99" i="1"/>
  <c r="BU99" i="1"/>
  <c r="CB99" i="1"/>
  <c r="H100" i="1"/>
  <c r="BQ100" i="1"/>
  <c r="BU100" i="1"/>
  <c r="CB100" i="1"/>
  <c r="H101" i="1"/>
  <c r="BQ101" i="1"/>
  <c r="BU101" i="1"/>
  <c r="CB101" i="1"/>
  <c r="H102" i="1"/>
  <c r="BQ102" i="1"/>
  <c r="BU102" i="1"/>
  <c r="CB102" i="1"/>
  <c r="H103" i="1"/>
  <c r="BQ103" i="1"/>
  <c r="BU103" i="1"/>
  <c r="CB103" i="1"/>
  <c r="H104" i="1"/>
  <c r="BQ104" i="1"/>
  <c r="BU104" i="1"/>
  <c r="CB104" i="1"/>
  <c r="H105" i="1"/>
  <c r="BQ105" i="1"/>
  <c r="BU105" i="1"/>
  <c r="CB105" i="1"/>
  <c r="H106" i="1"/>
  <c r="BQ106" i="1"/>
  <c r="BU106" i="1"/>
  <c r="CB106" i="1"/>
  <c r="H107" i="1"/>
  <c r="BQ107" i="1"/>
  <c r="BU107" i="1"/>
  <c r="CB107" i="1"/>
  <c r="H108" i="1"/>
  <c r="BQ108" i="1"/>
  <c r="BU108" i="1"/>
  <c r="CB108" i="1"/>
  <c r="H109" i="1"/>
  <c r="BQ109" i="1"/>
  <c r="BU109" i="1"/>
  <c r="CB109" i="1"/>
  <c r="H110" i="1"/>
  <c r="BQ110" i="1"/>
  <c r="BU110" i="1"/>
  <c r="CB110" i="1"/>
  <c r="H111" i="1"/>
  <c r="BQ111" i="1"/>
  <c r="BU111" i="1"/>
  <c r="CB111" i="1"/>
  <c r="BQ112" i="1"/>
  <c r="BU112" i="1"/>
  <c r="CB112" i="1"/>
  <c r="H113" i="1"/>
  <c r="BQ113" i="1"/>
  <c r="BU113" i="1"/>
  <c r="CB113" i="1"/>
  <c r="H114" i="1"/>
  <c r="BQ114" i="1"/>
  <c r="BU114" i="1"/>
  <c r="CB114" i="1"/>
  <c r="H115" i="1"/>
  <c r="BQ115" i="1"/>
  <c r="BU115" i="1"/>
  <c r="CB115" i="1"/>
  <c r="H116" i="1"/>
  <c r="BQ116" i="1"/>
  <c r="BU116" i="1"/>
  <c r="CB116" i="1"/>
  <c r="H117" i="1"/>
  <c r="BQ117" i="1"/>
  <c r="BU117" i="1"/>
  <c r="CB117" i="1"/>
  <c r="H118" i="1"/>
  <c r="BQ118" i="1"/>
  <c r="BU118" i="1"/>
  <c r="CB118" i="1"/>
  <c r="H119" i="1"/>
  <c r="BQ119" i="1"/>
  <c r="BU119" i="1"/>
  <c r="CB119" i="1"/>
  <c r="H120" i="1"/>
  <c r="BQ120" i="1"/>
  <c r="BU120" i="1"/>
  <c r="CB120" i="1"/>
  <c r="H121" i="1"/>
  <c r="BQ121" i="1"/>
  <c r="BU121" i="1"/>
  <c r="CB121" i="1"/>
  <c r="H122" i="1"/>
  <c r="BQ122" i="1"/>
  <c r="BU122" i="1"/>
  <c r="CB122" i="1"/>
  <c r="H123" i="1"/>
  <c r="BQ123" i="1"/>
  <c r="BU123" i="1"/>
  <c r="CB123" i="1"/>
  <c r="H124" i="1"/>
  <c r="BQ124" i="1"/>
  <c r="BU124" i="1"/>
  <c r="CB124" i="1"/>
  <c r="H125" i="1"/>
  <c r="BQ125" i="1"/>
  <c r="BU125" i="1"/>
  <c r="CB125" i="1"/>
  <c r="H126" i="1"/>
  <c r="BQ126" i="1"/>
  <c r="BU126" i="1"/>
  <c r="CB126" i="1"/>
  <c r="H127" i="1"/>
  <c r="BQ127" i="1"/>
  <c r="BU127" i="1"/>
  <c r="CB127" i="1"/>
  <c r="H128" i="1"/>
  <c r="BQ128" i="1"/>
  <c r="BU128" i="1"/>
  <c r="CB128" i="1"/>
  <c r="H129" i="1"/>
  <c r="BQ129" i="1"/>
  <c r="BU129" i="1"/>
  <c r="CB129" i="1"/>
  <c r="H130" i="1"/>
  <c r="BQ130" i="1"/>
  <c r="BU130" i="1"/>
  <c r="CB130" i="1"/>
  <c r="H131" i="1"/>
  <c r="BQ131" i="1"/>
  <c r="BU131" i="1"/>
  <c r="CB131" i="1"/>
  <c r="H132" i="1"/>
  <c r="BQ132" i="1"/>
  <c r="BU132" i="1"/>
  <c r="CB132" i="1"/>
  <c r="H133" i="1"/>
  <c r="BQ133" i="1"/>
  <c r="BU133" i="1"/>
  <c r="CB133" i="1"/>
  <c r="H134" i="1"/>
  <c r="BQ134" i="1"/>
  <c r="BU134" i="1"/>
  <c r="CB134" i="1"/>
  <c r="H135" i="1"/>
  <c r="BQ135" i="1"/>
  <c r="BU135" i="1"/>
  <c r="CB135" i="1"/>
  <c r="H136" i="1"/>
  <c r="BQ136" i="1"/>
  <c r="BU136" i="1"/>
  <c r="CB136" i="1"/>
  <c r="H137" i="1"/>
  <c r="BQ137" i="1"/>
  <c r="BU137" i="1"/>
  <c r="CB137" i="1"/>
  <c r="H138" i="1"/>
  <c r="BQ138" i="1"/>
  <c r="BU138" i="1"/>
  <c r="CB138" i="1"/>
  <c r="H139" i="1"/>
  <c r="BQ139" i="1"/>
  <c r="BU139" i="1"/>
  <c r="CB139" i="1"/>
  <c r="H140" i="1"/>
  <c r="BQ140" i="1"/>
  <c r="BU140" i="1"/>
  <c r="CB140" i="1"/>
  <c r="H141" i="1"/>
  <c r="BQ141" i="1"/>
  <c r="BU141" i="1"/>
  <c r="CB141" i="1"/>
  <c r="H142" i="1"/>
  <c r="BQ142" i="1"/>
  <c r="BU142" i="1"/>
  <c r="CB142" i="1"/>
  <c r="H143" i="1"/>
  <c r="BQ143" i="1"/>
  <c r="BU143" i="1"/>
  <c r="CB143" i="1"/>
  <c r="H144" i="1"/>
  <c r="BQ144" i="1"/>
  <c r="BU144" i="1"/>
  <c r="CB144" i="1"/>
  <c r="H145" i="1"/>
  <c r="BQ145" i="1"/>
  <c r="BU145" i="1"/>
  <c r="CB145" i="1"/>
  <c r="H146" i="1"/>
  <c r="BQ146" i="1"/>
  <c r="BU146" i="1"/>
  <c r="CB146" i="1"/>
  <c r="H147" i="1"/>
  <c r="BQ147" i="1"/>
  <c r="BU147" i="1"/>
  <c r="CB147" i="1"/>
  <c r="H148" i="1"/>
  <c r="BQ148" i="1"/>
  <c r="BU148" i="1"/>
  <c r="CB148" i="1"/>
  <c r="H149" i="1"/>
  <c r="BQ149" i="1"/>
  <c r="BU149" i="1"/>
  <c r="CB149" i="1"/>
  <c r="H150" i="1"/>
  <c r="BQ150" i="1"/>
  <c r="BU150" i="1"/>
  <c r="CB150" i="1"/>
  <c r="H151" i="1"/>
  <c r="BQ151" i="1"/>
  <c r="BU151" i="1"/>
  <c r="CB151" i="1"/>
  <c r="H152" i="1"/>
  <c r="BQ152" i="1"/>
  <c r="BU152" i="1"/>
  <c r="CB152" i="1"/>
  <c r="H153" i="1"/>
  <c r="BQ153" i="1"/>
  <c r="BU153" i="1"/>
  <c r="CB153" i="1"/>
  <c r="H154" i="1"/>
  <c r="BQ154" i="1"/>
  <c r="BU154" i="1"/>
  <c r="CB154" i="1"/>
  <c r="H155" i="1"/>
  <c r="BQ155" i="1"/>
  <c r="BU155" i="1"/>
  <c r="CB155" i="1"/>
  <c r="H156" i="1"/>
  <c r="BQ156" i="1"/>
  <c r="BU156" i="1"/>
  <c r="CB156" i="1"/>
  <c r="H157" i="1"/>
  <c r="BQ157" i="1"/>
  <c r="BU157" i="1"/>
  <c r="CB157" i="1"/>
  <c r="H158" i="1"/>
  <c r="BQ158" i="1"/>
  <c r="BU158" i="1"/>
  <c r="CB158" i="1"/>
  <c r="H159" i="1"/>
  <c r="BQ159" i="1"/>
  <c r="BU159" i="1"/>
  <c r="CB159" i="1"/>
  <c r="H160" i="1"/>
  <c r="BQ160" i="1"/>
  <c r="BU160" i="1"/>
  <c r="CB160" i="1"/>
  <c r="H161" i="1"/>
  <c r="BQ161" i="1"/>
  <c r="BU161" i="1"/>
  <c r="CB161" i="1"/>
  <c r="H162" i="1"/>
  <c r="BQ162" i="1"/>
  <c r="BU162" i="1"/>
  <c r="CB162" i="1"/>
  <c r="H163" i="1"/>
  <c r="BQ163" i="1"/>
  <c r="BU163" i="1"/>
  <c r="CB163" i="1"/>
  <c r="H164" i="1"/>
  <c r="BQ164" i="1"/>
  <c r="BU164" i="1"/>
  <c r="CB164" i="1"/>
  <c r="H165" i="1"/>
  <c r="BQ165" i="1"/>
  <c r="BU165" i="1"/>
  <c r="CB165" i="1"/>
  <c r="H166" i="1"/>
  <c r="BQ166" i="1"/>
  <c r="BU166" i="1"/>
  <c r="CB166" i="1"/>
  <c r="H167" i="1"/>
  <c r="BQ167" i="1"/>
  <c r="BU167" i="1"/>
  <c r="CB167" i="1"/>
  <c r="H168" i="1"/>
  <c r="BQ168" i="1"/>
  <c r="BU168" i="1"/>
  <c r="CB168" i="1"/>
  <c r="H169" i="1"/>
  <c r="BQ169" i="1"/>
  <c r="BU169" i="1"/>
  <c r="CB169" i="1"/>
  <c r="H170" i="1"/>
  <c r="BQ170" i="1"/>
  <c r="BU170" i="1"/>
  <c r="CB170" i="1"/>
  <c r="H171" i="1"/>
  <c r="BQ171" i="1"/>
  <c r="BU171" i="1"/>
  <c r="CB171" i="1"/>
  <c r="H172" i="1"/>
  <c r="BQ172" i="1"/>
  <c r="BU172" i="1"/>
  <c r="CB172" i="1"/>
  <c r="H173" i="1"/>
  <c r="BQ173" i="1"/>
  <c r="BU173" i="1"/>
  <c r="CB173" i="1"/>
  <c r="H174" i="1"/>
  <c r="BQ174" i="1"/>
  <c r="BU174" i="1"/>
  <c r="CB174" i="1"/>
  <c r="H175" i="1"/>
  <c r="BQ175" i="1"/>
  <c r="BU175" i="1"/>
  <c r="CB175" i="1"/>
  <c r="H176" i="1"/>
  <c r="BQ176" i="1"/>
  <c r="BU176" i="1"/>
  <c r="CB176" i="1"/>
  <c r="H177" i="1"/>
  <c r="BQ177" i="1"/>
  <c r="BU177" i="1"/>
  <c r="CB177" i="1"/>
  <c r="H178" i="1"/>
  <c r="BQ178" i="1"/>
  <c r="BU178" i="1"/>
  <c r="CB178" i="1"/>
  <c r="H179" i="1"/>
  <c r="BQ179" i="1"/>
  <c r="BU179" i="1"/>
  <c r="CB179" i="1"/>
  <c r="H180" i="1"/>
  <c r="BQ180" i="1"/>
  <c r="BU180" i="1"/>
  <c r="CB180" i="1"/>
  <c r="H181" i="1"/>
  <c r="BQ181" i="1"/>
  <c r="BU181" i="1"/>
  <c r="CB181" i="1"/>
  <c r="H182" i="1"/>
  <c r="BQ182" i="1"/>
  <c r="BU182" i="1"/>
  <c r="CB182" i="1"/>
  <c r="H183" i="1"/>
  <c r="BQ183" i="1"/>
  <c r="BU183" i="1"/>
  <c r="CB183" i="1"/>
  <c r="H184" i="1"/>
  <c r="BQ184" i="1"/>
  <c r="BU184" i="1"/>
  <c r="CB184" i="1"/>
  <c r="H185" i="1"/>
  <c r="BQ185" i="1"/>
  <c r="BU185" i="1"/>
  <c r="CB185" i="1"/>
  <c r="H186" i="1"/>
  <c r="BQ186" i="1"/>
  <c r="BU186" i="1"/>
  <c r="CB186" i="1"/>
  <c r="H187" i="1"/>
  <c r="BQ187" i="1"/>
  <c r="BU187" i="1"/>
  <c r="CB187" i="1"/>
  <c r="H188" i="1"/>
  <c r="BQ188" i="1"/>
  <c r="BU188" i="1"/>
  <c r="CB188" i="1"/>
  <c r="H189" i="1"/>
  <c r="BQ189" i="1"/>
  <c r="BU189" i="1"/>
  <c r="CB189" i="1"/>
  <c r="H190" i="1"/>
  <c r="BQ190" i="1"/>
  <c r="BU190" i="1"/>
  <c r="CB190" i="1"/>
  <c r="H191" i="1"/>
  <c r="BQ191" i="1"/>
  <c r="BU191" i="1"/>
  <c r="CB191" i="1"/>
  <c r="H192" i="1"/>
  <c r="BQ192" i="1"/>
  <c r="BU192" i="1"/>
  <c r="CB192" i="1"/>
  <c r="H193" i="1"/>
  <c r="BQ193" i="1"/>
  <c r="BU193" i="1"/>
  <c r="CB193" i="1"/>
  <c r="H194" i="1"/>
  <c r="BQ194" i="1"/>
  <c r="BU194" i="1"/>
  <c r="CB194" i="1"/>
  <c r="H195" i="1"/>
  <c r="BQ195" i="1"/>
  <c r="BU195" i="1"/>
  <c r="CB195" i="1"/>
  <c r="H196" i="1"/>
  <c r="BQ196" i="1"/>
  <c r="BU196" i="1"/>
  <c r="CB196" i="1"/>
  <c r="H197" i="1"/>
  <c r="BQ197" i="1"/>
  <c r="BU197" i="1"/>
  <c r="CB197" i="1"/>
  <c r="H198" i="1"/>
  <c r="BQ198" i="1"/>
  <c r="BU198" i="1"/>
  <c r="CB198" i="1"/>
  <c r="H199" i="1"/>
  <c r="BQ199" i="1"/>
  <c r="BU199" i="1"/>
  <c r="CB199" i="1"/>
  <c r="H200" i="1"/>
  <c r="BQ200" i="1"/>
  <c r="BU200" i="1"/>
  <c r="CB200" i="1"/>
  <c r="H201" i="1"/>
  <c r="BQ201" i="1"/>
  <c r="BU201" i="1"/>
  <c r="CB201" i="1"/>
  <c r="H202" i="1"/>
  <c r="BQ202" i="1"/>
  <c r="BU202" i="1"/>
  <c r="CB202" i="1"/>
  <c r="H203" i="1"/>
  <c r="BQ203" i="1"/>
  <c r="BU203" i="1"/>
  <c r="CB203" i="1"/>
  <c r="H204" i="1"/>
  <c r="BQ204" i="1"/>
  <c r="BU204" i="1"/>
  <c r="CB204" i="1"/>
  <c r="H205" i="1"/>
  <c r="BQ205" i="1"/>
  <c r="BU205" i="1"/>
  <c r="CB205" i="1"/>
  <c r="H206" i="1"/>
  <c r="BQ206" i="1"/>
  <c r="BU206" i="1"/>
  <c r="CB206" i="1"/>
  <c r="H207" i="1"/>
  <c r="BQ207" i="1"/>
  <c r="BU207" i="1"/>
  <c r="CB207" i="1"/>
  <c r="H208" i="1"/>
  <c r="BQ208" i="1"/>
  <c r="BU208" i="1"/>
  <c r="CB208" i="1"/>
  <c r="H209" i="1"/>
  <c r="BQ209" i="1"/>
  <c r="BU209" i="1"/>
  <c r="CB209" i="1"/>
  <c r="H210" i="1"/>
  <c r="BQ210" i="1"/>
  <c r="BU210" i="1"/>
  <c r="CB210" i="1"/>
  <c r="H211" i="1"/>
  <c r="BQ211" i="1"/>
  <c r="BU211" i="1"/>
  <c r="CB211" i="1"/>
  <c r="H212" i="1"/>
  <c r="BQ212" i="1"/>
  <c r="BU212" i="1"/>
  <c r="CB212" i="1"/>
  <c r="H213" i="1"/>
  <c r="BQ213" i="1"/>
  <c r="BU213" i="1"/>
  <c r="CB213" i="1"/>
  <c r="H214" i="1"/>
  <c r="BQ214" i="1"/>
  <c r="BU214" i="1"/>
  <c r="CB214" i="1"/>
  <c r="H215" i="1"/>
  <c r="BQ215" i="1"/>
  <c r="BU215" i="1"/>
  <c r="CB215" i="1"/>
  <c r="H216" i="1"/>
  <c r="BQ216" i="1"/>
  <c r="BU216" i="1"/>
  <c r="CB216" i="1"/>
  <c r="H217" i="1"/>
  <c r="BQ217" i="1"/>
  <c r="BU217" i="1"/>
  <c r="CB217" i="1"/>
  <c r="H218" i="1"/>
  <c r="BQ218" i="1"/>
  <c r="BU218" i="1"/>
  <c r="CB218" i="1"/>
  <c r="H219" i="1"/>
  <c r="BQ219" i="1"/>
  <c r="BU219" i="1"/>
  <c r="CB219" i="1"/>
  <c r="H220" i="1"/>
  <c r="BQ220" i="1"/>
  <c r="BU220" i="1"/>
  <c r="CB220" i="1"/>
  <c r="H221" i="1"/>
  <c r="BQ221" i="1"/>
  <c r="BU221" i="1"/>
  <c r="CB221" i="1"/>
  <c r="H222" i="1"/>
  <c r="BQ222" i="1"/>
  <c r="BU222" i="1"/>
  <c r="CB222" i="1"/>
  <c r="H223" i="1"/>
  <c r="BQ223" i="1"/>
  <c r="BU223" i="1"/>
  <c r="CB223" i="1"/>
  <c r="H224" i="1"/>
  <c r="BQ224" i="1"/>
  <c r="BU224" i="1"/>
  <c r="CB224" i="1"/>
  <c r="H225" i="1"/>
  <c r="BQ225" i="1"/>
  <c r="BU225" i="1"/>
  <c r="CB225" i="1"/>
  <c r="H226" i="1"/>
  <c r="BQ226" i="1"/>
  <c r="BU226" i="1"/>
  <c r="CB226" i="1"/>
  <c r="H227" i="1"/>
  <c r="BQ227" i="1"/>
  <c r="BU227" i="1"/>
  <c r="CB227" i="1"/>
  <c r="H228" i="1"/>
  <c r="BQ228" i="1"/>
  <c r="BU228" i="1"/>
  <c r="CB228" i="1"/>
  <c r="H229" i="1"/>
  <c r="BQ229" i="1"/>
  <c r="BU229" i="1"/>
  <c r="CB229" i="1"/>
  <c r="H230" i="1"/>
  <c r="BQ230" i="1"/>
  <c r="BU230" i="1"/>
  <c r="CB230" i="1"/>
  <c r="H231" i="1"/>
  <c r="BQ231" i="1"/>
  <c r="BU231" i="1"/>
  <c r="CB231" i="1"/>
  <c r="H232" i="1"/>
  <c r="BQ232" i="1"/>
  <c r="BU232" i="1"/>
  <c r="CB232" i="1"/>
  <c r="H233" i="1"/>
  <c r="BQ233" i="1"/>
  <c r="BU233" i="1"/>
  <c r="CB233" i="1"/>
  <c r="H234" i="1"/>
  <c r="BQ234" i="1"/>
  <c r="BU234" i="1"/>
  <c r="CB234" i="1"/>
  <c r="H235" i="1"/>
  <c r="BQ235" i="1"/>
  <c r="BU235" i="1"/>
  <c r="CB235" i="1"/>
  <c r="H236" i="1"/>
  <c r="BQ236" i="1"/>
  <c r="BU236" i="1"/>
  <c r="CB236" i="1"/>
  <c r="H237" i="1"/>
  <c r="BQ237" i="1"/>
  <c r="BU237" i="1"/>
  <c r="CB237" i="1"/>
  <c r="H238" i="1"/>
  <c r="BQ238" i="1"/>
  <c r="BU238" i="1"/>
  <c r="CB238" i="1"/>
  <c r="H239" i="1"/>
  <c r="BQ239" i="1"/>
  <c r="BU239" i="1"/>
  <c r="CB239" i="1"/>
  <c r="H240" i="1"/>
  <c r="BQ240" i="1"/>
  <c r="BU240" i="1"/>
  <c r="CB240" i="1"/>
  <c r="H241" i="1"/>
  <c r="BQ241" i="1"/>
  <c r="BU241" i="1"/>
  <c r="CB241" i="1"/>
  <c r="H242" i="1"/>
  <c r="BQ242" i="1"/>
  <c r="BU242" i="1"/>
  <c r="CB242" i="1"/>
  <c r="H243" i="1"/>
  <c r="BQ243" i="1"/>
  <c r="BU243" i="1"/>
  <c r="CB243" i="1"/>
  <c r="H244" i="1"/>
  <c r="BQ244" i="1"/>
  <c r="BU244" i="1"/>
  <c r="CB244" i="1"/>
  <c r="H245" i="1"/>
  <c r="BQ245" i="1"/>
  <c r="BU245" i="1"/>
  <c r="CB245" i="1"/>
  <c r="H246" i="1"/>
  <c r="BQ246" i="1"/>
  <c r="BU246" i="1"/>
  <c r="CB246" i="1"/>
  <c r="H247" i="1"/>
  <c r="BQ247" i="1"/>
  <c r="BU247" i="1"/>
  <c r="CB247" i="1"/>
  <c r="H248" i="1"/>
  <c r="BQ248" i="1"/>
  <c r="BU248" i="1"/>
  <c r="CB248" i="1"/>
  <c r="H249" i="1"/>
  <c r="BQ249" i="1"/>
  <c r="BU249" i="1"/>
  <c r="CB249" i="1"/>
  <c r="H250" i="1"/>
  <c r="BQ250" i="1"/>
  <c r="BU250" i="1"/>
  <c r="CB250" i="1"/>
  <c r="H251" i="1"/>
  <c r="BQ251" i="1"/>
  <c r="BU251" i="1"/>
  <c r="CB251" i="1"/>
  <c r="H252" i="1"/>
  <c r="BQ252" i="1"/>
  <c r="BU252" i="1"/>
  <c r="CB252" i="1"/>
  <c r="H253" i="1"/>
  <c r="BQ253" i="1"/>
  <c r="BU253" i="1"/>
  <c r="CB253" i="1"/>
  <c r="H254" i="1"/>
  <c r="BQ254" i="1"/>
  <c r="BU254" i="1"/>
  <c r="CB254" i="1"/>
  <c r="H255" i="1"/>
  <c r="BQ255" i="1"/>
  <c r="BU255" i="1"/>
  <c r="CB255" i="1"/>
  <c r="H256" i="1"/>
  <c r="BQ256" i="1"/>
  <c r="BU256" i="1"/>
  <c r="CB256" i="1"/>
  <c r="H257" i="1"/>
  <c r="BQ257" i="1"/>
  <c r="BU257" i="1"/>
  <c r="CB257" i="1"/>
  <c r="H258" i="1"/>
  <c r="BQ258" i="1"/>
  <c r="BU258" i="1"/>
  <c r="CB258" i="1"/>
  <c r="H259" i="1"/>
  <c r="BQ259" i="1"/>
  <c r="BU259" i="1"/>
  <c r="CB259" i="1"/>
  <c r="H260" i="1"/>
  <c r="BQ260" i="1"/>
  <c r="BU260" i="1"/>
  <c r="CB260" i="1"/>
  <c r="H261" i="1"/>
  <c r="BQ261" i="1"/>
  <c r="BU261" i="1"/>
  <c r="CB261" i="1"/>
  <c r="H262" i="1"/>
  <c r="BQ262" i="1"/>
  <c r="BU262" i="1"/>
  <c r="CB262" i="1"/>
  <c r="H263" i="1"/>
  <c r="BQ263" i="1"/>
  <c r="BU263" i="1"/>
  <c r="CB263" i="1"/>
  <c r="H264" i="1"/>
  <c r="BQ264" i="1"/>
  <c r="BU264" i="1"/>
  <c r="CB264" i="1"/>
  <c r="H265" i="1"/>
  <c r="BQ265" i="1"/>
  <c r="BU265" i="1"/>
  <c r="CB265" i="1"/>
  <c r="H266" i="1"/>
  <c r="BQ266" i="1"/>
  <c r="BU266" i="1"/>
  <c r="CB266" i="1"/>
  <c r="H267" i="1"/>
  <c r="BQ267" i="1"/>
  <c r="BU267" i="1"/>
  <c r="CB267" i="1"/>
  <c r="H268" i="1"/>
  <c r="BQ268" i="1"/>
  <c r="BU268" i="1"/>
  <c r="CB268" i="1"/>
  <c r="H269" i="1"/>
  <c r="BQ269" i="1"/>
  <c r="BU269" i="1"/>
  <c r="CB269" i="1"/>
  <c r="H270" i="1"/>
  <c r="BQ270" i="1"/>
  <c r="BU270" i="1"/>
  <c r="CB270" i="1"/>
  <c r="H271" i="1"/>
  <c r="BQ271" i="1"/>
  <c r="BU271" i="1"/>
  <c r="CB271" i="1"/>
  <c r="H272" i="1"/>
  <c r="BQ272" i="1"/>
  <c r="BU272" i="1"/>
  <c r="CB272" i="1"/>
  <c r="H273" i="1"/>
  <c r="BQ273" i="1"/>
  <c r="BU273" i="1"/>
  <c r="CB273" i="1"/>
  <c r="H274" i="1"/>
  <c r="BQ274" i="1"/>
  <c r="BU274" i="1"/>
  <c r="CB274" i="1"/>
  <c r="H275" i="1"/>
  <c r="BQ275" i="1"/>
  <c r="BU275" i="1"/>
  <c r="CB275" i="1"/>
  <c r="H276" i="1"/>
  <c r="BQ276" i="1"/>
  <c r="BU276" i="1"/>
  <c r="CB276" i="1"/>
  <c r="H277" i="1"/>
  <c r="BQ277" i="1"/>
  <c r="BU277" i="1"/>
  <c r="CB277" i="1"/>
  <c r="H278" i="1"/>
  <c r="BQ278" i="1"/>
  <c r="BU278" i="1"/>
  <c r="CB278" i="1"/>
  <c r="H279" i="1"/>
  <c r="BQ279" i="1"/>
  <c r="BU279" i="1"/>
  <c r="CB279" i="1"/>
  <c r="H280" i="1"/>
  <c r="BQ280" i="1"/>
  <c r="BU280" i="1"/>
  <c r="CB280" i="1"/>
  <c r="H281" i="1"/>
  <c r="BQ281" i="1"/>
  <c r="BU281" i="1"/>
  <c r="CB281" i="1"/>
  <c r="H282" i="1"/>
  <c r="BQ282" i="1"/>
  <c r="BU282" i="1"/>
  <c r="CB282" i="1"/>
  <c r="H283" i="1"/>
  <c r="BQ283" i="1"/>
  <c r="BU283" i="1"/>
  <c r="CB283" i="1"/>
  <c r="H284" i="1"/>
  <c r="BQ284" i="1"/>
  <c r="BU284" i="1"/>
  <c r="CB284" i="1"/>
  <c r="H285" i="1"/>
  <c r="BQ285" i="1"/>
  <c r="BU285" i="1"/>
  <c r="CB285" i="1"/>
  <c r="H286" i="1"/>
  <c r="BQ286" i="1"/>
  <c r="BU286" i="1"/>
  <c r="CB286" i="1"/>
  <c r="H287" i="1"/>
  <c r="BQ287" i="1"/>
  <c r="BU287" i="1"/>
  <c r="CB287" i="1"/>
  <c r="H288" i="1"/>
  <c r="BQ288" i="1"/>
  <c r="BU288" i="1"/>
  <c r="CB288" i="1"/>
  <c r="H289" i="1"/>
  <c r="BQ289" i="1"/>
  <c r="BU289" i="1"/>
  <c r="CB289" i="1"/>
  <c r="H290" i="1"/>
  <c r="BQ290" i="1"/>
  <c r="BU290" i="1"/>
  <c r="CB290" i="1"/>
  <c r="H291" i="1"/>
  <c r="BQ291" i="1"/>
  <c r="BU291" i="1"/>
  <c r="CB291" i="1"/>
  <c r="H292" i="1"/>
  <c r="BQ292" i="1"/>
  <c r="BU292" i="1"/>
  <c r="CB292" i="1"/>
  <c r="H293" i="1"/>
  <c r="BQ293" i="1"/>
  <c r="BU293" i="1"/>
  <c r="CB293" i="1"/>
  <c r="H294" i="1"/>
  <c r="BQ294" i="1"/>
  <c r="BU294" i="1"/>
  <c r="CB294" i="1"/>
  <c r="H295" i="1"/>
  <c r="BQ295" i="1"/>
  <c r="BU295" i="1"/>
  <c r="CB295" i="1"/>
  <c r="H296" i="1"/>
  <c r="BQ296" i="1"/>
  <c r="BU296" i="1"/>
  <c r="CB296" i="1"/>
  <c r="H297" i="1"/>
  <c r="BQ297" i="1"/>
  <c r="BU297" i="1"/>
  <c r="CB297" i="1"/>
  <c r="H298" i="1"/>
  <c r="BQ298" i="1"/>
  <c r="BU298" i="1"/>
  <c r="CB298" i="1"/>
  <c r="H299" i="1"/>
  <c r="BQ299" i="1"/>
  <c r="BU299" i="1"/>
  <c r="CB299" i="1"/>
  <c r="H300" i="1"/>
  <c r="BQ300" i="1"/>
  <c r="BU300" i="1"/>
  <c r="CB300" i="1"/>
  <c r="H301" i="1"/>
  <c r="BQ301" i="1"/>
  <c r="BU301" i="1"/>
  <c r="CB301" i="1"/>
  <c r="H302" i="1"/>
  <c r="BQ302" i="1"/>
  <c r="BU302" i="1"/>
  <c r="CB302" i="1"/>
  <c r="H303" i="1"/>
  <c r="BQ303" i="1"/>
  <c r="BU303" i="1"/>
  <c r="CB303" i="1"/>
  <c r="H304" i="1"/>
  <c r="BQ304" i="1"/>
  <c r="BU304" i="1"/>
  <c r="CB304" i="1"/>
  <c r="H305" i="1"/>
  <c r="BQ305" i="1"/>
  <c r="BU305" i="1"/>
  <c r="CB305" i="1"/>
  <c r="H306" i="1"/>
  <c r="BQ306" i="1"/>
  <c r="BU306" i="1"/>
  <c r="CB306" i="1"/>
  <c r="H307" i="1"/>
  <c r="BQ307" i="1"/>
  <c r="BU307" i="1"/>
  <c r="CB307" i="1"/>
  <c r="H308" i="1"/>
  <c r="BQ308" i="1"/>
  <c r="BU308" i="1"/>
  <c r="CB308" i="1"/>
  <c r="H309" i="1"/>
  <c r="BQ309" i="1"/>
  <c r="BU309" i="1"/>
  <c r="CB309" i="1"/>
  <c r="H310" i="1"/>
  <c r="BQ310" i="1"/>
  <c r="BU310" i="1"/>
  <c r="CB310" i="1"/>
  <c r="H311" i="1"/>
  <c r="BQ311" i="1"/>
  <c r="BU311" i="1"/>
  <c r="CB311" i="1"/>
  <c r="H312" i="1"/>
  <c r="BQ312" i="1"/>
  <c r="BU312" i="1"/>
  <c r="CB312" i="1"/>
  <c r="H313" i="1"/>
  <c r="BQ313" i="1"/>
  <c r="BU313" i="1"/>
  <c r="CB313" i="1"/>
  <c r="H314" i="1"/>
  <c r="BQ314" i="1"/>
  <c r="BU314" i="1"/>
  <c r="CB314" i="1"/>
  <c r="H315" i="1"/>
  <c r="BQ315" i="1"/>
  <c r="BU315" i="1"/>
  <c r="CB315" i="1"/>
  <c r="H316" i="1"/>
  <c r="BQ316" i="1"/>
  <c r="BU316" i="1"/>
  <c r="CB316" i="1"/>
  <c r="H317" i="1"/>
  <c r="BQ317" i="1"/>
  <c r="BU317" i="1"/>
  <c r="CB317" i="1"/>
  <c r="H318" i="1"/>
  <c r="BQ318" i="1"/>
  <c r="BU318" i="1"/>
  <c r="CB318" i="1"/>
  <c r="H319" i="1"/>
  <c r="BQ319" i="1"/>
  <c r="BU319" i="1"/>
  <c r="CB319" i="1"/>
  <c r="H320" i="1"/>
  <c r="BQ320" i="1"/>
  <c r="BU320" i="1"/>
  <c r="CB320" i="1"/>
  <c r="H321" i="1"/>
  <c r="BQ321" i="1"/>
  <c r="BU321" i="1"/>
  <c r="CB321" i="1"/>
  <c r="H322" i="1"/>
  <c r="BQ322" i="1"/>
  <c r="BU322" i="1"/>
  <c r="CB322" i="1"/>
  <c r="H323" i="1"/>
  <c r="BQ323" i="1"/>
  <c r="BU323" i="1"/>
  <c r="CB323" i="1"/>
  <c r="H324" i="1"/>
  <c r="BQ324" i="1"/>
  <c r="BU324" i="1"/>
  <c r="CB324" i="1"/>
  <c r="H325" i="1"/>
  <c r="BQ325" i="1"/>
  <c r="BU325" i="1"/>
  <c r="CB325" i="1"/>
  <c r="H326" i="1"/>
  <c r="BQ326" i="1"/>
  <c r="BU326" i="1"/>
  <c r="CB326" i="1"/>
  <c r="H327" i="1"/>
  <c r="BQ327" i="1"/>
  <c r="BU327" i="1"/>
  <c r="CB327" i="1"/>
  <c r="H328" i="1"/>
  <c r="BQ328" i="1"/>
  <c r="BU328" i="1"/>
  <c r="CB328" i="1"/>
  <c r="H329" i="1"/>
  <c r="BQ329" i="1"/>
  <c r="BU329" i="1"/>
  <c r="CB329" i="1"/>
  <c r="H330" i="1"/>
  <c r="BQ330" i="1"/>
  <c r="BU330" i="1"/>
  <c r="CB330" i="1"/>
  <c r="H331" i="1"/>
  <c r="BQ331" i="1"/>
  <c r="BU331" i="1"/>
  <c r="CB331" i="1"/>
  <c r="H332" i="1"/>
  <c r="BQ332" i="1"/>
  <c r="BU332" i="1"/>
  <c r="CB332" i="1"/>
  <c r="H333" i="1"/>
  <c r="BQ333" i="1"/>
  <c r="BU333" i="1"/>
  <c r="CB333" i="1"/>
  <c r="H334" i="1"/>
  <c r="BQ334" i="1"/>
  <c r="BU334" i="1"/>
  <c r="CB334" i="1"/>
  <c r="H335" i="1"/>
  <c r="BQ335" i="1"/>
  <c r="BU335" i="1"/>
  <c r="CB335" i="1"/>
  <c r="H336" i="1"/>
  <c r="BQ336" i="1"/>
  <c r="BU336" i="1"/>
  <c r="CB336" i="1"/>
  <c r="H337" i="1"/>
  <c r="BQ337" i="1"/>
  <c r="BU337" i="1"/>
  <c r="CB337" i="1"/>
  <c r="H338" i="1"/>
  <c r="BQ338" i="1"/>
  <c r="BU338" i="1"/>
  <c r="CB338" i="1"/>
  <c r="H339" i="1"/>
  <c r="BQ339" i="1"/>
  <c r="BU339" i="1"/>
  <c r="CB339" i="1"/>
  <c r="H340" i="1"/>
  <c r="BQ340" i="1"/>
  <c r="BU340" i="1"/>
  <c r="CB340" i="1"/>
  <c r="H341" i="1"/>
  <c r="BQ341" i="1"/>
  <c r="BU341" i="1"/>
  <c r="CB341" i="1"/>
  <c r="H342" i="1"/>
  <c r="BQ342" i="1"/>
  <c r="BU342" i="1"/>
  <c r="CB342" i="1"/>
  <c r="H343" i="1"/>
  <c r="BQ343" i="1"/>
  <c r="BU343" i="1"/>
  <c r="CB343" i="1"/>
  <c r="H344" i="1"/>
  <c r="BQ344" i="1"/>
  <c r="BU344" i="1"/>
  <c r="CB344" i="1"/>
  <c r="H345" i="1"/>
  <c r="BQ345" i="1"/>
  <c r="BU345" i="1"/>
  <c r="CB345" i="1"/>
  <c r="H346" i="1"/>
  <c r="BQ346" i="1"/>
  <c r="BU346" i="1"/>
  <c r="CB346" i="1"/>
  <c r="H347" i="1"/>
  <c r="BQ347" i="1"/>
  <c r="BU347" i="1"/>
  <c r="CB347" i="1"/>
  <c r="H348" i="1"/>
  <c r="BQ348" i="1"/>
  <c r="BU348" i="1"/>
  <c r="CB348" i="1"/>
  <c r="H349" i="1"/>
  <c r="BQ349" i="1"/>
  <c r="BU349" i="1"/>
  <c r="CB349" i="1"/>
  <c r="H350" i="1"/>
  <c r="BQ350" i="1"/>
  <c r="BU350" i="1"/>
  <c r="CB350" i="1"/>
  <c r="H351" i="1"/>
  <c r="BQ351" i="1"/>
  <c r="BU351" i="1"/>
  <c r="CB351" i="1"/>
  <c r="H352" i="1"/>
  <c r="BQ352" i="1"/>
  <c r="BU352" i="1"/>
  <c r="CB352" i="1"/>
  <c r="H353" i="1"/>
  <c r="BQ353" i="1"/>
  <c r="BU353" i="1"/>
  <c r="CB353" i="1"/>
  <c r="H354" i="1"/>
  <c r="BQ354" i="1"/>
  <c r="BU354" i="1"/>
  <c r="CB354" i="1"/>
  <c r="H355" i="1"/>
  <c r="BQ355" i="1"/>
  <c r="BU355" i="1"/>
  <c r="CB355" i="1"/>
  <c r="H356" i="1"/>
  <c r="BQ356" i="1"/>
  <c r="BU356" i="1"/>
  <c r="CB356" i="1"/>
  <c r="H357" i="1"/>
  <c r="BQ357" i="1"/>
  <c r="BU357" i="1"/>
  <c r="CB357" i="1"/>
  <c r="H358" i="1"/>
  <c r="BQ358" i="1"/>
  <c r="BU358" i="1"/>
  <c r="CB358" i="1"/>
  <c r="H359" i="1"/>
  <c r="BQ359" i="1"/>
  <c r="BU359" i="1"/>
  <c r="CB359" i="1"/>
  <c r="H360" i="1"/>
  <c r="BQ360" i="1"/>
  <c r="BU360" i="1"/>
  <c r="CB360" i="1"/>
  <c r="H361" i="1"/>
  <c r="BQ361" i="1"/>
  <c r="BU361" i="1"/>
  <c r="CB361" i="1"/>
  <c r="H362" i="1"/>
  <c r="BQ362" i="1"/>
  <c r="BU362" i="1"/>
  <c r="CB362" i="1"/>
  <c r="H363" i="1"/>
  <c r="BQ363" i="1"/>
  <c r="BU363" i="1"/>
  <c r="CB363" i="1"/>
  <c r="H364" i="1"/>
  <c r="BQ364" i="1"/>
  <c r="BU364" i="1"/>
  <c r="CB364" i="1"/>
  <c r="H365" i="1"/>
  <c r="BQ365" i="1"/>
  <c r="BU365" i="1"/>
  <c r="CB365" i="1"/>
  <c r="H366" i="1"/>
  <c r="BQ366" i="1"/>
  <c r="BU366" i="1"/>
  <c r="CB366" i="1"/>
  <c r="H367" i="1"/>
  <c r="BQ367" i="1"/>
  <c r="BU367" i="1"/>
  <c r="CB367" i="1"/>
  <c r="H368" i="1"/>
  <c r="BQ368" i="1"/>
  <c r="BU368" i="1"/>
  <c r="CB368" i="1"/>
  <c r="H369" i="1"/>
  <c r="BQ369" i="1"/>
  <c r="BU369" i="1"/>
  <c r="CB369" i="1"/>
  <c r="H370" i="1"/>
  <c r="BQ370" i="1"/>
  <c r="BU370" i="1"/>
  <c r="CB370" i="1"/>
  <c r="H371" i="1"/>
  <c r="BQ371" i="1"/>
  <c r="BU371" i="1"/>
  <c r="CB371" i="1"/>
  <c r="H372" i="1"/>
  <c r="BQ372" i="1"/>
  <c r="BU372" i="1"/>
  <c r="CB372" i="1"/>
  <c r="H373" i="1"/>
  <c r="BQ373" i="1"/>
  <c r="BU373" i="1"/>
  <c r="CB373" i="1"/>
  <c r="H374" i="1"/>
  <c r="BQ374" i="1"/>
  <c r="BU374" i="1"/>
  <c r="CB374" i="1"/>
  <c r="H375" i="1"/>
  <c r="BQ375" i="1"/>
  <c r="BU375" i="1"/>
  <c r="CB375" i="1"/>
  <c r="H376" i="1"/>
  <c r="BQ376" i="1"/>
  <c r="BU376" i="1"/>
  <c r="CB376" i="1"/>
  <c r="H377" i="1"/>
  <c r="BQ377" i="1"/>
  <c r="BU377" i="1"/>
  <c r="CB377" i="1"/>
  <c r="H378" i="1"/>
  <c r="BQ378" i="1"/>
  <c r="BU378" i="1"/>
  <c r="CB378" i="1"/>
  <c r="H379" i="1"/>
  <c r="BQ379" i="1"/>
  <c r="BU379" i="1"/>
  <c r="CB379" i="1"/>
  <c r="H380" i="1"/>
  <c r="BQ380" i="1"/>
  <c r="BU380" i="1"/>
  <c r="CB380" i="1"/>
  <c r="H381" i="1"/>
  <c r="BQ381" i="1"/>
  <c r="BU381" i="1"/>
  <c r="CB381" i="1"/>
  <c r="H382" i="1"/>
  <c r="BQ382" i="1"/>
  <c r="BU382" i="1"/>
  <c r="CB382" i="1"/>
  <c r="H383" i="1"/>
  <c r="BQ383" i="1"/>
  <c r="BU383" i="1"/>
  <c r="CB383" i="1"/>
  <c r="H384" i="1"/>
  <c r="BQ384" i="1"/>
  <c r="BU384" i="1"/>
  <c r="CB384" i="1"/>
  <c r="H385" i="1"/>
  <c r="BQ385" i="1"/>
  <c r="BU385" i="1"/>
  <c r="CB385" i="1"/>
  <c r="H386" i="1"/>
  <c r="BQ386" i="1"/>
  <c r="BU386" i="1"/>
  <c r="CB386" i="1"/>
  <c r="H387" i="1"/>
  <c r="BQ387" i="1"/>
  <c r="BU387" i="1"/>
  <c r="CB387" i="1"/>
  <c r="H388" i="1"/>
  <c r="BQ388" i="1"/>
  <c r="BU388" i="1"/>
  <c r="CB388" i="1"/>
  <c r="H389" i="1"/>
  <c r="BQ389" i="1"/>
  <c r="BU389" i="1"/>
  <c r="CB389" i="1"/>
  <c r="H390" i="1"/>
  <c r="BQ390" i="1"/>
  <c r="BU390" i="1"/>
  <c r="CB390" i="1"/>
  <c r="H391" i="1"/>
  <c r="BQ391" i="1"/>
  <c r="BU391" i="1"/>
  <c r="CB391" i="1"/>
  <c r="H392" i="1"/>
  <c r="BQ392" i="1"/>
  <c r="BU392" i="1"/>
  <c r="CB392" i="1"/>
  <c r="H393" i="1"/>
  <c r="BQ393" i="1"/>
  <c r="BU393" i="1"/>
  <c r="CB393" i="1"/>
  <c r="H394" i="1"/>
  <c r="BQ394" i="1"/>
  <c r="BU394" i="1"/>
  <c r="CB394" i="1"/>
  <c r="H395" i="1"/>
  <c r="BQ395" i="1"/>
  <c r="BU395" i="1"/>
  <c r="CB395" i="1"/>
  <c r="H396" i="1"/>
  <c r="BQ396" i="1"/>
  <c r="BU396" i="1"/>
  <c r="CB396" i="1"/>
  <c r="H397" i="1"/>
  <c r="BQ397" i="1"/>
  <c r="BU397" i="1"/>
  <c r="CB397" i="1"/>
  <c r="H398" i="1"/>
  <c r="BQ398" i="1"/>
  <c r="BU398" i="1"/>
  <c r="CB398" i="1"/>
  <c r="H399" i="1"/>
  <c r="BQ399" i="1"/>
  <c r="BU399" i="1"/>
  <c r="CB399" i="1"/>
  <c r="H400" i="1"/>
  <c r="BQ400" i="1"/>
  <c r="BU400" i="1"/>
  <c r="CB400" i="1"/>
  <c r="H401" i="1"/>
  <c r="BQ401" i="1"/>
  <c r="BU401" i="1"/>
  <c r="CB401" i="1"/>
  <c r="H402" i="1"/>
  <c r="BQ402" i="1"/>
  <c r="BU402" i="1"/>
  <c r="CB402" i="1"/>
  <c r="H403" i="1"/>
  <c r="BQ403" i="1"/>
  <c r="BU403" i="1"/>
  <c r="CB403" i="1"/>
  <c r="H404" i="1"/>
  <c r="BQ404" i="1"/>
  <c r="BU404" i="1"/>
  <c r="CB404" i="1"/>
  <c r="H405" i="1"/>
  <c r="BQ405" i="1"/>
  <c r="BU405" i="1"/>
  <c r="CB405" i="1"/>
  <c r="H406" i="1"/>
  <c r="BQ406" i="1"/>
  <c r="BU406" i="1"/>
  <c r="CB406" i="1"/>
  <c r="H407" i="1"/>
  <c r="BQ407" i="1"/>
  <c r="BU407" i="1"/>
  <c r="CB407" i="1"/>
  <c r="H408" i="1"/>
  <c r="BQ408" i="1"/>
  <c r="BU408" i="1"/>
  <c r="CB408" i="1"/>
  <c r="H409" i="1"/>
  <c r="BQ409" i="1"/>
  <c r="BU409" i="1"/>
  <c r="CB409" i="1"/>
  <c r="H410" i="1"/>
  <c r="BQ410" i="1"/>
  <c r="BU410" i="1"/>
  <c r="CB410" i="1"/>
  <c r="H411" i="1"/>
  <c r="BQ411" i="1"/>
  <c r="BU411" i="1"/>
  <c r="CB411" i="1"/>
  <c r="H412" i="1"/>
  <c r="BQ412" i="1"/>
  <c r="BU412" i="1"/>
  <c r="CB412" i="1"/>
  <c r="H413" i="1"/>
  <c r="BQ413" i="1"/>
  <c r="BU413" i="1"/>
  <c r="CB413" i="1"/>
  <c r="H414" i="1"/>
  <c r="BQ414" i="1"/>
  <c r="BU414" i="1"/>
  <c r="CB414" i="1"/>
  <c r="H415" i="1"/>
  <c r="BQ415" i="1"/>
  <c r="BU415" i="1"/>
  <c r="CB415" i="1"/>
  <c r="H416" i="1"/>
  <c r="BQ416" i="1"/>
  <c r="BU416" i="1"/>
  <c r="CB416" i="1"/>
  <c r="H417" i="1"/>
  <c r="BQ417" i="1"/>
  <c r="BU417" i="1"/>
  <c r="CB417" i="1"/>
  <c r="H418" i="1"/>
  <c r="BQ418" i="1"/>
  <c r="BU418" i="1"/>
  <c r="CB418" i="1"/>
  <c r="H419" i="1"/>
  <c r="BQ419" i="1"/>
  <c r="BU419" i="1"/>
  <c r="CB419" i="1"/>
  <c r="H420" i="1"/>
  <c r="BQ420" i="1"/>
  <c r="BU420" i="1"/>
  <c r="CB420" i="1"/>
  <c r="H421" i="1"/>
  <c r="BQ421" i="1"/>
  <c r="BU421" i="1"/>
  <c r="CB421" i="1"/>
  <c r="H422" i="1"/>
  <c r="BQ422" i="1"/>
  <c r="BU422" i="1"/>
  <c r="CB422" i="1"/>
  <c r="H423" i="1"/>
  <c r="BQ423" i="1"/>
  <c r="BU423" i="1"/>
  <c r="CB423" i="1"/>
  <c r="H424" i="1"/>
  <c r="BQ424" i="1"/>
  <c r="BU424" i="1"/>
  <c r="CB424" i="1"/>
  <c r="H425" i="1"/>
  <c r="BQ425" i="1"/>
  <c r="BU425" i="1"/>
  <c r="CB425" i="1"/>
  <c r="H426" i="1"/>
  <c r="BQ426" i="1"/>
  <c r="BU426" i="1"/>
  <c r="CB426" i="1"/>
  <c r="H427" i="1"/>
  <c r="BQ427" i="1"/>
  <c r="BU427" i="1"/>
  <c r="CB427" i="1"/>
  <c r="H428" i="1"/>
  <c r="BQ428" i="1"/>
  <c r="BU428" i="1"/>
  <c r="CB428" i="1"/>
  <c r="H429" i="1"/>
  <c r="BQ429" i="1"/>
  <c r="BU429" i="1"/>
  <c r="CB429" i="1"/>
  <c r="H430" i="1"/>
  <c r="BQ430" i="1"/>
  <c r="BU430" i="1"/>
  <c r="CB430" i="1"/>
  <c r="H431" i="1"/>
  <c r="BQ431" i="1"/>
  <c r="BU431" i="1"/>
  <c r="CB431" i="1"/>
  <c r="H432" i="1"/>
  <c r="BQ432" i="1"/>
  <c r="BU432" i="1"/>
  <c r="CB432" i="1"/>
  <c r="H433" i="1"/>
  <c r="BQ433" i="1"/>
  <c r="BU433" i="1"/>
  <c r="CB433" i="1"/>
  <c r="H434" i="1"/>
  <c r="BQ434" i="1"/>
  <c r="BU434" i="1"/>
  <c r="CB434" i="1"/>
  <c r="H435" i="1"/>
  <c r="BQ435" i="1"/>
  <c r="BU435" i="1"/>
  <c r="CB435" i="1"/>
  <c r="H436" i="1"/>
  <c r="BQ436" i="1"/>
  <c r="BU436" i="1"/>
  <c r="CB436" i="1"/>
  <c r="H437" i="1"/>
  <c r="BQ437" i="1"/>
  <c r="BU437" i="1"/>
  <c r="CB437" i="1"/>
  <c r="H438" i="1"/>
  <c r="BQ438" i="1"/>
  <c r="BU438" i="1"/>
  <c r="CB438" i="1"/>
  <c r="H439" i="1"/>
  <c r="BQ439" i="1"/>
  <c r="BU439" i="1"/>
  <c r="CB439" i="1"/>
  <c r="H440" i="1"/>
  <c r="BQ440" i="1"/>
  <c r="BU440" i="1"/>
  <c r="CB440" i="1"/>
  <c r="H441" i="1"/>
  <c r="BQ441" i="1"/>
  <c r="BU441" i="1"/>
  <c r="CB441" i="1"/>
  <c r="H442" i="1"/>
  <c r="BQ442" i="1"/>
  <c r="BU442" i="1"/>
  <c r="CB442" i="1"/>
  <c r="H443" i="1"/>
  <c r="BQ443" i="1"/>
  <c r="BU443" i="1"/>
  <c r="CB443" i="1"/>
  <c r="H444" i="1"/>
  <c r="BQ444" i="1"/>
  <c r="BU444" i="1"/>
  <c r="CB444" i="1"/>
  <c r="H445" i="1"/>
  <c r="BQ445" i="1"/>
  <c r="BU445" i="1"/>
  <c r="CB445" i="1"/>
  <c r="H446" i="1"/>
  <c r="BQ446" i="1"/>
  <c r="BU446" i="1"/>
  <c r="CB446" i="1"/>
  <c r="H447" i="1"/>
  <c r="BQ447" i="1"/>
  <c r="BU447" i="1"/>
  <c r="CB447" i="1"/>
  <c r="H448" i="1"/>
  <c r="BQ448" i="1"/>
  <c r="BU448" i="1"/>
  <c r="CB448" i="1"/>
  <c r="H449" i="1"/>
  <c r="BQ449" i="1"/>
  <c r="BU449" i="1"/>
  <c r="CB449" i="1"/>
  <c r="H450" i="1"/>
  <c r="BQ450" i="1"/>
  <c r="BU450" i="1"/>
  <c r="CB450" i="1"/>
  <c r="H451" i="1"/>
  <c r="BQ451" i="1"/>
  <c r="BU451" i="1"/>
  <c r="CB451" i="1"/>
  <c r="H452" i="1"/>
  <c r="BQ452" i="1"/>
  <c r="BU452" i="1"/>
  <c r="CB452" i="1"/>
  <c r="H453" i="1"/>
  <c r="BQ453" i="1"/>
  <c r="BU453" i="1"/>
  <c r="CB453" i="1"/>
  <c r="H454" i="1"/>
  <c r="BQ454" i="1"/>
  <c r="BU454" i="1"/>
  <c r="CB454" i="1"/>
  <c r="H455" i="1"/>
  <c r="BQ455" i="1"/>
  <c r="BU455" i="1"/>
  <c r="CB455" i="1"/>
  <c r="H456" i="1"/>
  <c r="BQ456" i="1"/>
  <c r="BU456" i="1"/>
  <c r="CB456" i="1"/>
  <c r="H457" i="1"/>
  <c r="BQ457" i="1"/>
  <c r="BU457" i="1"/>
  <c r="CB457" i="1"/>
  <c r="H458" i="1"/>
  <c r="BQ458" i="1"/>
  <c r="BU458" i="1"/>
  <c r="CB458" i="1"/>
  <c r="H459" i="1"/>
  <c r="BQ459" i="1"/>
  <c r="BU459" i="1"/>
  <c r="CB459" i="1"/>
  <c r="H460" i="1"/>
  <c r="BQ460" i="1"/>
  <c r="BU460" i="1"/>
  <c r="CB460" i="1"/>
  <c r="H461" i="1"/>
  <c r="BQ461" i="1"/>
  <c r="BU461" i="1"/>
  <c r="CB461" i="1"/>
  <c r="H462" i="1"/>
  <c r="BQ462" i="1"/>
  <c r="BU462" i="1"/>
  <c r="CB462" i="1"/>
  <c r="H463" i="1"/>
  <c r="BQ463" i="1"/>
  <c r="BU463" i="1"/>
  <c r="CB463" i="1"/>
  <c r="H464" i="1"/>
  <c r="BQ464" i="1"/>
  <c r="BU464" i="1"/>
  <c r="CB464" i="1"/>
  <c r="H465" i="1"/>
  <c r="BQ465" i="1"/>
  <c r="BU465" i="1"/>
  <c r="CB465" i="1"/>
  <c r="H466" i="1"/>
  <c r="BQ466" i="1"/>
  <c r="BU466" i="1"/>
  <c r="CB466" i="1"/>
  <c r="H467" i="1"/>
  <c r="BQ467" i="1"/>
  <c r="BU467" i="1"/>
  <c r="CB467" i="1"/>
  <c r="H468" i="1"/>
  <c r="BQ468" i="1"/>
  <c r="BU468" i="1"/>
  <c r="CB468" i="1"/>
  <c r="H469" i="1"/>
  <c r="BQ469" i="1"/>
  <c r="BU469" i="1"/>
  <c r="CB469" i="1"/>
  <c r="H470" i="1"/>
  <c r="BQ470" i="1"/>
  <c r="BU470" i="1"/>
  <c r="CB470" i="1"/>
  <c r="H471" i="1"/>
  <c r="BQ471" i="1"/>
  <c r="BU471" i="1"/>
  <c r="CB471" i="1"/>
  <c r="H472" i="1"/>
  <c r="BQ472" i="1"/>
  <c r="BU472" i="1"/>
  <c r="CB472" i="1"/>
  <c r="H473" i="1"/>
  <c r="BQ473" i="1"/>
  <c r="BU473" i="1"/>
  <c r="CB473" i="1"/>
  <c r="H474" i="1"/>
  <c r="BQ474" i="1"/>
  <c r="BU474" i="1"/>
  <c r="CB474" i="1"/>
  <c r="H475" i="1"/>
  <c r="BQ475" i="1"/>
  <c r="BU475" i="1"/>
  <c r="CB475" i="1"/>
  <c r="H476" i="1"/>
  <c r="BQ476" i="1"/>
  <c r="BU476" i="1"/>
  <c r="CB476" i="1"/>
  <c r="H477" i="1"/>
  <c r="BQ477" i="1"/>
  <c r="BU477" i="1"/>
  <c r="CB477" i="1"/>
  <c r="H478" i="1"/>
  <c r="BQ478" i="1"/>
  <c r="BU478" i="1"/>
  <c r="CB478" i="1"/>
  <c r="H479" i="1"/>
  <c r="BQ479" i="1"/>
  <c r="BU479" i="1"/>
  <c r="CB479" i="1"/>
  <c r="H480" i="1"/>
  <c r="BQ480" i="1"/>
  <c r="BU480" i="1"/>
  <c r="CB480" i="1"/>
  <c r="H481" i="1"/>
  <c r="BQ481" i="1"/>
  <c r="BU481" i="1"/>
  <c r="CB481" i="1"/>
  <c r="H482" i="1"/>
  <c r="BQ482" i="1"/>
  <c r="BU482" i="1"/>
  <c r="CB482" i="1"/>
  <c r="H483" i="1"/>
  <c r="BQ483" i="1"/>
  <c r="BU483" i="1"/>
  <c r="CB483" i="1"/>
  <c r="H484" i="1"/>
  <c r="BQ484" i="1"/>
  <c r="BU484" i="1"/>
  <c r="CB484" i="1"/>
  <c r="H485" i="1"/>
  <c r="BQ485" i="1"/>
  <c r="BU485" i="1"/>
  <c r="CB485" i="1"/>
  <c r="H486" i="1"/>
  <c r="BQ486" i="1"/>
  <c r="BU486" i="1"/>
  <c r="CB486" i="1"/>
  <c r="H487" i="1"/>
  <c r="BQ487" i="1"/>
  <c r="BU487" i="1"/>
  <c r="CB487" i="1"/>
  <c r="H488" i="1"/>
  <c r="BQ488" i="1"/>
  <c r="BU488" i="1"/>
  <c r="CB488" i="1"/>
  <c r="H489" i="1"/>
  <c r="BQ489" i="1"/>
  <c r="BU489" i="1"/>
  <c r="CB489" i="1"/>
  <c r="H490" i="1"/>
  <c r="BQ490" i="1"/>
  <c r="BU490" i="1"/>
  <c r="CB490" i="1"/>
  <c r="H491" i="1"/>
  <c r="BQ491" i="1"/>
  <c r="BU491" i="1"/>
  <c r="CB491" i="1"/>
  <c r="H492" i="1"/>
  <c r="BQ492" i="1"/>
  <c r="BU492" i="1"/>
  <c r="CB492" i="1"/>
  <c r="H493" i="1"/>
  <c r="BQ493" i="1"/>
  <c r="BU493" i="1"/>
  <c r="CB493" i="1"/>
  <c r="H494" i="1"/>
  <c r="BQ494" i="1"/>
  <c r="BU494" i="1"/>
  <c r="CB494" i="1"/>
  <c r="H495" i="1"/>
  <c r="BQ495" i="1"/>
  <c r="BU495" i="1"/>
  <c r="CB495" i="1"/>
  <c r="H496" i="1"/>
  <c r="BQ496" i="1"/>
  <c r="BU496" i="1"/>
  <c r="CB496" i="1"/>
  <c r="H497" i="1"/>
  <c r="BQ497" i="1"/>
  <c r="BU497" i="1"/>
  <c r="CB497" i="1"/>
  <c r="H498" i="1"/>
  <c r="BQ498" i="1"/>
  <c r="BU498" i="1"/>
  <c r="CB498" i="1"/>
  <c r="H499" i="1"/>
  <c r="BQ499" i="1"/>
  <c r="BU499" i="1"/>
  <c r="CB499" i="1"/>
  <c r="H500" i="1"/>
  <c r="BQ500" i="1"/>
  <c r="BU500" i="1"/>
  <c r="CB500" i="1"/>
  <c r="H501" i="1"/>
  <c r="BQ501" i="1"/>
  <c r="BU501" i="1"/>
  <c r="CB501" i="1"/>
  <c r="H502" i="1"/>
  <c r="BQ502" i="1"/>
  <c r="BU502" i="1"/>
  <c r="CB502" i="1"/>
  <c r="H503" i="1"/>
  <c r="BQ503" i="1"/>
  <c r="BU503" i="1"/>
  <c r="CB503" i="1"/>
  <c r="H504" i="1"/>
  <c r="BQ504" i="1"/>
  <c r="BU504" i="1"/>
  <c r="CB504" i="1"/>
  <c r="H505" i="1"/>
  <c r="BQ505" i="1"/>
  <c r="BU505" i="1"/>
  <c r="CB505" i="1"/>
  <c r="H506" i="1"/>
  <c r="BQ506" i="1"/>
  <c r="BU506" i="1"/>
  <c r="CB506" i="1"/>
  <c r="H507" i="1"/>
  <c r="BQ507" i="1"/>
  <c r="BU507" i="1"/>
  <c r="CB507" i="1"/>
  <c r="H508" i="1"/>
  <c r="BQ508" i="1"/>
  <c r="BU508" i="1"/>
  <c r="CB508" i="1"/>
  <c r="H509" i="1"/>
  <c r="BQ509" i="1"/>
  <c r="BU509" i="1"/>
  <c r="CB509" i="1"/>
  <c r="H510" i="1"/>
  <c r="BQ510" i="1"/>
  <c r="BU510" i="1"/>
  <c r="CB510" i="1"/>
  <c r="H511" i="1"/>
  <c r="BQ511" i="1"/>
  <c r="BU511" i="1"/>
  <c r="CB511" i="1"/>
  <c r="H512" i="1"/>
  <c r="BQ512" i="1"/>
  <c r="BU512" i="1"/>
  <c r="CB512" i="1"/>
  <c r="H513" i="1"/>
  <c r="BQ513" i="1"/>
  <c r="BU513" i="1"/>
  <c r="CB513" i="1"/>
  <c r="H514" i="1"/>
  <c r="BQ514" i="1"/>
  <c r="BU514" i="1"/>
  <c r="CB514" i="1"/>
  <c r="H515" i="1"/>
  <c r="BQ515" i="1"/>
  <c r="BU515" i="1"/>
  <c r="CB515" i="1"/>
  <c r="H516" i="1"/>
  <c r="BQ516" i="1"/>
  <c r="BU516" i="1"/>
  <c r="CB516" i="1"/>
  <c r="H517" i="1"/>
  <c r="BQ517" i="1"/>
  <c r="BU517" i="1"/>
  <c r="CB517" i="1"/>
  <c r="H518" i="1"/>
  <c r="BQ518" i="1"/>
  <c r="BU518" i="1"/>
  <c r="CB518" i="1"/>
  <c r="H519" i="1"/>
  <c r="BQ519" i="1"/>
  <c r="BU519" i="1"/>
  <c r="CB519" i="1"/>
  <c r="H520" i="1"/>
  <c r="BQ520" i="1"/>
  <c r="BU520" i="1"/>
  <c r="CB520" i="1"/>
  <c r="H521" i="1"/>
  <c r="BQ521" i="1"/>
  <c r="BU521" i="1"/>
  <c r="CB521" i="1"/>
  <c r="H522" i="1"/>
  <c r="BQ522" i="1"/>
  <c r="BU522" i="1"/>
  <c r="CB522" i="1"/>
  <c r="H523" i="1"/>
  <c r="BQ523" i="1"/>
  <c r="BU523" i="1"/>
  <c r="CB523" i="1"/>
  <c r="H524" i="1"/>
  <c r="BQ524" i="1"/>
  <c r="BU524" i="1"/>
  <c r="CB524" i="1"/>
  <c r="H525" i="1"/>
  <c r="BQ525" i="1"/>
  <c r="BU525" i="1"/>
  <c r="CB525" i="1"/>
  <c r="H526" i="1"/>
  <c r="BQ526" i="1"/>
  <c r="BU526" i="1"/>
  <c r="CB526" i="1"/>
  <c r="H527" i="1"/>
  <c r="BQ527" i="1"/>
  <c r="BU527" i="1"/>
  <c r="CB527" i="1"/>
  <c r="H528" i="1"/>
  <c r="BQ528" i="1"/>
  <c r="BU528" i="1"/>
  <c r="CB528" i="1"/>
  <c r="H529" i="1"/>
  <c r="BQ529" i="1"/>
  <c r="BU529" i="1"/>
  <c r="CB529" i="1"/>
  <c r="H530" i="1"/>
  <c r="BQ530" i="1"/>
  <c r="BU530" i="1"/>
  <c r="CB530" i="1"/>
  <c r="H531" i="1"/>
  <c r="BQ531" i="1"/>
  <c r="BU531" i="1"/>
  <c r="CB531" i="1"/>
  <c r="H532" i="1"/>
  <c r="BQ532" i="1"/>
  <c r="BU532" i="1"/>
  <c r="CB532" i="1"/>
  <c r="H533" i="1"/>
  <c r="BQ533" i="1"/>
  <c r="BU533" i="1"/>
  <c r="CB533" i="1"/>
  <c r="H534" i="1"/>
  <c r="BQ534" i="1"/>
  <c r="BU534" i="1"/>
  <c r="CB534" i="1"/>
  <c r="H535" i="1"/>
  <c r="BQ535" i="1"/>
  <c r="BU535" i="1"/>
  <c r="CB535" i="1"/>
  <c r="H536" i="1"/>
  <c r="BQ536" i="1"/>
  <c r="BU536" i="1"/>
  <c r="CB536" i="1"/>
  <c r="H537" i="1"/>
  <c r="BQ537" i="1"/>
  <c r="BU537" i="1"/>
  <c r="CB537" i="1"/>
  <c r="H538" i="1"/>
  <c r="BQ538" i="1"/>
  <c r="BU538" i="1"/>
  <c r="CB538" i="1"/>
  <c r="H539" i="1"/>
  <c r="BQ539" i="1"/>
  <c r="BU539" i="1"/>
  <c r="CB539" i="1"/>
  <c r="H540" i="1"/>
  <c r="BQ540" i="1"/>
  <c r="BU540" i="1"/>
  <c r="CB540" i="1"/>
  <c r="H541" i="1"/>
  <c r="BQ541" i="1"/>
  <c r="BU541" i="1"/>
  <c r="CB541" i="1"/>
  <c r="H542" i="1"/>
  <c r="BQ542" i="1"/>
  <c r="BU542" i="1"/>
  <c r="CB542" i="1"/>
  <c r="H543" i="1"/>
  <c r="BQ543" i="1"/>
  <c r="BU543" i="1"/>
  <c r="CB543" i="1"/>
  <c r="H544" i="1"/>
  <c r="BQ544" i="1"/>
  <c r="BU544" i="1"/>
  <c r="CB544" i="1"/>
  <c r="H545" i="1"/>
  <c r="BQ545" i="1"/>
  <c r="BU545" i="1"/>
  <c r="CB545" i="1"/>
  <c r="H546" i="1"/>
  <c r="BQ546" i="1"/>
  <c r="BU546" i="1"/>
  <c r="CB546" i="1"/>
  <c r="H547" i="1"/>
  <c r="BQ547" i="1"/>
  <c r="BU547" i="1"/>
  <c r="CB547" i="1"/>
  <c r="H548" i="1"/>
  <c r="BQ548" i="1"/>
  <c r="BU548" i="1"/>
  <c r="CB548" i="1"/>
  <c r="H549" i="1"/>
  <c r="BQ549" i="1"/>
  <c r="BU549" i="1"/>
  <c r="CB549" i="1"/>
  <c r="H550" i="1"/>
  <c r="BQ550" i="1"/>
  <c r="BU550" i="1"/>
  <c r="CB550" i="1"/>
  <c r="H551" i="1"/>
  <c r="BQ551" i="1"/>
  <c r="BU551" i="1"/>
  <c r="CB551" i="1"/>
  <c r="H552" i="1"/>
  <c r="BQ552" i="1"/>
  <c r="BU552" i="1"/>
  <c r="CB552" i="1"/>
  <c r="H553" i="1"/>
  <c r="BQ553" i="1"/>
  <c r="BU553" i="1"/>
  <c r="CB553" i="1"/>
  <c r="H554" i="1"/>
  <c r="BQ554" i="1"/>
  <c r="BU554" i="1"/>
  <c r="CB554" i="1"/>
  <c r="H555" i="1"/>
  <c r="BQ555" i="1"/>
  <c r="BU555" i="1"/>
  <c r="CB555" i="1"/>
  <c r="H556" i="1"/>
  <c r="BQ556" i="1"/>
  <c r="BU556" i="1"/>
  <c r="CB556" i="1"/>
  <c r="H557" i="1"/>
  <c r="BQ557" i="1"/>
  <c r="BU557" i="1"/>
  <c r="CB557" i="1"/>
  <c r="H558" i="1"/>
  <c r="BQ558" i="1"/>
  <c r="BU558" i="1"/>
  <c r="CB558" i="1"/>
  <c r="H559" i="1"/>
  <c r="BQ559" i="1"/>
  <c r="BU559" i="1"/>
  <c r="CB559" i="1"/>
  <c r="H560" i="1"/>
  <c r="BQ560" i="1"/>
  <c r="BU560" i="1"/>
  <c r="CB560" i="1"/>
  <c r="H561" i="1"/>
  <c r="BQ561" i="1"/>
  <c r="BU561" i="1"/>
  <c r="CB561" i="1"/>
  <c r="H562" i="1"/>
  <c r="BQ562" i="1"/>
  <c r="BU562" i="1"/>
  <c r="CB562" i="1"/>
  <c r="H563" i="1"/>
  <c r="BQ563" i="1"/>
  <c r="BU563" i="1"/>
  <c r="CB563" i="1"/>
  <c r="H564" i="1"/>
  <c r="BQ564" i="1"/>
  <c r="BU564" i="1"/>
  <c r="CB564" i="1"/>
  <c r="H565" i="1"/>
  <c r="BQ565" i="1"/>
  <c r="BU565" i="1"/>
  <c r="CB565" i="1"/>
  <c r="H566" i="1"/>
  <c r="BQ566" i="1"/>
  <c r="BU566" i="1"/>
  <c r="CB566" i="1"/>
  <c r="H567" i="1"/>
  <c r="BQ567" i="1"/>
  <c r="BU567" i="1"/>
  <c r="CB567" i="1"/>
  <c r="H568" i="1"/>
  <c r="BQ568" i="1"/>
  <c r="BU568" i="1"/>
  <c r="CB568" i="1"/>
  <c r="H569" i="1"/>
  <c r="BQ569" i="1"/>
  <c r="BU569" i="1"/>
  <c r="CB569" i="1"/>
  <c r="H570" i="1"/>
  <c r="BQ570" i="1"/>
  <c r="BU570" i="1"/>
  <c r="CB570" i="1"/>
  <c r="H571" i="1"/>
  <c r="BQ571" i="1"/>
  <c r="BU571" i="1"/>
  <c r="CB571" i="1"/>
  <c r="H572" i="1"/>
  <c r="BQ572" i="1"/>
  <c r="BU572" i="1"/>
  <c r="CB572" i="1"/>
  <c r="H573" i="1"/>
  <c r="BQ573" i="1"/>
  <c r="BU573" i="1"/>
  <c r="CB573" i="1"/>
  <c r="H574" i="1"/>
  <c r="BQ574" i="1"/>
  <c r="BU574" i="1"/>
  <c r="CB574" i="1"/>
  <c r="H575" i="1"/>
  <c r="BQ575" i="1"/>
  <c r="BU575" i="1"/>
  <c r="CB575" i="1"/>
  <c r="H576" i="1"/>
  <c r="BQ576" i="1"/>
  <c r="BU576" i="1"/>
  <c r="CB576" i="1"/>
  <c r="H577" i="1"/>
  <c r="BQ577" i="1"/>
  <c r="BU577" i="1"/>
  <c r="CB577" i="1"/>
  <c r="H578" i="1"/>
  <c r="BQ578" i="1"/>
  <c r="BU578" i="1"/>
  <c r="CB578" i="1"/>
  <c r="H579" i="1"/>
  <c r="BQ579" i="1"/>
  <c r="BU579" i="1"/>
  <c r="CB579" i="1"/>
  <c r="H580" i="1"/>
  <c r="BQ580" i="1"/>
  <c r="BU580" i="1"/>
  <c r="CB580" i="1"/>
  <c r="H581" i="1"/>
  <c r="BQ581" i="1"/>
  <c r="BU581" i="1"/>
  <c r="CB581" i="1"/>
  <c r="H582" i="1"/>
  <c r="BQ582" i="1"/>
  <c r="BU582" i="1"/>
  <c r="CB582" i="1"/>
  <c r="H583" i="1"/>
  <c r="BQ583" i="1"/>
  <c r="BU583" i="1"/>
  <c r="CB583" i="1"/>
  <c r="H584" i="1"/>
  <c r="BQ584" i="1"/>
  <c r="BU584" i="1"/>
  <c r="CB584" i="1"/>
  <c r="H585" i="1"/>
  <c r="BQ585" i="1"/>
  <c r="BU585" i="1"/>
  <c r="CB585" i="1"/>
  <c r="H586" i="1"/>
  <c r="BQ586" i="1"/>
  <c r="BU586" i="1"/>
  <c r="CB586" i="1"/>
  <c r="H587" i="1"/>
  <c r="BQ587" i="1"/>
  <c r="BU587" i="1"/>
  <c r="CB587" i="1"/>
  <c r="H588" i="1"/>
  <c r="BQ588" i="1"/>
  <c r="BU588" i="1"/>
  <c r="CB588" i="1"/>
  <c r="H589" i="1"/>
  <c r="BQ589" i="1"/>
  <c r="BU589" i="1"/>
  <c r="CB589" i="1"/>
  <c r="H590" i="1"/>
  <c r="BQ590" i="1"/>
  <c r="BU590" i="1"/>
  <c r="CB590" i="1"/>
  <c r="H591" i="1"/>
  <c r="BQ591" i="1"/>
  <c r="BU591" i="1"/>
  <c r="CB591" i="1"/>
  <c r="H592" i="1"/>
  <c r="BQ592" i="1"/>
  <c r="BU592" i="1"/>
  <c r="CB592" i="1"/>
  <c r="H593" i="1"/>
  <c r="BQ593" i="1"/>
  <c r="BU593" i="1"/>
  <c r="CB593" i="1"/>
  <c r="H594" i="1"/>
  <c r="BQ594" i="1"/>
  <c r="BU594" i="1"/>
  <c r="CB594" i="1"/>
  <c r="H595" i="1"/>
  <c r="BQ595" i="1"/>
  <c r="BU595" i="1"/>
  <c r="CB595" i="1"/>
  <c r="H596" i="1"/>
  <c r="BQ596" i="1"/>
  <c r="BU596" i="1"/>
  <c r="CB596" i="1"/>
  <c r="H597" i="1"/>
  <c r="BQ597" i="1"/>
  <c r="BU597" i="1"/>
  <c r="CB597" i="1"/>
  <c r="H598" i="1"/>
  <c r="BQ598" i="1"/>
  <c r="BU598" i="1"/>
  <c r="CB598" i="1"/>
  <c r="H599" i="1"/>
  <c r="BQ599" i="1"/>
  <c r="BU599" i="1"/>
  <c r="CB599" i="1"/>
  <c r="H600" i="1"/>
  <c r="BQ600" i="1"/>
  <c r="BU600" i="1"/>
  <c r="CB600" i="1"/>
  <c r="H601" i="1"/>
  <c r="BQ601" i="1"/>
  <c r="BU601" i="1"/>
  <c r="CB601" i="1"/>
  <c r="H602" i="1"/>
  <c r="BQ602" i="1"/>
  <c r="BU602" i="1"/>
  <c r="CB602" i="1"/>
  <c r="H603" i="1"/>
  <c r="BQ603" i="1"/>
  <c r="BU603" i="1"/>
  <c r="CB603" i="1"/>
  <c r="H604" i="1"/>
  <c r="BQ604" i="1"/>
  <c r="BU604" i="1"/>
  <c r="CB604" i="1"/>
  <c r="H605" i="1"/>
  <c r="BQ605" i="1"/>
  <c r="BU605" i="1"/>
  <c r="CB605" i="1"/>
  <c r="H606" i="1"/>
  <c r="BQ606" i="1"/>
  <c r="BU606" i="1"/>
  <c r="CB606" i="1"/>
  <c r="H607" i="1"/>
  <c r="BQ607" i="1"/>
  <c r="BU607" i="1"/>
  <c r="CB607" i="1"/>
  <c r="H608" i="1"/>
  <c r="BQ608" i="1"/>
  <c r="BU608" i="1"/>
  <c r="CB608" i="1"/>
  <c r="H609" i="1"/>
  <c r="BQ609" i="1"/>
  <c r="BU609" i="1"/>
  <c r="CB609" i="1"/>
  <c r="H610" i="1"/>
  <c r="BQ610" i="1"/>
  <c r="BU610" i="1"/>
  <c r="CB610" i="1"/>
  <c r="H611" i="1"/>
  <c r="BQ611" i="1"/>
  <c r="BU611" i="1"/>
  <c r="CB611" i="1"/>
  <c r="H612" i="1"/>
  <c r="BQ612" i="1"/>
  <c r="BU612" i="1"/>
  <c r="CB612" i="1"/>
  <c r="H613" i="1"/>
  <c r="BQ613" i="1"/>
  <c r="BU613" i="1"/>
  <c r="CB613" i="1"/>
  <c r="H614" i="1"/>
  <c r="BQ614" i="1"/>
  <c r="BU614" i="1"/>
  <c r="CB614" i="1"/>
  <c r="H615" i="1"/>
  <c r="BQ615" i="1"/>
  <c r="BU615" i="1"/>
  <c r="CB615" i="1"/>
  <c r="H616" i="1"/>
  <c r="BQ616" i="1"/>
  <c r="BU616" i="1"/>
  <c r="CB616" i="1"/>
  <c r="H617" i="1"/>
  <c r="BQ617" i="1"/>
  <c r="BU617" i="1"/>
  <c r="CB617" i="1"/>
  <c r="H618" i="1"/>
  <c r="BQ618" i="1"/>
  <c r="BU618" i="1"/>
  <c r="CB618" i="1"/>
  <c r="H619" i="1"/>
  <c r="BQ619" i="1"/>
  <c r="BU619" i="1"/>
  <c r="CB619" i="1"/>
  <c r="H620" i="1"/>
  <c r="BQ620" i="1"/>
  <c r="BU620" i="1"/>
  <c r="CB620" i="1"/>
  <c r="H621" i="1"/>
  <c r="BQ621" i="1"/>
  <c r="BU621" i="1"/>
  <c r="CB621" i="1"/>
  <c r="H622" i="1"/>
  <c r="BQ622" i="1"/>
  <c r="BU622" i="1"/>
  <c r="CB622" i="1"/>
  <c r="H623" i="1"/>
  <c r="BQ623" i="1"/>
  <c r="BU623" i="1"/>
  <c r="CB623" i="1"/>
  <c r="H624" i="1"/>
  <c r="BQ624" i="1"/>
  <c r="BU624" i="1"/>
  <c r="CB624" i="1"/>
  <c r="H625" i="1"/>
  <c r="BQ625" i="1"/>
  <c r="BU625" i="1"/>
  <c r="CB625" i="1"/>
  <c r="H626" i="1"/>
  <c r="BQ626" i="1"/>
  <c r="BU626" i="1"/>
  <c r="CB626" i="1"/>
  <c r="H627" i="1"/>
  <c r="BQ627" i="1"/>
  <c r="BU627" i="1"/>
  <c r="CB627" i="1"/>
  <c r="H628" i="1"/>
  <c r="BQ628" i="1"/>
  <c r="BU628" i="1"/>
  <c r="CB628" i="1"/>
  <c r="H629" i="1"/>
  <c r="BQ629" i="1"/>
  <c r="BU629" i="1"/>
  <c r="CB629" i="1"/>
  <c r="H630" i="1"/>
  <c r="BQ630" i="1"/>
  <c r="BU630" i="1"/>
  <c r="CB630" i="1"/>
  <c r="H631" i="1"/>
  <c r="BQ631" i="1"/>
  <c r="BU631" i="1"/>
  <c r="CB631" i="1"/>
  <c r="H632" i="1"/>
  <c r="BQ632" i="1"/>
  <c r="BU632" i="1"/>
  <c r="CB632" i="1"/>
  <c r="H633" i="1"/>
  <c r="BQ633" i="1"/>
  <c r="BU633" i="1"/>
  <c r="CB633" i="1"/>
  <c r="H634" i="1"/>
  <c r="BQ634" i="1"/>
  <c r="BU634" i="1"/>
  <c r="CB634" i="1"/>
  <c r="H635" i="1"/>
  <c r="BQ635" i="1"/>
  <c r="BU635" i="1"/>
  <c r="CB635" i="1"/>
  <c r="H636" i="1"/>
  <c r="BQ636" i="1"/>
  <c r="BU636" i="1"/>
  <c r="CB636" i="1"/>
  <c r="H637" i="1"/>
  <c r="BQ637" i="1"/>
  <c r="BU637" i="1"/>
  <c r="CB637" i="1"/>
  <c r="H638" i="1"/>
  <c r="BQ638" i="1"/>
  <c r="BU638" i="1"/>
  <c r="CB638" i="1"/>
  <c r="H639" i="1"/>
  <c r="BQ639" i="1"/>
  <c r="BU639" i="1"/>
  <c r="CB639" i="1"/>
  <c r="H640" i="1"/>
  <c r="BQ640" i="1"/>
  <c r="BU640" i="1"/>
  <c r="CB640" i="1"/>
  <c r="H641" i="1"/>
  <c r="BQ641" i="1"/>
  <c r="BU641" i="1"/>
  <c r="CB641" i="1"/>
  <c r="H642" i="1"/>
  <c r="BQ642" i="1"/>
  <c r="BU642" i="1"/>
  <c r="CB642" i="1"/>
  <c r="H643" i="1"/>
  <c r="BQ643" i="1"/>
  <c r="BU643" i="1"/>
  <c r="CB643" i="1"/>
  <c r="H644" i="1"/>
  <c r="BQ644" i="1"/>
  <c r="BU644" i="1"/>
  <c r="CB644" i="1"/>
  <c r="H645" i="1"/>
  <c r="BQ645" i="1"/>
  <c r="BU645" i="1"/>
  <c r="CB645" i="1"/>
  <c r="H646" i="1"/>
  <c r="BQ646" i="1"/>
  <c r="BU646" i="1"/>
  <c r="CB646" i="1"/>
  <c r="H647" i="1"/>
  <c r="BQ647" i="1"/>
  <c r="BU647" i="1"/>
  <c r="CB647" i="1"/>
  <c r="H648" i="1"/>
  <c r="BQ648" i="1"/>
  <c r="BU648" i="1"/>
  <c r="CB648" i="1"/>
  <c r="H649" i="1"/>
  <c r="BQ649" i="1"/>
  <c r="BU649" i="1"/>
  <c r="CB649" i="1"/>
  <c r="H650" i="1"/>
  <c r="BQ650" i="1"/>
  <c r="BU650" i="1"/>
  <c r="CB650" i="1"/>
  <c r="H651" i="1"/>
  <c r="BQ651" i="1"/>
  <c r="BU651" i="1"/>
  <c r="CB651" i="1"/>
  <c r="H652" i="1"/>
  <c r="BQ652" i="1"/>
  <c r="BU652" i="1"/>
  <c r="CB652" i="1"/>
  <c r="H653" i="1"/>
  <c r="BQ653" i="1"/>
  <c r="BU653" i="1"/>
  <c r="CB653" i="1"/>
  <c r="H654" i="1"/>
  <c r="BQ654" i="1"/>
  <c r="BU654" i="1"/>
  <c r="CB654" i="1"/>
  <c r="H655" i="1"/>
  <c r="BQ655" i="1"/>
  <c r="BU655" i="1"/>
  <c r="CB655" i="1"/>
  <c r="H656" i="1"/>
  <c r="BQ656" i="1"/>
  <c r="BU656" i="1"/>
  <c r="CB656" i="1"/>
  <c r="H657" i="1"/>
  <c r="BQ657" i="1"/>
  <c r="BU657" i="1"/>
  <c r="CB657" i="1"/>
  <c r="H658" i="1"/>
  <c r="BQ658" i="1"/>
  <c r="BU658" i="1"/>
  <c r="CB658" i="1"/>
  <c r="H659" i="1"/>
  <c r="BQ659" i="1"/>
  <c r="BU659" i="1"/>
  <c r="CB659" i="1"/>
  <c r="H660" i="1"/>
  <c r="BQ660" i="1"/>
  <c r="BU660" i="1"/>
  <c r="CB660" i="1"/>
  <c r="H661" i="1"/>
  <c r="BQ661" i="1"/>
  <c r="BU661" i="1"/>
  <c r="CB661" i="1"/>
  <c r="H662" i="1"/>
  <c r="BQ662" i="1"/>
  <c r="BU662" i="1"/>
  <c r="CB662" i="1"/>
  <c r="H663" i="1"/>
  <c r="BQ663" i="1"/>
  <c r="BU663" i="1"/>
  <c r="CB663" i="1"/>
  <c r="H664" i="1"/>
  <c r="BQ664" i="1"/>
  <c r="BU664" i="1"/>
  <c r="CB664" i="1"/>
  <c r="H665" i="1"/>
  <c r="BQ665" i="1"/>
  <c r="BU665" i="1"/>
  <c r="CB665" i="1"/>
  <c r="H666" i="1"/>
  <c r="BQ666" i="1"/>
  <c r="BU666" i="1"/>
  <c r="CB666" i="1"/>
  <c r="H667" i="1"/>
  <c r="BQ667" i="1"/>
  <c r="BU667" i="1"/>
  <c r="CB667" i="1"/>
  <c r="H668" i="1"/>
  <c r="BQ668" i="1"/>
  <c r="BU668" i="1"/>
  <c r="CB668" i="1"/>
  <c r="H669" i="1"/>
  <c r="BQ669" i="1"/>
  <c r="BU669" i="1"/>
  <c r="CB669" i="1"/>
  <c r="H670" i="1"/>
  <c r="BQ670" i="1"/>
  <c r="BU670" i="1"/>
  <c r="CB670" i="1"/>
  <c r="H671" i="1"/>
  <c r="BQ671" i="1"/>
  <c r="BU671" i="1"/>
  <c r="CB671" i="1"/>
  <c r="H672" i="1"/>
  <c r="BQ672" i="1"/>
  <c r="BU672" i="1"/>
  <c r="CB672" i="1"/>
  <c r="H673" i="1"/>
  <c r="BQ673" i="1"/>
  <c r="BU673" i="1"/>
  <c r="CB673" i="1"/>
  <c r="H674" i="1"/>
  <c r="BQ674" i="1"/>
  <c r="BU674" i="1"/>
  <c r="CB674" i="1"/>
  <c r="H675" i="1"/>
  <c r="BQ675" i="1"/>
  <c r="BU675" i="1"/>
  <c r="CB675" i="1"/>
  <c r="H676" i="1"/>
  <c r="BQ676" i="1"/>
  <c r="BU676" i="1"/>
  <c r="CB676" i="1"/>
  <c r="H677" i="1"/>
  <c r="BQ677" i="1"/>
  <c r="BU677" i="1"/>
  <c r="CB677" i="1"/>
  <c r="H678" i="1"/>
  <c r="BQ678" i="1"/>
  <c r="BU678" i="1"/>
  <c r="CB678" i="1"/>
  <c r="H679" i="1"/>
  <c r="BQ679" i="1"/>
  <c r="BU679" i="1"/>
  <c r="CB679" i="1"/>
  <c r="H680" i="1"/>
  <c r="BQ680" i="1"/>
  <c r="BU680" i="1"/>
  <c r="CB680" i="1"/>
  <c r="H681" i="1"/>
  <c r="BQ681" i="1"/>
  <c r="BU681" i="1"/>
  <c r="CB681" i="1"/>
  <c r="H682" i="1"/>
  <c r="BQ682" i="1"/>
  <c r="BU682" i="1"/>
  <c r="CB682" i="1"/>
  <c r="H683" i="1"/>
  <c r="BQ683" i="1"/>
  <c r="BU683" i="1"/>
  <c r="CB683" i="1"/>
  <c r="H684" i="1"/>
  <c r="BQ684" i="1"/>
  <c r="BU684" i="1"/>
  <c r="CB684" i="1"/>
  <c r="H685" i="1"/>
  <c r="BQ685" i="1"/>
  <c r="BU685" i="1"/>
  <c r="CB685" i="1"/>
  <c r="H686" i="1"/>
  <c r="BQ686" i="1"/>
  <c r="BU686" i="1"/>
  <c r="CB686" i="1"/>
  <c r="H687" i="1"/>
  <c r="BQ687" i="1"/>
  <c r="BU687" i="1"/>
  <c r="CB687" i="1"/>
  <c r="H688" i="1"/>
  <c r="BQ688" i="1"/>
  <c r="BU688" i="1"/>
  <c r="CB688" i="1"/>
  <c r="H689" i="1"/>
  <c r="BQ689" i="1"/>
  <c r="BU689" i="1"/>
  <c r="CB689" i="1"/>
  <c r="H690" i="1"/>
  <c r="BQ690" i="1"/>
  <c r="BU690" i="1"/>
  <c r="CB690" i="1"/>
  <c r="H691" i="1"/>
  <c r="BQ691" i="1"/>
  <c r="BU691" i="1"/>
  <c r="CB691" i="1"/>
  <c r="H692" i="1"/>
  <c r="BQ692" i="1"/>
  <c r="BU692" i="1"/>
  <c r="CB692" i="1"/>
  <c r="H693" i="1"/>
  <c r="BQ693" i="1"/>
  <c r="BU693" i="1"/>
  <c r="CB693" i="1"/>
  <c r="H694" i="1"/>
  <c r="BQ694" i="1"/>
  <c r="BU694" i="1"/>
  <c r="CB694" i="1"/>
  <c r="H695" i="1"/>
  <c r="BQ695" i="1"/>
  <c r="BU695" i="1"/>
  <c r="CB695" i="1"/>
  <c r="H696" i="1"/>
  <c r="BQ696" i="1"/>
  <c r="BU696" i="1"/>
  <c r="CB696" i="1"/>
  <c r="H697" i="1"/>
  <c r="BQ697" i="1"/>
  <c r="BU697" i="1"/>
  <c r="CB697" i="1"/>
  <c r="H698" i="1"/>
  <c r="BQ698" i="1"/>
  <c r="BU698" i="1"/>
  <c r="CB698" i="1"/>
  <c r="H699" i="1"/>
  <c r="BQ699" i="1"/>
  <c r="BU699" i="1"/>
  <c r="CB699" i="1"/>
  <c r="H700" i="1"/>
  <c r="BQ700" i="1"/>
  <c r="BU700" i="1"/>
  <c r="CB700" i="1"/>
  <c r="H701" i="1"/>
  <c r="BQ701" i="1"/>
  <c r="BU701" i="1"/>
  <c r="CB701" i="1"/>
  <c r="H702" i="1"/>
  <c r="BQ702" i="1"/>
  <c r="BU702" i="1"/>
  <c r="CB702" i="1"/>
  <c r="H703" i="1"/>
  <c r="BQ703" i="1"/>
  <c r="BU703" i="1"/>
  <c r="CB703" i="1"/>
  <c r="H704" i="1"/>
  <c r="BQ704" i="1"/>
  <c r="BU704" i="1"/>
  <c r="CB704" i="1"/>
  <c r="H705" i="1"/>
  <c r="BQ705" i="1"/>
  <c r="BU705" i="1"/>
  <c r="CB705" i="1"/>
  <c r="H706" i="1"/>
  <c r="BQ706" i="1"/>
  <c r="BU706" i="1"/>
  <c r="CB706" i="1"/>
  <c r="H707" i="1"/>
  <c r="BQ707" i="1"/>
  <c r="BU707" i="1"/>
  <c r="CB707" i="1"/>
  <c r="H708" i="1"/>
  <c r="BQ708" i="1"/>
  <c r="BU708" i="1"/>
  <c r="CB708" i="1"/>
  <c r="H709" i="1"/>
  <c r="BQ709" i="1"/>
  <c r="BU709" i="1"/>
  <c r="CB709" i="1"/>
  <c r="H710" i="1"/>
  <c r="BQ710" i="1"/>
  <c r="BU710" i="1"/>
  <c r="CB710" i="1"/>
  <c r="H711" i="1"/>
  <c r="BQ711" i="1"/>
  <c r="BU711" i="1"/>
  <c r="CB711" i="1"/>
  <c r="H712" i="1"/>
  <c r="BQ712" i="1"/>
  <c r="BU712" i="1"/>
  <c r="CB712" i="1"/>
  <c r="H713" i="1"/>
  <c r="BQ713" i="1"/>
  <c r="BU713" i="1"/>
  <c r="CB713" i="1"/>
  <c r="H714" i="1"/>
  <c r="BQ714" i="1"/>
  <c r="BU714" i="1"/>
  <c r="CB714" i="1"/>
  <c r="H715" i="1"/>
  <c r="BQ715" i="1"/>
  <c r="BU715" i="1"/>
  <c r="CB715" i="1"/>
  <c r="H716" i="1"/>
  <c r="BQ716" i="1"/>
  <c r="BU716" i="1"/>
  <c r="CB716" i="1"/>
  <c r="H717" i="1"/>
  <c r="BQ717" i="1"/>
  <c r="BU717" i="1"/>
  <c r="CB717" i="1"/>
  <c r="H718" i="1"/>
  <c r="BQ718" i="1"/>
  <c r="BU718" i="1"/>
  <c r="CB718" i="1"/>
  <c r="H719" i="1"/>
  <c r="BQ719" i="1"/>
  <c r="BU719" i="1"/>
  <c r="CB719" i="1"/>
  <c r="H720" i="1"/>
  <c r="BQ720" i="1"/>
  <c r="BU720" i="1"/>
  <c r="CB720" i="1"/>
  <c r="H721" i="1"/>
  <c r="BQ721" i="1"/>
  <c r="BU721" i="1"/>
  <c r="CB721" i="1"/>
  <c r="H722" i="1"/>
  <c r="BQ722" i="1"/>
  <c r="BU722" i="1"/>
  <c r="CB722" i="1"/>
  <c r="H723" i="1"/>
  <c r="BQ723" i="1"/>
  <c r="BU723" i="1"/>
  <c r="CB723" i="1"/>
  <c r="H724" i="1"/>
  <c r="BQ724" i="1"/>
  <c r="BU724" i="1"/>
  <c r="CB724" i="1"/>
  <c r="H725" i="1"/>
  <c r="BQ725" i="1"/>
  <c r="BU725" i="1"/>
  <c r="CB725" i="1"/>
  <c r="H726" i="1"/>
  <c r="BQ726" i="1"/>
  <c r="BU726" i="1"/>
  <c r="CB726" i="1"/>
  <c r="H727" i="1"/>
  <c r="BQ727" i="1"/>
  <c r="BU727" i="1"/>
  <c r="CB727" i="1"/>
  <c r="H728" i="1"/>
  <c r="BQ728" i="1"/>
  <c r="BU728" i="1"/>
  <c r="CB728" i="1"/>
  <c r="H729" i="1"/>
  <c r="BQ729" i="1"/>
  <c r="BU729" i="1"/>
  <c r="CB729" i="1"/>
  <c r="H730" i="1"/>
  <c r="BQ730" i="1"/>
  <c r="BU730" i="1"/>
  <c r="CB730" i="1"/>
  <c r="H731" i="1"/>
  <c r="BQ731" i="1"/>
  <c r="BU731" i="1"/>
  <c r="CB731" i="1"/>
  <c r="H732" i="1"/>
  <c r="BQ732" i="1"/>
  <c r="BU732" i="1"/>
  <c r="CB732" i="1"/>
  <c r="H733" i="1"/>
  <c r="BQ733" i="1"/>
  <c r="BU733" i="1"/>
  <c r="CB733" i="1"/>
  <c r="H734" i="1"/>
  <c r="BQ734" i="1"/>
  <c r="BU734" i="1"/>
  <c r="CB734" i="1"/>
  <c r="H735" i="1"/>
  <c r="BQ735" i="1"/>
  <c r="BU735" i="1"/>
  <c r="CB735" i="1"/>
  <c r="H736" i="1"/>
  <c r="BQ736" i="1"/>
  <c r="BU736" i="1"/>
  <c r="CB736" i="1"/>
  <c r="H737" i="1"/>
  <c r="BQ737" i="1"/>
  <c r="BU737" i="1"/>
  <c r="CB737" i="1"/>
  <c r="H738" i="1"/>
  <c r="BQ738" i="1"/>
  <c r="BU738" i="1"/>
  <c r="CB738" i="1"/>
  <c r="H739" i="1"/>
  <c r="BQ739" i="1"/>
  <c r="BU739" i="1"/>
  <c r="CB739" i="1"/>
  <c r="H740" i="1"/>
  <c r="BQ740" i="1"/>
  <c r="BU740" i="1"/>
  <c r="CB740" i="1"/>
  <c r="H741" i="1"/>
  <c r="BQ741" i="1"/>
  <c r="BU741" i="1"/>
  <c r="CB741" i="1"/>
  <c r="H742" i="1"/>
  <c r="BQ742" i="1"/>
  <c r="BU742" i="1"/>
  <c r="CB742" i="1"/>
  <c r="H743" i="1"/>
  <c r="BQ743" i="1"/>
  <c r="BU743" i="1"/>
  <c r="CB743" i="1"/>
  <c r="H744" i="1"/>
  <c r="BQ744" i="1"/>
  <c r="BU744" i="1"/>
  <c r="CB744" i="1"/>
  <c r="H745" i="1"/>
  <c r="BQ745" i="1"/>
  <c r="BU745" i="1"/>
  <c r="CB745" i="1"/>
  <c r="H746" i="1"/>
  <c r="BQ746" i="1"/>
  <c r="BU746" i="1"/>
  <c r="CB746" i="1"/>
  <c r="H747" i="1"/>
  <c r="BQ747" i="1"/>
  <c r="BU747" i="1"/>
  <c r="CB747" i="1"/>
  <c r="H748" i="1"/>
  <c r="BQ748" i="1"/>
  <c r="BU748" i="1"/>
  <c r="CB748" i="1"/>
  <c r="H749" i="1"/>
  <c r="BQ749" i="1"/>
  <c r="BU749" i="1"/>
  <c r="CB749" i="1"/>
  <c r="H750" i="1"/>
  <c r="BQ750" i="1"/>
  <c r="BU750" i="1"/>
  <c r="CB750" i="1"/>
  <c r="H751" i="1"/>
  <c r="BQ751" i="1"/>
  <c r="BU751" i="1"/>
  <c r="CB751" i="1"/>
  <c r="H752" i="1"/>
  <c r="BQ752" i="1"/>
  <c r="BU752" i="1"/>
  <c r="CB752" i="1"/>
  <c r="H753" i="1"/>
  <c r="BQ753" i="1"/>
  <c r="BU753" i="1"/>
  <c r="CB753" i="1"/>
  <c r="H754" i="1"/>
  <c r="BQ754" i="1"/>
  <c r="BU754" i="1"/>
  <c r="CB754" i="1"/>
  <c r="H755" i="1"/>
  <c r="BQ755" i="1"/>
  <c r="BU755" i="1"/>
  <c r="CB755" i="1"/>
  <c r="H756" i="1"/>
  <c r="BQ756" i="1"/>
  <c r="BU756" i="1"/>
  <c r="CB756" i="1"/>
  <c r="H757" i="1"/>
  <c r="BQ757" i="1"/>
  <c r="BU757" i="1"/>
  <c r="CB757" i="1"/>
  <c r="H758" i="1"/>
  <c r="BQ758" i="1"/>
  <c r="BU758" i="1"/>
  <c r="CB758" i="1"/>
  <c r="H759" i="1"/>
  <c r="BQ759" i="1"/>
  <c r="BU759" i="1"/>
  <c r="CB759" i="1"/>
  <c r="H760" i="1"/>
  <c r="BQ760" i="1"/>
  <c r="BU760" i="1"/>
  <c r="CB760" i="1"/>
  <c r="H761" i="1"/>
  <c r="BQ761" i="1"/>
  <c r="BU761" i="1"/>
  <c r="CB761" i="1"/>
  <c r="H762" i="1"/>
  <c r="BQ762" i="1"/>
  <c r="BU762" i="1"/>
  <c r="CB762" i="1"/>
  <c r="H763" i="1"/>
  <c r="BQ763" i="1"/>
  <c r="BU763" i="1"/>
  <c r="CB763" i="1"/>
  <c r="H764" i="1"/>
  <c r="BQ764" i="1"/>
  <c r="BU764" i="1"/>
  <c r="CB764" i="1"/>
  <c r="H765" i="1"/>
  <c r="BQ765" i="1"/>
  <c r="BU765" i="1"/>
  <c r="CB765" i="1"/>
  <c r="H766" i="1"/>
  <c r="BQ766" i="1"/>
  <c r="BU766" i="1"/>
  <c r="CB766" i="1"/>
  <c r="H767" i="1"/>
  <c r="BQ767" i="1"/>
  <c r="BU767" i="1"/>
  <c r="CB767" i="1"/>
  <c r="H768" i="1"/>
  <c r="BQ768" i="1"/>
  <c r="BU768" i="1"/>
  <c r="CB768" i="1"/>
  <c r="H769" i="1"/>
  <c r="BQ769" i="1"/>
  <c r="BU769" i="1"/>
  <c r="CB769" i="1"/>
  <c r="H770" i="1"/>
  <c r="BQ770" i="1"/>
  <c r="BU770" i="1"/>
  <c r="CB770" i="1"/>
  <c r="H771" i="1"/>
  <c r="BQ771" i="1"/>
  <c r="BU771" i="1"/>
  <c r="CB771" i="1"/>
  <c r="H772" i="1"/>
  <c r="BQ772" i="1"/>
  <c r="BU772" i="1"/>
  <c r="CB772" i="1"/>
  <c r="H773" i="1"/>
  <c r="BQ773" i="1"/>
  <c r="BU773" i="1"/>
  <c r="CB773" i="1"/>
  <c r="H774" i="1"/>
  <c r="BQ774" i="1"/>
  <c r="BU774" i="1"/>
  <c r="CB774" i="1"/>
  <c r="H775" i="1"/>
  <c r="BQ775" i="1"/>
  <c r="BU775" i="1"/>
  <c r="CB775" i="1"/>
  <c r="H776" i="1"/>
  <c r="BQ776" i="1"/>
  <c r="BU776" i="1"/>
  <c r="CB776" i="1"/>
  <c r="H777" i="1"/>
  <c r="BQ777" i="1"/>
  <c r="BU777" i="1"/>
  <c r="CB777" i="1"/>
  <c r="H778" i="1"/>
  <c r="BQ778" i="1"/>
  <c r="BU778" i="1"/>
  <c r="CB778" i="1"/>
  <c r="H779" i="1"/>
  <c r="BQ779" i="1"/>
  <c r="BU779" i="1"/>
  <c r="CB779" i="1"/>
  <c r="H780" i="1"/>
  <c r="BQ780" i="1"/>
  <c r="BU780" i="1"/>
  <c r="CB780" i="1"/>
  <c r="H781" i="1"/>
  <c r="BQ781" i="1"/>
  <c r="BU781" i="1"/>
  <c r="CB781" i="1"/>
  <c r="H782" i="1"/>
  <c r="BQ782" i="1"/>
  <c r="BU782" i="1"/>
  <c r="CB782" i="1"/>
  <c r="H783" i="1"/>
  <c r="BQ783" i="1"/>
  <c r="BU783" i="1"/>
  <c r="CB783" i="1"/>
  <c r="H784" i="1"/>
  <c r="BQ784" i="1"/>
  <c r="BU784" i="1"/>
  <c r="CB784" i="1"/>
  <c r="H785" i="1"/>
  <c r="BQ785" i="1"/>
  <c r="BU785" i="1"/>
  <c r="CB785" i="1"/>
  <c r="H786" i="1"/>
  <c r="BQ786" i="1"/>
  <c r="BU786" i="1"/>
  <c r="CB786" i="1"/>
  <c r="H787" i="1"/>
  <c r="BQ787" i="1"/>
  <c r="BU787" i="1"/>
  <c r="CB787" i="1"/>
  <c r="H788" i="1"/>
  <c r="BQ788" i="1"/>
  <c r="BU788" i="1"/>
  <c r="CB788" i="1"/>
  <c r="H789" i="1"/>
  <c r="BQ789" i="1"/>
  <c r="BU789" i="1"/>
  <c r="CB789" i="1"/>
  <c r="H790" i="1"/>
  <c r="BQ790" i="1"/>
  <c r="BU790" i="1"/>
  <c r="CB790" i="1"/>
  <c r="H791" i="1"/>
  <c r="BQ791" i="1"/>
  <c r="BU791" i="1"/>
  <c r="CB791" i="1"/>
  <c r="H792" i="1"/>
  <c r="BQ792" i="1"/>
  <c r="BU792" i="1"/>
  <c r="CB792" i="1"/>
  <c r="H793" i="1"/>
  <c r="BQ793" i="1"/>
  <c r="BU793" i="1"/>
  <c r="CB793" i="1"/>
  <c r="H794" i="1"/>
  <c r="BQ794" i="1"/>
  <c r="BU794" i="1"/>
  <c r="CB794" i="1"/>
  <c r="H795" i="1"/>
  <c r="BQ795" i="1"/>
  <c r="BU795" i="1"/>
  <c r="CB795" i="1"/>
  <c r="H796" i="1"/>
  <c r="BQ796" i="1"/>
  <c r="BU796" i="1"/>
  <c r="CB796" i="1"/>
  <c r="H797" i="1"/>
  <c r="BQ797" i="1"/>
  <c r="BU797" i="1"/>
  <c r="CB797" i="1"/>
  <c r="H798" i="1"/>
  <c r="BQ798" i="1"/>
  <c r="BU798" i="1"/>
  <c r="CB798" i="1"/>
  <c r="H799" i="1"/>
  <c r="BQ799" i="1"/>
  <c r="BU799" i="1"/>
  <c r="CB799" i="1"/>
  <c r="H800" i="1"/>
  <c r="BQ800" i="1"/>
  <c r="BU800" i="1"/>
  <c r="CB800" i="1"/>
  <c r="H801" i="1"/>
  <c r="BQ801" i="1"/>
  <c r="BU801" i="1"/>
  <c r="CB801" i="1"/>
  <c r="H802" i="1"/>
  <c r="BQ802" i="1"/>
  <c r="BU802" i="1"/>
  <c r="CB802" i="1"/>
  <c r="H803" i="1"/>
  <c r="BQ803" i="1"/>
  <c r="BU803" i="1"/>
  <c r="CB803" i="1"/>
  <c r="H804" i="1"/>
  <c r="BQ804" i="1"/>
  <c r="BU804" i="1"/>
  <c r="CB804" i="1"/>
  <c r="H805" i="1"/>
  <c r="BQ805" i="1"/>
  <c r="BU805" i="1"/>
  <c r="CB805" i="1"/>
  <c r="H806" i="1"/>
  <c r="BQ806" i="1"/>
  <c r="BU806" i="1"/>
  <c r="CB806" i="1"/>
  <c r="H807" i="1"/>
  <c r="BQ807" i="1"/>
  <c r="BU807" i="1"/>
  <c r="CB807" i="1"/>
  <c r="H808" i="1"/>
  <c r="BQ808" i="1"/>
  <c r="BU808" i="1"/>
  <c r="CB808" i="1"/>
  <c r="H809" i="1"/>
  <c r="BQ809" i="1"/>
  <c r="BU809" i="1"/>
  <c r="CB809" i="1"/>
  <c r="H810" i="1"/>
  <c r="BQ810" i="1"/>
  <c r="BU810" i="1"/>
  <c r="CB810" i="1"/>
  <c r="H811" i="1"/>
  <c r="BQ811" i="1"/>
  <c r="BU811" i="1"/>
  <c r="CB811" i="1"/>
  <c r="H812" i="1"/>
  <c r="BQ812" i="1"/>
  <c r="BU812" i="1"/>
  <c r="CB812" i="1"/>
  <c r="H813" i="1"/>
  <c r="BQ813" i="1"/>
  <c r="BU813" i="1"/>
  <c r="CB813" i="1"/>
  <c r="H814" i="1"/>
  <c r="BQ814" i="1"/>
  <c r="BU814" i="1"/>
  <c r="CB814" i="1"/>
  <c r="H815" i="1"/>
  <c r="BQ815" i="1"/>
  <c r="BU815" i="1"/>
  <c r="CB815" i="1"/>
  <c r="H816" i="1"/>
  <c r="BQ816" i="1"/>
  <c r="BU816" i="1"/>
  <c r="CB816" i="1"/>
  <c r="H817" i="1"/>
  <c r="BQ817" i="1"/>
  <c r="BU817" i="1"/>
  <c r="CB817" i="1"/>
  <c r="H818" i="1"/>
  <c r="BQ818" i="1"/>
  <c r="BU818" i="1"/>
  <c r="CB818" i="1"/>
  <c r="H819" i="1"/>
  <c r="BQ819" i="1"/>
  <c r="BU819" i="1"/>
  <c r="CB819" i="1"/>
  <c r="H820" i="1"/>
  <c r="BQ820" i="1"/>
  <c r="BU820" i="1"/>
  <c r="CB820" i="1"/>
  <c r="H821" i="1"/>
  <c r="BQ821" i="1"/>
  <c r="BU821" i="1"/>
  <c r="CB821" i="1"/>
  <c r="H822" i="1"/>
  <c r="BQ822" i="1"/>
  <c r="BU822" i="1"/>
  <c r="CB822" i="1"/>
  <c r="H823" i="1"/>
  <c r="BQ823" i="1"/>
  <c r="BU823" i="1"/>
  <c r="CB823" i="1"/>
  <c r="H824" i="1"/>
  <c r="BQ824" i="1"/>
  <c r="BU824" i="1"/>
  <c r="CB824" i="1"/>
  <c r="H825" i="1"/>
  <c r="BQ825" i="1"/>
  <c r="BU825" i="1"/>
  <c r="CB825" i="1"/>
  <c r="H826" i="1"/>
  <c r="BQ826" i="1"/>
  <c r="BU826" i="1"/>
  <c r="CB826" i="1"/>
  <c r="H827" i="1"/>
  <c r="BQ827" i="1"/>
  <c r="BU827" i="1"/>
  <c r="CB827" i="1"/>
  <c r="H828" i="1"/>
  <c r="BQ828" i="1"/>
  <c r="BU828" i="1"/>
  <c r="CB828" i="1"/>
  <c r="H829" i="1"/>
  <c r="BQ829" i="1"/>
  <c r="BU829" i="1"/>
  <c r="CB829" i="1"/>
  <c r="H830" i="1"/>
  <c r="BQ830" i="1"/>
  <c r="BU830" i="1"/>
  <c r="CB830" i="1"/>
  <c r="H831" i="1"/>
  <c r="BQ831" i="1"/>
  <c r="BU831" i="1"/>
  <c r="CB831" i="1"/>
  <c r="H832" i="1"/>
  <c r="BQ832" i="1"/>
  <c r="BU832" i="1"/>
  <c r="CB832" i="1"/>
  <c r="H833" i="1"/>
  <c r="BQ833" i="1"/>
  <c r="BU833" i="1"/>
  <c r="CB833" i="1"/>
  <c r="H834" i="1"/>
  <c r="BQ834" i="1"/>
  <c r="BU834" i="1"/>
  <c r="CB834" i="1"/>
  <c r="H835" i="1"/>
  <c r="BQ835" i="1"/>
  <c r="BU835" i="1"/>
  <c r="CB835" i="1"/>
  <c r="H836" i="1"/>
  <c r="BQ836" i="1"/>
  <c r="BU836" i="1"/>
  <c r="CB836" i="1"/>
  <c r="H837" i="1"/>
  <c r="BQ837" i="1"/>
  <c r="BU837" i="1"/>
  <c r="CB837" i="1"/>
  <c r="H838" i="1"/>
  <c r="BQ838" i="1"/>
  <c r="BU838" i="1"/>
  <c r="CB838" i="1"/>
  <c r="H839" i="1"/>
  <c r="BQ839" i="1"/>
  <c r="BU839" i="1"/>
  <c r="CB839" i="1"/>
  <c r="H840" i="1"/>
  <c r="BQ840" i="1"/>
  <c r="BU840" i="1"/>
  <c r="CB840" i="1"/>
  <c r="H841" i="1"/>
  <c r="BQ841" i="1"/>
  <c r="BU841" i="1"/>
  <c r="CB841" i="1"/>
  <c r="H842" i="1"/>
  <c r="BQ842" i="1"/>
  <c r="BU842" i="1"/>
  <c r="CB842" i="1"/>
  <c r="H843" i="1"/>
  <c r="BQ843" i="1"/>
  <c r="BU843" i="1"/>
  <c r="CB843" i="1"/>
  <c r="H844" i="1"/>
  <c r="BQ844" i="1"/>
  <c r="BU844" i="1"/>
  <c r="CB844" i="1"/>
  <c r="H845" i="1"/>
  <c r="BQ845" i="1"/>
  <c r="BU845" i="1"/>
  <c r="CB845" i="1"/>
  <c r="H846" i="1"/>
  <c r="BQ846" i="1"/>
  <c r="BU846" i="1"/>
  <c r="CB846" i="1"/>
  <c r="H847" i="1"/>
  <c r="BQ847" i="1"/>
  <c r="BU847" i="1"/>
  <c r="CB847" i="1"/>
  <c r="H848" i="1"/>
  <c r="BQ848" i="1"/>
  <c r="BU848" i="1"/>
  <c r="CB848" i="1"/>
  <c r="H849" i="1"/>
  <c r="BQ849" i="1"/>
  <c r="BU849" i="1"/>
  <c r="CB849" i="1"/>
  <c r="H850" i="1"/>
  <c r="BQ850" i="1"/>
  <c r="BU850" i="1"/>
  <c r="CB850" i="1"/>
  <c r="H851" i="1"/>
  <c r="BQ851" i="1"/>
  <c r="BU851" i="1"/>
  <c r="CB851" i="1"/>
  <c r="H852" i="1"/>
  <c r="BQ852" i="1"/>
  <c r="BU852" i="1"/>
  <c r="CB852" i="1"/>
  <c r="H853" i="1"/>
  <c r="BQ853" i="1"/>
  <c r="BU853" i="1"/>
  <c r="CB853" i="1"/>
  <c r="H854" i="1"/>
  <c r="BQ854" i="1"/>
  <c r="BU854" i="1"/>
  <c r="CB854" i="1"/>
  <c r="H855" i="1"/>
  <c r="BQ855" i="1"/>
  <c r="BU855" i="1"/>
  <c r="CB855" i="1"/>
  <c r="H856" i="1"/>
  <c r="BQ856" i="1"/>
  <c r="BU856" i="1"/>
  <c r="CB856" i="1"/>
  <c r="H857" i="1"/>
  <c r="BQ857" i="1"/>
  <c r="BU857" i="1"/>
  <c r="CB857" i="1"/>
  <c r="H858" i="1"/>
  <c r="BQ858" i="1"/>
  <c r="BU858" i="1"/>
  <c r="CB858" i="1"/>
  <c r="H859" i="1"/>
  <c r="BQ859" i="1"/>
  <c r="BU859" i="1"/>
  <c r="CB859" i="1"/>
  <c r="H860" i="1"/>
  <c r="BQ860" i="1"/>
  <c r="BU860" i="1"/>
  <c r="CB860" i="1"/>
  <c r="H861" i="1"/>
  <c r="BQ861" i="1"/>
  <c r="BU861" i="1"/>
  <c r="CB861" i="1"/>
  <c r="H862" i="1"/>
  <c r="BQ862" i="1"/>
  <c r="BU862" i="1"/>
  <c r="CB862" i="1"/>
  <c r="H863" i="1"/>
  <c r="BQ863" i="1"/>
  <c r="BU863" i="1"/>
  <c r="CB863" i="1"/>
  <c r="H864" i="1"/>
  <c r="BQ864" i="1"/>
  <c r="BU864" i="1"/>
  <c r="CB864" i="1"/>
  <c r="H865" i="1"/>
  <c r="BQ865" i="1"/>
  <c r="BU865" i="1"/>
  <c r="CB865" i="1"/>
  <c r="H866" i="1"/>
  <c r="BQ866" i="1"/>
  <c r="BU866" i="1"/>
  <c r="CB866" i="1"/>
  <c r="H867" i="1"/>
  <c r="BQ867" i="1"/>
  <c r="BU867" i="1"/>
  <c r="CB867" i="1"/>
  <c r="H868" i="1"/>
  <c r="BQ868" i="1"/>
  <c r="BU868" i="1"/>
  <c r="CB868" i="1"/>
  <c r="H869" i="1"/>
  <c r="BQ869" i="1"/>
  <c r="BU869" i="1"/>
  <c r="CB869" i="1"/>
  <c r="H870" i="1"/>
  <c r="BQ870" i="1"/>
  <c r="BU870" i="1"/>
  <c r="CB870" i="1"/>
  <c r="H871" i="1"/>
  <c r="BQ871" i="1"/>
  <c r="BU871" i="1"/>
  <c r="CB871" i="1"/>
  <c r="H872" i="1"/>
  <c r="BQ872" i="1"/>
  <c r="BU872" i="1"/>
  <c r="CB872" i="1"/>
  <c r="H873" i="1"/>
  <c r="BQ873" i="1"/>
  <c r="BU873" i="1"/>
  <c r="CB873" i="1"/>
  <c r="H874" i="1"/>
  <c r="BQ874" i="1"/>
  <c r="BU874" i="1"/>
  <c r="CB874" i="1"/>
  <c r="H875" i="1"/>
  <c r="BQ875" i="1"/>
  <c r="BU875" i="1"/>
  <c r="CB875" i="1"/>
  <c r="H876" i="1"/>
  <c r="BQ876" i="1"/>
  <c r="BU876" i="1"/>
  <c r="CB876" i="1"/>
  <c r="H877" i="1"/>
  <c r="BQ877" i="1"/>
  <c r="BU877" i="1"/>
  <c r="CB877" i="1"/>
  <c r="H878" i="1"/>
  <c r="BQ878" i="1"/>
  <c r="BU878" i="1"/>
  <c r="CB878" i="1"/>
  <c r="H879" i="1"/>
  <c r="BQ879" i="1"/>
  <c r="BU879" i="1"/>
  <c r="CB879" i="1"/>
  <c r="H880" i="1"/>
  <c r="BQ880" i="1"/>
  <c r="BU880" i="1"/>
  <c r="CB880" i="1"/>
  <c r="H881" i="1"/>
  <c r="BQ881" i="1"/>
  <c r="BU881" i="1"/>
  <c r="CB881" i="1"/>
  <c r="H882" i="1"/>
  <c r="BQ882" i="1"/>
  <c r="BU882" i="1"/>
  <c r="CB882" i="1"/>
  <c r="H883" i="1"/>
  <c r="BQ883" i="1"/>
  <c r="BU883" i="1"/>
  <c r="CB883" i="1"/>
  <c r="H884" i="1"/>
  <c r="BQ884" i="1"/>
  <c r="BU884" i="1"/>
  <c r="CB884" i="1"/>
  <c r="H885" i="1"/>
  <c r="BQ885" i="1"/>
  <c r="BU885" i="1"/>
  <c r="CB885" i="1"/>
  <c r="H886" i="1"/>
  <c r="BQ886" i="1"/>
  <c r="BU886" i="1"/>
  <c r="CB886" i="1"/>
  <c r="H887" i="1"/>
  <c r="BQ887" i="1"/>
  <c r="BU887" i="1"/>
  <c r="CB887" i="1"/>
  <c r="H888" i="1"/>
  <c r="BQ888" i="1"/>
  <c r="BU888" i="1"/>
  <c r="CB888" i="1"/>
  <c r="H889" i="1"/>
  <c r="BQ889" i="1"/>
  <c r="BU889" i="1"/>
  <c r="CB889" i="1"/>
  <c r="H890" i="1"/>
  <c r="BQ890" i="1"/>
  <c r="BU890" i="1"/>
  <c r="CB890" i="1"/>
  <c r="H891" i="1"/>
  <c r="BQ891" i="1"/>
  <c r="BU891" i="1"/>
  <c r="CB891" i="1"/>
  <c r="H892" i="1"/>
  <c r="BQ892" i="1"/>
  <c r="BU892" i="1"/>
  <c r="CB892" i="1"/>
  <c r="H893" i="1"/>
  <c r="BQ893" i="1"/>
  <c r="BU893" i="1"/>
  <c r="CB893" i="1"/>
  <c r="H894" i="1"/>
  <c r="BQ894" i="1"/>
  <c r="BU894" i="1"/>
  <c r="CB894" i="1"/>
  <c r="H895" i="1"/>
  <c r="BQ895" i="1"/>
  <c r="BU895" i="1"/>
  <c r="CB895" i="1"/>
  <c r="H896" i="1"/>
  <c r="BQ896" i="1"/>
  <c r="BU896" i="1"/>
  <c r="CB896" i="1"/>
  <c r="H897" i="1"/>
  <c r="BQ897" i="1"/>
  <c r="BU897" i="1"/>
  <c r="CB897" i="1"/>
  <c r="H898" i="1"/>
  <c r="BQ898" i="1"/>
  <c r="BU898" i="1"/>
  <c r="CB898" i="1"/>
  <c r="H899" i="1"/>
  <c r="BQ899" i="1"/>
  <c r="BU899" i="1"/>
  <c r="CB899" i="1"/>
  <c r="H900" i="1"/>
  <c r="BQ900" i="1"/>
  <c r="BU900" i="1"/>
  <c r="CB900" i="1"/>
  <c r="H901" i="1"/>
  <c r="BQ901" i="1"/>
  <c r="BU901" i="1"/>
  <c r="CB901" i="1"/>
  <c r="H902" i="1"/>
  <c r="BQ902" i="1"/>
  <c r="BU902" i="1"/>
  <c r="CB902" i="1"/>
  <c r="H903" i="1"/>
  <c r="BQ903" i="1"/>
  <c r="BU903" i="1"/>
  <c r="CB903" i="1"/>
  <c r="H904" i="1"/>
  <c r="BQ904" i="1"/>
  <c r="BU904" i="1"/>
  <c r="CB904" i="1"/>
  <c r="H905" i="1"/>
  <c r="BQ905" i="1"/>
  <c r="BU905" i="1"/>
  <c r="CB905" i="1"/>
  <c r="H906" i="1"/>
  <c r="BQ906" i="1"/>
  <c r="BU906" i="1"/>
  <c r="CB906" i="1"/>
  <c r="H907" i="1"/>
  <c r="BQ907" i="1"/>
  <c r="BU907" i="1"/>
  <c r="CB907" i="1"/>
  <c r="H908" i="1"/>
  <c r="BQ908" i="1"/>
  <c r="BU908" i="1"/>
  <c r="CB908" i="1"/>
  <c r="H909" i="1"/>
  <c r="BQ909" i="1"/>
  <c r="BU909" i="1"/>
  <c r="CB909" i="1"/>
  <c r="H910" i="1"/>
  <c r="BQ910" i="1"/>
  <c r="BU910" i="1"/>
  <c r="CB910" i="1"/>
  <c r="H911" i="1"/>
  <c r="BQ911" i="1"/>
  <c r="BU911" i="1"/>
  <c r="CB911" i="1"/>
  <c r="H912" i="1"/>
  <c r="BQ912" i="1"/>
  <c r="BU912" i="1"/>
  <c r="CB912" i="1"/>
  <c r="H913" i="1"/>
  <c r="BQ913" i="1"/>
  <c r="BU913" i="1"/>
  <c r="CB913" i="1"/>
  <c r="H914" i="1"/>
  <c r="BQ914" i="1"/>
  <c r="BU914" i="1"/>
  <c r="CB914" i="1"/>
  <c r="H915" i="1"/>
  <c r="BQ915" i="1"/>
  <c r="BU915" i="1"/>
  <c r="CB915" i="1"/>
  <c r="H916" i="1"/>
  <c r="BQ916" i="1"/>
  <c r="BU916" i="1"/>
  <c r="CB916" i="1"/>
  <c r="H917" i="1"/>
  <c r="BQ917" i="1"/>
  <c r="BU917" i="1"/>
  <c r="CB917" i="1"/>
  <c r="H918" i="1"/>
  <c r="BQ918" i="1"/>
  <c r="BU918" i="1"/>
  <c r="CB918" i="1"/>
  <c r="H919" i="1"/>
  <c r="BQ919" i="1"/>
  <c r="BU919" i="1"/>
  <c r="CB919" i="1"/>
  <c r="H920" i="1"/>
  <c r="BQ920" i="1"/>
  <c r="BU920" i="1"/>
  <c r="CB920" i="1"/>
  <c r="H921" i="1"/>
  <c r="BQ921" i="1"/>
  <c r="BU921" i="1"/>
  <c r="CB921" i="1"/>
  <c r="H922" i="1"/>
  <c r="BQ922" i="1"/>
  <c r="BU922" i="1"/>
  <c r="CB922" i="1"/>
  <c r="H923" i="1"/>
  <c r="BQ923" i="1"/>
  <c r="BU923" i="1"/>
  <c r="CB923" i="1"/>
  <c r="H924" i="1"/>
  <c r="BQ924" i="1"/>
  <c r="BU924" i="1"/>
  <c r="CB924" i="1"/>
  <c r="H925" i="1"/>
  <c r="BQ925" i="1"/>
  <c r="BU925" i="1"/>
  <c r="CB925" i="1"/>
  <c r="H926" i="1"/>
  <c r="BQ926" i="1"/>
  <c r="BU926" i="1"/>
  <c r="CB926" i="1"/>
  <c r="H927" i="1"/>
  <c r="BQ927" i="1"/>
  <c r="BU927" i="1"/>
  <c r="CB927" i="1"/>
  <c r="H928" i="1"/>
  <c r="BQ928" i="1"/>
  <c r="BU928" i="1"/>
  <c r="CB928" i="1"/>
  <c r="H929" i="1"/>
  <c r="BQ929" i="1"/>
  <c r="BU929" i="1"/>
  <c r="CB929" i="1"/>
  <c r="H930" i="1"/>
  <c r="BQ930" i="1"/>
  <c r="BU930" i="1"/>
  <c r="CB930" i="1"/>
  <c r="H931" i="1"/>
  <c r="BQ931" i="1"/>
  <c r="BU931" i="1"/>
  <c r="CB931" i="1"/>
  <c r="H932" i="1"/>
  <c r="BQ932" i="1"/>
  <c r="BU932" i="1"/>
  <c r="CB932" i="1"/>
  <c r="H933" i="1"/>
  <c r="BQ933" i="1"/>
  <c r="BU933" i="1"/>
  <c r="CB933" i="1"/>
  <c r="H934" i="1"/>
  <c r="BQ934" i="1"/>
  <c r="BU934" i="1"/>
  <c r="CB934" i="1"/>
  <c r="H935" i="1"/>
  <c r="BQ935" i="1"/>
  <c r="BU935" i="1"/>
  <c r="CB935" i="1"/>
  <c r="H936" i="1"/>
  <c r="BQ936" i="1"/>
  <c r="BU936" i="1"/>
  <c r="CB936" i="1"/>
  <c r="H937" i="1"/>
  <c r="BQ937" i="1"/>
  <c r="BU937" i="1"/>
  <c r="CB937" i="1"/>
  <c r="H938" i="1"/>
  <c r="BQ938" i="1"/>
  <c r="BU938" i="1"/>
  <c r="CB938" i="1"/>
  <c r="H939" i="1"/>
  <c r="BQ939" i="1"/>
  <c r="BU939" i="1"/>
  <c r="CB939" i="1"/>
  <c r="H940" i="1"/>
  <c r="BQ940" i="1"/>
  <c r="BU940" i="1"/>
  <c r="CB940" i="1"/>
  <c r="H941" i="1"/>
  <c r="BQ941" i="1"/>
  <c r="BU941" i="1"/>
  <c r="CB941" i="1"/>
  <c r="H942" i="1"/>
  <c r="BQ942" i="1"/>
  <c r="BU942" i="1"/>
  <c r="CB942" i="1"/>
  <c r="H943" i="1"/>
  <c r="BQ943" i="1"/>
  <c r="BU943" i="1"/>
  <c r="CB943" i="1"/>
  <c r="H944" i="1"/>
  <c r="BQ944" i="1"/>
  <c r="BU944" i="1"/>
  <c r="CB944" i="1"/>
  <c r="H945" i="1"/>
  <c r="BQ945" i="1"/>
  <c r="BU945" i="1"/>
  <c r="CB945" i="1"/>
  <c r="H946" i="1"/>
  <c r="BQ946" i="1"/>
  <c r="BU946" i="1"/>
  <c r="CB946" i="1"/>
  <c r="H947" i="1"/>
  <c r="BQ947" i="1"/>
  <c r="BU947" i="1"/>
  <c r="CB947" i="1"/>
  <c r="H948" i="1"/>
  <c r="BQ948" i="1"/>
  <c r="BU948" i="1"/>
  <c r="CB948" i="1"/>
  <c r="H949" i="1"/>
  <c r="BQ949" i="1"/>
  <c r="BU949" i="1"/>
  <c r="CB949" i="1"/>
  <c r="H950" i="1"/>
  <c r="BQ950" i="1"/>
  <c r="BU950" i="1"/>
  <c r="CB950" i="1"/>
  <c r="H951" i="1"/>
  <c r="BQ951" i="1"/>
  <c r="BU951" i="1"/>
  <c r="CB951" i="1"/>
  <c r="H952" i="1"/>
  <c r="BQ952" i="1"/>
  <c r="BU952" i="1"/>
  <c r="CB952" i="1"/>
  <c r="H953" i="1"/>
  <c r="BQ953" i="1"/>
  <c r="BU953" i="1"/>
  <c r="CB953" i="1"/>
  <c r="H954" i="1"/>
  <c r="BQ954" i="1"/>
  <c r="BU954" i="1"/>
  <c r="CB954" i="1"/>
  <c r="H955" i="1"/>
  <c r="BQ955" i="1"/>
  <c r="BU955" i="1"/>
  <c r="CB955" i="1"/>
  <c r="H956" i="1"/>
  <c r="BQ956" i="1"/>
  <c r="BU956" i="1"/>
  <c r="CB956" i="1"/>
  <c r="H957" i="1"/>
  <c r="BQ957" i="1"/>
  <c r="BU957" i="1"/>
  <c r="CB957" i="1"/>
  <c r="H958" i="1"/>
  <c r="BQ958" i="1"/>
  <c r="BU958" i="1"/>
  <c r="CB958" i="1"/>
  <c r="H959" i="1"/>
  <c r="BQ959" i="1"/>
  <c r="BU959" i="1"/>
  <c r="CB959" i="1"/>
  <c r="H960" i="1"/>
  <c r="BQ960" i="1"/>
  <c r="BU960" i="1"/>
  <c r="CB960" i="1"/>
  <c r="H961" i="1"/>
  <c r="BQ961" i="1"/>
  <c r="BU961" i="1"/>
  <c r="CB961" i="1"/>
  <c r="H962" i="1"/>
  <c r="BQ962" i="1"/>
  <c r="BU962" i="1"/>
  <c r="CB962" i="1"/>
  <c r="H963" i="1"/>
  <c r="BQ963" i="1"/>
  <c r="BU963" i="1"/>
  <c r="CB963" i="1"/>
  <c r="H964" i="1"/>
  <c r="BQ964" i="1"/>
  <c r="BU964" i="1"/>
  <c r="CB964" i="1"/>
  <c r="H965" i="1"/>
  <c r="BQ965" i="1"/>
  <c r="BU965" i="1"/>
  <c r="CB965" i="1"/>
  <c r="H966" i="1"/>
  <c r="BQ966" i="1"/>
  <c r="BU966" i="1"/>
  <c r="CB966" i="1"/>
  <c r="H967" i="1"/>
  <c r="BQ967" i="1"/>
  <c r="BU967" i="1"/>
  <c r="CB967" i="1"/>
  <c r="H968" i="1"/>
  <c r="BQ968" i="1"/>
  <c r="BU968" i="1"/>
  <c r="CB968" i="1"/>
  <c r="H969" i="1"/>
  <c r="BQ969" i="1"/>
  <c r="BU969" i="1"/>
  <c r="CB969" i="1"/>
  <c r="H970" i="1"/>
  <c r="BQ970" i="1"/>
  <c r="BU970" i="1"/>
  <c r="CB970" i="1"/>
  <c r="H971" i="1"/>
  <c r="BQ971" i="1"/>
  <c r="BU971" i="1"/>
  <c r="CB971" i="1"/>
  <c r="H972" i="1"/>
  <c r="BQ972" i="1"/>
  <c r="BU972" i="1"/>
  <c r="CB972" i="1"/>
  <c r="H973" i="1"/>
  <c r="BQ973" i="1"/>
  <c r="BU973" i="1"/>
  <c r="CB973" i="1"/>
  <c r="H974" i="1"/>
  <c r="BQ974" i="1"/>
  <c r="BU974" i="1"/>
  <c r="CB974" i="1"/>
  <c r="H975" i="1"/>
  <c r="BQ975" i="1"/>
  <c r="BU975" i="1"/>
  <c r="CB975" i="1"/>
  <c r="H976" i="1"/>
  <c r="BQ976" i="1"/>
  <c r="BU976" i="1"/>
  <c r="CB976" i="1"/>
  <c r="H977" i="1"/>
  <c r="BQ977" i="1"/>
  <c r="BU977" i="1"/>
  <c r="CB977" i="1"/>
  <c r="H978" i="1"/>
  <c r="BQ978" i="1"/>
  <c r="BU978" i="1"/>
  <c r="CB978" i="1"/>
  <c r="H979" i="1"/>
  <c r="BQ979" i="1"/>
  <c r="BU979" i="1"/>
  <c r="CB979" i="1"/>
  <c r="H980" i="1"/>
  <c r="BQ980" i="1"/>
  <c r="BU980" i="1"/>
  <c r="CB980" i="1"/>
  <c r="H981" i="1"/>
  <c r="BQ981" i="1"/>
  <c r="BU981" i="1"/>
  <c r="CB981" i="1"/>
  <c r="H982" i="1"/>
  <c r="BQ982" i="1"/>
  <c r="BU982" i="1"/>
  <c r="CB982" i="1"/>
  <c r="H983" i="1"/>
  <c r="BQ983" i="1"/>
  <c r="BU983" i="1"/>
  <c r="CB983" i="1"/>
  <c r="H984" i="1"/>
  <c r="BQ984" i="1"/>
  <c r="BU984" i="1"/>
  <c r="CB984" i="1"/>
  <c r="H985" i="1"/>
  <c r="BQ985" i="1"/>
  <c r="BU985" i="1"/>
  <c r="CB985" i="1"/>
  <c r="H986" i="1"/>
  <c r="BQ986" i="1"/>
  <c r="BU986" i="1"/>
  <c r="CB986" i="1"/>
  <c r="H987" i="1"/>
  <c r="BQ987" i="1"/>
  <c r="BU987" i="1"/>
  <c r="CB987" i="1"/>
  <c r="H988" i="1"/>
  <c r="BQ988" i="1"/>
  <c r="BU988" i="1"/>
  <c r="CB988" i="1"/>
  <c r="H989" i="1"/>
  <c r="BQ989" i="1"/>
  <c r="BU989" i="1"/>
  <c r="CB989" i="1"/>
  <c r="H990" i="1"/>
  <c r="BQ990" i="1"/>
  <c r="BU990" i="1"/>
  <c r="CB990" i="1"/>
  <c r="H991" i="1"/>
  <c r="BQ991" i="1"/>
  <c r="BU991" i="1"/>
  <c r="CB991" i="1"/>
  <c r="H992" i="1"/>
  <c r="BQ992" i="1"/>
  <c r="BU992" i="1"/>
  <c r="CB992" i="1"/>
  <c r="H993" i="1"/>
  <c r="BQ993" i="1"/>
  <c r="BU993" i="1"/>
  <c r="CB993" i="1"/>
  <c r="H994" i="1"/>
  <c r="BQ994" i="1"/>
  <c r="BU994" i="1"/>
  <c r="CB994" i="1"/>
  <c r="H995" i="1"/>
  <c r="BQ995" i="1"/>
  <c r="BU995" i="1"/>
  <c r="CB995" i="1"/>
  <c r="H996" i="1"/>
  <c r="BQ996" i="1"/>
  <c r="BU996" i="1"/>
  <c r="CB996" i="1"/>
  <c r="H997" i="1"/>
  <c r="BQ997" i="1"/>
  <c r="BU997" i="1"/>
  <c r="CB997" i="1"/>
  <c r="H998" i="1"/>
  <c r="BQ998" i="1"/>
  <c r="BU998" i="1"/>
  <c r="CB998" i="1"/>
  <c r="H999" i="1"/>
  <c r="BQ999" i="1"/>
  <c r="BU999" i="1"/>
  <c r="CB999" i="1"/>
  <c r="H1000" i="1"/>
  <c r="BQ1000" i="1"/>
  <c r="BU1000" i="1"/>
  <c r="CB1000" i="1"/>
  <c r="H1001" i="1"/>
  <c r="BQ1001" i="1"/>
  <c r="BU1001" i="1"/>
  <c r="CB1001" i="1"/>
  <c r="H1002" i="1"/>
  <c r="BQ1002" i="1"/>
  <c r="BU1002" i="1"/>
  <c r="CB1002" i="1"/>
  <c r="H1003" i="1"/>
  <c r="BQ1003" i="1"/>
  <c r="BU1003" i="1"/>
  <c r="CB1003" i="1"/>
  <c r="H1004" i="1"/>
  <c r="BQ1004" i="1"/>
  <c r="BU1004" i="1"/>
  <c r="CB1004" i="1"/>
  <c r="H1005" i="1"/>
  <c r="BQ1005" i="1"/>
  <c r="BU1005" i="1"/>
  <c r="CB1005" i="1"/>
  <c r="H1006" i="1"/>
  <c r="BQ1006" i="1"/>
  <c r="BU1006" i="1"/>
  <c r="CB1006" i="1"/>
  <c r="H1007" i="1"/>
  <c r="BQ1007" i="1"/>
  <c r="BU1007" i="1"/>
  <c r="CB1007" i="1"/>
  <c r="H1008" i="1"/>
  <c r="BQ1008" i="1"/>
  <c r="BU1008" i="1"/>
  <c r="CB1008" i="1"/>
  <c r="H1009" i="1"/>
  <c r="BQ1009" i="1"/>
  <c r="BU1009" i="1"/>
  <c r="CB1009" i="1"/>
  <c r="H1010" i="1"/>
  <c r="BQ1010" i="1"/>
  <c r="BU1010" i="1"/>
  <c r="CB1010" i="1"/>
  <c r="H1011" i="1"/>
  <c r="BQ1011" i="1"/>
  <c r="BU1011" i="1"/>
  <c r="CB1011" i="1"/>
  <c r="H1012" i="1"/>
  <c r="BQ1012" i="1"/>
  <c r="BU1012" i="1"/>
  <c r="CB1012" i="1"/>
  <c r="H1013" i="1"/>
  <c r="BQ1013" i="1"/>
  <c r="BU1013" i="1"/>
  <c r="CB1013" i="1"/>
  <c r="H1014" i="1"/>
  <c r="BQ1014" i="1"/>
  <c r="BU1014" i="1"/>
  <c r="CB1014" i="1"/>
  <c r="H1015" i="1"/>
  <c r="BQ1015" i="1"/>
  <c r="BU1015" i="1"/>
  <c r="CB1015" i="1"/>
  <c r="H1016" i="1"/>
  <c r="BQ1016" i="1"/>
  <c r="BU1016" i="1"/>
  <c r="CB1016" i="1"/>
  <c r="H1017" i="1"/>
  <c r="BQ1017" i="1"/>
  <c r="BU1017" i="1"/>
  <c r="CB1017" i="1"/>
  <c r="H1018" i="1"/>
  <c r="BQ1018" i="1"/>
  <c r="BU1018" i="1"/>
  <c r="CB1018" i="1"/>
  <c r="H1019" i="1"/>
  <c r="BQ1019" i="1"/>
  <c r="BU1019" i="1"/>
  <c r="CB1019" i="1"/>
  <c r="H1020" i="1"/>
  <c r="BQ1020" i="1"/>
  <c r="BU1020" i="1"/>
  <c r="CB1020" i="1"/>
  <c r="H1021" i="1"/>
  <c r="BQ1021" i="1"/>
  <c r="BU1021" i="1"/>
  <c r="CB1021" i="1"/>
  <c r="H1022" i="1"/>
  <c r="BQ1022" i="1"/>
  <c r="BU1022" i="1"/>
  <c r="CB1022" i="1"/>
  <c r="H1023" i="1"/>
  <c r="BQ1023" i="1"/>
  <c r="BU1023" i="1"/>
  <c r="CB1023" i="1"/>
  <c r="H1024" i="1"/>
  <c r="BQ1024" i="1"/>
  <c r="BU1024" i="1"/>
  <c r="CB1024" i="1"/>
  <c r="H1025" i="1"/>
  <c r="BQ1025" i="1"/>
  <c r="BU1025" i="1"/>
  <c r="CB1025" i="1"/>
  <c r="H1026" i="1"/>
  <c r="BQ1026" i="1"/>
  <c r="BU1026" i="1"/>
  <c r="CB1026" i="1"/>
  <c r="H1027" i="1"/>
  <c r="BQ1027" i="1"/>
  <c r="BU1027" i="1"/>
  <c r="CB1027" i="1"/>
  <c r="H1028" i="1"/>
  <c r="BQ1028" i="1"/>
  <c r="BU1028" i="1"/>
  <c r="CB1028" i="1"/>
  <c r="H1029" i="1"/>
  <c r="BQ1029" i="1"/>
  <c r="BU1029" i="1"/>
  <c r="CB1029" i="1"/>
  <c r="H1030" i="1"/>
  <c r="BQ1030" i="1"/>
  <c r="BU1030" i="1"/>
  <c r="CB1030" i="1"/>
  <c r="H1031" i="1"/>
  <c r="BQ1031" i="1"/>
  <c r="BU1031" i="1"/>
  <c r="CB1031" i="1"/>
  <c r="H1032" i="1"/>
  <c r="BQ1032" i="1"/>
  <c r="BU1032" i="1"/>
  <c r="CB1032" i="1"/>
  <c r="H1033" i="1"/>
  <c r="BQ1033" i="1"/>
  <c r="BU1033" i="1"/>
  <c r="CB1033" i="1"/>
  <c r="H1034" i="1"/>
  <c r="BQ1034" i="1"/>
  <c r="BU1034" i="1"/>
  <c r="CB1034" i="1"/>
  <c r="H1035" i="1"/>
  <c r="BQ1035" i="1"/>
  <c r="BU1035" i="1"/>
  <c r="CB1035" i="1"/>
  <c r="H1036" i="1"/>
  <c r="BQ1036" i="1"/>
  <c r="BU1036" i="1"/>
  <c r="CB1036" i="1"/>
  <c r="H1037" i="1"/>
  <c r="BQ1037" i="1"/>
  <c r="BU1037" i="1"/>
  <c r="CB1037" i="1"/>
  <c r="H1038" i="1"/>
  <c r="BQ1038" i="1"/>
  <c r="BU1038" i="1"/>
  <c r="CB1038" i="1"/>
  <c r="H1039" i="1"/>
  <c r="BQ1039" i="1"/>
  <c r="BU1039" i="1"/>
  <c r="CB1039" i="1"/>
  <c r="H1040" i="1"/>
  <c r="BQ1040" i="1"/>
  <c r="BU1040" i="1"/>
  <c r="CB1040" i="1"/>
  <c r="H1041" i="1"/>
  <c r="BQ1041" i="1"/>
  <c r="BU1041" i="1"/>
  <c r="CB1041" i="1"/>
  <c r="H1042" i="1"/>
  <c r="BQ1042" i="1"/>
  <c r="BU1042" i="1"/>
  <c r="CB1042" i="1"/>
  <c r="H1043" i="1"/>
  <c r="BQ1043" i="1"/>
  <c r="BU1043" i="1"/>
  <c r="CB1043" i="1"/>
  <c r="H1044" i="1"/>
  <c r="BQ1044" i="1"/>
  <c r="BU1044" i="1"/>
  <c r="CB1044" i="1"/>
  <c r="H1045" i="1"/>
  <c r="BQ1045" i="1"/>
  <c r="BU1045" i="1"/>
  <c r="CB1045" i="1"/>
  <c r="H1046" i="1"/>
  <c r="BQ1046" i="1"/>
  <c r="BU1046" i="1"/>
  <c r="CB1046" i="1"/>
  <c r="H1047" i="1"/>
  <c r="BQ1047" i="1"/>
  <c r="BU1047" i="1"/>
  <c r="CB1047" i="1"/>
  <c r="H1048" i="1"/>
  <c r="BQ1048" i="1"/>
  <c r="BU1048" i="1"/>
  <c r="CB1048" i="1"/>
  <c r="H1049" i="1"/>
  <c r="BQ1049" i="1"/>
  <c r="BU1049" i="1"/>
  <c r="CB1049" i="1"/>
  <c r="H1050" i="1"/>
  <c r="BQ1050" i="1"/>
  <c r="BU1050" i="1"/>
  <c r="CB1050" i="1"/>
  <c r="H1051" i="1"/>
  <c r="BQ1051" i="1"/>
  <c r="BU1051" i="1"/>
  <c r="CB1051" i="1"/>
  <c r="H1052" i="1"/>
  <c r="BQ1052" i="1"/>
  <c r="BU1052" i="1"/>
  <c r="CB1052" i="1"/>
  <c r="H1053" i="1"/>
  <c r="BQ1053" i="1"/>
  <c r="BU1053" i="1"/>
  <c r="CB1053" i="1"/>
  <c r="H1054" i="1"/>
  <c r="BQ1054" i="1"/>
  <c r="BU1054" i="1"/>
  <c r="CB1054" i="1"/>
  <c r="H1055" i="1"/>
  <c r="BQ1055" i="1"/>
  <c r="BU1055" i="1"/>
  <c r="CB1055" i="1"/>
  <c r="H1056" i="1"/>
  <c r="BQ1056" i="1"/>
  <c r="BU1056" i="1"/>
  <c r="CB1056" i="1"/>
  <c r="H1057" i="1"/>
  <c r="BQ1057" i="1"/>
  <c r="BU1057" i="1"/>
  <c r="CB1057" i="1"/>
  <c r="H1058" i="1"/>
  <c r="BQ1058" i="1"/>
  <c r="BU1058" i="1"/>
  <c r="CB1058" i="1"/>
  <c r="H1059" i="1"/>
  <c r="BQ1059" i="1"/>
  <c r="BU1059" i="1"/>
  <c r="CB1059" i="1"/>
  <c r="H1060" i="1"/>
  <c r="BQ1060" i="1"/>
  <c r="BU1060" i="1"/>
  <c r="CB1060" i="1"/>
  <c r="H1061" i="1"/>
  <c r="BQ1061" i="1"/>
  <c r="BU1061" i="1"/>
  <c r="CB1061" i="1"/>
  <c r="H1062" i="1"/>
  <c r="BQ1062" i="1"/>
  <c r="BU1062" i="1"/>
  <c r="CB1062" i="1"/>
  <c r="H1063" i="1"/>
  <c r="BQ1063" i="1"/>
  <c r="BU1063" i="1"/>
  <c r="CB1063" i="1"/>
  <c r="H1064" i="1"/>
  <c r="BQ1064" i="1"/>
  <c r="BU1064" i="1"/>
  <c r="CB1064" i="1"/>
  <c r="H1065" i="1"/>
  <c r="BQ1065" i="1"/>
  <c r="BU1065" i="1"/>
  <c r="CB1065" i="1"/>
  <c r="H1066" i="1"/>
  <c r="BQ1066" i="1"/>
  <c r="BU1066" i="1"/>
  <c r="CB1066" i="1"/>
  <c r="H1067" i="1"/>
  <c r="BQ1067" i="1"/>
  <c r="BU1067" i="1"/>
  <c r="CB1067" i="1"/>
  <c r="H1068" i="1"/>
  <c r="BQ1068" i="1"/>
  <c r="BU1068" i="1"/>
  <c r="CB1068" i="1"/>
  <c r="H1069" i="1"/>
  <c r="BQ1069" i="1"/>
  <c r="BU1069" i="1"/>
  <c r="CB1069" i="1"/>
  <c r="H1070" i="1"/>
  <c r="BQ1070" i="1"/>
  <c r="BU1070" i="1"/>
  <c r="CB1070" i="1"/>
  <c r="H1071" i="1"/>
  <c r="BQ1071" i="1"/>
  <c r="BU1071" i="1"/>
  <c r="CB1071" i="1"/>
  <c r="H1072" i="1"/>
  <c r="BQ1072" i="1"/>
  <c r="BU1072" i="1"/>
  <c r="CB1072" i="1"/>
  <c r="H1073" i="1"/>
  <c r="BQ1073" i="1"/>
  <c r="BU1073" i="1"/>
  <c r="CB1073" i="1"/>
  <c r="H1074" i="1"/>
  <c r="BQ1074" i="1"/>
  <c r="BU1074" i="1"/>
  <c r="CB1074" i="1"/>
  <c r="H1075" i="1"/>
  <c r="BQ1075" i="1"/>
  <c r="BU1075" i="1"/>
  <c r="CB1075" i="1"/>
  <c r="H1076" i="1"/>
  <c r="BQ1076" i="1"/>
  <c r="BU1076" i="1"/>
  <c r="CB1076" i="1"/>
  <c r="H1077" i="1"/>
  <c r="BQ1077" i="1"/>
  <c r="BU1077" i="1"/>
  <c r="CB1077" i="1"/>
  <c r="H1078" i="1"/>
  <c r="BQ1078" i="1"/>
  <c r="BU1078" i="1"/>
  <c r="CB1078" i="1"/>
  <c r="H1079" i="1"/>
  <c r="BQ1079" i="1"/>
  <c r="BU1079" i="1"/>
  <c r="CB1079" i="1"/>
  <c r="H1080" i="1"/>
  <c r="BQ1080" i="1"/>
  <c r="BU1080" i="1"/>
  <c r="CB1080" i="1"/>
  <c r="H1081" i="1"/>
  <c r="BQ1081" i="1"/>
  <c r="BU1081" i="1"/>
  <c r="CB1081" i="1"/>
  <c r="H1082" i="1"/>
  <c r="BQ1082" i="1"/>
  <c r="BU1082" i="1"/>
  <c r="CB1082" i="1"/>
  <c r="H1083" i="1"/>
  <c r="BQ1083" i="1"/>
  <c r="BU1083" i="1"/>
  <c r="CB1083" i="1"/>
  <c r="H1084" i="1"/>
  <c r="BQ1084" i="1"/>
  <c r="BU1084" i="1"/>
  <c r="CB1084" i="1"/>
  <c r="H1085" i="1"/>
  <c r="BQ1085" i="1"/>
  <c r="BU1085" i="1"/>
  <c r="CB1085" i="1"/>
  <c r="H1086" i="1"/>
  <c r="BQ1086" i="1"/>
  <c r="BU1086" i="1"/>
  <c r="CB1086" i="1"/>
  <c r="H1087" i="1"/>
  <c r="BQ1087" i="1"/>
  <c r="BU1087" i="1"/>
  <c r="CB1087" i="1"/>
  <c r="H1088" i="1"/>
  <c r="BQ1088" i="1"/>
  <c r="BU1088" i="1"/>
  <c r="CB1088" i="1"/>
  <c r="H1089" i="1"/>
  <c r="BQ1089" i="1"/>
  <c r="BU1089" i="1"/>
  <c r="CB1089" i="1"/>
  <c r="H1090" i="1"/>
  <c r="BQ1090" i="1"/>
  <c r="BU1090" i="1"/>
  <c r="CB1090" i="1"/>
  <c r="H1091" i="1"/>
  <c r="BQ1091" i="1"/>
  <c r="BU1091" i="1"/>
  <c r="CB1091" i="1"/>
  <c r="H1092" i="1"/>
  <c r="BQ1092" i="1"/>
  <c r="BU1092" i="1"/>
  <c r="CB1092" i="1"/>
  <c r="H1093" i="1"/>
  <c r="BQ1093" i="1"/>
  <c r="BU1093" i="1"/>
  <c r="CB1093" i="1"/>
  <c r="H1094" i="1"/>
  <c r="BQ1094" i="1"/>
  <c r="BU1094" i="1"/>
  <c r="CB1094" i="1"/>
  <c r="H1095" i="1"/>
  <c r="BQ1095" i="1"/>
  <c r="BU1095" i="1"/>
  <c r="CB1095" i="1"/>
  <c r="H1096" i="1"/>
  <c r="BQ1096" i="1"/>
  <c r="BU1096" i="1"/>
  <c r="CB1096" i="1"/>
  <c r="H1097" i="1"/>
  <c r="BQ1097" i="1"/>
  <c r="BU1097" i="1"/>
  <c r="CB1097" i="1"/>
  <c r="H1098" i="1"/>
  <c r="BQ1098" i="1"/>
  <c r="BU1098" i="1"/>
  <c r="CB1098" i="1"/>
  <c r="H1099" i="1"/>
  <c r="BQ1099" i="1"/>
  <c r="BU1099" i="1"/>
  <c r="CB1099" i="1"/>
  <c r="H1100" i="1"/>
  <c r="BQ1100" i="1"/>
  <c r="BU1100" i="1"/>
  <c r="CB1100" i="1"/>
  <c r="H1101" i="1"/>
  <c r="BQ1101" i="1"/>
  <c r="BU1101" i="1"/>
  <c r="CB1101" i="1"/>
  <c r="H1102" i="1"/>
  <c r="BQ1102" i="1"/>
  <c r="BU1102" i="1"/>
  <c r="CB1102" i="1"/>
  <c r="H1103" i="1"/>
  <c r="BQ1103" i="1"/>
  <c r="BU1103" i="1"/>
  <c r="CB1103" i="1"/>
  <c r="H1104" i="1"/>
  <c r="BQ1104" i="1"/>
  <c r="BU1104" i="1"/>
  <c r="CB1104" i="1"/>
  <c r="H1105" i="1"/>
  <c r="BQ1105" i="1"/>
  <c r="BU1105" i="1"/>
  <c r="CB1105" i="1"/>
  <c r="H1106" i="1"/>
  <c r="BQ1106" i="1"/>
  <c r="BU1106" i="1"/>
  <c r="CB1106" i="1"/>
  <c r="H1107" i="1"/>
  <c r="BQ1107" i="1"/>
  <c r="BU1107" i="1"/>
  <c r="CB1107" i="1"/>
  <c r="H1108" i="1"/>
  <c r="BQ1108" i="1"/>
  <c r="BU1108" i="1"/>
  <c r="CB1108" i="1"/>
  <c r="H1109" i="1"/>
  <c r="BQ1109" i="1"/>
  <c r="BU1109" i="1"/>
  <c r="CB1109" i="1"/>
  <c r="H1110" i="1"/>
  <c r="BQ1110" i="1"/>
  <c r="BU1110" i="1"/>
  <c r="CB1110" i="1"/>
  <c r="H1111" i="1"/>
  <c r="BQ1111" i="1"/>
  <c r="BU1111" i="1"/>
  <c r="CB1111" i="1"/>
  <c r="H1112" i="1"/>
  <c r="BQ1112" i="1"/>
  <c r="BU1112" i="1"/>
  <c r="CB1112" i="1"/>
  <c r="H1113" i="1"/>
  <c r="BQ1113" i="1"/>
  <c r="BU1113" i="1"/>
  <c r="CB1113" i="1"/>
  <c r="H1114" i="1"/>
  <c r="BQ1114" i="1"/>
  <c r="BU1114" i="1"/>
  <c r="CB1114" i="1"/>
  <c r="H1115" i="1"/>
  <c r="BQ1115" i="1"/>
  <c r="BU1115" i="1"/>
  <c r="CB1115" i="1"/>
  <c r="H1116" i="1"/>
  <c r="BQ1116" i="1"/>
  <c r="BU1116" i="1"/>
  <c r="CB1116" i="1"/>
  <c r="H1117" i="1"/>
  <c r="BQ1117" i="1"/>
  <c r="BU1117" i="1"/>
  <c r="CB1117" i="1"/>
  <c r="H1118" i="1"/>
  <c r="BQ1118" i="1"/>
  <c r="BU1118" i="1"/>
  <c r="CB1118" i="1"/>
  <c r="H1119" i="1"/>
  <c r="BQ1119" i="1"/>
  <c r="BU1119" i="1"/>
  <c r="CB1119" i="1"/>
  <c r="H1120" i="1"/>
  <c r="BQ1120" i="1"/>
  <c r="BU1120" i="1"/>
  <c r="CB1120" i="1"/>
  <c r="H1121" i="1"/>
  <c r="BQ1121" i="1"/>
  <c r="BU1121" i="1"/>
  <c r="CB1121" i="1"/>
  <c r="H1122" i="1"/>
  <c r="BQ1122" i="1"/>
  <c r="BU1122" i="1"/>
  <c r="CB1122" i="1"/>
  <c r="H1123" i="1"/>
  <c r="BQ1123" i="1"/>
  <c r="BU1123" i="1"/>
  <c r="CB1123" i="1"/>
  <c r="H1124" i="1"/>
  <c r="BQ1124" i="1"/>
  <c r="BU1124" i="1"/>
  <c r="CB1124" i="1"/>
  <c r="H1125" i="1"/>
  <c r="BQ1125" i="1"/>
  <c r="BU1125" i="1"/>
  <c r="CB1125" i="1"/>
  <c r="H1126" i="1"/>
  <c r="BQ1126" i="1"/>
  <c r="BU1126" i="1"/>
  <c r="CB1126" i="1"/>
  <c r="H1127" i="1"/>
  <c r="BQ1127" i="1"/>
  <c r="BU1127" i="1"/>
  <c r="CB1127" i="1"/>
  <c r="H1128" i="1"/>
  <c r="BQ1128" i="1"/>
  <c r="BU1128" i="1"/>
  <c r="CB1128" i="1"/>
  <c r="H1129" i="1"/>
  <c r="BQ1129" i="1"/>
  <c r="BU1129" i="1"/>
  <c r="CB1129" i="1"/>
  <c r="H1130" i="1"/>
  <c r="BQ1130" i="1"/>
  <c r="BU1130" i="1"/>
  <c r="CB1130" i="1"/>
  <c r="H1131" i="1"/>
  <c r="BQ1131" i="1"/>
  <c r="BU1131" i="1"/>
  <c r="CB1131" i="1"/>
  <c r="H1132" i="1"/>
  <c r="BQ1132" i="1"/>
  <c r="BU1132" i="1"/>
  <c r="CB1132" i="1"/>
  <c r="H1133" i="1"/>
  <c r="BQ1133" i="1"/>
  <c r="BU1133" i="1"/>
  <c r="CB1133" i="1"/>
  <c r="H1134" i="1"/>
  <c r="BQ1134" i="1"/>
  <c r="BU1134" i="1"/>
  <c r="CB1134" i="1"/>
  <c r="H1135" i="1"/>
  <c r="BQ1135" i="1"/>
  <c r="BU1135" i="1"/>
  <c r="CB1135" i="1"/>
  <c r="H1136" i="1"/>
  <c r="BQ1136" i="1"/>
  <c r="BU1136" i="1"/>
  <c r="CB1136" i="1"/>
  <c r="H1137" i="1"/>
  <c r="BQ1137" i="1"/>
  <c r="BU1137" i="1"/>
  <c r="CB1137" i="1"/>
  <c r="H1138" i="1"/>
  <c r="BQ1138" i="1"/>
  <c r="BU1138" i="1"/>
  <c r="CB1138" i="1"/>
  <c r="H1139" i="1"/>
  <c r="BQ1139" i="1"/>
  <c r="BU1139" i="1"/>
  <c r="CB1139" i="1"/>
  <c r="H1140" i="1"/>
  <c r="BQ1140" i="1"/>
  <c r="BU1140" i="1"/>
  <c r="CB1140" i="1"/>
  <c r="H1141" i="1"/>
  <c r="BQ1141" i="1"/>
  <c r="BU1141" i="1"/>
  <c r="CB1141" i="1"/>
  <c r="H1142" i="1"/>
  <c r="BQ1142" i="1"/>
  <c r="BU1142" i="1"/>
  <c r="CB1142" i="1"/>
  <c r="H1143" i="1"/>
  <c r="BQ1143" i="1"/>
  <c r="BU1143" i="1"/>
  <c r="CB1143" i="1"/>
  <c r="H1144" i="1"/>
  <c r="BQ1144" i="1"/>
  <c r="BU1144" i="1"/>
  <c r="CB1144" i="1"/>
  <c r="H1145" i="1"/>
  <c r="BQ1145" i="1"/>
  <c r="BU1145" i="1"/>
  <c r="CB1145" i="1"/>
  <c r="H1146" i="1"/>
  <c r="BQ1146" i="1"/>
  <c r="BU1146" i="1"/>
  <c r="CB1146" i="1"/>
  <c r="H1147" i="1"/>
  <c r="BQ1147" i="1"/>
  <c r="BU1147" i="1"/>
  <c r="CB1147" i="1"/>
  <c r="H1148" i="1"/>
  <c r="BQ1148" i="1"/>
  <c r="BU1148" i="1"/>
  <c r="CB1148" i="1"/>
  <c r="H1149" i="1"/>
  <c r="BQ1149" i="1"/>
  <c r="BU1149" i="1"/>
  <c r="CB1149" i="1"/>
  <c r="H1150" i="1"/>
  <c r="BQ1150" i="1"/>
  <c r="BU1150" i="1"/>
  <c r="CB1150" i="1"/>
  <c r="H1151" i="1"/>
  <c r="BQ1151" i="1"/>
  <c r="BU1151" i="1"/>
  <c r="CB1151" i="1"/>
  <c r="H1152" i="1"/>
  <c r="BQ1152" i="1"/>
  <c r="BU1152" i="1"/>
  <c r="CB1152" i="1"/>
  <c r="H1153" i="1"/>
  <c r="BQ1153" i="1"/>
  <c r="BU1153" i="1"/>
  <c r="CB1153" i="1"/>
  <c r="H1154" i="1"/>
  <c r="BQ1154" i="1"/>
  <c r="BU1154" i="1"/>
  <c r="CB1154" i="1"/>
  <c r="H1155" i="1"/>
  <c r="BQ1155" i="1"/>
  <c r="BU1155" i="1"/>
  <c r="CB1155" i="1"/>
  <c r="H1156" i="1"/>
  <c r="BQ1156" i="1"/>
  <c r="BU1156" i="1"/>
  <c r="CB1156" i="1"/>
  <c r="H1157" i="1"/>
  <c r="BQ1157" i="1"/>
  <c r="BU1157" i="1"/>
  <c r="CB1157" i="1"/>
  <c r="H1158" i="1"/>
  <c r="BQ1158" i="1"/>
  <c r="BU1158" i="1"/>
  <c r="CB1158" i="1"/>
  <c r="H1159" i="1"/>
  <c r="BQ1159" i="1"/>
  <c r="BU1159" i="1"/>
  <c r="CB1159" i="1"/>
  <c r="H1160" i="1"/>
  <c r="BQ1160" i="1"/>
  <c r="BU1160" i="1"/>
  <c r="CB1160" i="1"/>
  <c r="H1161" i="1"/>
  <c r="BQ1161" i="1"/>
  <c r="BU1161" i="1"/>
  <c r="CB1161" i="1"/>
  <c r="H1162" i="1"/>
  <c r="BQ1162" i="1"/>
  <c r="BU1162" i="1"/>
  <c r="CB1162" i="1"/>
  <c r="H1163" i="1"/>
  <c r="BQ1163" i="1"/>
  <c r="BU1163" i="1"/>
  <c r="CB1163" i="1"/>
  <c r="H1164" i="1"/>
  <c r="BQ1164" i="1"/>
  <c r="BU1164" i="1"/>
  <c r="CB1164" i="1"/>
  <c r="H1165" i="1"/>
  <c r="BQ1165" i="1"/>
  <c r="BU1165" i="1"/>
  <c r="CB1165" i="1"/>
  <c r="H1166" i="1"/>
  <c r="BQ1166" i="1"/>
  <c r="BU1166" i="1"/>
  <c r="CB1166" i="1"/>
  <c r="H1167" i="1"/>
  <c r="BQ1167" i="1"/>
  <c r="BU1167" i="1"/>
  <c r="CB1167" i="1"/>
  <c r="H1168" i="1"/>
  <c r="BQ1168" i="1"/>
  <c r="BU1168" i="1"/>
  <c r="CB1168" i="1"/>
  <c r="H1169" i="1"/>
  <c r="BQ1169" i="1"/>
  <c r="BU1169" i="1"/>
  <c r="CB1169" i="1"/>
  <c r="H1170" i="1"/>
  <c r="BQ1170" i="1"/>
  <c r="BU1170" i="1"/>
  <c r="CB1170" i="1"/>
  <c r="H1171" i="1"/>
  <c r="BQ1171" i="1"/>
  <c r="BU1171" i="1"/>
  <c r="CB1171" i="1"/>
  <c r="H1172" i="1"/>
  <c r="BQ1172" i="1"/>
  <c r="BU1172" i="1"/>
  <c r="CB1172" i="1"/>
  <c r="H1173" i="1"/>
  <c r="BQ1173" i="1"/>
  <c r="BU1173" i="1"/>
  <c r="CB1173" i="1"/>
  <c r="H1174" i="1"/>
  <c r="BQ1174" i="1"/>
  <c r="BU1174" i="1"/>
  <c r="CB1174" i="1"/>
  <c r="H1175" i="1"/>
  <c r="BQ1175" i="1"/>
  <c r="BU1175" i="1"/>
  <c r="CB1175" i="1"/>
  <c r="H1176" i="1"/>
  <c r="BQ1176" i="1"/>
  <c r="BU1176" i="1"/>
  <c r="CB1176" i="1"/>
  <c r="H1177" i="1"/>
  <c r="BQ1177" i="1"/>
  <c r="BU1177" i="1"/>
  <c r="CB1177" i="1"/>
  <c r="H1178" i="1"/>
  <c r="BQ1178" i="1"/>
  <c r="BU1178" i="1"/>
  <c r="CB1178" i="1"/>
  <c r="H1179" i="1"/>
  <c r="BQ1179" i="1"/>
  <c r="BU1179" i="1"/>
  <c r="CB1179" i="1"/>
  <c r="H1180" i="1"/>
  <c r="BQ1180" i="1"/>
  <c r="BU1180" i="1"/>
  <c r="CB1180" i="1"/>
  <c r="H1181" i="1"/>
  <c r="BQ1181" i="1"/>
  <c r="BU1181" i="1"/>
  <c r="CB1181" i="1"/>
  <c r="H1182" i="1"/>
  <c r="BQ1182" i="1"/>
  <c r="BU1182" i="1"/>
  <c r="CB1182" i="1"/>
  <c r="H1183" i="1"/>
  <c r="BQ1183" i="1"/>
  <c r="BU1183" i="1"/>
  <c r="CB1183" i="1"/>
  <c r="H1184" i="1"/>
  <c r="BQ1184" i="1"/>
  <c r="BU1184" i="1"/>
  <c r="CB1184" i="1"/>
  <c r="H1185" i="1"/>
  <c r="BQ1185" i="1"/>
  <c r="BU1185" i="1"/>
  <c r="CB1185" i="1"/>
  <c r="H1186" i="1"/>
  <c r="BQ1186" i="1"/>
  <c r="BU1186" i="1"/>
  <c r="CB1186" i="1"/>
  <c r="H1187" i="1"/>
  <c r="BQ1187" i="1"/>
  <c r="BU1187" i="1"/>
  <c r="CB1187" i="1"/>
  <c r="H1188" i="1"/>
  <c r="BQ1188" i="1"/>
  <c r="BU1188" i="1"/>
  <c r="CB1188" i="1"/>
  <c r="H1189" i="1"/>
  <c r="BQ1189" i="1"/>
  <c r="BU1189" i="1"/>
  <c r="CB1189" i="1"/>
  <c r="H1190" i="1"/>
  <c r="BQ1190" i="1"/>
  <c r="BU1190" i="1"/>
  <c r="CB1190" i="1"/>
  <c r="H1191" i="1"/>
  <c r="BQ1191" i="1"/>
  <c r="BU1191" i="1"/>
  <c r="CB1191" i="1"/>
  <c r="H1192" i="1"/>
  <c r="BQ1192" i="1"/>
  <c r="BU1192" i="1"/>
  <c r="CB1192" i="1"/>
  <c r="H1193" i="1"/>
  <c r="BQ1193" i="1"/>
  <c r="BU1193" i="1"/>
  <c r="CB1193" i="1"/>
  <c r="H1194" i="1"/>
  <c r="BQ1194" i="1"/>
  <c r="BU1194" i="1"/>
  <c r="CB1194" i="1"/>
  <c r="H1195" i="1"/>
  <c r="BQ1195" i="1"/>
  <c r="BU1195" i="1"/>
  <c r="CB1195" i="1"/>
  <c r="H1196" i="1"/>
  <c r="BQ1196" i="1"/>
  <c r="BU1196" i="1"/>
  <c r="CB1196" i="1"/>
  <c r="H1197" i="1"/>
  <c r="BQ1197" i="1"/>
  <c r="BU1197" i="1"/>
  <c r="CB1197" i="1"/>
  <c r="H1198" i="1"/>
  <c r="BQ1198" i="1"/>
  <c r="BU1198" i="1"/>
  <c r="CB1198" i="1"/>
  <c r="H1199" i="1"/>
  <c r="BQ1199" i="1"/>
  <c r="BU1199" i="1"/>
  <c r="CB1199" i="1"/>
  <c r="H1200" i="1"/>
  <c r="BQ1200" i="1"/>
  <c r="BU1200" i="1"/>
  <c r="CB1200" i="1"/>
  <c r="H1201" i="1"/>
  <c r="BQ1201" i="1"/>
  <c r="BU1201" i="1"/>
  <c r="CB1201" i="1"/>
  <c r="H1202" i="1"/>
  <c r="BQ1202" i="1"/>
  <c r="BU1202" i="1"/>
  <c r="CB1202" i="1"/>
  <c r="H1203" i="1"/>
  <c r="BQ1203" i="1"/>
  <c r="BU1203" i="1"/>
  <c r="CB1203" i="1"/>
  <c r="H1204" i="1"/>
  <c r="BQ1204" i="1"/>
  <c r="BU1204" i="1"/>
  <c r="CB1204" i="1"/>
  <c r="H1205" i="1"/>
  <c r="BQ1205" i="1"/>
  <c r="BU1205" i="1"/>
  <c r="CB1205" i="1"/>
  <c r="H1206" i="1"/>
  <c r="BQ1206" i="1"/>
  <c r="BU1206" i="1"/>
  <c r="CB1206" i="1"/>
  <c r="H1207" i="1"/>
  <c r="BQ1207" i="1"/>
  <c r="BU1207" i="1"/>
  <c r="CB1207" i="1"/>
  <c r="H1208" i="1"/>
  <c r="BQ1208" i="1"/>
  <c r="BU1208" i="1"/>
  <c r="CB1208" i="1"/>
  <c r="H1209" i="1"/>
  <c r="BQ1209" i="1"/>
  <c r="BU1209" i="1"/>
  <c r="CB1209" i="1"/>
  <c r="H1210" i="1"/>
  <c r="BQ1210" i="1"/>
  <c r="BU1210" i="1"/>
  <c r="CB1210" i="1"/>
  <c r="H1211" i="1"/>
  <c r="BQ1211" i="1"/>
  <c r="BU1211" i="1"/>
  <c r="CB1211" i="1"/>
  <c r="H1212" i="1"/>
  <c r="BQ1212" i="1"/>
  <c r="BU1212" i="1"/>
  <c r="CB1212" i="1"/>
  <c r="H1213" i="1"/>
  <c r="BQ1213" i="1"/>
  <c r="BU1213" i="1"/>
  <c r="CB1213" i="1"/>
  <c r="H1214" i="1"/>
  <c r="BQ1214" i="1"/>
  <c r="BU1214" i="1"/>
  <c r="CB1214" i="1"/>
  <c r="H1215" i="1"/>
  <c r="BQ1215" i="1"/>
  <c r="BU1215" i="1"/>
  <c r="CB1215" i="1"/>
  <c r="H1216" i="1"/>
  <c r="BQ1216" i="1"/>
  <c r="BU1216" i="1"/>
  <c r="CB1216" i="1"/>
  <c r="H1217" i="1"/>
  <c r="BQ1217" i="1"/>
  <c r="BU1217" i="1"/>
  <c r="CB1217" i="1"/>
  <c r="H1218" i="1"/>
  <c r="BQ1218" i="1"/>
  <c r="BU1218" i="1"/>
  <c r="CB1218" i="1"/>
  <c r="H1219" i="1"/>
  <c r="BQ1219" i="1"/>
  <c r="BU1219" i="1"/>
  <c r="CB1219" i="1"/>
  <c r="H1220" i="1"/>
  <c r="BQ1220" i="1"/>
  <c r="BU1220" i="1"/>
  <c r="CB1220" i="1"/>
  <c r="H1221" i="1"/>
  <c r="BQ1221" i="1"/>
  <c r="BU1221" i="1"/>
  <c r="CB1221" i="1"/>
  <c r="H1222" i="1"/>
  <c r="BQ1222" i="1"/>
  <c r="BU1222" i="1"/>
  <c r="CB1222" i="1"/>
  <c r="H1223" i="1"/>
  <c r="BQ1223" i="1"/>
  <c r="BU1223" i="1"/>
  <c r="CB1223" i="1"/>
  <c r="H1224" i="1"/>
  <c r="BQ1224" i="1"/>
  <c r="BU1224" i="1"/>
  <c r="CB1224" i="1"/>
  <c r="H1225" i="1"/>
  <c r="BQ1225" i="1"/>
  <c r="BU1225" i="1"/>
  <c r="CB1225" i="1"/>
  <c r="H1226" i="1"/>
  <c r="BQ1226" i="1"/>
  <c r="BU1226" i="1"/>
  <c r="CB1226" i="1"/>
  <c r="H1227" i="1"/>
  <c r="BQ1227" i="1"/>
  <c r="BU1227" i="1"/>
  <c r="CB1227" i="1"/>
  <c r="H1228" i="1"/>
  <c r="BQ1228" i="1"/>
  <c r="BU1228" i="1"/>
  <c r="CB1228" i="1"/>
  <c r="H1229" i="1"/>
  <c r="BQ1229" i="1"/>
  <c r="BU1229" i="1"/>
  <c r="CB1229" i="1"/>
  <c r="H1230" i="1"/>
  <c r="BQ1230" i="1"/>
  <c r="BU1230" i="1"/>
  <c r="CB1230" i="1"/>
  <c r="H1231" i="1"/>
  <c r="BQ1231" i="1"/>
  <c r="BU1231" i="1"/>
  <c r="CB1231" i="1"/>
  <c r="H1232" i="1"/>
  <c r="BQ1232" i="1"/>
  <c r="BU1232" i="1"/>
  <c r="CB1232" i="1"/>
  <c r="H1233" i="1"/>
  <c r="BQ1233" i="1"/>
  <c r="BU1233" i="1"/>
  <c r="CB1233" i="1"/>
  <c r="H1234" i="1"/>
  <c r="BQ1234" i="1"/>
  <c r="BU1234" i="1"/>
  <c r="CB1234" i="1"/>
  <c r="H1235" i="1"/>
  <c r="BQ1235" i="1"/>
  <c r="BU1235" i="1"/>
  <c r="CB1235" i="1"/>
  <c r="H1236" i="1"/>
  <c r="BQ1236" i="1"/>
  <c r="BU1236" i="1"/>
  <c r="CB1236" i="1"/>
  <c r="H1237" i="1"/>
  <c r="BQ1237" i="1"/>
  <c r="BU1237" i="1"/>
  <c r="CB1237" i="1"/>
  <c r="H1238" i="1"/>
  <c r="BQ1238" i="1"/>
  <c r="BU1238" i="1"/>
  <c r="CB1238" i="1"/>
  <c r="H1239" i="1"/>
  <c r="BQ1239" i="1"/>
  <c r="BU1239" i="1"/>
  <c r="CB1239" i="1"/>
  <c r="H1240" i="1"/>
  <c r="BQ1240" i="1"/>
  <c r="BU1240" i="1"/>
  <c r="CB1240" i="1"/>
  <c r="H1241" i="1"/>
  <c r="BQ1241" i="1"/>
  <c r="BU1241" i="1"/>
  <c r="CB1241" i="1"/>
  <c r="H1242" i="1"/>
  <c r="BQ1242" i="1"/>
  <c r="BU1242" i="1"/>
  <c r="CB1242" i="1"/>
  <c r="H1243" i="1"/>
  <c r="BQ1243" i="1"/>
  <c r="BU1243" i="1"/>
  <c r="CB1243" i="1"/>
  <c r="H1244" i="1"/>
  <c r="BQ1244" i="1"/>
  <c r="BU1244" i="1"/>
  <c r="CB1244" i="1"/>
  <c r="H1245" i="1"/>
  <c r="BQ1245" i="1"/>
  <c r="BU1245" i="1"/>
  <c r="CB1245" i="1"/>
  <c r="H1246" i="1"/>
  <c r="BQ1246" i="1"/>
  <c r="BU1246" i="1"/>
  <c r="CB1246" i="1"/>
  <c r="H1247" i="1"/>
  <c r="BQ1247" i="1"/>
  <c r="BU1247" i="1"/>
  <c r="CB1247" i="1"/>
  <c r="H1248" i="1"/>
  <c r="BQ1248" i="1"/>
  <c r="BU1248" i="1"/>
  <c r="CB1248" i="1"/>
  <c r="H1249" i="1"/>
  <c r="BQ1249" i="1"/>
  <c r="BU1249" i="1"/>
  <c r="CB1249" i="1"/>
  <c r="H1250" i="1"/>
  <c r="BQ1250" i="1"/>
  <c r="BU1250" i="1"/>
  <c r="CB1250" i="1"/>
  <c r="H1251" i="1"/>
  <c r="BQ1251" i="1"/>
  <c r="BU1251" i="1"/>
  <c r="CB1251" i="1"/>
  <c r="H1252" i="1"/>
  <c r="BQ1252" i="1"/>
  <c r="BU1252" i="1"/>
  <c r="CB1252" i="1"/>
  <c r="H1253" i="1"/>
  <c r="BQ1253" i="1"/>
  <c r="BU1253" i="1"/>
  <c r="CB1253" i="1"/>
  <c r="H1254" i="1"/>
  <c r="BQ1254" i="1"/>
  <c r="BU1254" i="1"/>
  <c r="CB1254" i="1"/>
  <c r="H1255" i="1"/>
  <c r="BQ1255" i="1"/>
  <c r="BU1255" i="1"/>
  <c r="CB1255" i="1"/>
  <c r="H1256" i="1"/>
  <c r="BQ1256" i="1"/>
  <c r="BU1256" i="1"/>
  <c r="CB1256" i="1"/>
  <c r="H1257" i="1"/>
  <c r="BQ1257" i="1"/>
  <c r="BU1257" i="1"/>
  <c r="CB1257" i="1"/>
  <c r="H1258" i="1"/>
  <c r="BQ1258" i="1"/>
  <c r="BU1258" i="1"/>
  <c r="CB1258" i="1"/>
  <c r="H1259" i="1"/>
  <c r="BQ1259" i="1"/>
  <c r="BU1259" i="1"/>
  <c r="CB1259" i="1"/>
  <c r="H1260" i="1"/>
  <c r="BQ1260" i="1"/>
  <c r="BU1260" i="1"/>
  <c r="CB1260" i="1"/>
  <c r="H1261" i="1"/>
  <c r="BQ1261" i="1"/>
  <c r="BU1261" i="1"/>
  <c r="CB1261" i="1"/>
  <c r="H1262" i="1"/>
  <c r="BQ1262" i="1"/>
  <c r="BU1262" i="1"/>
  <c r="CB1262" i="1"/>
  <c r="H1263" i="1"/>
  <c r="BQ1263" i="1"/>
  <c r="BU1263" i="1"/>
  <c r="CB1263" i="1"/>
  <c r="H1264" i="1"/>
  <c r="BQ1264" i="1"/>
  <c r="BU1264" i="1"/>
  <c r="CB1264" i="1"/>
  <c r="H1265" i="1"/>
  <c r="BQ1265" i="1"/>
  <c r="BU1265" i="1"/>
  <c r="CB1265" i="1"/>
  <c r="H1266" i="1"/>
  <c r="BQ1266" i="1"/>
  <c r="BU1266" i="1"/>
  <c r="CB1266" i="1"/>
  <c r="H1267" i="1"/>
  <c r="BQ1267" i="1"/>
  <c r="BU1267" i="1"/>
  <c r="CB1267" i="1"/>
  <c r="H1268" i="1"/>
  <c r="BQ1268" i="1"/>
  <c r="BU1268" i="1"/>
  <c r="CB1268" i="1"/>
  <c r="H1269" i="1"/>
  <c r="BQ1269" i="1"/>
  <c r="BU1269" i="1"/>
  <c r="CB1269" i="1"/>
  <c r="H1270" i="1"/>
  <c r="BQ1270" i="1"/>
  <c r="BU1270" i="1"/>
  <c r="CB1270" i="1"/>
  <c r="H1271" i="1"/>
  <c r="BQ1271" i="1"/>
  <c r="BU1271" i="1"/>
  <c r="CB1271" i="1"/>
  <c r="H1272" i="1"/>
  <c r="BQ1272" i="1"/>
  <c r="BU1272" i="1"/>
  <c r="CB1272" i="1"/>
  <c r="H1273" i="1"/>
  <c r="BQ1273" i="1"/>
  <c r="BU1273" i="1"/>
  <c r="CB1273" i="1"/>
  <c r="H1274" i="1"/>
  <c r="BQ1274" i="1"/>
  <c r="BU1274" i="1"/>
  <c r="CB1274" i="1"/>
  <c r="H1275" i="1"/>
  <c r="BQ1275" i="1"/>
  <c r="BU1275" i="1"/>
  <c r="CB1275" i="1"/>
  <c r="H1276" i="1"/>
  <c r="BQ1276" i="1"/>
  <c r="BU1276" i="1"/>
  <c r="CB1276" i="1"/>
  <c r="H1277" i="1"/>
  <c r="BQ1277" i="1"/>
  <c r="BU1277" i="1"/>
  <c r="CB1277" i="1"/>
  <c r="H1278" i="1"/>
  <c r="BQ1278" i="1"/>
  <c r="BU1278" i="1"/>
  <c r="CB1278" i="1"/>
  <c r="H1279" i="1"/>
  <c r="BQ1279" i="1"/>
  <c r="BU1279" i="1"/>
  <c r="CB1279" i="1"/>
  <c r="H1280" i="1"/>
  <c r="BQ1280" i="1"/>
  <c r="BU1280" i="1"/>
  <c r="CB1280" i="1"/>
  <c r="H1281" i="1"/>
  <c r="BQ1281" i="1"/>
  <c r="BU1281" i="1"/>
  <c r="CB1281" i="1"/>
  <c r="H1282" i="1"/>
  <c r="BQ1282" i="1"/>
  <c r="BU1282" i="1"/>
  <c r="CB1282" i="1"/>
  <c r="H1283" i="1"/>
  <c r="BQ1283" i="1"/>
  <c r="BU1283" i="1"/>
  <c r="CB1283" i="1"/>
  <c r="H1284" i="1"/>
  <c r="BQ1284" i="1"/>
  <c r="BU1284" i="1"/>
  <c r="CB1284" i="1"/>
  <c r="H1285" i="1"/>
  <c r="BQ1285" i="1"/>
  <c r="BU1285" i="1"/>
  <c r="CB1285" i="1"/>
  <c r="H1286" i="1"/>
  <c r="BQ1286" i="1"/>
  <c r="BU1286" i="1"/>
  <c r="CB1286" i="1"/>
  <c r="H1287" i="1"/>
  <c r="BQ1287" i="1"/>
  <c r="BU1287" i="1"/>
  <c r="CB1287" i="1"/>
  <c r="H1288" i="1"/>
  <c r="BQ1288" i="1"/>
  <c r="BU1288" i="1"/>
  <c r="CB1288" i="1"/>
  <c r="H1289" i="1"/>
  <c r="BQ1289" i="1"/>
  <c r="BU1289" i="1"/>
  <c r="CB1289" i="1"/>
  <c r="H1290" i="1"/>
  <c r="BQ1290" i="1"/>
  <c r="BU1290" i="1"/>
  <c r="CB1290" i="1"/>
  <c r="H1291" i="1"/>
  <c r="BQ1291" i="1"/>
  <c r="BU1291" i="1"/>
  <c r="CB1291" i="1"/>
  <c r="H1292" i="1"/>
  <c r="BQ1292" i="1"/>
  <c r="BU1292" i="1"/>
  <c r="CB1292" i="1"/>
  <c r="H1293" i="1"/>
  <c r="BQ1293" i="1"/>
  <c r="BU1293" i="1"/>
  <c r="CB1293" i="1"/>
  <c r="H1294" i="1"/>
  <c r="BQ1294" i="1"/>
  <c r="BU1294" i="1"/>
  <c r="CB1294" i="1"/>
  <c r="H1295" i="1"/>
  <c r="BQ1295" i="1"/>
  <c r="BU1295" i="1"/>
  <c r="CB1295" i="1"/>
  <c r="H1296" i="1"/>
  <c r="BQ1296" i="1"/>
  <c r="BU1296" i="1"/>
  <c r="CB1296" i="1"/>
  <c r="H1297" i="1"/>
  <c r="BQ1297" i="1"/>
  <c r="BU1297" i="1"/>
  <c r="CB1297" i="1"/>
  <c r="H1298" i="1"/>
  <c r="BQ1298" i="1"/>
  <c r="BU1298" i="1"/>
  <c r="CB1298" i="1"/>
  <c r="H1299" i="1"/>
  <c r="BQ1299" i="1"/>
  <c r="BU1299" i="1"/>
  <c r="CB1299" i="1"/>
  <c r="H1300" i="1"/>
  <c r="BQ1300" i="1"/>
  <c r="BU1300" i="1"/>
  <c r="CB1300" i="1"/>
  <c r="H1301" i="1"/>
  <c r="BQ1301" i="1"/>
  <c r="BU1301" i="1"/>
  <c r="CB1301" i="1"/>
  <c r="H1302" i="1"/>
  <c r="BQ1302" i="1"/>
  <c r="BU1302" i="1"/>
  <c r="CB1302" i="1"/>
  <c r="H1303" i="1"/>
  <c r="BQ1303" i="1"/>
  <c r="BU1303" i="1"/>
  <c r="CB1303" i="1"/>
  <c r="H1304" i="1"/>
  <c r="BQ1304" i="1"/>
  <c r="BU1304" i="1"/>
  <c r="CB1304" i="1"/>
  <c r="H1305" i="1"/>
  <c r="BQ1305" i="1"/>
  <c r="BU1305" i="1"/>
  <c r="CB1305" i="1"/>
  <c r="H1306" i="1"/>
  <c r="BQ1306" i="1"/>
  <c r="BU1306" i="1"/>
  <c r="CB1306" i="1"/>
  <c r="H1307" i="1"/>
  <c r="BQ1307" i="1"/>
  <c r="BU1307" i="1"/>
  <c r="CB1307" i="1"/>
  <c r="H1308" i="1"/>
  <c r="BQ1308" i="1"/>
  <c r="BU1308" i="1"/>
  <c r="CB1308" i="1"/>
  <c r="H1309" i="1"/>
  <c r="BQ1309" i="1"/>
  <c r="BU1309" i="1"/>
  <c r="CB1309" i="1"/>
  <c r="H1310" i="1"/>
  <c r="BQ1310" i="1"/>
  <c r="BU1310" i="1"/>
  <c r="CB1310" i="1"/>
  <c r="H1311" i="1"/>
  <c r="BQ1311" i="1"/>
  <c r="BU1311" i="1"/>
  <c r="CB1311" i="1"/>
  <c r="H1312" i="1"/>
  <c r="BQ1312" i="1"/>
  <c r="BU1312" i="1"/>
  <c r="CB1312" i="1"/>
  <c r="H1313" i="1"/>
  <c r="BQ1313" i="1"/>
  <c r="BU1313" i="1"/>
  <c r="CB1313" i="1"/>
  <c r="H1314" i="1"/>
  <c r="BQ1314" i="1"/>
  <c r="BU1314" i="1"/>
  <c r="CB1314" i="1"/>
  <c r="H1315" i="1"/>
  <c r="BQ1315" i="1"/>
  <c r="BU1315" i="1"/>
  <c r="CB1315" i="1"/>
  <c r="H1316" i="1"/>
  <c r="BQ1316" i="1"/>
  <c r="BU1316" i="1"/>
  <c r="CB1316" i="1"/>
  <c r="H1317" i="1"/>
  <c r="BQ1317" i="1"/>
  <c r="BU1317" i="1"/>
  <c r="CB1317" i="1"/>
  <c r="H1318" i="1"/>
  <c r="BQ1318" i="1"/>
  <c r="BU1318" i="1"/>
  <c r="CB1318" i="1"/>
  <c r="H1319" i="1"/>
  <c r="BQ1319" i="1"/>
  <c r="BU1319" i="1"/>
  <c r="CB1319" i="1"/>
  <c r="H1320" i="1"/>
  <c r="BQ1320" i="1"/>
  <c r="BU1320" i="1"/>
  <c r="CB1320" i="1"/>
  <c r="H1321" i="1"/>
  <c r="BQ1321" i="1"/>
  <c r="BU1321" i="1"/>
  <c r="CB1321" i="1"/>
  <c r="H1322" i="1"/>
  <c r="BQ1322" i="1"/>
  <c r="BU1322" i="1"/>
  <c r="CB1322" i="1"/>
  <c r="H1323" i="1"/>
  <c r="BQ1323" i="1"/>
  <c r="BU1323" i="1"/>
  <c r="CB1323" i="1"/>
  <c r="H1324" i="1"/>
  <c r="BQ1324" i="1"/>
  <c r="BU1324" i="1"/>
  <c r="CB1324" i="1"/>
  <c r="H1325" i="1"/>
  <c r="BQ1325" i="1"/>
  <c r="BU1325" i="1"/>
  <c r="CB1325" i="1"/>
  <c r="H1326" i="1"/>
  <c r="BQ1326" i="1"/>
  <c r="BU1326" i="1"/>
  <c r="CB1326" i="1"/>
  <c r="H1327" i="1"/>
  <c r="BQ1327" i="1"/>
  <c r="BU1327" i="1"/>
  <c r="CB1327" i="1"/>
  <c r="H1328" i="1"/>
  <c r="BQ1328" i="1"/>
  <c r="BU1328" i="1"/>
  <c r="CB1328" i="1"/>
  <c r="H1329" i="1"/>
  <c r="BQ1329" i="1"/>
  <c r="BU1329" i="1"/>
  <c r="CB1329" i="1"/>
  <c r="H1330" i="1"/>
  <c r="BQ1330" i="1"/>
  <c r="BU1330" i="1"/>
  <c r="CB1330" i="1"/>
  <c r="H1331" i="1"/>
  <c r="BQ1331" i="1"/>
  <c r="BU1331" i="1"/>
  <c r="CB1331" i="1"/>
  <c r="H1332" i="1"/>
  <c r="BQ1332" i="1"/>
  <c r="BU1332" i="1"/>
  <c r="CB1332" i="1"/>
  <c r="H1333" i="1"/>
  <c r="BQ1333" i="1"/>
  <c r="BU1333" i="1"/>
  <c r="CB1333" i="1"/>
  <c r="H1334" i="1"/>
  <c r="BQ1334" i="1"/>
  <c r="BU1334" i="1"/>
  <c r="CB1334" i="1"/>
  <c r="H1335" i="1"/>
  <c r="BQ1335" i="1"/>
  <c r="BU1335" i="1"/>
  <c r="CB1335" i="1"/>
  <c r="H1336" i="1"/>
  <c r="BQ1336" i="1"/>
  <c r="BU1336" i="1"/>
  <c r="CB1336" i="1"/>
  <c r="H1337" i="1"/>
  <c r="BQ1337" i="1"/>
  <c r="BU1337" i="1"/>
  <c r="CB1337" i="1"/>
  <c r="H1338" i="1"/>
  <c r="BQ1338" i="1"/>
  <c r="BU1338" i="1"/>
  <c r="CB1338" i="1"/>
  <c r="H1339" i="1"/>
  <c r="BQ1339" i="1"/>
  <c r="BU1339" i="1"/>
  <c r="CB1339" i="1"/>
  <c r="H1340" i="1"/>
  <c r="BQ1340" i="1"/>
  <c r="BU1340" i="1"/>
  <c r="CB1340" i="1"/>
  <c r="H1341" i="1"/>
  <c r="BQ1341" i="1"/>
  <c r="BU1341" i="1"/>
  <c r="CB1341" i="1"/>
  <c r="H1342" i="1"/>
  <c r="BQ1342" i="1"/>
  <c r="BU1342" i="1"/>
  <c r="CB1342" i="1"/>
  <c r="H1343" i="1"/>
  <c r="BQ1343" i="1"/>
  <c r="BU1343" i="1"/>
  <c r="CB1343" i="1"/>
  <c r="H1344" i="1"/>
  <c r="BQ1344" i="1"/>
  <c r="BU1344" i="1"/>
  <c r="CB1344" i="1"/>
  <c r="H1345" i="1"/>
  <c r="BQ1345" i="1"/>
  <c r="BU1345" i="1"/>
  <c r="CB1345" i="1"/>
  <c r="H1346" i="1"/>
  <c r="BQ1346" i="1"/>
  <c r="BU1346" i="1"/>
  <c r="CB1346" i="1"/>
  <c r="H1347" i="1"/>
  <c r="BQ1347" i="1"/>
  <c r="BU1347" i="1"/>
  <c r="CB1347" i="1"/>
  <c r="H1348" i="1"/>
  <c r="BQ1348" i="1"/>
  <c r="BU1348" i="1"/>
  <c r="CB1348" i="1"/>
  <c r="H1349" i="1"/>
  <c r="BQ1349" i="1"/>
  <c r="BU1349" i="1"/>
  <c r="CB1349" i="1"/>
  <c r="H1350" i="1"/>
  <c r="BQ1350" i="1"/>
  <c r="BU1350" i="1"/>
  <c r="CB1350" i="1"/>
  <c r="H1351" i="1"/>
  <c r="BQ1351" i="1"/>
  <c r="BU1351" i="1"/>
  <c r="CB1351" i="1"/>
  <c r="H1352" i="1"/>
  <c r="BQ1352" i="1"/>
  <c r="BU1352" i="1"/>
  <c r="CB1352" i="1"/>
  <c r="H1353" i="1"/>
  <c r="BQ1353" i="1"/>
  <c r="BU1353" i="1"/>
  <c r="CB1353" i="1"/>
  <c r="H1354" i="1"/>
  <c r="BQ1354" i="1"/>
  <c r="BU1354" i="1"/>
  <c r="CB1354" i="1"/>
  <c r="H1355" i="1"/>
  <c r="BQ1355" i="1"/>
  <c r="BU1355" i="1"/>
  <c r="CB1355" i="1"/>
  <c r="H1356" i="1"/>
  <c r="BQ1356" i="1"/>
  <c r="BU1356" i="1"/>
  <c r="CB1356" i="1"/>
  <c r="H1357" i="1"/>
  <c r="BQ1357" i="1"/>
  <c r="BU1357" i="1"/>
  <c r="CB1357" i="1"/>
  <c r="H1358" i="1"/>
  <c r="BQ1358" i="1"/>
  <c r="BU1358" i="1"/>
  <c r="CB1358" i="1"/>
  <c r="H1359" i="1"/>
  <c r="BQ1359" i="1"/>
  <c r="BU1359" i="1"/>
  <c r="CB1359" i="1"/>
  <c r="H1360" i="1"/>
  <c r="BQ1360" i="1"/>
  <c r="BU1360" i="1"/>
  <c r="CB1360" i="1"/>
  <c r="H1361" i="1"/>
  <c r="BQ1361" i="1"/>
  <c r="BU1361" i="1"/>
  <c r="CB1361" i="1"/>
  <c r="H1362" i="1"/>
  <c r="BQ1362" i="1"/>
  <c r="BU1362" i="1"/>
  <c r="CB1362" i="1"/>
  <c r="H1363" i="1"/>
  <c r="BQ1363" i="1"/>
  <c r="BU1363" i="1"/>
  <c r="CB1363" i="1"/>
  <c r="H1364" i="1"/>
  <c r="BQ1364" i="1"/>
  <c r="BU1364" i="1"/>
  <c r="CB1364" i="1"/>
  <c r="H1365" i="1"/>
  <c r="BQ1365" i="1"/>
  <c r="BU1365" i="1"/>
  <c r="CB1365" i="1"/>
  <c r="H1366" i="1"/>
  <c r="BQ1366" i="1"/>
  <c r="BU1366" i="1"/>
  <c r="CB1366" i="1"/>
  <c r="H1367" i="1"/>
  <c r="BQ1367" i="1"/>
  <c r="BU1367" i="1"/>
  <c r="CB1367" i="1"/>
  <c r="H1368" i="1"/>
  <c r="BQ1368" i="1"/>
  <c r="BU1368" i="1"/>
  <c r="CB1368" i="1"/>
  <c r="H1369" i="1"/>
  <c r="BQ1369" i="1"/>
  <c r="BU1369" i="1"/>
  <c r="CB1369" i="1"/>
  <c r="H1370" i="1"/>
  <c r="BQ1370" i="1"/>
  <c r="BU1370" i="1"/>
  <c r="CB1370" i="1"/>
  <c r="H1371" i="1"/>
  <c r="BQ1371" i="1"/>
  <c r="BU1371" i="1"/>
  <c r="CB1371" i="1"/>
  <c r="H1372" i="1"/>
  <c r="BQ1372" i="1"/>
  <c r="BU1372" i="1"/>
  <c r="CB1372" i="1"/>
  <c r="H1373" i="1"/>
  <c r="BQ1373" i="1"/>
  <c r="BU1373" i="1"/>
  <c r="CB1373" i="1"/>
  <c r="H1374" i="1"/>
  <c r="BQ1374" i="1"/>
  <c r="BU1374" i="1"/>
  <c r="CB1374" i="1"/>
  <c r="H1375" i="1"/>
  <c r="BQ1375" i="1"/>
  <c r="BU1375" i="1"/>
  <c r="CB1375" i="1"/>
  <c r="H1376" i="1"/>
  <c r="BQ1376" i="1"/>
  <c r="BU1376" i="1"/>
  <c r="CB1376" i="1"/>
  <c r="H1377" i="1"/>
  <c r="BQ1377" i="1"/>
  <c r="BU1377" i="1"/>
  <c r="CB1377" i="1"/>
  <c r="H1378" i="1"/>
  <c r="BQ1378" i="1"/>
  <c r="BU1378" i="1"/>
  <c r="CB1378" i="1"/>
  <c r="H1379" i="1"/>
  <c r="BQ1379" i="1"/>
  <c r="BU1379" i="1"/>
  <c r="CB1379" i="1"/>
  <c r="H1380" i="1"/>
  <c r="BQ1380" i="1"/>
  <c r="BU1380" i="1"/>
  <c r="CB1380" i="1"/>
  <c r="H1381" i="1"/>
  <c r="BQ1381" i="1"/>
  <c r="BU1381" i="1"/>
  <c r="CB1381" i="1"/>
  <c r="H1382" i="1"/>
  <c r="BQ1382" i="1"/>
  <c r="BU1382" i="1"/>
  <c r="CB1382" i="1"/>
  <c r="H1383" i="1"/>
  <c r="BQ1383" i="1"/>
  <c r="BU1383" i="1"/>
  <c r="CB1383" i="1"/>
  <c r="H1384" i="1"/>
  <c r="BQ1384" i="1"/>
  <c r="BU1384" i="1"/>
  <c r="CB1384" i="1"/>
  <c r="H1385" i="1"/>
  <c r="BQ1385" i="1"/>
  <c r="BU1385" i="1"/>
  <c r="CB1385" i="1"/>
  <c r="H1386" i="1"/>
  <c r="BQ1386" i="1"/>
  <c r="BU1386" i="1"/>
  <c r="CB1386" i="1"/>
  <c r="H1387" i="1"/>
  <c r="BQ1387" i="1"/>
  <c r="BU1387" i="1"/>
  <c r="CB1387" i="1"/>
  <c r="H1388" i="1"/>
  <c r="BQ1388" i="1"/>
  <c r="BU1388" i="1"/>
  <c r="CB1388" i="1"/>
  <c r="H1389" i="1"/>
  <c r="BQ1389" i="1"/>
  <c r="BU1389" i="1"/>
  <c r="CB1389" i="1"/>
  <c r="H1390" i="1"/>
  <c r="BQ1390" i="1"/>
  <c r="BU1390" i="1"/>
  <c r="CB1390" i="1"/>
  <c r="H1391" i="1"/>
  <c r="BQ1391" i="1"/>
  <c r="BU1391" i="1"/>
  <c r="CB1391" i="1"/>
  <c r="H1392" i="1"/>
  <c r="BQ1392" i="1"/>
  <c r="BU1392" i="1"/>
  <c r="CB1392" i="1"/>
  <c r="H1393" i="1"/>
  <c r="BQ1393" i="1"/>
  <c r="BU1393" i="1"/>
  <c r="CB1393" i="1"/>
  <c r="H1394" i="1"/>
  <c r="BQ1394" i="1"/>
  <c r="BU1394" i="1"/>
  <c r="CB1394" i="1"/>
  <c r="H1395" i="1"/>
  <c r="BQ1395" i="1"/>
  <c r="BU1395" i="1"/>
  <c r="CB1395" i="1"/>
  <c r="H1396" i="1"/>
  <c r="BQ1396" i="1"/>
  <c r="BU1396" i="1"/>
  <c r="CB1396" i="1"/>
  <c r="H1397" i="1"/>
  <c r="BQ1397" i="1"/>
  <c r="BU1397" i="1"/>
  <c r="CB1397" i="1"/>
  <c r="H1398" i="1"/>
  <c r="BQ1398" i="1"/>
  <c r="BU1398" i="1"/>
  <c r="CB1398" i="1"/>
  <c r="H1399" i="1"/>
  <c r="BQ1399" i="1"/>
  <c r="BU1399" i="1"/>
  <c r="CB1399" i="1"/>
  <c r="H1400" i="1"/>
  <c r="BQ1400" i="1"/>
  <c r="BU1400" i="1"/>
  <c r="CB1400" i="1"/>
  <c r="H1401" i="1"/>
  <c r="BQ1401" i="1"/>
  <c r="BU1401" i="1"/>
  <c r="CB1401" i="1"/>
  <c r="H1402" i="1"/>
  <c r="BQ1402" i="1"/>
  <c r="BU1402" i="1"/>
  <c r="CB1402" i="1"/>
  <c r="H1403" i="1"/>
  <c r="BQ1403" i="1"/>
  <c r="BU1403" i="1"/>
  <c r="CB1403" i="1"/>
  <c r="H1404" i="1"/>
  <c r="BQ1404" i="1"/>
  <c r="BU1404" i="1"/>
  <c r="CB1404" i="1"/>
  <c r="H1405" i="1"/>
  <c r="BQ1405" i="1"/>
  <c r="BU1405" i="1"/>
  <c r="CB1405" i="1"/>
  <c r="H1406" i="1"/>
  <c r="BQ1406" i="1"/>
  <c r="BU1406" i="1"/>
  <c r="CB1406" i="1"/>
  <c r="H1407" i="1"/>
  <c r="BQ1407" i="1"/>
  <c r="BU1407" i="1"/>
  <c r="CB1407" i="1"/>
  <c r="H1408" i="1"/>
  <c r="BQ1408" i="1"/>
  <c r="BU1408" i="1"/>
  <c r="CB1408" i="1"/>
  <c r="H1409" i="1"/>
  <c r="BQ1409" i="1"/>
  <c r="BU1409" i="1"/>
  <c r="CB1409" i="1"/>
  <c r="H1410" i="1"/>
  <c r="BQ1410" i="1"/>
  <c r="BU1410" i="1"/>
  <c r="CB1410" i="1"/>
  <c r="H1411" i="1"/>
  <c r="BQ1411" i="1"/>
  <c r="BU1411" i="1"/>
  <c r="CB1411" i="1"/>
  <c r="H1412" i="1"/>
  <c r="BQ1412" i="1"/>
  <c r="BU1412" i="1"/>
  <c r="CB1412" i="1"/>
  <c r="H1413" i="1"/>
  <c r="BQ1413" i="1"/>
  <c r="BU1413" i="1"/>
  <c r="CB1413" i="1"/>
  <c r="H1414" i="1"/>
  <c r="BQ1414" i="1"/>
  <c r="BU1414" i="1"/>
  <c r="CB1414" i="1"/>
  <c r="H1415" i="1"/>
  <c r="BQ1415" i="1"/>
  <c r="BU1415" i="1"/>
  <c r="CB1415" i="1"/>
  <c r="H1416" i="1"/>
  <c r="BQ1416" i="1"/>
  <c r="BU1416" i="1"/>
  <c r="CB1416" i="1"/>
  <c r="H1417" i="1"/>
  <c r="BQ1417" i="1"/>
  <c r="BU1417" i="1"/>
  <c r="CB1417" i="1"/>
  <c r="H1418" i="1"/>
  <c r="BQ1418" i="1"/>
  <c r="BU1418" i="1"/>
  <c r="CB1418" i="1"/>
  <c r="H1419" i="1"/>
  <c r="BQ1419" i="1"/>
  <c r="BU1419" i="1"/>
  <c r="CB1419" i="1"/>
  <c r="H1420" i="1"/>
  <c r="BQ1420" i="1"/>
  <c r="BU1420" i="1"/>
  <c r="CB1420" i="1"/>
  <c r="H1421" i="1"/>
  <c r="BQ1421" i="1"/>
  <c r="BU1421" i="1"/>
  <c r="CB1421" i="1"/>
  <c r="H1422" i="1"/>
  <c r="BQ1422" i="1"/>
  <c r="BU1422" i="1"/>
  <c r="CB1422" i="1"/>
  <c r="H1423" i="1"/>
  <c r="BQ1423" i="1"/>
  <c r="BU1423" i="1"/>
  <c r="CB1423" i="1"/>
  <c r="H1424" i="1"/>
  <c r="BQ1424" i="1"/>
  <c r="BU1424" i="1"/>
  <c r="CB1424" i="1"/>
  <c r="H1425" i="1"/>
  <c r="BQ1425" i="1"/>
  <c r="BU1425" i="1"/>
  <c r="CB1425" i="1"/>
  <c r="H1426" i="1"/>
  <c r="BQ1426" i="1"/>
  <c r="BU1426" i="1"/>
  <c r="CB1426" i="1"/>
  <c r="H1427" i="1"/>
  <c r="BQ1427" i="1"/>
  <c r="BU1427" i="1"/>
  <c r="CB1427" i="1"/>
  <c r="H1428" i="1"/>
  <c r="BQ1428" i="1"/>
  <c r="BU1428" i="1"/>
  <c r="CB1428" i="1"/>
  <c r="H1429" i="1"/>
  <c r="BQ1429" i="1"/>
  <c r="BU1429" i="1"/>
  <c r="CB1429" i="1"/>
  <c r="H1430" i="1"/>
  <c r="BQ1430" i="1"/>
  <c r="BU1430" i="1"/>
  <c r="CB1430" i="1"/>
  <c r="H1431" i="1"/>
  <c r="BQ1431" i="1"/>
  <c r="BU1431" i="1"/>
  <c r="CB1431" i="1"/>
  <c r="H1432" i="1"/>
  <c r="BQ1432" i="1"/>
  <c r="BU1432" i="1"/>
  <c r="CB1432" i="1"/>
  <c r="H1433" i="1"/>
  <c r="BQ1433" i="1"/>
  <c r="BU1433" i="1"/>
  <c r="CB1433" i="1"/>
  <c r="H1434" i="1"/>
  <c r="BQ1434" i="1"/>
  <c r="BU1434" i="1"/>
  <c r="CB1434" i="1"/>
  <c r="H1435" i="1"/>
  <c r="BQ1435" i="1"/>
  <c r="BU1435" i="1"/>
  <c r="CB1435" i="1"/>
  <c r="H1436" i="1"/>
  <c r="BQ1436" i="1"/>
  <c r="BU1436" i="1"/>
  <c r="CB1436" i="1"/>
  <c r="H1437" i="1"/>
  <c r="BQ1437" i="1"/>
  <c r="BU1437" i="1"/>
  <c r="CB1437" i="1"/>
  <c r="H1438" i="1"/>
  <c r="BQ1438" i="1"/>
  <c r="BU1438" i="1"/>
  <c r="CB1438" i="1"/>
  <c r="H1439" i="1"/>
  <c r="BQ1439" i="1"/>
  <c r="BU1439" i="1"/>
  <c r="CB1439" i="1"/>
  <c r="H1440" i="1"/>
  <c r="BQ1440" i="1"/>
  <c r="BU1440" i="1"/>
  <c r="CB1440" i="1"/>
  <c r="H1441" i="1"/>
  <c r="BQ1441" i="1"/>
  <c r="BU1441" i="1"/>
  <c r="CB1441" i="1"/>
  <c r="H1442" i="1"/>
  <c r="BQ1442" i="1"/>
  <c r="BU1442" i="1"/>
  <c r="CB1442" i="1"/>
  <c r="H1443" i="1"/>
  <c r="BQ1443" i="1"/>
  <c r="BU1443" i="1"/>
  <c r="CB1443" i="1"/>
  <c r="H1444" i="1"/>
  <c r="BQ1444" i="1"/>
  <c r="BU1444" i="1"/>
  <c r="CB1444" i="1"/>
  <c r="H1445" i="1"/>
  <c r="BQ1445" i="1"/>
  <c r="BU1445" i="1"/>
  <c r="CB1445" i="1"/>
  <c r="H1446" i="1"/>
  <c r="BQ1446" i="1"/>
  <c r="BU1446" i="1"/>
  <c r="CB1446" i="1"/>
  <c r="H1447" i="1"/>
  <c r="BQ1447" i="1"/>
  <c r="BU1447" i="1"/>
  <c r="CB1447" i="1"/>
  <c r="H1448" i="1"/>
  <c r="BQ1448" i="1"/>
  <c r="BU1448" i="1"/>
  <c r="CB1448" i="1"/>
  <c r="H1449" i="1"/>
  <c r="BQ1449" i="1"/>
  <c r="BU1449" i="1"/>
  <c r="CB1449" i="1"/>
  <c r="H1450" i="1"/>
  <c r="BQ1450" i="1"/>
  <c r="BU1450" i="1"/>
  <c r="CB1450" i="1"/>
  <c r="H1451" i="1"/>
  <c r="BQ1451" i="1"/>
  <c r="BU1451" i="1"/>
  <c r="CB1451" i="1"/>
  <c r="H1452" i="1"/>
  <c r="BQ1452" i="1"/>
  <c r="BU1452" i="1"/>
  <c r="CB1452" i="1"/>
  <c r="H1453" i="1"/>
  <c r="BQ1453" i="1"/>
  <c r="BU1453" i="1"/>
  <c r="CB1453" i="1"/>
  <c r="H1454" i="1"/>
  <c r="BQ1454" i="1"/>
  <c r="BU1454" i="1"/>
  <c r="CB1454" i="1"/>
  <c r="H1455" i="1"/>
  <c r="BQ1455" i="1"/>
  <c r="BU1455" i="1"/>
  <c r="CB1455" i="1"/>
  <c r="H1456" i="1"/>
  <c r="BQ1456" i="1"/>
  <c r="BU1456" i="1"/>
  <c r="CB1456" i="1"/>
  <c r="H1457" i="1"/>
  <c r="BQ1457" i="1"/>
  <c r="BU1457" i="1"/>
  <c r="CB1457" i="1"/>
  <c r="H1458" i="1"/>
  <c r="BQ1458" i="1"/>
  <c r="BU1458" i="1"/>
  <c r="CB1458" i="1"/>
  <c r="H1459" i="1"/>
  <c r="BQ1459" i="1"/>
  <c r="BU1459" i="1"/>
  <c r="CB1459" i="1"/>
  <c r="H1460" i="1"/>
  <c r="BQ1460" i="1"/>
  <c r="BU1460" i="1"/>
  <c r="CB1460" i="1"/>
  <c r="H1461" i="1"/>
  <c r="BQ1461" i="1"/>
  <c r="BU1461" i="1"/>
  <c r="CB1461" i="1"/>
  <c r="H1462" i="1"/>
  <c r="BQ1462" i="1"/>
  <c r="BU1462" i="1"/>
  <c r="CB1462" i="1"/>
  <c r="H1463" i="1"/>
  <c r="BQ1463" i="1"/>
  <c r="BU1463" i="1"/>
  <c r="CB1463" i="1"/>
  <c r="H1464" i="1"/>
  <c r="BQ1464" i="1"/>
  <c r="BU1464" i="1"/>
  <c r="CB1464" i="1"/>
  <c r="H1465" i="1"/>
  <c r="BQ1465" i="1"/>
  <c r="BU1465" i="1"/>
  <c r="CB1465" i="1"/>
  <c r="H1466" i="1"/>
  <c r="BQ1466" i="1"/>
  <c r="BU1466" i="1"/>
  <c r="CB1466" i="1"/>
  <c r="H1467" i="1"/>
  <c r="BQ1467" i="1"/>
  <c r="BU1467" i="1"/>
  <c r="CB1467" i="1"/>
  <c r="H1468" i="1"/>
  <c r="BQ1468" i="1"/>
  <c r="BU1468" i="1"/>
  <c r="CB1468" i="1"/>
  <c r="H1469" i="1"/>
  <c r="BQ1469" i="1"/>
  <c r="BU1469" i="1"/>
  <c r="CB1469" i="1"/>
  <c r="H1470" i="1"/>
  <c r="BQ1470" i="1"/>
  <c r="BU1470" i="1"/>
  <c r="CB1470" i="1"/>
  <c r="H1471" i="1"/>
  <c r="BQ1471" i="1"/>
  <c r="BU1471" i="1"/>
  <c r="CB1471" i="1"/>
  <c r="H1472" i="1"/>
  <c r="BQ1472" i="1"/>
  <c r="BU1472" i="1"/>
  <c r="CB1472" i="1"/>
  <c r="H1473" i="1"/>
  <c r="BQ1473" i="1"/>
  <c r="BU1473" i="1"/>
  <c r="CB1473" i="1"/>
  <c r="H1474" i="1"/>
  <c r="BQ1474" i="1"/>
  <c r="BU1474" i="1"/>
  <c r="CB1474" i="1"/>
  <c r="H1475" i="1"/>
  <c r="BQ1475" i="1"/>
  <c r="BU1475" i="1"/>
  <c r="CB1475" i="1"/>
  <c r="H1476" i="1"/>
  <c r="BQ1476" i="1"/>
  <c r="BU1476" i="1"/>
  <c r="CB1476" i="1"/>
  <c r="H1477" i="1"/>
  <c r="BQ1477" i="1"/>
  <c r="BU1477" i="1"/>
  <c r="CB1477" i="1"/>
  <c r="H1478" i="1"/>
  <c r="BQ1478" i="1"/>
  <c r="BU1478" i="1"/>
  <c r="CB1478" i="1"/>
  <c r="H1479" i="1"/>
  <c r="BQ1479" i="1"/>
  <c r="BU1479" i="1"/>
  <c r="CB1479" i="1"/>
  <c r="H1480" i="1"/>
  <c r="BQ1480" i="1"/>
  <c r="BU1480" i="1"/>
  <c r="CB1480" i="1"/>
  <c r="H1481" i="1"/>
  <c r="BQ1481" i="1"/>
  <c r="BU1481" i="1"/>
  <c r="CB1481" i="1"/>
  <c r="H1482" i="1"/>
  <c r="BQ1482" i="1"/>
  <c r="BU1482" i="1"/>
  <c r="CB1482" i="1"/>
  <c r="H1483" i="1"/>
  <c r="BQ1483" i="1"/>
  <c r="BU1483" i="1"/>
  <c r="CB1483" i="1"/>
  <c r="H1484" i="1"/>
  <c r="BQ1484" i="1"/>
  <c r="BU1484" i="1"/>
  <c r="CB1484" i="1"/>
  <c r="H1485" i="1"/>
  <c r="BQ1485" i="1"/>
  <c r="BU1485" i="1"/>
  <c r="CB1485" i="1"/>
  <c r="H1486" i="1"/>
  <c r="BQ1486" i="1"/>
  <c r="BU1486" i="1"/>
  <c r="CB1486" i="1"/>
  <c r="H1487" i="1"/>
  <c r="BQ1487" i="1"/>
  <c r="BU1487" i="1"/>
  <c r="CB1487" i="1"/>
  <c r="H1488" i="1"/>
  <c r="BQ1488" i="1"/>
  <c r="BU1488" i="1"/>
  <c r="CB1488" i="1"/>
  <c r="H1489" i="1"/>
  <c r="BQ1489" i="1"/>
  <c r="BU1489" i="1"/>
  <c r="CB1489" i="1"/>
  <c r="H1490" i="1"/>
  <c r="BQ1490" i="1"/>
  <c r="BU1490" i="1"/>
  <c r="CB1490" i="1"/>
  <c r="H1491" i="1"/>
  <c r="BQ1491" i="1"/>
  <c r="BU1491" i="1"/>
  <c r="CB1491" i="1"/>
  <c r="H1492" i="1"/>
  <c r="BQ1492" i="1"/>
  <c r="BU1492" i="1"/>
  <c r="CB1492" i="1"/>
  <c r="H1493" i="1"/>
  <c r="BQ1493" i="1"/>
  <c r="BU1493" i="1"/>
  <c r="CB1493" i="1"/>
  <c r="H1494" i="1"/>
  <c r="BQ1494" i="1"/>
  <c r="BU1494" i="1"/>
  <c r="CB1494" i="1"/>
  <c r="H1495" i="1"/>
  <c r="BQ1495" i="1"/>
  <c r="BU1495" i="1"/>
  <c r="CB1495" i="1"/>
  <c r="H1496" i="1"/>
  <c r="BQ1496" i="1"/>
  <c r="BU1496" i="1"/>
  <c r="CB1496" i="1"/>
  <c r="H1497" i="1"/>
  <c r="BQ1497" i="1"/>
  <c r="BU1497" i="1"/>
  <c r="CB1497" i="1"/>
  <c r="H1498" i="1"/>
  <c r="BQ1498" i="1"/>
  <c r="BU1498" i="1"/>
  <c r="CB1498" i="1"/>
  <c r="H1499" i="1"/>
  <c r="BQ1499" i="1"/>
  <c r="BU1499" i="1"/>
  <c r="CB1499" i="1"/>
  <c r="H1500" i="1"/>
  <c r="BQ1500" i="1"/>
  <c r="BU1500" i="1"/>
  <c r="CB1500" i="1"/>
  <c r="H1501" i="1"/>
  <c r="BQ1501" i="1"/>
  <c r="BU1501" i="1"/>
  <c r="CB1501" i="1"/>
  <c r="H1502" i="1"/>
  <c r="BQ1502" i="1"/>
  <c r="BU1502" i="1"/>
  <c r="CB1502" i="1"/>
  <c r="H1503" i="1"/>
  <c r="BQ1503" i="1"/>
  <c r="BU1503" i="1"/>
  <c r="CB1503" i="1"/>
  <c r="H1504" i="1"/>
  <c r="BQ1504" i="1"/>
  <c r="BU1504" i="1"/>
  <c r="CB1504" i="1"/>
  <c r="H1505" i="1"/>
  <c r="BQ1505" i="1"/>
  <c r="BU1505" i="1"/>
  <c r="CB1505" i="1"/>
  <c r="H1506" i="1"/>
  <c r="BQ1506" i="1"/>
  <c r="BU1506" i="1"/>
  <c r="CB1506" i="1"/>
  <c r="H1507" i="1"/>
  <c r="BQ1507" i="1"/>
  <c r="BU1507" i="1"/>
  <c r="CB1507" i="1"/>
  <c r="H1508" i="1"/>
  <c r="BQ1508" i="1"/>
  <c r="BU1508" i="1"/>
  <c r="CB1508" i="1"/>
  <c r="H1509" i="1"/>
  <c r="BQ1509" i="1"/>
  <c r="BU1509" i="1"/>
  <c r="CB1509" i="1"/>
  <c r="H1510" i="1"/>
  <c r="BQ1510" i="1"/>
  <c r="BU1510" i="1"/>
  <c r="CB1510" i="1"/>
  <c r="H1511" i="1"/>
  <c r="BQ1511" i="1"/>
  <c r="BU1511" i="1"/>
  <c r="CB1511" i="1"/>
  <c r="H1512" i="1"/>
  <c r="BQ1512" i="1"/>
  <c r="BU1512" i="1"/>
  <c r="CB1512" i="1"/>
  <c r="H1513" i="1"/>
  <c r="BQ1513" i="1"/>
  <c r="BU1513" i="1"/>
  <c r="CB1513" i="1"/>
  <c r="H1514" i="1"/>
  <c r="BQ1514" i="1"/>
  <c r="BU1514" i="1"/>
  <c r="CB1514" i="1"/>
  <c r="H1515" i="1"/>
  <c r="BQ1515" i="1"/>
  <c r="BU1515" i="1"/>
  <c r="CB1515" i="1"/>
  <c r="H1516" i="1"/>
  <c r="BQ1516" i="1"/>
  <c r="BU1516" i="1"/>
  <c r="CB1516" i="1"/>
  <c r="H1517" i="1"/>
  <c r="BQ1517" i="1"/>
  <c r="BU1517" i="1"/>
  <c r="CB1517" i="1"/>
  <c r="H1518" i="1"/>
  <c r="BQ1518" i="1"/>
  <c r="BU1518" i="1"/>
  <c r="CB1518" i="1"/>
  <c r="H1519" i="1"/>
  <c r="BQ1519" i="1"/>
  <c r="BU1519" i="1"/>
  <c r="CB1519" i="1"/>
  <c r="H1520" i="1"/>
  <c r="BQ1520" i="1"/>
  <c r="BU1520" i="1"/>
  <c r="CB1520" i="1"/>
  <c r="H1521" i="1"/>
  <c r="BQ1521" i="1"/>
  <c r="BU1521" i="1"/>
  <c r="CB1521" i="1"/>
  <c r="H1522" i="1"/>
  <c r="BQ1522" i="1"/>
  <c r="BU1522" i="1"/>
  <c r="CB1522" i="1"/>
  <c r="H1523" i="1"/>
  <c r="BQ1523" i="1"/>
  <c r="BU1523" i="1"/>
  <c r="CB1523" i="1"/>
  <c r="H1524" i="1"/>
  <c r="BQ1524" i="1"/>
  <c r="BU1524" i="1"/>
  <c r="CB1524" i="1"/>
  <c r="H1525" i="1"/>
  <c r="BQ1525" i="1"/>
  <c r="BU1525" i="1"/>
  <c r="CB1525" i="1"/>
  <c r="H1526" i="1"/>
  <c r="BQ1526" i="1"/>
  <c r="BU1526" i="1"/>
  <c r="CB1526" i="1"/>
  <c r="H1527" i="1"/>
  <c r="BQ1527" i="1"/>
  <c r="BU1527" i="1"/>
  <c r="CB1527" i="1"/>
  <c r="H1528" i="1"/>
  <c r="BQ1528" i="1"/>
  <c r="BU1528" i="1"/>
  <c r="CB1528" i="1"/>
  <c r="H1529" i="1"/>
  <c r="BQ1529" i="1"/>
  <c r="BU1529" i="1"/>
  <c r="CB1529" i="1"/>
  <c r="H1530" i="1"/>
  <c r="BQ1530" i="1"/>
  <c r="BU1530" i="1"/>
  <c r="CB1530" i="1"/>
  <c r="H1531" i="1"/>
  <c r="BQ1531" i="1"/>
  <c r="BU1531" i="1"/>
  <c r="CB1531" i="1"/>
  <c r="H1532" i="1"/>
  <c r="BQ1532" i="1"/>
  <c r="BU1532" i="1"/>
  <c r="CB1532" i="1"/>
  <c r="H1533" i="1"/>
  <c r="BQ1533" i="1"/>
  <c r="BU1533" i="1"/>
  <c r="CB1533" i="1"/>
  <c r="H1534" i="1"/>
  <c r="BQ1534" i="1"/>
  <c r="BU1534" i="1"/>
  <c r="CB1534" i="1"/>
  <c r="H1535" i="1"/>
  <c r="BQ1535" i="1"/>
  <c r="BU1535" i="1"/>
  <c r="CB1535" i="1"/>
  <c r="H1536" i="1"/>
  <c r="BQ1536" i="1"/>
  <c r="BU1536" i="1"/>
  <c r="CB1536" i="1"/>
  <c r="H1537" i="1"/>
  <c r="BQ1537" i="1"/>
  <c r="BU1537" i="1"/>
  <c r="CB1537" i="1"/>
  <c r="H1538" i="1"/>
  <c r="BQ1538" i="1"/>
  <c r="BU1538" i="1"/>
  <c r="CB1538" i="1"/>
  <c r="H1539" i="1"/>
  <c r="BQ1539" i="1"/>
  <c r="BU1539" i="1"/>
  <c r="CB1539" i="1"/>
  <c r="H1540" i="1"/>
  <c r="BQ1540" i="1"/>
  <c r="BU1540" i="1"/>
  <c r="CB1540" i="1"/>
  <c r="H1541" i="1"/>
  <c r="BQ1541" i="1"/>
  <c r="BU1541" i="1"/>
  <c r="CB1541" i="1"/>
  <c r="H1542" i="1"/>
  <c r="BQ1542" i="1"/>
  <c r="BU1542" i="1"/>
  <c r="CB1542" i="1"/>
  <c r="H1543" i="1"/>
  <c r="BQ1543" i="1"/>
  <c r="BU1543" i="1"/>
  <c r="CB1543" i="1"/>
  <c r="H1544" i="1"/>
  <c r="BQ1544" i="1"/>
  <c r="BU1544" i="1"/>
  <c r="CB1544" i="1"/>
  <c r="H1545" i="1"/>
  <c r="BQ1545" i="1"/>
  <c r="BU1545" i="1"/>
  <c r="CB1545" i="1"/>
  <c r="H1546" i="1"/>
  <c r="BQ1546" i="1"/>
  <c r="BU1546" i="1"/>
  <c r="CB1546" i="1"/>
  <c r="H1547" i="1"/>
  <c r="BQ1547" i="1"/>
  <c r="BU1547" i="1"/>
  <c r="CB1547" i="1"/>
  <c r="H1548" i="1"/>
  <c r="BQ1548" i="1"/>
  <c r="BU1548" i="1"/>
  <c r="CB1548" i="1"/>
  <c r="H1549" i="1"/>
  <c r="BQ1549" i="1"/>
  <c r="BU1549" i="1"/>
  <c r="CB1549" i="1"/>
  <c r="H1550" i="1"/>
  <c r="BQ1550" i="1"/>
  <c r="BU1550" i="1"/>
  <c r="CB1550" i="1"/>
  <c r="H1551" i="1"/>
  <c r="BQ1551" i="1"/>
  <c r="BU1551" i="1"/>
  <c r="CB1551" i="1"/>
  <c r="H1552" i="1"/>
  <c r="BQ1552" i="1"/>
  <c r="BU1552" i="1"/>
  <c r="CB1552" i="1"/>
  <c r="H1553" i="1"/>
  <c r="BQ1553" i="1"/>
  <c r="BU1553" i="1"/>
  <c r="CB1553" i="1"/>
  <c r="H1554" i="1"/>
  <c r="BQ1554" i="1"/>
  <c r="BU1554" i="1"/>
  <c r="CB1554" i="1"/>
  <c r="H1555" i="1"/>
  <c r="BQ1555" i="1"/>
  <c r="BU1555" i="1"/>
  <c r="CB1555" i="1"/>
  <c r="H1556" i="1"/>
  <c r="BQ1556" i="1"/>
  <c r="BU1556" i="1"/>
  <c r="CB1556" i="1"/>
  <c r="H1557" i="1"/>
  <c r="BQ1557" i="1"/>
  <c r="BU1557" i="1"/>
  <c r="CB1557" i="1"/>
  <c r="H1558" i="1"/>
  <c r="BQ1558" i="1"/>
  <c r="BU1558" i="1"/>
  <c r="CB1558" i="1"/>
  <c r="H1559" i="1"/>
  <c r="BQ1559" i="1"/>
  <c r="BU1559" i="1"/>
  <c r="CB1559" i="1"/>
  <c r="H1560" i="1"/>
  <c r="BQ1560" i="1"/>
  <c r="BU1560" i="1"/>
  <c r="CB1560" i="1"/>
  <c r="H1561" i="1"/>
  <c r="BQ1561" i="1"/>
  <c r="BU1561" i="1"/>
  <c r="CB1561" i="1"/>
  <c r="H1562" i="1"/>
  <c r="BQ1562" i="1"/>
  <c r="BU1562" i="1"/>
  <c r="CB1562" i="1"/>
  <c r="H1563" i="1"/>
  <c r="BQ1563" i="1"/>
  <c r="BU1563" i="1"/>
  <c r="CB1563" i="1"/>
  <c r="H1564" i="1"/>
  <c r="BQ1564" i="1"/>
  <c r="BU1564" i="1"/>
  <c r="CB1564" i="1"/>
  <c r="H1565" i="1"/>
  <c r="BQ1565" i="1"/>
  <c r="BU1565" i="1"/>
  <c r="CB1565" i="1"/>
  <c r="H1566" i="1"/>
  <c r="BQ1566" i="1"/>
  <c r="BU1566" i="1"/>
  <c r="CB1566" i="1"/>
  <c r="H1567" i="1"/>
  <c r="BQ1567" i="1"/>
  <c r="BU1567" i="1"/>
  <c r="CB1567" i="1"/>
  <c r="H1568" i="1"/>
  <c r="BQ1568" i="1"/>
  <c r="BU1568" i="1"/>
  <c r="CB1568" i="1"/>
  <c r="H1569" i="1"/>
  <c r="BQ1569" i="1"/>
  <c r="BU1569" i="1"/>
  <c r="CB1569" i="1"/>
  <c r="H1570" i="1"/>
  <c r="BQ1570" i="1"/>
  <c r="BU1570" i="1"/>
  <c r="CB1570" i="1"/>
  <c r="H1571" i="1"/>
  <c r="BQ1571" i="1"/>
  <c r="BU1571" i="1"/>
  <c r="CB1571" i="1"/>
  <c r="H1572" i="1"/>
  <c r="BQ1572" i="1"/>
  <c r="BU1572" i="1"/>
  <c r="CB1572" i="1"/>
  <c r="H1573" i="1"/>
  <c r="BQ1573" i="1"/>
  <c r="BU1573" i="1"/>
  <c r="CB1573" i="1"/>
  <c r="H1574" i="1"/>
  <c r="BQ1574" i="1"/>
  <c r="BU1574" i="1"/>
  <c r="CB1574" i="1"/>
  <c r="H1575" i="1"/>
  <c r="BQ1575" i="1"/>
  <c r="BU1575" i="1"/>
  <c r="CB1575" i="1"/>
  <c r="H1576" i="1"/>
  <c r="BQ1576" i="1"/>
  <c r="BU1576" i="1"/>
  <c r="CB1576" i="1"/>
  <c r="H1577" i="1"/>
  <c r="BQ1577" i="1"/>
  <c r="BU1577" i="1"/>
  <c r="CB1577" i="1"/>
  <c r="H1578" i="1"/>
  <c r="BQ1578" i="1"/>
  <c r="BU1578" i="1"/>
  <c r="CB1578" i="1"/>
  <c r="H1579" i="1"/>
  <c r="BQ1579" i="1"/>
  <c r="BU1579" i="1"/>
  <c r="CB1579" i="1"/>
  <c r="H1580" i="1"/>
  <c r="BQ1580" i="1"/>
  <c r="BU1580" i="1"/>
  <c r="CB1580" i="1"/>
  <c r="H1581" i="1"/>
  <c r="BQ1581" i="1"/>
  <c r="BU1581" i="1"/>
  <c r="CB1581" i="1"/>
  <c r="H1582" i="1"/>
  <c r="BQ1582" i="1"/>
  <c r="BU1582" i="1"/>
  <c r="CB1582" i="1"/>
  <c r="H1583" i="1"/>
  <c r="BQ1583" i="1"/>
  <c r="BU1583" i="1"/>
  <c r="CB1583" i="1"/>
  <c r="H1584" i="1"/>
  <c r="BQ1584" i="1"/>
  <c r="BU1584" i="1"/>
  <c r="CB1584" i="1"/>
  <c r="H1585" i="1"/>
  <c r="BQ1585" i="1"/>
  <c r="BU1585" i="1"/>
  <c r="CB1585" i="1"/>
  <c r="H1586" i="1"/>
  <c r="BQ1586" i="1"/>
  <c r="BU1586" i="1"/>
  <c r="CB1586" i="1"/>
  <c r="H1587" i="1"/>
  <c r="BQ1587" i="1"/>
  <c r="BU1587" i="1"/>
  <c r="CB1587" i="1"/>
  <c r="H1588" i="1"/>
  <c r="BQ1588" i="1"/>
  <c r="BU1588" i="1"/>
  <c r="CB1588" i="1"/>
  <c r="H1589" i="1"/>
  <c r="BQ1589" i="1"/>
  <c r="BU1589" i="1"/>
  <c r="CB1589" i="1"/>
  <c r="H1590" i="1"/>
  <c r="BQ1590" i="1"/>
  <c r="BU1590" i="1"/>
  <c r="CB1590" i="1"/>
  <c r="H1591" i="1"/>
  <c r="BQ1591" i="1"/>
  <c r="BU1591" i="1"/>
  <c r="CB1591" i="1"/>
  <c r="H1592" i="1"/>
  <c r="BQ1592" i="1"/>
  <c r="BU1592" i="1"/>
  <c r="CB1592" i="1"/>
  <c r="H1593" i="1"/>
  <c r="BQ1593" i="1"/>
  <c r="BU1593" i="1"/>
  <c r="CB1593" i="1"/>
  <c r="H1594" i="1"/>
  <c r="BQ1594" i="1"/>
  <c r="BU1594" i="1"/>
  <c r="CB1594" i="1"/>
  <c r="H1595" i="1"/>
  <c r="BQ1595" i="1"/>
  <c r="BU1595" i="1"/>
  <c r="CB1595" i="1"/>
  <c r="H1596" i="1"/>
  <c r="BQ1596" i="1"/>
  <c r="BU1596" i="1"/>
  <c r="CB1596" i="1"/>
  <c r="H1597" i="1"/>
  <c r="BQ1597" i="1"/>
  <c r="BU1597" i="1"/>
  <c r="CB1597" i="1"/>
  <c r="H1598" i="1"/>
  <c r="BQ1598" i="1"/>
  <c r="BU1598" i="1"/>
  <c r="CB1598" i="1"/>
  <c r="H1599" i="1"/>
  <c r="BQ1599" i="1"/>
  <c r="BU1599" i="1"/>
  <c r="CB1599" i="1"/>
  <c r="H1600" i="1"/>
  <c r="BQ1600" i="1"/>
  <c r="BU1600" i="1"/>
  <c r="CB1600" i="1"/>
  <c r="H1601" i="1"/>
  <c r="BQ1601" i="1"/>
  <c r="BU1601" i="1"/>
  <c r="CB1601" i="1"/>
  <c r="H1602" i="1"/>
  <c r="BQ1602" i="1"/>
  <c r="BU1602" i="1"/>
  <c r="CB1602" i="1"/>
  <c r="H1603" i="1"/>
  <c r="BQ1603" i="1"/>
  <c r="BU1603" i="1"/>
  <c r="CB1603" i="1"/>
  <c r="H1604" i="1"/>
  <c r="BQ1604" i="1"/>
  <c r="BU1604" i="1"/>
  <c r="CB1604" i="1"/>
  <c r="H1605" i="1"/>
  <c r="BQ1605" i="1"/>
  <c r="BU1605" i="1"/>
  <c r="CB1605" i="1"/>
  <c r="H1606" i="1"/>
  <c r="BQ1606" i="1"/>
  <c r="BU1606" i="1"/>
  <c r="CB1606" i="1"/>
  <c r="H1607" i="1"/>
  <c r="BQ1607" i="1"/>
  <c r="BU1607" i="1"/>
  <c r="CB1607" i="1"/>
  <c r="H1608" i="1"/>
  <c r="BQ1608" i="1"/>
  <c r="BU1608" i="1"/>
  <c r="CB1608" i="1"/>
  <c r="H1609" i="1"/>
  <c r="BQ1609" i="1"/>
  <c r="BU1609" i="1"/>
  <c r="CB1609" i="1"/>
  <c r="H1610" i="1"/>
  <c r="BQ1610" i="1"/>
  <c r="BU1610" i="1"/>
  <c r="CB1610" i="1"/>
  <c r="H1611" i="1"/>
  <c r="BQ1611" i="1"/>
  <c r="BU1611" i="1"/>
  <c r="CB1611" i="1"/>
  <c r="H1612" i="1"/>
  <c r="BQ1612" i="1"/>
  <c r="BU1612" i="1"/>
  <c r="CB1612" i="1"/>
  <c r="H1613" i="1"/>
  <c r="BQ1613" i="1"/>
  <c r="BU1613" i="1"/>
  <c r="CB1613" i="1"/>
  <c r="H1614" i="1"/>
  <c r="BQ1614" i="1"/>
  <c r="BU1614" i="1"/>
  <c r="CB1614" i="1"/>
  <c r="H1615" i="1"/>
  <c r="BQ1615" i="1"/>
  <c r="BU1615" i="1"/>
  <c r="CB1615" i="1"/>
  <c r="H1616" i="1"/>
  <c r="BQ1616" i="1"/>
  <c r="BU1616" i="1"/>
  <c r="CB1616" i="1"/>
  <c r="H1617" i="1"/>
  <c r="BQ1617" i="1"/>
  <c r="BU1617" i="1"/>
  <c r="CB1617" i="1"/>
  <c r="H1618" i="1"/>
  <c r="BQ1618" i="1"/>
  <c r="BU1618" i="1"/>
  <c r="CB1618" i="1"/>
  <c r="H1619" i="1"/>
  <c r="BQ1619" i="1"/>
  <c r="BU1619" i="1"/>
  <c r="CB1619" i="1"/>
  <c r="H1620" i="1"/>
  <c r="BQ1620" i="1"/>
  <c r="BU1620" i="1"/>
  <c r="CB1620" i="1"/>
  <c r="H1621" i="1"/>
  <c r="BQ1621" i="1"/>
  <c r="BU1621" i="1"/>
  <c r="CB1621" i="1"/>
  <c r="H1622" i="1"/>
  <c r="BQ1622" i="1"/>
  <c r="BU1622" i="1"/>
  <c r="CB1622" i="1"/>
  <c r="H1623" i="1"/>
  <c r="BQ1623" i="1"/>
  <c r="BU1623" i="1"/>
  <c r="CB1623" i="1"/>
  <c r="H1624" i="1"/>
  <c r="BQ1624" i="1"/>
  <c r="BU1624" i="1"/>
  <c r="CB1624" i="1"/>
  <c r="H1625" i="1"/>
  <c r="BQ1625" i="1"/>
  <c r="BU1625" i="1"/>
  <c r="CB1625" i="1"/>
  <c r="H1626" i="1"/>
  <c r="BQ1626" i="1"/>
  <c r="BU1626" i="1"/>
  <c r="CB1626" i="1"/>
  <c r="H1627" i="1"/>
  <c r="BQ1627" i="1"/>
  <c r="BU1627" i="1"/>
  <c r="CB1627" i="1"/>
  <c r="H1628" i="1"/>
  <c r="BQ1628" i="1"/>
  <c r="BU1628" i="1"/>
  <c r="CB1628" i="1"/>
  <c r="H1629" i="1"/>
  <c r="BQ1629" i="1"/>
  <c r="BU1629" i="1"/>
  <c r="CB1629" i="1"/>
  <c r="H1630" i="1"/>
  <c r="BQ1630" i="1"/>
  <c r="BU1630" i="1"/>
  <c r="CB1630" i="1"/>
  <c r="H1631" i="1"/>
  <c r="BQ1631" i="1"/>
  <c r="BU1631" i="1"/>
  <c r="CB1631" i="1"/>
  <c r="H1632" i="1"/>
  <c r="BQ1632" i="1"/>
  <c r="BU1632" i="1"/>
  <c r="CB1632" i="1"/>
  <c r="H1633" i="1"/>
  <c r="BQ1633" i="1"/>
  <c r="BU1633" i="1"/>
  <c r="CB1633" i="1"/>
  <c r="H1634" i="1"/>
  <c r="BQ1634" i="1"/>
  <c r="BU1634" i="1"/>
  <c r="CB1634" i="1"/>
  <c r="H1635" i="1"/>
  <c r="BQ1635" i="1"/>
  <c r="BU1635" i="1"/>
  <c r="CB1635" i="1"/>
  <c r="H1636" i="1"/>
  <c r="BQ1636" i="1"/>
  <c r="BU1636" i="1"/>
  <c r="CB1636" i="1"/>
  <c r="H1637" i="1"/>
  <c r="BQ1637" i="1"/>
  <c r="BU1637" i="1"/>
  <c r="CB1637" i="1"/>
  <c r="H1638" i="1"/>
  <c r="BQ1638" i="1"/>
  <c r="BU1638" i="1"/>
  <c r="CB1638" i="1"/>
  <c r="H1639" i="1"/>
  <c r="BQ1639" i="1"/>
  <c r="BU1639" i="1"/>
  <c r="CB1639" i="1"/>
  <c r="H1640" i="1"/>
  <c r="BQ1640" i="1"/>
  <c r="BU1640" i="1"/>
  <c r="CB1640" i="1"/>
  <c r="H1641" i="1"/>
  <c r="BQ1641" i="1"/>
  <c r="BU1641" i="1"/>
  <c r="CB1641" i="1"/>
  <c r="H1642" i="1"/>
  <c r="BQ1642" i="1"/>
  <c r="BU1642" i="1"/>
  <c r="CB1642" i="1"/>
  <c r="H1643" i="1"/>
  <c r="BQ1643" i="1"/>
  <c r="BU1643" i="1"/>
  <c r="CB1643" i="1"/>
  <c r="H1644" i="1"/>
  <c r="BQ1644" i="1"/>
  <c r="BU1644" i="1"/>
  <c r="CB1644" i="1"/>
  <c r="H1645" i="1"/>
  <c r="BQ1645" i="1"/>
  <c r="BU1645" i="1"/>
  <c r="CB1645" i="1"/>
  <c r="H1646" i="1"/>
  <c r="BQ1646" i="1"/>
  <c r="BU1646" i="1"/>
  <c r="CB1646" i="1"/>
  <c r="H1647" i="1"/>
  <c r="BQ1647" i="1"/>
  <c r="BU1647" i="1"/>
  <c r="CB1647" i="1"/>
  <c r="H1648" i="1"/>
  <c r="BQ1648" i="1"/>
  <c r="BU1648" i="1"/>
  <c r="CB1648" i="1"/>
  <c r="H1649" i="1"/>
  <c r="BQ1649" i="1"/>
  <c r="BU1649" i="1"/>
  <c r="CB1649" i="1"/>
  <c r="H1650" i="1"/>
  <c r="BQ1650" i="1"/>
  <c r="BU1650" i="1"/>
  <c r="CB1650" i="1"/>
  <c r="H1651" i="1"/>
  <c r="BQ1651" i="1"/>
  <c r="BU1651" i="1"/>
  <c r="CB1651" i="1"/>
  <c r="H1652" i="1"/>
  <c r="BQ1652" i="1"/>
  <c r="BU1652" i="1"/>
  <c r="CB1652" i="1"/>
  <c r="H1653" i="1"/>
  <c r="BQ1653" i="1"/>
  <c r="BU1653" i="1"/>
  <c r="CB1653" i="1"/>
  <c r="H1654" i="1"/>
  <c r="BQ1654" i="1"/>
  <c r="BU1654" i="1"/>
  <c r="CB1654" i="1"/>
  <c r="H1655" i="1"/>
  <c r="BQ1655" i="1"/>
  <c r="BU1655" i="1"/>
  <c r="CB1655" i="1"/>
  <c r="H1656" i="1"/>
  <c r="BQ1656" i="1"/>
  <c r="BU1656" i="1"/>
  <c r="CB1656" i="1"/>
  <c r="H1657" i="1"/>
  <c r="BQ1657" i="1"/>
  <c r="BU1657" i="1"/>
  <c r="CB1657" i="1"/>
  <c r="H1658" i="1"/>
  <c r="BQ1658" i="1"/>
  <c r="BU1658" i="1"/>
  <c r="CB1658" i="1"/>
  <c r="H1659" i="1"/>
  <c r="BQ1659" i="1"/>
  <c r="BU1659" i="1"/>
  <c r="CB1659" i="1"/>
  <c r="H1660" i="1"/>
  <c r="BQ1660" i="1"/>
  <c r="BU1660" i="1"/>
  <c r="CB1660" i="1"/>
  <c r="H1661" i="1"/>
  <c r="BQ1661" i="1"/>
  <c r="BU1661" i="1"/>
  <c r="CB1661" i="1"/>
  <c r="H1662" i="1"/>
  <c r="BQ1662" i="1"/>
  <c r="BU1662" i="1"/>
  <c r="CB1662" i="1"/>
  <c r="H1663" i="1"/>
  <c r="BQ1663" i="1"/>
  <c r="BU1663" i="1"/>
  <c r="CB1663" i="1"/>
  <c r="H1664" i="1"/>
  <c r="BQ1664" i="1"/>
  <c r="BU1664" i="1"/>
  <c r="CB1664" i="1"/>
  <c r="H1665" i="1"/>
  <c r="BQ1665" i="1"/>
  <c r="BU1665" i="1"/>
  <c r="CB1665" i="1"/>
  <c r="H1666" i="1"/>
  <c r="BQ1666" i="1"/>
  <c r="BU1666" i="1"/>
  <c r="CB1666" i="1"/>
  <c r="H1667" i="1"/>
  <c r="BQ1667" i="1"/>
  <c r="BU1667" i="1"/>
  <c r="CB1667" i="1"/>
  <c r="H1668" i="1"/>
  <c r="BQ1668" i="1"/>
  <c r="BU1668" i="1"/>
  <c r="CB1668" i="1"/>
  <c r="H1669" i="1"/>
  <c r="BQ1669" i="1"/>
  <c r="BU1669" i="1"/>
  <c r="CB1669" i="1"/>
  <c r="H1670" i="1"/>
  <c r="BQ1670" i="1"/>
  <c r="BU1670" i="1"/>
  <c r="CB1670" i="1"/>
  <c r="H1671" i="1"/>
  <c r="BQ1671" i="1"/>
  <c r="BU1671" i="1"/>
  <c r="CB1671" i="1"/>
  <c r="H1672" i="1"/>
  <c r="BQ1672" i="1"/>
  <c r="BU1672" i="1"/>
  <c r="CB1672" i="1"/>
  <c r="H1673" i="1"/>
  <c r="BQ1673" i="1"/>
  <c r="BU1673" i="1"/>
  <c r="CB1673" i="1"/>
  <c r="H1674" i="1"/>
  <c r="BQ1674" i="1"/>
  <c r="BU1674" i="1"/>
  <c r="CB1674" i="1"/>
  <c r="H1675" i="1"/>
  <c r="BQ1675" i="1"/>
  <c r="BU1675" i="1"/>
  <c r="CB1675" i="1"/>
  <c r="H1676" i="1"/>
  <c r="BQ1676" i="1"/>
  <c r="BU1676" i="1"/>
  <c r="CB1676" i="1"/>
  <c r="H1677" i="1"/>
  <c r="BQ1677" i="1"/>
  <c r="BU1677" i="1"/>
  <c r="CB1677" i="1"/>
  <c r="H1678" i="1"/>
  <c r="BQ1678" i="1"/>
  <c r="BU1678" i="1"/>
  <c r="CB1678" i="1"/>
  <c r="H1679" i="1"/>
  <c r="BQ1679" i="1"/>
  <c r="BU1679" i="1"/>
  <c r="CB1679" i="1"/>
  <c r="H1680" i="1"/>
  <c r="BQ1680" i="1"/>
  <c r="BU1680" i="1"/>
  <c r="CB1680" i="1"/>
  <c r="H1681" i="1"/>
  <c r="BQ1681" i="1"/>
  <c r="BU1681" i="1"/>
  <c r="CB1681" i="1"/>
  <c r="H1682" i="1"/>
  <c r="BQ1682" i="1"/>
  <c r="BU1682" i="1"/>
  <c r="CB1682" i="1"/>
  <c r="H1683" i="1"/>
  <c r="BQ1683" i="1"/>
  <c r="BU1683" i="1"/>
  <c r="CB1683" i="1"/>
  <c r="H1684" i="1"/>
  <c r="BQ1684" i="1"/>
  <c r="BU1684" i="1"/>
  <c r="CB1684" i="1"/>
  <c r="H1685" i="1"/>
  <c r="BQ1685" i="1"/>
  <c r="BU1685" i="1"/>
  <c r="CB1685" i="1"/>
  <c r="H1686" i="1"/>
  <c r="BQ1686" i="1"/>
  <c r="BU1686" i="1"/>
  <c r="CB1686" i="1"/>
  <c r="H1687" i="1"/>
  <c r="BQ1687" i="1"/>
  <c r="BU1687" i="1"/>
  <c r="CB1687" i="1"/>
  <c r="H1688" i="1"/>
  <c r="BQ1688" i="1"/>
  <c r="BU1688" i="1"/>
  <c r="CB1688" i="1"/>
  <c r="H1689" i="1"/>
  <c r="BQ1689" i="1"/>
  <c r="BU1689" i="1"/>
  <c r="CB1689" i="1"/>
  <c r="H1690" i="1"/>
  <c r="BQ1690" i="1"/>
  <c r="BU1690" i="1"/>
  <c r="CB1690" i="1"/>
  <c r="H1691" i="1"/>
  <c r="BQ1691" i="1"/>
  <c r="BU1691" i="1"/>
  <c r="CB1691" i="1"/>
  <c r="H1692" i="1"/>
  <c r="BQ1692" i="1"/>
  <c r="BU1692" i="1"/>
  <c r="CB1692" i="1"/>
  <c r="H1693" i="1"/>
  <c r="BQ1693" i="1"/>
  <c r="BU1693" i="1"/>
  <c r="CB1693" i="1"/>
  <c r="H1694" i="1"/>
  <c r="BQ1694" i="1"/>
  <c r="BU1694" i="1"/>
  <c r="CB1694" i="1"/>
  <c r="H1695" i="1"/>
  <c r="BQ1695" i="1"/>
  <c r="BU1695" i="1"/>
  <c r="CB1695" i="1"/>
  <c r="H1696" i="1"/>
  <c r="BQ1696" i="1"/>
  <c r="BU1696" i="1"/>
  <c r="CB1696" i="1"/>
  <c r="H1697" i="1"/>
  <c r="BQ1697" i="1"/>
  <c r="BU1697" i="1"/>
  <c r="CB1697" i="1"/>
  <c r="H1698" i="1"/>
  <c r="BQ1698" i="1"/>
  <c r="BU1698" i="1"/>
  <c r="CB1698" i="1"/>
  <c r="H1699" i="1"/>
  <c r="BQ1699" i="1"/>
  <c r="BU1699" i="1"/>
  <c r="CB1699" i="1"/>
  <c r="H1700" i="1"/>
  <c r="BQ1700" i="1"/>
  <c r="BU1700" i="1"/>
  <c r="CB1700" i="1"/>
  <c r="H1701" i="1"/>
  <c r="BQ1701" i="1"/>
  <c r="BU1701" i="1"/>
  <c r="CB1701" i="1"/>
  <c r="H1702" i="1"/>
  <c r="BQ1702" i="1"/>
  <c r="BU1702" i="1"/>
  <c r="CB1702" i="1"/>
  <c r="H1703" i="1"/>
  <c r="BQ1703" i="1"/>
  <c r="BU1703" i="1"/>
  <c r="CB1703" i="1"/>
  <c r="H1704" i="1"/>
  <c r="BQ1704" i="1"/>
  <c r="BU1704" i="1"/>
  <c r="CB1704" i="1"/>
  <c r="H1705" i="1"/>
  <c r="BQ1705" i="1"/>
  <c r="BU1705" i="1"/>
  <c r="CB1705" i="1"/>
  <c r="H1706" i="1"/>
  <c r="BQ1706" i="1"/>
  <c r="BU1706" i="1"/>
  <c r="CB1706" i="1"/>
  <c r="H1707" i="1"/>
  <c r="BQ1707" i="1"/>
  <c r="BU1707" i="1"/>
  <c r="CB1707" i="1"/>
  <c r="H1708" i="1"/>
  <c r="BQ1708" i="1"/>
  <c r="BU1708" i="1"/>
  <c r="CB1708" i="1"/>
  <c r="H1709" i="1"/>
  <c r="BQ1709" i="1"/>
  <c r="BU1709" i="1"/>
  <c r="CB1709" i="1"/>
  <c r="H1710" i="1"/>
  <c r="BQ1710" i="1"/>
  <c r="BU1710" i="1"/>
  <c r="CB1710" i="1"/>
  <c r="H1711" i="1"/>
  <c r="BQ1711" i="1"/>
  <c r="BU1711" i="1"/>
  <c r="CB1711" i="1"/>
  <c r="H1712" i="1"/>
  <c r="BQ1712" i="1"/>
  <c r="BU1712" i="1"/>
  <c r="CB1712" i="1"/>
  <c r="H1713" i="1"/>
  <c r="BQ1713" i="1"/>
  <c r="BU1713" i="1"/>
  <c r="CB1713" i="1"/>
  <c r="H1714" i="1"/>
  <c r="BQ1714" i="1"/>
  <c r="BU1714" i="1"/>
  <c r="CB1714" i="1"/>
  <c r="H1715" i="1"/>
  <c r="BQ1715" i="1"/>
  <c r="BU1715" i="1"/>
  <c r="CB1715" i="1"/>
  <c r="H1716" i="1"/>
  <c r="BQ1716" i="1"/>
  <c r="BU1716" i="1"/>
  <c r="CB1716" i="1"/>
  <c r="H1717" i="1"/>
  <c r="BQ1717" i="1"/>
  <c r="BU1717" i="1"/>
  <c r="CB1717" i="1"/>
  <c r="H1718" i="1"/>
  <c r="BQ1718" i="1"/>
  <c r="BU1718" i="1"/>
  <c r="CB1718" i="1"/>
  <c r="H1719" i="1"/>
  <c r="BQ1719" i="1"/>
  <c r="BU1719" i="1"/>
  <c r="CB1719" i="1"/>
  <c r="H1720" i="1"/>
  <c r="BQ1720" i="1"/>
  <c r="BU1720" i="1"/>
  <c r="CB1720" i="1"/>
  <c r="H1721" i="1"/>
  <c r="BQ1721" i="1"/>
  <c r="BU1721" i="1"/>
  <c r="CB1721" i="1"/>
  <c r="H1722" i="1"/>
  <c r="BQ1722" i="1"/>
  <c r="BU1722" i="1"/>
  <c r="CB1722" i="1"/>
  <c r="H1723" i="1"/>
  <c r="BQ1723" i="1"/>
  <c r="BU1723" i="1"/>
  <c r="CB1723" i="1"/>
  <c r="H1724" i="1"/>
  <c r="BQ1724" i="1"/>
  <c r="BU1724" i="1"/>
  <c r="CB1724" i="1"/>
  <c r="H1725" i="1"/>
  <c r="BQ1725" i="1"/>
  <c r="BU1725" i="1"/>
  <c r="CB1725" i="1"/>
  <c r="H1726" i="1"/>
  <c r="BQ1726" i="1"/>
  <c r="BU1726" i="1"/>
  <c r="CB1726" i="1"/>
  <c r="H1727" i="1"/>
  <c r="BQ1727" i="1"/>
  <c r="BU1727" i="1"/>
  <c r="CB1727" i="1"/>
  <c r="H1728" i="1"/>
  <c r="BQ1728" i="1"/>
  <c r="BU1728" i="1"/>
  <c r="CB1728" i="1"/>
  <c r="H1729" i="1"/>
  <c r="BQ1729" i="1"/>
  <c r="BU1729" i="1"/>
  <c r="CB1729" i="1"/>
  <c r="H1730" i="1"/>
  <c r="BQ1730" i="1"/>
  <c r="BU1730" i="1"/>
  <c r="CB1730" i="1"/>
  <c r="H1731" i="1"/>
  <c r="BQ1731" i="1"/>
  <c r="BU1731" i="1"/>
  <c r="CB1731" i="1"/>
  <c r="H1732" i="1"/>
  <c r="BQ1732" i="1"/>
  <c r="BU1732" i="1"/>
  <c r="CB1732" i="1"/>
  <c r="H1733" i="1"/>
  <c r="BQ1733" i="1"/>
  <c r="BU1733" i="1"/>
  <c r="CB1733" i="1"/>
  <c r="H1734" i="1"/>
  <c r="BQ1734" i="1"/>
  <c r="BU1734" i="1"/>
  <c r="CB1734" i="1"/>
  <c r="H1735" i="1"/>
  <c r="BQ1735" i="1"/>
  <c r="BU1735" i="1"/>
  <c r="CB1735" i="1"/>
  <c r="H1736" i="1"/>
  <c r="BQ1736" i="1"/>
  <c r="BU1736" i="1"/>
  <c r="CB1736" i="1"/>
  <c r="H1737" i="1"/>
  <c r="BQ1737" i="1"/>
  <c r="BU1737" i="1"/>
  <c r="CB1737" i="1"/>
  <c r="H1738" i="1"/>
  <c r="BQ1738" i="1"/>
  <c r="BU1738" i="1"/>
  <c r="CB1738" i="1"/>
  <c r="H1739" i="1"/>
  <c r="BQ1739" i="1"/>
  <c r="BU1739" i="1"/>
  <c r="CB1739" i="1"/>
  <c r="H1740" i="1"/>
  <c r="BQ1740" i="1"/>
  <c r="BU1740" i="1"/>
  <c r="CB1740" i="1"/>
  <c r="H1741" i="1"/>
  <c r="BQ1741" i="1"/>
  <c r="BU1741" i="1"/>
  <c r="CB1741" i="1"/>
  <c r="H1742" i="1"/>
  <c r="BQ1742" i="1"/>
  <c r="BU1742" i="1"/>
  <c r="CB1742" i="1"/>
  <c r="H1743" i="1"/>
  <c r="BQ1743" i="1"/>
  <c r="BU1743" i="1"/>
  <c r="CB1743" i="1"/>
  <c r="H1744" i="1"/>
  <c r="BQ1744" i="1"/>
  <c r="BU1744" i="1"/>
  <c r="CB1744" i="1"/>
  <c r="H1745" i="1"/>
  <c r="BQ1745" i="1"/>
  <c r="BU1745" i="1"/>
  <c r="CB1745" i="1"/>
  <c r="H1746" i="1"/>
  <c r="BQ1746" i="1"/>
  <c r="BU1746" i="1"/>
  <c r="CB1746" i="1"/>
  <c r="H1747" i="1"/>
  <c r="BQ1747" i="1"/>
  <c r="BU1747" i="1"/>
  <c r="CB1747" i="1"/>
  <c r="H1748" i="1"/>
  <c r="BQ1748" i="1"/>
  <c r="BU1748" i="1"/>
  <c r="CB1748" i="1"/>
  <c r="H1749" i="1"/>
  <c r="BQ1749" i="1"/>
  <c r="BU1749" i="1"/>
  <c r="CB1749" i="1"/>
  <c r="H1750" i="1"/>
  <c r="BQ1750" i="1"/>
  <c r="BU1750" i="1"/>
  <c r="CB1750" i="1"/>
  <c r="H1751" i="1"/>
  <c r="BQ1751" i="1"/>
  <c r="BU1751" i="1"/>
  <c r="CB1751" i="1"/>
  <c r="H1752" i="1"/>
  <c r="BQ1752" i="1"/>
  <c r="BU1752" i="1"/>
  <c r="CB1752" i="1"/>
  <c r="H1753" i="1"/>
  <c r="BQ1753" i="1"/>
  <c r="BU1753" i="1"/>
  <c r="CB1753" i="1"/>
  <c r="H1754" i="1"/>
  <c r="BQ1754" i="1"/>
  <c r="BU1754" i="1"/>
  <c r="CB1754" i="1"/>
  <c r="H1755" i="1"/>
  <c r="BQ1755" i="1"/>
  <c r="BU1755" i="1"/>
  <c r="CB1755" i="1"/>
  <c r="H1756" i="1"/>
  <c r="BQ1756" i="1"/>
  <c r="BU1756" i="1"/>
  <c r="CB1756" i="1"/>
  <c r="H1757" i="1"/>
  <c r="BQ1757" i="1"/>
  <c r="BU1757" i="1"/>
  <c r="CB1757" i="1"/>
  <c r="H1758" i="1"/>
  <c r="BQ1758" i="1"/>
  <c r="BU1758" i="1"/>
  <c r="CB1758" i="1"/>
  <c r="H1759" i="1"/>
  <c r="BQ1759" i="1"/>
  <c r="BU1759" i="1"/>
  <c r="CB1759" i="1"/>
  <c r="H1760" i="1"/>
  <c r="BQ1760" i="1"/>
  <c r="BU1760" i="1"/>
  <c r="CB1760" i="1"/>
  <c r="H1761" i="1"/>
  <c r="BQ1761" i="1"/>
  <c r="BU1761" i="1"/>
  <c r="CB1761" i="1"/>
  <c r="H1762" i="1"/>
  <c r="BQ1762" i="1"/>
  <c r="BU1762" i="1"/>
  <c r="CB1762" i="1"/>
  <c r="H1763" i="1"/>
  <c r="BQ1763" i="1"/>
  <c r="BU1763" i="1"/>
  <c r="CB1763" i="1"/>
  <c r="H1764" i="1"/>
  <c r="BQ1764" i="1"/>
  <c r="BU1764" i="1"/>
  <c r="CB1764" i="1"/>
  <c r="H1765" i="1"/>
  <c r="BQ1765" i="1"/>
  <c r="BU1765" i="1"/>
  <c r="CB1765" i="1"/>
  <c r="H1766" i="1"/>
  <c r="BQ1766" i="1"/>
  <c r="BU1766" i="1"/>
  <c r="CB1766" i="1"/>
  <c r="H1767" i="1"/>
  <c r="BQ1767" i="1"/>
  <c r="BU1767" i="1"/>
  <c r="CB1767" i="1"/>
  <c r="H1768" i="1"/>
  <c r="BQ1768" i="1"/>
  <c r="BU1768" i="1"/>
  <c r="CB1768" i="1"/>
  <c r="H1769" i="1"/>
  <c r="BQ1769" i="1"/>
  <c r="BU1769" i="1"/>
  <c r="CB1769" i="1"/>
  <c r="H1770" i="1"/>
  <c r="BQ1770" i="1"/>
  <c r="BU1770" i="1"/>
  <c r="CB1770" i="1"/>
  <c r="H1771" i="1"/>
  <c r="BQ1771" i="1"/>
  <c r="BU1771" i="1"/>
  <c r="CB1771" i="1"/>
  <c r="H1772" i="1"/>
  <c r="BQ1772" i="1"/>
  <c r="BU1772" i="1"/>
  <c r="CB1772" i="1"/>
  <c r="H1773" i="1"/>
  <c r="BQ1773" i="1"/>
  <c r="BU1773" i="1"/>
  <c r="CB1773" i="1"/>
  <c r="H1774" i="1"/>
  <c r="BQ1774" i="1"/>
  <c r="BU1774" i="1"/>
  <c r="CB1774" i="1"/>
  <c r="H1775" i="1"/>
  <c r="BQ1775" i="1"/>
  <c r="BU1775" i="1"/>
  <c r="CB1775" i="1"/>
  <c r="H1776" i="1"/>
  <c r="BQ1776" i="1"/>
  <c r="BU1776" i="1"/>
  <c r="CB1776" i="1"/>
  <c r="H1777" i="1"/>
  <c r="BQ1777" i="1"/>
  <c r="BU1777" i="1"/>
  <c r="CB1777" i="1"/>
  <c r="H1778" i="1"/>
  <c r="BQ1778" i="1"/>
  <c r="BU1778" i="1"/>
  <c r="CB1778" i="1"/>
  <c r="H1779" i="1"/>
  <c r="BQ1779" i="1"/>
  <c r="BU1779" i="1"/>
  <c r="CB1779" i="1"/>
  <c r="H1780" i="1"/>
  <c r="BQ1780" i="1"/>
  <c r="BU1780" i="1"/>
  <c r="CB1780" i="1"/>
  <c r="H1781" i="1"/>
  <c r="BQ1781" i="1"/>
  <c r="BU1781" i="1"/>
  <c r="CB1781" i="1"/>
  <c r="H1782" i="1"/>
  <c r="BQ1782" i="1"/>
  <c r="BU1782" i="1"/>
  <c r="CB1782" i="1"/>
  <c r="H1783" i="1"/>
  <c r="BQ1783" i="1"/>
  <c r="BU1783" i="1"/>
  <c r="CB1783" i="1"/>
  <c r="H1784" i="1"/>
  <c r="BQ1784" i="1"/>
  <c r="BU1784" i="1"/>
  <c r="CB1784" i="1"/>
  <c r="H1785" i="1"/>
  <c r="BQ1785" i="1"/>
  <c r="BU1785" i="1"/>
  <c r="CB1785" i="1"/>
  <c r="H1786" i="1"/>
  <c r="BQ1786" i="1"/>
  <c r="BU1786" i="1"/>
  <c r="CB1786" i="1"/>
  <c r="H1787" i="1"/>
  <c r="BQ1787" i="1"/>
  <c r="BU1787" i="1"/>
  <c r="CB1787" i="1"/>
  <c r="H1788" i="1"/>
  <c r="BQ1788" i="1"/>
  <c r="BU1788" i="1"/>
  <c r="CB1788" i="1"/>
  <c r="H1789" i="1"/>
  <c r="BQ1789" i="1"/>
  <c r="BU1789" i="1"/>
  <c r="CB1789" i="1"/>
  <c r="H1790" i="1"/>
  <c r="BQ1790" i="1"/>
  <c r="BU1790" i="1"/>
  <c r="CB1790" i="1"/>
  <c r="H1791" i="1"/>
  <c r="BQ1791" i="1"/>
  <c r="BU1791" i="1"/>
  <c r="CB1791" i="1"/>
  <c r="H1792" i="1"/>
  <c r="BQ1792" i="1"/>
  <c r="BU1792" i="1"/>
  <c r="CB1792" i="1"/>
  <c r="H1793" i="1"/>
  <c r="BQ1793" i="1"/>
  <c r="BU1793" i="1"/>
  <c r="CB1793" i="1"/>
  <c r="H1794" i="1"/>
  <c r="BQ1794" i="1"/>
  <c r="BU1794" i="1"/>
  <c r="CB1794" i="1"/>
  <c r="H1795" i="1"/>
  <c r="BQ1795" i="1"/>
  <c r="BU1795" i="1"/>
  <c r="CB1795" i="1"/>
  <c r="H1796" i="1"/>
  <c r="BQ1796" i="1"/>
  <c r="BU1796" i="1"/>
  <c r="CB1796" i="1"/>
  <c r="H1797" i="1"/>
  <c r="BQ1797" i="1"/>
  <c r="BU1797" i="1"/>
  <c r="CB1797" i="1"/>
  <c r="H1798" i="1"/>
  <c r="BQ1798" i="1"/>
  <c r="BU1798" i="1"/>
  <c r="CB1798" i="1"/>
  <c r="H1799" i="1"/>
  <c r="BQ1799" i="1"/>
  <c r="BU1799" i="1"/>
  <c r="CB1799" i="1"/>
  <c r="H1800" i="1"/>
  <c r="BQ1800" i="1"/>
  <c r="BU1800" i="1"/>
  <c r="CB1800" i="1"/>
  <c r="H1801" i="1"/>
  <c r="BQ1801" i="1"/>
  <c r="BU1801" i="1"/>
  <c r="CB1801" i="1"/>
  <c r="H1802" i="1"/>
  <c r="BQ1802" i="1"/>
  <c r="BU1802" i="1"/>
  <c r="CB1802" i="1"/>
  <c r="H1803" i="1"/>
  <c r="BQ1803" i="1"/>
  <c r="BU1803" i="1"/>
  <c r="CB1803" i="1"/>
  <c r="H1804" i="1"/>
  <c r="BQ1804" i="1"/>
  <c r="BU1804" i="1"/>
  <c r="CB1804" i="1"/>
  <c r="H1805" i="1"/>
  <c r="BQ1805" i="1"/>
  <c r="BU1805" i="1"/>
  <c r="CB1805" i="1"/>
  <c r="H1806" i="1"/>
  <c r="BQ1806" i="1"/>
  <c r="BU1806" i="1"/>
  <c r="CB1806" i="1"/>
  <c r="H1807" i="1"/>
  <c r="BQ1807" i="1"/>
  <c r="BU1807" i="1"/>
  <c r="CB1807" i="1"/>
  <c r="H1808" i="1"/>
  <c r="BQ1808" i="1"/>
  <c r="BU1808" i="1"/>
  <c r="CB1808" i="1"/>
  <c r="H1809" i="1"/>
  <c r="BQ1809" i="1"/>
  <c r="BU1809" i="1"/>
  <c r="CB1809" i="1"/>
  <c r="H1810" i="1"/>
  <c r="BQ1810" i="1"/>
  <c r="BU1810" i="1"/>
  <c r="CB1810" i="1"/>
  <c r="H1811" i="1"/>
  <c r="BQ1811" i="1"/>
  <c r="BU1811" i="1"/>
  <c r="CB1811" i="1"/>
  <c r="H1812" i="1"/>
  <c r="BQ1812" i="1"/>
  <c r="BU1812" i="1"/>
  <c r="CB1812" i="1"/>
  <c r="H1813" i="1"/>
  <c r="BQ1813" i="1"/>
  <c r="BU1813" i="1"/>
  <c r="CB1813" i="1"/>
  <c r="H1814" i="1"/>
  <c r="BQ1814" i="1"/>
  <c r="BU1814" i="1"/>
  <c r="CB1814" i="1"/>
  <c r="H1815" i="1"/>
  <c r="BQ1815" i="1"/>
  <c r="BU1815" i="1"/>
  <c r="CB1815" i="1"/>
  <c r="H1816" i="1"/>
  <c r="BQ1816" i="1"/>
  <c r="BU1816" i="1"/>
  <c r="CB1816" i="1"/>
  <c r="H1817" i="1"/>
  <c r="BQ1817" i="1"/>
  <c r="BU1817" i="1"/>
  <c r="CB1817" i="1"/>
  <c r="H1818" i="1"/>
  <c r="BQ1818" i="1"/>
  <c r="BU1818" i="1"/>
  <c r="CB1818" i="1"/>
  <c r="H1819" i="1"/>
  <c r="BQ1819" i="1"/>
  <c r="BU1819" i="1"/>
  <c r="CB1819" i="1"/>
  <c r="H1820" i="1"/>
  <c r="BQ1820" i="1"/>
  <c r="BU1820" i="1"/>
  <c r="CB1820" i="1"/>
  <c r="H1821" i="1"/>
  <c r="BQ1821" i="1"/>
  <c r="BU1821" i="1"/>
  <c r="CB1821" i="1"/>
  <c r="H1822" i="1"/>
  <c r="BQ1822" i="1"/>
  <c r="BU1822" i="1"/>
  <c r="CB1822" i="1"/>
  <c r="H1823" i="1"/>
  <c r="BQ1823" i="1"/>
  <c r="BU1823" i="1"/>
  <c r="CB1823" i="1"/>
  <c r="H1824" i="1"/>
  <c r="BQ1824" i="1"/>
  <c r="BU1824" i="1"/>
  <c r="CB1824" i="1"/>
  <c r="H1825" i="1"/>
  <c r="BQ1825" i="1"/>
  <c r="BU1825" i="1"/>
  <c r="CB1825" i="1"/>
  <c r="H1826" i="1"/>
  <c r="BQ1826" i="1"/>
  <c r="BU1826" i="1"/>
  <c r="CB1826" i="1"/>
  <c r="H1827" i="1"/>
  <c r="BQ1827" i="1"/>
  <c r="BU1827" i="1"/>
  <c r="CB1827" i="1"/>
  <c r="H1828" i="1"/>
  <c r="BQ1828" i="1"/>
  <c r="BU1828" i="1"/>
  <c r="CB1828" i="1"/>
  <c r="H1829" i="1"/>
  <c r="BQ1829" i="1"/>
  <c r="BU1829" i="1"/>
  <c r="CB1829" i="1"/>
  <c r="H1830" i="1"/>
  <c r="BQ1830" i="1"/>
  <c r="BU1830" i="1"/>
  <c r="CB1830" i="1"/>
  <c r="H1831" i="1"/>
  <c r="BQ1831" i="1"/>
  <c r="BU1831" i="1"/>
  <c r="CB1831" i="1"/>
  <c r="H1832" i="1"/>
  <c r="BQ1832" i="1"/>
  <c r="BU1832" i="1"/>
  <c r="CB1832" i="1"/>
  <c r="H1833" i="1"/>
  <c r="BQ1833" i="1"/>
  <c r="BU1833" i="1"/>
  <c r="CB1833" i="1"/>
  <c r="H1834" i="1"/>
  <c r="BQ1834" i="1"/>
  <c r="BU1834" i="1"/>
  <c r="CB1834" i="1"/>
  <c r="H1835" i="1"/>
  <c r="BQ1835" i="1"/>
  <c r="BU1835" i="1"/>
  <c r="CB1835" i="1"/>
  <c r="H1836" i="1"/>
  <c r="BQ1836" i="1"/>
  <c r="BU1836" i="1"/>
  <c r="CB1836" i="1"/>
  <c r="H1837" i="1"/>
  <c r="BQ1837" i="1"/>
  <c r="BU1837" i="1"/>
  <c r="CB1837" i="1"/>
  <c r="H1838" i="1"/>
  <c r="BQ1838" i="1"/>
  <c r="BU1838" i="1"/>
  <c r="CB1838" i="1"/>
  <c r="H1839" i="1"/>
  <c r="BQ1839" i="1"/>
  <c r="BU1839" i="1"/>
  <c r="CB1839" i="1"/>
  <c r="H1840" i="1"/>
  <c r="BQ1840" i="1"/>
  <c r="BU1840" i="1"/>
  <c r="CB1840" i="1"/>
  <c r="H1841" i="1"/>
  <c r="BQ1841" i="1"/>
  <c r="BU1841" i="1"/>
  <c r="CB1841" i="1"/>
  <c r="H1842" i="1"/>
  <c r="BQ1842" i="1"/>
  <c r="BU1842" i="1"/>
  <c r="CB1842" i="1"/>
  <c r="H1843" i="1"/>
  <c r="BQ1843" i="1"/>
  <c r="BU1843" i="1"/>
  <c r="CB1843" i="1"/>
  <c r="H1844" i="1"/>
  <c r="BQ1844" i="1"/>
  <c r="BU1844" i="1"/>
  <c r="CB1844" i="1"/>
  <c r="H1845" i="1"/>
  <c r="BQ1845" i="1"/>
  <c r="BU1845" i="1"/>
  <c r="CB1845" i="1"/>
  <c r="H1846" i="1"/>
  <c r="BQ1846" i="1"/>
  <c r="BU1846" i="1"/>
  <c r="CB1846" i="1"/>
  <c r="H1847" i="1"/>
  <c r="BQ1847" i="1"/>
  <c r="BU1847" i="1"/>
  <c r="CB1847" i="1"/>
  <c r="H1848" i="1"/>
  <c r="BQ1848" i="1"/>
  <c r="BU1848" i="1"/>
  <c r="CB1848" i="1"/>
  <c r="H1849" i="1"/>
  <c r="BQ1849" i="1"/>
  <c r="BU1849" i="1"/>
  <c r="CB1849" i="1"/>
  <c r="H1850" i="1"/>
  <c r="BQ1850" i="1"/>
  <c r="BU1850" i="1"/>
  <c r="CB1850" i="1"/>
  <c r="H1851" i="1"/>
  <c r="BQ1851" i="1"/>
  <c r="BU1851" i="1"/>
  <c r="CB1851" i="1"/>
  <c r="H1852" i="1"/>
  <c r="BQ1852" i="1"/>
  <c r="BU1852" i="1"/>
  <c r="CB1852" i="1"/>
  <c r="H1853" i="1"/>
  <c r="BQ1853" i="1"/>
  <c r="BU1853" i="1"/>
  <c r="CB1853" i="1"/>
  <c r="H1854" i="1"/>
  <c r="BQ1854" i="1"/>
  <c r="BU1854" i="1"/>
  <c r="CB1854" i="1"/>
  <c r="H1855" i="1"/>
  <c r="BQ1855" i="1"/>
  <c r="BU1855" i="1"/>
  <c r="CB1855" i="1"/>
  <c r="H1856" i="1"/>
  <c r="BQ1856" i="1"/>
  <c r="BU1856" i="1"/>
  <c r="CB1856" i="1"/>
  <c r="H1857" i="1"/>
  <c r="BQ1857" i="1"/>
  <c r="BU1857" i="1"/>
  <c r="CB1857" i="1"/>
  <c r="H1858" i="1"/>
  <c r="BQ1858" i="1"/>
  <c r="BU1858" i="1"/>
  <c r="CB1858" i="1"/>
  <c r="H1859" i="1"/>
  <c r="BQ1859" i="1"/>
  <c r="BU1859" i="1"/>
  <c r="CB1859" i="1"/>
  <c r="H1860" i="1"/>
  <c r="BQ1860" i="1"/>
  <c r="BU1860" i="1"/>
  <c r="CB1860" i="1"/>
  <c r="H1861" i="1"/>
  <c r="BQ1861" i="1"/>
  <c r="BU1861" i="1"/>
  <c r="CB1861" i="1"/>
  <c r="H1862" i="1"/>
  <c r="BQ1862" i="1"/>
  <c r="BU1862" i="1"/>
  <c r="CB1862" i="1"/>
  <c r="H1863" i="1"/>
  <c r="BQ1863" i="1"/>
  <c r="BU1863" i="1"/>
  <c r="CB1863" i="1"/>
  <c r="H1864" i="1"/>
  <c r="BQ1864" i="1"/>
  <c r="BU1864" i="1"/>
  <c r="CB1864" i="1"/>
  <c r="H1865" i="1"/>
  <c r="BQ1865" i="1"/>
  <c r="BU1865" i="1"/>
  <c r="CB1865" i="1"/>
  <c r="H1866" i="1"/>
  <c r="BQ1866" i="1"/>
  <c r="BU1866" i="1"/>
  <c r="CB1866" i="1"/>
  <c r="H1867" i="1"/>
  <c r="BQ1867" i="1"/>
  <c r="BU1867" i="1"/>
  <c r="CB1867" i="1"/>
  <c r="H1868" i="1"/>
  <c r="BQ1868" i="1"/>
  <c r="BU1868" i="1"/>
  <c r="CB1868" i="1"/>
  <c r="H1869" i="1"/>
  <c r="BQ1869" i="1"/>
  <c r="BU1869" i="1"/>
  <c r="CB1869" i="1"/>
  <c r="H1870" i="1"/>
  <c r="BQ1870" i="1"/>
  <c r="BU1870" i="1"/>
  <c r="CB1870" i="1"/>
  <c r="H1871" i="1"/>
  <c r="BQ1871" i="1"/>
  <c r="BU1871" i="1"/>
  <c r="CB1871" i="1"/>
  <c r="H1872" i="1"/>
  <c r="BQ1872" i="1"/>
  <c r="BU1872" i="1"/>
  <c r="CB1872" i="1"/>
  <c r="H1873" i="1"/>
  <c r="BQ1873" i="1"/>
  <c r="BU1873" i="1"/>
  <c r="CB1873" i="1"/>
  <c r="H1874" i="1"/>
  <c r="BQ1874" i="1"/>
  <c r="BU1874" i="1"/>
  <c r="CB1874" i="1"/>
  <c r="H1875" i="1"/>
  <c r="BQ1875" i="1"/>
  <c r="BU1875" i="1"/>
  <c r="CB1875" i="1"/>
  <c r="H1876" i="1"/>
  <c r="BQ1876" i="1"/>
  <c r="BU1876" i="1"/>
  <c r="CB1876" i="1"/>
  <c r="H1877" i="1"/>
  <c r="BQ1877" i="1"/>
  <c r="BU1877" i="1"/>
  <c r="CB1877" i="1"/>
  <c r="H1878" i="1"/>
  <c r="BQ1878" i="1"/>
  <c r="BU1878" i="1"/>
  <c r="CB1878" i="1"/>
  <c r="H1879" i="1"/>
  <c r="BQ1879" i="1"/>
  <c r="BU1879" i="1"/>
  <c r="CB1879" i="1"/>
  <c r="H1880" i="1"/>
  <c r="BQ1880" i="1"/>
  <c r="BU1880" i="1"/>
  <c r="CB1880" i="1"/>
  <c r="H1881" i="1"/>
  <c r="BQ1881" i="1"/>
  <c r="BU1881" i="1"/>
  <c r="CB1881" i="1"/>
  <c r="H1882" i="1"/>
  <c r="BQ1882" i="1"/>
  <c r="BU1882" i="1"/>
  <c r="CB1882" i="1"/>
  <c r="H1883" i="1"/>
  <c r="BQ1883" i="1"/>
  <c r="BU1883" i="1"/>
  <c r="CB1883" i="1"/>
  <c r="H1884" i="1"/>
  <c r="BQ1884" i="1"/>
  <c r="BU1884" i="1"/>
  <c r="CB1884" i="1"/>
  <c r="H1885" i="1"/>
  <c r="BQ1885" i="1"/>
  <c r="BU1885" i="1"/>
  <c r="CB1885" i="1"/>
  <c r="H1886" i="1"/>
  <c r="BQ1886" i="1"/>
  <c r="BU1886" i="1"/>
  <c r="CB1886" i="1"/>
  <c r="H1887" i="1"/>
  <c r="BQ1887" i="1"/>
  <c r="BU1887" i="1"/>
  <c r="CB1887" i="1"/>
  <c r="H1888" i="1"/>
  <c r="BQ1888" i="1"/>
  <c r="BU1888" i="1"/>
  <c r="CB1888" i="1"/>
  <c r="H1889" i="1"/>
  <c r="BQ1889" i="1"/>
  <c r="BU1889" i="1"/>
  <c r="CB1889" i="1"/>
  <c r="H1890" i="1"/>
  <c r="BQ1890" i="1"/>
  <c r="BU1890" i="1"/>
  <c r="CB1890" i="1"/>
  <c r="H1891" i="1"/>
  <c r="BQ1891" i="1"/>
  <c r="BU1891" i="1"/>
  <c r="CB1891" i="1"/>
  <c r="H1892" i="1"/>
  <c r="BQ1892" i="1"/>
  <c r="BU1892" i="1"/>
  <c r="CB1892" i="1"/>
  <c r="H1893" i="1"/>
  <c r="BQ1893" i="1"/>
  <c r="BU1893" i="1"/>
  <c r="CB1893" i="1"/>
  <c r="H1894" i="1"/>
  <c r="BQ1894" i="1"/>
  <c r="BU1894" i="1"/>
  <c r="CB1894" i="1"/>
  <c r="H1895" i="1"/>
  <c r="BQ1895" i="1"/>
  <c r="BU1895" i="1"/>
  <c r="CB1895" i="1"/>
  <c r="H1896" i="1"/>
  <c r="BQ1896" i="1"/>
  <c r="BU1896" i="1"/>
  <c r="CB1896" i="1"/>
  <c r="H1897" i="1"/>
  <c r="BQ1897" i="1"/>
  <c r="BU1897" i="1"/>
  <c r="CB1897" i="1"/>
  <c r="H1898" i="1"/>
  <c r="BQ1898" i="1"/>
  <c r="BU1898" i="1"/>
  <c r="CB1898" i="1"/>
  <c r="H1899" i="1"/>
  <c r="BQ1899" i="1"/>
  <c r="BU1899" i="1"/>
  <c r="CB1899" i="1"/>
  <c r="H1900" i="1"/>
  <c r="BQ1900" i="1"/>
  <c r="BU1900" i="1"/>
  <c r="CB1900" i="1"/>
  <c r="H1901" i="1"/>
  <c r="BQ1901" i="1"/>
  <c r="BU1901" i="1"/>
  <c r="CB1901" i="1"/>
  <c r="H1902" i="1"/>
  <c r="BQ1902" i="1"/>
  <c r="BU1902" i="1"/>
  <c r="CB1902" i="1"/>
  <c r="H1903" i="1"/>
  <c r="BQ1903" i="1"/>
  <c r="BU1903" i="1"/>
  <c r="CB1903" i="1"/>
  <c r="H1904" i="1"/>
  <c r="BQ1904" i="1"/>
  <c r="BU1904" i="1"/>
  <c r="CB1904" i="1"/>
  <c r="H1905" i="1"/>
  <c r="BQ1905" i="1"/>
  <c r="BU1905" i="1"/>
  <c r="CB1905" i="1"/>
  <c r="H1906" i="1"/>
  <c r="BQ1906" i="1"/>
  <c r="BU1906" i="1"/>
  <c r="CB1906" i="1"/>
  <c r="H1907" i="1"/>
  <c r="BQ1907" i="1"/>
  <c r="BU1907" i="1"/>
  <c r="CB1907" i="1"/>
  <c r="H1908" i="1"/>
  <c r="BQ1908" i="1"/>
  <c r="BU1908" i="1"/>
  <c r="CB1908" i="1"/>
  <c r="H1909" i="1"/>
  <c r="BQ1909" i="1"/>
  <c r="BU1909" i="1"/>
  <c r="CB1909" i="1"/>
  <c r="H1910" i="1"/>
  <c r="BQ1910" i="1"/>
  <c r="BU1910" i="1"/>
  <c r="CB1910" i="1"/>
  <c r="H1911" i="1"/>
  <c r="BQ1911" i="1"/>
  <c r="BU1911" i="1"/>
  <c r="CB1911" i="1"/>
  <c r="H1912" i="1"/>
  <c r="BQ1912" i="1"/>
  <c r="BU1912" i="1"/>
  <c r="CB1912" i="1"/>
  <c r="H1913" i="1"/>
  <c r="BQ1913" i="1"/>
  <c r="BU1913" i="1"/>
  <c r="CB1913" i="1"/>
  <c r="H1914" i="1"/>
  <c r="BQ1914" i="1"/>
  <c r="BU1914" i="1"/>
  <c r="CB1914" i="1"/>
  <c r="H1915" i="1"/>
  <c r="BQ1915" i="1"/>
  <c r="BU1915" i="1"/>
  <c r="CB1915" i="1"/>
  <c r="H1916" i="1"/>
  <c r="BQ1916" i="1"/>
  <c r="BU1916" i="1"/>
  <c r="CB1916" i="1"/>
  <c r="H1917" i="1"/>
  <c r="BQ1917" i="1"/>
  <c r="BU1917" i="1"/>
  <c r="CB1917" i="1"/>
  <c r="H1918" i="1"/>
  <c r="BQ1918" i="1"/>
  <c r="BU1918" i="1"/>
  <c r="CB1918" i="1"/>
  <c r="H1919" i="1"/>
  <c r="BQ1919" i="1"/>
  <c r="BU1919" i="1"/>
  <c r="CB1919" i="1"/>
  <c r="H1920" i="1"/>
  <c r="BQ1920" i="1"/>
  <c r="BU1920" i="1"/>
  <c r="CB1920" i="1"/>
  <c r="H1921" i="1"/>
  <c r="BQ1921" i="1"/>
  <c r="BU1921" i="1"/>
  <c r="CB1921" i="1"/>
  <c r="H1922" i="1"/>
  <c r="BQ1922" i="1"/>
  <c r="BU1922" i="1"/>
  <c r="CB1922" i="1"/>
  <c r="H1923" i="1"/>
  <c r="BQ1923" i="1"/>
  <c r="BU1923" i="1"/>
  <c r="CB1923" i="1"/>
  <c r="H1924" i="1"/>
  <c r="BQ1924" i="1"/>
  <c r="BU1924" i="1"/>
  <c r="CB1924" i="1"/>
  <c r="H1925" i="1"/>
  <c r="BQ1925" i="1"/>
  <c r="BU1925" i="1"/>
  <c r="CB1925" i="1"/>
  <c r="H1926" i="1"/>
  <c r="BQ1926" i="1"/>
  <c r="BU1926" i="1"/>
  <c r="CB1926" i="1"/>
  <c r="H1927" i="1"/>
  <c r="BQ1927" i="1"/>
  <c r="BU1927" i="1"/>
  <c r="CB1927" i="1"/>
  <c r="H1928" i="1"/>
  <c r="BQ1928" i="1"/>
  <c r="BU1928" i="1"/>
  <c r="CB1928" i="1"/>
  <c r="H1929" i="1"/>
  <c r="BQ1929" i="1"/>
  <c r="BU1929" i="1"/>
  <c r="CB1929" i="1"/>
  <c r="H1930" i="1"/>
  <c r="BQ1930" i="1"/>
  <c r="BU1930" i="1"/>
  <c r="CB1930" i="1"/>
  <c r="H1931" i="1"/>
  <c r="BQ1931" i="1"/>
  <c r="BU1931" i="1"/>
  <c r="CB1931" i="1"/>
  <c r="H1932" i="1"/>
  <c r="BQ1932" i="1"/>
  <c r="BU1932" i="1"/>
  <c r="CB1932" i="1"/>
  <c r="H1933" i="1"/>
  <c r="BQ1933" i="1"/>
  <c r="BU1933" i="1"/>
  <c r="CB1933" i="1"/>
  <c r="H1934" i="1"/>
  <c r="BQ1934" i="1"/>
  <c r="BU1934" i="1"/>
  <c r="CB1934" i="1"/>
  <c r="H1935" i="1"/>
  <c r="BQ1935" i="1"/>
  <c r="BU1935" i="1"/>
  <c r="CB1935" i="1"/>
  <c r="H1936" i="1"/>
  <c r="BQ1936" i="1"/>
  <c r="BU1936" i="1"/>
  <c r="CB1936" i="1"/>
  <c r="H1937" i="1"/>
  <c r="BQ1937" i="1"/>
  <c r="BU1937" i="1"/>
  <c r="CB1937" i="1"/>
  <c r="H1938" i="1"/>
  <c r="BQ1938" i="1"/>
  <c r="BU1938" i="1"/>
  <c r="CB1938" i="1"/>
  <c r="H1939" i="1"/>
  <c r="BQ1939" i="1"/>
  <c r="BU1939" i="1"/>
  <c r="CB1939" i="1"/>
  <c r="H1940" i="1"/>
  <c r="BQ1940" i="1"/>
  <c r="BU1940" i="1"/>
  <c r="CB1940" i="1"/>
  <c r="H1941" i="1"/>
  <c r="BQ1941" i="1"/>
  <c r="BU1941" i="1"/>
  <c r="CB1941" i="1"/>
  <c r="H1942" i="1"/>
  <c r="BQ1942" i="1"/>
  <c r="BU1942" i="1"/>
  <c r="CB1942" i="1"/>
  <c r="H1943" i="1"/>
  <c r="BQ1943" i="1"/>
  <c r="BU1943" i="1"/>
  <c r="CB1943" i="1"/>
  <c r="H1944" i="1"/>
  <c r="BQ1944" i="1"/>
  <c r="BU1944" i="1"/>
  <c r="CB1944" i="1"/>
  <c r="H1945" i="1"/>
  <c r="BQ1945" i="1"/>
  <c r="BU1945" i="1"/>
  <c r="CB1945" i="1"/>
  <c r="H1946" i="1"/>
  <c r="BQ1946" i="1"/>
  <c r="BU1946" i="1"/>
  <c r="CB1946" i="1"/>
  <c r="H1947" i="1"/>
  <c r="BQ1947" i="1"/>
  <c r="BU1947" i="1"/>
  <c r="CB1947" i="1"/>
  <c r="H1948" i="1"/>
  <c r="BQ1948" i="1"/>
  <c r="BU1948" i="1"/>
  <c r="CB1948" i="1"/>
  <c r="H1949" i="1"/>
  <c r="BQ1949" i="1"/>
  <c r="BU1949" i="1"/>
  <c r="CB1949" i="1"/>
  <c r="H1950" i="1"/>
  <c r="BQ1950" i="1"/>
  <c r="BU1950" i="1"/>
  <c r="CB1950" i="1"/>
  <c r="H1951" i="1"/>
  <c r="BQ1951" i="1"/>
  <c r="BU1951" i="1"/>
  <c r="CB1951" i="1"/>
  <c r="H1952" i="1"/>
  <c r="BQ1952" i="1"/>
  <c r="BU1952" i="1"/>
  <c r="CB1952" i="1"/>
  <c r="H1953" i="1"/>
  <c r="BQ1953" i="1"/>
  <c r="BU1953" i="1"/>
  <c r="CB1953" i="1"/>
  <c r="H1954" i="1"/>
  <c r="BQ1954" i="1"/>
  <c r="BU1954" i="1"/>
  <c r="CB1954" i="1"/>
  <c r="H1955" i="1"/>
  <c r="BQ1955" i="1"/>
  <c r="BU1955" i="1"/>
  <c r="CB1955" i="1"/>
  <c r="H1956" i="1"/>
  <c r="BQ1956" i="1"/>
  <c r="BU1956" i="1"/>
  <c r="CB1956" i="1"/>
  <c r="H1957" i="1"/>
  <c r="BQ1957" i="1"/>
  <c r="BU1957" i="1"/>
  <c r="CB1957" i="1"/>
  <c r="H1958" i="1"/>
  <c r="BQ1958" i="1"/>
  <c r="BU1958" i="1"/>
  <c r="CB1958" i="1"/>
  <c r="H1959" i="1"/>
  <c r="BQ1959" i="1"/>
  <c r="BU1959" i="1"/>
  <c r="CB1959" i="1"/>
  <c r="H1960" i="1"/>
  <c r="BQ1960" i="1"/>
  <c r="BU1960" i="1"/>
  <c r="CB1960" i="1"/>
  <c r="H1961" i="1"/>
  <c r="BQ1961" i="1"/>
  <c r="BU1961" i="1"/>
  <c r="CB1961" i="1"/>
  <c r="H1962" i="1"/>
  <c r="BQ1962" i="1"/>
  <c r="BU1962" i="1"/>
  <c r="CB1962" i="1"/>
  <c r="H1963" i="1"/>
  <c r="BQ1963" i="1"/>
  <c r="BU1963" i="1"/>
  <c r="CB1963" i="1"/>
  <c r="H1964" i="1"/>
  <c r="BQ1964" i="1"/>
  <c r="BU1964" i="1"/>
  <c r="CB1964" i="1"/>
  <c r="H1965" i="1"/>
  <c r="BQ1965" i="1"/>
  <c r="BU1965" i="1"/>
  <c r="CB1965" i="1"/>
  <c r="H1966" i="1"/>
  <c r="BQ1966" i="1"/>
  <c r="BU1966" i="1"/>
  <c r="CB1966" i="1"/>
  <c r="H1967" i="1"/>
  <c r="BQ1967" i="1"/>
  <c r="BU1967" i="1"/>
  <c r="CB1967" i="1"/>
  <c r="H1968" i="1"/>
  <c r="BQ1968" i="1"/>
  <c r="BU1968" i="1"/>
  <c r="CB1968" i="1"/>
  <c r="H1969" i="1"/>
  <c r="BQ1969" i="1"/>
  <c r="BU1969" i="1"/>
  <c r="CB1969" i="1"/>
  <c r="H1970" i="1"/>
  <c r="BQ1970" i="1"/>
  <c r="BU1970" i="1"/>
  <c r="CB1970" i="1"/>
  <c r="H1971" i="1"/>
  <c r="BQ1971" i="1"/>
  <c r="BU1971" i="1"/>
  <c r="CB1971" i="1"/>
  <c r="H1972" i="1"/>
  <c r="BQ1972" i="1"/>
  <c r="BU1972" i="1"/>
  <c r="CB1972" i="1"/>
  <c r="H1973" i="1"/>
  <c r="BQ1973" i="1"/>
  <c r="BU1973" i="1"/>
  <c r="CB1973" i="1"/>
  <c r="H1974" i="1"/>
  <c r="BQ1974" i="1"/>
  <c r="BU1974" i="1"/>
  <c r="CB1974" i="1"/>
  <c r="H1975" i="1"/>
  <c r="BQ1975" i="1"/>
  <c r="BU1975" i="1"/>
  <c r="CB1975" i="1"/>
  <c r="H1976" i="1"/>
  <c r="BQ1976" i="1"/>
  <c r="BU1976" i="1"/>
  <c r="CB1976" i="1"/>
  <c r="H1977" i="1"/>
  <c r="BQ1977" i="1"/>
  <c r="BU1977" i="1"/>
  <c r="CB1977" i="1"/>
  <c r="H1978" i="1"/>
  <c r="BQ1978" i="1"/>
  <c r="BU1978" i="1"/>
  <c r="CB1978" i="1"/>
  <c r="H1979" i="1"/>
  <c r="BQ1979" i="1"/>
  <c r="BU1979" i="1"/>
  <c r="CB1979" i="1"/>
  <c r="H1980" i="1"/>
  <c r="BQ1980" i="1"/>
  <c r="BU1980" i="1"/>
  <c r="CB1980" i="1"/>
  <c r="H1981" i="1"/>
  <c r="BQ1981" i="1"/>
  <c r="BU1981" i="1"/>
  <c r="CB1981" i="1"/>
  <c r="H1982" i="1"/>
  <c r="BQ1982" i="1"/>
  <c r="BU1982" i="1"/>
  <c r="CB1982" i="1"/>
  <c r="H1983" i="1"/>
  <c r="BQ1983" i="1"/>
  <c r="BU1983" i="1"/>
  <c r="CB1983" i="1"/>
  <c r="H1984" i="1"/>
  <c r="BQ1984" i="1"/>
  <c r="BU1984" i="1"/>
  <c r="CB1984" i="1"/>
  <c r="H1985" i="1"/>
  <c r="BQ1985" i="1"/>
  <c r="BU1985" i="1"/>
  <c r="CB1985" i="1"/>
  <c r="H1986" i="1"/>
  <c r="BQ1986" i="1"/>
  <c r="BU1986" i="1"/>
  <c r="CB1986" i="1"/>
  <c r="H1987" i="1"/>
  <c r="BQ1987" i="1"/>
  <c r="BU1987" i="1"/>
  <c r="CB1987" i="1"/>
  <c r="H1988" i="1"/>
  <c r="BQ1988" i="1"/>
  <c r="BU1988" i="1"/>
  <c r="CB1988" i="1"/>
  <c r="H1989" i="1"/>
  <c r="BQ1989" i="1"/>
  <c r="BU1989" i="1"/>
  <c r="CB1989" i="1"/>
  <c r="H1990" i="1"/>
  <c r="BQ1990" i="1"/>
  <c r="BU1990" i="1"/>
  <c r="CB1990" i="1"/>
  <c r="H1991" i="1"/>
  <c r="BQ1991" i="1"/>
  <c r="BU1991" i="1"/>
  <c r="CB1991" i="1"/>
  <c r="H1992" i="1"/>
  <c r="BQ1992" i="1"/>
  <c r="BU1992" i="1"/>
  <c r="CB1992" i="1"/>
  <c r="H1993" i="1"/>
  <c r="BQ1993" i="1"/>
  <c r="BU1993" i="1"/>
  <c r="CB1993" i="1"/>
  <c r="H1994" i="1"/>
  <c r="BQ1994" i="1"/>
  <c r="BU1994" i="1"/>
  <c r="CB1994" i="1"/>
  <c r="H1995" i="1"/>
  <c r="BQ1995" i="1"/>
  <c r="BU1995" i="1"/>
  <c r="CB1995" i="1"/>
  <c r="H1996" i="1"/>
  <c r="BQ1996" i="1"/>
  <c r="BU1996" i="1"/>
  <c r="CB1996" i="1"/>
  <c r="H1997" i="1"/>
  <c r="BQ1997" i="1"/>
  <c r="BU1997" i="1"/>
  <c r="CB1997" i="1"/>
  <c r="H1998" i="1"/>
  <c r="BQ1998" i="1"/>
  <c r="BU1998" i="1"/>
  <c r="CB1998" i="1"/>
  <c r="H1999" i="1"/>
  <c r="BQ1999" i="1"/>
  <c r="BU1999" i="1"/>
  <c r="CB1999" i="1"/>
  <c r="H2000" i="1"/>
  <c r="BQ2000" i="1"/>
  <c r="BU2000" i="1"/>
  <c r="CB2000" i="1"/>
  <c r="H2001" i="1"/>
  <c r="BQ2001" i="1"/>
  <c r="BU2001" i="1"/>
  <c r="CB2001" i="1"/>
  <c r="H2002" i="1"/>
  <c r="BQ2002" i="1"/>
  <c r="BU2002" i="1"/>
  <c r="CB2002" i="1"/>
  <c r="H2003" i="1"/>
  <c r="BQ2003" i="1"/>
  <c r="BU2003" i="1"/>
  <c r="CB2003" i="1"/>
  <c r="H2004" i="1"/>
  <c r="BQ2004" i="1"/>
  <c r="BU2004" i="1"/>
  <c r="CB2004" i="1"/>
  <c r="H2005" i="1"/>
  <c r="BQ2005" i="1"/>
  <c r="BU2005" i="1"/>
  <c r="CB2005" i="1"/>
  <c r="H2006" i="1"/>
  <c r="BQ2006" i="1"/>
  <c r="BU2006" i="1"/>
  <c r="CB2006" i="1"/>
  <c r="H2007" i="1"/>
  <c r="BQ2007" i="1"/>
  <c r="BU2007" i="1"/>
  <c r="CB2007" i="1"/>
  <c r="H2008" i="1"/>
  <c r="BQ2008" i="1"/>
  <c r="BU2008" i="1"/>
  <c r="CB2008" i="1"/>
  <c r="H2009" i="1"/>
  <c r="BQ2009" i="1"/>
  <c r="BU2009" i="1"/>
  <c r="CB2009" i="1"/>
  <c r="H2010" i="1"/>
  <c r="BQ2010" i="1"/>
  <c r="BU2010" i="1"/>
  <c r="CB2010" i="1"/>
  <c r="H2011" i="1"/>
  <c r="BQ2011" i="1"/>
  <c r="BU2011" i="1"/>
  <c r="CB2011" i="1"/>
  <c r="H2012" i="1"/>
  <c r="BQ2012" i="1"/>
  <c r="BU2012" i="1"/>
  <c r="CB2012" i="1"/>
  <c r="H2013" i="1"/>
  <c r="BQ2013" i="1"/>
  <c r="BU2013" i="1"/>
  <c r="CB2013" i="1"/>
  <c r="H2014" i="1"/>
  <c r="BQ2014" i="1"/>
  <c r="BU2014" i="1"/>
  <c r="CB2014" i="1"/>
  <c r="H2015" i="1"/>
  <c r="BQ2015" i="1"/>
  <c r="BU2015" i="1"/>
  <c r="CB2015" i="1"/>
  <c r="H2016" i="1"/>
  <c r="BQ2016" i="1"/>
  <c r="BU2016" i="1"/>
  <c r="CB2016" i="1"/>
  <c r="H2017" i="1"/>
  <c r="BQ2017" i="1"/>
  <c r="BU2017" i="1"/>
  <c r="CB2017" i="1"/>
  <c r="H2018" i="1"/>
  <c r="BQ2018" i="1"/>
  <c r="BU2018" i="1"/>
  <c r="CB2018" i="1"/>
  <c r="H2019" i="1"/>
  <c r="BQ2019" i="1"/>
  <c r="BU2019" i="1"/>
  <c r="CB2019" i="1"/>
  <c r="H2020" i="1"/>
  <c r="BQ2020" i="1"/>
  <c r="BU2020" i="1"/>
  <c r="CB2020" i="1"/>
  <c r="H2021" i="1"/>
  <c r="BQ2021" i="1"/>
  <c r="BU2021" i="1"/>
  <c r="CB2021" i="1"/>
  <c r="H2022" i="1"/>
  <c r="BQ2022" i="1"/>
  <c r="BU2022" i="1"/>
  <c r="CB2022" i="1"/>
  <c r="H2023" i="1"/>
  <c r="BQ2023" i="1"/>
  <c r="BU2023" i="1"/>
  <c r="CB2023" i="1"/>
  <c r="H2024" i="1"/>
  <c r="BQ2024" i="1"/>
  <c r="BU2024" i="1"/>
  <c r="CB2024" i="1"/>
  <c r="H2025" i="1"/>
  <c r="BQ2025" i="1"/>
  <c r="BU2025" i="1"/>
  <c r="CB2025" i="1"/>
  <c r="H2026" i="1"/>
  <c r="BQ2026" i="1"/>
  <c r="BU2026" i="1"/>
  <c r="CB2026" i="1"/>
  <c r="H2027" i="1"/>
  <c r="BQ2027" i="1"/>
  <c r="BU2027" i="1"/>
  <c r="CB2027" i="1"/>
  <c r="H2028" i="1"/>
  <c r="BQ2028" i="1"/>
  <c r="BU2028" i="1"/>
  <c r="CB2028" i="1"/>
  <c r="H2029" i="1"/>
  <c r="BQ2029" i="1"/>
  <c r="BU2029" i="1"/>
  <c r="CB2029" i="1"/>
  <c r="H2030" i="1"/>
  <c r="BQ2030" i="1"/>
  <c r="BU2030" i="1"/>
  <c r="CB2030" i="1"/>
  <c r="H2031" i="1"/>
  <c r="BQ2031" i="1"/>
  <c r="BU2031" i="1"/>
  <c r="CB2031" i="1"/>
  <c r="H2032" i="1"/>
  <c r="BQ2032" i="1"/>
  <c r="BU2032" i="1"/>
  <c r="CB2032" i="1"/>
  <c r="H2033" i="1"/>
  <c r="BQ2033" i="1"/>
  <c r="BU2033" i="1"/>
  <c r="CB2033" i="1"/>
  <c r="H2034" i="1"/>
  <c r="BQ2034" i="1"/>
  <c r="BU2034" i="1"/>
  <c r="CB2034" i="1"/>
  <c r="H2035" i="1"/>
  <c r="BQ2035" i="1"/>
  <c r="BU2035" i="1"/>
  <c r="CB2035" i="1"/>
  <c r="H2036" i="1"/>
  <c r="BQ2036" i="1"/>
  <c r="BU2036" i="1"/>
  <c r="CB2036" i="1"/>
  <c r="H2037" i="1"/>
  <c r="BQ2037" i="1"/>
  <c r="BU2037" i="1"/>
  <c r="CB2037" i="1"/>
  <c r="H2038" i="1"/>
  <c r="BQ2038" i="1"/>
  <c r="BU2038" i="1"/>
  <c r="CB2038" i="1"/>
  <c r="H2039" i="1"/>
  <c r="BQ2039" i="1"/>
  <c r="BU2039" i="1"/>
  <c r="CB2039" i="1"/>
  <c r="H2040" i="1"/>
  <c r="BQ2040" i="1"/>
  <c r="BU2040" i="1"/>
  <c r="CB2040" i="1"/>
  <c r="H2041" i="1"/>
  <c r="BQ2041" i="1"/>
  <c r="BU2041" i="1"/>
  <c r="CB2041" i="1"/>
  <c r="H2042" i="1"/>
  <c r="BQ2042" i="1"/>
  <c r="BU2042" i="1"/>
  <c r="CB2042" i="1"/>
  <c r="H2043" i="1"/>
  <c r="BQ2043" i="1"/>
  <c r="BU2043" i="1"/>
  <c r="CB2043" i="1"/>
  <c r="H2044" i="1"/>
  <c r="BQ2044" i="1"/>
  <c r="BU2044" i="1"/>
  <c r="CB2044" i="1"/>
  <c r="H2045" i="1"/>
  <c r="BQ2045" i="1"/>
  <c r="BU2045" i="1"/>
  <c r="CB2045" i="1"/>
  <c r="H2046" i="1"/>
  <c r="BQ2046" i="1"/>
  <c r="BU2046" i="1"/>
  <c r="CB2046" i="1"/>
  <c r="H2047" i="1"/>
  <c r="BQ2047" i="1"/>
  <c r="BU2047" i="1"/>
  <c r="CB2047" i="1"/>
  <c r="H2048" i="1"/>
  <c r="BQ2048" i="1"/>
  <c r="BU2048" i="1"/>
  <c r="CB2048" i="1"/>
  <c r="H2049" i="1"/>
  <c r="BQ2049" i="1"/>
  <c r="BU2049" i="1"/>
  <c r="CB2049" i="1"/>
  <c r="H2050" i="1"/>
  <c r="BQ2050" i="1"/>
  <c r="BU2050" i="1"/>
  <c r="CB2050" i="1"/>
  <c r="H2051" i="1"/>
  <c r="BQ2051" i="1"/>
  <c r="BU2051" i="1"/>
  <c r="CB2051" i="1"/>
  <c r="H2052" i="1"/>
  <c r="BQ2052" i="1"/>
  <c r="BU2052" i="1"/>
  <c r="CB2052" i="1"/>
  <c r="H2053" i="1"/>
  <c r="BQ2053" i="1"/>
  <c r="BU2053" i="1"/>
  <c r="CB2053" i="1"/>
  <c r="H2054" i="1"/>
  <c r="BQ2054" i="1"/>
  <c r="BU2054" i="1"/>
  <c r="CB2054" i="1"/>
  <c r="H2055" i="1"/>
  <c r="BQ2055" i="1"/>
  <c r="BU2055" i="1"/>
  <c r="CB2055" i="1"/>
  <c r="H2056" i="1"/>
  <c r="BQ2056" i="1"/>
  <c r="BU2056" i="1"/>
  <c r="CB2056" i="1"/>
  <c r="H2057" i="1"/>
  <c r="BQ2057" i="1"/>
  <c r="BU2057" i="1"/>
  <c r="CB2057" i="1"/>
  <c r="H2058" i="1"/>
  <c r="BQ2058" i="1"/>
  <c r="BU2058" i="1"/>
  <c r="CB2058" i="1"/>
  <c r="H2059" i="1"/>
  <c r="BQ2059" i="1"/>
  <c r="BU2059" i="1"/>
  <c r="CB2059" i="1"/>
  <c r="H2060" i="1"/>
  <c r="BQ2060" i="1"/>
  <c r="BU2060" i="1"/>
  <c r="CB2060" i="1"/>
  <c r="H2061" i="1"/>
  <c r="BQ2061" i="1"/>
  <c r="BU2061" i="1"/>
  <c r="CB2061" i="1"/>
  <c r="H2062" i="1"/>
  <c r="BQ2062" i="1"/>
  <c r="BU2062" i="1"/>
  <c r="CB2062" i="1"/>
  <c r="H2063" i="1"/>
  <c r="BQ2063" i="1"/>
  <c r="BU2063" i="1"/>
  <c r="CB2063" i="1"/>
  <c r="H2064" i="1"/>
  <c r="BQ2064" i="1"/>
  <c r="BU2064" i="1"/>
  <c r="CB2064" i="1"/>
  <c r="H2065" i="1"/>
  <c r="BQ2065" i="1"/>
  <c r="BU2065" i="1"/>
  <c r="CB2065" i="1"/>
  <c r="H2066" i="1"/>
  <c r="BQ2066" i="1"/>
  <c r="BU2066" i="1"/>
  <c r="CB2066" i="1"/>
  <c r="H2067" i="1"/>
  <c r="BQ2067" i="1"/>
  <c r="BU2067" i="1"/>
  <c r="CB2067" i="1"/>
  <c r="H2068" i="1"/>
  <c r="BQ2068" i="1"/>
  <c r="BU2068" i="1"/>
  <c r="CB2068" i="1"/>
  <c r="H2069" i="1"/>
  <c r="BQ2069" i="1"/>
  <c r="BU2069" i="1"/>
  <c r="CB2069" i="1"/>
  <c r="H2070" i="1"/>
  <c r="BQ2070" i="1"/>
  <c r="BU2070" i="1"/>
  <c r="CB2070" i="1"/>
  <c r="H2071" i="1"/>
  <c r="BQ2071" i="1"/>
  <c r="BU2071" i="1"/>
  <c r="CB2071" i="1"/>
  <c r="H2072" i="1"/>
  <c r="BQ2072" i="1"/>
  <c r="BU2072" i="1"/>
  <c r="CB2072" i="1"/>
  <c r="H2073" i="1"/>
  <c r="BQ2073" i="1"/>
  <c r="BU2073" i="1"/>
  <c r="CB2073" i="1"/>
  <c r="H2074" i="1"/>
  <c r="BQ2074" i="1"/>
  <c r="BU2074" i="1"/>
  <c r="CB2074" i="1"/>
  <c r="H2075" i="1"/>
  <c r="BQ2075" i="1"/>
  <c r="BU2075" i="1"/>
  <c r="CB2075" i="1"/>
  <c r="H2076" i="1"/>
  <c r="BQ2076" i="1"/>
  <c r="BU2076" i="1"/>
  <c r="CB2076" i="1"/>
  <c r="H2077" i="1"/>
  <c r="BQ2077" i="1"/>
  <c r="BU2077" i="1"/>
  <c r="CB2077" i="1"/>
  <c r="H2078" i="1"/>
  <c r="BQ2078" i="1"/>
  <c r="BU2078" i="1"/>
  <c r="CB2078" i="1"/>
  <c r="H2079" i="1"/>
  <c r="BQ2079" i="1"/>
  <c r="BU2079" i="1"/>
  <c r="CB2079" i="1"/>
  <c r="H2080" i="1"/>
  <c r="BQ2080" i="1"/>
  <c r="BU2080" i="1"/>
  <c r="CB2080" i="1"/>
  <c r="H2081" i="1"/>
  <c r="BQ2081" i="1"/>
  <c r="BU2081" i="1"/>
  <c r="CB2081" i="1"/>
  <c r="H2082" i="1"/>
  <c r="BQ2082" i="1"/>
  <c r="BU2082" i="1"/>
  <c r="CB2082" i="1"/>
  <c r="H2083" i="1"/>
  <c r="BQ2083" i="1"/>
  <c r="BU2083" i="1"/>
  <c r="CB2083" i="1"/>
  <c r="H2084" i="1"/>
  <c r="BQ2084" i="1"/>
  <c r="BU2084" i="1"/>
  <c r="CB2084" i="1"/>
  <c r="H2085" i="1"/>
  <c r="BQ2085" i="1"/>
  <c r="BU2085" i="1"/>
  <c r="CB2085" i="1"/>
  <c r="H2086" i="1"/>
  <c r="BQ2086" i="1"/>
  <c r="BU2086" i="1"/>
  <c r="CB2086" i="1"/>
  <c r="H2087" i="1"/>
  <c r="BQ2087" i="1"/>
  <c r="BU2087" i="1"/>
  <c r="CB2087" i="1"/>
  <c r="H2088" i="1"/>
  <c r="BQ2088" i="1"/>
  <c r="BU2088" i="1"/>
  <c r="CB2088" i="1"/>
  <c r="H2089" i="1"/>
  <c r="BQ2089" i="1"/>
  <c r="BU2089" i="1"/>
  <c r="CB2089" i="1"/>
  <c r="H2090" i="1"/>
  <c r="BQ2090" i="1"/>
  <c r="BU2090" i="1"/>
  <c r="CB2090" i="1"/>
  <c r="H2091" i="1"/>
  <c r="BQ2091" i="1"/>
  <c r="BU2091" i="1"/>
  <c r="CB2091" i="1"/>
  <c r="H2092" i="1"/>
  <c r="BQ2092" i="1"/>
  <c r="BU2092" i="1"/>
  <c r="CB2092" i="1"/>
  <c r="H2093" i="1"/>
  <c r="BQ2093" i="1"/>
  <c r="BU2093" i="1"/>
  <c r="CB2093" i="1"/>
  <c r="H2094" i="1"/>
  <c r="BQ2094" i="1"/>
  <c r="BU2094" i="1"/>
  <c r="CB2094" i="1"/>
  <c r="H2095" i="1"/>
  <c r="BQ2095" i="1"/>
  <c r="BU2095" i="1"/>
  <c r="CB2095" i="1"/>
  <c r="H2096" i="1"/>
  <c r="BQ2096" i="1"/>
  <c r="BU2096" i="1"/>
  <c r="CB2096" i="1"/>
  <c r="H2097" i="1"/>
  <c r="BQ2097" i="1"/>
  <c r="BU2097" i="1"/>
  <c r="CB2097" i="1"/>
  <c r="H2098" i="1"/>
  <c r="BQ2098" i="1"/>
  <c r="BU2098" i="1"/>
  <c r="CB2098" i="1"/>
  <c r="H2099" i="1"/>
  <c r="BQ2099" i="1"/>
  <c r="BU2099" i="1"/>
  <c r="CB2099" i="1"/>
  <c r="H2100" i="1"/>
  <c r="BQ2100" i="1"/>
  <c r="BU2100" i="1"/>
  <c r="CB2100" i="1"/>
  <c r="H2101" i="1"/>
  <c r="BQ2101" i="1"/>
  <c r="BU2101" i="1"/>
  <c r="CB2101" i="1"/>
  <c r="H2102" i="1"/>
  <c r="BQ2102" i="1"/>
  <c r="BU2102" i="1"/>
  <c r="CB2102" i="1"/>
  <c r="H2103" i="1"/>
  <c r="BQ2103" i="1"/>
  <c r="BU2103" i="1"/>
  <c r="CB2103" i="1"/>
  <c r="H2104" i="1"/>
  <c r="BQ2104" i="1"/>
  <c r="BU2104" i="1"/>
  <c r="CB2104" i="1"/>
  <c r="H2105" i="1"/>
  <c r="BQ2105" i="1"/>
  <c r="BU2105" i="1"/>
  <c r="CB2105" i="1"/>
  <c r="H2106" i="1"/>
  <c r="BQ2106" i="1"/>
  <c r="BU2106" i="1"/>
  <c r="CB2106" i="1"/>
  <c r="H2107" i="1"/>
  <c r="BQ2107" i="1"/>
  <c r="BU2107" i="1"/>
  <c r="CB2107" i="1"/>
  <c r="H2108" i="1"/>
  <c r="BQ2108" i="1"/>
  <c r="BU2108" i="1"/>
  <c r="CB2108" i="1"/>
  <c r="H2109" i="1"/>
  <c r="BQ2109" i="1"/>
  <c r="BU2109" i="1"/>
  <c r="CB2109" i="1"/>
  <c r="H2110" i="1"/>
  <c r="BQ2110" i="1"/>
  <c r="BU2110" i="1"/>
  <c r="CB2110" i="1"/>
  <c r="H2111" i="1"/>
  <c r="BQ2111" i="1"/>
  <c r="BU2111" i="1"/>
  <c r="CB2111" i="1"/>
  <c r="H2112" i="1"/>
  <c r="BQ2112" i="1"/>
  <c r="BU2112" i="1"/>
  <c r="CB2112" i="1"/>
  <c r="H2113" i="1"/>
  <c r="BQ2113" i="1"/>
  <c r="BU2113" i="1"/>
  <c r="CB2113" i="1"/>
  <c r="H2114" i="1"/>
  <c r="BQ2114" i="1"/>
  <c r="BU2114" i="1"/>
  <c r="CB2114" i="1"/>
  <c r="H2115" i="1"/>
  <c r="BQ2115" i="1"/>
  <c r="BU2115" i="1"/>
  <c r="CB2115" i="1"/>
  <c r="H2116" i="1"/>
  <c r="BQ2116" i="1"/>
  <c r="BU2116" i="1"/>
  <c r="CB2116" i="1"/>
  <c r="H2117" i="1"/>
  <c r="BQ2117" i="1"/>
  <c r="BU2117" i="1"/>
  <c r="CB2117" i="1"/>
  <c r="H2118" i="1"/>
  <c r="BQ2118" i="1"/>
  <c r="BU2118" i="1"/>
  <c r="CB2118" i="1"/>
  <c r="H2119" i="1"/>
  <c r="BQ2119" i="1"/>
  <c r="BU2119" i="1"/>
  <c r="CB2119" i="1"/>
  <c r="H2120" i="1"/>
  <c r="BQ2120" i="1"/>
  <c r="BU2120" i="1"/>
  <c r="CB2120" i="1"/>
  <c r="H2121" i="1"/>
  <c r="BQ2121" i="1"/>
  <c r="BU2121" i="1"/>
  <c r="CB2121" i="1"/>
  <c r="H2122" i="1"/>
  <c r="BQ2122" i="1"/>
  <c r="BU2122" i="1"/>
  <c r="CB2122" i="1"/>
  <c r="H2123" i="1"/>
  <c r="BQ2123" i="1"/>
  <c r="BU2123" i="1"/>
  <c r="CB2123" i="1"/>
  <c r="H2124" i="1"/>
  <c r="BQ2124" i="1"/>
  <c r="BU2124" i="1"/>
  <c r="CB2124" i="1"/>
  <c r="H2125" i="1"/>
  <c r="BQ2125" i="1"/>
  <c r="BU2125" i="1"/>
  <c r="CB2125" i="1"/>
  <c r="H2126" i="1"/>
  <c r="BQ2126" i="1"/>
  <c r="BU2126" i="1"/>
  <c r="CB2126" i="1"/>
  <c r="H2127" i="1"/>
  <c r="BQ2127" i="1"/>
  <c r="BU2127" i="1"/>
  <c r="CB2127" i="1"/>
  <c r="H2128" i="1"/>
  <c r="BQ2128" i="1"/>
  <c r="BU2128" i="1"/>
  <c r="CB2128" i="1"/>
  <c r="H2129" i="1"/>
  <c r="BQ2129" i="1"/>
  <c r="BU2129" i="1"/>
  <c r="CB2129" i="1"/>
  <c r="H2130" i="1"/>
  <c r="BQ2130" i="1"/>
  <c r="BU2130" i="1"/>
  <c r="CB2130" i="1"/>
  <c r="H2131" i="1"/>
  <c r="BQ2131" i="1"/>
  <c r="BU2131" i="1"/>
  <c r="CB2131" i="1"/>
  <c r="H2132" i="1"/>
  <c r="BQ2132" i="1"/>
  <c r="BU2132" i="1"/>
  <c r="CB2132" i="1"/>
  <c r="H2133" i="1"/>
  <c r="BQ2133" i="1"/>
  <c r="BU2133" i="1"/>
  <c r="CB2133" i="1"/>
  <c r="H2134" i="1"/>
  <c r="BQ2134" i="1"/>
  <c r="BU2134" i="1"/>
  <c r="CB2134" i="1"/>
  <c r="H2135" i="1"/>
  <c r="BQ2135" i="1"/>
  <c r="BU2135" i="1"/>
  <c r="CB2135" i="1"/>
  <c r="H2136" i="1"/>
  <c r="BQ2136" i="1"/>
  <c r="BU2136" i="1"/>
  <c r="CB2136" i="1"/>
  <c r="H2137" i="1"/>
  <c r="BQ2137" i="1"/>
  <c r="BU2137" i="1"/>
  <c r="CB2137" i="1"/>
  <c r="H2138" i="1"/>
  <c r="BQ2138" i="1"/>
  <c r="BU2138" i="1"/>
  <c r="CB2138" i="1"/>
  <c r="H2139" i="1"/>
  <c r="BQ2139" i="1"/>
  <c r="BU2139" i="1"/>
  <c r="CB2139" i="1"/>
  <c r="H2140" i="1"/>
  <c r="BQ2140" i="1"/>
  <c r="BU2140" i="1"/>
  <c r="CB2140" i="1"/>
  <c r="H2141" i="1"/>
  <c r="BQ2141" i="1"/>
  <c r="BU2141" i="1"/>
  <c r="CB2141" i="1"/>
  <c r="H2142" i="1"/>
  <c r="BQ2142" i="1"/>
  <c r="BU2142" i="1"/>
  <c r="CB2142" i="1"/>
  <c r="H2143" i="1"/>
  <c r="BQ2143" i="1"/>
  <c r="BU2143" i="1"/>
  <c r="CB2143" i="1"/>
  <c r="H2144" i="1"/>
  <c r="BQ2144" i="1"/>
  <c r="BU2144" i="1"/>
  <c r="CB2144" i="1"/>
  <c r="H2145" i="1"/>
  <c r="BQ2145" i="1"/>
  <c r="BU2145" i="1"/>
  <c r="CB2145" i="1"/>
  <c r="H2146" i="1"/>
  <c r="BQ2146" i="1"/>
  <c r="BU2146" i="1"/>
  <c r="CB2146" i="1"/>
  <c r="H2147" i="1"/>
  <c r="BQ2147" i="1"/>
  <c r="BU2147" i="1"/>
  <c r="CB2147" i="1"/>
  <c r="H2148" i="1"/>
  <c r="BQ2148" i="1"/>
  <c r="BU2148" i="1"/>
  <c r="CB2148" i="1"/>
  <c r="H2149" i="1"/>
  <c r="BQ2149" i="1"/>
  <c r="BU2149" i="1"/>
  <c r="CB2149" i="1"/>
  <c r="H2150" i="1"/>
  <c r="BQ2150" i="1"/>
  <c r="BU2150" i="1"/>
  <c r="CB2150" i="1"/>
  <c r="H2151" i="1"/>
  <c r="BQ2151" i="1"/>
  <c r="BU2151" i="1"/>
  <c r="CB2151" i="1"/>
  <c r="H2152" i="1"/>
  <c r="BQ2152" i="1"/>
  <c r="BU2152" i="1"/>
  <c r="CB2152" i="1"/>
  <c r="H2153" i="1"/>
  <c r="BQ2153" i="1"/>
  <c r="BU2153" i="1"/>
  <c r="CB2153" i="1"/>
  <c r="H2154" i="1"/>
  <c r="BQ2154" i="1"/>
  <c r="BU2154" i="1"/>
  <c r="CB2154" i="1"/>
  <c r="H2155" i="1"/>
  <c r="BQ2155" i="1"/>
  <c r="BU2155" i="1"/>
  <c r="CB2155" i="1"/>
  <c r="H2156" i="1"/>
  <c r="BQ2156" i="1"/>
  <c r="BU2156" i="1"/>
  <c r="CB2156" i="1"/>
  <c r="H2157" i="1"/>
  <c r="BQ2157" i="1"/>
  <c r="BU2157" i="1"/>
  <c r="CB2157" i="1"/>
  <c r="H2158" i="1"/>
  <c r="BQ2158" i="1"/>
  <c r="BU2158" i="1"/>
  <c r="CB2158" i="1"/>
  <c r="H2159" i="1"/>
  <c r="BQ2159" i="1"/>
  <c r="BU2159" i="1"/>
  <c r="CB2159" i="1"/>
  <c r="H2160" i="1"/>
  <c r="BQ2160" i="1"/>
  <c r="BU2160" i="1"/>
  <c r="CB2160" i="1"/>
  <c r="H2161" i="1"/>
  <c r="BQ2161" i="1"/>
  <c r="BU2161" i="1"/>
  <c r="CB2161" i="1"/>
  <c r="H2162" i="1"/>
  <c r="BQ2162" i="1"/>
  <c r="BU2162" i="1"/>
  <c r="CB2162" i="1"/>
  <c r="H2163" i="1"/>
  <c r="BQ2163" i="1"/>
  <c r="BU2163" i="1"/>
  <c r="CB2163" i="1"/>
  <c r="H2164" i="1"/>
  <c r="BQ2164" i="1"/>
  <c r="BU2164" i="1"/>
  <c r="CB2164" i="1"/>
  <c r="H2165" i="1"/>
  <c r="BQ2165" i="1"/>
  <c r="BU2165" i="1"/>
  <c r="CB2165" i="1"/>
  <c r="H2166" i="1"/>
  <c r="BQ2166" i="1"/>
  <c r="BU2166" i="1"/>
  <c r="CB2166" i="1"/>
  <c r="H2167" i="1"/>
  <c r="BQ2167" i="1"/>
  <c r="BU2167" i="1"/>
  <c r="CB2167" i="1"/>
  <c r="H2168" i="1"/>
  <c r="BQ2168" i="1"/>
  <c r="BU2168" i="1"/>
  <c r="CB2168" i="1"/>
  <c r="H2169" i="1"/>
  <c r="BQ2169" i="1"/>
  <c r="BU2169" i="1"/>
  <c r="CB2169" i="1"/>
  <c r="H2170" i="1"/>
  <c r="BQ2170" i="1"/>
  <c r="BU2170" i="1"/>
  <c r="CB2170" i="1"/>
  <c r="H2171" i="1"/>
  <c r="BQ2171" i="1"/>
  <c r="BU2171" i="1"/>
  <c r="CB2171" i="1"/>
  <c r="H2172" i="1"/>
  <c r="BQ2172" i="1"/>
  <c r="BU2172" i="1"/>
  <c r="CB2172" i="1"/>
  <c r="H2173" i="1"/>
  <c r="BQ2173" i="1"/>
  <c r="BU2173" i="1"/>
  <c r="CB2173" i="1"/>
  <c r="H2174" i="1"/>
  <c r="BQ2174" i="1"/>
  <c r="BU2174" i="1"/>
  <c r="CB2174" i="1"/>
  <c r="H2175" i="1"/>
  <c r="BQ2175" i="1"/>
  <c r="BU2175" i="1"/>
  <c r="CB2175" i="1"/>
  <c r="H2176" i="1"/>
  <c r="BQ2176" i="1"/>
  <c r="BU2176" i="1"/>
  <c r="CB2176" i="1"/>
  <c r="H2177" i="1"/>
  <c r="BQ2177" i="1"/>
  <c r="BU2177" i="1"/>
  <c r="CB2177" i="1"/>
  <c r="H2178" i="1"/>
  <c r="BQ2178" i="1"/>
  <c r="BU2178" i="1"/>
  <c r="CB2178" i="1"/>
  <c r="H2179" i="1"/>
  <c r="BQ2179" i="1"/>
  <c r="BU2179" i="1"/>
  <c r="CB2179" i="1"/>
  <c r="H2180" i="1"/>
  <c r="BQ2180" i="1"/>
  <c r="BU2180" i="1"/>
  <c r="CB2180" i="1"/>
  <c r="H2181" i="1"/>
  <c r="BQ2181" i="1"/>
  <c r="BU2181" i="1"/>
  <c r="CB2181" i="1"/>
  <c r="H2182" i="1"/>
  <c r="BQ2182" i="1"/>
  <c r="BU2182" i="1"/>
  <c r="CB2182" i="1"/>
  <c r="H2183" i="1"/>
  <c r="BQ2183" i="1"/>
  <c r="BU2183" i="1"/>
  <c r="CB2183" i="1"/>
  <c r="H2184" i="1"/>
  <c r="BQ2184" i="1"/>
  <c r="BU2184" i="1"/>
  <c r="CB2184" i="1"/>
  <c r="H2185" i="1"/>
  <c r="BQ2185" i="1"/>
  <c r="BU2185" i="1"/>
  <c r="CB2185" i="1"/>
  <c r="H2186" i="1"/>
  <c r="BQ2186" i="1"/>
  <c r="BU2186" i="1"/>
  <c r="CB2186" i="1"/>
  <c r="H2187" i="1"/>
  <c r="BQ2187" i="1"/>
  <c r="BU2187" i="1"/>
  <c r="CB2187" i="1"/>
  <c r="H2188" i="1"/>
  <c r="BQ2188" i="1"/>
  <c r="BU2188" i="1"/>
  <c r="CB2188" i="1"/>
  <c r="H2189" i="1"/>
  <c r="BQ2189" i="1"/>
  <c r="BU2189" i="1"/>
  <c r="CB2189" i="1"/>
  <c r="H2190" i="1"/>
  <c r="BQ2190" i="1"/>
  <c r="BU2190" i="1"/>
  <c r="CB2190" i="1"/>
  <c r="H2191" i="1"/>
  <c r="BQ2191" i="1"/>
  <c r="BU2191" i="1"/>
  <c r="CB2191" i="1"/>
  <c r="H2192" i="1"/>
  <c r="BQ2192" i="1"/>
  <c r="BU2192" i="1"/>
  <c r="CB2192" i="1"/>
  <c r="H2193" i="1"/>
  <c r="BQ2193" i="1"/>
  <c r="BU2193" i="1"/>
  <c r="CB2193" i="1"/>
  <c r="H2194" i="1"/>
  <c r="BQ2194" i="1"/>
  <c r="BU2194" i="1"/>
  <c r="CB2194" i="1"/>
  <c r="H2195" i="1"/>
  <c r="BQ2195" i="1"/>
  <c r="BU2195" i="1"/>
  <c r="CB2195" i="1"/>
  <c r="H2196" i="1"/>
  <c r="BQ2196" i="1"/>
  <c r="BU2196" i="1"/>
  <c r="CB2196" i="1"/>
  <c r="H2197" i="1"/>
  <c r="BQ2197" i="1"/>
  <c r="BU2197" i="1"/>
  <c r="CB2197" i="1"/>
  <c r="H2198" i="1"/>
  <c r="BQ2198" i="1"/>
  <c r="BU2198" i="1"/>
  <c r="CB2198" i="1"/>
  <c r="H2199" i="1"/>
  <c r="BQ2199" i="1"/>
  <c r="BU2199" i="1"/>
  <c r="CB2199" i="1"/>
  <c r="H2200" i="1"/>
  <c r="BQ2200" i="1"/>
  <c r="BU2200" i="1"/>
  <c r="CB2200" i="1"/>
  <c r="H2201" i="1"/>
  <c r="BQ2201" i="1"/>
  <c r="BU2201" i="1"/>
  <c r="CB2201" i="1"/>
  <c r="H2202" i="1"/>
  <c r="BQ2202" i="1"/>
  <c r="BU2202" i="1"/>
  <c r="CB2202" i="1"/>
  <c r="H2203" i="1"/>
  <c r="BQ2203" i="1"/>
  <c r="BU2203" i="1"/>
  <c r="CB2203" i="1"/>
  <c r="H2204" i="1"/>
  <c r="BQ2204" i="1"/>
  <c r="BU2204" i="1"/>
  <c r="CB2204" i="1"/>
  <c r="H2205" i="1"/>
  <c r="BQ2205" i="1"/>
  <c r="BU2205" i="1"/>
  <c r="CB2205" i="1"/>
  <c r="H2206" i="1"/>
  <c r="BQ2206" i="1"/>
  <c r="BU2206" i="1"/>
  <c r="CB2206" i="1"/>
  <c r="H2207" i="1"/>
  <c r="BQ2207" i="1"/>
  <c r="BU2207" i="1"/>
  <c r="CB2207" i="1"/>
  <c r="H2208" i="1"/>
  <c r="BQ2208" i="1"/>
  <c r="BU2208" i="1"/>
  <c r="CB2208" i="1"/>
  <c r="H2209" i="1"/>
  <c r="BQ2209" i="1"/>
  <c r="BU2209" i="1"/>
  <c r="CB2209" i="1"/>
  <c r="H2210" i="1"/>
  <c r="BQ2210" i="1"/>
  <c r="BU2210" i="1"/>
  <c r="CB2210" i="1"/>
  <c r="H2211" i="1"/>
  <c r="BQ2211" i="1"/>
  <c r="BU2211" i="1"/>
  <c r="CB2211" i="1"/>
  <c r="H2212" i="1"/>
  <c r="BQ2212" i="1"/>
  <c r="BU2212" i="1"/>
  <c r="CB2212" i="1"/>
  <c r="H2213" i="1"/>
  <c r="BQ2213" i="1"/>
  <c r="BU2213" i="1"/>
  <c r="CB2213" i="1"/>
  <c r="H2214" i="1"/>
  <c r="BQ2214" i="1"/>
  <c r="BU2214" i="1"/>
  <c r="CB2214" i="1"/>
  <c r="H2215" i="1"/>
  <c r="BQ2215" i="1"/>
  <c r="BU2215" i="1"/>
  <c r="CB2215" i="1"/>
  <c r="H2216" i="1"/>
  <c r="BQ2216" i="1"/>
  <c r="BU2216" i="1"/>
  <c r="CB2216" i="1"/>
  <c r="H2217" i="1"/>
  <c r="BQ2217" i="1"/>
  <c r="BU2217" i="1"/>
  <c r="CB2217" i="1"/>
  <c r="H2218" i="1"/>
  <c r="BQ2218" i="1"/>
  <c r="BU2218" i="1"/>
  <c r="CB2218" i="1"/>
  <c r="H2219" i="1"/>
  <c r="BQ2219" i="1"/>
  <c r="BU2219" i="1"/>
  <c r="CB2219" i="1"/>
  <c r="H2220" i="1"/>
  <c r="BQ2220" i="1"/>
  <c r="BU2220" i="1"/>
  <c r="CB2220" i="1"/>
  <c r="H2221" i="1"/>
  <c r="BQ2221" i="1"/>
  <c r="BU2221" i="1"/>
  <c r="CB2221" i="1"/>
  <c r="H2222" i="1"/>
  <c r="BQ2222" i="1"/>
  <c r="BU2222" i="1"/>
  <c r="CB2222" i="1"/>
  <c r="H2223" i="1"/>
  <c r="BQ2223" i="1"/>
  <c r="BU2223" i="1"/>
  <c r="CB2223" i="1"/>
  <c r="H2224" i="1"/>
  <c r="BQ2224" i="1"/>
  <c r="BU2224" i="1"/>
  <c r="CB2224" i="1"/>
  <c r="H2225" i="1"/>
  <c r="BQ2225" i="1"/>
  <c r="BU2225" i="1"/>
  <c r="CB2225" i="1"/>
  <c r="H2226" i="1"/>
  <c r="BQ2226" i="1"/>
  <c r="BU2226" i="1"/>
  <c r="CB2226" i="1"/>
  <c r="H2227" i="1"/>
  <c r="BQ2227" i="1"/>
  <c r="BU2227" i="1"/>
  <c r="CB2227" i="1"/>
  <c r="H2228" i="1"/>
  <c r="BQ2228" i="1"/>
  <c r="BU2228" i="1"/>
  <c r="CB2228" i="1"/>
  <c r="H2229" i="1"/>
  <c r="BQ2229" i="1"/>
  <c r="BU2229" i="1"/>
  <c r="CB2229" i="1"/>
  <c r="H2230" i="1"/>
  <c r="BQ2230" i="1"/>
  <c r="BU2230" i="1"/>
  <c r="CB2230" i="1"/>
  <c r="H2231" i="1"/>
  <c r="BQ2231" i="1"/>
  <c r="BU2231" i="1"/>
  <c r="CB2231" i="1"/>
  <c r="H2232" i="1"/>
  <c r="BQ2232" i="1"/>
  <c r="BU2232" i="1"/>
  <c r="CB2232" i="1"/>
  <c r="H2233" i="1"/>
  <c r="BQ2233" i="1"/>
  <c r="BU2233" i="1"/>
  <c r="CB2233" i="1"/>
  <c r="H2234" i="1"/>
  <c r="BQ2234" i="1"/>
  <c r="BU2234" i="1"/>
  <c r="CB2234" i="1"/>
  <c r="H2235" i="1"/>
  <c r="BQ2235" i="1"/>
  <c r="BU2235" i="1"/>
  <c r="CB2235" i="1"/>
  <c r="H2236" i="1"/>
  <c r="BQ2236" i="1"/>
  <c r="BU2236" i="1"/>
  <c r="CB2236" i="1"/>
  <c r="H2237" i="1"/>
  <c r="BQ2237" i="1"/>
  <c r="BU2237" i="1"/>
  <c r="CB2237" i="1"/>
  <c r="H2238" i="1"/>
  <c r="BQ2238" i="1"/>
  <c r="BU2238" i="1"/>
  <c r="CB2238" i="1"/>
  <c r="H2239" i="1"/>
  <c r="BQ2239" i="1"/>
  <c r="BU2239" i="1"/>
  <c r="CB2239" i="1"/>
  <c r="H2240" i="1"/>
  <c r="BQ2240" i="1"/>
  <c r="BU2240" i="1"/>
  <c r="CB2240" i="1"/>
  <c r="H2241" i="1"/>
  <c r="BQ2241" i="1"/>
  <c r="BU2241" i="1"/>
  <c r="CB2241" i="1"/>
  <c r="H2242" i="1"/>
  <c r="BQ2242" i="1"/>
  <c r="BU2242" i="1"/>
  <c r="CB2242" i="1"/>
  <c r="H2243" i="1"/>
  <c r="BQ2243" i="1"/>
  <c r="BU2243" i="1"/>
  <c r="CB2243" i="1"/>
  <c r="H2244" i="1"/>
  <c r="BQ2244" i="1"/>
  <c r="BU2244" i="1"/>
  <c r="CB2244" i="1"/>
  <c r="H2245" i="1"/>
  <c r="BQ2245" i="1"/>
  <c r="BU2245" i="1"/>
  <c r="CB2245" i="1"/>
  <c r="H2246" i="1"/>
  <c r="BQ2246" i="1"/>
  <c r="BU2246" i="1"/>
  <c r="CB2246" i="1"/>
  <c r="H2247" i="1"/>
  <c r="BQ2247" i="1"/>
  <c r="BU2247" i="1"/>
  <c r="CB2247" i="1"/>
  <c r="H2248" i="1"/>
  <c r="BQ2248" i="1"/>
  <c r="BU2248" i="1"/>
  <c r="CB2248" i="1"/>
  <c r="H2249" i="1"/>
  <c r="BQ2249" i="1"/>
  <c r="BU2249" i="1"/>
  <c r="CB2249" i="1"/>
  <c r="H2250" i="1"/>
  <c r="BQ2250" i="1"/>
  <c r="BU2250" i="1"/>
  <c r="CB2250" i="1"/>
  <c r="H2251" i="1"/>
  <c r="BQ2251" i="1"/>
  <c r="BU2251" i="1"/>
  <c r="CB2251" i="1"/>
  <c r="H2252" i="1"/>
  <c r="BQ2252" i="1"/>
  <c r="BU2252" i="1"/>
  <c r="CB2252" i="1"/>
  <c r="H2253" i="1"/>
  <c r="BQ2253" i="1"/>
  <c r="BU2253" i="1"/>
  <c r="CB2253" i="1"/>
  <c r="H2254" i="1"/>
  <c r="BQ2254" i="1"/>
  <c r="BU2254" i="1"/>
  <c r="CB2254" i="1"/>
  <c r="H2255" i="1"/>
  <c r="BQ2255" i="1"/>
  <c r="BU2255" i="1"/>
  <c r="CB2255" i="1"/>
  <c r="H2256" i="1"/>
  <c r="BQ2256" i="1"/>
  <c r="BU2256" i="1"/>
  <c r="CB2256" i="1"/>
  <c r="H2257" i="1"/>
  <c r="BQ2257" i="1"/>
  <c r="BU2257" i="1"/>
  <c r="CB2257" i="1"/>
  <c r="H2258" i="1"/>
  <c r="BQ2258" i="1"/>
  <c r="BU2258" i="1"/>
  <c r="CB2258" i="1"/>
  <c r="H2259" i="1"/>
  <c r="BQ2259" i="1"/>
  <c r="BU2259" i="1"/>
  <c r="CB2259" i="1"/>
  <c r="H2260" i="1"/>
  <c r="BQ2260" i="1"/>
  <c r="BU2260" i="1"/>
  <c r="CB2260" i="1"/>
  <c r="H2261" i="1"/>
  <c r="BQ2261" i="1"/>
  <c r="BU2261" i="1"/>
  <c r="CB2261" i="1"/>
  <c r="H2262" i="1"/>
  <c r="BQ2262" i="1"/>
  <c r="BU2262" i="1"/>
  <c r="CB2262" i="1"/>
  <c r="H2263" i="1"/>
  <c r="BQ2263" i="1"/>
  <c r="BU2263" i="1"/>
  <c r="CB2263" i="1"/>
  <c r="H2264" i="1"/>
  <c r="BQ2264" i="1"/>
  <c r="BU2264" i="1"/>
  <c r="CB2264" i="1"/>
  <c r="H2265" i="1"/>
  <c r="BQ2265" i="1"/>
  <c r="BU2265" i="1"/>
  <c r="CB2265" i="1"/>
  <c r="H2266" i="1"/>
  <c r="BQ2266" i="1"/>
  <c r="BU2266" i="1"/>
  <c r="CB2266" i="1"/>
  <c r="H2267" i="1"/>
  <c r="BQ2267" i="1"/>
  <c r="BU2267" i="1"/>
  <c r="CB2267" i="1"/>
  <c r="H2268" i="1"/>
  <c r="BQ2268" i="1"/>
  <c r="BU2268" i="1"/>
  <c r="CB2268" i="1"/>
  <c r="H2269" i="1"/>
  <c r="BQ2269" i="1"/>
  <c r="BU2269" i="1"/>
  <c r="CB2269" i="1"/>
  <c r="H2270" i="1"/>
  <c r="BQ2270" i="1"/>
  <c r="BU2270" i="1"/>
  <c r="CB2270" i="1"/>
  <c r="H2271" i="1"/>
  <c r="BQ2271" i="1"/>
  <c r="BU2271" i="1"/>
  <c r="CB2271" i="1"/>
  <c r="H2272" i="1"/>
  <c r="BQ2272" i="1"/>
  <c r="BU2272" i="1"/>
  <c r="CB2272" i="1"/>
  <c r="H2273" i="1"/>
  <c r="BQ2273" i="1"/>
  <c r="BU2273" i="1"/>
  <c r="CB2273" i="1"/>
  <c r="H2274" i="1"/>
  <c r="BQ2274" i="1"/>
  <c r="BU2274" i="1"/>
  <c r="CB2274" i="1"/>
  <c r="H2275" i="1"/>
  <c r="BQ2275" i="1"/>
  <c r="BU2275" i="1"/>
  <c r="CB2275" i="1"/>
  <c r="H2276" i="1"/>
  <c r="BQ2276" i="1"/>
  <c r="BU2276" i="1"/>
  <c r="CB2276" i="1"/>
  <c r="H2277" i="1"/>
  <c r="BQ2277" i="1"/>
  <c r="BU2277" i="1"/>
  <c r="CB2277" i="1"/>
  <c r="H2278" i="1"/>
  <c r="BQ2278" i="1"/>
  <c r="BU2278" i="1"/>
  <c r="CB2278" i="1"/>
  <c r="H2279" i="1"/>
  <c r="BQ2279" i="1"/>
  <c r="BU2279" i="1"/>
  <c r="CB2279" i="1"/>
  <c r="H2280" i="1"/>
  <c r="BQ2280" i="1"/>
  <c r="BU2280" i="1"/>
  <c r="CB2280" i="1"/>
  <c r="H2281" i="1"/>
  <c r="BQ2281" i="1"/>
  <c r="BU2281" i="1"/>
  <c r="CB2281" i="1"/>
  <c r="H2282" i="1"/>
  <c r="BQ2282" i="1"/>
  <c r="BU2282" i="1"/>
  <c r="CB2282" i="1"/>
  <c r="H2283" i="1"/>
  <c r="BQ2283" i="1"/>
  <c r="BU2283" i="1"/>
  <c r="CB2283" i="1"/>
  <c r="H2284" i="1"/>
  <c r="BQ2284" i="1"/>
  <c r="BU2284" i="1"/>
  <c r="CB2284" i="1"/>
  <c r="H2285" i="1"/>
  <c r="BQ2285" i="1"/>
  <c r="BU2285" i="1"/>
  <c r="CB2285" i="1"/>
  <c r="H2286" i="1"/>
  <c r="BQ2286" i="1"/>
  <c r="BU2286" i="1"/>
  <c r="CB2286" i="1"/>
  <c r="H2287" i="1"/>
  <c r="BQ2287" i="1"/>
  <c r="BU2287" i="1"/>
  <c r="CB2287" i="1"/>
  <c r="H2288" i="1"/>
  <c r="BQ2288" i="1"/>
  <c r="BU2288" i="1"/>
  <c r="CB2288" i="1"/>
  <c r="H2289" i="1"/>
  <c r="BQ2289" i="1"/>
  <c r="BU2289" i="1"/>
  <c r="CB2289" i="1"/>
  <c r="H2290" i="1"/>
  <c r="BQ2290" i="1"/>
  <c r="BU2290" i="1"/>
  <c r="CB2290" i="1"/>
  <c r="H2291" i="1"/>
  <c r="BQ2291" i="1"/>
  <c r="BU2291" i="1"/>
  <c r="CB2291" i="1"/>
  <c r="H2292" i="1"/>
  <c r="BQ2292" i="1"/>
  <c r="BU2292" i="1"/>
  <c r="CB2292" i="1"/>
  <c r="H2293" i="1"/>
  <c r="BQ2293" i="1"/>
  <c r="BU2293" i="1"/>
  <c r="CB2293" i="1"/>
  <c r="H2294" i="1"/>
  <c r="BQ2294" i="1"/>
  <c r="BU2294" i="1"/>
  <c r="CB2294" i="1"/>
  <c r="H2295" i="1"/>
  <c r="BQ2295" i="1"/>
  <c r="BU2295" i="1"/>
  <c r="CB2295" i="1"/>
  <c r="H2296" i="1"/>
  <c r="BQ2296" i="1"/>
  <c r="BU2296" i="1"/>
  <c r="CB2296" i="1"/>
  <c r="H2297" i="1"/>
  <c r="BQ2297" i="1"/>
  <c r="BU2297" i="1"/>
  <c r="CB2297" i="1"/>
  <c r="H2298" i="1"/>
  <c r="BQ2298" i="1"/>
  <c r="BU2298" i="1"/>
  <c r="CB2298" i="1"/>
  <c r="H2299" i="1"/>
  <c r="BQ2299" i="1"/>
  <c r="BU2299" i="1"/>
  <c r="CB2299" i="1"/>
  <c r="H2300" i="1"/>
  <c r="BQ2300" i="1"/>
  <c r="BU2300" i="1"/>
  <c r="CB2300" i="1"/>
  <c r="H2301" i="1"/>
  <c r="BQ2301" i="1"/>
  <c r="BU2301" i="1"/>
  <c r="CB2301" i="1"/>
  <c r="H2302" i="1"/>
  <c r="BQ2302" i="1"/>
  <c r="BU2302" i="1"/>
  <c r="CB2302" i="1"/>
  <c r="H2303" i="1"/>
  <c r="BQ2303" i="1"/>
  <c r="BU2303" i="1"/>
  <c r="CB2303" i="1"/>
  <c r="H2304" i="1"/>
  <c r="BQ2304" i="1"/>
  <c r="BU2304" i="1"/>
  <c r="CB2304" i="1"/>
  <c r="H2305" i="1"/>
  <c r="BQ2305" i="1"/>
  <c r="BU2305" i="1"/>
  <c r="CB2305" i="1"/>
  <c r="H2306" i="1"/>
  <c r="BQ2306" i="1"/>
  <c r="BU2306" i="1"/>
  <c r="CB2306" i="1"/>
  <c r="H2307" i="1"/>
  <c r="BQ2307" i="1"/>
  <c r="BU2307" i="1"/>
  <c r="CB2307" i="1"/>
  <c r="H2308" i="1"/>
  <c r="BQ2308" i="1"/>
  <c r="BU2308" i="1"/>
  <c r="CB2308" i="1"/>
  <c r="H2309" i="1"/>
  <c r="BQ2309" i="1"/>
  <c r="BU2309" i="1"/>
  <c r="CB2309" i="1"/>
  <c r="H2310" i="1"/>
  <c r="BQ2310" i="1"/>
  <c r="BU2310" i="1"/>
  <c r="CB2310" i="1"/>
  <c r="H2311" i="1"/>
  <c r="BQ2311" i="1"/>
  <c r="BU2311" i="1"/>
  <c r="CB2311" i="1"/>
  <c r="H2312" i="1"/>
  <c r="BQ2312" i="1"/>
  <c r="BU2312" i="1"/>
  <c r="CB2312" i="1"/>
  <c r="H2313" i="1"/>
  <c r="BQ2313" i="1"/>
  <c r="BU2313" i="1"/>
  <c r="CB2313" i="1"/>
  <c r="H2314" i="1"/>
  <c r="BQ2314" i="1"/>
  <c r="BU2314" i="1"/>
  <c r="CB2314" i="1"/>
  <c r="H2315" i="1"/>
  <c r="BQ2315" i="1"/>
  <c r="BU2315" i="1"/>
  <c r="CB2315" i="1"/>
  <c r="H2316" i="1"/>
  <c r="BQ2316" i="1"/>
  <c r="BU2316" i="1"/>
  <c r="CB2316" i="1"/>
  <c r="H2317" i="1"/>
  <c r="BQ2317" i="1"/>
  <c r="BU2317" i="1"/>
  <c r="CB2317" i="1"/>
  <c r="H2318" i="1"/>
  <c r="BQ2318" i="1"/>
  <c r="BU2318" i="1"/>
  <c r="CB2318" i="1"/>
  <c r="H2319" i="1"/>
  <c r="BQ2319" i="1"/>
  <c r="BU2319" i="1"/>
  <c r="CB2319" i="1"/>
  <c r="H2320" i="1"/>
  <c r="BQ2320" i="1"/>
  <c r="BU2320" i="1"/>
  <c r="CB2320" i="1"/>
  <c r="H2321" i="1"/>
  <c r="BQ2321" i="1"/>
  <c r="BU2321" i="1"/>
  <c r="CB2321" i="1"/>
  <c r="H2322" i="1"/>
  <c r="BQ2322" i="1"/>
  <c r="BU2322" i="1"/>
  <c r="CB2322" i="1"/>
  <c r="H2323" i="1"/>
  <c r="BQ2323" i="1"/>
  <c r="BU2323" i="1"/>
  <c r="CB2323" i="1"/>
  <c r="H2324" i="1"/>
  <c r="BQ2324" i="1"/>
  <c r="BU2324" i="1"/>
  <c r="CB2324" i="1"/>
  <c r="H2325" i="1"/>
  <c r="BQ2325" i="1"/>
  <c r="BU2325" i="1"/>
  <c r="CB2325" i="1"/>
  <c r="H2326" i="1"/>
  <c r="BQ2326" i="1"/>
  <c r="BU2326" i="1"/>
  <c r="CB2326" i="1"/>
  <c r="H2327" i="1"/>
  <c r="BQ2327" i="1"/>
  <c r="BU2327" i="1"/>
  <c r="CB2327" i="1"/>
  <c r="H2328" i="1"/>
  <c r="BQ2328" i="1"/>
  <c r="BU2328" i="1"/>
  <c r="CB2328" i="1"/>
  <c r="H2329" i="1"/>
  <c r="BQ2329" i="1"/>
  <c r="BU2329" i="1"/>
  <c r="CB2329" i="1"/>
  <c r="H2330" i="1"/>
  <c r="BQ2330" i="1"/>
  <c r="BU2330" i="1"/>
  <c r="CB2330" i="1"/>
  <c r="H2331" i="1"/>
  <c r="BQ2331" i="1"/>
  <c r="BU2331" i="1"/>
  <c r="CB2331" i="1"/>
  <c r="H2332" i="1"/>
  <c r="BQ2332" i="1"/>
  <c r="BU2332" i="1"/>
  <c r="CB2332" i="1"/>
  <c r="H2333" i="1"/>
  <c r="BQ2333" i="1"/>
  <c r="BU2333" i="1"/>
  <c r="CB2333" i="1"/>
  <c r="H2334" i="1"/>
  <c r="BQ2334" i="1"/>
  <c r="BU2334" i="1"/>
  <c r="CB2334" i="1"/>
  <c r="H2335" i="1"/>
  <c r="BQ2335" i="1"/>
  <c r="BU2335" i="1"/>
  <c r="CB2335" i="1"/>
  <c r="H2336" i="1"/>
  <c r="BQ2336" i="1"/>
  <c r="BU2336" i="1"/>
  <c r="CB2336" i="1"/>
  <c r="H2337" i="1"/>
  <c r="BQ2337" i="1"/>
  <c r="BU2337" i="1"/>
  <c r="CB2337" i="1"/>
  <c r="H2338" i="1"/>
  <c r="BQ2338" i="1"/>
  <c r="BU2338" i="1"/>
  <c r="CB2338" i="1"/>
  <c r="H2339" i="1"/>
  <c r="BQ2339" i="1"/>
  <c r="BU2339" i="1"/>
  <c r="CB2339" i="1"/>
  <c r="H2340" i="1"/>
  <c r="BQ2340" i="1"/>
  <c r="BU2340" i="1"/>
  <c r="CB2340" i="1"/>
  <c r="H2341" i="1"/>
  <c r="BQ2341" i="1"/>
  <c r="BU2341" i="1"/>
  <c r="CB2341" i="1"/>
  <c r="H2342" i="1"/>
  <c r="BQ2342" i="1"/>
  <c r="BU2342" i="1"/>
  <c r="CB2342" i="1"/>
  <c r="H2343" i="1"/>
  <c r="BQ2343" i="1"/>
  <c r="BU2343" i="1"/>
  <c r="CB2343" i="1"/>
  <c r="H2344" i="1"/>
  <c r="BQ2344" i="1"/>
  <c r="BU2344" i="1"/>
  <c r="CB2344" i="1"/>
  <c r="H2345" i="1"/>
  <c r="BQ2345" i="1"/>
  <c r="BU2345" i="1"/>
  <c r="CB2345" i="1"/>
  <c r="H2346" i="1"/>
  <c r="BQ2346" i="1"/>
  <c r="BU2346" i="1"/>
  <c r="CB2346" i="1"/>
  <c r="H2347" i="1"/>
  <c r="BQ2347" i="1"/>
  <c r="BU2347" i="1"/>
  <c r="CB2347" i="1"/>
  <c r="H2348" i="1"/>
  <c r="BQ2348" i="1"/>
  <c r="BU2348" i="1"/>
  <c r="CB2348" i="1"/>
  <c r="H2349" i="1"/>
  <c r="BQ2349" i="1"/>
  <c r="BU2349" i="1"/>
  <c r="CB2349" i="1"/>
  <c r="H2350" i="1"/>
  <c r="BQ2350" i="1"/>
  <c r="BU2350" i="1"/>
  <c r="CB2350" i="1"/>
  <c r="H2351" i="1"/>
  <c r="BQ2351" i="1"/>
  <c r="BU2351" i="1"/>
  <c r="CB2351" i="1"/>
  <c r="H2352" i="1"/>
  <c r="BQ2352" i="1"/>
  <c r="BU2352" i="1"/>
  <c r="CB2352" i="1"/>
  <c r="H2353" i="1"/>
  <c r="BQ2353" i="1"/>
  <c r="BU2353" i="1"/>
  <c r="CB2353" i="1"/>
  <c r="H2354" i="1"/>
  <c r="BQ2354" i="1"/>
  <c r="BU2354" i="1"/>
  <c r="CB2354" i="1"/>
  <c r="H2355" i="1"/>
  <c r="BQ2355" i="1"/>
  <c r="BU2355" i="1"/>
  <c r="CB2355" i="1"/>
  <c r="H2356" i="1"/>
  <c r="BQ2356" i="1"/>
  <c r="BU2356" i="1"/>
  <c r="CB2356" i="1"/>
  <c r="H2357" i="1"/>
  <c r="BQ2357" i="1"/>
  <c r="BU2357" i="1"/>
  <c r="CB2357" i="1"/>
  <c r="H2358" i="1"/>
  <c r="BQ2358" i="1"/>
  <c r="BU2358" i="1"/>
  <c r="CB2358" i="1"/>
  <c r="H2359" i="1"/>
  <c r="BQ2359" i="1"/>
  <c r="BU2359" i="1"/>
  <c r="CB2359" i="1"/>
  <c r="H2360" i="1"/>
  <c r="BQ2360" i="1"/>
  <c r="BU2360" i="1"/>
  <c r="CB2360" i="1"/>
  <c r="H2361" i="1"/>
  <c r="BQ2361" i="1"/>
  <c r="BU2361" i="1"/>
  <c r="CB2361" i="1"/>
  <c r="H2362" i="1"/>
  <c r="BQ2362" i="1"/>
  <c r="BU2362" i="1"/>
  <c r="CB2362" i="1"/>
  <c r="H2363" i="1"/>
  <c r="BQ2363" i="1"/>
  <c r="BU2363" i="1"/>
  <c r="CB2363" i="1"/>
  <c r="H2364" i="1"/>
  <c r="BQ2364" i="1"/>
  <c r="BU2364" i="1"/>
  <c r="CB2364" i="1"/>
  <c r="H2365" i="1"/>
  <c r="BQ2365" i="1"/>
  <c r="BU2365" i="1"/>
  <c r="CB2365" i="1"/>
  <c r="H2366" i="1"/>
  <c r="BQ2366" i="1"/>
  <c r="BU2366" i="1"/>
  <c r="CB2366" i="1"/>
  <c r="H2367" i="1"/>
  <c r="BQ2367" i="1"/>
  <c r="BU2367" i="1"/>
  <c r="CB2367" i="1"/>
  <c r="H2368" i="1"/>
  <c r="BQ2368" i="1"/>
  <c r="BU2368" i="1"/>
  <c r="CB2368" i="1"/>
  <c r="H2369" i="1"/>
  <c r="BQ2369" i="1"/>
  <c r="BU2369" i="1"/>
  <c r="CB2369" i="1"/>
  <c r="H2370" i="1"/>
  <c r="BQ2370" i="1"/>
  <c r="BU2370" i="1"/>
  <c r="CB2370" i="1"/>
  <c r="H2371" i="1"/>
  <c r="BQ2371" i="1"/>
  <c r="BU2371" i="1"/>
  <c r="CB2371" i="1"/>
  <c r="H2372" i="1"/>
  <c r="BQ2372" i="1"/>
  <c r="BU2372" i="1"/>
  <c r="CB2372" i="1"/>
  <c r="H2373" i="1"/>
  <c r="BQ2373" i="1"/>
  <c r="BU2373" i="1"/>
  <c r="CB2373" i="1"/>
  <c r="H2374" i="1"/>
  <c r="BQ2374" i="1"/>
  <c r="BU2374" i="1"/>
  <c r="CB2374" i="1"/>
  <c r="H2375" i="1"/>
  <c r="BQ2375" i="1"/>
  <c r="BU2375" i="1"/>
  <c r="CB2375" i="1"/>
  <c r="H2376" i="1"/>
  <c r="BQ2376" i="1"/>
  <c r="BU2376" i="1"/>
  <c r="CB2376" i="1"/>
  <c r="H2377" i="1"/>
  <c r="BQ2377" i="1"/>
  <c r="BU2377" i="1"/>
  <c r="CB2377" i="1"/>
  <c r="H2378" i="1"/>
  <c r="BQ2378" i="1"/>
  <c r="BU2378" i="1"/>
  <c r="CB2378" i="1"/>
  <c r="H2379" i="1"/>
  <c r="BQ2379" i="1"/>
  <c r="BU2379" i="1"/>
  <c r="CB2379" i="1"/>
  <c r="H2380" i="1"/>
  <c r="BQ2380" i="1"/>
  <c r="BU2380" i="1"/>
  <c r="CB2380" i="1"/>
  <c r="H2381" i="1"/>
  <c r="BQ2381" i="1"/>
  <c r="BU2381" i="1"/>
  <c r="CB2381" i="1"/>
  <c r="H2382" i="1"/>
  <c r="BQ2382" i="1"/>
  <c r="BU2382" i="1"/>
  <c r="CB2382" i="1"/>
  <c r="H2383" i="1"/>
  <c r="BQ2383" i="1"/>
  <c r="BU2383" i="1"/>
  <c r="CB2383" i="1"/>
  <c r="H2384" i="1"/>
  <c r="BQ2384" i="1"/>
  <c r="BU2384" i="1"/>
  <c r="CB2384" i="1"/>
  <c r="H2385" i="1"/>
  <c r="BQ2385" i="1"/>
  <c r="BU2385" i="1"/>
  <c r="CB2385" i="1"/>
  <c r="H2386" i="1"/>
  <c r="BQ2386" i="1"/>
  <c r="BU2386" i="1"/>
  <c r="CB2386" i="1"/>
  <c r="H2387" i="1"/>
  <c r="BQ2387" i="1"/>
  <c r="BU2387" i="1"/>
  <c r="CB2387" i="1"/>
  <c r="H2388" i="1"/>
  <c r="BQ2388" i="1"/>
  <c r="BU2388" i="1"/>
  <c r="CB2388" i="1"/>
  <c r="H2389" i="1"/>
  <c r="BQ2389" i="1"/>
  <c r="BU2389" i="1"/>
  <c r="CB2389" i="1"/>
  <c r="H2390" i="1"/>
  <c r="BQ2390" i="1"/>
  <c r="BU2390" i="1"/>
  <c r="CB2390" i="1"/>
  <c r="H2391" i="1"/>
  <c r="BQ2391" i="1"/>
  <c r="BU2391" i="1"/>
  <c r="CB2391" i="1"/>
  <c r="H2392" i="1"/>
  <c r="BQ2392" i="1"/>
  <c r="BU2392" i="1"/>
  <c r="CB2392" i="1"/>
  <c r="H2393" i="1"/>
  <c r="BQ2393" i="1"/>
  <c r="BU2393" i="1"/>
  <c r="CB2393" i="1"/>
  <c r="H2394" i="1"/>
  <c r="BQ2394" i="1"/>
  <c r="BU2394" i="1"/>
  <c r="CB2394" i="1"/>
  <c r="H2395" i="1"/>
  <c r="BQ2395" i="1"/>
  <c r="BU2395" i="1"/>
  <c r="CB2395" i="1"/>
  <c r="H2396" i="1"/>
  <c r="BQ2396" i="1"/>
  <c r="BU2396" i="1"/>
  <c r="CB2396" i="1"/>
  <c r="H2397" i="1"/>
  <c r="BQ2397" i="1"/>
  <c r="BU2397" i="1"/>
  <c r="CB2397" i="1"/>
  <c r="H2398" i="1"/>
  <c r="BQ2398" i="1"/>
  <c r="BU2398" i="1"/>
  <c r="CB2398" i="1"/>
  <c r="H2399" i="1"/>
  <c r="BQ2399" i="1"/>
  <c r="BU2399" i="1"/>
  <c r="CB2399" i="1"/>
  <c r="H2400" i="1"/>
  <c r="BQ2400" i="1"/>
  <c r="BU2400" i="1"/>
  <c r="CB2400" i="1"/>
  <c r="H2401" i="1"/>
  <c r="BQ2401" i="1"/>
  <c r="BU2401" i="1"/>
  <c r="CB2401" i="1"/>
  <c r="H2402" i="1"/>
  <c r="BQ2402" i="1"/>
  <c r="BU2402" i="1"/>
  <c r="CB2402" i="1"/>
  <c r="H2403" i="1"/>
  <c r="BQ2403" i="1"/>
  <c r="BU2403" i="1"/>
  <c r="CB2403" i="1"/>
  <c r="H2404" i="1"/>
  <c r="BQ2404" i="1"/>
  <c r="BU2404" i="1"/>
  <c r="CB2404" i="1"/>
  <c r="H2405" i="1"/>
  <c r="BQ2405" i="1"/>
  <c r="BU2405" i="1"/>
  <c r="CB2405" i="1"/>
  <c r="H2406" i="1"/>
  <c r="BQ2406" i="1"/>
  <c r="BU2406" i="1"/>
  <c r="CB2406" i="1"/>
  <c r="H2407" i="1"/>
  <c r="BQ2407" i="1"/>
  <c r="BU2407" i="1"/>
  <c r="CB2407" i="1"/>
  <c r="H2408" i="1"/>
  <c r="BQ2408" i="1"/>
  <c r="BU2408" i="1"/>
  <c r="CB2408" i="1"/>
  <c r="H2409" i="1"/>
  <c r="BQ2409" i="1"/>
  <c r="BU2409" i="1"/>
  <c r="CB2409" i="1"/>
  <c r="H2410" i="1"/>
  <c r="BQ2410" i="1"/>
  <c r="BU2410" i="1"/>
  <c r="CB2410" i="1"/>
  <c r="H2411" i="1"/>
  <c r="BQ2411" i="1"/>
  <c r="BU2411" i="1"/>
  <c r="CB2411" i="1"/>
  <c r="H2412" i="1"/>
  <c r="BQ2412" i="1"/>
  <c r="BU2412" i="1"/>
  <c r="CB2412" i="1"/>
  <c r="H2413" i="1"/>
  <c r="BQ2413" i="1"/>
  <c r="BU2413" i="1"/>
  <c r="CB2413" i="1"/>
  <c r="H2414" i="1"/>
  <c r="BQ2414" i="1"/>
  <c r="BU2414" i="1"/>
  <c r="CB2414" i="1"/>
  <c r="H2415" i="1"/>
  <c r="BQ2415" i="1"/>
  <c r="BU2415" i="1"/>
  <c r="CB2415" i="1"/>
  <c r="H2416" i="1"/>
  <c r="BQ2416" i="1"/>
  <c r="BU2416" i="1"/>
  <c r="CB2416" i="1"/>
  <c r="H2417" i="1"/>
  <c r="BQ2417" i="1"/>
  <c r="BU2417" i="1"/>
  <c r="CB2417" i="1"/>
  <c r="H2418" i="1"/>
  <c r="BQ2418" i="1"/>
  <c r="BU2418" i="1"/>
  <c r="CB2418" i="1"/>
  <c r="H2419" i="1"/>
  <c r="BQ2419" i="1"/>
  <c r="BU2419" i="1"/>
  <c r="CB2419" i="1"/>
  <c r="H2420" i="1"/>
  <c r="BQ2420" i="1"/>
  <c r="BU2420" i="1"/>
  <c r="CB2420" i="1"/>
  <c r="H2421" i="1"/>
  <c r="BQ2421" i="1"/>
  <c r="BU2421" i="1"/>
  <c r="CB2421" i="1"/>
  <c r="H2422" i="1"/>
  <c r="BQ2422" i="1"/>
  <c r="BU2422" i="1"/>
  <c r="CB2422" i="1"/>
  <c r="H2423" i="1"/>
  <c r="BQ2423" i="1"/>
  <c r="BU2423" i="1"/>
  <c r="CB2423" i="1"/>
  <c r="H2424" i="1"/>
  <c r="BQ2424" i="1"/>
  <c r="BU2424" i="1"/>
  <c r="CB2424" i="1"/>
  <c r="H2425" i="1"/>
  <c r="BQ2425" i="1"/>
  <c r="BU2425" i="1"/>
  <c r="CB2425" i="1"/>
  <c r="H2426" i="1"/>
  <c r="BQ2426" i="1"/>
  <c r="BU2426" i="1"/>
  <c r="CB2426" i="1"/>
  <c r="H2427" i="1"/>
  <c r="BQ2427" i="1"/>
  <c r="BU2427" i="1"/>
  <c r="CB2427" i="1"/>
  <c r="H2428" i="1"/>
  <c r="BQ2428" i="1"/>
  <c r="BU2428" i="1"/>
  <c r="CB2428" i="1"/>
  <c r="H2429" i="1"/>
  <c r="BQ2429" i="1"/>
  <c r="BU2429" i="1"/>
  <c r="CB2429" i="1"/>
  <c r="H2430" i="1"/>
  <c r="BQ2430" i="1"/>
  <c r="BU2430" i="1"/>
  <c r="CB2430" i="1"/>
  <c r="H2431" i="1"/>
  <c r="BQ2431" i="1"/>
  <c r="BU2431" i="1"/>
  <c r="CB2431" i="1"/>
  <c r="H2432" i="1"/>
  <c r="BQ2432" i="1"/>
  <c r="BU2432" i="1"/>
  <c r="CB2432" i="1"/>
  <c r="H2433" i="1"/>
  <c r="BQ2433" i="1"/>
  <c r="BU2433" i="1"/>
  <c r="CB2433" i="1"/>
  <c r="H2434" i="1"/>
  <c r="BQ2434" i="1"/>
  <c r="BU2434" i="1"/>
  <c r="CB2434" i="1"/>
  <c r="H2435" i="1"/>
  <c r="BQ2435" i="1"/>
  <c r="BU2435" i="1"/>
  <c r="CB2435" i="1"/>
  <c r="H2436" i="1"/>
  <c r="BQ2436" i="1"/>
  <c r="BU2436" i="1"/>
  <c r="CB2436" i="1"/>
  <c r="H2437" i="1"/>
  <c r="BQ2437" i="1"/>
  <c r="BU2437" i="1"/>
  <c r="CB2437" i="1"/>
  <c r="H2438" i="1"/>
  <c r="BQ2438" i="1"/>
  <c r="BU2438" i="1"/>
  <c r="CB2438" i="1"/>
  <c r="H2439" i="1"/>
  <c r="BQ2439" i="1"/>
  <c r="BU2439" i="1"/>
  <c r="CB2439" i="1"/>
  <c r="H2440" i="1"/>
  <c r="BQ2440" i="1"/>
  <c r="BU2440" i="1"/>
  <c r="CB2440" i="1"/>
  <c r="H2441" i="1"/>
  <c r="BQ2441" i="1"/>
  <c r="BU2441" i="1"/>
  <c r="CB2441" i="1"/>
  <c r="H2442" i="1"/>
  <c r="BQ2442" i="1"/>
  <c r="BU2442" i="1"/>
  <c r="CB2442" i="1"/>
  <c r="H2443" i="1"/>
  <c r="BQ2443" i="1"/>
  <c r="BU2443" i="1"/>
  <c r="CB2443" i="1"/>
  <c r="H2444" i="1"/>
  <c r="BQ2444" i="1"/>
  <c r="BU2444" i="1"/>
  <c r="CB2444" i="1"/>
  <c r="H2445" i="1"/>
  <c r="BQ2445" i="1"/>
  <c r="BU2445" i="1"/>
  <c r="CB2445" i="1"/>
  <c r="H2446" i="1"/>
  <c r="BQ2446" i="1"/>
  <c r="BU2446" i="1"/>
  <c r="CB2446" i="1"/>
  <c r="H2447" i="1"/>
  <c r="BQ2447" i="1"/>
  <c r="BU2447" i="1"/>
  <c r="CB2447" i="1"/>
  <c r="H2448" i="1"/>
  <c r="BQ2448" i="1"/>
  <c r="BU2448" i="1"/>
  <c r="CB2448" i="1"/>
  <c r="H2449" i="1"/>
  <c r="BQ2449" i="1"/>
  <c r="BU2449" i="1"/>
  <c r="CB2449" i="1"/>
  <c r="H2450" i="1"/>
  <c r="BQ2450" i="1"/>
  <c r="BU2450" i="1"/>
  <c r="CB2450" i="1"/>
  <c r="H2451" i="1"/>
  <c r="BQ2451" i="1"/>
  <c r="BU2451" i="1"/>
  <c r="CB2451" i="1"/>
  <c r="H2452" i="1"/>
  <c r="BQ2452" i="1"/>
  <c r="BU2452" i="1"/>
  <c r="CB2452" i="1"/>
  <c r="H2453" i="1"/>
  <c r="BQ2453" i="1"/>
  <c r="BU2453" i="1"/>
  <c r="CB2453" i="1"/>
  <c r="H2454" i="1"/>
  <c r="BQ2454" i="1"/>
  <c r="BU2454" i="1"/>
  <c r="CB2454" i="1"/>
  <c r="H2455" i="1"/>
  <c r="BQ2455" i="1"/>
  <c r="BU2455" i="1"/>
  <c r="CB2455" i="1"/>
  <c r="H2456" i="1"/>
  <c r="BQ2456" i="1"/>
  <c r="BU2456" i="1"/>
  <c r="CB2456" i="1"/>
  <c r="H2457" i="1"/>
  <c r="BQ2457" i="1"/>
  <c r="BU2457" i="1"/>
  <c r="CB2457" i="1"/>
  <c r="H2458" i="1"/>
  <c r="BQ2458" i="1"/>
  <c r="BU2458" i="1"/>
  <c r="CB2458" i="1"/>
  <c r="H2459" i="1"/>
  <c r="BQ2459" i="1"/>
  <c r="BU2459" i="1"/>
  <c r="CB2459" i="1"/>
  <c r="H2460" i="1"/>
  <c r="BQ2460" i="1"/>
  <c r="BU2460" i="1"/>
  <c r="CB2460" i="1"/>
  <c r="H2461" i="1"/>
  <c r="BQ2461" i="1"/>
  <c r="BU2461" i="1"/>
  <c r="CB2461" i="1"/>
  <c r="H2462" i="1"/>
  <c r="BQ2462" i="1"/>
  <c r="BU2462" i="1"/>
  <c r="CB2462" i="1"/>
  <c r="H2463" i="1"/>
  <c r="BQ2463" i="1"/>
  <c r="BU2463" i="1"/>
  <c r="CB2463" i="1"/>
  <c r="H2464" i="1"/>
  <c r="BQ2464" i="1"/>
  <c r="BU2464" i="1"/>
  <c r="CB2464" i="1"/>
  <c r="H2465" i="1"/>
  <c r="BQ2465" i="1"/>
  <c r="BU2465" i="1"/>
  <c r="CB2465" i="1"/>
  <c r="H2466" i="1"/>
  <c r="BQ2466" i="1"/>
  <c r="BU2466" i="1"/>
  <c r="CB2466" i="1"/>
  <c r="H2467" i="1"/>
  <c r="BQ2467" i="1"/>
  <c r="BU2467" i="1"/>
  <c r="CB2467" i="1"/>
  <c r="H2468" i="1"/>
  <c r="BQ2468" i="1"/>
  <c r="BU2468" i="1"/>
  <c r="CB2468" i="1"/>
  <c r="H2469" i="1"/>
  <c r="BQ2469" i="1"/>
  <c r="BU2469" i="1"/>
  <c r="CB2469" i="1"/>
  <c r="H2470" i="1"/>
  <c r="BQ2470" i="1"/>
  <c r="BU2470" i="1"/>
  <c r="CB2470" i="1"/>
  <c r="H2471" i="1"/>
  <c r="BQ2471" i="1"/>
  <c r="BU2471" i="1"/>
  <c r="CB2471" i="1"/>
  <c r="H2472" i="1"/>
  <c r="BQ2472" i="1"/>
  <c r="BU2472" i="1"/>
  <c r="CB2472" i="1"/>
  <c r="H2473" i="1"/>
  <c r="BQ2473" i="1"/>
  <c r="BU2473" i="1"/>
  <c r="CB2473" i="1"/>
  <c r="H2474" i="1"/>
  <c r="BQ2474" i="1"/>
  <c r="BU2474" i="1"/>
  <c r="CB2474" i="1"/>
  <c r="H2475" i="1"/>
  <c r="BQ2475" i="1"/>
  <c r="BU2475" i="1"/>
  <c r="CB2475" i="1"/>
  <c r="H2476" i="1"/>
  <c r="BQ2476" i="1"/>
  <c r="BU2476" i="1"/>
  <c r="CB2476" i="1"/>
  <c r="H2477" i="1"/>
  <c r="BQ2477" i="1"/>
  <c r="BU2477" i="1"/>
  <c r="CB2477" i="1"/>
  <c r="H2478" i="1"/>
  <c r="BQ2478" i="1"/>
  <c r="BU2478" i="1"/>
  <c r="CB2478" i="1"/>
  <c r="H2479" i="1"/>
  <c r="BQ2479" i="1"/>
  <c r="BU2479" i="1"/>
  <c r="CB2479" i="1"/>
  <c r="H2480" i="1"/>
  <c r="BQ2480" i="1"/>
  <c r="BU2480" i="1"/>
  <c r="CB2480" i="1"/>
  <c r="H2481" i="1"/>
  <c r="BQ2481" i="1"/>
  <c r="BU2481" i="1"/>
  <c r="CB2481" i="1"/>
  <c r="H2482" i="1"/>
  <c r="BQ2482" i="1"/>
  <c r="BU2482" i="1"/>
  <c r="CB2482" i="1"/>
  <c r="H2483" i="1"/>
  <c r="BQ2483" i="1"/>
  <c r="BU2483" i="1"/>
  <c r="CB2483" i="1"/>
  <c r="H2484" i="1"/>
  <c r="BQ2484" i="1"/>
  <c r="BU2484" i="1"/>
  <c r="CB2484" i="1"/>
  <c r="H2485" i="1"/>
  <c r="BQ2485" i="1"/>
  <c r="BU2485" i="1"/>
  <c r="CB2485" i="1"/>
  <c r="H2486" i="1"/>
  <c r="BQ2486" i="1"/>
  <c r="BU2486" i="1"/>
  <c r="CB2486" i="1"/>
  <c r="H2487" i="1"/>
  <c r="BQ2487" i="1"/>
  <c r="BU2487" i="1"/>
  <c r="CB2487" i="1"/>
  <c r="H2488" i="1"/>
  <c r="BQ2488" i="1"/>
  <c r="BU2488" i="1"/>
  <c r="CB2488" i="1"/>
  <c r="H2489" i="1"/>
  <c r="BQ2489" i="1"/>
  <c r="BU2489" i="1"/>
  <c r="CB2489" i="1"/>
  <c r="H2490" i="1"/>
  <c r="BQ2490" i="1"/>
  <c r="BU2490" i="1"/>
  <c r="CB2490" i="1"/>
  <c r="H2491" i="1"/>
  <c r="BQ2491" i="1"/>
  <c r="BU2491" i="1"/>
  <c r="CB2491" i="1"/>
  <c r="H2492" i="1"/>
  <c r="BQ2492" i="1"/>
  <c r="BU2492" i="1"/>
  <c r="CB2492" i="1"/>
  <c r="H2493" i="1"/>
  <c r="BQ2493" i="1"/>
  <c r="BU2493" i="1"/>
  <c r="CB2493" i="1"/>
  <c r="H2494" i="1"/>
  <c r="BQ2494" i="1"/>
  <c r="BU2494" i="1"/>
  <c r="CB2494" i="1"/>
  <c r="H2495" i="1"/>
  <c r="BQ2495" i="1"/>
  <c r="BU2495" i="1"/>
  <c r="CB2495" i="1"/>
  <c r="H2496" i="1"/>
  <c r="BQ2496" i="1"/>
  <c r="BU2496" i="1"/>
  <c r="CB2496" i="1"/>
  <c r="H2497" i="1"/>
  <c r="BQ2497" i="1"/>
  <c r="BU2497" i="1"/>
  <c r="CB2497" i="1"/>
  <c r="H2498" i="1"/>
  <c r="BQ2498" i="1"/>
  <c r="BU2498" i="1"/>
  <c r="CB2498" i="1"/>
  <c r="H2499" i="1"/>
  <c r="BQ2499" i="1"/>
  <c r="BU2499" i="1"/>
  <c r="CB2499" i="1"/>
  <c r="H2500" i="1"/>
  <c r="BQ2500" i="1"/>
  <c r="BU2500" i="1"/>
  <c r="CB2500" i="1"/>
  <c r="H2501" i="1"/>
  <c r="BQ2501" i="1"/>
  <c r="BU2501" i="1"/>
  <c r="CB2501" i="1"/>
  <c r="H2502" i="1"/>
  <c r="BQ2502" i="1"/>
  <c r="BU2502" i="1"/>
  <c r="CB2502" i="1"/>
  <c r="H2503" i="1"/>
  <c r="BQ2503" i="1"/>
  <c r="BU2503" i="1"/>
  <c r="CB2503" i="1"/>
  <c r="H2504" i="1"/>
  <c r="BQ2504" i="1"/>
  <c r="BU2504" i="1"/>
  <c r="CB2504" i="1"/>
  <c r="H2505" i="1"/>
  <c r="BQ2505" i="1"/>
  <c r="BU2505" i="1"/>
  <c r="CB2505" i="1"/>
  <c r="H2506" i="1"/>
  <c r="BQ2506" i="1"/>
  <c r="BU2506" i="1"/>
  <c r="CB2506" i="1"/>
  <c r="H2507" i="1"/>
  <c r="BQ2507" i="1"/>
  <c r="BU2507" i="1"/>
  <c r="CB2507" i="1"/>
  <c r="H2508" i="1"/>
  <c r="BQ2508" i="1"/>
  <c r="BU2508" i="1"/>
  <c r="CB2508" i="1"/>
  <c r="H2509" i="1"/>
  <c r="BQ2509" i="1"/>
  <c r="BU2509" i="1"/>
  <c r="CB2509" i="1"/>
  <c r="H2510" i="1"/>
  <c r="BQ2510" i="1"/>
  <c r="BU2510" i="1"/>
  <c r="CB2510" i="1"/>
  <c r="H2511" i="1"/>
  <c r="BQ2511" i="1"/>
  <c r="BU2511" i="1"/>
  <c r="CB2511" i="1"/>
  <c r="H2512" i="1"/>
  <c r="BQ2512" i="1"/>
  <c r="BU2512" i="1"/>
  <c r="CB2512" i="1"/>
  <c r="H2513" i="1"/>
  <c r="BQ2513" i="1"/>
  <c r="BU2513" i="1"/>
  <c r="CB2513" i="1"/>
  <c r="H2514" i="1"/>
  <c r="BQ2514" i="1"/>
  <c r="BU2514" i="1"/>
  <c r="CB2514" i="1"/>
  <c r="H2515" i="1"/>
  <c r="BQ2515" i="1"/>
  <c r="BU2515" i="1"/>
  <c r="CB2515" i="1"/>
  <c r="H2516" i="1"/>
  <c r="BQ2516" i="1"/>
  <c r="BU2516" i="1"/>
  <c r="CB2516" i="1"/>
  <c r="H2517" i="1"/>
  <c r="BQ2517" i="1"/>
  <c r="BU2517" i="1"/>
  <c r="CB2517" i="1"/>
  <c r="H2518" i="1"/>
  <c r="BQ2518" i="1"/>
  <c r="BU2518" i="1"/>
  <c r="CB2518" i="1"/>
  <c r="H2519" i="1"/>
  <c r="BQ2519" i="1"/>
  <c r="BU2519" i="1"/>
  <c r="CB2519" i="1"/>
  <c r="H2520" i="1"/>
  <c r="BQ2520" i="1"/>
  <c r="BU2520" i="1"/>
  <c r="CB2520" i="1"/>
  <c r="H2521" i="1"/>
  <c r="BQ2521" i="1"/>
  <c r="BU2521" i="1"/>
  <c r="CB2521" i="1"/>
  <c r="H2522" i="1"/>
  <c r="BQ2522" i="1"/>
  <c r="BU2522" i="1"/>
  <c r="CB2522" i="1"/>
  <c r="H2523" i="1"/>
  <c r="BQ2523" i="1"/>
  <c r="BU2523" i="1"/>
  <c r="CB2523" i="1"/>
  <c r="H2524" i="1"/>
  <c r="BQ2524" i="1"/>
  <c r="BU2524" i="1"/>
  <c r="CB2524" i="1"/>
  <c r="H2525" i="1"/>
  <c r="BQ2525" i="1"/>
  <c r="BU2525" i="1"/>
  <c r="CB2525" i="1"/>
  <c r="H2526" i="1"/>
  <c r="BQ2526" i="1"/>
  <c r="BU2526" i="1"/>
  <c r="CB2526" i="1"/>
  <c r="H2527" i="1"/>
  <c r="BQ2527" i="1"/>
  <c r="BU2527" i="1"/>
  <c r="CB2527" i="1"/>
  <c r="H2528" i="1"/>
  <c r="BQ2528" i="1"/>
  <c r="BU2528" i="1"/>
  <c r="CB2528" i="1"/>
  <c r="H2529" i="1"/>
  <c r="BQ2529" i="1"/>
  <c r="BU2529" i="1"/>
  <c r="CB2529" i="1"/>
  <c r="H2530" i="1"/>
  <c r="BQ2530" i="1"/>
  <c r="BU2530" i="1"/>
  <c r="CB2530" i="1"/>
  <c r="H2531" i="1"/>
  <c r="BQ2531" i="1"/>
  <c r="BU2531" i="1"/>
  <c r="CB2531" i="1"/>
  <c r="H2532" i="1"/>
  <c r="BQ2532" i="1"/>
  <c r="BU2532" i="1"/>
  <c r="CB2532" i="1"/>
  <c r="H2533" i="1"/>
  <c r="BQ2533" i="1"/>
  <c r="BU2533" i="1"/>
  <c r="CB2533" i="1"/>
  <c r="H2534" i="1"/>
  <c r="BQ2534" i="1"/>
  <c r="BU2534" i="1"/>
  <c r="CB2534" i="1"/>
  <c r="H2535" i="1"/>
  <c r="BQ2535" i="1"/>
  <c r="BU2535" i="1"/>
  <c r="CB2535" i="1"/>
  <c r="H2536" i="1"/>
  <c r="BQ2536" i="1"/>
  <c r="BU2536" i="1"/>
  <c r="CB2536" i="1"/>
  <c r="H2537" i="1"/>
  <c r="BQ2537" i="1"/>
  <c r="BU2537" i="1"/>
  <c r="CB2537" i="1"/>
  <c r="H2538" i="1"/>
  <c r="BQ2538" i="1"/>
  <c r="BU2538" i="1"/>
  <c r="CB2538" i="1"/>
  <c r="H2539" i="1"/>
  <c r="BQ2539" i="1"/>
  <c r="BU2539" i="1"/>
  <c r="CB2539" i="1"/>
  <c r="H2540" i="1"/>
  <c r="BQ2540" i="1"/>
  <c r="BU2540" i="1"/>
  <c r="CB2540" i="1"/>
  <c r="H2541" i="1"/>
  <c r="BQ2541" i="1"/>
  <c r="BU2541" i="1"/>
  <c r="CB2541" i="1"/>
  <c r="H2542" i="1"/>
  <c r="BQ2542" i="1"/>
  <c r="BU2542" i="1"/>
  <c r="CB2542" i="1"/>
  <c r="H2543" i="1"/>
  <c r="BQ2543" i="1"/>
  <c r="BU2543" i="1"/>
  <c r="CB2543" i="1"/>
  <c r="H2544" i="1"/>
  <c r="BQ2544" i="1"/>
  <c r="BU2544" i="1"/>
  <c r="CB2544" i="1"/>
  <c r="H2545" i="1"/>
  <c r="BQ2545" i="1"/>
  <c r="BU2545" i="1"/>
  <c r="CB2545" i="1"/>
  <c r="H2546" i="1"/>
  <c r="BQ2546" i="1"/>
  <c r="BU2546" i="1"/>
  <c r="CB2546" i="1"/>
  <c r="H2547" i="1"/>
  <c r="BQ2547" i="1"/>
  <c r="BU2547" i="1"/>
  <c r="CB2547" i="1"/>
  <c r="H2548" i="1"/>
  <c r="BQ2548" i="1"/>
  <c r="BU2548" i="1"/>
  <c r="CB2548" i="1"/>
  <c r="H2549" i="1"/>
  <c r="BQ2549" i="1"/>
  <c r="BU2549" i="1"/>
  <c r="CB2549" i="1"/>
  <c r="H2550" i="1"/>
  <c r="BQ2550" i="1"/>
  <c r="BU2550" i="1"/>
  <c r="CB2550" i="1"/>
  <c r="H2551" i="1"/>
  <c r="BQ2551" i="1"/>
  <c r="BU2551" i="1"/>
  <c r="CB2551" i="1"/>
  <c r="H2552" i="1"/>
  <c r="BQ2552" i="1"/>
  <c r="BU2552" i="1"/>
  <c r="CB2552" i="1"/>
  <c r="H2553" i="1"/>
  <c r="BQ2553" i="1"/>
  <c r="BU2553" i="1"/>
  <c r="CB2553" i="1"/>
  <c r="H2554" i="1"/>
  <c r="BQ2554" i="1"/>
  <c r="BU2554" i="1"/>
  <c r="CB2554" i="1"/>
  <c r="H2555" i="1"/>
  <c r="BQ2555" i="1"/>
  <c r="BU2555" i="1"/>
  <c r="CB2555" i="1"/>
  <c r="H2556" i="1"/>
  <c r="BQ2556" i="1"/>
  <c r="BU2556" i="1"/>
  <c r="CB2556" i="1"/>
  <c r="H2557" i="1"/>
  <c r="BQ2557" i="1"/>
  <c r="BU2557" i="1"/>
  <c r="CB2557" i="1"/>
  <c r="H2558" i="1"/>
  <c r="BQ2558" i="1"/>
  <c r="BU2558" i="1"/>
  <c r="CB2558" i="1"/>
  <c r="H2559" i="1"/>
  <c r="BQ2559" i="1"/>
  <c r="BU2559" i="1"/>
  <c r="CB2559" i="1"/>
  <c r="H2560" i="1"/>
  <c r="BQ2560" i="1"/>
  <c r="BU2560" i="1"/>
  <c r="CB2560" i="1"/>
  <c r="H2561" i="1"/>
  <c r="BQ2561" i="1"/>
  <c r="BU2561" i="1"/>
  <c r="CB2561" i="1"/>
  <c r="H2562" i="1"/>
  <c r="BQ2562" i="1"/>
  <c r="BU2562" i="1"/>
  <c r="CB2562" i="1"/>
  <c r="H2563" i="1"/>
  <c r="BQ2563" i="1"/>
  <c r="BU2563" i="1"/>
  <c r="CB2563" i="1"/>
  <c r="H2564" i="1"/>
  <c r="BQ2564" i="1"/>
  <c r="BU2564" i="1"/>
  <c r="CB2564" i="1"/>
  <c r="H2565" i="1"/>
  <c r="BQ2565" i="1"/>
  <c r="BU2565" i="1"/>
  <c r="CB2565" i="1"/>
  <c r="H2566" i="1"/>
  <c r="BQ2566" i="1"/>
  <c r="BU2566" i="1"/>
  <c r="CB2566" i="1"/>
  <c r="H2567" i="1"/>
  <c r="BQ2567" i="1"/>
  <c r="BU2567" i="1"/>
  <c r="CB2567" i="1"/>
  <c r="H2568" i="1"/>
  <c r="BQ2568" i="1"/>
  <c r="BU2568" i="1"/>
  <c r="CB2568" i="1"/>
  <c r="H2569" i="1"/>
  <c r="BQ2569" i="1"/>
  <c r="BU2569" i="1"/>
  <c r="CB2569" i="1"/>
  <c r="H2570" i="1"/>
  <c r="BQ2570" i="1"/>
  <c r="BU2570" i="1"/>
  <c r="CB2570" i="1"/>
  <c r="H2571" i="1"/>
  <c r="BQ2571" i="1"/>
  <c r="BU2571" i="1"/>
  <c r="CB2571" i="1"/>
  <c r="H2572" i="1"/>
  <c r="BQ2572" i="1"/>
  <c r="BU2572" i="1"/>
  <c r="CB2572" i="1"/>
  <c r="H2573" i="1"/>
  <c r="BQ2573" i="1"/>
  <c r="BU2573" i="1"/>
  <c r="CB2573" i="1"/>
  <c r="H2574" i="1"/>
  <c r="BQ2574" i="1"/>
  <c r="BU2574" i="1"/>
  <c r="CB2574" i="1"/>
  <c r="H2575" i="1"/>
  <c r="BQ2575" i="1"/>
  <c r="BU2575" i="1"/>
  <c r="CB2575" i="1"/>
  <c r="H2576" i="1"/>
  <c r="BQ2576" i="1"/>
  <c r="BU2576" i="1"/>
  <c r="CB2576" i="1"/>
  <c r="H2577" i="1"/>
  <c r="BQ2577" i="1"/>
  <c r="BU2577" i="1"/>
  <c r="CB2577" i="1"/>
  <c r="H2578" i="1"/>
  <c r="BQ2578" i="1"/>
  <c r="BU2578" i="1"/>
  <c r="CB2578" i="1"/>
  <c r="H2579" i="1"/>
  <c r="BQ2579" i="1"/>
  <c r="BU2579" i="1"/>
  <c r="CB2579" i="1"/>
  <c r="H2580" i="1"/>
  <c r="BQ2580" i="1"/>
  <c r="BU2580" i="1"/>
  <c r="CB2580" i="1"/>
  <c r="H2581" i="1"/>
  <c r="BQ2581" i="1"/>
  <c r="BU2581" i="1"/>
  <c r="CB2581" i="1"/>
  <c r="H2582" i="1"/>
  <c r="BQ2582" i="1"/>
  <c r="BU2582" i="1"/>
  <c r="CB2582" i="1"/>
  <c r="H2583" i="1"/>
  <c r="BQ2583" i="1"/>
  <c r="BU2583" i="1"/>
  <c r="CB2583" i="1"/>
  <c r="H2584" i="1"/>
  <c r="BQ2584" i="1"/>
  <c r="BU2584" i="1"/>
  <c r="CB2584" i="1"/>
  <c r="H2585" i="1"/>
  <c r="BQ2585" i="1"/>
  <c r="BU2585" i="1"/>
  <c r="CB2585" i="1"/>
  <c r="H2586" i="1"/>
  <c r="BQ2586" i="1"/>
  <c r="BU2586" i="1"/>
  <c r="CB2586" i="1"/>
  <c r="H2587" i="1"/>
  <c r="BQ2587" i="1"/>
  <c r="BU2587" i="1"/>
  <c r="CB2587" i="1"/>
  <c r="H2588" i="1"/>
  <c r="BQ2588" i="1"/>
  <c r="BU2588" i="1"/>
  <c r="CB2588" i="1"/>
  <c r="H2589" i="1"/>
  <c r="BQ2589" i="1"/>
  <c r="BU2589" i="1"/>
  <c r="CB2589" i="1"/>
  <c r="H2590" i="1"/>
  <c r="BQ2590" i="1"/>
  <c r="BU2590" i="1"/>
  <c r="CB2590" i="1"/>
  <c r="H2591" i="1"/>
  <c r="BQ2591" i="1"/>
  <c r="BU2591" i="1"/>
  <c r="CB2591" i="1"/>
  <c r="H2592" i="1"/>
  <c r="BQ2592" i="1"/>
  <c r="BU2592" i="1"/>
  <c r="CB2592" i="1"/>
  <c r="H2593" i="1"/>
  <c r="BQ2593" i="1"/>
  <c r="BU2593" i="1"/>
  <c r="CB2593" i="1"/>
  <c r="H2594" i="1"/>
  <c r="BQ2594" i="1"/>
  <c r="BU2594" i="1"/>
  <c r="CB2594" i="1"/>
  <c r="H2595" i="1"/>
  <c r="BQ2595" i="1"/>
  <c r="BU2595" i="1"/>
  <c r="CB2595" i="1"/>
  <c r="H2596" i="1"/>
  <c r="BQ2596" i="1"/>
  <c r="BU2596" i="1"/>
  <c r="CB2596" i="1"/>
  <c r="H2597" i="1"/>
  <c r="BQ2597" i="1"/>
  <c r="BU2597" i="1"/>
  <c r="CB2597" i="1"/>
  <c r="H2598" i="1"/>
  <c r="BQ2598" i="1"/>
  <c r="BU2598" i="1"/>
  <c r="CB2598" i="1"/>
  <c r="H2599" i="1"/>
  <c r="BQ2599" i="1"/>
  <c r="BU2599" i="1"/>
  <c r="CB2599" i="1"/>
  <c r="H2600" i="1"/>
  <c r="BQ2600" i="1"/>
  <c r="BU2600" i="1"/>
  <c r="CB2600" i="1"/>
  <c r="H2601" i="1"/>
  <c r="BQ2601" i="1"/>
  <c r="BU2601" i="1"/>
  <c r="CB2601" i="1"/>
  <c r="H2602" i="1"/>
  <c r="BQ2602" i="1"/>
  <c r="BU2602" i="1"/>
  <c r="CB2602" i="1"/>
  <c r="H2603" i="1"/>
  <c r="BQ2603" i="1"/>
  <c r="BU2603" i="1"/>
  <c r="CB2603" i="1"/>
  <c r="H2604" i="1"/>
  <c r="BQ2604" i="1"/>
  <c r="BU2604" i="1"/>
  <c r="CB2604" i="1"/>
  <c r="H2605" i="1"/>
  <c r="BQ2605" i="1"/>
  <c r="BU2605" i="1"/>
  <c r="CB2605" i="1"/>
  <c r="H2606" i="1"/>
  <c r="BQ2606" i="1"/>
  <c r="BU2606" i="1"/>
  <c r="CB2606" i="1"/>
  <c r="H2607" i="1"/>
  <c r="BQ2607" i="1"/>
  <c r="BU2607" i="1"/>
  <c r="CB2607" i="1"/>
  <c r="H2608" i="1"/>
  <c r="BQ2608" i="1"/>
  <c r="BU2608" i="1"/>
  <c r="CB2608" i="1"/>
  <c r="H2609" i="1"/>
  <c r="BQ2609" i="1"/>
  <c r="BU2609" i="1"/>
  <c r="CB2609" i="1"/>
  <c r="H2610" i="1"/>
  <c r="BQ2610" i="1"/>
  <c r="BU2610" i="1"/>
  <c r="CB2610" i="1"/>
  <c r="H2611" i="1"/>
  <c r="BQ2611" i="1"/>
  <c r="BU2611" i="1"/>
  <c r="CB2611" i="1"/>
  <c r="H2612" i="1"/>
  <c r="BQ2612" i="1"/>
  <c r="BU2612" i="1"/>
  <c r="CB2612" i="1"/>
  <c r="H2613" i="1"/>
  <c r="BQ2613" i="1"/>
  <c r="BU2613" i="1"/>
  <c r="CB2613" i="1"/>
  <c r="H2614" i="1"/>
  <c r="BQ2614" i="1"/>
  <c r="BU2614" i="1"/>
  <c r="CB2614" i="1"/>
  <c r="H2615" i="1"/>
  <c r="BQ2615" i="1"/>
  <c r="BU2615" i="1"/>
  <c r="CB2615" i="1"/>
  <c r="H2616" i="1"/>
  <c r="BQ2616" i="1"/>
  <c r="BU2616" i="1"/>
  <c r="CB2616" i="1"/>
  <c r="H2617" i="1"/>
  <c r="BQ2617" i="1"/>
  <c r="BU2617" i="1"/>
  <c r="CB2617" i="1"/>
  <c r="H2618" i="1"/>
  <c r="BQ2618" i="1"/>
  <c r="BU2618" i="1"/>
  <c r="CB2618" i="1"/>
  <c r="H2619" i="1"/>
  <c r="BQ2619" i="1"/>
  <c r="BU2619" i="1"/>
  <c r="CB2619" i="1"/>
  <c r="H2620" i="1"/>
  <c r="BQ2620" i="1"/>
  <c r="BU2620" i="1"/>
  <c r="CB2620" i="1"/>
  <c r="H2621" i="1"/>
  <c r="BQ2621" i="1"/>
  <c r="BU2621" i="1"/>
  <c r="CB2621" i="1"/>
  <c r="H2622" i="1"/>
  <c r="BQ2622" i="1"/>
  <c r="BU2622" i="1"/>
  <c r="CB2622" i="1"/>
  <c r="H2623" i="1"/>
  <c r="BQ2623" i="1"/>
  <c r="BU2623" i="1"/>
  <c r="CB2623" i="1"/>
  <c r="H2624" i="1"/>
  <c r="BQ2624" i="1"/>
  <c r="BU2624" i="1"/>
  <c r="CB2624" i="1"/>
  <c r="H2625" i="1"/>
  <c r="BQ2625" i="1"/>
  <c r="BU2625" i="1"/>
  <c r="CB2625" i="1"/>
  <c r="H2626" i="1"/>
  <c r="BQ2626" i="1"/>
  <c r="BU2626" i="1"/>
  <c r="CB2626" i="1"/>
  <c r="H2627" i="1"/>
  <c r="BQ2627" i="1"/>
  <c r="BU2627" i="1"/>
  <c r="CB2627" i="1"/>
  <c r="H2628" i="1"/>
  <c r="BQ2628" i="1"/>
  <c r="BU2628" i="1"/>
  <c r="CB2628" i="1"/>
  <c r="H2629" i="1"/>
  <c r="BQ2629" i="1"/>
  <c r="BU2629" i="1"/>
  <c r="CB2629" i="1"/>
  <c r="H2630" i="1"/>
  <c r="BQ2630" i="1"/>
  <c r="BU2630" i="1"/>
  <c r="CB2630" i="1"/>
  <c r="H2631" i="1"/>
  <c r="BQ2631" i="1"/>
  <c r="BU2631" i="1"/>
  <c r="CB2631" i="1"/>
  <c r="H2632" i="1"/>
  <c r="BQ2632" i="1"/>
  <c r="BU2632" i="1"/>
  <c r="CB2632" i="1"/>
  <c r="H2633" i="1"/>
  <c r="BQ2633" i="1"/>
  <c r="BU2633" i="1"/>
  <c r="CB2633" i="1"/>
  <c r="H2634" i="1"/>
  <c r="BQ2634" i="1"/>
  <c r="BU2634" i="1"/>
  <c r="CB2634" i="1"/>
  <c r="H2635" i="1"/>
  <c r="BQ2635" i="1"/>
  <c r="BU2635" i="1"/>
  <c r="CB2635" i="1"/>
  <c r="H2636" i="1"/>
  <c r="BQ2636" i="1"/>
  <c r="BU2636" i="1"/>
  <c r="CB2636" i="1"/>
  <c r="H2637" i="1"/>
  <c r="BQ2637" i="1"/>
  <c r="BU2637" i="1"/>
  <c r="CB2637" i="1"/>
  <c r="H2638" i="1"/>
  <c r="BQ2638" i="1"/>
  <c r="BU2638" i="1"/>
  <c r="CB2638" i="1"/>
  <c r="H2639" i="1"/>
  <c r="BQ2639" i="1"/>
  <c r="BU2639" i="1"/>
  <c r="CB2639" i="1"/>
  <c r="H2640" i="1"/>
  <c r="BQ2640" i="1"/>
  <c r="BU2640" i="1"/>
  <c r="CB2640" i="1"/>
  <c r="H2641" i="1"/>
  <c r="BQ2641" i="1"/>
  <c r="BU2641" i="1"/>
  <c r="CB2641" i="1"/>
  <c r="H2642" i="1"/>
  <c r="BQ2642" i="1"/>
  <c r="BU2642" i="1"/>
  <c r="CB2642" i="1"/>
  <c r="H2643" i="1"/>
  <c r="BQ2643" i="1"/>
  <c r="BU2643" i="1"/>
  <c r="CB2643" i="1"/>
  <c r="H2644" i="1"/>
  <c r="BQ2644" i="1"/>
  <c r="BU2644" i="1"/>
  <c r="CB2644" i="1"/>
  <c r="H2645" i="1"/>
  <c r="BQ2645" i="1"/>
  <c r="BU2645" i="1"/>
  <c r="CB2645" i="1"/>
  <c r="H2646" i="1"/>
  <c r="BQ2646" i="1"/>
  <c r="BU2646" i="1"/>
  <c r="CB2646" i="1"/>
  <c r="H2647" i="1"/>
  <c r="BQ2647" i="1"/>
  <c r="BU2647" i="1"/>
  <c r="CB2647" i="1"/>
  <c r="H2648" i="1"/>
  <c r="BQ2648" i="1"/>
  <c r="BU2648" i="1"/>
  <c r="CB2648" i="1"/>
  <c r="H2649" i="1"/>
  <c r="BQ2649" i="1"/>
  <c r="BU2649" i="1"/>
  <c r="CB2649" i="1"/>
  <c r="H2650" i="1"/>
  <c r="BQ2650" i="1"/>
  <c r="BU2650" i="1"/>
  <c r="CB2650" i="1"/>
  <c r="H2651" i="1"/>
  <c r="BQ2651" i="1"/>
  <c r="BU2651" i="1"/>
  <c r="CB2651" i="1"/>
  <c r="H2652" i="1"/>
  <c r="BQ2652" i="1"/>
  <c r="BU2652" i="1"/>
  <c r="CB2652" i="1"/>
  <c r="H2653" i="1"/>
  <c r="BQ2653" i="1"/>
  <c r="BU2653" i="1"/>
  <c r="CB2653" i="1"/>
  <c r="H2654" i="1"/>
  <c r="BQ2654" i="1"/>
  <c r="BU2654" i="1"/>
  <c r="CB2654" i="1"/>
  <c r="H2655" i="1"/>
  <c r="BQ2655" i="1"/>
  <c r="BU2655" i="1"/>
  <c r="CB2655" i="1"/>
  <c r="H2656" i="1"/>
  <c r="BQ2656" i="1"/>
  <c r="BU2656" i="1"/>
  <c r="CB2656" i="1"/>
  <c r="H2657" i="1"/>
  <c r="BQ2657" i="1"/>
  <c r="BU2657" i="1"/>
  <c r="CB2657" i="1"/>
  <c r="H2658" i="1"/>
  <c r="BQ2658" i="1"/>
  <c r="BU2658" i="1"/>
  <c r="CB2658" i="1"/>
  <c r="H2659" i="1"/>
  <c r="BQ2659" i="1"/>
  <c r="BU2659" i="1"/>
  <c r="CB2659" i="1"/>
  <c r="H2660" i="1"/>
  <c r="BQ2660" i="1"/>
  <c r="BU2660" i="1"/>
  <c r="CB2660" i="1"/>
  <c r="H2661" i="1"/>
  <c r="BQ2661" i="1"/>
  <c r="BU2661" i="1"/>
  <c r="CB2661" i="1"/>
  <c r="H2662" i="1"/>
  <c r="BQ2662" i="1"/>
  <c r="BU2662" i="1"/>
  <c r="CB2662" i="1"/>
  <c r="H2663" i="1"/>
  <c r="BQ2663" i="1"/>
  <c r="BU2663" i="1"/>
  <c r="CB2663" i="1"/>
  <c r="H2664" i="1"/>
  <c r="BQ2664" i="1"/>
  <c r="BU2664" i="1"/>
  <c r="CB2664" i="1"/>
  <c r="H2665" i="1"/>
  <c r="BQ2665" i="1"/>
  <c r="BU2665" i="1"/>
  <c r="CB2665" i="1"/>
  <c r="H2666" i="1"/>
  <c r="BQ2666" i="1"/>
  <c r="BU2666" i="1"/>
  <c r="CB2666" i="1"/>
  <c r="H2667" i="1"/>
  <c r="BQ2667" i="1"/>
  <c r="BU2667" i="1"/>
  <c r="CB2667" i="1"/>
  <c r="H2668" i="1"/>
  <c r="BQ2668" i="1"/>
  <c r="BU2668" i="1"/>
  <c r="CB2668" i="1"/>
  <c r="H2669" i="1"/>
  <c r="BQ2669" i="1"/>
  <c r="BU2669" i="1"/>
  <c r="CB2669" i="1"/>
  <c r="H2670" i="1"/>
  <c r="BQ2670" i="1"/>
  <c r="BU2670" i="1"/>
  <c r="CB2670" i="1"/>
  <c r="H2671" i="1"/>
  <c r="BQ2671" i="1"/>
  <c r="BU2671" i="1"/>
  <c r="CB2671" i="1"/>
  <c r="H2672" i="1"/>
  <c r="BQ2672" i="1"/>
  <c r="BU2672" i="1"/>
  <c r="CB2672" i="1"/>
  <c r="H2673" i="1"/>
  <c r="BQ2673" i="1"/>
  <c r="BU2673" i="1"/>
  <c r="CB2673" i="1"/>
  <c r="H2674" i="1"/>
  <c r="BQ2674" i="1"/>
  <c r="BU2674" i="1"/>
  <c r="CB2674" i="1"/>
  <c r="H2675" i="1"/>
  <c r="BQ2675" i="1"/>
  <c r="BU2675" i="1"/>
  <c r="CB2675" i="1"/>
  <c r="H2676" i="1"/>
  <c r="BQ2676" i="1"/>
  <c r="BU2676" i="1"/>
  <c r="CB2676" i="1"/>
  <c r="H2677" i="1"/>
  <c r="BQ2677" i="1"/>
  <c r="BU2677" i="1"/>
  <c r="CB2677" i="1"/>
  <c r="H2678" i="1"/>
  <c r="BQ2678" i="1"/>
  <c r="BU2678" i="1"/>
  <c r="CB2678" i="1"/>
  <c r="H2679" i="1"/>
  <c r="BQ2679" i="1"/>
  <c r="BU2679" i="1"/>
  <c r="CB2679" i="1"/>
  <c r="H2680" i="1"/>
  <c r="BQ2680" i="1"/>
  <c r="BU2680" i="1"/>
  <c r="CB2680" i="1"/>
  <c r="H2681" i="1"/>
  <c r="BQ2681" i="1"/>
  <c r="BU2681" i="1"/>
  <c r="CB2681" i="1"/>
  <c r="H2682" i="1"/>
  <c r="BQ2682" i="1"/>
  <c r="BU2682" i="1"/>
  <c r="CB2682" i="1"/>
  <c r="H2683" i="1"/>
  <c r="BQ2683" i="1"/>
  <c r="BU2683" i="1"/>
  <c r="CB2683" i="1"/>
  <c r="H2684" i="1"/>
  <c r="BQ2684" i="1"/>
  <c r="BU2684" i="1"/>
  <c r="CB2684" i="1"/>
  <c r="H2685" i="1"/>
  <c r="BQ2685" i="1"/>
  <c r="BU2685" i="1"/>
  <c r="CB2685" i="1"/>
  <c r="H2686" i="1"/>
  <c r="BQ2686" i="1"/>
  <c r="BU2686" i="1"/>
  <c r="CB2686" i="1"/>
  <c r="H2687" i="1"/>
  <c r="BQ2687" i="1"/>
  <c r="BU2687" i="1"/>
  <c r="CB2687" i="1"/>
  <c r="H2688" i="1"/>
  <c r="BQ2688" i="1"/>
  <c r="BU2688" i="1"/>
  <c r="CB2688" i="1"/>
  <c r="H2689" i="1"/>
  <c r="BQ2689" i="1"/>
  <c r="BU2689" i="1"/>
  <c r="CB2689" i="1"/>
  <c r="H2690" i="1"/>
  <c r="BQ2690" i="1"/>
  <c r="BU2690" i="1"/>
  <c r="CB2690" i="1"/>
  <c r="H2691" i="1"/>
  <c r="BQ2691" i="1"/>
  <c r="BU2691" i="1"/>
  <c r="CB2691" i="1"/>
  <c r="H2692" i="1"/>
  <c r="BQ2692" i="1"/>
  <c r="BU2692" i="1"/>
  <c r="CB2692" i="1"/>
  <c r="H2693" i="1"/>
  <c r="BQ2693" i="1"/>
  <c r="BU2693" i="1"/>
  <c r="CB2693" i="1"/>
  <c r="H2694" i="1"/>
  <c r="BQ2694" i="1"/>
  <c r="BU2694" i="1"/>
  <c r="CB2694" i="1"/>
  <c r="H2695" i="1"/>
  <c r="BQ2695" i="1"/>
  <c r="BU2695" i="1"/>
  <c r="CB2695" i="1"/>
  <c r="H2696" i="1"/>
  <c r="BQ2696" i="1"/>
  <c r="BU2696" i="1"/>
  <c r="CB2696" i="1"/>
  <c r="H2697" i="1"/>
  <c r="BQ2697" i="1"/>
  <c r="BU2697" i="1"/>
  <c r="CB2697" i="1"/>
  <c r="H2698" i="1"/>
  <c r="BQ2698" i="1"/>
  <c r="BU2698" i="1"/>
  <c r="CB2698" i="1"/>
  <c r="H2699" i="1"/>
  <c r="BQ2699" i="1"/>
  <c r="BU2699" i="1"/>
  <c r="CB2699" i="1"/>
  <c r="H2700" i="1"/>
  <c r="BQ2700" i="1"/>
  <c r="BU2700" i="1"/>
  <c r="CB2700" i="1"/>
  <c r="H2701" i="1"/>
  <c r="BQ2701" i="1"/>
  <c r="BU2701" i="1"/>
  <c r="CB2701" i="1"/>
  <c r="H2702" i="1"/>
  <c r="BQ2702" i="1"/>
  <c r="BU2702" i="1"/>
  <c r="CB2702" i="1"/>
  <c r="H2703" i="1"/>
  <c r="BQ2703" i="1"/>
  <c r="BU2703" i="1"/>
  <c r="CB2703" i="1"/>
  <c r="H2704" i="1"/>
  <c r="BQ2704" i="1"/>
  <c r="BU2704" i="1"/>
  <c r="CB2704" i="1"/>
  <c r="H2705" i="1"/>
  <c r="BQ2705" i="1"/>
  <c r="BU2705" i="1"/>
  <c r="CB2705" i="1"/>
  <c r="H2706" i="1"/>
  <c r="BQ2706" i="1"/>
  <c r="BU2706" i="1"/>
  <c r="CB2706" i="1"/>
  <c r="H2707" i="1"/>
  <c r="BQ2707" i="1"/>
  <c r="BU2707" i="1"/>
  <c r="CB2707" i="1"/>
  <c r="H2708" i="1"/>
  <c r="BQ2708" i="1"/>
  <c r="BU2708" i="1"/>
  <c r="CB2708" i="1"/>
  <c r="H2709" i="1"/>
  <c r="BQ2709" i="1"/>
  <c r="BU2709" i="1"/>
  <c r="CB2709" i="1"/>
  <c r="H2710" i="1"/>
  <c r="BQ2710" i="1"/>
  <c r="BU2710" i="1"/>
  <c r="CB2710" i="1"/>
  <c r="H2711" i="1"/>
  <c r="BQ2711" i="1"/>
  <c r="BU2711" i="1"/>
  <c r="CB2711" i="1"/>
  <c r="H2712" i="1"/>
  <c r="BQ2712" i="1"/>
  <c r="BU2712" i="1"/>
  <c r="CB2712" i="1"/>
  <c r="H2713" i="1"/>
  <c r="BQ2713" i="1"/>
  <c r="BU2713" i="1"/>
  <c r="CB2713" i="1"/>
  <c r="H2714" i="1"/>
  <c r="BQ2714" i="1"/>
  <c r="BU2714" i="1"/>
  <c r="CB2714" i="1"/>
  <c r="H2715" i="1"/>
  <c r="BQ2715" i="1"/>
  <c r="BU2715" i="1"/>
  <c r="CB2715" i="1"/>
  <c r="H2716" i="1"/>
  <c r="BQ2716" i="1"/>
  <c r="BU2716" i="1"/>
  <c r="CB2716" i="1"/>
  <c r="H2717" i="1"/>
  <c r="BQ2717" i="1"/>
  <c r="BU2717" i="1"/>
  <c r="CB2717" i="1"/>
  <c r="H2718" i="1"/>
  <c r="BQ2718" i="1"/>
  <c r="BU2718" i="1"/>
  <c r="CB2718" i="1"/>
  <c r="H2719" i="1"/>
  <c r="BQ2719" i="1"/>
  <c r="BU2719" i="1"/>
  <c r="CB2719" i="1"/>
  <c r="H2720" i="1"/>
  <c r="BQ2720" i="1"/>
  <c r="BU2720" i="1"/>
  <c r="CB2720" i="1"/>
  <c r="H2721" i="1"/>
  <c r="BQ2721" i="1"/>
  <c r="BU2721" i="1"/>
  <c r="CB2721" i="1"/>
  <c r="H2722" i="1"/>
  <c r="BQ2722" i="1"/>
  <c r="BU2722" i="1"/>
  <c r="CB2722" i="1"/>
  <c r="H2723" i="1"/>
  <c r="BQ2723" i="1"/>
  <c r="BU2723" i="1"/>
  <c r="CB2723" i="1"/>
  <c r="H2724" i="1"/>
  <c r="BQ2724" i="1"/>
  <c r="BU2724" i="1"/>
  <c r="CB2724" i="1"/>
  <c r="H2725" i="1"/>
  <c r="BQ2725" i="1"/>
  <c r="BU2725" i="1"/>
  <c r="CB2725" i="1"/>
  <c r="H2726" i="1"/>
  <c r="BQ2726" i="1"/>
  <c r="BU2726" i="1"/>
  <c r="CB2726" i="1"/>
  <c r="H2727" i="1"/>
  <c r="BQ2727" i="1"/>
  <c r="BU2727" i="1"/>
  <c r="CB2727" i="1"/>
  <c r="H2728" i="1"/>
  <c r="BQ2728" i="1"/>
  <c r="BU2728" i="1"/>
  <c r="CB2728" i="1"/>
  <c r="H2729" i="1"/>
  <c r="BQ2729" i="1"/>
  <c r="BU2729" i="1"/>
  <c r="CB2729" i="1"/>
  <c r="H2730" i="1"/>
  <c r="BQ2730" i="1"/>
  <c r="BU2730" i="1"/>
  <c r="CB2730" i="1"/>
  <c r="H2731" i="1"/>
  <c r="BQ2731" i="1"/>
  <c r="BU2731" i="1"/>
  <c r="CB2731" i="1"/>
  <c r="H2732" i="1"/>
  <c r="BQ2732" i="1"/>
  <c r="BU2732" i="1"/>
  <c r="CB2732" i="1"/>
  <c r="H2733" i="1"/>
  <c r="BQ2733" i="1"/>
  <c r="BU2733" i="1"/>
  <c r="CB2733" i="1"/>
  <c r="H2734" i="1"/>
  <c r="BQ2734" i="1"/>
  <c r="BU2734" i="1"/>
  <c r="CB2734" i="1"/>
  <c r="H2735" i="1"/>
  <c r="BQ2735" i="1"/>
  <c r="BU2735" i="1"/>
  <c r="CB2735" i="1"/>
  <c r="H2736" i="1"/>
  <c r="BQ2736" i="1"/>
  <c r="BU2736" i="1"/>
  <c r="CB2736" i="1"/>
  <c r="H2737" i="1"/>
  <c r="BQ2737" i="1"/>
  <c r="BU2737" i="1"/>
  <c r="CB2737" i="1"/>
  <c r="H2738" i="1"/>
  <c r="BQ2738" i="1"/>
  <c r="BU2738" i="1"/>
  <c r="CB2738" i="1"/>
  <c r="H2739" i="1"/>
  <c r="BQ2739" i="1"/>
  <c r="BU2739" i="1"/>
  <c r="CB2739" i="1"/>
  <c r="H2740" i="1"/>
  <c r="BQ2740" i="1"/>
  <c r="BU2740" i="1"/>
  <c r="CB2740" i="1"/>
  <c r="H2741" i="1"/>
  <c r="BQ2741" i="1"/>
  <c r="BU2741" i="1"/>
  <c r="CB2741" i="1"/>
  <c r="H2742" i="1"/>
  <c r="BQ2742" i="1"/>
  <c r="BU2742" i="1"/>
  <c r="CB2742" i="1"/>
  <c r="H2743" i="1"/>
  <c r="BQ2743" i="1"/>
  <c r="BU2743" i="1"/>
  <c r="CB2743" i="1"/>
  <c r="H2744" i="1"/>
  <c r="BQ2744" i="1"/>
  <c r="BU2744" i="1"/>
  <c r="CB2744" i="1"/>
  <c r="H2745" i="1"/>
  <c r="BQ2745" i="1"/>
  <c r="BU2745" i="1"/>
  <c r="CB2745" i="1"/>
  <c r="H2746" i="1"/>
  <c r="BQ2746" i="1"/>
  <c r="BU2746" i="1"/>
  <c r="CB2746" i="1"/>
  <c r="H2747" i="1"/>
  <c r="BQ2747" i="1"/>
  <c r="BU2747" i="1"/>
  <c r="CB2747" i="1"/>
  <c r="H2748" i="1"/>
  <c r="BQ2748" i="1"/>
  <c r="BU2748" i="1"/>
  <c r="CB2748" i="1"/>
  <c r="H2749" i="1"/>
  <c r="BQ2749" i="1"/>
  <c r="BU2749" i="1"/>
  <c r="CB2749" i="1"/>
  <c r="H2750" i="1"/>
  <c r="BQ2750" i="1"/>
  <c r="BU2750" i="1"/>
  <c r="CB2750" i="1"/>
  <c r="H2751" i="1"/>
  <c r="BQ2751" i="1"/>
  <c r="BU2751" i="1"/>
  <c r="CB2751" i="1"/>
  <c r="H2752" i="1"/>
  <c r="BQ2752" i="1"/>
  <c r="BU2752" i="1"/>
  <c r="CB2752" i="1"/>
  <c r="H2753" i="1"/>
  <c r="BQ2753" i="1"/>
  <c r="BU2753" i="1"/>
  <c r="CB2753" i="1"/>
  <c r="H2754" i="1"/>
  <c r="BQ2754" i="1"/>
  <c r="BU2754" i="1"/>
  <c r="CB2754" i="1"/>
  <c r="H2755" i="1"/>
  <c r="BQ2755" i="1"/>
  <c r="BU2755" i="1"/>
  <c r="CB2755" i="1"/>
  <c r="H2756" i="1"/>
  <c r="BQ2756" i="1"/>
  <c r="BU2756" i="1"/>
  <c r="CB2756" i="1"/>
  <c r="H2757" i="1"/>
  <c r="BQ2757" i="1"/>
  <c r="BU2757" i="1"/>
  <c r="CB2757" i="1"/>
  <c r="H2758" i="1"/>
  <c r="BQ2758" i="1"/>
  <c r="BU2758" i="1"/>
  <c r="CB2758" i="1"/>
  <c r="H2759" i="1"/>
  <c r="BQ2759" i="1"/>
  <c r="BU2759" i="1"/>
  <c r="CB2759" i="1"/>
  <c r="H2760" i="1"/>
  <c r="BQ2760" i="1"/>
  <c r="BU2760" i="1"/>
  <c r="CB2760" i="1"/>
  <c r="H2761" i="1"/>
  <c r="BQ2761" i="1"/>
  <c r="BU2761" i="1"/>
  <c r="CB2761" i="1"/>
  <c r="H2762" i="1"/>
  <c r="BQ2762" i="1"/>
  <c r="BU2762" i="1"/>
  <c r="CB2762" i="1"/>
  <c r="H2763" i="1"/>
  <c r="BQ2763" i="1"/>
  <c r="BU2763" i="1"/>
  <c r="CB2763" i="1"/>
  <c r="H2764" i="1"/>
  <c r="BQ2764" i="1"/>
  <c r="BU2764" i="1"/>
  <c r="CB2764" i="1"/>
  <c r="H2765" i="1"/>
  <c r="BQ2765" i="1"/>
  <c r="BU2765" i="1"/>
  <c r="CB2765" i="1"/>
  <c r="H2766" i="1"/>
  <c r="BQ2766" i="1"/>
  <c r="BU2766" i="1"/>
  <c r="CB2766" i="1"/>
  <c r="H2767" i="1"/>
  <c r="BQ2767" i="1"/>
  <c r="BU2767" i="1"/>
  <c r="CB2767" i="1"/>
  <c r="H2768" i="1"/>
  <c r="BQ2768" i="1"/>
  <c r="BU2768" i="1"/>
  <c r="CB2768" i="1"/>
  <c r="H2769" i="1"/>
  <c r="BQ2769" i="1"/>
  <c r="BU2769" i="1"/>
  <c r="CB2769" i="1"/>
  <c r="H2770" i="1"/>
  <c r="BQ2770" i="1"/>
  <c r="BU2770" i="1"/>
  <c r="CB2770" i="1"/>
  <c r="H2771" i="1"/>
  <c r="BQ2771" i="1"/>
  <c r="BU2771" i="1"/>
  <c r="CB2771" i="1"/>
  <c r="H2772" i="1"/>
  <c r="BQ2772" i="1"/>
  <c r="BU2772" i="1"/>
  <c r="CB2772" i="1"/>
  <c r="H2773" i="1"/>
  <c r="BQ2773" i="1"/>
  <c r="BU2773" i="1"/>
  <c r="CB2773" i="1"/>
  <c r="H2774" i="1"/>
  <c r="BQ2774" i="1"/>
  <c r="BU2774" i="1"/>
  <c r="CB2774" i="1"/>
  <c r="H2775" i="1"/>
  <c r="BQ2775" i="1"/>
  <c r="BU2775" i="1"/>
  <c r="CB2775" i="1"/>
  <c r="H2776" i="1"/>
  <c r="BQ2776" i="1"/>
  <c r="BU2776" i="1"/>
  <c r="CB2776" i="1"/>
  <c r="H2777" i="1"/>
  <c r="BQ2777" i="1"/>
  <c r="BU2777" i="1"/>
  <c r="CB2777" i="1"/>
  <c r="H2778" i="1"/>
  <c r="BQ2778" i="1"/>
  <c r="BU2778" i="1"/>
  <c r="CB2778" i="1"/>
  <c r="H2779" i="1"/>
  <c r="BQ2779" i="1"/>
  <c r="BU2779" i="1"/>
  <c r="CB2779" i="1"/>
  <c r="H2780" i="1"/>
  <c r="BQ2780" i="1"/>
  <c r="BU2780" i="1"/>
  <c r="CB2780" i="1"/>
  <c r="H2781" i="1"/>
  <c r="BQ2781" i="1"/>
  <c r="BU2781" i="1"/>
  <c r="CB2781" i="1"/>
  <c r="H2782" i="1"/>
  <c r="BQ2782" i="1"/>
  <c r="BU2782" i="1"/>
  <c r="CB2782" i="1"/>
  <c r="H2783" i="1"/>
  <c r="BQ2783" i="1"/>
  <c r="BU2783" i="1"/>
  <c r="CB2783" i="1"/>
  <c r="H2784" i="1"/>
  <c r="BQ2784" i="1"/>
  <c r="BU2784" i="1"/>
  <c r="CB2784" i="1"/>
  <c r="H2785" i="1"/>
  <c r="BQ2785" i="1"/>
  <c r="BU2785" i="1"/>
  <c r="CB2785" i="1"/>
  <c r="H2786" i="1"/>
  <c r="BQ2786" i="1"/>
  <c r="BU2786" i="1"/>
  <c r="CB2786" i="1"/>
  <c r="H2787" i="1"/>
  <c r="BQ2787" i="1"/>
  <c r="BU2787" i="1"/>
  <c r="CB2787" i="1"/>
  <c r="H2788" i="1"/>
  <c r="BQ2788" i="1"/>
  <c r="BU2788" i="1"/>
  <c r="CB2788" i="1"/>
  <c r="H2789" i="1"/>
  <c r="BQ2789" i="1"/>
  <c r="BU2789" i="1"/>
  <c r="CB2789" i="1"/>
  <c r="H2790" i="1"/>
  <c r="BQ2790" i="1"/>
  <c r="BU2790" i="1"/>
  <c r="CB2790" i="1"/>
  <c r="H2791" i="1"/>
  <c r="BQ2791" i="1"/>
  <c r="BU2791" i="1"/>
  <c r="CB2791" i="1"/>
  <c r="H2792" i="1"/>
  <c r="BQ2792" i="1"/>
  <c r="BU2792" i="1"/>
  <c r="CB2792" i="1"/>
  <c r="H2793" i="1"/>
  <c r="BQ2793" i="1"/>
  <c r="BU2793" i="1"/>
  <c r="CB2793" i="1"/>
  <c r="H2794" i="1"/>
  <c r="BQ2794" i="1"/>
  <c r="BU2794" i="1"/>
  <c r="CB2794" i="1"/>
  <c r="H2795" i="1"/>
  <c r="BQ2795" i="1"/>
  <c r="BU2795" i="1"/>
  <c r="CB2795" i="1"/>
  <c r="H2796" i="1"/>
  <c r="BQ2796" i="1"/>
  <c r="BU2796" i="1"/>
  <c r="CB2796" i="1"/>
  <c r="H2797" i="1"/>
  <c r="BQ2797" i="1"/>
  <c r="BU2797" i="1"/>
  <c r="CB2797" i="1"/>
  <c r="H2798" i="1"/>
  <c r="BQ2798" i="1"/>
  <c r="BU2798" i="1"/>
  <c r="CB2798" i="1"/>
  <c r="H2799" i="1"/>
  <c r="BQ2799" i="1"/>
  <c r="BU2799" i="1"/>
  <c r="CB2799" i="1"/>
  <c r="H2800" i="1"/>
  <c r="BQ2800" i="1"/>
  <c r="BU2800" i="1"/>
  <c r="CB2800" i="1"/>
  <c r="H2801" i="1"/>
  <c r="BQ2801" i="1"/>
  <c r="BU2801" i="1"/>
  <c r="CB2801" i="1"/>
  <c r="H2802" i="1"/>
  <c r="BQ2802" i="1"/>
  <c r="BU2802" i="1"/>
  <c r="CB2802" i="1"/>
  <c r="H2803" i="1"/>
  <c r="BQ2803" i="1"/>
  <c r="BU2803" i="1"/>
  <c r="CB2803" i="1"/>
  <c r="H2804" i="1"/>
  <c r="BQ2804" i="1"/>
  <c r="BU2804" i="1"/>
  <c r="CB2804" i="1"/>
  <c r="H2805" i="1"/>
  <c r="BQ2805" i="1"/>
  <c r="BU2805" i="1"/>
  <c r="CB2805" i="1"/>
  <c r="H2806" i="1"/>
  <c r="BQ2806" i="1"/>
  <c r="BU2806" i="1"/>
  <c r="CB2806" i="1"/>
  <c r="H2807" i="1"/>
  <c r="BQ2807" i="1"/>
  <c r="BU2807" i="1"/>
  <c r="CB2807" i="1"/>
  <c r="H2808" i="1"/>
  <c r="BQ2808" i="1"/>
  <c r="BU2808" i="1"/>
  <c r="CB2808" i="1"/>
  <c r="H2809" i="1"/>
  <c r="BQ2809" i="1"/>
  <c r="BU2809" i="1"/>
  <c r="CB2809" i="1"/>
  <c r="H2810" i="1"/>
  <c r="BQ2810" i="1"/>
  <c r="BU2810" i="1"/>
  <c r="CB2810" i="1"/>
  <c r="H2811" i="1"/>
  <c r="BQ2811" i="1"/>
  <c r="BU2811" i="1"/>
  <c r="CB2811" i="1"/>
  <c r="H2812" i="1"/>
  <c r="BQ2812" i="1"/>
  <c r="BU2812" i="1"/>
  <c r="CB2812" i="1"/>
  <c r="H2813" i="1"/>
  <c r="BQ2813" i="1"/>
  <c r="BU2813" i="1"/>
  <c r="CB2813" i="1"/>
  <c r="H2814" i="1"/>
  <c r="BQ2814" i="1"/>
  <c r="BU2814" i="1"/>
  <c r="CB2814" i="1"/>
  <c r="H2815" i="1"/>
  <c r="BQ2815" i="1"/>
  <c r="BU2815" i="1"/>
  <c r="CB2815" i="1"/>
  <c r="H2816" i="1"/>
  <c r="BQ2816" i="1"/>
  <c r="BU2816" i="1"/>
  <c r="CB2816" i="1"/>
  <c r="H2817" i="1"/>
  <c r="BQ2817" i="1"/>
  <c r="BU2817" i="1"/>
  <c r="CB2817" i="1"/>
  <c r="H2818" i="1"/>
  <c r="BQ2818" i="1"/>
  <c r="BU2818" i="1"/>
  <c r="CB2818" i="1"/>
  <c r="H2819" i="1"/>
  <c r="BQ2819" i="1"/>
  <c r="BU2819" i="1"/>
  <c r="CB2819" i="1"/>
  <c r="H2820" i="1"/>
  <c r="BQ2820" i="1"/>
  <c r="BU2820" i="1"/>
  <c r="CB2820" i="1"/>
  <c r="H2821" i="1"/>
  <c r="BQ2821" i="1"/>
  <c r="BU2821" i="1"/>
  <c r="CB2821" i="1"/>
  <c r="H2822" i="1"/>
  <c r="BQ2822" i="1"/>
  <c r="BU2822" i="1"/>
  <c r="CB2822" i="1"/>
  <c r="H2823" i="1"/>
  <c r="BQ2823" i="1"/>
  <c r="BU2823" i="1"/>
  <c r="CB2823" i="1"/>
  <c r="H2824" i="1"/>
  <c r="BQ2824" i="1"/>
  <c r="BU2824" i="1"/>
  <c r="CB2824" i="1"/>
  <c r="H2825" i="1"/>
  <c r="BQ2825" i="1"/>
  <c r="BU2825" i="1"/>
  <c r="CB2825" i="1"/>
  <c r="H2826" i="1"/>
  <c r="BQ2826" i="1"/>
  <c r="BU2826" i="1"/>
  <c r="CB2826" i="1"/>
  <c r="H2827" i="1"/>
  <c r="BQ2827" i="1"/>
  <c r="BU2827" i="1"/>
  <c r="CB2827" i="1"/>
  <c r="H2828" i="1"/>
  <c r="BQ2828" i="1"/>
  <c r="BU2828" i="1"/>
  <c r="CB2828" i="1"/>
  <c r="H2829" i="1"/>
  <c r="BQ2829" i="1"/>
  <c r="BU2829" i="1"/>
  <c r="CB2829" i="1"/>
  <c r="H2830" i="1"/>
  <c r="BQ2830" i="1"/>
  <c r="BU2830" i="1"/>
  <c r="CB2830" i="1"/>
  <c r="H2831" i="1"/>
  <c r="BQ2831" i="1"/>
  <c r="BU2831" i="1"/>
  <c r="CB2831" i="1"/>
  <c r="H2832" i="1"/>
  <c r="BQ2832" i="1"/>
  <c r="BU2832" i="1"/>
  <c r="CB2832" i="1"/>
  <c r="H2833" i="1"/>
  <c r="BQ2833" i="1"/>
  <c r="BU2833" i="1"/>
  <c r="CB2833" i="1"/>
  <c r="H2834" i="1"/>
  <c r="BQ2834" i="1"/>
  <c r="BU2834" i="1"/>
  <c r="CB2834" i="1"/>
  <c r="H2835" i="1"/>
  <c r="BQ2835" i="1"/>
  <c r="BU2835" i="1"/>
  <c r="CB2835" i="1"/>
  <c r="H2836" i="1"/>
  <c r="BQ2836" i="1"/>
  <c r="BU2836" i="1"/>
  <c r="CB2836" i="1"/>
  <c r="H2837" i="1"/>
  <c r="BQ2837" i="1"/>
  <c r="BU2837" i="1"/>
  <c r="CB2837" i="1"/>
  <c r="H2838" i="1"/>
  <c r="BQ2838" i="1"/>
  <c r="BU2838" i="1"/>
  <c r="CB2838" i="1"/>
  <c r="H2839" i="1"/>
  <c r="BQ2839" i="1"/>
  <c r="BU2839" i="1"/>
  <c r="CB2839" i="1"/>
  <c r="H2840" i="1"/>
  <c r="BQ2840" i="1"/>
  <c r="BU2840" i="1"/>
  <c r="CB2840" i="1"/>
  <c r="H2841" i="1"/>
  <c r="BQ2841" i="1"/>
  <c r="BU2841" i="1"/>
  <c r="CB2841" i="1"/>
  <c r="H2842" i="1"/>
  <c r="BQ2842" i="1"/>
  <c r="BU2842" i="1"/>
  <c r="CB2842" i="1"/>
  <c r="H2843" i="1"/>
  <c r="BQ2843" i="1"/>
  <c r="BU2843" i="1"/>
  <c r="CB2843" i="1"/>
  <c r="H2844" i="1"/>
  <c r="BQ2844" i="1"/>
  <c r="BU2844" i="1"/>
  <c r="CB2844" i="1"/>
  <c r="H2845" i="1"/>
  <c r="BQ2845" i="1"/>
  <c r="BU2845" i="1"/>
  <c r="CB2845" i="1"/>
  <c r="H2846" i="1"/>
  <c r="BQ2846" i="1"/>
  <c r="BU2846" i="1"/>
  <c r="CB2846" i="1"/>
  <c r="H2847" i="1"/>
  <c r="BQ2847" i="1"/>
  <c r="BU2847" i="1"/>
  <c r="CB2847" i="1"/>
  <c r="H2848" i="1"/>
  <c r="BQ2848" i="1"/>
  <c r="BU2848" i="1"/>
  <c r="CB2848" i="1"/>
  <c r="H2849" i="1"/>
  <c r="BQ2849" i="1"/>
  <c r="BU2849" i="1"/>
  <c r="CB2849" i="1"/>
  <c r="H2850" i="1"/>
  <c r="BQ2850" i="1"/>
  <c r="BU2850" i="1"/>
  <c r="CB2850" i="1"/>
  <c r="H2851" i="1"/>
  <c r="BQ2851" i="1"/>
  <c r="BU2851" i="1"/>
  <c r="CB2851" i="1"/>
  <c r="H2852" i="1"/>
  <c r="BQ2852" i="1"/>
  <c r="BU2852" i="1"/>
  <c r="CB2852" i="1"/>
  <c r="H2853" i="1"/>
  <c r="BQ2853" i="1"/>
  <c r="BU2853" i="1"/>
  <c r="CB2853" i="1"/>
  <c r="H2854" i="1"/>
  <c r="BQ2854" i="1"/>
  <c r="BU2854" i="1"/>
  <c r="CB2854" i="1"/>
  <c r="H2855" i="1"/>
  <c r="BQ2855" i="1"/>
  <c r="BU2855" i="1"/>
  <c r="CB2855" i="1"/>
  <c r="H2856" i="1"/>
  <c r="BQ2856" i="1"/>
  <c r="BU2856" i="1"/>
  <c r="CB2856" i="1"/>
  <c r="H2857" i="1"/>
  <c r="BQ2857" i="1"/>
  <c r="BU2857" i="1"/>
  <c r="CB2857" i="1"/>
  <c r="H2858" i="1"/>
  <c r="BQ2858" i="1"/>
  <c r="BU2858" i="1"/>
  <c r="CB2858" i="1"/>
  <c r="H2859" i="1"/>
  <c r="BQ2859" i="1"/>
  <c r="BU2859" i="1"/>
  <c r="CB2859" i="1"/>
  <c r="H2860" i="1"/>
  <c r="BQ2860" i="1"/>
  <c r="BU2860" i="1"/>
  <c r="CB2860" i="1"/>
  <c r="H2861" i="1"/>
  <c r="BQ2861" i="1"/>
  <c r="BU2861" i="1"/>
  <c r="CB2861" i="1"/>
  <c r="H2862" i="1"/>
  <c r="BQ2862" i="1"/>
  <c r="BU2862" i="1"/>
  <c r="CB2862" i="1"/>
  <c r="H2863" i="1"/>
  <c r="BQ2863" i="1"/>
  <c r="BU2863" i="1"/>
  <c r="CB2863" i="1"/>
  <c r="H2864" i="1"/>
  <c r="BQ2864" i="1"/>
  <c r="BU2864" i="1"/>
  <c r="CB2864" i="1"/>
  <c r="H2865" i="1"/>
  <c r="BQ2865" i="1"/>
  <c r="BU2865" i="1"/>
  <c r="CB2865" i="1"/>
  <c r="H2866" i="1"/>
  <c r="BQ2866" i="1"/>
  <c r="BU2866" i="1"/>
  <c r="CB2866" i="1"/>
  <c r="H2867" i="1"/>
  <c r="BQ2867" i="1"/>
  <c r="BU2867" i="1"/>
  <c r="CB2867" i="1"/>
  <c r="H2868" i="1"/>
  <c r="BQ2868" i="1"/>
  <c r="BU2868" i="1"/>
  <c r="CB2868" i="1"/>
  <c r="H2869" i="1"/>
  <c r="BQ2869" i="1"/>
  <c r="BU2869" i="1"/>
  <c r="CB2869" i="1"/>
  <c r="H2870" i="1"/>
  <c r="BQ2870" i="1"/>
  <c r="BU2870" i="1"/>
  <c r="CB2870" i="1"/>
  <c r="H2871" i="1"/>
  <c r="BQ2871" i="1"/>
  <c r="BU2871" i="1"/>
  <c r="CB2871" i="1"/>
  <c r="H2872" i="1"/>
  <c r="BQ2872" i="1"/>
  <c r="BU2872" i="1"/>
  <c r="CB2872" i="1"/>
  <c r="H2873" i="1"/>
  <c r="BQ2873" i="1"/>
  <c r="BU2873" i="1"/>
  <c r="CB2873" i="1"/>
  <c r="H2874" i="1"/>
  <c r="BQ2874" i="1"/>
  <c r="BU2874" i="1"/>
  <c r="CB2874" i="1"/>
  <c r="H2875" i="1"/>
  <c r="BQ2875" i="1"/>
  <c r="BU2875" i="1"/>
  <c r="CB2875" i="1"/>
  <c r="H2876" i="1"/>
  <c r="BQ2876" i="1"/>
  <c r="BU2876" i="1"/>
  <c r="CB2876" i="1"/>
  <c r="H2877" i="1"/>
  <c r="BQ2877" i="1"/>
  <c r="BU2877" i="1"/>
  <c r="CB2877" i="1"/>
  <c r="H2878" i="1"/>
  <c r="BQ2878" i="1"/>
  <c r="BU2878" i="1"/>
  <c r="CB2878" i="1"/>
  <c r="H2879" i="1"/>
  <c r="BQ2879" i="1"/>
  <c r="BU2879" i="1"/>
  <c r="CB2879" i="1"/>
  <c r="H2880" i="1"/>
  <c r="BQ2880" i="1"/>
  <c r="BU2880" i="1"/>
  <c r="CB2880" i="1"/>
  <c r="H2881" i="1"/>
  <c r="BQ2881" i="1"/>
  <c r="BU2881" i="1"/>
  <c r="CB2881" i="1"/>
  <c r="H2882" i="1"/>
  <c r="BQ2882" i="1"/>
  <c r="BU2882" i="1"/>
  <c r="CB2882" i="1"/>
  <c r="H2883" i="1"/>
  <c r="BQ2883" i="1"/>
  <c r="BU2883" i="1"/>
  <c r="CB2883" i="1"/>
  <c r="H2884" i="1"/>
  <c r="BQ2884" i="1"/>
  <c r="BU2884" i="1"/>
  <c r="CB2884" i="1"/>
  <c r="H2885" i="1"/>
  <c r="BQ2885" i="1"/>
  <c r="BU2885" i="1"/>
  <c r="CB2885" i="1"/>
  <c r="H2886" i="1"/>
  <c r="BQ2886" i="1"/>
  <c r="BU2886" i="1"/>
  <c r="CB2886" i="1"/>
  <c r="H2887" i="1"/>
  <c r="BQ2887" i="1"/>
  <c r="BU2887" i="1"/>
  <c r="CB2887" i="1"/>
  <c r="H2888" i="1"/>
  <c r="BQ2888" i="1"/>
  <c r="BU2888" i="1"/>
  <c r="CB2888" i="1"/>
  <c r="H2889" i="1"/>
  <c r="BQ2889" i="1"/>
  <c r="BU2889" i="1"/>
  <c r="CB2889" i="1"/>
  <c r="H2890" i="1"/>
  <c r="BQ2890" i="1"/>
  <c r="BU2890" i="1"/>
  <c r="CB2890" i="1"/>
  <c r="H2891" i="1"/>
  <c r="BQ2891" i="1"/>
  <c r="BU2891" i="1"/>
  <c r="CB2891" i="1"/>
  <c r="H2892" i="1"/>
  <c r="BQ2892" i="1"/>
  <c r="BU2892" i="1"/>
  <c r="CB2892" i="1"/>
  <c r="H2893" i="1"/>
  <c r="BQ2893" i="1"/>
  <c r="BU2893" i="1"/>
  <c r="CB2893" i="1"/>
  <c r="H2894" i="1"/>
  <c r="BQ2894" i="1"/>
  <c r="BU2894" i="1"/>
  <c r="CB2894" i="1"/>
  <c r="H2895" i="1"/>
  <c r="BQ2895" i="1"/>
  <c r="BU2895" i="1"/>
  <c r="CB2895" i="1"/>
  <c r="H2896" i="1"/>
  <c r="BQ2896" i="1"/>
  <c r="BU2896" i="1"/>
  <c r="CB2896" i="1"/>
  <c r="H2897" i="1"/>
  <c r="BQ2897" i="1"/>
  <c r="BU2897" i="1"/>
  <c r="CB2897" i="1"/>
  <c r="H2898" i="1"/>
  <c r="BQ2898" i="1"/>
  <c r="BU2898" i="1"/>
  <c r="CB2898" i="1"/>
  <c r="H2899" i="1"/>
  <c r="BQ2899" i="1"/>
  <c r="BU2899" i="1"/>
  <c r="CB2899" i="1"/>
  <c r="H2900" i="1"/>
  <c r="BQ2900" i="1"/>
  <c r="BU2900" i="1"/>
  <c r="CB2900" i="1"/>
  <c r="H2901" i="1"/>
  <c r="BQ2901" i="1"/>
  <c r="BU2901" i="1"/>
  <c r="CB2901" i="1"/>
  <c r="H2902" i="1"/>
  <c r="BQ2902" i="1"/>
  <c r="BU2902" i="1"/>
  <c r="CB2902" i="1"/>
  <c r="H2903" i="1"/>
  <c r="BQ2903" i="1"/>
  <c r="BU2903" i="1"/>
  <c r="CB2903" i="1"/>
  <c r="H2904" i="1"/>
  <c r="BQ2904" i="1"/>
  <c r="BU2904" i="1"/>
  <c r="CB2904" i="1"/>
  <c r="H2905" i="1"/>
  <c r="BQ2905" i="1"/>
  <c r="BU2905" i="1"/>
  <c r="CB2905" i="1"/>
  <c r="H2906" i="1"/>
  <c r="BQ2906" i="1"/>
  <c r="BU2906" i="1"/>
  <c r="CB2906" i="1"/>
  <c r="H2907" i="1"/>
  <c r="BQ2907" i="1"/>
  <c r="BU2907" i="1"/>
  <c r="CB2907" i="1"/>
  <c r="H2908" i="1"/>
  <c r="BQ2908" i="1"/>
  <c r="BU2908" i="1"/>
  <c r="CB2908" i="1"/>
  <c r="H2909" i="1"/>
  <c r="BQ2909" i="1"/>
  <c r="BU2909" i="1"/>
  <c r="CB2909" i="1"/>
  <c r="H2910" i="1"/>
  <c r="BQ2910" i="1"/>
  <c r="BU2910" i="1"/>
  <c r="CB2910" i="1"/>
  <c r="H2911" i="1"/>
  <c r="BQ2911" i="1"/>
  <c r="BU2911" i="1"/>
  <c r="CB2911" i="1"/>
  <c r="H2912" i="1"/>
  <c r="BQ2912" i="1"/>
  <c r="BU2912" i="1"/>
  <c r="CB2912" i="1"/>
  <c r="H2913" i="1"/>
  <c r="BQ2913" i="1"/>
  <c r="BU2913" i="1"/>
  <c r="CB2913" i="1"/>
  <c r="H2914" i="1"/>
  <c r="BQ2914" i="1"/>
  <c r="BU2914" i="1"/>
  <c r="CB2914" i="1"/>
  <c r="H2915" i="1"/>
  <c r="BQ2915" i="1"/>
  <c r="BU2915" i="1"/>
  <c r="CB2915" i="1"/>
  <c r="H2916" i="1"/>
  <c r="BQ2916" i="1"/>
  <c r="BU2916" i="1"/>
  <c r="CB2916" i="1"/>
  <c r="H2917" i="1"/>
  <c r="BQ2917" i="1"/>
  <c r="BU2917" i="1"/>
  <c r="CB2917" i="1"/>
  <c r="H2918" i="1"/>
  <c r="BQ2918" i="1"/>
  <c r="BU2918" i="1"/>
  <c r="CB2918" i="1"/>
  <c r="H2919" i="1"/>
  <c r="BQ2919" i="1"/>
  <c r="BU2919" i="1"/>
  <c r="CB2919" i="1"/>
  <c r="H2920" i="1"/>
  <c r="BQ2920" i="1"/>
  <c r="BU2920" i="1"/>
  <c r="CB2920" i="1"/>
  <c r="H2921" i="1"/>
  <c r="BQ2921" i="1"/>
  <c r="BU2921" i="1"/>
  <c r="CB2921" i="1"/>
  <c r="H2922" i="1"/>
  <c r="BQ2922" i="1"/>
  <c r="BU2922" i="1"/>
  <c r="CB2922" i="1"/>
  <c r="H2923" i="1"/>
  <c r="BQ2923" i="1"/>
  <c r="BU2923" i="1"/>
  <c r="CB2923" i="1"/>
  <c r="H2924" i="1"/>
  <c r="BQ2924" i="1"/>
  <c r="BU2924" i="1"/>
  <c r="CB2924" i="1"/>
  <c r="H2925" i="1"/>
  <c r="BQ2925" i="1"/>
  <c r="BU2925" i="1"/>
  <c r="CB2925" i="1"/>
  <c r="H2926" i="1"/>
  <c r="BQ2926" i="1"/>
  <c r="BU2926" i="1"/>
  <c r="CB2926" i="1"/>
  <c r="H2927" i="1"/>
  <c r="BQ2927" i="1"/>
  <c r="BU2927" i="1"/>
  <c r="CB2927" i="1"/>
  <c r="H2928" i="1"/>
  <c r="BQ2928" i="1"/>
  <c r="BU2928" i="1"/>
  <c r="CB2928" i="1"/>
  <c r="H2929" i="1"/>
  <c r="BQ2929" i="1"/>
  <c r="BU2929" i="1"/>
  <c r="CB2929" i="1"/>
  <c r="H2930" i="1"/>
  <c r="BQ2930" i="1"/>
  <c r="BU2930" i="1"/>
  <c r="CB2930" i="1"/>
  <c r="H2931" i="1"/>
  <c r="BQ2931" i="1"/>
  <c r="BU2931" i="1"/>
  <c r="CB2931" i="1"/>
  <c r="H2932" i="1"/>
  <c r="BQ2932" i="1"/>
  <c r="BU2932" i="1"/>
  <c r="CB2932" i="1"/>
  <c r="H2933" i="1"/>
  <c r="BQ2933" i="1"/>
  <c r="BU2933" i="1"/>
  <c r="CB2933" i="1"/>
  <c r="H2934" i="1"/>
  <c r="BQ2934" i="1"/>
  <c r="BU2934" i="1"/>
  <c r="CB2934" i="1"/>
  <c r="H2935" i="1"/>
  <c r="BQ2935" i="1"/>
  <c r="BU2935" i="1"/>
  <c r="CB2935" i="1"/>
  <c r="H2936" i="1"/>
  <c r="BQ2936" i="1"/>
  <c r="BU2936" i="1"/>
  <c r="CB2936" i="1"/>
  <c r="H2937" i="1"/>
  <c r="BQ2937" i="1"/>
  <c r="BU2937" i="1"/>
  <c r="CB2937" i="1"/>
  <c r="H2938" i="1"/>
  <c r="BQ2938" i="1"/>
  <c r="BU2938" i="1"/>
  <c r="CB2938" i="1"/>
  <c r="H2939" i="1"/>
  <c r="BQ2939" i="1"/>
  <c r="BU2939" i="1"/>
  <c r="CB2939" i="1"/>
  <c r="H2940" i="1"/>
  <c r="BQ2940" i="1"/>
  <c r="BU2940" i="1"/>
  <c r="CB2940" i="1"/>
  <c r="H2941" i="1"/>
  <c r="BQ2941" i="1"/>
  <c r="BU2941" i="1"/>
  <c r="CB2941" i="1"/>
  <c r="H2942" i="1"/>
  <c r="BQ2942" i="1"/>
  <c r="BU2942" i="1"/>
  <c r="CB2942" i="1"/>
  <c r="H2943" i="1"/>
  <c r="BQ2943" i="1"/>
  <c r="BU2943" i="1"/>
  <c r="CB2943" i="1"/>
  <c r="H2944" i="1"/>
  <c r="BQ2944" i="1"/>
  <c r="BU2944" i="1"/>
  <c r="CB2944" i="1"/>
  <c r="H2945" i="1"/>
  <c r="BQ2945" i="1"/>
  <c r="BU2945" i="1"/>
  <c r="CB2945" i="1"/>
  <c r="H2946" i="1"/>
  <c r="BQ2946" i="1"/>
  <c r="BU2946" i="1"/>
  <c r="CB2946" i="1"/>
  <c r="H2947" i="1"/>
  <c r="BQ2947" i="1"/>
  <c r="BU2947" i="1"/>
  <c r="CB2947" i="1"/>
  <c r="H2948" i="1"/>
  <c r="BQ2948" i="1"/>
  <c r="BU2948" i="1"/>
  <c r="CB2948" i="1"/>
  <c r="H2949" i="1"/>
  <c r="BQ2949" i="1"/>
  <c r="BU2949" i="1"/>
  <c r="CB2949" i="1"/>
  <c r="H2950" i="1"/>
  <c r="BQ2950" i="1"/>
  <c r="BU2950" i="1"/>
  <c r="CB2950" i="1"/>
  <c r="H2951" i="1"/>
  <c r="BQ2951" i="1"/>
  <c r="BU2951" i="1"/>
  <c r="CB2951" i="1"/>
  <c r="H2952" i="1"/>
  <c r="BQ2952" i="1"/>
  <c r="BU2952" i="1"/>
  <c r="CB2952" i="1"/>
  <c r="H2953" i="1"/>
  <c r="BQ2953" i="1"/>
  <c r="BU2953" i="1"/>
  <c r="CB2953" i="1"/>
  <c r="H2954" i="1"/>
  <c r="BQ2954" i="1"/>
  <c r="BU2954" i="1"/>
  <c r="CB2954" i="1"/>
  <c r="H2955" i="1"/>
  <c r="BQ2955" i="1"/>
  <c r="BU2955" i="1"/>
  <c r="CB2955" i="1"/>
  <c r="H2956" i="1"/>
  <c r="BQ2956" i="1"/>
  <c r="BU2956" i="1"/>
  <c r="CB2956" i="1"/>
  <c r="H2957" i="1"/>
  <c r="BQ2957" i="1"/>
  <c r="BU2957" i="1"/>
  <c r="CB2957" i="1"/>
  <c r="H2958" i="1"/>
  <c r="BQ2958" i="1"/>
  <c r="BU2958" i="1"/>
  <c r="CB2958" i="1"/>
  <c r="H2959" i="1"/>
  <c r="BQ2959" i="1"/>
  <c r="BU2959" i="1"/>
  <c r="CB2959" i="1"/>
  <c r="H2960" i="1"/>
  <c r="BQ2960" i="1"/>
  <c r="BU2960" i="1"/>
  <c r="CB2960" i="1"/>
  <c r="H2" i="1"/>
  <c r="BU2" i="1"/>
  <c r="CB2" i="1"/>
  <c r="BQ2" i="1"/>
  <c r="A57" i="1" l="1"/>
  <c r="G101" i="1"/>
  <c r="AI101" i="1"/>
  <c r="G102" i="1"/>
  <c r="AI102" i="1"/>
  <c r="G48" i="1"/>
  <c r="AI48" i="1"/>
  <c r="AZ221" i="1"/>
  <c r="BN221" i="1" s="1"/>
  <c r="AZ126" i="1"/>
  <c r="BN126" i="1" s="1"/>
  <c r="BO126" i="1" s="1"/>
  <c r="AZ52" i="1"/>
  <c r="BN52" i="1" s="1"/>
  <c r="BO52" i="1" s="1"/>
  <c r="A79" i="1"/>
  <c r="A3" i="1"/>
  <c r="AI3" i="1"/>
  <c r="AP3" i="1" s="1"/>
  <c r="A7" i="1"/>
  <c r="BE3" i="1"/>
  <c r="A2948" i="1"/>
  <c r="AP2934" i="1"/>
  <c r="AZ2934" i="1" s="1"/>
  <c r="A2934" i="1"/>
  <c r="AP2920" i="1"/>
  <c r="AZ2920" i="1" s="1"/>
  <c r="A2920" i="1"/>
  <c r="AP2906" i="1"/>
  <c r="AZ2906" i="1" s="1"/>
  <c r="A2906" i="1"/>
  <c r="A2892" i="1"/>
  <c r="AP2864" i="1"/>
  <c r="AZ2864" i="1" s="1"/>
  <c r="A2864" i="1"/>
  <c r="A2850" i="1"/>
  <c r="A2836" i="1"/>
  <c r="AP2822" i="1"/>
  <c r="AZ2822" i="1" s="1"/>
  <c r="A2822" i="1"/>
  <c r="A2808" i="1"/>
  <c r="A2794" i="1"/>
  <c r="A2780" i="1"/>
  <c r="A2766" i="1"/>
  <c r="AP2752" i="1"/>
  <c r="AZ2752" i="1" s="1"/>
  <c r="A2752" i="1"/>
  <c r="AP2738" i="1"/>
  <c r="AZ2738" i="1" s="1"/>
  <c r="A2738" i="1"/>
  <c r="A2724" i="1"/>
  <c r="AP2710" i="1"/>
  <c r="AZ2710" i="1" s="1"/>
  <c r="A2710" i="1"/>
  <c r="A2696" i="1"/>
  <c r="A2668" i="1"/>
  <c r="A2654" i="1"/>
  <c r="A2640" i="1"/>
  <c r="A2612" i="1"/>
  <c r="A2556" i="1"/>
  <c r="AP2528" i="1"/>
  <c r="AZ2528" i="1" s="1"/>
  <c r="A2528" i="1"/>
  <c r="AP2514" i="1"/>
  <c r="AZ2514" i="1" s="1"/>
  <c r="A2514" i="1"/>
  <c r="A2500" i="1"/>
  <c r="A2486" i="1"/>
  <c r="AP2472" i="1"/>
  <c r="AZ2472" i="1" s="1"/>
  <c r="A2472" i="1"/>
  <c r="AP2458" i="1"/>
  <c r="AZ2458" i="1" s="1"/>
  <c r="A2458" i="1"/>
  <c r="A2444" i="1"/>
  <c r="A2416" i="1"/>
  <c r="AP2402" i="1"/>
  <c r="AZ2402" i="1" s="1"/>
  <c r="A2402" i="1"/>
  <c r="A2388" i="1"/>
  <c r="A2332" i="1"/>
  <c r="A2276" i="1"/>
  <c r="AP2248" i="1"/>
  <c r="AZ2248" i="1" s="1"/>
  <c r="A2248" i="1"/>
  <c r="A2220" i="1"/>
  <c r="A2206" i="1"/>
  <c r="A2192" i="1"/>
  <c r="A2164" i="1"/>
  <c r="A2150" i="1"/>
  <c r="A2108" i="1"/>
  <c r="A2052" i="1"/>
  <c r="A2024" i="1"/>
  <c r="AP2010" i="1"/>
  <c r="AZ2010" i="1" s="1"/>
  <c r="A2010" i="1"/>
  <c r="A1996" i="1"/>
  <c r="AP1982" i="1"/>
  <c r="AZ1982" i="1" s="1"/>
  <c r="A1982" i="1"/>
  <c r="A1940" i="1"/>
  <c r="A1912" i="1"/>
  <c r="A1884" i="1"/>
  <c r="A1870" i="1"/>
  <c r="A1828" i="1"/>
  <c r="A1800" i="1"/>
  <c r="A1772" i="1"/>
  <c r="A1758" i="1"/>
  <c r="AP1744" i="1"/>
  <c r="AZ1744" i="1" s="1"/>
  <c r="A1744" i="1"/>
  <c r="A1716" i="1"/>
  <c r="A1660" i="1"/>
  <c r="A1646" i="1"/>
  <c r="A1604" i="1"/>
  <c r="A1548" i="1"/>
  <c r="AP1534" i="1"/>
  <c r="AZ1534" i="1" s="1"/>
  <c r="A1534" i="1"/>
  <c r="A1492" i="1"/>
  <c r="A1450" i="1"/>
  <c r="A1436" i="1"/>
  <c r="A1380" i="1"/>
  <c r="A1324" i="1"/>
  <c r="A1310" i="1"/>
  <c r="A1268" i="1"/>
  <c r="A1254" i="1"/>
  <c r="A1212" i="1"/>
  <c r="A1156" i="1"/>
  <c r="A1100" i="1"/>
  <c r="A1044" i="1"/>
  <c r="A1030" i="1"/>
  <c r="A1016" i="1"/>
  <c r="A988" i="1"/>
  <c r="A932" i="1"/>
  <c r="A904" i="1"/>
  <c r="A876" i="1"/>
  <c r="A298" i="1"/>
  <c r="A2947" i="1"/>
  <c r="A2933" i="1"/>
  <c r="A2919" i="1"/>
  <c r="AP2905" i="1"/>
  <c r="AZ2905" i="1" s="1"/>
  <c r="A2905" i="1"/>
  <c r="A2891" i="1"/>
  <c r="A2877" i="1"/>
  <c r="A2835" i="1"/>
  <c r="A2821" i="1"/>
  <c r="A2807" i="1"/>
  <c r="AP2793" i="1"/>
  <c r="AZ2793" i="1" s="1"/>
  <c r="A2793" i="1"/>
  <c r="A2779" i="1"/>
  <c r="A2765" i="1"/>
  <c r="AP2751" i="1"/>
  <c r="AZ2751" i="1" s="1"/>
  <c r="A2751" i="1"/>
  <c r="A2723" i="1"/>
  <c r="A2709" i="1"/>
  <c r="A2695" i="1"/>
  <c r="AP2681" i="1"/>
  <c r="AZ2681" i="1" s="1"/>
  <c r="A2681" i="1"/>
  <c r="A2667" i="1"/>
  <c r="A2653" i="1"/>
  <c r="A2639" i="1"/>
  <c r="A2611" i="1"/>
  <c r="A2597" i="1"/>
  <c r="A2555" i="1"/>
  <c r="A2541" i="1"/>
  <c r="AP2513" i="1"/>
  <c r="AZ2513" i="1" s="1"/>
  <c r="A2513" i="1"/>
  <c r="A2499" i="1"/>
  <c r="A2485" i="1"/>
  <c r="AP2457" i="1"/>
  <c r="AZ2457" i="1" s="1"/>
  <c r="A2457" i="1"/>
  <c r="A2443" i="1"/>
  <c r="A2429" i="1"/>
  <c r="A2401" i="1"/>
  <c r="A2387" i="1"/>
  <c r="A2373" i="1"/>
  <c r="AP2359" i="1"/>
  <c r="AZ2359" i="1" s="1"/>
  <c r="A2359" i="1"/>
  <c r="AP2345" i="1"/>
  <c r="AZ2345" i="1" s="1"/>
  <c r="A2345" i="1"/>
  <c r="A2331" i="1"/>
  <c r="A2317" i="1"/>
  <c r="A2275" i="1"/>
  <c r="A2261" i="1"/>
  <c r="A2219" i="1"/>
  <c r="A2205" i="1"/>
  <c r="AP2191" i="1"/>
  <c r="AZ2191" i="1" s="1"/>
  <c r="A2191" i="1"/>
  <c r="A2177" i="1"/>
  <c r="A2163" i="1"/>
  <c r="AP2149" i="1"/>
  <c r="AZ2149" i="1" s="1"/>
  <c r="A2149" i="1"/>
  <c r="AP2135" i="1"/>
  <c r="AZ2135" i="1" s="1"/>
  <c r="A2135" i="1"/>
  <c r="AP2121" i="1"/>
  <c r="AZ2121" i="1" s="1"/>
  <c r="A2121" i="1"/>
  <c r="A2107" i="1"/>
  <c r="A2093" i="1"/>
  <c r="AP2065" i="1"/>
  <c r="AZ2065" i="1" s="1"/>
  <c r="A2065" i="1"/>
  <c r="A2051" i="1"/>
  <c r="A2023" i="1"/>
  <c r="A2009" i="1"/>
  <c r="A1995" i="1"/>
  <c r="A1981" i="1"/>
  <c r="AP1953" i="1"/>
  <c r="AZ1953" i="1" s="1"/>
  <c r="A1953" i="1"/>
  <c r="A1939" i="1"/>
  <c r="A1925" i="1"/>
  <c r="A1911" i="1"/>
  <c r="AP1897" i="1"/>
  <c r="AZ1897" i="1" s="1"/>
  <c r="A1897" i="1"/>
  <c r="A1883" i="1"/>
  <c r="A1869" i="1"/>
  <c r="A1841" i="1"/>
  <c r="A1827" i="1"/>
  <c r="A1813" i="1"/>
  <c r="A1771" i="1"/>
  <c r="A1757" i="1"/>
  <c r="AP1743" i="1"/>
  <c r="AZ1743" i="1" s="1"/>
  <c r="A1743" i="1"/>
  <c r="A1715" i="1"/>
  <c r="A1687" i="1"/>
  <c r="A1659" i="1"/>
  <c r="A1603" i="1"/>
  <c r="A1547" i="1"/>
  <c r="A1533" i="1"/>
  <c r="A1519" i="1"/>
  <c r="A1505" i="1"/>
  <c r="A1491" i="1"/>
  <c r="A1477" i="1"/>
  <c r="AP1449" i="1"/>
  <c r="AZ1449" i="1" s="1"/>
  <c r="A1449" i="1"/>
  <c r="A1435" i="1"/>
  <c r="A1421" i="1"/>
  <c r="AP1407" i="1"/>
  <c r="AZ1407" i="1" s="1"/>
  <c r="A1407" i="1"/>
  <c r="A1379" i="1"/>
  <c r="A1323" i="1"/>
  <c r="A1309" i="1"/>
  <c r="A1295" i="1"/>
  <c r="A1267" i="1"/>
  <c r="A1253" i="1"/>
  <c r="A1211" i="1"/>
  <c r="AP1183" i="1"/>
  <c r="AZ1183" i="1" s="1"/>
  <c r="A1183" i="1"/>
  <c r="A1155" i="1"/>
  <c r="A1099" i="1"/>
  <c r="AP1057" i="1"/>
  <c r="AZ1057" i="1" s="1"/>
  <c r="A1057" i="1"/>
  <c r="A1043" i="1"/>
  <c r="A987" i="1"/>
  <c r="A931" i="1"/>
  <c r="A903" i="1"/>
  <c r="A875" i="1"/>
  <c r="A847" i="1"/>
  <c r="AP833" i="1"/>
  <c r="AZ833" i="1" s="1"/>
  <c r="A833" i="1"/>
  <c r="A791" i="1"/>
  <c r="A749" i="1"/>
  <c r="A735" i="1"/>
  <c r="AP707" i="1"/>
  <c r="AZ707" i="1" s="1"/>
  <c r="A707" i="1"/>
  <c r="AP693" i="1"/>
  <c r="AZ693" i="1" s="1"/>
  <c r="A693" i="1"/>
  <c r="A679" i="1"/>
  <c r="A623" i="1"/>
  <c r="A595" i="1"/>
  <c r="AP581" i="1"/>
  <c r="AZ581" i="1" s="1"/>
  <c r="A581" i="1"/>
  <c r="AP567" i="1"/>
  <c r="AZ567" i="1" s="1"/>
  <c r="A567" i="1"/>
  <c r="AP525" i="1"/>
  <c r="AZ525" i="1" s="1"/>
  <c r="A525" i="1"/>
  <c r="A511" i="1"/>
  <c r="A455" i="1"/>
  <c r="A399" i="1"/>
  <c r="A325" i="1"/>
  <c r="A283" i="1"/>
  <c r="A2957" i="1"/>
  <c r="A2929" i="1"/>
  <c r="A2915" i="1"/>
  <c r="A2901" i="1"/>
  <c r="A2859" i="1"/>
  <c r="A2845" i="1"/>
  <c r="A2803" i="1"/>
  <c r="A2789" i="1"/>
  <c r="AP2775" i="1"/>
  <c r="AZ2775" i="1" s="1"/>
  <c r="A2775" i="1"/>
  <c r="A2761" i="1"/>
  <c r="A2747" i="1"/>
  <c r="A2733" i="1"/>
  <c r="A2719" i="1"/>
  <c r="A2955" i="1"/>
  <c r="A2941" i="1"/>
  <c r="AP2913" i="1"/>
  <c r="AZ2913" i="1" s="1"/>
  <c r="A2913" i="1"/>
  <c r="A2899" i="1"/>
  <c r="A2885" i="1"/>
  <c r="AP2871" i="1"/>
  <c r="AZ2871" i="1" s="1"/>
  <c r="A2871" i="1"/>
  <c r="AP2857" i="1"/>
  <c r="AZ2857" i="1" s="1"/>
  <c r="A2857" i="1"/>
  <c r="A2843" i="1"/>
  <c r="A2829" i="1"/>
  <c r="A2801" i="1"/>
  <c r="A2787" i="1"/>
  <c r="A2773" i="1"/>
  <c r="A2759" i="1"/>
  <c r="A2731" i="1"/>
  <c r="AP2950" i="1"/>
  <c r="A2950" i="1"/>
  <c r="AP2936" i="1"/>
  <c r="AZ2936" i="1" s="1"/>
  <c r="A2936" i="1"/>
  <c r="AP2922" i="1"/>
  <c r="AZ2922" i="1" s="1"/>
  <c r="A2922" i="1"/>
  <c r="A2908" i="1"/>
  <c r="AP2880" i="1"/>
  <c r="AZ2880" i="1" s="1"/>
  <c r="A2880" i="1"/>
  <c r="A2866" i="1"/>
  <c r="A2852" i="1"/>
  <c r="A2838" i="1"/>
  <c r="AP2824" i="1"/>
  <c r="AZ2824" i="1" s="1"/>
  <c r="A2824" i="1"/>
  <c r="AP2810" i="1"/>
  <c r="AZ2810" i="1" s="1"/>
  <c r="A2810" i="1"/>
  <c r="A2796" i="1"/>
  <c r="A2740" i="1"/>
  <c r="A2726" i="1"/>
  <c r="A2712" i="1"/>
  <c r="A2684" i="1"/>
  <c r="A2628" i="1"/>
  <c r="A2600" i="1"/>
  <c r="A2572" i="1"/>
  <c r="A2558" i="1"/>
  <c r="A2544" i="1"/>
  <c r="A2516" i="1"/>
  <c r="A2488" i="1"/>
  <c r="A2460" i="1"/>
  <c r="A2404" i="1"/>
  <c r="A2390" i="1"/>
  <c r="A2362" i="1"/>
  <c r="A2348" i="1"/>
  <c r="A2320" i="1"/>
  <c r="A2292" i="1"/>
  <c r="A2278" i="1"/>
  <c r="A2236" i="1"/>
  <c r="A2180" i="1"/>
  <c r="A2166" i="1"/>
  <c r="A2124" i="1"/>
  <c r="A2110" i="1"/>
  <c r="A2068" i="1"/>
  <c r="A2054" i="1"/>
  <c r="A2012" i="1"/>
  <c r="A1998" i="1"/>
  <c r="A1956" i="1"/>
  <c r="A1928" i="1"/>
  <c r="A1900" i="1"/>
  <c r="A1844" i="1"/>
  <c r="A1788" i="1"/>
  <c r="A1774" i="1"/>
  <c r="A1732" i="1"/>
  <c r="A1676" i="1"/>
  <c r="A1662" i="1"/>
  <c r="A1648" i="1"/>
  <c r="A1620" i="1"/>
  <c r="A1564" i="1"/>
  <c r="A1508" i="1"/>
  <c r="A1452" i="1"/>
  <c r="A1396" i="1"/>
  <c r="AP1368" i="1"/>
  <c r="AZ1368" i="1" s="1"/>
  <c r="A1368" i="1"/>
  <c r="A1340" i="1"/>
  <c r="A1326" i="1"/>
  <c r="A1312" i="1"/>
  <c r="AP1298" i="1"/>
  <c r="AZ1298" i="1" s="1"/>
  <c r="A1298" i="1"/>
  <c r="A1284" i="1"/>
  <c r="AP1256" i="1"/>
  <c r="AZ1256" i="1" s="1"/>
  <c r="A1256" i="1"/>
  <c r="A1242" i="1"/>
  <c r="A1228" i="1"/>
  <c r="AP1214" i="1"/>
  <c r="AZ1214" i="1" s="1"/>
  <c r="A1214" i="1"/>
  <c r="AP1186" i="1"/>
  <c r="AZ1186" i="1" s="1"/>
  <c r="A1186" i="1"/>
  <c r="A1172" i="1"/>
  <c r="A1116" i="1"/>
  <c r="A1102" i="1"/>
  <c r="A1060" i="1"/>
  <c r="A1004" i="1"/>
  <c r="A990" i="1"/>
  <c r="AP976" i="1"/>
  <c r="AZ976" i="1" s="1"/>
  <c r="A976" i="1"/>
  <c r="A948" i="1"/>
  <c r="AP934" i="1"/>
  <c r="AZ934" i="1" s="1"/>
  <c r="A934" i="1"/>
  <c r="A892" i="1"/>
  <c r="AP738" i="1"/>
  <c r="AZ738" i="1" s="1"/>
  <c r="A738" i="1"/>
  <c r="A486" i="1"/>
  <c r="AP402" i="1"/>
  <c r="AZ402" i="1" s="1"/>
  <c r="A402" i="1"/>
  <c r="AP362" i="1"/>
  <c r="AZ362" i="1" s="1"/>
  <c r="A362" i="1"/>
  <c r="AP348" i="1"/>
  <c r="AZ348" i="1" s="1"/>
  <c r="AP328" i="1"/>
  <c r="AZ328" i="1" s="1"/>
  <c r="A328" i="1"/>
  <c r="AP286" i="1"/>
  <c r="AZ286" i="1" s="1"/>
  <c r="A286" i="1"/>
  <c r="A2691" i="1"/>
  <c r="A2677" i="1"/>
  <c r="A2663" i="1"/>
  <c r="A2649" i="1"/>
  <c r="A2635" i="1"/>
  <c r="A2621" i="1"/>
  <c r="A2607" i="1"/>
  <c r="AP2593" i="1"/>
  <c r="AZ2593" i="1" s="1"/>
  <c r="A2593" i="1"/>
  <c r="A2579" i="1"/>
  <c r="A2565" i="1"/>
  <c r="AP2551" i="1"/>
  <c r="AZ2551" i="1" s="1"/>
  <c r="A2551" i="1"/>
  <c r="AP2537" i="1"/>
  <c r="AZ2537" i="1" s="1"/>
  <c r="A2537" i="1"/>
  <c r="A2523" i="1"/>
  <c r="A2509" i="1"/>
  <c r="A2467" i="1"/>
  <c r="A2453" i="1"/>
  <c r="A2411" i="1"/>
  <c r="A2397" i="1"/>
  <c r="AP2369" i="1"/>
  <c r="AZ2369" i="1" s="1"/>
  <c r="A2369" i="1"/>
  <c r="A2355" i="1"/>
  <c r="A2341" i="1"/>
  <c r="AP2313" i="1"/>
  <c r="AZ2313" i="1" s="1"/>
  <c r="A2313" i="1"/>
  <c r="A2299" i="1"/>
  <c r="A2285" i="1"/>
  <c r="A2257" i="1"/>
  <c r="A2243" i="1"/>
  <c r="AP2201" i="1"/>
  <c r="AZ2201" i="1" s="1"/>
  <c r="A2201" i="1"/>
  <c r="A2187" i="1"/>
  <c r="AP2173" i="1"/>
  <c r="AZ2173" i="1" s="1"/>
  <c r="A2173" i="1"/>
  <c r="AP2145" i="1"/>
  <c r="AZ2145" i="1" s="1"/>
  <c r="A2145" i="1"/>
  <c r="A2131" i="1"/>
  <c r="AP2117" i="1"/>
  <c r="AZ2117" i="1" s="1"/>
  <c r="A2117" i="1"/>
  <c r="A2075" i="1"/>
  <c r="A2061" i="1"/>
  <c r="A2019" i="1"/>
  <c r="A2005" i="1"/>
  <c r="AP1977" i="1"/>
  <c r="AZ1977" i="1" s="1"/>
  <c r="A1977" i="1"/>
  <c r="A1963" i="1"/>
  <c r="A1935" i="1"/>
  <c r="AP1921" i="1"/>
  <c r="AZ1921" i="1" s="1"/>
  <c r="A1921" i="1"/>
  <c r="A1907" i="1"/>
  <c r="AP1893" i="1"/>
  <c r="AZ1893" i="1" s="1"/>
  <c r="A1893" i="1"/>
  <c r="A1865" i="1"/>
  <c r="A1851" i="1"/>
  <c r="A1837" i="1"/>
  <c r="A1823" i="1"/>
  <c r="AP1809" i="1"/>
  <c r="AZ1809" i="1" s="1"/>
  <c r="A1809" i="1"/>
  <c r="A1795" i="1"/>
  <c r="AP1781" i="1"/>
  <c r="AZ1781" i="1" s="1"/>
  <c r="A1781" i="1"/>
  <c r="A1739" i="1"/>
  <c r="A1725" i="1"/>
  <c r="A1683" i="1"/>
  <c r="AP1669" i="1"/>
  <c r="AZ1669" i="1" s="1"/>
  <c r="A1669" i="1"/>
  <c r="A1655" i="1"/>
  <c r="A1627" i="1"/>
  <c r="A1613" i="1"/>
  <c r="A1599" i="1"/>
  <c r="AP1585" i="1"/>
  <c r="AZ1585" i="1" s="1"/>
  <c r="A1585" i="1"/>
  <c r="A1571" i="1"/>
  <c r="A1543" i="1"/>
  <c r="A1515" i="1"/>
  <c r="AP1501" i="1"/>
  <c r="AZ1501" i="1" s="1"/>
  <c r="A1501" i="1"/>
  <c r="A1459" i="1"/>
  <c r="A1445" i="1"/>
  <c r="A1417" i="1"/>
  <c r="A1403" i="1"/>
  <c r="A1389" i="1"/>
  <c r="A1347" i="1"/>
  <c r="A1333" i="1"/>
  <c r="A1319" i="1"/>
  <c r="A1291" i="1"/>
  <c r="A1277" i="1"/>
  <c r="A1263" i="1"/>
  <c r="A1235" i="1"/>
  <c r="A1221" i="1"/>
  <c r="A1207" i="1"/>
  <c r="AP1193" i="1"/>
  <c r="AZ1193" i="1" s="1"/>
  <c r="A1193" i="1"/>
  <c r="A1179" i="1"/>
  <c r="A1123" i="1"/>
  <c r="A1109" i="1"/>
  <c r="A1095" i="1"/>
  <c r="A1067" i="1"/>
  <c r="A1053" i="1"/>
  <c r="A1025" i="1"/>
  <c r="A1011" i="1"/>
  <c r="A997" i="1"/>
  <c r="AP969" i="1"/>
  <c r="AZ969" i="1" s="1"/>
  <c r="A969" i="1"/>
  <c r="A955" i="1"/>
  <c r="A941" i="1"/>
  <c r="AP913" i="1"/>
  <c r="AZ913" i="1" s="1"/>
  <c r="A913" i="1"/>
  <c r="A899" i="1"/>
  <c r="A871" i="1"/>
  <c r="AP857" i="1"/>
  <c r="AZ857" i="1" s="1"/>
  <c r="A857" i="1"/>
  <c r="A815" i="1"/>
  <c r="AP773" i="1"/>
  <c r="AZ773" i="1" s="1"/>
  <c r="A773" i="1"/>
  <c r="A759" i="1"/>
  <c r="AP731" i="1"/>
  <c r="AZ731" i="1" s="1"/>
  <c r="A731" i="1"/>
  <c r="A661" i="1"/>
  <c r="A633" i="1"/>
  <c r="AP619" i="1"/>
  <c r="AZ619" i="1" s="1"/>
  <c r="A619" i="1"/>
  <c r="AP605" i="1"/>
  <c r="AZ605" i="1" s="1"/>
  <c r="A605" i="1"/>
  <c r="AP521" i="1"/>
  <c r="AZ521" i="1" s="1"/>
  <c r="A521" i="1"/>
  <c r="A479" i="1"/>
  <c r="AP437" i="1"/>
  <c r="AZ437" i="1" s="1"/>
  <c r="A437" i="1"/>
  <c r="AP423" i="1"/>
  <c r="AZ423" i="1" s="1"/>
  <c r="A423" i="1"/>
  <c r="A2717" i="1"/>
  <c r="A2703" i="1"/>
  <c r="A2675" i="1"/>
  <c r="A2661" i="1"/>
  <c r="AP2633" i="1"/>
  <c r="AZ2633" i="1" s="1"/>
  <c r="A2633" i="1"/>
  <c r="A2619" i="1"/>
  <c r="A2605" i="1"/>
  <c r="AP2591" i="1"/>
  <c r="AZ2591" i="1" s="1"/>
  <c r="A2591" i="1"/>
  <c r="A2563" i="1"/>
  <c r="A2549" i="1"/>
  <c r="A2535" i="1"/>
  <c r="AP2521" i="1"/>
  <c r="AZ2521" i="1" s="1"/>
  <c r="A2521" i="1"/>
  <c r="A2507" i="1"/>
  <c r="A2493" i="1"/>
  <c r="A2479" i="1"/>
  <c r="A2451" i="1"/>
  <c r="A2437" i="1"/>
  <c r="A2409" i="1"/>
  <c r="A2395" i="1"/>
  <c r="A2381" i="1"/>
  <c r="AP2367" i="1"/>
  <c r="AZ2367" i="1" s="1"/>
  <c r="A2367" i="1"/>
  <c r="A2339" i="1"/>
  <c r="A2325" i="1"/>
  <c r="A2311" i="1"/>
  <c r="A2297" i="1"/>
  <c r="A2283" i="1"/>
  <c r="A2269" i="1"/>
  <c r="A2255" i="1"/>
  <c r="A2227" i="1"/>
  <c r="A2213" i="1"/>
  <c r="AP2199" i="1"/>
  <c r="AZ2199" i="1" s="1"/>
  <c r="A2199" i="1"/>
  <c r="A2171" i="1"/>
  <c r="A2157" i="1"/>
  <c r="A2143" i="1"/>
  <c r="A2115" i="1"/>
  <c r="A2087" i="1"/>
  <c r="A2059" i="1"/>
  <c r="A2045" i="1"/>
  <c r="AP2031" i="1"/>
  <c r="AZ2031" i="1" s="1"/>
  <c r="A2031" i="1"/>
  <c r="A2003" i="1"/>
  <c r="A1947" i="1"/>
  <c r="A1933" i="1"/>
  <c r="A1919" i="1"/>
  <c r="A1891" i="1"/>
  <c r="A1877" i="1"/>
  <c r="A1863" i="1"/>
  <c r="A1835" i="1"/>
  <c r="A1821" i="1"/>
  <c r="A1779" i="1"/>
  <c r="A1765" i="1"/>
  <c r="A1723" i="1"/>
  <c r="AP1709" i="1"/>
  <c r="AZ1709" i="1" s="1"/>
  <c r="A1709" i="1"/>
  <c r="A1681" i="1"/>
  <c r="A1667" i="1"/>
  <c r="AP1639" i="1"/>
  <c r="AZ1639" i="1" s="1"/>
  <c r="A1639" i="1"/>
  <c r="A1611" i="1"/>
  <c r="A1597" i="1"/>
  <c r="A1583" i="1"/>
  <c r="A1555" i="1"/>
  <c r="A1541" i="1"/>
  <c r="A1499" i="1"/>
  <c r="AP1485" i="1"/>
  <c r="AZ1485" i="1" s="1"/>
  <c r="A1485" i="1"/>
  <c r="A1443" i="1"/>
  <c r="A1429" i="1"/>
  <c r="AP1401" i="1"/>
  <c r="AZ1401" i="1" s="1"/>
  <c r="A1401" i="1"/>
  <c r="A1387" i="1"/>
  <c r="A1373" i="1"/>
  <c r="A1359" i="1"/>
  <c r="A1345" i="1"/>
  <c r="A1331" i="1"/>
  <c r="A1317" i="1"/>
  <c r="A1275" i="1"/>
  <c r="A1247" i="1"/>
  <c r="A1219" i="1"/>
  <c r="A1191" i="1"/>
  <c r="A1177" i="1"/>
  <c r="A1163" i="1"/>
  <c r="AP1149" i="1"/>
  <c r="AZ1149" i="1" s="1"/>
  <c r="A1149" i="1"/>
  <c r="A1107" i="1"/>
  <c r="A1051" i="1"/>
  <c r="A1037" i="1"/>
  <c r="A1009" i="1"/>
  <c r="A995" i="1"/>
  <c r="A981" i="1"/>
  <c r="AP953" i="1"/>
  <c r="AZ953" i="1" s="1"/>
  <c r="A953" i="1"/>
  <c r="A939" i="1"/>
  <c r="A925" i="1"/>
  <c r="AP897" i="1"/>
  <c r="AZ897" i="1" s="1"/>
  <c r="A897" i="1"/>
  <c r="A883" i="1"/>
  <c r="AP827" i="1"/>
  <c r="AZ827" i="1" s="1"/>
  <c r="A827" i="1"/>
  <c r="A813" i="1"/>
  <c r="A799" i="1"/>
  <c r="A771" i="1"/>
  <c r="A743" i="1"/>
  <c r="A687" i="1"/>
  <c r="AP645" i="1"/>
  <c r="AZ645" i="1" s="1"/>
  <c r="A645" i="1"/>
  <c r="A631" i="1"/>
  <c r="AP491" i="1"/>
  <c r="AZ491" i="1" s="1"/>
  <c r="A491" i="1"/>
  <c r="A463" i="1"/>
  <c r="AP449" i="1"/>
  <c r="AZ449" i="1" s="1"/>
  <c r="A449" i="1"/>
  <c r="A435" i="1"/>
  <c r="A366" i="1"/>
  <c r="AP319" i="1"/>
  <c r="AZ319" i="1" s="1"/>
  <c r="A319" i="1"/>
  <c r="A305" i="1"/>
  <c r="A2949" i="1"/>
  <c r="AP2935" i="1"/>
  <c r="AZ2935" i="1" s="1"/>
  <c r="A2935" i="1"/>
  <c r="AP2921" i="1"/>
  <c r="AZ2921" i="1" s="1"/>
  <c r="A2921" i="1"/>
  <c r="A2907" i="1"/>
  <c r="A2893" i="1"/>
  <c r="A2865" i="1"/>
  <c r="A2851" i="1"/>
  <c r="A2837" i="1"/>
  <c r="AP2823" i="1"/>
  <c r="AZ2823" i="1" s="1"/>
  <c r="A2823" i="1"/>
  <c r="A2809" i="1"/>
  <c r="A277" i="1"/>
  <c r="A2939" i="1"/>
  <c r="A2925" i="1"/>
  <c r="A2883" i="1"/>
  <c r="A2869" i="1"/>
  <c r="A2827" i="1"/>
  <c r="A2813" i="1"/>
  <c r="A2771" i="1"/>
  <c r="A2757" i="1"/>
  <c r="A2715" i="1"/>
  <c r="A2951" i="1"/>
  <c r="AP2937" i="1"/>
  <c r="AZ2937" i="1" s="1"/>
  <c r="A2937" i="1"/>
  <c r="A2923" i="1"/>
  <c r="A2909" i="1"/>
  <c r="A2895" i="1"/>
  <c r="A2867" i="1"/>
  <c r="A2853" i="1"/>
  <c r="AP2839" i="1"/>
  <c r="AZ2839" i="1" s="1"/>
  <c r="A2839" i="1"/>
  <c r="AP2825" i="1"/>
  <c r="AZ2825" i="1" s="1"/>
  <c r="A2825" i="1"/>
  <c r="A2811" i="1"/>
  <c r="A2797" i="1"/>
  <c r="A2783" i="1"/>
  <c r="A2755" i="1"/>
  <c r="A2741" i="1"/>
  <c r="A2699" i="1"/>
  <c r="A2685" i="1"/>
  <c r="AP2657" i="1"/>
  <c r="AZ2657" i="1" s="1"/>
  <c r="A2657" i="1"/>
  <c r="A2643" i="1"/>
  <c r="A2629" i="1"/>
  <c r="A2587" i="1"/>
  <c r="A2573" i="1"/>
  <c r="A2559" i="1"/>
  <c r="A2531" i="1"/>
  <c r="A2517" i="1"/>
  <c r="A2475" i="1"/>
  <c r="A2461" i="1"/>
  <c r="A2447" i="1"/>
  <c r="A2433" i="1"/>
  <c r="A2419" i="1"/>
  <c r="A2405" i="1"/>
  <c r="AP2377" i="1"/>
  <c r="AZ2377" i="1" s="1"/>
  <c r="A2377" i="1"/>
  <c r="A2363" i="1"/>
  <c r="A2349" i="1"/>
  <c r="A2307" i="1"/>
  <c r="A2293" i="1"/>
  <c r="AP2265" i="1"/>
  <c r="AZ2265" i="1" s="1"/>
  <c r="A2265" i="1"/>
  <c r="A2251" i="1"/>
  <c r="A2237" i="1"/>
  <c r="A2195" i="1"/>
  <c r="A2181" i="1"/>
  <c r="A2167" i="1"/>
  <c r="AP2153" i="1"/>
  <c r="AZ2153" i="1" s="1"/>
  <c r="A2153" i="1"/>
  <c r="A2139" i="1"/>
  <c r="A2125" i="1"/>
  <c r="A2083" i="1"/>
  <c r="A2069" i="1"/>
  <c r="A2055" i="1"/>
  <c r="A2041" i="1"/>
  <c r="A2027" i="1"/>
  <c r="A2013" i="1"/>
  <c r="A1999" i="1"/>
  <c r="A1971" i="1"/>
  <c r="A1957" i="1"/>
  <c r="AP1943" i="1"/>
  <c r="AZ1943" i="1" s="1"/>
  <c r="A1943" i="1"/>
  <c r="A1915" i="1"/>
  <c r="A1901" i="1"/>
  <c r="A1859" i="1"/>
  <c r="A1845" i="1"/>
  <c r="AP1831" i="1"/>
  <c r="AZ1831" i="1" s="1"/>
  <c r="A1831" i="1"/>
  <c r="A1803" i="1"/>
  <c r="A1789" i="1"/>
  <c r="A1747" i="1"/>
  <c r="A2795" i="1"/>
  <c r="A2781" i="1"/>
  <c r="AP2767" i="1"/>
  <c r="AZ2767" i="1" s="1"/>
  <c r="A2767" i="1"/>
  <c r="A2739" i="1"/>
  <c r="A2725" i="1"/>
  <c r="A2711" i="1"/>
  <c r="A2683" i="1"/>
  <c r="A2669" i="1"/>
  <c r="AP2655" i="1"/>
  <c r="AZ2655" i="1" s="1"/>
  <c r="A2655" i="1"/>
  <c r="AP2641" i="1"/>
  <c r="AZ2641" i="1" s="1"/>
  <c r="A2641" i="1"/>
  <c r="A2627" i="1"/>
  <c r="A2613" i="1"/>
  <c r="AP2599" i="1"/>
  <c r="AZ2599" i="1" s="1"/>
  <c r="A2599" i="1"/>
  <c r="A2571" i="1"/>
  <c r="A2557" i="1"/>
  <c r="A2543" i="1"/>
  <c r="A2515" i="1"/>
  <c r="A2501" i="1"/>
  <c r="A2487" i="1"/>
  <c r="AP2473" i="1"/>
  <c r="AZ2473" i="1" s="1"/>
  <c r="A2473" i="1"/>
  <c r="A2459" i="1"/>
  <c r="A2445" i="1"/>
  <c r="AP2431" i="1"/>
  <c r="AZ2431" i="1" s="1"/>
  <c r="A2431" i="1"/>
  <c r="A2403" i="1"/>
  <c r="A2389" i="1"/>
  <c r="AP2361" i="1"/>
  <c r="AZ2361" i="1" s="1"/>
  <c r="A2361" i="1"/>
  <c r="A2347" i="1"/>
  <c r="A2333" i="1"/>
  <c r="A2319" i="1"/>
  <c r="A2291" i="1"/>
  <c r="A2277" i="1"/>
  <c r="AP2263" i="1"/>
  <c r="AZ2263" i="1" s="1"/>
  <c r="A2263" i="1"/>
  <c r="A2235" i="1"/>
  <c r="A2221" i="1"/>
  <c r="A2207" i="1"/>
  <c r="AP2193" i="1"/>
  <c r="AZ2193" i="1" s="1"/>
  <c r="A2193" i="1"/>
  <c r="A2179" i="1"/>
  <c r="A2165" i="1"/>
  <c r="A2137" i="1"/>
  <c r="A2123" i="1"/>
  <c r="A2109" i="1"/>
  <c r="A2095" i="1"/>
  <c r="A2067" i="1"/>
  <c r="A2053" i="1"/>
  <c r="AP2039" i="1"/>
  <c r="AZ2039" i="1" s="1"/>
  <c r="A2039" i="1"/>
  <c r="A2011" i="1"/>
  <c r="A1997" i="1"/>
  <c r="AP1969" i="1"/>
  <c r="AZ1969" i="1" s="1"/>
  <c r="A1969" i="1"/>
  <c r="A1955" i="1"/>
  <c r="A1941" i="1"/>
  <c r="A1927" i="1"/>
  <c r="A1899" i="1"/>
  <c r="A1871" i="1"/>
  <c r="AP1857" i="1"/>
  <c r="AZ1857" i="1" s="1"/>
  <c r="A1857" i="1"/>
  <c r="A1843" i="1"/>
  <c r="A1829" i="1"/>
  <c r="AP1801" i="1"/>
  <c r="AZ1801" i="1" s="1"/>
  <c r="A1801" i="1"/>
  <c r="A1787" i="1"/>
  <c r="A1773" i="1"/>
  <c r="AP1745" i="1"/>
  <c r="AZ1745" i="1" s="1"/>
  <c r="A1745" i="1"/>
  <c r="A1731" i="1"/>
  <c r="A1717" i="1"/>
  <c r="AP1703" i="1"/>
  <c r="AZ1703" i="1" s="1"/>
  <c r="A1703" i="1"/>
  <c r="A1675" i="1"/>
  <c r="A1661" i="1"/>
  <c r="AP1647" i="1"/>
  <c r="AZ1647" i="1" s="1"/>
  <c r="A1647" i="1"/>
  <c r="A1619" i="1"/>
  <c r="AP1605" i="1"/>
  <c r="AZ1605" i="1" s="1"/>
  <c r="A1605" i="1"/>
  <c r="A1563" i="1"/>
  <c r="AP1521" i="1"/>
  <c r="AZ1521" i="1" s="1"/>
  <c r="A1521" i="1"/>
  <c r="A1507" i="1"/>
  <c r="AP1465" i="1"/>
  <c r="AZ1465" i="1" s="1"/>
  <c r="A1465" i="1"/>
  <c r="A1451" i="1"/>
  <c r="A1437" i="1"/>
  <c r="A1395" i="1"/>
  <c r="A1339" i="1"/>
  <c r="A1325" i="1"/>
  <c r="A1311" i="1"/>
  <c r="A1283" i="1"/>
  <c r="A1269" i="1"/>
  <c r="A1255" i="1"/>
  <c r="A1227" i="1"/>
  <c r="A1171" i="1"/>
  <c r="A1157" i="1"/>
  <c r="A1115" i="1"/>
  <c r="AP1101" i="1"/>
  <c r="AZ1101" i="1" s="1"/>
  <c r="A1101" i="1"/>
  <c r="AP1087" i="1"/>
  <c r="AZ1087" i="1" s="1"/>
  <c r="A1087" i="1"/>
  <c r="A1073" i="1"/>
  <c r="A1059" i="1"/>
  <c r="AP1031" i="1"/>
  <c r="A1031" i="1"/>
  <c r="A1003" i="1"/>
  <c r="A989" i="1"/>
  <c r="A947" i="1"/>
  <c r="A891" i="1"/>
  <c r="A863" i="1"/>
  <c r="A751" i="1"/>
  <c r="AP737" i="1"/>
  <c r="AZ737" i="1" s="1"/>
  <c r="A737" i="1"/>
  <c r="A695" i="1"/>
  <c r="AP681" i="1"/>
  <c r="AZ681" i="1" s="1"/>
  <c r="A681" i="1"/>
  <c r="AP667" i="1"/>
  <c r="AZ667" i="1" s="1"/>
  <c r="A667" i="1"/>
  <c r="A583" i="1"/>
  <c r="AP541" i="1"/>
  <c r="AZ541" i="1" s="1"/>
  <c r="A541" i="1"/>
  <c r="A527" i="1"/>
  <c r="A485" i="1"/>
  <c r="AP471" i="1"/>
  <c r="AZ471" i="1" s="1"/>
  <c r="A471" i="1"/>
  <c r="A415" i="1"/>
  <c r="AP401" i="1"/>
  <c r="AZ401" i="1" s="1"/>
  <c r="A401" i="1"/>
  <c r="AP327" i="1"/>
  <c r="AZ327" i="1" s="1"/>
  <c r="A327" i="1"/>
  <c r="AP2959" i="1"/>
  <c r="A2959" i="1"/>
  <c r="A2931" i="1"/>
  <c r="A2917" i="1"/>
  <c r="A2903" i="1"/>
  <c r="AP2889" i="1"/>
  <c r="AZ2889" i="1" s="1"/>
  <c r="A2889" i="1"/>
  <c r="A2875" i="1"/>
  <c r="A2861" i="1"/>
  <c r="A2819" i="1"/>
  <c r="A2805" i="1"/>
  <c r="AP2791" i="1"/>
  <c r="AZ2791" i="1" s="1"/>
  <c r="A2791" i="1"/>
  <c r="AP2777" i="1"/>
  <c r="AZ2777" i="1" s="1"/>
  <c r="A2777" i="1"/>
  <c r="A2763" i="1"/>
  <c r="A2958" i="1"/>
  <c r="AP2930" i="1"/>
  <c r="AZ2930" i="1" s="1"/>
  <c r="A2930" i="1"/>
  <c r="A2916" i="1"/>
  <c r="A2902" i="1"/>
  <c r="AP2888" i="1"/>
  <c r="AZ2888" i="1" s="1"/>
  <c r="A2888" i="1"/>
  <c r="AP2874" i="1"/>
  <c r="AZ2874" i="1" s="1"/>
  <c r="A2874" i="1"/>
  <c r="A2860" i="1"/>
  <c r="AP2832" i="1"/>
  <c r="AZ2832" i="1" s="1"/>
  <c r="A2832" i="1"/>
  <c r="AP2818" i="1"/>
  <c r="AZ2818" i="1" s="1"/>
  <c r="A2818" i="1"/>
  <c r="A2804" i="1"/>
  <c r="A2790" i="1"/>
  <c r="A2776" i="1"/>
  <c r="A2748" i="1"/>
  <c r="AP2734" i="1"/>
  <c r="AZ2734" i="1" s="1"/>
  <c r="A2734" i="1"/>
  <c r="AP2720" i="1"/>
  <c r="AZ2720" i="1" s="1"/>
  <c r="A2720" i="1"/>
  <c r="A2692" i="1"/>
  <c r="A2678" i="1"/>
  <c r="A2636" i="1"/>
  <c r="A2608" i="1"/>
  <c r="AP2594" i="1"/>
  <c r="AZ2594" i="1" s="1"/>
  <c r="A2594" i="1"/>
  <c r="A2580" i="1"/>
  <c r="A2566" i="1"/>
  <c r="A2552" i="1"/>
  <c r="AP2538" i="1"/>
  <c r="AZ2538" i="1" s="1"/>
  <c r="A2538" i="1"/>
  <c r="A2524" i="1"/>
  <c r="A2510" i="1"/>
  <c r="AP2496" i="1"/>
  <c r="AZ2496" i="1" s="1"/>
  <c r="A2496" i="1"/>
  <c r="A2468" i="1"/>
  <c r="A2454" i="1"/>
  <c r="A2412" i="1"/>
  <c r="AP2384" i="1"/>
  <c r="AZ2384" i="1" s="1"/>
  <c r="A2384" i="1"/>
  <c r="A2356" i="1"/>
  <c r="A2342" i="1"/>
  <c r="A2314" i="1"/>
  <c r="A2300" i="1"/>
  <c r="AP2286" i="1"/>
  <c r="AZ2286" i="1" s="1"/>
  <c r="A2286" i="1"/>
  <c r="AP2272" i="1"/>
  <c r="AZ2272" i="1" s="1"/>
  <c r="A2272" i="1"/>
  <c r="A2244" i="1"/>
  <c r="AP2216" i="1"/>
  <c r="AZ2216" i="1" s="1"/>
  <c r="A2216" i="1"/>
  <c r="A2188" i="1"/>
  <c r="A2174" i="1"/>
  <c r="AP2146" i="1"/>
  <c r="AZ2146" i="1" s="1"/>
  <c r="A2146" i="1"/>
  <c r="A2132" i="1"/>
  <c r="A2118" i="1"/>
  <c r="A2076" i="1"/>
  <c r="A2062" i="1"/>
  <c r="A2020" i="1"/>
  <c r="AP1978" i="1"/>
  <c r="AZ1978" i="1" s="1"/>
  <c r="A1978" i="1"/>
  <c r="A1964" i="1"/>
  <c r="A1950" i="1"/>
  <c r="AP1922" i="1"/>
  <c r="AZ1922" i="1" s="1"/>
  <c r="A1922" i="1"/>
  <c r="A1908" i="1"/>
  <c r="AP1894" i="1"/>
  <c r="AZ1894" i="1" s="1"/>
  <c r="A1894" i="1"/>
  <c r="A1880" i="1"/>
  <c r="A1852" i="1"/>
  <c r="A1796" i="1"/>
  <c r="A1782" i="1"/>
  <c r="A1740" i="1"/>
  <c r="AP1698" i="1"/>
  <c r="AZ1698" i="1" s="1"/>
  <c r="A1698" i="1"/>
  <c r="A1684" i="1"/>
  <c r="AP1642" i="1"/>
  <c r="AZ1642" i="1" s="1"/>
  <c r="A1642" i="1"/>
  <c r="A1628" i="1"/>
  <c r="AP1614" i="1"/>
  <c r="AZ1614" i="1" s="1"/>
  <c r="A1614" i="1"/>
  <c r="A1586" i="1"/>
  <c r="A1572" i="1"/>
  <c r="A1516" i="1"/>
  <c r="AP1474" i="1"/>
  <c r="AZ1474" i="1" s="1"/>
  <c r="A1474" i="1"/>
  <c r="A1460" i="1"/>
  <c r="A1418" i="1"/>
  <c r="A1404" i="1"/>
  <c r="A1362" i="1"/>
  <c r="A1348" i="1"/>
  <c r="A1334" i="1"/>
  <c r="A1292" i="1"/>
  <c r="A1236" i="1"/>
  <c r="A1222" i="1"/>
  <c r="A1180" i="1"/>
  <c r="AP1166" i="1"/>
  <c r="A1166" i="1"/>
  <c r="AP1138" i="1"/>
  <c r="AZ1138" i="1" s="1"/>
  <c r="A1138" i="1"/>
  <c r="A1124" i="1"/>
  <c r="AP1110" i="1"/>
  <c r="AZ1110" i="1" s="1"/>
  <c r="A1110" i="1"/>
  <c r="A1096" i="1"/>
  <c r="A1068" i="1"/>
  <c r="AP1054" i="1"/>
  <c r="AZ1054" i="1" s="1"/>
  <c r="A1054" i="1"/>
  <c r="A1026" i="1"/>
  <c r="A1012" i="1"/>
  <c r="A956" i="1"/>
  <c r="AP914" i="1"/>
  <c r="AZ914" i="1" s="1"/>
  <c r="A914" i="1"/>
  <c r="A900" i="1"/>
  <c r="A872" i="1"/>
  <c r="AP858" i="1"/>
  <c r="AZ858" i="1" s="1"/>
  <c r="A858" i="1"/>
  <c r="AP816" i="1"/>
  <c r="AZ816" i="1" s="1"/>
  <c r="A816" i="1"/>
  <c r="AP788" i="1"/>
  <c r="AZ788" i="1" s="1"/>
  <c r="A788" i="1"/>
  <c r="A718" i="1"/>
  <c r="AP704" i="1"/>
  <c r="AZ704" i="1" s="1"/>
  <c r="A704" i="1"/>
  <c r="AP648" i="1"/>
  <c r="AZ648" i="1" s="1"/>
  <c r="A648" i="1"/>
  <c r="AP606" i="1"/>
  <c r="AZ606" i="1" s="1"/>
  <c r="A606" i="1"/>
  <c r="AP522" i="1"/>
  <c r="AZ522" i="1" s="1"/>
  <c r="A522" i="1"/>
  <c r="AP396" i="1"/>
  <c r="AZ396" i="1" s="1"/>
  <c r="A396" i="1"/>
  <c r="A322" i="1"/>
  <c r="A2956" i="1"/>
  <c r="A2942" i="1"/>
  <c r="A2928" i="1"/>
  <c r="A2900" i="1"/>
  <c r="A2886" i="1"/>
  <c r="AP2954" i="1"/>
  <c r="AZ2954" i="1" s="1"/>
  <c r="A2954" i="1"/>
  <c r="A2940" i="1"/>
  <c r="AP2926" i="1"/>
  <c r="AZ2926" i="1" s="1"/>
  <c r="A2926" i="1"/>
  <c r="A2884" i="1"/>
  <c r="A2870" i="1"/>
  <c r="AP2856" i="1"/>
  <c r="AZ2856" i="1" s="1"/>
  <c r="A2856" i="1"/>
  <c r="A2842" i="1"/>
  <c r="A2828" i="1"/>
  <c r="A2814" i="1"/>
  <c r="AP2786" i="1"/>
  <c r="AZ2786" i="1" s="1"/>
  <c r="A2786" i="1"/>
  <c r="A2772" i="1"/>
  <c r="A2730" i="1"/>
  <c r="A2716" i="1"/>
  <c r="A2702" i="1"/>
  <c r="A2688" i="1"/>
  <c r="AP2674" i="1"/>
  <c r="AZ2674" i="1" s="1"/>
  <c r="A2674" i="1"/>
  <c r="A2660" i="1"/>
  <c r="AP2632" i="1"/>
  <c r="AZ2632" i="1" s="1"/>
  <c r="A2632" i="1"/>
  <c r="A2604" i="1"/>
  <c r="A2576" i="1"/>
  <c r="A2548" i="1"/>
  <c r="AP2520" i="1"/>
  <c r="AZ2520" i="1" s="1"/>
  <c r="A2520" i="1"/>
  <c r="A2492" i="1"/>
  <c r="A2464" i="1"/>
  <c r="AP2450" i="1"/>
  <c r="AZ2450" i="1" s="1"/>
  <c r="A2450" i="1"/>
  <c r="A2436" i="1"/>
  <c r="A2422" i="1"/>
  <c r="A2380" i="1"/>
  <c r="A2324" i="1"/>
  <c r="AP2296" i="1"/>
  <c r="AZ2296" i="1" s="1"/>
  <c r="A2296" i="1"/>
  <c r="AP2282" i="1"/>
  <c r="AZ2282" i="1" s="1"/>
  <c r="A2282" i="1"/>
  <c r="A2268" i="1"/>
  <c r="AP2240" i="1"/>
  <c r="AZ2240" i="1" s="1"/>
  <c r="A2240" i="1"/>
  <c r="A2212" i="1"/>
  <c r="AP2198" i="1"/>
  <c r="AZ2198" i="1" s="1"/>
  <c r="A2198" i="1"/>
  <c r="A2184" i="1"/>
  <c r="A2156" i="1"/>
  <c r="A2142" i="1"/>
  <c r="AP2128" i="1"/>
  <c r="AZ2128" i="1" s="1"/>
  <c r="A2128" i="1"/>
  <c r="A2100" i="1"/>
  <c r="A2086" i="1"/>
  <c r="A2044" i="1"/>
  <c r="A2030" i="1"/>
  <c r="A1988" i="1"/>
  <c r="A1932" i="1"/>
  <c r="A1918" i="1"/>
  <c r="A1904" i="1"/>
  <c r="AP1890" i="1"/>
  <c r="AZ1890" i="1" s="1"/>
  <c r="A1890" i="1"/>
  <c r="A1876" i="1"/>
  <c r="A1848" i="1"/>
  <c r="A1820" i="1"/>
  <c r="A1764" i="1"/>
  <c r="AP1736" i="1"/>
  <c r="AZ1736" i="1" s="1"/>
  <c r="A1736" i="1"/>
  <c r="A1708" i="1"/>
  <c r="AP1680" i="1"/>
  <c r="AZ1680" i="1" s="1"/>
  <c r="A1680" i="1"/>
  <c r="AP1666" i="1"/>
  <c r="AZ1666" i="1" s="1"/>
  <c r="A1666" i="1"/>
  <c r="A1652" i="1"/>
  <c r="A1596" i="1"/>
  <c r="AP1582" i="1"/>
  <c r="AZ1582" i="1" s="1"/>
  <c r="A1582" i="1"/>
  <c r="A1554" i="1"/>
  <c r="A1540" i="1"/>
  <c r="A1512" i="1"/>
  <c r="A1484" i="1"/>
  <c r="A1470" i="1"/>
  <c r="A1456" i="1"/>
  <c r="AP1442" i="1"/>
  <c r="AZ1442" i="1" s="1"/>
  <c r="A1442" i="1"/>
  <c r="A1428" i="1"/>
  <c r="A1414" i="1"/>
  <c r="A1372" i="1"/>
  <c r="A1330" i="1"/>
  <c r="A1316" i="1"/>
  <c r="A1288" i="1"/>
  <c r="A1274" i="1"/>
  <c r="A1260" i="1"/>
  <c r="A1246" i="1"/>
  <c r="AP1232" i="1"/>
  <c r="AZ1232" i="1" s="1"/>
  <c r="A1232" i="1"/>
  <c r="A1204" i="1"/>
  <c r="A1176" i="1"/>
  <c r="A1148" i="1"/>
  <c r="A1106" i="1"/>
  <c r="A1092" i="1"/>
  <c r="A1064" i="1"/>
  <c r="AP1050" i="1"/>
  <c r="AZ1050" i="1" s="1"/>
  <c r="A1050" i="1"/>
  <c r="A1036" i="1"/>
  <c r="A980" i="1"/>
  <c r="A952" i="1"/>
  <c r="AP938" i="1"/>
  <c r="AZ938" i="1" s="1"/>
  <c r="A938" i="1"/>
  <c r="A924" i="1"/>
  <c r="AP910" i="1"/>
  <c r="AZ910" i="1" s="1"/>
  <c r="A910" i="1"/>
  <c r="AP784" i="1"/>
  <c r="AZ784" i="1" s="1"/>
  <c r="A784" i="1"/>
  <c r="AP686" i="1"/>
  <c r="AZ686" i="1" s="1"/>
  <c r="A686" i="1"/>
  <c r="A658" i="1"/>
  <c r="AP574" i="1"/>
  <c r="AZ574" i="1" s="1"/>
  <c r="A574" i="1"/>
  <c r="A476" i="1"/>
  <c r="AP448" i="1"/>
  <c r="AZ448" i="1" s="1"/>
  <c r="A448" i="1"/>
  <c r="AP406" i="1"/>
  <c r="AZ406" i="1" s="1"/>
  <c r="A406" i="1" s="1"/>
  <c r="A290" i="1"/>
  <c r="A276" i="1"/>
  <c r="A2701" i="1"/>
  <c r="A2673" i="1"/>
  <c r="A2659" i="1"/>
  <c r="A2645" i="1"/>
  <c r="AP2617" i="1"/>
  <c r="AZ2617" i="1" s="1"/>
  <c r="A2617" i="1"/>
  <c r="A2603" i="1"/>
  <c r="A2589" i="1"/>
  <c r="AP2575" i="1"/>
  <c r="AZ2575" i="1" s="1"/>
  <c r="A2575" i="1"/>
  <c r="A2547" i="1"/>
  <c r="A2533" i="1"/>
  <c r="A2491" i="1"/>
  <c r="A2477" i="1"/>
  <c r="AP2449" i="1"/>
  <c r="AZ2449" i="1" s="1"/>
  <c r="A2449" i="1"/>
  <c r="A2435" i="1"/>
  <c r="A2421" i="1"/>
  <c r="AP2407" i="1"/>
  <c r="AZ2407" i="1" s="1"/>
  <c r="A2407" i="1"/>
  <c r="A2379" i="1"/>
  <c r="A2365" i="1"/>
  <c r="A2323" i="1"/>
  <c r="A2309" i="1"/>
  <c r="AP2295" i="1"/>
  <c r="AZ2295" i="1" s="1"/>
  <c r="A2295" i="1"/>
  <c r="A2267" i="1"/>
  <c r="A2253" i="1"/>
  <c r="AP2239" i="1"/>
  <c r="AZ2239" i="1" s="1"/>
  <c r="A2239" i="1"/>
  <c r="AP2225" i="1"/>
  <c r="AZ2225" i="1" s="1"/>
  <c r="A2225" i="1"/>
  <c r="A2211" i="1"/>
  <c r="A2197" i="1"/>
  <c r="A2183" i="1"/>
  <c r="AP2169" i="1"/>
  <c r="AZ2169" i="1" s="1"/>
  <c r="A2169" i="1"/>
  <c r="A2155" i="1"/>
  <c r="A2141" i="1"/>
  <c r="A2113" i="1"/>
  <c r="A2099" i="1"/>
  <c r="A2085" i="1"/>
  <c r="A2057" i="1"/>
  <c r="A2043" i="1"/>
  <c r="A2029" i="1"/>
  <c r="A1987" i="1"/>
  <c r="A1973" i="1"/>
  <c r="A1931" i="1"/>
  <c r="AP1917" i="1"/>
  <c r="AZ1917" i="1" s="1"/>
  <c r="A1917" i="1"/>
  <c r="A1903" i="1"/>
  <c r="AP1889" i="1"/>
  <c r="AZ1889" i="1" s="1"/>
  <c r="A1889" i="1"/>
  <c r="A1875" i="1"/>
  <c r="A1861" i="1"/>
  <c r="A1847" i="1"/>
  <c r="A1833" i="1"/>
  <c r="A1819" i="1"/>
  <c r="A1777" i="1"/>
  <c r="A1763" i="1"/>
  <c r="A1749" i="1"/>
  <c r="A1721" i="1"/>
  <c r="A1707" i="1"/>
  <c r="A1651" i="1"/>
  <c r="A1595" i="1"/>
  <c r="AP1581" i="1"/>
  <c r="AZ1581" i="1" s="1"/>
  <c r="A1581" i="1"/>
  <c r="AP1567" i="1"/>
  <c r="AZ1567" i="1" s="1"/>
  <c r="A1567" i="1"/>
  <c r="AP1553" i="1"/>
  <c r="AZ1553" i="1" s="1"/>
  <c r="A1553" i="1"/>
  <c r="A1539" i="1"/>
  <c r="A1525" i="1"/>
  <c r="A1483" i="1"/>
  <c r="A1469" i="1"/>
  <c r="A1441" i="1"/>
  <c r="A1427" i="1"/>
  <c r="A1413" i="1"/>
  <c r="A1399" i="1"/>
  <c r="A1385" i="1"/>
  <c r="A1371" i="1"/>
  <c r="A1329" i="1"/>
  <c r="A1315" i="1"/>
  <c r="A1301" i="1"/>
  <c r="A1287" i="1"/>
  <c r="A1259" i="1"/>
  <c r="A1245" i="1"/>
  <c r="AP1217" i="1"/>
  <c r="AZ1217" i="1" s="1"/>
  <c r="A1217" i="1"/>
  <c r="A1203" i="1"/>
  <c r="A1189" i="1"/>
  <c r="A1147" i="1"/>
  <c r="A1119" i="1"/>
  <c r="A1105" i="1"/>
  <c r="A1091" i="1"/>
  <c r="A1077" i="1"/>
  <c r="A1063" i="1"/>
  <c r="A1035" i="1"/>
  <c r="AP993" i="1"/>
  <c r="AZ993" i="1" s="1"/>
  <c r="A993" i="1"/>
  <c r="A979" i="1"/>
  <c r="A937" i="1"/>
  <c r="A923" i="1"/>
  <c r="AP867" i="1"/>
  <c r="AZ867" i="1" s="1"/>
  <c r="A867" i="1"/>
  <c r="AP853" i="1"/>
  <c r="AZ853" i="1" s="1"/>
  <c r="A853" i="1"/>
  <c r="A839" i="1"/>
  <c r="A825" i="1"/>
  <c r="A783" i="1"/>
  <c r="A727" i="1"/>
  <c r="A615" i="1"/>
  <c r="A573" i="1"/>
  <c r="A559" i="1"/>
  <c r="A503" i="1"/>
  <c r="AP405" i="1"/>
  <c r="AZ405" i="1" s="1"/>
  <c r="A405" i="1" s="1"/>
  <c r="A391" i="1"/>
  <c r="AP289" i="1"/>
  <c r="AZ289" i="1" s="1"/>
  <c r="A289" i="1"/>
  <c r="A1733" i="1"/>
  <c r="AP1719" i="1"/>
  <c r="AZ1719" i="1" s="1"/>
  <c r="A1719" i="1"/>
  <c r="A1691" i="1"/>
  <c r="AP1677" i="1"/>
  <c r="AZ1677" i="1" s="1"/>
  <c r="A1677" i="1"/>
  <c r="A1635" i="1"/>
  <c r="AP1621" i="1"/>
  <c r="AZ1621" i="1" s="1"/>
  <c r="A1621" i="1"/>
  <c r="A1607" i="1"/>
  <c r="A1579" i="1"/>
  <c r="A1523" i="1"/>
  <c r="A1509" i="1"/>
  <c r="A1467" i="1"/>
  <c r="A1453" i="1"/>
  <c r="AP1439" i="1"/>
  <c r="AZ1439" i="1" s="1"/>
  <c r="A1439" i="1"/>
  <c r="A1411" i="1"/>
  <c r="AP1397" i="1"/>
  <c r="AZ1397" i="1" s="1"/>
  <c r="A1397" i="1"/>
  <c r="A1369" i="1"/>
  <c r="A1355" i="1"/>
  <c r="A1341" i="1"/>
  <c r="A1299" i="1"/>
  <c r="A1271" i="1"/>
  <c r="A1243" i="1"/>
  <c r="A1229" i="1"/>
  <c r="A1187" i="1"/>
  <c r="AP1145" i="1"/>
  <c r="AZ1145" i="1" s="1"/>
  <c r="A1145" i="1"/>
  <c r="A1131" i="1"/>
  <c r="A1117" i="1"/>
  <c r="A1103" i="1"/>
  <c r="AP1089" i="1"/>
  <c r="AZ1089" i="1" s="1"/>
  <c r="A1089" i="1"/>
  <c r="A1075" i="1"/>
  <c r="A1061" i="1"/>
  <c r="A1047" i="1"/>
  <c r="A1019" i="1"/>
  <c r="A991" i="1"/>
  <c r="AP977" i="1"/>
  <c r="AZ977" i="1" s="1"/>
  <c r="A977" i="1"/>
  <c r="A963" i="1"/>
  <c r="A907" i="1"/>
  <c r="A893" i="1"/>
  <c r="AP837" i="1"/>
  <c r="AZ837" i="1" s="1"/>
  <c r="A837" i="1"/>
  <c r="A823" i="1"/>
  <c r="AP809" i="1"/>
  <c r="AZ809" i="1" s="1"/>
  <c r="A809" i="1"/>
  <c r="AP781" i="1"/>
  <c r="AZ781" i="1" s="1"/>
  <c r="A781" i="1"/>
  <c r="AP767" i="1"/>
  <c r="AZ767" i="1" s="1"/>
  <c r="A767" i="1"/>
  <c r="AP725" i="1"/>
  <c r="AZ725" i="1" s="1"/>
  <c r="A725" i="1"/>
  <c r="A711" i="1"/>
  <c r="AP627" i="1"/>
  <c r="AZ627" i="1" s="1"/>
  <c r="A627" i="1"/>
  <c r="AP571" i="1"/>
  <c r="AZ571" i="1" s="1"/>
  <c r="A571" i="1"/>
  <c r="AP529" i="1"/>
  <c r="AZ529" i="1" s="1"/>
  <c r="A529" i="1"/>
  <c r="A487" i="1"/>
  <c r="AP445" i="1"/>
  <c r="AZ445" i="1" s="1"/>
  <c r="A445" i="1"/>
  <c r="AP389" i="1"/>
  <c r="AZ389" i="1" s="1"/>
  <c r="A389" i="1"/>
  <c r="AP349" i="1"/>
  <c r="AZ349" i="1" s="1"/>
  <c r="A349" i="1"/>
  <c r="AP315" i="1"/>
  <c r="AZ315" i="1" s="1"/>
  <c r="A315" i="1"/>
  <c r="A273" i="1"/>
  <c r="A171" i="1"/>
  <c r="AP2946" i="1"/>
  <c r="AZ2946" i="1" s="1"/>
  <c r="A2946" i="1"/>
  <c r="A2932" i="1"/>
  <c r="A2918" i="1"/>
  <c r="AP2904" i="1"/>
  <c r="AZ2904" i="1" s="1"/>
  <c r="A2904" i="1"/>
  <c r="A2890" i="1"/>
  <c r="A2876" i="1"/>
  <c r="A2862" i="1"/>
  <c r="AP2848" i="1"/>
  <c r="AZ2848" i="1" s="1"/>
  <c r="A2848" i="1"/>
  <c r="AP2834" i="1"/>
  <c r="AZ2834" i="1" s="1"/>
  <c r="A2834" i="1"/>
  <c r="A2820" i="1"/>
  <c r="A2806" i="1"/>
  <c r="AP2792" i="1"/>
  <c r="AZ2792" i="1" s="1"/>
  <c r="A2792" i="1"/>
  <c r="A2764" i="1"/>
  <c r="A2750" i="1"/>
  <c r="A2736" i="1"/>
  <c r="AP2722" i="1"/>
  <c r="AZ2722" i="1" s="1"/>
  <c r="A2722" i="1"/>
  <c r="A2708" i="1"/>
  <c r="A2694" i="1"/>
  <c r="AP2680" i="1"/>
  <c r="AZ2680" i="1" s="1"/>
  <c r="A2680" i="1"/>
  <c r="A2652" i="1"/>
  <c r="AP2638" i="1"/>
  <c r="AZ2638" i="1" s="1"/>
  <c r="A2638" i="1"/>
  <c r="A2596" i="1"/>
  <c r="A2568" i="1"/>
  <c r="AP2554" i="1"/>
  <c r="AZ2554" i="1" s="1"/>
  <c r="A2554" i="1"/>
  <c r="A2540" i="1"/>
  <c r="A2526" i="1"/>
  <c r="A2512" i="1"/>
  <c r="AP2498" i="1"/>
  <c r="AZ2498" i="1" s="1"/>
  <c r="A2498" i="1"/>
  <c r="A2484" i="1"/>
  <c r="AP2470" i="1"/>
  <c r="AZ2470" i="1" s="1"/>
  <c r="A2470" i="1"/>
  <c r="A2428" i="1"/>
  <c r="A2414" i="1"/>
  <c r="A2386" i="1"/>
  <c r="A2372" i="1"/>
  <c r="AP2358" i="1"/>
  <c r="A2358" i="1"/>
  <c r="A2344" i="1"/>
  <c r="A2330" i="1"/>
  <c r="A2316" i="1"/>
  <c r="A2288" i="1"/>
  <c r="A2260" i="1"/>
  <c r="A2246" i="1"/>
  <c r="AP2218" i="1"/>
  <c r="AZ2218" i="1" s="1"/>
  <c r="A2218" i="1"/>
  <c r="A2204" i="1"/>
  <c r="A2148" i="1"/>
  <c r="A2078" i="1"/>
  <c r="A1924" i="1"/>
  <c r="A1910" i="1"/>
  <c r="A1812" i="1"/>
  <c r="A1798" i="1"/>
  <c r="A1644" i="1"/>
  <c r="A1476" i="1"/>
  <c r="A1364" i="1"/>
  <c r="A1252" i="1"/>
  <c r="A1028" i="1"/>
  <c r="A2749" i="1"/>
  <c r="A2735" i="1"/>
  <c r="A2707" i="1"/>
  <c r="A2693" i="1"/>
  <c r="A2651" i="1"/>
  <c r="A2637" i="1"/>
  <c r="A2609" i="1"/>
  <c r="A2595" i="1"/>
  <c r="A2581" i="1"/>
  <c r="A2567" i="1"/>
  <c r="A2539" i="1"/>
  <c r="A2525" i="1"/>
  <c r="A2511" i="1"/>
  <c r="AP2497" i="1"/>
  <c r="AZ2497" i="1" s="1"/>
  <c r="A2497" i="1"/>
  <c r="A2483" i="1"/>
  <c r="A2469" i="1"/>
  <c r="A2455" i="1"/>
  <c r="A2427" i="1"/>
  <c r="A2413" i="1"/>
  <c r="A2399" i="1"/>
  <c r="AP2385" i="1"/>
  <c r="AZ2385" i="1" s="1"/>
  <c r="A2385" i="1"/>
  <c r="A2371" i="1"/>
  <c r="A2357" i="1"/>
  <c r="A2343" i="1"/>
  <c r="A2315" i="1"/>
  <c r="A2301" i="1"/>
  <c r="A2287" i="1"/>
  <c r="AP2273" i="1"/>
  <c r="AZ2273" i="1" s="1"/>
  <c r="A2273" i="1"/>
  <c r="A2259" i="1"/>
  <c r="A2245" i="1"/>
  <c r="A2231" i="1"/>
  <c r="A2203" i="1"/>
  <c r="A2189" i="1"/>
  <c r="A2175" i="1"/>
  <c r="A2147" i="1"/>
  <c r="AP2119" i="1"/>
  <c r="AZ2119" i="1" s="1"/>
  <c r="A2119" i="1"/>
  <c r="AP2105" i="1"/>
  <c r="AZ2105" i="1" s="1"/>
  <c r="A2105" i="1"/>
  <c r="A2091" i="1"/>
  <c r="A2063" i="1"/>
  <c r="A2035" i="1"/>
  <c r="A2021" i="1"/>
  <c r="A2007" i="1"/>
  <c r="A1979" i="1"/>
  <c r="A1965" i="1"/>
  <c r="A1951" i="1"/>
  <c r="A1923" i="1"/>
  <c r="A1909" i="1"/>
  <c r="A1881" i="1"/>
  <c r="A1867" i="1"/>
  <c r="A1853" i="1"/>
  <c r="A1811" i="1"/>
  <c r="A1797" i="1"/>
  <c r="A1783" i="1"/>
  <c r="A1755" i="1"/>
  <c r="AP1741" i="1"/>
  <c r="AZ1741" i="1" s="1"/>
  <c r="A1741" i="1"/>
  <c r="AP1727" i="1"/>
  <c r="AZ1727" i="1" s="1"/>
  <c r="A1727" i="1"/>
  <c r="AP1713" i="1"/>
  <c r="AZ1713" i="1" s="1"/>
  <c r="A1713" i="1"/>
  <c r="A1699" i="1"/>
  <c r="A1643" i="1"/>
  <c r="A1629" i="1"/>
  <c r="AP1615" i="1"/>
  <c r="AZ1615" i="1" s="1"/>
  <c r="A1615" i="1"/>
  <c r="AP1601" i="1"/>
  <c r="AZ1601" i="1" s="1"/>
  <c r="A1601" i="1"/>
  <c r="A1587" i="1"/>
  <c r="AP1545" i="1"/>
  <c r="AZ1545" i="1" s="1"/>
  <c r="A1545" i="1"/>
  <c r="A1531" i="1"/>
  <c r="A1517" i="1"/>
  <c r="AP1503" i="1"/>
  <c r="AZ1503" i="1" s="1"/>
  <c r="A1503" i="1"/>
  <c r="AP1489" i="1"/>
  <c r="AZ1489" i="1" s="1"/>
  <c r="A1489" i="1"/>
  <c r="A1475" i="1"/>
  <c r="A1461" i="1"/>
  <c r="A1419" i="1"/>
  <c r="A1363" i="1"/>
  <c r="A1349" i="1"/>
  <c r="AP1335" i="1"/>
  <c r="A1335" i="1"/>
  <c r="A1307" i="1"/>
  <c r="A1293" i="1"/>
  <c r="A1251" i="1"/>
  <c r="A1237" i="1"/>
  <c r="A1223" i="1"/>
  <c r="AP1209" i="1"/>
  <c r="AZ1209" i="1" s="1"/>
  <c r="A1209" i="1"/>
  <c r="A1195" i="1"/>
  <c r="AP1181" i="1"/>
  <c r="AZ1181" i="1" s="1"/>
  <c r="A1181" i="1"/>
  <c r="AP1153" i="1"/>
  <c r="AZ1153" i="1" s="1"/>
  <c r="A1153" i="1"/>
  <c r="A1139" i="1"/>
  <c r="A1125" i="1"/>
  <c r="A1083" i="1"/>
  <c r="A1069" i="1"/>
  <c r="A1027" i="1"/>
  <c r="AP985" i="1"/>
  <c r="AZ985" i="1" s="1"/>
  <c r="A985" i="1"/>
  <c r="A971" i="1"/>
  <c r="AP957" i="1"/>
  <c r="AZ957" i="1" s="1"/>
  <c r="A957" i="1"/>
  <c r="A915" i="1"/>
  <c r="AP901" i="1"/>
  <c r="AZ901" i="1" s="1"/>
  <c r="A901" i="1"/>
  <c r="AP859" i="1"/>
  <c r="AZ859" i="1" s="1"/>
  <c r="A859" i="1"/>
  <c r="A733" i="1"/>
  <c r="A719" i="1"/>
  <c r="AP705" i="1"/>
  <c r="AZ705" i="1" s="1"/>
  <c r="A705" i="1"/>
  <c r="A663" i="1"/>
  <c r="AP649" i="1"/>
  <c r="AZ649" i="1" s="1"/>
  <c r="A649" i="1"/>
  <c r="A607" i="1"/>
  <c r="A551" i="1"/>
  <c r="AP509" i="1"/>
  <c r="AZ509" i="1" s="1"/>
  <c r="A509" i="1"/>
  <c r="AP481" i="1"/>
  <c r="AZ481" i="1" s="1"/>
  <c r="A481" i="1"/>
  <c r="AP439" i="1"/>
  <c r="AZ439" i="1" s="1"/>
  <c r="A439" i="1"/>
  <c r="A383" i="1"/>
  <c r="A251" i="1"/>
  <c r="AP2872" i="1"/>
  <c r="AZ2872" i="1" s="1"/>
  <c r="A2872" i="1"/>
  <c r="AP2858" i="1"/>
  <c r="AZ2858" i="1" s="1"/>
  <c r="A2858" i="1"/>
  <c r="A2844" i="1"/>
  <c r="A2830" i="1"/>
  <c r="A2788" i="1"/>
  <c r="A2774" i="1"/>
  <c r="A2760" i="1"/>
  <c r="A2732" i="1"/>
  <c r="A2718" i="1"/>
  <c r="A2704" i="1"/>
  <c r="A2690" i="1"/>
  <c r="A2676" i="1"/>
  <c r="A2662" i="1"/>
  <c r="AP2634" i="1"/>
  <c r="AZ2634" i="1" s="1"/>
  <c r="A2634" i="1"/>
  <c r="A2620" i="1"/>
  <c r="A2578" i="1"/>
  <c r="A2564" i="1"/>
  <c r="A2508" i="1"/>
  <c r="A2494" i="1"/>
  <c r="AP2466" i="1"/>
  <c r="AZ2466" i="1" s="1"/>
  <c r="A2466" i="1"/>
  <c r="A2452" i="1"/>
  <c r="AP2424" i="1"/>
  <c r="AZ2424" i="1" s="1"/>
  <c r="A2424" i="1"/>
  <c r="AP2410" i="1"/>
  <c r="AZ2410" i="1" s="1"/>
  <c r="A2410" i="1"/>
  <c r="A2396" i="1"/>
  <c r="A2382" i="1"/>
  <c r="AP2368" i="1"/>
  <c r="AZ2368" i="1" s="1"/>
  <c r="A2368" i="1"/>
  <c r="AP2354" i="1"/>
  <c r="AZ2354" i="1" s="1"/>
  <c r="A2354" i="1"/>
  <c r="A2340" i="1"/>
  <c r="A2312" i="1"/>
  <c r="A2284" i="1"/>
  <c r="A2270" i="1"/>
  <c r="AP2242" i="1"/>
  <c r="AZ2242" i="1" s="1"/>
  <c r="A2242" i="1"/>
  <c r="A2228" i="1"/>
  <c r="A2214" i="1"/>
  <c r="AP2186" i="1"/>
  <c r="AZ2186" i="1" s="1"/>
  <c r="A2186" i="1"/>
  <c r="A2172" i="1"/>
  <c r="A2144" i="1"/>
  <c r="A2116" i="1"/>
  <c r="A2088" i="1"/>
  <c r="A2060" i="1"/>
  <c r="AP2032" i="1"/>
  <c r="AZ2032" i="1" s="1"/>
  <c r="A2032" i="1"/>
  <c r="A2004" i="1"/>
  <c r="A1948" i="1"/>
  <c r="A1934" i="1"/>
  <c r="A1920" i="1"/>
  <c r="A1892" i="1"/>
  <c r="A1864" i="1"/>
  <c r="A1836" i="1"/>
  <c r="A1822" i="1"/>
  <c r="A1780" i="1"/>
  <c r="AP1766" i="1"/>
  <c r="AZ1766" i="1" s="1"/>
  <c r="A1766" i="1"/>
  <c r="A1724" i="1"/>
  <c r="AP1682" i="1"/>
  <c r="AZ1682" i="1" s="1"/>
  <c r="A1682" i="1"/>
  <c r="A1668" i="1"/>
  <c r="AP1654" i="1"/>
  <c r="AZ1654" i="1" s="1"/>
  <c r="A1654" i="1"/>
  <c r="A1612" i="1"/>
  <c r="A1598" i="1"/>
  <c r="A1556" i="1"/>
  <c r="A1542" i="1"/>
  <c r="A1528" i="1"/>
  <c r="A1500" i="1"/>
  <c r="AP1472" i="1"/>
  <c r="AZ1472" i="1" s="1"/>
  <c r="A1472" i="1"/>
  <c r="A1444" i="1"/>
  <c r="A1430" i="1"/>
  <c r="A1388" i="1"/>
  <c r="A1374" i="1"/>
  <c r="AP1346" i="1"/>
  <c r="AZ1346" i="1" s="1"/>
  <c r="A1346" i="1"/>
  <c r="A1332" i="1"/>
  <c r="A1318" i="1"/>
  <c r="A1304" i="1"/>
  <c r="A1276" i="1"/>
  <c r="A1262" i="1"/>
  <c r="A1220" i="1"/>
  <c r="A1164" i="1"/>
  <c r="AP1136" i="1"/>
  <c r="AZ1136" i="1" s="1"/>
  <c r="A1136" i="1"/>
  <c r="A1108" i="1"/>
  <c r="AP1066" i="1"/>
  <c r="AZ1066" i="1" s="1"/>
  <c r="A1066" i="1"/>
  <c r="A1052" i="1"/>
  <c r="AP1024" i="1"/>
  <c r="AZ1024" i="1" s="1"/>
  <c r="A1024" i="1"/>
  <c r="A996" i="1"/>
  <c r="A954" i="1"/>
  <c r="A940" i="1"/>
  <c r="A926" i="1"/>
  <c r="A884" i="1"/>
  <c r="AP870" i="1"/>
  <c r="AZ870" i="1" s="1"/>
  <c r="A870" i="1"/>
  <c r="A828" i="1"/>
  <c r="AP786" i="1"/>
  <c r="AZ786" i="1" s="1"/>
  <c r="A786" i="1"/>
  <c r="AP772" i="1"/>
  <c r="AZ772" i="1" s="1"/>
  <c r="A772" i="1"/>
  <c r="AP702" i="1"/>
  <c r="AZ702" i="1" s="1"/>
  <c r="A702" i="1"/>
  <c r="A688" i="1"/>
  <c r="AP604" i="1"/>
  <c r="AZ604" i="1" s="1"/>
  <c r="A604" i="1"/>
  <c r="AP562" i="1"/>
  <c r="AZ562" i="1" s="1"/>
  <c r="A562" i="1"/>
  <c r="AP492" i="1"/>
  <c r="AZ492" i="1" s="1"/>
  <c r="A492" i="1"/>
  <c r="AP450" i="1"/>
  <c r="AZ450" i="1" s="1"/>
  <c r="A450" i="1"/>
  <c r="AP408" i="1"/>
  <c r="AZ408" i="1" s="1"/>
  <c r="A408" i="1" s="1"/>
  <c r="AP394" i="1"/>
  <c r="AZ394" i="1" s="1"/>
  <c r="A394" i="1"/>
  <c r="A306" i="1"/>
  <c r="A193" i="1"/>
  <c r="A178" i="1"/>
  <c r="AP2952" i="1"/>
  <c r="AZ2952" i="1" s="1"/>
  <c r="A2952" i="1"/>
  <c r="AP2938" i="1"/>
  <c r="AZ2938" i="1" s="1"/>
  <c r="A2938" i="1"/>
  <c r="A2924" i="1"/>
  <c r="A2910" i="1"/>
  <c r="A2896" i="1"/>
  <c r="A2882" i="1"/>
  <c r="A2868" i="1"/>
  <c r="A2854" i="1"/>
  <c r="A2840" i="1"/>
  <c r="AP2826" i="1"/>
  <c r="AZ2826" i="1" s="1"/>
  <c r="A2826" i="1"/>
  <c r="A2812" i="1"/>
  <c r="A2798" i="1"/>
  <c r="AP2770" i="1"/>
  <c r="AZ2770" i="1" s="1"/>
  <c r="A2770" i="1"/>
  <c r="A2756" i="1"/>
  <c r="A2742" i="1"/>
  <c r="AP2714" i="1"/>
  <c r="AZ2714" i="1" s="1"/>
  <c r="A2714" i="1"/>
  <c r="A2700" i="1"/>
  <c r="A2686" i="1"/>
  <c r="A2644" i="1"/>
  <c r="A2630" i="1"/>
  <c r="A2616" i="1"/>
  <c r="AP2602" i="1"/>
  <c r="AZ2602" i="1" s="1"/>
  <c r="A2602" i="1"/>
  <c r="A2588" i="1"/>
  <c r="AP2574" i="1"/>
  <c r="AZ2574" i="1" s="1"/>
  <c r="A2574" i="1"/>
  <c r="A2560" i="1"/>
  <c r="A2546" i="1"/>
  <c r="A2532" i="1"/>
  <c r="AP2490" i="1"/>
  <c r="AZ2490" i="1" s="1"/>
  <c r="A2490" i="1"/>
  <c r="A2476" i="1"/>
  <c r="A2448" i="1"/>
  <c r="AP2434" i="1"/>
  <c r="AZ2434" i="1" s="1"/>
  <c r="A2434" i="1"/>
  <c r="A2420" i="1"/>
  <c r="AP2406" i="1"/>
  <c r="AZ2406" i="1" s="1"/>
  <c r="A2406" i="1"/>
  <c r="A2392" i="1"/>
  <c r="A2378" i="1"/>
  <c r="A2364" i="1"/>
  <c r="A2322" i="1"/>
  <c r="A2308" i="1"/>
  <c r="AP2294" i="1"/>
  <c r="AZ2294" i="1" s="1"/>
  <c r="A2294" i="1"/>
  <c r="A2252" i="1"/>
  <c r="A2238" i="1"/>
  <c r="AP2224" i="1"/>
  <c r="AZ2224" i="1" s="1"/>
  <c r="A2224" i="1"/>
  <c r="AP2210" i="1"/>
  <c r="AZ2210" i="1" s="1"/>
  <c r="A2210" i="1"/>
  <c r="A2196" i="1"/>
  <c r="A2182" i="1"/>
  <c r="A2168" i="1"/>
  <c r="A2140" i="1"/>
  <c r="AP2098" i="1"/>
  <c r="AZ2098" i="1" s="1"/>
  <c r="A2098" i="1"/>
  <c r="A2084" i="1"/>
  <c r="A2056" i="1"/>
  <c r="A2028" i="1"/>
  <c r="AP2000" i="1"/>
  <c r="AZ2000" i="1" s="1"/>
  <c r="A2000" i="1"/>
  <c r="A1972" i="1"/>
  <c r="A1958" i="1"/>
  <c r="A1916" i="1"/>
  <c r="AP1888" i="1"/>
  <c r="AZ1888" i="1" s="1"/>
  <c r="A1888" i="1"/>
  <c r="A1874" i="1"/>
  <c r="A1860" i="1"/>
  <c r="A1846" i="1"/>
  <c r="A1804" i="1"/>
  <c r="AP1790" i="1"/>
  <c r="AZ1790" i="1" s="1"/>
  <c r="A1790" i="1"/>
  <c r="AP1776" i="1"/>
  <c r="AZ1776" i="1" s="1"/>
  <c r="A1776" i="1"/>
  <c r="A1748" i="1"/>
  <c r="AP1734" i="1"/>
  <c r="AZ1734" i="1" s="1"/>
  <c r="A1734" i="1"/>
  <c r="A1720" i="1"/>
  <c r="A1706" i="1"/>
  <c r="A1692" i="1"/>
  <c r="A1650" i="1"/>
  <c r="A1636" i="1"/>
  <c r="AP1622" i="1"/>
  <c r="AZ1622" i="1" s="1"/>
  <c r="A1622" i="1"/>
  <c r="A1580" i="1"/>
  <c r="AP1552" i="1"/>
  <c r="AZ1552" i="1" s="1"/>
  <c r="A1552" i="1"/>
  <c r="AP1538" i="1"/>
  <c r="AZ1538" i="1" s="1"/>
  <c r="A1538" i="1"/>
  <c r="A1524" i="1"/>
  <c r="A1482" i="1"/>
  <c r="A1468" i="1"/>
  <c r="AP1440" i="1"/>
  <c r="AZ1440" i="1" s="1"/>
  <c r="A1440" i="1"/>
  <c r="A1412" i="1"/>
  <c r="A1384" i="1"/>
  <c r="A1356" i="1"/>
  <c r="A1342" i="1"/>
  <c r="A1300" i="1"/>
  <c r="A1244" i="1"/>
  <c r="A1230" i="1"/>
  <c r="A1188" i="1"/>
  <c r="A1132" i="1"/>
  <c r="A1118" i="1"/>
  <c r="A1104" i="1"/>
  <c r="A1076" i="1"/>
  <c r="A1048" i="1"/>
  <c r="A1020" i="1"/>
  <c r="AP992" i="1"/>
  <c r="AZ992" i="1" s="1"/>
  <c r="A992" i="1"/>
  <c r="A964" i="1"/>
  <c r="A908" i="1"/>
  <c r="AP656" i="1"/>
  <c r="AZ656" i="1" s="1"/>
  <c r="A656" i="1"/>
  <c r="AP614" i="1"/>
  <c r="AZ614" i="1" s="1"/>
  <c r="A614" i="1"/>
  <c r="A572" i="1"/>
  <c r="A558" i="1"/>
  <c r="AP364" i="1"/>
  <c r="AZ364" i="1" s="1"/>
  <c r="A364" i="1"/>
  <c r="A330" i="1"/>
  <c r="A21" i="1"/>
  <c r="A94" i="1"/>
  <c r="A54" i="1"/>
  <c r="A944" i="1"/>
  <c r="A2190" i="1"/>
  <c r="A2092" i="1"/>
  <c r="A2036" i="1"/>
  <c r="A2022" i="1"/>
  <c r="A1980" i="1"/>
  <c r="A1868" i="1"/>
  <c r="A1840" i="1"/>
  <c r="A1756" i="1"/>
  <c r="A1700" i="1"/>
  <c r="A1630" i="1"/>
  <c r="A1588" i="1"/>
  <c r="A1532" i="1"/>
  <c r="A1420" i="1"/>
  <c r="A1350" i="1"/>
  <c r="A1308" i="1"/>
  <c r="A1238" i="1"/>
  <c r="A1196" i="1"/>
  <c r="A1140" i="1"/>
  <c r="A1084" i="1"/>
  <c r="A972" i="1"/>
  <c r="A916" i="1"/>
  <c r="A902" i="1"/>
  <c r="A129" i="1"/>
  <c r="A91" i="1"/>
  <c r="A2050" i="1"/>
  <c r="A1126" i="1"/>
  <c r="A552" i="1"/>
  <c r="A358" i="1"/>
  <c r="A123" i="1"/>
  <c r="A89" i="1"/>
  <c r="A46" i="1"/>
  <c r="A122" i="1"/>
  <c r="A44" i="1"/>
  <c r="A1574" i="1"/>
  <c r="A1518" i="1"/>
  <c r="A538" i="1"/>
  <c r="A115" i="1"/>
  <c r="A72" i="1"/>
  <c r="A43" i="1"/>
  <c r="A1770" i="1"/>
  <c r="A1714" i="1"/>
  <c r="A1616" i="1"/>
  <c r="A734" i="1"/>
  <c r="A344" i="1"/>
  <c r="A246" i="1"/>
  <c r="A114" i="1"/>
  <c r="A71" i="1"/>
  <c r="A40" i="1"/>
  <c r="A2120" i="1"/>
  <c r="A1994" i="1"/>
  <c r="A468" i="1"/>
  <c r="A183" i="1"/>
  <c r="A113" i="1"/>
  <c r="A70" i="1"/>
  <c r="A37" i="1"/>
  <c r="A182" i="1"/>
  <c r="A52" i="1"/>
  <c r="A110" i="1"/>
  <c r="A69" i="1"/>
  <c r="A2162" i="1"/>
  <c r="A1854" i="1"/>
  <c r="A1336" i="1"/>
  <c r="A1280" i="1"/>
  <c r="A650" i="1"/>
  <c r="A524" i="1"/>
  <c r="A109" i="1"/>
  <c r="A63" i="1"/>
  <c r="A34" i="1"/>
  <c r="A175" i="1"/>
  <c r="A108" i="1"/>
  <c r="A62" i="1"/>
  <c r="A1938" i="1"/>
  <c r="A384" i="1"/>
  <c r="A107" i="1"/>
  <c r="A61" i="1"/>
  <c r="A440" i="1"/>
  <c r="A5" i="1"/>
  <c r="A98" i="1"/>
  <c r="A496" i="1"/>
  <c r="AP5" i="1"/>
  <c r="A24" i="1"/>
  <c r="A96" i="1"/>
  <c r="A1882" i="1"/>
  <c r="A1070" i="1"/>
  <c r="A1014" i="1"/>
  <c r="A23" i="1"/>
  <c r="A95" i="1"/>
  <c r="A56" i="1"/>
  <c r="A1434" i="1"/>
  <c r="A310" i="1"/>
  <c r="BE4" i="1"/>
  <c r="BN4" i="1"/>
  <c r="BO4" i="1" s="1"/>
  <c r="AP2960" i="1"/>
  <c r="AZ2960" i="1" s="1"/>
  <c r="A2960" i="1"/>
  <c r="AP2953" i="1"/>
  <c r="AZ2953" i="1" s="1"/>
  <c r="A2953" i="1"/>
  <c r="AP2945" i="1"/>
  <c r="AZ2945" i="1" s="1"/>
  <c r="A2945" i="1"/>
  <c r="AP2944" i="1"/>
  <c r="AZ2944" i="1" s="1"/>
  <c r="A2944" i="1"/>
  <c r="AP2943" i="1"/>
  <c r="AZ2943" i="1" s="1"/>
  <c r="A2943" i="1"/>
  <c r="A2927" i="1"/>
  <c r="A2914" i="1"/>
  <c r="AP2912" i="1"/>
  <c r="AZ2912" i="1" s="1"/>
  <c r="A2912" i="1"/>
  <c r="AP2911" i="1"/>
  <c r="AZ2911" i="1" s="1"/>
  <c r="A2911" i="1"/>
  <c r="AP2898" i="1"/>
  <c r="AZ2898" i="1" s="1"/>
  <c r="A2898" i="1"/>
  <c r="AP2897" i="1"/>
  <c r="AZ2897" i="1" s="1"/>
  <c r="A2897" i="1"/>
  <c r="AP2894" i="1"/>
  <c r="AZ2894" i="1" s="1"/>
  <c r="A2894" i="1"/>
  <c r="A2887" i="1"/>
  <c r="A2881" i="1"/>
  <c r="AP2879" i="1"/>
  <c r="AZ2879" i="1" s="1"/>
  <c r="A2879" i="1"/>
  <c r="AP2878" i="1"/>
  <c r="AZ2878" i="1" s="1"/>
  <c r="A2878" i="1"/>
  <c r="AP2873" i="1"/>
  <c r="AZ2873" i="1" s="1"/>
  <c r="A2873" i="1"/>
  <c r="AP2863" i="1"/>
  <c r="AZ2863" i="1" s="1"/>
  <c r="A2863" i="1"/>
  <c r="AP2855" i="1"/>
  <c r="AZ2855" i="1" s="1"/>
  <c r="A2855" i="1"/>
  <c r="AP2849" i="1"/>
  <c r="AZ2849" i="1" s="1"/>
  <c r="A2849" i="1"/>
  <c r="A2847" i="1"/>
  <c r="AP2846" i="1"/>
  <c r="AZ2846" i="1" s="1"/>
  <c r="A2846" i="1"/>
  <c r="AP2841" i="1"/>
  <c r="AZ2841" i="1" s="1"/>
  <c r="A2841" i="1"/>
  <c r="AP2833" i="1"/>
  <c r="AZ2833" i="1" s="1"/>
  <c r="A2833" i="1"/>
  <c r="AP2831" i="1"/>
  <c r="AZ2831" i="1" s="1"/>
  <c r="A2831" i="1"/>
  <c r="AP2817" i="1"/>
  <c r="AZ2817" i="1" s="1"/>
  <c r="A2817" i="1"/>
  <c r="A2816" i="1"/>
  <c r="A2815" i="1"/>
  <c r="AP2802" i="1"/>
  <c r="AZ2802" i="1" s="1"/>
  <c r="A2802" i="1"/>
  <c r="AP2800" i="1"/>
  <c r="AZ2800" i="1" s="1"/>
  <c r="A2800" i="1"/>
  <c r="AP2799" i="1"/>
  <c r="AZ2799" i="1" s="1"/>
  <c r="A2799" i="1"/>
  <c r="AP2785" i="1"/>
  <c r="AZ2785" i="1" s="1"/>
  <c r="A2785" i="1"/>
  <c r="AP2784" i="1"/>
  <c r="AZ2784" i="1" s="1"/>
  <c r="A2784" i="1"/>
  <c r="AP2782" i="1"/>
  <c r="AZ2782" i="1" s="1"/>
  <c r="A2782" i="1"/>
  <c r="AP2778" i="1"/>
  <c r="AZ2778" i="1" s="1"/>
  <c r="A2778" i="1"/>
  <c r="AP2769" i="1"/>
  <c r="AZ2769" i="1" s="1"/>
  <c r="A2769" i="1"/>
  <c r="AP2768" i="1"/>
  <c r="AZ2768" i="1" s="1"/>
  <c r="A2768" i="1"/>
  <c r="AP2762" i="1"/>
  <c r="AZ2762" i="1" s="1"/>
  <c r="A2762" i="1"/>
  <c r="AP2758" i="1"/>
  <c r="AZ2758" i="1" s="1"/>
  <c r="A2758" i="1"/>
  <c r="AP2754" i="1"/>
  <c r="AZ2754" i="1" s="1"/>
  <c r="A2754" i="1"/>
  <c r="AP2753" i="1"/>
  <c r="AZ2753" i="1" s="1"/>
  <c r="A2753" i="1"/>
  <c r="AP2746" i="1"/>
  <c r="AZ2746" i="1" s="1"/>
  <c r="A2746" i="1"/>
  <c r="AP2745" i="1"/>
  <c r="AZ2745" i="1" s="1"/>
  <c r="A2745" i="1"/>
  <c r="AP2744" i="1"/>
  <c r="AZ2744" i="1" s="1"/>
  <c r="A2744" i="1"/>
  <c r="AP2743" i="1"/>
  <c r="AZ2743" i="1" s="1"/>
  <c r="A2743" i="1"/>
  <c r="AP2737" i="1"/>
  <c r="AZ2737" i="1" s="1"/>
  <c r="A2737" i="1"/>
  <c r="AP2729" i="1"/>
  <c r="AZ2729" i="1" s="1"/>
  <c r="A2729" i="1"/>
  <c r="AP2728" i="1"/>
  <c r="AZ2728" i="1" s="1"/>
  <c r="A2728" i="1"/>
  <c r="AP2727" i="1"/>
  <c r="AZ2727" i="1" s="1"/>
  <c r="A2727" i="1"/>
  <c r="AP2721" i="1"/>
  <c r="AZ2721" i="1" s="1"/>
  <c r="A2721" i="1"/>
  <c r="AP2713" i="1"/>
  <c r="AZ2713" i="1" s="1"/>
  <c r="A2713" i="1"/>
  <c r="A2706" i="1"/>
  <c r="AP2705" i="1"/>
  <c r="AZ2705" i="1" s="1"/>
  <c r="A2705" i="1"/>
  <c r="AP2698" i="1"/>
  <c r="AZ2698" i="1" s="1"/>
  <c r="A2698" i="1"/>
  <c r="A2697" i="1"/>
  <c r="AP2689" i="1"/>
  <c r="AZ2689" i="1" s="1"/>
  <c r="A2689" i="1"/>
  <c r="AP2687" i="1"/>
  <c r="AZ2687" i="1" s="1"/>
  <c r="A2687" i="1"/>
  <c r="AP2682" i="1"/>
  <c r="AZ2682" i="1" s="1"/>
  <c r="A2682" i="1"/>
  <c r="AP2679" i="1"/>
  <c r="AZ2679" i="1" s="1"/>
  <c r="A2679" i="1"/>
  <c r="AP2672" i="1"/>
  <c r="AZ2672" i="1" s="1"/>
  <c r="A2672" i="1"/>
  <c r="AP2671" i="1"/>
  <c r="AZ2671" i="1" s="1"/>
  <c r="A2671" i="1"/>
  <c r="A2670" i="1"/>
  <c r="AP2666" i="1"/>
  <c r="AZ2666" i="1" s="1"/>
  <c r="A2666" i="1"/>
  <c r="AP2665" i="1"/>
  <c r="AZ2665" i="1" s="1"/>
  <c r="A2665" i="1"/>
  <c r="AP2664" i="1"/>
  <c r="AZ2664" i="1" s="1"/>
  <c r="A2664" i="1"/>
  <c r="AP2658" i="1"/>
  <c r="AZ2658" i="1" s="1"/>
  <c r="A2658" i="1"/>
  <c r="AP2656" i="1"/>
  <c r="AZ2656" i="1" s="1"/>
  <c r="A2656" i="1"/>
  <c r="AP2650" i="1"/>
  <c r="AZ2650" i="1" s="1"/>
  <c r="A2650" i="1"/>
  <c r="A2648" i="1"/>
  <c r="AP2647" i="1"/>
  <c r="AZ2647" i="1" s="1"/>
  <c r="A2647" i="1"/>
  <c r="AP2646" i="1"/>
  <c r="AZ2646" i="1" s="1"/>
  <c r="A2646" i="1"/>
  <c r="AP2642" i="1"/>
  <c r="AZ2642" i="1" s="1"/>
  <c r="A2642" i="1"/>
  <c r="A2631" i="1"/>
  <c r="AP2626" i="1"/>
  <c r="AZ2626" i="1" s="1"/>
  <c r="A2626" i="1"/>
  <c r="AP2625" i="1"/>
  <c r="AZ2625" i="1" s="1"/>
  <c r="A2625" i="1"/>
  <c r="AP2624" i="1"/>
  <c r="AZ2624" i="1" s="1"/>
  <c r="A2624" i="1"/>
  <c r="AP2623" i="1"/>
  <c r="AZ2623" i="1" s="1"/>
  <c r="A2623" i="1"/>
  <c r="AP2622" i="1"/>
  <c r="AZ2622" i="1" s="1"/>
  <c r="A2622" i="1"/>
  <c r="AP2618" i="1"/>
  <c r="AZ2618" i="1" s="1"/>
  <c r="A2618" i="1"/>
  <c r="AP2615" i="1"/>
  <c r="AZ2615" i="1" s="1"/>
  <c r="A2615" i="1"/>
  <c r="AP2614" i="1"/>
  <c r="AZ2614" i="1" s="1"/>
  <c r="A2614" i="1"/>
  <c r="AP2610" i="1"/>
  <c r="AZ2610" i="1" s="1"/>
  <c r="A2610" i="1"/>
  <c r="AP2606" i="1"/>
  <c r="AZ2606" i="1" s="1"/>
  <c r="A2606" i="1"/>
  <c r="A2601" i="1"/>
  <c r="AP2598" i="1"/>
  <c r="AZ2598" i="1" s="1"/>
  <c r="A2598" i="1"/>
  <c r="AP2592" i="1"/>
  <c r="AZ2592" i="1" s="1"/>
  <c r="A2592" i="1"/>
  <c r="AP2590" i="1"/>
  <c r="AZ2590" i="1" s="1"/>
  <c r="A2590" i="1"/>
  <c r="AP2586" i="1"/>
  <c r="AZ2586" i="1" s="1"/>
  <c r="A2586" i="1"/>
  <c r="AP2585" i="1"/>
  <c r="AZ2585" i="1" s="1"/>
  <c r="A2585" i="1"/>
  <c r="AP2584" i="1"/>
  <c r="AZ2584" i="1" s="1"/>
  <c r="A2584" i="1"/>
  <c r="A2583" i="1"/>
  <c r="AP2582" i="1"/>
  <c r="AZ2582" i="1" s="1"/>
  <c r="A2582" i="1"/>
  <c r="AP2577" i="1"/>
  <c r="AZ2577" i="1" s="1"/>
  <c r="A2577" i="1"/>
  <c r="AP2570" i="1"/>
  <c r="AZ2570" i="1" s="1"/>
  <c r="A2570" i="1"/>
  <c r="AP2569" i="1"/>
  <c r="AZ2569" i="1" s="1"/>
  <c r="A2569" i="1"/>
  <c r="AP2562" i="1"/>
  <c r="AZ2562" i="1" s="1"/>
  <c r="A2562" i="1"/>
  <c r="AP2561" i="1"/>
  <c r="AZ2561" i="1" s="1"/>
  <c r="A2561" i="1"/>
  <c r="A2553" i="1"/>
  <c r="AP2550" i="1"/>
  <c r="AZ2550" i="1" s="1"/>
  <c r="A2550" i="1"/>
  <c r="AP2545" i="1"/>
  <c r="AZ2545" i="1" s="1"/>
  <c r="A2545" i="1"/>
  <c r="AP2542" i="1"/>
  <c r="AZ2542" i="1" s="1"/>
  <c r="A2542" i="1"/>
  <c r="AP2536" i="1"/>
  <c r="AZ2536" i="1" s="1"/>
  <c r="A2536" i="1"/>
  <c r="AP2534" i="1"/>
  <c r="AZ2534" i="1" s="1"/>
  <c r="A2534" i="1"/>
  <c r="AP2530" i="1"/>
  <c r="AZ2530" i="1" s="1"/>
  <c r="A2530" i="1"/>
  <c r="AP2529" i="1"/>
  <c r="AZ2529" i="1" s="1"/>
  <c r="A2529" i="1"/>
  <c r="AP2527" i="1"/>
  <c r="AZ2527" i="1" s="1"/>
  <c r="A2527" i="1"/>
  <c r="AP2522" i="1"/>
  <c r="AZ2522" i="1" s="1"/>
  <c r="A2522" i="1"/>
  <c r="A2519" i="1"/>
  <c r="AP2518" i="1"/>
  <c r="AZ2518" i="1" s="1"/>
  <c r="A2518" i="1"/>
  <c r="AP2506" i="1"/>
  <c r="AZ2506" i="1" s="1"/>
  <c r="A2506" i="1"/>
  <c r="AP2505" i="1"/>
  <c r="AZ2505" i="1" s="1"/>
  <c r="A2505" i="1"/>
  <c r="AP2504" i="1"/>
  <c r="AZ2504" i="1" s="1"/>
  <c r="A2504" i="1"/>
  <c r="AP2503" i="1"/>
  <c r="AZ2503" i="1" s="1"/>
  <c r="A2503" i="1"/>
  <c r="AP2502" i="1"/>
  <c r="AZ2502" i="1" s="1"/>
  <c r="A2502" i="1"/>
  <c r="AP2495" i="1"/>
  <c r="AZ2495" i="1" s="1"/>
  <c r="A2495" i="1"/>
  <c r="AP2489" i="1"/>
  <c r="AZ2489" i="1" s="1"/>
  <c r="A2489" i="1"/>
  <c r="AP2482" i="1"/>
  <c r="AZ2482" i="1" s="1"/>
  <c r="A2482" i="1"/>
  <c r="AP2481" i="1"/>
  <c r="AZ2481" i="1" s="1"/>
  <c r="A2481" i="1"/>
  <c r="AP2480" i="1"/>
  <c r="AZ2480" i="1" s="1"/>
  <c r="A2480" i="1"/>
  <c r="AP2478" i="1"/>
  <c r="AZ2478" i="1" s="1"/>
  <c r="A2478" i="1"/>
  <c r="AP2474" i="1"/>
  <c r="AZ2474" i="1" s="1"/>
  <c r="A2474" i="1"/>
  <c r="AP2471" i="1"/>
  <c r="AZ2471" i="1" s="1"/>
  <c r="A2471" i="1"/>
  <c r="AP2465" i="1"/>
  <c r="AZ2465" i="1" s="1"/>
  <c r="A2465" i="1"/>
  <c r="AP2463" i="1"/>
  <c r="AZ2463" i="1" s="1"/>
  <c r="A2463" i="1"/>
  <c r="AP2462" i="1"/>
  <c r="AZ2462" i="1" s="1"/>
  <c r="A2462" i="1"/>
  <c r="AP2456" i="1"/>
  <c r="AZ2456" i="1" s="1"/>
  <c r="A2456" i="1"/>
  <c r="AP2446" i="1"/>
  <c r="AZ2446" i="1" s="1"/>
  <c r="A2446" i="1"/>
  <c r="AP2442" i="1"/>
  <c r="AZ2442" i="1" s="1"/>
  <c r="A2442" i="1"/>
  <c r="AP2441" i="1"/>
  <c r="AZ2441" i="1" s="1"/>
  <c r="A2441" i="1"/>
  <c r="AP2440" i="1"/>
  <c r="AZ2440" i="1" s="1"/>
  <c r="A2440" i="1"/>
  <c r="AP2439" i="1"/>
  <c r="AZ2439" i="1" s="1"/>
  <c r="A2439" i="1"/>
  <c r="A2438" i="1"/>
  <c r="A2432" i="1"/>
  <c r="AP2430" i="1"/>
  <c r="AZ2430" i="1" s="1"/>
  <c r="A2430" i="1"/>
  <c r="AP2426" i="1"/>
  <c r="AZ2426" i="1" s="1"/>
  <c r="A2426" i="1"/>
  <c r="AP2425" i="1"/>
  <c r="AZ2425" i="1" s="1"/>
  <c r="A2425" i="1"/>
  <c r="AP2423" i="1"/>
  <c r="AZ2423" i="1" s="1"/>
  <c r="A2423" i="1"/>
  <c r="AP2418" i="1"/>
  <c r="AZ2418" i="1" s="1"/>
  <c r="A2418" i="1"/>
  <c r="A2417" i="1"/>
  <c r="AP2415" i="1"/>
  <c r="AZ2415" i="1" s="1"/>
  <c r="A2415" i="1"/>
  <c r="AP2408" i="1"/>
  <c r="AZ2408" i="1" s="1"/>
  <c r="A2408" i="1"/>
  <c r="AP2400" i="1"/>
  <c r="AZ2400" i="1" s="1"/>
  <c r="A2400" i="1"/>
  <c r="AP2398" i="1"/>
  <c r="AZ2398" i="1" s="1"/>
  <c r="A2398" i="1"/>
  <c r="AP2394" i="1"/>
  <c r="AZ2394" i="1" s="1"/>
  <c r="A2394" i="1"/>
  <c r="AP2393" i="1"/>
  <c r="AZ2393" i="1" s="1"/>
  <c r="A2393" i="1"/>
  <c r="A2391" i="1"/>
  <c r="A2383" i="1"/>
  <c r="AP2376" i="1"/>
  <c r="AZ2376" i="1" s="1"/>
  <c r="A2376" i="1"/>
  <c r="AP2375" i="1"/>
  <c r="AZ2375" i="1" s="1"/>
  <c r="A2375" i="1"/>
  <c r="AP2374" i="1"/>
  <c r="AZ2374" i="1" s="1"/>
  <c r="A2374" i="1"/>
  <c r="AP2370" i="1"/>
  <c r="AZ2370" i="1" s="1"/>
  <c r="A2370" i="1"/>
  <c r="AP2366" i="1"/>
  <c r="AZ2366" i="1" s="1"/>
  <c r="A2366" i="1"/>
  <c r="A2360" i="1"/>
  <c r="AP2353" i="1"/>
  <c r="AZ2353" i="1" s="1"/>
  <c r="A2353" i="1"/>
  <c r="AP2352" i="1"/>
  <c r="AZ2352" i="1" s="1"/>
  <c r="A2352" i="1"/>
  <c r="AP2351" i="1"/>
  <c r="AZ2351" i="1" s="1"/>
  <c r="A2351" i="1"/>
  <c r="AP2350" i="1"/>
  <c r="AZ2350" i="1" s="1"/>
  <c r="A2350" i="1"/>
  <c r="AP2346" i="1"/>
  <c r="AZ2346" i="1" s="1"/>
  <c r="A2346" i="1"/>
  <c r="AP2338" i="1"/>
  <c r="AZ2338" i="1" s="1"/>
  <c r="A2338" i="1"/>
  <c r="AP2337" i="1"/>
  <c r="AZ2337" i="1" s="1"/>
  <c r="A2337" i="1"/>
  <c r="AP2336" i="1"/>
  <c r="AZ2336" i="1" s="1"/>
  <c r="A2336" i="1"/>
  <c r="AP2335" i="1"/>
  <c r="AZ2335" i="1" s="1"/>
  <c r="A2335" i="1"/>
  <c r="AP2334" i="1"/>
  <c r="AZ2334" i="1" s="1"/>
  <c r="A2334" i="1"/>
  <c r="AP2329" i="1"/>
  <c r="AZ2329" i="1" s="1"/>
  <c r="A2329" i="1"/>
  <c r="AP2328" i="1"/>
  <c r="AZ2328" i="1" s="1"/>
  <c r="A2328" i="1"/>
  <c r="AP2327" i="1"/>
  <c r="AZ2327" i="1" s="1"/>
  <c r="A2327" i="1"/>
  <c r="AP2326" i="1"/>
  <c r="AZ2326" i="1" s="1"/>
  <c r="A2326" i="1"/>
  <c r="AP2321" i="1"/>
  <c r="AZ2321" i="1" s="1"/>
  <c r="A2321" i="1"/>
  <c r="AP2318" i="1"/>
  <c r="AZ2318" i="1" s="1"/>
  <c r="A2318" i="1"/>
  <c r="AP2310" i="1"/>
  <c r="AZ2310" i="1" s="1"/>
  <c r="A2310" i="1"/>
  <c r="AP2306" i="1"/>
  <c r="AZ2306" i="1" s="1"/>
  <c r="A2306" i="1"/>
  <c r="AP2305" i="1"/>
  <c r="AZ2305" i="1" s="1"/>
  <c r="A2305" i="1"/>
  <c r="AP2304" i="1"/>
  <c r="AZ2304" i="1" s="1"/>
  <c r="A2304" i="1"/>
  <c r="AP2303" i="1"/>
  <c r="AZ2303" i="1" s="1"/>
  <c r="A2303" i="1"/>
  <c r="A2302" i="1"/>
  <c r="AP2298" i="1"/>
  <c r="AZ2298" i="1" s="1"/>
  <c r="A2298" i="1"/>
  <c r="AP2290" i="1"/>
  <c r="AZ2290" i="1" s="1"/>
  <c r="A2290" i="1"/>
  <c r="AP2289" i="1"/>
  <c r="AZ2289" i="1" s="1"/>
  <c r="A2289" i="1"/>
  <c r="AP2281" i="1"/>
  <c r="AZ2281" i="1" s="1"/>
  <c r="A2281" i="1"/>
  <c r="AP2280" i="1"/>
  <c r="AZ2280" i="1" s="1"/>
  <c r="A2280" i="1"/>
  <c r="AP2279" i="1"/>
  <c r="AZ2279" i="1" s="1"/>
  <c r="A2279" i="1"/>
  <c r="A2274" i="1"/>
  <c r="AP2271" i="1"/>
  <c r="AZ2271" i="1" s="1"/>
  <c r="A2271" i="1"/>
  <c r="AP2266" i="1"/>
  <c r="AZ2266" i="1" s="1"/>
  <c r="A2266" i="1"/>
  <c r="AP2264" i="1"/>
  <c r="AZ2264" i="1" s="1"/>
  <c r="A2264" i="1"/>
  <c r="AP2262" i="1"/>
  <c r="AZ2262" i="1" s="1"/>
  <c r="A2262" i="1"/>
  <c r="AP2258" i="1"/>
  <c r="AZ2258" i="1" s="1"/>
  <c r="A2258" i="1"/>
  <c r="AP2256" i="1"/>
  <c r="AZ2256" i="1" s="1"/>
  <c r="A2256" i="1"/>
  <c r="A2254" i="1"/>
  <c r="AP2250" i="1"/>
  <c r="AZ2250" i="1" s="1"/>
  <c r="A2250" i="1"/>
  <c r="AP2249" i="1"/>
  <c r="AZ2249" i="1" s="1"/>
  <c r="A2249" i="1"/>
  <c r="AP2247" i="1"/>
  <c r="AZ2247" i="1" s="1"/>
  <c r="A2247" i="1"/>
  <c r="AP2241" i="1"/>
  <c r="AZ2241" i="1" s="1"/>
  <c r="A2241" i="1"/>
  <c r="AP2234" i="1"/>
  <c r="AZ2234" i="1" s="1"/>
  <c r="A2234" i="1"/>
  <c r="AP2233" i="1"/>
  <c r="AZ2233" i="1" s="1"/>
  <c r="A2233" i="1"/>
  <c r="AP2232" i="1"/>
  <c r="AZ2232" i="1" s="1"/>
  <c r="A2232" i="1"/>
  <c r="AP2230" i="1"/>
  <c r="AZ2230" i="1" s="1"/>
  <c r="A2230" i="1"/>
  <c r="AP2229" i="1"/>
  <c r="AZ2229" i="1" s="1"/>
  <c r="A2229" i="1"/>
  <c r="AP2226" i="1"/>
  <c r="AZ2226" i="1" s="1"/>
  <c r="A2226" i="1"/>
  <c r="AP2223" i="1"/>
  <c r="AZ2223" i="1" s="1"/>
  <c r="A2223" i="1"/>
  <c r="AP2222" i="1"/>
  <c r="AZ2222" i="1" s="1"/>
  <c r="A2222" i="1"/>
  <c r="A2217" i="1"/>
  <c r="A2215" i="1"/>
  <c r="AP2209" i="1"/>
  <c r="AZ2209" i="1" s="1"/>
  <c r="A2209" i="1"/>
  <c r="AP2208" i="1"/>
  <c r="AZ2208" i="1" s="1"/>
  <c r="A2208" i="1"/>
  <c r="AP2202" i="1"/>
  <c r="AZ2202" i="1" s="1"/>
  <c r="A2202" i="1"/>
  <c r="AP2200" i="1"/>
  <c r="AZ2200" i="1" s="1"/>
  <c r="A2200" i="1"/>
  <c r="AP2194" i="1"/>
  <c r="AZ2194" i="1" s="1"/>
  <c r="A2194" i="1"/>
  <c r="AP2185" i="1"/>
  <c r="AZ2185" i="1" s="1"/>
  <c r="A2185" i="1"/>
  <c r="A2178" i="1"/>
  <c r="AP2176" i="1"/>
  <c r="AZ2176" i="1" s="1"/>
  <c r="A2176" i="1"/>
  <c r="AP2170" i="1"/>
  <c r="AZ2170" i="1" s="1"/>
  <c r="A2170" i="1"/>
  <c r="AP2161" i="1"/>
  <c r="AZ2161" i="1" s="1"/>
  <c r="A2161" i="1"/>
  <c r="AP2160" i="1"/>
  <c r="AZ2160" i="1" s="1"/>
  <c r="A2160" i="1"/>
  <c r="AP2159" i="1"/>
  <c r="AZ2159" i="1" s="1"/>
  <c r="A2159" i="1"/>
  <c r="AP2158" i="1"/>
  <c r="AZ2158" i="1" s="1"/>
  <c r="A2158" i="1"/>
  <c r="AP2154" i="1"/>
  <c r="AZ2154" i="1" s="1"/>
  <c r="A2154" i="1"/>
  <c r="AP2152" i="1"/>
  <c r="AZ2152" i="1" s="1"/>
  <c r="A2152" i="1"/>
  <c r="AP2151" i="1"/>
  <c r="AZ2151" i="1" s="1"/>
  <c r="A2151" i="1"/>
  <c r="AP2138" i="1"/>
  <c r="AZ2138" i="1" s="1"/>
  <c r="A2138" i="1"/>
  <c r="AP2136" i="1"/>
  <c r="AZ2136" i="1" s="1"/>
  <c r="A2136" i="1"/>
  <c r="AP2134" i="1"/>
  <c r="AZ2134" i="1" s="1"/>
  <c r="A2134" i="1"/>
  <c r="A2133" i="1"/>
  <c r="AP2130" i="1"/>
  <c r="AZ2130" i="1" s="1"/>
  <c r="A2130" i="1"/>
  <c r="AP2129" i="1"/>
  <c r="AZ2129" i="1" s="1"/>
  <c r="A2129" i="1"/>
  <c r="AP2127" i="1"/>
  <c r="AZ2127" i="1" s="1"/>
  <c r="A2127" i="1"/>
  <c r="AP2126" i="1"/>
  <c r="AZ2126" i="1" s="1"/>
  <c r="A2126" i="1"/>
  <c r="AP2122" i="1"/>
  <c r="AZ2122" i="1" s="1"/>
  <c r="A2122" i="1"/>
  <c r="AP2114" i="1"/>
  <c r="AZ2114" i="1" s="1"/>
  <c r="A2114" i="1"/>
  <c r="AP2112" i="1"/>
  <c r="AZ2112" i="1" s="1"/>
  <c r="A2112" i="1"/>
  <c r="AP2111" i="1"/>
  <c r="AZ2111" i="1" s="1"/>
  <c r="A2111" i="1"/>
  <c r="AP2106" i="1"/>
  <c r="AZ2106" i="1" s="1"/>
  <c r="A2106" i="1"/>
  <c r="AP2104" i="1"/>
  <c r="AZ2104" i="1" s="1"/>
  <c r="A2104" i="1"/>
  <c r="AP2103" i="1"/>
  <c r="AZ2103" i="1" s="1"/>
  <c r="A2103" i="1"/>
  <c r="AP2102" i="1"/>
  <c r="AZ2102" i="1" s="1"/>
  <c r="A2102" i="1"/>
  <c r="AP2101" i="1"/>
  <c r="AZ2101" i="1" s="1"/>
  <c r="A2101" i="1"/>
  <c r="AP2097" i="1"/>
  <c r="AZ2097" i="1" s="1"/>
  <c r="A2097" i="1"/>
  <c r="A2096" i="1"/>
  <c r="AP2094" i="1"/>
  <c r="AZ2094" i="1" s="1"/>
  <c r="A2094" i="1"/>
  <c r="AP2090" i="1"/>
  <c r="AZ2090" i="1" s="1"/>
  <c r="A2090" i="1"/>
  <c r="AP2089" i="1"/>
  <c r="AZ2089" i="1" s="1"/>
  <c r="A2089" i="1"/>
  <c r="AP2082" i="1"/>
  <c r="AZ2082" i="1" s="1"/>
  <c r="A2082" i="1"/>
  <c r="AP2081" i="1"/>
  <c r="AZ2081" i="1" s="1"/>
  <c r="A2081" i="1"/>
  <c r="AP2080" i="1"/>
  <c r="AZ2080" i="1" s="1"/>
  <c r="A2080" i="1"/>
  <c r="A2079" i="1"/>
  <c r="AP2077" i="1"/>
  <c r="AZ2077" i="1" s="1"/>
  <c r="A2077" i="1"/>
  <c r="AP2074" i="1"/>
  <c r="AZ2074" i="1" s="1"/>
  <c r="A2074" i="1"/>
  <c r="AP2073" i="1"/>
  <c r="AZ2073" i="1" s="1"/>
  <c r="A2073" i="1"/>
  <c r="AP2072" i="1"/>
  <c r="AZ2072" i="1" s="1"/>
  <c r="A2072" i="1"/>
  <c r="AP2071" i="1"/>
  <c r="AZ2071" i="1" s="1"/>
  <c r="A2071" i="1"/>
  <c r="A2070" i="1"/>
  <c r="AP2066" i="1"/>
  <c r="AZ2066" i="1" s="1"/>
  <c r="A2066" i="1"/>
  <c r="AP2064" i="1"/>
  <c r="AZ2064" i="1" s="1"/>
  <c r="A2064" i="1"/>
  <c r="AP2058" i="1"/>
  <c r="AZ2058" i="1" s="1"/>
  <c r="A2058" i="1"/>
  <c r="AP2049" i="1"/>
  <c r="AZ2049" i="1" s="1"/>
  <c r="A2049" i="1"/>
  <c r="AP2048" i="1"/>
  <c r="AZ2048" i="1" s="1"/>
  <c r="A2048" i="1"/>
  <c r="AP2047" i="1"/>
  <c r="AZ2047" i="1" s="1"/>
  <c r="A2047" i="1"/>
  <c r="AP2046" i="1"/>
  <c r="AZ2046" i="1" s="1"/>
  <c r="A2046" i="1"/>
  <c r="AP2042" i="1"/>
  <c r="AZ2042" i="1" s="1"/>
  <c r="A2042" i="1"/>
  <c r="AP2040" i="1"/>
  <c r="AZ2040" i="1" s="1"/>
  <c r="A2040" i="1"/>
  <c r="AP2038" i="1"/>
  <c r="AZ2038" i="1" s="1"/>
  <c r="A2038" i="1"/>
  <c r="AP2037" i="1"/>
  <c r="AZ2037" i="1" s="1"/>
  <c r="A2037" i="1"/>
  <c r="AP2034" i="1"/>
  <c r="AZ2034" i="1" s="1"/>
  <c r="A2034" i="1"/>
  <c r="AP2033" i="1"/>
  <c r="AZ2033" i="1" s="1"/>
  <c r="A2033" i="1"/>
  <c r="AP2026" i="1"/>
  <c r="AZ2026" i="1" s="1"/>
  <c r="A2026" i="1"/>
  <c r="AP2025" i="1"/>
  <c r="AZ2025" i="1" s="1"/>
  <c r="A2025" i="1"/>
  <c r="AP2018" i="1"/>
  <c r="AZ2018" i="1" s="1"/>
  <c r="A2018" i="1"/>
  <c r="AP2017" i="1"/>
  <c r="AZ2017" i="1" s="1"/>
  <c r="A2017" i="1"/>
  <c r="AP2016" i="1"/>
  <c r="AZ2016" i="1" s="1"/>
  <c r="A2016" i="1"/>
  <c r="AP2015" i="1"/>
  <c r="AZ2015" i="1" s="1"/>
  <c r="A2015" i="1"/>
  <c r="AP2014" i="1"/>
  <c r="AZ2014" i="1" s="1"/>
  <c r="A2014" i="1"/>
  <c r="AP2008" i="1"/>
  <c r="AZ2008" i="1" s="1"/>
  <c r="A2008" i="1"/>
  <c r="AP2006" i="1"/>
  <c r="AZ2006" i="1" s="1"/>
  <c r="A2006" i="1"/>
  <c r="AP2002" i="1"/>
  <c r="AZ2002" i="1" s="1"/>
  <c r="A2002" i="1"/>
  <c r="AP2001" i="1"/>
  <c r="AZ2001" i="1" s="1"/>
  <c r="A2001" i="1"/>
  <c r="AP1993" i="1"/>
  <c r="AZ1993" i="1" s="1"/>
  <c r="A1993" i="1"/>
  <c r="AP1992" i="1"/>
  <c r="AZ1992" i="1" s="1"/>
  <c r="A1992" i="1"/>
  <c r="AP1991" i="1"/>
  <c r="AZ1991" i="1" s="1"/>
  <c r="A1991" i="1"/>
  <c r="AP1990" i="1"/>
  <c r="AZ1990" i="1" s="1"/>
  <c r="A1990" i="1"/>
  <c r="A1989" i="1"/>
  <c r="AP1986" i="1"/>
  <c r="AZ1986" i="1" s="1"/>
  <c r="A1986" i="1"/>
  <c r="AP1985" i="1"/>
  <c r="AZ1985" i="1" s="1"/>
  <c r="A1985" i="1"/>
  <c r="AP1984" i="1"/>
  <c r="AZ1984" i="1" s="1"/>
  <c r="A1984" i="1"/>
  <c r="AP1983" i="1"/>
  <c r="AZ1983" i="1" s="1"/>
  <c r="A1983" i="1"/>
  <c r="AP1976" i="1"/>
  <c r="AZ1976" i="1" s="1"/>
  <c r="A1976" i="1"/>
  <c r="A1975" i="1"/>
  <c r="AP1974" i="1"/>
  <c r="AZ1974" i="1" s="1"/>
  <c r="A1974" i="1"/>
  <c r="AP1970" i="1"/>
  <c r="AZ1970" i="1" s="1"/>
  <c r="A1970" i="1"/>
  <c r="AP1968" i="1"/>
  <c r="AZ1968" i="1" s="1"/>
  <c r="A1968" i="1"/>
  <c r="A1967" i="1"/>
  <c r="AP1966" i="1"/>
  <c r="A1966" i="1"/>
  <c r="AP1962" i="1"/>
  <c r="AZ1962" i="1" s="1"/>
  <c r="A1962" i="1"/>
  <c r="AP1961" i="1"/>
  <c r="AZ1961" i="1" s="1"/>
  <c r="A1961" i="1"/>
  <c r="A1960" i="1"/>
  <c r="AP1959" i="1"/>
  <c r="AZ1959" i="1" s="1"/>
  <c r="A1959" i="1"/>
  <c r="AP1954" i="1"/>
  <c r="AZ1954" i="1" s="1"/>
  <c r="A1954" i="1"/>
  <c r="AP1952" i="1"/>
  <c r="AZ1952" i="1" s="1"/>
  <c r="A1952" i="1"/>
  <c r="AP1949" i="1"/>
  <c r="AZ1949" i="1" s="1"/>
  <c r="A1949" i="1"/>
  <c r="AP1946" i="1"/>
  <c r="AZ1946" i="1" s="1"/>
  <c r="A1946" i="1"/>
  <c r="A1945" i="1"/>
  <c r="A1944" i="1"/>
  <c r="AP1942" i="1"/>
  <c r="AZ1942" i="1" s="1"/>
  <c r="A1942" i="1"/>
  <c r="AP1937" i="1"/>
  <c r="AZ1937" i="1" s="1"/>
  <c r="A1937" i="1"/>
  <c r="AP1936" i="1"/>
  <c r="AZ1936" i="1" s="1"/>
  <c r="A1936" i="1"/>
  <c r="AP1930" i="1"/>
  <c r="AZ1930" i="1" s="1"/>
  <c r="A1930" i="1"/>
  <c r="AP1929" i="1"/>
  <c r="AZ1929" i="1" s="1"/>
  <c r="A1929" i="1"/>
  <c r="AP1926" i="1"/>
  <c r="AZ1926" i="1" s="1"/>
  <c r="A1926" i="1"/>
  <c r="A1914" i="1"/>
  <c r="AP1913" i="1"/>
  <c r="AZ1913" i="1" s="1"/>
  <c r="A1913" i="1"/>
  <c r="AP1906" i="1"/>
  <c r="AZ1906" i="1" s="1"/>
  <c r="A1906" i="1"/>
  <c r="AP1905" i="1"/>
  <c r="AZ1905" i="1" s="1"/>
  <c r="A1905" i="1"/>
  <c r="AP1902" i="1"/>
  <c r="AZ1902" i="1" s="1"/>
  <c r="A1902" i="1"/>
  <c r="AP1898" i="1"/>
  <c r="AZ1898" i="1" s="1"/>
  <c r="A1898" i="1"/>
  <c r="AP1896" i="1"/>
  <c r="AZ1896" i="1" s="1"/>
  <c r="A1896" i="1"/>
  <c r="AP1895" i="1"/>
  <c r="AZ1895" i="1" s="1"/>
  <c r="A1895" i="1"/>
  <c r="AP1887" i="1"/>
  <c r="AZ1887" i="1" s="1"/>
  <c r="A1887" i="1"/>
  <c r="AP1886" i="1"/>
  <c r="AZ1886" i="1" s="1"/>
  <c r="A1886" i="1"/>
  <c r="AP1885" i="1"/>
  <c r="AZ1885" i="1" s="1"/>
  <c r="A1885" i="1"/>
  <c r="AP1879" i="1"/>
  <c r="AZ1879" i="1" s="1"/>
  <c r="A1879" i="1"/>
  <c r="AP1878" i="1"/>
  <c r="AZ1878" i="1" s="1"/>
  <c r="A1878" i="1"/>
  <c r="AP1873" i="1"/>
  <c r="AZ1873" i="1" s="1"/>
  <c r="A1873" i="1"/>
  <c r="AP1872" i="1"/>
  <c r="AZ1872" i="1" s="1"/>
  <c r="A1872" i="1"/>
  <c r="AP1866" i="1"/>
  <c r="AZ1866" i="1" s="1"/>
  <c r="A1866" i="1"/>
  <c r="AP1862" i="1"/>
  <c r="AZ1862" i="1" s="1"/>
  <c r="A1862" i="1"/>
  <c r="AP1858" i="1"/>
  <c r="AZ1858" i="1" s="1"/>
  <c r="A1858" i="1"/>
  <c r="AP1856" i="1"/>
  <c r="AZ1856" i="1" s="1"/>
  <c r="A1856" i="1"/>
  <c r="AP1855" i="1"/>
  <c r="AZ1855" i="1" s="1"/>
  <c r="A1855" i="1"/>
  <c r="AP1850" i="1"/>
  <c r="AZ1850" i="1" s="1"/>
  <c r="A1850" i="1"/>
  <c r="A1849" i="1"/>
  <c r="AP1842" i="1"/>
  <c r="AZ1842" i="1" s="1"/>
  <c r="A1842" i="1"/>
  <c r="AP1839" i="1"/>
  <c r="AZ1839" i="1" s="1"/>
  <c r="A1839" i="1"/>
  <c r="AP1838" i="1"/>
  <c r="A1838" i="1"/>
  <c r="AP1834" i="1"/>
  <c r="AZ1834" i="1" s="1"/>
  <c r="A1834" i="1"/>
  <c r="AP1832" i="1"/>
  <c r="AZ1832" i="1" s="1"/>
  <c r="A1832" i="1"/>
  <c r="A1830" i="1"/>
  <c r="AP1826" i="1"/>
  <c r="AZ1826" i="1" s="1"/>
  <c r="A1826" i="1"/>
  <c r="AP1825" i="1"/>
  <c r="AZ1825" i="1" s="1"/>
  <c r="A1825" i="1"/>
  <c r="AP1824" i="1"/>
  <c r="AZ1824" i="1" s="1"/>
  <c r="A1824" i="1"/>
  <c r="AP1818" i="1"/>
  <c r="AZ1818" i="1" s="1"/>
  <c r="A1818" i="1"/>
  <c r="AP1817" i="1"/>
  <c r="AZ1817" i="1" s="1"/>
  <c r="A1817" i="1"/>
  <c r="AP1816" i="1"/>
  <c r="AZ1816" i="1" s="1"/>
  <c r="A1816" i="1"/>
  <c r="AP1815" i="1"/>
  <c r="AZ1815" i="1" s="1"/>
  <c r="A1815" i="1"/>
  <c r="A1814" i="1"/>
  <c r="AP1810" i="1"/>
  <c r="AZ1810" i="1" s="1"/>
  <c r="A1810" i="1"/>
  <c r="AP1808" i="1"/>
  <c r="AZ1808" i="1" s="1"/>
  <c r="A1808" i="1"/>
  <c r="AP1807" i="1"/>
  <c r="AZ1807" i="1" s="1"/>
  <c r="A1807" i="1"/>
  <c r="AP1806" i="1"/>
  <c r="A1806" i="1"/>
  <c r="AP1805" i="1"/>
  <c r="AZ1805" i="1" s="1"/>
  <c r="A1805" i="1"/>
  <c r="A1802" i="1"/>
  <c r="AP1799" i="1"/>
  <c r="AZ1799" i="1" s="1"/>
  <c r="A1799" i="1"/>
  <c r="AP1794" i="1"/>
  <c r="AZ1794" i="1" s="1"/>
  <c r="A1794" i="1"/>
  <c r="AP1793" i="1"/>
  <c r="AZ1793" i="1" s="1"/>
  <c r="A1793" i="1"/>
  <c r="AP1792" i="1"/>
  <c r="AZ1792" i="1" s="1"/>
  <c r="A1792" i="1"/>
  <c r="AP1791" i="1"/>
  <c r="AZ1791" i="1" s="1"/>
  <c r="A1791" i="1"/>
  <c r="AP1786" i="1"/>
  <c r="AZ1786" i="1" s="1"/>
  <c r="A1786" i="1"/>
  <c r="A1785" i="1"/>
  <c r="AP1784" i="1"/>
  <c r="AZ1784" i="1" s="1"/>
  <c r="A1784" i="1"/>
  <c r="AP1778" i="1"/>
  <c r="AZ1778" i="1" s="1"/>
  <c r="A1778" i="1"/>
  <c r="AP1775" i="1"/>
  <c r="AZ1775" i="1" s="1"/>
  <c r="A1775" i="1"/>
  <c r="A1769" i="1"/>
  <c r="AP1768" i="1"/>
  <c r="AZ1768" i="1" s="1"/>
  <c r="A1768" i="1"/>
  <c r="AP1767" i="1"/>
  <c r="AZ1767" i="1" s="1"/>
  <c r="A1767" i="1"/>
  <c r="AP1762" i="1"/>
  <c r="AZ1762" i="1" s="1"/>
  <c r="A1762" i="1"/>
  <c r="AP1761" i="1"/>
  <c r="AZ1761" i="1" s="1"/>
  <c r="A1761" i="1"/>
  <c r="AP1760" i="1"/>
  <c r="AZ1760" i="1" s="1"/>
  <c r="A1760" i="1"/>
  <c r="AP1759" i="1"/>
  <c r="AZ1759" i="1" s="1"/>
  <c r="A1759" i="1"/>
  <c r="AP1754" i="1"/>
  <c r="AZ1754" i="1" s="1"/>
  <c r="A1754" i="1"/>
  <c r="AP1753" i="1"/>
  <c r="AZ1753" i="1" s="1"/>
  <c r="A1753" i="1"/>
  <c r="AP1752" i="1"/>
  <c r="AZ1752" i="1" s="1"/>
  <c r="A1752" i="1"/>
  <c r="AP1751" i="1"/>
  <c r="AZ1751" i="1" s="1"/>
  <c r="A1751" i="1"/>
  <c r="AP1750" i="1"/>
  <c r="AZ1750" i="1" s="1"/>
  <c r="A1750" i="1"/>
  <c r="AP1746" i="1"/>
  <c r="AZ1746" i="1" s="1"/>
  <c r="A1746" i="1"/>
  <c r="AP1742" i="1"/>
  <c r="AZ1742" i="1" s="1"/>
  <c r="A1742" i="1"/>
  <c r="AP1738" i="1"/>
  <c r="AZ1738" i="1" s="1"/>
  <c r="A1738" i="1"/>
  <c r="AP1737" i="1"/>
  <c r="AZ1737" i="1" s="1"/>
  <c r="A1737" i="1"/>
  <c r="AP1735" i="1"/>
  <c r="AZ1735" i="1" s="1"/>
  <c r="A1735" i="1"/>
  <c r="AP1730" i="1"/>
  <c r="AZ1730" i="1" s="1"/>
  <c r="A1730" i="1"/>
  <c r="A1729" i="1"/>
  <c r="AP1728" i="1"/>
  <c r="AZ1728" i="1" s="1"/>
  <c r="A1728" i="1"/>
  <c r="AP1726" i="1"/>
  <c r="AZ1726" i="1" s="1"/>
  <c r="A1726" i="1"/>
  <c r="AP1722" i="1"/>
  <c r="AZ1722" i="1" s="1"/>
  <c r="A1722" i="1"/>
  <c r="AP1718" i="1"/>
  <c r="AZ1718" i="1" s="1"/>
  <c r="A1718" i="1"/>
  <c r="AP1712" i="1"/>
  <c r="AZ1712" i="1" s="1"/>
  <c r="A1712" i="1"/>
  <c r="A1711" i="1"/>
  <c r="AP1710" i="1"/>
  <c r="AZ1710" i="1" s="1"/>
  <c r="A1710" i="1"/>
  <c r="AP1705" i="1"/>
  <c r="AZ1705" i="1" s="1"/>
  <c r="A1705" i="1"/>
  <c r="AP1704" i="1"/>
  <c r="AZ1704" i="1" s="1"/>
  <c r="A1704" i="1"/>
  <c r="AP1702" i="1"/>
  <c r="AZ1702" i="1" s="1"/>
  <c r="A1702" i="1"/>
  <c r="AP1701" i="1"/>
  <c r="AZ1701" i="1" s="1"/>
  <c r="A1701" i="1"/>
  <c r="AP1697" i="1"/>
  <c r="AZ1697" i="1" s="1"/>
  <c r="A1697" i="1"/>
  <c r="AP1696" i="1"/>
  <c r="AZ1696" i="1" s="1"/>
  <c r="A1696" i="1"/>
  <c r="AP1695" i="1"/>
  <c r="AZ1695" i="1" s="1"/>
  <c r="A1695" i="1"/>
  <c r="AP1694" i="1"/>
  <c r="AZ1694" i="1" s="1"/>
  <c r="A1694" i="1"/>
  <c r="AP1693" i="1"/>
  <c r="AZ1693" i="1" s="1"/>
  <c r="A1693" i="1"/>
  <c r="AP1690" i="1"/>
  <c r="AZ1690" i="1" s="1"/>
  <c r="A1690" i="1"/>
  <c r="AP1689" i="1"/>
  <c r="AZ1689" i="1" s="1"/>
  <c r="A1689" i="1"/>
  <c r="AP1688" i="1"/>
  <c r="AZ1688" i="1" s="1"/>
  <c r="A1688" i="1"/>
  <c r="A1686" i="1"/>
  <c r="A1685" i="1"/>
  <c r="AP1679" i="1"/>
  <c r="AZ1679" i="1" s="1"/>
  <c r="A1679" i="1"/>
  <c r="AP1678" i="1"/>
  <c r="AZ1678" i="1" s="1"/>
  <c r="A1678" i="1"/>
  <c r="AP1674" i="1"/>
  <c r="AZ1674" i="1" s="1"/>
  <c r="A1674" i="1"/>
  <c r="AP1673" i="1"/>
  <c r="AZ1673" i="1" s="1"/>
  <c r="A1673" i="1"/>
  <c r="AP1672" i="1"/>
  <c r="AZ1672" i="1" s="1"/>
  <c r="A1672" i="1"/>
  <c r="A1671" i="1"/>
  <c r="AP1670" i="1"/>
  <c r="AZ1670" i="1" s="1"/>
  <c r="A1670" i="1"/>
  <c r="AP1665" i="1"/>
  <c r="AZ1665" i="1" s="1"/>
  <c r="A1665" i="1"/>
  <c r="AP1664" i="1"/>
  <c r="AZ1664" i="1" s="1"/>
  <c r="A1664" i="1"/>
  <c r="AP1663" i="1"/>
  <c r="AZ1663" i="1" s="1"/>
  <c r="A1663" i="1"/>
  <c r="AP1658" i="1"/>
  <c r="AZ1658" i="1" s="1"/>
  <c r="A1658" i="1"/>
  <c r="AP1657" i="1"/>
  <c r="AZ1657" i="1" s="1"/>
  <c r="A1657" i="1"/>
  <c r="AP1656" i="1"/>
  <c r="AZ1656" i="1" s="1"/>
  <c r="A1656" i="1"/>
  <c r="AP1653" i="1"/>
  <c r="AZ1653" i="1" s="1"/>
  <c r="A1653" i="1"/>
  <c r="AP1649" i="1"/>
  <c r="AZ1649" i="1" s="1"/>
  <c r="A1649" i="1"/>
  <c r="AP1645" i="1"/>
  <c r="AZ1645" i="1" s="1"/>
  <c r="A1645" i="1"/>
  <c r="A1641" i="1"/>
  <c r="AP1640" i="1"/>
  <c r="AZ1640" i="1" s="1"/>
  <c r="A1640" i="1"/>
  <c r="AP1638" i="1"/>
  <c r="AZ1638" i="1" s="1"/>
  <c r="A1638" i="1"/>
  <c r="A1637" i="1"/>
  <c r="AP1634" i="1"/>
  <c r="AZ1634" i="1" s="1"/>
  <c r="A1634" i="1"/>
  <c r="AP1633" i="1"/>
  <c r="AZ1633" i="1" s="1"/>
  <c r="A1633" i="1"/>
  <c r="AP1632" i="1"/>
  <c r="AZ1632" i="1" s="1"/>
  <c r="A1632" i="1"/>
  <c r="AP1631" i="1"/>
  <c r="AZ1631" i="1" s="1"/>
  <c r="A1631" i="1"/>
  <c r="AP1626" i="1"/>
  <c r="AZ1626" i="1" s="1"/>
  <c r="A1626" i="1"/>
  <c r="AP1625" i="1"/>
  <c r="AZ1625" i="1" s="1"/>
  <c r="A1625" i="1"/>
  <c r="AP1624" i="1"/>
  <c r="AZ1624" i="1" s="1"/>
  <c r="A1624" i="1"/>
  <c r="AP1623" i="1"/>
  <c r="AZ1623" i="1" s="1"/>
  <c r="A1623" i="1"/>
  <c r="AP1618" i="1"/>
  <c r="AZ1618" i="1" s="1"/>
  <c r="A1618" i="1"/>
  <c r="AP1617" i="1"/>
  <c r="AZ1617" i="1" s="1"/>
  <c r="A1617" i="1"/>
  <c r="AP1610" i="1"/>
  <c r="AZ1610" i="1" s="1"/>
  <c r="A1610" i="1"/>
  <c r="AP1609" i="1"/>
  <c r="AZ1609" i="1" s="1"/>
  <c r="A1609" i="1"/>
  <c r="AP1608" i="1"/>
  <c r="AZ1608" i="1" s="1"/>
  <c r="A1608" i="1"/>
  <c r="AP1606" i="1"/>
  <c r="AZ1606" i="1" s="1"/>
  <c r="A1606" i="1"/>
  <c r="A1602" i="1"/>
  <c r="AP1600" i="1"/>
  <c r="AZ1600" i="1" s="1"/>
  <c r="A1600" i="1"/>
  <c r="AP1594" i="1"/>
  <c r="AZ1594" i="1" s="1"/>
  <c r="A1594" i="1"/>
  <c r="AP1593" i="1"/>
  <c r="AZ1593" i="1" s="1"/>
  <c r="A1593" i="1"/>
  <c r="AP1592" i="1"/>
  <c r="AZ1592" i="1" s="1"/>
  <c r="A1592" i="1"/>
  <c r="AP1591" i="1"/>
  <c r="AZ1591" i="1" s="1"/>
  <c r="A1591" i="1"/>
  <c r="AP1590" i="1"/>
  <c r="AZ1590" i="1" s="1"/>
  <c r="A1590" i="1"/>
  <c r="A1589" i="1"/>
  <c r="AP1584" i="1"/>
  <c r="AZ1584" i="1" s="1"/>
  <c r="A1584" i="1"/>
  <c r="AP1578" i="1"/>
  <c r="AZ1578" i="1" s="1"/>
  <c r="A1578" i="1"/>
  <c r="AP1577" i="1"/>
  <c r="AZ1577" i="1" s="1"/>
  <c r="A1577" i="1"/>
  <c r="AP1576" i="1"/>
  <c r="AZ1576" i="1" s="1"/>
  <c r="A1576" i="1"/>
  <c r="AP1575" i="1"/>
  <c r="AZ1575" i="1" s="1"/>
  <c r="A1575" i="1"/>
  <c r="AP1573" i="1"/>
  <c r="AZ1573" i="1" s="1"/>
  <c r="A1573" i="1"/>
  <c r="AP1570" i="1"/>
  <c r="AZ1570" i="1" s="1"/>
  <c r="A1570" i="1"/>
  <c r="AP1569" i="1"/>
  <c r="AZ1569" i="1" s="1"/>
  <c r="A1569" i="1"/>
  <c r="AP1568" i="1"/>
  <c r="AZ1568" i="1" s="1"/>
  <c r="A1568" i="1"/>
  <c r="A1566" i="1"/>
  <c r="AP1565" i="1"/>
  <c r="AZ1565" i="1" s="1"/>
  <c r="A1565" i="1"/>
  <c r="AP1562" i="1"/>
  <c r="AZ1562" i="1" s="1"/>
  <c r="A1562" i="1"/>
  <c r="AP1561" i="1"/>
  <c r="AZ1561" i="1" s="1"/>
  <c r="A1561" i="1"/>
  <c r="AP1560" i="1"/>
  <c r="AZ1560" i="1" s="1"/>
  <c r="A1560" i="1"/>
  <c r="AP1559" i="1"/>
  <c r="AZ1559" i="1" s="1"/>
  <c r="A1559" i="1"/>
  <c r="AP1558" i="1"/>
  <c r="AZ1558" i="1" s="1"/>
  <c r="A1558" i="1"/>
  <c r="AP1557" i="1"/>
  <c r="AZ1557" i="1" s="1"/>
  <c r="A1557" i="1"/>
  <c r="AP1551" i="1"/>
  <c r="AZ1551" i="1" s="1"/>
  <c r="A1551" i="1"/>
  <c r="AP1550" i="1"/>
  <c r="AZ1550" i="1" s="1"/>
  <c r="A1550" i="1"/>
  <c r="AP1549" i="1"/>
  <c r="AZ1549" i="1" s="1"/>
  <c r="A1549" i="1"/>
  <c r="AP1546" i="1"/>
  <c r="AZ1546" i="1" s="1"/>
  <c r="A1546" i="1"/>
  <c r="AP1544" i="1"/>
  <c r="AZ1544" i="1" s="1"/>
  <c r="A1544" i="1"/>
  <c r="AP1537" i="1"/>
  <c r="AZ1537" i="1" s="1"/>
  <c r="A1537" i="1"/>
  <c r="AP1536" i="1"/>
  <c r="AZ1536" i="1" s="1"/>
  <c r="A1536" i="1"/>
  <c r="AP1535" i="1"/>
  <c r="AZ1535" i="1" s="1"/>
  <c r="A1535" i="1"/>
  <c r="AP1530" i="1"/>
  <c r="AZ1530" i="1" s="1"/>
  <c r="A1530" i="1"/>
  <c r="A1529" i="1"/>
  <c r="A1527" i="1"/>
  <c r="AP1526" i="1"/>
  <c r="AZ1526" i="1" s="1"/>
  <c r="A1526" i="1"/>
  <c r="AP1522" i="1"/>
  <c r="AZ1522" i="1" s="1"/>
  <c r="A1522" i="1"/>
  <c r="AP1520" i="1"/>
  <c r="AZ1520" i="1" s="1"/>
  <c r="A1520" i="1"/>
  <c r="AP1514" i="1"/>
  <c r="AZ1514" i="1" s="1"/>
  <c r="A1514" i="1"/>
  <c r="AP1513" i="1"/>
  <c r="AZ1513" i="1" s="1"/>
  <c r="A1513" i="1"/>
  <c r="AP1511" i="1"/>
  <c r="AZ1511" i="1" s="1"/>
  <c r="A1511" i="1"/>
  <c r="AP1510" i="1"/>
  <c r="AZ1510" i="1" s="1"/>
  <c r="A1510" i="1"/>
  <c r="AP1506" i="1"/>
  <c r="AZ1506" i="1" s="1"/>
  <c r="A1506" i="1"/>
  <c r="AP1504" i="1"/>
  <c r="AZ1504" i="1" s="1"/>
  <c r="A1504" i="1"/>
  <c r="AP1502" i="1"/>
  <c r="AZ1502" i="1" s="1"/>
  <c r="A1502" i="1"/>
  <c r="AP1498" i="1"/>
  <c r="AZ1498" i="1" s="1"/>
  <c r="A1498" i="1"/>
  <c r="AP1497" i="1"/>
  <c r="AZ1497" i="1" s="1"/>
  <c r="A1497" i="1"/>
  <c r="AP1496" i="1"/>
  <c r="AZ1496" i="1" s="1"/>
  <c r="A1496" i="1"/>
  <c r="AP1495" i="1"/>
  <c r="AZ1495" i="1" s="1"/>
  <c r="A1495" i="1"/>
  <c r="AP1494" i="1"/>
  <c r="AZ1494" i="1" s="1"/>
  <c r="A1494" i="1"/>
  <c r="AP1493" i="1"/>
  <c r="AZ1493" i="1" s="1"/>
  <c r="A1493" i="1"/>
  <c r="AP1490" i="1"/>
  <c r="AZ1490" i="1" s="1"/>
  <c r="A1490" i="1"/>
  <c r="AP1488" i="1"/>
  <c r="AZ1488" i="1" s="1"/>
  <c r="A1488" i="1"/>
  <c r="AP1487" i="1"/>
  <c r="AZ1487" i="1" s="1"/>
  <c r="A1487" i="1"/>
  <c r="AP1486" i="1"/>
  <c r="AZ1486" i="1" s="1"/>
  <c r="A1486" i="1"/>
  <c r="AP1481" i="1"/>
  <c r="AZ1481" i="1" s="1"/>
  <c r="A1481" i="1"/>
  <c r="AP1480" i="1"/>
  <c r="AZ1480" i="1" s="1"/>
  <c r="A1480" i="1"/>
  <c r="AP1479" i="1"/>
  <c r="AZ1479" i="1" s="1"/>
  <c r="A1479" i="1"/>
  <c r="AP1478" i="1"/>
  <c r="AZ1478" i="1" s="1"/>
  <c r="A1478" i="1"/>
  <c r="AP1473" i="1"/>
  <c r="AZ1473" i="1" s="1"/>
  <c r="A1473" i="1"/>
  <c r="AP1471" i="1"/>
  <c r="AZ1471" i="1" s="1"/>
  <c r="A1471" i="1"/>
  <c r="AP1466" i="1"/>
  <c r="AZ1466" i="1" s="1"/>
  <c r="A1466" i="1"/>
  <c r="A1464" i="1"/>
  <c r="AP1463" i="1"/>
  <c r="AZ1463" i="1" s="1"/>
  <c r="A1463" i="1"/>
  <c r="AP1462" i="1"/>
  <c r="AZ1462" i="1" s="1"/>
  <c r="A1462" i="1"/>
  <c r="A1458" i="1"/>
  <c r="AP1457" i="1"/>
  <c r="AZ1457" i="1" s="1"/>
  <c r="A1457" i="1"/>
  <c r="AP1455" i="1"/>
  <c r="AZ1455" i="1" s="1"/>
  <c r="A1455" i="1"/>
  <c r="AP1454" i="1"/>
  <c r="AZ1454" i="1" s="1"/>
  <c r="A1454" i="1"/>
  <c r="AP1448" i="1"/>
  <c r="AZ1448" i="1" s="1"/>
  <c r="A1448" i="1"/>
  <c r="AP1447" i="1"/>
  <c r="AZ1447" i="1" s="1"/>
  <c r="A1447" i="1"/>
  <c r="AP1446" i="1"/>
  <c r="AZ1446" i="1" s="1"/>
  <c r="A1446" i="1"/>
  <c r="AP1438" i="1"/>
  <c r="AZ1438" i="1" s="1"/>
  <c r="A1438" i="1"/>
  <c r="AP1433" i="1"/>
  <c r="AZ1433" i="1" s="1"/>
  <c r="A1433" i="1"/>
  <c r="AP1432" i="1"/>
  <c r="AZ1432" i="1" s="1"/>
  <c r="A1432" i="1"/>
  <c r="A1431" i="1"/>
  <c r="AP1426" i="1"/>
  <c r="AZ1426" i="1" s="1"/>
  <c r="A1426" i="1"/>
  <c r="AP1425" i="1"/>
  <c r="AZ1425" i="1" s="1"/>
  <c r="A1425" i="1"/>
  <c r="AP1424" i="1"/>
  <c r="AZ1424" i="1" s="1"/>
  <c r="A1424" i="1"/>
  <c r="AP1423" i="1"/>
  <c r="AZ1423" i="1" s="1"/>
  <c r="A1423" i="1"/>
  <c r="AP1422" i="1"/>
  <c r="AZ1422" i="1" s="1"/>
  <c r="A1422" i="1"/>
  <c r="AP1416" i="1"/>
  <c r="AZ1416" i="1" s="1"/>
  <c r="A1416" i="1"/>
  <c r="AP1415" i="1"/>
  <c r="AZ1415" i="1" s="1"/>
  <c r="A1415" i="1"/>
  <c r="AP1410" i="1"/>
  <c r="AZ1410" i="1" s="1"/>
  <c r="A1410" i="1"/>
  <c r="AP1409" i="1"/>
  <c r="AZ1409" i="1" s="1"/>
  <c r="A1409" i="1"/>
  <c r="AP1408" i="1"/>
  <c r="AZ1408" i="1" s="1"/>
  <c r="A1408" i="1"/>
  <c r="AP1406" i="1"/>
  <c r="AZ1406" i="1" s="1"/>
  <c r="A1406" i="1"/>
  <c r="AP1405" i="1"/>
  <c r="AZ1405" i="1" s="1"/>
  <c r="A1405" i="1"/>
  <c r="AP1402" i="1"/>
  <c r="AZ1402" i="1" s="1"/>
  <c r="A1402" i="1"/>
  <c r="AP1400" i="1"/>
  <c r="AZ1400" i="1" s="1"/>
  <c r="A1400" i="1"/>
  <c r="AP1398" i="1"/>
  <c r="AZ1398" i="1" s="1"/>
  <c r="A1398" i="1"/>
  <c r="AP1394" i="1"/>
  <c r="AZ1394" i="1" s="1"/>
  <c r="A1394" i="1"/>
  <c r="AP1393" i="1"/>
  <c r="AZ1393" i="1" s="1"/>
  <c r="A1393" i="1"/>
  <c r="A1392" i="1"/>
  <c r="AP1391" i="1"/>
  <c r="A1391" i="1"/>
  <c r="AP1390" i="1"/>
  <c r="AZ1390" i="1" s="1"/>
  <c r="A1390" i="1"/>
  <c r="AP1386" i="1"/>
  <c r="AZ1386" i="1" s="1"/>
  <c r="A1386" i="1"/>
  <c r="AP1383" i="1"/>
  <c r="A1383" i="1"/>
  <c r="AP1382" i="1"/>
  <c r="AZ1382" i="1" s="1"/>
  <c r="A1382" i="1"/>
  <c r="AP1381" i="1"/>
  <c r="AZ1381" i="1" s="1"/>
  <c r="A1381" i="1"/>
  <c r="AP1378" i="1"/>
  <c r="AZ1378" i="1" s="1"/>
  <c r="A1378" i="1"/>
  <c r="AP1377" i="1"/>
  <c r="AZ1377" i="1" s="1"/>
  <c r="A1377" i="1"/>
  <c r="AP1376" i="1"/>
  <c r="AZ1376" i="1" s="1"/>
  <c r="A1376" i="1"/>
  <c r="AP1375" i="1"/>
  <c r="A1375" i="1"/>
  <c r="AP1370" i="1"/>
  <c r="AZ1370" i="1" s="1"/>
  <c r="A1370" i="1"/>
  <c r="AP1367" i="1"/>
  <c r="A1367" i="1"/>
  <c r="AP1366" i="1"/>
  <c r="AZ1366" i="1" s="1"/>
  <c r="A1366" i="1"/>
  <c r="AP1365" i="1"/>
  <c r="AZ1365" i="1" s="1"/>
  <c r="A1365" i="1"/>
  <c r="AP1361" i="1"/>
  <c r="AZ1361" i="1" s="1"/>
  <c r="A1361" i="1"/>
  <c r="AP1360" i="1"/>
  <c r="AZ1360" i="1" s="1"/>
  <c r="A1360" i="1"/>
  <c r="AP1358" i="1"/>
  <c r="AZ1358" i="1" s="1"/>
  <c r="A1358" i="1"/>
  <c r="AP1357" i="1"/>
  <c r="AZ1357" i="1" s="1"/>
  <c r="A1357" i="1"/>
  <c r="AP1354" i="1"/>
  <c r="AZ1354" i="1" s="1"/>
  <c r="A1354" i="1"/>
  <c r="AP1353" i="1"/>
  <c r="AZ1353" i="1" s="1"/>
  <c r="A1353" i="1"/>
  <c r="AP1352" i="1"/>
  <c r="AZ1352" i="1" s="1"/>
  <c r="A1352" i="1"/>
  <c r="AP1351" i="1"/>
  <c r="A1351" i="1"/>
  <c r="AP1344" i="1"/>
  <c r="AZ1344" i="1" s="1"/>
  <c r="A1344" i="1"/>
  <c r="AP1343" i="1"/>
  <c r="AZ1343" i="1" s="1"/>
  <c r="A1343" i="1"/>
  <c r="AP1338" i="1"/>
  <c r="AZ1338" i="1" s="1"/>
  <c r="A1338" i="1"/>
  <c r="AP1337" i="1"/>
  <c r="AZ1337" i="1" s="1"/>
  <c r="A1337" i="1"/>
  <c r="AP1328" i="1"/>
  <c r="AZ1328" i="1" s="1"/>
  <c r="A1328" i="1"/>
  <c r="AP1327" i="1"/>
  <c r="A1327" i="1"/>
  <c r="AP1322" i="1"/>
  <c r="AZ1322" i="1" s="1"/>
  <c r="A1322" i="1"/>
  <c r="AP1321" i="1"/>
  <c r="AZ1321" i="1" s="1"/>
  <c r="A1321" i="1"/>
  <c r="AP1320" i="1"/>
  <c r="AZ1320" i="1" s="1"/>
  <c r="A1320" i="1"/>
  <c r="AP1314" i="1"/>
  <c r="AZ1314" i="1" s="1"/>
  <c r="A1314" i="1"/>
  <c r="AP1313" i="1"/>
  <c r="AZ1313" i="1" s="1"/>
  <c r="A1313" i="1"/>
  <c r="AP1306" i="1"/>
  <c r="AZ1306" i="1" s="1"/>
  <c r="A1306" i="1"/>
  <c r="AP1305" i="1"/>
  <c r="AZ1305" i="1" s="1"/>
  <c r="A1305" i="1"/>
  <c r="AP1303" i="1"/>
  <c r="A1303" i="1"/>
  <c r="AP1302" i="1"/>
  <c r="AZ1302" i="1" s="1"/>
  <c r="A1302" i="1"/>
  <c r="A1297" i="1"/>
  <c r="AP1296" i="1"/>
  <c r="AZ1296" i="1" s="1"/>
  <c r="A1296" i="1"/>
  <c r="AP1294" i="1"/>
  <c r="AZ1294" i="1" s="1"/>
  <c r="A1294" i="1"/>
  <c r="AP1290" i="1"/>
  <c r="AZ1290" i="1" s="1"/>
  <c r="A1290" i="1"/>
  <c r="AP1289" i="1"/>
  <c r="AZ1289" i="1" s="1"/>
  <c r="A1289" i="1"/>
  <c r="AP1286" i="1"/>
  <c r="AZ1286" i="1" s="1"/>
  <c r="A1286" i="1"/>
  <c r="AP1285" i="1"/>
  <c r="AZ1285" i="1" s="1"/>
  <c r="A1285" i="1"/>
  <c r="AP1282" i="1"/>
  <c r="AZ1282" i="1" s="1"/>
  <c r="A1282" i="1"/>
  <c r="AP1281" i="1"/>
  <c r="AZ1281" i="1" s="1"/>
  <c r="A1281" i="1"/>
  <c r="AP1279" i="1"/>
  <c r="AZ1279" i="1" s="1"/>
  <c r="A1279" i="1"/>
  <c r="AP1278" i="1"/>
  <c r="AZ1278" i="1" s="1"/>
  <c r="A1278" i="1"/>
  <c r="AP1273" i="1"/>
  <c r="AZ1273" i="1" s="1"/>
  <c r="A1273" i="1"/>
  <c r="AP1272" i="1"/>
  <c r="AZ1272" i="1" s="1"/>
  <c r="A1272" i="1"/>
  <c r="AP1270" i="1"/>
  <c r="AZ1270" i="1" s="1"/>
  <c r="A1270" i="1"/>
  <c r="AP1266" i="1"/>
  <c r="AZ1266" i="1" s="1"/>
  <c r="A1266" i="1"/>
  <c r="AP1265" i="1"/>
  <c r="AZ1265" i="1" s="1"/>
  <c r="A1265" i="1"/>
  <c r="AP1264" i="1"/>
  <c r="AZ1264" i="1" s="1"/>
  <c r="A1264" i="1"/>
  <c r="AP1261" i="1"/>
  <c r="AZ1261" i="1" s="1"/>
  <c r="A1261" i="1"/>
  <c r="AP1258" i="1"/>
  <c r="AZ1258" i="1" s="1"/>
  <c r="A1258" i="1"/>
  <c r="AP1257" i="1"/>
  <c r="AZ1257" i="1" s="1"/>
  <c r="A1257" i="1"/>
  <c r="AP1250" i="1"/>
  <c r="AZ1250" i="1" s="1"/>
  <c r="A1250" i="1"/>
  <c r="AP1249" i="1"/>
  <c r="AZ1249" i="1" s="1"/>
  <c r="A1249" i="1"/>
  <c r="AP1248" i="1"/>
  <c r="AZ1248" i="1" s="1"/>
  <c r="A1248" i="1"/>
  <c r="AP1241" i="1"/>
  <c r="AZ1241" i="1" s="1"/>
  <c r="A1241" i="1"/>
  <c r="AP1240" i="1"/>
  <c r="AZ1240" i="1" s="1"/>
  <c r="A1240" i="1"/>
  <c r="AP1239" i="1"/>
  <c r="A1239" i="1"/>
  <c r="AP1234" i="1"/>
  <c r="AZ1234" i="1" s="1"/>
  <c r="A1234" i="1"/>
  <c r="AP1233" i="1"/>
  <c r="AZ1233" i="1" s="1"/>
  <c r="A1233" i="1"/>
  <c r="A1231" i="1"/>
  <c r="AP1226" i="1"/>
  <c r="AZ1226" i="1" s="1"/>
  <c r="A1226" i="1"/>
  <c r="AP1225" i="1"/>
  <c r="AZ1225" i="1" s="1"/>
  <c r="A1225" i="1"/>
  <c r="AP1224" i="1"/>
  <c r="AZ1224" i="1" s="1"/>
  <c r="A1224" i="1"/>
  <c r="AP1218" i="1"/>
  <c r="AZ1218" i="1" s="1"/>
  <c r="A1218" i="1"/>
  <c r="AP1216" i="1"/>
  <c r="AZ1216" i="1" s="1"/>
  <c r="A1216" i="1"/>
  <c r="AP1215" i="1"/>
  <c r="AZ1215" i="1" s="1"/>
  <c r="A1215" i="1"/>
  <c r="AP1213" i="1"/>
  <c r="AZ1213" i="1" s="1"/>
  <c r="A1213" i="1"/>
  <c r="AP1210" i="1"/>
  <c r="AZ1210" i="1" s="1"/>
  <c r="A1210" i="1"/>
  <c r="AP1208" i="1"/>
  <c r="AZ1208" i="1" s="1"/>
  <c r="A1208" i="1"/>
  <c r="AP1206" i="1"/>
  <c r="AZ1206" i="1" s="1"/>
  <c r="A1206" i="1"/>
  <c r="AP1205" i="1"/>
  <c r="AZ1205" i="1" s="1"/>
  <c r="A1205" i="1"/>
  <c r="AP1202" i="1"/>
  <c r="AZ1202" i="1" s="1"/>
  <c r="A1202" i="1"/>
  <c r="AP1201" i="1"/>
  <c r="AZ1201" i="1" s="1"/>
  <c r="A1201" i="1"/>
  <c r="AP1200" i="1"/>
  <c r="AZ1200" i="1" s="1"/>
  <c r="A1200" i="1"/>
  <c r="AP1199" i="1"/>
  <c r="A1199" i="1"/>
  <c r="AP1198" i="1"/>
  <c r="AZ1198" i="1" s="1"/>
  <c r="A1198" i="1"/>
  <c r="AP1197" i="1"/>
  <c r="AZ1197" i="1" s="1"/>
  <c r="A1197" i="1"/>
  <c r="AP1194" i="1"/>
  <c r="AZ1194" i="1" s="1"/>
  <c r="A1194" i="1"/>
  <c r="AP1192" i="1"/>
  <c r="AZ1192" i="1" s="1"/>
  <c r="A1192" i="1"/>
  <c r="AP1190" i="1"/>
  <c r="AZ1190" i="1" s="1"/>
  <c r="A1190" i="1"/>
  <c r="AP1185" i="1"/>
  <c r="AZ1185" i="1" s="1"/>
  <c r="A1185" i="1"/>
  <c r="AP1184" i="1"/>
  <c r="AZ1184" i="1" s="1"/>
  <c r="A1184" i="1"/>
  <c r="AP1182" i="1"/>
  <c r="AZ1182" i="1" s="1"/>
  <c r="A1182" i="1"/>
  <c r="AP1178" i="1"/>
  <c r="AZ1178" i="1" s="1"/>
  <c r="A1178" i="1"/>
  <c r="AP1175" i="1"/>
  <c r="A1175" i="1"/>
  <c r="AP1174" i="1"/>
  <c r="AZ1174" i="1" s="1"/>
  <c r="A1174" i="1"/>
  <c r="AP1173" i="1"/>
  <c r="AZ1173" i="1" s="1"/>
  <c r="A1173" i="1"/>
  <c r="AP1170" i="1"/>
  <c r="AZ1170" i="1" s="1"/>
  <c r="A1170" i="1"/>
  <c r="AP1169" i="1"/>
  <c r="AZ1169" i="1" s="1"/>
  <c r="A1169" i="1"/>
  <c r="AP1168" i="1"/>
  <c r="AZ1168" i="1" s="1"/>
  <c r="A1168" i="1"/>
  <c r="AP1167" i="1"/>
  <c r="A1167" i="1"/>
  <c r="AP1165" i="1"/>
  <c r="AZ1165" i="1" s="1"/>
  <c r="A1165" i="1"/>
  <c r="AP1162" i="1"/>
  <c r="AZ1162" i="1" s="1"/>
  <c r="A1162" i="1"/>
  <c r="AP1161" i="1"/>
  <c r="AZ1161" i="1" s="1"/>
  <c r="A1161" i="1"/>
  <c r="AP1160" i="1"/>
  <c r="AZ1160" i="1" s="1"/>
  <c r="A1160" i="1"/>
  <c r="AP1159" i="1"/>
  <c r="A1159" i="1"/>
  <c r="AP1158" i="1"/>
  <c r="AZ1158" i="1" s="1"/>
  <c r="A1158" i="1"/>
  <c r="AP1154" i="1"/>
  <c r="AZ1154" i="1" s="1"/>
  <c r="A1154" i="1"/>
  <c r="AP1152" i="1"/>
  <c r="AZ1152" i="1" s="1"/>
  <c r="A1152" i="1"/>
  <c r="AP1151" i="1"/>
  <c r="AZ1151" i="1" s="1"/>
  <c r="A1151" i="1"/>
  <c r="AP1150" i="1"/>
  <c r="AZ1150" i="1" s="1"/>
  <c r="A1150" i="1"/>
  <c r="AP1146" i="1"/>
  <c r="AZ1146" i="1" s="1"/>
  <c r="A1146" i="1"/>
  <c r="AP1144" i="1"/>
  <c r="AZ1144" i="1" s="1"/>
  <c r="A1144" i="1"/>
  <c r="AP1143" i="1"/>
  <c r="A1143" i="1"/>
  <c r="AP1142" i="1"/>
  <c r="AZ1142" i="1" s="1"/>
  <c r="A1142" i="1"/>
  <c r="AP1141" i="1"/>
  <c r="AZ1141" i="1" s="1"/>
  <c r="A1141" i="1"/>
  <c r="AP1137" i="1"/>
  <c r="AZ1137" i="1" s="1"/>
  <c r="A1137" i="1"/>
  <c r="AP1135" i="1"/>
  <c r="A1135" i="1"/>
  <c r="AP1134" i="1"/>
  <c r="AZ1134" i="1" s="1"/>
  <c r="A1134" i="1"/>
  <c r="AP1133" i="1"/>
  <c r="AZ1133" i="1" s="1"/>
  <c r="A1133" i="1"/>
  <c r="AP1130" i="1"/>
  <c r="AZ1130" i="1" s="1"/>
  <c r="A1130" i="1"/>
  <c r="AP1129" i="1"/>
  <c r="AZ1129" i="1" s="1"/>
  <c r="A1129" i="1"/>
  <c r="AP1128" i="1"/>
  <c r="AZ1128" i="1" s="1"/>
  <c r="A1128" i="1"/>
  <c r="AP1127" i="1"/>
  <c r="A1127" i="1"/>
  <c r="AP1122" i="1"/>
  <c r="AZ1122" i="1" s="1"/>
  <c r="A1122" i="1"/>
  <c r="A1121" i="1"/>
  <c r="A1120" i="1"/>
  <c r="AP1114" i="1"/>
  <c r="AZ1114" i="1" s="1"/>
  <c r="A1114" i="1"/>
  <c r="AP1113" i="1"/>
  <c r="AZ1113" i="1" s="1"/>
  <c r="A1113" i="1"/>
  <c r="AP1112" i="1"/>
  <c r="AZ1112" i="1" s="1"/>
  <c r="A1112" i="1"/>
  <c r="AP1111" i="1"/>
  <c r="A1111" i="1"/>
  <c r="AP1098" i="1"/>
  <c r="AZ1098" i="1" s="1"/>
  <c r="A1098" i="1"/>
  <c r="AP1097" i="1"/>
  <c r="AZ1097" i="1" s="1"/>
  <c r="A1097" i="1"/>
  <c r="AP1094" i="1"/>
  <c r="AZ1094" i="1" s="1"/>
  <c r="A1094" i="1"/>
  <c r="AP1093" i="1"/>
  <c r="AZ1093" i="1" s="1"/>
  <c r="A1093" i="1"/>
  <c r="AP1090" i="1"/>
  <c r="AZ1090" i="1" s="1"/>
  <c r="A1090" i="1"/>
  <c r="AP1088" i="1"/>
  <c r="AZ1088" i="1" s="1"/>
  <c r="A1088" i="1"/>
  <c r="AP1086" i="1"/>
  <c r="AZ1086" i="1" s="1"/>
  <c r="A1086" i="1"/>
  <c r="AP1085" i="1"/>
  <c r="AZ1085" i="1" s="1"/>
  <c r="A1085" i="1"/>
  <c r="AP1082" i="1"/>
  <c r="AZ1082" i="1" s="1"/>
  <c r="A1082" i="1"/>
  <c r="AP1081" i="1"/>
  <c r="AZ1081" i="1" s="1"/>
  <c r="A1081" i="1"/>
  <c r="AP1080" i="1"/>
  <c r="AZ1080" i="1" s="1"/>
  <c r="A1080" i="1"/>
  <c r="AP1079" i="1"/>
  <c r="AZ1079" i="1" s="1"/>
  <c r="A1079" i="1"/>
  <c r="AP1078" i="1"/>
  <c r="AZ1078" i="1" s="1"/>
  <c r="A1078" i="1"/>
  <c r="AP1074" i="1"/>
  <c r="AZ1074" i="1" s="1"/>
  <c r="A1074" i="1"/>
  <c r="AP1072" i="1"/>
  <c r="AZ1072" i="1" s="1"/>
  <c r="A1072" i="1"/>
  <c r="AP1071" i="1"/>
  <c r="A1071" i="1"/>
  <c r="AP1065" i="1"/>
  <c r="AZ1065" i="1" s="1"/>
  <c r="A1065" i="1"/>
  <c r="AP1062" i="1"/>
  <c r="AZ1062" i="1" s="1"/>
  <c r="A1062" i="1"/>
  <c r="AP1058" i="1"/>
  <c r="AZ1058" i="1" s="1"/>
  <c r="A1058" i="1"/>
  <c r="AP1056" i="1"/>
  <c r="AZ1056" i="1" s="1"/>
  <c r="A1056" i="1"/>
  <c r="AP1055" i="1"/>
  <c r="A1055" i="1"/>
  <c r="AP1049" i="1"/>
  <c r="AZ1049" i="1" s="1"/>
  <c r="A1049" i="1"/>
  <c r="A1046" i="1"/>
  <c r="AP1045" i="1"/>
  <c r="AZ1045" i="1" s="1"/>
  <c r="A1045" i="1"/>
  <c r="AP1042" i="1"/>
  <c r="AZ1042" i="1" s="1"/>
  <c r="A1042" i="1"/>
  <c r="AP1041" i="1"/>
  <c r="AZ1041" i="1" s="1"/>
  <c r="A1041" i="1"/>
  <c r="AP1040" i="1"/>
  <c r="AZ1040" i="1" s="1"/>
  <c r="A1040" i="1"/>
  <c r="AP1039" i="1"/>
  <c r="A1039" i="1"/>
  <c r="AP1038" i="1"/>
  <c r="AZ1038" i="1" s="1"/>
  <c r="A1038" i="1"/>
  <c r="AP1034" i="1"/>
  <c r="AZ1034" i="1" s="1"/>
  <c r="A1034" i="1"/>
  <c r="AP1033" i="1"/>
  <c r="AZ1033" i="1" s="1"/>
  <c r="A1033" i="1"/>
  <c r="AP1032" i="1"/>
  <c r="AZ1032" i="1" s="1"/>
  <c r="A1032" i="1"/>
  <c r="AP1029" i="1"/>
  <c r="AZ1029" i="1" s="1"/>
  <c r="A1029" i="1"/>
  <c r="AP1023" i="1"/>
  <c r="AZ1023" i="1" s="1"/>
  <c r="A1023" i="1"/>
  <c r="AP1022" i="1"/>
  <c r="AZ1022" i="1" s="1"/>
  <c r="A1022" i="1"/>
  <c r="AP1021" i="1"/>
  <c r="AZ1021" i="1" s="1"/>
  <c r="A1021" i="1"/>
  <c r="AP1018" i="1"/>
  <c r="AZ1018" i="1" s="1"/>
  <c r="A1018" i="1"/>
  <c r="AP1017" i="1"/>
  <c r="AZ1017" i="1" s="1"/>
  <c r="A1017" i="1"/>
  <c r="AP1015" i="1"/>
  <c r="A1015" i="1"/>
  <c r="AP1013" i="1"/>
  <c r="AZ1013" i="1" s="1"/>
  <c r="A1013" i="1"/>
  <c r="AP1010" i="1"/>
  <c r="AZ1010" i="1" s="1"/>
  <c r="A1010" i="1"/>
  <c r="AP1008" i="1"/>
  <c r="AZ1008" i="1" s="1"/>
  <c r="A1008" i="1"/>
  <c r="AP1007" i="1"/>
  <c r="A1007" i="1"/>
  <c r="AP1006" i="1"/>
  <c r="AZ1006" i="1" s="1"/>
  <c r="A1006" i="1"/>
  <c r="AP1005" i="1"/>
  <c r="AZ1005" i="1" s="1"/>
  <c r="A1005" i="1"/>
  <c r="AP1002" i="1"/>
  <c r="AZ1002" i="1" s="1"/>
  <c r="A1002" i="1"/>
  <c r="AP1001" i="1"/>
  <c r="AZ1001" i="1" s="1"/>
  <c r="A1001" i="1"/>
  <c r="AP1000" i="1"/>
  <c r="AZ1000" i="1" s="1"/>
  <c r="A1000" i="1"/>
  <c r="AP999" i="1"/>
  <c r="A999" i="1"/>
  <c r="AP998" i="1"/>
  <c r="AZ998" i="1" s="1"/>
  <c r="A998" i="1"/>
  <c r="A994" i="1"/>
  <c r="AP986" i="1"/>
  <c r="AZ986" i="1" s="1"/>
  <c r="A986" i="1"/>
  <c r="AP984" i="1"/>
  <c r="AZ984" i="1" s="1"/>
  <c r="A984" i="1"/>
  <c r="AP983" i="1"/>
  <c r="A983" i="1"/>
  <c r="AP982" i="1"/>
  <c r="AZ982" i="1" s="1"/>
  <c r="A982" i="1"/>
  <c r="AP978" i="1"/>
  <c r="AZ978" i="1" s="1"/>
  <c r="A978" i="1"/>
  <c r="AP975" i="1"/>
  <c r="A975" i="1"/>
  <c r="A974" i="1"/>
  <c r="AP973" i="1"/>
  <c r="AZ973" i="1" s="1"/>
  <c r="A973" i="1"/>
  <c r="AP970" i="1"/>
  <c r="AZ970" i="1" s="1"/>
  <c r="A970" i="1"/>
  <c r="AP968" i="1"/>
  <c r="AZ968" i="1" s="1"/>
  <c r="A968" i="1"/>
  <c r="AP967" i="1"/>
  <c r="A967" i="1"/>
  <c r="AP966" i="1"/>
  <c r="AZ966" i="1" s="1"/>
  <c r="A966" i="1"/>
  <c r="AP965" i="1"/>
  <c r="AZ965" i="1" s="1"/>
  <c r="A965" i="1"/>
  <c r="A962" i="1"/>
  <c r="AP961" i="1"/>
  <c r="AZ961" i="1" s="1"/>
  <c r="A961" i="1"/>
  <c r="AP960" i="1"/>
  <c r="AZ960" i="1" s="1"/>
  <c r="A960" i="1"/>
  <c r="AP959" i="1"/>
  <c r="AZ959" i="1" s="1"/>
  <c r="A959" i="1"/>
  <c r="AP958" i="1"/>
  <c r="AZ958" i="1" s="1"/>
  <c r="A958" i="1"/>
  <c r="AP951" i="1"/>
  <c r="A951" i="1"/>
  <c r="AP950" i="1"/>
  <c r="AZ950" i="1" s="1"/>
  <c r="A950" i="1"/>
  <c r="AP949" i="1"/>
  <c r="AZ949" i="1" s="1"/>
  <c r="A949" i="1"/>
  <c r="AP946" i="1"/>
  <c r="AZ946" i="1" s="1"/>
  <c r="A946" i="1"/>
  <c r="AP945" i="1"/>
  <c r="AZ945" i="1" s="1"/>
  <c r="A945" i="1"/>
  <c r="AP943" i="1"/>
  <c r="AZ943" i="1" s="1"/>
  <c r="A943" i="1"/>
  <c r="AP942" i="1"/>
  <c r="AZ942" i="1" s="1"/>
  <c r="A942" i="1"/>
  <c r="AP936" i="1"/>
  <c r="AZ936" i="1" s="1"/>
  <c r="A936" i="1"/>
  <c r="AP935" i="1"/>
  <c r="A935" i="1"/>
  <c r="AP933" i="1"/>
  <c r="AZ933" i="1" s="1"/>
  <c r="A933" i="1"/>
  <c r="AP930" i="1"/>
  <c r="AZ930" i="1" s="1"/>
  <c r="A930" i="1"/>
  <c r="AP929" i="1"/>
  <c r="AZ929" i="1" s="1"/>
  <c r="A929" i="1"/>
  <c r="AP928" i="1"/>
  <c r="AZ928" i="1" s="1"/>
  <c r="A928" i="1"/>
  <c r="AP927" i="1"/>
  <c r="A927" i="1"/>
  <c r="AP922" i="1"/>
  <c r="AZ922" i="1" s="1"/>
  <c r="A922" i="1"/>
  <c r="AP921" i="1"/>
  <c r="AZ921" i="1" s="1"/>
  <c r="A921" i="1"/>
  <c r="A920" i="1"/>
  <c r="AP919" i="1"/>
  <c r="A919" i="1"/>
  <c r="AP918" i="1"/>
  <c r="AZ918" i="1" s="1"/>
  <c r="A918" i="1"/>
  <c r="AP917" i="1"/>
  <c r="AZ917" i="1" s="1"/>
  <c r="A917" i="1"/>
  <c r="AP912" i="1"/>
  <c r="AZ912" i="1" s="1"/>
  <c r="A912" i="1"/>
  <c r="AP911" i="1"/>
  <c r="AZ911" i="1" s="1"/>
  <c r="A911" i="1"/>
  <c r="AP909" i="1"/>
  <c r="AZ909" i="1" s="1"/>
  <c r="A909" i="1"/>
  <c r="AP906" i="1"/>
  <c r="AZ906" i="1" s="1"/>
  <c r="A906" i="1"/>
  <c r="AP905" i="1"/>
  <c r="AZ905" i="1" s="1"/>
  <c r="A905" i="1"/>
  <c r="AP898" i="1"/>
  <c r="AZ898" i="1" s="1"/>
  <c r="A898" i="1"/>
  <c r="AP896" i="1"/>
  <c r="AZ896" i="1" s="1"/>
  <c r="A896" i="1"/>
  <c r="A895" i="1"/>
  <c r="AP894" i="1"/>
  <c r="AZ894" i="1" s="1"/>
  <c r="A894" i="1"/>
  <c r="AP890" i="1"/>
  <c r="AZ890" i="1" s="1"/>
  <c r="A890" i="1"/>
  <c r="AP889" i="1"/>
  <c r="AZ889" i="1" s="1"/>
  <c r="A889" i="1"/>
  <c r="AP888" i="1"/>
  <c r="AZ888" i="1" s="1"/>
  <c r="A888" i="1"/>
  <c r="AP887" i="1"/>
  <c r="A887" i="1"/>
  <c r="AP886" i="1"/>
  <c r="AZ886" i="1" s="1"/>
  <c r="A886" i="1"/>
  <c r="AP885" i="1"/>
  <c r="AZ885" i="1" s="1"/>
  <c r="A885" i="1"/>
  <c r="AP882" i="1"/>
  <c r="AZ882" i="1" s="1"/>
  <c r="A882" i="1"/>
  <c r="AP881" i="1"/>
  <c r="AZ881" i="1" s="1"/>
  <c r="A881" i="1"/>
  <c r="AP880" i="1"/>
  <c r="AZ880" i="1" s="1"/>
  <c r="A880" i="1"/>
  <c r="AP879" i="1"/>
  <c r="A879" i="1"/>
  <c r="AP878" i="1"/>
  <c r="AZ878" i="1" s="1"/>
  <c r="A878" i="1"/>
  <c r="AP877" i="1"/>
  <c r="AZ877" i="1" s="1"/>
  <c r="A877" i="1"/>
  <c r="AP874" i="1"/>
  <c r="AZ874" i="1" s="1"/>
  <c r="A874" i="1"/>
  <c r="AP873" i="1"/>
  <c r="AZ873" i="1" s="1"/>
  <c r="A873" i="1"/>
  <c r="AP869" i="1"/>
  <c r="AZ869" i="1" s="1"/>
  <c r="A869" i="1"/>
  <c r="AP868" i="1"/>
  <c r="AZ868" i="1" s="1"/>
  <c r="A868" i="1"/>
  <c r="AP866" i="1"/>
  <c r="AZ866" i="1" s="1"/>
  <c r="A866" i="1"/>
  <c r="AP865" i="1"/>
  <c r="AZ865" i="1" s="1"/>
  <c r="A865" i="1"/>
  <c r="AP864" i="1"/>
  <c r="AZ864" i="1" s="1"/>
  <c r="A864" i="1"/>
  <c r="AP862" i="1"/>
  <c r="AZ862" i="1" s="1"/>
  <c r="A862" i="1"/>
  <c r="AP861" i="1"/>
  <c r="AZ861" i="1" s="1"/>
  <c r="A861" i="1"/>
  <c r="AP860" i="1"/>
  <c r="AZ860" i="1" s="1"/>
  <c r="A860" i="1"/>
  <c r="A856" i="1"/>
  <c r="AP855" i="1"/>
  <c r="AZ855" i="1" s="1"/>
  <c r="A855" i="1"/>
  <c r="AP854" i="1"/>
  <c r="AZ854" i="1" s="1"/>
  <c r="A854" i="1"/>
  <c r="AP852" i="1"/>
  <c r="AZ852" i="1" s="1"/>
  <c r="A852" i="1"/>
  <c r="AP851" i="1"/>
  <c r="AZ851" i="1" s="1"/>
  <c r="A851" i="1"/>
  <c r="AP850" i="1"/>
  <c r="AZ850" i="1" s="1"/>
  <c r="A850" i="1"/>
  <c r="AP849" i="1"/>
  <c r="AZ849" i="1" s="1"/>
  <c r="A849" i="1"/>
  <c r="AP848" i="1"/>
  <c r="AZ848" i="1" s="1"/>
  <c r="A848" i="1"/>
  <c r="AP846" i="1"/>
  <c r="AZ846" i="1" s="1"/>
  <c r="A846" i="1"/>
  <c r="AP845" i="1"/>
  <c r="AZ845" i="1" s="1"/>
  <c r="A845" i="1"/>
  <c r="AP844" i="1"/>
  <c r="AZ844" i="1" s="1"/>
  <c r="A844" i="1"/>
  <c r="AP843" i="1"/>
  <c r="AZ843" i="1" s="1"/>
  <c r="A843" i="1"/>
  <c r="AP842" i="1"/>
  <c r="AZ842" i="1" s="1"/>
  <c r="A842" i="1"/>
  <c r="AP841" i="1"/>
  <c r="AZ841" i="1" s="1"/>
  <c r="A841" i="1"/>
  <c r="AP840" i="1"/>
  <c r="AZ840" i="1" s="1"/>
  <c r="A840" i="1"/>
  <c r="AP838" i="1"/>
  <c r="AZ838" i="1" s="1"/>
  <c r="A838" i="1"/>
  <c r="AP836" i="1"/>
  <c r="AZ836" i="1" s="1"/>
  <c r="A836" i="1"/>
  <c r="AP835" i="1"/>
  <c r="AZ835" i="1" s="1"/>
  <c r="A835" i="1"/>
  <c r="AP834" i="1"/>
  <c r="AZ834" i="1" s="1"/>
  <c r="A834" i="1"/>
  <c r="AP832" i="1"/>
  <c r="AZ832" i="1" s="1"/>
  <c r="A832" i="1"/>
  <c r="AP831" i="1"/>
  <c r="AZ831" i="1" s="1"/>
  <c r="A831" i="1"/>
  <c r="AP830" i="1"/>
  <c r="AZ830" i="1" s="1"/>
  <c r="A830" i="1"/>
  <c r="AP829" i="1"/>
  <c r="AZ829" i="1" s="1"/>
  <c r="A829" i="1"/>
  <c r="AP826" i="1"/>
  <c r="AZ826" i="1" s="1"/>
  <c r="A826" i="1"/>
  <c r="AP824" i="1"/>
  <c r="AZ824" i="1" s="1"/>
  <c r="A824" i="1"/>
  <c r="AP822" i="1"/>
  <c r="AZ822" i="1" s="1"/>
  <c r="A822" i="1"/>
  <c r="AP821" i="1"/>
  <c r="AZ821" i="1" s="1"/>
  <c r="A821" i="1"/>
  <c r="AP820" i="1"/>
  <c r="AZ820" i="1" s="1"/>
  <c r="A820" i="1"/>
  <c r="AP819" i="1"/>
  <c r="AZ819" i="1" s="1"/>
  <c r="A819" i="1"/>
  <c r="AP818" i="1"/>
  <c r="AZ818" i="1" s="1"/>
  <c r="A818" i="1"/>
  <c r="AP817" i="1"/>
  <c r="AZ817" i="1" s="1"/>
  <c r="A817" i="1"/>
  <c r="AP814" i="1"/>
  <c r="AZ814" i="1" s="1"/>
  <c r="A814" i="1"/>
  <c r="AP812" i="1"/>
  <c r="AZ812" i="1" s="1"/>
  <c r="A812" i="1"/>
  <c r="AP811" i="1"/>
  <c r="AZ811" i="1" s="1"/>
  <c r="A811" i="1"/>
  <c r="AP810" i="1"/>
  <c r="AZ810" i="1" s="1"/>
  <c r="A810" i="1"/>
  <c r="AP808" i="1"/>
  <c r="AZ808" i="1" s="1"/>
  <c r="A808" i="1"/>
  <c r="AP807" i="1"/>
  <c r="AZ807" i="1" s="1"/>
  <c r="A807" i="1"/>
  <c r="AP806" i="1"/>
  <c r="AZ806" i="1" s="1"/>
  <c r="A806" i="1"/>
  <c r="AP805" i="1"/>
  <c r="AZ805" i="1" s="1"/>
  <c r="A805" i="1"/>
  <c r="AP804" i="1"/>
  <c r="AZ804" i="1" s="1"/>
  <c r="A804" i="1"/>
  <c r="AP803" i="1"/>
  <c r="AZ803" i="1" s="1"/>
  <c r="A803" i="1"/>
  <c r="AP802" i="1"/>
  <c r="AZ802" i="1" s="1"/>
  <c r="A802" i="1"/>
  <c r="A801" i="1"/>
  <c r="AP800" i="1"/>
  <c r="AZ800" i="1" s="1"/>
  <c r="A800" i="1"/>
  <c r="AP798" i="1"/>
  <c r="AZ798" i="1" s="1"/>
  <c r="A798" i="1"/>
  <c r="AP797" i="1"/>
  <c r="AZ797" i="1" s="1"/>
  <c r="A797" i="1"/>
  <c r="AP796" i="1"/>
  <c r="AZ796" i="1" s="1"/>
  <c r="A796" i="1"/>
  <c r="AP795" i="1"/>
  <c r="AZ795" i="1" s="1"/>
  <c r="A795" i="1"/>
  <c r="AP794" i="1"/>
  <c r="AZ794" i="1" s="1"/>
  <c r="A794" i="1"/>
  <c r="AP793" i="1"/>
  <c r="AZ793" i="1" s="1"/>
  <c r="A793" i="1"/>
  <c r="AP792" i="1"/>
  <c r="AZ792" i="1" s="1"/>
  <c r="A792" i="1"/>
  <c r="AP790" i="1"/>
  <c r="AZ790" i="1" s="1"/>
  <c r="A790" i="1"/>
  <c r="AP789" i="1"/>
  <c r="AZ789" i="1" s="1"/>
  <c r="A789" i="1"/>
  <c r="AP787" i="1"/>
  <c r="AZ787" i="1" s="1"/>
  <c r="A787" i="1"/>
  <c r="AP785" i="1"/>
  <c r="AZ785" i="1" s="1"/>
  <c r="A785" i="1"/>
  <c r="AP782" i="1"/>
  <c r="AZ782" i="1" s="1"/>
  <c r="A782" i="1"/>
  <c r="AP780" i="1"/>
  <c r="AZ780" i="1" s="1"/>
  <c r="A780" i="1"/>
  <c r="AP779" i="1"/>
  <c r="AZ779" i="1" s="1"/>
  <c r="A779" i="1"/>
  <c r="AP778" i="1"/>
  <c r="AZ778" i="1" s="1"/>
  <c r="A778" i="1"/>
  <c r="AP777" i="1"/>
  <c r="AZ777" i="1" s="1"/>
  <c r="A777" i="1"/>
  <c r="AP776" i="1"/>
  <c r="AZ776" i="1" s="1"/>
  <c r="A776" i="1"/>
  <c r="AP775" i="1"/>
  <c r="AZ775" i="1" s="1"/>
  <c r="A775" i="1"/>
  <c r="AP774" i="1"/>
  <c r="AZ774" i="1" s="1"/>
  <c r="A774" i="1"/>
  <c r="AP770" i="1"/>
  <c r="AZ770" i="1" s="1"/>
  <c r="A770" i="1"/>
  <c r="AP769" i="1"/>
  <c r="AZ769" i="1" s="1"/>
  <c r="A769" i="1"/>
  <c r="AP768" i="1"/>
  <c r="AZ768" i="1" s="1"/>
  <c r="A768" i="1"/>
  <c r="AP766" i="1"/>
  <c r="AZ766" i="1" s="1"/>
  <c r="A766" i="1"/>
  <c r="AP765" i="1"/>
  <c r="AZ765" i="1" s="1"/>
  <c r="A765" i="1"/>
  <c r="AP764" i="1"/>
  <c r="AZ764" i="1" s="1"/>
  <c r="A764" i="1"/>
  <c r="AP763" i="1"/>
  <c r="AZ763" i="1" s="1"/>
  <c r="A763" i="1"/>
  <c r="AP762" i="1"/>
  <c r="AZ762" i="1" s="1"/>
  <c r="A762" i="1"/>
  <c r="AP761" i="1"/>
  <c r="AZ761" i="1" s="1"/>
  <c r="A761" i="1"/>
  <c r="AP760" i="1"/>
  <c r="AZ760" i="1" s="1"/>
  <c r="A760" i="1"/>
  <c r="AP758" i="1"/>
  <c r="AZ758" i="1" s="1"/>
  <c r="A758" i="1"/>
  <c r="AP757" i="1"/>
  <c r="AZ757" i="1" s="1"/>
  <c r="A757" i="1"/>
  <c r="AP756" i="1"/>
  <c r="AZ756" i="1" s="1"/>
  <c r="A756" i="1"/>
  <c r="AP755" i="1"/>
  <c r="AZ755" i="1" s="1"/>
  <c r="A755" i="1"/>
  <c r="AP754" i="1"/>
  <c r="AZ754" i="1" s="1"/>
  <c r="A754" i="1"/>
  <c r="AP753" i="1"/>
  <c r="AZ753" i="1" s="1"/>
  <c r="A753" i="1"/>
  <c r="AP752" i="1"/>
  <c r="AZ752" i="1" s="1"/>
  <c r="A752" i="1"/>
  <c r="AP750" i="1"/>
  <c r="AZ750" i="1" s="1"/>
  <c r="A750" i="1"/>
  <c r="AP748" i="1"/>
  <c r="AZ748" i="1" s="1"/>
  <c r="A748" i="1"/>
  <c r="AP747" i="1"/>
  <c r="AZ747" i="1" s="1"/>
  <c r="A747" i="1"/>
  <c r="AP746" i="1"/>
  <c r="AZ746" i="1" s="1"/>
  <c r="A746" i="1"/>
  <c r="AP745" i="1"/>
  <c r="AZ745" i="1" s="1"/>
  <c r="A745" i="1"/>
  <c r="AP744" i="1"/>
  <c r="AZ744" i="1" s="1"/>
  <c r="A744" i="1"/>
  <c r="AP742" i="1"/>
  <c r="AZ742" i="1" s="1"/>
  <c r="A742" i="1"/>
  <c r="AP741" i="1"/>
  <c r="AZ741" i="1" s="1"/>
  <c r="A741" i="1"/>
  <c r="AP740" i="1"/>
  <c r="AZ740" i="1" s="1"/>
  <c r="A740" i="1"/>
  <c r="AP739" i="1"/>
  <c r="AZ739" i="1" s="1"/>
  <c r="A739" i="1"/>
  <c r="AP736" i="1"/>
  <c r="AZ736" i="1" s="1"/>
  <c r="A736" i="1"/>
  <c r="AP732" i="1"/>
  <c r="AZ732" i="1" s="1"/>
  <c r="A732" i="1"/>
  <c r="AP730" i="1"/>
  <c r="AZ730" i="1" s="1"/>
  <c r="A730" i="1"/>
  <c r="AP729" i="1"/>
  <c r="AZ729" i="1" s="1"/>
  <c r="A729" i="1"/>
  <c r="AP728" i="1"/>
  <c r="AZ728" i="1" s="1"/>
  <c r="A728" i="1"/>
  <c r="AP726" i="1"/>
  <c r="AZ726" i="1" s="1"/>
  <c r="A726" i="1"/>
  <c r="AP724" i="1"/>
  <c r="AZ724" i="1" s="1"/>
  <c r="A724" i="1"/>
  <c r="AP723" i="1"/>
  <c r="AZ723" i="1" s="1"/>
  <c r="A723" i="1"/>
  <c r="A722" i="1"/>
  <c r="AP721" i="1"/>
  <c r="AZ721" i="1" s="1"/>
  <c r="A721" i="1"/>
  <c r="AP720" i="1"/>
  <c r="AZ720" i="1" s="1"/>
  <c r="A720" i="1"/>
  <c r="AP717" i="1"/>
  <c r="AZ717" i="1" s="1"/>
  <c r="A717" i="1"/>
  <c r="AP716" i="1"/>
  <c r="AZ716" i="1" s="1"/>
  <c r="A716" i="1"/>
  <c r="AP715" i="1"/>
  <c r="AZ715" i="1" s="1"/>
  <c r="A715" i="1"/>
  <c r="AP714" i="1"/>
  <c r="AZ714" i="1" s="1"/>
  <c r="A714" i="1"/>
  <c r="AP713" i="1"/>
  <c r="AZ713" i="1" s="1"/>
  <c r="A713" i="1"/>
  <c r="AP712" i="1"/>
  <c r="AZ712" i="1" s="1"/>
  <c r="A712" i="1"/>
  <c r="AP710" i="1"/>
  <c r="AZ710" i="1" s="1"/>
  <c r="A710" i="1"/>
  <c r="AP709" i="1"/>
  <c r="AZ709" i="1" s="1"/>
  <c r="A709" i="1"/>
  <c r="AP708" i="1"/>
  <c r="AZ708" i="1" s="1"/>
  <c r="A708" i="1"/>
  <c r="AP706" i="1"/>
  <c r="AZ706" i="1" s="1"/>
  <c r="A706" i="1"/>
  <c r="AP703" i="1"/>
  <c r="AZ703" i="1" s="1"/>
  <c r="A703" i="1"/>
  <c r="AP701" i="1"/>
  <c r="AZ701" i="1" s="1"/>
  <c r="A701" i="1"/>
  <c r="AP700" i="1"/>
  <c r="AZ700" i="1" s="1"/>
  <c r="A700" i="1"/>
  <c r="AP699" i="1"/>
  <c r="AZ699" i="1" s="1"/>
  <c r="A699" i="1"/>
  <c r="AP698" i="1"/>
  <c r="AZ698" i="1" s="1"/>
  <c r="A698" i="1"/>
  <c r="AP697" i="1"/>
  <c r="AZ697" i="1" s="1"/>
  <c r="A697" i="1"/>
  <c r="AP696" i="1"/>
  <c r="AZ696" i="1" s="1"/>
  <c r="A696" i="1"/>
  <c r="AP694" i="1"/>
  <c r="AZ694" i="1" s="1"/>
  <c r="A694" i="1"/>
  <c r="AP692" i="1"/>
  <c r="AZ692" i="1" s="1"/>
  <c r="A692" i="1"/>
  <c r="AP691" i="1"/>
  <c r="AZ691" i="1" s="1"/>
  <c r="A691" i="1"/>
  <c r="AP690" i="1"/>
  <c r="AZ690" i="1" s="1"/>
  <c r="A690" i="1"/>
  <c r="AP689" i="1"/>
  <c r="AZ689" i="1" s="1"/>
  <c r="A689" i="1"/>
  <c r="AP685" i="1"/>
  <c r="AZ685" i="1" s="1"/>
  <c r="A685" i="1"/>
  <c r="AP684" i="1"/>
  <c r="AZ684" i="1" s="1"/>
  <c r="A684" i="1"/>
  <c r="AP683" i="1"/>
  <c r="AZ683" i="1" s="1"/>
  <c r="A683" i="1"/>
  <c r="AP682" i="1"/>
  <c r="AZ682" i="1" s="1"/>
  <c r="A682" i="1"/>
  <c r="AP680" i="1"/>
  <c r="AZ680" i="1" s="1"/>
  <c r="A680" i="1"/>
  <c r="AP678" i="1"/>
  <c r="AZ678" i="1" s="1"/>
  <c r="A678" i="1"/>
  <c r="AP677" i="1"/>
  <c r="AZ677" i="1" s="1"/>
  <c r="A677" i="1"/>
  <c r="AP676" i="1"/>
  <c r="AZ676" i="1" s="1"/>
  <c r="A676" i="1"/>
  <c r="AP675" i="1"/>
  <c r="AZ675" i="1" s="1"/>
  <c r="A675" i="1"/>
  <c r="AP674" i="1"/>
  <c r="AZ674" i="1" s="1"/>
  <c r="A674" i="1"/>
  <c r="AP673" i="1"/>
  <c r="AZ673" i="1" s="1"/>
  <c r="A673" i="1"/>
  <c r="AP672" i="1"/>
  <c r="AZ672" i="1" s="1"/>
  <c r="A672" i="1"/>
  <c r="AP671" i="1"/>
  <c r="AZ671" i="1" s="1"/>
  <c r="A671" i="1"/>
  <c r="AP670" i="1"/>
  <c r="AZ670" i="1" s="1"/>
  <c r="A670" i="1"/>
  <c r="AP669" i="1"/>
  <c r="AZ669" i="1" s="1"/>
  <c r="A669" i="1"/>
  <c r="AP668" i="1"/>
  <c r="AZ668" i="1" s="1"/>
  <c r="A668" i="1"/>
  <c r="AP666" i="1"/>
  <c r="AZ666" i="1" s="1"/>
  <c r="A666" i="1"/>
  <c r="A665" i="1"/>
  <c r="AP664" i="1"/>
  <c r="AZ664" i="1" s="1"/>
  <c r="A664" i="1"/>
  <c r="AP662" i="1"/>
  <c r="AZ662" i="1" s="1"/>
  <c r="A662" i="1"/>
  <c r="AP660" i="1"/>
  <c r="AZ660" i="1" s="1"/>
  <c r="A660" i="1"/>
  <c r="AP659" i="1"/>
  <c r="AZ659" i="1" s="1"/>
  <c r="A659" i="1"/>
  <c r="AP657" i="1"/>
  <c r="AZ657" i="1" s="1"/>
  <c r="A657" i="1"/>
  <c r="AP655" i="1"/>
  <c r="AZ655" i="1" s="1"/>
  <c r="A655" i="1"/>
  <c r="AP654" i="1"/>
  <c r="AZ654" i="1" s="1"/>
  <c r="A654" i="1"/>
  <c r="AP653" i="1"/>
  <c r="AZ653" i="1" s="1"/>
  <c r="A653" i="1"/>
  <c r="AP652" i="1"/>
  <c r="AZ652" i="1" s="1"/>
  <c r="A652" i="1"/>
  <c r="AP651" i="1"/>
  <c r="AZ651" i="1" s="1"/>
  <c r="A651" i="1"/>
  <c r="AP647" i="1"/>
  <c r="AZ647" i="1" s="1"/>
  <c r="A647" i="1"/>
  <c r="AP646" i="1"/>
  <c r="AZ646" i="1" s="1"/>
  <c r="A646" i="1"/>
  <c r="AP644" i="1"/>
  <c r="AZ644" i="1" s="1"/>
  <c r="A644" i="1"/>
  <c r="AP643" i="1"/>
  <c r="AZ643" i="1" s="1"/>
  <c r="A643" i="1"/>
  <c r="AP642" i="1"/>
  <c r="AZ642" i="1" s="1"/>
  <c r="A642" i="1"/>
  <c r="AP641" i="1"/>
  <c r="AZ641" i="1" s="1"/>
  <c r="A641" i="1"/>
  <c r="AP640" i="1"/>
  <c r="AZ640" i="1" s="1"/>
  <c r="A640" i="1"/>
  <c r="AP639" i="1"/>
  <c r="AZ639" i="1" s="1"/>
  <c r="A639" i="1"/>
  <c r="AP638" i="1"/>
  <c r="AZ638" i="1" s="1"/>
  <c r="A638" i="1"/>
  <c r="AP637" i="1"/>
  <c r="AZ637" i="1" s="1"/>
  <c r="A637" i="1"/>
  <c r="AP636" i="1"/>
  <c r="AZ636" i="1" s="1"/>
  <c r="A636" i="1"/>
  <c r="AP635" i="1"/>
  <c r="AZ635" i="1" s="1"/>
  <c r="A635" i="1"/>
  <c r="AP634" i="1"/>
  <c r="AZ634" i="1" s="1"/>
  <c r="A634" i="1"/>
  <c r="AP632" i="1"/>
  <c r="AZ632" i="1" s="1"/>
  <c r="A632" i="1"/>
  <c r="AP630" i="1"/>
  <c r="AZ630" i="1" s="1"/>
  <c r="A630" i="1"/>
  <c r="AP629" i="1"/>
  <c r="AZ629" i="1" s="1"/>
  <c r="A629" i="1"/>
  <c r="AP628" i="1"/>
  <c r="AZ628" i="1" s="1"/>
  <c r="A628" i="1"/>
  <c r="AP626" i="1"/>
  <c r="AZ626" i="1" s="1"/>
  <c r="A626" i="1"/>
  <c r="AP625" i="1"/>
  <c r="AZ625" i="1" s="1"/>
  <c r="A625" i="1"/>
  <c r="AP624" i="1"/>
  <c r="AZ624" i="1" s="1"/>
  <c r="A624" i="1"/>
  <c r="AP622" i="1"/>
  <c r="AZ622" i="1" s="1"/>
  <c r="A622" i="1"/>
  <c r="AP621" i="1"/>
  <c r="AZ621" i="1" s="1"/>
  <c r="A621" i="1"/>
  <c r="AP620" i="1"/>
  <c r="AZ620" i="1" s="1"/>
  <c r="A620" i="1"/>
  <c r="AP618" i="1"/>
  <c r="AZ618" i="1" s="1"/>
  <c r="A618" i="1"/>
  <c r="AP617" i="1"/>
  <c r="AZ617" i="1" s="1"/>
  <c r="A617" i="1"/>
  <c r="AP616" i="1"/>
  <c r="AZ616" i="1" s="1"/>
  <c r="A616" i="1"/>
  <c r="AP613" i="1"/>
  <c r="AZ613" i="1" s="1"/>
  <c r="A613" i="1"/>
  <c r="AP612" i="1"/>
  <c r="AZ612" i="1" s="1"/>
  <c r="A612" i="1"/>
  <c r="AP611" i="1"/>
  <c r="AZ611" i="1" s="1"/>
  <c r="A611" i="1"/>
  <c r="AP610" i="1"/>
  <c r="AZ610" i="1" s="1"/>
  <c r="A610" i="1"/>
  <c r="AP609" i="1"/>
  <c r="AZ609" i="1" s="1"/>
  <c r="A609" i="1"/>
  <c r="A608" i="1"/>
  <c r="AP603" i="1"/>
  <c r="AZ603" i="1" s="1"/>
  <c r="A603" i="1"/>
  <c r="AP602" i="1"/>
  <c r="AZ602" i="1" s="1"/>
  <c r="A602" i="1"/>
  <c r="AP601" i="1"/>
  <c r="AZ601" i="1" s="1"/>
  <c r="A601" i="1"/>
  <c r="AP600" i="1"/>
  <c r="AZ600" i="1" s="1"/>
  <c r="A600" i="1"/>
  <c r="AP599" i="1"/>
  <c r="AZ599" i="1" s="1"/>
  <c r="A599" i="1"/>
  <c r="AP598" i="1"/>
  <c r="AZ598" i="1" s="1"/>
  <c r="A598" i="1"/>
  <c r="AP597" i="1"/>
  <c r="AZ597" i="1" s="1"/>
  <c r="A597" i="1"/>
  <c r="AP596" i="1"/>
  <c r="AZ596" i="1" s="1"/>
  <c r="A596" i="1"/>
  <c r="AP594" i="1"/>
  <c r="AZ594" i="1" s="1"/>
  <c r="A594" i="1"/>
  <c r="AP593" i="1"/>
  <c r="AZ593" i="1" s="1"/>
  <c r="A593" i="1"/>
  <c r="AP592" i="1"/>
  <c r="AZ592" i="1" s="1"/>
  <c r="A592" i="1"/>
  <c r="AP591" i="1"/>
  <c r="AZ591" i="1" s="1"/>
  <c r="A591" i="1"/>
  <c r="AP590" i="1"/>
  <c r="AZ590" i="1" s="1"/>
  <c r="A590" i="1"/>
  <c r="AP589" i="1"/>
  <c r="AZ589" i="1" s="1"/>
  <c r="A589" i="1"/>
  <c r="AP588" i="1"/>
  <c r="AZ588" i="1" s="1"/>
  <c r="A588" i="1"/>
  <c r="AP587" i="1"/>
  <c r="AZ587" i="1" s="1"/>
  <c r="A587" i="1"/>
  <c r="AP586" i="1"/>
  <c r="AZ586" i="1" s="1"/>
  <c r="A586" i="1"/>
  <c r="AP585" i="1"/>
  <c r="AZ585" i="1" s="1"/>
  <c r="A585" i="1"/>
  <c r="AP584" i="1"/>
  <c r="AZ584" i="1" s="1"/>
  <c r="A584" i="1"/>
  <c r="AP582" i="1"/>
  <c r="AZ582" i="1" s="1"/>
  <c r="A582" i="1"/>
  <c r="AP580" i="1"/>
  <c r="AZ580" i="1" s="1"/>
  <c r="A580" i="1"/>
  <c r="AP579" i="1"/>
  <c r="AZ579" i="1" s="1"/>
  <c r="A579" i="1"/>
  <c r="AP578" i="1"/>
  <c r="AZ578" i="1" s="1"/>
  <c r="A578" i="1"/>
  <c r="AP577" i="1"/>
  <c r="AZ577" i="1" s="1"/>
  <c r="A577" i="1"/>
  <c r="AP576" i="1"/>
  <c r="AZ576" i="1" s="1"/>
  <c r="A576" i="1"/>
  <c r="AP575" i="1"/>
  <c r="AZ575" i="1" s="1"/>
  <c r="A575" i="1"/>
  <c r="AP570" i="1"/>
  <c r="AZ570" i="1" s="1"/>
  <c r="A570" i="1"/>
  <c r="A569" i="1"/>
  <c r="AP568" i="1"/>
  <c r="AZ568" i="1" s="1"/>
  <c r="A568" i="1"/>
  <c r="AP566" i="1"/>
  <c r="AZ566" i="1" s="1"/>
  <c r="A566" i="1"/>
  <c r="AP565" i="1"/>
  <c r="AZ565" i="1" s="1"/>
  <c r="A565" i="1"/>
  <c r="AP564" i="1"/>
  <c r="AZ564" i="1" s="1"/>
  <c r="A564" i="1"/>
  <c r="AP563" i="1"/>
  <c r="AZ563" i="1" s="1"/>
  <c r="A563" i="1"/>
  <c r="AP561" i="1"/>
  <c r="AZ561" i="1" s="1"/>
  <c r="A561" i="1"/>
  <c r="A560" i="1"/>
  <c r="AP557" i="1"/>
  <c r="AZ557" i="1" s="1"/>
  <c r="A557" i="1"/>
  <c r="AP556" i="1"/>
  <c r="AZ556" i="1" s="1"/>
  <c r="A556" i="1"/>
  <c r="AP555" i="1"/>
  <c r="AZ555" i="1" s="1"/>
  <c r="A555" i="1"/>
  <c r="AP554" i="1"/>
  <c r="AZ554" i="1" s="1"/>
  <c r="A554" i="1"/>
  <c r="AP553" i="1"/>
  <c r="AZ553" i="1" s="1"/>
  <c r="A553" i="1"/>
  <c r="AP550" i="1"/>
  <c r="AZ550" i="1" s="1"/>
  <c r="A550" i="1"/>
  <c r="AP549" i="1"/>
  <c r="AZ549" i="1" s="1"/>
  <c r="A549" i="1"/>
  <c r="AP548" i="1"/>
  <c r="AZ548" i="1" s="1"/>
  <c r="A548" i="1"/>
  <c r="AP547" i="1"/>
  <c r="AZ547" i="1" s="1"/>
  <c r="A547" i="1"/>
  <c r="AP546" i="1"/>
  <c r="AZ546" i="1" s="1"/>
  <c r="A546" i="1"/>
  <c r="AP545" i="1"/>
  <c r="AZ545" i="1" s="1"/>
  <c r="A545" i="1"/>
  <c r="AP544" i="1"/>
  <c r="AZ544" i="1" s="1"/>
  <c r="A544" i="1"/>
  <c r="AP543" i="1"/>
  <c r="AZ543" i="1" s="1"/>
  <c r="A543" i="1"/>
  <c r="AP542" i="1"/>
  <c r="AZ542" i="1" s="1"/>
  <c r="A542" i="1"/>
  <c r="AP540" i="1"/>
  <c r="AZ540" i="1" s="1"/>
  <c r="A540" i="1"/>
  <c r="AP539" i="1"/>
  <c r="AZ539" i="1" s="1"/>
  <c r="A539" i="1"/>
  <c r="AP537" i="1"/>
  <c r="AZ537" i="1" s="1"/>
  <c r="A537" i="1"/>
  <c r="AP536" i="1"/>
  <c r="AZ536" i="1" s="1"/>
  <c r="A536" i="1"/>
  <c r="AP535" i="1"/>
  <c r="AZ535" i="1" s="1"/>
  <c r="A535" i="1"/>
  <c r="AP534" i="1"/>
  <c r="AZ534" i="1" s="1"/>
  <c r="A534" i="1"/>
  <c r="AP533" i="1"/>
  <c r="AZ533" i="1" s="1"/>
  <c r="A533" i="1"/>
  <c r="AP532" i="1"/>
  <c r="AZ532" i="1" s="1"/>
  <c r="A532" i="1"/>
  <c r="AP531" i="1"/>
  <c r="AZ531" i="1" s="1"/>
  <c r="A531" i="1"/>
  <c r="AP530" i="1"/>
  <c r="AZ530" i="1" s="1"/>
  <c r="A530" i="1"/>
  <c r="AP528" i="1"/>
  <c r="AZ528" i="1" s="1"/>
  <c r="A528" i="1"/>
  <c r="AP526" i="1"/>
  <c r="AZ526" i="1" s="1"/>
  <c r="A526" i="1"/>
  <c r="AP523" i="1"/>
  <c r="AZ523" i="1" s="1"/>
  <c r="A523" i="1"/>
  <c r="AP520" i="1"/>
  <c r="AZ520" i="1" s="1"/>
  <c r="A520" i="1"/>
  <c r="AP519" i="1"/>
  <c r="AZ519" i="1" s="1"/>
  <c r="A519" i="1"/>
  <c r="AP518" i="1"/>
  <c r="AZ518" i="1" s="1"/>
  <c r="A518" i="1"/>
  <c r="AP517" i="1"/>
  <c r="AZ517" i="1" s="1"/>
  <c r="A517" i="1"/>
  <c r="AP516" i="1"/>
  <c r="AZ516" i="1" s="1"/>
  <c r="A516" i="1"/>
  <c r="AP515" i="1"/>
  <c r="AZ515" i="1" s="1"/>
  <c r="A515" i="1"/>
  <c r="AP514" i="1"/>
  <c r="AZ514" i="1" s="1"/>
  <c r="A514" i="1"/>
  <c r="AP513" i="1"/>
  <c r="AZ513" i="1" s="1"/>
  <c r="A513" i="1"/>
  <c r="AP512" i="1"/>
  <c r="AZ512" i="1" s="1"/>
  <c r="A512" i="1"/>
  <c r="AP510" i="1"/>
  <c r="AZ510" i="1" s="1"/>
  <c r="A510" i="1"/>
  <c r="AP508" i="1"/>
  <c r="AZ508" i="1" s="1"/>
  <c r="A508" i="1"/>
  <c r="AP507" i="1"/>
  <c r="AZ507" i="1" s="1"/>
  <c r="A507" i="1"/>
  <c r="AP506" i="1"/>
  <c r="AZ506" i="1" s="1"/>
  <c r="A506" i="1"/>
  <c r="AP505" i="1"/>
  <c r="AZ505" i="1" s="1"/>
  <c r="A505" i="1"/>
  <c r="AP504" i="1"/>
  <c r="AZ504" i="1" s="1"/>
  <c r="A504" i="1"/>
  <c r="AP502" i="1"/>
  <c r="AZ502" i="1" s="1"/>
  <c r="A502" i="1"/>
  <c r="AP501" i="1"/>
  <c r="AZ501" i="1" s="1"/>
  <c r="A501" i="1"/>
  <c r="AP500" i="1"/>
  <c r="AZ500" i="1" s="1"/>
  <c r="A500" i="1"/>
  <c r="AP499" i="1"/>
  <c r="AZ499" i="1" s="1"/>
  <c r="A499" i="1"/>
  <c r="AP498" i="1"/>
  <c r="AZ498" i="1" s="1"/>
  <c r="A498" i="1"/>
  <c r="AP497" i="1"/>
  <c r="AZ497" i="1" s="1"/>
  <c r="A497" i="1"/>
  <c r="AP495" i="1"/>
  <c r="AZ495" i="1" s="1"/>
  <c r="A495" i="1"/>
  <c r="AP494" i="1"/>
  <c r="AZ494" i="1" s="1"/>
  <c r="A494" i="1"/>
  <c r="AP493" i="1"/>
  <c r="AZ493" i="1" s="1"/>
  <c r="A493" i="1"/>
  <c r="AP490" i="1"/>
  <c r="AZ490" i="1" s="1"/>
  <c r="A490" i="1"/>
  <c r="AP489" i="1"/>
  <c r="AZ489" i="1" s="1"/>
  <c r="A489" i="1"/>
  <c r="AP488" i="1"/>
  <c r="AZ488" i="1" s="1"/>
  <c r="A488" i="1"/>
  <c r="AP484" i="1"/>
  <c r="AZ484" i="1" s="1"/>
  <c r="A484" i="1"/>
  <c r="AP483" i="1"/>
  <c r="AZ483" i="1" s="1"/>
  <c r="A483" i="1"/>
  <c r="AP482" i="1"/>
  <c r="AZ482" i="1" s="1"/>
  <c r="A482" i="1"/>
  <c r="AP480" i="1"/>
  <c r="AZ480" i="1" s="1"/>
  <c r="A480" i="1"/>
  <c r="AP478" i="1"/>
  <c r="AZ478" i="1" s="1"/>
  <c r="A478" i="1"/>
  <c r="AP477" i="1"/>
  <c r="AZ477" i="1" s="1"/>
  <c r="A477" i="1"/>
  <c r="AP475" i="1"/>
  <c r="AZ475" i="1" s="1"/>
  <c r="A475" i="1"/>
  <c r="AP474" i="1"/>
  <c r="AZ474" i="1" s="1"/>
  <c r="A474" i="1"/>
  <c r="AP473" i="1"/>
  <c r="AZ473" i="1" s="1"/>
  <c r="A473" i="1"/>
  <c r="AP472" i="1"/>
  <c r="AZ472" i="1" s="1"/>
  <c r="A472" i="1"/>
  <c r="AP470" i="1"/>
  <c r="AZ470" i="1" s="1"/>
  <c r="A470" i="1"/>
  <c r="AP469" i="1"/>
  <c r="AZ469" i="1" s="1"/>
  <c r="A469" i="1"/>
  <c r="AP467" i="1"/>
  <c r="AZ467" i="1" s="1"/>
  <c r="A467" i="1"/>
  <c r="AP466" i="1"/>
  <c r="AZ466" i="1" s="1"/>
  <c r="A466" i="1"/>
  <c r="AP465" i="1"/>
  <c r="AZ465" i="1" s="1"/>
  <c r="A465" i="1"/>
  <c r="AP464" i="1"/>
  <c r="AZ464" i="1" s="1"/>
  <c r="A464" i="1"/>
  <c r="AP462" i="1"/>
  <c r="AZ462" i="1" s="1"/>
  <c r="A462" i="1"/>
  <c r="AP461" i="1"/>
  <c r="AZ461" i="1" s="1"/>
  <c r="A461" i="1"/>
  <c r="AP460" i="1"/>
  <c r="AZ460" i="1" s="1"/>
  <c r="A460" i="1"/>
  <c r="AP459" i="1"/>
  <c r="AZ459" i="1" s="1"/>
  <c r="A459" i="1"/>
  <c r="AP458" i="1"/>
  <c r="AZ458" i="1" s="1"/>
  <c r="A458" i="1"/>
  <c r="AP457" i="1"/>
  <c r="AZ457" i="1" s="1"/>
  <c r="A457" i="1"/>
  <c r="AP456" i="1"/>
  <c r="AZ456" i="1" s="1"/>
  <c r="A456" i="1"/>
  <c r="AP454" i="1"/>
  <c r="AZ454" i="1" s="1"/>
  <c r="A454" i="1"/>
  <c r="AP453" i="1"/>
  <c r="AZ453" i="1" s="1"/>
  <c r="A453" i="1"/>
  <c r="AP452" i="1"/>
  <c r="AZ452" i="1" s="1"/>
  <c r="A452" i="1"/>
  <c r="AP451" i="1"/>
  <c r="AZ451" i="1" s="1"/>
  <c r="A451" i="1"/>
  <c r="AP447" i="1"/>
  <c r="AZ447" i="1" s="1"/>
  <c r="A447" i="1"/>
  <c r="AP446" i="1"/>
  <c r="AZ446" i="1" s="1"/>
  <c r="A446" i="1"/>
  <c r="AP444" i="1"/>
  <c r="AZ444" i="1" s="1"/>
  <c r="A444" i="1"/>
  <c r="AP443" i="1"/>
  <c r="AZ443" i="1" s="1"/>
  <c r="A443" i="1"/>
  <c r="AP442" i="1"/>
  <c r="AZ442" i="1" s="1"/>
  <c r="A442" i="1"/>
  <c r="AP441" i="1"/>
  <c r="AZ441" i="1" s="1"/>
  <c r="A441" i="1"/>
  <c r="AP438" i="1"/>
  <c r="AZ438" i="1" s="1"/>
  <c r="A438" i="1"/>
  <c r="AP436" i="1"/>
  <c r="AZ436" i="1" s="1"/>
  <c r="A436" i="1"/>
  <c r="AP434" i="1"/>
  <c r="AZ434" i="1" s="1"/>
  <c r="A434" i="1"/>
  <c r="AP433" i="1"/>
  <c r="AZ433" i="1" s="1"/>
  <c r="A433" i="1"/>
  <c r="AP432" i="1"/>
  <c r="AZ432" i="1" s="1"/>
  <c r="A432" i="1"/>
  <c r="AP431" i="1"/>
  <c r="AZ431" i="1" s="1"/>
  <c r="A431" i="1"/>
  <c r="AP430" i="1"/>
  <c r="AZ430" i="1" s="1"/>
  <c r="A430" i="1"/>
  <c r="AP429" i="1"/>
  <c r="AZ429" i="1" s="1"/>
  <c r="A429" i="1"/>
  <c r="AP428" i="1"/>
  <c r="AZ428" i="1" s="1"/>
  <c r="A428" i="1"/>
  <c r="AP427" i="1"/>
  <c r="AZ427" i="1" s="1"/>
  <c r="A427" i="1"/>
  <c r="AP426" i="1"/>
  <c r="AZ426" i="1" s="1"/>
  <c r="A426" i="1"/>
  <c r="AP425" i="1"/>
  <c r="AZ425" i="1" s="1"/>
  <c r="A425" i="1"/>
  <c r="AP424" i="1"/>
  <c r="AZ424" i="1" s="1"/>
  <c r="A424" i="1"/>
  <c r="AP422" i="1"/>
  <c r="AZ422" i="1" s="1"/>
  <c r="A422" i="1"/>
  <c r="AP421" i="1"/>
  <c r="AZ421" i="1" s="1"/>
  <c r="A421" i="1"/>
  <c r="AP420" i="1"/>
  <c r="AZ420" i="1" s="1"/>
  <c r="A420" i="1"/>
  <c r="AP419" i="1"/>
  <c r="AZ419" i="1" s="1"/>
  <c r="A419" i="1"/>
  <c r="AP418" i="1"/>
  <c r="AZ418" i="1" s="1"/>
  <c r="A418" i="1"/>
  <c r="AP417" i="1"/>
  <c r="AZ417" i="1" s="1"/>
  <c r="A417" i="1"/>
  <c r="AP416" i="1"/>
  <c r="AZ416" i="1" s="1"/>
  <c r="A416" i="1"/>
  <c r="AP414" i="1"/>
  <c r="AZ414" i="1" s="1"/>
  <c r="A414" i="1"/>
  <c r="AP413" i="1"/>
  <c r="AZ413" i="1" s="1"/>
  <c r="A413" i="1"/>
  <c r="AP412" i="1"/>
  <c r="AZ412" i="1" s="1"/>
  <c r="A412" i="1"/>
  <c r="AP411" i="1"/>
  <c r="AZ411" i="1" s="1"/>
  <c r="A411" i="1"/>
  <c r="AP410" i="1"/>
  <c r="AZ410" i="1" s="1"/>
  <c r="A410" i="1"/>
  <c r="AP409" i="1"/>
  <c r="AZ409" i="1" s="1"/>
  <c r="A409" i="1"/>
  <c r="AP407" i="1"/>
  <c r="AZ407" i="1" s="1"/>
  <c r="A407" i="1" s="1"/>
  <c r="AP404" i="1"/>
  <c r="AZ404" i="1" s="1"/>
  <c r="A404" i="1"/>
  <c r="AP403" i="1"/>
  <c r="AZ403" i="1" s="1"/>
  <c r="A403" i="1"/>
  <c r="AP400" i="1"/>
  <c r="AZ400" i="1" s="1"/>
  <c r="A400" i="1"/>
  <c r="AP398" i="1"/>
  <c r="AZ398" i="1" s="1"/>
  <c r="A398" i="1" s="1"/>
  <c r="AP397" i="1"/>
  <c r="AZ397" i="1" s="1"/>
  <c r="A397" i="1"/>
  <c r="AP395" i="1"/>
  <c r="AZ395" i="1" s="1"/>
  <c r="A395" i="1"/>
  <c r="AP393" i="1"/>
  <c r="AZ393" i="1" s="1"/>
  <c r="A393" i="1"/>
  <c r="AP392" i="1"/>
  <c r="AZ392" i="1" s="1"/>
  <c r="A392" i="1"/>
  <c r="AP390" i="1"/>
  <c r="AZ390" i="1" s="1"/>
  <c r="A390" i="1"/>
  <c r="AP388" i="1"/>
  <c r="AZ388" i="1" s="1"/>
  <c r="A388" i="1"/>
  <c r="AP387" i="1"/>
  <c r="AZ387" i="1" s="1"/>
  <c r="A387" i="1"/>
  <c r="AP386" i="1"/>
  <c r="AZ386" i="1" s="1"/>
  <c r="A386" i="1"/>
  <c r="AP385" i="1"/>
  <c r="AZ385" i="1" s="1"/>
  <c r="A385" i="1"/>
  <c r="AP382" i="1"/>
  <c r="AZ382" i="1" s="1"/>
  <c r="A382" i="1"/>
  <c r="AP381" i="1"/>
  <c r="AZ381" i="1" s="1"/>
  <c r="A381" i="1"/>
  <c r="AP380" i="1"/>
  <c r="AZ380" i="1" s="1"/>
  <c r="A380" i="1"/>
  <c r="AP379" i="1"/>
  <c r="AZ379" i="1" s="1"/>
  <c r="A379" i="1"/>
  <c r="AP378" i="1"/>
  <c r="AZ378" i="1" s="1"/>
  <c r="A378" i="1"/>
  <c r="AP377" i="1"/>
  <c r="AZ377" i="1" s="1"/>
  <c r="A377" i="1"/>
  <c r="AP376" i="1"/>
  <c r="AZ376" i="1" s="1"/>
  <c r="A376" i="1"/>
  <c r="AP375" i="1"/>
  <c r="AZ375" i="1" s="1"/>
  <c r="A375" i="1"/>
  <c r="AP374" i="1"/>
  <c r="AZ374" i="1" s="1"/>
  <c r="A374" i="1"/>
  <c r="AP373" i="1"/>
  <c r="AZ373" i="1" s="1"/>
  <c r="A373" i="1"/>
  <c r="AP372" i="1"/>
  <c r="AZ372" i="1" s="1"/>
  <c r="A372" i="1"/>
  <c r="AP371" i="1"/>
  <c r="AZ371" i="1" s="1"/>
  <c r="A371" i="1"/>
  <c r="A370" i="1"/>
  <c r="AP369" i="1"/>
  <c r="AZ369" i="1" s="1"/>
  <c r="A369" i="1"/>
  <c r="AP368" i="1"/>
  <c r="AZ368" i="1" s="1"/>
  <c r="A368" i="1"/>
  <c r="AP365" i="1"/>
  <c r="AZ365" i="1" s="1"/>
  <c r="A365" i="1" s="1"/>
  <c r="AP363" i="1"/>
  <c r="AZ363" i="1" s="1"/>
  <c r="A363" i="1"/>
  <c r="AP361" i="1"/>
  <c r="AZ361" i="1" s="1"/>
  <c r="A361" i="1"/>
  <c r="AP360" i="1"/>
  <c r="AZ360" i="1" s="1"/>
  <c r="A360" i="1"/>
  <c r="AP359" i="1"/>
  <c r="AZ359" i="1" s="1"/>
  <c r="A359" i="1"/>
  <c r="AP357" i="1"/>
  <c r="AZ357" i="1" s="1"/>
  <c r="A357" i="1"/>
  <c r="AP356" i="1"/>
  <c r="AZ356" i="1" s="1"/>
  <c r="A356" i="1"/>
  <c r="AP355" i="1"/>
  <c r="AZ355" i="1" s="1"/>
  <c r="A355" i="1"/>
  <c r="AP354" i="1"/>
  <c r="AZ354" i="1" s="1"/>
  <c r="A354" i="1"/>
  <c r="AP353" i="1"/>
  <c r="AZ353" i="1" s="1"/>
  <c r="A353" i="1"/>
  <c r="AP352" i="1"/>
  <c r="AZ352" i="1" s="1"/>
  <c r="AP351" i="1"/>
  <c r="AZ351" i="1" s="1"/>
  <c r="A351" i="1"/>
  <c r="AP350" i="1"/>
  <c r="AZ350" i="1" s="1"/>
  <c r="A350" i="1"/>
  <c r="AP347" i="1"/>
  <c r="AZ347" i="1" s="1"/>
  <c r="A347" i="1"/>
  <c r="AP346" i="1"/>
  <c r="AZ346" i="1" s="1"/>
  <c r="A346" i="1"/>
  <c r="AP345" i="1"/>
  <c r="AZ345" i="1" s="1"/>
  <c r="AP343" i="1"/>
  <c r="AZ343" i="1" s="1"/>
  <c r="AP342" i="1"/>
  <c r="AZ342" i="1" s="1"/>
  <c r="A342" i="1"/>
  <c r="AP341" i="1"/>
  <c r="AZ341" i="1" s="1"/>
  <c r="A341" i="1"/>
  <c r="AP340" i="1"/>
  <c r="AZ340" i="1" s="1"/>
  <c r="A340" i="1"/>
  <c r="AP339" i="1"/>
  <c r="AZ339" i="1" s="1"/>
  <c r="A339" i="1"/>
  <c r="AP338" i="1"/>
  <c r="AZ338" i="1" s="1"/>
  <c r="A338" i="1"/>
  <c r="AP337" i="1"/>
  <c r="AZ337" i="1" s="1"/>
  <c r="A337" i="1"/>
  <c r="AP336" i="1"/>
  <c r="AZ336" i="1" s="1"/>
  <c r="A336" i="1"/>
  <c r="AP335" i="1"/>
  <c r="AZ335" i="1" s="1"/>
  <c r="A335" i="1"/>
  <c r="AP334" i="1"/>
  <c r="AZ334" i="1" s="1"/>
  <c r="A334" i="1"/>
  <c r="AP333" i="1"/>
  <c r="AZ333" i="1" s="1"/>
  <c r="A333" i="1"/>
  <c r="AP332" i="1"/>
  <c r="AZ332" i="1" s="1"/>
  <c r="A332" i="1"/>
  <c r="AP331" i="1"/>
  <c r="AZ331" i="1" s="1"/>
  <c r="A331" i="1"/>
  <c r="AP329" i="1"/>
  <c r="AZ329" i="1" s="1"/>
  <c r="A329" i="1"/>
  <c r="AP326" i="1"/>
  <c r="AZ326" i="1" s="1"/>
  <c r="A326" i="1"/>
  <c r="AP324" i="1"/>
  <c r="AZ324" i="1" s="1"/>
  <c r="A324" i="1"/>
  <c r="AP323" i="1"/>
  <c r="AZ323" i="1" s="1"/>
  <c r="A323" i="1"/>
  <c r="AP321" i="1"/>
  <c r="AZ321" i="1" s="1"/>
  <c r="A321" i="1"/>
  <c r="AP320" i="1"/>
  <c r="AZ320" i="1" s="1"/>
  <c r="A320" i="1"/>
  <c r="AP318" i="1"/>
  <c r="AZ318" i="1" s="1"/>
  <c r="A318" i="1"/>
  <c r="AP317" i="1"/>
  <c r="AZ317" i="1" s="1"/>
  <c r="A317" i="1"/>
  <c r="AP316" i="1"/>
  <c r="AZ316" i="1" s="1"/>
  <c r="A316" i="1"/>
  <c r="AP314" i="1"/>
  <c r="AZ314" i="1" s="1"/>
  <c r="A314" i="1"/>
  <c r="AP313" i="1"/>
  <c r="AZ313" i="1" s="1"/>
  <c r="A313" i="1"/>
  <c r="AP312" i="1"/>
  <c r="AZ312" i="1" s="1"/>
  <c r="A312" i="1"/>
  <c r="AP311" i="1"/>
  <c r="AZ311" i="1" s="1"/>
  <c r="A311" i="1"/>
  <c r="AP309" i="1"/>
  <c r="AZ309" i="1" s="1"/>
  <c r="A309" i="1"/>
  <c r="AP308" i="1"/>
  <c r="AZ308" i="1" s="1"/>
  <c r="A308" i="1"/>
  <c r="AP307" i="1"/>
  <c r="AZ307" i="1" s="1"/>
  <c r="A307" i="1"/>
  <c r="AP304" i="1"/>
  <c r="AZ304" i="1" s="1"/>
  <c r="A304" i="1"/>
  <c r="AP303" i="1"/>
  <c r="AZ303" i="1" s="1"/>
  <c r="A303" i="1"/>
  <c r="AP302" i="1"/>
  <c r="AZ302" i="1" s="1"/>
  <c r="A302" i="1"/>
  <c r="AP301" i="1"/>
  <c r="AZ301" i="1" s="1"/>
  <c r="A301" i="1"/>
  <c r="AP300" i="1"/>
  <c r="AZ300" i="1" s="1"/>
  <c r="A300" i="1"/>
  <c r="AP299" i="1"/>
  <c r="AZ299" i="1" s="1"/>
  <c r="A299" i="1"/>
  <c r="AP297" i="1"/>
  <c r="AZ297" i="1" s="1"/>
  <c r="A297" i="1"/>
  <c r="AP296" i="1"/>
  <c r="AZ296" i="1" s="1"/>
  <c r="A296" i="1"/>
  <c r="AP295" i="1"/>
  <c r="AZ295" i="1" s="1"/>
  <c r="A295" i="1"/>
  <c r="AP292" i="1"/>
  <c r="AZ292" i="1" s="1"/>
  <c r="A292" i="1"/>
  <c r="AP291" i="1"/>
  <c r="AZ291" i="1" s="1"/>
  <c r="A291" i="1"/>
  <c r="AP288" i="1"/>
  <c r="AZ288" i="1" s="1"/>
  <c r="A288" i="1"/>
  <c r="AP287" i="1"/>
  <c r="AZ287" i="1" s="1"/>
  <c r="A287" i="1"/>
  <c r="AP285" i="1"/>
  <c r="AZ285" i="1" s="1"/>
  <c r="A285" i="1"/>
  <c r="AP284" i="1"/>
  <c r="AZ284" i="1" s="1"/>
  <c r="A284" i="1"/>
  <c r="AP250" i="1"/>
  <c r="AZ250" i="1" s="1"/>
  <c r="A250" i="1"/>
  <c r="AP249" i="1"/>
  <c r="AZ249" i="1" s="1"/>
  <c r="A249" i="1"/>
  <c r="AP248" i="1"/>
  <c r="AZ248" i="1" s="1"/>
  <c r="A248" i="1"/>
  <c r="AP247" i="1"/>
  <c r="AZ247" i="1" s="1"/>
  <c r="A247" i="1"/>
  <c r="AP245" i="1"/>
  <c r="AZ245" i="1" s="1"/>
  <c r="A245" i="1"/>
  <c r="AP221" i="1"/>
  <c r="A221" i="1"/>
  <c r="AP198" i="1"/>
  <c r="AZ198" i="1" s="1"/>
  <c r="A198" i="1"/>
  <c r="AP197" i="1"/>
  <c r="AZ197" i="1" s="1"/>
  <c r="A197" i="1"/>
  <c r="A181" i="1"/>
  <c r="AP180" i="1"/>
  <c r="AZ180" i="1" s="1"/>
  <c r="A180" i="1"/>
  <c r="AP179" i="1"/>
  <c r="AZ179" i="1" s="1"/>
  <c r="A179" i="1"/>
  <c r="AP177" i="1"/>
  <c r="AZ177" i="1" s="1"/>
  <c r="A177" i="1"/>
  <c r="AP176" i="1"/>
  <c r="AZ176" i="1" s="1"/>
  <c r="A176" i="1"/>
  <c r="AP174" i="1"/>
  <c r="AZ174" i="1" s="1"/>
  <c r="A174" i="1"/>
  <c r="AP173" i="1"/>
  <c r="AZ173" i="1" s="1"/>
  <c r="A173" i="1"/>
  <c r="AP172" i="1"/>
  <c r="AZ172" i="1" s="1"/>
  <c r="A172" i="1"/>
  <c r="AP170" i="1"/>
  <c r="AZ170" i="1" s="1"/>
  <c r="A170" i="1"/>
  <c r="AP169" i="1"/>
  <c r="AZ169" i="1" s="1"/>
  <c r="A169" i="1"/>
  <c r="AP126" i="1"/>
  <c r="A126" i="1"/>
  <c r="AP4" i="1"/>
  <c r="A4" i="1"/>
  <c r="BE5" i="1"/>
  <c r="A281" i="1"/>
  <c r="A270" i="1"/>
  <c r="A294" i="1"/>
  <c r="A280" i="1"/>
  <c r="A196" i="1"/>
  <c r="A293" i="1"/>
  <c r="A279" i="1"/>
  <c r="A265" i="1"/>
  <c r="A278" i="1"/>
  <c r="A194" i="1"/>
  <c r="A275" i="1"/>
  <c r="A272" i="1"/>
  <c r="A271" i="1"/>
  <c r="AP7" i="1"/>
  <c r="AZ7" i="1" s="1"/>
  <c r="BE7" i="1" s="1"/>
  <c r="BN7" i="1" s="1"/>
  <c r="AP2133" i="1"/>
  <c r="AP12" i="1"/>
  <c r="AP11" i="1"/>
  <c r="AZ11" i="1" s="1"/>
  <c r="A11" i="1" s="1"/>
  <c r="AP10" i="1"/>
  <c r="AZ10" i="1" s="1"/>
  <c r="AP1574" i="1"/>
  <c r="AP1295" i="1"/>
  <c r="AP1271" i="1"/>
  <c r="AP1231" i="1"/>
  <c r="AP903" i="1"/>
  <c r="AP20" i="1"/>
  <c r="AP19" i="1"/>
  <c r="AZ19" i="1" s="1"/>
  <c r="AP18" i="1"/>
  <c r="AZ18" i="1" s="1"/>
  <c r="AP129" i="1"/>
  <c r="AZ129" i="1" s="1"/>
  <c r="A282" i="1"/>
  <c r="A274" i="1"/>
  <c r="A195" i="1"/>
  <c r="BV2615" i="1"/>
  <c r="BV2556" i="1"/>
  <c r="BV2486" i="1"/>
  <c r="BV2483" i="1"/>
  <c r="BV2390" i="1"/>
  <c r="BV2259" i="1"/>
  <c r="BV2230" i="1"/>
  <c r="BV2076" i="1"/>
  <c r="BV2071" i="1"/>
  <c r="BV2039" i="1"/>
  <c r="BV1971" i="1"/>
  <c r="BV1932" i="1"/>
  <c r="BV1875" i="1"/>
  <c r="BV1868" i="1"/>
  <c r="BV2897" i="1"/>
  <c r="BV2857" i="1"/>
  <c r="BV2816" i="1"/>
  <c r="BV2809" i="1"/>
  <c r="BV2804" i="1"/>
  <c r="BV2803" i="1"/>
  <c r="BV2776" i="1"/>
  <c r="BV2775" i="1"/>
  <c r="BV2755" i="1"/>
  <c r="BV2741" i="1"/>
  <c r="BV2704" i="1"/>
  <c r="BV2681" i="1"/>
  <c r="BV2675" i="1"/>
  <c r="BV2674" i="1"/>
  <c r="BV2508" i="1"/>
  <c r="BV2462" i="1"/>
  <c r="BV2387" i="1"/>
  <c r="BV2304" i="1"/>
  <c r="BV2234" i="1"/>
  <c r="BV2146" i="1"/>
  <c r="BV1970" i="1"/>
  <c r="BV1939" i="1"/>
  <c r="BV2948" i="1"/>
  <c r="BV2865" i="1"/>
  <c r="BV2802" i="1"/>
  <c r="BV2792" i="1"/>
  <c r="BV2782" i="1"/>
  <c r="BV2769" i="1"/>
  <c r="BV2756" i="1"/>
  <c r="BV2739" i="1"/>
  <c r="BV2720" i="1"/>
  <c r="BV2656" i="1"/>
  <c r="BV2506" i="1"/>
  <c r="BV2497" i="1"/>
  <c r="BV2446" i="1"/>
  <c r="BV2400" i="1"/>
  <c r="BV2295" i="1"/>
  <c r="BV2147" i="1"/>
  <c r="BV2131" i="1"/>
  <c r="BV2035" i="1"/>
  <c r="BV1985" i="1"/>
  <c r="BV1860" i="1"/>
  <c r="BV1833" i="1"/>
  <c r="BV1817" i="1"/>
  <c r="BV1776" i="1"/>
  <c r="BV1760" i="1"/>
  <c r="BV1754" i="1"/>
  <c r="BV1734" i="1"/>
  <c r="BV1708" i="1"/>
  <c r="BV1707" i="1"/>
  <c r="BV1703" i="1"/>
  <c r="BV1686" i="1"/>
  <c r="BV1670" i="1"/>
  <c r="BV1617" i="1"/>
  <c r="BV1604" i="1"/>
  <c r="BV1599" i="1"/>
  <c r="BV1596" i="1"/>
  <c r="BV1572" i="1"/>
  <c r="BV1567" i="1"/>
  <c r="BV1564" i="1"/>
  <c r="BV1540" i="1"/>
  <c r="BV1535" i="1"/>
  <c r="BV1504" i="1"/>
  <c r="BV1476" i="1"/>
  <c r="BV1471" i="1"/>
  <c r="BV1459" i="1"/>
  <c r="BV1449" i="1"/>
  <c r="BV1446" i="1"/>
  <c r="BV1439" i="1"/>
  <c r="BV1414" i="1"/>
  <c r="BV1408" i="1"/>
  <c r="BV1395" i="1"/>
  <c r="BV1394" i="1"/>
  <c r="BV1383" i="1"/>
  <c r="BV1380" i="1"/>
  <c r="BV1375" i="1"/>
  <c r="BV1362" i="1"/>
  <c r="BV1342" i="1"/>
  <c r="BV1340" i="1"/>
  <c r="BV1338" i="1"/>
  <c r="BV1300" i="1"/>
  <c r="BV1276" i="1"/>
  <c r="BV1274" i="1"/>
  <c r="BV1202" i="1"/>
  <c r="BV1158" i="1"/>
  <c r="BV1116" i="1"/>
  <c r="BV1114" i="1"/>
  <c r="BV1084" i="1"/>
  <c r="BV1082" i="1"/>
  <c r="BV1052" i="1"/>
  <c r="BV1050" i="1"/>
  <c r="BV1034" i="1"/>
  <c r="BV1013" i="1"/>
  <c r="BV988" i="1"/>
  <c r="BV986" i="1"/>
  <c r="BV924" i="1"/>
  <c r="BV922" i="1"/>
  <c r="BV906" i="1"/>
  <c r="BV902" i="1"/>
  <c r="BV892" i="1"/>
  <c r="BV876" i="1"/>
  <c r="BV871" i="1"/>
  <c r="BV832" i="1"/>
  <c r="BV812" i="1"/>
  <c r="BV807" i="1"/>
  <c r="BV799" i="1"/>
  <c r="BV787" i="1"/>
  <c r="BV765" i="1"/>
  <c r="BV760" i="1"/>
  <c r="BV759" i="1"/>
  <c r="BV711" i="1"/>
  <c r="BV702" i="1"/>
  <c r="BV671" i="1"/>
  <c r="BV663" i="1"/>
  <c r="BV655" i="1"/>
  <c r="BV607" i="1"/>
  <c r="BV599" i="1"/>
  <c r="BV560" i="1"/>
  <c r="BV555" i="1"/>
  <c r="BV554" i="1"/>
  <c r="BV544" i="1"/>
  <c r="BV489" i="1"/>
  <c r="BV474" i="1"/>
  <c r="BV415" i="1"/>
  <c r="BV409" i="1"/>
  <c r="BV397" i="1"/>
  <c r="BV351" i="1"/>
  <c r="BV320" i="1"/>
  <c r="BV312" i="1"/>
  <c r="BV293" i="1"/>
  <c r="BV241" i="1"/>
  <c r="BV232" i="1"/>
  <c r="BV194" i="1"/>
  <c r="BV185" i="1"/>
  <c r="BV176" i="1"/>
  <c r="BV175" i="1"/>
  <c r="BV156" i="1"/>
  <c r="BV153" i="1"/>
  <c r="BV152" i="1"/>
  <c r="BV150" i="1"/>
  <c r="BV142" i="1"/>
  <c r="BV136" i="1"/>
  <c r="BV119" i="1"/>
  <c r="BV104" i="1"/>
  <c r="BV2936" i="1"/>
  <c r="BV2925" i="1"/>
  <c r="BV2924" i="1"/>
  <c r="BV2916" i="1"/>
  <c r="BV2875" i="1"/>
  <c r="BV2856" i="1"/>
  <c r="BV2844" i="1"/>
  <c r="BV2835" i="1"/>
  <c r="BV2824" i="1"/>
  <c r="BV2815" i="1"/>
  <c r="BV2784" i="1"/>
  <c r="BV2780" i="1"/>
  <c r="BV2779" i="1"/>
  <c r="BV2760" i="1"/>
  <c r="BV2744" i="1"/>
  <c r="BV2737" i="1"/>
  <c r="BV2722" i="1"/>
  <c r="BV2717" i="1"/>
  <c r="BV2714" i="1"/>
  <c r="BV2707" i="1"/>
  <c r="BV2706" i="1"/>
  <c r="BV2687" i="1"/>
  <c r="BV2673" i="1"/>
  <c r="BV2666" i="1"/>
  <c r="BV2661" i="1"/>
  <c r="BV2643" i="1"/>
  <c r="BV2617" i="1"/>
  <c r="BV2593" i="1"/>
  <c r="BV2590" i="1"/>
  <c r="BV2579" i="1"/>
  <c r="BV2542" i="1"/>
  <c r="BV2527" i="1"/>
  <c r="BV2515" i="1"/>
  <c r="BV2476" i="1"/>
  <c r="BV2451" i="1"/>
  <c r="BV2444" i="1"/>
  <c r="BV2442" i="1"/>
  <c r="BV2439" i="1"/>
  <c r="BV2419" i="1"/>
  <c r="BV2412" i="1"/>
  <c r="BV2406" i="1"/>
  <c r="BV2380" i="1"/>
  <c r="BV2364" i="1"/>
  <c r="BV2352" i="1"/>
  <c r="BV2348" i="1"/>
  <c r="BV2337" i="1"/>
  <c r="BV2323" i="1"/>
  <c r="BV2316" i="1"/>
  <c r="BV2273" i="1"/>
  <c r="BV2270" i="1"/>
  <c r="BV2267" i="1"/>
  <c r="BV2263" i="1"/>
  <c r="BV2252" i="1"/>
  <c r="BV2220" i="1"/>
  <c r="BV2195" i="1"/>
  <c r="BV2188" i="1"/>
  <c r="BV2186" i="1"/>
  <c r="BV2160" i="1"/>
  <c r="BV2156" i="1"/>
  <c r="BV2134" i="1"/>
  <c r="BV2099" i="1"/>
  <c r="BV2073" i="1"/>
  <c r="BV2041" i="1"/>
  <c r="BV2038" i="1"/>
  <c r="BV2028" i="1"/>
  <c r="BV2003" i="1"/>
  <c r="BV1981" i="1"/>
  <c r="BV1953" i="1"/>
  <c r="BV1921" i="1"/>
  <c r="BV1904" i="1"/>
  <c r="BV1885" i="1"/>
  <c r="BV1847" i="1"/>
  <c r="BV1843" i="1"/>
  <c r="BV1842" i="1"/>
  <c r="BV1811" i="1"/>
  <c r="BV1804" i="1"/>
  <c r="BV1782" i="1"/>
  <c r="BV1702" i="1"/>
  <c r="BV1664" i="1"/>
  <c r="BV1654" i="1"/>
  <c r="BV1649" i="1"/>
  <c r="BV1644" i="1"/>
  <c r="BV1643" i="1"/>
  <c r="BV1639" i="1"/>
  <c r="BV1607" i="1"/>
  <c r="BV1585" i="1"/>
  <c r="BV1508" i="1"/>
  <c r="BV1503" i="1"/>
  <c r="BV1500" i="1"/>
  <c r="BV1490" i="1"/>
  <c r="BV1483" i="1"/>
  <c r="BV1468" i="1"/>
  <c r="BV1444" i="1"/>
  <c r="BV1412" i="1"/>
  <c r="BV1411" i="1"/>
  <c r="BV1407" i="1"/>
  <c r="BV1404" i="1"/>
  <c r="BV1398" i="1"/>
  <c r="BV1372" i="1"/>
  <c r="BV1370" i="1"/>
  <c r="BV1366" i="1"/>
  <c r="BV1360" i="1"/>
  <c r="BV1355" i="1"/>
  <c r="BV1344" i="1"/>
  <c r="BV1337" i="1"/>
  <c r="BV1330" i="1"/>
  <c r="BV1320" i="1"/>
  <c r="BV1308" i="1"/>
  <c r="BV1306" i="1"/>
  <c r="BV1229" i="1"/>
  <c r="BV1212" i="1"/>
  <c r="BV1210" i="1"/>
  <c r="BV1180" i="1"/>
  <c r="BV1178" i="1"/>
  <c r="BV1148" i="1"/>
  <c r="BV1146" i="1"/>
  <c r="BV1135" i="1"/>
  <c r="BV936" i="1"/>
  <c r="BV921" i="1"/>
  <c r="BV918" i="1"/>
  <c r="BV895" i="1"/>
  <c r="BV878" i="1"/>
  <c r="BV830" i="1"/>
  <c r="BV822" i="1"/>
  <c r="BV816" i="1"/>
  <c r="BV806" i="1"/>
  <c r="BV758" i="1"/>
  <c r="BV662" i="1"/>
  <c r="BV637" i="1"/>
  <c r="BV606" i="1"/>
  <c r="BV573" i="1"/>
  <c r="BV550" i="1"/>
  <c r="BV549" i="1"/>
  <c r="BV465" i="1"/>
  <c r="BV396" i="1"/>
  <c r="BV395" i="1"/>
  <c r="BV377" i="1"/>
  <c r="BV369" i="1"/>
  <c r="BV269" i="1"/>
  <c r="BV229" i="1"/>
  <c r="BV218" i="1"/>
  <c r="BV179" i="1"/>
  <c r="BV146" i="1"/>
  <c r="BV141" i="1"/>
  <c r="BV118" i="1"/>
  <c r="BV108" i="1"/>
  <c r="BV103" i="1"/>
  <c r="BV96" i="1"/>
  <c r="BV88" i="1"/>
  <c r="BV85" i="1"/>
  <c r="BV80" i="1"/>
  <c r="BV77" i="1"/>
  <c r="BV69" i="1"/>
  <c r="BV64" i="1"/>
  <c r="BV41" i="1"/>
  <c r="BV38" i="1"/>
  <c r="BV93" i="1"/>
  <c r="BV75" i="1"/>
  <c r="BV67" i="1"/>
  <c r="BV65" i="1"/>
  <c r="BV62" i="1"/>
  <c r="BV53" i="1"/>
  <c r="BV48" i="1"/>
  <c r="BV29" i="1"/>
  <c r="BV21" i="1"/>
  <c r="BV9" i="1"/>
  <c r="BV2956" i="1"/>
  <c r="BV2955" i="1"/>
  <c r="BV2935" i="1"/>
  <c r="BV2928" i="1"/>
  <c r="BV2907" i="1"/>
  <c r="BV2900" i="1"/>
  <c r="BV2899" i="1"/>
  <c r="BV2892" i="1"/>
  <c r="BV2891" i="1"/>
  <c r="BV2885" i="1"/>
  <c r="BV2884" i="1"/>
  <c r="BV2868" i="1"/>
  <c r="BV2867" i="1"/>
  <c r="BV2859" i="1"/>
  <c r="BV2827" i="1"/>
  <c r="BV2800" i="1"/>
  <c r="BV2793" i="1"/>
  <c r="BV2777" i="1"/>
  <c r="BV2771" i="1"/>
  <c r="BV2752" i="1"/>
  <c r="BV2728" i="1"/>
  <c r="BV2705" i="1"/>
  <c r="BV2695" i="1"/>
  <c r="BV2684" i="1"/>
  <c r="BV2683" i="1"/>
  <c r="BV2682" i="1"/>
  <c r="BV2665" i="1"/>
  <c r="BV2647" i="1"/>
  <c r="BV2641" i="1"/>
  <c r="BV2629" i="1"/>
  <c r="BV2611" i="1"/>
  <c r="BV2604" i="1"/>
  <c r="BV2587" i="1"/>
  <c r="BV2586" i="1"/>
  <c r="BV2572" i="1"/>
  <c r="BV2561" i="1"/>
  <c r="BV2549" i="1"/>
  <c r="BV2547" i="1"/>
  <c r="BV2540" i="1"/>
  <c r="BV2539" i="1"/>
  <c r="BV2500" i="1"/>
  <c r="BV2498" i="1"/>
  <c r="BV2480" i="1"/>
  <c r="BV2441" i="1"/>
  <c r="BV2423" i="1"/>
  <c r="BV2370" i="1"/>
  <c r="BV2355" i="1"/>
  <c r="BV2327" i="1"/>
  <c r="BV2291" i="1"/>
  <c r="BV2290" i="1"/>
  <c r="BV2284" i="1"/>
  <c r="BV2232" i="1"/>
  <c r="BV2227" i="1"/>
  <c r="BV2226" i="1"/>
  <c r="BV2204" i="1"/>
  <c r="BV2167" i="1"/>
  <c r="BV2166" i="1"/>
  <c r="BV2163" i="1"/>
  <c r="BV2133" i="1"/>
  <c r="BV2124" i="1"/>
  <c r="BV2092" i="1"/>
  <c r="BV2072" i="1"/>
  <c r="BV2067" i="1"/>
  <c r="BV2060" i="1"/>
  <c r="BV2046" i="1"/>
  <c r="BV2040" i="1"/>
  <c r="BV2037" i="1"/>
  <c r="BV2007" i="1"/>
  <c r="BV1996" i="1"/>
  <c r="BV1994" i="1"/>
  <c r="BV1988" i="1"/>
  <c r="BV1974" i="1"/>
  <c r="BV1964" i="1"/>
  <c r="BV1911" i="1"/>
  <c r="BV1909" i="1"/>
  <c r="BV1907" i="1"/>
  <c r="BV1900" i="1"/>
  <c r="BV1878" i="1"/>
  <c r="BV1862" i="1"/>
  <c r="BV1836" i="1"/>
  <c r="BV1791" i="1"/>
  <c r="BV1779" i="1"/>
  <c r="BV1772" i="1"/>
  <c r="BV1740" i="1"/>
  <c r="BV1739" i="1"/>
  <c r="BV1735" i="1"/>
  <c r="BV1712" i="1"/>
  <c r="BV1709" i="1"/>
  <c r="BV1676" i="1"/>
  <c r="BV1675" i="1"/>
  <c r="BV1671" i="1"/>
  <c r="BV1638" i="1"/>
  <c r="BV1633" i="1"/>
  <c r="BV1600" i="1"/>
  <c r="BV1576" i="1"/>
  <c r="BV1568" i="1"/>
  <c r="BV1552" i="1"/>
  <c r="BV1536" i="1"/>
  <c r="BV1532" i="1"/>
  <c r="BV1478" i="1"/>
  <c r="BV1472" i="1"/>
  <c r="BV1456" i="1"/>
  <c r="BV1451" i="1"/>
  <c r="BV1447" i="1"/>
  <c r="BV1440" i="1"/>
  <c r="BV1436" i="1"/>
  <c r="BV1435" i="1"/>
  <c r="BV1387" i="1"/>
  <c r="BV1376" i="1"/>
  <c r="BV1349" i="1"/>
  <c r="BV1347" i="1"/>
  <c r="BV1343" i="1"/>
  <c r="BV1326" i="1"/>
  <c r="BV1325" i="1"/>
  <c r="BV1322" i="1"/>
  <c r="BV1314" i="1"/>
  <c r="BV1302" i="1"/>
  <c r="BV1258" i="1"/>
  <c r="BV1245" i="1"/>
  <c r="BV1244" i="1"/>
  <c r="BV1242" i="1"/>
  <c r="BV1145" i="1"/>
  <c r="BV1142" i="1"/>
  <c r="BV1137" i="1"/>
  <c r="BV1038" i="1"/>
  <c r="BV1020" i="1"/>
  <c r="BV1018" i="1"/>
  <c r="BV998" i="1"/>
  <c r="BV970" i="1"/>
  <c r="BV956" i="1"/>
  <c r="BV954" i="1"/>
  <c r="BV930" i="1"/>
  <c r="BV912" i="1"/>
  <c r="BV904" i="1"/>
  <c r="BV694" i="1"/>
  <c r="BV656" i="1"/>
  <c r="BV639" i="1"/>
  <c r="BV623" i="1"/>
  <c r="BV517" i="1"/>
  <c r="BV506" i="1"/>
  <c r="BV449" i="1"/>
  <c r="BV410" i="1"/>
  <c r="BV385" i="1"/>
  <c r="BV368" i="1"/>
  <c r="BV366" i="1"/>
  <c r="BV356" i="1"/>
  <c r="BV296" i="1"/>
  <c r="BV272" i="1"/>
  <c r="BV260" i="1"/>
  <c r="BV254" i="1"/>
  <c r="BV237" i="1"/>
  <c r="BV198" i="1"/>
  <c r="BV178" i="1"/>
  <c r="BV157" i="1"/>
  <c r="BV145" i="1"/>
  <c r="BV132" i="1"/>
  <c r="BV114" i="1"/>
  <c r="BV107" i="1"/>
  <c r="BV79" i="1"/>
  <c r="BV76" i="1"/>
  <c r="BV68" i="1"/>
  <c r="BV54" i="1"/>
  <c r="BV49" i="1"/>
  <c r="BV26" i="1"/>
  <c r="BV16" i="1"/>
  <c r="BV4" i="1"/>
  <c r="BV3" i="1"/>
  <c r="AP2924" i="1"/>
  <c r="AZ2924" i="1" s="1"/>
  <c r="AP2901" i="1"/>
  <c r="AZ2901" i="1" s="1"/>
  <c r="AP2862" i="1"/>
  <c r="AZ2862" i="1" s="1"/>
  <c r="AP2814" i="1"/>
  <c r="AZ2814" i="1" s="1"/>
  <c r="AP2771" i="1"/>
  <c r="AZ2771" i="1" s="1"/>
  <c r="AP2749" i="1"/>
  <c r="AZ2749" i="1" s="1"/>
  <c r="AP2736" i="1"/>
  <c r="AZ2736" i="1" s="1"/>
  <c r="AP2685" i="1"/>
  <c r="AZ2685" i="1" s="1"/>
  <c r="AP2669" i="1"/>
  <c r="AZ2669" i="1" s="1"/>
  <c r="AP2643" i="1"/>
  <c r="AZ2643" i="1" s="1"/>
  <c r="AP2611" i="1"/>
  <c r="AZ2611" i="1" s="1"/>
  <c r="AP2956" i="1"/>
  <c r="AZ2956" i="1" s="1"/>
  <c r="AP2891" i="1"/>
  <c r="AZ2891" i="1" s="1"/>
  <c r="AP2869" i="1"/>
  <c r="AZ2869" i="1" s="1"/>
  <c r="AP2836" i="1"/>
  <c r="AZ2836" i="1" s="1"/>
  <c r="AP2807" i="1"/>
  <c r="AZ2807" i="1" s="1"/>
  <c r="AP2803" i="1"/>
  <c r="AZ2803" i="1" s="1"/>
  <c r="AP2787" i="1"/>
  <c r="AZ2787" i="1" s="1"/>
  <c r="AP2755" i="1"/>
  <c r="AZ2755" i="1" s="1"/>
  <c r="AP2733" i="1"/>
  <c r="AZ2733" i="1" s="1"/>
  <c r="AP2723" i="1"/>
  <c r="AZ2723" i="1" s="1"/>
  <c r="AP2703" i="1"/>
  <c r="AZ2703" i="1" s="1"/>
  <c r="AP2699" i="1"/>
  <c r="AZ2699" i="1" s="1"/>
  <c r="AP2696" i="1"/>
  <c r="AZ2696" i="1" s="1"/>
  <c r="AP2692" i="1"/>
  <c r="AZ2692" i="1" s="1"/>
  <c r="AP2663" i="1"/>
  <c r="AZ2663" i="1" s="1"/>
  <c r="AP2659" i="1"/>
  <c r="AZ2659" i="1" s="1"/>
  <c r="AP2653" i="1"/>
  <c r="AZ2653" i="1" s="1"/>
  <c r="AP2637" i="1"/>
  <c r="AZ2637" i="1" s="1"/>
  <c r="AP2627" i="1"/>
  <c r="AZ2627" i="1" s="1"/>
  <c r="AP2621" i="1"/>
  <c r="AZ2621" i="1" s="1"/>
  <c r="AP2075" i="1"/>
  <c r="AZ2075" i="1" s="1"/>
  <c r="AP2063" i="1"/>
  <c r="AZ2063" i="1" s="1"/>
  <c r="AP2059" i="1"/>
  <c r="AZ2059" i="1" s="1"/>
  <c r="AP2052" i="1"/>
  <c r="AZ2052" i="1" s="1"/>
  <c r="AP1956" i="1"/>
  <c r="AZ1956" i="1" s="1"/>
  <c r="AP1934" i="1"/>
  <c r="AZ1934" i="1" s="1"/>
  <c r="AP1927" i="1"/>
  <c r="AZ1927" i="1" s="1"/>
  <c r="AP1910" i="1"/>
  <c r="AZ1910" i="1" s="1"/>
  <c r="AP1903" i="1"/>
  <c r="AZ1903" i="1" s="1"/>
  <c r="AP1869" i="1"/>
  <c r="AZ1869" i="1" s="1"/>
  <c r="AP1853" i="1"/>
  <c r="AZ1853" i="1" s="1"/>
  <c r="AP1846" i="1"/>
  <c r="AZ1846" i="1" s="1"/>
  <c r="AP1836" i="1"/>
  <c r="AZ1836" i="1" s="1"/>
  <c r="AP1827" i="1"/>
  <c r="AZ1827" i="1" s="1"/>
  <c r="AP1811" i="1"/>
  <c r="AZ1811" i="1" s="1"/>
  <c r="AP1796" i="1"/>
  <c r="AZ1796" i="1" s="1"/>
  <c r="AP1777" i="1"/>
  <c r="AZ1777" i="1" s="1"/>
  <c r="AP1774" i="1"/>
  <c r="AZ1774" i="1" s="1"/>
  <c r="AP1755" i="1"/>
  <c r="AZ1755" i="1" s="1"/>
  <c r="AP1731" i="1"/>
  <c r="AZ1731" i="1" s="1"/>
  <c r="AP1715" i="1"/>
  <c r="AZ1715" i="1" s="1"/>
  <c r="AP1692" i="1"/>
  <c r="AZ1692" i="1" s="1"/>
  <c r="AP1598" i="1"/>
  <c r="AZ1598" i="1" s="1"/>
  <c r="AP1580" i="1"/>
  <c r="AZ1580" i="1" s="1"/>
  <c r="AP1571" i="1"/>
  <c r="AZ1571" i="1" s="1"/>
  <c r="AP1548" i="1"/>
  <c r="AZ1548" i="1" s="1"/>
  <c r="AP1532" i="1"/>
  <c r="AZ1532" i="1" s="1"/>
  <c r="AP1507" i="1"/>
  <c r="AZ1507" i="1" s="1"/>
  <c r="AP1484" i="1"/>
  <c r="AZ1484" i="1" s="1"/>
  <c r="AP1459" i="1"/>
  <c r="AZ1459" i="1" s="1"/>
  <c r="AP1444" i="1"/>
  <c r="AZ1444" i="1" s="1"/>
  <c r="AP1428" i="1"/>
  <c r="AZ1428" i="1" s="1"/>
  <c r="AP1413" i="1"/>
  <c r="AZ1413" i="1" s="1"/>
  <c r="AP1404" i="1"/>
  <c r="AZ1404" i="1" s="1"/>
  <c r="AP1389" i="1"/>
  <c r="AZ1389" i="1" s="1"/>
  <c r="AP1379" i="1"/>
  <c r="AZ1379" i="1" s="1"/>
  <c r="AP1373" i="1"/>
  <c r="AZ1373" i="1" s="1"/>
  <c r="AP1319" i="1"/>
  <c r="AZ1319" i="1" s="1"/>
  <c r="AP1315" i="1"/>
  <c r="AZ1315" i="1" s="1"/>
  <c r="AP1312" i="1"/>
  <c r="AZ1312" i="1" s="1"/>
  <c r="AP1308" i="1"/>
  <c r="AZ1308" i="1" s="1"/>
  <c r="AP1274" i="1"/>
  <c r="AZ1274" i="1" s="1"/>
  <c r="AP1268" i="1"/>
  <c r="AZ1268" i="1" s="1"/>
  <c r="AP1245" i="1"/>
  <c r="AZ1245" i="1" s="1"/>
  <c r="AP1235" i="1"/>
  <c r="AZ1235" i="1" s="1"/>
  <c r="AP1229" i="1"/>
  <c r="AZ1229" i="1" s="1"/>
  <c r="AP1207" i="1"/>
  <c r="AZ1207" i="1" s="1"/>
  <c r="AP1204" i="1"/>
  <c r="AZ1204" i="1" s="1"/>
  <c r="AP1195" i="1"/>
  <c r="AZ1195" i="1" s="1"/>
  <c r="AP1189" i="1"/>
  <c r="AZ1189" i="1" s="1"/>
  <c r="AP1180" i="1"/>
  <c r="AZ1180" i="1" s="1"/>
  <c r="AP1123" i="1"/>
  <c r="AZ1123" i="1" s="1"/>
  <c r="AP1107" i="1"/>
  <c r="AZ1107" i="1" s="1"/>
  <c r="AP1104" i="1"/>
  <c r="AZ1104" i="1" s="1"/>
  <c r="AP1076" i="1"/>
  <c r="AZ1076" i="1" s="1"/>
  <c r="AP1060" i="1"/>
  <c r="AZ1060" i="1" s="1"/>
  <c r="AP1035" i="1"/>
  <c r="AZ1035" i="1" s="1"/>
  <c r="AP1011" i="1"/>
  <c r="AZ1011" i="1" s="1"/>
  <c r="AP990" i="1"/>
  <c r="AZ990" i="1" s="1"/>
  <c r="AP948" i="1"/>
  <c r="AZ948" i="1" s="1"/>
  <c r="AP923" i="1"/>
  <c r="AZ923" i="1" s="1"/>
  <c r="AP899" i="1"/>
  <c r="AZ899" i="1" s="1"/>
  <c r="AP476" i="1"/>
  <c r="AZ476" i="1" s="1"/>
  <c r="AP366" i="1"/>
  <c r="AZ366" i="1" s="1"/>
  <c r="AP2940" i="1"/>
  <c r="AZ2940" i="1" s="1"/>
  <c r="AP2884" i="1"/>
  <c r="AZ2884" i="1" s="1"/>
  <c r="AP2865" i="1"/>
  <c r="AZ2865" i="1" s="1"/>
  <c r="AP2852" i="1"/>
  <c r="AZ2852" i="1" s="1"/>
  <c r="AP2820" i="1"/>
  <c r="AZ2820" i="1" s="1"/>
  <c r="AP2781" i="1"/>
  <c r="AZ2781" i="1" s="1"/>
  <c r="AP2765" i="1"/>
  <c r="AZ2765" i="1" s="1"/>
  <c r="AP2739" i="1"/>
  <c r="AZ2739" i="1" s="1"/>
  <c r="AP2716" i="1"/>
  <c r="AZ2716" i="1" s="1"/>
  <c r="AP2675" i="1"/>
  <c r="AZ2675" i="1" s="1"/>
  <c r="AP2640" i="1"/>
  <c r="AZ2640" i="1" s="1"/>
  <c r="AP2931" i="1"/>
  <c r="AZ2931" i="1" s="1"/>
  <c r="AP2918" i="1"/>
  <c r="AZ2918" i="1" s="1"/>
  <c r="AP2908" i="1"/>
  <c r="AZ2908" i="1" s="1"/>
  <c r="AP2875" i="1"/>
  <c r="AZ2875" i="1" s="1"/>
  <c r="AP2830" i="1"/>
  <c r="AZ2830" i="1" s="1"/>
  <c r="AP2797" i="1"/>
  <c r="AZ2797" i="1" s="1"/>
  <c r="AP2056" i="1"/>
  <c r="AZ2056" i="1" s="1"/>
  <c r="AP2957" i="1"/>
  <c r="AZ2957" i="1" s="1"/>
  <c r="AP2947" i="1"/>
  <c r="AZ2947" i="1" s="1"/>
  <c r="AP2932" i="1"/>
  <c r="AZ2932" i="1" s="1"/>
  <c r="AP2919" i="1"/>
  <c r="AZ2919" i="1" s="1"/>
  <c r="AP2915" i="1"/>
  <c r="AZ2915" i="1" s="1"/>
  <c r="AP2909" i="1"/>
  <c r="AZ2909" i="1" s="1"/>
  <c r="AP2892" i="1"/>
  <c r="AZ2892" i="1" s="1"/>
  <c r="AP2876" i="1"/>
  <c r="AZ2876" i="1" s="1"/>
  <c r="AP2870" i="1"/>
  <c r="AZ2870" i="1" s="1"/>
  <c r="AP2837" i="1"/>
  <c r="AZ2837" i="1" s="1"/>
  <c r="AP2827" i="1"/>
  <c r="AZ2827" i="1" s="1"/>
  <c r="AP2808" i="1"/>
  <c r="AZ2808" i="1" s="1"/>
  <c r="AP2804" i="1"/>
  <c r="AZ2804" i="1" s="1"/>
  <c r="AP2798" i="1"/>
  <c r="AZ2798" i="1" s="1"/>
  <c r="AP2788" i="1"/>
  <c r="AZ2788" i="1" s="1"/>
  <c r="AP2756" i="1"/>
  <c r="AZ2756" i="1" s="1"/>
  <c r="AP2724" i="1"/>
  <c r="AZ2724" i="1" s="1"/>
  <c r="AP2707" i="1"/>
  <c r="AZ2707" i="1" s="1"/>
  <c r="AP2704" i="1"/>
  <c r="AZ2704" i="1" s="1"/>
  <c r="AP2700" i="1"/>
  <c r="AZ2700" i="1" s="1"/>
  <c r="AP2693" i="1"/>
  <c r="AZ2693" i="1" s="1"/>
  <c r="AP2673" i="1"/>
  <c r="AZ2673" i="1" s="1"/>
  <c r="AP2660" i="1"/>
  <c r="AZ2660" i="1" s="1"/>
  <c r="AP2654" i="1"/>
  <c r="AZ2654" i="1" s="1"/>
  <c r="AP2628" i="1"/>
  <c r="AZ2628" i="1" s="1"/>
  <c r="AP2581" i="1"/>
  <c r="AZ2581" i="1" s="1"/>
  <c r="AP2568" i="1"/>
  <c r="AZ2568" i="1" s="1"/>
  <c r="AP2557" i="1"/>
  <c r="AZ2557" i="1" s="1"/>
  <c r="AP2541" i="1"/>
  <c r="AZ2541" i="1" s="1"/>
  <c r="AP2516" i="1"/>
  <c r="AZ2516" i="1" s="1"/>
  <c r="AP2483" i="1"/>
  <c r="AZ2483" i="1" s="1"/>
  <c r="AP2451" i="1"/>
  <c r="AZ2451" i="1" s="1"/>
  <c r="AP2435" i="1"/>
  <c r="AZ2435" i="1" s="1"/>
  <c r="AP2381" i="1"/>
  <c r="AZ2381" i="1" s="1"/>
  <c r="AP2371" i="1"/>
  <c r="AZ2371" i="1" s="1"/>
  <c r="AP2343" i="1"/>
  <c r="AZ2343" i="1" s="1"/>
  <c r="AP2324" i="1"/>
  <c r="AZ2324" i="1" s="1"/>
  <c r="AP2307" i="1"/>
  <c r="AZ2307" i="1" s="1"/>
  <c r="AP2260" i="1"/>
  <c r="AZ2260" i="1" s="1"/>
  <c r="AP2244" i="1"/>
  <c r="AZ2244" i="1" s="1"/>
  <c r="AP2213" i="1"/>
  <c r="AZ2213" i="1" s="1"/>
  <c r="AP2140" i="1"/>
  <c r="AZ2140" i="1" s="1"/>
  <c r="AP2115" i="1"/>
  <c r="AZ2115" i="1" s="1"/>
  <c r="AP2054" i="1"/>
  <c r="AZ2054" i="1" s="1"/>
  <c r="AP1964" i="1"/>
  <c r="AZ1964" i="1" s="1"/>
  <c r="AP1948" i="1"/>
  <c r="AZ1948" i="1" s="1"/>
  <c r="AP1915" i="1"/>
  <c r="AZ1915" i="1" s="1"/>
  <c r="AP1908" i="1"/>
  <c r="AZ1908" i="1" s="1"/>
  <c r="AP1864" i="1"/>
  <c r="AZ1864" i="1" s="1"/>
  <c r="AP1848" i="1"/>
  <c r="AZ1848" i="1" s="1"/>
  <c r="AP1813" i="1"/>
  <c r="AZ1813" i="1" s="1"/>
  <c r="AP1798" i="1"/>
  <c r="AZ1798" i="1" s="1"/>
  <c r="AP1757" i="1"/>
  <c r="AZ1757" i="1" s="1"/>
  <c r="AP1733" i="1"/>
  <c r="AZ1733" i="1" s="1"/>
  <c r="AP1720" i="1"/>
  <c r="AZ1720" i="1" s="1"/>
  <c r="AP1708" i="1"/>
  <c r="AZ1708" i="1" s="1"/>
  <c r="AP1612" i="1"/>
  <c r="AZ1612" i="1" s="1"/>
  <c r="AP1587" i="1"/>
  <c r="AZ1587" i="1" s="1"/>
  <c r="AP1555" i="1"/>
  <c r="AZ1555" i="1" s="1"/>
  <c r="AP1515" i="1"/>
  <c r="AZ1515" i="1" s="1"/>
  <c r="AP1500" i="1"/>
  <c r="AZ1500" i="1" s="1"/>
  <c r="AP1491" i="1"/>
  <c r="AZ1491" i="1" s="1"/>
  <c r="AP1430" i="1"/>
  <c r="AZ1430" i="1" s="1"/>
  <c r="AP1317" i="1"/>
  <c r="AZ1317" i="1" s="1"/>
  <c r="AP1276" i="1"/>
  <c r="AZ1276" i="1" s="1"/>
  <c r="AP1247" i="1"/>
  <c r="AZ1247" i="1" s="1"/>
  <c r="AP1237" i="1"/>
  <c r="AZ1237" i="1" s="1"/>
  <c r="AP1187" i="1"/>
  <c r="AZ1187" i="1" s="1"/>
  <c r="AP1172" i="1"/>
  <c r="AZ1172" i="1" s="1"/>
  <c r="AP1125" i="1"/>
  <c r="AZ1125" i="1" s="1"/>
  <c r="AP1109" i="1"/>
  <c r="AZ1109" i="1" s="1"/>
  <c r="AP1004" i="1"/>
  <c r="AZ1004" i="1" s="1"/>
  <c r="AP931" i="1"/>
  <c r="AZ931" i="1" s="1"/>
  <c r="AP904" i="1"/>
  <c r="AZ904" i="1" s="1"/>
  <c r="AP595" i="1"/>
  <c r="AZ595" i="1" s="1"/>
  <c r="AP2596" i="1"/>
  <c r="AZ2596" i="1" s="1"/>
  <c r="AP2571" i="1"/>
  <c r="AZ2571" i="1" s="1"/>
  <c r="AP2564" i="1"/>
  <c r="AZ2564" i="1" s="1"/>
  <c r="AP2509" i="1"/>
  <c r="AZ2509" i="1" s="1"/>
  <c r="AP2477" i="1"/>
  <c r="AZ2477" i="1" s="1"/>
  <c r="AP2455" i="1"/>
  <c r="AZ2455" i="1" s="1"/>
  <c r="AP2448" i="1"/>
  <c r="AZ2448" i="1" s="1"/>
  <c r="AP2420" i="1"/>
  <c r="AZ2420" i="1" s="1"/>
  <c r="AP2387" i="1"/>
  <c r="AZ2387" i="1" s="1"/>
  <c r="AP2339" i="1"/>
  <c r="AZ2339" i="1" s="1"/>
  <c r="AP2292" i="1"/>
  <c r="AZ2292" i="1" s="1"/>
  <c r="AP2238" i="1"/>
  <c r="AZ2238" i="1" s="1"/>
  <c r="AP2219" i="1"/>
  <c r="AZ2219" i="1" s="1"/>
  <c r="AP2197" i="1"/>
  <c r="AZ2197" i="1" s="1"/>
  <c r="AP2166" i="1"/>
  <c r="AZ2166" i="1" s="1"/>
  <c r="AP2147" i="1"/>
  <c r="AZ2147" i="1" s="1"/>
  <c r="AP2144" i="1"/>
  <c r="AZ2144" i="1" s="1"/>
  <c r="AP2061" i="1"/>
  <c r="AZ2061" i="1" s="1"/>
  <c r="AP2013" i="1"/>
  <c r="AZ2013" i="1" s="1"/>
  <c r="AP1979" i="1"/>
  <c r="AZ1979" i="1" s="1"/>
  <c r="AP1958" i="1"/>
  <c r="AZ1958" i="1" s="1"/>
  <c r="AP1932" i="1"/>
  <c r="AZ1932" i="1" s="1"/>
  <c r="AP1912" i="1"/>
  <c r="AZ1912" i="1" s="1"/>
  <c r="AP1867" i="1"/>
  <c r="AZ1867" i="1" s="1"/>
  <c r="AP1851" i="1"/>
  <c r="AZ1851" i="1" s="1"/>
  <c r="AP1844" i="1"/>
  <c r="AZ1844" i="1" s="1"/>
  <c r="AP1804" i="1"/>
  <c r="AZ1804" i="1" s="1"/>
  <c r="AP1782" i="1"/>
  <c r="AZ1782" i="1" s="1"/>
  <c r="AP1772" i="1"/>
  <c r="AZ1772" i="1" s="1"/>
  <c r="AP1717" i="1"/>
  <c r="AZ1717" i="1" s="1"/>
  <c r="AP1699" i="1"/>
  <c r="AZ1699" i="1" s="1"/>
  <c r="AP1596" i="1"/>
  <c r="AZ1596" i="1" s="1"/>
  <c r="AP1564" i="1"/>
  <c r="AZ1564" i="1" s="1"/>
  <c r="AP1524" i="1"/>
  <c r="AZ1524" i="1" s="1"/>
  <c r="AP1512" i="1"/>
  <c r="AZ1512" i="1" s="1"/>
  <c r="AP1509" i="1"/>
  <c r="AZ1509" i="1" s="1"/>
  <c r="AP1461" i="1"/>
  <c r="AZ1461" i="1" s="1"/>
  <c r="AP1436" i="1"/>
  <c r="AZ1436" i="1" s="1"/>
  <c r="AP1411" i="1"/>
  <c r="AZ1411" i="1" s="1"/>
  <c r="AP1387" i="1"/>
  <c r="AZ1387" i="1" s="1"/>
  <c r="AP1371" i="1"/>
  <c r="AZ1371" i="1" s="1"/>
  <c r="AP1310" i="1"/>
  <c r="AZ1310" i="1" s="1"/>
  <c r="AP1260" i="1"/>
  <c r="AZ1260" i="1" s="1"/>
  <c r="AP1243" i="1"/>
  <c r="AZ1243" i="1" s="1"/>
  <c r="AP1227" i="1"/>
  <c r="AZ1227" i="1" s="1"/>
  <c r="AP1163" i="1"/>
  <c r="AZ1163" i="1" s="1"/>
  <c r="AP1102" i="1"/>
  <c r="AZ1102" i="1" s="1"/>
  <c r="AP1037" i="1"/>
  <c r="AZ1037" i="1" s="1"/>
  <c r="AP988" i="1"/>
  <c r="AZ988" i="1" s="1"/>
  <c r="AP937" i="1"/>
  <c r="AZ937" i="1" s="1"/>
  <c r="AP925" i="1"/>
  <c r="AZ925" i="1" s="1"/>
  <c r="AP916" i="1"/>
  <c r="AZ916" i="1" s="1"/>
  <c r="AP907" i="1"/>
  <c r="AZ907" i="1" s="1"/>
  <c r="AP871" i="1"/>
  <c r="AZ871" i="1" s="1"/>
  <c r="AP813" i="1"/>
  <c r="AZ813" i="1" s="1"/>
  <c r="AP2949" i="1"/>
  <c r="AZ2949" i="1" s="1"/>
  <c r="AP2907" i="1"/>
  <c r="AZ2907" i="1" s="1"/>
  <c r="AP2890" i="1"/>
  <c r="AZ2890" i="1" s="1"/>
  <c r="AP2868" i="1"/>
  <c r="AZ2868" i="1" s="1"/>
  <c r="AP2835" i="1"/>
  <c r="AZ2835" i="1" s="1"/>
  <c r="AP2796" i="1"/>
  <c r="AZ2796" i="1" s="1"/>
  <c r="AP2761" i="1"/>
  <c r="AZ2761" i="1" s="1"/>
  <c r="AP2732" i="1"/>
  <c r="AZ2732" i="1" s="1"/>
  <c r="AP2709" i="1"/>
  <c r="AZ2709" i="1" s="1"/>
  <c r="AP2695" i="1"/>
  <c r="AZ2695" i="1" s="1"/>
  <c r="AP2691" i="1"/>
  <c r="AZ2691" i="1" s="1"/>
  <c r="AP2662" i="1"/>
  <c r="AZ2662" i="1" s="1"/>
  <c r="AP2652" i="1"/>
  <c r="AZ2652" i="1" s="1"/>
  <c r="AP2636" i="1"/>
  <c r="AZ2636" i="1" s="1"/>
  <c r="AP2604" i="1"/>
  <c r="AZ2604" i="1" s="1"/>
  <c r="AP2576" i="1"/>
  <c r="AZ2576" i="1" s="1"/>
  <c r="AP2566" i="1"/>
  <c r="AZ2566" i="1" s="1"/>
  <c r="AP2559" i="1"/>
  <c r="AZ2559" i="1" s="1"/>
  <c r="AP2507" i="1"/>
  <c r="AZ2507" i="1" s="1"/>
  <c r="AP2485" i="1"/>
  <c r="AZ2485" i="1" s="1"/>
  <c r="AP2453" i="1"/>
  <c r="AZ2453" i="1" s="1"/>
  <c r="AP2373" i="1"/>
  <c r="AZ2373" i="1" s="1"/>
  <c r="AP2341" i="1"/>
  <c r="AZ2341" i="1" s="1"/>
  <c r="AP2319" i="1"/>
  <c r="AZ2319" i="1" s="1"/>
  <c r="AP2309" i="1"/>
  <c r="AZ2309" i="1" s="1"/>
  <c r="AP2287" i="1"/>
  <c r="AZ2287" i="1" s="1"/>
  <c r="AP2252" i="1"/>
  <c r="AZ2252" i="1" s="1"/>
  <c r="AP2236" i="1"/>
  <c r="AZ2236" i="1" s="1"/>
  <c r="AP2211" i="1"/>
  <c r="AZ2211" i="1" s="1"/>
  <c r="AP2192" i="1"/>
  <c r="AZ2192" i="1" s="1"/>
  <c r="AP2171" i="1"/>
  <c r="AZ2171" i="1" s="1"/>
  <c r="AP2164" i="1"/>
  <c r="AZ2164" i="1" s="1"/>
  <c r="AP2132" i="1"/>
  <c r="AZ2132" i="1" s="1"/>
  <c r="AP2011" i="1"/>
  <c r="AZ2011" i="1" s="1"/>
  <c r="AP2948" i="1"/>
  <c r="AZ2948" i="1" s="1"/>
  <c r="AP2933" i="1"/>
  <c r="AZ2933" i="1" s="1"/>
  <c r="AP2916" i="1"/>
  <c r="AZ2916" i="1" s="1"/>
  <c r="AP2893" i="1"/>
  <c r="AZ2893" i="1" s="1"/>
  <c r="AP2877" i="1"/>
  <c r="AZ2877" i="1" s="1"/>
  <c r="AP2838" i="1"/>
  <c r="AZ2838" i="1" s="1"/>
  <c r="AP2828" i="1"/>
  <c r="AZ2828" i="1" s="1"/>
  <c r="AP2805" i="1"/>
  <c r="AZ2805" i="1" s="1"/>
  <c r="AP2795" i="1"/>
  <c r="AZ2795" i="1" s="1"/>
  <c r="AP2757" i="1"/>
  <c r="AZ2757" i="1" s="1"/>
  <c r="AP2731" i="1"/>
  <c r="AZ2731" i="1" s="1"/>
  <c r="AP2708" i="1"/>
  <c r="AZ2708" i="1" s="1"/>
  <c r="AP2694" i="1"/>
  <c r="AZ2694" i="1" s="1"/>
  <c r="AP2661" i="1"/>
  <c r="AZ2661" i="1" s="1"/>
  <c r="AP2629" i="1"/>
  <c r="AZ2629" i="1" s="1"/>
  <c r="AP2619" i="1"/>
  <c r="AZ2619" i="1" s="1"/>
  <c r="AP2603" i="1"/>
  <c r="AZ2603" i="1" s="1"/>
  <c r="AP2597" i="1"/>
  <c r="AZ2597" i="1" s="1"/>
  <c r="AP2572" i="1"/>
  <c r="AZ2572" i="1" s="1"/>
  <c r="AP2565" i="1"/>
  <c r="AZ2565" i="1" s="1"/>
  <c r="AP2955" i="1"/>
  <c r="AZ2955" i="1" s="1"/>
  <c r="AP2917" i="1"/>
  <c r="AZ2917" i="1" s="1"/>
  <c r="AP2829" i="1"/>
  <c r="AZ2829" i="1" s="1"/>
  <c r="AP2806" i="1"/>
  <c r="AZ2806" i="1" s="1"/>
  <c r="AP2790" i="1"/>
  <c r="AZ2790" i="1" s="1"/>
  <c r="AP2726" i="1"/>
  <c r="AZ2726" i="1" s="1"/>
  <c r="AP2702" i="1"/>
  <c r="AZ2702" i="1" s="1"/>
  <c r="AP2688" i="1"/>
  <c r="AZ2688" i="1" s="1"/>
  <c r="AP2630" i="1"/>
  <c r="AZ2630" i="1" s="1"/>
  <c r="AP2620" i="1"/>
  <c r="AZ2620" i="1" s="1"/>
  <c r="AP2579" i="1"/>
  <c r="AZ2579" i="1" s="1"/>
  <c r="AP2573" i="1"/>
  <c r="AZ2573" i="1" s="1"/>
  <c r="AP2555" i="1"/>
  <c r="AZ2555" i="1" s="1"/>
  <c r="AP2539" i="1"/>
  <c r="AZ2539" i="1" s="1"/>
  <c r="AP2511" i="1"/>
  <c r="AZ2511" i="1" s="1"/>
  <c r="AP2475" i="1"/>
  <c r="AZ2475" i="1" s="1"/>
  <c r="AP2437" i="1"/>
  <c r="AZ2437" i="1" s="1"/>
  <c r="AP2389" i="1"/>
  <c r="AZ2389" i="1" s="1"/>
  <c r="AP2379" i="1"/>
  <c r="AZ2379" i="1" s="1"/>
  <c r="AP2348" i="1"/>
  <c r="AZ2348" i="1" s="1"/>
  <c r="AP2312" i="1"/>
  <c r="AZ2312" i="1" s="1"/>
  <c r="AP2246" i="1"/>
  <c r="AZ2246" i="1" s="1"/>
  <c r="AP2221" i="1"/>
  <c r="AZ2221" i="1" s="1"/>
  <c r="AP2195" i="1"/>
  <c r="AZ2195" i="1" s="1"/>
  <c r="AP2168" i="1"/>
  <c r="AZ2168" i="1" s="1"/>
  <c r="AP2142" i="1"/>
  <c r="AZ2142" i="1" s="1"/>
  <c r="AP2095" i="1"/>
  <c r="AZ2095" i="1" s="1"/>
  <c r="AP1981" i="1"/>
  <c r="AZ1981" i="1" s="1"/>
  <c r="AP2958" i="1"/>
  <c r="AZ2958" i="1" s="1"/>
  <c r="AP2910" i="1"/>
  <c r="AZ2910" i="1" s="1"/>
  <c r="AP2867" i="1"/>
  <c r="AZ2867" i="1" s="1"/>
  <c r="AP2809" i="1"/>
  <c r="AZ2809" i="1" s="1"/>
  <c r="AP2789" i="1"/>
  <c r="AZ2789" i="1" s="1"/>
  <c r="AP2725" i="1"/>
  <c r="AZ2725" i="1" s="1"/>
  <c r="AP2701" i="1"/>
  <c r="AZ2701" i="1" s="1"/>
  <c r="AP2651" i="1"/>
  <c r="AZ2651" i="1" s="1"/>
  <c r="AP2635" i="1"/>
  <c r="AZ2635" i="1" s="1"/>
  <c r="AP2600" i="1"/>
  <c r="AZ2600" i="1" s="1"/>
  <c r="AP2558" i="1"/>
  <c r="AZ2558" i="1" s="1"/>
  <c r="AP2881" i="1"/>
  <c r="AZ2881" i="1" s="1"/>
  <c r="AP2801" i="1"/>
  <c r="AZ2801" i="1" s="1"/>
  <c r="AP2697" i="1"/>
  <c r="AZ2697" i="1" s="1"/>
  <c r="AP2649" i="1"/>
  <c r="AZ2649" i="1" s="1"/>
  <c r="AP2609" i="1"/>
  <c r="AZ2609" i="1" s="1"/>
  <c r="AP2601" i="1"/>
  <c r="AZ2601" i="1" s="1"/>
  <c r="AP2553" i="1"/>
  <c r="AZ2553" i="1" s="1"/>
  <c r="AP2433" i="1"/>
  <c r="AZ2433" i="1" s="1"/>
  <c r="AP2417" i="1"/>
  <c r="AZ2417" i="1" s="1"/>
  <c r="AP2297" i="1"/>
  <c r="AZ2297" i="1" s="1"/>
  <c r="AP2257" i="1"/>
  <c r="AZ2257" i="1" s="1"/>
  <c r="AP2217" i="1"/>
  <c r="AZ2217" i="1" s="1"/>
  <c r="AP2057" i="1"/>
  <c r="AZ2057" i="1" s="1"/>
  <c r="AP2041" i="1"/>
  <c r="AZ2041" i="1" s="1"/>
  <c r="AP2009" i="1"/>
  <c r="AZ2009" i="1" s="1"/>
  <c r="AP2608" i="1"/>
  <c r="AZ2608" i="1" s="1"/>
  <c r="AP2589" i="1"/>
  <c r="AZ2589" i="1" s="1"/>
  <c r="AP2543" i="1"/>
  <c r="AZ2543" i="1" s="1"/>
  <c r="AP2524" i="1"/>
  <c r="AZ2524" i="1" s="1"/>
  <c r="AP2492" i="1"/>
  <c r="AZ2492" i="1" s="1"/>
  <c r="AP2479" i="1"/>
  <c r="AZ2479" i="1" s="1"/>
  <c r="AP2460" i="1"/>
  <c r="AZ2460" i="1" s="1"/>
  <c r="AP2443" i="1"/>
  <c r="AZ2443" i="1" s="1"/>
  <c r="AP2428" i="1"/>
  <c r="AZ2428" i="1" s="1"/>
  <c r="AP2412" i="1"/>
  <c r="AZ2412" i="1" s="1"/>
  <c r="AP2396" i="1"/>
  <c r="AZ2396" i="1" s="1"/>
  <c r="AP2364" i="1"/>
  <c r="AZ2364" i="1" s="1"/>
  <c r="AP2332" i="1"/>
  <c r="AZ2332" i="1" s="1"/>
  <c r="AP2316" i="1"/>
  <c r="AZ2316" i="1" s="1"/>
  <c r="AP2300" i="1"/>
  <c r="AZ2300" i="1" s="1"/>
  <c r="AP2284" i="1"/>
  <c r="AZ2284" i="1" s="1"/>
  <c r="AP2278" i="1"/>
  <c r="AZ2278" i="1" s="1"/>
  <c r="AP2268" i="1"/>
  <c r="AZ2268" i="1" s="1"/>
  <c r="AP2227" i="1"/>
  <c r="AZ2227" i="1" s="1"/>
  <c r="AP2205" i="1"/>
  <c r="AZ2205" i="1" s="1"/>
  <c r="AP2189" i="1"/>
  <c r="AZ2189" i="1" s="1"/>
  <c r="AP2182" i="1"/>
  <c r="AZ2182" i="1" s="1"/>
  <c r="AP2175" i="1"/>
  <c r="AZ2175" i="1" s="1"/>
  <c r="AP2155" i="1"/>
  <c r="AZ2155" i="1" s="1"/>
  <c r="AP2123" i="1"/>
  <c r="AZ2123" i="1" s="1"/>
  <c r="AP2107" i="1"/>
  <c r="AZ2107" i="1" s="1"/>
  <c r="AP2092" i="1"/>
  <c r="AZ2092" i="1" s="1"/>
  <c r="AP2085" i="1"/>
  <c r="AZ2085" i="1" s="1"/>
  <c r="AP2043" i="1"/>
  <c r="AZ2043" i="1" s="1"/>
  <c r="AP2028" i="1"/>
  <c r="AZ2028" i="1" s="1"/>
  <c r="AP2021" i="1"/>
  <c r="AZ2021" i="1" s="1"/>
  <c r="AP1996" i="1"/>
  <c r="AZ1996" i="1" s="1"/>
  <c r="AP1987" i="1"/>
  <c r="AZ1987" i="1" s="1"/>
  <c r="AP1972" i="1"/>
  <c r="AZ1972" i="1" s="1"/>
  <c r="AP1950" i="1"/>
  <c r="AZ1950" i="1" s="1"/>
  <c r="AP1941" i="1"/>
  <c r="AZ1941" i="1" s="1"/>
  <c r="AP1924" i="1"/>
  <c r="AZ1924" i="1" s="1"/>
  <c r="AP1900" i="1"/>
  <c r="AZ1900" i="1" s="1"/>
  <c r="AP1891" i="1"/>
  <c r="AZ1891" i="1" s="1"/>
  <c r="AP1876" i="1"/>
  <c r="AZ1876" i="1" s="1"/>
  <c r="AP1859" i="1"/>
  <c r="AZ1859" i="1" s="1"/>
  <c r="AP1821" i="1"/>
  <c r="AZ1821" i="1" s="1"/>
  <c r="AP1787" i="1"/>
  <c r="AZ1787" i="1" s="1"/>
  <c r="AP1765" i="1"/>
  <c r="AZ1765" i="1" s="1"/>
  <c r="AP1683" i="1"/>
  <c r="AZ1683" i="1" s="1"/>
  <c r="AP1659" i="1"/>
  <c r="AZ1659" i="1" s="1"/>
  <c r="AP1644" i="1"/>
  <c r="AZ1644" i="1" s="1"/>
  <c r="AP1635" i="1"/>
  <c r="AZ1635" i="1" s="1"/>
  <c r="AP1629" i="1"/>
  <c r="AZ1629" i="1" s="1"/>
  <c r="AP1620" i="1"/>
  <c r="AZ1620" i="1" s="1"/>
  <c r="AP1542" i="1"/>
  <c r="AZ1542" i="1" s="1"/>
  <c r="AP1475" i="1"/>
  <c r="AZ1475" i="1" s="1"/>
  <c r="AP1469" i="1"/>
  <c r="AZ1469" i="1" s="1"/>
  <c r="AP1441" i="1"/>
  <c r="AZ1441" i="1" s="1"/>
  <c r="AP1419" i="1"/>
  <c r="AZ1419" i="1" s="1"/>
  <c r="AP1395" i="1"/>
  <c r="AZ1395" i="1" s="1"/>
  <c r="AP1364" i="1"/>
  <c r="AZ1364" i="1" s="1"/>
  <c r="AP1348" i="1"/>
  <c r="AZ1348" i="1" s="1"/>
  <c r="AP1342" i="1"/>
  <c r="AZ1342" i="1" s="1"/>
  <c r="AP1332" i="1"/>
  <c r="AZ1332" i="1" s="1"/>
  <c r="AP1326" i="1"/>
  <c r="AZ1326" i="1" s="1"/>
  <c r="AP1299" i="1"/>
  <c r="AZ1299" i="1" s="1"/>
  <c r="AP1287" i="1"/>
  <c r="AZ1287" i="1" s="1"/>
  <c r="AP1284" i="1"/>
  <c r="AZ1284" i="1" s="1"/>
  <c r="AP1262" i="1"/>
  <c r="AZ1262" i="1" s="1"/>
  <c r="AP1252" i="1"/>
  <c r="AZ1252" i="1" s="1"/>
  <c r="AP1223" i="1"/>
  <c r="AZ1223" i="1" s="1"/>
  <c r="AP1219" i="1"/>
  <c r="AZ1219" i="1" s="1"/>
  <c r="AP1177" i="1"/>
  <c r="AZ1177" i="1" s="1"/>
  <c r="AP1156" i="1"/>
  <c r="AZ1156" i="1" s="1"/>
  <c r="AP1147" i="1"/>
  <c r="AZ1147" i="1" s="1"/>
  <c r="AP1117" i="1"/>
  <c r="AZ1117" i="1" s="1"/>
  <c r="AP1091" i="1"/>
  <c r="AZ1091" i="1" s="1"/>
  <c r="AP1067" i="1"/>
  <c r="AZ1067" i="1" s="1"/>
  <c r="AP1064" i="1"/>
  <c r="AZ1064" i="1" s="1"/>
  <c r="AP1051" i="1"/>
  <c r="AZ1051" i="1" s="1"/>
  <c r="AP1048" i="1"/>
  <c r="AZ1048" i="1" s="1"/>
  <c r="AP997" i="1"/>
  <c r="AZ997" i="1" s="1"/>
  <c r="AP981" i="1"/>
  <c r="AZ981" i="1" s="1"/>
  <c r="AP972" i="1"/>
  <c r="AZ972" i="1" s="1"/>
  <c r="AP963" i="1"/>
  <c r="AZ963" i="1" s="1"/>
  <c r="AP939" i="1"/>
  <c r="AZ939" i="1" s="1"/>
  <c r="AP876" i="1"/>
  <c r="AZ876" i="1" s="1"/>
  <c r="AP771" i="1"/>
  <c r="AZ771" i="1" s="1"/>
  <c r="AP524" i="1"/>
  <c r="AZ524" i="1" s="1"/>
  <c r="AP440" i="1"/>
  <c r="AZ440" i="1" s="1"/>
  <c r="AP26" i="1"/>
  <c r="AZ26" i="1" s="1"/>
  <c r="AP2816" i="1"/>
  <c r="AZ2816" i="1" s="1"/>
  <c r="AP2760" i="1"/>
  <c r="AZ2760" i="1" s="1"/>
  <c r="AP2648" i="1"/>
  <c r="AZ2648" i="1" s="1"/>
  <c r="AP2616" i="1"/>
  <c r="AZ2616" i="1" s="1"/>
  <c r="AP2552" i="1"/>
  <c r="AZ2552" i="1" s="1"/>
  <c r="AP2432" i="1"/>
  <c r="AZ2432" i="1" s="1"/>
  <c r="AP2360" i="1"/>
  <c r="AZ2360" i="1" s="1"/>
  <c r="AP2120" i="1"/>
  <c r="AZ2120" i="1" s="1"/>
  <c r="AP2096" i="1"/>
  <c r="AZ2096" i="1" s="1"/>
  <c r="AP2342" i="1"/>
  <c r="AZ2342" i="1" s="1"/>
  <c r="AP2323" i="1"/>
  <c r="AZ2323" i="1" s="1"/>
  <c r="AP2288" i="1"/>
  <c r="AZ2288" i="1" s="1"/>
  <c r="AP2259" i="1"/>
  <c r="AZ2259" i="1" s="1"/>
  <c r="AP2243" i="1"/>
  <c r="AZ2243" i="1" s="1"/>
  <c r="AP2237" i="1"/>
  <c r="AZ2237" i="1" s="1"/>
  <c r="AP2196" i="1"/>
  <c r="AZ2196" i="1" s="1"/>
  <c r="AP2143" i="1"/>
  <c r="AZ2143" i="1" s="1"/>
  <c r="AP2139" i="1"/>
  <c r="AZ2139" i="1" s="1"/>
  <c r="AP1957" i="1"/>
  <c r="AZ1957" i="1" s="1"/>
  <c r="AP1947" i="1"/>
  <c r="AZ1947" i="1" s="1"/>
  <c r="AP1935" i="1"/>
  <c r="AZ1935" i="1" s="1"/>
  <c r="AP1928" i="1"/>
  <c r="AZ1928" i="1" s="1"/>
  <c r="AP1911" i="1"/>
  <c r="AZ1911" i="1" s="1"/>
  <c r="AP1904" i="1"/>
  <c r="AZ1904" i="1" s="1"/>
  <c r="AP1870" i="1"/>
  <c r="AZ1870" i="1" s="1"/>
  <c r="AP1863" i="1"/>
  <c r="AZ1863" i="1" s="1"/>
  <c r="AP1316" i="1"/>
  <c r="AZ1316" i="1" s="1"/>
  <c r="AP1236" i="1"/>
  <c r="AZ1236" i="1" s="1"/>
  <c r="AP1196" i="1"/>
  <c r="AZ1196" i="1" s="1"/>
  <c r="AP1108" i="1"/>
  <c r="AZ1108" i="1" s="1"/>
  <c r="AP1061" i="1"/>
  <c r="AZ1061" i="1" s="1"/>
  <c r="AP1036" i="1"/>
  <c r="AZ1036" i="1" s="1"/>
  <c r="AP1012" i="1"/>
  <c r="AZ1012" i="1" s="1"/>
  <c r="AP1003" i="1"/>
  <c r="AZ1003" i="1" s="1"/>
  <c r="AP991" i="1"/>
  <c r="AZ991" i="1" s="1"/>
  <c r="AP924" i="1"/>
  <c r="AZ924" i="1" s="1"/>
  <c r="AP915" i="1"/>
  <c r="AZ915" i="1" s="1"/>
  <c r="AP35" i="1"/>
  <c r="AZ35" i="1" s="1"/>
  <c r="AP2605" i="1"/>
  <c r="AZ2605" i="1" s="1"/>
  <c r="AP2595" i="1"/>
  <c r="AZ2595" i="1" s="1"/>
  <c r="AP2580" i="1"/>
  <c r="AZ2580" i="1" s="1"/>
  <c r="AP2567" i="1"/>
  <c r="AZ2567" i="1" s="1"/>
  <c r="AP2563" i="1"/>
  <c r="AZ2563" i="1" s="1"/>
  <c r="AP2560" i="1"/>
  <c r="AZ2560" i="1" s="1"/>
  <c r="AP2556" i="1"/>
  <c r="AZ2556" i="1" s="1"/>
  <c r="AP2540" i="1"/>
  <c r="AZ2540" i="1" s="1"/>
  <c r="AP2515" i="1"/>
  <c r="AZ2515" i="1" s="1"/>
  <c r="AP2512" i="1"/>
  <c r="AZ2512" i="1" s="1"/>
  <c r="AP2508" i="1"/>
  <c r="AZ2508" i="1" s="1"/>
  <c r="AP2486" i="1"/>
  <c r="AZ2486" i="1" s="1"/>
  <c r="AP2476" i="1"/>
  <c r="AZ2476" i="1" s="1"/>
  <c r="AP2454" i="1"/>
  <c r="AZ2454" i="1" s="1"/>
  <c r="AP2447" i="1"/>
  <c r="AZ2447" i="1" s="1"/>
  <c r="AP2419" i="1"/>
  <c r="AZ2419" i="1" s="1"/>
  <c r="AP2416" i="1"/>
  <c r="AZ2416" i="1" s="1"/>
  <c r="AP2409" i="1"/>
  <c r="AZ2409" i="1" s="1"/>
  <c r="AP2390" i="1"/>
  <c r="AZ2390" i="1" s="1"/>
  <c r="AP2386" i="1"/>
  <c r="AZ2386" i="1" s="1"/>
  <c r="AP2380" i="1"/>
  <c r="AZ2380" i="1" s="1"/>
  <c r="AP2349" i="1"/>
  <c r="AZ2349" i="1" s="1"/>
  <c r="AP2320" i="1"/>
  <c r="AZ2320" i="1" s="1"/>
  <c r="AP2291" i="1"/>
  <c r="AZ2291" i="1" s="1"/>
  <c r="AP2253" i="1"/>
  <c r="AZ2253" i="1" s="1"/>
  <c r="AP2212" i="1"/>
  <c r="AZ2212" i="1" s="1"/>
  <c r="AP2172" i="1"/>
  <c r="AZ2172" i="1" s="1"/>
  <c r="AP2165" i="1"/>
  <c r="AZ2165" i="1" s="1"/>
  <c r="AP2076" i="1"/>
  <c r="AZ2076" i="1" s="1"/>
  <c r="AP2060" i="1"/>
  <c r="AZ2060" i="1" s="1"/>
  <c r="AP2053" i="1"/>
  <c r="AZ2053" i="1" s="1"/>
  <c r="AP2012" i="1"/>
  <c r="AZ2012" i="1" s="1"/>
  <c r="AP1963" i="1"/>
  <c r="AZ1963" i="1" s="1"/>
  <c r="AP1931" i="1"/>
  <c r="AZ1931" i="1" s="1"/>
  <c r="AP1907" i="1"/>
  <c r="AZ1907" i="1" s="1"/>
  <c r="AP1847" i="1"/>
  <c r="AZ1847" i="1" s="1"/>
  <c r="AP1843" i="1"/>
  <c r="AZ1843" i="1" s="1"/>
  <c r="AP1840" i="1"/>
  <c r="AZ1840" i="1" s="1"/>
  <c r="AP1837" i="1"/>
  <c r="AZ1837" i="1" s="1"/>
  <c r="AP1828" i="1"/>
  <c r="AZ1828" i="1" s="1"/>
  <c r="AP1812" i="1"/>
  <c r="AZ1812" i="1" s="1"/>
  <c r="AP1803" i="1"/>
  <c r="AZ1803" i="1" s="1"/>
  <c r="AP1797" i="1"/>
  <c r="AZ1797" i="1" s="1"/>
  <c r="AP1771" i="1"/>
  <c r="AZ1771" i="1" s="1"/>
  <c r="AP1756" i="1"/>
  <c r="AZ1756" i="1" s="1"/>
  <c r="AP1732" i="1"/>
  <c r="AZ1732" i="1" s="1"/>
  <c r="AP1716" i="1"/>
  <c r="AZ1716" i="1" s="1"/>
  <c r="AP1707" i="1"/>
  <c r="AZ1707" i="1" s="1"/>
  <c r="AP1611" i="1"/>
  <c r="AZ1611" i="1" s="1"/>
  <c r="AP1599" i="1"/>
  <c r="AZ1599" i="1" s="1"/>
  <c r="AP1595" i="1"/>
  <c r="AZ1595" i="1" s="1"/>
  <c r="AP1572" i="1"/>
  <c r="AZ1572" i="1" s="1"/>
  <c r="AP1563" i="1"/>
  <c r="AZ1563" i="1" s="1"/>
  <c r="AP1533" i="1"/>
  <c r="AZ1533" i="1" s="1"/>
  <c r="AP1523" i="1"/>
  <c r="AZ1523" i="1" s="1"/>
  <c r="AP1508" i="1"/>
  <c r="AZ1508" i="1" s="1"/>
  <c r="AP1499" i="1"/>
  <c r="AZ1499" i="1" s="1"/>
  <c r="AP1460" i="1"/>
  <c r="AZ1460" i="1" s="1"/>
  <c r="AP1445" i="1"/>
  <c r="AZ1445" i="1" s="1"/>
  <c r="AP1435" i="1"/>
  <c r="AZ1435" i="1" s="1"/>
  <c r="AP1429" i="1"/>
  <c r="AZ1429" i="1" s="1"/>
  <c r="AP1380" i="1"/>
  <c r="AZ1380" i="1" s="1"/>
  <c r="AP1374" i="1"/>
  <c r="AZ1374" i="1" s="1"/>
  <c r="AP1309" i="1"/>
  <c r="AZ1309" i="1" s="1"/>
  <c r="AP1275" i="1"/>
  <c r="AZ1275" i="1" s="1"/>
  <c r="AP1269" i="1"/>
  <c r="AZ1269" i="1" s="1"/>
  <c r="AP1259" i="1"/>
  <c r="AZ1259" i="1" s="1"/>
  <c r="AP1246" i="1"/>
  <c r="AZ1246" i="1" s="1"/>
  <c r="AP1230" i="1"/>
  <c r="AZ1230" i="1" s="1"/>
  <c r="AP1171" i="1"/>
  <c r="AZ1171" i="1" s="1"/>
  <c r="AP1124" i="1"/>
  <c r="AZ1124" i="1" s="1"/>
  <c r="AP1077" i="1"/>
  <c r="AZ1077" i="1" s="1"/>
  <c r="AP1030" i="1"/>
  <c r="AZ1030" i="1" s="1"/>
  <c r="AP987" i="1"/>
  <c r="AZ987" i="1" s="1"/>
  <c r="AP900" i="1"/>
  <c r="AZ900" i="1" s="1"/>
  <c r="AP468" i="1"/>
  <c r="AZ468" i="1" s="1"/>
  <c r="AP175" i="1"/>
  <c r="AZ175" i="1" s="1"/>
  <c r="AP2941" i="1"/>
  <c r="AZ2941" i="1" s="1"/>
  <c r="AP2928" i="1"/>
  <c r="AZ2928" i="1" s="1"/>
  <c r="AP2925" i="1"/>
  <c r="AZ2925" i="1" s="1"/>
  <c r="AP2902" i="1"/>
  <c r="AZ2902" i="1" s="1"/>
  <c r="AP2895" i="1"/>
  <c r="AZ2895" i="1" s="1"/>
  <c r="AP2885" i="1"/>
  <c r="AZ2885" i="1" s="1"/>
  <c r="AP2859" i="1"/>
  <c r="AZ2859" i="1" s="1"/>
  <c r="AP2853" i="1"/>
  <c r="AZ2853" i="1" s="1"/>
  <c r="AP2843" i="1"/>
  <c r="AZ2843" i="1" s="1"/>
  <c r="AP2840" i="1"/>
  <c r="AZ2840" i="1" s="1"/>
  <c r="AP2821" i="1"/>
  <c r="AZ2821" i="1" s="1"/>
  <c r="AP2811" i="1"/>
  <c r="AZ2811" i="1" s="1"/>
  <c r="AP2772" i="1"/>
  <c r="AZ2772" i="1" s="1"/>
  <c r="AP2766" i="1"/>
  <c r="AZ2766" i="1" s="1"/>
  <c r="AP2759" i="1"/>
  <c r="AZ2759" i="1" s="1"/>
  <c r="AP2740" i="1"/>
  <c r="AZ2740" i="1" s="1"/>
  <c r="AP2717" i="1"/>
  <c r="AZ2717" i="1" s="1"/>
  <c r="AP2686" i="1"/>
  <c r="AZ2686" i="1" s="1"/>
  <c r="AP2676" i="1"/>
  <c r="AZ2676" i="1" s="1"/>
  <c r="AP2644" i="1"/>
  <c r="AZ2644" i="1" s="1"/>
  <c r="AP2612" i="1"/>
  <c r="AZ2612" i="1" s="1"/>
  <c r="AP2547" i="1"/>
  <c r="AZ2547" i="1" s="1"/>
  <c r="AP2544" i="1"/>
  <c r="AZ2544" i="1" s="1"/>
  <c r="AP2531" i="1"/>
  <c r="AZ2531" i="1" s="1"/>
  <c r="AP2525" i="1"/>
  <c r="AZ2525" i="1" s="1"/>
  <c r="AP2499" i="1"/>
  <c r="AZ2499" i="1" s="1"/>
  <c r="AP2493" i="1"/>
  <c r="AZ2493" i="1" s="1"/>
  <c r="AP2467" i="1"/>
  <c r="AZ2467" i="1" s="1"/>
  <c r="AP2464" i="1"/>
  <c r="AZ2464" i="1" s="1"/>
  <c r="AP2461" i="1"/>
  <c r="AZ2461" i="1" s="1"/>
  <c r="AP2444" i="1"/>
  <c r="AZ2444" i="1" s="1"/>
  <c r="AP2429" i="1"/>
  <c r="AZ2429" i="1" s="1"/>
  <c r="AP2413" i="1"/>
  <c r="AZ2413" i="1" s="1"/>
  <c r="AP2403" i="1"/>
  <c r="AZ2403" i="1" s="1"/>
  <c r="AP2397" i="1"/>
  <c r="AZ2397" i="1" s="1"/>
  <c r="AP2365" i="1"/>
  <c r="AZ2365" i="1" s="1"/>
  <c r="AP2355" i="1"/>
  <c r="AZ2355" i="1" s="1"/>
  <c r="AP2333" i="1"/>
  <c r="AZ2333" i="1" s="1"/>
  <c r="AP2317" i="1"/>
  <c r="AZ2317" i="1" s="1"/>
  <c r="AP2301" i="1"/>
  <c r="AZ2301" i="1" s="1"/>
  <c r="AP2285" i="1"/>
  <c r="AZ2285" i="1" s="1"/>
  <c r="AP2275" i="1"/>
  <c r="AZ2275" i="1" s="1"/>
  <c r="AP2269" i="1"/>
  <c r="AZ2269" i="1" s="1"/>
  <c r="AP2231" i="1"/>
  <c r="AZ2231" i="1" s="1"/>
  <c r="AP2228" i="1"/>
  <c r="AZ2228" i="1" s="1"/>
  <c r="AP2206" i="1"/>
  <c r="AZ2206" i="1" s="1"/>
  <c r="AP2190" i="1"/>
  <c r="AZ2190" i="1" s="1"/>
  <c r="AP2183" i="1"/>
  <c r="AZ2183" i="1" s="1"/>
  <c r="AP2179" i="1"/>
  <c r="AZ2179" i="1" s="1"/>
  <c r="AP2156" i="1"/>
  <c r="AZ2156" i="1" s="1"/>
  <c r="AP2150" i="1"/>
  <c r="AZ2150" i="1" s="1"/>
  <c r="AP2124" i="1"/>
  <c r="AZ2124" i="1" s="1"/>
  <c r="AP2118" i="1"/>
  <c r="AZ2118" i="1" s="1"/>
  <c r="AP2108" i="1"/>
  <c r="AZ2108" i="1" s="1"/>
  <c r="AP2099" i="1"/>
  <c r="AZ2099" i="1" s="1"/>
  <c r="AP2093" i="1"/>
  <c r="AZ2093" i="1" s="1"/>
  <c r="AP2086" i="1"/>
  <c r="AZ2086" i="1" s="1"/>
  <c r="AP2067" i="1"/>
  <c r="AZ2067" i="1" s="1"/>
  <c r="AP2044" i="1"/>
  <c r="AZ2044" i="1" s="1"/>
  <c r="AP2035" i="1"/>
  <c r="AZ2035" i="1" s="1"/>
  <c r="AP2029" i="1"/>
  <c r="AZ2029" i="1" s="1"/>
  <c r="AP2022" i="1"/>
  <c r="AZ2022" i="1" s="1"/>
  <c r="AP2003" i="1"/>
  <c r="AZ2003" i="1" s="1"/>
  <c r="AP1997" i="1"/>
  <c r="AZ1997" i="1" s="1"/>
  <c r="AP1988" i="1"/>
  <c r="AZ1988" i="1" s="1"/>
  <c r="AP1973" i="1"/>
  <c r="AZ1973" i="1" s="1"/>
  <c r="AP1951" i="1"/>
  <c r="AZ1951" i="1" s="1"/>
  <c r="AP1925" i="1"/>
  <c r="AZ1925" i="1" s="1"/>
  <c r="AP1918" i="1"/>
  <c r="AZ1918" i="1" s="1"/>
  <c r="AP1901" i="1"/>
  <c r="AZ1901" i="1" s="1"/>
  <c r="AP1892" i="1"/>
  <c r="AZ1892" i="1" s="1"/>
  <c r="AP1883" i="1"/>
  <c r="AZ1883" i="1" s="1"/>
  <c r="AP1877" i="1"/>
  <c r="AZ1877" i="1" s="1"/>
  <c r="AP1860" i="1"/>
  <c r="AZ1860" i="1" s="1"/>
  <c r="AP1822" i="1"/>
  <c r="AZ1822" i="1" s="1"/>
  <c r="AP1788" i="1"/>
  <c r="AZ1788" i="1" s="1"/>
  <c r="AP1747" i="1"/>
  <c r="AZ1747" i="1" s="1"/>
  <c r="AP1723" i="1"/>
  <c r="AZ1723" i="1" s="1"/>
  <c r="AP1687" i="1"/>
  <c r="AZ1687" i="1" s="1"/>
  <c r="AP1684" i="1"/>
  <c r="AZ1684" i="1" s="1"/>
  <c r="AP1675" i="1"/>
  <c r="AZ1675" i="1" s="1"/>
  <c r="AP1660" i="1"/>
  <c r="AZ1660" i="1" s="1"/>
  <c r="AP1651" i="1"/>
  <c r="AZ1651" i="1" s="1"/>
  <c r="AP1648" i="1"/>
  <c r="AZ1648" i="1" s="1"/>
  <c r="AP1636" i="1"/>
  <c r="AZ1636" i="1" s="1"/>
  <c r="AP1630" i="1"/>
  <c r="AZ1630" i="1" s="1"/>
  <c r="AP1543" i="1"/>
  <c r="AZ1543" i="1" s="1"/>
  <c r="AP1539" i="1"/>
  <c r="AZ1539" i="1" s="1"/>
  <c r="AP1476" i="1"/>
  <c r="AZ1476" i="1" s="1"/>
  <c r="AP1470" i="1"/>
  <c r="AZ1470" i="1" s="1"/>
  <c r="AP1451" i="1"/>
  <c r="AZ1451" i="1" s="1"/>
  <c r="AP1420" i="1"/>
  <c r="AZ1420" i="1" s="1"/>
  <c r="AP1399" i="1"/>
  <c r="AZ1399" i="1" s="1"/>
  <c r="AP1396" i="1"/>
  <c r="AZ1396" i="1" s="1"/>
  <c r="AP1355" i="1"/>
  <c r="AZ1355" i="1" s="1"/>
  <c r="AP1349" i="1"/>
  <c r="AZ1349" i="1" s="1"/>
  <c r="AP1339" i="1"/>
  <c r="AZ1339" i="1" s="1"/>
  <c r="AP1333" i="1"/>
  <c r="AZ1333" i="1" s="1"/>
  <c r="AP1323" i="1"/>
  <c r="AZ1323" i="1" s="1"/>
  <c r="AP1300" i="1"/>
  <c r="AZ1300" i="1" s="1"/>
  <c r="AP1291" i="1"/>
  <c r="AZ1291" i="1" s="1"/>
  <c r="AP1288" i="1"/>
  <c r="AZ1288" i="1" s="1"/>
  <c r="AP1263" i="1"/>
  <c r="AZ1263" i="1" s="1"/>
  <c r="AP1253" i="1"/>
  <c r="AZ1253" i="1" s="1"/>
  <c r="AP1220" i="1"/>
  <c r="AZ1220" i="1" s="1"/>
  <c r="AP1211" i="1"/>
  <c r="AZ1211" i="1" s="1"/>
  <c r="AP1157" i="1"/>
  <c r="AZ1157" i="1" s="1"/>
  <c r="AP1148" i="1"/>
  <c r="AZ1148" i="1" s="1"/>
  <c r="AP1139" i="1"/>
  <c r="AZ1139" i="1" s="1"/>
  <c r="AP1118" i="1"/>
  <c r="AZ1118" i="1" s="1"/>
  <c r="AP1095" i="1"/>
  <c r="AZ1095" i="1" s="1"/>
  <c r="AP1092" i="1"/>
  <c r="AZ1092" i="1" s="1"/>
  <c r="AP1083" i="1"/>
  <c r="AZ1083" i="1" s="1"/>
  <c r="AP1068" i="1"/>
  <c r="AZ1068" i="1" s="1"/>
  <c r="AP1052" i="1"/>
  <c r="AZ1052" i="1" s="1"/>
  <c r="AP1027" i="1"/>
  <c r="AZ1027" i="1" s="1"/>
  <c r="AP964" i="1"/>
  <c r="AZ964" i="1" s="1"/>
  <c r="AP955" i="1"/>
  <c r="AZ955" i="1" s="1"/>
  <c r="AP952" i="1"/>
  <c r="AZ952" i="1" s="1"/>
  <c r="AP940" i="1"/>
  <c r="AZ940" i="1" s="1"/>
  <c r="AP891" i="1"/>
  <c r="AZ891" i="1" s="1"/>
  <c r="AP828" i="1"/>
  <c r="AZ828" i="1" s="1"/>
  <c r="AP358" i="1"/>
  <c r="AZ358" i="1" s="1"/>
  <c r="AP294" i="1"/>
  <c r="AZ294" i="1" s="1"/>
  <c r="AP224" i="1"/>
  <c r="AZ224" i="1" s="1"/>
  <c r="AP27" i="1"/>
  <c r="AZ27" i="1" s="1"/>
  <c r="AP2951" i="1"/>
  <c r="AZ2951" i="1" s="1"/>
  <c r="AP2929" i="1"/>
  <c r="AZ2929" i="1" s="1"/>
  <c r="AP2903" i="1"/>
  <c r="AZ2903" i="1" s="1"/>
  <c r="AP2899" i="1"/>
  <c r="AZ2899" i="1" s="1"/>
  <c r="AP2896" i="1"/>
  <c r="AZ2896" i="1" s="1"/>
  <c r="AP2886" i="1"/>
  <c r="AZ2886" i="1" s="1"/>
  <c r="AP2860" i="1"/>
  <c r="AZ2860" i="1" s="1"/>
  <c r="AP2854" i="1"/>
  <c r="AZ2854" i="1" s="1"/>
  <c r="AP2850" i="1"/>
  <c r="AZ2850" i="1" s="1"/>
  <c r="AP2844" i="1"/>
  <c r="AZ2844" i="1" s="1"/>
  <c r="AP2812" i="1"/>
  <c r="AZ2812" i="1" s="1"/>
  <c r="AP2779" i="1"/>
  <c r="AZ2779" i="1" s="1"/>
  <c r="AP2776" i="1"/>
  <c r="AZ2776" i="1" s="1"/>
  <c r="AP2773" i="1"/>
  <c r="AZ2773" i="1" s="1"/>
  <c r="AP2763" i="1"/>
  <c r="AZ2763" i="1" s="1"/>
  <c r="AP2747" i="1"/>
  <c r="AZ2747" i="1" s="1"/>
  <c r="AP2741" i="1"/>
  <c r="AZ2741" i="1" s="1"/>
  <c r="AP2718" i="1"/>
  <c r="AZ2718" i="1" s="1"/>
  <c r="AP2711" i="1"/>
  <c r="AZ2711" i="1" s="1"/>
  <c r="AP2683" i="1"/>
  <c r="AZ2683" i="1" s="1"/>
  <c r="AP2677" i="1"/>
  <c r="AZ2677" i="1" s="1"/>
  <c r="AP2667" i="1"/>
  <c r="AZ2667" i="1" s="1"/>
  <c r="AP2645" i="1"/>
  <c r="AZ2645" i="1" s="1"/>
  <c r="AP2613" i="1"/>
  <c r="AZ2613" i="1" s="1"/>
  <c r="AP2587" i="1"/>
  <c r="AZ2587" i="1" s="1"/>
  <c r="AP2548" i="1"/>
  <c r="AZ2548" i="1" s="1"/>
  <c r="AP2532" i="1"/>
  <c r="AZ2532" i="1" s="1"/>
  <c r="AP2526" i="1"/>
  <c r="AZ2526" i="1" s="1"/>
  <c r="AP2500" i="1"/>
  <c r="AZ2500" i="1" s="1"/>
  <c r="AP2494" i="1"/>
  <c r="AZ2494" i="1" s="1"/>
  <c r="AP2468" i="1"/>
  <c r="AZ2468" i="1" s="1"/>
  <c r="AP2445" i="1"/>
  <c r="AZ2445" i="1" s="1"/>
  <c r="AP2414" i="1"/>
  <c r="AZ2414" i="1" s="1"/>
  <c r="AP2404" i="1"/>
  <c r="AZ2404" i="1" s="1"/>
  <c r="AP2362" i="1"/>
  <c r="AZ2362" i="1" s="1"/>
  <c r="AP2356" i="1"/>
  <c r="AZ2356" i="1" s="1"/>
  <c r="AP2314" i="1"/>
  <c r="AZ2314" i="1" s="1"/>
  <c r="AP2276" i="1"/>
  <c r="AZ2276" i="1" s="1"/>
  <c r="AP2270" i="1"/>
  <c r="AZ2270" i="1" s="1"/>
  <c r="AP2207" i="1"/>
  <c r="AZ2207" i="1" s="1"/>
  <c r="AP2203" i="1"/>
  <c r="AZ2203" i="1" s="1"/>
  <c r="AP2187" i="1"/>
  <c r="AZ2187" i="1" s="1"/>
  <c r="AP2184" i="1"/>
  <c r="AZ2184" i="1" s="1"/>
  <c r="AP2180" i="1"/>
  <c r="AZ2180" i="1" s="1"/>
  <c r="AP2157" i="1"/>
  <c r="AZ2157" i="1" s="1"/>
  <c r="AP2125" i="1"/>
  <c r="AZ2125" i="1" s="1"/>
  <c r="AP2109" i="1"/>
  <c r="AZ2109" i="1" s="1"/>
  <c r="AP2100" i="1"/>
  <c r="AZ2100" i="1" s="1"/>
  <c r="AP2087" i="1"/>
  <c r="AZ2087" i="1" s="1"/>
  <c r="AP2083" i="1"/>
  <c r="AZ2083" i="1" s="1"/>
  <c r="AP2068" i="1"/>
  <c r="AZ2068" i="1" s="1"/>
  <c r="AP2045" i="1"/>
  <c r="AZ2045" i="1" s="1"/>
  <c r="AP2036" i="1"/>
  <c r="AZ2036" i="1" s="1"/>
  <c r="AP2030" i="1"/>
  <c r="AZ2030" i="1" s="1"/>
  <c r="AP2023" i="1"/>
  <c r="AZ2023" i="1" s="1"/>
  <c r="AP2019" i="1"/>
  <c r="AZ2019" i="1" s="1"/>
  <c r="AP2007" i="1"/>
  <c r="AZ2007" i="1" s="1"/>
  <c r="AP2004" i="1"/>
  <c r="AZ2004" i="1" s="1"/>
  <c r="AP1998" i="1"/>
  <c r="AZ1998" i="1" s="1"/>
  <c r="AP1939" i="1"/>
  <c r="AZ1939" i="1" s="1"/>
  <c r="AP1919" i="1"/>
  <c r="AZ1919" i="1" s="1"/>
  <c r="AP1884" i="1"/>
  <c r="AZ1884" i="1" s="1"/>
  <c r="AP1874" i="1"/>
  <c r="AZ1874" i="1" s="1"/>
  <c r="AP1861" i="1"/>
  <c r="AZ1861" i="1" s="1"/>
  <c r="AP1823" i="1"/>
  <c r="AZ1823" i="1" s="1"/>
  <c r="AP1819" i="1"/>
  <c r="AZ1819" i="1" s="1"/>
  <c r="AP1789" i="1"/>
  <c r="AZ1789" i="1" s="1"/>
  <c r="AP1779" i="1"/>
  <c r="AZ1779" i="1" s="1"/>
  <c r="AP1763" i="1"/>
  <c r="AZ1763" i="1" s="1"/>
  <c r="AP1748" i="1"/>
  <c r="AZ1748" i="1" s="1"/>
  <c r="AP1739" i="1"/>
  <c r="AZ1739" i="1" s="1"/>
  <c r="AP1724" i="1"/>
  <c r="AZ1724" i="1" s="1"/>
  <c r="AP1676" i="1"/>
  <c r="AZ1676" i="1" s="1"/>
  <c r="AP1667" i="1"/>
  <c r="AZ1667" i="1" s="1"/>
  <c r="AP1661" i="1"/>
  <c r="AZ1661" i="1" s="1"/>
  <c r="AP1652" i="1"/>
  <c r="AZ1652" i="1" s="1"/>
  <c r="AP1627" i="1"/>
  <c r="AZ1627" i="1" s="1"/>
  <c r="AP1603" i="1"/>
  <c r="AZ1603" i="1" s="1"/>
  <c r="AP1540" i="1"/>
  <c r="AZ1540" i="1" s="1"/>
  <c r="AP1477" i="1"/>
  <c r="AZ1477" i="1" s="1"/>
  <c r="AP1467" i="1"/>
  <c r="AZ1467" i="1" s="1"/>
  <c r="AP1452" i="1"/>
  <c r="AZ1452" i="1" s="1"/>
  <c r="AP1421" i="1"/>
  <c r="AZ1421" i="1" s="1"/>
  <c r="AP1384" i="1"/>
  <c r="AZ1384" i="1" s="1"/>
  <c r="AP1362" i="1"/>
  <c r="AZ1362" i="1" s="1"/>
  <c r="AP1359" i="1"/>
  <c r="AZ1359" i="1" s="1"/>
  <c r="AP1356" i="1"/>
  <c r="AZ1356" i="1" s="1"/>
  <c r="AP1350" i="1"/>
  <c r="AZ1350" i="1" s="1"/>
  <c r="AP1340" i="1"/>
  <c r="AZ1340" i="1" s="1"/>
  <c r="AP1334" i="1"/>
  <c r="AZ1334" i="1" s="1"/>
  <c r="AP1324" i="1"/>
  <c r="AZ1324" i="1" s="1"/>
  <c r="AP1301" i="1"/>
  <c r="AZ1301" i="1" s="1"/>
  <c r="AP1292" i="1"/>
  <c r="AZ1292" i="1" s="1"/>
  <c r="AP1254" i="1"/>
  <c r="AZ1254" i="1" s="1"/>
  <c r="AP1221" i="1"/>
  <c r="AZ1221" i="1" s="1"/>
  <c r="AP1212" i="1"/>
  <c r="AZ1212" i="1" s="1"/>
  <c r="AP1191" i="1"/>
  <c r="AZ1191" i="1" s="1"/>
  <c r="AP1140" i="1"/>
  <c r="AZ1140" i="1" s="1"/>
  <c r="AP1131" i="1"/>
  <c r="AZ1131" i="1" s="1"/>
  <c r="AP1119" i="1"/>
  <c r="AZ1119" i="1" s="1"/>
  <c r="AP1115" i="1"/>
  <c r="AZ1115" i="1" s="1"/>
  <c r="AP1099" i="1"/>
  <c r="AZ1099" i="1" s="1"/>
  <c r="AP1096" i="1"/>
  <c r="AZ1096" i="1" s="1"/>
  <c r="AP1084" i="1"/>
  <c r="AZ1084" i="1" s="1"/>
  <c r="AP1069" i="1"/>
  <c r="AZ1069" i="1" s="1"/>
  <c r="AP1053" i="1"/>
  <c r="AZ1053" i="1" s="1"/>
  <c r="AP1043" i="1"/>
  <c r="AZ1043" i="1" s="1"/>
  <c r="AP1028" i="1"/>
  <c r="AZ1028" i="1" s="1"/>
  <c r="AP1019" i="1"/>
  <c r="AZ1019" i="1" s="1"/>
  <c r="AP1016" i="1"/>
  <c r="AZ1016" i="1" s="1"/>
  <c r="AP995" i="1"/>
  <c r="AZ995" i="1" s="1"/>
  <c r="AP979" i="1"/>
  <c r="AZ979" i="1" s="1"/>
  <c r="AP956" i="1"/>
  <c r="AZ956" i="1" s="1"/>
  <c r="AP941" i="1"/>
  <c r="AZ941" i="1" s="1"/>
  <c r="AP892" i="1"/>
  <c r="AZ892" i="1" s="1"/>
  <c r="AP883" i="1"/>
  <c r="AZ883" i="1" s="1"/>
  <c r="AP572" i="1"/>
  <c r="AZ572" i="1" s="1"/>
  <c r="AP435" i="1"/>
  <c r="AZ435" i="1" s="1"/>
  <c r="AP95" i="1"/>
  <c r="AZ95" i="1" s="1"/>
  <c r="AP2517" i="1"/>
  <c r="AZ2517" i="1" s="1"/>
  <c r="AP2510" i="1"/>
  <c r="AZ2510" i="1" s="1"/>
  <c r="AP2484" i="1"/>
  <c r="AZ2484" i="1" s="1"/>
  <c r="AP2452" i="1"/>
  <c r="AZ2452" i="1" s="1"/>
  <c r="AP2436" i="1"/>
  <c r="AZ2436" i="1" s="1"/>
  <c r="AP2421" i="1"/>
  <c r="AZ2421" i="1" s="1"/>
  <c r="AP2401" i="1"/>
  <c r="AZ2401" i="1" s="1"/>
  <c r="AP2388" i="1"/>
  <c r="AZ2388" i="1" s="1"/>
  <c r="AP2378" i="1"/>
  <c r="AZ2378" i="1" s="1"/>
  <c r="AP2372" i="1"/>
  <c r="AZ2372" i="1" s="1"/>
  <c r="AP2347" i="1"/>
  <c r="AZ2347" i="1" s="1"/>
  <c r="AP2344" i="1"/>
  <c r="AZ2344" i="1" s="1"/>
  <c r="AP2340" i="1"/>
  <c r="AZ2340" i="1" s="1"/>
  <c r="AP2325" i="1"/>
  <c r="AZ2325" i="1" s="1"/>
  <c r="AP2308" i="1"/>
  <c r="AZ2308" i="1" s="1"/>
  <c r="AP2293" i="1"/>
  <c r="AZ2293" i="1" s="1"/>
  <c r="AP2261" i="1"/>
  <c r="AZ2261" i="1" s="1"/>
  <c r="AP2251" i="1"/>
  <c r="AZ2251" i="1" s="1"/>
  <c r="AP2245" i="1"/>
  <c r="AZ2245" i="1" s="1"/>
  <c r="AP2235" i="1"/>
  <c r="AZ2235" i="1" s="1"/>
  <c r="AP2220" i="1"/>
  <c r="AZ2220" i="1" s="1"/>
  <c r="AP2214" i="1"/>
  <c r="AZ2214" i="1" s="1"/>
  <c r="AP2177" i="1"/>
  <c r="AZ2177" i="1" s="1"/>
  <c r="AP2167" i="1"/>
  <c r="AZ2167" i="1" s="1"/>
  <c r="AP2163" i="1"/>
  <c r="AZ2163" i="1" s="1"/>
  <c r="AP2148" i="1"/>
  <c r="AZ2148" i="1" s="1"/>
  <c r="AP2141" i="1"/>
  <c r="AZ2141" i="1" s="1"/>
  <c r="AP2137" i="1"/>
  <c r="AZ2137" i="1" s="1"/>
  <c r="AP2131" i="1"/>
  <c r="AZ2131" i="1" s="1"/>
  <c r="AP2116" i="1"/>
  <c r="AZ2116" i="1" s="1"/>
  <c r="AP2062" i="1"/>
  <c r="AZ2062" i="1" s="1"/>
  <c r="AP2055" i="1"/>
  <c r="AZ2055" i="1" s="1"/>
  <c r="AP2051" i="1"/>
  <c r="AZ2051" i="1" s="1"/>
  <c r="AP1980" i="1"/>
  <c r="AZ1980" i="1" s="1"/>
  <c r="AP1965" i="1"/>
  <c r="AZ1965" i="1" s="1"/>
  <c r="AP1955" i="1"/>
  <c r="AZ1955" i="1" s="1"/>
  <c r="AP1933" i="1"/>
  <c r="AZ1933" i="1" s="1"/>
  <c r="AP1916" i="1"/>
  <c r="AZ1916" i="1" s="1"/>
  <c r="AP1909" i="1"/>
  <c r="AZ1909" i="1" s="1"/>
  <c r="AP1881" i="1"/>
  <c r="AZ1881" i="1" s="1"/>
  <c r="AP1868" i="1"/>
  <c r="AZ1868" i="1" s="1"/>
  <c r="AP1852" i="1"/>
  <c r="AZ1852" i="1" s="1"/>
  <c r="AP1845" i="1"/>
  <c r="AZ1845" i="1" s="1"/>
  <c r="AP1835" i="1"/>
  <c r="AZ1835" i="1" s="1"/>
  <c r="AP1795" i="1"/>
  <c r="AZ1795" i="1" s="1"/>
  <c r="AP1783" i="1"/>
  <c r="AZ1783" i="1" s="1"/>
  <c r="AP1773" i="1"/>
  <c r="AZ1773" i="1" s="1"/>
  <c r="AP1721" i="1"/>
  <c r="AZ1721" i="1" s="1"/>
  <c r="AP1700" i="1"/>
  <c r="AZ1700" i="1" s="1"/>
  <c r="AP1691" i="1"/>
  <c r="AZ1691" i="1" s="1"/>
  <c r="AP1646" i="1"/>
  <c r="AZ1646" i="1" s="1"/>
  <c r="AP1613" i="1"/>
  <c r="AZ1613" i="1" s="1"/>
  <c r="AP1597" i="1"/>
  <c r="AZ1597" i="1" s="1"/>
  <c r="AP1588" i="1"/>
  <c r="AZ1588" i="1" s="1"/>
  <c r="AP1579" i="1"/>
  <c r="AZ1579" i="1" s="1"/>
  <c r="AP1556" i="1"/>
  <c r="AZ1556" i="1" s="1"/>
  <c r="AP1547" i="1"/>
  <c r="AZ1547" i="1" s="1"/>
  <c r="AP1531" i="1"/>
  <c r="AZ1531" i="1" s="1"/>
  <c r="AP1528" i="1"/>
  <c r="AZ1528" i="1" s="1"/>
  <c r="AP1525" i="1"/>
  <c r="AZ1525" i="1" s="1"/>
  <c r="AP1516" i="1"/>
  <c r="AZ1516" i="1" s="1"/>
  <c r="AP1492" i="1"/>
  <c r="AZ1492" i="1" s="1"/>
  <c r="AP1483" i="1"/>
  <c r="AZ1483" i="1" s="1"/>
  <c r="AP1443" i="1"/>
  <c r="AZ1443" i="1" s="1"/>
  <c r="AP1437" i="1"/>
  <c r="AZ1437" i="1" s="1"/>
  <c r="AP1427" i="1"/>
  <c r="AZ1427" i="1" s="1"/>
  <c r="AP1412" i="1"/>
  <c r="AZ1412" i="1" s="1"/>
  <c r="AP1403" i="1"/>
  <c r="AZ1403" i="1" s="1"/>
  <c r="AP1388" i="1"/>
  <c r="AZ1388" i="1" s="1"/>
  <c r="AP1372" i="1"/>
  <c r="AZ1372" i="1" s="1"/>
  <c r="AP1318" i="1"/>
  <c r="AZ1318" i="1" s="1"/>
  <c r="AP1311" i="1"/>
  <c r="AZ1311" i="1" s="1"/>
  <c r="AP1307" i="1"/>
  <c r="AZ1307" i="1" s="1"/>
  <c r="AP1277" i="1"/>
  <c r="AZ1277" i="1" s="1"/>
  <c r="AP1267" i="1"/>
  <c r="AZ1267" i="1" s="1"/>
  <c r="AP1244" i="1"/>
  <c r="AZ1244" i="1" s="1"/>
  <c r="AP1238" i="1"/>
  <c r="AZ1238" i="1" s="1"/>
  <c r="AP1228" i="1"/>
  <c r="AZ1228" i="1" s="1"/>
  <c r="AP1203" i="1"/>
  <c r="AZ1203" i="1" s="1"/>
  <c r="AP1188" i="1"/>
  <c r="AZ1188" i="1" s="1"/>
  <c r="AP1179" i="1"/>
  <c r="AZ1179" i="1" s="1"/>
  <c r="AP1164" i="1"/>
  <c r="AZ1164" i="1" s="1"/>
  <c r="AP1103" i="1"/>
  <c r="AZ1103" i="1" s="1"/>
  <c r="AP1075" i="1"/>
  <c r="AZ1075" i="1" s="1"/>
  <c r="AP1059" i="1"/>
  <c r="AZ1059" i="1" s="1"/>
  <c r="AP989" i="1"/>
  <c r="AZ989" i="1" s="1"/>
  <c r="AP947" i="1"/>
  <c r="AZ947" i="1" s="1"/>
  <c r="AP932" i="1"/>
  <c r="AZ932" i="1" s="1"/>
  <c r="AP926" i="1"/>
  <c r="AZ926" i="1" s="1"/>
  <c r="AP908" i="1"/>
  <c r="AZ908" i="1" s="1"/>
  <c r="AP2939" i="1"/>
  <c r="AZ2939" i="1" s="1"/>
  <c r="AP2923" i="1"/>
  <c r="AZ2923" i="1" s="1"/>
  <c r="AP2900" i="1"/>
  <c r="AZ2900" i="1" s="1"/>
  <c r="AP2883" i="1"/>
  <c r="AZ2883" i="1" s="1"/>
  <c r="AP2861" i="1"/>
  <c r="AZ2861" i="1" s="1"/>
  <c r="AP2851" i="1"/>
  <c r="AZ2851" i="1" s="1"/>
  <c r="AP2845" i="1"/>
  <c r="AZ2845" i="1" s="1"/>
  <c r="AP2819" i="1"/>
  <c r="AZ2819" i="1" s="1"/>
  <c r="AP2813" i="1"/>
  <c r="AZ2813" i="1" s="1"/>
  <c r="AP2780" i="1"/>
  <c r="AZ2780" i="1" s="1"/>
  <c r="AP2764" i="1"/>
  <c r="AZ2764" i="1" s="1"/>
  <c r="AP2748" i="1"/>
  <c r="AZ2748" i="1" s="1"/>
  <c r="AP2742" i="1"/>
  <c r="AZ2742" i="1" s="1"/>
  <c r="AP2735" i="1"/>
  <c r="AZ2735" i="1" s="1"/>
  <c r="AP2719" i="1"/>
  <c r="AZ2719" i="1" s="1"/>
  <c r="AP2715" i="1"/>
  <c r="AZ2715" i="1" s="1"/>
  <c r="AP2712" i="1"/>
  <c r="AZ2712" i="1" s="1"/>
  <c r="AP2684" i="1"/>
  <c r="AZ2684" i="1" s="1"/>
  <c r="AP2678" i="1"/>
  <c r="AZ2678" i="1" s="1"/>
  <c r="AP2668" i="1"/>
  <c r="AZ2668" i="1" s="1"/>
  <c r="AP2639" i="1"/>
  <c r="AZ2639" i="1" s="1"/>
  <c r="AP2607" i="1"/>
  <c r="AZ2607" i="1" s="1"/>
  <c r="AP2588" i="1"/>
  <c r="AZ2588" i="1" s="1"/>
  <c r="AP2549" i="1"/>
  <c r="AZ2549" i="1" s="1"/>
  <c r="AP2533" i="1"/>
  <c r="AZ2533" i="1" s="1"/>
  <c r="AP2523" i="1"/>
  <c r="AZ2523" i="1" s="1"/>
  <c r="AP2501" i="1"/>
  <c r="AZ2501" i="1" s="1"/>
  <c r="AP2491" i="1"/>
  <c r="AZ2491" i="1" s="1"/>
  <c r="AP2488" i="1"/>
  <c r="AZ2488" i="1" s="1"/>
  <c r="AP2469" i="1"/>
  <c r="AZ2469" i="1" s="1"/>
  <c r="AP2459" i="1"/>
  <c r="AZ2459" i="1" s="1"/>
  <c r="AP2427" i="1"/>
  <c r="AZ2427" i="1" s="1"/>
  <c r="AP2411" i="1"/>
  <c r="AZ2411" i="1" s="1"/>
  <c r="AP2405" i="1"/>
  <c r="AZ2405" i="1" s="1"/>
  <c r="AP2395" i="1"/>
  <c r="AZ2395" i="1" s="1"/>
  <c r="AP2392" i="1"/>
  <c r="AZ2392" i="1" s="1"/>
  <c r="AP2363" i="1"/>
  <c r="AZ2363" i="1" s="1"/>
  <c r="AP2357" i="1"/>
  <c r="AZ2357" i="1" s="1"/>
  <c r="AP2331" i="1"/>
  <c r="AZ2331" i="1" s="1"/>
  <c r="AP2315" i="1"/>
  <c r="AZ2315" i="1" s="1"/>
  <c r="AP2299" i="1"/>
  <c r="AZ2299" i="1" s="1"/>
  <c r="AP2283" i="1"/>
  <c r="AZ2283" i="1" s="1"/>
  <c r="AP2277" i="1"/>
  <c r="AZ2277" i="1" s="1"/>
  <c r="AP2267" i="1"/>
  <c r="AZ2267" i="1" s="1"/>
  <c r="AP2255" i="1"/>
  <c r="AZ2255" i="1" s="1"/>
  <c r="AP2204" i="1"/>
  <c r="AZ2204" i="1" s="1"/>
  <c r="AP2188" i="1"/>
  <c r="AZ2188" i="1" s="1"/>
  <c r="AP2181" i="1"/>
  <c r="AZ2181" i="1" s="1"/>
  <c r="AP2174" i="1"/>
  <c r="AZ2174" i="1" s="1"/>
  <c r="AP2113" i="1"/>
  <c r="AZ2113" i="1" s="1"/>
  <c r="AP2110" i="1"/>
  <c r="AZ2110" i="1" s="1"/>
  <c r="AP2091" i="1"/>
  <c r="AZ2091" i="1" s="1"/>
  <c r="AP2088" i="1"/>
  <c r="AZ2088" i="1" s="1"/>
  <c r="AP2084" i="1"/>
  <c r="AZ2084" i="1" s="1"/>
  <c r="AP2078" i="1"/>
  <c r="AZ2078" i="1" s="1"/>
  <c r="AP2069" i="1"/>
  <c r="AZ2069" i="1" s="1"/>
  <c r="AP2027" i="1"/>
  <c r="AZ2027" i="1" s="1"/>
  <c r="AP2024" i="1"/>
  <c r="AZ2024" i="1" s="1"/>
  <c r="AP2020" i="1"/>
  <c r="AZ2020" i="1" s="1"/>
  <c r="AP1995" i="1"/>
  <c r="AZ1995" i="1" s="1"/>
  <c r="AP1971" i="1"/>
  <c r="AZ1971" i="1" s="1"/>
  <c r="AP1940" i="1"/>
  <c r="AZ1940" i="1" s="1"/>
  <c r="AP1923" i="1"/>
  <c r="AZ1923" i="1" s="1"/>
  <c r="AP1920" i="1"/>
  <c r="AZ1920" i="1" s="1"/>
  <c r="AP1899" i="1"/>
  <c r="AZ1899" i="1" s="1"/>
  <c r="AP1875" i="1"/>
  <c r="AZ1875" i="1" s="1"/>
  <c r="AP1820" i="1"/>
  <c r="AZ1820" i="1" s="1"/>
  <c r="AP1780" i="1"/>
  <c r="AZ1780" i="1" s="1"/>
  <c r="AP1764" i="1"/>
  <c r="AZ1764" i="1" s="1"/>
  <c r="AP1749" i="1"/>
  <c r="AZ1749" i="1" s="1"/>
  <c r="AP1740" i="1"/>
  <c r="AZ1740" i="1" s="1"/>
  <c r="AP1725" i="1"/>
  <c r="AZ1725" i="1" s="1"/>
  <c r="AP1668" i="1"/>
  <c r="AZ1668" i="1" s="1"/>
  <c r="AP1662" i="1"/>
  <c r="AZ1662" i="1" s="1"/>
  <c r="AP1643" i="1"/>
  <c r="AZ1643" i="1" s="1"/>
  <c r="AP1628" i="1"/>
  <c r="AZ1628" i="1" s="1"/>
  <c r="AP1619" i="1"/>
  <c r="AZ1619" i="1" s="1"/>
  <c r="AP1607" i="1"/>
  <c r="AZ1607" i="1" s="1"/>
  <c r="AP1604" i="1"/>
  <c r="AZ1604" i="1" s="1"/>
  <c r="AP1541" i="1"/>
  <c r="AZ1541" i="1" s="1"/>
  <c r="AP1468" i="1"/>
  <c r="AZ1468" i="1" s="1"/>
  <c r="AP1453" i="1"/>
  <c r="AZ1453" i="1" s="1"/>
  <c r="AP1385" i="1"/>
  <c r="AZ1385" i="1" s="1"/>
  <c r="AP1369" i="1"/>
  <c r="AZ1369" i="1" s="1"/>
  <c r="AP1363" i="1"/>
  <c r="AZ1363" i="1" s="1"/>
  <c r="AP1347" i="1"/>
  <c r="AZ1347" i="1" s="1"/>
  <c r="AP1341" i="1"/>
  <c r="AZ1341" i="1" s="1"/>
  <c r="AP1331" i="1"/>
  <c r="AZ1331" i="1" s="1"/>
  <c r="AP1325" i="1"/>
  <c r="AZ1325" i="1" s="1"/>
  <c r="AP1283" i="1"/>
  <c r="AZ1283" i="1" s="1"/>
  <c r="AP1255" i="1"/>
  <c r="AZ1255" i="1" s="1"/>
  <c r="AP1251" i="1"/>
  <c r="AZ1251" i="1" s="1"/>
  <c r="AP1222" i="1"/>
  <c r="AZ1222" i="1" s="1"/>
  <c r="AP1176" i="1"/>
  <c r="AZ1176" i="1" s="1"/>
  <c r="AP1155" i="1"/>
  <c r="AZ1155" i="1" s="1"/>
  <c r="AP1132" i="1"/>
  <c r="AZ1132" i="1" s="1"/>
  <c r="AP1116" i="1"/>
  <c r="AZ1116" i="1" s="1"/>
  <c r="AP1100" i="1"/>
  <c r="AZ1100" i="1" s="1"/>
  <c r="AP1063" i="1"/>
  <c r="AZ1063" i="1" s="1"/>
  <c r="AP1047" i="1"/>
  <c r="AZ1047" i="1" s="1"/>
  <c r="AP1044" i="1"/>
  <c r="AZ1044" i="1" s="1"/>
  <c r="AP1020" i="1"/>
  <c r="AZ1020" i="1" s="1"/>
  <c r="AP996" i="1"/>
  <c r="AZ996" i="1" s="1"/>
  <c r="AP980" i="1"/>
  <c r="AZ980" i="1" s="1"/>
  <c r="AP971" i="1"/>
  <c r="AZ971" i="1" s="1"/>
  <c r="AP902" i="1"/>
  <c r="AZ902" i="1" s="1"/>
  <c r="AP893" i="1"/>
  <c r="AZ893" i="1" s="1"/>
  <c r="AP884" i="1"/>
  <c r="AZ884" i="1" s="1"/>
  <c r="AP875" i="1"/>
  <c r="AZ875" i="1" s="1"/>
  <c r="AP749" i="1"/>
  <c r="AZ749" i="1" s="1"/>
  <c r="AP485" i="1"/>
  <c r="AZ485" i="1" s="1"/>
  <c r="AP310" i="1"/>
  <c r="AZ310" i="1" s="1"/>
  <c r="AP183" i="1"/>
  <c r="AZ183" i="1" s="1"/>
  <c r="AP90" i="1"/>
  <c r="AZ90" i="1" s="1"/>
  <c r="AP2914" i="1"/>
  <c r="AZ2914" i="1" s="1"/>
  <c r="AP2882" i="1"/>
  <c r="AZ2882" i="1" s="1"/>
  <c r="AP2866" i="1"/>
  <c r="AZ2866" i="1" s="1"/>
  <c r="AP2842" i="1"/>
  <c r="AZ2842" i="1" s="1"/>
  <c r="AP2794" i="1"/>
  <c r="AZ2794" i="1" s="1"/>
  <c r="AP2730" i="1"/>
  <c r="AZ2730" i="1" s="1"/>
  <c r="AP2706" i="1"/>
  <c r="AZ2706" i="1" s="1"/>
  <c r="AP2690" i="1"/>
  <c r="AZ2690" i="1" s="1"/>
  <c r="AP2578" i="1"/>
  <c r="AZ2578" i="1" s="1"/>
  <c r="AP2546" i="1"/>
  <c r="AZ2546" i="1" s="1"/>
  <c r="AP2330" i="1"/>
  <c r="AZ2330" i="1" s="1"/>
  <c r="AP2322" i="1"/>
  <c r="AZ2322" i="1" s="1"/>
  <c r="AP2274" i="1"/>
  <c r="AZ2274" i="1" s="1"/>
  <c r="AP2178" i="1"/>
  <c r="AZ2178" i="1" s="1"/>
  <c r="AP2162" i="1"/>
  <c r="AZ2162" i="1" s="1"/>
  <c r="AP2050" i="1"/>
  <c r="AZ2050" i="1" s="1"/>
  <c r="AP1994" i="1"/>
  <c r="AZ1994" i="1" s="1"/>
  <c r="AP1938" i="1"/>
  <c r="AZ1938" i="1" s="1"/>
  <c r="AP1914" i="1"/>
  <c r="AZ1914" i="1" s="1"/>
  <c r="AP1882" i="1"/>
  <c r="AZ1882" i="1" s="1"/>
  <c r="AP1802" i="1"/>
  <c r="AZ1802" i="1" s="1"/>
  <c r="AP1770" i="1"/>
  <c r="AZ1770" i="1" s="1"/>
  <c r="AP1714" i="1"/>
  <c r="AZ1714" i="1" s="1"/>
  <c r="AP1706" i="1"/>
  <c r="AZ1706" i="1" s="1"/>
  <c r="AP1650" i="1"/>
  <c r="AZ1650" i="1" s="1"/>
  <c r="AP1602" i="1"/>
  <c r="AZ1602" i="1" s="1"/>
  <c r="AP1586" i="1"/>
  <c r="AZ1586" i="1" s="1"/>
  <c r="AP1554" i="1"/>
  <c r="AZ1554" i="1" s="1"/>
  <c r="AP1458" i="1"/>
  <c r="AZ1458" i="1" s="1"/>
  <c r="AP1450" i="1"/>
  <c r="AZ1450" i="1" s="1"/>
  <c r="AP1418" i="1"/>
  <c r="AZ1418" i="1" s="1"/>
  <c r="AP1330" i="1"/>
  <c r="AZ1330" i="1" s="1"/>
  <c r="AP1242" i="1"/>
  <c r="AZ1242" i="1" s="1"/>
  <c r="AP1106" i="1"/>
  <c r="AZ1106" i="1" s="1"/>
  <c r="AP1026" i="1"/>
  <c r="AZ1026" i="1" s="1"/>
  <c r="AP994" i="1"/>
  <c r="AZ994" i="1" s="1"/>
  <c r="AP962" i="1"/>
  <c r="AZ962" i="1" s="1"/>
  <c r="AP954" i="1"/>
  <c r="AZ954" i="1" s="1"/>
  <c r="AP722" i="1"/>
  <c r="AZ722" i="1" s="1"/>
  <c r="AP658" i="1"/>
  <c r="AZ658" i="1" s="1"/>
  <c r="AP650" i="1"/>
  <c r="AZ650" i="1" s="1"/>
  <c r="AP538" i="1"/>
  <c r="AZ538" i="1" s="1"/>
  <c r="AP370" i="1"/>
  <c r="AZ370" i="1" s="1"/>
  <c r="AP325" i="1"/>
  <c r="AZ325" i="1" s="1"/>
  <c r="AP277" i="1"/>
  <c r="AZ277" i="1" s="1"/>
  <c r="AP246" i="1"/>
  <c r="AZ246" i="1" s="1"/>
  <c r="AP182" i="1"/>
  <c r="AZ182" i="1" s="1"/>
  <c r="AP57" i="1"/>
  <c r="AZ57" i="1" s="1"/>
  <c r="AP32" i="1"/>
  <c r="AZ32" i="1" s="1"/>
  <c r="AP1434" i="1"/>
  <c r="AZ1434" i="1" s="1"/>
  <c r="AP1945" i="1"/>
  <c r="AZ1945" i="1" s="1"/>
  <c r="AP1865" i="1"/>
  <c r="AZ1865" i="1" s="1"/>
  <c r="AP1849" i="1"/>
  <c r="AZ1849" i="1" s="1"/>
  <c r="AP1841" i="1"/>
  <c r="AZ1841" i="1" s="1"/>
  <c r="AP1833" i="1"/>
  <c r="AZ1833" i="1" s="1"/>
  <c r="AP1785" i="1"/>
  <c r="AZ1785" i="1" s="1"/>
  <c r="AP1769" i="1"/>
  <c r="AZ1769" i="1" s="1"/>
  <c r="AP1729" i="1"/>
  <c r="AZ1729" i="1" s="1"/>
  <c r="AP1681" i="1"/>
  <c r="AZ1681" i="1" s="1"/>
  <c r="AP1641" i="1"/>
  <c r="AZ1641" i="1" s="1"/>
  <c r="AP1529" i="1"/>
  <c r="AZ1529" i="1" s="1"/>
  <c r="AP1505" i="1"/>
  <c r="AZ1505" i="1" s="1"/>
  <c r="AP1417" i="1"/>
  <c r="AZ1417" i="1" s="1"/>
  <c r="AP1345" i="1"/>
  <c r="AZ1345" i="1" s="1"/>
  <c r="AP1329" i="1"/>
  <c r="AZ1329" i="1" s="1"/>
  <c r="AP1297" i="1"/>
  <c r="AZ1297" i="1" s="1"/>
  <c r="AP1121" i="1"/>
  <c r="AZ1121" i="1" s="1"/>
  <c r="AP1105" i="1"/>
  <c r="AZ1105" i="1" s="1"/>
  <c r="AP1073" i="1"/>
  <c r="AZ1073" i="1" s="1"/>
  <c r="AP1025" i="1"/>
  <c r="AZ1025" i="1" s="1"/>
  <c r="AP1009" i="1"/>
  <c r="AZ1009" i="1" s="1"/>
  <c r="AP825" i="1"/>
  <c r="AZ825" i="1" s="1"/>
  <c r="AP801" i="1"/>
  <c r="AZ801" i="1" s="1"/>
  <c r="AP665" i="1"/>
  <c r="AZ665" i="1" s="1"/>
  <c r="AP633" i="1"/>
  <c r="AZ633" i="1" s="1"/>
  <c r="AP569" i="1"/>
  <c r="AZ569" i="1" s="1"/>
  <c r="AP276" i="1"/>
  <c r="AZ276" i="1" s="1"/>
  <c r="AP181" i="1"/>
  <c r="AZ181" i="1" s="1"/>
  <c r="AP103" i="1"/>
  <c r="AP39" i="1"/>
  <c r="AZ39" i="1" s="1"/>
  <c r="AP31" i="1"/>
  <c r="AZ31" i="1" s="1"/>
  <c r="AP1960" i="1"/>
  <c r="AZ1960" i="1" s="1"/>
  <c r="AP1944" i="1"/>
  <c r="AZ1944" i="1" s="1"/>
  <c r="AP1880" i="1"/>
  <c r="AZ1880" i="1" s="1"/>
  <c r="AP1800" i="1"/>
  <c r="AZ1800" i="1" s="1"/>
  <c r="AP1616" i="1"/>
  <c r="AZ1616" i="1" s="1"/>
  <c r="AP1464" i="1"/>
  <c r="AZ1464" i="1" s="1"/>
  <c r="AP1456" i="1"/>
  <c r="AZ1456" i="1" s="1"/>
  <c r="AP1392" i="1"/>
  <c r="AZ1392" i="1" s="1"/>
  <c r="AP1336" i="1"/>
  <c r="AZ1336" i="1" s="1"/>
  <c r="AP1304" i="1"/>
  <c r="AZ1304" i="1" s="1"/>
  <c r="AP1280" i="1"/>
  <c r="AZ1280" i="1" s="1"/>
  <c r="AP1120" i="1"/>
  <c r="AZ1120" i="1" s="1"/>
  <c r="AP944" i="1"/>
  <c r="AZ944" i="1" s="1"/>
  <c r="AP920" i="1"/>
  <c r="AZ920" i="1" s="1"/>
  <c r="AP872" i="1"/>
  <c r="AZ872" i="1" s="1"/>
  <c r="AP856" i="1"/>
  <c r="AZ856" i="1" s="1"/>
  <c r="AP688" i="1"/>
  <c r="AZ688" i="1" s="1"/>
  <c r="AP608" i="1"/>
  <c r="AZ608" i="1" s="1"/>
  <c r="AP560" i="1"/>
  <c r="AZ560" i="1" s="1"/>
  <c r="AP552" i="1"/>
  <c r="AZ552" i="1" s="1"/>
  <c r="AP496" i="1"/>
  <c r="AZ496" i="1" s="1"/>
  <c r="AP384" i="1"/>
  <c r="AZ384" i="1" s="1"/>
  <c r="AP283" i="1"/>
  <c r="AZ283" i="1" s="1"/>
  <c r="AP268" i="1"/>
  <c r="AZ268" i="1" s="1"/>
  <c r="AP79" i="1"/>
  <c r="AZ79" i="1" s="1"/>
  <c r="AP38" i="1"/>
  <c r="AZ38" i="1" s="1"/>
  <c r="AP2942" i="1"/>
  <c r="AZ2942" i="1" s="1"/>
  <c r="AP2774" i="1"/>
  <c r="AZ2774" i="1" s="1"/>
  <c r="AP2750" i="1"/>
  <c r="AZ2750" i="1" s="1"/>
  <c r="AP2670" i="1"/>
  <c r="AZ2670" i="1" s="1"/>
  <c r="AP2438" i="1"/>
  <c r="AZ2438" i="1" s="1"/>
  <c r="AP2422" i="1"/>
  <c r="AZ2422" i="1" s="1"/>
  <c r="AP2005" i="1"/>
  <c r="AZ2005" i="1" s="1"/>
  <c r="AP1989" i="1"/>
  <c r="AZ1989" i="1" s="1"/>
  <c r="AP1829" i="1"/>
  <c r="AZ1829" i="1" s="1"/>
  <c r="AP1685" i="1"/>
  <c r="AZ1685" i="1" s="1"/>
  <c r="AP1637" i="1"/>
  <c r="AZ1637" i="1" s="1"/>
  <c r="AP1589" i="1"/>
  <c r="AZ1589" i="1" s="1"/>
  <c r="AP1517" i="1"/>
  <c r="AZ1517" i="1" s="1"/>
  <c r="AP1293" i="1"/>
  <c r="AZ1293" i="1" s="1"/>
  <c r="AP733" i="1"/>
  <c r="AZ733" i="1" s="1"/>
  <c r="AP661" i="1"/>
  <c r="AZ661" i="1" s="1"/>
  <c r="AP573" i="1"/>
  <c r="AZ573" i="1" s="1"/>
  <c r="AP193" i="1"/>
  <c r="AZ193" i="1" s="1"/>
  <c r="AP92" i="1"/>
  <c r="AZ92" i="1" s="1"/>
  <c r="AP52" i="1"/>
  <c r="AP1482" i="1"/>
  <c r="AZ1482" i="1" s="1"/>
  <c r="AP2254" i="1"/>
  <c r="AZ2254" i="1" s="1"/>
  <c r="AP2070" i="1"/>
  <c r="AZ2070" i="1" s="1"/>
  <c r="AP1854" i="1"/>
  <c r="AZ1854" i="1" s="1"/>
  <c r="AP1830" i="1"/>
  <c r="AZ1830" i="1" s="1"/>
  <c r="AP1814" i="1"/>
  <c r="AZ1814" i="1" s="1"/>
  <c r="AP1758" i="1"/>
  <c r="AZ1758" i="1" s="1"/>
  <c r="AP1686" i="1"/>
  <c r="AZ1686" i="1" s="1"/>
  <c r="AP1566" i="1"/>
  <c r="AZ1566" i="1" s="1"/>
  <c r="AP1518" i="1"/>
  <c r="AZ1518" i="1" s="1"/>
  <c r="AP1414" i="1"/>
  <c r="AZ1414" i="1" s="1"/>
  <c r="AP1126" i="1"/>
  <c r="AZ1126" i="1" s="1"/>
  <c r="AP1070" i="1"/>
  <c r="AZ1070" i="1" s="1"/>
  <c r="AP1046" i="1"/>
  <c r="AZ1046" i="1" s="1"/>
  <c r="AP1014" i="1"/>
  <c r="AZ1014" i="1" s="1"/>
  <c r="AP974" i="1"/>
  <c r="AZ974" i="1" s="1"/>
  <c r="AP734" i="1"/>
  <c r="AZ734" i="1" s="1"/>
  <c r="AP486" i="1"/>
  <c r="AZ486" i="1" s="1"/>
  <c r="AP344" i="1"/>
  <c r="AZ344" i="1" s="1"/>
  <c r="AP305" i="1"/>
  <c r="AZ305" i="1" s="1"/>
  <c r="AP273" i="1"/>
  <c r="AZ273" i="1" s="1"/>
  <c r="AP178" i="1"/>
  <c r="AZ178" i="1" s="1"/>
  <c r="AP93" i="1"/>
  <c r="AZ93" i="1" s="1"/>
  <c r="AP53" i="1"/>
  <c r="AZ53" i="1" s="1"/>
  <c r="AP2302" i="1"/>
  <c r="AZ2302" i="1" s="1"/>
  <c r="AP2382" i="1"/>
  <c r="AZ2382" i="1" s="1"/>
  <c r="AP41" i="1"/>
  <c r="AZ41" i="1" s="1"/>
  <c r="AP558" i="1"/>
  <c r="AZ558" i="1" s="1"/>
  <c r="AP2927" i="1"/>
  <c r="AZ2927" i="1" s="1"/>
  <c r="AP2887" i="1"/>
  <c r="AZ2887" i="1" s="1"/>
  <c r="AP2847" i="1"/>
  <c r="AZ2847" i="1" s="1"/>
  <c r="AP2815" i="1"/>
  <c r="AZ2815" i="1" s="1"/>
  <c r="AP2783" i="1"/>
  <c r="AZ2783" i="1" s="1"/>
  <c r="AP2631" i="1"/>
  <c r="AZ2631" i="1" s="1"/>
  <c r="AP2583" i="1"/>
  <c r="AZ2583" i="1" s="1"/>
  <c r="AP2535" i="1"/>
  <c r="AZ2535" i="1" s="1"/>
  <c r="AP2519" i="1"/>
  <c r="AZ2519" i="1" s="1"/>
  <c r="AP2487" i="1"/>
  <c r="AZ2487" i="1" s="1"/>
  <c r="AP2399" i="1"/>
  <c r="AZ2399" i="1" s="1"/>
  <c r="AP2391" i="1"/>
  <c r="AZ2391" i="1" s="1"/>
  <c r="AP2383" i="1"/>
  <c r="AZ2383" i="1" s="1"/>
  <c r="AP2311" i="1"/>
  <c r="AZ2311" i="1" s="1"/>
  <c r="AP2215" i="1"/>
  <c r="AZ2215" i="1" s="1"/>
  <c r="AP2079" i="1"/>
  <c r="AZ2079" i="1" s="1"/>
  <c r="AP1999" i="1"/>
  <c r="AZ1999" i="1" s="1"/>
  <c r="AP1975" i="1"/>
  <c r="AZ1975" i="1" s="1"/>
  <c r="AP1967" i="1"/>
  <c r="AZ1967" i="1" s="1"/>
  <c r="AP1871" i="1"/>
  <c r="AZ1871" i="1" s="1"/>
  <c r="AP1711" i="1"/>
  <c r="AZ1711" i="1" s="1"/>
  <c r="AP1671" i="1"/>
  <c r="AZ1671" i="1" s="1"/>
  <c r="AP1655" i="1"/>
  <c r="AZ1655" i="1" s="1"/>
  <c r="AP1583" i="1"/>
  <c r="AZ1583" i="1" s="1"/>
  <c r="AP1527" i="1"/>
  <c r="AZ1527" i="1" s="1"/>
  <c r="AP1519" i="1"/>
  <c r="AZ1519" i="1" s="1"/>
  <c r="AP1431" i="1"/>
  <c r="AZ1431" i="1" s="1"/>
  <c r="AP895" i="1"/>
  <c r="AZ895" i="1" s="1"/>
  <c r="AP290" i="1"/>
  <c r="AZ290" i="1" s="1"/>
  <c r="BV2" i="1"/>
  <c r="BV2960" i="1"/>
  <c r="BV2959" i="1"/>
  <c r="BV2958" i="1"/>
  <c r="BV2957" i="1"/>
  <c r="BV2954" i="1"/>
  <c r="BV2953" i="1"/>
  <c r="BV2952" i="1"/>
  <c r="BV2951" i="1"/>
  <c r="BV2950" i="1"/>
  <c r="BV2949" i="1"/>
  <c r="BV2947" i="1"/>
  <c r="BV2946" i="1"/>
  <c r="BV2945" i="1"/>
  <c r="BV2944" i="1"/>
  <c r="BV2943" i="1"/>
  <c r="BV2942" i="1"/>
  <c r="BV2941" i="1"/>
  <c r="BV2940" i="1"/>
  <c r="BV2939" i="1"/>
  <c r="BV2938" i="1"/>
  <c r="BV2937" i="1"/>
  <c r="BV2934" i="1"/>
  <c r="BV2933" i="1"/>
  <c r="BV2932" i="1"/>
  <c r="BV2931" i="1"/>
  <c r="BV2930" i="1"/>
  <c r="BV2929" i="1"/>
  <c r="BV2927" i="1"/>
  <c r="BV2926" i="1"/>
  <c r="BV2923" i="1"/>
  <c r="BV2922" i="1"/>
  <c r="BV2921" i="1"/>
  <c r="BV2920" i="1"/>
  <c r="BV2919" i="1"/>
  <c r="BV2918" i="1"/>
  <c r="BV2917" i="1"/>
  <c r="BV2915" i="1"/>
  <c r="BV2914" i="1"/>
  <c r="BV2913" i="1"/>
  <c r="BV2912" i="1"/>
  <c r="BV2911" i="1"/>
  <c r="BV2910" i="1"/>
  <c r="BV2909" i="1"/>
  <c r="BV2908" i="1"/>
  <c r="BV2906" i="1"/>
  <c r="BV2905" i="1"/>
  <c r="BV2904" i="1"/>
  <c r="BV2903" i="1"/>
  <c r="BV2902" i="1"/>
  <c r="BV2901" i="1"/>
  <c r="BV2898" i="1"/>
  <c r="BV2896" i="1"/>
  <c r="BV2895" i="1"/>
  <c r="BV2894" i="1"/>
  <c r="BV2893" i="1"/>
  <c r="BV2890" i="1"/>
  <c r="BV2889" i="1"/>
  <c r="BV2888" i="1"/>
  <c r="BV2887" i="1"/>
  <c r="BV2886" i="1"/>
  <c r="BV2883" i="1"/>
  <c r="BV2882" i="1"/>
  <c r="BV2881" i="1"/>
  <c r="BV2880" i="1"/>
  <c r="BV2879" i="1"/>
  <c r="BV2878" i="1"/>
  <c r="BV2877" i="1"/>
  <c r="BV2876" i="1"/>
  <c r="BV2874" i="1"/>
  <c r="BV2873" i="1"/>
  <c r="BV2872" i="1"/>
  <c r="BV2871" i="1"/>
  <c r="BV2870" i="1"/>
  <c r="BV2869" i="1"/>
  <c r="BV2866" i="1"/>
  <c r="BV2864" i="1"/>
  <c r="BV2863" i="1"/>
  <c r="BV2862" i="1"/>
  <c r="BV2861" i="1"/>
  <c r="BV2860" i="1"/>
  <c r="BV2858" i="1"/>
  <c r="BV2855" i="1"/>
  <c r="BV2854" i="1"/>
  <c r="BV2853" i="1"/>
  <c r="BV2852" i="1"/>
  <c r="BV2851" i="1"/>
  <c r="BV2850" i="1"/>
  <c r="BV2849" i="1"/>
  <c r="BV2848" i="1"/>
  <c r="BV2847" i="1"/>
  <c r="BV2846" i="1"/>
  <c r="BV2845" i="1"/>
  <c r="BV2843" i="1"/>
  <c r="BV2842" i="1"/>
  <c r="BV2841" i="1"/>
  <c r="BV2840" i="1"/>
  <c r="BV2839" i="1"/>
  <c r="BV2838" i="1"/>
  <c r="BV2837" i="1"/>
  <c r="BV2836" i="1"/>
  <c r="BV2834" i="1"/>
  <c r="BV2833" i="1"/>
  <c r="BV2832" i="1"/>
  <c r="BV2831" i="1"/>
  <c r="BV2830" i="1"/>
  <c r="BV2829" i="1"/>
  <c r="BV2828" i="1"/>
  <c r="BV2826" i="1"/>
  <c r="BV2825" i="1"/>
  <c r="BV2823" i="1"/>
  <c r="BV2822" i="1"/>
  <c r="BV2821" i="1"/>
  <c r="BV2820" i="1"/>
  <c r="BV2819" i="1"/>
  <c r="BV2818" i="1"/>
  <c r="BV2817" i="1"/>
  <c r="BV2814" i="1"/>
  <c r="BV2813" i="1"/>
  <c r="BV2812" i="1"/>
  <c r="BV2811" i="1"/>
  <c r="BV2810" i="1"/>
  <c r="BV2808" i="1"/>
  <c r="BV2807" i="1"/>
  <c r="BV2806" i="1"/>
  <c r="BV2805" i="1"/>
  <c r="BV2801" i="1"/>
  <c r="BV2799" i="1"/>
  <c r="BV2798" i="1"/>
  <c r="BV2797" i="1"/>
  <c r="BV2796" i="1"/>
  <c r="BV2795" i="1"/>
  <c r="BV2794" i="1"/>
  <c r="BV2791" i="1"/>
  <c r="BV2790" i="1"/>
  <c r="BV2789" i="1"/>
  <c r="BV2788" i="1"/>
  <c r="BV2787" i="1"/>
  <c r="BV2786" i="1"/>
  <c r="BV2785" i="1"/>
  <c r="BV2783" i="1"/>
  <c r="BV2781" i="1"/>
  <c r="BV2778" i="1"/>
  <c r="BV2774" i="1"/>
  <c r="BV2773" i="1"/>
  <c r="BV2772" i="1"/>
  <c r="BV2770" i="1"/>
  <c r="BV2768" i="1"/>
  <c r="BV2767" i="1"/>
  <c r="BV2766" i="1"/>
  <c r="BV2765" i="1"/>
  <c r="BV2764" i="1"/>
  <c r="BV2763" i="1"/>
  <c r="BV2762" i="1"/>
  <c r="BV2761" i="1"/>
  <c r="BV2759" i="1"/>
  <c r="BV2758" i="1"/>
  <c r="BV2757" i="1"/>
  <c r="BV2754" i="1"/>
  <c r="BV2753" i="1"/>
  <c r="BV2751" i="1"/>
  <c r="BV2750" i="1"/>
  <c r="BV2749" i="1"/>
  <c r="BV2748" i="1"/>
  <c r="BV2747" i="1"/>
  <c r="BV2746" i="1"/>
  <c r="BV2745" i="1"/>
  <c r="BV2743" i="1"/>
  <c r="BV2742" i="1"/>
  <c r="BV2740" i="1"/>
  <c r="BV2738" i="1"/>
  <c r="BV2736" i="1"/>
  <c r="BV2735" i="1"/>
  <c r="BV2734" i="1"/>
  <c r="BV2733" i="1"/>
  <c r="BV2732" i="1"/>
  <c r="BV2731" i="1"/>
  <c r="BV2730" i="1"/>
  <c r="BV2729" i="1"/>
  <c r="BV2727" i="1"/>
  <c r="BV2726" i="1"/>
  <c r="BV2725" i="1"/>
  <c r="BV2724" i="1"/>
  <c r="BV2723" i="1"/>
  <c r="BV2721" i="1"/>
  <c r="BV2719" i="1"/>
  <c r="BV2718" i="1"/>
  <c r="BV2716" i="1"/>
  <c r="BV2715" i="1"/>
  <c r="BV2713" i="1"/>
  <c r="BV2712" i="1"/>
  <c r="BV2711" i="1"/>
  <c r="BV2710" i="1"/>
  <c r="BV2709" i="1"/>
  <c r="BV2708" i="1"/>
  <c r="BV2703" i="1"/>
  <c r="BV2702" i="1"/>
  <c r="BV2701" i="1"/>
  <c r="BV2700" i="1"/>
  <c r="BV2699" i="1"/>
  <c r="BV2698" i="1"/>
  <c r="BV2697" i="1"/>
  <c r="BV2696" i="1"/>
  <c r="BV2694" i="1"/>
  <c r="BV2693" i="1"/>
  <c r="BV2692" i="1"/>
  <c r="BV2691" i="1"/>
  <c r="BV2690" i="1"/>
  <c r="BV2689" i="1"/>
  <c r="BV2688" i="1"/>
  <c r="BV2686" i="1"/>
  <c r="BV2685" i="1"/>
  <c r="BV2680" i="1"/>
  <c r="BV2679" i="1"/>
  <c r="BV2678" i="1"/>
  <c r="BV2677" i="1"/>
  <c r="BV2676" i="1"/>
  <c r="BV2672" i="1"/>
  <c r="BV2671" i="1"/>
  <c r="BV2670" i="1"/>
  <c r="BV2669" i="1"/>
  <c r="BV2668" i="1"/>
  <c r="BV2667" i="1"/>
  <c r="BV2664" i="1"/>
  <c r="BV2663" i="1"/>
  <c r="BV2662" i="1"/>
  <c r="BV2660" i="1"/>
  <c r="BV2659" i="1"/>
  <c r="BV2658" i="1"/>
  <c r="BV2657" i="1"/>
  <c r="BV2655" i="1"/>
  <c r="BV2654" i="1"/>
  <c r="BV2653" i="1"/>
  <c r="BV2652" i="1"/>
  <c r="BV2651" i="1"/>
  <c r="BV2650" i="1"/>
  <c r="BV2649" i="1"/>
  <c r="BV2648" i="1"/>
  <c r="BV2646" i="1"/>
  <c r="BV2645" i="1"/>
  <c r="BV2644" i="1"/>
  <c r="BV2642" i="1"/>
  <c r="BV2640" i="1"/>
  <c r="BV2639" i="1"/>
  <c r="BV2638" i="1"/>
  <c r="BV2637" i="1"/>
  <c r="BV2636" i="1"/>
  <c r="BV2635" i="1"/>
  <c r="BV2634" i="1"/>
  <c r="BV2633" i="1"/>
  <c r="BV2632" i="1"/>
  <c r="BV2631" i="1"/>
  <c r="BV2630" i="1"/>
  <c r="BV2628" i="1"/>
  <c r="BV2627" i="1"/>
  <c r="BV2626" i="1"/>
  <c r="BV2625" i="1"/>
  <c r="BV2624" i="1"/>
  <c r="BV2623" i="1"/>
  <c r="BV2622" i="1"/>
  <c r="BV2621" i="1"/>
  <c r="BV2620" i="1"/>
  <c r="BV2619" i="1"/>
  <c r="BV2618" i="1"/>
  <c r="BV2616" i="1"/>
  <c r="BV2614" i="1"/>
  <c r="BV2613" i="1"/>
  <c r="BV2612" i="1"/>
  <c r="BV2610" i="1"/>
  <c r="BV2609" i="1"/>
  <c r="BV2608" i="1"/>
  <c r="BV2607" i="1"/>
  <c r="BV2606" i="1"/>
  <c r="BV2605" i="1"/>
  <c r="BV2603" i="1"/>
  <c r="BV2602" i="1"/>
  <c r="BV2601" i="1"/>
  <c r="BV2600" i="1"/>
  <c r="BV2599" i="1"/>
  <c r="BV2598" i="1"/>
  <c r="BV2597" i="1"/>
  <c r="BV2596" i="1"/>
  <c r="BV2595" i="1"/>
  <c r="BV2594" i="1"/>
  <c r="BV2592" i="1"/>
  <c r="BV2591" i="1"/>
  <c r="BV2589" i="1"/>
  <c r="BV2588" i="1"/>
  <c r="BV2585" i="1"/>
  <c r="BV2584" i="1"/>
  <c r="BV2583" i="1"/>
  <c r="BV2582" i="1"/>
  <c r="BV2581" i="1"/>
  <c r="BV2580" i="1"/>
  <c r="BV2578" i="1"/>
  <c r="BV2577" i="1"/>
  <c r="BV2576" i="1"/>
  <c r="BV2575" i="1"/>
  <c r="BV2574" i="1"/>
  <c r="BV2573" i="1"/>
  <c r="BV2571" i="1"/>
  <c r="BV2570" i="1"/>
  <c r="BV2569" i="1"/>
  <c r="BV2568" i="1"/>
  <c r="BV2567" i="1"/>
  <c r="BV2566" i="1"/>
  <c r="BV2565" i="1"/>
  <c r="BV2564" i="1"/>
  <c r="BV2563" i="1"/>
  <c r="BV2562" i="1"/>
  <c r="BV2560" i="1"/>
  <c r="BV2559" i="1"/>
  <c r="BV2558" i="1"/>
  <c r="BV2557" i="1"/>
  <c r="BV2555" i="1"/>
  <c r="BV2554" i="1"/>
  <c r="BV2553" i="1"/>
  <c r="BV2552" i="1"/>
  <c r="BV2551" i="1"/>
  <c r="BV2550" i="1"/>
  <c r="BV2548" i="1"/>
  <c r="BV2546" i="1"/>
  <c r="BV2545" i="1"/>
  <c r="BV2544" i="1"/>
  <c r="BV2543" i="1"/>
  <c r="BV2541" i="1"/>
  <c r="BV2538" i="1"/>
  <c r="BV2537" i="1"/>
  <c r="BV2536" i="1"/>
  <c r="BV2535" i="1"/>
  <c r="BV2534" i="1"/>
  <c r="BV2533" i="1"/>
  <c r="BV2532" i="1"/>
  <c r="BV2531" i="1"/>
  <c r="BV2530" i="1"/>
  <c r="BV2529" i="1"/>
  <c r="BV2528" i="1"/>
  <c r="BV2526" i="1"/>
  <c r="BV2525" i="1"/>
  <c r="BV2524" i="1"/>
  <c r="BV2523" i="1"/>
  <c r="BV2522" i="1"/>
  <c r="BV2521" i="1"/>
  <c r="BV2520" i="1"/>
  <c r="BV2519" i="1"/>
  <c r="BV2518" i="1"/>
  <c r="BV2517" i="1"/>
  <c r="BV2516" i="1"/>
  <c r="BV2514" i="1"/>
  <c r="BV2513" i="1"/>
  <c r="BV2512" i="1"/>
  <c r="BV2511" i="1"/>
  <c r="BV2510" i="1"/>
  <c r="BV2509" i="1"/>
  <c r="BV2507" i="1"/>
  <c r="BV2505" i="1"/>
  <c r="BV2504" i="1"/>
  <c r="BV2503" i="1"/>
  <c r="BV2502" i="1"/>
  <c r="BV2501" i="1"/>
  <c r="BV2499" i="1"/>
  <c r="BV2496" i="1"/>
  <c r="BV2495" i="1"/>
  <c r="BV2494" i="1"/>
  <c r="BV2493" i="1"/>
  <c r="BV2492" i="1"/>
  <c r="BV2491" i="1"/>
  <c r="BV2490" i="1"/>
  <c r="BV2489" i="1"/>
  <c r="BV2488" i="1"/>
  <c r="BV2487" i="1"/>
  <c r="BV2485" i="1"/>
  <c r="BV2484" i="1"/>
  <c r="BV2482" i="1"/>
  <c r="BV2481" i="1"/>
  <c r="BV2479" i="1"/>
  <c r="BV2478" i="1"/>
  <c r="BV2477" i="1"/>
  <c r="BV2475" i="1"/>
  <c r="BV2474" i="1"/>
  <c r="BV2473" i="1"/>
  <c r="BV2472" i="1"/>
  <c r="BV2471" i="1"/>
  <c r="BV2470" i="1"/>
  <c r="BV2469" i="1"/>
  <c r="BV2468" i="1"/>
  <c r="BV2467" i="1"/>
  <c r="BV2466" i="1"/>
  <c r="BV2465" i="1"/>
  <c r="BV2464" i="1"/>
  <c r="BV2463" i="1"/>
  <c r="BV2461" i="1"/>
  <c r="BV2460" i="1"/>
  <c r="BV2459" i="1"/>
  <c r="BV2458" i="1"/>
  <c r="BV2457" i="1"/>
  <c r="BV2456" i="1"/>
  <c r="BV2455" i="1"/>
  <c r="BV2454" i="1"/>
  <c r="BV2453" i="1"/>
  <c r="BV2452" i="1"/>
  <c r="BV2450" i="1"/>
  <c r="BV2449" i="1"/>
  <c r="BV2448" i="1"/>
  <c r="BV2447" i="1"/>
  <c r="BV2445" i="1"/>
  <c r="BV2443" i="1"/>
  <c r="BV2440" i="1"/>
  <c r="BV2438" i="1"/>
  <c r="BV2437" i="1"/>
  <c r="BV2436" i="1"/>
  <c r="BV2435" i="1"/>
  <c r="BV2434" i="1"/>
  <c r="BV2433" i="1"/>
  <c r="BV2432" i="1"/>
  <c r="BV2431" i="1"/>
  <c r="BV2430" i="1"/>
  <c r="BV2429" i="1"/>
  <c r="BV2428" i="1"/>
  <c r="BV2427" i="1"/>
  <c r="BV2426" i="1"/>
  <c r="BV2425" i="1"/>
  <c r="BV2424" i="1"/>
  <c r="BV2422" i="1"/>
  <c r="BV2421" i="1"/>
  <c r="BV2420" i="1"/>
  <c r="BV2418" i="1"/>
  <c r="BV2417" i="1"/>
  <c r="BV2416" i="1"/>
  <c r="BV2415" i="1"/>
  <c r="BV2414" i="1"/>
  <c r="BV2413" i="1"/>
  <c r="BV2411" i="1"/>
  <c r="BV2410" i="1"/>
  <c r="BV2409" i="1"/>
  <c r="BV2408" i="1"/>
  <c r="BV2407" i="1"/>
  <c r="BV2405" i="1"/>
  <c r="BV2404" i="1"/>
  <c r="BV2403" i="1"/>
  <c r="BV2402" i="1"/>
  <c r="BV2401" i="1"/>
  <c r="BV2399" i="1"/>
  <c r="BV2398" i="1"/>
  <c r="BV2397" i="1"/>
  <c r="BV2396" i="1"/>
  <c r="BV2395" i="1"/>
  <c r="BV2394" i="1"/>
  <c r="BV2393" i="1"/>
  <c r="BV2392" i="1"/>
  <c r="BV2391" i="1"/>
  <c r="BV2389" i="1"/>
  <c r="BV2388" i="1"/>
  <c r="BV2386" i="1"/>
  <c r="BV2385" i="1"/>
  <c r="BV2384" i="1"/>
  <c r="BV2383" i="1"/>
  <c r="BV2382" i="1"/>
  <c r="BV2381" i="1"/>
  <c r="BV2379" i="1"/>
  <c r="BV2378" i="1"/>
  <c r="BV2377" i="1"/>
  <c r="BV2376" i="1"/>
  <c r="BV2375" i="1"/>
  <c r="BV2374" i="1"/>
  <c r="BV2373" i="1"/>
  <c r="BV2372" i="1"/>
  <c r="BV2371" i="1"/>
  <c r="BV2369" i="1"/>
  <c r="BV2368" i="1"/>
  <c r="BV2367" i="1"/>
  <c r="BV2366" i="1"/>
  <c r="BV2365" i="1"/>
  <c r="BV2363" i="1"/>
  <c r="BV2362" i="1"/>
  <c r="BV2361" i="1"/>
  <c r="BV2360" i="1"/>
  <c r="BV2359" i="1"/>
  <c r="BV2358" i="1"/>
  <c r="BV2357" i="1"/>
  <c r="BV2356" i="1"/>
  <c r="BV2354" i="1"/>
  <c r="BV2353" i="1"/>
  <c r="BV2351" i="1"/>
  <c r="BV2350" i="1"/>
  <c r="BV2349" i="1"/>
  <c r="BV2347" i="1"/>
  <c r="BV2346" i="1"/>
  <c r="BV2345" i="1"/>
  <c r="BV2344" i="1"/>
  <c r="BV2343" i="1"/>
  <c r="BV2342" i="1"/>
  <c r="BV2341" i="1"/>
  <c r="BV2340" i="1"/>
  <c r="BV2339" i="1"/>
  <c r="BV2338" i="1"/>
  <c r="BV2336" i="1"/>
  <c r="BV2335" i="1"/>
  <c r="BV2334" i="1"/>
  <c r="BV2333" i="1"/>
  <c r="BV2332" i="1"/>
  <c r="BV2331" i="1"/>
  <c r="BV2330" i="1"/>
  <c r="BV2329" i="1"/>
  <c r="BV2328" i="1"/>
  <c r="BV2326" i="1"/>
  <c r="BV2325" i="1"/>
  <c r="BV2324" i="1"/>
  <c r="BV2322" i="1"/>
  <c r="BV2321" i="1"/>
  <c r="BV2320" i="1"/>
  <c r="BV2319" i="1"/>
  <c r="BV2318" i="1"/>
  <c r="BV2317" i="1"/>
  <c r="BV2315" i="1"/>
  <c r="BV2314" i="1"/>
  <c r="BV2313" i="1"/>
  <c r="BV2312" i="1"/>
  <c r="BV2311" i="1"/>
  <c r="BV2310" i="1"/>
  <c r="BV2309" i="1"/>
  <c r="BV2308" i="1"/>
  <c r="BV2307" i="1"/>
  <c r="BV2306" i="1"/>
  <c r="BV2305" i="1"/>
  <c r="BV2303" i="1"/>
  <c r="BV2302" i="1"/>
  <c r="BV2301" i="1"/>
  <c r="BV2300" i="1"/>
  <c r="BV2299" i="1"/>
  <c r="BV2298" i="1"/>
  <c r="BV2297" i="1"/>
  <c r="BV2296" i="1"/>
  <c r="BV2294" i="1"/>
  <c r="BV2293" i="1"/>
  <c r="BV2292" i="1"/>
  <c r="BV2289" i="1"/>
  <c r="BV2288" i="1"/>
  <c r="BV2287" i="1"/>
  <c r="BV2286" i="1"/>
  <c r="BV2285" i="1"/>
  <c r="BV2283" i="1"/>
  <c r="BV2282" i="1"/>
  <c r="BV2281" i="1"/>
  <c r="BV2280" i="1"/>
  <c r="BV2279" i="1"/>
  <c r="BV2278" i="1"/>
  <c r="BV2277" i="1"/>
  <c r="BV2276" i="1"/>
  <c r="BV2275" i="1"/>
  <c r="BV2274" i="1"/>
  <c r="BV2272" i="1"/>
  <c r="BV2271" i="1"/>
  <c r="BV2269" i="1"/>
  <c r="BV2268" i="1"/>
  <c r="BV2266" i="1"/>
  <c r="BV2265" i="1"/>
  <c r="BV2264" i="1"/>
  <c r="BV2262" i="1"/>
  <c r="BV2261" i="1"/>
  <c r="BV2260" i="1"/>
  <c r="BV2258" i="1"/>
  <c r="BV2257" i="1"/>
  <c r="BV2256" i="1"/>
  <c r="BV2255" i="1"/>
  <c r="BV2254" i="1"/>
  <c r="BV2253" i="1"/>
  <c r="BV2251" i="1"/>
  <c r="BV2250" i="1"/>
  <c r="BV2249" i="1"/>
  <c r="BV2248" i="1"/>
  <c r="BV2247" i="1"/>
  <c r="BV2246" i="1"/>
  <c r="BV2245" i="1"/>
  <c r="BV2244" i="1"/>
  <c r="BV2243" i="1"/>
  <c r="BV2242" i="1"/>
  <c r="BV2241" i="1"/>
  <c r="BV2240" i="1"/>
  <c r="BV2239" i="1"/>
  <c r="BV2238" i="1"/>
  <c r="BV2237" i="1"/>
  <c r="BV2236" i="1"/>
  <c r="BV2235" i="1"/>
  <c r="BV2233" i="1"/>
  <c r="BV2231" i="1"/>
  <c r="BV2229" i="1"/>
  <c r="BV2228" i="1"/>
  <c r="BV2225" i="1"/>
  <c r="BV2224" i="1"/>
  <c r="BV2223" i="1"/>
  <c r="BV2222" i="1"/>
  <c r="BV2221" i="1"/>
  <c r="BV2219" i="1"/>
  <c r="BV2218" i="1"/>
  <c r="BV2217" i="1"/>
  <c r="BV2216" i="1"/>
  <c r="BV2215" i="1"/>
  <c r="BV2214" i="1"/>
  <c r="BV2213" i="1"/>
  <c r="BV2212" i="1"/>
  <c r="BV2211" i="1"/>
  <c r="BV2210" i="1"/>
  <c r="BV2209" i="1"/>
  <c r="BV2208" i="1"/>
  <c r="BV2207" i="1"/>
  <c r="BV2206" i="1"/>
  <c r="BV2205" i="1"/>
  <c r="BV2203" i="1"/>
  <c r="BV2202" i="1"/>
  <c r="BV2201" i="1"/>
  <c r="BV2200" i="1"/>
  <c r="BV2199" i="1"/>
  <c r="BV2198" i="1"/>
  <c r="BV2197" i="1"/>
  <c r="BV2196" i="1"/>
  <c r="BV2194" i="1"/>
  <c r="BV2193" i="1"/>
  <c r="BV2192" i="1"/>
  <c r="BV2191" i="1"/>
  <c r="BV2190" i="1"/>
  <c r="BV2189" i="1"/>
  <c r="BV2187" i="1"/>
  <c r="BV2185" i="1"/>
  <c r="BV2184" i="1"/>
  <c r="BV2183" i="1"/>
  <c r="BV2182" i="1"/>
  <c r="BV2181" i="1"/>
  <c r="BV2180" i="1"/>
  <c r="BV2179" i="1"/>
  <c r="BV2178" i="1"/>
  <c r="BV2177" i="1"/>
  <c r="BV2176" i="1"/>
  <c r="BV2175" i="1"/>
  <c r="BV2174" i="1"/>
  <c r="BV2173" i="1"/>
  <c r="BV2172" i="1"/>
  <c r="BV2171" i="1"/>
  <c r="BV2170" i="1"/>
  <c r="BV2169" i="1"/>
  <c r="BV2168" i="1"/>
  <c r="BV2165" i="1"/>
  <c r="BV2164" i="1"/>
  <c r="BV2162" i="1"/>
  <c r="BV2161" i="1"/>
  <c r="BV2159" i="1"/>
  <c r="BV2158" i="1"/>
  <c r="BV2157" i="1"/>
  <c r="BV2155" i="1"/>
  <c r="BV2154" i="1"/>
  <c r="BV2153" i="1"/>
  <c r="BV2152" i="1"/>
  <c r="BV2151" i="1"/>
  <c r="BV2150" i="1"/>
  <c r="BV2149" i="1"/>
  <c r="BV2148" i="1"/>
  <c r="BV2145" i="1"/>
  <c r="BV2144" i="1"/>
  <c r="BV2143" i="1"/>
  <c r="BV2142" i="1"/>
  <c r="BV2141" i="1"/>
  <c r="BV2140" i="1"/>
  <c r="BV2139" i="1"/>
  <c r="BV2138" i="1"/>
  <c r="BV2137" i="1"/>
  <c r="BV2136" i="1"/>
  <c r="BV2135" i="1"/>
  <c r="BV2132" i="1"/>
  <c r="BV2130" i="1"/>
  <c r="BV2129" i="1"/>
  <c r="BV2128" i="1"/>
  <c r="BV2127" i="1"/>
  <c r="BV2126" i="1"/>
  <c r="BV2125" i="1"/>
  <c r="BV2123" i="1"/>
  <c r="BV2122" i="1"/>
  <c r="BV2121" i="1"/>
  <c r="BV2120" i="1"/>
  <c r="BV2119" i="1"/>
  <c r="BV2118" i="1"/>
  <c r="BV2117" i="1"/>
  <c r="BV2116" i="1"/>
  <c r="BV2115" i="1"/>
  <c r="BV2114" i="1"/>
  <c r="BV2113" i="1"/>
  <c r="BV2112" i="1"/>
  <c r="BV2111" i="1"/>
  <c r="BV2110" i="1"/>
  <c r="BV2109" i="1"/>
  <c r="BV2108" i="1"/>
  <c r="BV2107" i="1"/>
  <c r="BV2106" i="1"/>
  <c r="BV2105" i="1"/>
  <c r="BV2104" i="1"/>
  <c r="BV2103" i="1"/>
  <c r="BV2102" i="1"/>
  <c r="BV2101" i="1"/>
  <c r="BV2100" i="1"/>
  <c r="BV2098" i="1"/>
  <c r="BV2097" i="1"/>
  <c r="BV2096" i="1"/>
  <c r="BV2095" i="1"/>
  <c r="BV2094" i="1"/>
  <c r="BV2093" i="1"/>
  <c r="BV2091" i="1"/>
  <c r="BV2090" i="1"/>
  <c r="BV2089" i="1"/>
  <c r="BV2088" i="1"/>
  <c r="BV2087" i="1"/>
  <c r="BV2086" i="1"/>
  <c r="BV2085" i="1"/>
  <c r="BV2084" i="1"/>
  <c r="BV2083" i="1"/>
  <c r="BV2082" i="1"/>
  <c r="BV2081" i="1"/>
  <c r="BV2080" i="1"/>
  <c r="BV2079" i="1"/>
  <c r="BV2078" i="1"/>
  <c r="BV2077" i="1"/>
  <c r="BV2075" i="1"/>
  <c r="BV2074" i="1"/>
  <c r="BV2070" i="1"/>
  <c r="BV2069" i="1"/>
  <c r="BV2068" i="1"/>
  <c r="BV2066" i="1"/>
  <c r="BV2065" i="1"/>
  <c r="BV2064" i="1"/>
  <c r="BV2063" i="1"/>
  <c r="BV2062" i="1"/>
  <c r="BV2061" i="1"/>
  <c r="BV2059" i="1"/>
  <c r="BV2058" i="1"/>
  <c r="BV2057" i="1"/>
  <c r="BV2056" i="1"/>
  <c r="BV2055" i="1"/>
  <c r="BV2054" i="1"/>
  <c r="BV2053" i="1"/>
  <c r="BV2052" i="1"/>
  <c r="BV2051" i="1"/>
  <c r="BV2050" i="1"/>
  <c r="BV2049" i="1"/>
  <c r="BV2048" i="1"/>
  <c r="BV2047" i="1"/>
  <c r="BV2045" i="1"/>
  <c r="BV2044" i="1"/>
  <c r="BV2043" i="1"/>
  <c r="BV2042" i="1"/>
  <c r="BV2036" i="1"/>
  <c r="BV2034" i="1"/>
  <c r="BV2033" i="1"/>
  <c r="BV2032" i="1"/>
  <c r="BV2031" i="1"/>
  <c r="BV2030" i="1"/>
  <c r="BV2029" i="1"/>
  <c r="BV2027" i="1"/>
  <c r="BV2026" i="1"/>
  <c r="BV2025" i="1"/>
  <c r="BV2024" i="1"/>
  <c r="BV2023" i="1"/>
  <c r="BV2022" i="1"/>
  <c r="BV2021" i="1"/>
  <c r="BV2020" i="1"/>
  <c r="BV2019" i="1"/>
  <c r="BV2018" i="1"/>
  <c r="BV2017" i="1"/>
  <c r="BV2016" i="1"/>
  <c r="BV2015" i="1"/>
  <c r="BV2014" i="1"/>
  <c r="BV2013" i="1"/>
  <c r="BV2012" i="1"/>
  <c r="BV2011" i="1"/>
  <c r="BV2010" i="1"/>
  <c r="BV2009" i="1"/>
  <c r="BV2008" i="1"/>
  <c r="BV2006" i="1"/>
  <c r="BV2005" i="1"/>
  <c r="BV2004" i="1"/>
  <c r="BV2002" i="1"/>
  <c r="BV2001" i="1"/>
  <c r="BV2000" i="1"/>
  <c r="BV1999" i="1"/>
  <c r="BV1998" i="1"/>
  <c r="BV1997" i="1"/>
  <c r="BV1995" i="1"/>
  <c r="BV1993" i="1"/>
  <c r="BV1992" i="1"/>
  <c r="BV1991" i="1"/>
  <c r="BV1990" i="1"/>
  <c r="BV1989" i="1"/>
  <c r="BV1987" i="1"/>
  <c r="BV1986" i="1"/>
  <c r="BV1984" i="1"/>
  <c r="BV1983" i="1"/>
  <c r="BV1982" i="1"/>
  <c r="BV1980" i="1"/>
  <c r="BV1979" i="1"/>
  <c r="BV1978" i="1"/>
  <c r="BV1977" i="1"/>
  <c r="BV1976" i="1"/>
  <c r="BV1975" i="1"/>
  <c r="BV1973" i="1"/>
  <c r="BV1972" i="1"/>
  <c r="BV1969" i="1"/>
  <c r="BV1968" i="1"/>
  <c r="BV1967" i="1"/>
  <c r="BV1966" i="1"/>
  <c r="BV1965" i="1"/>
  <c r="BV1963" i="1"/>
  <c r="BV1962" i="1"/>
  <c r="BV1961" i="1"/>
  <c r="BV1960" i="1"/>
  <c r="BV1959" i="1"/>
  <c r="BV1958" i="1"/>
  <c r="BV1957" i="1"/>
  <c r="BV1956" i="1"/>
  <c r="BV1955" i="1"/>
  <c r="BV1954" i="1"/>
  <c r="BV1952" i="1"/>
  <c r="BV1951" i="1"/>
  <c r="BV1950" i="1"/>
  <c r="BV1949" i="1"/>
  <c r="BV1948" i="1"/>
  <c r="BV1947" i="1"/>
  <c r="BV1946" i="1"/>
  <c r="BV1945" i="1"/>
  <c r="BV1944" i="1"/>
  <c r="BV1943" i="1"/>
  <c r="BV1942" i="1"/>
  <c r="BV1941" i="1"/>
  <c r="BV1940" i="1"/>
  <c r="BV1938" i="1"/>
  <c r="BV1937" i="1"/>
  <c r="BV1936" i="1"/>
  <c r="BV1935" i="1"/>
  <c r="BV1934" i="1"/>
  <c r="BV1933" i="1"/>
  <c r="BV1931" i="1"/>
  <c r="BV1930" i="1"/>
  <c r="BV1929" i="1"/>
  <c r="BV1928" i="1"/>
  <c r="BV1927" i="1"/>
  <c r="BV1926" i="1"/>
  <c r="BV1925" i="1"/>
  <c r="BV1924" i="1"/>
  <c r="BV1923" i="1"/>
  <c r="BV1922" i="1"/>
  <c r="BV1920" i="1"/>
  <c r="BV1919" i="1"/>
  <c r="BV1918" i="1"/>
  <c r="BV1917" i="1"/>
  <c r="BV1916" i="1"/>
  <c r="BV1915" i="1"/>
  <c r="BV1914" i="1"/>
  <c r="BV1913" i="1"/>
  <c r="BV1912" i="1"/>
  <c r="BV1910" i="1"/>
  <c r="BV1908" i="1"/>
  <c r="BV1906" i="1"/>
  <c r="BV1905" i="1"/>
  <c r="BV1903" i="1"/>
  <c r="BV1902" i="1"/>
  <c r="BV1901" i="1"/>
  <c r="BV1899" i="1"/>
  <c r="BV1898" i="1"/>
  <c r="BV1897" i="1"/>
  <c r="BV1896" i="1"/>
  <c r="BV1895" i="1"/>
  <c r="BV1894" i="1"/>
  <c r="BV1893" i="1"/>
  <c r="BV1892" i="1"/>
  <c r="BV1891" i="1"/>
  <c r="BV1890" i="1"/>
  <c r="BV1889" i="1"/>
  <c r="BV1888" i="1"/>
  <c r="BV1887" i="1"/>
  <c r="BV1886" i="1"/>
  <c r="BV1884" i="1"/>
  <c r="BV1883" i="1"/>
  <c r="BV1882" i="1"/>
  <c r="BV1881" i="1"/>
  <c r="BV1880" i="1"/>
  <c r="BV1879" i="1"/>
  <c r="BV1877" i="1"/>
  <c r="BV1876" i="1"/>
  <c r="BV1874" i="1"/>
  <c r="BV1873" i="1"/>
  <c r="BV1872" i="1"/>
  <c r="BV1871" i="1"/>
  <c r="BV1870" i="1"/>
  <c r="BV1869" i="1"/>
  <c r="BV1867" i="1"/>
  <c r="BV1866" i="1"/>
  <c r="BV1865" i="1"/>
  <c r="BV1864" i="1"/>
  <c r="BV1863" i="1"/>
  <c r="BV1861" i="1"/>
  <c r="BV1859" i="1"/>
  <c r="BV1858" i="1"/>
  <c r="BV1857" i="1"/>
  <c r="BV1856" i="1"/>
  <c r="BV1855" i="1"/>
  <c r="BV1854" i="1"/>
  <c r="BV1853" i="1"/>
  <c r="BV1852" i="1"/>
  <c r="BV1851" i="1"/>
  <c r="BV1850" i="1"/>
  <c r="BV1849" i="1"/>
  <c r="BV1848" i="1"/>
  <c r="BV1846" i="1"/>
  <c r="BV1845" i="1"/>
  <c r="BV1844" i="1"/>
  <c r="BV1841" i="1"/>
  <c r="BV1840" i="1"/>
  <c r="BV1839" i="1"/>
  <c r="BV1838" i="1"/>
  <c r="BV1837" i="1"/>
  <c r="BV1835" i="1"/>
  <c r="BV1834" i="1"/>
  <c r="BV1832" i="1"/>
  <c r="BV1831" i="1"/>
  <c r="BV1830" i="1"/>
  <c r="BV1829" i="1"/>
  <c r="BV1828" i="1"/>
  <c r="BV1827" i="1"/>
  <c r="BV1826" i="1"/>
  <c r="BV1825" i="1"/>
  <c r="BV1824" i="1"/>
  <c r="BV1823" i="1"/>
  <c r="BV1822" i="1"/>
  <c r="BV1821" i="1"/>
  <c r="BV1820" i="1"/>
  <c r="BV1819" i="1"/>
  <c r="BV1818" i="1"/>
  <c r="BV1816" i="1"/>
  <c r="BV1815" i="1"/>
  <c r="BV1814" i="1"/>
  <c r="BV1813" i="1"/>
  <c r="BV1812" i="1"/>
  <c r="BV1810" i="1"/>
  <c r="BV1809" i="1"/>
  <c r="BV1808" i="1"/>
  <c r="BV1807" i="1"/>
  <c r="BV1806" i="1"/>
  <c r="BV1805" i="1"/>
  <c r="BV1803" i="1"/>
  <c r="BV1802" i="1"/>
  <c r="BV1801" i="1"/>
  <c r="BV1800" i="1"/>
  <c r="BV1799" i="1"/>
  <c r="BV1798" i="1"/>
  <c r="BV1797" i="1"/>
  <c r="BV1796" i="1"/>
  <c r="BV1795" i="1"/>
  <c r="BV1794" i="1"/>
  <c r="BV1793" i="1"/>
  <c r="BV1792" i="1"/>
  <c r="BV1790" i="1"/>
  <c r="BV1789" i="1"/>
  <c r="BV1788" i="1"/>
  <c r="BV1787" i="1"/>
  <c r="BV1786" i="1"/>
  <c r="BV1785" i="1"/>
  <c r="BV1784" i="1"/>
  <c r="BV1783" i="1"/>
  <c r="BV1781" i="1"/>
  <c r="BV1780" i="1"/>
  <c r="BV1778" i="1"/>
  <c r="BV1777" i="1"/>
  <c r="BV1775" i="1"/>
  <c r="BV1774" i="1"/>
  <c r="BV1773" i="1"/>
  <c r="BV1771" i="1"/>
  <c r="BV1770" i="1"/>
  <c r="BV1769" i="1"/>
  <c r="BV1768" i="1"/>
  <c r="BV1767" i="1"/>
  <c r="BV1766" i="1"/>
  <c r="BV1765" i="1"/>
  <c r="BV1764" i="1"/>
  <c r="BV1763" i="1"/>
  <c r="BV1762" i="1"/>
  <c r="BV1761" i="1"/>
  <c r="BV1759" i="1"/>
  <c r="BV1758" i="1"/>
  <c r="BV1757" i="1"/>
  <c r="BV1756" i="1"/>
  <c r="BV1755" i="1"/>
  <c r="BV1753" i="1"/>
  <c r="BV1752" i="1"/>
  <c r="BV1751" i="1"/>
  <c r="BV1750" i="1"/>
  <c r="BV1749" i="1"/>
  <c r="BV1748" i="1"/>
  <c r="BV1747" i="1"/>
  <c r="BV1746" i="1"/>
  <c r="BV1745" i="1"/>
  <c r="BV1744" i="1"/>
  <c r="BV1743" i="1"/>
  <c r="BV1742" i="1"/>
  <c r="BV1741" i="1"/>
  <c r="BV1738" i="1"/>
  <c r="BV1737" i="1"/>
  <c r="BV1736" i="1"/>
  <c r="BV1733" i="1"/>
  <c r="BV1732" i="1"/>
  <c r="BV1731" i="1"/>
  <c r="BV1730" i="1"/>
  <c r="BV1729" i="1"/>
  <c r="BV1728" i="1"/>
  <c r="BV1727" i="1"/>
  <c r="BV1726" i="1"/>
  <c r="BV1725" i="1"/>
  <c r="BV1724" i="1"/>
  <c r="BV1723" i="1"/>
  <c r="BV1722" i="1"/>
  <c r="BV1721" i="1"/>
  <c r="BV1720" i="1"/>
  <c r="BV1719" i="1"/>
  <c r="BV1718" i="1"/>
  <c r="BV1717" i="1"/>
  <c r="BV1716" i="1"/>
  <c r="BV1715" i="1"/>
  <c r="BV1714" i="1"/>
  <c r="BV1713" i="1"/>
  <c r="BV1711" i="1"/>
  <c r="BV1710" i="1"/>
  <c r="BV1706" i="1"/>
  <c r="BV1705" i="1"/>
  <c r="BV1704" i="1"/>
  <c r="BV1701" i="1"/>
  <c r="BV1700" i="1"/>
  <c r="BV1699" i="1"/>
  <c r="BV1698" i="1"/>
  <c r="BV1697" i="1"/>
  <c r="BV1696" i="1"/>
  <c r="BV1695" i="1"/>
  <c r="BV1694" i="1"/>
  <c r="BV1693" i="1"/>
  <c r="BV1692" i="1"/>
  <c r="BV1691" i="1"/>
  <c r="BV1690" i="1"/>
  <c r="BV1689" i="1"/>
  <c r="BV1688" i="1"/>
  <c r="BV1687" i="1"/>
  <c r="BV1685" i="1"/>
  <c r="BV1684" i="1"/>
  <c r="BV1683" i="1"/>
  <c r="BV1682" i="1"/>
  <c r="BV1681" i="1"/>
  <c r="BV1680" i="1"/>
  <c r="BV1679" i="1"/>
  <c r="BV1678" i="1"/>
  <c r="BV1677" i="1"/>
  <c r="BV1674" i="1"/>
  <c r="BV1673" i="1"/>
  <c r="BV1672" i="1"/>
  <c r="BV1669" i="1"/>
  <c r="BV1668" i="1"/>
  <c r="BV1667" i="1"/>
  <c r="BV1666" i="1"/>
  <c r="BV1665" i="1"/>
  <c r="BV1663" i="1"/>
  <c r="BV1662" i="1"/>
  <c r="BV1661" i="1"/>
  <c r="BV1660" i="1"/>
  <c r="BV1659" i="1"/>
  <c r="BV1658" i="1"/>
  <c r="BV1657" i="1"/>
  <c r="BV1656" i="1"/>
  <c r="BV1655" i="1"/>
  <c r="BV1653" i="1"/>
  <c r="BV1652" i="1"/>
  <c r="BV1651" i="1"/>
  <c r="BV1650" i="1"/>
  <c r="BV1648" i="1"/>
  <c r="BV1647" i="1"/>
  <c r="BV1646" i="1"/>
  <c r="BV1645" i="1"/>
  <c r="BV1642" i="1"/>
  <c r="BV1641" i="1"/>
  <c r="BV1640" i="1"/>
  <c r="BV1637" i="1"/>
  <c r="BV1636" i="1"/>
  <c r="BV1635" i="1"/>
  <c r="BV1634" i="1"/>
  <c r="BV1632" i="1"/>
  <c r="BV1631" i="1"/>
  <c r="BV1630" i="1"/>
  <c r="BV1629" i="1"/>
  <c r="BV1628" i="1"/>
  <c r="BV1627" i="1"/>
  <c r="BV1626" i="1"/>
  <c r="BV1625" i="1"/>
  <c r="BV1624" i="1"/>
  <c r="BV1623" i="1"/>
  <c r="BV1622" i="1"/>
  <c r="BV1621" i="1"/>
  <c r="BV1620" i="1"/>
  <c r="BV1619" i="1"/>
  <c r="BV1618" i="1"/>
  <c r="BV1616" i="1"/>
  <c r="BV1615" i="1"/>
  <c r="BV1614" i="1"/>
  <c r="BV1613" i="1"/>
  <c r="BV1612" i="1"/>
  <c r="BV1611" i="1"/>
  <c r="BV1610" i="1"/>
  <c r="BV1609" i="1"/>
  <c r="BV1608" i="1"/>
  <c r="BV1606" i="1"/>
  <c r="BV1605" i="1"/>
  <c r="BV1603" i="1"/>
  <c r="BV1602" i="1"/>
  <c r="BV1601" i="1"/>
  <c r="BV1598" i="1"/>
  <c r="BV1597" i="1"/>
  <c r="BV1595" i="1"/>
  <c r="BV1594" i="1"/>
  <c r="BV1593" i="1"/>
  <c r="BV1592" i="1"/>
  <c r="BV1591" i="1"/>
  <c r="BV1590" i="1"/>
  <c r="BV1589" i="1"/>
  <c r="BV1588" i="1"/>
  <c r="BV1587" i="1"/>
  <c r="BV1586" i="1"/>
  <c r="BV1584" i="1"/>
  <c r="BV1583" i="1"/>
  <c r="BV1582" i="1"/>
  <c r="BV1581" i="1"/>
  <c r="BV1580" i="1"/>
  <c r="BV1579" i="1"/>
  <c r="BV1578" i="1"/>
  <c r="BV1577" i="1"/>
  <c r="BV1575" i="1"/>
  <c r="BV1574" i="1"/>
  <c r="BV1573" i="1"/>
  <c r="BV1571" i="1"/>
  <c r="BV1570" i="1"/>
  <c r="BV1569" i="1"/>
  <c r="BV1566" i="1"/>
  <c r="BV1565" i="1"/>
  <c r="BV1563" i="1"/>
  <c r="BV1562" i="1"/>
  <c r="BV1561" i="1"/>
  <c r="BV1560" i="1"/>
  <c r="BV1559" i="1"/>
  <c r="BV1558" i="1"/>
  <c r="BV1557" i="1"/>
  <c r="BV1556" i="1"/>
  <c r="BV1555" i="1"/>
  <c r="BV1554" i="1"/>
  <c r="BV1553" i="1"/>
  <c r="BV1551" i="1"/>
  <c r="BV1550" i="1"/>
  <c r="BV1549" i="1"/>
  <c r="BV1548" i="1"/>
  <c r="BV1547" i="1"/>
  <c r="BV1546" i="1"/>
  <c r="BV1545" i="1"/>
  <c r="BV1544" i="1"/>
  <c r="BV1543" i="1"/>
  <c r="BV1542" i="1"/>
  <c r="BV1541" i="1"/>
  <c r="BV1539" i="1"/>
  <c r="BV1538" i="1"/>
  <c r="BV1537" i="1"/>
  <c r="BV1534" i="1"/>
  <c r="BV1533" i="1"/>
  <c r="BV1531" i="1"/>
  <c r="BV1530" i="1"/>
  <c r="BV1529" i="1"/>
  <c r="BV1528" i="1"/>
  <c r="BV1527" i="1"/>
  <c r="BV1526" i="1"/>
  <c r="BV1525" i="1"/>
  <c r="BV1524" i="1"/>
  <c r="BV1523" i="1"/>
  <c r="BV1522" i="1"/>
  <c r="BV1521" i="1"/>
  <c r="BV1520" i="1"/>
  <c r="BV1519" i="1"/>
  <c r="BV1518" i="1"/>
  <c r="BV1517" i="1"/>
  <c r="BV1516" i="1"/>
  <c r="BV1515" i="1"/>
  <c r="BV1514" i="1"/>
  <c r="BV1513" i="1"/>
  <c r="BV1512" i="1"/>
  <c r="BV1511" i="1"/>
  <c r="BV1510" i="1"/>
  <c r="BV1509" i="1"/>
  <c r="BV1507" i="1"/>
  <c r="BV1506" i="1"/>
  <c r="BV1505" i="1"/>
  <c r="BV1502" i="1"/>
  <c r="BV1501" i="1"/>
  <c r="BV1499" i="1"/>
  <c r="BV1498" i="1"/>
  <c r="BV1497" i="1"/>
  <c r="BV1496" i="1"/>
  <c r="BV1495" i="1"/>
  <c r="BV1494" i="1"/>
  <c r="BV1493" i="1"/>
  <c r="BV1492" i="1"/>
  <c r="BV1491" i="1"/>
  <c r="BV1489" i="1"/>
  <c r="BV1488" i="1"/>
  <c r="BV1487" i="1"/>
  <c r="BV1486" i="1"/>
  <c r="BV1485" i="1"/>
  <c r="BV1484" i="1"/>
  <c r="BV1482" i="1"/>
  <c r="BV1481" i="1"/>
  <c r="BV1480" i="1"/>
  <c r="BV1479" i="1"/>
  <c r="BV1477" i="1"/>
  <c r="BV1475" i="1"/>
  <c r="BV1474" i="1"/>
  <c r="BV1473" i="1"/>
  <c r="BV1470" i="1"/>
  <c r="BV1469" i="1"/>
  <c r="BV1467" i="1"/>
  <c r="BV1466" i="1"/>
  <c r="BV1465" i="1"/>
  <c r="BV1464" i="1"/>
  <c r="BV1463" i="1"/>
  <c r="BV1462" i="1"/>
  <c r="BV1461" i="1"/>
  <c r="BV1460" i="1"/>
  <c r="BV1458" i="1"/>
  <c r="BV1457" i="1"/>
  <c r="BV1455" i="1"/>
  <c r="BV1454" i="1"/>
  <c r="BV1453" i="1"/>
  <c r="BV1452" i="1"/>
  <c r="BV1450" i="1"/>
  <c r="BV1448" i="1"/>
  <c r="BV1445" i="1"/>
  <c r="BV1443" i="1"/>
  <c r="BV1442" i="1"/>
  <c r="BV1441" i="1"/>
  <c r="BV1438" i="1"/>
  <c r="BV1437" i="1"/>
  <c r="BV1434" i="1"/>
  <c r="BV1433" i="1"/>
  <c r="BV1432" i="1"/>
  <c r="BV1431" i="1"/>
  <c r="BV1430" i="1"/>
  <c r="BV1429" i="1"/>
  <c r="BV1428" i="1"/>
  <c r="BV1427" i="1"/>
  <c r="BV1426" i="1"/>
  <c r="BV1425" i="1"/>
  <c r="BV1424" i="1"/>
  <c r="BV1423" i="1"/>
  <c r="BV1422" i="1"/>
  <c r="BV1421" i="1"/>
  <c r="BV1420" i="1"/>
  <c r="BV1419" i="1"/>
  <c r="BV1418" i="1"/>
  <c r="BV1417" i="1"/>
  <c r="BV1416" i="1"/>
  <c r="BV1415" i="1"/>
  <c r="BV1413" i="1"/>
  <c r="BV1410" i="1"/>
  <c r="BV1409" i="1"/>
  <c r="BV1406" i="1"/>
  <c r="BV1405" i="1"/>
  <c r="BV1403" i="1"/>
  <c r="BV1402" i="1"/>
  <c r="BV1401" i="1"/>
  <c r="BV1400" i="1"/>
  <c r="BV1399" i="1"/>
  <c r="BV1397" i="1"/>
  <c r="BV1396" i="1"/>
  <c r="BV1393" i="1"/>
  <c r="BV1392" i="1"/>
  <c r="BV1391" i="1"/>
  <c r="BV1390" i="1"/>
  <c r="BV1389" i="1"/>
  <c r="BV1388" i="1"/>
  <c r="BV1386" i="1"/>
  <c r="BV1385" i="1"/>
  <c r="BV1384" i="1"/>
  <c r="BV1382" i="1"/>
  <c r="BV1381" i="1"/>
  <c r="BV1379" i="1"/>
  <c r="BV1378" i="1"/>
  <c r="BV1377" i="1"/>
  <c r="BV1374" i="1"/>
  <c r="BV1373" i="1"/>
  <c r="BV1371" i="1"/>
  <c r="BV1369" i="1"/>
  <c r="BV1368" i="1"/>
  <c r="BV1367" i="1"/>
  <c r="BV1365" i="1"/>
  <c r="BV1364" i="1"/>
  <c r="BV1363" i="1"/>
  <c r="BV1361" i="1"/>
  <c r="BV1359" i="1"/>
  <c r="BV1358" i="1"/>
  <c r="BV1357" i="1"/>
  <c r="BV1356" i="1"/>
  <c r="BV1354" i="1"/>
  <c r="BV1353" i="1"/>
  <c r="BV1352" i="1"/>
  <c r="BV1351" i="1"/>
  <c r="BV1350" i="1"/>
  <c r="BV1348" i="1"/>
  <c r="BV1346" i="1"/>
  <c r="BV1345" i="1"/>
  <c r="BV1341" i="1"/>
  <c r="BV1339" i="1"/>
  <c r="BV1336" i="1"/>
  <c r="BV1335" i="1"/>
  <c r="BV1334" i="1"/>
  <c r="BV1333" i="1"/>
  <c r="BV1332" i="1"/>
  <c r="BV1331" i="1"/>
  <c r="BV1329" i="1"/>
  <c r="BV1328" i="1"/>
  <c r="BV1327" i="1"/>
  <c r="BV1324" i="1"/>
  <c r="BV1323" i="1"/>
  <c r="BV1321" i="1"/>
  <c r="BV1319" i="1"/>
  <c r="BV1318" i="1"/>
  <c r="BV1317" i="1"/>
  <c r="BV1316" i="1"/>
  <c r="BV1315" i="1"/>
  <c r="BV1313" i="1"/>
  <c r="BV1312" i="1"/>
  <c r="BV1311" i="1"/>
  <c r="BV1310" i="1"/>
  <c r="BV1309" i="1"/>
  <c r="BV1307" i="1"/>
  <c r="BV1305" i="1"/>
  <c r="BV1304" i="1"/>
  <c r="BV1303" i="1"/>
  <c r="BV1301" i="1"/>
  <c r="BV1299" i="1"/>
  <c r="BV1298" i="1"/>
  <c r="BV1297" i="1"/>
  <c r="BV1296" i="1"/>
  <c r="BV1295" i="1"/>
  <c r="BV1294" i="1"/>
  <c r="BV1293" i="1"/>
  <c r="BV1292" i="1"/>
  <c r="BV1291" i="1"/>
  <c r="BV1290" i="1"/>
  <c r="BV1289" i="1"/>
  <c r="BV1288" i="1"/>
  <c r="BV1287" i="1"/>
  <c r="BV1286" i="1"/>
  <c r="BV1285" i="1"/>
  <c r="BV1284" i="1"/>
  <c r="BV1283" i="1"/>
  <c r="BV1282" i="1"/>
  <c r="BV1281" i="1"/>
  <c r="BV1280" i="1"/>
  <c r="BV1279" i="1"/>
  <c r="BV1278" i="1"/>
  <c r="BV1277" i="1"/>
  <c r="BV1275" i="1"/>
  <c r="BV1273" i="1"/>
  <c r="BV1272" i="1"/>
  <c r="BV1271" i="1"/>
  <c r="BV1270" i="1"/>
  <c r="BV1269" i="1"/>
  <c r="BV1268" i="1"/>
  <c r="BV1267" i="1"/>
  <c r="BV1266" i="1"/>
  <c r="BV1265" i="1"/>
  <c r="BV1264" i="1"/>
  <c r="BV1263" i="1"/>
  <c r="BV1262" i="1"/>
  <c r="BV1261" i="1"/>
  <c r="BV1260" i="1"/>
  <c r="BV1259" i="1"/>
  <c r="BV1257" i="1"/>
  <c r="BV1256" i="1"/>
  <c r="BV1255" i="1"/>
  <c r="BV1254" i="1"/>
  <c r="BV1253" i="1"/>
  <c r="BV1252" i="1"/>
  <c r="BV1251" i="1"/>
  <c r="BV1250" i="1"/>
  <c r="BV1249" i="1"/>
  <c r="BV1248" i="1"/>
  <c r="BV1247" i="1"/>
  <c r="BV1246" i="1"/>
  <c r="BV1243" i="1"/>
  <c r="BV1241" i="1"/>
  <c r="BV1240" i="1"/>
  <c r="BV1239" i="1"/>
  <c r="BV1238" i="1"/>
  <c r="BV1237" i="1"/>
  <c r="BV1236" i="1"/>
  <c r="BV1235" i="1"/>
  <c r="BV1234" i="1"/>
  <c r="BV1233" i="1"/>
  <c r="BV1232" i="1"/>
  <c r="BV1231" i="1"/>
  <c r="BV1230" i="1"/>
  <c r="BV1228" i="1"/>
  <c r="BV1227" i="1"/>
  <c r="BV1226" i="1"/>
  <c r="BV1225" i="1"/>
  <c r="BV1224" i="1"/>
  <c r="BV1223" i="1"/>
  <c r="BV1222" i="1"/>
  <c r="BV1221" i="1"/>
  <c r="BV1220" i="1"/>
  <c r="BV1219" i="1"/>
  <c r="BV1218" i="1"/>
  <c r="BV1217" i="1"/>
  <c r="BV1216" i="1"/>
  <c r="BV1215" i="1"/>
  <c r="BV1214" i="1"/>
  <c r="BV1213" i="1"/>
  <c r="BV1211" i="1"/>
  <c r="BV1209" i="1"/>
  <c r="BV1208" i="1"/>
  <c r="BV1207" i="1"/>
  <c r="BV1206" i="1"/>
  <c r="BV1205" i="1"/>
  <c r="BV1204" i="1"/>
  <c r="BV1203" i="1"/>
  <c r="BV1201" i="1"/>
  <c r="BV1200" i="1"/>
  <c r="BV1199" i="1"/>
  <c r="BV1198" i="1"/>
  <c r="BV1197" i="1"/>
  <c r="BV1196" i="1"/>
  <c r="BV1195" i="1"/>
  <c r="BV1194" i="1"/>
  <c r="BV1193" i="1"/>
  <c r="BV1192" i="1"/>
  <c r="BV1191" i="1"/>
  <c r="BV1190" i="1"/>
  <c r="BV1189" i="1"/>
  <c r="BV1188" i="1"/>
  <c r="BV1187" i="1"/>
  <c r="BV1186" i="1"/>
  <c r="BV1185" i="1"/>
  <c r="BV1184" i="1"/>
  <c r="BV1183" i="1"/>
  <c r="BV1182" i="1"/>
  <c r="BV1181" i="1"/>
  <c r="BV1179" i="1"/>
  <c r="BV1177" i="1"/>
  <c r="BV1176" i="1"/>
  <c r="BV1175" i="1"/>
  <c r="BV1174" i="1"/>
  <c r="BV1173" i="1"/>
  <c r="BV1172" i="1"/>
  <c r="BV1171" i="1"/>
  <c r="BV1170" i="1"/>
  <c r="BV1169" i="1"/>
  <c r="BV1168" i="1"/>
  <c r="BV1167" i="1"/>
  <c r="BV1166" i="1"/>
  <c r="BV1165" i="1"/>
  <c r="BV1164" i="1"/>
  <c r="BV1163" i="1"/>
  <c r="BV1162" i="1"/>
  <c r="BV1161" i="1"/>
  <c r="BV1160" i="1"/>
  <c r="BV1159" i="1"/>
  <c r="BV1157" i="1"/>
  <c r="BV1156" i="1"/>
  <c r="BV1155" i="1"/>
  <c r="BV1154" i="1"/>
  <c r="BV1153" i="1"/>
  <c r="BV1152" i="1"/>
  <c r="BV1151" i="1"/>
  <c r="BV1150" i="1"/>
  <c r="BV1149" i="1"/>
  <c r="BV1147" i="1"/>
  <c r="BV1144" i="1"/>
  <c r="BV1143" i="1"/>
  <c r="BV1141" i="1"/>
  <c r="BV1140" i="1"/>
  <c r="BV1139" i="1"/>
  <c r="BV1138" i="1"/>
  <c r="BV1136" i="1"/>
  <c r="BV1134" i="1"/>
  <c r="BV1133" i="1"/>
  <c r="BV1132" i="1"/>
  <c r="BV1131" i="1"/>
  <c r="BV1130" i="1"/>
  <c r="BV1129" i="1"/>
  <c r="BV1128" i="1"/>
  <c r="BV1127" i="1"/>
  <c r="BV1126" i="1"/>
  <c r="BV1125" i="1"/>
  <c r="BV1124" i="1"/>
  <c r="BV1123" i="1"/>
  <c r="BV1122" i="1"/>
  <c r="BV1121" i="1"/>
  <c r="BV1120" i="1"/>
  <c r="BV1119" i="1"/>
  <c r="BV1118" i="1"/>
  <c r="BV1117" i="1"/>
  <c r="BV1115" i="1"/>
  <c r="BV1113" i="1"/>
  <c r="BV1112" i="1"/>
  <c r="BV1111" i="1"/>
  <c r="BV1110" i="1"/>
  <c r="BV1109" i="1"/>
  <c r="BV1108" i="1"/>
  <c r="BV1107" i="1"/>
  <c r="BV1106" i="1"/>
  <c r="BV1105" i="1"/>
  <c r="BV1104" i="1"/>
  <c r="BV1103" i="1"/>
  <c r="BV1102" i="1"/>
  <c r="BV1101" i="1"/>
  <c r="BV1100" i="1"/>
  <c r="BV1099" i="1"/>
  <c r="BV1098" i="1"/>
  <c r="BV1097" i="1"/>
  <c r="BV1096" i="1"/>
  <c r="BV1095" i="1"/>
  <c r="BV1094" i="1"/>
  <c r="BV1093" i="1"/>
  <c r="BV1092" i="1"/>
  <c r="BV1091" i="1"/>
  <c r="BV1090" i="1"/>
  <c r="BV1089" i="1"/>
  <c r="BV1088" i="1"/>
  <c r="BV1087" i="1"/>
  <c r="BV1086" i="1"/>
  <c r="BV1085" i="1"/>
  <c r="BV1083" i="1"/>
  <c r="BV1081" i="1"/>
  <c r="BV1080" i="1"/>
  <c r="BV1079" i="1"/>
  <c r="BV1078" i="1"/>
  <c r="BV1077" i="1"/>
  <c r="BV1076" i="1"/>
  <c r="BV1075" i="1"/>
  <c r="BV1074" i="1"/>
  <c r="BV1073" i="1"/>
  <c r="BV1072" i="1"/>
  <c r="BV1071" i="1"/>
  <c r="BV1070" i="1"/>
  <c r="BV1069" i="1"/>
  <c r="BV1068" i="1"/>
  <c r="BV1067" i="1"/>
  <c r="BV1066" i="1"/>
  <c r="BV1065" i="1"/>
  <c r="BV1064" i="1"/>
  <c r="BV1063" i="1"/>
  <c r="BV1062" i="1"/>
  <c r="BV1061" i="1"/>
  <c r="BV1060" i="1"/>
  <c r="BV1059" i="1"/>
  <c r="BV1058" i="1"/>
  <c r="BV1057" i="1"/>
  <c r="BV1056" i="1"/>
  <c r="BV1055" i="1"/>
  <c r="BV1054" i="1"/>
  <c r="BV1053" i="1"/>
  <c r="BV1051" i="1"/>
  <c r="BV1049" i="1"/>
  <c r="BV1048" i="1"/>
  <c r="BV1047" i="1"/>
  <c r="BV1046" i="1"/>
  <c r="BV1045" i="1"/>
  <c r="BV1044" i="1"/>
  <c r="BV1043" i="1"/>
  <c r="BV1042" i="1"/>
  <c r="BV1041" i="1"/>
  <c r="BV1040" i="1"/>
  <c r="BV1039" i="1"/>
  <c r="BV1037" i="1"/>
  <c r="BV1036" i="1"/>
  <c r="BV1035" i="1"/>
  <c r="BV1033" i="1"/>
  <c r="BV1032" i="1"/>
  <c r="BV1031" i="1"/>
  <c r="BV1030" i="1"/>
  <c r="BV1029" i="1"/>
  <c r="BV1028" i="1"/>
  <c r="BV1027" i="1"/>
  <c r="BV1026" i="1"/>
  <c r="BV1025" i="1"/>
  <c r="BV1024" i="1"/>
  <c r="BV1023" i="1"/>
  <c r="BV1022" i="1"/>
  <c r="BV1021" i="1"/>
  <c r="BV1019" i="1"/>
  <c r="BV1017" i="1"/>
  <c r="BV1016" i="1"/>
  <c r="BV1015" i="1"/>
  <c r="BV1014" i="1"/>
  <c r="BV1012" i="1"/>
  <c r="BV1011" i="1"/>
  <c r="BV1010" i="1"/>
  <c r="BV1009" i="1"/>
  <c r="BV1008" i="1"/>
  <c r="BV1007" i="1"/>
  <c r="BV1006" i="1"/>
  <c r="BV1005" i="1"/>
  <c r="BV1004" i="1"/>
  <c r="BV1003" i="1"/>
  <c r="BV1002" i="1"/>
  <c r="BV1001" i="1"/>
  <c r="BV1000" i="1"/>
  <c r="BV999" i="1"/>
  <c r="BV997" i="1"/>
  <c r="BV996" i="1"/>
  <c r="BV995" i="1"/>
  <c r="BV994" i="1"/>
  <c r="BV993" i="1"/>
  <c r="BV992" i="1"/>
  <c r="BV991" i="1"/>
  <c r="BV990" i="1"/>
  <c r="BV989" i="1"/>
  <c r="BV987" i="1"/>
  <c r="BV985" i="1"/>
  <c r="BV984" i="1"/>
  <c r="BV983" i="1"/>
  <c r="BV982" i="1"/>
  <c r="BV981" i="1"/>
  <c r="BV980" i="1"/>
  <c r="BV979" i="1"/>
  <c r="BV978" i="1"/>
  <c r="BV977" i="1"/>
  <c r="BV976" i="1"/>
  <c r="BV975" i="1"/>
  <c r="BV974" i="1"/>
  <c r="BV973" i="1"/>
  <c r="BV972" i="1"/>
  <c r="BV971" i="1"/>
  <c r="BV969" i="1"/>
  <c r="BV968" i="1"/>
  <c r="BV967" i="1"/>
  <c r="BV966" i="1"/>
  <c r="BV965" i="1"/>
  <c r="BV964" i="1"/>
  <c r="BV963" i="1"/>
  <c r="BV962" i="1"/>
  <c r="BV961" i="1"/>
  <c r="BV960" i="1"/>
  <c r="BV959" i="1"/>
  <c r="BV958" i="1"/>
  <c r="BV957" i="1"/>
  <c r="BV955" i="1"/>
  <c r="BV953" i="1"/>
  <c r="BV952" i="1"/>
  <c r="BV951" i="1"/>
  <c r="BV950" i="1"/>
  <c r="BV949" i="1"/>
  <c r="BV948" i="1"/>
  <c r="BV947" i="1"/>
  <c r="BV946" i="1"/>
  <c r="BV945" i="1"/>
  <c r="BV944" i="1"/>
  <c r="BV943" i="1"/>
  <c r="BV942" i="1"/>
  <c r="BV941" i="1"/>
  <c r="BV940" i="1"/>
  <c r="BV939" i="1"/>
  <c r="BV938" i="1"/>
  <c r="BV937" i="1"/>
  <c r="BV935" i="1"/>
  <c r="BV934" i="1"/>
  <c r="BV933" i="1"/>
  <c r="BV932" i="1"/>
  <c r="BV931" i="1"/>
  <c r="BV929" i="1"/>
  <c r="BV928" i="1"/>
  <c r="BV927" i="1"/>
  <c r="BV926" i="1"/>
  <c r="BV925" i="1"/>
  <c r="BV923" i="1"/>
  <c r="BV920" i="1"/>
  <c r="BV919" i="1"/>
  <c r="BV917" i="1"/>
  <c r="BV916" i="1"/>
  <c r="BV915" i="1"/>
  <c r="BV914" i="1"/>
  <c r="BV913" i="1"/>
  <c r="BV911" i="1"/>
  <c r="BV910" i="1"/>
  <c r="BV909" i="1"/>
  <c r="BV908" i="1"/>
  <c r="BV907" i="1"/>
  <c r="BV905" i="1"/>
  <c r="BV903" i="1"/>
  <c r="BV901" i="1"/>
  <c r="BV900" i="1"/>
  <c r="BV899" i="1"/>
  <c r="BV898" i="1"/>
  <c r="BV897" i="1"/>
  <c r="BV896" i="1"/>
  <c r="BV894" i="1"/>
  <c r="BV893" i="1"/>
  <c r="BV891" i="1"/>
  <c r="BV890" i="1"/>
  <c r="BV889" i="1"/>
  <c r="BV888" i="1"/>
  <c r="BV887" i="1"/>
  <c r="BV886" i="1"/>
  <c r="BV885" i="1"/>
  <c r="BV884" i="1"/>
  <c r="BV883" i="1"/>
  <c r="BV882" i="1"/>
  <c r="BV881" i="1"/>
  <c r="BV880" i="1"/>
  <c r="BV879" i="1"/>
  <c r="BV877" i="1"/>
  <c r="BV875" i="1"/>
  <c r="BV874" i="1"/>
  <c r="BV873" i="1"/>
  <c r="BV872" i="1"/>
  <c r="BV870" i="1"/>
  <c r="BV869" i="1"/>
  <c r="BV868" i="1"/>
  <c r="BV867" i="1"/>
  <c r="BV866" i="1"/>
  <c r="BV865" i="1"/>
  <c r="BV864" i="1"/>
  <c r="BV863" i="1"/>
  <c r="BV862" i="1"/>
  <c r="BV861" i="1"/>
  <c r="BV860" i="1"/>
  <c r="BV859" i="1"/>
  <c r="BV858" i="1"/>
  <c r="BV857" i="1"/>
  <c r="BV856" i="1"/>
  <c r="BV855" i="1"/>
  <c r="BV854" i="1"/>
  <c r="BV853" i="1"/>
  <c r="BV852" i="1"/>
  <c r="BV851" i="1"/>
  <c r="BV850" i="1"/>
  <c r="BV849" i="1"/>
  <c r="BV848" i="1"/>
  <c r="BV847" i="1"/>
  <c r="BV846" i="1"/>
  <c r="BV845" i="1"/>
  <c r="BV844" i="1"/>
  <c r="BV843" i="1"/>
  <c r="BV842" i="1"/>
  <c r="BV841" i="1"/>
  <c r="BV840" i="1"/>
  <c r="BV839" i="1"/>
  <c r="BV838" i="1"/>
  <c r="BV837" i="1"/>
  <c r="BV836" i="1"/>
  <c r="BV835" i="1"/>
  <c r="BV834" i="1"/>
  <c r="BV833" i="1"/>
  <c r="BV831" i="1"/>
  <c r="BV829" i="1"/>
  <c r="BV828" i="1"/>
  <c r="BV827" i="1"/>
  <c r="BV826" i="1"/>
  <c r="BV825" i="1"/>
  <c r="BV824" i="1"/>
  <c r="BV823" i="1"/>
  <c r="BV821" i="1"/>
  <c r="BV820" i="1"/>
  <c r="BV819" i="1"/>
  <c r="BV818" i="1"/>
  <c r="BV817" i="1"/>
  <c r="BV815" i="1"/>
  <c r="BV814" i="1"/>
  <c r="BV813" i="1"/>
  <c r="BV811" i="1"/>
  <c r="BV810" i="1"/>
  <c r="BV809" i="1"/>
  <c r="BV808" i="1"/>
  <c r="BV805" i="1"/>
  <c r="BV804" i="1"/>
  <c r="BV803" i="1"/>
  <c r="BV802" i="1"/>
  <c r="BV801" i="1"/>
  <c r="BV800" i="1"/>
  <c r="BV798" i="1"/>
  <c r="BV797" i="1"/>
  <c r="BV796" i="1"/>
  <c r="BV795" i="1"/>
  <c r="BV794" i="1"/>
  <c r="BV793" i="1"/>
  <c r="BV792" i="1"/>
  <c r="BV791" i="1"/>
  <c r="BV790" i="1"/>
  <c r="BV789" i="1"/>
  <c r="BV788" i="1"/>
  <c r="BV786" i="1"/>
  <c r="BV785" i="1"/>
  <c r="BV784" i="1"/>
  <c r="BV783" i="1"/>
  <c r="BV782" i="1"/>
  <c r="BV781" i="1"/>
  <c r="BV780" i="1"/>
  <c r="BV779" i="1"/>
  <c r="BV778" i="1"/>
  <c r="BV777" i="1"/>
  <c r="BV776" i="1"/>
  <c r="BV775" i="1"/>
  <c r="BV774" i="1"/>
  <c r="BV773" i="1"/>
  <c r="BV772" i="1"/>
  <c r="BV771" i="1"/>
  <c r="BV770" i="1"/>
  <c r="BV769" i="1"/>
  <c r="BV768" i="1"/>
  <c r="BV767" i="1"/>
  <c r="BV766" i="1"/>
  <c r="BV764" i="1"/>
  <c r="BV763" i="1"/>
  <c r="BV762" i="1"/>
  <c r="BV761" i="1"/>
  <c r="BV757" i="1"/>
  <c r="BV756" i="1"/>
  <c r="BV755" i="1"/>
  <c r="BV754" i="1"/>
  <c r="BV753" i="1"/>
  <c r="BV752" i="1"/>
  <c r="BV751" i="1"/>
  <c r="BV750" i="1"/>
  <c r="BV749" i="1"/>
  <c r="BV748" i="1"/>
  <c r="BV747" i="1"/>
  <c r="BV746" i="1"/>
  <c r="BV745" i="1"/>
  <c r="BV744" i="1"/>
  <c r="BV743" i="1"/>
  <c r="BV742" i="1"/>
  <c r="BV741" i="1"/>
  <c r="BV740" i="1"/>
  <c r="BV739" i="1"/>
  <c r="BV738" i="1"/>
  <c r="BV737" i="1"/>
  <c r="BV736" i="1"/>
  <c r="BV735" i="1"/>
  <c r="BV734" i="1"/>
  <c r="BV733" i="1"/>
  <c r="BV732" i="1"/>
  <c r="BV731" i="1"/>
  <c r="BV730" i="1"/>
  <c r="BV729" i="1"/>
  <c r="BV728" i="1"/>
  <c r="BV727" i="1"/>
  <c r="BV726" i="1"/>
  <c r="BV725" i="1"/>
  <c r="BV724" i="1"/>
  <c r="BV723" i="1"/>
  <c r="BV722" i="1"/>
  <c r="BV721" i="1"/>
  <c r="BV720" i="1"/>
  <c r="BV719" i="1"/>
  <c r="BV718" i="1"/>
  <c r="BV717" i="1"/>
  <c r="BV716" i="1"/>
  <c r="BV715" i="1"/>
  <c r="BV714" i="1"/>
  <c r="BV713" i="1"/>
  <c r="BV712" i="1"/>
  <c r="BV710" i="1"/>
  <c r="BV709" i="1"/>
  <c r="BV708" i="1"/>
  <c r="BV707" i="1"/>
  <c r="BV706" i="1"/>
  <c r="BV705" i="1"/>
  <c r="BV704" i="1"/>
  <c r="BV703" i="1"/>
  <c r="BV701" i="1"/>
  <c r="BV700" i="1"/>
  <c r="BV699" i="1"/>
  <c r="BV698" i="1"/>
  <c r="BV697" i="1"/>
  <c r="BV696" i="1"/>
  <c r="BV695" i="1"/>
  <c r="BV693" i="1"/>
  <c r="BV692" i="1"/>
  <c r="BV691" i="1"/>
  <c r="BV690" i="1"/>
  <c r="BV689" i="1"/>
  <c r="BV688" i="1"/>
  <c r="BV687" i="1"/>
  <c r="BV686" i="1"/>
  <c r="BV685" i="1"/>
  <c r="BV684" i="1"/>
  <c r="BV683" i="1"/>
  <c r="BV682" i="1"/>
  <c r="BV681" i="1"/>
  <c r="BV680" i="1"/>
  <c r="BV679" i="1"/>
  <c r="BV678" i="1"/>
  <c r="BV677" i="1"/>
  <c r="BV676" i="1"/>
  <c r="BV675" i="1"/>
  <c r="BV674" i="1"/>
  <c r="BV673" i="1"/>
  <c r="BV672" i="1"/>
  <c r="BV670" i="1"/>
  <c r="BV669" i="1"/>
  <c r="BV668" i="1"/>
  <c r="BV667" i="1"/>
  <c r="BV666" i="1"/>
  <c r="BV665" i="1"/>
  <c r="BV664" i="1"/>
  <c r="BV661" i="1"/>
  <c r="BV660" i="1"/>
  <c r="BV659" i="1"/>
  <c r="BV658" i="1"/>
  <c r="BV657" i="1"/>
  <c r="BV654" i="1"/>
  <c r="BV653" i="1"/>
  <c r="BV652" i="1"/>
  <c r="BV651" i="1"/>
  <c r="BV650" i="1"/>
  <c r="BV649" i="1"/>
  <c r="BV648" i="1"/>
  <c r="BV647" i="1"/>
  <c r="BV646" i="1"/>
  <c r="BV645" i="1"/>
  <c r="BV644" i="1"/>
  <c r="BV643" i="1"/>
  <c r="BV642" i="1"/>
  <c r="BV641" i="1"/>
  <c r="BV640" i="1"/>
  <c r="BV638" i="1"/>
  <c r="BV636" i="1"/>
  <c r="BV635" i="1"/>
  <c r="BV634" i="1"/>
  <c r="BV633" i="1"/>
  <c r="BV632" i="1"/>
  <c r="BV631" i="1"/>
  <c r="BV630" i="1"/>
  <c r="BV629" i="1"/>
  <c r="BV628" i="1"/>
  <c r="BV627" i="1"/>
  <c r="BV626" i="1"/>
  <c r="BV625" i="1"/>
  <c r="BV624" i="1"/>
  <c r="BV622" i="1"/>
  <c r="BV621" i="1"/>
  <c r="BV620" i="1"/>
  <c r="BV619" i="1"/>
  <c r="BV618" i="1"/>
  <c r="BV617" i="1"/>
  <c r="BV616" i="1"/>
  <c r="BV615" i="1"/>
  <c r="BV614" i="1"/>
  <c r="BV613" i="1"/>
  <c r="BV612" i="1"/>
  <c r="BV611" i="1"/>
  <c r="BV610" i="1"/>
  <c r="BV609" i="1"/>
  <c r="BV608" i="1"/>
  <c r="BV605" i="1"/>
  <c r="BV604" i="1"/>
  <c r="BV603" i="1"/>
  <c r="BV602" i="1"/>
  <c r="BV601" i="1"/>
  <c r="BV600" i="1"/>
  <c r="BV598" i="1"/>
  <c r="BV597" i="1"/>
  <c r="BV596" i="1"/>
  <c r="BV595" i="1"/>
  <c r="BV594" i="1"/>
  <c r="BV593" i="1"/>
  <c r="BV592" i="1"/>
  <c r="BV591" i="1"/>
  <c r="BV590" i="1"/>
  <c r="BV589" i="1"/>
  <c r="BV588" i="1"/>
  <c r="BV587" i="1"/>
  <c r="BV586" i="1"/>
  <c r="BV585" i="1"/>
  <c r="BV584" i="1"/>
  <c r="BV583" i="1"/>
  <c r="BV582" i="1"/>
  <c r="BV581" i="1"/>
  <c r="BV580" i="1"/>
  <c r="BV579" i="1"/>
  <c r="BV578" i="1"/>
  <c r="BV577" i="1"/>
  <c r="BV576" i="1"/>
  <c r="BV575" i="1"/>
  <c r="BV574" i="1"/>
  <c r="BV572" i="1"/>
  <c r="BV571" i="1"/>
  <c r="BV570" i="1"/>
  <c r="BV569" i="1"/>
  <c r="BV568" i="1"/>
  <c r="BV567" i="1"/>
  <c r="BV566" i="1"/>
  <c r="BV565" i="1"/>
  <c r="BV564" i="1"/>
  <c r="BV563" i="1"/>
  <c r="BV562" i="1"/>
  <c r="BV561" i="1"/>
  <c r="BV559" i="1"/>
  <c r="BV558" i="1"/>
  <c r="BV557" i="1"/>
  <c r="BV556" i="1"/>
  <c r="BV553" i="1"/>
  <c r="BV552" i="1"/>
  <c r="BV551" i="1"/>
  <c r="BV548" i="1"/>
  <c r="BV547" i="1"/>
  <c r="BV546" i="1"/>
  <c r="BV545" i="1"/>
  <c r="BV543" i="1"/>
  <c r="BV542" i="1"/>
  <c r="BV541" i="1"/>
  <c r="BV540" i="1"/>
  <c r="BV539" i="1"/>
  <c r="BV538" i="1"/>
  <c r="BV537" i="1"/>
  <c r="BV536" i="1"/>
  <c r="BV535" i="1"/>
  <c r="BV534" i="1"/>
  <c r="BV533" i="1"/>
  <c r="BV532" i="1"/>
  <c r="BV531" i="1"/>
  <c r="BV530" i="1"/>
  <c r="BV529" i="1"/>
  <c r="BV528" i="1"/>
  <c r="BV527" i="1"/>
  <c r="BV526" i="1"/>
  <c r="BV525" i="1"/>
  <c r="BV524" i="1"/>
  <c r="BV523" i="1"/>
  <c r="BV522" i="1"/>
  <c r="BV521" i="1"/>
  <c r="BV520" i="1"/>
  <c r="BV519" i="1"/>
  <c r="BV518" i="1"/>
  <c r="BV516" i="1"/>
  <c r="BV515" i="1"/>
  <c r="BV514" i="1"/>
  <c r="BV513" i="1"/>
  <c r="BV512" i="1"/>
  <c r="BV511" i="1"/>
  <c r="BV510" i="1"/>
  <c r="BV509" i="1"/>
  <c r="BV508" i="1"/>
  <c r="BV507" i="1"/>
  <c r="BV505" i="1"/>
  <c r="BV504" i="1"/>
  <c r="BV503" i="1"/>
  <c r="BV502" i="1"/>
  <c r="BV501" i="1"/>
  <c r="BV500" i="1"/>
  <c r="BV499" i="1"/>
  <c r="BV498" i="1"/>
  <c r="BV497" i="1"/>
  <c r="BV496" i="1"/>
  <c r="BV495" i="1"/>
  <c r="BV494" i="1"/>
  <c r="BV493" i="1"/>
  <c r="BV492" i="1"/>
  <c r="BV491" i="1"/>
  <c r="BV490" i="1"/>
  <c r="BV488" i="1"/>
  <c r="BV487" i="1"/>
  <c r="BV486" i="1"/>
  <c r="BV485" i="1"/>
  <c r="BV484" i="1"/>
  <c r="BV483" i="1"/>
  <c r="BV482" i="1"/>
  <c r="BV481" i="1"/>
  <c r="BV480" i="1"/>
  <c r="BV479" i="1"/>
  <c r="BV478" i="1"/>
  <c r="BV477" i="1"/>
  <c r="BV476" i="1"/>
  <c r="BV475" i="1"/>
  <c r="BV473" i="1"/>
  <c r="BV472" i="1"/>
  <c r="BV471" i="1"/>
  <c r="BV470" i="1"/>
  <c r="BV469" i="1"/>
  <c r="BV468" i="1"/>
  <c r="BV467" i="1"/>
  <c r="BV466" i="1"/>
  <c r="BV464" i="1"/>
  <c r="BV463" i="1"/>
  <c r="BV462" i="1"/>
  <c r="BV461" i="1"/>
  <c r="BV460" i="1"/>
  <c r="BV459" i="1"/>
  <c r="BV458" i="1"/>
  <c r="BV457" i="1"/>
  <c r="BV456" i="1"/>
  <c r="BV455" i="1"/>
  <c r="BV454" i="1"/>
  <c r="BV453" i="1"/>
  <c r="BV452" i="1"/>
  <c r="BV451" i="1"/>
  <c r="BV450" i="1"/>
  <c r="BV448" i="1"/>
  <c r="BV447" i="1"/>
  <c r="BV446" i="1"/>
  <c r="BV445" i="1"/>
  <c r="BV444" i="1"/>
  <c r="BV443" i="1"/>
  <c r="BV442" i="1"/>
  <c r="BV441" i="1"/>
  <c r="BV440" i="1"/>
  <c r="BV439" i="1"/>
  <c r="BV438" i="1"/>
  <c r="BV437" i="1"/>
  <c r="BV436" i="1"/>
  <c r="BV435" i="1"/>
  <c r="BV434" i="1"/>
  <c r="BV433" i="1"/>
  <c r="BV432" i="1"/>
  <c r="BV431" i="1"/>
  <c r="BV430" i="1"/>
  <c r="BV429" i="1"/>
  <c r="BV428" i="1"/>
  <c r="BV427" i="1"/>
  <c r="BV426" i="1"/>
  <c r="BV425" i="1"/>
  <c r="BV424" i="1"/>
  <c r="BV423" i="1"/>
  <c r="BV422" i="1"/>
  <c r="BV421" i="1"/>
  <c r="BV420" i="1"/>
  <c r="BV419" i="1"/>
  <c r="BV418" i="1"/>
  <c r="BV417" i="1"/>
  <c r="BV416" i="1"/>
  <c r="BV414" i="1"/>
  <c r="BV413" i="1"/>
  <c r="BV412" i="1"/>
  <c r="BV411" i="1"/>
  <c r="BV408" i="1"/>
  <c r="BV407" i="1"/>
  <c r="BV406" i="1"/>
  <c r="BV405" i="1"/>
  <c r="BV404" i="1"/>
  <c r="BV403" i="1"/>
  <c r="BV402" i="1"/>
  <c r="BV401" i="1"/>
  <c r="BV400" i="1"/>
  <c r="BV399" i="1"/>
  <c r="BV398" i="1"/>
  <c r="BV394" i="1"/>
  <c r="BV393" i="1"/>
  <c r="BV392" i="1"/>
  <c r="BV391" i="1"/>
  <c r="BV390" i="1"/>
  <c r="BV389" i="1"/>
  <c r="BV388" i="1"/>
  <c r="BV387" i="1"/>
  <c r="BV386" i="1"/>
  <c r="BV384" i="1"/>
  <c r="BV383" i="1"/>
  <c r="BV382" i="1"/>
  <c r="BV381" i="1"/>
  <c r="BV380" i="1"/>
  <c r="BV379" i="1"/>
  <c r="BV378" i="1"/>
  <c r="BV376" i="1"/>
  <c r="BV375" i="1"/>
  <c r="BV374" i="1"/>
  <c r="BV373" i="1"/>
  <c r="BV372" i="1"/>
  <c r="BV371" i="1"/>
  <c r="BV370" i="1"/>
  <c r="BV367" i="1"/>
  <c r="BV365" i="1"/>
  <c r="BV364" i="1"/>
  <c r="BV363" i="1"/>
  <c r="BV362" i="1"/>
  <c r="BV361" i="1"/>
  <c r="BV360" i="1"/>
  <c r="BV359" i="1"/>
  <c r="BV358" i="1"/>
  <c r="BV357" i="1"/>
  <c r="BV355" i="1"/>
  <c r="BV354" i="1"/>
  <c r="BV353" i="1"/>
  <c r="BV352" i="1"/>
  <c r="BV350" i="1"/>
  <c r="BV349" i="1"/>
  <c r="BV348" i="1"/>
  <c r="BV347" i="1"/>
  <c r="BV346" i="1"/>
  <c r="BV345" i="1"/>
  <c r="BV344" i="1"/>
  <c r="BV343" i="1"/>
  <c r="BV342" i="1"/>
  <c r="BV341" i="1"/>
  <c r="BV340" i="1"/>
  <c r="BV339" i="1"/>
  <c r="BV338" i="1"/>
  <c r="BV337" i="1"/>
  <c r="BV336" i="1"/>
  <c r="BV335" i="1"/>
  <c r="BV334" i="1"/>
  <c r="BV333" i="1"/>
  <c r="BV332" i="1"/>
  <c r="BV331" i="1"/>
  <c r="BV330" i="1"/>
  <c r="BV329" i="1"/>
  <c r="BV328" i="1"/>
  <c r="BV327" i="1"/>
  <c r="BV326" i="1"/>
  <c r="BV325" i="1"/>
  <c r="BV324" i="1"/>
  <c r="BV323" i="1"/>
  <c r="BV322" i="1"/>
  <c r="BV321" i="1"/>
  <c r="BV319" i="1"/>
  <c r="BV318" i="1"/>
  <c r="BV317" i="1"/>
  <c r="BV316" i="1"/>
  <c r="BV315" i="1"/>
  <c r="BV314" i="1"/>
  <c r="BV313" i="1"/>
  <c r="BV311" i="1"/>
  <c r="BV310" i="1"/>
  <c r="BV309" i="1"/>
  <c r="BV308" i="1"/>
  <c r="BV307" i="1"/>
  <c r="BV306" i="1"/>
  <c r="BV305" i="1"/>
  <c r="BV304" i="1"/>
  <c r="BV303" i="1"/>
  <c r="BV302" i="1"/>
  <c r="BV301" i="1"/>
  <c r="BV300" i="1"/>
  <c r="BV299" i="1"/>
  <c r="BV298" i="1"/>
  <c r="BV297" i="1"/>
  <c r="BV295" i="1"/>
  <c r="BV294" i="1"/>
  <c r="BV292" i="1"/>
  <c r="BV291" i="1"/>
  <c r="BV290" i="1"/>
  <c r="BV289" i="1"/>
  <c r="BV288" i="1"/>
  <c r="BV287" i="1"/>
  <c r="BV286" i="1"/>
  <c r="BV285" i="1"/>
  <c r="BV284" i="1"/>
  <c r="BV283" i="1"/>
  <c r="BV282" i="1"/>
  <c r="BV281" i="1"/>
  <c r="BV280" i="1"/>
  <c r="BV279" i="1"/>
  <c r="BV278" i="1"/>
  <c r="BV277" i="1"/>
  <c r="BV276" i="1"/>
  <c r="BV275" i="1"/>
  <c r="BV274" i="1"/>
  <c r="BV273" i="1"/>
  <c r="BV271" i="1"/>
  <c r="BV270" i="1"/>
  <c r="BV268" i="1"/>
  <c r="BV267" i="1"/>
  <c r="BV266" i="1"/>
  <c r="BV265" i="1"/>
  <c r="BV264" i="1"/>
  <c r="BV263" i="1"/>
  <c r="BV262" i="1"/>
  <c r="BV261" i="1"/>
  <c r="BV259" i="1"/>
  <c r="BV258" i="1"/>
  <c r="BV257" i="1"/>
  <c r="BV256" i="1"/>
  <c r="BV255" i="1"/>
  <c r="BV253" i="1"/>
  <c r="BV252" i="1"/>
  <c r="BV251" i="1"/>
  <c r="BV250" i="1"/>
  <c r="BV249" i="1"/>
  <c r="BV248" i="1"/>
  <c r="BV247" i="1"/>
  <c r="BV246" i="1"/>
  <c r="BV245" i="1"/>
  <c r="BV244" i="1"/>
  <c r="BV243" i="1"/>
  <c r="BV242" i="1"/>
  <c r="BV240" i="1"/>
  <c r="BV239" i="1"/>
  <c r="BV238" i="1"/>
  <c r="BV236" i="1"/>
  <c r="BV235" i="1"/>
  <c r="BV234" i="1"/>
  <c r="BV233" i="1"/>
  <c r="BV231" i="1"/>
  <c r="BV230" i="1"/>
  <c r="BV228" i="1"/>
  <c r="BV227" i="1"/>
  <c r="BV226" i="1"/>
  <c r="BV225" i="1"/>
  <c r="BV224" i="1"/>
  <c r="BV223" i="1"/>
  <c r="BV222" i="1"/>
  <c r="BV221" i="1"/>
  <c r="BV220" i="1"/>
  <c r="BV219" i="1"/>
  <c r="BV217" i="1"/>
  <c r="BV216" i="1"/>
  <c r="BV215" i="1"/>
  <c r="BV214" i="1"/>
  <c r="BV213" i="1"/>
  <c r="BV212" i="1"/>
  <c r="BV211" i="1"/>
  <c r="BV210" i="1"/>
  <c r="BV209" i="1"/>
  <c r="BV208" i="1"/>
  <c r="BV207" i="1"/>
  <c r="BV206" i="1"/>
  <c r="BV205" i="1"/>
  <c r="BV204" i="1"/>
  <c r="BV203" i="1"/>
  <c r="BV202" i="1"/>
  <c r="BV201" i="1"/>
  <c r="BV200" i="1"/>
  <c r="BV199" i="1"/>
  <c r="BV197" i="1"/>
  <c r="BV196" i="1"/>
  <c r="BV195" i="1"/>
  <c r="BV193" i="1"/>
  <c r="BV192" i="1"/>
  <c r="BV191" i="1"/>
  <c r="BV190" i="1"/>
  <c r="BV189" i="1"/>
  <c r="BV188" i="1"/>
  <c r="BV187" i="1"/>
  <c r="BV186" i="1"/>
  <c r="BV184" i="1"/>
  <c r="BV183" i="1"/>
  <c r="BV182" i="1"/>
  <c r="BV181" i="1"/>
  <c r="BV180" i="1"/>
  <c r="BV177" i="1"/>
  <c r="BV174" i="1"/>
  <c r="BV173" i="1"/>
  <c r="BV172" i="1"/>
  <c r="BV171" i="1"/>
  <c r="BV170" i="1"/>
  <c r="BV169" i="1"/>
  <c r="BV168" i="1"/>
  <c r="BV167" i="1"/>
  <c r="BV166" i="1"/>
  <c r="BV165" i="1"/>
  <c r="BV164" i="1"/>
  <c r="BV163" i="1"/>
  <c r="BV162" i="1"/>
  <c r="BV161" i="1"/>
  <c r="BV160" i="1"/>
  <c r="BV159" i="1"/>
  <c r="BV158" i="1"/>
  <c r="BV155" i="1"/>
  <c r="BV154" i="1"/>
  <c r="BV151" i="1"/>
  <c r="BV149" i="1"/>
  <c r="BV148" i="1"/>
  <c r="BV147" i="1"/>
  <c r="BV144" i="1"/>
  <c r="BV143" i="1"/>
  <c r="BV140" i="1"/>
  <c r="BV139" i="1"/>
  <c r="BV138" i="1"/>
  <c r="BV137" i="1"/>
  <c r="BV135" i="1"/>
  <c r="BV134" i="1"/>
  <c r="BV133" i="1"/>
  <c r="BV131" i="1"/>
  <c r="BV130" i="1"/>
  <c r="BV129" i="1"/>
  <c r="BV128" i="1"/>
  <c r="BV127" i="1"/>
  <c r="BV126" i="1"/>
  <c r="BV125" i="1"/>
  <c r="BV124" i="1"/>
  <c r="BV123" i="1"/>
  <c r="BV122" i="1"/>
  <c r="BV121" i="1"/>
  <c r="BV120" i="1"/>
  <c r="BV117" i="1"/>
  <c r="BV116" i="1"/>
  <c r="BV115" i="1"/>
  <c r="BV113" i="1"/>
  <c r="BV112" i="1"/>
  <c r="BV111" i="1"/>
  <c r="BV110" i="1"/>
  <c r="BV109" i="1"/>
  <c r="BV106" i="1"/>
  <c r="BV105" i="1"/>
  <c r="BV102" i="1"/>
  <c r="BV101" i="1"/>
  <c r="BV100" i="1"/>
  <c r="BV99" i="1"/>
  <c r="BV98" i="1"/>
  <c r="BV97" i="1"/>
  <c r="BV95" i="1"/>
  <c r="BV94" i="1"/>
  <c r="BV92" i="1"/>
  <c r="BV91" i="1"/>
  <c r="BV90" i="1"/>
  <c r="BV89" i="1"/>
  <c r="BV87" i="1"/>
  <c r="BV86" i="1"/>
  <c r="BV84" i="1"/>
  <c r="BV83" i="1"/>
  <c r="BV82" i="1"/>
  <c r="BV81" i="1"/>
  <c r="BV78" i="1"/>
  <c r="BV74" i="1"/>
  <c r="BV73" i="1"/>
  <c r="BV72" i="1"/>
  <c r="BV71" i="1"/>
  <c r="BV70" i="1"/>
  <c r="BV66" i="1"/>
  <c r="BV63" i="1"/>
  <c r="BV61" i="1"/>
  <c r="BV60" i="1"/>
  <c r="BV59" i="1"/>
  <c r="BV58" i="1"/>
  <c r="BV57" i="1"/>
  <c r="BV56" i="1"/>
  <c r="BV55" i="1"/>
  <c r="BV52" i="1"/>
  <c r="BV51" i="1"/>
  <c r="BV50" i="1"/>
  <c r="BV47" i="1"/>
  <c r="BV46" i="1"/>
  <c r="BV45" i="1"/>
  <c r="BV44" i="1"/>
  <c r="BV43" i="1"/>
  <c r="BV42" i="1"/>
  <c r="BV40" i="1"/>
  <c r="BV39" i="1"/>
  <c r="BV37" i="1"/>
  <c r="BV36" i="1"/>
  <c r="BV35" i="1"/>
  <c r="BV34" i="1"/>
  <c r="BV33" i="1"/>
  <c r="BV32" i="1"/>
  <c r="BV31" i="1"/>
  <c r="BV30" i="1"/>
  <c r="BV28" i="1"/>
  <c r="BV27" i="1"/>
  <c r="BV25" i="1"/>
  <c r="BV24" i="1"/>
  <c r="BV23" i="1"/>
  <c r="BV22" i="1"/>
  <c r="BV20" i="1"/>
  <c r="BV19" i="1"/>
  <c r="BV18" i="1"/>
  <c r="BV17" i="1"/>
  <c r="BV15" i="1"/>
  <c r="BV14" i="1"/>
  <c r="BV13" i="1"/>
  <c r="BV12" i="1"/>
  <c r="BV11" i="1"/>
  <c r="BV10" i="1"/>
  <c r="BV8" i="1"/>
  <c r="BV7" i="1"/>
  <c r="BV6" i="1"/>
  <c r="BV5" i="1"/>
  <c r="A67" i="1"/>
  <c r="A75" i="1"/>
  <c r="A83" i="1"/>
  <c r="A51" i="1"/>
  <c r="A112" i="1"/>
  <c r="A74" i="1"/>
  <c r="A121" i="1"/>
  <c r="A82" i="1"/>
  <c r="A50" i="1"/>
  <c r="A66" i="1"/>
  <c r="A42" i="1"/>
  <c r="BE221" i="1" l="1"/>
  <c r="BE52" i="1"/>
  <c r="BE126" i="1"/>
  <c r="AZ1231" i="1"/>
  <c r="BE1231" i="1" s="1"/>
  <c r="BN1231" i="1" s="1"/>
  <c r="BO1231" i="1" s="1"/>
  <c r="AZ1574" i="1"/>
  <c r="BE1574" i="1" s="1"/>
  <c r="BN1574" i="1" s="1"/>
  <c r="BO1574" i="1" s="1"/>
  <c r="AZ919" i="1"/>
  <c r="BE919" i="1" s="1"/>
  <c r="BN919" i="1" s="1"/>
  <c r="BO919" i="1" s="1"/>
  <c r="AZ951" i="1"/>
  <c r="BE951" i="1" s="1"/>
  <c r="BN951" i="1" s="1"/>
  <c r="BO951" i="1" s="1"/>
  <c r="AZ967" i="1"/>
  <c r="BE967" i="1" s="1"/>
  <c r="BN967" i="1" s="1"/>
  <c r="BO967" i="1" s="1"/>
  <c r="AZ975" i="1"/>
  <c r="BE975" i="1" s="1"/>
  <c r="BN975" i="1" s="1"/>
  <c r="BO975" i="1" s="1"/>
  <c r="AZ983" i="1"/>
  <c r="BE983" i="1" s="1"/>
  <c r="BN983" i="1" s="1"/>
  <c r="BO983" i="1" s="1"/>
  <c r="AZ999" i="1"/>
  <c r="BE999" i="1" s="1"/>
  <c r="BN999" i="1" s="1"/>
  <c r="BO999" i="1" s="1"/>
  <c r="AZ1007" i="1"/>
  <c r="BE1007" i="1" s="1"/>
  <c r="BN1007" i="1" s="1"/>
  <c r="BO1007" i="1" s="1"/>
  <c r="AZ1039" i="1"/>
  <c r="BE1039" i="1" s="1"/>
  <c r="BN1039" i="1" s="1"/>
  <c r="BO1039" i="1" s="1"/>
  <c r="AZ1143" i="1"/>
  <c r="BE1143" i="1" s="1"/>
  <c r="BN1143" i="1" s="1"/>
  <c r="BO1143" i="1" s="1"/>
  <c r="AZ1239" i="1"/>
  <c r="BE1239" i="1" s="1"/>
  <c r="BN1239" i="1" s="1"/>
  <c r="BO1239" i="1" s="1"/>
  <c r="AZ1327" i="1"/>
  <c r="BE1327" i="1" s="1"/>
  <c r="BN1327" i="1" s="1"/>
  <c r="BO1327" i="1" s="1"/>
  <c r="AZ1351" i="1"/>
  <c r="BE1351" i="1" s="1"/>
  <c r="BN1351" i="1" s="1"/>
  <c r="BO1351" i="1" s="1"/>
  <c r="AZ1375" i="1"/>
  <c r="BE1375" i="1" s="1"/>
  <c r="BN1375" i="1" s="1"/>
  <c r="BO1375" i="1" s="1"/>
  <c r="AZ1383" i="1"/>
  <c r="BE1383" i="1" s="1"/>
  <c r="BN1383" i="1" s="1"/>
  <c r="BO1383" i="1" s="1"/>
  <c r="AZ1391" i="1"/>
  <c r="BE1391" i="1" s="1"/>
  <c r="BN1391" i="1" s="1"/>
  <c r="BO1391" i="1" s="1"/>
  <c r="AZ1806" i="1"/>
  <c r="BE1806" i="1" s="1"/>
  <c r="BN1806" i="1" s="1"/>
  <c r="BO1806" i="1" s="1"/>
  <c r="AZ1966" i="1"/>
  <c r="BE1966" i="1" s="1"/>
  <c r="BN1966" i="1" s="1"/>
  <c r="BO1966" i="1" s="1"/>
  <c r="AZ20" i="1"/>
  <c r="A20" i="1" s="1"/>
  <c r="AZ1271" i="1"/>
  <c r="BE1271" i="1" s="1"/>
  <c r="BN1271" i="1" s="1"/>
  <c r="BO1271" i="1" s="1"/>
  <c r="AZ2133" i="1"/>
  <c r="BE2133" i="1" s="1"/>
  <c r="BN2133" i="1" s="1"/>
  <c r="BO2133" i="1" s="1"/>
  <c r="AZ879" i="1"/>
  <c r="BE879" i="1" s="1"/>
  <c r="BN879" i="1" s="1"/>
  <c r="BO879" i="1" s="1"/>
  <c r="AZ887" i="1"/>
  <c r="BE887" i="1" s="1"/>
  <c r="BN887" i="1" s="1"/>
  <c r="BO887" i="1" s="1"/>
  <c r="AZ927" i="1"/>
  <c r="BE927" i="1" s="1"/>
  <c r="BN927" i="1" s="1"/>
  <c r="BO927" i="1" s="1"/>
  <c r="AZ1055" i="1"/>
  <c r="BE1055" i="1" s="1"/>
  <c r="BN1055" i="1" s="1"/>
  <c r="BO1055" i="1" s="1"/>
  <c r="AZ1111" i="1"/>
  <c r="BE1111" i="1" s="1"/>
  <c r="BN1111" i="1" s="1"/>
  <c r="BO1111" i="1" s="1"/>
  <c r="AZ1127" i="1"/>
  <c r="BE1127" i="1" s="1"/>
  <c r="BN1127" i="1" s="1"/>
  <c r="BO1127" i="1" s="1"/>
  <c r="AZ1135" i="1"/>
  <c r="BE1135" i="1" s="1"/>
  <c r="BN1135" i="1" s="1"/>
  <c r="BO1135" i="1" s="1"/>
  <c r="AZ1159" i="1"/>
  <c r="BE1159" i="1" s="1"/>
  <c r="BN1159" i="1" s="1"/>
  <c r="BO1159" i="1" s="1"/>
  <c r="AZ1199" i="1"/>
  <c r="BE1199" i="1" s="1"/>
  <c r="BN1199" i="1" s="1"/>
  <c r="BO1199" i="1" s="1"/>
  <c r="AZ1838" i="1"/>
  <c r="BE1838" i="1" s="1"/>
  <c r="BN1838" i="1" s="1"/>
  <c r="BO1838" i="1" s="1"/>
  <c r="AZ1166" i="1"/>
  <c r="BE1166" i="1" s="1"/>
  <c r="BN1166" i="1" s="1"/>
  <c r="BO1166" i="1" s="1"/>
  <c r="AZ2950" i="1"/>
  <c r="BE2950" i="1" s="1"/>
  <c r="BN2950" i="1" s="1"/>
  <c r="BO2950" i="1" s="1"/>
  <c r="AZ903" i="1"/>
  <c r="BE903" i="1" s="1"/>
  <c r="BN903" i="1" s="1"/>
  <c r="BO903" i="1" s="1"/>
  <c r="AZ1295" i="1"/>
  <c r="BE1295" i="1" s="1"/>
  <c r="BN1295" i="1" s="1"/>
  <c r="BO1295" i="1" s="1"/>
  <c r="AZ935" i="1"/>
  <c r="BE935" i="1" s="1"/>
  <c r="BN935" i="1" s="1"/>
  <c r="BO935" i="1" s="1"/>
  <c r="AZ1015" i="1"/>
  <c r="BE1015" i="1" s="1"/>
  <c r="BN1015" i="1" s="1"/>
  <c r="BO1015" i="1" s="1"/>
  <c r="AZ1071" i="1"/>
  <c r="BE1071" i="1" s="1"/>
  <c r="BN1071" i="1" s="1"/>
  <c r="BO1071" i="1" s="1"/>
  <c r="AZ1167" i="1"/>
  <c r="BE1167" i="1" s="1"/>
  <c r="BN1167" i="1" s="1"/>
  <c r="BO1167" i="1" s="1"/>
  <c r="AZ1175" i="1"/>
  <c r="BE1175" i="1" s="1"/>
  <c r="BN1175" i="1" s="1"/>
  <c r="BO1175" i="1" s="1"/>
  <c r="AZ1303" i="1"/>
  <c r="BE1303" i="1" s="1"/>
  <c r="BN1303" i="1" s="1"/>
  <c r="BO1303" i="1" s="1"/>
  <c r="AZ1367" i="1"/>
  <c r="BE1367" i="1" s="1"/>
  <c r="BN1367" i="1" s="1"/>
  <c r="BO1367" i="1" s="1"/>
  <c r="AZ1335" i="1"/>
  <c r="BE1335" i="1" s="1"/>
  <c r="BN1335" i="1" s="1"/>
  <c r="BO1335" i="1" s="1"/>
  <c r="AZ2358" i="1"/>
  <c r="BE2358" i="1" s="1"/>
  <c r="BN2358" i="1" s="1"/>
  <c r="BO2358" i="1" s="1"/>
  <c r="AZ2959" i="1"/>
  <c r="BE2959" i="1" s="1"/>
  <c r="BN2959" i="1" s="1"/>
  <c r="BO2959" i="1" s="1"/>
  <c r="AZ1031" i="1"/>
  <c r="BE1031" i="1" s="1"/>
  <c r="BN1031" i="1" s="1"/>
  <c r="BO1031" i="1" s="1"/>
  <c r="BN12" i="1"/>
  <c r="BO12" i="1" s="1"/>
  <c r="AP281" i="1"/>
  <c r="AZ281" i="1" s="1"/>
  <c r="AP270" i="1"/>
  <c r="AZ270" i="1" s="1"/>
  <c r="AP278" i="1"/>
  <c r="AZ278" i="1" s="1"/>
  <c r="AP196" i="1"/>
  <c r="AZ196" i="1" s="1"/>
  <c r="AP279" i="1"/>
  <c r="AZ279" i="1" s="1"/>
  <c r="AP280" i="1"/>
  <c r="AZ280" i="1" s="1"/>
  <c r="AP293" i="1"/>
  <c r="AZ293" i="1" s="1"/>
  <c r="AP265" i="1"/>
  <c r="AZ265" i="1" s="1"/>
  <c r="AP272" i="1"/>
  <c r="AZ272" i="1" s="1"/>
  <c r="AP275" i="1"/>
  <c r="AZ275" i="1" s="1"/>
  <c r="AP194" i="1"/>
  <c r="AZ194" i="1" s="1"/>
  <c r="AP271" i="1"/>
  <c r="AZ271" i="1" s="1"/>
  <c r="BE19" i="1"/>
  <c r="BN19" i="1" s="1"/>
  <c r="A19" i="1" s="1"/>
  <c r="A12" i="1"/>
  <c r="BE10" i="1"/>
  <c r="BN10" i="1" s="1"/>
  <c r="A10" i="1" s="1"/>
  <c r="BE12" i="1"/>
  <c r="BE18" i="1"/>
  <c r="BN18" i="1" s="1"/>
  <c r="A18" i="1" s="1"/>
  <c r="BE11" i="1"/>
  <c r="BN11" i="1" s="1"/>
  <c r="BO11" i="1" s="1"/>
  <c r="AP727" i="1"/>
  <c r="AZ727" i="1" s="1"/>
  <c r="AP16" i="1"/>
  <c r="AP17" i="1"/>
  <c r="AP45" i="1"/>
  <c r="AP171" i="1"/>
  <c r="AZ171" i="1" s="1"/>
  <c r="AP195" i="1"/>
  <c r="AZ195" i="1" s="1"/>
  <c r="AP251" i="1"/>
  <c r="AZ251" i="1" s="1"/>
  <c r="AP274" i="1"/>
  <c r="AZ274" i="1" s="1"/>
  <c r="AP282" i="1"/>
  <c r="AZ282" i="1" s="1"/>
  <c r="AP298" i="1"/>
  <c r="AZ298" i="1" s="1"/>
  <c r="AP306" i="1"/>
  <c r="AZ306" i="1" s="1"/>
  <c r="AP322" i="1"/>
  <c r="AZ322" i="1" s="1"/>
  <c r="AP330" i="1"/>
  <c r="AZ330" i="1" s="1"/>
  <c r="AP367" i="1"/>
  <c r="AZ367" i="1" s="1"/>
  <c r="A367" i="1" s="1"/>
  <c r="AP383" i="1"/>
  <c r="AZ383" i="1" s="1"/>
  <c r="AP391" i="1"/>
  <c r="AZ391" i="1" s="1"/>
  <c r="AP399" i="1"/>
  <c r="AZ399" i="1" s="1"/>
  <c r="AP415" i="1"/>
  <c r="AZ415" i="1" s="1"/>
  <c r="AP455" i="1"/>
  <c r="AZ455" i="1" s="1"/>
  <c r="AP463" i="1"/>
  <c r="AZ463" i="1" s="1"/>
  <c r="AP479" i="1"/>
  <c r="AZ479" i="1" s="1"/>
  <c r="AP487" i="1"/>
  <c r="AZ487" i="1" s="1"/>
  <c r="AP503" i="1"/>
  <c r="AZ503" i="1" s="1"/>
  <c r="AP511" i="1"/>
  <c r="AZ511" i="1" s="1"/>
  <c r="AP527" i="1"/>
  <c r="AZ527" i="1" s="1"/>
  <c r="AP551" i="1"/>
  <c r="AZ551" i="1" s="1"/>
  <c r="AP559" i="1"/>
  <c r="AZ559" i="1" s="1"/>
  <c r="AP583" i="1"/>
  <c r="AZ583" i="1" s="1"/>
  <c r="AP607" i="1"/>
  <c r="AZ607" i="1" s="1"/>
  <c r="AP615" i="1"/>
  <c r="AZ615" i="1" s="1"/>
  <c r="AP623" i="1"/>
  <c r="AZ623" i="1" s="1"/>
  <c r="AP631" i="1"/>
  <c r="AZ631" i="1" s="1"/>
  <c r="AP663" i="1"/>
  <c r="AZ663" i="1" s="1"/>
  <c r="AP679" i="1"/>
  <c r="AZ679" i="1" s="1"/>
  <c r="AP687" i="1"/>
  <c r="AZ687" i="1" s="1"/>
  <c r="AP695" i="1"/>
  <c r="AZ695" i="1" s="1"/>
  <c r="AP711" i="1"/>
  <c r="AZ711" i="1" s="1"/>
  <c r="AP718" i="1"/>
  <c r="AZ718" i="1" s="1"/>
  <c r="AP719" i="1"/>
  <c r="AZ719" i="1" s="1"/>
  <c r="AP735" i="1"/>
  <c r="AZ735" i="1" s="1"/>
  <c r="AP743" i="1"/>
  <c r="AZ743" i="1" s="1"/>
  <c r="AP751" i="1"/>
  <c r="AZ751" i="1" s="1"/>
  <c r="AP759" i="1"/>
  <c r="AZ759" i="1" s="1"/>
  <c r="AP783" i="1"/>
  <c r="AZ783" i="1" s="1"/>
  <c r="AP791" i="1"/>
  <c r="AZ791" i="1" s="1"/>
  <c r="AP799" i="1"/>
  <c r="AZ799" i="1" s="1"/>
  <c r="AP815" i="1"/>
  <c r="AZ815" i="1" s="1"/>
  <c r="AP823" i="1"/>
  <c r="AZ823" i="1" s="1"/>
  <c r="AP839" i="1"/>
  <c r="AZ839" i="1" s="1"/>
  <c r="AP847" i="1"/>
  <c r="AZ847" i="1" s="1"/>
  <c r="AP863" i="1"/>
  <c r="AZ863" i="1" s="1"/>
  <c r="AP8" i="1"/>
  <c r="AZ8" i="1" s="1"/>
  <c r="BE8" i="1" s="1"/>
  <c r="BN8" i="1" s="1"/>
  <c r="AP9" i="1"/>
  <c r="AZ9" i="1" s="1"/>
  <c r="BE9" i="1" s="1"/>
  <c r="BN9" i="1" s="1"/>
  <c r="AP13" i="1"/>
  <c r="AP14" i="1"/>
  <c r="AP15" i="1"/>
  <c r="AZ15" i="1" s="1"/>
  <c r="A39" i="1"/>
  <c r="A31" i="1"/>
  <c r="A224" i="1"/>
  <c r="A345" i="1"/>
  <c r="A53" i="1"/>
  <c r="A90" i="1"/>
  <c r="A93" i="1"/>
  <c r="A268" i="1"/>
  <c r="A103" i="1"/>
  <c r="A38" i="1"/>
  <c r="A343" i="1"/>
  <c r="A92" i="1"/>
  <c r="A352" i="1"/>
  <c r="A348" i="1"/>
  <c r="A27" i="1"/>
  <c r="A192" i="1"/>
  <c r="A187" i="1"/>
  <c r="A235" i="1"/>
  <c r="A267" i="1"/>
  <c r="A185" i="1"/>
  <c r="A227" i="1"/>
  <c r="A236" i="1"/>
  <c r="A254" i="1"/>
  <c r="A263" i="1"/>
  <c r="A105" i="1"/>
  <c r="A225" i="1"/>
  <c r="A237" i="1"/>
  <c r="A255" i="1"/>
  <c r="A264" i="1"/>
  <c r="A184" i="1"/>
  <c r="A229" i="1"/>
  <c r="A241" i="1"/>
  <c r="A256" i="1"/>
  <c r="A243" i="1"/>
  <c r="A188" i="1"/>
  <c r="A230" i="1"/>
  <c r="A239" i="1"/>
  <c r="A257" i="1"/>
  <c r="A266" i="1"/>
  <c r="A186" i="1"/>
  <c r="A228" i="1"/>
  <c r="A240" i="1"/>
  <c r="A258" i="1"/>
  <c r="A106" i="1"/>
  <c r="A190" i="1"/>
  <c r="A232" i="1"/>
  <c r="A244" i="1"/>
  <c r="A259" i="1"/>
  <c r="A234" i="1"/>
  <c r="A191" i="1"/>
  <c r="A233" i="1"/>
  <c r="A242" i="1"/>
  <c r="A260" i="1"/>
  <c r="A269" i="1"/>
  <c r="A189" i="1"/>
  <c r="A231" i="1"/>
  <c r="A252" i="1"/>
  <c r="A261" i="1"/>
  <c r="A130" i="1"/>
  <c r="A226" i="1"/>
  <c r="A238" i="1"/>
  <c r="A253" i="1"/>
  <c r="A262" i="1"/>
  <c r="BO221" i="1"/>
  <c r="A223" i="1"/>
  <c r="A210" i="1"/>
  <c r="A222" i="1"/>
  <c r="A209" i="1"/>
  <c r="A213" i="1"/>
  <c r="A208" i="1"/>
  <c r="A212" i="1"/>
  <c r="A219" i="1"/>
  <c r="A211" i="1"/>
  <c r="A77" i="1"/>
  <c r="A100" i="1"/>
  <c r="A149" i="1"/>
  <c r="A142" i="1"/>
  <c r="A29" i="1"/>
  <c r="A140" i="1"/>
  <c r="A155" i="1"/>
  <c r="A80" i="1"/>
  <c r="A138" i="1"/>
  <c r="A165" i="1"/>
  <c r="A200" i="1"/>
  <c r="A135" i="1"/>
  <c r="A199" i="1"/>
  <c r="A215" i="1"/>
  <c r="A159" i="1"/>
  <c r="A78" i="1"/>
  <c r="A76" i="1"/>
  <c r="A84" i="1"/>
  <c r="A145" i="1"/>
  <c r="A151" i="1"/>
  <c r="A203" i="1"/>
  <c r="A128" i="1"/>
  <c r="A166" i="1"/>
  <c r="A136" i="1"/>
  <c r="A55" i="1"/>
  <c r="A65" i="1"/>
  <c r="A85" i="1"/>
  <c r="A146" i="1"/>
  <c r="A141" i="1"/>
  <c r="A30" i="1"/>
  <c r="A133" i="1"/>
  <c r="A156" i="1"/>
  <c r="A127" i="1"/>
  <c r="A201" i="1"/>
  <c r="A134" i="1"/>
  <c r="A162" i="1"/>
  <c r="A163" i="1"/>
  <c r="A205" i="1"/>
  <c r="A33" i="1"/>
  <c r="A81" i="1"/>
  <c r="A137" i="1"/>
  <c r="A99" i="1"/>
  <c r="A153" i="1"/>
  <c r="A144" i="1"/>
  <c r="A202" i="1"/>
  <c r="A206" i="1"/>
  <c r="A157" i="1"/>
  <c r="A216" i="1"/>
  <c r="A88" i="1"/>
  <c r="A28" i="1"/>
  <c r="A111" i="1"/>
  <c r="A64" i="1"/>
  <c r="A147" i="1"/>
  <c r="A86" i="1"/>
  <c r="A125" i="1"/>
  <c r="A139" i="1"/>
  <c r="A87" i="1"/>
  <c r="A204" i="1"/>
  <c r="A143" i="1"/>
  <c r="A161" i="1"/>
  <c r="A119" i="1"/>
  <c r="A158" i="1"/>
  <c r="A120" i="1"/>
  <c r="A124" i="1"/>
  <c r="A154" i="1"/>
  <c r="A167" i="1"/>
  <c r="A214" i="1"/>
  <c r="A207" i="1"/>
  <c r="A48" i="1"/>
  <c r="A68" i="1"/>
  <c r="A102" i="1"/>
  <c r="A148" i="1"/>
  <c r="A132" i="1"/>
  <c r="A160" i="1"/>
  <c r="A217" i="1"/>
  <c r="A152" i="1"/>
  <c r="A168" i="1"/>
  <c r="A49" i="1"/>
  <c r="A150" i="1"/>
  <c r="A218" i="1"/>
  <c r="A164" i="1"/>
  <c r="A131" i="1"/>
  <c r="AP74" i="1"/>
  <c r="AZ74" i="1" s="1"/>
  <c r="AP75" i="1"/>
  <c r="AZ75" i="1" s="1"/>
  <c r="AP69" i="1"/>
  <c r="AZ69" i="1" s="1"/>
  <c r="AP123" i="1"/>
  <c r="AZ123" i="1" s="1"/>
  <c r="AP70" i="1"/>
  <c r="AZ70" i="1" s="1"/>
  <c r="AP113" i="1"/>
  <c r="AZ113" i="1" s="1"/>
  <c r="AP43" i="1"/>
  <c r="AZ43" i="1" s="1"/>
  <c r="AP112" i="1"/>
  <c r="AZ112" i="1" s="1"/>
  <c r="AP114" i="1"/>
  <c r="AZ114" i="1" s="1"/>
  <c r="AP67" i="1"/>
  <c r="AZ67" i="1" s="1"/>
  <c r="AP42" i="1"/>
  <c r="AZ42" i="1" s="1"/>
  <c r="AP82" i="1"/>
  <c r="AZ82" i="1" s="1"/>
  <c r="AP51" i="1"/>
  <c r="AZ51" i="1" s="1"/>
  <c r="AP66" i="1"/>
  <c r="AZ66" i="1" s="1"/>
  <c r="AP121" i="1"/>
  <c r="AZ121" i="1" s="1"/>
  <c r="AP122" i="1"/>
  <c r="AZ122" i="1" s="1"/>
  <c r="AP83" i="1"/>
  <c r="AZ83" i="1" s="1"/>
  <c r="AP72" i="1"/>
  <c r="AZ72" i="1" s="1"/>
  <c r="AP40" i="1"/>
  <c r="AZ40" i="1" s="1"/>
  <c r="AP73" i="1"/>
  <c r="AZ73" i="1" s="1"/>
  <c r="AP109" i="1"/>
  <c r="AZ109" i="1" s="1"/>
  <c r="AP110" i="1"/>
  <c r="AZ110" i="1" s="1"/>
  <c r="AP108" i="1"/>
  <c r="AZ108" i="1" s="1"/>
  <c r="AP115" i="1"/>
  <c r="AZ115" i="1" s="1"/>
  <c r="AP71" i="1"/>
  <c r="AZ71" i="1" s="1"/>
  <c r="AP50" i="1"/>
  <c r="AZ50" i="1" s="1"/>
  <c r="AP98" i="1"/>
  <c r="AZ98" i="1" s="1"/>
  <c r="AP107" i="1"/>
  <c r="AZ107" i="1" s="1"/>
  <c r="AP96" i="1"/>
  <c r="AZ96" i="1" s="1"/>
  <c r="AP89" i="1"/>
  <c r="AZ89" i="1" s="1"/>
  <c r="AP25" i="1"/>
  <c r="AP21" i="1"/>
  <c r="AZ21" i="1" s="1"/>
  <c r="AP23" i="1"/>
  <c r="AZ23" i="1" s="1"/>
  <c r="AP24" i="1"/>
  <c r="AZ24" i="1" s="1"/>
  <c r="BE20" i="1" l="1"/>
  <c r="BN20" i="1" s="1"/>
  <c r="BO20" i="1" s="1"/>
  <c r="AZ17" i="1"/>
  <c r="A17" i="1" s="1"/>
  <c r="AZ16" i="1"/>
  <c r="A16" i="1" s="1"/>
  <c r="AZ25" i="1"/>
  <c r="A25" i="1" s="1"/>
  <c r="AZ45" i="1"/>
  <c r="A45" i="1" s="1"/>
  <c r="AZ14" i="1"/>
  <c r="BE14" i="1" s="1"/>
  <c r="BN14" i="1" s="1"/>
  <c r="BO14" i="1" s="1"/>
  <c r="AZ13" i="1"/>
  <c r="A13" i="1" s="1"/>
  <c r="A15" i="1"/>
  <c r="A8" i="1"/>
  <c r="BO19" i="1"/>
  <c r="A9" i="1"/>
  <c r="BO18" i="1"/>
  <c r="AP22" i="1"/>
  <c r="AP28" i="1"/>
  <c r="AZ28" i="1" s="1"/>
  <c r="AP134" i="1"/>
  <c r="AZ134" i="1" s="1"/>
  <c r="AP131" i="1"/>
  <c r="AZ131" i="1" s="1"/>
  <c r="AP164" i="1"/>
  <c r="AZ164" i="1" s="1"/>
  <c r="AP218" i="1"/>
  <c r="AZ218" i="1" s="1"/>
  <c r="AP150" i="1"/>
  <c r="AZ150" i="1" s="1"/>
  <c r="AP49" i="1"/>
  <c r="AZ49" i="1" s="1"/>
  <c r="AP168" i="1"/>
  <c r="AZ168" i="1" s="1"/>
  <c r="AP152" i="1"/>
  <c r="AZ152" i="1" s="1"/>
  <c r="AP217" i="1"/>
  <c r="AZ217" i="1" s="1"/>
  <c r="AP160" i="1"/>
  <c r="AZ160" i="1" s="1"/>
  <c r="AP132" i="1"/>
  <c r="AZ132" i="1" s="1"/>
  <c r="AP148" i="1"/>
  <c r="AZ148" i="1" s="1"/>
  <c r="AP102" i="1"/>
  <c r="AZ102" i="1" s="1"/>
  <c r="AP68" i="1"/>
  <c r="AZ68" i="1" s="1"/>
  <c r="AP207" i="1"/>
  <c r="AZ207" i="1" s="1"/>
  <c r="AP214" i="1"/>
  <c r="AZ214" i="1" s="1"/>
  <c r="AP167" i="1"/>
  <c r="AZ167" i="1" s="1"/>
  <c r="AP154" i="1"/>
  <c r="AZ154" i="1" s="1"/>
  <c r="AP124" i="1"/>
  <c r="AZ124" i="1" s="1"/>
  <c r="AP120" i="1"/>
  <c r="AZ120" i="1" s="1"/>
  <c r="AP158" i="1"/>
  <c r="AZ158" i="1" s="1"/>
  <c r="AP119" i="1"/>
  <c r="AZ119" i="1" s="1"/>
  <c r="AP161" i="1"/>
  <c r="AZ161" i="1" s="1"/>
  <c r="AP143" i="1"/>
  <c r="AZ143" i="1" s="1"/>
  <c r="AP204" i="1"/>
  <c r="AZ204" i="1" s="1"/>
  <c r="AP87" i="1"/>
  <c r="AZ87" i="1" s="1"/>
  <c r="AP139" i="1"/>
  <c r="AZ139" i="1" s="1"/>
  <c r="AP125" i="1"/>
  <c r="AZ125" i="1" s="1"/>
  <c r="AP86" i="1"/>
  <c r="AZ86" i="1" s="1"/>
  <c r="AP147" i="1"/>
  <c r="AZ147" i="1" s="1"/>
  <c r="AP64" i="1"/>
  <c r="AZ64" i="1" s="1"/>
  <c r="AP111" i="1"/>
  <c r="AZ111" i="1" s="1"/>
  <c r="AP104" i="1"/>
  <c r="AP88" i="1"/>
  <c r="AZ88" i="1" s="1"/>
  <c r="AP216" i="1"/>
  <c r="AZ216" i="1" s="1"/>
  <c r="AP157" i="1"/>
  <c r="AZ157" i="1" s="1"/>
  <c r="AP206" i="1"/>
  <c r="AZ206" i="1" s="1"/>
  <c r="AP47" i="1"/>
  <c r="AP202" i="1"/>
  <c r="AZ202" i="1" s="1"/>
  <c r="AP144" i="1"/>
  <c r="AZ144" i="1" s="1"/>
  <c r="AP153" i="1"/>
  <c r="AZ153" i="1" s="1"/>
  <c r="AP99" i="1"/>
  <c r="AZ99" i="1" s="1"/>
  <c r="AP137" i="1"/>
  <c r="AZ137" i="1" s="1"/>
  <c r="AP81" i="1"/>
  <c r="AZ81" i="1" s="1"/>
  <c r="AP205" i="1"/>
  <c r="AZ205" i="1" s="1"/>
  <c r="AP163" i="1"/>
  <c r="AZ163" i="1" s="1"/>
  <c r="AP162" i="1"/>
  <c r="AZ162" i="1" s="1"/>
  <c r="AP201" i="1"/>
  <c r="AZ201" i="1" s="1"/>
  <c r="AP127" i="1"/>
  <c r="AZ127" i="1" s="1"/>
  <c r="AP156" i="1"/>
  <c r="AZ156" i="1" s="1"/>
  <c r="AP117" i="1"/>
  <c r="AZ117" i="1" s="1"/>
  <c r="AP133" i="1"/>
  <c r="AZ133" i="1" s="1"/>
  <c r="AP116" i="1"/>
  <c r="AZ116" i="1" s="1"/>
  <c r="AP97" i="1"/>
  <c r="AZ97" i="1" s="1"/>
  <c r="AP30" i="1"/>
  <c r="AZ30" i="1" s="1"/>
  <c r="AP141" i="1"/>
  <c r="AZ141" i="1" s="1"/>
  <c r="AP146" i="1"/>
  <c r="AZ146" i="1" s="1"/>
  <c r="AP85" i="1"/>
  <c r="AZ85" i="1" s="1"/>
  <c r="AP65" i="1"/>
  <c r="AZ65" i="1" s="1"/>
  <c r="AP118" i="1"/>
  <c r="AZ118" i="1" s="1"/>
  <c r="AP136" i="1"/>
  <c r="AZ136" i="1" s="1"/>
  <c r="AP166" i="1"/>
  <c r="AZ166" i="1" s="1"/>
  <c r="AP128" i="1"/>
  <c r="AZ128" i="1" s="1"/>
  <c r="AP203" i="1"/>
  <c r="AZ203" i="1" s="1"/>
  <c r="AP151" i="1"/>
  <c r="AZ151" i="1" s="1"/>
  <c r="AP145" i="1"/>
  <c r="AZ145" i="1" s="1"/>
  <c r="AP84" i="1"/>
  <c r="AZ84" i="1" s="1"/>
  <c r="AP76" i="1"/>
  <c r="AZ76" i="1" s="1"/>
  <c r="AP78" i="1"/>
  <c r="AZ78" i="1" s="1"/>
  <c r="AP159" i="1"/>
  <c r="AZ159" i="1" s="1"/>
  <c r="AP215" i="1"/>
  <c r="AZ215" i="1" s="1"/>
  <c r="AP199" i="1"/>
  <c r="AZ199" i="1" s="1"/>
  <c r="AP135" i="1"/>
  <c r="AZ135" i="1" s="1"/>
  <c r="AP200" i="1"/>
  <c r="AZ200" i="1" s="1"/>
  <c r="AP165" i="1"/>
  <c r="AZ165" i="1" s="1"/>
  <c r="AP138" i="1"/>
  <c r="AZ138" i="1" s="1"/>
  <c r="AP80" i="1"/>
  <c r="AZ80" i="1" s="1"/>
  <c r="AP155" i="1"/>
  <c r="AZ155" i="1" s="1"/>
  <c r="AP140" i="1"/>
  <c r="AZ140" i="1" s="1"/>
  <c r="AP29" i="1"/>
  <c r="AZ29" i="1" s="1"/>
  <c r="AP142" i="1"/>
  <c r="AZ142" i="1" s="1"/>
  <c r="AP149" i="1"/>
  <c r="AZ149" i="1" s="1"/>
  <c r="AP100" i="1"/>
  <c r="AZ100" i="1" s="1"/>
  <c r="AP101" i="1"/>
  <c r="AP77" i="1"/>
  <c r="AZ77" i="1" s="1"/>
  <c r="AP211" i="1"/>
  <c r="AZ211" i="1" s="1"/>
  <c r="AP219" i="1"/>
  <c r="AZ219" i="1" s="1"/>
  <c r="AP212" i="1"/>
  <c r="AZ212" i="1" s="1"/>
  <c r="AP208" i="1"/>
  <c r="AZ208" i="1" s="1"/>
  <c r="AP213" i="1"/>
  <c r="AZ213" i="1" s="1"/>
  <c r="AP209" i="1"/>
  <c r="AZ209" i="1" s="1"/>
  <c r="AP222" i="1"/>
  <c r="AZ222" i="1" s="1"/>
  <c r="AP210" i="1"/>
  <c r="AZ210" i="1" s="1"/>
  <c r="AP220" i="1"/>
  <c r="AP223" i="1"/>
  <c r="AZ223" i="1" s="1"/>
  <c r="AP262" i="1"/>
  <c r="AZ262" i="1" s="1"/>
  <c r="AP253" i="1"/>
  <c r="AZ253" i="1" s="1"/>
  <c r="AP238" i="1"/>
  <c r="AZ238" i="1" s="1"/>
  <c r="AP226" i="1"/>
  <c r="AZ226" i="1" s="1"/>
  <c r="AP130" i="1"/>
  <c r="AZ130" i="1" s="1"/>
  <c r="AP261" i="1"/>
  <c r="AZ261" i="1" s="1"/>
  <c r="AP252" i="1"/>
  <c r="AZ252" i="1" s="1"/>
  <c r="AP231" i="1"/>
  <c r="AZ231" i="1" s="1"/>
  <c r="AP189" i="1"/>
  <c r="AZ189" i="1" s="1"/>
  <c r="AP269" i="1"/>
  <c r="AZ269" i="1" s="1"/>
  <c r="AP260" i="1"/>
  <c r="AZ260" i="1" s="1"/>
  <c r="AP242" i="1"/>
  <c r="AZ242" i="1" s="1"/>
  <c r="AP233" i="1"/>
  <c r="AZ233" i="1" s="1"/>
  <c r="AP191" i="1"/>
  <c r="AZ191" i="1" s="1"/>
  <c r="AP234" i="1"/>
  <c r="AZ234" i="1" s="1"/>
  <c r="AP259" i="1"/>
  <c r="AZ259" i="1" s="1"/>
  <c r="AP244" i="1"/>
  <c r="AZ244" i="1" s="1"/>
  <c r="AP232" i="1"/>
  <c r="AZ232" i="1" s="1"/>
  <c r="AP190" i="1"/>
  <c r="AZ190" i="1" s="1"/>
  <c r="AP106" i="1"/>
  <c r="AZ106" i="1" s="1"/>
  <c r="AP258" i="1"/>
  <c r="AZ258" i="1" s="1"/>
  <c r="AP240" i="1"/>
  <c r="AZ240" i="1" s="1"/>
  <c r="AP228" i="1"/>
  <c r="AZ228" i="1" s="1"/>
  <c r="AP186" i="1"/>
  <c r="AZ186" i="1" s="1"/>
  <c r="AP266" i="1"/>
  <c r="AZ266" i="1" s="1"/>
  <c r="AP257" i="1"/>
  <c r="AZ257" i="1" s="1"/>
  <c r="AP239" i="1"/>
  <c r="AZ239" i="1" s="1"/>
  <c r="AP230" i="1"/>
  <c r="AZ230" i="1" s="1"/>
  <c r="AP188" i="1"/>
  <c r="AZ188" i="1" s="1"/>
  <c r="AP243" i="1"/>
  <c r="AZ243" i="1" s="1"/>
  <c r="AP256" i="1"/>
  <c r="AZ256" i="1" s="1"/>
  <c r="AP241" i="1"/>
  <c r="AZ241" i="1" s="1"/>
  <c r="AP229" i="1"/>
  <c r="AZ229" i="1" s="1"/>
  <c r="AP184" i="1"/>
  <c r="AZ184" i="1" s="1"/>
  <c r="AP264" i="1"/>
  <c r="AZ264" i="1" s="1"/>
  <c r="AP255" i="1"/>
  <c r="AZ255" i="1" s="1"/>
  <c r="AP237" i="1"/>
  <c r="AZ237" i="1" s="1"/>
  <c r="AP225" i="1"/>
  <c r="AZ225" i="1" s="1"/>
  <c r="AP105" i="1"/>
  <c r="AZ105" i="1" s="1"/>
  <c r="AP263" i="1"/>
  <c r="AZ263" i="1" s="1"/>
  <c r="AP254" i="1"/>
  <c r="AZ254" i="1" s="1"/>
  <c r="AP236" i="1"/>
  <c r="AZ236" i="1" s="1"/>
  <c r="AP227" i="1"/>
  <c r="AZ227" i="1" s="1"/>
  <c r="AP185" i="1"/>
  <c r="AZ185" i="1" s="1"/>
  <c r="AP267" i="1"/>
  <c r="AZ267" i="1" s="1"/>
  <c r="AP235" i="1"/>
  <c r="AZ235" i="1" s="1"/>
  <c r="AP187" i="1"/>
  <c r="AZ187" i="1" s="1"/>
  <c r="AP192" i="1"/>
  <c r="AZ192" i="1" s="1"/>
  <c r="BE355" i="1"/>
  <c r="BN355" i="1" s="1"/>
  <c r="BE793" i="1"/>
  <c r="BN793" i="1" s="1"/>
  <c r="BE1411" i="1"/>
  <c r="BN1411" i="1" s="1"/>
  <c r="BE1032" i="1"/>
  <c r="BE2425" i="1"/>
  <c r="BE1184" i="1"/>
  <c r="BN1184" i="1" s="1"/>
  <c r="BE2716" i="1"/>
  <c r="BE2050" i="1"/>
  <c r="BN2050" i="1" s="1"/>
  <c r="BE742" i="1"/>
  <c r="BN742" i="1" s="1"/>
  <c r="BE426" i="1"/>
  <c r="BN426" i="1" s="1"/>
  <c r="BE1642" i="1"/>
  <c r="BE2872" i="1"/>
  <c r="BE1272" i="1"/>
  <c r="BN1272" i="1" s="1"/>
  <c r="BE2507" i="1"/>
  <c r="BE2267" i="1"/>
  <c r="BE568" i="1"/>
  <c r="BN568" i="1" s="1"/>
  <c r="BE435" i="1"/>
  <c r="BN435" i="1" s="1"/>
  <c r="BE2317" i="1"/>
  <c r="BE581" i="1"/>
  <c r="BE2305" i="1"/>
  <c r="BE566" i="1"/>
  <c r="BE273" i="1"/>
  <c r="BN273" i="1" s="1"/>
  <c r="BE1901" i="1"/>
  <c r="BN1901" i="1" s="1"/>
  <c r="BE1872" i="1"/>
  <c r="BE2675" i="1"/>
  <c r="BE2042" i="1"/>
  <c r="BN2042" i="1" s="1"/>
  <c r="BE1777" i="1"/>
  <c r="BE1090" i="1"/>
  <c r="BE1743" i="1"/>
  <c r="BN1743" i="1" s="1"/>
  <c r="BE2064" i="1"/>
  <c r="BN2064" i="1" s="1"/>
  <c r="BE609" i="1"/>
  <c r="BE328" i="1"/>
  <c r="BE382" i="1"/>
  <c r="BN382" i="1" s="1"/>
  <c r="BE2956" i="1"/>
  <c r="BE780" i="1"/>
  <c r="BE2870" i="1"/>
  <c r="BN2870" i="1" s="1"/>
  <c r="BE1941" i="1"/>
  <c r="BN1941" i="1" s="1"/>
  <c r="BE1668" i="1"/>
  <c r="BE301" i="1"/>
  <c r="BE377" i="1"/>
  <c r="BN377" i="1" s="1"/>
  <c r="BE2670" i="1"/>
  <c r="BE1502" i="1"/>
  <c r="BE2383" i="1"/>
  <c r="BN2383" i="1" s="1"/>
  <c r="BE1221" i="1"/>
  <c r="BN1221" i="1" s="1"/>
  <c r="BE2065" i="1"/>
  <c r="BE1734" i="1"/>
  <c r="BE2007" i="1"/>
  <c r="BN2007" i="1" s="1"/>
  <c r="BE1519" i="1"/>
  <c r="BE2180" i="1"/>
  <c r="BE895" i="1"/>
  <c r="BN895" i="1" s="1"/>
  <c r="BE892" i="1"/>
  <c r="BN892" i="1" s="1"/>
  <c r="BE1180" i="1"/>
  <c r="BE2237" i="1"/>
  <c r="BE456" i="1"/>
  <c r="BN456" i="1" s="1"/>
  <c r="BE2513" i="1"/>
  <c r="BE1365" i="1"/>
  <c r="BE2044" i="1"/>
  <c r="BN2044" i="1" s="1"/>
  <c r="BE1906" i="1"/>
  <c r="BN1906" i="1" s="1"/>
  <c r="BE1384" i="1"/>
  <c r="BE2891" i="1"/>
  <c r="BE2546" i="1"/>
  <c r="BN2546" i="1" s="1"/>
  <c r="BE689" i="1"/>
  <c r="BE672" i="1"/>
  <c r="BE1179" i="1"/>
  <c r="BN1179" i="1" s="1"/>
  <c r="BE2078" i="1"/>
  <c r="BN2078" i="1" s="1"/>
  <c r="BE2395" i="1"/>
  <c r="BE2069" i="1"/>
  <c r="BE1746" i="1"/>
  <c r="BE2414" i="1"/>
  <c r="BE1641" i="1"/>
  <c r="BE1084" i="1"/>
  <c r="BN1084" i="1" s="1"/>
  <c r="BE1036" i="1"/>
  <c r="BN1036" i="1" s="1"/>
  <c r="BE2264" i="1"/>
  <c r="BE810" i="1"/>
  <c r="BE898" i="1"/>
  <c r="BN898" i="1" s="1"/>
  <c r="BE1507" i="1"/>
  <c r="BE1002" i="1"/>
  <c r="BE2268" i="1"/>
  <c r="BN2268" i="1" s="1"/>
  <c r="BE1718" i="1"/>
  <c r="BN1718" i="1" s="1"/>
  <c r="BE1892" i="1"/>
  <c r="BE1550" i="1"/>
  <c r="BE926" i="1"/>
  <c r="BN926" i="1" s="1"/>
  <c r="BE2460" i="1"/>
  <c r="BE1539" i="1"/>
  <c r="BE2549" i="1"/>
  <c r="BN2549" i="1" s="1"/>
  <c r="BE352" i="1"/>
  <c r="BN352" i="1" s="1"/>
  <c r="BE1807" i="1"/>
  <c r="BE522" i="1"/>
  <c r="BE2298" i="1"/>
  <c r="BN2298" i="1" s="1"/>
  <c r="BE423" i="1"/>
  <c r="BE2811" i="1"/>
  <c r="BE957" i="1"/>
  <c r="BN957" i="1" s="1"/>
  <c r="BE2760" i="1"/>
  <c r="BN2760" i="1" s="1"/>
  <c r="BE949" i="1"/>
  <c r="BE2243" i="1"/>
  <c r="BE464" i="1"/>
  <c r="BN464" i="1" s="1"/>
  <c r="BE2171" i="1"/>
  <c r="BE513" i="1"/>
  <c r="BE2166" i="1"/>
  <c r="BN2166" i="1" s="1"/>
  <c r="BE2738" i="1"/>
  <c r="BN2738" i="1" s="1"/>
  <c r="BE1728" i="1"/>
  <c r="BE495" i="1"/>
  <c r="BE768" i="1"/>
  <c r="BN768" i="1" s="1"/>
  <c r="BE2592" i="1"/>
  <c r="BE792" i="1"/>
  <c r="BE2650" i="1"/>
  <c r="BN2650" i="1" s="1"/>
  <c r="BE2092" i="1"/>
  <c r="BN2092" i="1" s="1"/>
  <c r="BE521" i="1"/>
  <c r="BE2227" i="1"/>
  <c r="BE1482" i="1"/>
  <c r="BN1482" i="1" s="1"/>
  <c r="BE1217" i="1"/>
  <c r="BE2563" i="1"/>
  <c r="BE673" i="1"/>
  <c r="BN673" i="1" s="1"/>
  <c r="BE682" i="1"/>
  <c r="BN682" i="1" s="1"/>
  <c r="BE1308" i="1"/>
  <c r="BE1017" i="1"/>
  <c r="BE1844" i="1"/>
  <c r="BE1121" i="1"/>
  <c r="BE2192" i="1"/>
  <c r="BE434" i="1"/>
  <c r="BN434" i="1" s="1"/>
  <c r="BE1177" i="1"/>
  <c r="BN1177" i="1" s="1"/>
  <c r="BE883" i="1"/>
  <c r="BE2568" i="1"/>
  <c r="BE612" i="1"/>
  <c r="BN612" i="1" s="1"/>
  <c r="BE830" i="1"/>
  <c r="BE366" i="1"/>
  <c r="BE2138" i="1"/>
  <c r="BN2138" i="1" s="1"/>
  <c r="BE2661" i="1"/>
  <c r="BN2661" i="1" s="1"/>
  <c r="BE981" i="1"/>
  <c r="BE2446" i="1"/>
  <c r="BE498" i="1"/>
  <c r="BN498" i="1" s="1"/>
  <c r="BE821" i="1"/>
  <c r="BE321" i="1"/>
  <c r="BE2539" i="1"/>
  <c r="BN2539" i="1" s="1"/>
  <c r="BE1140" i="1"/>
  <c r="BN1140" i="1" s="1"/>
  <c r="BE907" i="1"/>
  <c r="BE897" i="1"/>
  <c r="BE2004" i="1"/>
  <c r="BN2004" i="1" s="1"/>
  <c r="BE2136" i="1"/>
  <c r="BE1987" i="1"/>
  <c r="BN1987" i="1" s="1"/>
  <c r="BE2134" i="1"/>
  <c r="BN2134" i="1" s="1"/>
  <c r="BE2109" i="1"/>
  <c r="BE268" i="1"/>
  <c r="BE432" i="1"/>
  <c r="BN432" i="1" s="1"/>
  <c r="BE1620" i="1"/>
  <c r="BE1923" i="1"/>
  <c r="BE1553" i="1"/>
  <c r="BN1553" i="1" s="1"/>
  <c r="BE739" i="1"/>
  <c r="BN739" i="1" s="1"/>
  <c r="BE1985" i="1"/>
  <c r="BE664" i="1"/>
  <c r="BE1753" i="1"/>
  <c r="BN1753" i="1" s="1"/>
  <c r="BE1104" i="1"/>
  <c r="BE916" i="1"/>
  <c r="BN916" i="1" s="1"/>
  <c r="BE2201" i="1"/>
  <c r="BN2201" i="1" s="1"/>
  <c r="BE2424" i="1"/>
  <c r="BE2525" i="1"/>
  <c r="BE1748" i="1"/>
  <c r="BN1748" i="1" s="1"/>
  <c r="BE2780" i="1"/>
  <c r="BE2442" i="1"/>
  <c r="BE794" i="1"/>
  <c r="BN794" i="1" s="1"/>
  <c r="BE905" i="1"/>
  <c r="BN905" i="1" s="1"/>
  <c r="BE896" i="1"/>
  <c r="BE765" i="1"/>
  <c r="BE289" i="1"/>
  <c r="BE179" i="1"/>
  <c r="BE1695" i="1"/>
  <c r="BE1978" i="1"/>
  <c r="BN1978" i="1" s="1"/>
  <c r="BE1532" i="1"/>
  <c r="BN1532" i="1" s="1"/>
  <c r="BE1851" i="1"/>
  <c r="BE2433" i="1"/>
  <c r="BE2768" i="1"/>
  <c r="BN2768" i="1" s="1"/>
  <c r="BE354" i="1"/>
  <c r="BE2184" i="1"/>
  <c r="BE703" i="1"/>
  <c r="BN703" i="1" s="1"/>
  <c r="BE2658" i="1"/>
  <c r="BN2658" i="1" s="1"/>
  <c r="BE1010" i="1"/>
  <c r="BE1129" i="1"/>
  <c r="BE1192" i="1"/>
  <c r="BN1192" i="1" s="1"/>
  <c r="BE1165" i="1"/>
  <c r="BE702" i="1"/>
  <c r="BE1655" i="1"/>
  <c r="BN1655" i="1" s="1"/>
  <c r="BE569" i="1"/>
  <c r="BN569" i="1" s="1"/>
  <c r="BE364" i="1"/>
  <c r="BE1827" i="1"/>
  <c r="BE2238" i="1"/>
  <c r="BN2238" i="1" s="1"/>
  <c r="BE2537" i="1"/>
  <c r="BE2904" i="1"/>
  <c r="BE726" i="1"/>
  <c r="BN726" i="1" s="1"/>
  <c r="BE2494" i="1"/>
  <c r="BN2494" i="1" s="1"/>
  <c r="BE989" i="1"/>
  <c r="BE2762" i="1"/>
  <c r="BE1114" i="1"/>
  <c r="BN1114" i="1" s="1"/>
  <c r="BE1241" i="1"/>
  <c r="BE1320" i="1"/>
  <c r="BE1149" i="1"/>
  <c r="BN1149" i="1" s="1"/>
  <c r="BE406" i="1"/>
  <c r="BN406" i="1" s="1"/>
  <c r="BE1215" i="1"/>
  <c r="BE684" i="1"/>
  <c r="BE2572" i="1"/>
  <c r="BN2572" i="1" s="1"/>
  <c r="BE2382" i="1"/>
  <c r="BE452" i="1"/>
  <c r="BE2576" i="1"/>
  <c r="BN2576" i="1" s="1"/>
  <c r="BE2524" i="1"/>
  <c r="BN2524" i="1" s="1"/>
  <c r="BE2096" i="1"/>
  <c r="BE2093" i="1"/>
  <c r="BE1115" i="1"/>
  <c r="BN1115" i="1" s="1"/>
  <c r="BE2299" i="1"/>
  <c r="BE2162" i="1"/>
  <c r="BE546" i="1"/>
  <c r="BN546" i="1" s="1"/>
  <c r="BE633" i="1"/>
  <c r="BN633" i="1" s="1"/>
  <c r="BE600" i="1"/>
  <c r="BE343" i="1"/>
  <c r="BE41" i="1"/>
  <c r="BE2663" i="1"/>
  <c r="BE1597" i="1"/>
  <c r="BE2569" i="1"/>
  <c r="BN2569" i="1" s="1"/>
  <c r="BE1990" i="1"/>
  <c r="BN1990" i="1" s="1"/>
  <c r="BE427" i="1"/>
  <c r="BE2566" i="1"/>
  <c r="BE2492" i="1"/>
  <c r="BN2492" i="1" s="1"/>
  <c r="BE2080" i="1"/>
  <c r="BE2086" i="1"/>
  <c r="BE1099" i="1"/>
  <c r="BN1099" i="1" s="1"/>
  <c r="BE2283" i="1"/>
  <c r="BN2283" i="1" s="1"/>
  <c r="BE2154" i="1"/>
  <c r="BE538" i="1"/>
  <c r="BE625" i="1"/>
  <c r="BN625" i="1" s="1"/>
  <c r="BE592" i="1"/>
  <c r="BE335" i="1"/>
  <c r="BE2374" i="1"/>
  <c r="BN2374" i="1" s="1"/>
  <c r="BE811" i="1"/>
  <c r="BN811" i="1" s="1"/>
  <c r="BE2802" i="1"/>
  <c r="BE715" i="1"/>
  <c r="BE2059" i="1"/>
  <c r="BN2059" i="1" s="1"/>
  <c r="BE2596" i="1"/>
  <c r="BE2625" i="1"/>
  <c r="BE279" i="1"/>
  <c r="BN279" i="1" s="1"/>
  <c r="BE1246" i="1"/>
  <c r="BN1246" i="1" s="1"/>
  <c r="BE2711" i="1"/>
  <c r="BE1267" i="1"/>
  <c r="BE2858" i="1"/>
  <c r="BN2858" i="1" s="1"/>
  <c r="BE1202" i="1"/>
  <c r="BE1329" i="1"/>
  <c r="BE1416" i="1"/>
  <c r="BN1416" i="1" s="1"/>
  <c r="BE1605" i="1"/>
  <c r="BN1605" i="1" s="1"/>
  <c r="BE974" i="1"/>
  <c r="BE1887" i="1"/>
  <c r="BE1266" i="1"/>
  <c r="BN1266" i="1" s="1"/>
  <c r="BE1401" i="1"/>
  <c r="BE611" i="1"/>
  <c r="BE2835" i="1"/>
  <c r="BN2835" i="1" s="1"/>
  <c r="BE2017" i="1"/>
  <c r="BN2017" i="1" s="1"/>
  <c r="BE2216" i="1"/>
  <c r="BE2228" i="1"/>
  <c r="BE1334" i="1"/>
  <c r="BN1334" i="1" s="1"/>
  <c r="BE2469" i="1"/>
  <c r="BE2250" i="1"/>
  <c r="BE634" i="1"/>
  <c r="BN634" i="1" s="1"/>
  <c r="BE737" i="1"/>
  <c r="BN737" i="1" s="1"/>
  <c r="BE704" i="1"/>
  <c r="BE493" i="1"/>
  <c r="BE93" i="1"/>
  <c r="BE775" i="1"/>
  <c r="BE2347" i="1"/>
  <c r="BE686" i="1"/>
  <c r="BN686" i="1" s="1"/>
  <c r="BE1991" i="1"/>
  <c r="BN1991" i="1" s="1"/>
  <c r="BE2918" i="1"/>
  <c r="BE2011" i="1"/>
  <c r="BE2182" i="1"/>
  <c r="BN2182" i="1" s="1"/>
  <c r="BE2139" i="1"/>
  <c r="BE1860" i="1"/>
  <c r="BE773" i="1"/>
  <c r="BN773" i="1" s="1"/>
  <c r="BE2020" i="1"/>
  <c r="BN2020" i="1" s="1"/>
  <c r="BE2018" i="1"/>
  <c r="BE402" i="1"/>
  <c r="BE489" i="1"/>
  <c r="BN489" i="1" s="1"/>
  <c r="BE307" i="1"/>
  <c r="BE1678" i="1"/>
  <c r="BE2527" i="1"/>
  <c r="BN2527" i="1" s="1"/>
  <c r="BE1732" i="1"/>
  <c r="BN1732" i="1" s="1"/>
  <c r="BE2355" i="1"/>
  <c r="BE511" i="1"/>
  <c r="BE2307" i="1"/>
  <c r="BN2307" i="1" s="1"/>
  <c r="BE2221" i="1"/>
  <c r="BE1262" i="1"/>
  <c r="BE2447" i="1"/>
  <c r="BN2447" i="1" s="1"/>
  <c r="BE964" i="1"/>
  <c r="BN964" i="1" s="1"/>
  <c r="BE2214" i="1"/>
  <c r="BE1020" i="1"/>
  <c r="BE1666" i="1"/>
  <c r="BN1666" i="1" s="1"/>
  <c r="BE1801" i="1"/>
  <c r="BE1936" i="1"/>
  <c r="BE2646" i="1"/>
  <c r="BN2646" i="1" s="1"/>
  <c r="BE1206" i="1"/>
  <c r="BN1206" i="1" s="1"/>
  <c r="BE2223" i="1"/>
  <c r="BE1360" i="1"/>
  <c r="BE597" i="1"/>
  <c r="BN597" i="1" s="1"/>
  <c r="BE576" i="1"/>
  <c r="BE2732" i="1"/>
  <c r="BE1993" i="1"/>
  <c r="BN1993" i="1" s="1"/>
  <c r="BE2176" i="1"/>
  <c r="BN2176" i="1" s="1"/>
  <c r="BE2183" i="1"/>
  <c r="BE1292" i="1"/>
  <c r="BE2411" i="1"/>
  <c r="BN2411" i="1" s="1"/>
  <c r="BE2226" i="1"/>
  <c r="BE610" i="1"/>
  <c r="BE713" i="1"/>
  <c r="BN713" i="1" s="1"/>
  <c r="BE680" i="1"/>
  <c r="BN680" i="1" s="1"/>
  <c r="BE445" i="1"/>
  <c r="BE1742" i="1"/>
  <c r="BE591" i="1"/>
  <c r="BE2140" i="1"/>
  <c r="BE1472" i="1"/>
  <c r="BE1189" i="1"/>
  <c r="BN1189" i="1" s="1"/>
  <c r="BE1037" i="1"/>
  <c r="BN1037" i="1" s="1"/>
  <c r="BE2233" i="1"/>
  <c r="BE2472" i="1"/>
  <c r="BE2612" i="1"/>
  <c r="BN2612" i="1" s="1"/>
  <c r="BE1819" i="1"/>
  <c r="BE2851" i="1"/>
  <c r="BE2474" i="1"/>
  <c r="BN2474" i="1" s="1"/>
  <c r="BE826" i="1"/>
  <c r="BN826" i="1" s="1"/>
  <c r="BE945" i="1"/>
  <c r="BE944" i="1"/>
  <c r="BE861" i="1"/>
  <c r="BN861" i="1" s="1"/>
  <c r="BE462" i="1"/>
  <c r="BE1447" i="1"/>
  <c r="BE1390" i="1"/>
  <c r="BN1390" i="1" s="1"/>
  <c r="BE799" i="1"/>
  <c r="BN799" i="1" s="1"/>
  <c r="BE2788" i="1"/>
  <c r="BE2565" i="1"/>
  <c r="BE1821" i="1"/>
  <c r="BN1821" i="1" s="1"/>
  <c r="BE867" i="1"/>
  <c r="BE1396" i="1"/>
  <c r="BE249" i="1"/>
  <c r="BN249" i="1" s="1"/>
  <c r="BE1604" i="1"/>
  <c r="BN1604" i="1" s="1"/>
  <c r="BE1850" i="1"/>
  <c r="BE174" i="1"/>
  <c r="BE324" i="1"/>
  <c r="BN324" i="1" s="1"/>
  <c r="BE196" i="1"/>
  <c r="BE1974" i="1"/>
  <c r="BE2623" i="1"/>
  <c r="BN2623" i="1" s="1"/>
  <c r="BE1467" i="1"/>
  <c r="BN1467" i="1" s="1"/>
  <c r="BE2150" i="1"/>
  <c r="BE2635" i="1"/>
  <c r="BE305" i="1"/>
  <c r="BN305" i="1" s="1"/>
  <c r="BE479" i="1"/>
  <c r="BE629" i="1"/>
  <c r="BE2340" i="1"/>
  <c r="BN2340" i="1" s="1"/>
  <c r="BE558" i="1"/>
  <c r="BN558" i="1" s="1"/>
  <c r="BE888" i="1"/>
  <c r="BE2538" i="1"/>
  <c r="BE1236" i="1"/>
  <c r="BN1236" i="1" s="1"/>
  <c r="BE2440" i="1"/>
  <c r="BE2879" i="1"/>
  <c r="BE1623" i="1"/>
  <c r="BN1623" i="1" s="1"/>
  <c r="BE497" i="1"/>
  <c r="BN497" i="1" s="1"/>
  <c r="BE1341" i="1"/>
  <c r="BE312" i="1"/>
  <c r="BE2875" i="1"/>
  <c r="BE386" i="1"/>
  <c r="BE2160" i="1"/>
  <c r="BE705" i="1"/>
  <c r="BN705" i="1" s="1"/>
  <c r="BE1981" i="1"/>
  <c r="BN1981" i="1" s="1"/>
  <c r="BE2141" i="1"/>
  <c r="BE129" i="1"/>
  <c r="BE2781" i="1"/>
  <c r="BN2781" i="1" s="1"/>
  <c r="BE2252" i="1"/>
  <c r="BE2300" i="1"/>
  <c r="BE1951" i="1"/>
  <c r="BN1951" i="1" s="1"/>
  <c r="BE979" i="1"/>
  <c r="BN979" i="1" s="1"/>
  <c r="BE2091" i="1"/>
  <c r="BE2074" i="1"/>
  <c r="BE458" i="1"/>
  <c r="BN458" i="1" s="1"/>
  <c r="BE545" i="1"/>
  <c r="BE496" i="1"/>
  <c r="BE193" i="1"/>
  <c r="BN193" i="1" s="1"/>
  <c r="BE2935" i="1"/>
  <c r="BN2935" i="1" s="1"/>
  <c r="BE1876" i="1"/>
  <c r="BE2557" i="1"/>
  <c r="BE1600" i="1"/>
  <c r="BN1600" i="1" s="1"/>
  <c r="BE655" i="1"/>
  <c r="BE318" i="1"/>
  <c r="BE2057" i="1"/>
  <c r="BN2057" i="1" s="1"/>
  <c r="BE2256" i="1"/>
  <c r="BN2256" i="1" s="1"/>
  <c r="BE2301" i="1"/>
  <c r="BE1362" i="1"/>
  <c r="BE2533" i="1"/>
  <c r="BN2533" i="1" s="1"/>
  <c r="BE2290" i="1"/>
  <c r="BE674" i="1"/>
  <c r="BE785" i="1"/>
  <c r="BN785" i="1" s="1"/>
  <c r="BE752" i="1"/>
  <c r="BN752" i="1" s="1"/>
  <c r="BE573" i="1"/>
  <c r="BE281" i="1"/>
  <c r="BE1183" i="1"/>
  <c r="BN1183" i="1" s="1"/>
  <c r="BE1182" i="1"/>
  <c r="BE1197" i="1"/>
  <c r="BE1060" i="1"/>
  <c r="BN1060" i="1" s="1"/>
  <c r="BE871" i="1"/>
  <c r="BN871" i="1" s="1"/>
  <c r="BE2185" i="1"/>
  <c r="BE2400" i="1"/>
  <c r="BE2493" i="1"/>
  <c r="BN2493" i="1" s="1"/>
  <c r="BE1724" i="1"/>
  <c r="BE2748" i="1"/>
  <c r="BE2426" i="1"/>
  <c r="BN2426" i="1" s="1"/>
  <c r="BE778" i="1"/>
  <c r="BN778" i="1" s="1"/>
  <c r="BE889" i="1"/>
  <c r="BE880" i="1"/>
  <c r="BE541" i="1"/>
  <c r="BE2286" i="1"/>
  <c r="BE1373" i="1"/>
  <c r="BE1866" i="1"/>
  <c r="BN1866" i="1" s="1"/>
  <c r="BE419" i="1"/>
  <c r="BN419" i="1" s="1"/>
  <c r="BE607" i="1"/>
  <c r="BE2704" i="1"/>
  <c r="BE2806" i="1"/>
  <c r="BN2806" i="1" s="1"/>
  <c r="BE1659" i="1"/>
  <c r="BE565" i="1"/>
  <c r="BE1333" i="1"/>
  <c r="BN1333" i="1" s="1"/>
  <c r="BE2484" i="1"/>
  <c r="BN2484" i="1" s="1"/>
  <c r="BE1385" i="1"/>
  <c r="BE1818" i="1"/>
  <c r="BE1434" i="1"/>
  <c r="BN1434" i="1" s="1"/>
  <c r="BE292" i="1"/>
  <c r="BE79" i="1"/>
  <c r="BE1894" i="1"/>
  <c r="BN1894" i="1" s="1"/>
  <c r="BE2767" i="1"/>
  <c r="BN2767" i="1" s="1"/>
  <c r="BE2448" i="1"/>
  <c r="BE1394" i="1"/>
  <c r="BE1963" i="1"/>
  <c r="BN1963" i="1" s="1"/>
  <c r="BE743" i="1"/>
  <c r="BE2700" i="1"/>
  <c r="BE2790" i="1"/>
  <c r="BN2790" i="1" s="1"/>
  <c r="BE1644" i="1"/>
  <c r="BN1644" i="1" s="1"/>
  <c r="BE534" i="1"/>
  <c r="BE1323" i="1"/>
  <c r="BE2452" i="1"/>
  <c r="BN2452" i="1" s="1"/>
  <c r="BE1369" i="1"/>
  <c r="BE1810" i="1"/>
  <c r="BE1953" i="1"/>
  <c r="BN1953" i="1" s="1"/>
  <c r="BE284" i="1"/>
  <c r="BN284" i="1" s="1"/>
  <c r="BE38" i="1"/>
  <c r="BE1886" i="1"/>
  <c r="BE2751" i="1"/>
  <c r="BN2751" i="1" s="1"/>
  <c r="BE2893" i="1"/>
  <c r="BE1409" i="1"/>
  <c r="BE1041" i="1"/>
  <c r="BN1041" i="1" s="1"/>
  <c r="BE1235" i="1"/>
  <c r="BN1235" i="1" s="1"/>
  <c r="BE1260" i="1"/>
  <c r="BE2273" i="1"/>
  <c r="BE2528" i="1"/>
  <c r="BE2740" i="1"/>
  <c r="BE1919" i="1"/>
  <c r="BE2939" i="1"/>
  <c r="BN2939" i="1" s="1"/>
  <c r="BE2514" i="1"/>
  <c r="BN2514" i="1" s="1"/>
  <c r="BE866" i="1"/>
  <c r="BE985" i="1"/>
  <c r="BE992" i="1"/>
  <c r="BN992" i="1" s="1"/>
  <c r="BE909" i="1"/>
  <c r="BE502" i="1"/>
  <c r="BE1487" i="1"/>
  <c r="BN1487" i="1" s="1"/>
  <c r="BE520" i="1"/>
  <c r="BN520" i="1" s="1"/>
  <c r="BE2631" i="1"/>
  <c r="BE2876" i="1"/>
  <c r="BE2694" i="1"/>
  <c r="BN2694" i="1" s="1"/>
  <c r="BE1950" i="1"/>
  <c r="BE1061" i="1"/>
  <c r="BE1543" i="1"/>
  <c r="BN1543" i="1" s="1"/>
  <c r="BE460" i="1"/>
  <c r="BN460" i="1" s="1"/>
  <c r="BE1725" i="1"/>
  <c r="BE1914" i="1"/>
  <c r="BE309" i="1"/>
  <c r="BN309" i="1" s="1"/>
  <c r="BE385" i="1"/>
  <c r="BE315" i="1"/>
  <c r="BE2102" i="1"/>
  <c r="BN2102" i="1" s="1"/>
  <c r="BE2863" i="1"/>
  <c r="BN2863" i="1" s="1"/>
  <c r="BE533" i="1"/>
  <c r="BE2098" i="1"/>
  <c r="BE2207" i="1"/>
  <c r="BE527" i="1"/>
  <c r="BE2324" i="1"/>
  <c r="BE2246" i="1"/>
  <c r="BN2246" i="1" s="1"/>
  <c r="BE1284" i="1"/>
  <c r="BN1284" i="1" s="1"/>
  <c r="BE2454" i="1"/>
  <c r="BE1027" i="1"/>
  <c r="BE2220" i="1"/>
  <c r="BE1044" i="1"/>
  <c r="BE1674" i="1"/>
  <c r="BE1809" i="1"/>
  <c r="BN1809" i="1" s="1"/>
  <c r="BE1768" i="1"/>
  <c r="BN1768" i="1" s="1"/>
  <c r="BE2149" i="1"/>
  <c r="BE1086" i="1"/>
  <c r="BE2047" i="1"/>
  <c r="BE2210" i="1"/>
  <c r="BE2794" i="1"/>
  <c r="BE2699" i="1"/>
  <c r="BN2699" i="1" s="1"/>
  <c r="BE723" i="1"/>
  <c r="BN723" i="1" s="1"/>
  <c r="BE2721" i="1"/>
  <c r="BE440" i="1"/>
  <c r="BE1499" i="1"/>
  <c r="BN1499" i="1" s="1"/>
  <c r="BE2854" i="1"/>
  <c r="BE1443" i="1"/>
  <c r="BE2954" i="1"/>
  <c r="BN2954" i="1" s="1"/>
  <c r="BE1298" i="1"/>
  <c r="BE1433" i="1"/>
  <c r="BE1504" i="1"/>
  <c r="BE1573" i="1"/>
  <c r="BE798" i="1"/>
  <c r="BE1719" i="1"/>
  <c r="BE2823" i="1"/>
  <c r="BN2823" i="1" s="1"/>
  <c r="BE847" i="1"/>
  <c r="BE2827" i="1"/>
  <c r="BE2619" i="1"/>
  <c r="BE1900" i="1"/>
  <c r="BN1900" i="1" s="1"/>
  <c r="BE1003" i="1"/>
  <c r="BE1470" i="1"/>
  <c r="BE359" i="1"/>
  <c r="BN359" i="1" s="1"/>
  <c r="BE1643" i="1"/>
  <c r="BE1890" i="1"/>
  <c r="BE277" i="1"/>
  <c r="BE363" i="1"/>
  <c r="BN363" i="1" s="1"/>
  <c r="BE291" i="1"/>
  <c r="BE2046" i="1"/>
  <c r="BE2839" i="1"/>
  <c r="BN2839" i="1" s="1"/>
  <c r="BE1211" i="1"/>
  <c r="BE2945" i="1"/>
  <c r="BE1406" i="1"/>
  <c r="BE2884" i="1"/>
  <c r="BN2884" i="1" s="1"/>
  <c r="BE2341" i="1"/>
  <c r="BE2396" i="1"/>
  <c r="BE2016" i="1"/>
  <c r="BN2016" i="1" s="1"/>
  <c r="BE2003" i="1"/>
  <c r="BN2003" i="1" s="1"/>
  <c r="BE1028" i="1"/>
  <c r="BE2181" i="1"/>
  <c r="BE2106" i="1"/>
  <c r="BN2106" i="1" s="1"/>
  <c r="BE490" i="1"/>
  <c r="BE577" i="1"/>
  <c r="BE536" i="1"/>
  <c r="BN536" i="1" s="1"/>
  <c r="BE288" i="1"/>
  <c r="BE1982" i="1"/>
  <c r="BE567" i="1"/>
  <c r="BE2332" i="1"/>
  <c r="BN2332" i="1" s="1"/>
  <c r="BE171" i="1"/>
  <c r="BE1612" i="1"/>
  <c r="BE2937" i="1"/>
  <c r="BN2937" i="1" s="1"/>
  <c r="BE855" i="1"/>
  <c r="BN855" i="1" s="1"/>
  <c r="BE1931" i="1"/>
  <c r="BE483" i="1"/>
  <c r="BE1868" i="1"/>
  <c r="BN1868" i="1" s="1"/>
  <c r="BE700" i="1"/>
  <c r="BE1506" i="1"/>
  <c r="BE1625" i="1"/>
  <c r="BN1625" i="1" s="1"/>
  <c r="BE1712" i="1"/>
  <c r="BE2430" i="1"/>
  <c r="BE1398" i="1"/>
  <c r="BN1398" i="1" s="1"/>
  <c r="BE2151" i="1"/>
  <c r="BN2151" i="1" s="1"/>
  <c r="BE930" i="1"/>
  <c r="BE2922" i="1"/>
  <c r="BE749" i="1"/>
  <c r="BN749" i="1" s="1"/>
  <c r="BE2032" i="1"/>
  <c r="BN2032" i="1" s="1"/>
  <c r="BE528" i="1"/>
  <c r="BE2846" i="1"/>
  <c r="BE2608" i="1"/>
  <c r="BE1153" i="1"/>
  <c r="BE1407" i="1"/>
  <c r="BE741" i="1"/>
  <c r="BE1764" i="1"/>
  <c r="BN1764" i="1" s="1"/>
  <c r="BE2731" i="1"/>
  <c r="BE706" i="1"/>
  <c r="BN706" i="1" s="1"/>
  <c r="BE1101" i="1"/>
  <c r="BN1101" i="1" s="1"/>
  <c r="BE2026" i="1"/>
  <c r="BE35" i="1"/>
  <c r="BE2849" i="1"/>
  <c r="BN2849" i="1" s="1"/>
  <c r="BE2006" i="1"/>
  <c r="BN2006" i="1" s="1"/>
  <c r="BE2002" i="1"/>
  <c r="BE2179" i="1"/>
  <c r="BN2179" i="1" s="1"/>
  <c r="BE345" i="1"/>
  <c r="BN345" i="1" s="1"/>
  <c r="BE1164" i="1"/>
  <c r="BE2323" i="1"/>
  <c r="BE791" i="1"/>
  <c r="BN791" i="1" s="1"/>
  <c r="BE2947" i="1"/>
  <c r="BN2947" i="1" s="1"/>
  <c r="BE2828" i="1"/>
  <c r="BN2828" i="1" s="1"/>
  <c r="BE2043" i="1"/>
  <c r="BE1870" i="1"/>
  <c r="BN1870" i="1" s="1"/>
  <c r="BE1675" i="1"/>
  <c r="BE643" i="1"/>
  <c r="BE1875" i="1"/>
  <c r="BN1875" i="1" s="1"/>
  <c r="BE1962" i="1"/>
  <c r="BN1962" i="1" s="1"/>
  <c r="BE348" i="1"/>
  <c r="BN348" i="1" s="1"/>
  <c r="BE433" i="1"/>
  <c r="BE368" i="1"/>
  <c r="BE2254" i="1"/>
  <c r="BE2791" i="1"/>
  <c r="BE2012" i="1"/>
  <c r="BN2012" i="1" s="1"/>
  <c r="BE2420" i="1"/>
  <c r="BN2420" i="1" s="1"/>
  <c r="BE2878" i="1"/>
  <c r="BN2878" i="1" s="1"/>
  <c r="BE476" i="1"/>
  <c r="BN476" i="1" s="1"/>
  <c r="BE2636" i="1"/>
  <c r="BN2636" i="1" s="1"/>
  <c r="BE2589" i="1"/>
  <c r="BE2112" i="1"/>
  <c r="BE2108" i="1"/>
  <c r="BN2108" i="1" s="1"/>
  <c r="BE1131" i="1"/>
  <c r="BE2331" i="1"/>
  <c r="BE2178" i="1"/>
  <c r="BE562" i="1"/>
  <c r="BN562" i="1" s="1"/>
  <c r="BE657" i="1"/>
  <c r="BE616" i="1"/>
  <c r="BE373" i="1"/>
  <c r="BN373" i="1" s="1"/>
  <c r="BE814" i="1"/>
  <c r="BN814" i="1" s="1"/>
  <c r="BE375" i="1"/>
  <c r="BN375" i="1" s="1"/>
  <c r="BE2351" i="1"/>
  <c r="BN2351" i="1" s="1"/>
  <c r="BE1174" i="1"/>
  <c r="BN1174" i="1" s="1"/>
  <c r="BE651" i="1"/>
  <c r="BN651" i="1" s="1"/>
  <c r="BE2949" i="1"/>
  <c r="BE2049" i="1"/>
  <c r="BN2049" i="1" s="1"/>
  <c r="BE2248" i="1"/>
  <c r="BN2248" i="1" s="1"/>
  <c r="BE2285" i="1"/>
  <c r="BE1359" i="1"/>
  <c r="BE2523" i="1"/>
  <c r="BE2282" i="1"/>
  <c r="BN2282" i="1" s="1"/>
  <c r="BE666" i="1"/>
  <c r="BE769" i="1"/>
  <c r="BE744" i="1"/>
  <c r="BN744" i="1" s="1"/>
  <c r="BE351" i="1"/>
  <c r="BN351" i="1" s="1"/>
  <c r="BE2911" i="1"/>
  <c r="BN2911" i="1" s="1"/>
  <c r="BE1720" i="1"/>
  <c r="BN1720" i="1" s="1"/>
  <c r="BE482" i="1"/>
  <c r="BN482" i="1" s="1"/>
  <c r="BE516" i="1"/>
  <c r="BE383" i="1"/>
  <c r="BE2435" i="1"/>
  <c r="BN2435" i="1" s="1"/>
  <c r="BE2389" i="1"/>
  <c r="BN2389" i="1" s="1"/>
  <c r="BE1332" i="1"/>
  <c r="BE2512" i="1"/>
  <c r="BE1092" i="1"/>
  <c r="BE2261" i="1"/>
  <c r="BE1116" i="1"/>
  <c r="BN1116" i="1" s="1"/>
  <c r="BE1706" i="1"/>
  <c r="BE1841" i="1"/>
  <c r="BN1841" i="1" s="1"/>
  <c r="BE1976" i="1"/>
  <c r="BN1976" i="1" s="1"/>
  <c r="BE2758" i="1"/>
  <c r="BN2758" i="1" s="1"/>
  <c r="BE1710" i="1"/>
  <c r="BN1710" i="1" s="1"/>
  <c r="BE2583" i="1"/>
  <c r="BE2319" i="1"/>
  <c r="BN2319" i="1" s="1"/>
  <c r="BE198" i="1"/>
  <c r="BE1687" i="1"/>
  <c r="BN1687" i="1" s="1"/>
  <c r="BE583" i="1"/>
  <c r="BN583" i="1" s="1"/>
  <c r="BE2381" i="1"/>
  <c r="BE2379" i="1"/>
  <c r="BE1326" i="1"/>
  <c r="BE2508" i="1"/>
  <c r="BN2508" i="1" s="1"/>
  <c r="BE1083" i="1"/>
  <c r="BN1083" i="1" s="1"/>
  <c r="BE2251" i="1"/>
  <c r="BE1100" i="1"/>
  <c r="BN1100" i="1" s="1"/>
  <c r="BE1698" i="1"/>
  <c r="BN1698" i="1" s="1"/>
  <c r="BE1833" i="1"/>
  <c r="BN1833" i="1" s="1"/>
  <c r="BE1968" i="1"/>
  <c r="BE2750" i="1"/>
  <c r="BE1702" i="1"/>
  <c r="BE2575" i="1"/>
  <c r="BE2697" i="1"/>
  <c r="BN2697" i="1" s="1"/>
  <c r="BE103" i="1"/>
  <c r="BN103" i="1"/>
  <c r="BO103" i="1" s="1"/>
  <c r="BE1352" i="1"/>
  <c r="BE990" i="1"/>
  <c r="BE804" i="1"/>
  <c r="BN804" i="1" s="1"/>
  <c r="BE2153" i="1"/>
  <c r="BN2153" i="1" s="1"/>
  <c r="BE2368" i="1"/>
  <c r="BN2368" i="1" s="1"/>
  <c r="BE2461" i="1"/>
  <c r="BE1661" i="1"/>
  <c r="BN1661" i="1" s="1"/>
  <c r="BE2719" i="1"/>
  <c r="BN2719" i="1" s="1"/>
  <c r="BE2402" i="1"/>
  <c r="BE754" i="1"/>
  <c r="BE865" i="1"/>
  <c r="BE856" i="1"/>
  <c r="BN856" i="1" s="1"/>
  <c r="BE693" i="1"/>
  <c r="BE374" i="1"/>
  <c r="BN374" i="1" s="1"/>
  <c r="BE599" i="1"/>
  <c r="BN599" i="1" s="1"/>
  <c r="BE605" i="1"/>
  <c r="BE727" i="1"/>
  <c r="BN727" i="1" s="1"/>
  <c r="BE2673" i="1"/>
  <c r="BN2673" i="1" s="1"/>
  <c r="BE2702" i="1"/>
  <c r="BN2702" i="1" s="1"/>
  <c r="BE1629" i="1"/>
  <c r="BN1629" i="1" s="1"/>
  <c r="BE326" i="1"/>
  <c r="BE1291" i="1"/>
  <c r="BN1291" i="1" s="1"/>
  <c r="BE2421" i="1"/>
  <c r="BE1347" i="1"/>
  <c r="BE1794" i="1"/>
  <c r="BE1937" i="1"/>
  <c r="BE245" i="1"/>
  <c r="BN245" i="1" s="1"/>
  <c r="BE285" i="1"/>
  <c r="BE1862" i="1"/>
  <c r="BN1862" i="1" s="1"/>
  <c r="BE2727" i="1"/>
  <c r="BE595" i="1"/>
  <c r="BN595" i="1" s="1"/>
  <c r="BE1042" i="1"/>
  <c r="BN1042" i="1" s="1"/>
  <c r="BE2148" i="1"/>
  <c r="BN2148" i="1" s="1"/>
  <c r="BE306" i="1"/>
  <c r="BN306" i="1" s="1"/>
  <c r="BE1813" i="1"/>
  <c r="BE2651" i="1"/>
  <c r="BE997" i="1"/>
  <c r="BE2165" i="1"/>
  <c r="BN2165" i="1" s="1"/>
  <c r="BE668" i="1"/>
  <c r="BE1965" i="1"/>
  <c r="BE755" i="1"/>
  <c r="BE1554" i="1"/>
  <c r="BN1554" i="1" s="1"/>
  <c r="BE1673" i="1"/>
  <c r="BE1640" i="1"/>
  <c r="BE1781" i="1"/>
  <c r="BN1781" i="1" s="1"/>
  <c r="BE950" i="1"/>
  <c r="BN950" i="1" s="1"/>
  <c r="BE1871" i="1"/>
  <c r="BN1871" i="1" s="1"/>
  <c r="BE818" i="1"/>
  <c r="BN818" i="1" s="1"/>
  <c r="BE1514" i="1"/>
  <c r="BN1514" i="1" s="1"/>
  <c r="BE1934" i="1"/>
  <c r="BN1934" i="1" s="1"/>
  <c r="BE2509" i="1"/>
  <c r="BE2601" i="1"/>
  <c r="BN2601" i="1" s="1"/>
  <c r="BE169" i="1"/>
  <c r="BN169" i="1" s="1"/>
  <c r="BE1124" i="1"/>
  <c r="BE2667" i="1"/>
  <c r="BE1228" i="1"/>
  <c r="BN1228" i="1" s="1"/>
  <c r="BE2826" i="1"/>
  <c r="BN2826" i="1" s="1"/>
  <c r="BE1178" i="1"/>
  <c r="BE1305" i="1"/>
  <c r="BE1392" i="1"/>
  <c r="BN1392" i="1" s="1"/>
  <c r="BE1285" i="1"/>
  <c r="BN1285" i="1" s="1"/>
  <c r="BE622" i="1"/>
  <c r="BN622" i="1" s="1"/>
  <c r="BE1583" i="1"/>
  <c r="BN1583" i="1" s="1"/>
  <c r="BE337" i="1"/>
  <c r="BN337" i="1" s="1"/>
  <c r="BE711" i="1"/>
  <c r="BE2628" i="1"/>
  <c r="BE2620" i="1"/>
  <c r="BN2620" i="1" s="1"/>
  <c r="BE1475" i="1"/>
  <c r="BN1475" i="1" s="1"/>
  <c r="BE2595" i="1"/>
  <c r="BE1253" i="1"/>
  <c r="BE2378" i="1"/>
  <c r="BN2378" i="1" s="1"/>
  <c r="BE1325" i="1"/>
  <c r="BE1770" i="1"/>
  <c r="BN1770" i="1" s="1"/>
  <c r="BE1913" i="1"/>
  <c r="BE181" i="1"/>
  <c r="BN181" i="1" s="1"/>
  <c r="BE2934" i="1"/>
  <c r="BN2934" i="1" s="1"/>
  <c r="BE1830" i="1"/>
  <c r="BN1830" i="1" s="1"/>
  <c r="BE2671" i="1"/>
  <c r="BN2671" i="1" s="1"/>
  <c r="BE2845" i="1"/>
  <c r="BE2457" i="1"/>
  <c r="BN2457" i="1" s="1"/>
  <c r="BE1431" i="1"/>
  <c r="BN1431" i="1" s="1"/>
  <c r="BE2830" i="1"/>
  <c r="BN2830" i="1" s="1"/>
  <c r="BE2916" i="1"/>
  <c r="BN2916" i="1" s="1"/>
  <c r="BE2123" i="1"/>
  <c r="BN2123" i="1" s="1"/>
  <c r="BO2123" i="1" s="1"/>
  <c r="BE1935" i="1"/>
  <c r="BE1747" i="1"/>
  <c r="BN1747" i="1" s="1"/>
  <c r="BO1747" i="1" s="1"/>
  <c r="BE699" i="1"/>
  <c r="BN699" i="1" s="1"/>
  <c r="BE1940" i="1"/>
  <c r="BN1940" i="1" s="1"/>
  <c r="BE1994" i="1"/>
  <c r="BE378" i="1"/>
  <c r="BN378" i="1" s="1"/>
  <c r="BE465" i="1"/>
  <c r="BN465" i="1" s="1"/>
  <c r="BE400" i="1"/>
  <c r="BN400" i="1" s="1"/>
  <c r="BE2326" i="1"/>
  <c r="BE1438" i="1"/>
  <c r="BN1438" i="1" s="1"/>
  <c r="BE1172" i="1"/>
  <c r="BN1172" i="1" s="1"/>
  <c r="BE2390" i="1"/>
  <c r="BN2390" i="1" s="1"/>
  <c r="BE2869" i="1"/>
  <c r="BN2869" i="1" s="1"/>
  <c r="BE1109" i="1"/>
  <c r="BN1109" i="1" s="1"/>
  <c r="BE2801" i="1"/>
  <c r="BE667" i="1"/>
  <c r="BE1707" i="1"/>
  <c r="BN1707" i="1" s="1"/>
  <c r="BE224" i="1"/>
  <c r="BN224" i="1" s="1"/>
  <c r="BE1579" i="1"/>
  <c r="BN1579" i="1" s="1"/>
  <c r="BE379" i="1"/>
  <c r="BE1378" i="1"/>
  <c r="BN1378" i="1" s="1"/>
  <c r="BE1513" i="1"/>
  <c r="BN1513" i="1" s="1"/>
  <c r="BE1592" i="1"/>
  <c r="BE2005" i="1"/>
  <c r="BN2005" i="1" s="1"/>
  <c r="BO2005" i="1" s="1"/>
  <c r="BE1038" i="1"/>
  <c r="BN1038" i="1" s="1"/>
  <c r="BE1983" i="1"/>
  <c r="BN1983" i="1" s="1"/>
  <c r="BE1049" i="1"/>
  <c r="BN1049" i="1" s="1"/>
  <c r="BE1634" i="1"/>
  <c r="BN1634" i="1" s="1"/>
  <c r="BE298" i="1"/>
  <c r="BN298" i="1" s="1"/>
  <c r="BE1078" i="1"/>
  <c r="BE585" i="1"/>
  <c r="BN585" i="1" s="1"/>
  <c r="BE2668" i="1"/>
  <c r="BN2668" i="1" s="1"/>
  <c r="BE1873" i="1"/>
  <c r="BN1873" i="1" s="1"/>
  <c r="BE2652" i="1"/>
  <c r="BE2852" i="1"/>
  <c r="BE422" i="1"/>
  <c r="BN422" i="1" s="1"/>
  <c r="BE1009" i="1"/>
  <c r="BE557" i="1"/>
  <c r="BE1196" i="1"/>
  <c r="BN1196" i="1" s="1"/>
  <c r="BE2385" i="1"/>
  <c r="BN2385" i="1" s="1"/>
  <c r="BE339" i="1"/>
  <c r="BN339" i="1" s="1"/>
  <c r="BE2366" i="1"/>
  <c r="BN2366" i="1" s="1"/>
  <c r="BE1786" i="1"/>
  <c r="BN1786" i="1" s="1"/>
  <c r="BE1691" i="1"/>
  <c r="BN1691" i="1" s="1"/>
  <c r="BE2933" i="1"/>
  <c r="BE2825" i="1"/>
  <c r="BN2825" i="1" s="1"/>
  <c r="BE2218" i="1"/>
  <c r="BN2218" i="1" s="1"/>
  <c r="BE2115" i="1"/>
  <c r="BN2115" i="1" s="1"/>
  <c r="BE2327" i="1"/>
  <c r="BN2327" i="1" s="1"/>
  <c r="BE2756" i="1"/>
  <c r="BN2756" i="1" s="1"/>
  <c r="BE840" i="1"/>
  <c r="BN840" i="1" s="1"/>
  <c r="BE95" i="1"/>
  <c r="BN95" i="1" s="1"/>
  <c r="BE180" i="1"/>
  <c r="BN180" i="1" s="1"/>
  <c r="BE2615" i="1"/>
  <c r="BN2615" i="1" s="1"/>
  <c r="BE405" i="1"/>
  <c r="BE2765" i="1"/>
  <c r="BN2765" i="1" s="1"/>
  <c r="BE2284" i="1"/>
  <c r="BN2284" i="1" s="1"/>
  <c r="BE1925" i="1"/>
  <c r="BN1925" i="1" s="1"/>
  <c r="BE956" i="1"/>
  <c r="BN956" i="1" s="1"/>
  <c r="BE2088" i="1"/>
  <c r="BN2088" i="1" s="1"/>
  <c r="BE2066" i="1"/>
  <c r="BN2066" i="1" s="1"/>
  <c r="BE450" i="1"/>
  <c r="BE537" i="1"/>
  <c r="BN537" i="1" s="1"/>
  <c r="BE92" i="1"/>
  <c r="BN92" i="1"/>
  <c r="BO92" i="1" s="1"/>
  <c r="BE194" i="1"/>
  <c r="BN194" i="1" s="1"/>
  <c r="BE2797" i="1"/>
  <c r="BN2797" i="1" s="1"/>
  <c r="BE509" i="1"/>
  <c r="BN509" i="1" s="1"/>
  <c r="BE2815" i="1"/>
  <c r="BN2815" i="1" s="1"/>
  <c r="BE467" i="1"/>
  <c r="BE2604" i="1"/>
  <c r="BN2604" i="1" s="1"/>
  <c r="BE2543" i="1"/>
  <c r="BN2543" i="1" s="1"/>
  <c r="BE2104" i="1"/>
  <c r="BN2104" i="1" s="1"/>
  <c r="BE2099" i="1"/>
  <c r="BN2099" i="1" s="1"/>
  <c r="BE1119" i="1"/>
  <c r="BN1119" i="1" s="1"/>
  <c r="BE2315" i="1"/>
  <c r="BN2315" i="1" s="1"/>
  <c r="BE2170" i="1"/>
  <c r="BE554" i="1"/>
  <c r="BN554" i="1" s="1"/>
  <c r="BE649" i="1"/>
  <c r="BN649" i="1" s="1"/>
  <c r="BE608" i="1"/>
  <c r="BN608" i="1" s="1"/>
  <c r="BE2198" i="1"/>
  <c r="BE2775" i="1"/>
  <c r="BN2775" i="1" s="1"/>
  <c r="BE1512" i="1"/>
  <c r="BN1512" i="1" s="1"/>
  <c r="BE929" i="1"/>
  <c r="BE286" i="1"/>
  <c r="BN286" i="1" s="1"/>
  <c r="BE15" i="1"/>
  <c r="BN15" i="1" s="1"/>
  <c r="BO15" i="1" s="1"/>
  <c r="BE1915" i="1"/>
  <c r="BN1915" i="1" s="1"/>
  <c r="BE2809" i="1"/>
  <c r="BN2809" i="1" s="1"/>
  <c r="BE1067" i="1"/>
  <c r="BN1067" i="1" s="1"/>
  <c r="BE2291" i="1"/>
  <c r="BN2291" i="1" s="1"/>
  <c r="BE747" i="1"/>
  <c r="BE2062" i="1"/>
  <c r="BN2062" i="1" s="1"/>
  <c r="BE796" i="1"/>
  <c r="BN796" i="1" s="1"/>
  <c r="BE1586" i="1"/>
  <c r="BN1586" i="1" s="1"/>
  <c r="BE1705" i="1"/>
  <c r="BN1705" i="1" s="1"/>
  <c r="BE1800" i="1"/>
  <c r="BE2550" i="1"/>
  <c r="BN2550" i="1" s="1"/>
  <c r="BE1566" i="1"/>
  <c r="BE2415" i="1"/>
  <c r="BN2415" i="1" s="1"/>
  <c r="BE2142" i="1"/>
  <c r="BN2142" i="1" s="1"/>
  <c r="BE1161" i="1"/>
  <c r="BN1161" i="1" s="1"/>
  <c r="BE1779" i="1"/>
  <c r="BN1779" i="1" s="1"/>
  <c r="BE367" i="1"/>
  <c r="BN367" i="1" s="1"/>
  <c r="BE1908" i="1"/>
  <c r="BN1908" i="1" s="1"/>
  <c r="BE2789" i="1"/>
  <c r="BE1064" i="1"/>
  <c r="BN1064" i="1" s="1"/>
  <c r="BE2253" i="1"/>
  <c r="BN2253" i="1" s="1"/>
  <c r="BE717" i="1"/>
  <c r="BN717" i="1" s="1"/>
  <c r="BE2055" i="1"/>
  <c r="BN2055" i="1" s="1"/>
  <c r="BE790" i="1"/>
  <c r="BN790" i="1" s="1"/>
  <c r="BE1578" i="1"/>
  <c r="BE1697" i="1"/>
  <c r="BE1792" i="1"/>
  <c r="BN1792" i="1" s="1"/>
  <c r="BE2542" i="1"/>
  <c r="BN2542" i="1" s="1"/>
  <c r="BE1558" i="1"/>
  <c r="BN1558" i="1" s="1"/>
  <c r="BE2407" i="1"/>
  <c r="BN2407" i="1" s="1"/>
  <c r="BE2089" i="1"/>
  <c r="BN2089" i="1" s="1"/>
  <c r="BE195" i="1"/>
  <c r="BN195" i="1" s="1"/>
  <c r="BE2606" i="1"/>
  <c r="BE635" i="1"/>
  <c r="BN635" i="1" s="1"/>
  <c r="BE2868" i="1"/>
  <c r="BN2868" i="1" s="1"/>
  <c r="BE2025" i="1"/>
  <c r="BN2025" i="1" s="1"/>
  <c r="BE2224" i="1"/>
  <c r="BN2224" i="1" s="1"/>
  <c r="BE2231" i="1"/>
  <c r="BN2231" i="1" s="1"/>
  <c r="BE1340" i="1"/>
  <c r="BN1340" i="1" s="1"/>
  <c r="BE2488" i="1"/>
  <c r="BE2258" i="1"/>
  <c r="BN2258" i="1" s="1"/>
  <c r="BE642" i="1"/>
  <c r="BN642" i="1" s="1"/>
  <c r="BE745" i="1"/>
  <c r="BN745" i="1" s="1"/>
  <c r="BE712" i="1"/>
  <c r="BN712" i="1" s="1"/>
  <c r="BE501" i="1"/>
  <c r="BN501" i="1" s="1"/>
  <c r="BE170" i="1"/>
  <c r="BN170" i="1" s="1"/>
  <c r="BE807" i="1"/>
  <c r="BE598" i="1"/>
  <c r="BN598" i="1" s="1"/>
  <c r="BE551" i="1"/>
  <c r="BN551" i="1" s="1"/>
  <c r="BE2343" i="1"/>
  <c r="BN2343" i="1" s="1"/>
  <c r="BE2312" i="1"/>
  <c r="BN2312" i="1" s="1"/>
  <c r="BE1287" i="1"/>
  <c r="BN1287" i="1" s="1"/>
  <c r="BE2476" i="1"/>
  <c r="BN2476" i="1" s="1"/>
  <c r="BE1052" i="1"/>
  <c r="BE2235" i="1"/>
  <c r="BN2235" i="1" s="1"/>
  <c r="BE1047" i="1"/>
  <c r="BN1047" i="1" s="1"/>
  <c r="BE1682" i="1"/>
  <c r="BN1682" i="1" s="1"/>
  <c r="BE1817" i="1"/>
  <c r="BN1817" i="1" s="1"/>
  <c r="BE1952" i="1"/>
  <c r="BN1952" i="1" s="1"/>
  <c r="BE2710" i="1"/>
  <c r="BN2710" i="1" s="1"/>
  <c r="BE1686" i="1"/>
  <c r="BE2535" i="1"/>
  <c r="BN2535" i="1" s="1"/>
  <c r="BE507" i="1"/>
  <c r="BN507" i="1" s="1"/>
  <c r="BE1529" i="1"/>
  <c r="BN1529" i="1" s="1"/>
  <c r="BE2113" i="1"/>
  <c r="BN2113" i="1" s="1"/>
  <c r="BE2685" i="1"/>
  <c r="BN2685" i="1" s="1"/>
  <c r="BE1276" i="1"/>
  <c r="BN1276" i="1" s="1"/>
  <c r="BE2857" i="1"/>
  <c r="BE732" i="1"/>
  <c r="BN732" i="1" s="1"/>
  <c r="BE1803" i="1"/>
  <c r="BN1803" i="1" s="1"/>
  <c r="BE1700" i="1"/>
  <c r="BN1700" i="1" s="1"/>
  <c r="BE523" i="1"/>
  <c r="BN523" i="1" s="1"/>
  <c r="BE1426" i="1"/>
  <c r="BN1426" i="1" s="1"/>
  <c r="BE1561" i="1"/>
  <c r="BE1520" i="1"/>
  <c r="BN1520" i="1" s="1"/>
  <c r="BE1581" i="1"/>
  <c r="BN1581" i="1" s="1"/>
  <c r="BE806" i="1"/>
  <c r="BE1727" i="1"/>
  <c r="BN1727" i="1" s="1"/>
  <c r="BE817" i="1"/>
  <c r="BN817" i="1" s="1"/>
  <c r="BE1889" i="1"/>
  <c r="BN1889" i="1" s="1"/>
  <c r="BE1731" i="1"/>
  <c r="BE2061" i="1"/>
  <c r="BN2061" i="1" s="1"/>
  <c r="BE2489" i="1"/>
  <c r="BN2489" i="1" s="1"/>
  <c r="BE2848" i="1"/>
  <c r="BN2848" i="1" s="1"/>
  <c r="BE468" i="1"/>
  <c r="BN468" i="1" s="1"/>
  <c r="BE2356" i="1"/>
  <c r="BN2356" i="1" s="1"/>
  <c r="BE845" i="1"/>
  <c r="BN845" i="1" s="1"/>
  <c r="BE2714" i="1"/>
  <c r="BE1066" i="1"/>
  <c r="BN1066" i="1" s="1"/>
  <c r="BE1193" i="1"/>
  <c r="BN1193" i="1" s="1"/>
  <c r="BE1248" i="1"/>
  <c r="BN1248" i="1" s="1"/>
  <c r="BE1045" i="1"/>
  <c r="BE478" i="1"/>
  <c r="BN478" i="1" s="1"/>
  <c r="BE1463" i="1"/>
  <c r="BN1463" i="1" s="1"/>
  <c r="BE535" i="1"/>
  <c r="BE503" i="1"/>
  <c r="BN503" i="1" s="1"/>
  <c r="BE2260" i="1"/>
  <c r="BN2260" i="1" s="1"/>
  <c r="BE2195" i="1"/>
  <c r="BN2195" i="1" s="1"/>
  <c r="BE1252" i="1"/>
  <c r="BN1252" i="1" s="1"/>
  <c r="BE2419" i="1"/>
  <c r="BN2419" i="1" s="1"/>
  <c r="BE955" i="1"/>
  <c r="BN955" i="1" s="1"/>
  <c r="BE2177" i="1"/>
  <c r="BE996" i="1"/>
  <c r="BN996" i="1" s="1"/>
  <c r="BE1658" i="1"/>
  <c r="BN1658" i="1" s="1"/>
  <c r="BE1793" i="1"/>
  <c r="BN1793" i="1" s="1"/>
  <c r="BE1896" i="1"/>
  <c r="BN1896" i="1" s="1"/>
  <c r="BO1896" i="1" s="1"/>
  <c r="BE2638" i="1"/>
  <c r="BN2638" i="1" s="1"/>
  <c r="BO2638" i="1" s="1"/>
  <c r="BE1654" i="1"/>
  <c r="BN1654" i="1" s="1"/>
  <c r="BE2503" i="1"/>
  <c r="BN2503" i="1" s="1"/>
  <c r="BO2503" i="1" s="1"/>
  <c r="BE2330" i="1"/>
  <c r="BN2330" i="1" s="1"/>
  <c r="BE876" i="1"/>
  <c r="BN876" i="1" s="1"/>
  <c r="BO876" i="1" s="1"/>
  <c r="BE839" i="1"/>
  <c r="BN839" i="1" s="1"/>
  <c r="BE2808" i="1"/>
  <c r="BN2808" i="1" s="1"/>
  <c r="BO2808" i="1" s="1"/>
  <c r="BE2603" i="1"/>
  <c r="BE1891" i="1"/>
  <c r="BN1891" i="1" s="1"/>
  <c r="BE991" i="1"/>
  <c r="BE1451" i="1"/>
  <c r="BN1451" i="1" s="1"/>
  <c r="BE334" i="1"/>
  <c r="BN334" i="1" s="1"/>
  <c r="BE1628" i="1"/>
  <c r="BN1628" i="1" s="1"/>
  <c r="BE1882" i="1"/>
  <c r="BN1882" i="1" s="1"/>
  <c r="BE246" i="1"/>
  <c r="BN246" i="1" s="1"/>
  <c r="BE347" i="1"/>
  <c r="BE283" i="1"/>
  <c r="BE2014" i="1"/>
  <c r="BN2014" i="1" s="1"/>
  <c r="BE2831" i="1"/>
  <c r="BN2831" i="1" s="1"/>
  <c r="BE371" i="1"/>
  <c r="BN371" i="1" s="1"/>
  <c r="BE2548" i="1"/>
  <c r="BN2548" i="1" s="1"/>
  <c r="BE2653" i="1"/>
  <c r="BN2653" i="1" s="1"/>
  <c r="BE531" i="1"/>
  <c r="BN531" i="1" s="1"/>
  <c r="BO531" i="1" s="1"/>
  <c r="BE2681" i="1"/>
  <c r="BE357" i="1"/>
  <c r="BN357" i="1" s="1"/>
  <c r="BO357" i="1" s="1"/>
  <c r="BE1380" i="1"/>
  <c r="BN1380" i="1" s="1"/>
  <c r="BE2776" i="1"/>
  <c r="BE1388" i="1"/>
  <c r="BN1388" i="1" s="1"/>
  <c r="BE2914" i="1"/>
  <c r="BN2914" i="1" s="1"/>
  <c r="BE1250" i="1"/>
  <c r="BN1250" i="1" s="1"/>
  <c r="BE1393" i="1"/>
  <c r="BE1464" i="1"/>
  <c r="BN1464" i="1" s="1"/>
  <c r="BE1677" i="1"/>
  <c r="BN1677" i="1" s="1"/>
  <c r="BE886" i="1"/>
  <c r="BN886" i="1" s="1"/>
  <c r="BE1799" i="1"/>
  <c r="BE1224" i="1"/>
  <c r="BN1224" i="1" s="1"/>
  <c r="BE1761" i="1"/>
  <c r="BN1761" i="1" s="1"/>
  <c r="BE1546" i="1"/>
  <c r="BE2373" i="1"/>
  <c r="BN2373" i="1" s="1"/>
  <c r="BE296" i="1"/>
  <c r="BN296" i="1" s="1"/>
  <c r="BE1477" i="1"/>
  <c r="BN1477" i="1" s="1"/>
  <c r="BE959" i="1"/>
  <c r="BE2541" i="1"/>
  <c r="BN2541" i="1" s="1"/>
  <c r="BE2560" i="1"/>
  <c r="BN2560" i="1" s="1"/>
  <c r="BE1148" i="1"/>
  <c r="BE491" i="1"/>
  <c r="BN491" i="1" s="1"/>
  <c r="BE624" i="1"/>
  <c r="BN624" i="1" s="1"/>
  <c r="BE2408" i="1"/>
  <c r="BN2408" i="1" s="1"/>
  <c r="BE1549" i="1"/>
  <c r="BN1549" i="1" s="1"/>
  <c r="BE332" i="1"/>
  <c r="BE751" i="1"/>
  <c r="BN751" i="1" s="1"/>
  <c r="BE409" i="1"/>
  <c r="BE547" i="1"/>
  <c r="BN547" i="1" s="1"/>
  <c r="BE474" i="1"/>
  <c r="BN474" i="1" s="1"/>
  <c r="BE1097" i="1"/>
  <c r="BE2024" i="1"/>
  <c r="BN2024" i="1" s="1"/>
  <c r="BE1988" i="1"/>
  <c r="BN1988" i="1" s="1"/>
  <c r="BE1929" i="1"/>
  <c r="BN1929" i="1" s="1"/>
  <c r="BE1247" i="1"/>
  <c r="BE1741" i="1"/>
  <c r="BN1741" i="1" s="1"/>
  <c r="BE1947" i="1"/>
  <c r="BN1947" i="1" s="1"/>
  <c r="BE937" i="1"/>
  <c r="BN937" i="1" s="1"/>
  <c r="BE1254" i="1"/>
  <c r="BN1254" i="1" s="1"/>
  <c r="BE1486" i="1"/>
  <c r="BN1486" i="1" s="1"/>
  <c r="BE1156" i="1"/>
  <c r="BE1626" i="1"/>
  <c r="BE631" i="1"/>
  <c r="BN631" i="1" s="1"/>
  <c r="BE2955" i="1"/>
  <c r="BN2955" i="1" s="1"/>
  <c r="BE1787" i="1"/>
  <c r="BE1355" i="1"/>
  <c r="BE1541" i="1"/>
  <c r="BN1541" i="1" s="1"/>
  <c r="BE1842" i="1"/>
  <c r="BN1842" i="1" s="1"/>
  <c r="BE316" i="1"/>
  <c r="BE1758" i="1"/>
  <c r="BN1758" i="1" s="1"/>
  <c r="BE550" i="1"/>
  <c r="BN550" i="1" s="1"/>
  <c r="BE272" i="1"/>
  <c r="BE2236" i="1"/>
  <c r="BN2236" i="1" s="1"/>
  <c r="BE2288" i="1"/>
  <c r="BN2288" i="1" s="1"/>
  <c r="BE488" i="1"/>
  <c r="BN488" i="1" s="1"/>
  <c r="BE415" i="1"/>
  <c r="BE2516" i="1"/>
  <c r="BN2516" i="1" s="1"/>
  <c r="BE2511" i="1"/>
  <c r="BN2511" i="1" s="1"/>
  <c r="BE1364" i="1"/>
  <c r="BN1364" i="1" s="1"/>
  <c r="BE2556" i="1"/>
  <c r="BE1139" i="1"/>
  <c r="BE2325" i="1"/>
  <c r="BN2325" i="1" s="1"/>
  <c r="BE1176" i="1"/>
  <c r="BE1730" i="1"/>
  <c r="BN1730" i="1" s="1"/>
  <c r="BE1865" i="1"/>
  <c r="BN1865" i="1" s="1"/>
  <c r="BE1737" i="1"/>
  <c r="BN1737" i="1" s="1"/>
  <c r="BE2822" i="1"/>
  <c r="BN2822" i="1" s="1"/>
  <c r="BE1590" i="1"/>
  <c r="BN1590" i="1" s="1"/>
  <c r="BE2439" i="1"/>
  <c r="BN2439" i="1" s="1"/>
  <c r="BE2163" i="1"/>
  <c r="BE2689" i="1"/>
  <c r="BN2689" i="1" s="1"/>
  <c r="BE783" i="1"/>
  <c r="BN783" i="1" s="1"/>
  <c r="BE2932" i="1"/>
  <c r="BE2805" i="1"/>
  <c r="BN2805" i="1" s="1"/>
  <c r="BE2028" i="1"/>
  <c r="BE1863" i="1"/>
  <c r="BE1660" i="1"/>
  <c r="BE619" i="1"/>
  <c r="BN619" i="1" s="1"/>
  <c r="BE1820" i="1"/>
  <c r="BN1820" i="1" s="1"/>
  <c r="BE1954" i="1"/>
  <c r="BN1954" i="1" s="1"/>
  <c r="BE340" i="1"/>
  <c r="BN340" i="1" s="1"/>
  <c r="BE425" i="1"/>
  <c r="BN425" i="1" s="1"/>
  <c r="BE362" i="1"/>
  <c r="BN362" i="1" s="1"/>
  <c r="BE2230" i="1"/>
  <c r="BE2927" i="1"/>
  <c r="BN2927" i="1" s="1"/>
  <c r="BE1977" i="1"/>
  <c r="BN1977" i="1" s="1"/>
  <c r="BE2877" i="1"/>
  <c r="BN2877" i="1" s="1"/>
  <c r="BE1087" i="1"/>
  <c r="BE2739" i="1"/>
  <c r="BN2739" i="1" s="1"/>
  <c r="BE2211" i="1"/>
  <c r="BE2278" i="1"/>
  <c r="BE2259" i="1"/>
  <c r="BN2259" i="1" s="1"/>
  <c r="BE1918" i="1"/>
  <c r="BN1918" i="1" s="1"/>
  <c r="BE941" i="1"/>
  <c r="BE2084" i="1"/>
  <c r="BN2084" i="1" s="1"/>
  <c r="BE2058" i="1"/>
  <c r="BN2058" i="1" s="1"/>
  <c r="BE442" i="1"/>
  <c r="BN442" i="1" s="1"/>
  <c r="BE529" i="1"/>
  <c r="BE472" i="1"/>
  <c r="BN472" i="1" s="1"/>
  <c r="BE1926" i="1"/>
  <c r="BN1926" i="1" s="1"/>
  <c r="BE2591" i="1"/>
  <c r="BN2591" i="1" s="1"/>
  <c r="BE2597" i="1"/>
  <c r="BN2597" i="1" s="1"/>
  <c r="BE1480" i="1"/>
  <c r="BE1920" i="1"/>
  <c r="BN1920" i="1" s="1"/>
  <c r="BE2814" i="1"/>
  <c r="BE1500" i="1"/>
  <c r="BN1500" i="1" s="1"/>
  <c r="BE2897" i="1"/>
  <c r="BN2897" i="1" s="1"/>
  <c r="BE787" i="1"/>
  <c r="BN787" i="1" s="1"/>
  <c r="BE1840" i="1"/>
  <c r="BE381" i="1"/>
  <c r="BN381" i="1" s="1"/>
  <c r="BE1795" i="1"/>
  <c r="BN1795" i="1" s="1"/>
  <c r="BE644" i="1"/>
  <c r="BE1466" i="1"/>
  <c r="BN1466" i="1" s="1"/>
  <c r="BE1593" i="1"/>
  <c r="BN1593" i="1" s="1"/>
  <c r="BE1680" i="1"/>
  <c r="BN1680" i="1" s="1"/>
  <c r="BE1618" i="1"/>
  <c r="BN1618" i="1" s="1"/>
  <c r="BE1294" i="1"/>
  <c r="BN1294" i="1" s="1"/>
  <c r="BE2279" i="1"/>
  <c r="BE2465" i="1"/>
  <c r="BE1608" i="1"/>
  <c r="BN1608" i="1" s="1"/>
  <c r="BE1588" i="1"/>
  <c r="BN1588" i="1" s="1"/>
  <c r="BE2771" i="1"/>
  <c r="BN2771" i="1" s="1"/>
  <c r="BE1491" i="1"/>
  <c r="BN1491" i="1" s="1"/>
  <c r="BE2889" i="1"/>
  <c r="BE771" i="1"/>
  <c r="BN771" i="1" s="1"/>
  <c r="BE1837" i="1"/>
  <c r="BE372" i="1"/>
  <c r="BN372" i="1" s="1"/>
  <c r="BE1783" i="1"/>
  <c r="BN1783" i="1" s="1"/>
  <c r="BE620" i="1"/>
  <c r="BE1458" i="1"/>
  <c r="BN1458" i="1" s="1"/>
  <c r="BE1585" i="1"/>
  <c r="BN1585" i="1" s="1"/>
  <c r="BE1672" i="1"/>
  <c r="BN1672" i="1" s="1"/>
  <c r="BE936" i="1"/>
  <c r="BE1286" i="1"/>
  <c r="BN1286" i="1" s="1"/>
  <c r="BE2271" i="1"/>
  <c r="BN2271" i="1" s="1"/>
  <c r="BE1219" i="1"/>
  <c r="BN1219" i="1" s="1"/>
  <c r="BE1869" i="1"/>
  <c r="BN1869" i="1" s="1"/>
  <c r="BE421" i="1"/>
  <c r="BN421" i="1" s="1"/>
  <c r="BE403" i="1"/>
  <c r="BE2559" i="1"/>
  <c r="BE2479" i="1"/>
  <c r="BN2479" i="1" s="1"/>
  <c r="BE2072" i="1"/>
  <c r="BN2072" i="1" s="1"/>
  <c r="BE2067" i="1"/>
  <c r="BE1096" i="1"/>
  <c r="BE2277" i="1"/>
  <c r="BN2277" i="1" s="1"/>
  <c r="BE2146" i="1"/>
  <c r="BE530" i="1"/>
  <c r="BE617" i="1"/>
  <c r="BN617" i="1" s="1"/>
  <c r="BE584" i="1"/>
  <c r="BN584" i="1" s="1"/>
  <c r="BE1510" i="1"/>
  <c r="BN1510" i="1" s="1"/>
  <c r="BE2865" i="1"/>
  <c r="BN2865" i="1" s="1"/>
  <c r="BE2191" i="1"/>
  <c r="BN2191" i="1" s="1"/>
  <c r="BE322" i="1"/>
  <c r="BE1848" i="1"/>
  <c r="BN1848" i="1" s="1"/>
  <c r="BE2701" i="1"/>
  <c r="BN2701" i="1" s="1"/>
  <c r="BE1048" i="1"/>
  <c r="BN1048" i="1" s="1"/>
  <c r="BE2172" i="1"/>
  <c r="BE683" i="1"/>
  <c r="BE1980" i="1"/>
  <c r="BN1980" i="1" s="1"/>
  <c r="BE774" i="1"/>
  <c r="BE1562" i="1"/>
  <c r="BN1562" i="1" s="1"/>
  <c r="BE1681" i="1"/>
  <c r="BN1681" i="1" s="1"/>
  <c r="BE1776" i="1"/>
  <c r="BN1776" i="1" s="1"/>
  <c r="BE2518" i="1"/>
  <c r="BN2518" i="1" s="1"/>
  <c r="BE1518" i="1"/>
  <c r="BN1518" i="1" s="1"/>
  <c r="BE2391" i="1"/>
  <c r="BN2391" i="1" s="1"/>
  <c r="BE2953" i="1"/>
  <c r="BE1880" i="1"/>
  <c r="BN1880" i="1" s="1"/>
  <c r="BO1880" i="1" s="1"/>
  <c r="BE2682" i="1"/>
  <c r="BN2682" i="1" s="1"/>
  <c r="BE2703" i="1"/>
  <c r="BE763" i="1"/>
  <c r="BN763" i="1" s="1"/>
  <c r="BE2729" i="1"/>
  <c r="BE443" i="1"/>
  <c r="BE1508" i="1"/>
  <c r="BE2860" i="1"/>
  <c r="BN2860" i="1" s="1"/>
  <c r="BE1483" i="1"/>
  <c r="BN1483" i="1" s="1"/>
  <c r="BE90" i="1"/>
  <c r="BN90" i="1"/>
  <c r="BO90" i="1" s="1"/>
  <c r="BE1306" i="1"/>
  <c r="BN1306" i="1" s="1"/>
  <c r="BE1449" i="1"/>
  <c r="BN1449" i="1" s="1"/>
  <c r="BE1400" i="1"/>
  <c r="BN1400" i="1" s="1"/>
  <c r="BE1293" i="1"/>
  <c r="BE630" i="1"/>
  <c r="BN630" i="1" s="1"/>
  <c r="BE1591" i="1"/>
  <c r="BN1591" i="1" s="1"/>
  <c r="BE1080" i="1"/>
  <c r="BN1080" i="1" s="1"/>
  <c r="BE1404" i="1"/>
  <c r="BE1596" i="1"/>
  <c r="BE2361" i="1"/>
  <c r="BE2672" i="1"/>
  <c r="BN2672" i="1" s="1"/>
  <c r="BE2895" i="1"/>
  <c r="BN2895" i="1" s="1"/>
  <c r="BE2083" i="1"/>
  <c r="BE532" i="1"/>
  <c r="BN532" i="1" s="1"/>
  <c r="BE2602" i="1"/>
  <c r="BN2602" i="1" s="1"/>
  <c r="BE954" i="1"/>
  <c r="BN954" i="1" s="1"/>
  <c r="BE1073" i="1"/>
  <c r="BE1128" i="1"/>
  <c r="BN1128" i="1" s="1"/>
  <c r="BE877" i="1"/>
  <c r="BN877" i="1" s="1"/>
  <c r="BE336" i="1"/>
  <c r="BN336" i="1" s="1"/>
  <c r="BO336" i="1" s="1"/>
  <c r="BE471" i="1"/>
  <c r="BN471" i="1" s="1"/>
  <c r="BO471" i="1" s="1"/>
  <c r="BE1419" i="1"/>
  <c r="BE282" i="1"/>
  <c r="BN282" i="1" s="1"/>
  <c r="BE1757" i="1"/>
  <c r="BE2600" i="1"/>
  <c r="BN2600" i="1" s="1"/>
  <c r="BO2600" i="1" s="1"/>
  <c r="BE972" i="1"/>
  <c r="BN972" i="1" s="1"/>
  <c r="BE2060" i="1"/>
  <c r="BN2060" i="1" s="1"/>
  <c r="BE571" i="1"/>
  <c r="BE1933" i="1"/>
  <c r="BN1933" i="1" s="1"/>
  <c r="BO1933" i="1" s="1"/>
  <c r="BE740" i="1"/>
  <c r="BN740" i="1" s="1"/>
  <c r="BE1538" i="1"/>
  <c r="BN1538" i="1" s="1"/>
  <c r="BO1538" i="1" s="1"/>
  <c r="BE1657" i="1"/>
  <c r="BN1657" i="1" s="1"/>
  <c r="BE1752" i="1"/>
  <c r="BN1752" i="1" s="1"/>
  <c r="BO1752" i="1" s="1"/>
  <c r="BE2470" i="1"/>
  <c r="BN2470" i="1" s="1"/>
  <c r="BE1478" i="1"/>
  <c r="BN1478" i="1" s="1"/>
  <c r="BE2367" i="1"/>
  <c r="BN2367" i="1" s="1"/>
  <c r="BE594" i="1"/>
  <c r="BE1911" i="1"/>
  <c r="BE695" i="1"/>
  <c r="BN695" i="1" s="1"/>
  <c r="BE2581" i="1"/>
  <c r="BN2581" i="1" s="1"/>
  <c r="BE2579" i="1"/>
  <c r="BN2579" i="1" s="1"/>
  <c r="BO2579" i="1" s="1"/>
  <c r="BE1469" i="1"/>
  <c r="BN1469" i="1" s="1"/>
  <c r="BE2580" i="1"/>
  <c r="BE1220" i="1"/>
  <c r="BN1220" i="1" s="1"/>
  <c r="BE2372" i="1"/>
  <c r="BE1283" i="1"/>
  <c r="BN1283" i="1" s="1"/>
  <c r="BE1762" i="1"/>
  <c r="BN1762" i="1" s="1"/>
  <c r="BO1762" i="1" s="1"/>
  <c r="BE1905" i="1"/>
  <c r="BN1905" i="1" s="1"/>
  <c r="BO1905" i="1" s="1"/>
  <c r="BE173" i="1"/>
  <c r="BN173" i="1" s="1"/>
  <c r="BO173" i="1" s="1"/>
  <c r="BE2926" i="1"/>
  <c r="BN2926" i="1" s="1"/>
  <c r="BO2926" i="1" s="1"/>
  <c r="BE1814" i="1"/>
  <c r="BN1814" i="1" s="1"/>
  <c r="BE2655" i="1"/>
  <c r="BE2365" i="1"/>
  <c r="BN2365" i="1" s="1"/>
  <c r="BE2819" i="1"/>
  <c r="BN2819" i="1" s="1"/>
  <c r="BE1853" i="1"/>
  <c r="BN1853" i="1" s="1"/>
  <c r="BO1853" i="1" s="1"/>
  <c r="BE2387" i="1"/>
  <c r="BN2387" i="1" s="1"/>
  <c r="BE2561" i="1"/>
  <c r="BN2561" i="1" s="1"/>
  <c r="BE2936" i="1"/>
  <c r="BN2936" i="1" s="1"/>
  <c r="BO2936" i="1" s="1"/>
  <c r="BE843" i="1"/>
  <c r="BN843" i="1" s="1"/>
  <c r="BO843" i="1" s="1"/>
  <c r="BE2532" i="1"/>
  <c r="BN2532" i="1" s="1"/>
  <c r="BO2532" i="1" s="1"/>
  <c r="BE1103" i="1"/>
  <c r="BN1103" i="1" s="1"/>
  <c r="BE2786" i="1"/>
  <c r="BN2786" i="1" s="1"/>
  <c r="BO2786" i="1" s="1"/>
  <c r="BE1138" i="1"/>
  <c r="BN1138" i="1" s="1"/>
  <c r="BO1138" i="1" s="1"/>
  <c r="BE1265" i="1"/>
  <c r="BN1265" i="1" s="1"/>
  <c r="BO1265" i="1" s="1"/>
  <c r="BE1344" i="1"/>
  <c r="BN1344" i="1" s="1"/>
  <c r="BE1501" i="1"/>
  <c r="BN1501" i="1" s="1"/>
  <c r="BO1501" i="1" s="1"/>
  <c r="BE734" i="1"/>
  <c r="BN734" i="1" s="1"/>
  <c r="BO734" i="1" s="1"/>
  <c r="BE1671" i="1"/>
  <c r="BN1671" i="1" s="1"/>
  <c r="BE2077" i="1"/>
  <c r="BN2077" i="1" s="1"/>
  <c r="BO2077" i="1" s="1"/>
  <c r="BE39" i="1"/>
  <c r="BN39" i="1" s="1"/>
  <c r="BO39" i="1" s="1"/>
  <c r="BE1798" i="1"/>
  <c r="BN1798" i="1" s="1"/>
  <c r="BE2039" i="1"/>
  <c r="BN2039" i="1" s="1"/>
  <c r="BE544" i="1"/>
  <c r="BE714" i="1"/>
  <c r="BN714" i="1" s="1"/>
  <c r="BE1738" i="1"/>
  <c r="BN1738" i="1" s="1"/>
  <c r="BE570" i="1"/>
  <c r="BE1739" i="1"/>
  <c r="BE2584" i="1"/>
  <c r="BE2915" i="1"/>
  <c r="BN2915" i="1" s="1"/>
  <c r="BE2804" i="1"/>
  <c r="BE331" i="1"/>
  <c r="BN331" i="1" s="1"/>
  <c r="BE2626" i="1"/>
  <c r="BN2626" i="1" s="1"/>
  <c r="BE1877" i="1"/>
  <c r="BN1877" i="1" s="1"/>
  <c r="BE2688" i="1"/>
  <c r="BN2688" i="1" s="1"/>
  <c r="BE451" i="1"/>
  <c r="BN451" i="1" s="1"/>
  <c r="BE1279" i="1"/>
  <c r="BN1279" i="1" s="1"/>
  <c r="BE1790" i="1"/>
  <c r="BE893" i="1"/>
  <c r="BN893" i="1" s="1"/>
  <c r="BE2054" i="1"/>
  <c r="BE2958" i="1"/>
  <c r="BN2958" i="1" s="1"/>
  <c r="BE1147" i="1"/>
  <c r="BE2380" i="1"/>
  <c r="BE828" i="1"/>
  <c r="BE2137" i="1"/>
  <c r="BN2137" i="1" s="1"/>
  <c r="BE884" i="1"/>
  <c r="BN884" i="1" s="1"/>
  <c r="BE1610" i="1"/>
  <c r="BN1610" i="1" s="1"/>
  <c r="BE1745" i="1"/>
  <c r="BN1745" i="1" s="1"/>
  <c r="BE1824" i="1"/>
  <c r="BN1824" i="1" s="1"/>
  <c r="BE2590" i="1"/>
  <c r="BN2590" i="1" s="1"/>
  <c r="BE1382" i="1"/>
  <c r="BE2311" i="1"/>
  <c r="BN2311" i="1" s="1"/>
  <c r="BE971" i="1"/>
  <c r="BN971" i="1" s="1"/>
  <c r="BE2329" i="1"/>
  <c r="BN2329" i="1" s="1"/>
  <c r="BE623" i="1"/>
  <c r="BE2724" i="1"/>
  <c r="BN2724" i="1" s="1"/>
  <c r="BE2917" i="1"/>
  <c r="BE1765" i="1"/>
  <c r="BE803" i="1"/>
  <c r="BN803" i="1" s="1"/>
  <c r="BE1349" i="1"/>
  <c r="BN1349" i="1" s="1"/>
  <c r="BE2517" i="1"/>
  <c r="BE1468" i="1"/>
  <c r="BN1468" i="1" s="1"/>
  <c r="BE1834" i="1"/>
  <c r="BN1834" i="1" s="1"/>
  <c r="BE57" i="1"/>
  <c r="BN57" i="1" s="1"/>
  <c r="BE308" i="1"/>
  <c r="BE172" i="1"/>
  <c r="BN172" i="1" s="1"/>
  <c r="BE1942" i="1"/>
  <c r="BN1942" i="1" s="1"/>
  <c r="BE2783" i="1"/>
  <c r="BE2152" i="1"/>
  <c r="BN2152" i="1" s="1"/>
  <c r="BE2081" i="1"/>
  <c r="BE759" i="1"/>
  <c r="BN759" i="1" s="1"/>
  <c r="BE2919" i="1"/>
  <c r="BE2795" i="1"/>
  <c r="BN2795" i="1" s="1"/>
  <c r="BE2021" i="1"/>
  <c r="BN2021" i="1" s="1"/>
  <c r="BE1316" i="1"/>
  <c r="BN1316" i="1" s="1"/>
  <c r="BE1651" i="1"/>
  <c r="BE572" i="1"/>
  <c r="BN572" i="1" s="1"/>
  <c r="BE1780" i="1"/>
  <c r="BN1780" i="1" s="1"/>
  <c r="BE1946" i="1"/>
  <c r="BE333" i="1"/>
  <c r="BN333" i="1" s="1"/>
  <c r="BE417" i="1"/>
  <c r="BN417" i="1" s="1"/>
  <c r="BE346" i="1"/>
  <c r="BN346" i="1" s="1"/>
  <c r="BE1726" i="1"/>
  <c r="BN1726" i="1" s="1"/>
  <c r="BE2423" i="1"/>
  <c r="BN2423" i="1" s="1"/>
  <c r="BE2577" i="1"/>
  <c r="BE2894" i="1"/>
  <c r="BE2458" i="1"/>
  <c r="BN2458" i="1" s="1"/>
  <c r="BE2787" i="1"/>
  <c r="BN2787" i="1" s="1"/>
  <c r="BE868" i="1"/>
  <c r="BN868" i="1" s="1"/>
  <c r="BE2769" i="1"/>
  <c r="BN2769" i="1" s="1"/>
  <c r="BE549" i="1"/>
  <c r="BE1572" i="1"/>
  <c r="BN1572" i="1" s="1"/>
  <c r="BE2903" i="1"/>
  <c r="BE1528" i="1"/>
  <c r="BN1528" i="1" s="1"/>
  <c r="BE310" i="1"/>
  <c r="BN310" i="1" s="1"/>
  <c r="BE1338" i="1"/>
  <c r="BE1481" i="1"/>
  <c r="BN1481" i="1" s="1"/>
  <c r="BE1560" i="1"/>
  <c r="BN1560" i="1" s="1"/>
  <c r="BE1893" i="1"/>
  <c r="BN1893" i="1" s="1"/>
  <c r="BE1134" i="1"/>
  <c r="BE2111" i="1"/>
  <c r="BN2111" i="1" s="1"/>
  <c r="BE2107" i="1"/>
  <c r="BN2107" i="1" s="1"/>
  <c r="BE275" i="1"/>
  <c r="BN275" i="1" s="1"/>
  <c r="BE1251" i="1"/>
  <c r="BN1251" i="1" s="1"/>
  <c r="BE2755" i="1"/>
  <c r="BN2755" i="1" s="1"/>
  <c r="BE859" i="1"/>
  <c r="BE2753" i="1"/>
  <c r="BE540" i="1"/>
  <c r="BN540" i="1" s="1"/>
  <c r="BE1563" i="1"/>
  <c r="BN1563" i="1" s="1"/>
  <c r="BE2899" i="1"/>
  <c r="BE1525" i="1"/>
  <c r="BE287" i="1"/>
  <c r="BN287" i="1" s="1"/>
  <c r="BE1330" i="1"/>
  <c r="BN1330" i="1" s="1"/>
  <c r="BE1473" i="1"/>
  <c r="BE1552" i="1"/>
  <c r="BN1552" i="1" s="1"/>
  <c r="BE1885" i="1"/>
  <c r="BN1885" i="1" s="1"/>
  <c r="BE1126" i="1"/>
  <c r="BN1126" i="1" s="1"/>
  <c r="BE2103" i="1"/>
  <c r="BN2103" i="1" s="1"/>
  <c r="BE2816" i="1"/>
  <c r="BN2816" i="1" s="1"/>
  <c r="BE2691" i="1"/>
  <c r="BN2691" i="1" s="1"/>
  <c r="BE894" i="1"/>
  <c r="BE2640" i="1"/>
  <c r="BN2640" i="1" s="1"/>
  <c r="BE2164" i="1"/>
  <c r="BN2164" i="1" s="1"/>
  <c r="BE2205" i="1"/>
  <c r="BN2205" i="1" s="1"/>
  <c r="BE2196" i="1"/>
  <c r="BE1883" i="1"/>
  <c r="BE795" i="1"/>
  <c r="BN795" i="1" s="1"/>
  <c r="BE2027" i="1"/>
  <c r="BE2034" i="1"/>
  <c r="BN2034" i="1" s="1"/>
  <c r="BE418" i="1"/>
  <c r="BN418" i="1" s="1"/>
  <c r="BE505" i="1"/>
  <c r="BN505" i="1" s="1"/>
  <c r="BE448" i="1"/>
  <c r="BN448" i="1" s="1"/>
  <c r="BE1112" i="1"/>
  <c r="BN1112" i="1" s="1"/>
  <c r="BE1454" i="1"/>
  <c r="BN1454" i="1" s="1"/>
  <c r="BE2337" i="1"/>
  <c r="BE463" i="1"/>
  <c r="BN463" i="1" s="1"/>
  <c r="BE2736" i="1"/>
  <c r="BN2736" i="1" s="1"/>
  <c r="BE1317" i="1"/>
  <c r="BE2873" i="1"/>
  <c r="BN2873" i="1" s="1"/>
  <c r="BE750" i="1"/>
  <c r="BE1812" i="1"/>
  <c r="BE342" i="1"/>
  <c r="BE1721" i="1"/>
  <c r="BN1721" i="1" s="1"/>
  <c r="BE539" i="1"/>
  <c r="BN539" i="1" s="1"/>
  <c r="BE1442" i="1"/>
  <c r="BN1442" i="1" s="1"/>
  <c r="BE1569" i="1"/>
  <c r="BN1569" i="1" s="1"/>
  <c r="BE1656" i="1"/>
  <c r="BN1656" i="1" s="1"/>
  <c r="BE2173" i="1"/>
  <c r="BN2173" i="1" s="1"/>
  <c r="BE1270" i="1"/>
  <c r="BE2247" i="1"/>
  <c r="BN2247" i="1" s="1"/>
  <c r="BE2225" i="1"/>
  <c r="BN2225" i="1" s="1"/>
  <c r="BE392" i="1"/>
  <c r="BN392" i="1" s="1"/>
  <c r="BE1386" i="1"/>
  <c r="BE1956" i="1"/>
  <c r="BN1956" i="1" s="1"/>
  <c r="BE2564" i="1"/>
  <c r="BE2609" i="1"/>
  <c r="BE247" i="1"/>
  <c r="BN247" i="1" s="1"/>
  <c r="BE1171" i="1"/>
  <c r="BN1171" i="1" s="1"/>
  <c r="BE2677" i="1"/>
  <c r="BE1238" i="1"/>
  <c r="BN1238" i="1" s="1"/>
  <c r="BE2834" i="1"/>
  <c r="BN2834" i="1" s="1"/>
  <c r="BO2834" i="1" s="1"/>
  <c r="BE1186" i="1"/>
  <c r="BE1313" i="1"/>
  <c r="BE1256" i="1"/>
  <c r="BN1256" i="1" s="1"/>
  <c r="BE1085" i="1"/>
  <c r="BN1085" i="1" s="1"/>
  <c r="BE486" i="1"/>
  <c r="BN486" i="1" s="1"/>
  <c r="BE1471" i="1"/>
  <c r="BN1471" i="1" s="1"/>
  <c r="BE1693" i="1"/>
  <c r="BE512" i="1"/>
  <c r="BN512" i="1" s="1"/>
  <c r="BE1204" i="1"/>
  <c r="BE1163" i="1"/>
  <c r="BN1163" i="1" s="1"/>
  <c r="BE2249" i="1"/>
  <c r="BN2249" i="1" s="1"/>
  <c r="BE2496" i="1"/>
  <c r="BN2496" i="1" s="1"/>
  <c r="BE2676" i="1"/>
  <c r="BE1861" i="1"/>
  <c r="BN1861" i="1" s="1"/>
  <c r="BE2883" i="1"/>
  <c r="BN2883" i="1" s="1"/>
  <c r="BE2490" i="1"/>
  <c r="BN2490" i="1" s="1"/>
  <c r="BE842" i="1"/>
  <c r="BN842" i="1" s="1"/>
  <c r="BE961" i="1"/>
  <c r="BN961" i="1" s="1"/>
  <c r="BE968" i="1"/>
  <c r="BN968" i="1" s="1"/>
  <c r="BE661" i="1"/>
  <c r="BE2302" i="1"/>
  <c r="BN2302" i="1" s="1"/>
  <c r="BE639" i="1"/>
  <c r="BN639" i="1" s="1"/>
  <c r="BE1429" i="1"/>
  <c r="BN1429" i="1" s="1"/>
  <c r="BE2643" i="1"/>
  <c r="BN2643" i="1" s="1"/>
  <c r="BE1237" i="1"/>
  <c r="BN1237" i="1" s="1"/>
  <c r="BE2841" i="1"/>
  <c r="BN2841" i="1" s="1"/>
  <c r="BE707" i="1"/>
  <c r="BE1771" i="1"/>
  <c r="BN1771" i="1" s="1"/>
  <c r="BE303" i="1"/>
  <c r="BN303" i="1" s="1"/>
  <c r="BE1646" i="1"/>
  <c r="BN1646" i="1" s="1"/>
  <c r="BE461" i="1"/>
  <c r="BN461" i="1" s="1"/>
  <c r="BE1410" i="1"/>
  <c r="BN1410" i="1" s="1"/>
  <c r="BE1545" i="1"/>
  <c r="BN1545" i="1" s="1"/>
  <c r="BE1624" i="1"/>
  <c r="BE2117" i="1"/>
  <c r="BN2117" i="1" s="1"/>
  <c r="BE1198" i="1"/>
  <c r="BN1198" i="1" s="1"/>
  <c r="BE2215" i="1"/>
  <c r="BN2215" i="1" s="1"/>
  <c r="BE697" i="1"/>
  <c r="BN697" i="1" s="1"/>
  <c r="BE2843" i="1"/>
  <c r="BN2843" i="1" s="1"/>
  <c r="BE487" i="1"/>
  <c r="BN487" i="1" s="1"/>
  <c r="BE2244" i="1"/>
  <c r="BE2168" i="1"/>
  <c r="BN2168" i="1" s="1"/>
  <c r="BE1223" i="1"/>
  <c r="BN1223" i="1" s="1"/>
  <c r="BE2416" i="1"/>
  <c r="BN2416" i="1" s="1"/>
  <c r="BE952" i="1"/>
  <c r="BN952" i="1" s="1"/>
  <c r="BE2167" i="1"/>
  <c r="BN2167" i="1" s="1"/>
  <c r="BE980" i="1"/>
  <c r="BN980" i="1" s="1"/>
  <c r="BE1650" i="1"/>
  <c r="BE1785" i="1"/>
  <c r="BN1785" i="1" s="1"/>
  <c r="BE1888" i="1"/>
  <c r="BN1888" i="1" s="1"/>
  <c r="BE2622" i="1"/>
  <c r="BN2622" i="1" s="1"/>
  <c r="BE1638" i="1"/>
  <c r="BN1638" i="1" s="1"/>
  <c r="BE2495" i="1"/>
  <c r="BN2495" i="1" s="1"/>
  <c r="BE1019" i="1"/>
  <c r="BN1019" i="1" s="1"/>
  <c r="BE2202" i="1"/>
  <c r="BE1571" i="1"/>
  <c r="BN1571" i="1" s="1"/>
  <c r="BE1912" i="1"/>
  <c r="BN1912" i="1" s="1"/>
  <c r="BE2449" i="1"/>
  <c r="BN2449" i="1" s="1"/>
  <c r="BO2449" i="1" s="1"/>
  <c r="BE2792" i="1"/>
  <c r="BN2792" i="1" s="1"/>
  <c r="BE404" i="1"/>
  <c r="BN404" i="1" s="1"/>
  <c r="BE2203" i="1"/>
  <c r="BN2203" i="1" s="1"/>
  <c r="BE764" i="1"/>
  <c r="BE2674" i="1"/>
  <c r="BN2674" i="1" s="1"/>
  <c r="BE1026" i="1"/>
  <c r="BN1026" i="1" s="1"/>
  <c r="BE1145" i="1"/>
  <c r="BN1145" i="1" s="1"/>
  <c r="BE1208" i="1"/>
  <c r="BN1208" i="1" s="1"/>
  <c r="BE1181" i="1"/>
  <c r="BN1181" i="1" s="1"/>
  <c r="BE582" i="1"/>
  <c r="BN582" i="1" s="1"/>
  <c r="BE1535" i="1"/>
  <c r="BE1622" i="1"/>
  <c r="BN1622" i="1" s="1"/>
  <c r="BE1614" i="1"/>
  <c r="BN1614" i="1" s="1"/>
  <c r="BE2478" i="1"/>
  <c r="BN2478" i="1" s="1"/>
  <c r="BE2114" i="1"/>
  <c r="BN2114" i="1" s="1"/>
  <c r="BE2397" i="1"/>
  <c r="BN2397" i="1" s="1"/>
  <c r="BE2174" i="1"/>
  <c r="BN2174" i="1" s="1"/>
  <c r="BE2357" i="1"/>
  <c r="BE2193" i="1"/>
  <c r="BN2193" i="1" s="1"/>
  <c r="BE1274" i="1"/>
  <c r="BN1274" i="1" s="1"/>
  <c r="BE1079" i="1"/>
  <c r="BN1079" i="1" s="1"/>
  <c r="BE2158" i="1"/>
  <c r="BN2158" i="1" s="1"/>
  <c r="BE1749" i="1"/>
  <c r="BN1749" i="1" s="1"/>
  <c r="BE2928" i="1"/>
  <c r="BN2928" i="1" s="1"/>
  <c r="BE2931" i="1"/>
  <c r="BE1598" i="1"/>
  <c r="BN1598" i="1" s="1"/>
  <c r="BE2502" i="1"/>
  <c r="BN2502" i="1" s="1"/>
  <c r="BE485" i="1"/>
  <c r="BN485" i="1" s="1"/>
  <c r="BE473" i="1"/>
  <c r="BN473" i="1" s="1"/>
  <c r="BE2924" i="1"/>
  <c r="BN2924" i="1" s="1"/>
  <c r="BE1587" i="1"/>
  <c r="BE2921" i="1"/>
  <c r="BN2921" i="1" s="1"/>
  <c r="BE852" i="1"/>
  <c r="BN852" i="1" s="1"/>
  <c r="BE1907" i="1"/>
  <c r="BE480" i="1"/>
  <c r="BN480" i="1" s="1"/>
  <c r="BE1852" i="1"/>
  <c r="BN1852" i="1" s="1"/>
  <c r="BE691" i="1"/>
  <c r="BN691" i="1" s="1"/>
  <c r="BE1498" i="1"/>
  <c r="BE1617" i="1"/>
  <c r="BN1617" i="1" s="1"/>
  <c r="BE1704" i="1"/>
  <c r="BN1704" i="1" s="1"/>
  <c r="BE2422" i="1"/>
  <c r="BN2422" i="1" s="1"/>
  <c r="BE1158" i="1"/>
  <c r="BN1158" i="1" s="1"/>
  <c r="BE2135" i="1"/>
  <c r="BN2135" i="1" s="1"/>
  <c r="BE1522" i="1"/>
  <c r="BN1522" i="1" s="1"/>
  <c r="BE361" i="1"/>
  <c r="BE399" i="1"/>
  <c r="BN399" i="1" s="1"/>
  <c r="BE2483" i="1"/>
  <c r="BN2483" i="1" s="1"/>
  <c r="BE2475" i="1"/>
  <c r="BN2475" i="1" s="1"/>
  <c r="BE1348" i="1"/>
  <c r="BN1348" i="1" s="1"/>
  <c r="BE2540" i="1"/>
  <c r="BN2540" i="1" s="1"/>
  <c r="BE1118" i="1"/>
  <c r="BN1118" i="1" s="1"/>
  <c r="BE2308" i="1"/>
  <c r="BE1155" i="1"/>
  <c r="BN1155" i="1" s="1"/>
  <c r="BE1722" i="1"/>
  <c r="BN1722" i="1" s="1"/>
  <c r="BE1857" i="1"/>
  <c r="BN1857" i="1" s="1"/>
  <c r="BE1992" i="1"/>
  <c r="BN1992" i="1" s="1"/>
  <c r="BE2782" i="1"/>
  <c r="BN2782" i="1" s="1"/>
  <c r="BE1750" i="1"/>
  <c r="BN1750" i="1" s="1"/>
  <c r="BE2599" i="1"/>
  <c r="BE2156" i="1"/>
  <c r="BN2156" i="1" s="1"/>
  <c r="BE2632" i="1"/>
  <c r="BN2632" i="1" s="1"/>
  <c r="BE615" i="1"/>
  <c r="BN615" i="1" s="1"/>
  <c r="BE2707" i="1"/>
  <c r="BN2707" i="1" s="1"/>
  <c r="BE2829" i="1"/>
  <c r="BN2829" i="1" s="1"/>
  <c r="BE1683" i="1"/>
  <c r="BN1683" i="1" s="1"/>
  <c r="BE627" i="1"/>
  <c r="BE1339" i="1"/>
  <c r="BN1339" i="1" s="1"/>
  <c r="BE2510" i="1"/>
  <c r="BN2510" i="1" s="1"/>
  <c r="BE1453" i="1"/>
  <c r="BN1453" i="1" s="1"/>
  <c r="BE1826" i="1"/>
  <c r="BN1826" i="1" s="1"/>
  <c r="BE32" i="1"/>
  <c r="BN32" i="1" s="1"/>
  <c r="BE300" i="1"/>
  <c r="BN300" i="1" s="1"/>
  <c r="BE2774" i="1"/>
  <c r="BE1302" i="1"/>
  <c r="BN1302" i="1" s="1"/>
  <c r="BE2295" i="1"/>
  <c r="BN2295" i="1" s="1"/>
  <c r="BE2364" i="1"/>
  <c r="BN2364" i="1" s="1"/>
  <c r="BE280" i="1"/>
  <c r="BN280" i="1" s="1"/>
  <c r="BE1034" i="1"/>
  <c r="BN1034" i="1" s="1"/>
  <c r="BE2075" i="1"/>
  <c r="BN2075" i="1" s="1"/>
  <c r="BE327" i="1"/>
  <c r="BE2641" i="1"/>
  <c r="BN2641" i="1" s="1"/>
  <c r="BE311" i="1"/>
  <c r="BN311" i="1" s="1"/>
  <c r="BE1269" i="1"/>
  <c r="BN1269" i="1" s="1"/>
  <c r="BE2741" i="1"/>
  <c r="BN2741" i="1" s="1"/>
  <c r="BE1307" i="1"/>
  <c r="BN1307" i="1" s="1"/>
  <c r="BE2874" i="1"/>
  <c r="BN2874" i="1" s="1"/>
  <c r="BE1218" i="1"/>
  <c r="BE1345" i="1"/>
  <c r="BN1345" i="1" s="1"/>
  <c r="BE1432" i="1"/>
  <c r="BN1432" i="1" s="1"/>
  <c r="BE1637" i="1"/>
  <c r="BN1637" i="1" s="1"/>
  <c r="BE998" i="1"/>
  <c r="BN998" i="1" s="1"/>
  <c r="BE1943" i="1"/>
  <c r="BN1943" i="1" s="1"/>
  <c r="BE692" i="1"/>
  <c r="BN692" i="1" s="1"/>
  <c r="BE429" i="1"/>
  <c r="BE2322" i="1"/>
  <c r="BE2063" i="1"/>
  <c r="BN2063" i="1" s="1"/>
  <c r="BE176" i="1"/>
  <c r="BN176" i="1" s="1"/>
  <c r="BE2633" i="1"/>
  <c r="BN2633" i="1" s="1"/>
  <c r="BE302" i="1"/>
  <c r="BN302" i="1" s="1"/>
  <c r="BE1259" i="1"/>
  <c r="BN1259" i="1" s="1"/>
  <c r="BE2718" i="1"/>
  <c r="BE1277" i="1"/>
  <c r="BE2866" i="1"/>
  <c r="BN2866" i="1" s="1"/>
  <c r="BE1210" i="1"/>
  <c r="BN1210" i="1" s="1"/>
  <c r="BE1337" i="1"/>
  <c r="BN1337" i="1" s="1"/>
  <c r="BE1424" i="1"/>
  <c r="BN1424" i="1" s="1"/>
  <c r="BE1621" i="1"/>
  <c r="BN1621" i="1" s="1"/>
  <c r="BE982" i="1"/>
  <c r="BE1895" i="1"/>
  <c r="BN1895" i="1" s="1"/>
  <c r="BE1928" i="1"/>
  <c r="BN1928" i="1" s="1"/>
  <c r="BE2217" i="1"/>
  <c r="BN2217" i="1" s="1"/>
  <c r="BE2159" i="1"/>
  <c r="BN2159" i="1" s="1"/>
  <c r="BE2892" i="1"/>
  <c r="BN2892" i="1" s="1"/>
  <c r="BE2708" i="1"/>
  <c r="BN2708" i="1" s="1"/>
  <c r="BE1972" i="1"/>
  <c r="BE1108" i="1"/>
  <c r="BN1108" i="1" s="1"/>
  <c r="BO1108" i="1" s="1"/>
  <c r="BE1630" i="1"/>
  <c r="BN1630" i="1" s="1"/>
  <c r="BE484" i="1"/>
  <c r="BN484" i="1" s="1"/>
  <c r="BE1740" i="1"/>
  <c r="BN1740" i="1" s="1"/>
  <c r="BE1922" i="1"/>
  <c r="BN1922" i="1" s="1"/>
  <c r="BE317" i="1"/>
  <c r="BN317" i="1" s="1"/>
  <c r="BE393" i="1"/>
  <c r="BE323" i="1"/>
  <c r="BN323" i="1" s="1"/>
  <c r="BE2126" i="1"/>
  <c r="BN2126" i="1" s="1"/>
  <c r="BE2871" i="1"/>
  <c r="BE2648" i="1"/>
  <c r="BN2648" i="1" s="1"/>
  <c r="BE1708" i="1"/>
  <c r="BN1708" i="1" s="1"/>
  <c r="BE2723" i="1"/>
  <c r="BN2723" i="1" s="1"/>
  <c r="BE816" i="1"/>
  <c r="BN816" i="1" s="1"/>
  <c r="BE2737" i="1"/>
  <c r="BN2737" i="1" s="1"/>
  <c r="BE515" i="1"/>
  <c r="BN515" i="1" s="1"/>
  <c r="BE1523" i="1"/>
  <c r="BE2886" i="1"/>
  <c r="BN2886" i="1" s="1"/>
  <c r="BE1492" i="1"/>
  <c r="BN1492" i="1" s="1"/>
  <c r="BE183" i="1"/>
  <c r="BN183" i="1" s="1"/>
  <c r="BE1314" i="1"/>
  <c r="BN1314" i="1" s="1"/>
  <c r="BE1457" i="1"/>
  <c r="BN1457" i="1" s="1"/>
  <c r="BE1536" i="1"/>
  <c r="BN1536" i="1" s="1"/>
  <c r="BE1805" i="1"/>
  <c r="BE1094" i="1"/>
  <c r="BN1094" i="1" s="1"/>
  <c r="BE2071" i="1"/>
  <c r="BN2071" i="1" s="1"/>
  <c r="BO2071" i="1" s="1"/>
  <c r="BE1441" i="1"/>
  <c r="BN1441" i="1" s="1"/>
  <c r="BE853" i="1"/>
  <c r="BN853" i="1" s="1"/>
  <c r="BE182" i="1"/>
  <c r="BN182" i="1" s="1"/>
  <c r="BE1755" i="1"/>
  <c r="BN1755" i="1" s="1"/>
  <c r="BO1755" i="1" s="1"/>
  <c r="BE2144" i="1"/>
  <c r="BE2497" i="1"/>
  <c r="BN2497" i="1" s="1"/>
  <c r="BE2856" i="1"/>
  <c r="BN2856" i="1" s="1"/>
  <c r="BE580" i="1"/>
  <c r="BN580" i="1" s="1"/>
  <c r="BO580" i="1" s="1"/>
  <c r="BE2362" i="1"/>
  <c r="BN2362" i="1" s="1"/>
  <c r="BO2362" i="1" s="1"/>
  <c r="BE860" i="1"/>
  <c r="BN860" i="1" s="1"/>
  <c r="BO860" i="1" s="1"/>
  <c r="BE2722" i="1"/>
  <c r="BN2722" i="1" s="1"/>
  <c r="BO2722" i="1" s="1"/>
  <c r="BE1074" i="1"/>
  <c r="BE1201" i="1"/>
  <c r="BN1201" i="1" s="1"/>
  <c r="BE1136" i="1"/>
  <c r="BN1136" i="1" s="1"/>
  <c r="BE885" i="1"/>
  <c r="BN885" i="1" s="1"/>
  <c r="BE344" i="1"/>
  <c r="BN344" i="1" s="1"/>
  <c r="BE1343" i="1"/>
  <c r="BN1343" i="1" s="1"/>
  <c r="BE1422" i="1"/>
  <c r="BN1422" i="1" s="1"/>
  <c r="BE1005" i="1"/>
  <c r="BN1005" i="1" s="1"/>
  <c r="BO1005" i="1" s="1"/>
  <c r="BE899" i="1"/>
  <c r="BN899" i="1" s="1"/>
  <c r="BE628" i="1"/>
  <c r="BN628" i="1" s="1"/>
  <c r="BO628" i="1" s="1"/>
  <c r="BE2121" i="1"/>
  <c r="BN2121" i="1" s="1"/>
  <c r="BO2121" i="1" s="1"/>
  <c r="BE2336" i="1"/>
  <c r="BN2336" i="1" s="1"/>
  <c r="BO2336" i="1" s="1"/>
  <c r="BE2413" i="1"/>
  <c r="BN2413" i="1" s="1"/>
  <c r="BE1603" i="1"/>
  <c r="BN1603" i="1" s="1"/>
  <c r="BE2684" i="1"/>
  <c r="BE2354" i="1"/>
  <c r="BN2354" i="1" s="1"/>
  <c r="BO2354" i="1" s="1"/>
  <c r="BE730" i="1"/>
  <c r="BN730" i="1" s="1"/>
  <c r="BE841" i="1"/>
  <c r="BN841" i="1" s="1"/>
  <c r="BE824" i="1"/>
  <c r="BN824" i="1" s="1"/>
  <c r="BO824" i="1" s="1"/>
  <c r="BE469" i="1"/>
  <c r="BN469" i="1" s="1"/>
  <c r="BE2038" i="1"/>
  <c r="BN2038" i="1" s="1"/>
  <c r="BE251" i="1"/>
  <c r="BE2030" i="1"/>
  <c r="BN2030" i="1" s="1"/>
  <c r="BE2696" i="1"/>
  <c r="BN2696" i="1" s="1"/>
  <c r="BE653" i="1"/>
  <c r="BN653" i="1" s="1"/>
  <c r="BE2713" i="1"/>
  <c r="BN2713" i="1" s="1"/>
  <c r="BE413" i="1"/>
  <c r="BN413" i="1" s="1"/>
  <c r="BE1460" i="1"/>
  <c r="BN1460" i="1" s="1"/>
  <c r="BO1460" i="1" s="1"/>
  <c r="BE2850" i="1"/>
  <c r="BN2850" i="1" s="1"/>
  <c r="BO2850" i="1" s="1"/>
  <c r="BE1437" i="1"/>
  <c r="BN1437" i="1" s="1"/>
  <c r="BE2946" i="1"/>
  <c r="BN2946" i="1" s="1"/>
  <c r="BE1290" i="1"/>
  <c r="BN1290" i="1" s="1"/>
  <c r="BE1425" i="1"/>
  <c r="BN1425" i="1" s="1"/>
  <c r="BE1496" i="1"/>
  <c r="BN1496" i="1" s="1"/>
  <c r="BO1496" i="1" s="1"/>
  <c r="BE1709" i="1"/>
  <c r="BN1709" i="1" s="1"/>
  <c r="BE1070" i="1"/>
  <c r="BE2031" i="1"/>
  <c r="BN2031" i="1" s="1"/>
  <c r="BE928" i="1"/>
  <c r="BN928" i="1" s="1"/>
  <c r="BE891" i="1"/>
  <c r="BN891" i="1" s="1"/>
  <c r="BE274" i="1"/>
  <c r="BN274" i="1" s="1"/>
  <c r="BO274" i="1" s="1"/>
  <c r="BE1733" i="1"/>
  <c r="BN1733" i="1" s="1"/>
  <c r="BO1733" i="1" s="1"/>
  <c r="BE2558" i="1"/>
  <c r="BN2558" i="1" s="1"/>
  <c r="BO2558" i="1" s="1"/>
  <c r="BE963" i="1"/>
  <c r="BE2053" i="1"/>
  <c r="BN2053" i="1" s="1"/>
  <c r="BO2053" i="1" s="1"/>
  <c r="BE556" i="1"/>
  <c r="BN556" i="1" s="1"/>
  <c r="BO556" i="1" s="1"/>
  <c r="BE1916" i="1"/>
  <c r="BN1916" i="1" s="1"/>
  <c r="BO1916" i="1" s="1"/>
  <c r="BE731" i="1"/>
  <c r="BN731" i="1" s="1"/>
  <c r="BE1530" i="1"/>
  <c r="BN1530" i="1" s="1"/>
  <c r="BE1649" i="1"/>
  <c r="BN1649" i="1" s="1"/>
  <c r="BE1744" i="1"/>
  <c r="BE2462" i="1"/>
  <c r="BN2462" i="1" s="1"/>
  <c r="BO2462" i="1" s="1"/>
  <c r="BE1446" i="1"/>
  <c r="BN1446" i="1" s="1"/>
  <c r="BE2359" i="1"/>
  <c r="BN2359" i="1" s="1"/>
  <c r="BE1619" i="1"/>
  <c r="BN1619" i="1" s="1"/>
  <c r="BE698" i="1"/>
  <c r="BN698" i="1" s="1"/>
  <c r="BE1315" i="1"/>
  <c r="BN1315" i="1" s="1"/>
  <c r="BE1461" i="1"/>
  <c r="BN1461" i="1" s="1"/>
  <c r="BO1461" i="1" s="1"/>
  <c r="BE2321" i="1"/>
  <c r="BN2321" i="1" s="1"/>
  <c r="BE2624" i="1"/>
  <c r="BN2624" i="1" s="1"/>
  <c r="BE2840" i="1"/>
  <c r="BN2840" i="1" s="1"/>
  <c r="BE2023" i="1"/>
  <c r="BN2023" i="1" s="1"/>
  <c r="BO2023" i="1" s="1"/>
  <c r="BE388" i="1"/>
  <c r="BN388" i="1" s="1"/>
  <c r="BO388" i="1" s="1"/>
  <c r="BE2562" i="1"/>
  <c r="BN2562" i="1" s="1"/>
  <c r="BE914" i="1"/>
  <c r="BE1033" i="1"/>
  <c r="BN1033" i="1" s="1"/>
  <c r="BO1033" i="1" s="1"/>
  <c r="BE1056" i="1"/>
  <c r="BN1056" i="1" s="1"/>
  <c r="BO1056" i="1" s="1"/>
  <c r="BE973" i="1"/>
  <c r="BN973" i="1" s="1"/>
  <c r="BE438" i="1"/>
  <c r="BN438" i="1" s="1"/>
  <c r="BE1423" i="1"/>
  <c r="BN1423" i="1" s="1"/>
  <c r="BO1423" i="1" s="1"/>
  <c r="BE1462" i="1"/>
  <c r="BN1462" i="1" s="1"/>
  <c r="BE1679" i="1"/>
  <c r="BE1955" i="1"/>
  <c r="BN1955" i="1" s="1"/>
  <c r="BE1043" i="1"/>
  <c r="BN1043" i="1" s="1"/>
  <c r="BE2097" i="1"/>
  <c r="BN2097" i="1" s="1"/>
  <c r="BE1766" i="1"/>
  <c r="BN1766" i="1" s="1"/>
  <c r="BO8" i="1"/>
  <c r="BE2213" i="1"/>
  <c r="BN2213" i="1" s="1"/>
  <c r="BE757" i="1"/>
  <c r="BE890" i="1"/>
  <c r="BE1648" i="1"/>
  <c r="BN1648" i="1" s="1"/>
  <c r="BE2909" i="1"/>
  <c r="BN2909" i="1" s="1"/>
  <c r="BE1958" i="1"/>
  <c r="BN1958" i="1" s="1"/>
  <c r="BE646" i="1"/>
  <c r="BN646" i="1" s="1"/>
  <c r="BE410" i="1"/>
  <c r="BN410" i="1" s="1"/>
  <c r="BE1288" i="1"/>
  <c r="BN1288" i="1" s="1"/>
  <c r="BE716" i="1"/>
  <c r="BE2155" i="1"/>
  <c r="BE1534" i="1"/>
  <c r="BE2405" i="1"/>
  <c r="BN2405" i="1" s="1"/>
  <c r="BE455" i="1"/>
  <c r="BN455" i="1" s="1"/>
  <c r="BE2598" i="1"/>
  <c r="BN2598" i="1" s="1"/>
  <c r="BE2836" i="1"/>
  <c r="BN2836" i="1" s="1"/>
  <c r="BE1004" i="1"/>
  <c r="BE2793" i="1"/>
  <c r="BN2793" i="1" s="1"/>
  <c r="BE645" i="1"/>
  <c r="BN645" i="1" s="1"/>
  <c r="BE1611" i="1"/>
  <c r="BN1611" i="1" s="1"/>
  <c r="BE27" i="1"/>
  <c r="BN27" i="1" s="1"/>
  <c r="BE1556" i="1"/>
  <c r="BN1556" i="1" s="1"/>
  <c r="BE360" i="1"/>
  <c r="BN360" i="1" s="1"/>
  <c r="BE1370" i="1"/>
  <c r="BE1505" i="1"/>
  <c r="BN1505" i="1" s="1"/>
  <c r="BE1584" i="1"/>
  <c r="BE1989" i="1"/>
  <c r="BE1022" i="1"/>
  <c r="BN1022" i="1" s="1"/>
  <c r="BE1975" i="1"/>
  <c r="BN1975" i="1" s="1"/>
  <c r="BE1897" i="1"/>
  <c r="BN1897" i="1" s="1"/>
  <c r="BE915" i="1"/>
  <c r="BE1964" i="1"/>
  <c r="BN1964" i="1" s="1"/>
  <c r="BE2910" i="1"/>
  <c r="BE1117" i="1"/>
  <c r="BN1117" i="1" s="1"/>
  <c r="BE2349" i="1"/>
  <c r="BN2349" i="1" s="1"/>
  <c r="BE788" i="1"/>
  <c r="BN788" i="1" s="1"/>
  <c r="BE2131" i="1"/>
  <c r="BE875" i="1"/>
  <c r="BN875" i="1" s="1"/>
  <c r="BE1602" i="1"/>
  <c r="BN1602" i="1" s="1"/>
  <c r="BE1729" i="1"/>
  <c r="BN1729" i="1" s="1"/>
  <c r="BE1816" i="1"/>
  <c r="BE2582" i="1"/>
  <c r="BE1582" i="1"/>
  <c r="BN1582" i="1" s="1"/>
  <c r="BE2431" i="1"/>
  <c r="BE2270" i="1"/>
  <c r="BN2270" i="1" s="1"/>
  <c r="BE900" i="1"/>
  <c r="BN900" i="1" s="1"/>
  <c r="BE391" i="1"/>
  <c r="BN391" i="1" s="1"/>
  <c r="BE2451" i="1"/>
  <c r="BN2451" i="1" s="1"/>
  <c r="BE2437" i="1"/>
  <c r="BN2437" i="1" s="1"/>
  <c r="BE1342" i="1"/>
  <c r="BN1342" i="1" s="1"/>
  <c r="BE2515" i="1"/>
  <c r="BE1095" i="1"/>
  <c r="BN1095" i="1" s="1"/>
  <c r="BE2293" i="1"/>
  <c r="BN2293" i="1" s="1"/>
  <c r="BE1132" i="1"/>
  <c r="BN1132" i="1" s="1"/>
  <c r="BE1714" i="1"/>
  <c r="BN1714" i="1" s="1"/>
  <c r="BE1849" i="1"/>
  <c r="BE1984" i="1"/>
  <c r="BE2574" i="1"/>
  <c r="BE1142" i="1"/>
  <c r="BN1142" i="1" s="1"/>
  <c r="BE2119" i="1"/>
  <c r="BN2119" i="1" s="1"/>
  <c r="BE939" i="1"/>
  <c r="BN939" i="1" s="1"/>
  <c r="BE313" i="1"/>
  <c r="BN313" i="1" s="1"/>
  <c r="BE1521" i="1"/>
  <c r="BN1521" i="1" s="1"/>
  <c r="BE1811" i="1"/>
  <c r="BN1811" i="1" s="1"/>
  <c r="BE2219" i="1"/>
  <c r="BE2529" i="1"/>
  <c r="BN2529" i="1" s="1"/>
  <c r="BE2888" i="1"/>
  <c r="BN2888" i="1" s="1"/>
  <c r="BE652" i="1"/>
  <c r="BN652" i="1" s="1"/>
  <c r="BE2468" i="1"/>
  <c r="BN2468" i="1" s="1"/>
  <c r="BE947" i="1"/>
  <c r="BN947" i="1" s="1"/>
  <c r="BE2754" i="1"/>
  <c r="BE1106" i="1"/>
  <c r="BE1233" i="1"/>
  <c r="BE1304" i="1"/>
  <c r="BN1304" i="1" s="1"/>
  <c r="BE1397" i="1"/>
  <c r="BN1397" i="1" s="1"/>
  <c r="BE846" i="1"/>
  <c r="BN846" i="1" s="1"/>
  <c r="BE1759" i="1"/>
  <c r="BN1759" i="1" s="1"/>
  <c r="BE2456" i="1"/>
  <c r="BN2456" i="1" s="1"/>
  <c r="BE910" i="1"/>
  <c r="BN910" i="1" s="1"/>
  <c r="BE1146" i="1"/>
  <c r="BE1796" i="1"/>
  <c r="BN1796" i="1" s="1"/>
  <c r="BE2197" i="1"/>
  <c r="BN2197" i="1" s="1"/>
  <c r="BE2521" i="1"/>
  <c r="BN2521" i="1" s="1"/>
  <c r="BE2880" i="1"/>
  <c r="BN2880" i="1" s="1"/>
  <c r="BE636" i="1"/>
  <c r="BN636" i="1" s="1"/>
  <c r="BE2445" i="1"/>
  <c r="BN2445" i="1" s="1"/>
  <c r="BE932" i="1"/>
  <c r="BE2746" i="1"/>
  <c r="BN2746" i="1" s="1"/>
  <c r="BE1098" i="1"/>
  <c r="BN1098" i="1" s="1"/>
  <c r="BE1225" i="1"/>
  <c r="BN1225" i="1" s="1"/>
  <c r="BE1280" i="1"/>
  <c r="BN1280" i="1" s="1"/>
  <c r="BE1381" i="1"/>
  <c r="BN1381" i="1" s="1"/>
  <c r="BE838" i="1"/>
  <c r="BN838" i="1" s="1"/>
  <c r="BE1751" i="1"/>
  <c r="BE428" i="1"/>
  <c r="BN428" i="1" s="1"/>
  <c r="BE2800" i="1"/>
  <c r="BN2800" i="1" s="1"/>
  <c r="BE735" i="1"/>
  <c r="BN735" i="1" s="1"/>
  <c r="BE2693" i="1"/>
  <c r="BN2693" i="1" s="1"/>
  <c r="BE2726" i="1"/>
  <c r="BN2726" i="1" s="1"/>
  <c r="BE1635" i="1"/>
  <c r="BN1635" i="1" s="1"/>
  <c r="BE492" i="1"/>
  <c r="BE1300" i="1"/>
  <c r="BN1300" i="1" s="1"/>
  <c r="BE2436" i="1"/>
  <c r="BN2436" i="1" s="1"/>
  <c r="BE1363" i="1"/>
  <c r="BN1363" i="1" s="1"/>
  <c r="BE1802" i="1"/>
  <c r="BN1802" i="1" s="1"/>
  <c r="BE1945" i="1"/>
  <c r="BN1945" i="1" s="1"/>
  <c r="BE276" i="1"/>
  <c r="BN276" i="1" s="1"/>
  <c r="BE1296" i="1"/>
  <c r="BE1878" i="1"/>
  <c r="BN1878" i="1" s="1"/>
  <c r="BE2743" i="1"/>
  <c r="BN2743" i="1" s="1"/>
  <c r="BE987" i="1"/>
  <c r="BN987" i="1" s="1"/>
  <c r="BE2944" i="1"/>
  <c r="BN2944" i="1" s="1"/>
  <c r="BE2052" i="1"/>
  <c r="BN2052" i="1" s="1"/>
  <c r="BE2571" i="1"/>
  <c r="BN2571" i="1" s="1"/>
  <c r="BE2617" i="1"/>
  <c r="BE270" i="1"/>
  <c r="BN270" i="1" s="1"/>
  <c r="BE1230" i="1"/>
  <c r="BN1230" i="1" s="1"/>
  <c r="BE2683" i="1"/>
  <c r="BN2683" i="1" s="1"/>
  <c r="BE1244" i="1"/>
  <c r="BN1244" i="1" s="1"/>
  <c r="BE2842" i="1"/>
  <c r="BN2842" i="1" s="1"/>
  <c r="BE1194" i="1"/>
  <c r="BN1194" i="1" s="1"/>
  <c r="BE1321" i="1"/>
  <c r="BE1408" i="1"/>
  <c r="BN1408" i="1" s="1"/>
  <c r="BE1589" i="1"/>
  <c r="BN1589" i="1" s="1"/>
  <c r="BE958" i="1"/>
  <c r="BN958" i="1" s="1"/>
  <c r="BE1879" i="1"/>
  <c r="BN1879" i="1" s="1"/>
  <c r="BE2952" i="1"/>
  <c r="BN2952" i="1" s="1"/>
  <c r="BE1054" i="1"/>
  <c r="BN1054" i="1" s="1"/>
  <c r="BE809" i="1"/>
  <c r="BE1413" i="1"/>
  <c r="BN1413" i="1" s="1"/>
  <c r="BE1699" i="1"/>
  <c r="BN1699" i="1" s="1"/>
  <c r="BE2369" i="1"/>
  <c r="BN2369" i="1" s="1"/>
  <c r="BE2680" i="1"/>
  <c r="BN2680" i="1" s="1"/>
  <c r="BE2902" i="1"/>
  <c r="BN2902" i="1" s="1"/>
  <c r="BE2087" i="1"/>
  <c r="BN2087" i="1" s="1"/>
  <c r="BE563" i="1"/>
  <c r="BE2610" i="1"/>
  <c r="BN2610" i="1" s="1"/>
  <c r="BE962" i="1"/>
  <c r="BN962" i="1" s="1"/>
  <c r="BE1081" i="1"/>
  <c r="BN1081" i="1" s="1"/>
  <c r="BE976" i="1"/>
  <c r="BN976" i="1" s="1"/>
  <c r="BE669" i="1"/>
  <c r="BN669" i="1" s="1"/>
  <c r="BE53" i="1"/>
  <c r="BN53" i="1" s="1"/>
  <c r="BE1151" i="1"/>
  <c r="BE414" i="1"/>
  <c r="BN414" i="1" s="1"/>
  <c r="BE1046" i="1"/>
  <c r="BN1046" i="1" s="1"/>
  <c r="BE579" i="1"/>
  <c r="BN579" i="1" s="1"/>
  <c r="BE2761" i="1"/>
  <c r="BN2761" i="1" s="1"/>
  <c r="BE2001" i="1"/>
  <c r="BN2001" i="1" s="1"/>
  <c r="BE2200" i="1"/>
  <c r="BN2200" i="1" s="1"/>
  <c r="BE2190" i="1"/>
  <c r="BE1301" i="1"/>
  <c r="BN1301" i="1" s="1"/>
  <c r="BE2427" i="1"/>
  <c r="BN2427" i="1" s="1"/>
  <c r="BE2234" i="1"/>
  <c r="BN2234" i="1" s="1"/>
  <c r="BE618" i="1"/>
  <c r="BN618" i="1" s="1"/>
  <c r="BE721" i="1"/>
  <c r="BN721" i="1" s="1"/>
  <c r="BE688" i="1"/>
  <c r="BN688" i="1" s="1"/>
  <c r="BE304" i="1"/>
  <c r="BE2222" i="1"/>
  <c r="BN2222" i="1" s="1"/>
  <c r="BE2573" i="1"/>
  <c r="BN2573" i="1" s="1"/>
  <c r="BE2607" i="1"/>
  <c r="BN2607" i="1" s="1"/>
  <c r="BE1927" i="1"/>
  <c r="BN1927" i="1" s="1"/>
  <c r="BE2477" i="1"/>
  <c r="BN2477" i="1" s="1"/>
  <c r="BE2593" i="1"/>
  <c r="BN2593" i="1" s="1"/>
  <c r="BE26" i="1"/>
  <c r="BE1077" i="1"/>
  <c r="BN1077" i="1" s="1"/>
  <c r="BE2645" i="1"/>
  <c r="BN2645" i="1" s="1"/>
  <c r="BE1203" i="1"/>
  <c r="BN1203" i="1" s="1"/>
  <c r="BE2818" i="1"/>
  <c r="BN2818" i="1" s="1"/>
  <c r="BE1170" i="1"/>
  <c r="BN1170" i="1" s="1"/>
  <c r="BE1297" i="1"/>
  <c r="BN1297" i="1" s="1"/>
  <c r="BE1376" i="1"/>
  <c r="BE1565" i="1"/>
  <c r="BN1565" i="1" s="1"/>
  <c r="BE934" i="1"/>
  <c r="BN934" i="1" s="1"/>
  <c r="BE1839" i="1"/>
  <c r="BN1839" i="1" s="1"/>
  <c r="BE1205" i="1"/>
  <c r="BN1205" i="1" s="1"/>
  <c r="BE675" i="1"/>
  <c r="BN675" i="1" s="1"/>
  <c r="BE2611" i="1"/>
  <c r="BN2611" i="1" s="1"/>
  <c r="BE1187" i="1"/>
  <c r="BE2833" i="1"/>
  <c r="BN2833" i="1" s="1"/>
  <c r="BE701" i="1"/>
  <c r="BN701" i="1" s="1"/>
  <c r="BE1756" i="1"/>
  <c r="BN1756" i="1" s="1"/>
  <c r="BE294" i="1"/>
  <c r="BN294" i="1" s="1"/>
  <c r="BE1613" i="1"/>
  <c r="BN1613" i="1" s="1"/>
  <c r="BE439" i="1"/>
  <c r="BN439" i="1" s="1"/>
  <c r="BE1402" i="1"/>
  <c r="BE1537" i="1"/>
  <c r="BN1537" i="1" s="1"/>
  <c r="BE1616" i="1"/>
  <c r="BN1616" i="1" s="1"/>
  <c r="BE2101" i="1"/>
  <c r="BN2101" i="1" s="1"/>
  <c r="BE1190" i="1"/>
  <c r="BN1190" i="1" s="1"/>
  <c r="BE2199" i="1"/>
  <c r="BN2199" i="1" s="1"/>
  <c r="BE1754" i="1"/>
  <c r="BN1754" i="1" s="1"/>
  <c r="BE921" i="1"/>
  <c r="BE1107" i="1"/>
  <c r="BN1107" i="1" s="1"/>
  <c r="BE925" i="1"/>
  <c r="BN925" i="1" s="1"/>
  <c r="BE2209" i="1"/>
  <c r="BN2209" i="1" s="1"/>
  <c r="BE2432" i="1"/>
  <c r="BN2432" i="1" s="1"/>
  <c r="BE2531" i="1"/>
  <c r="BN2531" i="1" s="1"/>
  <c r="BE1763" i="1"/>
  <c r="BN1763" i="1" s="1"/>
  <c r="BE2813" i="1"/>
  <c r="BE2450" i="1"/>
  <c r="BN2450" i="1" s="1"/>
  <c r="BE802" i="1"/>
  <c r="BN802" i="1" s="1"/>
  <c r="BE913" i="1"/>
  <c r="BN913" i="1" s="1"/>
  <c r="BE912" i="1"/>
  <c r="BN912" i="1" s="1"/>
  <c r="BE805" i="1"/>
  <c r="BN805" i="1" s="1"/>
  <c r="BE297" i="1"/>
  <c r="BN297" i="1" s="1"/>
  <c r="BE290" i="1"/>
  <c r="BE1439" i="1"/>
  <c r="BN1439" i="1" s="1"/>
  <c r="BE1760" i="1"/>
  <c r="BN1760" i="1" s="1"/>
  <c r="BE2188" i="1"/>
  <c r="BN2188" i="1" s="1"/>
  <c r="BE2304" i="1"/>
  <c r="BN2304" i="1" s="1"/>
  <c r="BE2463" i="1"/>
  <c r="BN2463" i="1" s="1"/>
  <c r="BE2186" i="1"/>
  <c r="BN2186" i="1" s="1"/>
  <c r="BE2434" i="1"/>
  <c r="BE2772" i="1"/>
  <c r="BN2772" i="1" s="1"/>
  <c r="BE2757" i="1"/>
  <c r="BN2757" i="1" s="1"/>
  <c r="BE2578" i="1"/>
  <c r="BN2578" i="1" s="1"/>
  <c r="BE325" i="1"/>
  <c r="BN325" i="1" s="1"/>
  <c r="BE596" i="1"/>
  <c r="BN596" i="1" s="1"/>
  <c r="BE2143" i="1"/>
  <c r="BN2143" i="1" s="1"/>
  <c r="BE2660" i="1"/>
  <c r="BE1214" i="1"/>
  <c r="BN1214" i="1" s="1"/>
  <c r="BE1418" i="1"/>
  <c r="BN1418" i="1" s="1"/>
  <c r="BE408" i="1"/>
  <c r="BN408" i="1" s="1"/>
  <c r="BE1606" i="1"/>
  <c r="BN1606" i="1" s="1"/>
  <c r="BE2637" i="1"/>
  <c r="BN2637" i="1" s="1"/>
  <c r="BE420" i="1"/>
  <c r="BN420" i="1" s="1"/>
  <c r="BE2665" i="1"/>
  <c r="BE350" i="1"/>
  <c r="BN350" i="1" s="1"/>
  <c r="BE1374" i="1"/>
  <c r="BN1374" i="1" s="1"/>
  <c r="BE2773" i="1"/>
  <c r="BN2773" i="1" s="1"/>
  <c r="BE1372" i="1"/>
  <c r="BN1372" i="1" s="1"/>
  <c r="BE2906" i="1"/>
  <c r="BN2906" i="1" s="1"/>
  <c r="BE1242" i="1"/>
  <c r="BN1242" i="1" s="1"/>
  <c r="BE1377" i="1"/>
  <c r="BE1456" i="1"/>
  <c r="BN1456" i="1" s="1"/>
  <c r="BE1669" i="1"/>
  <c r="BN1669" i="1" s="1"/>
  <c r="BE878" i="1"/>
  <c r="BN878" i="1" s="1"/>
  <c r="BE1791" i="1"/>
  <c r="BN1791" i="1" s="1"/>
  <c r="BE457" i="1"/>
  <c r="BN457" i="1" s="1"/>
  <c r="BE2544" i="1"/>
  <c r="BN2544" i="1" s="1"/>
  <c r="BE2901" i="1"/>
  <c r="BE1555" i="1"/>
  <c r="BN1555" i="1" s="1"/>
  <c r="BE2913" i="1"/>
  <c r="BN2913" i="1" s="1"/>
  <c r="BE827" i="1"/>
  <c r="BN827" i="1" s="1"/>
  <c r="BE1847" i="1"/>
  <c r="BN1847" i="1" s="1"/>
  <c r="BE459" i="1"/>
  <c r="BN459" i="1" s="1"/>
  <c r="BE1845" i="1"/>
  <c r="BN1845" i="1" s="1"/>
  <c r="BE685" i="1"/>
  <c r="BE1490" i="1"/>
  <c r="BN1490" i="1" s="1"/>
  <c r="BE1609" i="1"/>
  <c r="BN1609" i="1" s="1"/>
  <c r="BE1696" i="1"/>
  <c r="BN1696" i="1" s="1"/>
  <c r="BE2406" i="1"/>
  <c r="BN2406" i="1" s="1"/>
  <c r="BE1358" i="1"/>
  <c r="BN1358" i="1" s="1"/>
  <c r="BE2303" i="1"/>
  <c r="BN2303" i="1" s="1"/>
  <c r="BE1412" i="1"/>
  <c r="BE2779" i="1"/>
  <c r="BN2779" i="1" s="1"/>
  <c r="BE1948" i="1"/>
  <c r="BN1948" i="1" s="1"/>
  <c r="BE2867" i="1"/>
  <c r="BN2867" i="1" s="1"/>
  <c r="BE1091" i="1"/>
  <c r="BN1091" i="1" s="1"/>
  <c r="BE2320" i="1"/>
  <c r="BN2320" i="1" s="1"/>
  <c r="BE772" i="1"/>
  <c r="BE2116" i="1"/>
  <c r="BN2116" i="1" s="1"/>
  <c r="BE851" i="1"/>
  <c r="BN851" i="1" s="1"/>
  <c r="BE1594" i="1"/>
  <c r="BN1594" i="1" s="1"/>
  <c r="BE1713" i="1"/>
  <c r="BN1713" i="1" s="1"/>
  <c r="BE1808" i="1"/>
  <c r="BN1808" i="1" s="1"/>
  <c r="BE2398" i="1"/>
  <c r="BN2398" i="1" s="1"/>
  <c r="BE1006" i="1"/>
  <c r="BE1959" i="1"/>
  <c r="BN1959" i="1" s="1"/>
  <c r="BE2296" i="1"/>
  <c r="BN2296" i="1" s="1"/>
  <c r="BE1999" i="1"/>
  <c r="BN1999" i="1" s="1"/>
  <c r="BE1856" i="1"/>
  <c r="BN1856" i="1" s="1"/>
  <c r="BE1484" i="1"/>
  <c r="BN1484" i="1" s="1"/>
  <c r="BE1804" i="1"/>
  <c r="BN1804" i="1" s="1"/>
  <c r="BE2417" i="1"/>
  <c r="BE2752" i="1"/>
  <c r="BN2752" i="1" s="1"/>
  <c r="BE175" i="1"/>
  <c r="BN175" i="1" s="1"/>
  <c r="BE2157" i="1"/>
  <c r="BN2157" i="1" s="1"/>
  <c r="BE654" i="1"/>
  <c r="BN654" i="1" s="1"/>
  <c r="BE2642" i="1"/>
  <c r="BN2642" i="1" s="1"/>
  <c r="BE994" i="1"/>
  <c r="BN994" i="1" s="1"/>
  <c r="BE1113" i="1"/>
  <c r="BE1168" i="1"/>
  <c r="BN1168" i="1" s="1"/>
  <c r="BE1141" i="1"/>
  <c r="BN1141" i="1" s="1"/>
  <c r="BE670" i="1"/>
  <c r="BN670" i="1" s="1"/>
  <c r="BE1639" i="1"/>
  <c r="BN1639" i="1" s="1"/>
  <c r="BE924" i="1"/>
  <c r="BN924" i="1" s="1"/>
  <c r="BE2647" i="1"/>
  <c r="BN2647" i="1" s="1"/>
  <c r="BE1633" i="1"/>
  <c r="BE1459" i="1"/>
  <c r="BN1459" i="1" s="1"/>
  <c r="BE1782" i="1"/>
  <c r="BN1782" i="1" s="1"/>
  <c r="BE2393" i="1"/>
  <c r="BN2393" i="1" s="1"/>
  <c r="BE2744" i="1"/>
  <c r="BN2744" i="1" s="1"/>
  <c r="BE2941" i="1"/>
  <c r="BN2941" i="1" s="1"/>
  <c r="BE2125" i="1"/>
  <c r="BN2125" i="1" s="1"/>
  <c r="BE647" i="1"/>
  <c r="BE2634" i="1"/>
  <c r="BN2634" i="1" s="1"/>
  <c r="BE986" i="1"/>
  <c r="BN986" i="1" s="1"/>
  <c r="BE1105" i="1"/>
  <c r="BN1105" i="1" s="1"/>
  <c r="BE1160" i="1"/>
  <c r="BN1160" i="1" s="1"/>
  <c r="BE1133" i="1"/>
  <c r="BN1133" i="1" s="1"/>
  <c r="BE662" i="1"/>
  <c r="BN662" i="1" s="1"/>
  <c r="BE1631" i="1"/>
  <c r="BE1723" i="1"/>
  <c r="BN1723" i="1" s="1"/>
  <c r="BE1716" i="1"/>
  <c r="BN1716" i="1" s="1"/>
  <c r="BE559" i="1"/>
  <c r="BN559" i="1" s="1"/>
  <c r="BE2371" i="1"/>
  <c r="BN2371" i="1" s="1"/>
  <c r="BE2348" i="1"/>
  <c r="BN2348" i="1" s="1"/>
  <c r="BE1299" i="1"/>
  <c r="BN1299" i="1" s="1"/>
  <c r="BE2486" i="1"/>
  <c r="BE1068" i="1"/>
  <c r="BN1068" i="1" s="1"/>
  <c r="BE2245" i="1"/>
  <c r="BN2245" i="1" s="1"/>
  <c r="BE1063" i="1"/>
  <c r="BN1063" i="1" s="1"/>
  <c r="BE1690" i="1"/>
  <c r="BN1690" i="1" s="1"/>
  <c r="BE1825" i="1"/>
  <c r="BN1825" i="1" s="1"/>
  <c r="BE1960" i="1"/>
  <c r="BN1960" i="1" s="1"/>
  <c r="BE2734" i="1"/>
  <c r="BE1694" i="1"/>
  <c r="BN1694" i="1" s="1"/>
  <c r="BE2551" i="1"/>
  <c r="BN2551" i="1" s="1"/>
  <c r="BE2812" i="1"/>
  <c r="BN2812" i="1" s="1"/>
  <c r="BE1399" i="1"/>
  <c r="BN1399" i="1" s="1"/>
  <c r="BE1774" i="1"/>
  <c r="BN1774" i="1" s="1"/>
  <c r="BE2147" i="1"/>
  <c r="BN2147" i="1" s="1"/>
  <c r="BE2505" i="1"/>
  <c r="BE2864" i="1"/>
  <c r="BN2864" i="1" s="1"/>
  <c r="BE603" i="1"/>
  <c r="BN603" i="1" s="1"/>
  <c r="BE2404" i="1"/>
  <c r="BN2404" i="1" s="1"/>
  <c r="BE908" i="1"/>
  <c r="BN908" i="1" s="1"/>
  <c r="BE2730" i="1"/>
  <c r="BN2730" i="1" s="1"/>
  <c r="BE1082" i="1"/>
  <c r="BN1082" i="1" s="1"/>
  <c r="BE1209" i="1"/>
  <c r="BE1264" i="1"/>
  <c r="BN1264" i="1" s="1"/>
  <c r="BE1357" i="1"/>
  <c r="BN1357" i="1" s="1"/>
  <c r="BE822" i="1"/>
  <c r="BN822" i="1" s="1"/>
  <c r="BE1735" i="1"/>
  <c r="BN1735" i="1" s="1"/>
  <c r="BE2008" i="1"/>
  <c r="BN2008" i="1" s="1"/>
  <c r="BE2487" i="1"/>
  <c r="BN2487" i="1" s="1"/>
  <c r="BE1216" i="1"/>
  <c r="BE1207" i="1"/>
  <c r="BN1207" i="1" s="1"/>
  <c r="BE1227" i="1"/>
  <c r="BN1227" i="1" s="1"/>
  <c r="BE2257" i="1"/>
  <c r="BN2257" i="1" s="1"/>
  <c r="BE2504" i="1"/>
  <c r="BN2504" i="1" s="1"/>
  <c r="BE2686" i="1"/>
  <c r="BN2686" i="1" s="1"/>
  <c r="BE1874" i="1"/>
  <c r="BN1874" i="1" s="1"/>
  <c r="BE2900" i="1"/>
  <c r="BE2498" i="1"/>
  <c r="BN2498" i="1" s="1"/>
  <c r="BE850" i="1"/>
  <c r="BN850" i="1" s="1"/>
  <c r="BE969" i="1"/>
  <c r="BN969" i="1" s="1"/>
  <c r="BE832" i="1"/>
  <c r="BN832" i="1" s="1"/>
  <c r="BE477" i="1"/>
  <c r="BN477" i="1" s="1"/>
  <c r="BE2318" i="1"/>
  <c r="BN2318" i="1" s="1"/>
  <c r="BE543" i="1"/>
  <c r="BE1123" i="1"/>
  <c r="BN1123" i="1" s="1"/>
  <c r="BE2471" i="1"/>
  <c r="BN2471" i="1" s="1"/>
  <c r="BE2453" i="1"/>
  <c r="BN2453" i="1" s="1"/>
  <c r="BE2428" i="1"/>
  <c r="BN2428" i="1" s="1"/>
  <c r="BE2040" i="1"/>
  <c r="BN2040" i="1" s="1"/>
  <c r="BE2029" i="1"/>
  <c r="BE1053" i="1"/>
  <c r="BN1053" i="1" s="1"/>
  <c r="BE2204" i="1"/>
  <c r="BN2204" i="1" s="1"/>
  <c r="BE2122" i="1"/>
  <c r="BN2122" i="1" s="1"/>
  <c r="BE506" i="1"/>
  <c r="BE593" i="1"/>
  <c r="BN593" i="1" s="1"/>
  <c r="BE552" i="1"/>
  <c r="BN552" i="1" s="1"/>
  <c r="BE2350" i="1"/>
  <c r="BE2847" i="1"/>
  <c r="BN2847" i="1" s="1"/>
  <c r="BE1420" i="1"/>
  <c r="BN1420" i="1" s="1"/>
  <c r="BE2090" i="1"/>
  <c r="BN2090" i="1" s="1"/>
  <c r="BE1715" i="1"/>
  <c r="BE2013" i="1"/>
  <c r="BN2013" i="1" s="1"/>
  <c r="BE2481" i="1"/>
  <c r="BN2481" i="1" s="1"/>
  <c r="BE2832" i="1"/>
  <c r="BE453" i="1"/>
  <c r="BN453" i="1" s="1"/>
  <c r="BE2314" i="1"/>
  <c r="BN2314" i="1" s="1"/>
  <c r="BE835" i="1"/>
  <c r="BN835" i="1" s="1"/>
  <c r="BE2706" i="1"/>
  <c r="BE1058" i="1"/>
  <c r="BN1058" i="1" s="1"/>
  <c r="BE1185" i="1"/>
  <c r="BN1185" i="1" s="1"/>
  <c r="BE1240" i="1"/>
  <c r="BE1261" i="1"/>
  <c r="BN1261" i="1" s="1"/>
  <c r="BE782" i="1"/>
  <c r="BN782" i="1" s="1"/>
  <c r="BE1711" i="1"/>
  <c r="BN1711" i="1" s="1"/>
  <c r="BE758" i="1"/>
  <c r="BE2392" i="1"/>
  <c r="BN2392" i="1" s="1"/>
  <c r="BE2692" i="1"/>
  <c r="BN2692" i="1" s="1"/>
  <c r="BE613" i="1"/>
  <c r="BE2705" i="1"/>
  <c r="BN2705" i="1" s="1"/>
  <c r="BE380" i="1"/>
  <c r="BN380" i="1" s="1"/>
  <c r="BE1445" i="1"/>
  <c r="BN1445" i="1" s="1"/>
  <c r="BE2844" i="1"/>
  <c r="BE1427" i="1"/>
  <c r="BN1427" i="1" s="1"/>
  <c r="BE2938" i="1"/>
  <c r="BN2938" i="1" s="1"/>
  <c r="BE1282" i="1"/>
  <c r="BE1417" i="1"/>
  <c r="BN1417" i="1" s="1"/>
  <c r="BE1488" i="1"/>
  <c r="BN1488" i="1" s="1"/>
  <c r="BE1701" i="1"/>
  <c r="BN1701" i="1" s="1"/>
  <c r="BE1062" i="1"/>
  <c r="BE2015" i="1"/>
  <c r="BN2015" i="1" s="1"/>
  <c r="BE1769" i="1"/>
  <c r="BN1769" i="1" s="1"/>
  <c r="BE920" i="1"/>
  <c r="BE725" i="1"/>
  <c r="BN725" i="1" s="1"/>
  <c r="BE396" i="1"/>
  <c r="BN396" i="1" s="1"/>
  <c r="BE2073" i="1"/>
  <c r="BN2073" i="1" s="1"/>
  <c r="BE2272" i="1"/>
  <c r="BE2333" i="1"/>
  <c r="BN2333" i="1" s="1"/>
  <c r="BE1421" i="1"/>
  <c r="BN1421" i="1" s="1"/>
  <c r="BE2588" i="1"/>
  <c r="BE2306" i="1"/>
  <c r="BN2306" i="1" s="1"/>
  <c r="BE690" i="1"/>
  <c r="BN690" i="1" s="1"/>
  <c r="BE801" i="1"/>
  <c r="BN801" i="1" s="1"/>
  <c r="BE776" i="1"/>
  <c r="BE589" i="1"/>
  <c r="BN589" i="1" s="1"/>
  <c r="BE1902" i="1"/>
  <c r="BN1902" i="1" s="1"/>
  <c r="BE447" i="1"/>
  <c r="BE781" i="1"/>
  <c r="BN781" i="1" s="1"/>
  <c r="BE1452" i="1"/>
  <c r="BN1452" i="1" s="1"/>
  <c r="BE1665" i="1"/>
  <c r="BN1665" i="1" s="1"/>
  <c r="BE2022" i="1"/>
  <c r="BE2438" i="1"/>
  <c r="BN2438" i="1" s="1"/>
  <c r="BE825" i="1"/>
  <c r="BN825" i="1" s="1"/>
  <c r="BE663" i="1"/>
  <c r="BE31" i="1"/>
  <c r="BN31" i="1" s="1"/>
  <c r="BE2120" i="1"/>
  <c r="BN2120" i="1" s="1"/>
  <c r="BE389" i="1"/>
  <c r="BN389" i="1" s="1"/>
  <c r="BE2499" i="1"/>
  <c r="BE784" i="1"/>
  <c r="BN784" i="1" s="1"/>
  <c r="BE1024" i="1"/>
  <c r="BN1024" i="1" s="1"/>
  <c r="BE1996" i="1"/>
  <c r="BE2887" i="1"/>
  <c r="BN2887" i="1" s="1"/>
  <c r="BE1636" i="1"/>
  <c r="BN1636" i="1" s="1"/>
  <c r="BE1444" i="1"/>
  <c r="BN1444" i="1" s="1"/>
  <c r="BE1152" i="1"/>
  <c r="BE789" i="1"/>
  <c r="BN789" i="1" s="1"/>
  <c r="BE2930" i="1"/>
  <c r="BN2930" i="1" s="1"/>
  <c r="BE1944" i="1"/>
  <c r="BE1797" i="1"/>
  <c r="BN1797" i="1" s="1"/>
  <c r="BE942" i="1"/>
  <c r="BN942" i="1" s="1"/>
  <c r="BE1788" i="1"/>
  <c r="BN1788" i="1" s="1"/>
  <c r="BE564" i="1"/>
  <c r="BE602" i="1"/>
  <c r="BN602" i="1" s="1"/>
  <c r="BE1125" i="1"/>
  <c r="BN1125" i="1" s="1"/>
  <c r="BE2386" i="1"/>
  <c r="BE831" i="1"/>
  <c r="BN831" i="1" s="1"/>
  <c r="BE1846" i="1"/>
  <c r="BN1846" i="1" s="1"/>
  <c r="BE2339" i="1"/>
  <c r="BN2339" i="1" s="1"/>
  <c r="BE2553" i="1"/>
  <c r="BE2920" i="1"/>
  <c r="BN2920" i="1" s="1"/>
  <c r="BE837" i="1"/>
  <c r="BN837" i="1" s="1"/>
  <c r="BE2526" i="1"/>
  <c r="BE1075" i="1"/>
  <c r="BN1075" i="1" s="1"/>
  <c r="BE2778" i="1"/>
  <c r="BN2778" i="1" s="1"/>
  <c r="BE1130" i="1"/>
  <c r="BN1130" i="1" s="1"/>
  <c r="BE1257" i="1"/>
  <c r="BE1336" i="1"/>
  <c r="BN1336" i="1" s="1"/>
  <c r="BE1493" i="1"/>
  <c r="BN1493" i="1" s="1"/>
  <c r="BE710" i="1"/>
  <c r="BE1663" i="1"/>
  <c r="BN1663" i="1" s="1"/>
  <c r="BE656" i="1"/>
  <c r="BN656" i="1" s="1"/>
  <c r="BE248" i="1"/>
  <c r="BN248" i="1" s="1"/>
  <c r="BE2807" i="1"/>
  <c r="BE931" i="1"/>
  <c r="BN931" i="1" s="1"/>
  <c r="BE2785" i="1"/>
  <c r="BN2785" i="1" s="1"/>
  <c r="BE621" i="1"/>
  <c r="BE1599" i="1"/>
  <c r="BN1599" i="1" s="1"/>
  <c r="BE2951" i="1"/>
  <c r="BN2951" i="1" s="1"/>
  <c r="BE1547" i="1"/>
  <c r="BN1547" i="1" s="1"/>
  <c r="BE349" i="1"/>
  <c r="BE1354" i="1"/>
  <c r="BN1354" i="1" s="1"/>
  <c r="BE1497" i="1"/>
  <c r="BN1497" i="1" s="1"/>
  <c r="BE1576" i="1"/>
  <c r="BE1949" i="1"/>
  <c r="BN1949" i="1" s="1"/>
  <c r="BE1150" i="1"/>
  <c r="BN1150" i="1" s="1"/>
  <c r="BE2127" i="1"/>
  <c r="BN2127" i="1" s="1"/>
  <c r="BE728" i="1"/>
  <c r="BE1403" i="1"/>
  <c r="BN1403" i="1" s="1"/>
  <c r="BE2862" i="1"/>
  <c r="BN2862" i="1" s="1"/>
  <c r="BE1515" i="1"/>
  <c r="BE2905" i="1"/>
  <c r="BN2905" i="1" s="1"/>
  <c r="BE797" i="1"/>
  <c r="BN797" i="1" s="1"/>
  <c r="BE1843" i="1"/>
  <c r="BN1843" i="1" s="1"/>
  <c r="BE444" i="1"/>
  <c r="BE1835" i="1"/>
  <c r="BE676" i="1"/>
  <c r="BN676" i="1" s="1"/>
  <c r="BE1474" i="1"/>
  <c r="BE1601" i="1"/>
  <c r="BN1601" i="1" s="1"/>
  <c r="BE1688" i="1"/>
  <c r="BN1688" i="1" s="1"/>
  <c r="BE1917" i="1"/>
  <c r="BN1917" i="1" s="1"/>
  <c r="BE862" i="1"/>
  <c r="BE1767" i="1"/>
  <c r="BE2567" i="1"/>
  <c r="BN2567" i="1" s="1"/>
  <c r="BE519" i="1"/>
  <c r="BE640" i="1"/>
  <c r="BN640" i="1" s="1"/>
  <c r="BE1268" i="1"/>
  <c r="BN1268" i="1" s="1"/>
  <c r="BE1371" i="1"/>
  <c r="BN1371" i="1" s="1"/>
  <c r="BE2289" i="1"/>
  <c r="BE2552" i="1"/>
  <c r="BE2766" i="1"/>
  <c r="BN2766" i="1" s="1"/>
  <c r="BE1998" i="1"/>
  <c r="BE319" i="1"/>
  <c r="BN319" i="1" s="1"/>
  <c r="BE2530" i="1"/>
  <c r="BN2530" i="1" s="1"/>
  <c r="BE882" i="1"/>
  <c r="BN882" i="1" s="1"/>
  <c r="BE1001" i="1"/>
  <c r="BE1008" i="1"/>
  <c r="BE933" i="1"/>
  <c r="BN933" i="1" s="1"/>
  <c r="BE526" i="1"/>
  <c r="BE1503" i="1"/>
  <c r="BN1503" i="1" s="1"/>
  <c r="BE2853" i="1"/>
  <c r="BN2853" i="1" s="1"/>
  <c r="BE2798" i="1"/>
  <c r="BN2798" i="1" s="1"/>
  <c r="BE449" i="1"/>
  <c r="BE1245" i="1"/>
  <c r="BE1310" i="1"/>
  <c r="BN1310" i="1" s="1"/>
  <c r="BE2281" i="1"/>
  <c r="BE2536" i="1"/>
  <c r="BN2536" i="1" s="1"/>
  <c r="BE2759" i="1"/>
  <c r="BN2759" i="1" s="1"/>
  <c r="BE1939" i="1"/>
  <c r="BN1939" i="1" s="1"/>
  <c r="BE177" i="1"/>
  <c r="BE2522" i="1"/>
  <c r="BE874" i="1"/>
  <c r="BN874" i="1" s="1"/>
  <c r="BE993" i="1"/>
  <c r="BE1000" i="1"/>
  <c r="BN1000" i="1" s="1"/>
  <c r="BE917" i="1"/>
  <c r="BN917" i="1" s="1"/>
  <c r="BE518" i="1"/>
  <c r="BN518" i="1" s="1"/>
  <c r="BE1495" i="1"/>
  <c r="BE2036" i="1"/>
  <c r="BE1157" i="1"/>
  <c r="BN1157" i="1" s="1"/>
  <c r="BE330" i="1"/>
  <c r="BE1864" i="1"/>
  <c r="BN1864" i="1" s="1"/>
  <c r="BE2725" i="1"/>
  <c r="BN2725" i="1" s="1"/>
  <c r="BE1051" i="1"/>
  <c r="BN1051" i="1" s="1"/>
  <c r="BE2212" i="1"/>
  <c r="BE708" i="1"/>
  <c r="BE2051" i="1"/>
  <c r="BN2051" i="1" s="1"/>
  <c r="BE777" i="1"/>
  <c r="BE1570" i="1"/>
  <c r="BN1570" i="1" s="1"/>
  <c r="BE1689" i="1"/>
  <c r="BN1689" i="1" s="1"/>
  <c r="BE1784" i="1"/>
  <c r="BN1784" i="1" s="1"/>
  <c r="BE2534" i="1"/>
  <c r="BE1526" i="1"/>
  <c r="BE2399" i="1"/>
  <c r="BE295" i="1"/>
  <c r="BE1881" i="1"/>
  <c r="BN1881" i="1" s="1"/>
  <c r="BE1428" i="1"/>
  <c r="BN1428" i="1" s="1"/>
  <c r="BE1717" i="1"/>
  <c r="BN1717" i="1" s="1"/>
  <c r="BE2377" i="1"/>
  <c r="BE2720" i="1"/>
  <c r="BE2925" i="1"/>
  <c r="BN2925" i="1" s="1"/>
  <c r="BE2100" i="1"/>
  <c r="BE587" i="1"/>
  <c r="BN587" i="1" s="1"/>
  <c r="BE2618" i="1"/>
  <c r="BN2618" i="1" s="1"/>
  <c r="BE970" i="1"/>
  <c r="BN970" i="1" s="1"/>
  <c r="BE1089" i="1"/>
  <c r="BE1144" i="1"/>
  <c r="BE1093" i="1"/>
  <c r="BN1093" i="1" s="1"/>
  <c r="BE638" i="1"/>
  <c r="BE1615" i="1"/>
  <c r="BN1615" i="1" s="1"/>
  <c r="BE1435" i="1"/>
  <c r="BN1435" i="1" s="1"/>
  <c r="BE815" i="1"/>
  <c r="BN815" i="1" s="1"/>
  <c r="BE2037" i="1"/>
  <c r="BE923" i="1"/>
  <c r="BE760" i="1"/>
  <c r="BN760" i="1" s="1"/>
  <c r="BE2129" i="1"/>
  <c r="BE2352" i="1"/>
  <c r="BN2352" i="1" s="1"/>
  <c r="BE2429" i="1"/>
  <c r="BN2429" i="1" s="1"/>
  <c r="BE1627" i="1"/>
  <c r="BN1627" i="1" s="1"/>
  <c r="BE2712" i="1"/>
  <c r="BE2370" i="1"/>
  <c r="BE738" i="1"/>
  <c r="BN738" i="1" s="1"/>
  <c r="BE849" i="1"/>
  <c r="BE696" i="1"/>
  <c r="BN696" i="1" s="1"/>
  <c r="BE320" i="1"/>
  <c r="BN320" i="1" s="1"/>
  <c r="BE678" i="1"/>
  <c r="BN678" i="1" s="1"/>
  <c r="BE671" i="1"/>
  <c r="BE2309" i="1"/>
  <c r="BE314" i="1"/>
  <c r="BN314" i="1" s="1"/>
  <c r="BE2908" i="1"/>
  <c r="BE2948" i="1"/>
  <c r="BN2948" i="1" s="1"/>
  <c r="BE2175" i="1"/>
  <c r="BN2175" i="1" s="1"/>
  <c r="BE1957" i="1"/>
  <c r="BN1957" i="1" s="1"/>
  <c r="BE1822" i="1"/>
  <c r="BE748" i="1"/>
  <c r="BE1995" i="1"/>
  <c r="BN1995" i="1" s="1"/>
  <c r="BE2010" i="1"/>
  <c r="BE394" i="1"/>
  <c r="BN394" i="1" s="1"/>
  <c r="BE481" i="1"/>
  <c r="BN481" i="1" s="1"/>
  <c r="BE416" i="1"/>
  <c r="BN416" i="1" s="1"/>
  <c r="BE2070" i="1"/>
  <c r="BE2679" i="1"/>
  <c r="BE1255" i="1"/>
  <c r="BN1255" i="1" s="1"/>
  <c r="BE586" i="1"/>
  <c r="BE1389" i="1"/>
  <c r="BN1389" i="1" s="1"/>
  <c r="BE1564" i="1"/>
  <c r="BN1564" i="1" s="1"/>
  <c r="BE2353" i="1"/>
  <c r="BN2353" i="1" s="1"/>
  <c r="BE2664" i="1"/>
  <c r="BE2885" i="1"/>
  <c r="BE2068" i="1"/>
  <c r="BN2068" i="1" s="1"/>
  <c r="BE508" i="1"/>
  <c r="BE2594" i="1"/>
  <c r="BN2594" i="1" s="1"/>
  <c r="BE946" i="1"/>
  <c r="BN946" i="1" s="1"/>
  <c r="BE1065" i="1"/>
  <c r="BE1120" i="1"/>
  <c r="BE1029" i="1"/>
  <c r="BE614" i="1"/>
  <c r="BN614" i="1" s="1"/>
  <c r="BE1575" i="1"/>
  <c r="BE1815" i="1"/>
  <c r="BN1815" i="1" s="1"/>
  <c r="BE2570" i="1"/>
  <c r="BN2570" i="1" s="1"/>
  <c r="BE1910" i="1"/>
  <c r="BE2455" i="1"/>
  <c r="BE2585" i="1"/>
  <c r="BE2960" i="1"/>
  <c r="BN2960" i="1" s="1"/>
  <c r="BE1030" i="1"/>
  <c r="BE2613" i="1"/>
  <c r="BN2613" i="1" s="1"/>
  <c r="BE1188" i="1"/>
  <c r="BN1188" i="1" s="1"/>
  <c r="BE2810" i="1"/>
  <c r="BE1162" i="1"/>
  <c r="BE1289" i="1"/>
  <c r="BE1368" i="1"/>
  <c r="BN1368" i="1" s="1"/>
  <c r="BE1557" i="1"/>
  <c r="BE918" i="1"/>
  <c r="BN918" i="1" s="1"/>
  <c r="BE1831" i="1"/>
  <c r="BN1831" i="1" s="1"/>
  <c r="BE1736" i="1"/>
  <c r="BE829" i="1"/>
  <c r="BE500" i="1"/>
  <c r="BE2662" i="1"/>
  <c r="BN2662" i="1" s="1"/>
  <c r="BE1961" i="1"/>
  <c r="BE2128" i="1"/>
  <c r="BN2128" i="1" s="1"/>
  <c r="BE2124" i="1"/>
  <c r="BN2124" i="1" s="1"/>
  <c r="BE1191" i="1"/>
  <c r="BE2363" i="1"/>
  <c r="BE2194" i="1"/>
  <c r="BE578" i="1"/>
  <c r="BN578" i="1" s="1"/>
  <c r="BE681" i="1"/>
  <c r="BE632" i="1"/>
  <c r="BN632" i="1" s="1"/>
  <c r="BE397" i="1"/>
  <c r="BN397" i="1" s="1"/>
  <c r="BE966" i="1"/>
  <c r="BE687" i="1"/>
  <c r="BE2095" i="1"/>
  <c r="BE659" i="1"/>
  <c r="BN659" i="1" s="1"/>
  <c r="BE2412" i="1"/>
  <c r="BE1932" i="1"/>
  <c r="BN1932" i="1" s="1"/>
  <c r="BE800" i="1"/>
  <c r="BN800" i="1" s="1"/>
  <c r="BE1222" i="1"/>
  <c r="BE665" i="1"/>
  <c r="BE2764" i="1"/>
  <c r="BE1387" i="1"/>
  <c r="BN1387" i="1" s="1"/>
  <c r="BE436" i="1"/>
  <c r="BE338" i="1"/>
  <c r="BN338" i="1" s="1"/>
  <c r="BE1930" i="1"/>
  <c r="BN1930" i="1" s="1"/>
  <c r="BE2728" i="1"/>
  <c r="BE2132" i="1"/>
  <c r="BE719" i="1"/>
  <c r="BE2239" i="1"/>
  <c r="BN2239" i="1" s="1"/>
  <c r="BE1632" i="1"/>
  <c r="BE2334" i="1"/>
  <c r="BN2334" i="1" s="1"/>
  <c r="BE2466" i="1"/>
  <c r="BN2466" i="1" s="1"/>
  <c r="BE1548" i="1"/>
  <c r="BE1867" i="1"/>
  <c r="BE2441" i="1"/>
  <c r="BE2784" i="1"/>
  <c r="BN2784" i="1" s="1"/>
  <c r="BE395" i="1"/>
  <c r="BE2187" i="1"/>
  <c r="BN2187" i="1" s="1"/>
  <c r="BE724" i="1"/>
  <c r="BN724" i="1" s="1"/>
  <c r="BE2666" i="1"/>
  <c r="BE1018" i="1"/>
  <c r="BE1137" i="1"/>
  <c r="BE1200" i="1"/>
  <c r="BN1200" i="1" s="1"/>
  <c r="BE1173" i="1"/>
  <c r="BE574" i="1"/>
  <c r="BN574" i="1" s="1"/>
  <c r="BE1527" i="1"/>
  <c r="BN1527" i="1" s="1"/>
  <c r="BE1013" i="1"/>
  <c r="BE2344" i="1"/>
  <c r="BE2627" i="1"/>
  <c r="BE387" i="1"/>
  <c r="BN387" i="1" s="1"/>
  <c r="BE2657" i="1"/>
  <c r="BE341" i="1"/>
  <c r="BN341" i="1" s="1"/>
  <c r="BE1309" i="1"/>
  <c r="BN1309" i="1" s="1"/>
  <c r="BE2763" i="1"/>
  <c r="BE1318" i="1"/>
  <c r="BE2898" i="1"/>
  <c r="BE1234" i="1"/>
  <c r="BN1234" i="1" s="1"/>
  <c r="BE1361" i="1"/>
  <c r="BN1361" i="1" s="1"/>
  <c r="BE1448" i="1"/>
  <c r="BN1448" i="1" s="1"/>
  <c r="BE1653" i="1"/>
  <c r="BN1653" i="1" s="1"/>
  <c r="BE1014" i="1"/>
  <c r="BE1967" i="1"/>
  <c r="BE1986" i="1"/>
  <c r="BE902" i="1"/>
  <c r="BE2803" i="1"/>
  <c r="BN2803" i="1" s="1"/>
  <c r="BE904" i="1"/>
  <c r="BN904" i="1" s="1"/>
  <c r="BE2777" i="1"/>
  <c r="BN2777" i="1" s="1"/>
  <c r="BE555" i="1"/>
  <c r="BE1595" i="1"/>
  <c r="BE2929" i="1"/>
  <c r="BE1531" i="1"/>
  <c r="BN1531" i="1" s="1"/>
  <c r="BE1346" i="1"/>
  <c r="BN1346" i="1" s="1"/>
  <c r="BE1489" i="1"/>
  <c r="BN1489" i="1" s="1"/>
  <c r="BE1568" i="1"/>
  <c r="BE1645" i="1"/>
  <c r="BE694" i="1"/>
  <c r="BE1647" i="1"/>
  <c r="BN1647" i="1" s="1"/>
  <c r="BE2547" i="1"/>
  <c r="BN2547" i="1" s="1"/>
  <c r="BE679" i="1"/>
  <c r="BN679" i="1" s="1"/>
  <c r="BE1517" i="1"/>
  <c r="BN1517" i="1" s="1"/>
  <c r="BE1035" i="1"/>
  <c r="BE819" i="1"/>
  <c r="BE2169" i="1"/>
  <c r="BE2384" i="1"/>
  <c r="BN2384" i="1" s="1"/>
  <c r="BE2467" i="1"/>
  <c r="BN2467" i="1" s="1"/>
  <c r="BE1676" i="1"/>
  <c r="BN1676" i="1" s="1"/>
  <c r="BE2742" i="1"/>
  <c r="BN2742" i="1" s="1"/>
  <c r="BE2418" i="1"/>
  <c r="BE770" i="1"/>
  <c r="BE881" i="1"/>
  <c r="BE872" i="1"/>
  <c r="BN872" i="1" s="1"/>
  <c r="BE733" i="1"/>
  <c r="BN733" i="1" s="1"/>
  <c r="BE398" i="1"/>
  <c r="BN398" i="1" s="1"/>
  <c r="BE1023" i="1"/>
  <c r="BN1023" i="1" s="1"/>
  <c r="BE940" i="1"/>
  <c r="BE1509" i="1"/>
  <c r="BE1072" i="1"/>
  <c r="BE1011" i="1"/>
  <c r="BN1011" i="1" s="1"/>
  <c r="BE813" i="1"/>
  <c r="BN813" i="1" s="1"/>
  <c r="BE2161" i="1"/>
  <c r="BN2161" i="1" s="1"/>
  <c r="BE2376" i="1"/>
  <c r="BN2376" i="1" s="1"/>
  <c r="BE2464" i="1"/>
  <c r="BE1667" i="1"/>
  <c r="BE2735" i="1"/>
  <c r="BE2410" i="1"/>
  <c r="BN2410" i="1" s="1"/>
  <c r="BE762" i="1"/>
  <c r="BE873" i="1"/>
  <c r="BN873" i="1" s="1"/>
  <c r="BE864" i="1"/>
  <c r="BN864" i="1" s="1"/>
  <c r="BE709" i="1"/>
  <c r="BE390" i="1"/>
  <c r="BE911" i="1"/>
  <c r="BE1909" i="1"/>
  <c r="BN1909" i="1" s="1"/>
  <c r="BE1016" i="1"/>
  <c r="BN1016" i="1" s="1"/>
  <c r="BE2749" i="1"/>
  <c r="BN2749" i="1" s="1"/>
  <c r="BE1430" i="1"/>
  <c r="BN1430" i="1" s="1"/>
  <c r="BE2881" i="1"/>
  <c r="BE756" i="1"/>
  <c r="BE1828" i="1"/>
  <c r="BE358" i="1"/>
  <c r="BN358" i="1" s="1"/>
  <c r="BE1773" i="1"/>
  <c r="BN1773" i="1" s="1"/>
  <c r="BE548" i="1"/>
  <c r="BN548" i="1" s="1"/>
  <c r="BE1450" i="1"/>
  <c r="BN1450" i="1" s="1"/>
  <c r="BE1577" i="1"/>
  <c r="BE1664" i="1"/>
  <c r="BE2229" i="1"/>
  <c r="BE1278" i="1"/>
  <c r="BN1278" i="1" s="1"/>
  <c r="BE2263" i="1"/>
  <c r="BN2263" i="1" s="1"/>
  <c r="BE475" i="1"/>
  <c r="BN475" i="1" s="1"/>
  <c r="BE412" i="1"/>
  <c r="BN412" i="1" s="1"/>
  <c r="BE1229" i="1"/>
  <c r="BE1243" i="1"/>
  <c r="BE2265" i="1"/>
  <c r="BE2520" i="1"/>
  <c r="BN2520" i="1" s="1"/>
  <c r="BE2717" i="1"/>
  <c r="BN2717" i="1" s="1"/>
  <c r="BE1884" i="1"/>
  <c r="BN1884" i="1" s="1"/>
  <c r="BE2923" i="1"/>
  <c r="BN2923" i="1" s="1"/>
  <c r="BE2506" i="1"/>
  <c r="BE858" i="1"/>
  <c r="BE977" i="1"/>
  <c r="BE984" i="1"/>
  <c r="BN984" i="1" s="1"/>
  <c r="BE901" i="1"/>
  <c r="BN901" i="1" s="1"/>
  <c r="BE494" i="1"/>
  <c r="BN494" i="1" s="1"/>
  <c r="BE1479" i="1"/>
  <c r="BN1479" i="1" s="1"/>
  <c r="BE1997" i="1"/>
  <c r="BE1319" i="1"/>
  <c r="BE2294" i="1"/>
  <c r="BE588" i="1"/>
  <c r="BN588" i="1" s="1"/>
  <c r="BE2796" i="1"/>
  <c r="BN2796" i="1" s="1"/>
  <c r="BE2009" i="1"/>
  <c r="BN2009" i="1" s="1"/>
  <c r="BE2208" i="1"/>
  <c r="BN2208" i="1" s="1"/>
  <c r="BE2206" i="1"/>
  <c r="BE1324" i="1"/>
  <c r="BE2459" i="1"/>
  <c r="BE2242" i="1"/>
  <c r="BN2242" i="1" s="1"/>
  <c r="BE626" i="1"/>
  <c r="BN626" i="1" s="1"/>
  <c r="BE729" i="1"/>
  <c r="BN729" i="1" s="1"/>
  <c r="BE560" i="1"/>
  <c r="BN560" i="1" s="1"/>
  <c r="BE2094" i="1"/>
  <c r="BE2855" i="1"/>
  <c r="BE823" i="1"/>
  <c r="BE1969" i="1"/>
  <c r="BE863" i="1"/>
  <c r="BN863" i="1" s="1"/>
  <c r="BE2837" i="1"/>
  <c r="BN2837" i="1" s="1"/>
  <c r="BE2629" i="1"/>
  <c r="BN2629" i="1" s="1"/>
  <c r="BE1924" i="1"/>
  <c r="BE1012" i="1"/>
  <c r="BE1476" i="1"/>
  <c r="BE411" i="1"/>
  <c r="BN411" i="1" s="1"/>
  <c r="BE1662" i="1"/>
  <c r="BN1662" i="1" s="1"/>
  <c r="BE1898" i="1"/>
  <c r="BN1898" i="1" s="1"/>
  <c r="BE293" i="1"/>
  <c r="BN293" i="1" s="1"/>
  <c r="BE369" i="1"/>
  <c r="BE299" i="1"/>
  <c r="BE1670" i="1"/>
  <c r="BE2519" i="1"/>
  <c r="BN2519" i="1" s="1"/>
  <c r="BE1154" i="1"/>
  <c r="BN1154" i="1" s="1"/>
  <c r="BE561" i="1"/>
  <c r="BN561" i="1" s="1"/>
  <c r="BE1195" i="1"/>
  <c r="BN1195" i="1" s="1"/>
  <c r="BE1102" i="1"/>
  <c r="BE2241" i="1"/>
  <c r="BE2480" i="1"/>
  <c r="BE2644" i="1"/>
  <c r="BE1823" i="1"/>
  <c r="BN1823" i="1" s="1"/>
  <c r="BE2861" i="1"/>
  <c r="BN2861" i="1" s="1"/>
  <c r="BE2482" i="1"/>
  <c r="BN2482" i="1" s="1"/>
  <c r="BE834" i="1"/>
  <c r="BE953" i="1"/>
  <c r="BE960" i="1"/>
  <c r="BE869" i="1"/>
  <c r="BN869" i="1" s="1"/>
  <c r="BE470" i="1"/>
  <c r="BN470" i="1" s="1"/>
  <c r="BE1455" i="1"/>
  <c r="BN1455" i="1" s="1"/>
  <c r="BE2659" i="1"/>
  <c r="BN2659" i="1" s="1"/>
  <c r="BE922" i="1"/>
  <c r="BE1692" i="1"/>
  <c r="BE1979" i="1"/>
  <c r="BE2473" i="1"/>
  <c r="BN2473" i="1" s="1"/>
  <c r="BE2824" i="1"/>
  <c r="BN2824" i="1" s="1"/>
  <c r="BE431" i="1"/>
  <c r="BN431" i="1" s="1"/>
  <c r="BE2276" i="1"/>
  <c r="BN2276" i="1" s="1"/>
  <c r="BE820" i="1"/>
  <c r="BE2698" i="1"/>
  <c r="BE1050" i="1"/>
  <c r="BE1169" i="1"/>
  <c r="BN1169" i="1" s="1"/>
  <c r="BE1232" i="1"/>
  <c r="BE1213" i="1"/>
  <c r="BN1213" i="1" s="1"/>
  <c r="BE766" i="1"/>
  <c r="BN766" i="1" s="1"/>
  <c r="BE1703" i="1"/>
  <c r="BE2614" i="1"/>
  <c r="BE446" i="1"/>
  <c r="BE2820" i="1"/>
  <c r="BN2820" i="1" s="1"/>
  <c r="BE2287" i="1"/>
  <c r="BN2287" i="1" s="1"/>
  <c r="BE2316" i="1"/>
  <c r="BN2316" i="1" s="1"/>
  <c r="BE2342" i="1"/>
  <c r="BN2342" i="1" s="1"/>
  <c r="BE1973" i="1"/>
  <c r="BE995" i="1"/>
  <c r="BE2110" i="1"/>
  <c r="BN2110" i="1" s="1"/>
  <c r="BE2082" i="1"/>
  <c r="BN2082" i="1" s="1"/>
  <c r="BE466" i="1"/>
  <c r="BN466" i="1" s="1"/>
  <c r="BE553" i="1"/>
  <c r="BN553" i="1" s="1"/>
  <c r="BE504" i="1"/>
  <c r="BN504" i="1" s="1"/>
  <c r="BE265" i="1"/>
  <c r="BE2943" i="1"/>
  <c r="BE988" i="1"/>
  <c r="BN988" i="1" s="1"/>
  <c r="BE1859" i="1"/>
  <c r="BN1859" i="1" s="1"/>
  <c r="BE2076" i="1"/>
  <c r="BN2076" i="1" s="1"/>
  <c r="BE2940" i="1"/>
  <c r="BN2940" i="1" s="1"/>
  <c r="BE854" i="1"/>
  <c r="BN854" i="1" s="1"/>
  <c r="BE2338" i="1"/>
  <c r="BE1559" i="1"/>
  <c r="BE1395" i="1"/>
  <c r="BN1395" i="1" s="1"/>
  <c r="BE1212" i="1"/>
  <c r="BN1212" i="1" s="1"/>
  <c r="BE2118" i="1"/>
  <c r="BN2118" i="1" s="1"/>
  <c r="BE1076" i="1"/>
  <c r="BN1076" i="1" s="1"/>
  <c r="BE786" i="1"/>
  <c r="BN786" i="1" s="1"/>
  <c r="BE2297" i="1"/>
  <c r="BE510" i="1"/>
  <c r="BE1938" i="1"/>
  <c r="BN1938" i="1" s="1"/>
  <c r="BE2335" i="1"/>
  <c r="BN2335" i="1" s="1"/>
  <c r="BE401" i="1"/>
  <c r="BN401" i="1" s="1"/>
  <c r="BE1772" i="1"/>
  <c r="BN1772" i="1" s="1"/>
  <c r="BE978" i="1"/>
  <c r="BN978" i="1" s="1"/>
  <c r="BE2189" i="1"/>
  <c r="BE1366" i="1"/>
  <c r="BE2401" i="1"/>
  <c r="BE2669" i="1"/>
  <c r="BN2669" i="1" s="1"/>
  <c r="BE1855" i="1"/>
  <c r="BN1855" i="1" s="1"/>
  <c r="BE1971" i="1"/>
  <c r="BN1971" i="1" s="1"/>
  <c r="BE2709" i="1"/>
  <c r="BN2709" i="1" s="1"/>
  <c r="BE437" i="1"/>
  <c r="BE1832" i="1"/>
  <c r="BE1312" i="1"/>
  <c r="BN1312" i="1" s="1"/>
  <c r="BE1436" i="1"/>
  <c r="BE2313" i="1"/>
  <c r="BE2616" i="1"/>
  <c r="BN2616" i="1" s="1"/>
  <c r="BE2821" i="1"/>
  <c r="BN2821" i="1" s="1"/>
  <c r="BE2019" i="1"/>
  <c r="BN2019" i="1" s="1"/>
  <c r="BE365" i="1"/>
  <c r="BN365" i="1" s="1"/>
  <c r="BE2554" i="1"/>
  <c r="BN2554" i="1" s="1"/>
  <c r="BE906" i="1"/>
  <c r="BN906" i="1" s="1"/>
  <c r="BE1025" i="1"/>
  <c r="BE1040" i="1"/>
  <c r="BN1040" i="1" s="1"/>
  <c r="BE965" i="1"/>
  <c r="BN965" i="1" s="1"/>
  <c r="BE430" i="1"/>
  <c r="BN430" i="1" s="1"/>
  <c r="BE1415" i="1"/>
  <c r="BN1415" i="1" s="1"/>
  <c r="BE454" i="1"/>
  <c r="BN454" i="1" s="1"/>
  <c r="BE1607" i="1"/>
  <c r="BN1607" i="1" s="1"/>
  <c r="BE1836" i="1"/>
  <c r="BE2292" i="1"/>
  <c r="BN2292" i="1" s="1"/>
  <c r="BE2545" i="1"/>
  <c r="BN2545" i="1" s="1"/>
  <c r="BE2912" i="1"/>
  <c r="BN2912" i="1" s="1"/>
  <c r="BE812" i="1"/>
  <c r="BN812" i="1" s="1"/>
  <c r="BE2500" i="1"/>
  <c r="BN2500" i="1" s="1"/>
  <c r="BE1059" i="1"/>
  <c r="BN1059" i="1" s="1"/>
  <c r="BE2770" i="1"/>
  <c r="BE1122" i="1"/>
  <c r="BN1122" i="1" s="1"/>
  <c r="BE1249" i="1"/>
  <c r="BN1249" i="1" s="1"/>
  <c r="BE1328" i="1"/>
  <c r="BN1328" i="1" s="1"/>
  <c r="BE1485" i="1"/>
  <c r="BN1485" i="1" s="1"/>
  <c r="BE870" i="1"/>
  <c r="BN870" i="1" s="1"/>
  <c r="BE1775" i="1"/>
  <c r="BN1775" i="1" s="1"/>
  <c r="BE370" i="1"/>
  <c r="BE1858" i="1"/>
  <c r="BN1858" i="1" s="1"/>
  <c r="BE2621" i="1"/>
  <c r="BN2621" i="1" s="1"/>
  <c r="BE2649" i="1"/>
  <c r="BN2649" i="1" s="1"/>
  <c r="BE1275" i="1"/>
  <c r="BN1275" i="1" s="1"/>
  <c r="BE2747" i="1"/>
  <c r="BE1311" i="1"/>
  <c r="BN1311" i="1" s="1"/>
  <c r="BE2882" i="1"/>
  <c r="BN2882" i="1" s="1"/>
  <c r="BE1226" i="1"/>
  <c r="BN1226" i="1" s="1"/>
  <c r="BE1353" i="1"/>
  <c r="BN1353" i="1" s="1"/>
  <c r="BE1440" i="1"/>
  <c r="BN1440" i="1" s="1"/>
  <c r="BE1405" i="1"/>
  <c r="BN1405" i="1" s="1"/>
  <c r="BE542" i="1"/>
  <c r="BE1511" i="1"/>
  <c r="BN1511" i="1" s="1"/>
  <c r="BE271" i="1"/>
  <c r="BN271" i="1" s="1"/>
  <c r="BE1580" i="1"/>
  <c r="BN1580" i="1" s="1"/>
  <c r="BE1414" i="1"/>
  <c r="BN1414" i="1" s="1"/>
  <c r="BE648" i="1"/>
  <c r="BN648" i="1" s="1"/>
  <c r="BE2907" i="1"/>
  <c r="BN2907" i="1" s="1"/>
  <c r="BE2041" i="1"/>
  <c r="BE2240" i="1"/>
  <c r="BN2240" i="1" s="1"/>
  <c r="BE2275" i="1"/>
  <c r="BN2275" i="1" s="1"/>
  <c r="BE1356" i="1"/>
  <c r="BN1356" i="1" s="1"/>
  <c r="BE2501" i="1"/>
  <c r="BN2501" i="1" s="1"/>
  <c r="BE2274" i="1"/>
  <c r="BN2274" i="1" s="1"/>
  <c r="BE658" i="1"/>
  <c r="BN658" i="1" s="1"/>
  <c r="BE761" i="1"/>
  <c r="BE736" i="1"/>
  <c r="BN736" i="1" s="1"/>
  <c r="BE525" i="1"/>
  <c r="BN525" i="1" s="1"/>
  <c r="BE250" i="1"/>
  <c r="BN250" i="1" s="1"/>
  <c r="BE943" i="1"/>
  <c r="BN943" i="1" s="1"/>
  <c r="BE1789" i="1"/>
  <c r="BN1789" i="1" s="1"/>
  <c r="BE2555" i="1"/>
  <c r="BN2555" i="1" s="1"/>
  <c r="BE1685" i="1"/>
  <c r="BE641" i="1"/>
  <c r="BN641" i="1" s="1"/>
  <c r="BE2890" i="1"/>
  <c r="BN2890" i="1" s="1"/>
  <c r="BE2033" i="1"/>
  <c r="BN2033" i="1" s="1"/>
  <c r="BE2232" i="1"/>
  <c r="BE2269" i="1"/>
  <c r="BN2269" i="1" s="1"/>
  <c r="BE1350" i="1"/>
  <c r="BN1350" i="1" s="1"/>
  <c r="BE2491" i="1"/>
  <c r="BE2266" i="1"/>
  <c r="BN2266" i="1" s="1"/>
  <c r="BE650" i="1"/>
  <c r="BN650" i="1" s="1"/>
  <c r="BE753" i="1"/>
  <c r="BN753" i="1" s="1"/>
  <c r="BE720" i="1"/>
  <c r="BN720" i="1" s="1"/>
  <c r="BE517" i="1"/>
  <c r="BN517" i="1" s="1"/>
  <c r="BE178" i="1"/>
  <c r="BN178" i="1" s="1"/>
  <c r="BE1903" i="1"/>
  <c r="BE2639" i="1"/>
  <c r="BN2639" i="1" s="1"/>
  <c r="BE767" i="1"/>
  <c r="BN767" i="1" s="1"/>
  <c r="BE2733" i="1"/>
  <c r="BN2733" i="1" s="1"/>
  <c r="BE844" i="1"/>
  <c r="BN844" i="1" s="1"/>
  <c r="BE2745" i="1"/>
  <c r="BE524" i="1"/>
  <c r="BN524" i="1" s="1"/>
  <c r="BE1533" i="1"/>
  <c r="BE2896" i="1"/>
  <c r="BN2896" i="1" s="1"/>
  <c r="BE1516" i="1"/>
  <c r="BN1516" i="1" s="1"/>
  <c r="BE278" i="1"/>
  <c r="BN278" i="1" s="1"/>
  <c r="BE1322" i="1"/>
  <c r="BN1322" i="1" s="1"/>
  <c r="BE1465" i="1"/>
  <c r="BE1544" i="1"/>
  <c r="BN1544" i="1" s="1"/>
  <c r="BE1829" i="1"/>
  <c r="BE1110" i="1"/>
  <c r="BN1110" i="1" s="1"/>
  <c r="BE2079" i="1"/>
  <c r="BN2079" i="1" s="1"/>
  <c r="BE2690" i="1"/>
  <c r="BN2690" i="1" s="1"/>
  <c r="BE1258" i="1"/>
  <c r="BN1258" i="1" s="1"/>
  <c r="BE948" i="1"/>
  <c r="BN948" i="1" s="1"/>
  <c r="BE779" i="1"/>
  <c r="BE2145" i="1"/>
  <c r="BE2360" i="1"/>
  <c r="BN2360" i="1" s="1"/>
  <c r="BE2444" i="1"/>
  <c r="BN2444" i="1" s="1"/>
  <c r="BE1652" i="1"/>
  <c r="BN1652" i="1" s="1"/>
  <c r="BE2715" i="1"/>
  <c r="BN2715" i="1" s="1"/>
  <c r="BE2394" i="1"/>
  <c r="BN2394" i="1" s="1"/>
  <c r="BE746" i="1"/>
  <c r="BN746" i="1" s="1"/>
  <c r="BE857" i="1"/>
  <c r="BE848" i="1"/>
  <c r="BN848" i="1" s="1"/>
  <c r="BE677" i="1"/>
  <c r="BN677" i="1" s="1"/>
  <c r="BE575" i="1"/>
  <c r="BN575" i="1" s="1"/>
  <c r="BE2587" i="1"/>
  <c r="BN2587" i="1" s="1"/>
  <c r="BE2817" i="1"/>
  <c r="BN2817" i="1" s="1"/>
  <c r="BE590" i="1"/>
  <c r="BE353" i="1"/>
  <c r="BN353" i="1" s="1"/>
  <c r="BE2485" i="1"/>
  <c r="BN2485" i="1" s="1"/>
  <c r="BE2443" i="1"/>
  <c r="BN2443" i="1" s="1"/>
  <c r="BE2048" i="1"/>
  <c r="BN2048" i="1" s="1"/>
  <c r="BE2035" i="1"/>
  <c r="BN2035" i="1" s="1"/>
  <c r="BE1069" i="1"/>
  <c r="BN1069" i="1" s="1"/>
  <c r="BE2255" i="1"/>
  <c r="BN2255" i="1" s="1"/>
  <c r="BE2130" i="1"/>
  <c r="BN2130" i="1" s="1"/>
  <c r="BE514" i="1"/>
  <c r="BN514" i="1" s="1"/>
  <c r="BE601" i="1"/>
  <c r="BN601" i="1" s="1"/>
  <c r="BE424" i="1"/>
  <c r="BN424" i="1" s="1"/>
  <c r="BE1854" i="1"/>
  <c r="BN1854" i="1" s="1"/>
  <c r="BE2687" i="1"/>
  <c r="BN2687" i="1" s="1"/>
  <c r="BE2695" i="1"/>
  <c r="BN2695" i="1" s="1"/>
  <c r="BE2280" i="1"/>
  <c r="BN2280" i="1" s="1"/>
  <c r="BE718" i="1"/>
  <c r="BN718" i="1" s="1"/>
  <c r="BE2654" i="1"/>
  <c r="BN2654" i="1" s="1"/>
  <c r="BE2630" i="1"/>
  <c r="BN2630" i="1" s="1"/>
  <c r="BE1542" i="1"/>
  <c r="BN1542" i="1" s="1"/>
  <c r="BE2605" i="1"/>
  <c r="BN2605" i="1" s="1"/>
  <c r="BE1263" i="1"/>
  <c r="BN1263" i="1" s="1"/>
  <c r="BE2388" i="1"/>
  <c r="BN2388" i="1" s="1"/>
  <c r="BE1331" i="1"/>
  <c r="BN1331" i="1" s="1"/>
  <c r="BE1778" i="1"/>
  <c r="BN1778" i="1" s="1"/>
  <c r="BE1921" i="1"/>
  <c r="BN1921" i="1" s="1"/>
  <c r="BE197" i="1"/>
  <c r="BN197" i="1" s="1"/>
  <c r="BE2942" i="1"/>
  <c r="BN2942" i="1" s="1"/>
  <c r="BE1494" i="1"/>
  <c r="BN1494" i="1" s="1"/>
  <c r="BE2375" i="1"/>
  <c r="BN2375" i="1" s="1"/>
  <c r="BE1281" i="1"/>
  <c r="BN1281" i="1" s="1"/>
  <c r="BE384" i="1"/>
  <c r="BN384" i="1" s="1"/>
  <c r="BE836" i="1"/>
  <c r="BN836" i="1" s="1"/>
  <c r="BE604" i="1"/>
  <c r="BN604" i="1" s="1"/>
  <c r="BE2105" i="1"/>
  <c r="BN2105" i="1" s="1"/>
  <c r="BE2328" i="1"/>
  <c r="BN2328" i="1" s="1"/>
  <c r="BE2403" i="1"/>
  <c r="BN2403" i="1" s="1"/>
  <c r="BE1540" i="1"/>
  <c r="BN1540" i="1" s="1"/>
  <c r="BE2678" i="1"/>
  <c r="BN2678" i="1" s="1"/>
  <c r="BE2346" i="1"/>
  <c r="BN2346" i="1" s="1"/>
  <c r="BE722" i="1"/>
  <c r="BN722" i="1" s="1"/>
  <c r="BE833" i="1"/>
  <c r="BN833" i="1" s="1"/>
  <c r="BE808" i="1"/>
  <c r="BE637" i="1"/>
  <c r="BN637" i="1" s="1"/>
  <c r="BE329" i="1"/>
  <c r="BN329" i="1" s="1"/>
  <c r="BE407" i="1"/>
  <c r="BN407" i="1" s="1"/>
  <c r="BE2056" i="1"/>
  <c r="BN2056" i="1" s="1"/>
  <c r="BE1273" i="1"/>
  <c r="BN1273" i="1" s="1"/>
  <c r="BE1379" i="1"/>
  <c r="BN1379" i="1" s="1"/>
  <c r="BE1524" i="1"/>
  <c r="BN1524" i="1" s="1"/>
  <c r="BE2345" i="1"/>
  <c r="BN2345" i="1" s="1"/>
  <c r="BE2656" i="1"/>
  <c r="BN2656" i="1" s="1"/>
  <c r="BE2859" i="1"/>
  <c r="BN2859" i="1" s="1"/>
  <c r="BE2045" i="1"/>
  <c r="BN2045" i="1" s="1"/>
  <c r="BE499" i="1"/>
  <c r="BN499" i="1" s="1"/>
  <c r="BE2586" i="1"/>
  <c r="BN2586" i="1" s="1"/>
  <c r="BE938" i="1"/>
  <c r="BN938" i="1" s="1"/>
  <c r="BE1057" i="1"/>
  <c r="BN1057" i="1" s="1"/>
  <c r="BE1088" i="1"/>
  <c r="BN1088" i="1" s="1"/>
  <c r="BE1021" i="1"/>
  <c r="BN1021" i="1" s="1"/>
  <c r="BE606" i="1"/>
  <c r="BN606" i="1" s="1"/>
  <c r="BE1567" i="1"/>
  <c r="BN1567" i="1" s="1"/>
  <c r="BE2310" i="1"/>
  <c r="BN2310" i="1" s="1"/>
  <c r="BE1551" i="1"/>
  <c r="BN1551" i="1" s="1"/>
  <c r="BE2957" i="1"/>
  <c r="BN2957" i="1" s="1"/>
  <c r="BE2838" i="1"/>
  <c r="BN2838" i="1" s="1"/>
  <c r="BE2085" i="1"/>
  <c r="BN2085" i="1" s="1"/>
  <c r="BE1904" i="1"/>
  <c r="BN1904" i="1" s="1"/>
  <c r="BE1684" i="1"/>
  <c r="BN1684" i="1" s="1"/>
  <c r="BE660" i="1"/>
  <c r="BN660" i="1" s="1"/>
  <c r="BE1899" i="1"/>
  <c r="BN1899" i="1" s="1"/>
  <c r="BE1970" i="1"/>
  <c r="BN1970" i="1" s="1"/>
  <c r="BE356" i="1"/>
  <c r="BN356" i="1" s="1"/>
  <c r="BE441" i="1"/>
  <c r="BN441" i="1" s="1"/>
  <c r="BE376" i="1"/>
  <c r="BN376" i="1" s="1"/>
  <c r="BE2262" i="1"/>
  <c r="BN2262" i="1" s="1"/>
  <c r="BE2799" i="1"/>
  <c r="BN2799" i="1" s="1"/>
  <c r="BE2409" i="1"/>
  <c r="BN2409" i="1" s="1"/>
  <c r="BE2000" i="1"/>
  <c r="BN2000" i="1" s="1"/>
  <c r="BO10" i="1"/>
  <c r="BO9" i="1"/>
  <c r="A73" i="1"/>
  <c r="AP6" i="1"/>
  <c r="AZ6" i="1" s="1"/>
  <c r="A6" i="1" s="1"/>
  <c r="AP44" i="1"/>
  <c r="AZ44" i="1" s="1"/>
  <c r="AP94" i="1"/>
  <c r="AZ94" i="1" s="1"/>
  <c r="AP37" i="1"/>
  <c r="AZ37" i="1" s="1"/>
  <c r="AP63" i="1"/>
  <c r="AZ63" i="1" s="1"/>
  <c r="AP36" i="1"/>
  <c r="AZ36" i="1" s="1"/>
  <c r="AP59" i="1"/>
  <c r="AZ59" i="1" s="1"/>
  <c r="AP61" i="1"/>
  <c r="AZ61" i="1" s="1"/>
  <c r="AP60" i="1"/>
  <c r="AZ60" i="1" s="1"/>
  <c r="AP55" i="1"/>
  <c r="AZ55" i="1" s="1"/>
  <c r="AP58" i="1"/>
  <c r="AZ58" i="1" s="1"/>
  <c r="AP54" i="1"/>
  <c r="AZ54" i="1" s="1"/>
  <c r="AP34" i="1"/>
  <c r="AZ34" i="1" s="1"/>
  <c r="AP33" i="1"/>
  <c r="AZ33" i="1" s="1"/>
  <c r="AP56" i="1"/>
  <c r="AZ56" i="1" s="1"/>
  <c r="AP91" i="1"/>
  <c r="AZ91" i="1" s="1"/>
  <c r="AP46" i="1"/>
  <c r="AZ46" i="1" s="1"/>
  <c r="AP62" i="1"/>
  <c r="AZ62" i="1" s="1"/>
  <c r="AP48" i="1"/>
  <c r="AZ48" i="1" s="1"/>
  <c r="BE25" i="1"/>
  <c r="BN25" i="1" s="1"/>
  <c r="BE23" i="1"/>
  <c r="BN23" i="1" s="1"/>
  <c r="BE21" i="1"/>
  <c r="BN21" i="1" s="1"/>
  <c r="BE24" i="1"/>
  <c r="BN24" i="1" s="1"/>
  <c r="BE17" i="1" l="1"/>
  <c r="BN17" i="1" s="1"/>
  <c r="BO17" i="1" s="1"/>
  <c r="BE45" i="1"/>
  <c r="BN45" i="1" s="1"/>
  <c r="BO45" i="1" s="1"/>
  <c r="BE16" i="1"/>
  <c r="BN16" i="1" s="1"/>
  <c r="BO16" i="1" s="1"/>
  <c r="BE13" i="1"/>
  <c r="BN13" i="1" s="1"/>
  <c r="BO13" i="1" s="1"/>
  <c r="A14" i="1"/>
  <c r="AZ101" i="1"/>
  <c r="A101" i="1" s="1"/>
  <c r="AZ22" i="1"/>
  <c r="A22" i="1" s="1"/>
  <c r="AZ220" i="1"/>
  <c r="A220" i="1" s="1"/>
  <c r="A47" i="1"/>
  <c r="AZ47" i="1"/>
  <c r="BE47" i="1" s="1"/>
  <c r="BN47" i="1" s="1"/>
  <c r="AZ104" i="1"/>
  <c r="A104" i="1" s="1"/>
  <c r="BN2910" i="1"/>
  <c r="BO2910" i="1" s="1"/>
  <c r="BN741" i="1"/>
  <c r="BO741" i="1" s="1"/>
  <c r="BO2156" i="1"/>
  <c r="BO677" i="1"/>
  <c r="BE252" i="1"/>
  <c r="BN252" i="1" s="1"/>
  <c r="BN1986" i="1"/>
  <c r="BO1986" i="1" s="1"/>
  <c r="BE122" i="1"/>
  <c r="BN122" i="1" s="1"/>
  <c r="BO2817" i="1"/>
  <c r="BN1767" i="1"/>
  <c r="BO1767" i="1" s="1"/>
  <c r="BN1090" i="1"/>
  <c r="BO1090" i="1" s="1"/>
  <c r="BE100" i="1"/>
  <c r="BN100" i="1" s="1"/>
  <c r="BO833" i="1"/>
  <c r="BE254" i="1"/>
  <c r="BN254" i="1" s="1"/>
  <c r="BE184" i="1"/>
  <c r="BN184" i="1" s="1"/>
  <c r="BE202" i="1"/>
  <c r="BN202" i="1" s="1"/>
  <c r="BE6" i="1"/>
  <c r="BN6" i="1" s="1"/>
  <c r="BO6" i="1" s="1"/>
  <c r="BE130" i="1"/>
  <c r="BN130" i="1" s="1"/>
  <c r="BE263" i="1"/>
  <c r="BN263" i="1" s="1"/>
  <c r="BE218" i="1"/>
  <c r="BN218" i="1" s="1"/>
  <c r="BE50" i="1"/>
  <c r="BN50" i="1" s="1"/>
  <c r="BE228" i="1"/>
  <c r="BN228" i="1" s="1"/>
  <c r="BE43" i="1"/>
  <c r="BN43" i="1" s="1"/>
  <c r="BE258" i="1"/>
  <c r="BN258" i="1" s="1"/>
  <c r="BE51" i="1"/>
  <c r="BN51" i="1" s="1"/>
  <c r="BE142" i="1"/>
  <c r="BN142" i="1" s="1"/>
  <c r="BE208" i="1"/>
  <c r="BN208" i="1" s="1"/>
  <c r="BE216" i="1"/>
  <c r="BN216" i="1" s="1"/>
  <c r="BE74" i="1"/>
  <c r="BN74" i="1" s="1"/>
  <c r="BN808" i="1"/>
  <c r="BO808" i="1" s="1"/>
  <c r="BN590" i="1"/>
  <c r="BO590" i="1" s="1"/>
  <c r="BN1465" i="1"/>
  <c r="BO1465" i="1" s="1"/>
  <c r="BN1836" i="1"/>
  <c r="BO1836" i="1" s="1"/>
  <c r="BN995" i="1"/>
  <c r="BO995" i="1" s="1"/>
  <c r="BN922" i="1"/>
  <c r="BO922" i="1" s="1"/>
  <c r="BN2644" i="1"/>
  <c r="BO2644" i="1" s="1"/>
  <c r="BN977" i="1"/>
  <c r="BO977" i="1" s="1"/>
  <c r="BN756" i="1"/>
  <c r="BO756" i="1" s="1"/>
  <c r="BN940" i="1"/>
  <c r="BO940" i="1" s="1"/>
  <c r="BN2666" i="1"/>
  <c r="BO2666" i="1" s="1"/>
  <c r="BN719" i="1"/>
  <c r="BO719" i="1" s="1"/>
  <c r="BN2810" i="1"/>
  <c r="BO2810" i="1" s="1"/>
  <c r="BN1029" i="1"/>
  <c r="BO1029" i="1" s="1"/>
  <c r="BN1144" i="1"/>
  <c r="BO1144" i="1" s="1"/>
  <c r="BN2399" i="1"/>
  <c r="BO2399" i="1" s="1"/>
  <c r="BN1008" i="1"/>
  <c r="BO1008" i="1" s="1"/>
  <c r="BN1757" i="1"/>
  <c r="BO1757" i="1" s="1"/>
  <c r="BE200" i="1"/>
  <c r="BN200" i="1" s="1"/>
  <c r="BO1494" i="1"/>
  <c r="BO2384" i="1"/>
  <c r="BN2908" i="1"/>
  <c r="BO2908" i="1" s="1"/>
  <c r="BN370" i="1"/>
  <c r="BO370" i="1" s="1"/>
  <c r="BN2480" i="1"/>
  <c r="BO2480" i="1" s="1"/>
  <c r="BN2169" i="1"/>
  <c r="BO2169" i="1" s="1"/>
  <c r="BN2679" i="1"/>
  <c r="BO2679" i="1" s="1"/>
  <c r="BO2688" i="1"/>
  <c r="BE267" i="1"/>
  <c r="BN267" i="1" s="1"/>
  <c r="BO2605" i="1"/>
  <c r="BO2554" i="1"/>
  <c r="BO988" i="1"/>
  <c r="BO1662" i="1"/>
  <c r="BN2094" i="1"/>
  <c r="BO2094" i="1" s="1"/>
  <c r="BO1278" i="1"/>
  <c r="BN2735" i="1"/>
  <c r="BO2735" i="1" s="1"/>
  <c r="BN1014" i="1"/>
  <c r="BO1014" i="1" s="1"/>
  <c r="BO387" i="1"/>
  <c r="BN395" i="1"/>
  <c r="BO395" i="1" s="1"/>
  <c r="BN687" i="1"/>
  <c r="BO687" i="1" s="1"/>
  <c r="BO2662" i="1"/>
  <c r="BN1030" i="1"/>
  <c r="BO1030" i="1" s="1"/>
  <c r="BN2070" i="1"/>
  <c r="BO2070" i="1" s="1"/>
  <c r="BO314" i="1"/>
  <c r="BN2129" i="1"/>
  <c r="BO2129" i="1" s="1"/>
  <c r="BN2534" i="1"/>
  <c r="BO2534" i="1" s="1"/>
  <c r="BO1157" i="1"/>
  <c r="BN2281" i="1"/>
  <c r="BO2281" i="1" s="1"/>
  <c r="BN862" i="1"/>
  <c r="BO862" i="1" s="1"/>
  <c r="BN621" i="1"/>
  <c r="BO621" i="1" s="1"/>
  <c r="BN564" i="1"/>
  <c r="BO564" i="1" s="1"/>
  <c r="BN447" i="1"/>
  <c r="BO447" i="1" s="1"/>
  <c r="BN2844" i="1"/>
  <c r="BO2844" i="1" s="1"/>
  <c r="BN2350" i="1"/>
  <c r="BO2350" i="1" s="1"/>
  <c r="BN2734" i="1"/>
  <c r="BO2734" i="1" s="1"/>
  <c r="BN1006" i="1"/>
  <c r="BO1006" i="1" s="1"/>
  <c r="BN2660" i="1"/>
  <c r="BO2660" i="1" s="1"/>
  <c r="BN1376" i="1"/>
  <c r="BO1376" i="1" s="1"/>
  <c r="BN1321" i="1"/>
  <c r="BO1321" i="1" s="1"/>
  <c r="BN1233" i="1"/>
  <c r="BO1233" i="1" s="1"/>
  <c r="BO2038" i="1"/>
  <c r="BN2783" i="1"/>
  <c r="BO2783" i="1" s="1"/>
  <c r="BE66" i="1"/>
  <c r="BO1263" i="1"/>
  <c r="BN2657" i="1"/>
  <c r="BO2657" i="1" s="1"/>
  <c r="BN2272" i="1"/>
  <c r="BO2272" i="1" s="1"/>
  <c r="BE84" i="1"/>
  <c r="BN84" i="1" s="1"/>
  <c r="BO1603" i="1"/>
  <c r="BE75" i="1"/>
  <c r="BN75" i="1" s="1"/>
  <c r="BE118" i="1"/>
  <c r="BN118" i="1" s="1"/>
  <c r="BO2105" i="1"/>
  <c r="BO2394" i="1"/>
  <c r="BO2118" i="1"/>
  <c r="BN1050" i="1"/>
  <c r="BO1050" i="1" s="1"/>
  <c r="BN2241" i="1"/>
  <c r="BO2241" i="1" s="1"/>
  <c r="BN819" i="1"/>
  <c r="BO819" i="1" s="1"/>
  <c r="BE262" i="1"/>
  <c r="BN262" i="1" s="1"/>
  <c r="BE203" i="1"/>
  <c r="BN203" i="1" s="1"/>
  <c r="BE72" i="1"/>
  <c r="BN72" i="1" s="1"/>
  <c r="BE80" i="1"/>
  <c r="BN80" i="1" s="1"/>
  <c r="BE269" i="1"/>
  <c r="BN269" i="1" s="1"/>
  <c r="BE138" i="1"/>
  <c r="BN138" i="1" s="1"/>
  <c r="BE231" i="1"/>
  <c r="BN231" i="1" s="1"/>
  <c r="BE165" i="1"/>
  <c r="BN165" i="1" s="1"/>
  <c r="BE192" i="1"/>
  <c r="BN192" i="1" s="1"/>
  <c r="BE97" i="1"/>
  <c r="BN97" i="1" s="1"/>
  <c r="BE256" i="1"/>
  <c r="BN256" i="1" s="1"/>
  <c r="BE160" i="1"/>
  <c r="BN160" i="1" s="1"/>
  <c r="BE67" i="1"/>
  <c r="BN67" i="1" s="1"/>
  <c r="BO2587" i="1"/>
  <c r="BO1258" i="1"/>
  <c r="BN542" i="1"/>
  <c r="BO542" i="1" s="1"/>
  <c r="BO1775" i="1"/>
  <c r="BO454" i="1"/>
  <c r="BN1832" i="1"/>
  <c r="BO1832" i="1" s="1"/>
  <c r="BN2943" i="1"/>
  <c r="BO2943" i="1" s="1"/>
  <c r="BN2698" i="1"/>
  <c r="BO2698" i="1" s="1"/>
  <c r="BO470" i="1"/>
  <c r="BN1102" i="1"/>
  <c r="BO1102" i="1" s="1"/>
  <c r="BO588" i="1"/>
  <c r="BN2229" i="1"/>
  <c r="BO2229" i="1" s="1"/>
  <c r="BN1667" i="1"/>
  <c r="BO1667" i="1" s="1"/>
  <c r="BO733" i="1"/>
  <c r="BN1035" i="1"/>
  <c r="BO1035" i="1" s="1"/>
  <c r="BN2627" i="1"/>
  <c r="BO2627" i="1" s="1"/>
  <c r="BN966" i="1"/>
  <c r="BO966" i="1" s="1"/>
  <c r="BN500" i="1"/>
  <c r="BO500" i="1" s="1"/>
  <c r="BN2309" i="1"/>
  <c r="BO2309" i="1" s="1"/>
  <c r="BN2036" i="1"/>
  <c r="BO2036" i="1" s="1"/>
  <c r="BN1106" i="1"/>
  <c r="BO1106" i="1" s="1"/>
  <c r="BN2899" i="1"/>
  <c r="BO2899" i="1" s="1"/>
  <c r="BN1651" i="1"/>
  <c r="BO1651" i="1" s="1"/>
  <c r="BE211" i="1"/>
  <c r="BN211" i="1" s="1"/>
  <c r="BO2409" i="1"/>
  <c r="BO746" i="1"/>
  <c r="BO906" i="1"/>
  <c r="BN858" i="1"/>
  <c r="BO858" i="1" s="1"/>
  <c r="BN1120" i="1"/>
  <c r="BO1120" i="1" s="1"/>
  <c r="BN1584" i="1"/>
  <c r="BO1584" i="1" s="1"/>
  <c r="BN2380" i="1"/>
  <c r="BO2380" i="1" s="1"/>
  <c r="BE222" i="1"/>
  <c r="BN222" i="1" s="1"/>
  <c r="BO660" i="1"/>
  <c r="BE76" i="1"/>
  <c r="BN76" i="1" s="1"/>
  <c r="BO2262" i="1"/>
  <c r="BO1273" i="1"/>
  <c r="BO1542" i="1"/>
  <c r="BO2715" i="1"/>
  <c r="BN2041" i="1"/>
  <c r="BO2041" i="1" s="1"/>
  <c r="BO2500" i="1"/>
  <c r="BO1212" i="1"/>
  <c r="BN2464" i="1"/>
  <c r="BO2464" i="1" s="1"/>
  <c r="BO1531" i="1"/>
  <c r="BO2784" i="1"/>
  <c r="BO2960" i="1"/>
  <c r="BN508" i="1"/>
  <c r="BO508" i="1" s="1"/>
  <c r="BN671" i="1"/>
  <c r="BO671" i="1" s="1"/>
  <c r="BO760" i="1"/>
  <c r="BN1495" i="1"/>
  <c r="BO1495" i="1" s="1"/>
  <c r="BN1998" i="1"/>
  <c r="BO1998" i="1" s="1"/>
  <c r="BN728" i="1"/>
  <c r="BO728" i="1" s="1"/>
  <c r="BN2526" i="1"/>
  <c r="BO2526" i="1" s="1"/>
  <c r="BN2499" i="1"/>
  <c r="BO2499" i="1" s="1"/>
  <c r="BN920" i="1"/>
  <c r="BO920" i="1" s="1"/>
  <c r="BN2706" i="1"/>
  <c r="BO2706" i="1" s="1"/>
  <c r="BN543" i="1"/>
  <c r="BO543" i="1" s="1"/>
  <c r="BN1631" i="1"/>
  <c r="BO1631" i="1" s="1"/>
  <c r="BN1412" i="1"/>
  <c r="BO1412" i="1" s="1"/>
  <c r="BN290" i="1"/>
  <c r="BO290" i="1" s="1"/>
  <c r="BN304" i="1"/>
  <c r="BO304" i="1" s="1"/>
  <c r="BN1296" i="1"/>
  <c r="BO1296" i="1" s="1"/>
  <c r="BO1709" i="1"/>
  <c r="BN429" i="1"/>
  <c r="BO429" i="1" s="1"/>
  <c r="BN2027" i="1"/>
  <c r="BO2027" i="1" s="1"/>
  <c r="BN272" i="1"/>
  <c r="BO272" i="1" s="1"/>
  <c r="BE243" i="1"/>
  <c r="BN243" i="1" s="1"/>
  <c r="BO2255" i="1"/>
  <c r="BN2770" i="1"/>
  <c r="BO2770" i="1" s="1"/>
  <c r="BO659" i="1"/>
  <c r="BN1209" i="1"/>
  <c r="BO1209" i="1" s="1"/>
  <c r="BN1402" i="1"/>
  <c r="BO1402" i="1" s="1"/>
  <c r="BO1422" i="1"/>
  <c r="BO2422" i="1"/>
  <c r="BE155" i="1"/>
  <c r="BN155" i="1" s="1"/>
  <c r="BN2189" i="1"/>
  <c r="BO2189" i="1" s="1"/>
  <c r="BN1065" i="1"/>
  <c r="BO1065" i="1" s="1"/>
  <c r="BN1147" i="1"/>
  <c r="BO1147" i="1" s="1"/>
  <c r="BE240" i="1"/>
  <c r="BN240" i="1" s="1"/>
  <c r="BO2586" i="1"/>
  <c r="BO1069" i="1"/>
  <c r="BE223" i="1"/>
  <c r="BN223" i="1" s="1"/>
  <c r="BE83" i="1"/>
  <c r="BN83" i="1" s="1"/>
  <c r="BO499" i="1"/>
  <c r="BO197" i="1"/>
  <c r="BO2287" i="1"/>
  <c r="BN2294" i="1"/>
  <c r="BO2294" i="1" s="1"/>
  <c r="BN2100" i="1"/>
  <c r="BO2100" i="1" s="1"/>
  <c r="BE28" i="1"/>
  <c r="BN28" i="1" s="1"/>
  <c r="BE166" i="1"/>
  <c r="BN166" i="1" s="1"/>
  <c r="BE136" i="1"/>
  <c r="BE99" i="1"/>
  <c r="BN99" i="1" s="1"/>
  <c r="BE151" i="1"/>
  <c r="BN151" i="1" s="1"/>
  <c r="BO575" i="1"/>
  <c r="BN761" i="1"/>
  <c r="BO761" i="1" s="1"/>
  <c r="BO1405" i="1"/>
  <c r="BO870" i="1"/>
  <c r="BO869" i="1"/>
  <c r="BN1476" i="1"/>
  <c r="BO1476" i="1" s="1"/>
  <c r="BN1319" i="1"/>
  <c r="BO1319" i="1" s="1"/>
  <c r="BO2717" i="1"/>
  <c r="BN1577" i="1"/>
  <c r="BO1577" i="1" s="1"/>
  <c r="BO872" i="1"/>
  <c r="BN2929" i="1"/>
  <c r="BO2929" i="1" s="1"/>
  <c r="BN1013" i="1"/>
  <c r="BO1013" i="1" s="1"/>
  <c r="BN2441" i="1"/>
  <c r="BO2441" i="1" s="1"/>
  <c r="BN1736" i="1"/>
  <c r="BO1736" i="1" s="1"/>
  <c r="BN2585" i="1"/>
  <c r="BO2585" i="1" s="1"/>
  <c r="BN923" i="1"/>
  <c r="BO923" i="1" s="1"/>
  <c r="BN1245" i="1"/>
  <c r="BO1245" i="1" s="1"/>
  <c r="BN1816" i="1"/>
  <c r="BO1816" i="1" s="1"/>
  <c r="BN1277" i="1"/>
  <c r="BO1277" i="1" s="1"/>
  <c r="BE119" i="1"/>
  <c r="BN119" i="1" s="1"/>
  <c r="BO938" i="1"/>
  <c r="BN1973" i="1"/>
  <c r="BO1973" i="1" s="1"/>
  <c r="BN1089" i="1"/>
  <c r="BO1089" i="1" s="1"/>
  <c r="BN1240" i="1"/>
  <c r="BO1240" i="1" s="1"/>
  <c r="BE225" i="1"/>
  <c r="BN225" i="1" s="1"/>
  <c r="BO948" i="1"/>
  <c r="BN1967" i="1"/>
  <c r="BO1967" i="1" s="1"/>
  <c r="BN2317" i="1"/>
  <c r="BO2317" i="1" s="1"/>
  <c r="BE149" i="1"/>
  <c r="BN149" i="1" s="1"/>
  <c r="BO2942" i="1"/>
  <c r="BN2747" i="1"/>
  <c r="BO2747" i="1" s="1"/>
  <c r="BE159" i="1"/>
  <c r="BN159" i="1" s="1"/>
  <c r="BE164" i="1"/>
  <c r="BN164" i="1" s="1"/>
  <c r="BO1567" i="1"/>
  <c r="BO604" i="1"/>
  <c r="BO2035" i="1"/>
  <c r="BN820" i="1"/>
  <c r="BO820" i="1" s="1"/>
  <c r="BO411" i="1"/>
  <c r="BN1664" i="1"/>
  <c r="BO1664" i="1" s="1"/>
  <c r="BN436" i="1"/>
  <c r="BO436" i="1" s="1"/>
  <c r="BE239" i="1"/>
  <c r="BN239" i="1" s="1"/>
  <c r="BE128" i="1"/>
  <c r="BN128" i="1" s="1"/>
  <c r="BE123" i="1"/>
  <c r="BN123" i="1" s="1"/>
  <c r="BE110" i="1"/>
  <c r="BN110" i="1" s="1"/>
  <c r="BE106" i="1"/>
  <c r="BN106" i="1" s="1"/>
  <c r="BE238" i="1"/>
  <c r="BN238" i="1" s="1"/>
  <c r="BE112" i="1"/>
  <c r="BN112" i="1" s="1"/>
  <c r="BE233" i="1"/>
  <c r="BN233" i="1" s="1"/>
  <c r="BE205" i="1"/>
  <c r="BN205" i="1" s="1"/>
  <c r="BE120" i="1"/>
  <c r="BN120" i="1" s="1"/>
  <c r="BE146" i="1"/>
  <c r="BN146" i="1" s="1"/>
  <c r="BE73" i="1"/>
  <c r="BN73" i="1" s="1"/>
  <c r="BE141" i="1"/>
  <c r="BN141" i="1" s="1"/>
  <c r="BE148" i="1"/>
  <c r="BN148" i="1" s="1"/>
  <c r="BE30" i="1"/>
  <c r="BN30" i="1" s="1"/>
  <c r="BE261" i="1"/>
  <c r="BN261" i="1" s="1"/>
  <c r="BE143" i="1"/>
  <c r="BN143" i="1" s="1"/>
  <c r="BE212" i="1"/>
  <c r="BN212" i="1" s="1"/>
  <c r="BE121" i="1"/>
  <c r="BN121" i="1" s="1"/>
  <c r="BO376" i="1"/>
  <c r="BO1904" i="1"/>
  <c r="BO606" i="1"/>
  <c r="BO2045" i="1"/>
  <c r="BO2056" i="1"/>
  <c r="BO2346" i="1"/>
  <c r="BO836" i="1"/>
  <c r="BO1921" i="1"/>
  <c r="BO2630" i="1"/>
  <c r="BO424" i="1"/>
  <c r="BO2048" i="1"/>
  <c r="BN1685" i="1"/>
  <c r="BO1685" i="1" s="1"/>
  <c r="BO2907" i="1"/>
  <c r="BO401" i="1"/>
  <c r="BO1395" i="1"/>
  <c r="BO2820" i="1"/>
  <c r="BN960" i="1"/>
  <c r="BO960" i="1" s="1"/>
  <c r="BN1012" i="1"/>
  <c r="BO1012" i="1" s="1"/>
  <c r="BO626" i="1"/>
  <c r="BN1997" i="1"/>
  <c r="BO1997" i="1" s="1"/>
  <c r="BO1909" i="1"/>
  <c r="BN881" i="1"/>
  <c r="BO881" i="1" s="1"/>
  <c r="BN1595" i="1"/>
  <c r="BO1595" i="1" s="1"/>
  <c r="BO1361" i="1"/>
  <c r="BN1867" i="1"/>
  <c r="BO1867" i="1" s="1"/>
  <c r="BO1387" i="1"/>
  <c r="BN681" i="1"/>
  <c r="BO681" i="1" s="1"/>
  <c r="BN2455" i="1"/>
  <c r="BO2455" i="1" s="1"/>
  <c r="BO2068" i="1"/>
  <c r="BN2010" i="1"/>
  <c r="BO2010" i="1" s="1"/>
  <c r="BN2037" i="1"/>
  <c r="BO2037" i="1" s="1"/>
  <c r="BO2925" i="1"/>
  <c r="BN777" i="1"/>
  <c r="BO777" i="1" s="1"/>
  <c r="BN449" i="1"/>
  <c r="BO449" i="1" s="1"/>
  <c r="BN1474" i="1"/>
  <c r="BO1474" i="1" s="1"/>
  <c r="BN2807" i="1"/>
  <c r="BO2807" i="1" s="1"/>
  <c r="BN1944" i="1"/>
  <c r="BO1944" i="1" s="1"/>
  <c r="BN776" i="1"/>
  <c r="BO776" i="1" s="1"/>
  <c r="BN613" i="1"/>
  <c r="BO613" i="1" s="1"/>
  <c r="BN1216" i="1"/>
  <c r="BO1216" i="1" s="1"/>
  <c r="BN1633" i="1"/>
  <c r="BO1633" i="1" s="1"/>
  <c r="BN2901" i="1"/>
  <c r="BO2901" i="1" s="1"/>
  <c r="BN921" i="1"/>
  <c r="BO921" i="1" s="1"/>
  <c r="BN1151" i="1"/>
  <c r="BO1151" i="1" s="1"/>
  <c r="BN1751" i="1"/>
  <c r="BO1751" i="1" s="1"/>
  <c r="BO1649" i="1"/>
  <c r="BN2718" i="1"/>
  <c r="BO2718" i="1" s="1"/>
  <c r="BO1364" i="1"/>
  <c r="BE189" i="1"/>
  <c r="BN189" i="1" s="1"/>
  <c r="BO1524" i="1"/>
  <c r="BO720" i="1"/>
  <c r="BO1859" i="1"/>
  <c r="BO1255" i="1"/>
  <c r="BN1001" i="1"/>
  <c r="BO1001" i="1" s="1"/>
  <c r="BN563" i="1"/>
  <c r="BO563" i="1" s="1"/>
  <c r="BE188" i="1"/>
  <c r="BE161" i="1"/>
  <c r="BN161" i="1" s="1"/>
  <c r="BN2728" i="1"/>
  <c r="BO2728" i="1" s="1"/>
  <c r="BN1526" i="1"/>
  <c r="BO1526" i="1" s="1"/>
  <c r="BE186" i="1"/>
  <c r="BN186" i="1" s="1"/>
  <c r="BO1379" i="1"/>
  <c r="BE85" i="1"/>
  <c r="BN85" i="1" s="1"/>
  <c r="BE244" i="1"/>
  <c r="BO1684" i="1"/>
  <c r="BO722" i="1"/>
  <c r="BO1854" i="1"/>
  <c r="BO1275" i="1"/>
  <c r="BN437" i="1"/>
  <c r="BO437" i="1" s="1"/>
  <c r="BN265" i="1"/>
  <c r="BO265" i="1" s="1"/>
  <c r="BO1016" i="1"/>
  <c r="BN2344" i="1"/>
  <c r="BO2344" i="1" s="1"/>
  <c r="BN829" i="1"/>
  <c r="BO829" i="1" s="1"/>
  <c r="BE117" i="1"/>
  <c r="BE105" i="1"/>
  <c r="BN105" i="1" s="1"/>
  <c r="BE168" i="1"/>
  <c r="BN168" i="1" s="1"/>
  <c r="BE156" i="1"/>
  <c r="BN156" i="1" s="1"/>
  <c r="BE111" i="1"/>
  <c r="BN111" i="1" s="1"/>
  <c r="BE127" i="1"/>
  <c r="BN127" i="1" s="1"/>
  <c r="BE113" i="1"/>
  <c r="BE201" i="1"/>
  <c r="BN201" i="1" s="1"/>
  <c r="BE209" i="1"/>
  <c r="BN209" i="1" s="1"/>
  <c r="BE88" i="1"/>
  <c r="BN88" i="1" s="1"/>
  <c r="BE29" i="1"/>
  <c r="BN29" i="1" s="1"/>
  <c r="BE185" i="1"/>
  <c r="BN185" i="1" s="1"/>
  <c r="BN2491" i="1"/>
  <c r="BO2491" i="1" s="1"/>
  <c r="BO658" i="1"/>
  <c r="BO1440" i="1"/>
  <c r="BO1485" i="1"/>
  <c r="BN1559" i="1"/>
  <c r="BO1559" i="1" s="1"/>
  <c r="BN446" i="1"/>
  <c r="BO446" i="1" s="1"/>
  <c r="BN953" i="1"/>
  <c r="BO953" i="1" s="1"/>
  <c r="BO1154" i="1"/>
  <c r="BN1924" i="1"/>
  <c r="BO1924" i="1" s="1"/>
  <c r="BO2520" i="1"/>
  <c r="BN911" i="1"/>
  <c r="BO911" i="1" s="1"/>
  <c r="BN770" i="1"/>
  <c r="BO770" i="1" s="1"/>
  <c r="BO2547" i="1"/>
  <c r="BN555" i="1"/>
  <c r="BO555" i="1" s="1"/>
  <c r="BN1548" i="1"/>
  <c r="BO1548" i="1" s="1"/>
  <c r="BN2764" i="1"/>
  <c r="BO2764" i="1" s="1"/>
  <c r="BN1910" i="1"/>
  <c r="BO1910" i="1" s="1"/>
  <c r="BN2885" i="1"/>
  <c r="BO2885" i="1" s="1"/>
  <c r="BN2720" i="1"/>
  <c r="BO2720" i="1" s="1"/>
  <c r="BN2552" i="1"/>
  <c r="BO2552" i="1" s="1"/>
  <c r="BO1315" i="1"/>
  <c r="BN2465" i="1"/>
  <c r="BO2465" i="1" s="1"/>
  <c r="BN941" i="1"/>
  <c r="BO941" i="1" s="1"/>
  <c r="BE227" i="1"/>
  <c r="BN227" i="1" s="1"/>
  <c r="BE147" i="1"/>
  <c r="BN147" i="1" s="1"/>
  <c r="BO2695" i="1"/>
  <c r="BN1515" i="1"/>
  <c r="BO1515" i="1" s="1"/>
  <c r="BN1377" i="1"/>
  <c r="BO1377" i="1" s="1"/>
  <c r="BN581" i="1"/>
  <c r="BO581" i="1" s="1"/>
  <c r="BE242" i="1"/>
  <c r="BN242" i="1" s="1"/>
  <c r="BO1169" i="1"/>
  <c r="BN2069" i="1"/>
  <c r="BO2069" i="1" s="1"/>
  <c r="BE125" i="1"/>
  <c r="BN125" i="1" s="1"/>
  <c r="BO2687" i="1"/>
  <c r="BE210" i="1"/>
  <c r="BN210" i="1" s="1"/>
  <c r="BE69" i="1"/>
  <c r="BN69" i="1" s="1"/>
  <c r="BE132" i="1"/>
  <c r="BN132" i="1" s="1"/>
  <c r="BE137" i="1"/>
  <c r="BN137" i="1" s="1"/>
  <c r="BE115" i="1"/>
  <c r="BN115" i="1" s="1"/>
  <c r="BE98" i="1"/>
  <c r="BN98" i="1" s="1"/>
  <c r="BE135" i="1"/>
  <c r="BE163" i="1"/>
  <c r="BN163" i="1" s="1"/>
  <c r="BO441" i="1"/>
  <c r="BO2085" i="1"/>
  <c r="BO1021" i="1"/>
  <c r="BO2859" i="1"/>
  <c r="BO407" i="1"/>
  <c r="BO2678" i="1"/>
  <c r="BO384" i="1"/>
  <c r="BO1778" i="1"/>
  <c r="BO2654" i="1"/>
  <c r="BO601" i="1"/>
  <c r="BO2443" i="1"/>
  <c r="BN1903" i="1"/>
  <c r="BO1903" i="1" s="1"/>
  <c r="BO2555" i="1"/>
  <c r="BO648" i="1"/>
  <c r="BO2649" i="1"/>
  <c r="BO2335" i="1"/>
  <c r="BN2338" i="1"/>
  <c r="BO2338" i="1" s="1"/>
  <c r="BO466" i="1"/>
  <c r="BN2614" i="1"/>
  <c r="BO2614" i="1" s="1"/>
  <c r="BO2824" i="1"/>
  <c r="BN834" i="1"/>
  <c r="BO834" i="1" s="1"/>
  <c r="BO2242" i="1"/>
  <c r="BN2265" i="1"/>
  <c r="BO2265" i="1" s="1"/>
  <c r="BN390" i="1"/>
  <c r="BO390" i="1" s="1"/>
  <c r="BO813" i="1"/>
  <c r="BN2418" i="1"/>
  <c r="BO2418" i="1" s="1"/>
  <c r="BO1234" i="1"/>
  <c r="BN1173" i="1"/>
  <c r="BO1173" i="1" s="1"/>
  <c r="BN665" i="1"/>
  <c r="BO665" i="1" s="1"/>
  <c r="BO578" i="1"/>
  <c r="BN1557" i="1"/>
  <c r="BO1557" i="1" s="1"/>
  <c r="BN2664" i="1"/>
  <c r="BO2664" i="1" s="1"/>
  <c r="BO1995" i="1"/>
  <c r="BN849" i="1"/>
  <c r="BO849" i="1" s="1"/>
  <c r="BN2377" i="1"/>
  <c r="BO2377" i="1" s="1"/>
  <c r="BO2051" i="1"/>
  <c r="BN993" i="1"/>
  <c r="BO993" i="1" s="1"/>
  <c r="BN2289" i="1"/>
  <c r="BO2289" i="1" s="1"/>
  <c r="BN1576" i="1"/>
  <c r="BO1576" i="1" s="1"/>
  <c r="BN2553" i="1"/>
  <c r="BO2553" i="1" s="1"/>
  <c r="BN663" i="1"/>
  <c r="BO663" i="1" s="1"/>
  <c r="BN1062" i="1"/>
  <c r="BO1062" i="1" s="1"/>
  <c r="BN2832" i="1"/>
  <c r="BO2832" i="1" s="1"/>
  <c r="BN2505" i="1"/>
  <c r="BO2505" i="1" s="1"/>
  <c r="BN2417" i="1"/>
  <c r="BO2417" i="1" s="1"/>
  <c r="BN2665" i="1"/>
  <c r="BO2665" i="1" s="1"/>
  <c r="BN1187" i="1"/>
  <c r="BO1187" i="1" s="1"/>
  <c r="BN809" i="1"/>
  <c r="BO809" i="1" s="1"/>
  <c r="BN1146" i="1"/>
  <c r="BO1146" i="1" s="1"/>
  <c r="BO2562" i="1"/>
  <c r="BO1895" i="1"/>
  <c r="BN1096" i="1"/>
  <c r="BO1096" i="1" s="1"/>
  <c r="BN2279" i="1"/>
  <c r="BO2279" i="1" s="1"/>
  <c r="BE257" i="1"/>
  <c r="BN257" i="1" s="1"/>
  <c r="BO1551" i="1"/>
  <c r="BN2881" i="1"/>
  <c r="BO2881" i="1" s="1"/>
  <c r="BN1996" i="1"/>
  <c r="BO1996" i="1" s="1"/>
  <c r="BE199" i="1"/>
  <c r="BN199" i="1" s="1"/>
  <c r="BN2855" i="1"/>
  <c r="BO2855" i="1" s="1"/>
  <c r="BO2793" i="1"/>
  <c r="BE219" i="1"/>
  <c r="BN219" i="1" s="1"/>
  <c r="BO1322" i="1"/>
  <c r="BE82" i="1"/>
  <c r="BN82" i="1" s="1"/>
  <c r="BE152" i="1"/>
  <c r="BN152" i="1" s="1"/>
  <c r="BE157" i="1"/>
  <c r="BN157" i="1" s="1"/>
  <c r="BN1533" i="1"/>
  <c r="BO1533" i="1" s="1"/>
  <c r="BO1350" i="1"/>
  <c r="BO2274" i="1"/>
  <c r="BO1353" i="1"/>
  <c r="BO1855" i="1"/>
  <c r="BN1703" i="1"/>
  <c r="BO1703" i="1" s="1"/>
  <c r="BO2519" i="1"/>
  <c r="BN2459" i="1"/>
  <c r="BO2459" i="1" s="1"/>
  <c r="BN1243" i="1"/>
  <c r="BO1243" i="1" s="1"/>
  <c r="BO1773" i="1"/>
  <c r="BN709" i="1"/>
  <c r="BO709" i="1" s="1"/>
  <c r="BO1647" i="1"/>
  <c r="BN2898" i="1"/>
  <c r="BO2898" i="1" s="1"/>
  <c r="BN1222" i="1"/>
  <c r="BO1222" i="1" s="1"/>
  <c r="BN2194" i="1"/>
  <c r="BO2194" i="1" s="1"/>
  <c r="BN748" i="1"/>
  <c r="BO748" i="1" s="1"/>
  <c r="BN708" i="1"/>
  <c r="BO708" i="1" s="1"/>
  <c r="BN757" i="1"/>
  <c r="BO757" i="1" s="1"/>
  <c r="BO1462" i="1"/>
  <c r="BO2126" i="1"/>
  <c r="BO2490" i="1"/>
  <c r="BO512" i="1"/>
  <c r="BE107" i="1"/>
  <c r="BN107" i="1" s="1"/>
  <c r="BO2263" i="1"/>
  <c r="BN1257" i="1"/>
  <c r="BO1257" i="1" s="1"/>
  <c r="BN1113" i="1"/>
  <c r="BO1113" i="1" s="1"/>
  <c r="BE144" i="1"/>
  <c r="BN144" i="1" s="1"/>
  <c r="BO844" i="1"/>
  <c r="BO1312" i="1"/>
  <c r="BO2410" i="1"/>
  <c r="BO2799" i="1"/>
  <c r="BO1059" i="1"/>
  <c r="BE89" i="1"/>
  <c r="BN89" i="1" s="1"/>
  <c r="BE139" i="1"/>
  <c r="BN139" i="1" s="1"/>
  <c r="BE217" i="1"/>
  <c r="BN217" i="1" s="1"/>
  <c r="BE187" i="1"/>
  <c r="BN187" i="1" s="1"/>
  <c r="BE96" i="1"/>
  <c r="BN96" i="1" s="1"/>
  <c r="BE102" i="1"/>
  <c r="BN102" i="1" s="1"/>
  <c r="BE68" i="1"/>
  <c r="BE71" i="1"/>
  <c r="BN71" i="1" s="1"/>
  <c r="BE87" i="1"/>
  <c r="BN87" i="1" s="1"/>
  <c r="BE86" i="1"/>
  <c r="BN86" i="1" s="1"/>
  <c r="BE204" i="1"/>
  <c r="BN204" i="1" s="1"/>
  <c r="BE64" i="1"/>
  <c r="BN64" i="1" s="1"/>
  <c r="BE241" i="1"/>
  <c r="BN241" i="1" s="1"/>
  <c r="BE116" i="1"/>
  <c r="BE236" i="1"/>
  <c r="BN236" i="1" s="1"/>
  <c r="BO356" i="1"/>
  <c r="BO2838" i="1"/>
  <c r="BO1088" i="1"/>
  <c r="BO2656" i="1"/>
  <c r="BO329" i="1"/>
  <c r="BO1540" i="1"/>
  <c r="BO1281" i="1"/>
  <c r="BO1331" i="1"/>
  <c r="BO718" i="1"/>
  <c r="BO514" i="1"/>
  <c r="BO2485" i="1"/>
  <c r="BN1829" i="1"/>
  <c r="BO1829" i="1" s="1"/>
  <c r="BO178" i="1"/>
  <c r="BO1789" i="1"/>
  <c r="BO1414" i="1"/>
  <c r="BO1938" i="1"/>
  <c r="BO2082" i="1"/>
  <c r="BO2473" i="1"/>
  <c r="BN1670" i="1"/>
  <c r="BO1670" i="1" s="1"/>
  <c r="BN1324" i="1"/>
  <c r="BO1324" i="1" s="1"/>
  <c r="BO901" i="1"/>
  <c r="BN1229" i="1"/>
  <c r="BO1229" i="1" s="1"/>
  <c r="BO1011" i="1"/>
  <c r="BN694" i="1"/>
  <c r="BO694" i="1" s="1"/>
  <c r="BN1318" i="1"/>
  <c r="BO1318" i="1" s="1"/>
  <c r="BO1200" i="1"/>
  <c r="BN1632" i="1"/>
  <c r="BO1632" i="1" s="1"/>
  <c r="BN2363" i="1"/>
  <c r="BO2363" i="1" s="1"/>
  <c r="BO1368" i="1"/>
  <c r="BN1575" i="1"/>
  <c r="BO1575" i="1" s="1"/>
  <c r="BN1822" i="1"/>
  <c r="BO1822" i="1" s="1"/>
  <c r="BO738" i="1"/>
  <c r="BN638" i="1"/>
  <c r="BO638" i="1" s="1"/>
  <c r="BN2212" i="1"/>
  <c r="BO2212" i="1" s="1"/>
  <c r="BN526" i="1"/>
  <c r="BO526" i="1" s="1"/>
  <c r="BN444" i="1"/>
  <c r="BO444" i="1" s="1"/>
  <c r="BN710" i="1"/>
  <c r="BO710" i="1" s="1"/>
  <c r="BN1152" i="1"/>
  <c r="BO1152" i="1" s="1"/>
  <c r="BN2588" i="1"/>
  <c r="BO2588" i="1" s="1"/>
  <c r="BN758" i="1"/>
  <c r="BO758" i="1" s="1"/>
  <c r="BN2029" i="1"/>
  <c r="BO2029" i="1" s="1"/>
  <c r="BN2486" i="1"/>
  <c r="BO2486" i="1" s="1"/>
  <c r="BN772" i="1"/>
  <c r="BO772" i="1" s="1"/>
  <c r="BN2434" i="1"/>
  <c r="BO2434" i="1" s="1"/>
  <c r="BN26" i="1"/>
  <c r="BO26" i="1" s="1"/>
  <c r="BN2617" i="1"/>
  <c r="BO2617" i="1" s="1"/>
  <c r="BN1984" i="1"/>
  <c r="BO1984" i="1" s="1"/>
  <c r="BO515" i="1"/>
  <c r="BN1404" i="1"/>
  <c r="BO1404" i="1" s="1"/>
  <c r="BE140" i="1"/>
  <c r="BN140" i="1" s="1"/>
  <c r="BO2328" i="1"/>
  <c r="BN823" i="1"/>
  <c r="BO823" i="1" s="1"/>
  <c r="BN2132" i="1"/>
  <c r="BO2132" i="1" s="1"/>
  <c r="BN330" i="1"/>
  <c r="BO330" i="1" s="1"/>
  <c r="BN932" i="1"/>
  <c r="BO932" i="1" s="1"/>
  <c r="BE255" i="1"/>
  <c r="BN255" i="1" s="1"/>
  <c r="BN2506" i="1"/>
  <c r="BO2506" i="1" s="1"/>
  <c r="BN2095" i="1"/>
  <c r="BO2095" i="1" s="1"/>
  <c r="BE215" i="1"/>
  <c r="BN215" i="1" s="1"/>
  <c r="BE214" i="1"/>
  <c r="BE134" i="1"/>
  <c r="BN134" i="1" s="1"/>
  <c r="BE266" i="1"/>
  <c r="BN266" i="1" s="1"/>
  <c r="BE81" i="1"/>
  <c r="BN81" i="1" s="1"/>
  <c r="BE260" i="1"/>
  <c r="BN260" i="1" s="1"/>
  <c r="BE108" i="1"/>
  <c r="BN108" i="1" s="1"/>
  <c r="BE206" i="1"/>
  <c r="BN206" i="1" s="1"/>
  <c r="BE235" i="1"/>
  <c r="BE229" i="1"/>
  <c r="BN229" i="1" s="1"/>
  <c r="BE70" i="1"/>
  <c r="BN70" i="1" s="1"/>
  <c r="BE65" i="1"/>
  <c r="BN65" i="1" s="1"/>
  <c r="BE114" i="1"/>
  <c r="BN114" i="1" s="1"/>
  <c r="BE133" i="1"/>
  <c r="BN133" i="1" s="1"/>
  <c r="BN2145" i="1"/>
  <c r="BO2145" i="1" s="1"/>
  <c r="BO524" i="1"/>
  <c r="BO2269" i="1"/>
  <c r="BO2501" i="1"/>
  <c r="BN2313" i="1"/>
  <c r="BO2313" i="1" s="1"/>
  <c r="BN510" i="1"/>
  <c r="BO510" i="1" s="1"/>
  <c r="BN1979" i="1"/>
  <c r="BO1979" i="1" s="1"/>
  <c r="BN299" i="1"/>
  <c r="BO299" i="1" s="1"/>
  <c r="BN2206" i="1"/>
  <c r="BO2206" i="1" s="1"/>
  <c r="BN1645" i="1"/>
  <c r="BO1645" i="1" s="1"/>
  <c r="BN2763" i="1"/>
  <c r="BO2763" i="1" s="1"/>
  <c r="BN1137" i="1"/>
  <c r="BO1137" i="1" s="1"/>
  <c r="BN1191" i="1"/>
  <c r="BO1191" i="1" s="1"/>
  <c r="BN1289" i="1"/>
  <c r="BO1289" i="1" s="1"/>
  <c r="BN2522" i="1"/>
  <c r="BO2522" i="1" s="1"/>
  <c r="BN1849" i="1"/>
  <c r="BO1849" i="1" s="1"/>
  <c r="BO1288" i="1"/>
  <c r="BO1536" i="1"/>
  <c r="BN1535" i="1"/>
  <c r="BO1535" i="1" s="1"/>
  <c r="BE77" i="1"/>
  <c r="BN77" i="1" s="1"/>
  <c r="BO1899" i="1"/>
  <c r="BN1366" i="1"/>
  <c r="BO1366" i="1" s="1"/>
  <c r="BN1961" i="1"/>
  <c r="BO1961" i="1" s="1"/>
  <c r="BE253" i="1"/>
  <c r="BN253" i="1" s="1"/>
  <c r="BO1607" i="1"/>
  <c r="BO2796" i="1"/>
  <c r="BE234" i="1"/>
  <c r="BN234" i="1" s="1"/>
  <c r="BO2310" i="1"/>
  <c r="BE78" i="1"/>
  <c r="BN78" i="1" s="1"/>
  <c r="BE158" i="1"/>
  <c r="BN158" i="1" s="1"/>
  <c r="BE40" i="1"/>
  <c r="BN40" i="1" s="1"/>
  <c r="BE259" i="1"/>
  <c r="BN259" i="1" s="1"/>
  <c r="BE145" i="1"/>
  <c r="BN145" i="1" s="1"/>
  <c r="BE131" i="1"/>
  <c r="BN131" i="1" s="1"/>
  <c r="BE42" i="1"/>
  <c r="BN42" i="1" s="1"/>
  <c r="BE49" i="1"/>
  <c r="BN49" i="1" s="1"/>
  <c r="BE154" i="1"/>
  <c r="BN154" i="1" s="1"/>
  <c r="BE232" i="1"/>
  <c r="BN232" i="1" s="1"/>
  <c r="BO2669" i="1"/>
  <c r="BO863" i="1"/>
  <c r="BO358" i="1"/>
  <c r="BN1072" i="1"/>
  <c r="BO1072" i="1" s="1"/>
  <c r="BO2803" i="1"/>
  <c r="BN2370" i="1"/>
  <c r="BO2370" i="1" s="1"/>
  <c r="BN857" i="1"/>
  <c r="BO857" i="1" s="1"/>
  <c r="BN779" i="1"/>
  <c r="BO779" i="1" s="1"/>
  <c r="BO1544" i="1"/>
  <c r="BN2745" i="1"/>
  <c r="BO2745" i="1" s="1"/>
  <c r="BO517" i="1"/>
  <c r="BN2232" i="1"/>
  <c r="BO2232" i="1" s="1"/>
  <c r="BO943" i="1"/>
  <c r="BN1025" i="1"/>
  <c r="BO1025" i="1" s="1"/>
  <c r="BN1436" i="1"/>
  <c r="BO1436" i="1" s="1"/>
  <c r="BN2401" i="1"/>
  <c r="BO2401" i="1" s="1"/>
  <c r="BN2297" i="1"/>
  <c r="BO2297" i="1" s="1"/>
  <c r="BO2076" i="1"/>
  <c r="BO2110" i="1"/>
  <c r="BN1232" i="1"/>
  <c r="BO1232" i="1" s="1"/>
  <c r="BN1692" i="1"/>
  <c r="BO1692" i="1" s="1"/>
  <c r="BO1823" i="1"/>
  <c r="BN369" i="1"/>
  <c r="BO369" i="1" s="1"/>
  <c r="BN1969" i="1"/>
  <c r="BO1969" i="1" s="1"/>
  <c r="BO984" i="1"/>
  <c r="BN1828" i="1"/>
  <c r="BO1828" i="1" s="1"/>
  <c r="BN762" i="1"/>
  <c r="BO762" i="1" s="1"/>
  <c r="BN1509" i="1"/>
  <c r="BO1509" i="1" s="1"/>
  <c r="BO2467" i="1"/>
  <c r="BN1568" i="1"/>
  <c r="BO1568" i="1" s="1"/>
  <c r="BN902" i="1"/>
  <c r="BO902" i="1" s="1"/>
  <c r="BN1018" i="1"/>
  <c r="BO1018" i="1" s="1"/>
  <c r="BO2239" i="1"/>
  <c r="BN2412" i="1"/>
  <c r="BO2412" i="1" s="1"/>
  <c r="BN1162" i="1"/>
  <c r="BO1162" i="1" s="1"/>
  <c r="BO614" i="1"/>
  <c r="BN586" i="1"/>
  <c r="BO586" i="1" s="1"/>
  <c r="BN2712" i="1"/>
  <c r="BO2712" i="1" s="1"/>
  <c r="BO1093" i="1"/>
  <c r="BN295" i="1"/>
  <c r="BO295" i="1" s="1"/>
  <c r="BN177" i="1"/>
  <c r="BO177" i="1" s="1"/>
  <c r="BN519" i="1"/>
  <c r="BO519" i="1" s="1"/>
  <c r="BN349" i="1"/>
  <c r="BO349" i="1" s="1"/>
  <c r="BN2386" i="1"/>
  <c r="BO2386" i="1" s="1"/>
  <c r="BN2022" i="1"/>
  <c r="BO2022" i="1" s="1"/>
  <c r="BN1282" i="1"/>
  <c r="BO1282" i="1" s="1"/>
  <c r="BN1715" i="1"/>
  <c r="BO1715" i="1" s="1"/>
  <c r="BN2900" i="1"/>
  <c r="BO2900" i="1" s="1"/>
  <c r="BN647" i="1"/>
  <c r="BO647" i="1" s="1"/>
  <c r="BN685" i="1"/>
  <c r="BO685" i="1" s="1"/>
  <c r="BN2813" i="1"/>
  <c r="BO2813" i="1" s="1"/>
  <c r="BN2190" i="1"/>
  <c r="BO2190" i="1" s="1"/>
  <c r="BN492" i="1"/>
  <c r="BO492" i="1" s="1"/>
  <c r="BN1907" i="1"/>
  <c r="BO1907" i="1" s="1"/>
  <c r="BN2357" i="1"/>
  <c r="BO2357" i="1" s="1"/>
  <c r="BO954" i="1"/>
  <c r="BN2219" i="1"/>
  <c r="BO2219" i="1" s="1"/>
  <c r="BN1989" i="1"/>
  <c r="BO1989" i="1" s="1"/>
  <c r="BN716" i="1"/>
  <c r="BO716" i="1" s="1"/>
  <c r="BN1218" i="1"/>
  <c r="BO1218" i="1" s="1"/>
  <c r="BN764" i="1"/>
  <c r="BO764" i="1" s="1"/>
  <c r="BN1204" i="1"/>
  <c r="BO1204" i="1" s="1"/>
  <c r="BN1386" i="1"/>
  <c r="BO1386" i="1" s="1"/>
  <c r="BN1525" i="1"/>
  <c r="BO1525" i="1" s="1"/>
  <c r="BN2577" i="1"/>
  <c r="BO2577" i="1" s="1"/>
  <c r="BN2556" i="1"/>
  <c r="BO2556" i="1" s="1"/>
  <c r="BN1247" i="1"/>
  <c r="BO1247" i="1" s="1"/>
  <c r="BN332" i="1"/>
  <c r="BO332" i="1" s="1"/>
  <c r="BN347" i="1"/>
  <c r="BO347" i="1" s="1"/>
  <c r="BN2198" i="1"/>
  <c r="BO2198" i="1" s="1"/>
  <c r="BN1124" i="1"/>
  <c r="BO1124" i="1" s="1"/>
  <c r="BO874" i="1"/>
  <c r="BO1310" i="1"/>
  <c r="BO933" i="1"/>
  <c r="BO2766" i="1"/>
  <c r="BO2567" i="1"/>
  <c r="BO676" i="1"/>
  <c r="BO2862" i="1"/>
  <c r="BO1497" i="1"/>
  <c r="BO2785" i="1"/>
  <c r="BO1493" i="1"/>
  <c r="BO837" i="1"/>
  <c r="BO1125" i="1"/>
  <c r="BO2930" i="1"/>
  <c r="BO1024" i="1"/>
  <c r="BO825" i="1"/>
  <c r="BO1902" i="1"/>
  <c r="BO1421" i="1"/>
  <c r="BO1769" i="1"/>
  <c r="BO2938" i="1"/>
  <c r="BO2692" i="1"/>
  <c r="BO1185" i="1"/>
  <c r="BO2481" i="1"/>
  <c r="BO552" i="1"/>
  <c r="BO2040" i="1"/>
  <c r="BO2318" i="1"/>
  <c r="BO1874" i="1"/>
  <c r="BO2487" i="1"/>
  <c r="BO1082" i="1"/>
  <c r="BO2147" i="1"/>
  <c r="BO1960" i="1"/>
  <c r="BO1299" i="1"/>
  <c r="BO662" i="1"/>
  <c r="BO2125" i="1"/>
  <c r="BO2647" i="1"/>
  <c r="BO994" i="1"/>
  <c r="BO1804" i="1"/>
  <c r="BO2398" i="1"/>
  <c r="BO2320" i="1"/>
  <c r="BO2303" i="1"/>
  <c r="BN2754" i="1"/>
  <c r="BO2754" i="1" s="1"/>
  <c r="BO2451" i="1"/>
  <c r="BO1729" i="1"/>
  <c r="BO1505" i="1"/>
  <c r="BN1004" i="1"/>
  <c r="BO1004" i="1" s="1"/>
  <c r="BO2213" i="1"/>
  <c r="BN982" i="1"/>
  <c r="BO982" i="1" s="1"/>
  <c r="BO2475" i="1"/>
  <c r="BN2931" i="1"/>
  <c r="BO2931" i="1" s="1"/>
  <c r="BO1429" i="1"/>
  <c r="BN1693" i="1"/>
  <c r="BO1693" i="1" s="1"/>
  <c r="BN1883" i="1"/>
  <c r="BO1883" i="1" s="1"/>
  <c r="BN774" i="1"/>
  <c r="BO774" i="1" s="1"/>
  <c r="BN2067" i="1"/>
  <c r="BO2067" i="1" s="1"/>
  <c r="BN1840" i="1"/>
  <c r="BO1840" i="1" s="1"/>
  <c r="BO2591" i="1"/>
  <c r="BN1863" i="1"/>
  <c r="BO1863" i="1" s="1"/>
  <c r="BN1156" i="1"/>
  <c r="BO1156" i="1" s="1"/>
  <c r="BN806" i="1"/>
  <c r="BO806" i="1" s="1"/>
  <c r="BN1800" i="1"/>
  <c r="BO1800" i="1" s="1"/>
  <c r="BN2652" i="1"/>
  <c r="BO2652" i="1" s="1"/>
  <c r="BO1038" i="1"/>
  <c r="BO1707" i="1"/>
  <c r="BN1835" i="1"/>
  <c r="BO1835" i="1" s="1"/>
  <c r="BO1521" i="1"/>
  <c r="BO1714" i="1"/>
  <c r="BO1964" i="1"/>
  <c r="BN1370" i="1"/>
  <c r="BO1370" i="1" s="1"/>
  <c r="BO410" i="1"/>
  <c r="BO698" i="1"/>
  <c r="BO1530" i="1"/>
  <c r="BO413" i="1"/>
  <c r="BO469" i="1"/>
  <c r="BO2413" i="1"/>
  <c r="BO1343" i="1"/>
  <c r="BO182" i="1"/>
  <c r="BO1457" i="1"/>
  <c r="BO2737" i="1"/>
  <c r="BO323" i="1"/>
  <c r="BN1972" i="1"/>
  <c r="BO1972" i="1" s="1"/>
  <c r="BO1857" i="1"/>
  <c r="BO1646" i="1"/>
  <c r="BN2196" i="1"/>
  <c r="BO2196" i="1" s="1"/>
  <c r="BN1134" i="1"/>
  <c r="BO1134" i="1" s="1"/>
  <c r="BN549" i="1"/>
  <c r="BO549" i="1" s="1"/>
  <c r="BO1726" i="1"/>
  <c r="BN1765" i="1"/>
  <c r="BO1765" i="1" s="1"/>
  <c r="BO2958" i="1"/>
  <c r="BO282" i="1"/>
  <c r="BN2028" i="1"/>
  <c r="BO2028" i="1" s="1"/>
  <c r="BO2822" i="1"/>
  <c r="BO1988" i="1"/>
  <c r="BN1393" i="1"/>
  <c r="BO1393" i="1" s="1"/>
  <c r="BO2809" i="1"/>
  <c r="BO1403" i="1"/>
  <c r="BO1354" i="1"/>
  <c r="BO931" i="1"/>
  <c r="BO1336" i="1"/>
  <c r="BO2920" i="1"/>
  <c r="BO602" i="1"/>
  <c r="BO789" i="1"/>
  <c r="BO784" i="1"/>
  <c r="BO2438" i="1"/>
  <c r="BO589" i="1"/>
  <c r="BO2333" i="1"/>
  <c r="BO2015" i="1"/>
  <c r="BO1427" i="1"/>
  <c r="BO2392" i="1"/>
  <c r="BO1058" i="1"/>
  <c r="BO2013" i="1"/>
  <c r="BO593" i="1"/>
  <c r="BO2428" i="1"/>
  <c r="BO477" i="1"/>
  <c r="BO2686" i="1"/>
  <c r="BO2008" i="1"/>
  <c r="BO2730" i="1"/>
  <c r="BO1774" i="1"/>
  <c r="BO1825" i="1"/>
  <c r="BO2348" i="1"/>
  <c r="BO1133" i="1"/>
  <c r="BO2941" i="1"/>
  <c r="BO924" i="1"/>
  <c r="BO2642" i="1"/>
  <c r="BO1484" i="1"/>
  <c r="BO1808" i="1"/>
  <c r="BO1091" i="1"/>
  <c r="BO1358" i="1"/>
  <c r="BO459" i="1"/>
  <c r="BO457" i="1"/>
  <c r="BO2906" i="1"/>
  <c r="BO2637" i="1"/>
  <c r="BO596" i="1"/>
  <c r="BO2463" i="1"/>
  <c r="BO805" i="1"/>
  <c r="BO2531" i="1"/>
  <c r="BO2199" i="1"/>
  <c r="BO1613" i="1"/>
  <c r="BO675" i="1"/>
  <c r="BO1170" i="1"/>
  <c r="BO2477" i="1"/>
  <c r="BO721" i="1"/>
  <c r="BO2001" i="1"/>
  <c r="BO669" i="1"/>
  <c r="BO2902" i="1"/>
  <c r="BO2952" i="1"/>
  <c r="BO2842" i="1"/>
  <c r="BO2052" i="1"/>
  <c r="BO1945" i="1"/>
  <c r="BO2726" i="1"/>
  <c r="BO1381" i="1"/>
  <c r="BO636" i="1"/>
  <c r="BO2456" i="1"/>
  <c r="BO947" i="1"/>
  <c r="BO391" i="1"/>
  <c r="BO1602" i="1"/>
  <c r="BO2836" i="1"/>
  <c r="BN393" i="1"/>
  <c r="BO393" i="1" s="1"/>
  <c r="BO615" i="1"/>
  <c r="BO2215" i="1"/>
  <c r="BN2677" i="1"/>
  <c r="BO2677" i="1" s="1"/>
  <c r="BO1126" i="1"/>
  <c r="BN2917" i="1"/>
  <c r="BO2917" i="1" s="1"/>
  <c r="BO1824" i="1"/>
  <c r="BN2054" i="1"/>
  <c r="BO2054" i="1" s="1"/>
  <c r="BN544" i="1"/>
  <c r="BO544" i="1" s="1"/>
  <c r="BN1419" i="1"/>
  <c r="BO1419" i="1" s="1"/>
  <c r="BN683" i="1"/>
  <c r="BO683" i="1" s="1"/>
  <c r="BN2528" i="1"/>
  <c r="BO2528" i="1" s="1"/>
  <c r="BO812" i="1"/>
  <c r="BO1415" i="1"/>
  <c r="BO365" i="1"/>
  <c r="BN506" i="1"/>
  <c r="BO506" i="1" s="1"/>
  <c r="BO313" i="1"/>
  <c r="BO1132" i="1"/>
  <c r="BO360" i="1"/>
  <c r="BO646" i="1"/>
  <c r="BO1766" i="1"/>
  <c r="BO438" i="1"/>
  <c r="BO1619" i="1"/>
  <c r="BO731" i="1"/>
  <c r="BO1425" i="1"/>
  <c r="BO2713" i="1"/>
  <c r="BO344" i="1"/>
  <c r="BO853" i="1"/>
  <c r="BO1314" i="1"/>
  <c r="BO816" i="1"/>
  <c r="BO1453" i="1"/>
  <c r="BN1587" i="1"/>
  <c r="BO1587" i="1" s="1"/>
  <c r="BO2416" i="1"/>
  <c r="BO2205" i="1"/>
  <c r="BO1344" i="1"/>
  <c r="BN2172" i="1"/>
  <c r="BO2172" i="1" s="1"/>
  <c r="BN936" i="1"/>
  <c r="BO936" i="1" s="1"/>
  <c r="BN2889" i="1"/>
  <c r="BO2889" i="1" s="1"/>
  <c r="BO1618" i="1"/>
  <c r="BN2278" i="1"/>
  <c r="BO2278" i="1" s="1"/>
  <c r="BO2805" i="1"/>
  <c r="BN1097" i="1"/>
  <c r="BO1097" i="1" s="1"/>
  <c r="BN1546" i="1"/>
  <c r="BO1546" i="1" s="1"/>
  <c r="BO1250" i="1"/>
  <c r="BN1578" i="1"/>
  <c r="BO1578" i="1" s="1"/>
  <c r="BO367" i="1"/>
  <c r="BO2366" i="1"/>
  <c r="BN2846" i="1"/>
  <c r="BO2846" i="1" s="1"/>
  <c r="BN1027" i="1"/>
  <c r="BO1027" i="1" s="1"/>
  <c r="BN385" i="1"/>
  <c r="BO385" i="1" s="1"/>
  <c r="BO2453" i="1"/>
  <c r="BO832" i="1"/>
  <c r="BO2504" i="1"/>
  <c r="BO1735" i="1"/>
  <c r="BO908" i="1"/>
  <c r="BO1399" i="1"/>
  <c r="BO1690" i="1"/>
  <c r="BO2371" i="1"/>
  <c r="BO1160" i="1"/>
  <c r="BO2744" i="1"/>
  <c r="BO1639" i="1"/>
  <c r="BO654" i="1"/>
  <c r="BO1856" i="1"/>
  <c r="BO1713" i="1"/>
  <c r="BO2867" i="1"/>
  <c r="BO2406" i="1"/>
  <c r="BO1847" i="1"/>
  <c r="BO1791" i="1"/>
  <c r="BO1372" i="1"/>
  <c r="BO1606" i="1"/>
  <c r="BO325" i="1"/>
  <c r="BO2304" i="1"/>
  <c r="BO912" i="1"/>
  <c r="BO2432" i="1"/>
  <c r="BO1190" i="1"/>
  <c r="BO294" i="1"/>
  <c r="BO1205" i="1"/>
  <c r="BO2818" i="1"/>
  <c r="BO1927" i="1"/>
  <c r="BO618" i="1"/>
  <c r="BO2761" i="1"/>
  <c r="BO976" i="1"/>
  <c r="BO2680" i="1"/>
  <c r="BO1879" i="1"/>
  <c r="BO1244" i="1"/>
  <c r="BO2944" i="1"/>
  <c r="BO1802" i="1"/>
  <c r="BO2693" i="1"/>
  <c r="BO1280" i="1"/>
  <c r="BO2880" i="1"/>
  <c r="BO1759" i="1"/>
  <c r="BO2468" i="1"/>
  <c r="BO900" i="1"/>
  <c r="BO875" i="1"/>
  <c r="BN915" i="1"/>
  <c r="BO915" i="1" s="1"/>
  <c r="BO2598" i="1"/>
  <c r="BO2364" i="1"/>
  <c r="BN1498" i="1"/>
  <c r="BO1498" i="1" s="1"/>
  <c r="BO2622" i="1"/>
  <c r="BN2676" i="1"/>
  <c r="BO2676" i="1" s="1"/>
  <c r="BO486" i="1"/>
  <c r="BN1812" i="1"/>
  <c r="BO1812" i="1" s="1"/>
  <c r="BN859" i="1"/>
  <c r="BO859" i="1" s="1"/>
  <c r="BO2724" i="1"/>
  <c r="BN1911" i="1"/>
  <c r="BO1911" i="1" s="1"/>
  <c r="BN2083" i="1"/>
  <c r="BO2083" i="1" s="1"/>
  <c r="BN2211" i="1"/>
  <c r="BO2211" i="1" s="1"/>
  <c r="BO425" i="1"/>
  <c r="BN2932" i="1"/>
  <c r="BO2932" i="1" s="1"/>
  <c r="BN415" i="1"/>
  <c r="BO415" i="1" s="1"/>
  <c r="BN1045" i="1"/>
  <c r="BO1045" i="1" s="1"/>
  <c r="BN433" i="1"/>
  <c r="BO433" i="1" s="1"/>
  <c r="BN35" i="1"/>
  <c r="BO35" i="1" s="1"/>
  <c r="BN2454" i="1"/>
  <c r="BO2454" i="1" s="1"/>
  <c r="BO1652" i="1"/>
  <c r="BO2690" i="1"/>
  <c r="BO278" i="1"/>
  <c r="BO2733" i="1"/>
  <c r="BO753" i="1"/>
  <c r="BO2033" i="1"/>
  <c r="BO250" i="1"/>
  <c r="BO1356" i="1"/>
  <c r="BO1580" i="1"/>
  <c r="BO1226" i="1"/>
  <c r="BO1328" i="1"/>
  <c r="BO2912" i="1"/>
  <c r="BO430" i="1"/>
  <c r="BO2019" i="1"/>
  <c r="BO939" i="1"/>
  <c r="BO2293" i="1"/>
  <c r="BN2131" i="1"/>
  <c r="BO2131" i="1" s="1"/>
  <c r="BO1556" i="1"/>
  <c r="BO1958" i="1"/>
  <c r="BO2097" i="1"/>
  <c r="BO973" i="1"/>
  <c r="BO2840" i="1"/>
  <c r="BO2359" i="1"/>
  <c r="BO891" i="1"/>
  <c r="BO1290" i="1"/>
  <c r="BO653" i="1"/>
  <c r="BO841" i="1"/>
  <c r="BO885" i="1"/>
  <c r="BO1269" i="1"/>
  <c r="BN361" i="1"/>
  <c r="BO361" i="1" s="1"/>
  <c r="BN661" i="1"/>
  <c r="BO661" i="1" s="1"/>
  <c r="BN750" i="1"/>
  <c r="BO750" i="1" s="1"/>
  <c r="BO448" i="1"/>
  <c r="BO1560" i="1"/>
  <c r="BN2919" i="1"/>
  <c r="BO2919" i="1" s="1"/>
  <c r="BO57" i="1"/>
  <c r="BN623" i="1"/>
  <c r="BO623" i="1" s="1"/>
  <c r="BN594" i="1"/>
  <c r="BO594" i="1" s="1"/>
  <c r="BO1048" i="1"/>
  <c r="BO1842" i="1"/>
  <c r="BO2848" i="1"/>
  <c r="BN2488" i="1"/>
  <c r="BO2488" i="1" s="1"/>
  <c r="BO195" i="1"/>
  <c r="BO2353" i="1"/>
  <c r="BO416" i="1"/>
  <c r="BO1957" i="1"/>
  <c r="BO678" i="1"/>
  <c r="BO1627" i="1"/>
  <c r="BO815" i="1"/>
  <c r="BO970" i="1"/>
  <c r="BO1717" i="1"/>
  <c r="BO1784" i="1"/>
  <c r="BO1051" i="1"/>
  <c r="BO518" i="1"/>
  <c r="BO1939" i="1"/>
  <c r="BO2798" i="1"/>
  <c r="BO882" i="1"/>
  <c r="BO1371" i="1"/>
  <c r="BO1917" i="1"/>
  <c r="BO1843" i="1"/>
  <c r="BO2127" i="1"/>
  <c r="BO1547" i="1"/>
  <c r="BO248" i="1"/>
  <c r="BO1130" i="1"/>
  <c r="BO2339" i="1"/>
  <c r="BO1788" i="1"/>
  <c r="BO1444" i="1"/>
  <c r="BO389" i="1"/>
  <c r="BO1665" i="1"/>
  <c r="BO801" i="1"/>
  <c r="BO2073" i="1"/>
  <c r="BO1701" i="1"/>
  <c r="BO1445" i="1"/>
  <c r="BO1711" i="1"/>
  <c r="BO835" i="1"/>
  <c r="BO2090" i="1"/>
  <c r="BO2122" i="1"/>
  <c r="BO969" i="1"/>
  <c r="BO2257" i="1"/>
  <c r="BO822" i="1"/>
  <c r="BO2404" i="1"/>
  <c r="BO2812" i="1"/>
  <c r="BO1063" i="1"/>
  <c r="BO559" i="1"/>
  <c r="BO1105" i="1"/>
  <c r="BO2393" i="1"/>
  <c r="BO670" i="1"/>
  <c r="BO2157" i="1"/>
  <c r="BO1999" i="1"/>
  <c r="BO1594" i="1"/>
  <c r="BO1948" i="1"/>
  <c r="BO1696" i="1"/>
  <c r="BO827" i="1"/>
  <c r="BO878" i="1"/>
  <c r="BO2773" i="1"/>
  <c r="BO408" i="1"/>
  <c r="BO2578" i="1"/>
  <c r="BO2188" i="1"/>
  <c r="BO913" i="1"/>
  <c r="BO2209" i="1"/>
  <c r="BO2101" i="1"/>
  <c r="BO1756" i="1"/>
  <c r="BO1839" i="1"/>
  <c r="BO1203" i="1"/>
  <c r="BO2607" i="1"/>
  <c r="BO2234" i="1"/>
  <c r="BO579" i="1"/>
  <c r="BO1081" i="1"/>
  <c r="BO2369" i="1"/>
  <c r="BO958" i="1"/>
  <c r="BO2683" i="1"/>
  <c r="BO987" i="1"/>
  <c r="BO1363" i="1"/>
  <c r="BO735" i="1"/>
  <c r="BO1225" i="1"/>
  <c r="BO2521" i="1"/>
  <c r="BO846" i="1"/>
  <c r="BO652" i="1"/>
  <c r="BO2270" i="1"/>
  <c r="BO1897" i="1"/>
  <c r="BO455" i="1"/>
  <c r="BO1637" i="1"/>
  <c r="BN2308" i="1"/>
  <c r="BO2308" i="1" s="1"/>
  <c r="BO1145" i="1"/>
  <c r="BN707" i="1"/>
  <c r="BO707" i="1" s="1"/>
  <c r="BN2804" i="1"/>
  <c r="BO2804" i="1" s="1"/>
  <c r="BN571" i="1"/>
  <c r="BO571" i="1" s="1"/>
  <c r="BN443" i="1"/>
  <c r="BO443" i="1" s="1"/>
  <c r="BN403" i="1"/>
  <c r="BO403" i="1" s="1"/>
  <c r="BO2739" i="1"/>
  <c r="BN1148" i="1"/>
  <c r="BO1148" i="1" s="1"/>
  <c r="BO2636" i="1"/>
  <c r="BO2444" i="1"/>
  <c r="BO2079" i="1"/>
  <c r="BO1516" i="1"/>
  <c r="BO767" i="1"/>
  <c r="BO650" i="1"/>
  <c r="BO2890" i="1"/>
  <c r="BO525" i="1"/>
  <c r="BO2275" i="1"/>
  <c r="BO271" i="1"/>
  <c r="BO2882" i="1"/>
  <c r="BO2621" i="1"/>
  <c r="BO1249" i="1"/>
  <c r="BO2545" i="1"/>
  <c r="BO965" i="1"/>
  <c r="BO2821" i="1"/>
  <c r="BO2119" i="1"/>
  <c r="BO1095" i="1"/>
  <c r="BN2431" i="1"/>
  <c r="BO2431" i="1" s="1"/>
  <c r="BO788" i="1"/>
  <c r="BO27" i="1"/>
  <c r="BO176" i="1"/>
  <c r="BO1339" i="1"/>
  <c r="BN2599" i="1"/>
  <c r="BO2599" i="1" s="1"/>
  <c r="BO2478" i="1"/>
  <c r="BN1624" i="1"/>
  <c r="BO1624" i="1" s="1"/>
  <c r="BN2609" i="1"/>
  <c r="BO2609" i="1" s="1"/>
  <c r="BO2873" i="1"/>
  <c r="BN1338" i="1"/>
  <c r="BO1338" i="1" s="1"/>
  <c r="BN1946" i="1"/>
  <c r="BO1946" i="1" s="1"/>
  <c r="BO759" i="1"/>
  <c r="BN2729" i="1"/>
  <c r="BO2729" i="1" s="1"/>
  <c r="BO2518" i="1"/>
  <c r="BO1585" i="1"/>
  <c r="BN2814" i="1"/>
  <c r="BO2814" i="1" s="1"/>
  <c r="BO442" i="1"/>
  <c r="BN1087" i="1"/>
  <c r="BO1087" i="1" s="1"/>
  <c r="BN1355" i="1"/>
  <c r="BO1355" i="1" s="1"/>
  <c r="BN2776" i="1"/>
  <c r="BO2776" i="1" s="1"/>
  <c r="BN807" i="1"/>
  <c r="BO807" i="1" s="1"/>
  <c r="BN2523" i="1"/>
  <c r="BO2523" i="1" s="1"/>
  <c r="BE230" i="1"/>
  <c r="BN230" i="1" s="1"/>
  <c r="BO2709" i="1"/>
  <c r="BO786" i="1"/>
  <c r="BO504" i="1"/>
  <c r="BO766" i="1"/>
  <c r="BO2659" i="1"/>
  <c r="BO1195" i="1"/>
  <c r="BO2629" i="1"/>
  <c r="BO2208" i="1"/>
  <c r="BO2923" i="1"/>
  <c r="BO1450" i="1"/>
  <c r="BO864" i="1"/>
  <c r="BO1023" i="1"/>
  <c r="BO1517" i="1"/>
  <c r="BO2777" i="1"/>
  <c r="BO1309" i="1"/>
  <c r="BO724" i="1"/>
  <c r="BO1930" i="1"/>
  <c r="BO397" i="1"/>
  <c r="BO1831" i="1"/>
  <c r="BO1188" i="1"/>
  <c r="BO946" i="1"/>
  <c r="BO1564" i="1"/>
  <c r="BO481" i="1"/>
  <c r="BO2175" i="1"/>
  <c r="BO320" i="1"/>
  <c r="BO2429" i="1"/>
  <c r="BO1435" i="1"/>
  <c r="BO2618" i="1"/>
  <c r="BO1428" i="1"/>
  <c r="BO1689" i="1"/>
  <c r="BO2725" i="1"/>
  <c r="BO917" i="1"/>
  <c r="BO2759" i="1"/>
  <c r="BO2853" i="1"/>
  <c r="BO1268" i="1"/>
  <c r="BO1688" i="1"/>
  <c r="BO797" i="1"/>
  <c r="BO1150" i="1"/>
  <c r="BO2951" i="1"/>
  <c r="BO656" i="1"/>
  <c r="BO2778" i="1"/>
  <c r="BO1846" i="1"/>
  <c r="BO942" i="1"/>
  <c r="BO1636" i="1"/>
  <c r="BO2120" i="1"/>
  <c r="BO1452" i="1"/>
  <c r="BO690" i="1"/>
  <c r="BO396" i="1"/>
  <c r="BO1488" i="1"/>
  <c r="BO380" i="1"/>
  <c r="BO782" i="1"/>
  <c r="BO2314" i="1"/>
  <c r="BO1420" i="1"/>
  <c r="BO2204" i="1"/>
  <c r="BO2471" i="1"/>
  <c r="BO850" i="1"/>
  <c r="BO1227" i="1"/>
  <c r="BO1357" i="1"/>
  <c r="BO603" i="1"/>
  <c r="BO2551" i="1"/>
  <c r="BO2245" i="1"/>
  <c r="BO1716" i="1"/>
  <c r="BO986" i="1"/>
  <c r="BO1782" i="1"/>
  <c r="BO1141" i="1"/>
  <c r="BO175" i="1"/>
  <c r="BO2296" i="1"/>
  <c r="BO851" i="1"/>
  <c r="BO1609" i="1"/>
  <c r="BO2913" i="1"/>
  <c r="BO1669" i="1"/>
  <c r="BO1374" i="1"/>
  <c r="BO1418" i="1"/>
  <c r="BO2757" i="1"/>
  <c r="BO1760" i="1"/>
  <c r="BO802" i="1"/>
  <c r="BO925" i="1"/>
  <c r="BO1616" i="1"/>
  <c r="BO701" i="1"/>
  <c r="BO934" i="1"/>
  <c r="BO2645" i="1"/>
  <c r="BO2573" i="1"/>
  <c r="BO2427" i="1"/>
  <c r="BO1046" i="1"/>
  <c r="BO962" i="1"/>
  <c r="BO1699" i="1"/>
  <c r="BO1589" i="1"/>
  <c r="BO1230" i="1"/>
  <c r="BO2743" i="1"/>
  <c r="BO2436" i="1"/>
  <c r="BO2800" i="1"/>
  <c r="BO1098" i="1"/>
  <c r="BO2197" i="1"/>
  <c r="BO1397" i="1"/>
  <c r="BO2888" i="1"/>
  <c r="BN2515" i="1"/>
  <c r="BO2515" i="1" s="1"/>
  <c r="BO1975" i="1"/>
  <c r="BO2405" i="1"/>
  <c r="BO1210" i="1"/>
  <c r="BO1302" i="1"/>
  <c r="BN627" i="1"/>
  <c r="BO627" i="1" s="1"/>
  <c r="BO1079" i="1"/>
  <c r="BN2244" i="1"/>
  <c r="BO2244" i="1" s="1"/>
  <c r="BN2564" i="1"/>
  <c r="BO2564" i="1" s="1"/>
  <c r="BO1656" i="1"/>
  <c r="BN1317" i="1"/>
  <c r="BO1317" i="1" s="1"/>
  <c r="BN894" i="1"/>
  <c r="BO894" i="1" s="1"/>
  <c r="BN2081" i="1"/>
  <c r="BO2081" i="1" s="1"/>
  <c r="BN2584" i="1"/>
  <c r="BO2584" i="1" s="1"/>
  <c r="BN1176" i="1"/>
  <c r="BO1176" i="1" s="1"/>
  <c r="BN1787" i="1"/>
  <c r="BO1787" i="1" s="1"/>
  <c r="BO1252" i="1"/>
  <c r="BN1702" i="1"/>
  <c r="BO1702" i="1" s="1"/>
  <c r="BN1326" i="1"/>
  <c r="BO1326" i="1" s="1"/>
  <c r="BN1359" i="1"/>
  <c r="BO1359" i="1" s="1"/>
  <c r="BE162" i="1"/>
  <c r="BN162" i="1" s="1"/>
  <c r="BO978" i="1"/>
  <c r="BO854" i="1"/>
  <c r="BO2342" i="1"/>
  <c r="BO2276" i="1"/>
  <c r="BO2482" i="1"/>
  <c r="BO293" i="1"/>
  <c r="BO560" i="1"/>
  <c r="BO1479" i="1"/>
  <c r="BO412" i="1"/>
  <c r="BO1430" i="1"/>
  <c r="BO2376" i="1"/>
  <c r="BO2742" i="1"/>
  <c r="BO1489" i="1"/>
  <c r="BO1653" i="1"/>
  <c r="BO1527" i="1"/>
  <c r="BO2466" i="1"/>
  <c r="BO800" i="1"/>
  <c r="BO2124" i="1"/>
  <c r="BO2570" i="1"/>
  <c r="BO2530" i="1"/>
  <c r="BE190" i="1"/>
  <c r="BN190" i="1" s="1"/>
  <c r="BE207" i="1"/>
  <c r="BN207" i="1" s="1"/>
  <c r="BE167" i="1"/>
  <c r="BN167" i="1" s="1"/>
  <c r="BE124" i="1"/>
  <c r="BN124" i="1" s="1"/>
  <c r="BE237" i="1"/>
  <c r="BN237" i="1" s="1"/>
  <c r="BE109" i="1"/>
  <c r="BN109" i="1" s="1"/>
  <c r="BE264" i="1"/>
  <c r="BN264" i="1" s="1"/>
  <c r="BE150" i="1"/>
  <c r="BN150" i="1" s="1"/>
  <c r="BE213" i="1"/>
  <c r="BN213" i="1" s="1"/>
  <c r="BE226" i="1"/>
  <c r="BN226" i="1" s="1"/>
  <c r="BE153" i="1"/>
  <c r="BN153" i="1" s="1"/>
  <c r="BE191" i="1"/>
  <c r="BN191" i="1" s="1"/>
  <c r="BO2000" i="1"/>
  <c r="BO1970" i="1"/>
  <c r="BO2957" i="1"/>
  <c r="BO1057" i="1"/>
  <c r="BO2345" i="1"/>
  <c r="BO637" i="1"/>
  <c r="BO2403" i="1"/>
  <c r="BO2375" i="1"/>
  <c r="BO2388" i="1"/>
  <c r="BO2280" i="1"/>
  <c r="BO2130" i="1"/>
  <c r="BO353" i="1"/>
  <c r="BO848" i="1"/>
  <c r="BO2360" i="1"/>
  <c r="BO1110" i="1"/>
  <c r="BO2896" i="1"/>
  <c r="BO2639" i="1"/>
  <c r="BO2266" i="1"/>
  <c r="BO641" i="1"/>
  <c r="BO736" i="1"/>
  <c r="BO2240" i="1"/>
  <c r="BO1511" i="1"/>
  <c r="BO1311" i="1"/>
  <c r="BO1858" i="1"/>
  <c r="BO1122" i="1"/>
  <c r="BO2292" i="1"/>
  <c r="BO1040" i="1"/>
  <c r="BO2616" i="1"/>
  <c r="BO1142" i="1"/>
  <c r="BO1582" i="1"/>
  <c r="BO2349" i="1"/>
  <c r="BN1534" i="1"/>
  <c r="BO1534" i="1" s="1"/>
  <c r="BO2217" i="1"/>
  <c r="BO2641" i="1"/>
  <c r="BN2774" i="1"/>
  <c r="BO2774" i="1" s="1"/>
  <c r="BO485" i="1"/>
  <c r="BN1650" i="1"/>
  <c r="BO1650" i="1" s="1"/>
  <c r="BO1330" i="1"/>
  <c r="BN1739" i="1"/>
  <c r="BO1739" i="1" s="1"/>
  <c r="BN2655" i="1"/>
  <c r="BO2655" i="1" s="1"/>
  <c r="BN2580" i="1"/>
  <c r="BO2580" i="1" s="1"/>
  <c r="BO1478" i="1"/>
  <c r="BN2361" i="1"/>
  <c r="BO2361" i="1" s="1"/>
  <c r="BO763" i="1"/>
  <c r="BN620" i="1"/>
  <c r="BO620" i="1" s="1"/>
  <c r="BN644" i="1"/>
  <c r="BO644" i="1" s="1"/>
  <c r="BO1920" i="1"/>
  <c r="BN1813" i="1"/>
  <c r="BO1813" i="1" s="1"/>
  <c r="BN1937" i="1"/>
  <c r="BO1937" i="1" s="1"/>
  <c r="BN2750" i="1"/>
  <c r="BO2750" i="1" s="1"/>
  <c r="BN2379" i="1"/>
  <c r="BO2379" i="1" s="1"/>
  <c r="BO1971" i="1"/>
  <c r="BO1772" i="1"/>
  <c r="BO1076" i="1"/>
  <c r="BO2940" i="1"/>
  <c r="BO553" i="1"/>
  <c r="BO2316" i="1"/>
  <c r="BO1213" i="1"/>
  <c r="BO431" i="1"/>
  <c r="BO1455" i="1"/>
  <c r="BO2861" i="1"/>
  <c r="BO561" i="1"/>
  <c r="BO1898" i="1"/>
  <c r="BO2837" i="1"/>
  <c r="BO729" i="1"/>
  <c r="BO2009" i="1"/>
  <c r="BO494" i="1"/>
  <c r="BO1884" i="1"/>
  <c r="BO475" i="1"/>
  <c r="BO548" i="1"/>
  <c r="BO2749" i="1"/>
  <c r="BO873" i="1"/>
  <c r="BO2161" i="1"/>
  <c r="BO398" i="1"/>
  <c r="BO1676" i="1"/>
  <c r="BO679" i="1"/>
  <c r="BO1346" i="1"/>
  <c r="BO904" i="1"/>
  <c r="BO1448" i="1"/>
  <c r="BO341" i="1"/>
  <c r="BO574" i="1"/>
  <c r="BO2187" i="1"/>
  <c r="BO2334" i="1"/>
  <c r="BO338" i="1"/>
  <c r="BO1932" i="1"/>
  <c r="BO632" i="1"/>
  <c r="BO2128" i="1"/>
  <c r="BO918" i="1"/>
  <c r="BO2613" i="1"/>
  <c r="BO1815" i="1"/>
  <c r="BO2594" i="1"/>
  <c r="BO1389" i="1"/>
  <c r="BO394" i="1"/>
  <c r="BO2948" i="1"/>
  <c r="BO696" i="1"/>
  <c r="BO2352" i="1"/>
  <c r="BO1615" i="1"/>
  <c r="BO587" i="1"/>
  <c r="BO1881" i="1"/>
  <c r="BO1570" i="1"/>
  <c r="BO1864" i="1"/>
  <c r="BO1000" i="1"/>
  <c r="BO2536" i="1"/>
  <c r="BO1503" i="1"/>
  <c r="BO319" i="1"/>
  <c r="BO640" i="1"/>
  <c r="BO1601" i="1"/>
  <c r="BO2905" i="1"/>
  <c r="BO1949" i="1"/>
  <c r="BO1599" i="1"/>
  <c r="BO1663" i="1"/>
  <c r="BO1075" i="1"/>
  <c r="BO831" i="1"/>
  <c r="BO1797" i="1"/>
  <c r="BO2887" i="1"/>
  <c r="BO31" i="1"/>
  <c r="BO781" i="1"/>
  <c r="BO2306" i="1"/>
  <c r="BO725" i="1"/>
  <c r="BO1417" i="1"/>
  <c r="BO2705" i="1"/>
  <c r="BO1261" i="1"/>
  <c r="BO453" i="1"/>
  <c r="BO2847" i="1"/>
  <c r="BO1053" i="1"/>
  <c r="BO1123" i="1"/>
  <c r="BO2498" i="1"/>
  <c r="BO1207" i="1"/>
  <c r="BO1264" i="1"/>
  <c r="BO2864" i="1"/>
  <c r="BO1694" i="1"/>
  <c r="BO1068" i="1"/>
  <c r="BO1723" i="1"/>
  <c r="BO2634" i="1"/>
  <c r="BO1459" i="1"/>
  <c r="BO1168" i="1"/>
  <c r="BO2752" i="1"/>
  <c r="BO1959" i="1"/>
  <c r="BO2116" i="1"/>
  <c r="BO2779" i="1"/>
  <c r="BO1490" i="1"/>
  <c r="BO1555" i="1"/>
  <c r="BO1456" i="1"/>
  <c r="BO350" i="1"/>
  <c r="BO1214" i="1"/>
  <c r="BO2772" i="1"/>
  <c r="BO1439" i="1"/>
  <c r="BO2450" i="1"/>
  <c r="BO1107" i="1"/>
  <c r="BO1537" i="1"/>
  <c r="BO2833" i="1"/>
  <c r="BO1565" i="1"/>
  <c r="BO1077" i="1"/>
  <c r="BO2222" i="1"/>
  <c r="BO1301" i="1"/>
  <c r="BO414" i="1"/>
  <c r="BO2610" i="1"/>
  <c r="BO1413" i="1"/>
  <c r="BO1408" i="1"/>
  <c r="BO270" i="1"/>
  <c r="BO1878" i="1"/>
  <c r="BO1300" i="1"/>
  <c r="BO428" i="1"/>
  <c r="BO2746" i="1"/>
  <c r="BO1796" i="1"/>
  <c r="BO1304" i="1"/>
  <c r="BO2529" i="1"/>
  <c r="BN2574" i="1"/>
  <c r="BO2574" i="1" s="1"/>
  <c r="BO1342" i="1"/>
  <c r="BN2582" i="1"/>
  <c r="BO2582" i="1" s="1"/>
  <c r="BO1022" i="1"/>
  <c r="BN2155" i="1"/>
  <c r="BO2155" i="1" s="1"/>
  <c r="BN890" i="1"/>
  <c r="BO890" i="1" s="1"/>
  <c r="BN1679" i="1"/>
  <c r="BO1679" i="1" s="1"/>
  <c r="BN914" i="1"/>
  <c r="BO914" i="1" s="1"/>
  <c r="BN1744" i="1"/>
  <c r="BO1744" i="1" s="1"/>
  <c r="BN963" i="1"/>
  <c r="BO963" i="1" s="1"/>
  <c r="BN1070" i="1"/>
  <c r="BO1070" i="1" s="1"/>
  <c r="BN251" i="1"/>
  <c r="BO251" i="1" s="1"/>
  <c r="BN2684" i="1"/>
  <c r="BO2684" i="1" s="1"/>
  <c r="BN1074" i="1"/>
  <c r="BO1074" i="1" s="1"/>
  <c r="BN2144" i="1"/>
  <c r="BO2144" i="1" s="1"/>
  <c r="BN1805" i="1"/>
  <c r="BO1805" i="1" s="1"/>
  <c r="BN1523" i="1"/>
  <c r="BO1523" i="1" s="1"/>
  <c r="BN2871" i="1"/>
  <c r="BO2871" i="1" s="1"/>
  <c r="BO484" i="1"/>
  <c r="BN2322" i="1"/>
  <c r="BO2322" i="1" s="1"/>
  <c r="BO1345" i="1"/>
  <c r="BN327" i="1"/>
  <c r="BO327" i="1" s="1"/>
  <c r="BN2202" i="1"/>
  <c r="BO2202" i="1" s="1"/>
  <c r="BN1186" i="1"/>
  <c r="BO1186" i="1" s="1"/>
  <c r="BO1956" i="1"/>
  <c r="BN2894" i="1"/>
  <c r="BO2894" i="1" s="1"/>
  <c r="BN2517" i="1"/>
  <c r="BO2517" i="1" s="1"/>
  <c r="BN570" i="1"/>
  <c r="BO570" i="1" s="1"/>
  <c r="BN1596" i="1"/>
  <c r="BO1596" i="1" s="1"/>
  <c r="BO1449" i="1"/>
  <c r="BN2703" i="1"/>
  <c r="BO2703" i="1" s="1"/>
  <c r="BN322" i="1"/>
  <c r="BO322" i="1" s="1"/>
  <c r="BN2146" i="1"/>
  <c r="BO2146" i="1" s="1"/>
  <c r="BN1480" i="1"/>
  <c r="BO1480" i="1" s="1"/>
  <c r="BN1139" i="1"/>
  <c r="BO1139" i="1" s="1"/>
  <c r="BN959" i="1"/>
  <c r="BO959" i="1" s="1"/>
  <c r="BN2603" i="1"/>
  <c r="BO2603" i="1" s="1"/>
  <c r="BN2667" i="1"/>
  <c r="BO2667" i="1" s="1"/>
  <c r="BN1794" i="1"/>
  <c r="BO1794" i="1" s="1"/>
  <c r="BN605" i="1"/>
  <c r="BO605" i="1" s="1"/>
  <c r="BO645" i="1"/>
  <c r="BO1648" i="1"/>
  <c r="BN1313" i="1"/>
  <c r="BO1313" i="1" s="1"/>
  <c r="BO2173" i="1"/>
  <c r="BO1112" i="1"/>
  <c r="BO2103" i="1"/>
  <c r="BO275" i="1"/>
  <c r="BN308" i="1"/>
  <c r="BO308" i="1" s="1"/>
  <c r="BO2590" i="1"/>
  <c r="BO451" i="1"/>
  <c r="BN1073" i="1"/>
  <c r="BO1073" i="1" s="1"/>
  <c r="BO1400" i="1"/>
  <c r="BO1518" i="1"/>
  <c r="BO1510" i="1"/>
  <c r="BO1219" i="1"/>
  <c r="BN529" i="1"/>
  <c r="BO529" i="1" s="1"/>
  <c r="BO362" i="1"/>
  <c r="BO1590" i="1"/>
  <c r="BO2236" i="1"/>
  <c r="BO937" i="1"/>
  <c r="BN2681" i="1"/>
  <c r="BO2681" i="1" s="1"/>
  <c r="BO1891" i="1"/>
  <c r="BO2419" i="1"/>
  <c r="BO468" i="1"/>
  <c r="BN2606" i="1"/>
  <c r="BO2606" i="1" s="1"/>
  <c r="BO1908" i="1"/>
  <c r="BO1067" i="1"/>
  <c r="BO2099" i="1"/>
  <c r="BO1983" i="1"/>
  <c r="BO224" i="1"/>
  <c r="BO337" i="1"/>
  <c r="BO1228" i="1"/>
  <c r="BO245" i="1"/>
  <c r="BN516" i="1"/>
  <c r="BO516" i="1" s="1"/>
  <c r="BO2282" i="1"/>
  <c r="BO2828" i="1"/>
  <c r="BN2608" i="1"/>
  <c r="BO2608" i="1" s="1"/>
  <c r="BN1712" i="1"/>
  <c r="BO1712" i="1" s="1"/>
  <c r="BN315" i="1"/>
  <c r="BO315" i="1" s="1"/>
  <c r="BN1394" i="1"/>
  <c r="BO1394" i="1" s="1"/>
  <c r="BN496" i="1"/>
  <c r="BO496" i="1" s="1"/>
  <c r="BN129" i="1"/>
  <c r="BO129" i="1" s="1"/>
  <c r="BO246" i="1"/>
  <c r="BO1248" i="1"/>
  <c r="BN1052" i="1"/>
  <c r="BO1052" i="1" s="1"/>
  <c r="BO1340" i="1"/>
  <c r="BO790" i="1"/>
  <c r="BO1705" i="1"/>
  <c r="BO1873" i="1"/>
  <c r="BN667" i="1"/>
  <c r="BO667" i="1" s="1"/>
  <c r="BO1431" i="1"/>
  <c r="BO1770" i="1"/>
  <c r="BN1347" i="1"/>
  <c r="BO1347" i="1" s="1"/>
  <c r="BO2368" i="1"/>
  <c r="BN2381" i="1"/>
  <c r="BO2381" i="1" s="1"/>
  <c r="BN2285" i="1"/>
  <c r="BO2285" i="1" s="1"/>
  <c r="BN1573" i="1"/>
  <c r="BO1573" i="1" s="1"/>
  <c r="BN502" i="1"/>
  <c r="BO502" i="1" s="1"/>
  <c r="BN1260" i="1"/>
  <c r="BO1260" i="1" s="1"/>
  <c r="BN1369" i="1"/>
  <c r="BO1369" i="1" s="1"/>
  <c r="BN1017" i="1"/>
  <c r="BO1017" i="1" s="1"/>
  <c r="BN1002" i="1"/>
  <c r="BO1002" i="1" s="1"/>
  <c r="BN2395" i="1"/>
  <c r="BO2395" i="1" s="1"/>
  <c r="BO2007" i="1"/>
  <c r="BN1777" i="1"/>
  <c r="BO1777" i="1" s="1"/>
  <c r="BO1630" i="1"/>
  <c r="BO1928" i="1"/>
  <c r="BO2866" i="1"/>
  <c r="BO2063" i="1"/>
  <c r="BO1432" i="1"/>
  <c r="BO311" i="1"/>
  <c r="BO2295" i="1"/>
  <c r="BO2510" i="1"/>
  <c r="BO2632" i="1"/>
  <c r="BO1722" i="1"/>
  <c r="BO2483" i="1"/>
  <c r="BO1704" i="1"/>
  <c r="BO852" i="1"/>
  <c r="BO2502" i="1"/>
  <c r="BO1274" i="1"/>
  <c r="BO1614" i="1"/>
  <c r="BO1026" i="1"/>
  <c r="BO1912" i="1"/>
  <c r="BO1888" i="1"/>
  <c r="BO1223" i="1"/>
  <c r="BO1198" i="1"/>
  <c r="BO303" i="1"/>
  <c r="BO639" i="1"/>
  <c r="BO2883" i="1"/>
  <c r="BO1569" i="1"/>
  <c r="BO505" i="1"/>
  <c r="BN2903" i="1"/>
  <c r="BO2903" i="1" s="1"/>
  <c r="BO1780" i="1"/>
  <c r="BO1834" i="1"/>
  <c r="BO1745" i="1"/>
  <c r="BO1877" i="1"/>
  <c r="BN2372" i="1"/>
  <c r="BO2372" i="1" s="1"/>
  <c r="BO740" i="1"/>
  <c r="BO2602" i="1"/>
  <c r="BO1306" i="1"/>
  <c r="BO1776" i="1"/>
  <c r="BN1837" i="1"/>
  <c r="BO1837" i="1" s="1"/>
  <c r="BO1795" i="1"/>
  <c r="BO2058" i="1"/>
  <c r="BO340" i="1"/>
  <c r="BO1737" i="1"/>
  <c r="BN409" i="1"/>
  <c r="BO409" i="1" s="1"/>
  <c r="BO1761" i="1"/>
  <c r="BO2653" i="1"/>
  <c r="BO2195" i="1"/>
  <c r="BN1686" i="1"/>
  <c r="BO1686" i="1" s="1"/>
  <c r="BO170" i="1"/>
  <c r="BO2089" i="1"/>
  <c r="BO1779" i="1"/>
  <c r="BO339" i="1"/>
  <c r="BN2801" i="1"/>
  <c r="BO2801" i="1" s="1"/>
  <c r="BN1325" i="1"/>
  <c r="BO1325" i="1" s="1"/>
  <c r="BN1504" i="1"/>
  <c r="BO1504" i="1" s="1"/>
  <c r="BN2794" i="1"/>
  <c r="BO2794" i="1" s="1"/>
  <c r="BN1914" i="1"/>
  <c r="BO1914" i="1" s="1"/>
  <c r="BN366" i="1"/>
  <c r="BO366" i="1" s="1"/>
  <c r="BN1308" i="1"/>
  <c r="BO1308" i="1" s="1"/>
  <c r="BO464" i="1"/>
  <c r="BN1507" i="1"/>
  <c r="BO1507" i="1" s="1"/>
  <c r="BO2560" i="1"/>
  <c r="BO2914" i="1"/>
  <c r="BO1882" i="1"/>
  <c r="BO1793" i="1"/>
  <c r="BN2857" i="1"/>
  <c r="BO2857" i="1" s="1"/>
  <c r="BO2476" i="1"/>
  <c r="BO2231" i="1"/>
  <c r="BO2055" i="1"/>
  <c r="BN405" i="1"/>
  <c r="BO405" i="1" s="1"/>
  <c r="BO2327" i="1"/>
  <c r="BO2668" i="1"/>
  <c r="BO2457" i="1"/>
  <c r="BN1673" i="1"/>
  <c r="BO1673" i="1" s="1"/>
  <c r="BN693" i="1"/>
  <c r="BO693" i="1" s="1"/>
  <c r="BN2323" i="1"/>
  <c r="BO2323" i="1" s="1"/>
  <c r="BN1433" i="1"/>
  <c r="BO1433" i="1" s="1"/>
  <c r="BN2210" i="1"/>
  <c r="BO2210" i="1" s="1"/>
  <c r="BN765" i="1"/>
  <c r="BO765" i="1" s="1"/>
  <c r="BO432" i="1"/>
  <c r="BN830" i="1"/>
  <c r="BO830" i="1" s="1"/>
  <c r="BO1155" i="1"/>
  <c r="BO399" i="1"/>
  <c r="BO1617" i="1"/>
  <c r="BO2921" i="1"/>
  <c r="BO1598" i="1"/>
  <c r="BO2193" i="1"/>
  <c r="BO1622" i="1"/>
  <c r="BO2674" i="1"/>
  <c r="BO1571" i="1"/>
  <c r="BO1785" i="1"/>
  <c r="BO2168" i="1"/>
  <c r="BO2117" i="1"/>
  <c r="BO1771" i="1"/>
  <c r="BO2302" i="1"/>
  <c r="BO1861" i="1"/>
  <c r="BO1238" i="1"/>
  <c r="BO1442" i="1"/>
  <c r="BN2753" i="1"/>
  <c r="BO2753" i="1" s="1"/>
  <c r="BO1572" i="1"/>
  <c r="BO572" i="1"/>
  <c r="BO1468" i="1"/>
  <c r="BO1610" i="1"/>
  <c r="BO1220" i="1"/>
  <c r="BO532" i="1"/>
  <c r="BN2559" i="1"/>
  <c r="BO2559" i="1" s="1"/>
  <c r="BO771" i="1"/>
  <c r="BO381" i="1"/>
  <c r="BO2084" i="1"/>
  <c r="BO1954" i="1"/>
  <c r="BN1626" i="1"/>
  <c r="BO1626" i="1" s="1"/>
  <c r="BO751" i="1"/>
  <c r="BO1224" i="1"/>
  <c r="BO2548" i="1"/>
  <c r="BO839" i="1"/>
  <c r="BN1561" i="1"/>
  <c r="BO1561" i="1" s="1"/>
  <c r="BO2710" i="1"/>
  <c r="BO501" i="1"/>
  <c r="BO2407" i="1"/>
  <c r="BN450" i="1"/>
  <c r="BO450" i="1" s="1"/>
  <c r="BO2385" i="1"/>
  <c r="BN1994" i="1"/>
  <c r="BO1994" i="1" s="1"/>
  <c r="BN2845" i="1"/>
  <c r="BO2845" i="1" s="1"/>
  <c r="BO2378" i="1"/>
  <c r="BN198" i="1"/>
  <c r="BO198" i="1" s="1"/>
  <c r="BO1116" i="1"/>
  <c r="BN657" i="1"/>
  <c r="BO657" i="1" s="1"/>
  <c r="BN483" i="1"/>
  <c r="BO483" i="1" s="1"/>
  <c r="BO2884" i="1"/>
  <c r="BN1470" i="1"/>
  <c r="BO1470" i="1" s="1"/>
  <c r="BN2047" i="1"/>
  <c r="BO2047" i="1" s="1"/>
  <c r="BN343" i="1"/>
  <c r="BO343" i="1" s="1"/>
  <c r="BN2184" i="1"/>
  <c r="BO2184" i="1" s="1"/>
  <c r="BN896" i="1"/>
  <c r="BO896" i="1" s="1"/>
  <c r="BO1471" i="1"/>
  <c r="BO392" i="1"/>
  <c r="BN1473" i="1"/>
  <c r="BO1473" i="1" s="1"/>
  <c r="BO1893" i="1"/>
  <c r="BO2423" i="1"/>
  <c r="BO2152" i="1"/>
  <c r="BO2329" i="1"/>
  <c r="BO1814" i="1"/>
  <c r="BO2367" i="1"/>
  <c r="BO1080" i="1"/>
  <c r="BN530" i="1"/>
  <c r="BO530" i="1" s="1"/>
  <c r="BO1672" i="1"/>
  <c r="BO1294" i="1"/>
  <c r="BO2597" i="1"/>
  <c r="BO2877" i="1"/>
  <c r="BN316" i="1"/>
  <c r="BO316" i="1" s="1"/>
  <c r="BO1929" i="1"/>
  <c r="BO2541" i="1"/>
  <c r="BN1799" i="1"/>
  <c r="BO1799" i="1" s="1"/>
  <c r="BO1388" i="1"/>
  <c r="BO1628" i="1"/>
  <c r="BN1731" i="1"/>
  <c r="BO1731" i="1" s="1"/>
  <c r="BO1276" i="1"/>
  <c r="BO1287" i="1"/>
  <c r="BO2224" i="1"/>
  <c r="BN467" i="1"/>
  <c r="BO467" i="1" s="1"/>
  <c r="BO2615" i="1"/>
  <c r="BO2115" i="1"/>
  <c r="BN1253" i="1"/>
  <c r="BO1253" i="1" s="1"/>
  <c r="BO1934" i="1"/>
  <c r="BO1554" i="1"/>
  <c r="BO856" i="1"/>
  <c r="BN2261" i="1"/>
  <c r="BO2261" i="1" s="1"/>
  <c r="BN1931" i="1"/>
  <c r="BO1931" i="1" s="1"/>
  <c r="BN577" i="1"/>
  <c r="BO577" i="1" s="1"/>
  <c r="BN1406" i="1"/>
  <c r="BO1406" i="1" s="1"/>
  <c r="BN527" i="1"/>
  <c r="BO527" i="1" s="1"/>
  <c r="BN985" i="1"/>
  <c r="BO985" i="1" s="1"/>
  <c r="BN1409" i="1"/>
  <c r="BO1409" i="1" s="1"/>
  <c r="BN493" i="1"/>
  <c r="BO493" i="1" s="1"/>
  <c r="BN2086" i="1"/>
  <c r="BO2086" i="1" s="1"/>
  <c r="BN600" i="1"/>
  <c r="BO600" i="1" s="1"/>
  <c r="BO1114" i="1"/>
  <c r="BN354" i="1"/>
  <c r="BO354" i="1" s="1"/>
  <c r="BO371" i="1"/>
  <c r="BN2714" i="1"/>
  <c r="BO2714" i="1" s="1"/>
  <c r="BO1426" i="1"/>
  <c r="BO1952" i="1"/>
  <c r="BO712" i="1"/>
  <c r="BN2170" i="1"/>
  <c r="BO2170" i="1" s="1"/>
  <c r="BO2066" i="1"/>
  <c r="BO1196" i="1"/>
  <c r="BN1078" i="1"/>
  <c r="BO1078" i="1" s="1"/>
  <c r="BO2390" i="1"/>
  <c r="BO1940" i="1"/>
  <c r="BN2595" i="1"/>
  <c r="BO2595" i="1" s="1"/>
  <c r="BN755" i="1"/>
  <c r="BO755" i="1" s="1"/>
  <c r="BN865" i="1"/>
  <c r="BO865" i="1" s="1"/>
  <c r="BN990" i="1"/>
  <c r="BO990" i="1" s="1"/>
  <c r="BO2319" i="1"/>
  <c r="BN1092" i="1"/>
  <c r="BO1092" i="1" s="1"/>
  <c r="BO651" i="1"/>
  <c r="BO562" i="1"/>
  <c r="BN643" i="1"/>
  <c r="BO643" i="1" s="1"/>
  <c r="BN2149" i="1"/>
  <c r="BO2149" i="1" s="1"/>
  <c r="BN2207" i="1"/>
  <c r="BO2207" i="1" s="1"/>
  <c r="BN1742" i="1"/>
  <c r="BO1742" i="1" s="1"/>
  <c r="BN1860" i="1"/>
  <c r="BO1860" i="1" s="1"/>
  <c r="BN704" i="1"/>
  <c r="BO704" i="1" s="1"/>
  <c r="BO2858" i="1"/>
  <c r="BN2080" i="1"/>
  <c r="BO2080" i="1" s="1"/>
  <c r="BN452" i="1"/>
  <c r="BO452" i="1" s="1"/>
  <c r="BN2762" i="1"/>
  <c r="BO2762" i="1" s="1"/>
  <c r="BN535" i="1"/>
  <c r="BO535" i="1" s="1"/>
  <c r="BO1889" i="1"/>
  <c r="BO2685" i="1"/>
  <c r="BO2312" i="1"/>
  <c r="BN929" i="1"/>
  <c r="BO929" i="1" s="1"/>
  <c r="BO2815" i="1"/>
  <c r="BO180" i="1"/>
  <c r="BO2218" i="1"/>
  <c r="BN557" i="1"/>
  <c r="BO557" i="1" s="1"/>
  <c r="BO1514" i="1"/>
  <c r="BN1965" i="1"/>
  <c r="BO1965" i="1" s="1"/>
  <c r="BO1629" i="1"/>
  <c r="BN754" i="1"/>
  <c r="BO754" i="1" s="1"/>
  <c r="BN1352" i="1"/>
  <c r="BO1352" i="1" s="1"/>
  <c r="BN2512" i="1"/>
  <c r="BO2512" i="1" s="1"/>
  <c r="BN2178" i="1"/>
  <c r="BO2178" i="1" s="1"/>
  <c r="BN1211" i="1"/>
  <c r="BO1211" i="1" s="1"/>
  <c r="BN1443" i="1"/>
  <c r="BO1443" i="1" s="1"/>
  <c r="BN312" i="1"/>
  <c r="BO312" i="1" s="1"/>
  <c r="BN2851" i="1"/>
  <c r="BO2851" i="1" s="1"/>
  <c r="BN445" i="1"/>
  <c r="BO445" i="1" s="1"/>
  <c r="BO1666" i="1"/>
  <c r="BN2139" i="1"/>
  <c r="BO2139" i="1" s="1"/>
  <c r="BN611" i="1"/>
  <c r="BO611" i="1" s="1"/>
  <c r="BN1267" i="1"/>
  <c r="BO1267" i="1" s="1"/>
  <c r="BO1441" i="1"/>
  <c r="BO183" i="1"/>
  <c r="BO2723" i="1"/>
  <c r="BO317" i="1"/>
  <c r="BO2708" i="1"/>
  <c r="BO1621" i="1"/>
  <c r="BO1259" i="1"/>
  <c r="BO692" i="1"/>
  <c r="BO2874" i="1"/>
  <c r="BO2075" i="1"/>
  <c r="BO300" i="1"/>
  <c r="BO1683" i="1"/>
  <c r="BO1750" i="1"/>
  <c r="BO1118" i="1"/>
  <c r="BO1522" i="1"/>
  <c r="BO691" i="1"/>
  <c r="BO2924" i="1"/>
  <c r="BO2928" i="1"/>
  <c r="BO2174" i="1"/>
  <c r="BO582" i="1"/>
  <c r="BO2203" i="1"/>
  <c r="BO1019" i="1"/>
  <c r="BO980" i="1"/>
  <c r="BO487" i="1"/>
  <c r="BO1545" i="1"/>
  <c r="BO2841" i="1"/>
  <c r="BO968" i="1"/>
  <c r="BO2496" i="1"/>
  <c r="BN2337" i="1"/>
  <c r="BO2337" i="1" s="1"/>
  <c r="BO2691" i="1"/>
  <c r="BO2755" i="1"/>
  <c r="BO2769" i="1"/>
  <c r="BO1316" i="1"/>
  <c r="BN1790" i="1"/>
  <c r="BO1790" i="1" s="1"/>
  <c r="BO2039" i="1"/>
  <c r="BO2561" i="1"/>
  <c r="BO1469" i="1"/>
  <c r="BO2060" i="1"/>
  <c r="BN2953" i="1"/>
  <c r="BO2953" i="1" s="1"/>
  <c r="BO2191" i="1"/>
  <c r="BO421" i="1"/>
  <c r="BO1491" i="1"/>
  <c r="BO787" i="1"/>
  <c r="BN2163" i="1"/>
  <c r="BO2163" i="1" s="1"/>
  <c r="BO488" i="1"/>
  <c r="BO1486" i="1"/>
  <c r="BO1549" i="1"/>
  <c r="BO886" i="1"/>
  <c r="BN2177" i="1"/>
  <c r="BO2177" i="1" s="1"/>
  <c r="BO845" i="1"/>
  <c r="BO523" i="1"/>
  <c r="BO1817" i="1"/>
  <c r="BN747" i="1"/>
  <c r="BO747" i="1" s="1"/>
  <c r="BO2315" i="1"/>
  <c r="BO2088" i="1"/>
  <c r="BN379" i="1"/>
  <c r="BO379" i="1" s="1"/>
  <c r="BO1172" i="1"/>
  <c r="BO699" i="1"/>
  <c r="BN1178" i="1"/>
  <c r="BO1178" i="1" s="1"/>
  <c r="BN668" i="1"/>
  <c r="BO668" i="1" s="1"/>
  <c r="BN1332" i="1"/>
  <c r="BO1332" i="1" s="1"/>
  <c r="BN2331" i="1"/>
  <c r="BO2331" i="1" s="1"/>
  <c r="BO2151" i="1"/>
  <c r="BN2619" i="1"/>
  <c r="BO2619" i="1" s="1"/>
  <c r="BN541" i="1"/>
  <c r="BO541" i="1" s="1"/>
  <c r="BN2300" i="1"/>
  <c r="BO2300" i="1" s="1"/>
  <c r="BN1341" i="1"/>
  <c r="BO1341" i="1" s="1"/>
  <c r="BO324" i="1"/>
  <c r="BN1819" i="1"/>
  <c r="BO1819" i="1" s="1"/>
  <c r="BN2732" i="1"/>
  <c r="BO2732" i="1" s="1"/>
  <c r="BN1020" i="1"/>
  <c r="BO1020" i="1" s="1"/>
  <c r="BN342" i="1"/>
  <c r="BO342" i="1" s="1"/>
  <c r="BO795" i="1"/>
  <c r="BO287" i="1"/>
  <c r="BO1481" i="1"/>
  <c r="BO346" i="1"/>
  <c r="BN828" i="1"/>
  <c r="BO828" i="1" s="1"/>
  <c r="BO2915" i="1"/>
  <c r="BO2470" i="1"/>
  <c r="BN1508" i="1"/>
  <c r="BO1508" i="1" s="1"/>
  <c r="BO1980" i="1"/>
  <c r="BO2277" i="1"/>
  <c r="BO1458" i="1"/>
  <c r="BO1680" i="1"/>
  <c r="BN1660" i="1"/>
  <c r="BO1660" i="1" s="1"/>
  <c r="BO2325" i="1"/>
  <c r="BO1541" i="1"/>
  <c r="BO2024" i="1"/>
  <c r="BO1477" i="1"/>
  <c r="BO1463" i="1"/>
  <c r="BO817" i="1"/>
  <c r="BO2113" i="1"/>
  <c r="BO2343" i="1"/>
  <c r="BN1566" i="1"/>
  <c r="BO1566" i="1" s="1"/>
  <c r="BO1512" i="1"/>
  <c r="BO509" i="1"/>
  <c r="BO2825" i="1"/>
  <c r="BN2628" i="1"/>
  <c r="BO2628" i="1" s="1"/>
  <c r="BN1131" i="1"/>
  <c r="BO1131" i="1" s="1"/>
  <c r="BN2181" i="1"/>
  <c r="BO2181" i="1" s="1"/>
  <c r="BN880" i="1"/>
  <c r="BO880" i="1" s="1"/>
  <c r="BO2533" i="1"/>
  <c r="BN2252" i="1"/>
  <c r="BO2252" i="1" s="1"/>
  <c r="BN629" i="1"/>
  <c r="BO629" i="1" s="1"/>
  <c r="BN174" i="1"/>
  <c r="BO174" i="1" s="1"/>
  <c r="BN335" i="1"/>
  <c r="BO335" i="1" s="1"/>
  <c r="BN2566" i="1"/>
  <c r="BO2566" i="1" s="1"/>
  <c r="BO1845" i="1"/>
  <c r="BO2544" i="1"/>
  <c r="BO1242" i="1"/>
  <c r="BO420" i="1"/>
  <c r="BO2143" i="1"/>
  <c r="BO2186" i="1"/>
  <c r="BO297" i="1"/>
  <c r="BO1763" i="1"/>
  <c r="BO1754" i="1"/>
  <c r="BO439" i="1"/>
  <c r="BO2611" i="1"/>
  <c r="BO1297" i="1"/>
  <c r="BO2593" i="1"/>
  <c r="BO688" i="1"/>
  <c r="BO2200" i="1"/>
  <c r="BO53" i="1"/>
  <c r="BO2087" i="1"/>
  <c r="BO1054" i="1"/>
  <c r="BO1194" i="1"/>
  <c r="BO2571" i="1"/>
  <c r="BO276" i="1"/>
  <c r="BO1635" i="1"/>
  <c r="BO838" i="1"/>
  <c r="BO2445" i="1"/>
  <c r="BO910" i="1"/>
  <c r="BO1811" i="1"/>
  <c r="BO2437" i="1"/>
  <c r="BO1117" i="1"/>
  <c r="BO1611" i="1"/>
  <c r="BO2909" i="1"/>
  <c r="BO1043" i="1"/>
  <c r="BO2624" i="1"/>
  <c r="BO1446" i="1"/>
  <c r="BO928" i="1"/>
  <c r="BO2946" i="1"/>
  <c r="BO2696" i="1"/>
  <c r="BO730" i="1"/>
  <c r="BO1136" i="1"/>
  <c r="BO2856" i="1"/>
  <c r="BO1492" i="1"/>
  <c r="BO1708" i="1"/>
  <c r="BO1922" i="1"/>
  <c r="BO2892" i="1"/>
  <c r="BO1424" i="1"/>
  <c r="BO302" i="1"/>
  <c r="BO1943" i="1"/>
  <c r="BO1307" i="1"/>
  <c r="BO1034" i="1"/>
  <c r="BO32" i="1"/>
  <c r="BO2829" i="1"/>
  <c r="BO2782" i="1"/>
  <c r="BO2540" i="1"/>
  <c r="BO2135" i="1"/>
  <c r="BO1852" i="1"/>
  <c r="BO1749" i="1"/>
  <c r="BO2397" i="1"/>
  <c r="BO1181" i="1"/>
  <c r="BO404" i="1"/>
  <c r="BO2495" i="1"/>
  <c r="BO2167" i="1"/>
  <c r="BO2843" i="1"/>
  <c r="BO1410" i="1"/>
  <c r="BO1237" i="1"/>
  <c r="BO961" i="1"/>
  <c r="BO2249" i="1"/>
  <c r="BN1270" i="1"/>
  <c r="BO1270" i="1" s="1"/>
  <c r="BO1454" i="1"/>
  <c r="BO2816" i="1"/>
  <c r="BO1251" i="1"/>
  <c r="BO868" i="1"/>
  <c r="BN1382" i="1"/>
  <c r="BO1382" i="1" s="1"/>
  <c r="BO1279" i="1"/>
  <c r="BO1798" i="1"/>
  <c r="BO2387" i="1"/>
  <c r="BN1293" i="1"/>
  <c r="BO1293" i="1" s="1"/>
  <c r="BO2391" i="1"/>
  <c r="BO2865" i="1"/>
  <c r="BO1869" i="1"/>
  <c r="BO2771" i="1"/>
  <c r="BN2230" i="1"/>
  <c r="BO2230" i="1" s="1"/>
  <c r="BO2439" i="1"/>
  <c r="BO2288" i="1"/>
  <c r="BO1254" i="1"/>
  <c r="BO2408" i="1"/>
  <c r="BN991" i="1"/>
  <c r="BO991" i="1" s="1"/>
  <c r="BO955" i="1"/>
  <c r="BO2356" i="1"/>
  <c r="BO1700" i="1"/>
  <c r="BO1682" i="1"/>
  <c r="BN2789" i="1"/>
  <c r="BO2789" i="1" s="1"/>
  <c r="BO2291" i="1"/>
  <c r="BO1119" i="1"/>
  <c r="BO956" i="1"/>
  <c r="BN2933" i="1"/>
  <c r="BO2933" i="1" s="1"/>
  <c r="BO1049" i="1"/>
  <c r="BO1579" i="1"/>
  <c r="BO1438" i="1"/>
  <c r="BN1935" i="1"/>
  <c r="BO1935" i="1" s="1"/>
  <c r="BN711" i="1"/>
  <c r="BO711" i="1" s="1"/>
  <c r="BO2826" i="1"/>
  <c r="BN285" i="1"/>
  <c r="BO285" i="1" s="1"/>
  <c r="BO1083" i="1"/>
  <c r="BN666" i="1"/>
  <c r="BO666" i="1" s="1"/>
  <c r="BN1407" i="1"/>
  <c r="BO1407" i="1" s="1"/>
  <c r="BN1612" i="1"/>
  <c r="BO1612" i="1" s="1"/>
  <c r="BN847" i="1"/>
  <c r="BO847" i="1" s="1"/>
  <c r="BN889" i="1"/>
  <c r="BO889" i="1" s="1"/>
  <c r="BN1197" i="1"/>
  <c r="BO1197" i="1" s="1"/>
  <c r="BN1362" i="1"/>
  <c r="BO1362" i="1" s="1"/>
  <c r="BN1678" i="1"/>
  <c r="BO1678" i="1" s="1"/>
  <c r="BN2011" i="1"/>
  <c r="BO2011" i="1" s="1"/>
  <c r="BN283" i="1"/>
  <c r="BO283" i="1" s="1"/>
  <c r="BO1654" i="1"/>
  <c r="BO478" i="1"/>
  <c r="BO1727" i="1"/>
  <c r="BO1529" i="1"/>
  <c r="BN1697" i="1"/>
  <c r="BO1697" i="1" s="1"/>
  <c r="BO2550" i="1"/>
  <c r="BO2775" i="1"/>
  <c r="BO2797" i="1"/>
  <c r="BN2852" i="1"/>
  <c r="BO2852" i="1" s="1"/>
  <c r="BN2326" i="1"/>
  <c r="BO2326" i="1" s="1"/>
  <c r="BN2575" i="1"/>
  <c r="BO2575" i="1" s="1"/>
  <c r="BN383" i="1"/>
  <c r="BO383" i="1" s="1"/>
  <c r="BO2006" i="1"/>
  <c r="BN1153" i="1"/>
  <c r="BO1153" i="1" s="1"/>
  <c r="BN2430" i="1"/>
  <c r="BO2430" i="1" s="1"/>
  <c r="BN291" i="1"/>
  <c r="BO291" i="1" s="1"/>
  <c r="BN2631" i="1"/>
  <c r="BO2631" i="1" s="1"/>
  <c r="BN2740" i="1"/>
  <c r="BO2740" i="1" s="1"/>
  <c r="BO1963" i="1"/>
  <c r="BN565" i="1"/>
  <c r="BO565" i="1" s="1"/>
  <c r="BN1447" i="1"/>
  <c r="BO1447" i="1" s="1"/>
  <c r="BN2472" i="1"/>
  <c r="BO2472" i="1" s="1"/>
  <c r="BN2509" i="1"/>
  <c r="BO2509" i="1" s="1"/>
  <c r="BN2949" i="1"/>
  <c r="BO2949" i="1" s="1"/>
  <c r="BN930" i="1"/>
  <c r="BO930" i="1" s="1"/>
  <c r="BN2341" i="1"/>
  <c r="BO2341" i="1" s="1"/>
  <c r="BN1643" i="1"/>
  <c r="BO1643" i="1" s="1"/>
  <c r="BN2876" i="1"/>
  <c r="BO2876" i="1" s="1"/>
  <c r="BN1919" i="1"/>
  <c r="BO1919" i="1" s="1"/>
  <c r="BN38" i="1"/>
  <c r="BO38" i="1" s="1"/>
  <c r="BN743" i="1"/>
  <c r="BO743" i="1" s="1"/>
  <c r="BN2290" i="1"/>
  <c r="BO2290" i="1" s="1"/>
  <c r="BN1876" i="1"/>
  <c r="BO1876" i="1" s="1"/>
  <c r="BN196" i="1"/>
  <c r="BO196" i="1" s="1"/>
  <c r="BN2788" i="1"/>
  <c r="BO2788" i="1" s="1"/>
  <c r="BN1801" i="1"/>
  <c r="BO1801" i="1" s="1"/>
  <c r="BN2355" i="1"/>
  <c r="BO2355" i="1" s="1"/>
  <c r="BN1202" i="1"/>
  <c r="BO1202" i="1" s="1"/>
  <c r="BN2802" i="1"/>
  <c r="BO2802" i="1" s="1"/>
  <c r="BN1241" i="1"/>
  <c r="BO1241" i="1" s="1"/>
  <c r="BN364" i="1"/>
  <c r="BO364" i="1" s="1"/>
  <c r="BN1620" i="1"/>
  <c r="BO1620" i="1" s="1"/>
  <c r="BN907" i="1"/>
  <c r="BO907" i="1" s="1"/>
  <c r="BN2171" i="1"/>
  <c r="BO2171" i="1" s="1"/>
  <c r="BN1807" i="1"/>
  <c r="BO1807" i="1" s="1"/>
  <c r="BN1519" i="1"/>
  <c r="BO1519" i="1" s="1"/>
  <c r="BN1668" i="1"/>
  <c r="BO1668" i="1" s="1"/>
  <c r="BN1104" i="1"/>
  <c r="BO1104" i="1" s="1"/>
  <c r="BN268" i="1"/>
  <c r="BO268" i="1" s="1"/>
  <c r="BN792" i="1"/>
  <c r="BO792" i="1" s="1"/>
  <c r="BN2243" i="1"/>
  <c r="BO2243" i="1" s="1"/>
  <c r="BN1365" i="1"/>
  <c r="BO1365" i="1" s="1"/>
  <c r="BN1734" i="1"/>
  <c r="BO1734" i="1" s="1"/>
  <c r="BO306" i="1"/>
  <c r="BO2702" i="1"/>
  <c r="BO2153" i="1"/>
  <c r="BO2508" i="1"/>
  <c r="BN2583" i="1"/>
  <c r="BO2583" i="1" s="1"/>
  <c r="BO482" i="1"/>
  <c r="BO1174" i="1"/>
  <c r="BO476" i="1"/>
  <c r="BO348" i="1"/>
  <c r="BO2947" i="1"/>
  <c r="BO2849" i="1"/>
  <c r="BO1398" i="1"/>
  <c r="BO855" i="1"/>
  <c r="BN490" i="1"/>
  <c r="BO490" i="1" s="1"/>
  <c r="BN2945" i="1"/>
  <c r="BO2945" i="1" s="1"/>
  <c r="BN1003" i="1"/>
  <c r="BO1003" i="1" s="1"/>
  <c r="BN1298" i="1"/>
  <c r="BO1298" i="1" s="1"/>
  <c r="BO309" i="1"/>
  <c r="BN2273" i="1"/>
  <c r="BO2273" i="1" s="1"/>
  <c r="BN1810" i="1"/>
  <c r="BO1810" i="1" s="1"/>
  <c r="BN2448" i="1"/>
  <c r="BO2448" i="1" s="1"/>
  <c r="BN1659" i="1"/>
  <c r="BO1659" i="1" s="1"/>
  <c r="BN1182" i="1"/>
  <c r="BO1182" i="1" s="1"/>
  <c r="BN2301" i="1"/>
  <c r="BO2301" i="1" s="1"/>
  <c r="BO2781" i="1"/>
  <c r="BN479" i="1"/>
  <c r="BO479" i="1" s="1"/>
  <c r="BN1850" i="1"/>
  <c r="BO1850" i="1" s="1"/>
  <c r="BO2612" i="1"/>
  <c r="BN576" i="1"/>
  <c r="BO576" i="1" s="1"/>
  <c r="BN2214" i="1"/>
  <c r="BO2214" i="1" s="1"/>
  <c r="BO2182" i="1"/>
  <c r="BN1401" i="1"/>
  <c r="BO1401" i="1" s="1"/>
  <c r="BN2711" i="1"/>
  <c r="BO2711" i="1" s="1"/>
  <c r="BO2492" i="1"/>
  <c r="BN2382" i="1"/>
  <c r="BO2382" i="1" s="1"/>
  <c r="BN989" i="1"/>
  <c r="BO989" i="1" s="1"/>
  <c r="BO2768" i="1"/>
  <c r="BN2109" i="1"/>
  <c r="BO2109" i="1" s="1"/>
  <c r="BO612" i="1"/>
  <c r="BN2592" i="1"/>
  <c r="BO2592" i="1" s="1"/>
  <c r="BN949" i="1"/>
  <c r="BO949" i="1" s="1"/>
  <c r="BO898" i="1"/>
  <c r="BN2513" i="1"/>
  <c r="BO2513" i="1" s="1"/>
  <c r="BN2065" i="1"/>
  <c r="BO2065" i="1" s="1"/>
  <c r="BO2042" i="1"/>
  <c r="BN2716" i="1"/>
  <c r="BO2716" i="1" s="1"/>
  <c r="BN702" i="1"/>
  <c r="BO702" i="1" s="1"/>
  <c r="BN2433" i="1"/>
  <c r="BO2433" i="1" s="1"/>
  <c r="BN321" i="1"/>
  <c r="BO321" i="1" s="1"/>
  <c r="BN2568" i="1"/>
  <c r="BO2568" i="1" s="1"/>
  <c r="BN1539" i="1"/>
  <c r="BO1539" i="1" s="1"/>
  <c r="BN810" i="1"/>
  <c r="BO810" i="1" s="1"/>
  <c r="BN780" i="1"/>
  <c r="BO780" i="1" s="1"/>
  <c r="BN2675" i="1"/>
  <c r="BO2675" i="1" s="1"/>
  <c r="BO2671" i="1"/>
  <c r="BO1583" i="1"/>
  <c r="BO818" i="1"/>
  <c r="BO2148" i="1"/>
  <c r="BO2673" i="1"/>
  <c r="BO804" i="1"/>
  <c r="BN1968" i="1"/>
  <c r="BO1968" i="1" s="1"/>
  <c r="BO1710" i="1"/>
  <c r="BO1720" i="1"/>
  <c r="BO2351" i="1"/>
  <c r="BO2878" i="1"/>
  <c r="BO1962" i="1"/>
  <c r="BO791" i="1"/>
  <c r="BN2026" i="1"/>
  <c r="BO2026" i="1" s="1"/>
  <c r="BO2106" i="1"/>
  <c r="BO1900" i="1"/>
  <c r="BN1086" i="1"/>
  <c r="BO1086" i="1" s="1"/>
  <c r="BN2324" i="1"/>
  <c r="BO2324" i="1" s="1"/>
  <c r="BN1725" i="1"/>
  <c r="BO1725" i="1" s="1"/>
  <c r="BN909" i="1"/>
  <c r="BO909" i="1" s="1"/>
  <c r="BO2806" i="1"/>
  <c r="BO1183" i="1"/>
  <c r="BN545" i="1"/>
  <c r="BO545" i="1" s="1"/>
  <c r="BN2141" i="1"/>
  <c r="BO2141" i="1" s="1"/>
  <c r="BO305" i="1"/>
  <c r="BN462" i="1"/>
  <c r="BO462" i="1" s="1"/>
  <c r="BN2233" i="1"/>
  <c r="BO2233" i="1" s="1"/>
  <c r="BO597" i="1"/>
  <c r="BN307" i="1"/>
  <c r="BO307" i="1" s="1"/>
  <c r="BN2918" i="1"/>
  <c r="BO2918" i="1" s="1"/>
  <c r="BO1266" i="1"/>
  <c r="BN592" i="1"/>
  <c r="BO592" i="1" s="1"/>
  <c r="BN427" i="1"/>
  <c r="BO427" i="1" s="1"/>
  <c r="BO2572" i="1"/>
  <c r="BN1165" i="1"/>
  <c r="BO1165" i="1" s="1"/>
  <c r="BN1851" i="1"/>
  <c r="BO1851" i="1" s="1"/>
  <c r="BO1753" i="1"/>
  <c r="BN821" i="1"/>
  <c r="BO821" i="1" s="1"/>
  <c r="BN883" i="1"/>
  <c r="BO883" i="1" s="1"/>
  <c r="BO768" i="1"/>
  <c r="BN2460" i="1"/>
  <c r="BO2460" i="1" s="1"/>
  <c r="BN2264" i="1"/>
  <c r="BO2264" i="1" s="1"/>
  <c r="BO456" i="1"/>
  <c r="BN2956" i="1"/>
  <c r="BO2956" i="1" s="1"/>
  <c r="BN1872" i="1"/>
  <c r="BO1872" i="1" s="1"/>
  <c r="BO1184" i="1"/>
  <c r="BO2452" i="1"/>
  <c r="BN2704" i="1"/>
  <c r="BO2704" i="1" s="1"/>
  <c r="BN2748" i="1"/>
  <c r="BO2748" i="1" s="1"/>
  <c r="BN281" i="1"/>
  <c r="BO281" i="1" s="1"/>
  <c r="BN2879" i="1"/>
  <c r="BO2879" i="1" s="1"/>
  <c r="BN2635" i="1"/>
  <c r="BO2635" i="1" s="1"/>
  <c r="BN610" i="1"/>
  <c r="BO610" i="1" s="1"/>
  <c r="BN1360" i="1"/>
  <c r="BO1360" i="1" s="1"/>
  <c r="BN2250" i="1"/>
  <c r="BO2250" i="1" s="1"/>
  <c r="BN1887" i="1"/>
  <c r="BO1887" i="1" s="1"/>
  <c r="BN2162" i="1"/>
  <c r="BO2162" i="1" s="1"/>
  <c r="BN684" i="1"/>
  <c r="BO684" i="1" s="1"/>
  <c r="BN2442" i="1"/>
  <c r="BO2442" i="1" s="1"/>
  <c r="BN664" i="1"/>
  <c r="BO664" i="1" s="1"/>
  <c r="BN2563" i="1"/>
  <c r="BO2563" i="1" s="1"/>
  <c r="BN495" i="1"/>
  <c r="BO495" i="1" s="1"/>
  <c r="BN672" i="1"/>
  <c r="BO672" i="1" s="1"/>
  <c r="BN2237" i="1"/>
  <c r="BO2237" i="1" s="1"/>
  <c r="BN2425" i="1"/>
  <c r="BO2425" i="1" s="1"/>
  <c r="BO745" i="1"/>
  <c r="BO2025" i="1"/>
  <c r="BO1558" i="1"/>
  <c r="BO717" i="1"/>
  <c r="BO1161" i="1"/>
  <c r="BO1586" i="1"/>
  <c r="BO1915" i="1"/>
  <c r="BO608" i="1"/>
  <c r="BO2104" i="1"/>
  <c r="BO194" i="1"/>
  <c r="BO1925" i="1"/>
  <c r="BO95" i="1"/>
  <c r="BO585" i="1"/>
  <c r="BN1592" i="1"/>
  <c r="BO1592" i="1" s="1"/>
  <c r="BO400" i="1"/>
  <c r="BO1830" i="1"/>
  <c r="BO622" i="1"/>
  <c r="BO1871" i="1"/>
  <c r="BO1042" i="1"/>
  <c r="BO727" i="1"/>
  <c r="BN2402" i="1"/>
  <c r="BO2402" i="1" s="1"/>
  <c r="BO1833" i="1"/>
  <c r="BO2758" i="1"/>
  <c r="BO2911" i="1"/>
  <c r="BO375" i="1"/>
  <c r="BO2420" i="1"/>
  <c r="BO1875" i="1"/>
  <c r="BN1164" i="1"/>
  <c r="BO1164" i="1" s="1"/>
  <c r="BO1101" i="1"/>
  <c r="BN528" i="1"/>
  <c r="BO528" i="1" s="1"/>
  <c r="BN171" i="1"/>
  <c r="BO171" i="1" s="1"/>
  <c r="BN1028" i="1"/>
  <c r="BO1028" i="1" s="1"/>
  <c r="BN2046" i="1"/>
  <c r="BO2046" i="1" s="1"/>
  <c r="BN2827" i="1"/>
  <c r="BO2827" i="1" s="1"/>
  <c r="BN2854" i="1"/>
  <c r="BO2854" i="1" s="1"/>
  <c r="BO992" i="1"/>
  <c r="BN1323" i="1"/>
  <c r="BO1323" i="1" s="1"/>
  <c r="BN79" i="1"/>
  <c r="BO79" i="1" s="1"/>
  <c r="BN607" i="1"/>
  <c r="BO607" i="1" s="1"/>
  <c r="BN1724" i="1"/>
  <c r="BO1724" i="1" s="1"/>
  <c r="BN573" i="1"/>
  <c r="BO573" i="1" s="1"/>
  <c r="BO458" i="1"/>
  <c r="BN2440" i="1"/>
  <c r="BO2440" i="1" s="1"/>
  <c r="BN2150" i="1"/>
  <c r="BO2150" i="1" s="1"/>
  <c r="BO861" i="1"/>
  <c r="BN2226" i="1"/>
  <c r="BO2226" i="1" s="1"/>
  <c r="BN2223" i="1"/>
  <c r="BO2223" i="1" s="1"/>
  <c r="BO489" i="1"/>
  <c r="BN2469" i="1"/>
  <c r="BO2469" i="1" s="1"/>
  <c r="BN974" i="1"/>
  <c r="BO974" i="1" s="1"/>
  <c r="BO625" i="1"/>
  <c r="BN2299" i="1"/>
  <c r="BO2299" i="1" s="1"/>
  <c r="BN1215" i="1"/>
  <c r="BO1215" i="1" s="1"/>
  <c r="BO1192" i="1"/>
  <c r="BN2780" i="1"/>
  <c r="BO2780" i="1" s="1"/>
  <c r="BN1985" i="1"/>
  <c r="BO1985" i="1" s="1"/>
  <c r="BO498" i="1"/>
  <c r="BN1217" i="1"/>
  <c r="BO1217" i="1" s="1"/>
  <c r="BN1728" i="1"/>
  <c r="BO1728" i="1" s="1"/>
  <c r="BO926" i="1"/>
  <c r="BN689" i="1"/>
  <c r="BO689" i="1" s="1"/>
  <c r="BN1180" i="1"/>
  <c r="BO1180" i="1" s="1"/>
  <c r="BO382" i="1"/>
  <c r="BN2507" i="1"/>
  <c r="BO2507" i="1" s="1"/>
  <c r="BN1032" i="1"/>
  <c r="BO1032" i="1" s="1"/>
  <c r="BN534" i="1"/>
  <c r="BO534" i="1" s="1"/>
  <c r="BN292" i="1"/>
  <c r="BO292" i="1" s="1"/>
  <c r="BN318" i="1"/>
  <c r="BO318" i="1" s="1"/>
  <c r="BN2074" i="1"/>
  <c r="BO2074" i="1" s="1"/>
  <c r="BN1396" i="1"/>
  <c r="BO1396" i="1" s="1"/>
  <c r="BN944" i="1"/>
  <c r="BO944" i="1" s="1"/>
  <c r="BN1262" i="1"/>
  <c r="BO1262" i="1" s="1"/>
  <c r="BN402" i="1"/>
  <c r="BO402" i="1" s="1"/>
  <c r="BN2625" i="1"/>
  <c r="BO2625" i="1" s="1"/>
  <c r="BN538" i="1"/>
  <c r="BO538" i="1" s="1"/>
  <c r="BN2904" i="1"/>
  <c r="BO2904" i="1" s="1"/>
  <c r="BN1129" i="1"/>
  <c r="BO1129" i="1" s="1"/>
  <c r="BN2446" i="1"/>
  <c r="BO2446" i="1" s="1"/>
  <c r="BN2811" i="1"/>
  <c r="BO2811" i="1" s="1"/>
  <c r="BN1550" i="1"/>
  <c r="BO1550" i="1" s="1"/>
  <c r="BN1502" i="1"/>
  <c r="BO1502" i="1" s="1"/>
  <c r="BN328" i="1"/>
  <c r="BO328" i="1" s="1"/>
  <c r="BO1085" i="1"/>
  <c r="BO1171" i="1"/>
  <c r="BO2225" i="1"/>
  <c r="BO539" i="1"/>
  <c r="BO2736" i="1"/>
  <c r="BO418" i="1"/>
  <c r="BO2164" i="1"/>
  <c r="BO1885" i="1"/>
  <c r="BO1563" i="1"/>
  <c r="BO2107" i="1"/>
  <c r="BO310" i="1"/>
  <c r="BO2787" i="1"/>
  <c r="BO417" i="1"/>
  <c r="BO2021" i="1"/>
  <c r="BO1942" i="1"/>
  <c r="BO1349" i="1"/>
  <c r="BO971" i="1"/>
  <c r="BO884" i="1"/>
  <c r="BO2626" i="1"/>
  <c r="BO1738" i="1"/>
  <c r="BO1671" i="1"/>
  <c r="BO1103" i="1"/>
  <c r="BO2819" i="1"/>
  <c r="BO2581" i="1"/>
  <c r="BO972" i="1"/>
  <c r="BO877" i="1"/>
  <c r="BO2895" i="1"/>
  <c r="BO1591" i="1"/>
  <c r="BO1483" i="1"/>
  <c r="BO2682" i="1"/>
  <c r="BO1681" i="1"/>
  <c r="BO2701" i="1"/>
  <c r="BO584" i="1"/>
  <c r="BO2072" i="1"/>
  <c r="BO2271" i="1"/>
  <c r="BO1783" i="1"/>
  <c r="BO1588" i="1"/>
  <c r="BO1593" i="1"/>
  <c r="BO2897" i="1"/>
  <c r="BO1926" i="1"/>
  <c r="BO1918" i="1"/>
  <c r="BO1977" i="1"/>
  <c r="BO1820" i="1"/>
  <c r="BO783" i="1"/>
  <c r="BO1865" i="1"/>
  <c r="BO2511" i="1"/>
  <c r="BO550" i="1"/>
  <c r="BO2955" i="1"/>
  <c r="BO1947" i="1"/>
  <c r="BO474" i="1"/>
  <c r="BO624" i="1"/>
  <c r="BO296" i="1"/>
  <c r="BO1677" i="1"/>
  <c r="BO1380" i="1"/>
  <c r="BO2831" i="1"/>
  <c r="BO334" i="1"/>
  <c r="BO1658" i="1"/>
  <c r="BO2260" i="1"/>
  <c r="BO1193" i="1"/>
  <c r="BO2489" i="1"/>
  <c r="BO1581" i="1"/>
  <c r="BO1803" i="1"/>
  <c r="BO507" i="1"/>
  <c r="BO1047" i="1"/>
  <c r="BO551" i="1"/>
  <c r="BO642" i="1"/>
  <c r="BO2868" i="1"/>
  <c r="BO2542" i="1"/>
  <c r="BO2253" i="1"/>
  <c r="BO2142" i="1"/>
  <c r="BO796" i="1"/>
  <c r="BO649" i="1"/>
  <c r="BO2543" i="1"/>
  <c r="BO2284" i="1"/>
  <c r="BO840" i="1"/>
  <c r="BN1009" i="1"/>
  <c r="BO1009" i="1" s="1"/>
  <c r="BO1513" i="1"/>
  <c r="BO465" i="1"/>
  <c r="BO2934" i="1"/>
  <c r="BO1285" i="1"/>
  <c r="BO950" i="1"/>
  <c r="BO595" i="1"/>
  <c r="BN2421" i="1"/>
  <c r="BO2421" i="1" s="1"/>
  <c r="BO2719" i="1"/>
  <c r="BO1698" i="1"/>
  <c r="BO1976" i="1"/>
  <c r="BO351" i="1"/>
  <c r="BO814" i="1"/>
  <c r="BO2012" i="1"/>
  <c r="BN1675" i="1"/>
  <c r="BO1675" i="1" s="1"/>
  <c r="BO345" i="1"/>
  <c r="BO706" i="1"/>
  <c r="BO2032" i="1"/>
  <c r="BN1506" i="1"/>
  <c r="BO1506" i="1" s="1"/>
  <c r="BO2332" i="1"/>
  <c r="BO2003" i="1"/>
  <c r="BO1499" i="1"/>
  <c r="BN2098" i="1"/>
  <c r="BO2098" i="1" s="1"/>
  <c r="BN1061" i="1"/>
  <c r="BO1061" i="1" s="1"/>
  <c r="BN866" i="1"/>
  <c r="BO866" i="1" s="1"/>
  <c r="BN2893" i="1"/>
  <c r="BO2893" i="1" s="1"/>
  <c r="BO2493" i="1"/>
  <c r="BN655" i="1"/>
  <c r="BO655" i="1" s="1"/>
  <c r="BN2091" i="1"/>
  <c r="BO2091" i="1" s="1"/>
  <c r="BO1236" i="1"/>
  <c r="BN867" i="1"/>
  <c r="BO867" i="1" s="1"/>
  <c r="BN945" i="1"/>
  <c r="BO945" i="1" s="1"/>
  <c r="BO2411" i="1"/>
  <c r="BN2221" i="1"/>
  <c r="BO2221" i="1" s="1"/>
  <c r="BN2018" i="1"/>
  <c r="BO2018" i="1" s="1"/>
  <c r="BO1334" i="1"/>
  <c r="BN2596" i="1"/>
  <c r="BO2596" i="1" s="1"/>
  <c r="BN2154" i="1"/>
  <c r="BO2154" i="1" s="1"/>
  <c r="BO1115" i="1"/>
  <c r="BN2537" i="1"/>
  <c r="BO2537" i="1" s="1"/>
  <c r="BN1010" i="1"/>
  <c r="BO1010" i="1" s="1"/>
  <c r="BO1748" i="1"/>
  <c r="BN2136" i="1"/>
  <c r="BO2136" i="1" s="1"/>
  <c r="BN981" i="1"/>
  <c r="BO981" i="1" s="1"/>
  <c r="BO1482" i="1"/>
  <c r="BN423" i="1"/>
  <c r="BO423" i="1" s="1"/>
  <c r="BN1892" i="1"/>
  <c r="BO1892" i="1" s="1"/>
  <c r="BO2546" i="1"/>
  <c r="BN2670" i="1"/>
  <c r="BO2670" i="1" s="1"/>
  <c r="BN609" i="1"/>
  <c r="BO609" i="1" s="1"/>
  <c r="BO1272" i="1"/>
  <c r="BO1691" i="1"/>
  <c r="BO298" i="1"/>
  <c r="BO1109" i="1"/>
  <c r="BO2916" i="1"/>
  <c r="BO1475" i="1"/>
  <c r="BO169" i="1"/>
  <c r="BO2165" i="1"/>
  <c r="BN2727" i="1"/>
  <c r="BO2727" i="1" s="1"/>
  <c r="BO599" i="1"/>
  <c r="BO583" i="1"/>
  <c r="BO2389" i="1"/>
  <c r="BO2248" i="1"/>
  <c r="BO2108" i="1"/>
  <c r="BN2791" i="1"/>
  <c r="BO2791" i="1" s="1"/>
  <c r="BN2731" i="1"/>
  <c r="BO2731" i="1" s="1"/>
  <c r="BN700" i="1"/>
  <c r="BO700" i="1" s="1"/>
  <c r="BN567" i="1"/>
  <c r="BO567" i="1" s="1"/>
  <c r="BO363" i="1"/>
  <c r="BN440" i="1"/>
  <c r="BO440" i="1" s="1"/>
  <c r="BN1674" i="1"/>
  <c r="BO1674" i="1" s="1"/>
  <c r="BN533" i="1"/>
  <c r="BO533" i="1" s="1"/>
  <c r="BN1950" i="1"/>
  <c r="BO1950" i="1" s="1"/>
  <c r="BO1434" i="1"/>
  <c r="BN2400" i="1"/>
  <c r="BO2400" i="1" s="1"/>
  <c r="BN2160" i="1"/>
  <c r="BO2160" i="1" s="1"/>
  <c r="BN2538" i="1"/>
  <c r="BO2538" i="1" s="1"/>
  <c r="BN1472" i="1"/>
  <c r="BO1472" i="1" s="1"/>
  <c r="BN1292" i="1"/>
  <c r="BO1292" i="1" s="1"/>
  <c r="BN2347" i="1"/>
  <c r="BO2347" i="1" s="1"/>
  <c r="BN2228" i="1"/>
  <c r="BO2228" i="1" s="1"/>
  <c r="BN1597" i="1"/>
  <c r="BO1597" i="1" s="1"/>
  <c r="BN2093" i="1"/>
  <c r="BO2093" i="1" s="1"/>
  <c r="BN1695" i="1"/>
  <c r="BO1695" i="1" s="1"/>
  <c r="BN2525" i="1"/>
  <c r="BO2525" i="1" s="1"/>
  <c r="BN2192" i="1"/>
  <c r="BO2192" i="1" s="1"/>
  <c r="BN2227" i="1"/>
  <c r="BO2227" i="1" s="1"/>
  <c r="BN1641" i="1"/>
  <c r="BO1641" i="1" s="1"/>
  <c r="BN2891" i="1"/>
  <c r="BO2891" i="1" s="1"/>
  <c r="BN2872" i="1"/>
  <c r="BO2872" i="1" s="1"/>
  <c r="BO1955" i="1"/>
  <c r="BO2321" i="1"/>
  <c r="BO2031" i="1"/>
  <c r="BO1437" i="1"/>
  <c r="BO2030" i="1"/>
  <c r="BO899" i="1"/>
  <c r="BO1201" i="1"/>
  <c r="BO2497" i="1"/>
  <c r="BO1094" i="1"/>
  <c r="BO2886" i="1"/>
  <c r="BO2648" i="1"/>
  <c r="BO1740" i="1"/>
  <c r="BO2159" i="1"/>
  <c r="BO1337" i="1"/>
  <c r="BO2633" i="1"/>
  <c r="BO998" i="1"/>
  <c r="BO2741" i="1"/>
  <c r="BO280" i="1"/>
  <c r="BO1826" i="1"/>
  <c r="BO2707" i="1"/>
  <c r="BO1992" i="1"/>
  <c r="BO1348" i="1"/>
  <c r="BO1158" i="1"/>
  <c r="BO480" i="1"/>
  <c r="BO473" i="1"/>
  <c r="BO2158" i="1"/>
  <c r="BO2114" i="1"/>
  <c r="BO1208" i="1"/>
  <c r="BO2792" i="1"/>
  <c r="BO1638" i="1"/>
  <c r="BO952" i="1"/>
  <c r="BO697" i="1"/>
  <c r="BO461" i="1"/>
  <c r="BO2643" i="1"/>
  <c r="BO842" i="1"/>
  <c r="BO1163" i="1"/>
  <c r="BO1256" i="1"/>
  <c r="BO247" i="1"/>
  <c r="BO2247" i="1"/>
  <c r="BO1721" i="1"/>
  <c r="BO463" i="1"/>
  <c r="BO2034" i="1"/>
  <c r="BO2640" i="1"/>
  <c r="BO1552" i="1"/>
  <c r="BO540" i="1"/>
  <c r="BO2111" i="1"/>
  <c r="BO1528" i="1"/>
  <c r="BO2458" i="1"/>
  <c r="BO333" i="1"/>
  <c r="BO2795" i="1"/>
  <c r="BO172" i="1"/>
  <c r="BO803" i="1"/>
  <c r="BO2311" i="1"/>
  <c r="BO2137" i="1"/>
  <c r="BO893" i="1"/>
  <c r="BO331" i="1"/>
  <c r="BO714" i="1"/>
  <c r="BO2365" i="1"/>
  <c r="BO1283" i="1"/>
  <c r="BO695" i="1"/>
  <c r="BO1657" i="1"/>
  <c r="BO1128" i="1"/>
  <c r="BO2672" i="1"/>
  <c r="BO630" i="1"/>
  <c r="BO2860" i="1"/>
  <c r="BO1562" i="1"/>
  <c r="BO1848" i="1"/>
  <c r="BO617" i="1"/>
  <c r="BO2479" i="1"/>
  <c r="BO1286" i="1"/>
  <c r="BO372" i="1"/>
  <c r="BO1608" i="1"/>
  <c r="BO1466" i="1"/>
  <c r="BO1500" i="1"/>
  <c r="BO472" i="1"/>
  <c r="BO2259" i="1"/>
  <c r="BO2927" i="1"/>
  <c r="BO619" i="1"/>
  <c r="BO2689" i="1"/>
  <c r="BO1730" i="1"/>
  <c r="BO2516" i="1"/>
  <c r="BO1758" i="1"/>
  <c r="BO631" i="1"/>
  <c r="BO1741" i="1"/>
  <c r="BO547" i="1"/>
  <c r="BO491" i="1"/>
  <c r="BO2373" i="1"/>
  <c r="BO1464" i="1"/>
  <c r="BO2014" i="1"/>
  <c r="BO1451" i="1"/>
  <c r="BO2330" i="1"/>
  <c r="BO996" i="1"/>
  <c r="BO503" i="1"/>
  <c r="BO1066" i="1"/>
  <c r="BO2061" i="1"/>
  <c r="BO1520" i="1"/>
  <c r="BO732" i="1"/>
  <c r="BO2535" i="1"/>
  <c r="BO2235" i="1"/>
  <c r="BO598" i="1"/>
  <c r="BO2258" i="1"/>
  <c r="BO635" i="1"/>
  <c r="BO1792" i="1"/>
  <c r="BO1064" i="1"/>
  <c r="BO2415" i="1"/>
  <c r="BO2062" i="1"/>
  <c r="BO286" i="1"/>
  <c r="BO554" i="1"/>
  <c r="BO2604" i="1"/>
  <c r="BO537" i="1"/>
  <c r="BO2765" i="1"/>
  <c r="BO2756" i="1"/>
  <c r="BO422" i="1"/>
  <c r="BO1378" i="1"/>
  <c r="BO378" i="1"/>
  <c r="BO181" i="1"/>
  <c r="BO1392" i="1"/>
  <c r="BO1781" i="1"/>
  <c r="BN997" i="1"/>
  <c r="BO997" i="1" s="1"/>
  <c r="BO1291" i="1"/>
  <c r="BO1661" i="1"/>
  <c r="BO1100" i="1"/>
  <c r="BO1841" i="1"/>
  <c r="BO744" i="1"/>
  <c r="BO373" i="1"/>
  <c r="BN2112" i="1"/>
  <c r="BO2112" i="1" s="1"/>
  <c r="BN2254" i="1"/>
  <c r="BO2254" i="1" s="1"/>
  <c r="BO1870" i="1"/>
  <c r="BO2179" i="1"/>
  <c r="BN1982" i="1"/>
  <c r="BO1982" i="1" s="1"/>
  <c r="BN277" i="1"/>
  <c r="BO277" i="1" s="1"/>
  <c r="BN1719" i="1"/>
  <c r="BO1719" i="1" s="1"/>
  <c r="BN2721" i="1"/>
  <c r="BO2721" i="1" s="1"/>
  <c r="BN1044" i="1"/>
  <c r="BO1044" i="1" s="1"/>
  <c r="BO2751" i="1"/>
  <c r="BN1818" i="1"/>
  <c r="BO1818" i="1" s="1"/>
  <c r="BN1373" i="1"/>
  <c r="BO1373" i="1" s="1"/>
  <c r="BN2185" i="1"/>
  <c r="BO2185" i="1" s="1"/>
  <c r="BO1600" i="1"/>
  <c r="BN386" i="1"/>
  <c r="BO386" i="1" s="1"/>
  <c r="BN888" i="1"/>
  <c r="BO888" i="1" s="1"/>
  <c r="BO1821" i="1"/>
  <c r="BN2140" i="1"/>
  <c r="BO2140" i="1" s="1"/>
  <c r="BN2183" i="1"/>
  <c r="BO2183" i="1" s="1"/>
  <c r="BO2307" i="1"/>
  <c r="BN775" i="1"/>
  <c r="BO775" i="1" s="1"/>
  <c r="BN2216" i="1"/>
  <c r="BO2216" i="1" s="1"/>
  <c r="BO2059" i="1"/>
  <c r="BN2663" i="1"/>
  <c r="BO2663" i="1" s="1"/>
  <c r="BN2096" i="1"/>
  <c r="BO2096" i="1" s="1"/>
  <c r="BO2238" i="1"/>
  <c r="BN179" i="1"/>
  <c r="BO179" i="1" s="1"/>
  <c r="BN2424" i="1"/>
  <c r="BO2424" i="1" s="1"/>
  <c r="BO2004" i="1"/>
  <c r="BN1121" i="1"/>
  <c r="BO1121" i="1" s="1"/>
  <c r="BN521" i="1"/>
  <c r="BO521" i="1" s="1"/>
  <c r="BO2298" i="1"/>
  <c r="BN2414" i="1"/>
  <c r="BO2414" i="1" s="1"/>
  <c r="BN1384" i="1"/>
  <c r="BO1384" i="1" s="1"/>
  <c r="BO377" i="1"/>
  <c r="BN566" i="1"/>
  <c r="BO566" i="1" s="1"/>
  <c r="BN1642" i="1"/>
  <c r="BO1642" i="1" s="1"/>
  <c r="BO1786" i="1"/>
  <c r="BO1634" i="1"/>
  <c r="BO2869" i="1"/>
  <c r="BO2830" i="1"/>
  <c r="BN1913" i="1"/>
  <c r="BO1913" i="1" s="1"/>
  <c r="BO2620" i="1"/>
  <c r="BN1305" i="1"/>
  <c r="BO1305" i="1" s="1"/>
  <c r="BO2601" i="1"/>
  <c r="BN1640" i="1"/>
  <c r="BO1640" i="1" s="1"/>
  <c r="BN2651" i="1"/>
  <c r="BO2651" i="1" s="1"/>
  <c r="BO1862" i="1"/>
  <c r="BN326" i="1"/>
  <c r="BO326" i="1" s="1"/>
  <c r="BO374" i="1"/>
  <c r="BN2461" i="1"/>
  <c r="BO2461" i="1" s="1"/>
  <c r="BO2697" i="1"/>
  <c r="BN2251" i="1"/>
  <c r="BO2251" i="1" s="1"/>
  <c r="BO1687" i="1"/>
  <c r="BN1706" i="1"/>
  <c r="BO1706" i="1" s="1"/>
  <c r="BO2435" i="1"/>
  <c r="BN769" i="1"/>
  <c r="BO769" i="1" s="1"/>
  <c r="BO2049" i="1"/>
  <c r="BN616" i="1"/>
  <c r="BO616" i="1" s="1"/>
  <c r="BN2589" i="1"/>
  <c r="BO2589" i="1" s="1"/>
  <c r="BN368" i="1"/>
  <c r="BO368" i="1" s="1"/>
  <c r="BN2043" i="1"/>
  <c r="BO2043" i="1" s="1"/>
  <c r="BN2002" i="1"/>
  <c r="BO2002" i="1" s="1"/>
  <c r="BO1764" i="1"/>
  <c r="BN2922" i="1"/>
  <c r="BO2922" i="1" s="1"/>
  <c r="BO1868" i="1"/>
  <c r="BN288" i="1"/>
  <c r="BO288" i="1" s="1"/>
  <c r="BN2396" i="1"/>
  <c r="BO2396" i="1" s="1"/>
  <c r="BN1890" i="1"/>
  <c r="BO1890" i="1" s="1"/>
  <c r="BN798" i="1"/>
  <c r="BO798" i="1" s="1"/>
  <c r="BN2220" i="1"/>
  <c r="BO2220" i="1" s="1"/>
  <c r="BO2694" i="1"/>
  <c r="BN1886" i="1"/>
  <c r="BO1886" i="1" s="1"/>
  <c r="BN2700" i="1"/>
  <c r="BO2700" i="1" s="1"/>
  <c r="BN1385" i="1"/>
  <c r="BO1385" i="1" s="1"/>
  <c r="BN2286" i="1"/>
  <c r="BO2286" i="1" s="1"/>
  <c r="BN674" i="1"/>
  <c r="BO674" i="1" s="1"/>
  <c r="BN2557" i="1"/>
  <c r="BO2557" i="1" s="1"/>
  <c r="BN2875" i="1"/>
  <c r="BO2875" i="1" s="1"/>
  <c r="BN1974" i="1"/>
  <c r="BO1974" i="1" s="1"/>
  <c r="BN2565" i="1"/>
  <c r="BO2565" i="1" s="1"/>
  <c r="BN591" i="1"/>
  <c r="BO591" i="1" s="1"/>
  <c r="BN1936" i="1"/>
  <c r="BO1936" i="1" s="1"/>
  <c r="BN511" i="1"/>
  <c r="BO511" i="1" s="1"/>
  <c r="BN93" i="1"/>
  <c r="BO93" i="1" s="1"/>
  <c r="BN1329" i="1"/>
  <c r="BO1329" i="1" s="1"/>
  <c r="BN715" i="1"/>
  <c r="BO715" i="1" s="1"/>
  <c r="BN41" i="1"/>
  <c r="BO41" i="1" s="1"/>
  <c r="BN1320" i="1"/>
  <c r="BO1320" i="1" s="1"/>
  <c r="BN1827" i="1"/>
  <c r="BO1827" i="1" s="1"/>
  <c r="BN289" i="1"/>
  <c r="BO289" i="1" s="1"/>
  <c r="BN1923" i="1"/>
  <c r="BO1923" i="1" s="1"/>
  <c r="BN897" i="1"/>
  <c r="BO897" i="1" s="1"/>
  <c r="BN1844" i="1"/>
  <c r="BO1844" i="1" s="1"/>
  <c r="BN513" i="1"/>
  <c r="BO513" i="1" s="1"/>
  <c r="BN522" i="1"/>
  <c r="BO522" i="1" s="1"/>
  <c r="BN1746" i="1"/>
  <c r="BO1746" i="1" s="1"/>
  <c r="BN2180" i="1"/>
  <c r="BO2180" i="1" s="1"/>
  <c r="BN301" i="1"/>
  <c r="BO301" i="1" s="1"/>
  <c r="BN2305" i="1"/>
  <c r="BO2305" i="1" s="1"/>
  <c r="BO723" i="1"/>
  <c r="BO1768" i="1"/>
  <c r="BO1284" i="1"/>
  <c r="BO2863" i="1"/>
  <c r="BO460" i="1"/>
  <c r="BO520" i="1"/>
  <c r="BO2514" i="1"/>
  <c r="BO1235" i="1"/>
  <c r="BO284" i="1"/>
  <c r="BO1644" i="1"/>
  <c r="BO2767" i="1"/>
  <c r="BO2484" i="1"/>
  <c r="BO419" i="1"/>
  <c r="BO778" i="1"/>
  <c r="BO871" i="1"/>
  <c r="BO752" i="1"/>
  <c r="BO2256" i="1"/>
  <c r="BO2935" i="1"/>
  <c r="BO979" i="1"/>
  <c r="BO1981" i="1"/>
  <c r="BO497" i="1"/>
  <c r="BO558" i="1"/>
  <c r="BO1467" i="1"/>
  <c r="BO1604" i="1"/>
  <c r="BO799" i="1"/>
  <c r="BO826" i="1"/>
  <c r="BO1037" i="1"/>
  <c r="BO680" i="1"/>
  <c r="BO2176" i="1"/>
  <c r="BO1206" i="1"/>
  <c r="BO964" i="1"/>
  <c r="BO1732" i="1"/>
  <c r="BO2020" i="1"/>
  <c r="BO1991" i="1"/>
  <c r="BO737" i="1"/>
  <c r="BO2017" i="1"/>
  <c r="BO1605" i="1"/>
  <c r="BO1246" i="1"/>
  <c r="BO811" i="1"/>
  <c r="BO2283" i="1"/>
  <c r="BO1990" i="1"/>
  <c r="BO633" i="1"/>
  <c r="BO2524" i="1"/>
  <c r="BO406" i="1"/>
  <c r="BO2494" i="1"/>
  <c r="BO569" i="1"/>
  <c r="BO2658" i="1"/>
  <c r="BO1532" i="1"/>
  <c r="BO905" i="1"/>
  <c r="BO2201" i="1"/>
  <c r="BO739" i="1"/>
  <c r="BO2134" i="1"/>
  <c r="BO1140" i="1"/>
  <c r="BO2661" i="1"/>
  <c r="BO1177" i="1"/>
  <c r="BO682" i="1"/>
  <c r="BO2092" i="1"/>
  <c r="BO2738" i="1"/>
  <c r="BO2760" i="1"/>
  <c r="BO352" i="1"/>
  <c r="BO1718" i="1"/>
  <c r="BO1036" i="1"/>
  <c r="BO2078" i="1"/>
  <c r="BO1906" i="1"/>
  <c r="BO892" i="1"/>
  <c r="BO1221" i="1"/>
  <c r="BO1941" i="1"/>
  <c r="BO2064" i="1"/>
  <c r="BO1901" i="1"/>
  <c r="BO435" i="1"/>
  <c r="BO426" i="1"/>
  <c r="BO1411" i="1"/>
  <c r="BO749" i="1"/>
  <c r="BO1625" i="1"/>
  <c r="BO2937" i="1"/>
  <c r="BO536" i="1"/>
  <c r="BO2016" i="1"/>
  <c r="BO2839" i="1"/>
  <c r="BO359" i="1"/>
  <c r="BO2823" i="1"/>
  <c r="BO2954" i="1"/>
  <c r="BO2699" i="1"/>
  <c r="BO1809" i="1"/>
  <c r="BO2246" i="1"/>
  <c r="BO2102" i="1"/>
  <c r="BO1543" i="1"/>
  <c r="BO1487" i="1"/>
  <c r="BO2939" i="1"/>
  <c r="BO1041" i="1"/>
  <c r="BO1953" i="1"/>
  <c r="BO2790" i="1"/>
  <c r="BO1894" i="1"/>
  <c r="BO1333" i="1"/>
  <c r="BO1866" i="1"/>
  <c r="BO2426" i="1"/>
  <c r="BO1060" i="1"/>
  <c r="BO785" i="1"/>
  <c r="BO2057" i="1"/>
  <c r="BO193" i="1"/>
  <c r="BO1951" i="1"/>
  <c r="BO705" i="1"/>
  <c r="BO1623" i="1"/>
  <c r="BO2340" i="1"/>
  <c r="BO2623" i="1"/>
  <c r="BO249" i="1"/>
  <c r="BO1390" i="1"/>
  <c r="BO2474" i="1"/>
  <c r="BO1189" i="1"/>
  <c r="BO713" i="1"/>
  <c r="BO1993" i="1"/>
  <c r="BO2646" i="1"/>
  <c r="BO2447" i="1"/>
  <c r="BO2527" i="1"/>
  <c r="BO773" i="1"/>
  <c r="BO686" i="1"/>
  <c r="BO634" i="1"/>
  <c r="BO2835" i="1"/>
  <c r="BO1416" i="1"/>
  <c r="BO279" i="1"/>
  <c r="BO2374" i="1"/>
  <c r="BO1099" i="1"/>
  <c r="BO2569" i="1"/>
  <c r="BO546" i="1"/>
  <c r="BO2576" i="1"/>
  <c r="BO1149" i="1"/>
  <c r="BO726" i="1"/>
  <c r="BO1655" i="1"/>
  <c r="BO703" i="1"/>
  <c r="BO1978" i="1"/>
  <c r="BO794" i="1"/>
  <c r="BO916" i="1"/>
  <c r="BO1553" i="1"/>
  <c r="BO1987" i="1"/>
  <c r="BO2539" i="1"/>
  <c r="BO2138" i="1"/>
  <c r="BO434" i="1"/>
  <c r="BO673" i="1"/>
  <c r="BO2650" i="1"/>
  <c r="BO2166" i="1"/>
  <c r="BO957" i="1"/>
  <c r="BO2549" i="1"/>
  <c r="BO2268" i="1"/>
  <c r="BO1084" i="1"/>
  <c r="BO1179" i="1"/>
  <c r="BO2044" i="1"/>
  <c r="BO895" i="1"/>
  <c r="BO2383" i="1"/>
  <c r="BO2870" i="1"/>
  <c r="BO1743" i="1"/>
  <c r="BO273" i="1"/>
  <c r="BO568" i="1"/>
  <c r="BO742" i="1"/>
  <c r="BO793" i="1"/>
  <c r="BN2267" i="1"/>
  <c r="BO2267" i="1" s="1"/>
  <c r="BO2050" i="1"/>
  <c r="BO355" i="1"/>
  <c r="BO3" i="1"/>
  <c r="A58" i="1"/>
  <c r="A36" i="1"/>
  <c r="BO24" i="1"/>
  <c r="BO21" i="1"/>
  <c r="BO23" i="1"/>
  <c r="BO25" i="1"/>
  <c r="BE101" i="1" l="1"/>
  <c r="BN101" i="1" s="1"/>
  <c r="BO101" i="1" s="1"/>
  <c r="BN220" i="1"/>
  <c r="BO220" i="1" s="1"/>
  <c r="BE220" i="1"/>
  <c r="BE104" i="1"/>
  <c r="BN104" i="1" s="1"/>
  <c r="BO104" i="1" s="1"/>
  <c r="BE22" i="1"/>
  <c r="BN22" i="1" s="1"/>
  <c r="BO22" i="1" s="1"/>
  <c r="BE37" i="1"/>
  <c r="BN37" i="1" s="1"/>
  <c r="BE36" i="1"/>
  <c r="BN36" i="1" s="1"/>
  <c r="BE62" i="1"/>
  <c r="BN62" i="1" s="1"/>
  <c r="BN244" i="1"/>
  <c r="BO244" i="1" s="1"/>
  <c r="BO145" i="1"/>
  <c r="BO51" i="1"/>
  <c r="BE44" i="1"/>
  <c r="BN44" i="1" s="1"/>
  <c r="BO191" i="1"/>
  <c r="BO237" i="1"/>
  <c r="BO259" i="1"/>
  <c r="BO147" i="1"/>
  <c r="BO85" i="1"/>
  <c r="BO121" i="1"/>
  <c r="BO73" i="1"/>
  <c r="BO106" i="1"/>
  <c r="BO192" i="1"/>
  <c r="BO203" i="1"/>
  <c r="BO267" i="1"/>
  <c r="BO258" i="1"/>
  <c r="BO109" i="1"/>
  <c r="BO253" i="1"/>
  <c r="BO118" i="1"/>
  <c r="BE46" i="1"/>
  <c r="BN46" i="1" s="1"/>
  <c r="BE59" i="1"/>
  <c r="BN59" i="1" s="1"/>
  <c r="A59" i="1" s="1"/>
  <c r="BE91" i="1"/>
  <c r="BN91" i="1" s="1"/>
  <c r="BO133" i="1"/>
  <c r="BO108" i="1"/>
  <c r="BO64" i="1"/>
  <c r="BO96" i="1"/>
  <c r="BO115" i="1"/>
  <c r="BO185" i="1"/>
  <c r="BO111" i="1"/>
  <c r="BO119" i="1"/>
  <c r="BO28" i="1"/>
  <c r="BO75" i="1"/>
  <c r="BO149" i="1"/>
  <c r="BE61" i="1"/>
  <c r="BO153" i="1"/>
  <c r="BO124" i="1"/>
  <c r="BO162" i="1"/>
  <c r="BO232" i="1"/>
  <c r="BO40" i="1"/>
  <c r="BO140" i="1"/>
  <c r="BO144" i="1"/>
  <c r="BO227" i="1"/>
  <c r="BO212" i="1"/>
  <c r="BO146" i="1"/>
  <c r="BO110" i="1"/>
  <c r="BO240" i="1"/>
  <c r="BO165" i="1"/>
  <c r="BO262" i="1"/>
  <c r="BO43" i="1"/>
  <c r="BO202" i="1"/>
  <c r="BO122" i="1"/>
  <c r="BO238" i="1"/>
  <c r="BO72" i="1"/>
  <c r="BE60" i="1"/>
  <c r="BN60" i="1" s="1"/>
  <c r="A60" i="1" s="1"/>
  <c r="BO114" i="1"/>
  <c r="BO260" i="1"/>
  <c r="BO204" i="1"/>
  <c r="BO187" i="1"/>
  <c r="BO157" i="1"/>
  <c r="BO199" i="1"/>
  <c r="BO137" i="1"/>
  <c r="BO29" i="1"/>
  <c r="BO156" i="1"/>
  <c r="BO186" i="1"/>
  <c r="BO200" i="1"/>
  <c r="BO226" i="1"/>
  <c r="BO167" i="1"/>
  <c r="BO154" i="1"/>
  <c r="BO158" i="1"/>
  <c r="BO143" i="1"/>
  <c r="BO120" i="1"/>
  <c r="BO123" i="1"/>
  <c r="BO231" i="1"/>
  <c r="BO84" i="1"/>
  <c r="BO74" i="1"/>
  <c r="BO228" i="1"/>
  <c r="BO184" i="1"/>
  <c r="BO130" i="1"/>
  <c r="BE55" i="1"/>
  <c r="BN55" i="1" s="1"/>
  <c r="BO65" i="1"/>
  <c r="BO81" i="1"/>
  <c r="BO255" i="1"/>
  <c r="BO86" i="1"/>
  <c r="BO217" i="1"/>
  <c r="BO47" i="1"/>
  <c r="BO132" i="1"/>
  <c r="BO242" i="1"/>
  <c r="BO88" i="1"/>
  <c r="BO168" i="1"/>
  <c r="BO76" i="1"/>
  <c r="BO219" i="1"/>
  <c r="BO241" i="1"/>
  <c r="BO127" i="1"/>
  <c r="BE56" i="1"/>
  <c r="BN56" i="1" s="1"/>
  <c r="BO213" i="1"/>
  <c r="BO207" i="1"/>
  <c r="BO49" i="1"/>
  <c r="BO78" i="1"/>
  <c r="BO77" i="1"/>
  <c r="BO261" i="1"/>
  <c r="BO205" i="1"/>
  <c r="BO128" i="1"/>
  <c r="BO164" i="1"/>
  <c r="BO225" i="1"/>
  <c r="BO67" i="1"/>
  <c r="BO138" i="1"/>
  <c r="BO216" i="1"/>
  <c r="BO50" i="1"/>
  <c r="BO254" i="1"/>
  <c r="BO125" i="1"/>
  <c r="BO215" i="1"/>
  <c r="BO102" i="1"/>
  <c r="BO70" i="1"/>
  <c r="BO266" i="1"/>
  <c r="BO87" i="1"/>
  <c r="BO139" i="1"/>
  <c r="BO152" i="1"/>
  <c r="BO69" i="1"/>
  <c r="BO209" i="1"/>
  <c r="BO189" i="1"/>
  <c r="BO151" i="1"/>
  <c r="BO211" i="1"/>
  <c r="BO223" i="1"/>
  <c r="BO97" i="1"/>
  <c r="BE63" i="1"/>
  <c r="BN63" i="1" s="1"/>
  <c r="BE58" i="1"/>
  <c r="BO150" i="1"/>
  <c r="BO190" i="1"/>
  <c r="BO230" i="1"/>
  <c r="BO42" i="1"/>
  <c r="BO30" i="1"/>
  <c r="BO233" i="1"/>
  <c r="BO239" i="1"/>
  <c r="BO159" i="1"/>
  <c r="BO243" i="1"/>
  <c r="BO222" i="1"/>
  <c r="BO160" i="1"/>
  <c r="BO269" i="1"/>
  <c r="BO208" i="1"/>
  <c r="BO218" i="1"/>
  <c r="BO206" i="1"/>
  <c r="BE48" i="1"/>
  <c r="BN48" i="1" s="1"/>
  <c r="BE54" i="1"/>
  <c r="BN54" i="1" s="1"/>
  <c r="BE34" i="1"/>
  <c r="BN34" i="1" s="1"/>
  <c r="BO234" i="1"/>
  <c r="BO229" i="1"/>
  <c r="BO134" i="1"/>
  <c r="BO236" i="1"/>
  <c r="BO71" i="1"/>
  <c r="BO89" i="1"/>
  <c r="BO107" i="1"/>
  <c r="BO82" i="1"/>
  <c r="BO163" i="1"/>
  <c r="BO210" i="1"/>
  <c r="BO201" i="1"/>
  <c r="BO105" i="1"/>
  <c r="BO161" i="1"/>
  <c r="BO99" i="1"/>
  <c r="BO100" i="1"/>
  <c r="BO141" i="1"/>
  <c r="BE33" i="1"/>
  <c r="BN33" i="1" s="1"/>
  <c r="BO98" i="1"/>
  <c r="BO166" i="1"/>
  <c r="BE94" i="1"/>
  <c r="BN94" i="1" s="1"/>
  <c r="BO264" i="1"/>
  <c r="BO131" i="1"/>
  <c r="BN235" i="1"/>
  <c r="BO235" i="1" s="1"/>
  <c r="BN214" i="1"/>
  <c r="BO214" i="1" s="1"/>
  <c r="BN116" i="1"/>
  <c r="BO116" i="1" s="1"/>
  <c r="BN68" i="1"/>
  <c r="BO68" i="1" s="1"/>
  <c r="BO257" i="1"/>
  <c r="BN135" i="1"/>
  <c r="BO135" i="1" s="1"/>
  <c r="BN113" i="1"/>
  <c r="BO113" i="1" s="1"/>
  <c r="BN117" i="1"/>
  <c r="BO117" i="1" s="1"/>
  <c r="BN188" i="1"/>
  <c r="BO188" i="1" s="1"/>
  <c r="BO148" i="1"/>
  <c r="BO112" i="1"/>
  <c r="BN136" i="1"/>
  <c r="BO136" i="1" s="1"/>
  <c r="BO83" i="1"/>
  <c r="BO155" i="1"/>
  <c r="BO256" i="1"/>
  <c r="BO80" i="1"/>
  <c r="BN66" i="1"/>
  <c r="BO66" i="1" s="1"/>
  <c r="BO142" i="1"/>
  <c r="BO263" i="1"/>
  <c r="BO252" i="1"/>
  <c r="BO7" i="1"/>
  <c r="BO63" i="1" l="1"/>
  <c r="BO56" i="1"/>
  <c r="BO60" i="1"/>
  <c r="BO54" i="1"/>
  <c r="BO48" i="1"/>
  <c r="BO34" i="1"/>
  <c r="BO44" i="1"/>
  <c r="BO62" i="1"/>
  <c r="BO55" i="1"/>
  <c r="BO36" i="1"/>
  <c r="BO59" i="1"/>
  <c r="BO33" i="1"/>
  <c r="BO46" i="1"/>
  <c r="BO94" i="1"/>
  <c r="BN58" i="1"/>
  <c r="BO58" i="1" s="1"/>
  <c r="BN61" i="1"/>
  <c r="BO61" i="1" s="1"/>
  <c r="BO91" i="1"/>
  <c r="BO37" i="1"/>
  <c r="AP2" i="1"/>
  <c r="AZ2" i="1" s="1"/>
  <c r="A2" i="1"/>
  <c r="BE2" i="1" l="1"/>
  <c r="BN2" i="1" s="1"/>
  <c r="BO2" i="1" s="1"/>
</calcChain>
</file>

<file path=xl/sharedStrings.xml><?xml version="1.0" encoding="utf-8"?>
<sst xmlns="http://schemas.openxmlformats.org/spreadsheetml/2006/main" count="12167" uniqueCount="2711">
  <si>
    <t>Detalles para Cuenta de TIPO DE NOTIFICACIÓN - RESPONSABLE FINAL: Fanny Villarraga</t>
  </si>
  <si>
    <t>ESTADO ACTUAL</t>
  </si>
  <si>
    <t>RESPONSABLE FINAL</t>
  </si>
  <si>
    <t>FECHA INICIO DE GESTION</t>
  </si>
  <si>
    <t>MEDICION DE INICIO DE GESTIÓN</t>
  </si>
  <si>
    <t>TIPO DE NOTIFICACIÓN</t>
  </si>
  <si>
    <t>FECHA REAL DE NOTIFICACIÓN</t>
  </si>
  <si>
    <t>DÍAS DE GESTIÓN</t>
  </si>
  <si>
    <t>ALERTA</t>
  </si>
  <si>
    <t>OBSERVACIONES</t>
  </si>
  <si>
    <t>ACTO ADMINISTRATIVO</t>
  </si>
  <si>
    <t>FECHA DEL ACTO ADMINISTRATIVO</t>
  </si>
  <si>
    <t>FECHA DE ASIGNACIÓN</t>
  </si>
  <si>
    <t>FECHA DE GESTION</t>
  </si>
  <si>
    <t>NOMBRE USUARIO A QUIEN SE REASIGNA GESTION DE NOTIFICACION</t>
  </si>
  <si>
    <t>FECHA DE REASIGNACIÓN</t>
  </si>
  <si>
    <t>FECHA DE GESTION REASIGNACION</t>
  </si>
  <si>
    <t>PRODUCTO CONFORME</t>
  </si>
  <si>
    <t>MOTIVO</t>
  </si>
  <si>
    <t>SE REALIZA SUBSANACIÓN</t>
  </si>
  <si>
    <t xml:space="preserve">FECHA DE SUBSANACIÓN </t>
  </si>
  <si>
    <t>DEPENDENCIA QUE REMITE EL ACTO ADMINISTRATIVO</t>
  </si>
  <si>
    <t xml:space="preserve">RADICADO DE ENTRADA </t>
  </si>
  <si>
    <t>FECHA RADICADO DE ENTRADA</t>
  </si>
  <si>
    <t>CEDULA/NIT</t>
  </si>
  <si>
    <t>NOMBRE PERSONA JURIDICA o NATURAL</t>
  </si>
  <si>
    <t>DIRECCIÓN FÍSICA</t>
  </si>
  <si>
    <t>CIUDAD</t>
  </si>
  <si>
    <t>CORREO ELECTRÓNICO</t>
  </si>
  <si>
    <t>TRÁMITE</t>
  </si>
  <si>
    <t>DETALLE DEL TRAMITE (PLACAS, TIPO DE CREDENCIAL)</t>
  </si>
  <si>
    <t>DECISIÓN</t>
  </si>
  <si>
    <t>¿APLICA CARGUE AL RUNT?</t>
  </si>
  <si>
    <t>FECHA DEL CARGUE AL RUNT</t>
  </si>
  <si>
    <t>ESTADO NOTIFICACION ELECTRONICA</t>
  </si>
  <si>
    <t>PROCEDE NOTIFICACIÓN ELECTRONICA</t>
  </si>
  <si>
    <t>FECHA ENTREGA A 472 PARA NOTIFICACIÓN ELECTRONICA</t>
  </si>
  <si>
    <t>¿SE NOTIFICO ELECTRONICAMENTE?</t>
  </si>
  <si>
    <t>FECHA MAXIMA PARA SEGUIMIENTO ENTREGA</t>
  </si>
  <si>
    <t>FUE EFECTIVA?</t>
  </si>
  <si>
    <t>FECHA EFECTIVA DE LA NOTIFICACIÓN ELECTRONICA</t>
  </si>
  <si>
    <t>FORMULA CITACIÓN / AVISO</t>
  </si>
  <si>
    <t xml:space="preserve">TIPO DE ENVIO </t>
  </si>
  <si>
    <t xml:space="preserve">FECHA DE REVISIÓN </t>
  </si>
  <si>
    <t>FECHA DE FIRMA</t>
  </si>
  <si>
    <t>NUMERO DE RADICADO DE SALIDA</t>
  </si>
  <si>
    <t>FECHA DE ENVÍO</t>
  </si>
  <si>
    <t>NUMERO DE GUIA (ENVIO FISICO)</t>
  </si>
  <si>
    <t xml:space="preserve">SE ENTREGO EFECTIVAMENTE </t>
  </si>
  <si>
    <t>FECHA EFECTIVA DE LA ENTREGA CITACIÓN</t>
  </si>
  <si>
    <t>FECHA MAXIMA PARA SEGUIMIENTO ENTREGA - CITACIÓN Y/O COMUNICACIÓN</t>
  </si>
  <si>
    <t>ESTADO PROCESO CITACIÓN</t>
  </si>
  <si>
    <t>FECHA MAXIMA DE PRESENTACIÓN DEL USUARIO</t>
  </si>
  <si>
    <t>SE PRESENTÓ?</t>
  </si>
  <si>
    <t xml:space="preserve">NOTIFICADOR PRESENCIAL </t>
  </si>
  <si>
    <t>FECHA DE LA NOTIFICACION PERSONAL</t>
  </si>
  <si>
    <t>FORMULA AVISO</t>
  </si>
  <si>
    <t>FECHA ELABORACIÓN AVISO</t>
  </si>
  <si>
    <t>FECHA REVISION AVISO</t>
  </si>
  <si>
    <t>FECHA DE FIRMA DE AVISO</t>
  </si>
  <si>
    <t>NUMERO DE RADICADO DEL AVISO</t>
  </si>
  <si>
    <t>FECHA ENVÍO AVISO</t>
  </si>
  <si>
    <t xml:space="preserve">No GUIA DEL AVISO </t>
  </si>
  <si>
    <t xml:space="preserve">SE ENTREGO AVISO EFECTIVAMENTE </t>
  </si>
  <si>
    <t>FECHA MAXIMA PARA SEGUIMIENTO ENTREGA2</t>
  </si>
  <si>
    <t>ESTADO AVISO</t>
  </si>
  <si>
    <t>ESTADO PUBLICACIÓN</t>
  </si>
  <si>
    <t>FECHA DE PUBLICACIÓN EN PAGINA WEB</t>
  </si>
  <si>
    <t>FECHA EFECTIVA DE NOTIFICACION POR AVISO</t>
  </si>
  <si>
    <t>FUE EFECTIVA LA PUBLICACIÓN</t>
  </si>
  <si>
    <t>PROCEDE RECURSO</t>
  </si>
  <si>
    <t>TIPO DE RECURSO QUE LE PROCEDE</t>
  </si>
  <si>
    <t>TÉRMINO RECURSOS</t>
  </si>
  <si>
    <t>FECHA ESTIMADA PARA REALIZAR DE EJECUTORIA</t>
  </si>
  <si>
    <t>PROCEDE EJECUTORIA</t>
  </si>
  <si>
    <t>FECHA TRÁMITE EJECUTORIA</t>
  </si>
  <si>
    <t>FECHA DE REVISIÓN EJECUTORIA</t>
  </si>
  <si>
    <t>FECHA FIRMA EJECUTORIA</t>
  </si>
  <si>
    <t>ESTADO EJECUTORIA</t>
  </si>
  <si>
    <t>ESTADO TRASLADOS</t>
  </si>
  <si>
    <t>PROCEDEN MEMORANDOS</t>
  </si>
  <si>
    <t xml:space="preserve">DEPENDENCIA DEL MEMORANDO </t>
  </si>
  <si>
    <t xml:space="preserve">FECHA DE REVISION MEMORANDO </t>
  </si>
  <si>
    <t>FECHA FIRMA MEMORANDO</t>
  </si>
  <si>
    <t>RADICADO</t>
  </si>
  <si>
    <t>FECHA DE ENVIÓ MEMORANDO</t>
  </si>
  <si>
    <t>PROCEDEN OFICIOS</t>
  </si>
  <si>
    <t>FECHA DE REVISION OFICIO</t>
  </si>
  <si>
    <t>FECHA DE FIRMA OFICIO EXTERNO</t>
  </si>
  <si>
    <t>RADICADO DEL OFICIO EXTERNO</t>
  </si>
  <si>
    <t>FECHA DEL RADICADO OFICIO EXTERNO</t>
  </si>
  <si>
    <t>FECHA ENVIO DEL OFICIO</t>
  </si>
  <si>
    <t>SIN GESTIÓN</t>
  </si>
  <si>
    <t>Fanny Villarraga</t>
  </si>
  <si>
    <t>PENDIENTE DE NOTIFICACIÓN</t>
  </si>
  <si>
    <t/>
  </si>
  <si>
    <t>A TIEMPO</t>
  </si>
  <si>
    <t>URGENTE PDTE PRUEBA DE ENTREGA 23-01</t>
  </si>
  <si>
    <t>20254200109557CS</t>
  </si>
  <si>
    <t>SI</t>
  </si>
  <si>
    <t>420 GRUPO DE ESQUEMAS AUTORPROTECCIÓN</t>
  </si>
  <si>
    <t>205002061CE</t>
  </si>
  <si>
    <t>NEOSTAR SEGURIDAD DE COLOMBIA LTDA</t>
  </si>
  <si>
    <t>CL 79 B NO. 55 47</t>
  </si>
  <si>
    <t>BOGOTÁ D.C.</t>
  </si>
  <si>
    <t>NOTIFICACIONESJUDICIALES@NEOSECURITY.CO</t>
  </si>
  <si>
    <t>DESBLINDAJE</t>
  </si>
  <si>
    <t>JDV 825</t>
  </si>
  <si>
    <t>AUTORIZA</t>
  </si>
  <si>
    <t>NO</t>
  </si>
  <si>
    <t>PENDIENTE ENVÍO NOTIFICACIÓN ELECTRÓNICA</t>
  </si>
  <si>
    <t>NOTIFICAR POR CITACION</t>
  </si>
  <si>
    <t>PENDIENTE GESTIONAR CITACIÓN</t>
  </si>
  <si>
    <t>NO APLICA</t>
  </si>
  <si>
    <t>PENDIENTE HACER AVISO</t>
  </si>
  <si>
    <t>EN TRÁMITE NOTIF. POR AVISO</t>
  </si>
  <si>
    <t>EN PROCESO NOTIFICACION / COMUNICACION</t>
  </si>
  <si>
    <t>PENDIENTE EJECUTORIA</t>
  </si>
  <si>
    <t>PDTE PRUEBA  23-01</t>
  </si>
  <si>
    <t>20264300000247CS</t>
  </si>
  <si>
    <t>430 - 444 GRUPO DE CONSULTORIA Y CAPACITACIÓN</t>
  </si>
  <si>
    <t>2025015116CE</t>
  </si>
  <si>
    <t>OSCAR LEONARDO ALVAREZ ESTEVEZ</t>
  </si>
  <si>
    <t>VIA SIRIVANA NO 14-120 CASA 5 CONJUNTO CARACARO</t>
  </si>
  <si>
    <t xml:space="preserve">YOPAL CASANARE
</t>
  </si>
  <si>
    <t xml:space="preserve"> oscar3742@hotmail.com</t>
  </si>
  <si>
    <t>ACREDITACIÓN COMO CONSULTOR, ASESOR, E INVESTIGADOR EN SEGURIDAD PRIVADA, GUÍA O INSTRUCTOR CANINO</t>
  </si>
  <si>
    <t>CONCEDE</t>
  </si>
  <si>
    <t>20264300000237CS</t>
  </si>
  <si>
    <t>2025015130CE</t>
  </si>
  <si>
    <t xml:space="preserve">BRAYAN ALEXIS ESTEPA MENDIVELSO </t>
  </si>
  <si>
    <t xml:space="preserve">CALLE 49C SUR NO 05-85 </t>
  </si>
  <si>
    <t xml:space="preserve"> BOGOTÁ D.C.</t>
  </si>
  <si>
    <t>estepab093@gmail.com</t>
  </si>
  <si>
    <t>20264300000227CS</t>
  </si>
  <si>
    <t>2025015246CE</t>
  </si>
  <si>
    <t>JHON ALEXIS GARCIA SANGUINO</t>
  </si>
  <si>
    <t>Mz39 TRANSVESAL 10 NO 16A -50 ANIVERSARIO 1</t>
  </si>
  <si>
    <t>CÚCUTA</t>
  </si>
  <si>
    <t>jhon.garcia363@casur.gov.co</t>
  </si>
  <si>
    <t>20264300000217CS</t>
  </si>
  <si>
    <t>2025015249CE</t>
  </si>
  <si>
    <t>CESAR ZEUX ORTIZ VASQUEZ</t>
  </si>
  <si>
    <t>CARRERA 50A NO 35-05</t>
  </si>
  <si>
    <t>cesarzauxortizvasquez@gmail.com</t>
  </si>
  <si>
    <t>20264300000207CS</t>
  </si>
  <si>
    <t>2025015265CE</t>
  </si>
  <si>
    <t>ALVARO DANIEL AGUDELO MORALES</t>
  </si>
  <si>
    <t>CARRERA 14 NO 24A-77 BARRIO NUEVO MAJAGUAL</t>
  </si>
  <si>
    <t xml:space="preserve">SINCELEJO SUCRE
</t>
  </si>
  <si>
    <t xml:space="preserve">dianagudelo0803@gimail.com
</t>
  </si>
  <si>
    <t>Detalles para Cuenta de TIPO DE NOTIFICACIÓN - RESPONSABLE FINAL: Zabdy Jiménez</t>
  </si>
  <si>
    <t>Zabdy Jiménez</t>
  </si>
  <si>
    <t>20264300000407CS</t>
  </si>
  <si>
    <t>2025014626CE</t>
  </si>
  <si>
    <t>PENDIENTE NOTIFICACIÓN ELECTRÓNICA</t>
  </si>
  <si>
    <t>20264300000397CS</t>
  </si>
  <si>
    <t>2025014733CE</t>
  </si>
  <si>
    <t>20264300000387CS</t>
  </si>
  <si>
    <t>2025014928CE</t>
  </si>
  <si>
    <t>20264300000377CS</t>
  </si>
  <si>
    <t>2025014972CE</t>
  </si>
  <si>
    <t>20264300000367CS</t>
  </si>
  <si>
    <t>2025016537CE</t>
  </si>
  <si>
    <t>URGENTE</t>
  </si>
  <si>
    <t>20262300000577CS</t>
  </si>
  <si>
    <t>1815-SAN-SAN</t>
  </si>
  <si>
    <t>ARMOR INTERNATIONAL S.A.S</t>
  </si>
  <si>
    <t>Avenida Calle 9 50 51 PARQUE EMPRESARIAL LAS AMERICAS</t>
  </si>
  <si>
    <t>BOGOTA, D.C.</t>
  </si>
  <si>
    <t>ARMOR@ARMORINTERNATIONAL.COM</t>
  </si>
  <si>
    <t>REVOCATORIA DIRECTA</t>
  </si>
  <si>
    <t>VENCIDO</t>
  </si>
  <si>
    <t>20254100108757CS</t>
  </si>
  <si>
    <t>20254200108747CS</t>
  </si>
  <si>
    <t>2025002052CE</t>
  </si>
  <si>
    <t>NEOSTAR SEGURIDAD DE COLOMBIA LTDA - ALAN PERLMAN KATZ</t>
  </si>
  <si>
    <t>IWY 925</t>
  </si>
  <si>
    <t>20252300108417CS</t>
  </si>
  <si>
    <t>1068/2024/SAN</t>
  </si>
  <si>
    <t>20252300108407CS</t>
  </si>
  <si>
    <t>1049/2024/SAN</t>
  </si>
  <si>
    <t>20252300108397CS</t>
  </si>
  <si>
    <t>1038/2024/SAN</t>
  </si>
  <si>
    <t>20252300108387CS</t>
  </si>
  <si>
    <t>1027/2024/SAN</t>
  </si>
  <si>
    <t>20252300108377CS</t>
  </si>
  <si>
    <t>989/2024/SAN</t>
  </si>
  <si>
    <t xml:space="preserve">P.DTE PRUEBA DE ENTREGA FISICA </t>
  </si>
  <si>
    <t>20252300108357CS</t>
  </si>
  <si>
    <t>968/2024/SAN</t>
  </si>
  <si>
    <t>20252300108347CS</t>
  </si>
  <si>
    <t>848/2024/SAN</t>
  </si>
  <si>
    <t>20252300108337CS</t>
  </si>
  <si>
    <t>693/2024/SAN</t>
  </si>
  <si>
    <t>REP. LEGAL</t>
  </si>
  <si>
    <t>Rafael Bonilla</t>
  </si>
  <si>
    <t>20262300000027CS</t>
  </si>
  <si>
    <t>230 GRUPO DE SANCIONES</t>
  </si>
  <si>
    <t>136-204-SAN</t>
  </si>
  <si>
    <t>JULIAN ALBENIZ GUTIERREZ ARTETA</t>
  </si>
  <si>
    <t>BLINK SEGURIDAD PRIVADA LTDA</t>
  </si>
  <si>
    <t>CRA 49 B # 74 - 153</t>
  </si>
  <si>
    <t>BARRANQUILLA</t>
  </si>
  <si>
    <t>gerenciacomercial@blinkseguridad.com</t>
  </si>
  <si>
    <t>RESUELVE RECURSO DE REPOSICIÓN</t>
  </si>
  <si>
    <t>CONFIRMA</t>
  </si>
  <si>
    <t>RECURSO DE REPOSICION EN SUBSIDIO APELACION</t>
  </si>
  <si>
    <t>Catalina Rodriguez</t>
  </si>
  <si>
    <t>20264100000057CS</t>
  </si>
  <si>
    <t>410 GRUPO DE PERMISOS DE ESTADO EMPRESARIALES</t>
  </si>
  <si>
    <t>202501031CE</t>
  </si>
  <si>
    <t>802.013.698-6</t>
  </si>
  <si>
    <t>FULL PROTECTION LTDA</t>
  </si>
  <si>
    <t>APERTURA DE SUCURSALES Y AGENCIAS PARA SERVICIOS DE VIGILANCIA Y SEGURIDAD PRIVADA</t>
  </si>
  <si>
    <t xml:space="preserve">CATALINA RODRIGUEZ </t>
  </si>
  <si>
    <t>20264100000047CS</t>
  </si>
  <si>
    <t>2025014750CE</t>
  </si>
  <si>
    <t>20264100000037CS</t>
  </si>
  <si>
    <t>2025006443CE</t>
  </si>
  <si>
    <t>CAMBIO REPRESENTANTE LEGAL, ADMINISTRADOR Y/O GERENTES DE SUCURSALES O AGENCIAS.</t>
  </si>
  <si>
    <t>Karen Aguilar</t>
  </si>
  <si>
    <t>20264200000067CS</t>
  </si>
  <si>
    <t>2025014552CE</t>
  </si>
  <si>
    <t>900284434-6</t>
  </si>
  <si>
    <t>VEBLINCO LIMITADA</t>
  </si>
  <si>
    <t>principal@veblinco.com</t>
  </si>
  <si>
    <t>HBM109</t>
  </si>
  <si>
    <t>RECURSO DE REPOSICION</t>
  </si>
  <si>
    <t>20264200000097CS</t>
  </si>
  <si>
    <t>2025018608CE</t>
  </si>
  <si>
    <t>805003895-9</t>
  </si>
  <si>
    <t>PERSONERÍA SANTIAGO DE CALI</t>
  </si>
  <si>
    <t>despacho@personeriacali.gov.co</t>
  </si>
  <si>
    <t>BLINDAJE Y USO DE VEHÍCULO.</t>
  </si>
  <si>
    <t>OJZ781</t>
  </si>
  <si>
    <t>Samuel Flórez</t>
  </si>
  <si>
    <t xml:space="preserve">P.TE HACER AVISO </t>
  </si>
  <si>
    <t>AVALLTECH S.A. - MARTHA LUCY ARBOLEDA LOPEZ</t>
  </si>
  <si>
    <t xml:space="preserve">CLL 25 N # 5 N 57 OFICINA 323 </t>
  </si>
  <si>
    <t>CALI</t>
  </si>
  <si>
    <t>asistente3@herreraasociados.co</t>
  </si>
  <si>
    <t>APERTURA SANCIONATORIA / FORMULACIÓN DE CARGOS</t>
  </si>
  <si>
    <t>APERTURA</t>
  </si>
  <si>
    <t>FÍSICO</t>
  </si>
  <si>
    <t>20263700001521CS</t>
  </si>
  <si>
    <t>RA551729653CO</t>
  </si>
  <si>
    <t xml:space="preserve">ESTRADA GLOBAL IMPORTACIONES ahora -ESTRADA MELENDEZ JESUS MARÍA </t>
  </si>
  <si>
    <t xml:space="preserve">CALLE 4 65 51 </t>
  </si>
  <si>
    <t xml:space="preserve">MEDELLÍN </t>
  </si>
  <si>
    <t>gpsyrepuestos@hotmail.com</t>
  </si>
  <si>
    <t>20263700001531CS</t>
  </si>
  <si>
    <t>RA551729667CO</t>
  </si>
  <si>
    <t>20252300108367CS</t>
  </si>
  <si>
    <t>983/2024/SAN</t>
  </si>
  <si>
    <t>FUERZA TECNOLOGICA SAS - DIOMER ERNESTO HERNANDEZ DUQUE</t>
  </si>
  <si>
    <t xml:space="preserve">CARRERA 46 78 49 </t>
  </si>
  <si>
    <t>diomerhd@hotmail.com</t>
  </si>
  <si>
    <t>20263700001731CS</t>
  </si>
  <si>
    <t>GENERAL PROTECCION SERVICE LTDA - JAIME ARTURO MARQUEZ BENITEZ</t>
  </si>
  <si>
    <t xml:space="preserve">DIAGONAL 86 A # 103 D -22 INT 246 </t>
  </si>
  <si>
    <t xml:space="preserve">BOGOTÁ </t>
  </si>
  <si>
    <t>gps_ltda@yahoo.com</t>
  </si>
  <si>
    <t>20263700001541CS</t>
  </si>
  <si>
    <t>RA551729675CO</t>
  </si>
  <si>
    <t>10 folios</t>
  </si>
  <si>
    <t>IKUSI COLOMBIA S.A.S</t>
  </si>
  <si>
    <t>Carrera 12 # 90 - 20 oficina 408 Bogota</t>
  </si>
  <si>
    <t>BOGOTÁ</t>
  </si>
  <si>
    <t>info@jimenezduarte.com</t>
  </si>
  <si>
    <t>VIRTUAL</t>
  </si>
  <si>
    <t>20263700003731CS</t>
  </si>
  <si>
    <t>IMPORTACIONES UNICA S.A.S EN LIQUIDACIÓN</t>
  </si>
  <si>
    <t>Carrera 71 # 3 - 588 LC 2 carretera cordialidad via Galapa</t>
  </si>
  <si>
    <t>GALAPA</t>
  </si>
  <si>
    <t>jorgealvisvergara1958@gmail.com</t>
  </si>
  <si>
    <t>20263700003741CS</t>
  </si>
  <si>
    <t>20263700015721CS</t>
  </si>
  <si>
    <t>INGELCAR LTDA</t>
  </si>
  <si>
    <t xml:space="preserve">Carrera 11 # 31 - 57 - </t>
  </si>
  <si>
    <t>BUCARAMANGA</t>
  </si>
  <si>
    <t>ingelcarltda@yahoo.com</t>
  </si>
  <si>
    <t>20263700003751CS</t>
  </si>
  <si>
    <t>20263700015731CS</t>
  </si>
  <si>
    <t>INTELTRACK S.A.S</t>
  </si>
  <si>
    <t xml:space="preserve">vda bojaca cond. quintas del bosque casa 18 </t>
  </si>
  <si>
    <t>CHIA</t>
  </si>
  <si>
    <t>caroalvarezo@hotmail.com  - nromero@inteltrack-llc.com</t>
  </si>
  <si>
    <t>20263700003711CS</t>
  </si>
  <si>
    <t>20263700015741CS</t>
  </si>
  <si>
    <t>20252300108427CS</t>
  </si>
  <si>
    <t>1090/2024/SAN</t>
  </si>
  <si>
    <t>JHON ALEXANDER GUTIERREZ RODRIGUEZ</t>
  </si>
  <si>
    <t xml:space="preserve">Calle 66 # 77B - 16 </t>
  </si>
  <si>
    <t>johnalexg77@gmail.com</t>
  </si>
  <si>
    <t>20263700003761CS</t>
  </si>
  <si>
    <t>20263700015691CS</t>
  </si>
  <si>
    <t>20252300108437CS</t>
  </si>
  <si>
    <t>1091/2024/SAN</t>
  </si>
  <si>
    <t>KAVITS COLOMBIA S.A.S</t>
  </si>
  <si>
    <t xml:space="preserve">Calle 64C # 88A - 05 sur </t>
  </si>
  <si>
    <t>jamrironny@hotmail.com</t>
  </si>
  <si>
    <t>20263700003771CS</t>
  </si>
  <si>
    <t>20263700015771CS</t>
  </si>
  <si>
    <t>10 folios - SE PUBLICA CITACIÓN 28/01/2026 - SE DESFIJA 03/02/2026</t>
  </si>
  <si>
    <t>20252300108447CS</t>
  </si>
  <si>
    <t>1100/2024/SAN</t>
  </si>
  <si>
    <t>LUMIXEN TECHNOLOGY S.A.S</t>
  </si>
  <si>
    <t xml:space="preserve">TV 93 # 64 - 42 </t>
  </si>
  <si>
    <t>cartera@evertech.com.co</t>
  </si>
  <si>
    <t>20263700003781CS</t>
  </si>
  <si>
    <t>RA552140948CO</t>
  </si>
  <si>
    <t>10 folios - SE PUBLICA CITACIÓN 27/01/2026 - SE DESFIJA 02/02/2026</t>
  </si>
  <si>
    <t>20252300108457CS</t>
  </si>
  <si>
    <t>1142/2024/SAN</t>
  </si>
  <si>
    <t>PARKING OLE S.A</t>
  </si>
  <si>
    <t xml:space="preserve">Carrera 7 # 32 - 16 oficina 1505 </t>
  </si>
  <si>
    <t>mardila@olemovilidad.com.co</t>
  </si>
  <si>
    <t>20263700003791CS</t>
  </si>
  <si>
    <t>RA552140951CO</t>
  </si>
  <si>
    <t>20252300108467CS</t>
  </si>
  <si>
    <t>1162/2024/SAN</t>
  </si>
  <si>
    <t>INNOVA SOLUTIONS SAS</t>
  </si>
  <si>
    <t>Calle 95 # 14 - 45 - Bogotá</t>
  </si>
  <si>
    <t>eduardo.penaranda@mdlegal.com.co</t>
  </si>
  <si>
    <t>20263700003801CS</t>
  </si>
  <si>
    <t>20263700015671CS</t>
  </si>
  <si>
    <t>Andrés Maestre</t>
  </si>
  <si>
    <t>ENVIADO A 4-72 PARA NOTIFICACIÓN ELECTRÓNICA (PENDIENTE PRUEBA DE ENTREGA)</t>
  </si>
  <si>
    <t>20252300108477CS</t>
  </si>
  <si>
    <t>1164/2024/SAN</t>
  </si>
  <si>
    <t>QUALITY SYSTEMS C.I</t>
  </si>
  <si>
    <t>TRANSVERSAL 60 # 119 - 30 APTO 108</t>
  </si>
  <si>
    <t>BOGOTA</t>
  </si>
  <si>
    <t>qscolciltda@gmail.com</t>
  </si>
  <si>
    <t>20252300108487CS</t>
  </si>
  <si>
    <t>1169/2024/SAN</t>
  </si>
  <si>
    <t>RAFAEL FERNANDO PEREIRA BASTIDAS</t>
  </si>
  <si>
    <t>CRA 15 No. 124-65 OF M1 ED CORPOCENTRO</t>
  </si>
  <si>
    <t>rafael.pereira@imextec.net.co</t>
  </si>
  <si>
    <t>AMBAS</t>
  </si>
  <si>
    <t>20252300108497CS</t>
  </si>
  <si>
    <t>1171/2024/SAN</t>
  </si>
  <si>
    <t>GARCIA MEZA RAUL ARNULFO</t>
  </si>
  <si>
    <t>CARRERA 29 # 45 - 94 OFICINA 803 
EDIFICIO SEGUROS ATLAS</t>
  </si>
  <si>
    <t>inselcom@outlook.com</t>
  </si>
  <si>
    <t>20252300108507CS</t>
  </si>
  <si>
    <t>1184/2024/SAN</t>
  </si>
  <si>
    <t>SILVA ESCUDERO RODRIGO ALONSO</t>
  </si>
  <si>
    <t>CALLE 54 34 71</t>
  </si>
  <si>
    <t>MEDELLIN</t>
  </si>
  <si>
    <t>silvaalo@yahoo.com</t>
  </si>
  <si>
    <t>20252300108517CS</t>
  </si>
  <si>
    <t>1290/2024/SAN</t>
  </si>
  <si>
    <t>THOR INTERNATIONAL S.A.S.</t>
  </si>
  <si>
    <t>CL 79B SUR NRO. 50 150 BG 121</t>
  </si>
  <si>
    <t>LA ESTRELLA</t>
  </si>
  <si>
    <t>camilo.gonzalez@thorint.com</t>
  </si>
  <si>
    <t>DEVUELTO COMO PRODUCTO NO CONFORME</t>
  </si>
  <si>
    <t>20252300108527CS</t>
  </si>
  <si>
    <t xml:space="preserve">ERROR EN EL NIT </t>
  </si>
  <si>
    <t>1324/2024/SAN</t>
  </si>
  <si>
    <t>PENDIENTE ENVIAR CITACION ELECTRONICA</t>
  </si>
  <si>
    <t>20252300108537CS</t>
  </si>
  <si>
    <t>1290-2024-SAN</t>
  </si>
  <si>
    <t>ADVANCED POS TECHNOLOGY S A S - EN LIQUIDACION</t>
  </si>
  <si>
    <t>CRA 43 A NO 24 A 297</t>
  </si>
  <si>
    <t>administracioncol@apt-pos.com</t>
  </si>
  <si>
    <t>NOTIFICADO ELECTRÓNICAMENTE</t>
  </si>
  <si>
    <t>20254100108547CS</t>
  </si>
  <si>
    <t>2024001799CE</t>
  </si>
  <si>
    <t>SEGURIDAD JAMARO LTDA</t>
  </si>
  <si>
    <t>AVENIDA 5C NORTE # 24 N - 71</t>
  </si>
  <si>
    <t>gerencia@seguridadjamaroltda.com</t>
  </si>
  <si>
    <t>CESIÓN E INCLUSIÓN DE NUEVOS SOCIOS, FUSIÓN, LIQUIDACIÓN Y VENTA DE EMPRESA</t>
  </si>
  <si>
    <t>20254100108557CS</t>
  </si>
  <si>
    <t>2025015099CE</t>
  </si>
  <si>
    <t>NO APARECE</t>
  </si>
  <si>
    <t>EXPERTOS SEGURIDAD LTDA</t>
  </si>
  <si>
    <t>CIRCULAR 4 69 18</t>
  </si>
  <si>
    <t>notificaciones@expertoseguridad.com.co contacto@expertoseguridad.com.co</t>
  </si>
  <si>
    <t>REGISTRO / MODIFICACIÓN DE UNIFORMES PARA LOS SERVICIOS DE VIGILANCIA Y SEGURIDAD PRIVADA.</t>
  </si>
  <si>
    <t>20254100108567CS</t>
  </si>
  <si>
    <t>2025016067CE</t>
  </si>
  <si>
    <t>PROTEGER SEGURIDAD LIMITADA</t>
  </si>
  <si>
    <t>CL 72 No 39 - 123</t>
  </si>
  <si>
    <t>gerencia@protegerseguridad.com</t>
  </si>
  <si>
    <t>CORRIGE ACTO ADMINISTRATIVO</t>
  </si>
  <si>
    <t>MODIFICA</t>
  </si>
  <si>
    <t>Daniel Torres</t>
  </si>
  <si>
    <t>12/02/2026 - EJECUTORIA</t>
  </si>
  <si>
    <t>20254100108577CS</t>
  </si>
  <si>
    <t>2025014735CE</t>
  </si>
  <si>
    <t>SINAT LTDA.</t>
  </si>
  <si>
    <t>CLL 59 NO. 47 - 21</t>
  </si>
  <si>
    <t>BOGOTÁ, D.C.</t>
  </si>
  <si>
    <t>segsinat@gmail.com</t>
  </si>
  <si>
    <t>20263700001431CS</t>
  </si>
  <si>
    <t>RA551729738CO</t>
  </si>
  <si>
    <t>20263700013191CS</t>
  </si>
  <si>
    <t>RA552723011CO</t>
  </si>
  <si>
    <t>PRODUCTO NO CONFORME - FUE AJUSTADA CON EL RADICADO 20264100000507CS Y ASIGNADA A ANDRÉS MAESTRE.</t>
  </si>
  <si>
    <t>20254100108587CS</t>
  </si>
  <si>
    <t>DATOS DE NOTIFICACIÓN ERRÓNEOS</t>
  </si>
  <si>
    <t>2025002482CE</t>
  </si>
  <si>
    <t>VIGILANCIA Y SEGURIDAD PRIVADA DINAPOWER LTDA.</t>
  </si>
  <si>
    <t>Calle 55 71 54</t>
  </si>
  <si>
    <t>dinapowerltda@gmail.com</t>
  </si>
  <si>
    <t>EJECUTORIADA 30/01/2026</t>
  </si>
  <si>
    <t>20254100108597CS</t>
  </si>
  <si>
    <t>SEGURIDAD DE COLOMBIA ANTIOQUIA LTDA.</t>
  </si>
  <si>
    <t>CARRERA 43 DD 8 - 6</t>
  </si>
  <si>
    <t>contabilidad@sedecol.com; secretaria@sedecol.com</t>
  </si>
  <si>
    <t>EJECUTORIADA 27/01/2026 - SE ENVIÓ A 4-72 EL OFICIO DE TRASLADO_02/02/2026</t>
  </si>
  <si>
    <t>20254100108607CS</t>
  </si>
  <si>
    <t>ASERVICON 24/7 LTDA.</t>
  </si>
  <si>
    <t>CR 48 A NO. 174 A 41</t>
  </si>
  <si>
    <t>fidelmartinezalayon@gmail.com</t>
  </si>
  <si>
    <t>LICENCIA DE FUNCIONAMIENTO - EMPRESA DE VIGILANCIA Y SEGURIDAD PRIVADA</t>
  </si>
  <si>
    <t>NIEGA</t>
  </si>
  <si>
    <t>20263700015781CS</t>
  </si>
  <si>
    <t>PRODUCTO NO CONFORME</t>
  </si>
  <si>
    <t>20254100108617CS</t>
  </si>
  <si>
    <t>ERROR DE DIGITACIÓN / STICKER RADICACIÓN</t>
  </si>
  <si>
    <t>2025013328CE</t>
  </si>
  <si>
    <t>SJ TECNOLOGIA S.A.S.</t>
  </si>
  <si>
    <t>AV 4 N 26 N 47</t>
  </si>
  <si>
    <t>contacto.tecnologia@sjsp.com.co</t>
  </si>
  <si>
    <t>INSCRIPCIÓN EN EL REGISTRO EN LAS ACTIVIDADES DE IMPORTACIÓN, COMERCIALIZACIÓN, INSTALACIÓN Y ARRENDAMIENTO</t>
  </si>
  <si>
    <t>EJECUTORIA 11/02/2026</t>
  </si>
  <si>
    <t>20254100108627CS</t>
  </si>
  <si>
    <t>2025004779CE</t>
  </si>
  <si>
    <t>LOGIRASTREO S.A.S.</t>
  </si>
  <si>
    <t>CR 7 B 12 A 18</t>
  </si>
  <si>
    <t>contabilidad@logirastreo.com</t>
  </si>
  <si>
    <t>NO AUTORIZA</t>
  </si>
  <si>
    <t>20263700004701CS</t>
  </si>
  <si>
    <t>RA552140934CO</t>
  </si>
  <si>
    <t>EJECUTORIADA 29/01/2026</t>
  </si>
  <si>
    <t>20254100108637CS</t>
  </si>
  <si>
    <t>2025012632CE</t>
  </si>
  <si>
    <t>DATATRACK DE COLOMBIA S.A.S.</t>
  </si>
  <si>
    <t>CRA 49 C N 76 - 241 LOCAL 4</t>
  </si>
  <si>
    <t>info@datatrack.co</t>
  </si>
  <si>
    <t>INCLUSIÓN DE EQUIPOS DE INSCRITOS EN EL REGISTRO</t>
  </si>
  <si>
    <t>Marlon Jiménez</t>
  </si>
  <si>
    <t>HACER CITACION</t>
  </si>
  <si>
    <t>20254100108647CS</t>
  </si>
  <si>
    <t>AVIZOR SEGURIDAD LTDA</t>
  </si>
  <si>
    <t>CR 38 25 05</t>
  </si>
  <si>
    <t>VILLAVICENCIO</t>
  </si>
  <si>
    <t>notificaciones@avizor.com.co</t>
  </si>
  <si>
    <t>CESIÓN DE CUOTAS</t>
  </si>
  <si>
    <t>NA</t>
  </si>
  <si>
    <t>REGISTRA</t>
  </si>
  <si>
    <t>20263700012701CS</t>
  </si>
  <si>
    <t>20254100108657CS</t>
  </si>
  <si>
    <t>2025003188CE</t>
  </si>
  <si>
    <t>DASEGUR LTDA</t>
  </si>
  <si>
    <t>CL 83 BIS NO. 24 10.</t>
  </si>
  <si>
    <t>dasegurltda@gmail.com</t>
  </si>
  <si>
    <t>DECLARA DESISTIMIENTO</t>
  </si>
  <si>
    <t>DECRETA Y ARCHIVA</t>
  </si>
  <si>
    <t>20263700012711CS</t>
  </si>
  <si>
    <t>20254200108667CS</t>
  </si>
  <si>
    <t>2025015560CE</t>
  </si>
  <si>
    <t>INTERNATIONAL PROTECTION LTDA</t>
  </si>
  <si>
    <t>CR 9G 110-187 BG 12y13 Pq Caribe Verde</t>
  </si>
  <si>
    <t>jj@internationalprotection.net</t>
  </si>
  <si>
    <t>DVY 364</t>
  </si>
  <si>
    <t>20254200108677CS</t>
  </si>
  <si>
    <t>205015312CE</t>
  </si>
  <si>
    <t>20254200108687CS</t>
  </si>
  <si>
    <t>2025002053CE</t>
  </si>
  <si>
    <t>JDN 277</t>
  </si>
  <si>
    <t>ARCHIVA</t>
  </si>
  <si>
    <t>20254200108697CS</t>
  </si>
  <si>
    <t>2025002022CE</t>
  </si>
  <si>
    <t>JDV 831</t>
  </si>
  <si>
    <t>20254200108707CS</t>
  </si>
  <si>
    <t>202003773CE</t>
  </si>
  <si>
    <t>BANCOLOMBIA S.A, ADEMÁS PODRÁ GIRAR BAJO LA DENOMINACIÓN BANCO DE COLOMBIA S.A.</t>
  </si>
  <si>
    <t>CARRERA 48 26 85 AV. INDUSTRIALES</t>
  </si>
  <si>
    <t>notificacijudicial@bancolombia.com.co</t>
  </si>
  <si>
    <t>FZU229</t>
  </si>
  <si>
    <t>Elsamalia Pérez</t>
  </si>
  <si>
    <t>20254200108717CS</t>
  </si>
  <si>
    <t>2025015825CE</t>
  </si>
  <si>
    <t>CONGLOMERADO TECNICO COLOMBIANO S.A.S.</t>
  </si>
  <si>
    <t>KM 98+600 VIA AL MAR</t>
  </si>
  <si>
    <t>PUERTO COLOMBIA</t>
  </si>
  <si>
    <t>contecsa.contable@hotmail.com</t>
  </si>
  <si>
    <t>ELO729</t>
  </si>
  <si>
    <t>20263700001381CS</t>
  </si>
  <si>
    <t>20263700012511CS</t>
  </si>
  <si>
    <t>HICE EJECUT- REVISION 26 ENE</t>
  </si>
  <si>
    <t>20254200108727CS</t>
  </si>
  <si>
    <t>H/J GROUP-EXPO</t>
  </si>
  <si>
    <t>CALLE 2 20 50 OF 1207</t>
  </si>
  <si>
    <t>administracion@hjgroup.com.co</t>
  </si>
  <si>
    <t>LICENCIA DE FUNCIONAMIENTO - DEPARTAMENTO DE SEGURIDAD</t>
  </si>
  <si>
    <t>HACER EJECUTORIA MARTES 3 DE FEBRERO</t>
  </si>
  <si>
    <t> 9000179296</t>
  </si>
  <si>
    <t> COOPERATIVA DE TRABAJO ASOCIADO EN VIGILANCIA - VIGICOOP COOPERATIVA DE VIGILANCIA Y SEGURIDAD PRIVADA. -  JAVIER SAAVEDRA PARRA</t>
  </si>
  <si>
    <t>CALLE 146 No 53A-82 </t>
  </si>
  <si>
    <t>Vigilancia_vigicoop@yahoo.es</t>
  </si>
  <si>
    <t>HACER EJECUTORIA 3 DE FEB</t>
  </si>
  <si>
    <t>HACER EJECUTORIA 4 DE FEB</t>
  </si>
  <si>
    <t>DEAS LTDA - ANGELA BIVIANA PELAEZ GUTIERREZ</t>
  </si>
  <si>
    <t>CALLE 127 A NO 53 A - 45 TORRE 2 OFICINA 1004</t>
  </si>
  <si>
    <t>apelaez@grupoaltum.com.co</t>
  </si>
  <si>
    <t>20264200000137CS</t>
  </si>
  <si>
    <t>2025018175CE</t>
  </si>
  <si>
    <t>RODRIGO ALONSO GOMEZ BURBANO</t>
  </si>
  <si>
    <t>NO REGISTRA</t>
  </si>
  <si>
    <t>rodrigo.gomez@roche.com</t>
  </si>
  <si>
    <t>BRM 301</t>
  </si>
  <si>
    <t>Blanca Sánchez</t>
  </si>
  <si>
    <t>20264100000147CS</t>
  </si>
  <si>
    <t>SMB SECURITY LTDA</t>
  </si>
  <si>
    <t>CL 0 N 2 31</t>
  </si>
  <si>
    <t>CUCUTA</t>
  </si>
  <si>
    <t>gerentesmbcuc@gmail.com</t>
  </si>
  <si>
    <t>SE NOTIFICA POR CONDUCTA CONCLUYENTE EL ACTO ADMINISTRATIVO</t>
  </si>
  <si>
    <t>20264100000157CS</t>
  </si>
  <si>
    <t>2025017799CE</t>
  </si>
  <si>
    <t>IMPACTO SEGURIDAD PRIVADA LTDA</t>
  </si>
  <si>
    <t>CL 17 A 4 29</t>
  </si>
  <si>
    <t>DUITAMA</t>
  </si>
  <si>
    <t>seguridadimpactoltda@gmail.com</t>
  </si>
  <si>
    <t>PENDIENTE DE CITACION ELECTRONICA</t>
  </si>
  <si>
    <t>20264100000177CS</t>
  </si>
  <si>
    <t>2025006783CE</t>
  </si>
  <si>
    <t>EMPRESA DE VIGILANCIA KUANVIG LTDA</t>
  </si>
  <si>
    <t>Calle 75 A 22 40</t>
  </si>
  <si>
    <t>kuanvigltda@hotmail.com</t>
  </si>
  <si>
    <t>AMPLIACIÓN DE LICENCIA DE FUNCIONAMIENTO</t>
  </si>
  <si>
    <t>20262300000008CS</t>
  </si>
  <si>
    <t>1817-2025-SAN</t>
  </si>
  <si>
    <t>URBAN SECURITY LTDA</t>
  </si>
  <si>
    <t>CRA 71 B # 54 71</t>
  </si>
  <si>
    <t>gerencia@ubsecurity.com.co</t>
  </si>
  <si>
    <t>AUTO TRASLADO DE ALEGATOS</t>
  </si>
  <si>
    <t>INCORPORA</t>
  </si>
  <si>
    <t>20264200000197CS</t>
  </si>
  <si>
    <t>2025021269CE</t>
  </si>
  <si>
    <t>INVERSIONES HIJALDA Y CIA S ENC</t>
  </si>
  <si>
    <t>CL 14 14 41 OF 102</t>
  </si>
  <si>
    <t>VALLEDUPAR</t>
  </si>
  <si>
    <t>ladysdavid@hotmail.com - anivell@hotmail.com</t>
  </si>
  <si>
    <t>TRASPASO DE VEHICULOS BLINDADOS</t>
  </si>
  <si>
    <t>BTT 623</t>
  </si>
  <si>
    <t>HACER EJECUT 29 ENE (CONFIRMAR FECHA)</t>
  </si>
  <si>
    <t>20254200109987CS</t>
  </si>
  <si>
    <t>BANCO DE OCCIDENTE</t>
  </si>
  <si>
    <t>KR 13 # 26 A - 47 PI 8</t>
  </si>
  <si>
    <t>djuridica@bancodeoccidente.com y colanta@colanta.com.co</t>
  </si>
  <si>
    <t>NHZ355</t>
  </si>
  <si>
    <t>20264200000547CS</t>
  </si>
  <si>
    <t>2025020626CE</t>
  </si>
  <si>
    <t>ARMTRANS LTDA</t>
  </si>
  <si>
    <t>CALLE 63 G # 27 A 59</t>
  </si>
  <si>
    <t>auditoria.cartera@armtransp.com</t>
  </si>
  <si>
    <t>NCU515</t>
  </si>
  <si>
    <t>HACER EJECUTORIA VIERNES 30 DE ENERO</t>
  </si>
  <si>
    <t>PUBLICACION EN CARTELERA</t>
  </si>
  <si>
    <t>20263700004421CS</t>
  </si>
  <si>
    <t>RA552140885CO</t>
  </si>
  <si>
    <t>publicacion cartelera</t>
  </si>
  <si>
    <t>20263700004411CS</t>
  </si>
  <si>
    <t>RA552140894CO</t>
  </si>
  <si>
    <t>REVISION 02</t>
  </si>
  <si>
    <t>20264300000257CS</t>
  </si>
  <si>
    <t>2025013193CE</t>
  </si>
  <si>
    <t>HELKIN MAURICIO DUARTE CRISTANCHO</t>
  </si>
  <si>
    <t>TRANSVERSAL 29 10 280 APTO 301</t>
  </si>
  <si>
    <t>DUITAMA BOYACA</t>
  </si>
  <si>
    <t>helma71@hotmail.com</t>
  </si>
  <si>
    <t>20264300000267CS</t>
  </si>
  <si>
    <t>2025015466CE</t>
  </si>
  <si>
    <t>DIEGO ALEJANDRO MENDEZ SUAREZ</t>
  </si>
  <si>
    <t>MZ A CASA 6 BARRIO LIBERTADORES</t>
  </si>
  <si>
    <t>ARMENIA</t>
  </si>
  <si>
    <t>dialemen@gmail.com</t>
  </si>
  <si>
    <t>20264300000277CS</t>
  </si>
  <si>
    <t>2025015307CE</t>
  </si>
  <si>
    <t>ANGELICA MARIA CELIS RODRIGUEZ</t>
  </si>
  <si>
    <t xml:space="preserve">SENDEROS DE LOS OCOBOS TORRE 1 APTO 903 </t>
  </si>
  <si>
    <t>angiecr@hotmil.com</t>
  </si>
  <si>
    <t>20264300000287CS</t>
  </si>
  <si>
    <t>2025015313CE</t>
  </si>
  <si>
    <t>MARIA PAULINA ORREGO LONDOÑO</t>
  </si>
  <si>
    <t>CALLE 4 SUR 43A 195 OFICINA 108</t>
  </si>
  <si>
    <t>paulinaorrego96@gmail.com</t>
  </si>
  <si>
    <t>20264300000297CS</t>
  </si>
  <si>
    <t>2025010449CE</t>
  </si>
  <si>
    <t>JOSE DAVID CANTILLO CANTILLO</t>
  </si>
  <si>
    <t xml:space="preserve">CARRERA 65  85 51 </t>
  </si>
  <si>
    <t>acontratovzn@argos.com.co</t>
  </si>
  <si>
    <t>20264300000317CS</t>
  </si>
  <si>
    <t>2025018000CE</t>
  </si>
  <si>
    <t>CARLOS GUILLERMO RESTREPO BUSTAMANTE</t>
  </si>
  <si>
    <t>CARRERA 10 N 8-23</t>
  </si>
  <si>
    <t>GUAMAL</t>
  </si>
  <si>
    <t>carlosrestrepo099@gmail.com</t>
  </si>
  <si>
    <t>20264300000327CS</t>
  </si>
  <si>
    <t>2025018332CE</t>
  </si>
  <si>
    <t>GABRIEL ALEXANDER RODRIGUEZ GELVEZ</t>
  </si>
  <si>
    <t>AVENIDA 41 # 62-135</t>
  </si>
  <si>
    <t>BELLO</t>
  </si>
  <si>
    <t>ingeniero.alexander86@gmail.com</t>
  </si>
  <si>
    <t>20264300000337CS</t>
  </si>
  <si>
    <t>20250182265CE</t>
  </si>
  <si>
    <t>JUAN GABRIEL ADOLFO VILLAMIZAR NAVARRO</t>
  </si>
  <si>
    <t>CALLE 116# 21-73 APTO 504</t>
  </si>
  <si>
    <t>juanga9099@hotmail.com</t>
  </si>
  <si>
    <t>20264300000347CS</t>
  </si>
  <si>
    <t>2025017913CE</t>
  </si>
  <si>
    <t>HERMAN DARIO BETANCUR GOMEZ</t>
  </si>
  <si>
    <t>AVENIDA 41 A N 62-06</t>
  </si>
  <si>
    <t>hermanbetancur1@hotmail.com</t>
  </si>
  <si>
    <t>20264300000357CS</t>
  </si>
  <si>
    <t>2025016664CE</t>
  </si>
  <si>
    <t>ANDRES ERNESTO PORRAS GODOY</t>
  </si>
  <si>
    <t>CALLE 42 A 33 - 142 NUEVA FATIMA</t>
  </si>
  <si>
    <t>TULUA</t>
  </si>
  <si>
    <t>andresmargan80@hotmail.com</t>
  </si>
  <si>
    <t>RICARDO ALFREDO BUSTAMANTE JIMENEZ</t>
  </si>
  <si>
    <t>Carrera-57B # 77 sur 38 La estrella</t>
  </si>
  <si>
    <t>ANTIOQUIA</t>
  </si>
  <si>
    <t>ricardobj32@yahoo.es</t>
  </si>
  <si>
    <t>JOAN ALEXANDER CHOACHI GONZALEZ</t>
  </si>
  <si>
    <t xml:space="preserve">Cra 79 # 19a-56 </t>
  </si>
  <si>
    <t>joan.choachi@gmail.com_x000D_</t>
  </si>
  <si>
    <t>MAURICIO JESUS SALINAS ROMERO</t>
  </si>
  <si>
    <t xml:space="preserve">Calle 82 # 39-07 </t>
  </si>
  <si>
    <t>PEREIRA</t>
  </si>
  <si>
    <t>mauricio.salinas@fortoxsecurity.com</t>
  </si>
  <si>
    <t>HACER EJECUTORIA 5 DE FEB</t>
  </si>
  <si>
    <t>CESAR AUGUSTO ROJAS LOPEZ</t>
  </si>
  <si>
    <t>Calle 24a # 57-69</t>
  </si>
  <si>
    <t>cesarrojas2008@hotmail.com</t>
  </si>
  <si>
    <t>JULIO ERNESTO NUÑEZ BETANCOURT</t>
  </si>
  <si>
    <t>Carrera 27 # 37 sur - 45 Torre 1 aptoo 1107 1 Envigado</t>
  </si>
  <si>
    <t>chamizo72@hotmail.com</t>
  </si>
  <si>
    <t>PRODUCTO NO CONFORME / SUBSANADO CON EL MISMO NÚMERO DE RADICADO DE SALIDA - EJECUTORIA 13/02/2026</t>
  </si>
  <si>
    <t>20264300000417CS</t>
  </si>
  <si>
    <t>NOMBRE DE LA PERSONA NATURAL NO COINCIDE CON EL STICKER DE RADICACIÓN</t>
  </si>
  <si>
    <t>2025014593CE</t>
  </si>
  <si>
    <t>JOHN FABIO PEÑA BERMEO</t>
  </si>
  <si>
    <t>Bosques de Villa Hermosa Casa 10</t>
  </si>
  <si>
    <t>FLORENCIA</t>
  </si>
  <si>
    <t>comercialbta@globaldeseguridad.net</t>
  </si>
  <si>
    <t>CONSULTOR</t>
  </si>
  <si>
    <t>SE PROYECTÓ LA EJECUTORIA 02/02/2026</t>
  </si>
  <si>
    <t>20264300000427CS</t>
  </si>
  <si>
    <t>2025014582CE</t>
  </si>
  <si>
    <t>EDERLET SANTACRUZ RODRIGUEZ</t>
  </si>
  <si>
    <t>Calle 167 No. 62-94</t>
  </si>
  <si>
    <t>ederlet.santacruzr@gmail.com</t>
  </si>
  <si>
    <t>20264300000437CS</t>
  </si>
  <si>
    <t>2025014579CE</t>
  </si>
  <si>
    <t>DIEGO ANDRES VEGA PERDOMO</t>
  </si>
  <si>
    <t>Cra 1 No. 32-54</t>
  </si>
  <si>
    <t>diegovega_pol@hotmail.com</t>
  </si>
  <si>
    <t>20264300000447CS</t>
  </si>
  <si>
    <t>2025014559CE</t>
  </si>
  <si>
    <t>KEVIN DAVID VILLACOB MERCADO</t>
  </si>
  <si>
    <t>Calle 72 No. 21b - 69 apto 2</t>
  </si>
  <si>
    <t>davidvillacob@gmail.com</t>
  </si>
  <si>
    <t>20264300000457CS</t>
  </si>
  <si>
    <t>2025019036CE</t>
  </si>
  <si>
    <t>JAIRO ALONSO GÓMEZ CORREA</t>
  </si>
  <si>
    <t>Cra 20 No. 158-40 Torre 3 Apt 1303</t>
  </si>
  <si>
    <t>FLORIDABLANCA</t>
  </si>
  <si>
    <t>jairo.gomez386@casur.gov.co</t>
  </si>
  <si>
    <t>NOTIFICADO ELECTRONICAMENTE</t>
  </si>
  <si>
    <t>20264300000467CS</t>
  </si>
  <si>
    <t>2025018756CE</t>
  </si>
  <si>
    <t xml:space="preserve">JAIRO RUIZ TORRES </t>
  </si>
  <si>
    <t xml:space="preserve">BARRIO EL SOCORRO PLAN 282, MZ 56, LT10, 2 PISO </t>
  </si>
  <si>
    <t>CARTAGENA, BOLIVAR</t>
  </si>
  <si>
    <t>jairoruiztorres@hotmail.com</t>
  </si>
  <si>
    <t>20264300000477CS</t>
  </si>
  <si>
    <t>2025018683CE</t>
  </si>
  <si>
    <t>HERNANDEZ RAMIREZ FELIPE</t>
  </si>
  <si>
    <t xml:space="preserve">CALLE 75 A N. 24-65 </t>
  </si>
  <si>
    <t>gerencia@cognoseguridad.com</t>
  </si>
  <si>
    <t>20264300000487CS</t>
  </si>
  <si>
    <t>2025018003CE</t>
  </si>
  <si>
    <t>JIMENEZ PEREZ MARIA DEL PILAR</t>
  </si>
  <si>
    <t xml:space="preserve">Calle 4 No. 1-46 Casa 15 </t>
  </si>
  <si>
    <t xml:space="preserve">Cajica- Cundinamarca </t>
  </si>
  <si>
    <t>seleccionysoluciones2015@gmail.com</t>
  </si>
  <si>
    <t>ONSULTOR</t>
  </si>
  <si>
    <t>20264300000497CS</t>
  </si>
  <si>
    <t>2025017398CE</t>
  </si>
  <si>
    <t>FLOREZ RAMIREZ JUAN CARLOS</t>
  </si>
  <si>
    <t xml:space="preserve">MANZANA I CASA 12 TERRANOVA </t>
  </si>
  <si>
    <t>SANTA MARTA- MAGDALENA</t>
  </si>
  <si>
    <t>juan.florez1982@hotmail.com</t>
  </si>
  <si>
    <t>NOTIFICADO- TERMINAR GESTION</t>
  </si>
  <si>
    <t>20264100000507CS</t>
  </si>
  <si>
    <t>2025015874CE</t>
  </si>
  <si>
    <t>VIGILANCIA Y SEGURIDAD PRIVADA DINAPOWER LTDA</t>
  </si>
  <si>
    <t>9 folios</t>
  </si>
  <si>
    <t>20264100000517CS</t>
  </si>
  <si>
    <t>ALPHA SEGURIDAD PRIVADA LTDA</t>
  </si>
  <si>
    <t>Calle 33 No 16 - 37</t>
  </si>
  <si>
    <t>info@alphaseguridad.com.co</t>
  </si>
  <si>
    <t>20264100000527CS</t>
  </si>
  <si>
    <t>2024002323CE</t>
  </si>
  <si>
    <t>SEGURIDAD ORIENTAL LTDA- LUZ MERY MENDIETA POVEDA</t>
  </si>
  <si>
    <t>CARRERA 71 D NO 50 - 24</t>
  </si>
  <si>
    <t>ghumana@seguridadoriental.com.co</t>
  </si>
  <si>
    <t>INCREMENTO DE CAPITAL</t>
  </si>
  <si>
    <t>20263700004731CS</t>
  </si>
  <si>
    <t>7 folios</t>
  </si>
  <si>
    <t>20264100000537CS</t>
  </si>
  <si>
    <t>SERACIS LTDA- SANTIAGO ALBERTO GUTIERREZ VALENCIA</t>
  </si>
  <si>
    <t>Calle 47D # 79 - 33</t>
  </si>
  <si>
    <t>notificacionesjudiciales@seracis.com</t>
  </si>
  <si>
    <t>4 folios</t>
  </si>
  <si>
    <t>20264100000557CS</t>
  </si>
  <si>
    <t>2025018742CE</t>
  </si>
  <si>
    <t>FULL PROTECTION LTDA - ANA MARIA MARTINEZ NOREÑA</t>
  </si>
  <si>
    <t>CRA 60 # 75 - 176</t>
  </si>
  <si>
    <t>gerencia@fullprotectionltda.com</t>
  </si>
  <si>
    <t>20263700004741CS</t>
  </si>
  <si>
    <t>20 folios</t>
  </si>
  <si>
    <t>20264200000567CS</t>
  </si>
  <si>
    <t>INDUSTRIA SALINERA DEL CARIBE - INDUSALCA S.A.S- Bernardo Herrera Estrada</t>
  </si>
  <si>
    <t>Diagonal 4A # 1 - 01</t>
  </si>
  <si>
    <t>URIBIA - LA GUAJIRA</t>
  </si>
  <si>
    <t>gerencia@indusalca.com.co</t>
  </si>
  <si>
    <t>RENOVACIÓN DE LICENCIA DE FUNCIONAMIENTO DE LOS DEPARTAMENTOS DE SEGURIDAD</t>
  </si>
  <si>
    <t>RENUEVA</t>
  </si>
  <si>
    <t>20263700004721CS</t>
  </si>
  <si>
    <t>Presento recurso con radicado 2026001483CE del 29/01/2026</t>
  </si>
  <si>
    <t>20262300000667CS</t>
  </si>
  <si>
    <t>1338-2024-SAN</t>
  </si>
  <si>
    <t>ATENAS SEGURIDAD PRIVADA LTDA</t>
  </si>
  <si>
    <t>info@grupoempresarialatenas.com</t>
  </si>
  <si>
    <t>DECISIÓN ADMINISTRATIVA SANCIONATORIA</t>
  </si>
  <si>
    <t>IMPONE</t>
  </si>
  <si>
    <t>20262300000677CS</t>
  </si>
  <si>
    <t>333-2025-SAN</t>
  </si>
  <si>
    <t>MAXIMUS SEGURIDAD PRIVADA LTDA.</t>
  </si>
  <si>
    <t>CR 67 No 84 - 171</t>
  </si>
  <si>
    <t>maximusseguridadltda@gmail.com</t>
  </si>
  <si>
    <t>20252300103997CS</t>
  </si>
  <si>
    <t>664-2024-SAN</t>
  </si>
  <si>
    <t>PROFESIONALES SERVICIOS INTEGRALES S.A.S. - PROFSERVINT I. S.A.S.</t>
  </si>
  <si>
    <t>CARRERA 3 # 7 N - 95 TORRE 2 A  APARTAMENTO 1202 CONJUNTO ARBORETO DEL MUNICIPIO DE PIEDECUESTA</t>
  </si>
  <si>
    <t>SANTANDER</t>
  </si>
  <si>
    <t>jairorojas123@hotmail.com</t>
  </si>
  <si>
    <t>20264300000587CS</t>
  </si>
  <si>
    <t>2025018738CE</t>
  </si>
  <si>
    <t xml:space="preserve">14/11/2025
</t>
  </si>
  <si>
    <t xml:space="preserve">7733512
</t>
  </si>
  <si>
    <t>CHRISTIAN FABIAN MORENO ROJAS</t>
  </si>
  <si>
    <t>CALLE 20A NO 29-75</t>
  </si>
  <si>
    <t>christianfabianmorenorojas15@gmail.com</t>
  </si>
  <si>
    <t>20264100000597CS</t>
  </si>
  <si>
    <t>2024009485CE</t>
  </si>
  <si>
    <t>SEGURIDAD CERBERUS LTDA</t>
  </si>
  <si>
    <t>CL 13 20 A 26</t>
  </si>
  <si>
    <t>SANTA MARTA</t>
  </si>
  <si>
    <t>seguridadcerberus@gmail.com</t>
  </si>
  <si>
    <t>DESESTIMA Y ARCHIVA</t>
  </si>
  <si>
    <t>20264100000607CS</t>
  </si>
  <si>
    <t>2025015504CE</t>
  </si>
  <si>
    <t>SEGURIDAD PRIVADA EDISMAN LTDA</t>
  </si>
  <si>
    <t>CL 5AN NRO. 15E-17</t>
  </si>
  <si>
    <t>edismanltdacp@gmail.com</t>
  </si>
  <si>
    <t>CAMBIO DE DOMICILIO / DIRECCIÓN DE PRINCIPAL, SUCURSALES Y AGENCIAS PARA SERVICIOS DE VIGILANCIA Y SEGURIDAD PRIVADA</t>
  </si>
  <si>
    <t>20263200000617CS</t>
  </si>
  <si>
    <t>PEDRO PABLO RICO MORALES</t>
  </si>
  <si>
    <t>ESCUELA COLOMBIANA DE CAPACITACION EN VIGILANCIA Y SEGURIDAD PRIVADA DENVER LTDA</t>
  </si>
  <si>
    <t>denverseguridadltda@gmail.com</t>
  </si>
  <si>
    <t>LIQUIDACIÓN OFICIAL</t>
  </si>
  <si>
    <t>LIQUIDA</t>
  </si>
  <si>
    <t>RECURSO DE RECONSIDERACION</t>
  </si>
  <si>
    <t>20263200000627CS</t>
  </si>
  <si>
    <t>TRANSPORTADORA DE VALORES RAF - VALORES RAF LIMITADA - CRISTHIAN RAFAEL RODRIGUEZ LOZANO</t>
  </si>
  <si>
    <t>info@omicronix.net</t>
  </si>
  <si>
    <t>NOTIFICADO PERSONALMENTE - EJECUTORIA 22/03/2026</t>
  </si>
  <si>
    <t>20263200000637CS</t>
  </si>
  <si>
    <t>320 GRUPO DE RECURSOS FINANCIEROS</t>
  </si>
  <si>
    <t>PROMOTORA DE COMERCIO INMOBILIARIO S A PROCOMERCIO S A</t>
  </si>
  <si>
    <t>Carrera 7 32 42 TORRE NORTE PISO 40 OFICINA 4002</t>
  </si>
  <si>
    <t>contabilidad@ayt.com.co; gerencia@procomercio.com</t>
  </si>
  <si>
    <t>20263700004691CS</t>
  </si>
  <si>
    <t>CITACIÓN ELECTRÓNICA-FALLÓ EL 27/01/2026 - PROCEDE CITACIÓN FÍSICA (ENVIADO A 4-72-EN PROCESO)</t>
  </si>
  <si>
    <t>20263200000647CS</t>
  </si>
  <si>
    <t>OMICRONIX INGENIERIA Y DISEÑO S.A.S</t>
  </si>
  <si>
    <t>CRA 57 B NO. 68 - 42 OFC 202</t>
  </si>
  <si>
    <t>INFO@OMICRONIX.NET</t>
  </si>
  <si>
    <t>20263700011331CS</t>
  </si>
  <si>
    <t>NOTIFICADO ELECTRONICAMENTE 23-01-26</t>
  </si>
  <si>
    <t>20263200000657CS</t>
  </si>
  <si>
    <t>COMPANIA DE VIGILANCIA Y SEGURIDAD "GUARDIA LTDA."</t>
  </si>
  <si>
    <t>BARRIO ALAMEDA LA VICTORIA MZA K LOTE 3</t>
  </si>
  <si>
    <t>CARTAGENA</t>
  </si>
  <si>
    <t>financierabquilla@guardiaseguridad.co</t>
  </si>
  <si>
    <t>20264200000687CS</t>
  </si>
  <si>
    <t>BANCO DE LA REPUBLICA</t>
  </si>
  <si>
    <t xml:space="preserve">cmorensu@banrep.gov.co </t>
  </si>
  <si>
    <t>NKU 409</t>
  </si>
  <si>
    <t>20264200000697CS</t>
  </si>
  <si>
    <t>cmorensu@banrep.gov.co</t>
  </si>
  <si>
    <t>PBV576</t>
  </si>
  <si>
    <t>20264200000707CS</t>
  </si>
  <si>
    <t>CALLE 50 NO. 50-21</t>
  </si>
  <si>
    <t>PCR 681</t>
  </si>
  <si>
    <t>20264200000797CS</t>
  </si>
  <si>
    <t>2025013825CE</t>
  </si>
  <si>
    <t>GLW 697</t>
  </si>
  <si>
    <t>20264200000807CS</t>
  </si>
  <si>
    <t>2025013824CE</t>
  </si>
  <si>
    <t>GLM 865</t>
  </si>
  <si>
    <t>20264200000817CS</t>
  </si>
  <si>
    <t>2025013823CE</t>
  </si>
  <si>
    <t xml:space="preserve">NOTIFICACIONESJUDICIALES@NEOSECURITY.CO
</t>
  </si>
  <si>
    <t>GLM874</t>
  </si>
  <si>
    <t>20264200000827CS</t>
  </si>
  <si>
    <t>2025015154CE</t>
  </si>
  <si>
    <t>GLW700</t>
  </si>
  <si>
    <t>20264200000837CS</t>
  </si>
  <si>
    <t>2025015155CE</t>
  </si>
  <si>
    <t>GLW 701</t>
  </si>
  <si>
    <t>20264200000847CS</t>
  </si>
  <si>
    <t>2025015156CE</t>
  </si>
  <si>
    <t>GLW 723</t>
  </si>
  <si>
    <t>20264200000857CS</t>
  </si>
  <si>
    <t>2025015158CE</t>
  </si>
  <si>
    <t>GLW 722</t>
  </si>
  <si>
    <t>20264200000867CS</t>
  </si>
  <si>
    <t>2025015159CE</t>
  </si>
  <si>
    <t>GLW 717</t>
  </si>
  <si>
    <t>20264200000877CS</t>
  </si>
  <si>
    <t>2025015160CE</t>
  </si>
  <si>
    <t>GLM 867</t>
  </si>
  <si>
    <t>20264200000887CS</t>
  </si>
  <si>
    <t>2025015163CE</t>
  </si>
  <si>
    <t>GLM 855</t>
  </si>
  <si>
    <t>20264200000897CS</t>
  </si>
  <si>
    <t>2025015164CE</t>
  </si>
  <si>
    <t>NEOSTAR SEGURIDAD DE COLOMBIA LTDA.</t>
  </si>
  <si>
    <t>CL 79 B No. 55-47</t>
  </si>
  <si>
    <t>NOTIFICACIONESJUDICIALES@NEOSECURITY.CO; alan@neostar.com.co</t>
  </si>
  <si>
    <t>GLM 837</t>
  </si>
  <si>
    <t>20264200000907CS</t>
  </si>
  <si>
    <t>2025015165CE</t>
  </si>
  <si>
    <t>GAX 619</t>
  </si>
  <si>
    <t>20264200000917CS</t>
  </si>
  <si>
    <t>2025015166CE</t>
  </si>
  <si>
    <t>GLW 703</t>
  </si>
  <si>
    <t>20264200000927CS</t>
  </si>
  <si>
    <t>2025015167CE</t>
  </si>
  <si>
    <t>Calle 79 B NO. 55 47</t>
  </si>
  <si>
    <t>notificacionesjudiciales@neosecurity.co</t>
  </si>
  <si>
    <t>GLW702</t>
  </si>
  <si>
    <t>20264200000937CS</t>
  </si>
  <si>
    <t>2025007729CE</t>
  </si>
  <si>
    <t>JDW261</t>
  </si>
  <si>
    <t>HACER EJECUTORIA 3 FEB</t>
  </si>
  <si>
    <t>20264200000947CS</t>
  </si>
  <si>
    <t>2025015161CE</t>
  </si>
  <si>
    <t>GLM866</t>
  </si>
  <si>
    <t>20264200000957CS</t>
  </si>
  <si>
    <t>2025015153CE</t>
  </si>
  <si>
    <t>GLW698</t>
  </si>
  <si>
    <t>20254200109977CS</t>
  </si>
  <si>
    <t>2025017637CE</t>
  </si>
  <si>
    <t xml:space="preserve">FISCALIA GENERAL DE LA NACION </t>
  </si>
  <si>
    <t>AC 24 52 01</t>
  </si>
  <si>
    <t>JULIO.SANABRIA@FISCALIA.GOV.CO</t>
  </si>
  <si>
    <t>OBD426</t>
  </si>
  <si>
    <t>URGENTE TUTELA</t>
  </si>
  <si>
    <t>20264200000977CS</t>
  </si>
  <si>
    <t>2025007985CE</t>
  </si>
  <si>
    <t>ANA MARGARITA ALBIR SARMIENTO</t>
  </si>
  <si>
    <t>ana@avaldigitallabs.com   bernalbernali@hotmail.com</t>
  </si>
  <si>
    <t>FNX432</t>
  </si>
  <si>
    <t>20264200000987CS</t>
  </si>
  <si>
    <t>2025010492CE</t>
  </si>
  <si>
    <t>AMPARO RODRIGUEZ CANAL Y CIA S. EN C. - AMPARO RODRIGUEZ CANAL</t>
  </si>
  <si>
    <t>CR 7 A 69 - 65 67 P 5</t>
  </si>
  <si>
    <t>amproca@yahoo.com</t>
  </si>
  <si>
    <t>ITX 323</t>
  </si>
  <si>
    <t>20264200000997CS</t>
  </si>
  <si>
    <t>2025014957CE</t>
  </si>
  <si>
    <t>BLINSECURITY DE COLOMBIA LTDA</t>
  </si>
  <si>
    <t>CARRERA 63 # 68 - 57 /65</t>
  </si>
  <si>
    <t>comercial@blinsecurity.com</t>
  </si>
  <si>
    <t>GLM 237</t>
  </si>
  <si>
    <t>20264200001007CS</t>
  </si>
  <si>
    <t>2025014955CE</t>
  </si>
  <si>
    <t> FYQ 750</t>
  </si>
  <si>
    <t>20264200001017CS</t>
  </si>
  <si>
    <t>2025014954CE</t>
  </si>
  <si>
    <t>BLIN SECURITY DE COLOMBIA LTDA</t>
  </si>
  <si>
    <t>Carrera 63 # 68 - 57 / 65</t>
  </si>
  <si>
    <t>GCT469</t>
  </si>
  <si>
    <t>20264200001027CS</t>
  </si>
  <si>
    <t>2025014295CE</t>
  </si>
  <si>
    <t>PXX498</t>
  </si>
  <si>
    <t>20264200001037CS</t>
  </si>
  <si>
    <t>2025015370CE</t>
  </si>
  <si>
    <t>GLW736</t>
  </si>
  <si>
    <t>20264200001047CS</t>
  </si>
  <si>
    <t>2025015369CE</t>
  </si>
  <si>
    <t>GLW735</t>
  </si>
  <si>
    <t>20264200001057CS</t>
  </si>
  <si>
    <t>2025015374CE</t>
  </si>
  <si>
    <t>GLW734</t>
  </si>
  <si>
    <t>20264200001067CS</t>
  </si>
  <si>
    <t>2025014298CE</t>
  </si>
  <si>
    <t>PXV329</t>
  </si>
  <si>
    <t>20264200001077CS</t>
  </si>
  <si>
    <t>2025014297CE</t>
  </si>
  <si>
    <t>PXV330</t>
  </si>
  <si>
    <t>20264200001087CS</t>
  </si>
  <si>
    <t>2025014296CE</t>
  </si>
  <si>
    <t>PXX500</t>
  </si>
  <si>
    <t>20264200001097CS</t>
  </si>
  <si>
    <t>2025016244CE</t>
  </si>
  <si>
    <t>PYO251</t>
  </si>
  <si>
    <t>20264200001107CS</t>
  </si>
  <si>
    <t>2025015349CE</t>
  </si>
  <si>
    <t>JNX 735</t>
  </si>
  <si>
    <t>20264200001117CS</t>
  </si>
  <si>
    <t>2025015348CE</t>
  </si>
  <si>
    <t>JNX 734</t>
  </si>
  <si>
    <t>20264200001127CS</t>
  </si>
  <si>
    <t>2025015347CE</t>
  </si>
  <si>
    <t>JNX 766</t>
  </si>
  <si>
    <t>20264200001137CS</t>
  </si>
  <si>
    <t>2025015346CE</t>
  </si>
  <si>
    <t>JVX 363</t>
  </si>
  <si>
    <t>20264200001147CS</t>
  </si>
  <si>
    <t>2025015345CE</t>
  </si>
  <si>
    <t>JNX 727</t>
  </si>
  <si>
    <t>20264200001157CS</t>
  </si>
  <si>
    <t>20250153344CE</t>
  </si>
  <si>
    <t>JNX 732</t>
  </si>
  <si>
    <t>20264200001167CS</t>
  </si>
  <si>
    <t>DZZ 495</t>
  </si>
  <si>
    <t>20264200001177CS</t>
  </si>
  <si>
    <t>2025015375CE</t>
  </si>
  <si>
    <t>JNX 746</t>
  </si>
  <si>
    <t>20264200001187CS</t>
  </si>
  <si>
    <t>2025016243CE</t>
  </si>
  <si>
    <t>PYO 261</t>
  </si>
  <si>
    <t>20264200001197CS</t>
  </si>
  <si>
    <t>2025016240CE</t>
  </si>
  <si>
    <t>PYO 262</t>
  </si>
  <si>
    <t>20264200001207CS</t>
  </si>
  <si>
    <t>2025016242CE</t>
  </si>
  <si>
    <t>PYO 252</t>
  </si>
  <si>
    <t>20264200001217CS</t>
  </si>
  <si>
    <t>2025016239CE</t>
  </si>
  <si>
    <t>PYO 254</t>
  </si>
  <si>
    <t>20264200001227CS</t>
  </si>
  <si>
    <t>2025016238CE</t>
  </si>
  <si>
    <t>PYO 258</t>
  </si>
  <si>
    <t>20264200001237CS</t>
  </si>
  <si>
    <t>2025016237CE</t>
  </si>
  <si>
    <t>PYO 256</t>
  </si>
  <si>
    <t>20264200001247CS</t>
  </si>
  <si>
    <t>2025016236CE</t>
  </si>
  <si>
    <t>BOGOTÁ D.C</t>
  </si>
  <si>
    <t>PXX 504</t>
  </si>
  <si>
    <t>20264200001257CS</t>
  </si>
  <si>
    <t>2025016235CE</t>
  </si>
  <si>
    <t>PYO 247</t>
  </si>
  <si>
    <t>20264200001267CS</t>
  </si>
  <si>
    <t>2025016234CE</t>
  </si>
  <si>
    <t>PXX 775</t>
  </si>
  <si>
    <t>20264200001277CS</t>
  </si>
  <si>
    <t>2025016233CE</t>
  </si>
  <si>
    <t>PYO 260</t>
  </si>
  <si>
    <t>20264200001287CS</t>
  </si>
  <si>
    <t>2025016232CE</t>
  </si>
  <si>
    <t>PYO 248</t>
  </si>
  <si>
    <t>20264200001297CS</t>
  </si>
  <si>
    <t>2025016231CE</t>
  </si>
  <si>
    <t>PXX 784</t>
  </si>
  <si>
    <t>20264200001307CS</t>
  </si>
  <si>
    <t>2025016230CE</t>
  </si>
  <si>
    <t>PXX 786</t>
  </si>
  <si>
    <t>20264200001317CS</t>
  </si>
  <si>
    <t>2025016229CE</t>
  </si>
  <si>
    <t>PXX 785</t>
  </si>
  <si>
    <t>20264200001327CS</t>
  </si>
  <si>
    <t>2025014768CE</t>
  </si>
  <si>
    <t>PXX 501</t>
  </si>
  <si>
    <t>20264200001337CS</t>
  </si>
  <si>
    <t>2025015339CE</t>
  </si>
  <si>
    <t>JNX 763</t>
  </si>
  <si>
    <t>20264200001347CS</t>
  </si>
  <si>
    <t>2025015338CE</t>
  </si>
  <si>
    <t>JNX 765</t>
  </si>
  <si>
    <t>20264200001357CS</t>
  </si>
  <si>
    <t>2025015337CE</t>
  </si>
  <si>
    <t>JNX 726</t>
  </si>
  <si>
    <t>20264200001367CS</t>
  </si>
  <si>
    <t>2025015336CE</t>
  </si>
  <si>
    <t>JNX 725</t>
  </si>
  <si>
    <t>20264200001377CS</t>
  </si>
  <si>
    <t>2025015335CE</t>
  </si>
  <si>
    <t>JNX 723</t>
  </si>
  <si>
    <t>20264200001387CS</t>
  </si>
  <si>
    <t>2025015334CE</t>
  </si>
  <si>
    <t>JNX 722</t>
  </si>
  <si>
    <t>EJECUTORIA 13/02/2026</t>
  </si>
  <si>
    <t>20264200001397CS</t>
  </si>
  <si>
    <t>2025015333CE</t>
  </si>
  <si>
    <t>JMV 962</t>
  </si>
  <si>
    <t>20264200001407CS</t>
  </si>
  <si>
    <t>2025015332CE</t>
  </si>
  <si>
    <t>JMV 961</t>
  </si>
  <si>
    <t>20264200001417CS</t>
  </si>
  <si>
    <t>2025015331CE</t>
  </si>
  <si>
    <t>JNX 762</t>
  </si>
  <si>
    <t>20264200001427CS</t>
  </si>
  <si>
    <t>2025015330CE</t>
  </si>
  <si>
    <t>JNX 758</t>
  </si>
  <si>
    <t>20264200001437CS</t>
  </si>
  <si>
    <t>EDW 511</t>
  </si>
  <si>
    <t>20264200001447CS</t>
  </si>
  <si>
    <t>2025015371CE</t>
  </si>
  <si>
    <t>GLY 397</t>
  </si>
  <si>
    <t>20264200001457CS</t>
  </si>
  <si>
    <t>2025009139CE</t>
  </si>
  <si>
    <t>PGU 427</t>
  </si>
  <si>
    <t>20264200001467CS</t>
  </si>
  <si>
    <t>2025013822CE</t>
  </si>
  <si>
    <t>DZZ 497</t>
  </si>
  <si>
    <t>20264200001477CS</t>
  </si>
  <si>
    <t>2025013561CE</t>
  </si>
  <si>
    <t>PXV 323</t>
  </si>
  <si>
    <t>20264200001487CS</t>
  </si>
  <si>
    <t>2025002040CE</t>
  </si>
  <si>
    <t>DOS 699</t>
  </si>
  <si>
    <t>AA ENVIADO PARA NOTIFICACIÓN ELECTRÓNICA EL 29/01/2026 - EN PROCESO</t>
  </si>
  <si>
    <t>20264200001497CS</t>
  </si>
  <si>
    <t>2025002024CE</t>
  </si>
  <si>
    <t>ALAN PERLMAN KATZ</t>
  </si>
  <si>
    <t>DOL 828</t>
  </si>
  <si>
    <t>20264200001507CS</t>
  </si>
  <si>
    <t>2025000241CE</t>
  </si>
  <si>
    <t>FNX 363</t>
  </si>
  <si>
    <t>20264200001517CS</t>
  </si>
  <si>
    <t>2025004953CE</t>
  </si>
  <si>
    <t>EBP 017</t>
  </si>
  <si>
    <t>20264200001527CS</t>
  </si>
  <si>
    <t>2025002014CE</t>
  </si>
  <si>
    <t>JDV 813</t>
  </si>
  <si>
    <t>20264200001537CS</t>
  </si>
  <si>
    <t>2025002016CE</t>
  </si>
  <si>
    <t>JDV 819</t>
  </si>
  <si>
    <t>20264200001547CS</t>
  </si>
  <si>
    <t>2025002063CE</t>
  </si>
  <si>
    <t>alan@neostar.com.co</t>
  </si>
  <si>
    <t>JET 777</t>
  </si>
  <si>
    <t>20264200001557CS</t>
  </si>
  <si>
    <t>2025007944CE</t>
  </si>
  <si>
    <t>LOO 313</t>
  </si>
  <si>
    <t>20264200001567CS</t>
  </si>
  <si>
    <t>2025006978CE</t>
  </si>
  <si>
    <t>PFW 649</t>
  </si>
  <si>
    <t>20264200001577CS</t>
  </si>
  <si>
    <t>2025015373CE</t>
  </si>
  <si>
    <t>GLW 733</t>
  </si>
  <si>
    <t>20264200001587CS</t>
  </si>
  <si>
    <t>2025015372CE</t>
  </si>
  <si>
    <t>GLW 732</t>
  </si>
  <si>
    <t>20264200001597CS</t>
  </si>
  <si>
    <t>2025015360CE</t>
  </si>
  <si>
    <t>GLW732</t>
  </si>
  <si>
    <t>20264200001607CS</t>
  </si>
  <si>
    <t>2025015368CE</t>
  </si>
  <si>
    <t>GLT 869</t>
  </si>
  <si>
    <t>20264200001617CS</t>
  </si>
  <si>
    <t>2025013022CE</t>
  </si>
  <si>
    <t xml:space="preserve">GLN 221 </t>
  </si>
  <si>
    <t>20264200001627CS</t>
  </si>
  <si>
    <t>2025008486CE</t>
  </si>
  <si>
    <t>PGR 873</t>
  </si>
  <si>
    <t>20264200001637CS</t>
  </si>
  <si>
    <t>2025009140CE</t>
  </si>
  <si>
    <t>PFW 654</t>
  </si>
  <si>
    <t>20264200001647CS</t>
  </si>
  <si>
    <t>2025015343CE</t>
  </si>
  <si>
    <t>JNX 731</t>
  </si>
  <si>
    <t>20264200001657CS</t>
  </si>
  <si>
    <t>2025015342CE</t>
  </si>
  <si>
    <t>JNX 730</t>
  </si>
  <si>
    <t xml:space="preserve">NOTIFICADO ELECTRONICAMENTE </t>
  </si>
  <si>
    <t>20264200001667CS</t>
  </si>
  <si>
    <t>2025015341CE</t>
  </si>
  <si>
    <t>JNX 729</t>
  </si>
  <si>
    <t>20264200001677CS</t>
  </si>
  <si>
    <t>2025015340CE</t>
  </si>
  <si>
    <t>JNX728</t>
  </si>
  <si>
    <t>20264200001687CS</t>
  </si>
  <si>
    <t>2025015367CE</t>
  </si>
  <si>
    <t>JMV 960</t>
  </si>
  <si>
    <t>3 folios</t>
  </si>
  <si>
    <t>20264200001697CS</t>
  </si>
  <si>
    <t>2025015366CE</t>
  </si>
  <si>
    <t>JMV959</t>
  </si>
  <si>
    <t>20264200001707CS</t>
  </si>
  <si>
    <t>2025015364CE</t>
  </si>
  <si>
    <t>JMV957</t>
  </si>
  <si>
    <t>20264200001717CS</t>
  </si>
  <si>
    <t>2025015365CE</t>
  </si>
  <si>
    <t>JMV958</t>
  </si>
  <si>
    <t>20264200001727CS</t>
  </si>
  <si>
    <t>2025000239CE</t>
  </si>
  <si>
    <t>IJZ065</t>
  </si>
  <si>
    <t>20264200001737CS</t>
  </si>
  <si>
    <t>2025015363CE</t>
  </si>
  <si>
    <t>JMV956</t>
  </si>
  <si>
    <t>20264200001747CS</t>
  </si>
  <si>
    <t>2025015362CE</t>
  </si>
  <si>
    <t>JMV955</t>
  </si>
  <si>
    <t>20264200001757CS</t>
  </si>
  <si>
    <t>2025015361CE</t>
  </si>
  <si>
    <t>JMV954</t>
  </si>
  <si>
    <t>20264300001797CS</t>
  </si>
  <si>
    <t>2025018477CE</t>
  </si>
  <si>
    <t>ebelio.caro@outlook.com</t>
  </si>
  <si>
    <t>20264300001807CS</t>
  </si>
  <si>
    <t>2025018632CE</t>
  </si>
  <si>
    <t>Calle 91 # 75B - 46</t>
  </si>
  <si>
    <t>wilhor8@hotmail.com</t>
  </si>
  <si>
    <t>20264300001817CS</t>
  </si>
  <si>
    <t>2025018379CE</t>
  </si>
  <si>
    <t>Calle 152 # 72 - 85</t>
  </si>
  <si>
    <t>RI3428317@gmail.com</t>
  </si>
  <si>
    <t>20264300001827CS</t>
  </si>
  <si>
    <t>2025018160CE</t>
  </si>
  <si>
    <t xml:space="preserve">Calle 42 sur # 17A - 34 este </t>
  </si>
  <si>
    <t>carlosrojas351@hotmail.com</t>
  </si>
  <si>
    <t>20264200001837CS</t>
  </si>
  <si>
    <t>2025014952CE</t>
  </si>
  <si>
    <t>AK 45 195 84 LC 27 P2 CC FULL HOUSE</t>
  </si>
  <si>
    <t>c.i.inversiones@hotmail.com- contab.grupocardenas@hotmail.com - inversoracardenas@gmail.com</t>
  </si>
  <si>
    <t>FVV081</t>
  </si>
  <si>
    <t>20264200001847CS</t>
  </si>
  <si>
    <t>Calle 17 # 21 - 65</t>
  </si>
  <si>
    <t>grupojuridica@transportesvigia.com</t>
  </si>
  <si>
    <t>DCG334</t>
  </si>
  <si>
    <t>20264200001857CS</t>
  </si>
  <si>
    <t>2025014904CE</t>
  </si>
  <si>
    <t>HKV385</t>
  </si>
  <si>
    <t>20264200001867CS</t>
  </si>
  <si>
    <t>2025014905CE</t>
  </si>
  <si>
    <t>ACER EJECUTORIA 4 FEB</t>
  </si>
  <si>
    <t>20264200001877CS</t>
  </si>
  <si>
    <t>2025014844CE</t>
  </si>
  <si>
    <t>INVERSORA CARDENAS SC S.A.S.</t>
  </si>
  <si>
    <t>BOGOTA D.C.</t>
  </si>
  <si>
    <t>c.i.inversiones@hotmail.com  contab.grupocardenas@hotmail.com</t>
  </si>
  <si>
    <t>CD131</t>
  </si>
  <si>
    <t>20264200001897CS</t>
  </si>
  <si>
    <t>Calle 63G # 27A - 59</t>
  </si>
  <si>
    <t>JGZ781</t>
  </si>
  <si>
    <t>20264200001917CS</t>
  </si>
  <si>
    <t>2025013909CE</t>
  </si>
  <si>
    <t>jmcabal@77@hotmail.com</t>
  </si>
  <si>
    <t>CORRIGE</t>
  </si>
  <si>
    <t>NOTIFICADO ELECTRONICAMENTE 21-01-26</t>
  </si>
  <si>
    <t>20264100001887CS</t>
  </si>
  <si>
    <t>CL 13 NRO. 12 - 15 AV FERROCARRIL</t>
  </si>
  <si>
    <t>notificacionesestatek@estataldeseguridad.com</t>
  </si>
  <si>
    <t>20264200001967CS</t>
  </si>
  <si>
    <t xml:space="preserve">CARRERA 8 No. 83-24 </t>
  </si>
  <si>
    <t xml:space="preserve">daj@backbonelaw.com </t>
  </si>
  <si>
    <t>BRI 665</t>
  </si>
  <si>
    <t>20264200001977CS</t>
  </si>
  <si>
    <t>2025017257CE</t>
  </si>
  <si>
    <t>CR 46 No 82 - 218 LO 1-2</t>
  </si>
  <si>
    <t>jose.echeverri@avsdelcaribe.com</t>
  </si>
  <si>
    <t>FYQ 494</t>
  </si>
  <si>
    <t>20264200001907CS</t>
  </si>
  <si>
    <t>CARRERA 100 N° 11-60 OF 413 TORRE FARALLONES</t>
  </si>
  <si>
    <t>angelica@naviaestradaabogados.com</t>
  </si>
  <si>
    <t>BKZ566</t>
  </si>
  <si>
    <t>20263700008681CS</t>
  </si>
  <si>
    <t>CATALINA RODRIGUEZ</t>
  </si>
  <si>
    <t>20264200001947CS</t>
  </si>
  <si>
    <t>KM 1.5 VIA CHIA COTA EDS BIOMAX BODEGA #1</t>
  </si>
  <si>
    <t>jmejia198512@gmail.com</t>
  </si>
  <si>
    <t>CANCELACIÓN DE BLINDAJE</t>
  </si>
  <si>
    <t>BJQ 100</t>
  </si>
  <si>
    <t>EJECUTORIA 05/02/2026</t>
  </si>
  <si>
    <t>20264200002037CS</t>
  </si>
  <si>
    <t>2025019726CE</t>
  </si>
  <si>
    <t>notificacionesjudiciales@neosecurity.co; alan@neostar.com.co</t>
  </si>
  <si>
    <t>PYU 324</t>
  </si>
  <si>
    <t>20264200002377CS</t>
  </si>
  <si>
    <t>2025019240CE</t>
  </si>
  <si>
    <t>CL 36 NO. 7-47 PISO 15</t>
  </si>
  <si>
    <t>contabilidad@gmwblindajes.com</t>
  </si>
  <si>
    <t>QIR 870</t>
  </si>
  <si>
    <t>20264200002367CS</t>
  </si>
  <si>
    <t>2025019239CE</t>
  </si>
  <si>
    <t>BANCO DE BOGOTA</t>
  </si>
  <si>
    <t xml:space="preserve">contabilidad@gmwblindajes.com  </t>
  </si>
  <si>
    <t>QIR871</t>
  </si>
  <si>
    <t>20263700011871CS</t>
  </si>
  <si>
    <t>PDTE HACER EJECUTORIA 06/02</t>
  </si>
  <si>
    <t>20264200001927CS</t>
  </si>
  <si>
    <t>2025020233CE</t>
  </si>
  <si>
    <t>PYU 325</t>
  </si>
  <si>
    <t>20264200001937CS</t>
  </si>
  <si>
    <t>2025013057CE</t>
  </si>
  <si>
    <t xml:space="preserve">PHQ 516
</t>
  </si>
  <si>
    <t>20264200001957CS</t>
  </si>
  <si>
    <t>2025020149CE</t>
  </si>
  <si>
    <t>AV. DE LAS AMERICAS NO. 65-82</t>
  </si>
  <si>
    <t>CANALRCN@RCNTV.COM    coordinacioncomercial@blindex.co</t>
  </si>
  <si>
    <t xml:space="preserve">DAA 473
</t>
  </si>
  <si>
    <t>20264100001987CS</t>
  </si>
  <si>
    <t>2025006674CE</t>
  </si>
  <si>
    <t>Carrera 47 A 96 41 OFC 507</t>
  </si>
  <si>
    <t>gerencia@vectorblindados.com</t>
  </si>
  <si>
    <t>20264300001997CS</t>
  </si>
  <si>
    <t>2025018681CE</t>
  </si>
  <si>
    <t>CARRERA 9 NO 13-02</t>
  </si>
  <si>
    <t xml:space="preserve"> FACATATIVA </t>
  </si>
  <si>
    <t xml:space="preserve">alejocr11@hotmail.com  
alejandrocuervo035@gmail.com
</t>
  </si>
  <si>
    <t>20264200002007CS</t>
  </si>
  <si>
    <t>2025019729CE</t>
  </si>
  <si>
    <t xml:space="preserve">PYU 326 </t>
  </si>
  <si>
    <t>20264200002017CS</t>
  </si>
  <si>
    <t>2025019728CE</t>
  </si>
  <si>
    <t xml:space="preserve">PYU 322 </t>
  </si>
  <si>
    <t>20264200002027CS</t>
  </si>
  <si>
    <t>2025019727CE</t>
  </si>
  <si>
    <t>PYU323</t>
  </si>
  <si>
    <t>20264200002047CS</t>
  </si>
  <si>
    <t>2025019212CE</t>
  </si>
  <si>
    <t>PYR339</t>
  </si>
  <si>
    <t>20264200002057CS</t>
  </si>
  <si>
    <t>2025019211CE</t>
  </si>
  <si>
    <t>PYO730</t>
  </si>
  <si>
    <t>20264200002067CS</t>
  </si>
  <si>
    <t>2025019209CE</t>
  </si>
  <si>
    <t>PHQ679</t>
  </si>
  <si>
    <t>20264200002077CS</t>
  </si>
  <si>
    <t>2025019208CE</t>
  </si>
  <si>
    <t>PYU320</t>
  </si>
  <si>
    <t>20264200002087CS</t>
  </si>
  <si>
    <t>2025018432CE</t>
  </si>
  <si>
    <t>PYR340</t>
  </si>
  <si>
    <t>20264200002097CS</t>
  </si>
  <si>
    <t>2025016770CE</t>
  </si>
  <si>
    <t>PYO250</t>
  </si>
  <si>
    <t>HACER EJECUTORIA 9 DE FEB</t>
  </si>
  <si>
    <t>20264200002107CS</t>
  </si>
  <si>
    <t>2025016767CE</t>
  </si>
  <si>
    <t>PYO 255</t>
  </si>
  <si>
    <t>20264200002117CS</t>
  </si>
  <si>
    <t>2025016241CE</t>
  </si>
  <si>
    <t>PYO246</t>
  </si>
  <si>
    <t>20264200002127CS</t>
  </si>
  <si>
    <t>2025015383CE</t>
  </si>
  <si>
    <t>GLW 731</t>
  </si>
  <si>
    <t>20264200002137CS</t>
  </si>
  <si>
    <t>2025015376CE</t>
  </si>
  <si>
    <t>JNX 751</t>
  </si>
  <si>
    <t>20264200002147CS</t>
  </si>
  <si>
    <t>2025015379CE</t>
  </si>
  <si>
    <t>JNX 754</t>
  </si>
  <si>
    <t>20264200002157CS</t>
  </si>
  <si>
    <t>2025015378CE</t>
  </si>
  <si>
    <t>JNX 753</t>
  </si>
  <si>
    <t>I</t>
  </si>
  <si>
    <t>20264200002167CS</t>
  </si>
  <si>
    <t>2025015377CE</t>
  </si>
  <si>
    <t>JNX 752</t>
  </si>
  <si>
    <t>20264200002177CS</t>
  </si>
  <si>
    <t>2025013568CE</t>
  </si>
  <si>
    <t>PXV 325</t>
  </si>
  <si>
    <t>20264200002187CS</t>
  </si>
  <si>
    <t>2025013569CE</t>
  </si>
  <si>
    <t>PXV 324</t>
  </si>
  <si>
    <t>20264200002197CS</t>
  </si>
  <si>
    <t>2025015382CE</t>
  </si>
  <si>
    <t>JNX 757</t>
  </si>
  <si>
    <t>20264200002207CS</t>
  </si>
  <si>
    <t>2025015381CE</t>
  </si>
  <si>
    <t>JNX 756</t>
  </si>
  <si>
    <t>20264200002217CS</t>
  </si>
  <si>
    <t>2025015380CE</t>
  </si>
  <si>
    <t>JNX 755</t>
  </si>
  <si>
    <t>20264200002227CS</t>
  </si>
  <si>
    <t>2025011585CE</t>
  </si>
  <si>
    <t>PHO 887</t>
  </si>
  <si>
    <t>ENVIADO ELECTRONICAMENTE 23-01-26</t>
  </si>
  <si>
    <t>20264200002237CS</t>
  </si>
  <si>
    <t>2025011586CE</t>
  </si>
  <si>
    <t>PHO891</t>
  </si>
  <si>
    <t>20264200002247CS</t>
  </si>
  <si>
    <t>2025011587CE</t>
  </si>
  <si>
    <t>PHO884</t>
  </si>
  <si>
    <t>20264200002257CS</t>
  </si>
  <si>
    <t>2025012434CE</t>
  </si>
  <si>
    <t>NKT125</t>
  </si>
  <si>
    <t>20264200002267CS</t>
  </si>
  <si>
    <t>2025012599CE</t>
  </si>
  <si>
    <t>PHQ400</t>
  </si>
  <si>
    <t>20264200002277CS</t>
  </si>
  <si>
    <t>2025012600CE</t>
  </si>
  <si>
    <t>PXT120</t>
  </si>
  <si>
    <t>20264200002287CS</t>
  </si>
  <si>
    <t>2025012601CE</t>
  </si>
  <si>
    <t>PXT122</t>
  </si>
  <si>
    <t>20264200002297CS</t>
  </si>
  <si>
    <t>2025013562CE</t>
  </si>
  <si>
    <t>Calle 79 B NO. 55 - 47</t>
  </si>
  <si>
    <t>PXV327</t>
  </si>
  <si>
    <t>20264200002307CS</t>
  </si>
  <si>
    <t>2025013563CE</t>
  </si>
  <si>
    <t>PXV321</t>
  </si>
  <si>
    <t>20264200002317CS</t>
  </si>
  <si>
    <t>2025013564CE</t>
  </si>
  <si>
    <t>PXT156</t>
  </si>
  <si>
    <t>20264200002327CS</t>
  </si>
  <si>
    <t>2025013565CE</t>
  </si>
  <si>
    <t>PXT150</t>
  </si>
  <si>
    <t>20264200002337CS</t>
  </si>
  <si>
    <t>2025013566CE</t>
  </si>
  <si>
    <t>PXV328</t>
  </si>
  <si>
    <t>20264200002347CS</t>
  </si>
  <si>
    <t>2025013567CE</t>
  </si>
  <si>
    <t>PXV326</t>
  </si>
  <si>
    <t>5 folios</t>
  </si>
  <si>
    <t>20261330002357CS</t>
  </si>
  <si>
    <t>133 OFICINA ASESORA JURIDICA - COACTIVO</t>
  </si>
  <si>
    <t xml:space="preserve">Carrera 7 # 116 - 50 oficina 6-146 edificio Wework </t>
  </si>
  <si>
    <t>flotta.colombia@gmail.com</t>
  </si>
  <si>
    <t>FACILIDAD DE PAGO</t>
  </si>
  <si>
    <t>20264200002407CS</t>
  </si>
  <si>
    <t>2025020871CE</t>
  </si>
  <si>
    <t>AV JIMENEZ NO. 5-43 OF 1101</t>
  </si>
  <si>
    <t>contabilidad@vividgreen.com.co</t>
  </si>
  <si>
    <t>CANCELACIÓN DE LICENCIA DE FUNCIONAMIENTO DEPARTAMENTO DE SEGURIDAD</t>
  </si>
  <si>
    <t>CANCELA</t>
  </si>
  <si>
    <t>20264200002417CS</t>
  </si>
  <si>
    <t>2025010399CE</t>
  </si>
  <si>
    <t>CL 129 NO. 53 71 OF 502</t>
  </si>
  <si>
    <t>pypinternacional@gmail.com</t>
  </si>
  <si>
    <t>FZV 996</t>
  </si>
  <si>
    <t>20262300003037CS</t>
  </si>
  <si>
    <t>1815-2025-SAN</t>
  </si>
  <si>
    <t>Avenida Calle 9 50 51 PARQUE EMPRESARIAL LAS AMERICAS- ARMOR INTE</t>
  </si>
  <si>
    <t>IMPOSICIÓN MULTA</t>
  </si>
  <si>
    <t>N/A</t>
  </si>
  <si>
    <t>20262300000208CS</t>
  </si>
  <si>
    <t>1336-2024-SAN</t>
  </si>
  <si>
    <t>CALLE 89A NO. 20-35</t>
  </si>
  <si>
    <t>notificaciones@vigilcolombia.co</t>
  </si>
  <si>
    <t>20262300000218CS</t>
  </si>
  <si>
    <t>1729-2025-SAN</t>
  </si>
  <si>
    <t>SEGURIDAD ESTRATEGICA DE COLOMBIA LTDA</t>
  </si>
  <si>
    <t xml:space="preserve">Calle 44C # 55 - 19 </t>
  </si>
  <si>
    <t>direccion.financiera@setracol.com</t>
  </si>
  <si>
    <t>CORRE TRASLADO</t>
  </si>
  <si>
    <t>PDTE HACER EJECUTORIA  09/02</t>
  </si>
  <si>
    <t>20264200002427CS</t>
  </si>
  <si>
    <t>2025002647CE</t>
  </si>
  <si>
    <t>CALLE 12 30 180</t>
  </si>
  <si>
    <t>viacoturblindados@viacoturblindados.com director.administrativo@viacotur.com</t>
  </si>
  <si>
    <t xml:space="preserve"> GCS 941</t>
  </si>
  <si>
    <t>20264200002437CS</t>
  </si>
  <si>
    <t>2025020463CE</t>
  </si>
  <si>
    <t>RJUDICIAL@BANCODEBOGOTA.COM.CO    contabilidad@gmwblindajes.com</t>
  </si>
  <si>
    <t>QLS 478</t>
  </si>
  <si>
    <t>20264200002447CS</t>
  </si>
  <si>
    <t>2025020459CE</t>
  </si>
  <si>
    <t>QLS 479</t>
  </si>
  <si>
    <t>20264200002457CS</t>
  </si>
  <si>
    <t>2025020460CE</t>
  </si>
  <si>
    <t>QLS 480</t>
  </si>
  <si>
    <t>20264200002467CS</t>
  </si>
  <si>
    <t>2025020461CE</t>
  </si>
  <si>
    <t xml:space="preserve">QLS 481  </t>
  </si>
  <si>
    <t>20264200002477CS</t>
  </si>
  <si>
    <t>2025020462CE</t>
  </si>
  <si>
    <t>QLS 482</t>
  </si>
  <si>
    <t>20264200002487CS</t>
  </si>
  <si>
    <t>2025020694CE</t>
  </si>
  <si>
    <t xml:space="preserve">PYW 871 </t>
  </si>
  <si>
    <t>20264200002497CS</t>
  </si>
  <si>
    <t>2025020693CE</t>
  </si>
  <si>
    <t xml:space="preserve">PYW 925  </t>
  </si>
  <si>
    <t>20264200002507CS</t>
  </si>
  <si>
    <t>202500234CE</t>
  </si>
  <si>
    <t>notificacionesjudiciales@neosecurity.co alan@neostar.com.co</t>
  </si>
  <si>
    <t>PYU 327</t>
  </si>
  <si>
    <t>20264200002517CS</t>
  </si>
  <si>
    <t>2025002011CE</t>
  </si>
  <si>
    <t>PDU 742</t>
  </si>
  <si>
    <t>20264200002527CS</t>
  </si>
  <si>
    <t>2025016769CE</t>
  </si>
  <si>
    <t xml:space="preserve">DOY 600 </t>
  </si>
  <si>
    <t>20264200002537CS</t>
  </si>
  <si>
    <t>2025020415CE</t>
  </si>
  <si>
    <t>0/12/2025</t>
  </si>
  <si>
    <t>EBP 022</t>
  </si>
  <si>
    <t>PDTE HACER EJECUTORIA  09/02 X</t>
  </si>
  <si>
    <t>20264200002547CS</t>
  </si>
  <si>
    <t>2025015169CE</t>
  </si>
  <si>
    <t>GLW 704</t>
  </si>
  <si>
    <t>20264200002557CS</t>
  </si>
  <si>
    <t>2025015168CE</t>
  </si>
  <si>
    <t>GLW 706</t>
  </si>
  <si>
    <t>20264200002567CS</t>
  </si>
  <si>
    <t>2025015171CE</t>
  </si>
  <si>
    <t>GLW 711</t>
  </si>
  <si>
    <t>20264200002577CS</t>
  </si>
  <si>
    <t>2025015170CE</t>
  </si>
  <si>
    <t>GLW 712</t>
  </si>
  <si>
    <t>20264200002587CS</t>
  </si>
  <si>
    <t>2025015173CE</t>
  </si>
  <si>
    <t>GLW 713</t>
  </si>
  <si>
    <t>20264200002597CS</t>
  </si>
  <si>
    <t>2025015174CE</t>
  </si>
  <si>
    <t>GLW 716</t>
  </si>
  <si>
    <t>20264200002607CS</t>
  </si>
  <si>
    <t>2025015176CE</t>
  </si>
  <si>
    <t>GLM 869</t>
  </si>
  <si>
    <t>20264200002617CS</t>
  </si>
  <si>
    <t>2025015182CE</t>
  </si>
  <si>
    <t>GLW 725</t>
  </si>
  <si>
    <t>20264200002627CS</t>
  </si>
  <si>
    <t>2025015181CE</t>
  </si>
  <si>
    <t>GLW 726</t>
  </si>
  <si>
    <t>20264200002637CS</t>
  </si>
  <si>
    <t>2025015179CE</t>
  </si>
  <si>
    <t>GLW 727</t>
  </si>
  <si>
    <t>20264200002647CS</t>
  </si>
  <si>
    <t>2025015180CE</t>
  </si>
  <si>
    <t>GLW 728</t>
  </si>
  <si>
    <t>20264200002657CS</t>
  </si>
  <si>
    <t>2025015178CE</t>
  </si>
  <si>
    <t>GLW729</t>
  </si>
  <si>
    <t>HACER EJECUTORIA 10 DE FEB</t>
  </si>
  <si>
    <t>20264200002667CS</t>
  </si>
  <si>
    <t>2025015177CE</t>
  </si>
  <si>
    <t>GLW 730</t>
  </si>
  <si>
    <t>20264200002677CS</t>
  </si>
  <si>
    <t>2025015183CE</t>
  </si>
  <si>
    <t>GLM 875</t>
  </si>
  <si>
    <t>20264200002687CS</t>
  </si>
  <si>
    <t>2025015184CE</t>
  </si>
  <si>
    <t>GLM 877</t>
  </si>
  <si>
    <t>20264200002697CS</t>
  </si>
  <si>
    <t>2025015185CE</t>
  </si>
  <si>
    <t>GLM 878</t>
  </si>
  <si>
    <t>20264200002707CS</t>
  </si>
  <si>
    <t>2025015186CE</t>
  </si>
  <si>
    <t>GLM 879</t>
  </si>
  <si>
    <t>20264200002717CS</t>
  </si>
  <si>
    <t>2025015187CE</t>
  </si>
  <si>
    <t>GLW 695</t>
  </si>
  <si>
    <t>20264200002727CS</t>
  </si>
  <si>
    <t>2025015188CE</t>
  </si>
  <si>
    <t>GLW 696</t>
  </si>
  <si>
    <t>20264300002737CS</t>
  </si>
  <si>
    <t>2025018143CE</t>
  </si>
  <si>
    <t>Avenida 2HN N. 52 AN-34</t>
  </si>
  <si>
    <t>mhueso@colviseg.com</t>
  </si>
  <si>
    <t>20264300002747CS</t>
  </si>
  <si>
    <t>2025018142CE</t>
  </si>
  <si>
    <t xml:space="preserve"> Calle 70 N. 15-92 </t>
  </si>
  <si>
    <t>luisjplazas@gmail.com</t>
  </si>
  <si>
    <t>20264300002757CS</t>
  </si>
  <si>
    <t>2025017972CE</t>
  </si>
  <si>
    <t>Carrera 53 N. 91-140</t>
  </si>
  <si>
    <t xml:space="preserve">MEDELLIN </t>
  </si>
  <si>
    <t>willsalda1214@gmail.com</t>
  </si>
  <si>
    <t>20264300002767CS</t>
  </si>
  <si>
    <t>2025012387CE</t>
  </si>
  <si>
    <t>nelsonmartinez82@hotmail.com</t>
  </si>
  <si>
    <t>20264300002777CS</t>
  </si>
  <si>
    <t>2025017947CE</t>
  </si>
  <si>
    <t>jaento1978@gmail.com</t>
  </si>
  <si>
    <t>20264100002787CS</t>
  </si>
  <si>
    <t>CL 7 23 A 48</t>
  </si>
  <si>
    <t>NEIVA</t>
  </si>
  <si>
    <t>facturacion@pumaseguridad.com</t>
  </si>
  <si>
    <t>20264200002797CS</t>
  </si>
  <si>
    <t>DATOS ERRÓNEOS EN LA RESOLUCIÓN</t>
  </si>
  <si>
    <t>2025020416CE</t>
  </si>
  <si>
    <t>EBP 024</t>
  </si>
  <si>
    <t>AA ENVIADO PARA NOTIFICACIÓN ELECTRÓNICA EL 02/02/2026</t>
  </si>
  <si>
    <t>20264200002807CS</t>
  </si>
  <si>
    <t>2025016772CE</t>
  </si>
  <si>
    <t>GBR 652</t>
  </si>
  <si>
    <t>20264200002817CS</t>
  </si>
  <si>
    <t>2025017170CE</t>
  </si>
  <si>
    <t>FYY 883</t>
  </si>
  <si>
    <t>20264200002827CS</t>
  </si>
  <si>
    <t>2025015359CE</t>
  </si>
  <si>
    <t>GLW 708</t>
  </si>
  <si>
    <t>20264200002837CS</t>
  </si>
  <si>
    <t>2025015358CE</t>
  </si>
  <si>
    <t>GLW 721</t>
  </si>
  <si>
    <t>20264200002847CS</t>
  </si>
  <si>
    <t>2025008761CE</t>
  </si>
  <si>
    <t>GLW 705</t>
  </si>
  <si>
    <t>20264200002857CS</t>
  </si>
  <si>
    <t>2025015157CE</t>
  </si>
  <si>
    <t>GLW 724</t>
  </si>
  <si>
    <t>20264200002867CS</t>
  </si>
  <si>
    <t>2025009141CE</t>
  </si>
  <si>
    <t>JNX 724</t>
  </si>
  <si>
    <t>20264200002877CS</t>
  </si>
  <si>
    <t>2025015354CE</t>
  </si>
  <si>
    <t>JNX 736</t>
  </si>
  <si>
    <t>20264200002887CS</t>
  </si>
  <si>
    <t>2025015357CE</t>
  </si>
  <si>
    <t>JNX 759</t>
  </si>
  <si>
    <t>20264200002897CS</t>
  </si>
  <si>
    <t>2025015356CE</t>
  </si>
  <si>
    <t>JNX 760</t>
  </si>
  <si>
    <t>NOTIFICADO ELECTRONICAMENTE 28-01-2026</t>
  </si>
  <si>
    <t>20264200002907CS</t>
  </si>
  <si>
    <t>2025015355CE</t>
  </si>
  <si>
    <t>JNX 761</t>
  </si>
  <si>
    <t>20264200002917CS</t>
  </si>
  <si>
    <t>2025015352CE</t>
  </si>
  <si>
    <t>JNX 733</t>
  </si>
  <si>
    <t>20264200002927CS</t>
  </si>
  <si>
    <t>2025015325CE</t>
  </si>
  <si>
    <t>JNX 737</t>
  </si>
  <si>
    <t>20264200002937CS</t>
  </si>
  <si>
    <t>2025015327CE</t>
  </si>
  <si>
    <t>JNX 741</t>
  </si>
  <si>
    <t>20264200002947CS</t>
  </si>
  <si>
    <t>2025015328CE</t>
  </si>
  <si>
    <t>JNX 742</t>
  </si>
  <si>
    <t>20264200002957CS</t>
  </si>
  <si>
    <t>2025015324CE</t>
  </si>
  <si>
    <t>JNX 744</t>
  </si>
  <si>
    <t>20264200002967CS</t>
  </si>
  <si>
    <t>2025015329CE</t>
  </si>
  <si>
    <t xml:space="preserve">JNX 745 </t>
  </si>
  <si>
    <t>20264200002977CS</t>
  </si>
  <si>
    <t>2025015350CE</t>
  </si>
  <si>
    <t>JNX  747</t>
  </si>
  <si>
    <t>20264200002987CS</t>
  </si>
  <si>
    <t>2025015353CE</t>
  </si>
  <si>
    <t>JNX 748</t>
  </si>
  <si>
    <t>20264200002997CS</t>
  </si>
  <si>
    <t>2025015351CE</t>
  </si>
  <si>
    <t xml:space="preserve">JNX 768 </t>
  </si>
  <si>
    <t>20264200003007CS</t>
  </si>
  <si>
    <t>2025016771CE</t>
  </si>
  <si>
    <t>FOT 534</t>
  </si>
  <si>
    <t>20264100003017CS</t>
  </si>
  <si>
    <t>2025018112CE</t>
  </si>
  <si>
    <t>Calle 106 54 68</t>
  </si>
  <si>
    <t>juridica@seguridadnapolesltda.com</t>
  </si>
  <si>
    <t>20264100003027CS</t>
  </si>
  <si>
    <t>2025018103CE</t>
  </si>
  <si>
    <t xml:space="preserve"> SEGURIDAD NAPOLES LTDA - Sonia Patricia Angarita Abaunza</t>
  </si>
  <si>
    <t>Calle 106 # 54 - 68</t>
  </si>
  <si>
    <t>20262300000198CS</t>
  </si>
  <si>
    <t>495-2023-SAN</t>
  </si>
  <si>
    <t>Calle 25D # 33 - 24</t>
  </si>
  <si>
    <t>directorfinanciero@seguridadtoronto.com</t>
  </si>
  <si>
    <t>AUTO DE PRUEBAS</t>
  </si>
  <si>
    <t>8 folios</t>
  </si>
  <si>
    <t>20262300000228CS</t>
  </si>
  <si>
    <t>1650-2025-SAN</t>
  </si>
  <si>
    <t>AV 6 # 15 NORTE - 52</t>
  </si>
  <si>
    <t>seguridadprivadafrontierltda@gmail.com</t>
  </si>
  <si>
    <t>20264300003107CS</t>
  </si>
  <si>
    <t>2025016972CE</t>
  </si>
  <si>
    <t xml:space="preserve">Transversal 34C 40A 75 Sur </t>
  </si>
  <si>
    <t>celulartazz@gmail.com</t>
  </si>
  <si>
    <t>PDTE PRUEBA DE ENTREGA 04/02</t>
  </si>
  <si>
    <t>20264300003057CS</t>
  </si>
  <si>
    <t>2025018604CE</t>
  </si>
  <si>
    <t xml:space="preserve">miguelcamacho1076@gmail.com
</t>
  </si>
  <si>
    <t>20264300003067CS</t>
  </si>
  <si>
    <t>2025018159CE</t>
  </si>
  <si>
    <t>CALLE162 NO 91 -84</t>
  </si>
  <si>
    <t>katerinnemahecha@gmail.com</t>
  </si>
  <si>
    <t>20264300003077CS</t>
  </si>
  <si>
    <t>2025018293CE</t>
  </si>
  <si>
    <t>CARRERA76 BIS No 60-16 SUR</t>
  </si>
  <si>
    <t xml:space="preserve">julianhenao1993@gmail.com
</t>
  </si>
  <si>
    <t>20264300003087CS</t>
  </si>
  <si>
    <t>2025018010CE</t>
  </si>
  <si>
    <t>RICARDO MENDEZ PERDOMO</t>
  </si>
  <si>
    <t>CARRERA 95A 26 85 INT 4 CASA 1</t>
  </si>
  <si>
    <t>rimep1968@gmail.com</t>
  </si>
  <si>
    <t>20264300003097CS</t>
  </si>
  <si>
    <t>2025019029CE</t>
  </si>
  <si>
    <t>OSCAR RENE PEREZ LOZANO</t>
  </si>
  <si>
    <t>CARRERA 53 91 140</t>
  </si>
  <si>
    <t>lamersclousenhe@gmail.com colomperez06@yahoo.com  osrepe2020@gmail.com</t>
  </si>
  <si>
    <t>20264100003117CS</t>
  </si>
  <si>
    <t>2025012031CE</t>
  </si>
  <si>
    <t>CALLE 48E NO. 57-17</t>
  </si>
  <si>
    <t>BARRANCABERMEJA</t>
  </si>
  <si>
    <t>seguvisolbarranca@gmail.com</t>
  </si>
  <si>
    <t>20264200003157CS</t>
  </si>
  <si>
    <t>2025006806CE</t>
  </si>
  <si>
    <t>ROOSEVELT CALCETO OSPINA</t>
  </si>
  <si>
    <t>operacionesblp90@gmail.com</t>
  </si>
  <si>
    <t>EJW 916</t>
  </si>
  <si>
    <t>20264200003167CS</t>
  </si>
  <si>
    <t>2025019704CE</t>
  </si>
  <si>
    <t>G M W SECURITY RENT A CAR LTDA</t>
  </si>
  <si>
    <t>CR 47 # 132 - 20</t>
  </si>
  <si>
    <t>PRY690</t>
  </si>
  <si>
    <t>20264200003177CS</t>
  </si>
  <si>
    <t>2025019705CE</t>
  </si>
  <si>
    <t>PRY689</t>
  </si>
  <si>
    <t>20264200003187CS</t>
  </si>
  <si>
    <t>2025014402CE</t>
  </si>
  <si>
    <t>RJUDICIAL@BANCODEBOGOTA.COM.CO</t>
  </si>
  <si>
    <t>QIQ 456</t>
  </si>
  <si>
    <t>20263700015681CS</t>
  </si>
  <si>
    <t>20264200003197CS</t>
  </si>
  <si>
    <t>2025019703CE</t>
  </si>
  <si>
    <t>gerencia@gmwblindajes.com</t>
  </si>
  <si>
    <t>QIR 861</t>
  </si>
  <si>
    <t>20264200003207CS</t>
  </si>
  <si>
    <t>2025014403CE</t>
  </si>
  <si>
    <t>QIQ 410</t>
  </si>
  <si>
    <t>20263700015811CS</t>
  </si>
  <si>
    <t>20264100003217CS</t>
  </si>
  <si>
    <t>2025010608CE</t>
  </si>
  <si>
    <t>SEBASTIAN PRIETO AVILA</t>
  </si>
  <si>
    <t>GUARDAS DE COLOMBIA LIMITADA GUARDACOL LIMITADA BIC</t>
  </si>
  <si>
    <t>AV KR 20 No. 85A-21</t>
  </si>
  <si>
    <t>notificaciones@guardacol.com; asistente@guardacol.com</t>
  </si>
  <si>
    <t>20262200000238CS</t>
  </si>
  <si>
    <t>220 GRUPO DE INSPECCIONES</t>
  </si>
  <si>
    <t>125-2025-VIM</t>
  </si>
  <si>
    <t>EDIFICO RESIDENCIAL TRIBECCA 2</t>
  </si>
  <si>
    <t>Calle 32 No. 25-60 Barrio Antonia Santos</t>
  </si>
  <si>
    <t>german.hoyos1685@casur.gov.co</t>
  </si>
  <si>
    <t>AUTO DE ARCHIVO</t>
  </si>
  <si>
    <t>PENDIENTE ENVIAR CITACION FISICA</t>
  </si>
  <si>
    <t>20262200000248CS</t>
  </si>
  <si>
    <t>109-2025-VIM</t>
  </si>
  <si>
    <t xml:space="preserve">AMARANTO CLUB HOUSE </t>
  </si>
  <si>
    <t xml:space="preserve">CALLE 56B No.17-71 </t>
  </si>
  <si>
    <t>NEIVA- HUILA</t>
  </si>
  <si>
    <t>20262200000258CS</t>
  </si>
  <si>
    <t>120-2025-VIM</t>
  </si>
  <si>
    <t xml:space="preserve">EDIFICIO BALCONES DE BOLOGNA PH </t>
  </si>
  <si>
    <t>CALLE 31 No. 28-48 BARRIO CENTRO</t>
  </si>
  <si>
    <t xml:space="preserve">BUCARAMANGA </t>
  </si>
  <si>
    <t>mariadel31416@gmail.com</t>
  </si>
  <si>
    <t>20261330000268CS</t>
  </si>
  <si>
    <t>HECTOR ROSAS AMAYA</t>
  </si>
  <si>
    <t>CR 13 NO. 38-29 P-2</t>
  </si>
  <si>
    <t>aw.juridico25@awelectronica.biz</t>
  </si>
  <si>
    <t>DEVOLUCIÓN DE DINERO</t>
  </si>
  <si>
    <t>DEVUELVE</t>
  </si>
  <si>
    <t>20262300000278CS</t>
  </si>
  <si>
    <t>305-2025-SAN</t>
  </si>
  <si>
    <t>CRA. 67A NRO. 40 - 42</t>
  </si>
  <si>
    <t>arrowcontactocali@gmail.com</t>
  </si>
  <si>
    <t>DEJA SIN EFECTOS ACTO ADMINISTRATIVO</t>
  </si>
  <si>
    <t>DEJA SIN EFECTO</t>
  </si>
  <si>
    <t>20264100003227CS</t>
  </si>
  <si>
    <t>2025007593CE</t>
  </si>
  <si>
    <t>CALLE 130A NO. 58A-29</t>
  </si>
  <si>
    <t>administracion.colombia@matech-latam.com</t>
  </si>
  <si>
    <t>20263700014621CS</t>
  </si>
  <si>
    <t>URGENTE - SE PROYECTÓ LA EJECUTORIA EL 02/02/2026 (EN REVISIÓN)</t>
  </si>
  <si>
    <t>20264100003237CS</t>
  </si>
  <si>
    <t>ALVARO ORDOÑEZ ORTIZ</t>
  </si>
  <si>
    <t>LAOS SEGURIDAD LTDA.</t>
  </si>
  <si>
    <t>CL 7A 30A - 61</t>
  </si>
  <si>
    <t>juridica@laosseguridad.com.co; financiero@laosseguridad.com.co</t>
  </si>
  <si>
    <t>RESUELVE RECURSO DE REPOSICIÓN Y EN SUBSIDIO DE APELACIÓN</t>
  </si>
  <si>
    <t>RECHAZA</t>
  </si>
  <si>
    <t>20264200003287CS</t>
  </si>
  <si>
    <t>2025010582CE</t>
  </si>
  <si>
    <t>LUCIA CRISTINA MARTINEZ TRILLOS</t>
  </si>
  <si>
    <t>CR 16 A # 82 - 13 CS 304</t>
  </si>
  <si>
    <t>inversiones.martinez.trillos@gmail.com</t>
  </si>
  <si>
    <t>RMN 043</t>
  </si>
  <si>
    <t>20254200047567CS</t>
  </si>
  <si>
    <t>2025002744CE</t>
  </si>
  <si>
    <t>ERNESTO SARRIA PLATA</t>
  </si>
  <si>
    <t>AV CARACAS  No 28A - 17</t>
  </si>
  <si>
    <t>gerencia@equirent.com.co - juan.amador@equirent.com.co</t>
  </si>
  <si>
    <t>FPQ463</t>
  </si>
  <si>
    <t xml:space="preserve"> URGENTE HACER EJECUTORIA 13/02</t>
  </si>
  <si>
    <t>20254200047577CS</t>
  </si>
  <si>
    <t>2025002745CE</t>
  </si>
  <si>
    <t>AV CARACAS NO. 28 A 17</t>
  </si>
  <si>
    <t>gerencia@equirent.com.co   juan.armador@equirent.com.co</t>
  </si>
  <si>
    <t>FPQ 469</t>
  </si>
  <si>
    <t xml:space="preserve">URGENTE  </t>
  </si>
  <si>
    <t>20254200047587CS</t>
  </si>
  <si>
    <t>2025002751CE</t>
  </si>
  <si>
    <t>gerencia@equirent.com.co</t>
  </si>
  <si>
    <t>FPQ473</t>
  </si>
  <si>
    <t>20254200047597CS</t>
  </si>
  <si>
    <t>2025002750CE</t>
  </si>
  <si>
    <t>FZM777</t>
  </si>
  <si>
    <t>20254200047607CS</t>
  </si>
  <si>
    <t>2025002749CE</t>
  </si>
  <si>
    <t>gerencia@equirent.com.co juan.amador@equirent.com.co</t>
  </si>
  <si>
    <t>FZM 778</t>
  </si>
  <si>
    <t>URGENTE - EJECUTORIA 12/02/2026</t>
  </si>
  <si>
    <t>20254200047617CS</t>
  </si>
  <si>
    <t>2025002746CE</t>
  </si>
  <si>
    <t xml:space="preserve">AV CARACAS NO. 28 A 17
</t>
  </si>
  <si>
    <t>gerencia@equirent.com.co; juan.amador@equirent.com.co</t>
  </si>
  <si>
    <t>FZM 820</t>
  </si>
  <si>
    <t>20254200047637CS</t>
  </si>
  <si>
    <t>2025002743CE</t>
  </si>
  <si>
    <t>juan.amador@equirent.com.co</t>
  </si>
  <si>
    <t>FNW 988</t>
  </si>
  <si>
    <t>20254200047647CS</t>
  </si>
  <si>
    <t>2025002742CE</t>
  </si>
  <si>
    <t>FNW949</t>
  </si>
  <si>
    <t>URGENTE HACER EJECUTORIA 13/02</t>
  </si>
  <si>
    <t>20254200047657CS</t>
  </si>
  <si>
    <t>2025002741CE</t>
  </si>
  <si>
    <t>FNW 960</t>
  </si>
  <si>
    <t>20264300003317CS</t>
  </si>
  <si>
    <t>2025016684CE</t>
  </si>
  <si>
    <t>weyles-22@hotmail.com</t>
  </si>
  <si>
    <t>Alvaro Avila</t>
  </si>
  <si>
    <t>CONFIRMAR CON 472</t>
  </si>
  <si>
    <t>20264100003297CS</t>
  </si>
  <si>
    <t>FORTALECHE BURGOS LUIS ERNESTO</t>
  </si>
  <si>
    <t>CALLE 7 A NO. 30 A 53</t>
  </si>
  <si>
    <t>integralseguridadprivada@gmail.com</t>
  </si>
  <si>
    <t>20264300003307CS</t>
  </si>
  <si>
    <t>2026000054CE</t>
  </si>
  <si>
    <t>FELIPE HERNANDEZ RAMIREZ</t>
  </si>
  <si>
    <t>ACADEMIA DE SEGURIDAD Y VIGILANCIA COGNOSEGURIDAD LTDA</t>
  </si>
  <si>
    <t>Calle 75 A 24 75</t>
  </si>
  <si>
    <t>BOGOTA DC</t>
  </si>
  <si>
    <t>contabilidad@cognoseguridad.com</t>
  </si>
  <si>
    <t>ASIGNACIÓN DE NÚMEROS DE REGISTROS OFICIALES (NRO)</t>
  </si>
  <si>
    <t>OTORGA</t>
  </si>
  <si>
    <t>20264100003327CS</t>
  </si>
  <si>
    <t>LUIS FERNANDO  SERRANO TASCON</t>
  </si>
  <si>
    <t>CRA 40A N 16 05</t>
  </si>
  <si>
    <t>seguridadjano@seguridadjano.com</t>
  </si>
  <si>
    <t>20263700015641CS</t>
  </si>
  <si>
    <t xml:space="preserve">PDTE PRUEBA DE ENTREGA </t>
  </si>
  <si>
    <t>20264200003357CS</t>
  </si>
  <si>
    <t>2025016887CE</t>
  </si>
  <si>
    <t xml:space="preserve">23/10/2025
</t>
  </si>
  <si>
    <t xml:space="preserve">gerencia@equirent.com.co </t>
  </si>
  <si>
    <t>IXU 957</t>
  </si>
  <si>
    <t>20264200003367CS</t>
  </si>
  <si>
    <t>2025016888CE</t>
  </si>
  <si>
    <t>23/010/2025</t>
  </si>
  <si>
    <t>IJX 336</t>
  </si>
  <si>
    <t>20264200003377CS</t>
  </si>
  <si>
    <t>2025017424CE</t>
  </si>
  <si>
    <t>FZR370</t>
  </si>
  <si>
    <t>20264200003387CS</t>
  </si>
  <si>
    <t>2025019722CE</t>
  </si>
  <si>
    <t>EMV761</t>
  </si>
  <si>
    <t>20264200003397CS</t>
  </si>
  <si>
    <t>2025008147CE</t>
  </si>
  <si>
    <t>MARCELO BEGLIOMINI DE ALMEIDA</t>
  </si>
  <si>
    <t>VEREDA LA PUNTA AUTOPISTA MEDELLIN KM 6 COSTADO SUR ENTRANDO 400</t>
  </si>
  <si>
    <t xml:space="preserve">TENJO </t>
  </si>
  <si>
    <t>ERODRIGUEZ@HDLAO.COM</t>
  </si>
  <si>
    <t>JCT067</t>
  </si>
  <si>
    <t>20264200003407CS</t>
  </si>
  <si>
    <t>2025017426CE</t>
  </si>
  <si>
    <t>ENV 757</t>
  </si>
  <si>
    <t>20264200003417CS</t>
  </si>
  <si>
    <t>2025016876CE</t>
  </si>
  <si>
    <t>DWN 024</t>
  </si>
  <si>
    <t>20264200003427CS</t>
  </si>
  <si>
    <t>2025017423CE</t>
  </si>
  <si>
    <t>RNY 353</t>
  </si>
  <si>
    <t>20264200003437CS</t>
  </si>
  <si>
    <t>2025017421CE</t>
  </si>
  <si>
    <t>20264200003447CS</t>
  </si>
  <si>
    <t>202517427CE</t>
  </si>
  <si>
    <t>20264200003457CS</t>
  </si>
  <si>
    <t>2025017425CE</t>
  </si>
  <si>
    <t>NOTIFICADO ELECTRONICAMENTE 30-01-26</t>
  </si>
  <si>
    <t>20264200003467CS</t>
  </si>
  <si>
    <t>2025016885CE</t>
  </si>
  <si>
    <t>FNW 984</t>
  </si>
  <si>
    <t>20264200003477CS</t>
  </si>
  <si>
    <t>2025018222CE</t>
  </si>
  <si>
    <t>HIU 793</t>
  </si>
  <si>
    <t>20264200003487CS</t>
  </si>
  <si>
    <t>2025016884CE</t>
  </si>
  <si>
    <t>FZQ 577</t>
  </si>
  <si>
    <t>20264200003497CS</t>
  </si>
  <si>
    <t>2025016882CE</t>
  </si>
  <si>
    <t>FPQ468</t>
  </si>
  <si>
    <t>20264200003507CS</t>
  </si>
  <si>
    <t>2025016881CE</t>
  </si>
  <si>
    <t>GPM283</t>
  </si>
  <si>
    <t>20264200003517CS</t>
  </si>
  <si>
    <t>2025016880CE</t>
  </si>
  <si>
    <t>FVN165</t>
  </si>
  <si>
    <t>20264200003527CS</t>
  </si>
  <si>
    <t>2025016879CE</t>
  </si>
  <si>
    <t>EQUIRENT BLINDADOS LTDA</t>
  </si>
  <si>
    <t>FZR365</t>
  </si>
  <si>
    <t>20264200003537CS</t>
  </si>
  <si>
    <t>2025016878CE</t>
  </si>
  <si>
    <t>EIW 634</t>
  </si>
  <si>
    <t>20264200003547CS</t>
  </si>
  <si>
    <t>2025016886CE</t>
  </si>
  <si>
    <t>NBZ489</t>
  </si>
  <si>
    <t>20264200003557CS</t>
  </si>
  <si>
    <t>2025016883CE</t>
  </si>
  <si>
    <t>DZZ 498</t>
  </si>
  <si>
    <t>20264200003567CS</t>
  </si>
  <si>
    <t>2025016877CE</t>
  </si>
  <si>
    <t>FPQ 472</t>
  </si>
  <si>
    <t>Rosa Martinez</t>
  </si>
  <si>
    <t>PTE PRUEBE DE ENTREGA</t>
  </si>
  <si>
    <t>20264200003577CS</t>
  </si>
  <si>
    <t>2025017422CE</t>
  </si>
  <si>
    <t>EJP 887</t>
  </si>
  <si>
    <t>20264200003587CS</t>
  </si>
  <si>
    <t>2025017420CE</t>
  </si>
  <si>
    <t>FOO 720</t>
  </si>
  <si>
    <t>20264200003597CS</t>
  </si>
  <si>
    <t>2025017419CE</t>
  </si>
  <si>
    <t>FNQ 347</t>
  </si>
  <si>
    <t>20264200003607CS</t>
  </si>
  <si>
    <t>2024017418CE</t>
  </si>
  <si>
    <t>EMV 758</t>
  </si>
  <si>
    <t>20264200003617CS</t>
  </si>
  <si>
    <t>2025017417CE</t>
  </si>
  <si>
    <t>0/01/2025</t>
  </si>
  <si>
    <t>DZR 004</t>
  </si>
  <si>
    <t>20262300003657CS</t>
  </si>
  <si>
    <t>1510-2024-SAN</t>
  </si>
  <si>
    <t>ALFREDO REYES SANCHEZ</t>
  </si>
  <si>
    <t>DIAGONAL 30 9-28</t>
  </si>
  <si>
    <t>TUNJA</t>
  </si>
  <si>
    <t>vigilista@hotmail.com</t>
  </si>
  <si>
    <t>20262300003667CS</t>
  </si>
  <si>
    <t>538-2023-SAN</t>
  </si>
  <si>
    <t>SANEAMIENTO DE PROCESO SANCIONATORIO</t>
  </si>
  <si>
    <t>PTE FIRMA</t>
  </si>
  <si>
    <t>20262300000318CS</t>
  </si>
  <si>
    <t>1723-2025-SAN</t>
  </si>
  <si>
    <t>LILIANA MARIA ARAMBURO MEJIA</t>
  </si>
  <si>
    <t>BLINTECH LTDA</t>
  </si>
  <si>
    <t>CARRERA 46 14 109</t>
  </si>
  <si>
    <t>contabilidad@blintech.com.co</t>
  </si>
  <si>
    <t>3001/2026</t>
  </si>
  <si>
    <t>20262300000328CS</t>
  </si>
  <si>
    <t>1720-2025-SAN</t>
  </si>
  <si>
    <t>MANUEL ANTONIO MARTIN MARTIN</t>
  </si>
  <si>
    <t>COOPERATIVA ESPECIALIZADA DE SERVICIO DE VIGILANCIA COOSERVI CTA</t>
  </si>
  <si>
    <t>DG 36 BIS NO. 21 53</t>
  </si>
  <si>
    <t>cooservicta@gmail.com</t>
  </si>
  <si>
    <t>20262300000338CS</t>
  </si>
  <si>
    <t>1707-2025-SAN</t>
  </si>
  <si>
    <t>FRIEDRICH EMANUEL BIRSCHEL GUERICKE</t>
  </si>
  <si>
    <t>CLL 33 NO 16 37</t>
  </si>
  <si>
    <t>20262300000358CS</t>
  </si>
  <si>
    <t>REVISION COMUNICACION</t>
  </si>
  <si>
    <t>20262300000378CS</t>
  </si>
  <si>
    <t>1102/2024/SAN</t>
  </si>
  <si>
    <t>MARIEN JULIETTEH DIAZ REY</t>
  </si>
  <si>
    <t xml:space="preserve">CRA 9 NO 20-09 </t>
  </si>
  <si>
    <t xml:space="preserve">julydiaz@hotmail.com
</t>
  </si>
  <si>
    <t>20262300000388CS</t>
  </si>
  <si>
    <t>1104/2024/SAN</t>
  </si>
  <si>
    <t>JUAN DAVID OSSA SALAZAR</t>
  </si>
  <si>
    <t>CALLE 28 69 B 08</t>
  </si>
  <si>
    <t>truanda@hotmail.com</t>
  </si>
  <si>
    <t xml:space="preserve"> </t>
  </si>
  <si>
    <t>20262300000398CS</t>
  </si>
  <si>
    <t>1105/2024/SAN</t>
  </si>
  <si>
    <t>CARLOS ARTURO CAMARGO LURAN</t>
  </si>
  <si>
    <t>CRA 14 # 93 40 OF 201</t>
  </si>
  <si>
    <t>servicio@masterrecoverylab.co</t>
  </si>
  <si>
    <t>20262300000408CS</t>
  </si>
  <si>
    <t>1108/2024/SAN</t>
  </si>
  <si>
    <t>MIGUEL ÁNGEL VERA JIMÉNEZ</t>
  </si>
  <si>
    <t>CALLE 51 NO. 64 B 21</t>
  </si>
  <si>
    <t>miguelvera@maxseg.net</t>
  </si>
  <si>
    <t>20262300000418CS</t>
  </si>
  <si>
    <t>1109/2024/SAN</t>
  </si>
  <si>
    <t>LUCIO DE JESUS BERNAL CASTAÑO</t>
  </si>
  <si>
    <t>CLL 127 D 45-46</t>
  </si>
  <si>
    <t>notificaciones@homesentry.net</t>
  </si>
  <si>
    <t>20262300000428CS</t>
  </si>
  <si>
    <t>1112/2024/SAN</t>
  </si>
  <si>
    <t>ROGELIO RIOS MUÑOZ</t>
  </si>
  <si>
    <t>AV 5 A NORTE NRO 24 - 77</t>
  </si>
  <si>
    <t>admon@mercadoelectronico.info</t>
  </si>
  <si>
    <t>20262300000438CS</t>
  </si>
  <si>
    <t>1115/2024/SAN</t>
  </si>
  <si>
    <t>DIMOSTHENIS DESPOINIADIS</t>
  </si>
  <si>
    <t>CRA 53 NO 70-23</t>
  </si>
  <si>
    <t>dirfinanciero@micromotores.com</t>
  </si>
  <si>
    <t>20262300000448CS</t>
  </si>
  <si>
    <t>1116/2024/SAN</t>
  </si>
  <si>
    <t>MONTOYA LIBREROS SANTIAGO</t>
  </si>
  <si>
    <t>CR 23 NRO 34-13</t>
  </si>
  <si>
    <t>PALMIRA</t>
  </si>
  <si>
    <t>miwcolombia@gmail.com</t>
  </si>
  <si>
    <t>20262300000458CS</t>
  </si>
  <si>
    <t>1117/2024/SAN</t>
  </si>
  <si>
    <t>20262300000468CS</t>
  </si>
  <si>
    <t>1120/2024/SAN</t>
  </si>
  <si>
    <t>20262300000478CS</t>
  </si>
  <si>
    <t>1121/2024/SAN</t>
  </si>
  <si>
    <t>20262300000488CS</t>
  </si>
  <si>
    <t>1122/2024/SAN</t>
  </si>
  <si>
    <t>20262300000498CS</t>
  </si>
  <si>
    <t>1123/2024/SAN</t>
  </si>
  <si>
    <t>20262300000508CS</t>
  </si>
  <si>
    <t>1125/2024/SAN</t>
  </si>
  <si>
    <t>20262300000518CS</t>
  </si>
  <si>
    <t>1130/2024/SAN</t>
  </si>
  <si>
    <t>20262300000528CS</t>
  </si>
  <si>
    <t>1131/2024/SAN</t>
  </si>
  <si>
    <t>20262300000538CS</t>
  </si>
  <si>
    <t>1133/2024/SAN</t>
  </si>
  <si>
    <t>20262300000548CS</t>
  </si>
  <si>
    <t>1141/2024/SAN</t>
  </si>
  <si>
    <t>20262300000558CS</t>
  </si>
  <si>
    <t>1143/2024/SAN</t>
  </si>
  <si>
    <t>20262300000568CS</t>
  </si>
  <si>
    <t>1144/2024/SAN</t>
  </si>
  <si>
    <t>20262300000578CS</t>
  </si>
  <si>
    <t>1146/2024/SAN</t>
  </si>
  <si>
    <t>CL 93 B NO. 13-92 OF 402</t>
  </si>
  <si>
    <t>libardomejia@GMAIL.COM</t>
  </si>
  <si>
    <t xml:space="preserve">NO APLICA </t>
  </si>
  <si>
    <t>20262300000588CS</t>
  </si>
  <si>
    <t>1148/2024/SAN</t>
  </si>
  <si>
    <t>MOHAMED HAMMOUD ALCHAFEI</t>
  </si>
  <si>
    <t>CRA 7 BIS A N° 124-33</t>
  </si>
  <si>
    <t>hancho.issa@gmail.com</t>
  </si>
  <si>
    <t>20262300000598CS</t>
  </si>
  <si>
    <t>1151/2024/SAN</t>
  </si>
  <si>
    <t>PEDRO XAVIER VERA</t>
  </si>
  <si>
    <t>20262300000608CS</t>
  </si>
  <si>
    <t>1153/2024/SAN</t>
  </si>
  <si>
    <t>20262300000618CS</t>
  </si>
  <si>
    <t>1154/2024/SAN</t>
  </si>
  <si>
    <t>MARILUZ ZULUAGA TORRES</t>
  </si>
  <si>
    <t xml:space="preserve">PROAND Y CIA LTDA </t>
  </si>
  <si>
    <t>CR 18 NO. 78-40 OF 703</t>
  </si>
  <si>
    <t>proand@proand.com.co</t>
  </si>
  <si>
    <t>20262300000628CS</t>
  </si>
  <si>
    <t>1158/2024/SAN</t>
  </si>
  <si>
    <t>GLORIA PATRICIA CAÑOLA DIAZ DEL CASTILLO</t>
  </si>
  <si>
    <t>PRODUCTOS Y MANTENIMIENTO HOTELERO SAS</t>
  </si>
  <si>
    <t>CL 162 # 17 A - 60</t>
  </si>
  <si>
    <t>jhonmedinaperdomo@gmail.com</t>
  </si>
  <si>
    <t>20262300000638CS</t>
  </si>
  <si>
    <t>1159/2024/SAN</t>
  </si>
  <si>
    <t>GABRIEL FERNANDO RAMIREZ BOTERO</t>
  </si>
  <si>
    <t>PROMOS LTDA</t>
  </si>
  <si>
    <t>CL 23 No 20 -20</t>
  </si>
  <si>
    <t>comunicaciones@catalogospromocionales.com</t>
  </si>
  <si>
    <t>20262300000648CS</t>
  </si>
  <si>
    <t>1160/2024/SAN</t>
  </si>
  <si>
    <t>JULIAN DARIO RENDON PARRA</t>
  </si>
  <si>
    <t>PROTECCION Y TECNOLOGIA EN SEGURIDAD LTDA</t>
  </si>
  <si>
    <t>CARRERA 84 B # 37 B -28 AP 402</t>
  </si>
  <si>
    <t>MEDELLÍN</t>
  </si>
  <si>
    <t>comercialprotecltda@gmail.com</t>
  </si>
  <si>
    <t>REVISION SANTIAGO</t>
  </si>
  <si>
    <t>20262300000658CS</t>
  </si>
  <si>
    <t>1161/2024/SAN</t>
  </si>
  <si>
    <t>MARTINEZ GARCIA JULIAN DAVID</t>
  </si>
  <si>
    <t>PROYECTOS CIVILES Y TECNOLOGICOS S.A.</t>
  </si>
  <si>
    <t>CL 19 12 69 OF ROJO 40 FIDUCENTRO</t>
  </si>
  <si>
    <t>ricardo.martinez@procytecingenieria.com</t>
  </si>
  <si>
    <t>20262300000668CS</t>
  </si>
  <si>
    <t>1163/2024/SAN</t>
  </si>
  <si>
    <t>SANDRA PATRICIA DIAZ GOMEZ</t>
  </si>
  <si>
    <t>QUALITY SERVICES CONSULTORES S.A.S</t>
  </si>
  <si>
    <t>CARRERA 69 BIS # 24 52 SUR</t>
  </si>
  <si>
    <t>gerencia@smarts.com.co</t>
  </si>
  <si>
    <t>20262300000678CS</t>
  </si>
  <si>
    <t>1165/2024/SAN</t>
  </si>
  <si>
    <t xml:space="preserve">MIKAEL VAISMAN SILVERA
</t>
  </si>
  <si>
    <t>CL 96 # 21 33</t>
  </si>
  <si>
    <t>infoquickcolombia@gmail.com</t>
  </si>
  <si>
    <t>20262300000688CS</t>
  </si>
  <si>
    <t>1166/2024/SAN</t>
  </si>
  <si>
    <t>JOSE ABELARDO CIRO MONTES</t>
  </si>
  <si>
    <t>QUORUM COMPUTER DE COLOMBIA S.A.S</t>
  </si>
  <si>
    <t>CR 15 118 80 201</t>
  </si>
  <si>
    <t>joseabelardoc@hotmail.com</t>
  </si>
  <si>
    <t>20262300000698CS</t>
  </si>
  <si>
    <t>1167/2024/SAN</t>
  </si>
  <si>
    <t>LUZ MERY PUENTES JARRO</t>
  </si>
  <si>
    <t>R &amp; V AGROCERCAS Y MALLAS S.A.S.</t>
  </si>
  <si>
    <t>Calle 72 A 20 A 22</t>
  </si>
  <si>
    <t>info@agrocercas.com</t>
  </si>
  <si>
    <t>20262300000708CS</t>
  </si>
  <si>
    <t>1168/2024/SAN</t>
  </si>
  <si>
    <t>LAURA DANIELA LEGUIZAMON MARIN</t>
  </si>
  <si>
    <t>RADICARE SAS</t>
  </si>
  <si>
    <t>CL 25 NO. 68 C 50</t>
  </si>
  <si>
    <t>gerencia@radicare.com.co</t>
  </si>
  <si>
    <t>20262300000718CS</t>
  </si>
  <si>
    <t>1172/2024/SAN</t>
  </si>
  <si>
    <t>BERMUDEZ RODRIGUEZ RAUL GREGORIO</t>
  </si>
  <si>
    <t> 17595762 - 9</t>
  </si>
  <si>
    <t>CARRERA 9 N 17 - 65 APARTAMENTO 605 BARRIO VERGEL</t>
  </si>
  <si>
    <t>SAN GIL</t>
  </si>
  <si>
    <t>cali46@hotmail.com</t>
  </si>
  <si>
    <t>20262300000728CS</t>
  </si>
  <si>
    <t>1175/2024/SAN</t>
  </si>
  <si>
    <t>SANTIAGO ANDRES FIGUEROA RESTREPO</t>
  </si>
  <si>
    <t>REDATEL S.A.S. "EN LIQUIDACIÓN"</t>
  </si>
  <si>
    <t>CIRCULAR 4 71 33</t>
  </si>
  <si>
    <t>contacto@redatel.net</t>
  </si>
  <si>
    <t>20262300000738CS</t>
  </si>
  <si>
    <t>1176/2024/SAN</t>
  </si>
  <si>
    <t>DIL LLERIS AGUDELO RINCON</t>
  </si>
  <si>
    <t>REDES Y OBRAS S.A.S.</t>
  </si>
  <si>
    <t>CALLE 49 F 81 A 37</t>
  </si>
  <si>
    <t>tatiana.garcia@redesyobras.com.co</t>
  </si>
  <si>
    <t>20262300000748CS</t>
  </si>
  <si>
    <t>1177/2024/SAN</t>
  </si>
  <si>
    <t>CESAR LEONARDO RODRIGUEZ QUIROGA</t>
  </si>
  <si>
    <t>REDES Y PROYECTOS DE ENERGIA S A EMPRESA MULTINACIONAL</t>
  </si>
  <si>
    <t>Avenida Carrera 68 75 A 50 OFICINA 516</t>
  </si>
  <si>
    <t>LUZCASTRO@REDESYPROYECTOS.CO</t>
  </si>
  <si>
    <t>20262300000758CS</t>
  </si>
  <si>
    <t>1179/2024/SAN</t>
  </si>
  <si>
    <t>ILVA JUDITH GONZALEZ MANCILLA</t>
  </si>
  <si>
    <t>REYCO INVERSIONES SAS</t>
  </si>
  <si>
    <t>CALLE 77 A # 76-23</t>
  </si>
  <si>
    <t>jredondo0611@hotmail.com</t>
  </si>
  <si>
    <t>20262300000768CS</t>
  </si>
  <si>
    <t>1180/2024/SAN</t>
  </si>
  <si>
    <t>MARIA DE LOS ANGELES SALAZAR MINORTA</t>
  </si>
  <si>
    <t>RFID TECNOLOGIA SAS EN LIQUIDACION JUDICIAL</t>
  </si>
  <si>
    <t>CARRERA 50 # 106 - 22</t>
  </si>
  <si>
    <t>gerencia@rfidtecnologia.com</t>
  </si>
  <si>
    <t>20262300000778CS</t>
  </si>
  <si>
    <t>1182/2024/SAN</t>
  </si>
  <si>
    <t>20262300000788CS</t>
  </si>
  <si>
    <t>1188/2024/SAN</t>
  </si>
  <si>
    <t>20262300000798CS</t>
  </si>
  <si>
    <t>1189/2024/SAN</t>
  </si>
  <si>
    <t>REVISION JENIFFER</t>
  </si>
  <si>
    <t>20262300000808CS</t>
  </si>
  <si>
    <t>1190/2024/SAN</t>
  </si>
  <si>
    <t>JOSÉ LUIS ASCÁRRAGA ROSSETE</t>
  </si>
  <si>
    <t>CARRERA 16 A # 80-74 OFC 303</t>
  </si>
  <si>
    <t>arick_molina@libtecs.com</t>
  </si>
  <si>
    <t>20262300000818CS</t>
  </si>
  <si>
    <t>1191/2024/SAN</t>
  </si>
  <si>
    <t>JUAN DAVID ORJUELA GARAVITO</t>
  </si>
  <si>
    <t>CONVERGINT COLOMBIA SERVICIOS DE INTEGRACION SAS</t>
  </si>
  <si>
    <t>Carrera 9 113 52 OFICINA 1405</t>
  </si>
  <si>
    <t>juridica@9alliance.co</t>
  </si>
  <si>
    <t>20262300000828CS</t>
  </si>
  <si>
    <t>1192/2024/SAN</t>
  </si>
  <si>
    <t>WALTHER DARIO LOPEZ GIRALDO</t>
  </si>
  <si>
    <t>SEC SEL S.A.S.</t>
  </si>
  <si>
    <t>CALLE 25 SUR 46 173</t>
  </si>
  <si>
    <t>contabilidad@sellosdeseguridad.net</t>
  </si>
  <si>
    <t>20262300000838CS</t>
  </si>
  <si>
    <t>1193/2024/SAN</t>
  </si>
  <si>
    <t>CARLOS ALBERTO GOMEZ MONTOYA</t>
  </si>
  <si>
    <t>SECURICITY S.A.S</t>
  </si>
  <si>
    <t>CALLE 51 NO. 54 42</t>
  </si>
  <si>
    <t>securicity@une.net.co</t>
  </si>
  <si>
    <t>20262300000848CS</t>
  </si>
  <si>
    <t>1195/2024/SAN</t>
  </si>
  <si>
    <t>CASTAÑO OTALVARO DUBIER</t>
  </si>
  <si>
    <t>SECURITE TECHNOLOGY SYSTEM IMPORTS S.A.S EN LIQUIDACION</t>
  </si>
  <si>
    <t>CALLE 16 NRO. 6 31 LOCAL 7 EDIFICIO AYDA</t>
  </si>
  <si>
    <t>spsimportaciones@gmail.com</t>
  </si>
  <si>
    <t>20262300000858CS</t>
  </si>
  <si>
    <t>1196/2024/SAN</t>
  </si>
  <si>
    <t>FERNANDO BAUTISTA QUIRAMA</t>
  </si>
  <si>
    <t>SECURITY ACCESS FB S.A.S</t>
  </si>
  <si>
    <t>CR 28 NO. 85 A 24 P 1</t>
  </si>
  <si>
    <t>dep.contable@security-access.com.co</t>
  </si>
  <si>
    <t>20262300000868CS</t>
  </si>
  <si>
    <t>1197/2024/SAN</t>
  </si>
  <si>
    <t>GILMER ANDRES DUQUE GUEVARA</t>
  </si>
  <si>
    <t>SECURITY IMPORT &amp; ELECTRONICS LTDA</t>
  </si>
  <si>
    <t>CALLE 57 U SUR NO. 76 A - 63</t>
  </si>
  <si>
    <t>PIDUKE2@GMAIL.COM</t>
  </si>
  <si>
    <t>20264200003677CS</t>
  </si>
  <si>
    <t>02/02/52026</t>
  </si>
  <si>
    <t>2025018027CE</t>
  </si>
  <si>
    <t>LHV 605</t>
  </si>
  <si>
    <t>20264200003687CS</t>
  </si>
  <si>
    <t>2025013652CE</t>
  </si>
  <si>
    <t>UBW 606</t>
  </si>
  <si>
    <t>20264200003697CS</t>
  </si>
  <si>
    <t>2025001013CE</t>
  </si>
  <si>
    <t>EOO 539</t>
  </si>
  <si>
    <t>20264200003707CS</t>
  </si>
  <si>
    <t>2025015227CE</t>
  </si>
  <si>
    <t>NFV 998</t>
  </si>
  <si>
    <t>20264200003717CS</t>
  </si>
  <si>
    <t>2025015970CE</t>
  </si>
  <si>
    <t>NFU 923</t>
  </si>
  <si>
    <t>20264200003727CS</t>
  </si>
  <si>
    <t>2025015228CE</t>
  </si>
  <si>
    <t>LVW 079</t>
  </si>
  <si>
    <t>20264200003737CS</t>
  </si>
  <si>
    <t>2025015971CE</t>
  </si>
  <si>
    <t>LUX 863</t>
  </si>
  <si>
    <t>ACTO TERMINADO POR SER APERTURA SANCION</t>
  </si>
  <si>
    <t>20252300101757CS</t>
  </si>
  <si>
    <t>829/2024/SAN</t>
  </si>
  <si>
    <t>BETHSI GIOVANNA TORRES HERNANDEZ</t>
  </si>
  <si>
    <t>CR 15 78 33 LC 2 214</t>
  </si>
  <si>
    <t>bethsitorres@hotmail.com</t>
  </si>
  <si>
    <t>Cuenta de TIPO DE NOTIFICACIÓN</t>
  </si>
  <si>
    <t>Etiquetas de columna</t>
  </si>
  <si>
    <t>Etiquetas de fila</t>
  </si>
  <si>
    <t>Total general</t>
  </si>
  <si>
    <t>OPCIÓN</t>
  </si>
  <si>
    <t>RECURSO</t>
  </si>
  <si>
    <t>TERMINOS RECURSOS</t>
  </si>
  <si>
    <t xml:space="preserve">ENVIO CITACION </t>
  </si>
  <si>
    <t>NOTIFICADOR</t>
  </si>
  <si>
    <t>DEPENDENCIAS</t>
  </si>
  <si>
    <t>ACCEDE</t>
  </si>
  <si>
    <t>100 DESPACHO SUPERINTENDENTE</t>
  </si>
  <si>
    <t>PENDIENTE DE NOTIFICAR</t>
  </si>
  <si>
    <t>ACEPTA Y ORDENA</t>
  </si>
  <si>
    <t>110 OFICINA DE CONTROL INTERNO</t>
  </si>
  <si>
    <t>TERMINADO PRODUCTO NO CONFORME</t>
  </si>
  <si>
    <t>RECURSO DE QUEJA</t>
  </si>
  <si>
    <t>AMPLIACIÓN DE MEDIO ARMADO, TECNOLÓGICO Y CANINO</t>
  </si>
  <si>
    <t>ACLARA Y CORRIGE</t>
  </si>
  <si>
    <t>120 OFICINA DE PLANEACIÓN</t>
  </si>
  <si>
    <t xml:space="preserve">TERMINADO  </t>
  </si>
  <si>
    <t>AMPLIACIÓN DE MODALIDAD PARA LOS SERVICIOS DE VIGILANCIA Y SEGURIDAD PRIVADA</t>
  </si>
  <si>
    <t>130 OFICINA ASESORA JURIDICA</t>
  </si>
  <si>
    <t>NOTIFICAR ELECTRÓNICAMENTE</t>
  </si>
  <si>
    <t>AMPLIACIÓN O DISMINUCIÓN DE PUNTOS DE VIGILANCIA PARA LOS DEPARTAMENTOS DE SEGURIDAD</t>
  </si>
  <si>
    <t>APRUEBA</t>
  </si>
  <si>
    <t>PDTE HACER AVISO</t>
  </si>
  <si>
    <t>Santiago Arbeláez</t>
  </si>
  <si>
    <t>140 OFICINA DE SISTEMAS</t>
  </si>
  <si>
    <t>PDTE HACER EJECUTORIA</t>
  </si>
  <si>
    <t>200 DESPACHO DELEGATURA PARA EL CONTROL</t>
  </si>
  <si>
    <t>HACER AVISO</t>
  </si>
  <si>
    <t>APROBACIÓN DEL PEIS: PLAN EDUCATIVO INSTITUCIONAL EN SEGURIDAD PRIVADA</t>
  </si>
  <si>
    <t>AVOCA</t>
  </si>
  <si>
    <t>210 GRUPO DE INVESTIGACIONES ADMINISTRATIVAS PRELIMINARES - IAP</t>
  </si>
  <si>
    <t>PDTE POR REVISIÓN EJECUTORIA</t>
  </si>
  <si>
    <t>PEDTE REVISIÓN CITACIÓN</t>
  </si>
  <si>
    <t>AUTO ABRE PERIODO PROBATORIO</t>
  </si>
  <si>
    <t>CADUCA Y ARCHIVA</t>
  </si>
  <si>
    <t>HACER CITACIÓN</t>
  </si>
  <si>
    <t>AUTO AVERIGUACIONES PRELIMINARES</t>
  </si>
  <si>
    <t>300 SECRETARIA GENERAL</t>
  </si>
  <si>
    <t>PDTE FIRMA CITACIÓN</t>
  </si>
  <si>
    <t>AUTO AVOCA</t>
  </si>
  <si>
    <t>CONCEDE PARCIALMENTE</t>
  </si>
  <si>
    <t>310 GRUPO DE RECURSOS HUMANOS</t>
  </si>
  <si>
    <t>PDTE POR FIRMA EJECUTORIA</t>
  </si>
  <si>
    <t>Marcela Altahona</t>
  </si>
  <si>
    <t>AUTO DE FIJACIÓN</t>
  </si>
  <si>
    <t>CONFIRMA PARCIALMENTE</t>
  </si>
  <si>
    <t>330 GRUPO DE GESTION DOCUMENTAL, ARCHIVO Y CORRESPONDENCIA</t>
  </si>
  <si>
    <t>AUTO DE RECONOCIENDO PERSONA JURÍDICA</t>
  </si>
  <si>
    <t>340 GRUPO DE CONTROL INTERNO DISCIPLINARIO</t>
  </si>
  <si>
    <t>Erika Lopez</t>
  </si>
  <si>
    <t>350 GRUPO DE RECURSOS FISICOS Y ADQUISICIONES</t>
  </si>
  <si>
    <t>Jeniffer Solano</t>
  </si>
  <si>
    <t>AUTO DE EMBARGO</t>
  </si>
  <si>
    <t>DECLARA IMPROCEDENTE</t>
  </si>
  <si>
    <t>360 GRUPO DE CONTRATOS</t>
  </si>
  <si>
    <t>Xileny Gomez</t>
  </si>
  <si>
    <t>DECLARA Y ARCHIVA</t>
  </si>
  <si>
    <t>370 GRUPO DE ATENCIÓN AL USUARIO</t>
  </si>
  <si>
    <t>Jose Mario Ribon</t>
  </si>
  <si>
    <t>CADUCIDAD FACULTAD SANCIONATORIA</t>
  </si>
  <si>
    <t>DECLARA EXTEMPORÁNEA</t>
  </si>
  <si>
    <t>400 DESPACHO DELEGATURA PARA LA OPERACIÓN</t>
  </si>
  <si>
    <t>Marbel Vanegas</t>
  </si>
  <si>
    <t>CAMBIO DE DIRECCIÓN DE LA UNIDAD CANINA</t>
  </si>
  <si>
    <t>DECLARA NO PROBADAS</t>
  </si>
  <si>
    <t>CAMBIO DE JEFE DE SEGURIDAD</t>
  </si>
  <si>
    <t>DECRETA</t>
  </si>
  <si>
    <t>CAMBIO DE RAZÓN SOCIAL</t>
  </si>
  <si>
    <t>DESISTE</t>
  </si>
  <si>
    <t>CAMBIOS DE DOMICILIO DE DEPARTAMENTOS DE SEGURIDAD</t>
  </si>
  <si>
    <t>CANCELACIÓN DE ACREDITACIÓN</t>
  </si>
  <si>
    <t>CANCELACIÓN DE AGENCIA O SUCURSAL</t>
  </si>
  <si>
    <t>LIBRA</t>
  </si>
  <si>
    <t>CANCELACIÓN DE INSCRIPCIÓN EN EL REGISTRO</t>
  </si>
  <si>
    <t>CANCELACIÓN LICENCIA DE FUNCIONAMIENTO EMPRESA DE SEGURIDAD</t>
  </si>
  <si>
    <t>MULTA</t>
  </si>
  <si>
    <t>CONTROL DE LEGALIDAD DE ASAMBLEA GENERAL PARA COOPERATIVAS DE VIGILANCIA Y SEGURIDAD PRIVADA</t>
  </si>
  <si>
    <t>NO ACCEDER</t>
  </si>
  <si>
    <t>CONTROL DE LEGALIDAD DE REFORMA DE ESTATUTOS DE COOPERATIVAS</t>
  </si>
  <si>
    <t>NO CONCEDE</t>
  </si>
  <si>
    <t>DECLARA DECAIMIENTO</t>
  </si>
  <si>
    <t>NO REPONER</t>
  </si>
  <si>
    <t>RECONOCER</t>
  </si>
  <si>
    <t>REPONE</t>
  </si>
  <si>
    <t>IMPOSICIÓN MEDIDA CAUTELAR</t>
  </si>
  <si>
    <t>REVOCA</t>
  </si>
  <si>
    <t>SIN EFECTOS</t>
  </si>
  <si>
    <t>SUSPENDE</t>
  </si>
  <si>
    <t>INCLUSIÓN DE NUEVOS CURSOS DE CAPACITACIÓN</t>
  </si>
  <si>
    <t>TRASLADO</t>
  </si>
  <si>
    <t>INCLUSIÓN Y EXCLUSIÓN DE PERSONAS A ESCOLTAR DE DEPARTAMENTOS DE SEGURIDAD.</t>
  </si>
  <si>
    <t>DECLARAR APROBADA</t>
  </si>
  <si>
    <t>INCLUSIÓN Y EXCLUSIÓN DE USUARIOS A VEHÍCULO BLINDADO</t>
  </si>
  <si>
    <t>DECLARESE</t>
  </si>
  <si>
    <t>INCREMENTO DE PERSONAL OPERATIVO DE DEPARTAMENTOS DE SEGURIDAD.</t>
  </si>
  <si>
    <t>NO REVOCAR</t>
  </si>
  <si>
    <t>INCREMENTO DEL NÚMERO DE ESCOLTAS DE DEPARTAMENTOS DE SEGURIDAD</t>
  </si>
  <si>
    <t>REVOCA PARCIALMENTE</t>
  </si>
  <si>
    <t>INFORME DE OPERACIONES AÉREAS</t>
  </si>
  <si>
    <t>CONCEDE Y CORRIGE</t>
  </si>
  <si>
    <t>DESISTIMIENTO TÁCITO</t>
  </si>
  <si>
    <t>LEVANTAMIENTO MEDIDA CAUTELAR</t>
  </si>
  <si>
    <t>AMPLIAR</t>
  </si>
  <si>
    <t>LICENCIA DE FUNCIONAMIENTO - COOPERATIVAS DE TRABAJO ASOCIADO EN VIGILANCIA Y SEGURIDAD PRIVADA</t>
  </si>
  <si>
    <t>DECLARAR PROBADA</t>
  </si>
  <si>
    <t>DECLARA</t>
  </si>
  <si>
    <t>LICENCIA DE FUNCIONAMIENTO - DEPARTAMENTOS DE CAPACITACIÓN</t>
  </si>
  <si>
    <t>ADMITIR</t>
  </si>
  <si>
    <t>LICENCIA DE FUNCIONAMIENTO - EMPRESA BLINDADORA CON TIPO ARRENDAMIENTO</t>
  </si>
  <si>
    <t>LICENCIA DE FUNCIONAMIENTO - EMPRESA TRANSPORTADORA DE VALORES</t>
  </si>
  <si>
    <t>LICENCIA DE FUNCIONAMIENTO - EMPRESAS BLINDADORAS DE VEHICULOS</t>
  </si>
  <si>
    <t>LICENCIA DE FUNCIONAMIENTO - EMPRESAS CON ARMAS Y SIN ARMAS</t>
  </si>
  <si>
    <t>LICENCIA DE FUNCIONAMIENTO - ESCUELAS DE CAPACITACIÓN</t>
  </si>
  <si>
    <t>LICENCIA EXTENSIVA DE GRUPOS EMPRESARIALES</t>
  </si>
  <si>
    <t>MANDAMIENTO DE PAGO</t>
  </si>
  <si>
    <t>MODIFICACIÓN DE PLACA POR CAMBIO DE SERVICIO</t>
  </si>
  <si>
    <t>MODIFICACIÓN DE RESOLUCIÓN</t>
  </si>
  <si>
    <t>PERDIDA DE FUERZA EJECUTORIA</t>
  </si>
  <si>
    <t>REGISTRO DE CÓDIGOS CANINOS</t>
  </si>
  <si>
    <t>RESUELVE EXCEPCIONES</t>
  </si>
  <si>
    <t>RESUELVE RECURSO DE APELACIÓN</t>
  </si>
  <si>
    <t>RESUELVE RECURSO DE QUEJA</t>
  </si>
  <si>
    <t>RESUELVE RECURSO DE RECONSIDERACIÓN</t>
  </si>
  <si>
    <t>SILENCIO PROCESAL POSITIVO</t>
  </si>
  <si>
    <t>SOLICITUD DE INSCRIPCIÓN EN EL REGISTRO</t>
  </si>
  <si>
    <t>SOLICITUD RECUSACIÓN</t>
  </si>
  <si>
    <t>SUSPENCIÓN DE COBRO COACTIVO</t>
  </si>
  <si>
    <t>EXCEPCIONES AL MANDAMIENTO DE PAGO</t>
  </si>
  <si>
    <t>AUTORIZACIÓN DE AMPLIACIÓN DE PUNTOS DE VIGILANCIA</t>
  </si>
  <si>
    <t>ARCHIVO DE SOLICITUD</t>
  </si>
  <si>
    <t>YESSICA TATIANA MONTOYA MONTOYA</t>
  </si>
  <si>
    <t xml:space="preserve">DANIEL MAURICIO CARDENAS GOMEZ </t>
  </si>
  <si>
    <t>HAYLER RICARDO ACOSTA CASTILLO</t>
  </si>
  <si>
    <t xml:space="preserve">JAVIER DARIO AVILES AVILES </t>
  </si>
  <si>
    <t xml:space="preserve">JOHNNY IRIARTE </t>
  </si>
  <si>
    <t xml:space="preserve">LUIS FELIPE MINA MERA </t>
  </si>
  <si>
    <t xml:space="preserve">LUIS FERNANDO CAMARGO INFANTE </t>
  </si>
  <si>
    <t xml:space="preserve">JUAN DE JESUS GONZALEZ GONZALEZ </t>
  </si>
  <si>
    <t xml:space="preserve">DIANA YANETH ZULUAGA MEJIA </t>
  </si>
  <si>
    <t>ALBEIRO DE JESUS GIRALDO RAMIREZ</t>
  </si>
  <si>
    <t>RALF ALONSO JARAMILLO AVENDAÑO</t>
  </si>
  <si>
    <t>NELSON TRUJILLO</t>
  </si>
  <si>
    <t>CAMILO ISMAEL GOMEZ</t>
  </si>
  <si>
    <t>HIDALGO</t>
  </si>
  <si>
    <t>CARLOS ARMANDO CASTAÑO FORERO</t>
  </si>
  <si>
    <t>LUIS ALBERTO CASTELLANOS BONET</t>
  </si>
  <si>
    <t>ANGELA LILIANA RIVERA LIZCANO</t>
  </si>
  <si>
    <t>AMBROSIO GALINDO VALERO</t>
  </si>
  <si>
    <t>CLARIANT (COLOMBIA)</t>
  </si>
  <si>
    <t>DEIBY ALBEIRO RABELO LAGUADO</t>
  </si>
  <si>
    <t>GELVER GUILLERMO MORENO SANABRIA</t>
  </si>
  <si>
    <t>JOHN ALEXANDER PUENTES RAMIREZ</t>
  </si>
  <si>
    <t>LEIDY ANDREA PEÑA CARRILLO</t>
  </si>
  <si>
    <t>EDUARD DELAZCAR MOSQUERA CARRERO</t>
  </si>
  <si>
    <t>CARLOS ALBERTO MENDEZ HERNANDEZ</t>
  </si>
  <si>
    <t>ANDRES EUSSE BRICEÑO</t>
  </si>
  <si>
    <t>ACCI S A S</t>
  </si>
  <si>
    <t>ARMANDO BARBERI ABADIA</t>
  </si>
  <si>
    <t>MARIA NHORA BOTERO DE PALACIO</t>
  </si>
  <si>
    <t xml:space="preserve">JUAN CARLOS ZABALA CASTILLO </t>
  </si>
  <si>
    <t>TOBON CAMELO S EN C TOCA ESTEREO</t>
  </si>
  <si>
    <t>JOHN JAIRO GUERRERO LAVERDE</t>
  </si>
  <si>
    <t>IGLESIA UNIVERSAL DEL REINO DE DIOS</t>
  </si>
  <si>
    <t>ARMANDO BAQUERO AGUILERA</t>
  </si>
  <si>
    <t>MARMOLES VENEZIANOS S.A.S</t>
  </si>
  <si>
    <t>HITOS URBANOS S.A.S</t>
  </si>
  <si>
    <t>INTERAMERICANA DE ASESORIAS JURIDICAS LIMITADA</t>
  </si>
  <si>
    <t>JUAN FELIPE GALINDO BOTERO</t>
  </si>
  <si>
    <t>INVERSIONES SANTA DIVINA S.A.S</t>
  </si>
  <si>
    <t>SAN FELIPE GABO S.A.S</t>
  </si>
  <si>
    <t>LEASING CORFICOLOMBIANA S.A COMPAÑIA DE FINANCIAMIENTO</t>
  </si>
  <si>
    <t>POLITECNICO GRANCOLOMBIANO</t>
  </si>
  <si>
    <t xml:space="preserve">SOCIEDAD DE CIRUGIA DE BOGOTA HOSPITAL SAN JOSE </t>
  </si>
  <si>
    <t>INVERSIONES Y NEGOCIOS DEL CARIBE INNECARIBE S.A.S.</t>
  </si>
  <si>
    <t>GALAXY GROUP INVESTMENT S.A.S</t>
  </si>
  <si>
    <t>SISTEMAS Y TELECOMUNICACIONES DEL ORIENTE S.A.S.</t>
  </si>
  <si>
    <t>FABIAN DAVID SALAZARCARREÑO</t>
  </si>
  <si>
    <t>EDIFICIO MEDELLIN P.H.</t>
  </si>
  <si>
    <t>SOL YILENE RUIZ</t>
  </si>
  <si>
    <t>EDINSON PINTO ESPITIA</t>
  </si>
  <si>
    <t>EDIFICIO SEGUROS BOLÍVAR</t>
  </si>
  <si>
    <t>JUAN CAMILO GUTIERREZ JIMENEZ</t>
  </si>
  <si>
    <t xml:space="preserve">JORGE ENRIQUE RAMIREZ CASTELLANOS </t>
  </si>
  <si>
    <t>ALBERT MAURICIO MENDOZA LAGOS</t>
  </si>
  <si>
    <t>E.A.S. SOLUCIONES DE SANTANDER S.A.S.</t>
  </si>
  <si>
    <t>JENNY ROCIO SUAREZ ARCHILA</t>
  </si>
  <si>
    <t xml:space="preserve">ROBINSON SANTIAGO OSPINO </t>
  </si>
  <si>
    <t>EDIFICIO RESIDENCIAL VILLA ROSARIO.</t>
  </si>
  <si>
    <t>DANIEL ALEJANDRO TORRES VILLAREAL</t>
  </si>
  <si>
    <t xml:space="preserve">BAYRON CORREA BALCAZAR </t>
  </si>
  <si>
    <t xml:space="preserve">DANIEL EDUARDO ARAQUE GONZALEZ </t>
  </si>
  <si>
    <t>CARBOMAX DE COLOMBIA S.A.S.</t>
  </si>
  <si>
    <t xml:space="preserve">WILLIAM RICARDO FERNANDEZ VILLAMIL </t>
  </si>
  <si>
    <t xml:space="preserve">MARIA DE LOS ANGELES MENESES TORRES </t>
  </si>
  <si>
    <t>JAIRO BUITRAGO GALVIS</t>
  </si>
  <si>
    <t>MARIANGELA IRAGORRI CASAS</t>
  </si>
  <si>
    <t>ERSON DAVID RAMOS ARANGO</t>
  </si>
  <si>
    <t>SAMIR HADAD LEMOS</t>
  </si>
  <si>
    <t>HOLLMAN ALVEIRO SANCHEZ BURGOS</t>
  </si>
  <si>
    <t>ALVARO GOMEZ BARRIOS</t>
  </si>
  <si>
    <t>GERMAN HORTUA LOSADA</t>
  </si>
  <si>
    <t xml:space="preserve">LUIS ERNESTO MURILLO GUTIERREZ </t>
  </si>
  <si>
    <t>GERARDO CHACON MORENO</t>
  </si>
  <si>
    <t>ANDRES MAURICIO PINILLA CHAVEZ</t>
  </si>
  <si>
    <t>GABRIEL MESA ZULETA</t>
  </si>
  <si>
    <t>EDIFICIO CARDENAS P.H</t>
  </si>
  <si>
    <t>COMPLEJOS URBANOS &amp; EDIFICIOS S.A.S</t>
  </si>
  <si>
    <t>OSVALDO CORZO PEREZ</t>
  </si>
  <si>
    <t>LUIS ALBERTO CARDENAS HIGUERA</t>
  </si>
  <si>
    <t>EDITH CHAVEZ CORTES</t>
  </si>
  <si>
    <t>JOSE ABDON GALINDO SANCHEZ</t>
  </si>
  <si>
    <t>GONZALO ANDRES GALARZA MOZO</t>
  </si>
  <si>
    <t>DIANA MARCELA PIRA REYES</t>
  </si>
  <si>
    <t>LUIS ALFONSO GARZON MEDINA</t>
  </si>
  <si>
    <t>JUAN CARLOS POSADA CARDENAS</t>
  </si>
  <si>
    <t>HERNANDO VEGA MUÑOZ</t>
  </si>
  <si>
    <t>JAIME ABRAHAN MURRA PARDO</t>
  </si>
  <si>
    <t>BAUER &amp;CO SA</t>
  </si>
  <si>
    <t xml:space="preserve">LUIS EDUARDO LOZANO MENDOZA </t>
  </si>
  <si>
    <t>TRAINING INT S A EN LIQUIDACION</t>
  </si>
  <si>
    <t>ADMINISTRACION E INVERSIONES COMERCIALES S.A. ADEINCO S.A.</t>
  </si>
  <si>
    <t>CESAR AUGUSTO ANDRADE SERRANO</t>
  </si>
  <si>
    <t>CESAR MANUEL GARCIA NIÑO</t>
  </si>
  <si>
    <t>ESCUELA DE VIGILANCIA Y SEGURIDAD PRIVADA 911 S.A.S</t>
  </si>
  <si>
    <t>SECURITY ON S.A.S. EN LIQUIDACION</t>
  </si>
  <si>
    <t>QUICK SMART TECH S.A.S.</t>
  </si>
  <si>
    <t>SDEINFORMACIONITS SAS</t>
  </si>
  <si>
    <t xml:space="preserve">CAMILO EDUARDO VELASQUEZ TURBAY </t>
  </si>
  <si>
    <t xml:space="preserve">COMANDANTE DE LA SEPTIMA BRIGADA DEL EJERCITO NACIONAL </t>
  </si>
  <si>
    <t>COMANDANTE DEPARTAMENTO POLICIA META</t>
  </si>
  <si>
    <t>ESQUEMA DE SEGURIDAD DEL COMANDANTE DE LA CUARTA DIVISION DEL EJERCITO NACIONAL</t>
  </si>
  <si>
    <t>REAL TIME CONSULTING AND SERVICES S.A.S.</t>
  </si>
  <si>
    <t>PCN TECNOLOGIA S.A.S EN LIQUIDACIÓN</t>
  </si>
  <si>
    <t>VHZ INGENIERIA SAS. SOCIEDAD POR ACCIONES SIMPLIFICADA</t>
  </si>
  <si>
    <t>PEDRO RAMON EMILIANI CATINCHI</t>
  </si>
  <si>
    <t>ONE SOLUTION POSITION S.A.S</t>
  </si>
  <si>
    <t>PGS COLOMBIA S.A.S</t>
  </si>
  <si>
    <t>TECNICAS ELECTRICAS Y ELECTRONICAS LIMITADA</t>
  </si>
  <si>
    <t>PROCESOS CORPORATIVOS LTDA EN LIQUIDACIÓN</t>
  </si>
  <si>
    <t>VIDEONET SAS</t>
  </si>
  <si>
    <t>TECNOLOGIA INTEGRAL EN SISTEMAS PRODUCTIVOS, INFORMATICOS Y MERCANTILES EN LIQUIDACION</t>
  </si>
  <si>
    <t>SEGURIDAD EN LINEA SAS</t>
  </si>
  <si>
    <t>TELEMATICA SAS</t>
  </si>
  <si>
    <t>TELESOURCE SAS</t>
  </si>
  <si>
    <t>TOB ROD S.A.S. "EN LIQUIDACIÓN"</t>
  </si>
  <si>
    <t>MARTHA LUCIA REYES RINCON</t>
  </si>
  <si>
    <t>MAXIMA QUALITY SERVICES S.A.S. EN LIQUIDACION</t>
  </si>
  <si>
    <t>MERCADO ELECTRONICO S.A.S EN LIQUIDACION</t>
  </si>
  <si>
    <t>MICRO CHIPS COMUNICACIONES S.A.S. - EN LIQUIDACION</t>
  </si>
  <si>
    <t>MICROMOTORES S.A.S</t>
  </si>
  <si>
    <t>QUINSER S.A.S.</t>
  </si>
  <si>
    <t>INVERSIONES ARGÉN S.A.S.</t>
  </si>
  <si>
    <t>SECURITY STORE LIMITADA "EN LIQUIDACION"</t>
  </si>
  <si>
    <t>SOLUCIONES EMPRESARIALES RRM SAS</t>
  </si>
  <si>
    <t>SERVITECNOLOGY E&amp;C S A S - EN LIQUIDACION</t>
  </si>
  <si>
    <t>EMPRESA DE SEGURIDAD ELECTRONICA LTDA</t>
  </si>
  <si>
    <t>ZAPATA Y URRUTIA S.A.S.</t>
  </si>
  <si>
    <t>I.V.V. COLOMBIA S.A.S. EN LIQUIDACION</t>
  </si>
  <si>
    <t>JACOM INVERSIONES SAS - EN LIQUIDACION</t>
  </si>
  <si>
    <t>JHON FREDY SALAZAR MONSALVE</t>
  </si>
  <si>
    <t xml:space="preserve">PALOMINO SOLUCIONES Y TECNOLOGIA S.A.S. </t>
  </si>
  <si>
    <t>LUIS FERNANDO TORO GARCIA</t>
  </si>
  <si>
    <t>LUIS CARLOS TUSARMA ORTIZ</t>
  </si>
  <si>
    <t xml:space="preserve">JULIAN LIBARDO LEDESMA TOBÓN </t>
  </si>
  <si>
    <t>ROGER ARTURO BERTEL LESMES</t>
  </si>
  <si>
    <t>DITTER AMADO CASTRILLON RESTREPO</t>
  </si>
  <si>
    <t xml:space="preserve">LAURA MILENA GARZON ORJUELA </t>
  </si>
  <si>
    <t>SERGIO ANDRES FUENTES GOMEZ</t>
  </si>
  <si>
    <t xml:space="preserve">CLAUDIA MARGARITA DÍAZ SARMIENTO </t>
  </si>
  <si>
    <t>ANDRES CAMILO DELGADO GOMEZ</t>
  </si>
  <si>
    <t>ALVARO ANDRES CIFUENTE CANO</t>
  </si>
  <si>
    <t>SERGIO EMILIO ARBOLEDA JAIMES</t>
  </si>
  <si>
    <t>MARCO ANTONIO CÁRDENAS CUERVO</t>
  </si>
  <si>
    <t>OSCAR ORLANDO ESPAÑA ESPAÑA</t>
  </si>
  <si>
    <t xml:space="preserve">INES CRISTINA USME MURILLO </t>
  </si>
  <si>
    <t xml:space="preserve">E-STAR EXPERIENCIA DE VIGILANCIA DE ALTO NIVEL S.A.S EN LIQUIDACIÓN </t>
  </si>
  <si>
    <t>HERMES MAURICIO BRAVO RAMIREZ</t>
  </si>
  <si>
    <t>FORD MOTOR COLOMBIA S A S</t>
  </si>
  <si>
    <t>MARIA FERNANDA CABAL DE LONDOÑO E HIJOS &amp; CIA S.C.A. SOCIEDAD CIVIL</t>
  </si>
  <si>
    <t>INVERSIONES TRANSCARMAR LTDA - EN LIQUIDACION</t>
  </si>
  <si>
    <t>EMPRESA DE VIGILANCIA Y SEGURIDAD PRIVADA TOTAL LIMITADA - VISEGTOL LTDA</t>
  </si>
  <si>
    <t>CONSEJO PRIVADO DE COMPETITIVIDAD</t>
  </si>
  <si>
    <t>TREFILADOS DE COLOMBIA S.A.S</t>
  </si>
  <si>
    <t>GRUAS Y EQUIPOS S.A.S</t>
  </si>
  <si>
    <t>JORGE ALBERTO VARGAS GUTIERRREZ</t>
  </si>
  <si>
    <t>GERMAN ALONSO LOPEZ CALVO</t>
  </si>
  <si>
    <t>SERGIO ANDRES CRUZ GUTIERREZ</t>
  </si>
  <si>
    <t>ANDRES HURTADO FERNANDEZ</t>
  </si>
  <si>
    <t>ALEJANDRO CALDERON RIOS</t>
  </si>
  <si>
    <t>HERAN DAVID NAVARRETE RAMIREZ</t>
  </si>
  <si>
    <t>ANGIE TATIANA RUIZ HERRERA</t>
  </si>
  <si>
    <t>KIMBERLYN CAROLINA RIVERA MARTINEZ</t>
  </si>
  <si>
    <t>GERARDO ANTONIO PEDRAZA SANCHEZ</t>
  </si>
  <si>
    <t>OSCAR DARIO LOZANO ZAPATA</t>
  </si>
  <si>
    <t>DANIEL FELIPE QUIROGA RAYO</t>
  </si>
  <si>
    <t>HOLLMAN HADDER CHAVEZ RUEDA</t>
  </si>
  <si>
    <t>CORRAL RESTREPO &amp; CIA S.C.A.</t>
  </si>
  <si>
    <t>INVERSIONES OSOPARDO S.A.S.</t>
  </si>
  <si>
    <t>RASHID ABDULLA I.B AL - REMAIHI</t>
  </si>
  <si>
    <t>FIONA NIC DHONNACHA</t>
  </si>
  <si>
    <t>ALEXANDER SUAREZ</t>
  </si>
  <si>
    <t>MAGDA YULEY CORREA</t>
  </si>
  <si>
    <t>JANNETH CECILIA MENDEZ FARFAN</t>
  </si>
  <si>
    <t>ANDRES FRANCISCO ROMERO RODRIGUEZ</t>
  </si>
  <si>
    <t>BRAYAN GREGORIO MARTIN DIAZ</t>
  </si>
  <si>
    <t>GUSTAVO ALBERTO PENAGOS LOPERA</t>
  </si>
  <si>
    <t>JERSUN MENESES GOMEZ</t>
  </si>
  <si>
    <t>YOHESMA CAROLINA ESCOBAR LASCARRO</t>
  </si>
  <si>
    <t>ALEX HOMERO PACHECO VEGA</t>
  </si>
  <si>
    <t>JUAN CARLOS ERASO NASNER</t>
  </si>
  <si>
    <t>fabio andres ramirez gamboa</t>
  </si>
  <si>
    <t>MARIA FERNANDA CARDENAS SIUTA</t>
  </si>
  <si>
    <t>diego fernando ruiz prada</t>
  </si>
  <si>
    <t>CLEVER CESAR CONSUEGRA MARQUEZ</t>
  </si>
  <si>
    <t>EDISON ESNEIDER LOPEZ SANCHEZ</t>
  </si>
  <si>
    <t>JOSE ALEJANDRO TORRES CESPEDES</t>
  </si>
  <si>
    <t>pablo jose agudelo sepulveda</t>
  </si>
  <si>
    <t>HERMANN WILCHES ARANGO</t>
  </si>
  <si>
    <t>EDISON YESID SUAREZ MONROY</t>
  </si>
  <si>
    <t>CARLOS CESAR CALDERON CASTILLO</t>
  </si>
  <si>
    <t>MIREYA CAROLINA MADROÑERO DELGADO</t>
  </si>
  <si>
    <t>FRAN ENRIQUE MESA VANEGAS</t>
  </si>
  <si>
    <t xml:space="preserve">RAFAEL ANTONIO PEÑA GONZALEZ </t>
  </si>
  <si>
    <t>DONANGELL RAFAEL ARDILA ELIMIANI</t>
  </si>
  <si>
    <t xml:space="preserve">JULIO ENRIQUE VARGAS VALDIVIESO </t>
  </si>
  <si>
    <t xml:space="preserve">ALFONSO NEIRA PINTO </t>
  </si>
  <si>
    <t>RODEMA PARTNERS S A S</t>
  </si>
  <si>
    <t>PEDRO GUILLERMO ORTIZ NOVOA</t>
  </si>
  <si>
    <t>CRISTHIAN VALENCIA PALMA</t>
  </si>
  <si>
    <t>CAMILA MARIANA SANTAMARIA BALEN</t>
  </si>
  <si>
    <t>DIAMONDS GROUP S A S</t>
  </si>
  <si>
    <t>ASSISPREX SAS</t>
  </si>
  <si>
    <t>GABRICA S.A.S.</t>
  </si>
  <si>
    <t xml:space="preserve">JUAN MANUEL CABAL VILLEGAS </t>
  </si>
  <si>
    <t xml:space="preserve">SANDRA ISABEL VELEZ FRANCO </t>
  </si>
  <si>
    <t>SANTIAGO LONDOÑO CAMACHO</t>
  </si>
  <si>
    <t>ESCUELA NACIONAL DE SEGURIDAD PRIVADA SECURITY 067 LTDA</t>
  </si>
  <si>
    <t>ESCUELA POLITECNICA DE SEGURIDAD LTDA</t>
  </si>
  <si>
    <t>ACADEMIA SUPERIOR DE VIGILANCIA Y SEGURIDAD PRIVADA EL CONDOR LTDA</t>
  </si>
  <si>
    <t>EDWIN FERNEY MORENO CRUZ</t>
  </si>
  <si>
    <t>MARITZA VERA CARRILLO</t>
  </si>
  <si>
    <t>ISRAEL RAMIREZ BOTELLO</t>
  </si>
  <si>
    <t>JORGE ENRIQUE LLANOS DE LOS REYES</t>
  </si>
  <si>
    <t>PRODUCTOS DIFFER S.A.S.</t>
  </si>
  <si>
    <t>URBANIZACIÓN LA ARBOLEDA</t>
  </si>
  <si>
    <t>SCV SECURITY LTDA.</t>
  </si>
  <si>
    <t>MARIA EMELINA VACA PERILLA</t>
  </si>
  <si>
    <t>ACTION SECURITY S.A.S. "EN LIQUIDACIÓN"</t>
  </si>
  <si>
    <t>AGROCAMPO S A S</t>
  </si>
  <si>
    <t>ADRIANA MARCELA CABRALES BELTRAN</t>
  </si>
  <si>
    <t>CONTINENTE S.A.S</t>
  </si>
  <si>
    <t>FREDDY DE JESÚS BARÓN OROZCO</t>
  </si>
  <si>
    <t>CONJUNTO RESIDENCIAL ALAMEDA 45</t>
  </si>
  <si>
    <t>MARICELA RESTREPO SALAZAR</t>
  </si>
  <si>
    <t>BACKCOPS TECHNOLOGY INTELLIGENT S.A.S - EN LIQUIDACION</t>
  </si>
  <si>
    <t>COMERCIALIZADORA STAR DE COLOMBIA S.A.S.</t>
  </si>
  <si>
    <t>DATANET EN LIQUIDACION</t>
  </si>
  <si>
    <t>NO APLICA 2</t>
  </si>
  <si>
    <t>CONJUNTO RESIDENCIAL VILLA FONTANA</t>
  </si>
  <si>
    <t>CENTRAL DE COMUNICACIONES S.A EN LIQUIDACIÓN</t>
  </si>
  <si>
    <t>COMERCIALIZADORA CURXOR S.A.S EN LIQUIDACIÓN</t>
  </si>
  <si>
    <t>MARYED CRISTINA TOBON JIMENEZ</t>
  </si>
  <si>
    <t>MADERAS CEDRO NEGRO LTDA EN LIQUIDACIÓN</t>
  </si>
  <si>
    <t>PERSOM EMPRESA DE SERVICIOS TEMPORALES S.A.S</t>
  </si>
  <si>
    <t>EAGLE COMMERCIAL S.A</t>
  </si>
  <si>
    <t>ARINC SISTEMAS AEROPORTUARIOS DE COLOMBIA SAS</t>
  </si>
  <si>
    <t>ARTIUM COMPANY SAS</t>
  </si>
  <si>
    <t>AUTOMA SAS</t>
  </si>
  <si>
    <t>BACKBONE COMUNICACIONES LTDA</t>
  </si>
  <si>
    <t>SOLUCIONES ESBO SAS</t>
  </si>
  <si>
    <t>//NO REGISTRA</t>
  </si>
  <si>
    <t>EDIFICIO AQUA</t>
  </si>
  <si>
    <t>TORONTO DE COLOMBIA LTDA</t>
  </si>
  <si>
    <t>MASTIN SEGURIDAD LTDA</t>
  </si>
  <si>
    <t>LUCELLY SOTTO SANCHEZ</t>
  </si>
  <si>
    <t>ASOCIACION DE PADRES DE FAMILIA DE LA INSTITUCION EDUCATIVA DISTRITAL NACIONES UNIDAS II - EN LIQUIDACION</t>
  </si>
  <si>
    <t>SANTIAGO MOLANO LUNA</t>
  </si>
  <si>
    <t>ANDRES REBOLLEDO COBO</t>
  </si>
  <si>
    <t>SEGURIDAD PRIVADA TIMANCO LTDA</t>
  </si>
  <si>
    <t>ADRIAN GIOVANNY GUERRERO DORADO</t>
  </si>
  <si>
    <t>SHIELD SECURITY BRIGADE LTDA</t>
  </si>
  <si>
    <t>JUAN SEBASTIAN AGUILAR</t>
  </si>
  <si>
    <t>SER SEGURIDAD LTDA</t>
  </si>
  <si>
    <t>C.I.P COMPAÑIA INTERNACIONAL DE PROTECCIÓN OMAHER SEGURIDAD ANTES OMAHER SEGURIDAD LTDA</t>
  </si>
  <si>
    <t>RAPHAEL ISAAC PICCIOTTO LEMPERT</t>
  </si>
  <si>
    <t>SEGURIDAD SUPERIOR LTDА</t>
  </si>
  <si>
    <t>SEGURIDAD JANO LTDA</t>
  </si>
  <si>
    <t>EMPRESA DE VIGILANCIA EL TRIÁNGULO DEL CAFÉ LIMITADA</t>
  </si>
  <si>
    <t>JOSE ALBERTO RAMIREZ ALVAREZ</t>
  </si>
  <si>
    <t>PRETORIAN SECURITY LTDA</t>
  </si>
  <si>
    <t>SEBASTIAN ALBERTO PRIETO</t>
  </si>
  <si>
    <t xml:space="preserve">FREDY GOMEZ RODRIGUEZ </t>
  </si>
  <si>
    <t xml:space="preserve">ROY LUIS GALINDO WEHDEKING </t>
  </si>
  <si>
    <t>CONSTRUCORP S.A.</t>
  </si>
  <si>
    <t xml:space="preserve">OLMAN FREDY SALAZAR CHALARCA </t>
  </si>
  <si>
    <t>CT COLOMBIA SOLUCIONES Y SERVICIOS SAS</t>
  </si>
  <si>
    <t>EMPRESA PARA LA SEGURIDAD URBANA - ESU</t>
  </si>
  <si>
    <t>ESTUDIOS GEOFÍSICOS DE COLOMBIA S.A.S.</t>
  </si>
  <si>
    <t>INTELLIGENT BUILDINGS CORPORATION - ZORTEK SYSTEMS</t>
  </si>
  <si>
    <t>EXTREME TECHNOLOGIES S.A.</t>
  </si>
  <si>
    <t>INTERCAMARAS S.AS. - EN LIQUIDACION</t>
  </si>
  <si>
    <t>INVERSIONES SELBOR &amp; SOIR S.A.S. "EN LIQUIDACIÓN"</t>
  </si>
  <si>
    <t>NO REGISTRA.</t>
  </si>
  <si>
    <t>CONJUNTO FUENTES DEL DORADO II</t>
  </si>
  <si>
    <t>804010775.</t>
  </si>
  <si>
    <t>COOPERATIVA DE TRABAJO ASOCIADO SEJARPI CTA</t>
  </si>
  <si>
    <t>NO REGISTRA..</t>
  </si>
  <si>
    <t>CONJUNTO RESIDENCIAL PARQUE LAS QUINTAS</t>
  </si>
  <si>
    <t>EMPRESA ASOCIATIVA DE TRABAJO ROBAYO FORERO</t>
  </si>
  <si>
    <t>ADMINISTRACIONES HUMBERTO GOMEZ VALENCIA S.A.S.</t>
  </si>
  <si>
    <t>GROOVE MEDIA TECHNOLOGIES S.A.S</t>
  </si>
  <si>
    <t>MUEBLES HOSPITALARIOS MB SAS</t>
  </si>
  <si>
    <t>GRUPO EMPRESARIAL PAISATEX S.A.S. "EN LIQUIDACIÓN"</t>
  </si>
  <si>
    <t>PFIZER S A S</t>
  </si>
  <si>
    <t>FURNIELES TRUJILLO ANGEL JUNIOR</t>
  </si>
  <si>
    <t>AVALLTECH S.A.</t>
  </si>
  <si>
    <t>IMPORT RED S A S - EN LIQUIDACION</t>
  </si>
  <si>
    <t xml:space="preserve">A&amp;C ASESORIA Y CONSULTORIA PROFESIONAL TELECOMUNICACIONES LTDA </t>
  </si>
  <si>
    <t>G&amp;R INGENIERIA S.A.S.</t>
  </si>
  <si>
    <t>GARECO S.A.S. EN LIQUIDACIÓN</t>
  </si>
  <si>
    <t>GLOBAL WIDE AREA NETWORK SAS</t>
  </si>
  <si>
    <t>INDUSTRIAL TRADE S.A.S. SIGLA ID-TRADE S.A.S. EN LIQUIDACION</t>
  </si>
  <si>
    <t>INGENIERIA ESTUDIOS Y DISEÑOS SAS</t>
  </si>
  <si>
    <t>GRUPO OPERATIVO EN LOGISTICA. S.A.S.</t>
  </si>
  <si>
    <t>NO REGISTRA...</t>
  </si>
  <si>
    <t>EDIFICIO CANOA</t>
  </si>
  <si>
    <t>FERNANDO ALONSO AGUDELO PALACIO</t>
  </si>
  <si>
    <t>WILSON FREDY URREGO RODRIGUEZ</t>
  </si>
  <si>
    <t>ANDRES MAURICIO DEVIA TRIANA</t>
  </si>
  <si>
    <t>FERNEY HERNANDEZ LOZANO</t>
  </si>
  <si>
    <t>GOMTRU S.A.S EN LIQUIDACION</t>
  </si>
  <si>
    <t xml:space="preserve">OSCAR ALEXANDER RAIGOZA </t>
  </si>
  <si>
    <t>JOHN STEBAN TORRES BALLEN</t>
  </si>
  <si>
    <t>CRISTIAN ALFREDO RIOS HURTADO</t>
  </si>
  <si>
    <t>JUAN PABLO HERRERA OCHOA</t>
  </si>
  <si>
    <t>ALBEIRO DAVID MUÑOZ ALVAREZ</t>
  </si>
  <si>
    <t>CARLOS ALBERTO CARDOZO ORTIZ</t>
  </si>
  <si>
    <t>ZON FRANCA INTERNACIONAL DEL VALLE DE ABURRA</t>
  </si>
  <si>
    <t>INVERSIONES TRANSTURISMO SAS</t>
  </si>
  <si>
    <t>OCRL COLOMBIA CO S.A.S</t>
  </si>
  <si>
    <t xml:space="preserve">GABRIEL ANDRES ACOSTA LIZARAZO </t>
  </si>
  <si>
    <t>NELSON ENRIQUE CASTAÑEDA CALLEJA</t>
  </si>
  <si>
    <t>CUSTODIO MANUEL CERVANTES BOLAÑO</t>
  </si>
  <si>
    <t xml:space="preserve">JUAN RAMON JIMENEZ CIFUENTES </t>
  </si>
  <si>
    <t>C.E. ALERTA INTEGRAL LIMITADA</t>
  </si>
  <si>
    <t>JOHN ALEXANDER GONZALEZ</t>
  </si>
  <si>
    <t>VIANA GABRIELA SUAREZ SANABRIA</t>
  </si>
  <si>
    <t>OSCAR RICARDO ALDANA VELASCO</t>
  </si>
  <si>
    <t>JUAN CARLOS RAMOS PIÑEROS</t>
  </si>
  <si>
    <t>JOSÉ LIBARDO BUENO CASTAÑEDA.</t>
  </si>
  <si>
    <t>JUAN PABLO OLIVEROS GOMEZ</t>
  </si>
  <si>
    <t>TATIANA JULIETH ZAPATA GUTIERREZ</t>
  </si>
  <si>
    <t xml:space="preserve">MAICOL DAVID MARTINEZ ROJAS </t>
  </si>
  <si>
    <t xml:space="preserve">SANDRA LILIANA RIAÑO DAZA </t>
  </si>
  <si>
    <t>GERALDINE VELASQUEZ SAENZ</t>
  </si>
  <si>
    <t>HECTOR CELADA GARCIA</t>
  </si>
  <si>
    <t>DAIBER HUMBERTO RESTREPO GIRALDO</t>
  </si>
  <si>
    <t xml:space="preserve">DAVID FRANCISCO GOMEZ MUÑOZ </t>
  </si>
  <si>
    <t>LUIS ALBERTO CARRERO TARAZONA</t>
  </si>
  <si>
    <t xml:space="preserve">YEISON DAVID USMA MARIN </t>
  </si>
  <si>
    <t xml:space="preserve">YESID SIERRA COLEY </t>
  </si>
  <si>
    <t>JAIRO NORBERTO MONTOYA HERNANDEZ</t>
  </si>
  <si>
    <t>RAFAEL RICARDO GALVIS ARIZA</t>
  </si>
  <si>
    <t xml:space="preserve">LUZ MARINA BONILLA ANGEL </t>
  </si>
  <si>
    <t>ACADEMIA DE SEGURIDAD PRIVADA MARSHALS SERVICE LTDA</t>
  </si>
  <si>
    <t>JOHN HUMBERTO SANCHEZ</t>
  </si>
  <si>
    <t>JUAN CARLOS CELIS HERNANDEZ</t>
  </si>
  <si>
    <t>ELKIN MENESES GOMEZ</t>
  </si>
  <si>
    <t>JUAN CARLOS AVELLANEDA DIAZ</t>
  </si>
  <si>
    <t xml:space="preserve">RESTAURANTE EL BORONDO </t>
  </si>
  <si>
    <t>ESCUELA DE CAPACITACION INTERGLOBAL LIMITADA - ESCAPIN LTDA.</t>
  </si>
  <si>
    <t>JENNIFER PAOL MENDOZA ROMAN</t>
  </si>
  <si>
    <t>CARLOS ANDRES PARRA</t>
  </si>
  <si>
    <t>VICTOR MANUEL EMILIANO PERDOMO PERDOMO</t>
  </si>
  <si>
    <t xml:space="preserve">RICARDO DIAZ CORTES </t>
  </si>
  <si>
    <t>WILLIAM GONZALO HORTA GUEVARA</t>
  </si>
  <si>
    <t>JOSE RICARDO ARCHILA ZAPATA</t>
  </si>
  <si>
    <t>NICOLAS CASTILLO VEGA</t>
  </si>
  <si>
    <t>VIANNEY ENRIQUE HERNANDEZ TEJADA</t>
  </si>
  <si>
    <t>MARIA DEL PILAR PEREIRA HERRERA</t>
  </si>
  <si>
    <t>NOHORA MIREYA TOVAR BASTIDAS</t>
  </si>
  <si>
    <t>CARLOS ANDRES MORENO GARCIA</t>
  </si>
  <si>
    <t>BRUMER VIANEY PEREZ BAENA</t>
  </si>
  <si>
    <t>JAIRO ANDRES ARANGO ORJUELA</t>
  </si>
  <si>
    <t>DIEGO CAMILO BECERRA CASTRO</t>
  </si>
  <si>
    <t>FRANK ALEXANDER IBARRA PELAEZ</t>
  </si>
  <si>
    <t>INTELCOLSECURITY SAS</t>
  </si>
  <si>
    <t>RAFAEL ANTONIO NEITA CHISINO</t>
  </si>
  <si>
    <t>ANDRES MAURICIO CARRILLO BAEZ</t>
  </si>
  <si>
    <t>TRANSPORTADORA DE</t>
  </si>
  <si>
    <t>VALORES FORTHER LTDA</t>
  </si>
  <si>
    <t>MARLON ENRIQUE QUINTERO RIVERA</t>
  </si>
  <si>
    <t>MARIA CAMILA ARENAS MOLINA</t>
  </si>
  <si>
    <t>SERGIO ALEXANDER JIMENEZ AVILA</t>
  </si>
  <si>
    <t>RICARDO AMIN LUGO TORRES</t>
  </si>
  <si>
    <t>HERMANN WICHES ARANGO</t>
  </si>
  <si>
    <t>FRANCISCO JAVIER PEÑA SOLORZANO</t>
  </si>
  <si>
    <t>MARIO DE JESUS SALAS QUINTANA</t>
  </si>
  <si>
    <t xml:space="preserve">JUAN CARLOS VILLANUEVA PERDOMO </t>
  </si>
  <si>
    <t>ANGELA MARCELA LIZCANO LIZARAZO</t>
  </si>
  <si>
    <t>ARMESSO S.A.S.</t>
  </si>
  <si>
    <t>INGENIERIA INSAN S.A.S.</t>
  </si>
  <si>
    <t xml:space="preserve">CARLOS GUILLERMO RESTREPO BUSTAMANTE </t>
  </si>
  <si>
    <t xml:space="preserve">GABRIEL ALEXANDER RODRIGUEZ GELVES </t>
  </si>
  <si>
    <t>2K INVERSIONES Y SERVICIOS</t>
  </si>
  <si>
    <t>SATLOCK LOGISTICA Y SEGURIDAD S A S</t>
  </si>
  <si>
    <t>INVERSIONES NAVARRO HERRERA TECHNOLOGIES S.A.S.</t>
  </si>
  <si>
    <t>JM TECHNOLOGY S.A.S.</t>
  </si>
  <si>
    <t>JM TRACKING S.A.S</t>
  </si>
  <si>
    <t>JOHNSON CONTROLS COLOMBIA LIMITADA</t>
  </si>
  <si>
    <t>MIT INTEGRADORES S.A.S</t>
  </si>
  <si>
    <t>SECUREXA ENERGY &amp; FIRE S.A.S.</t>
  </si>
  <si>
    <t>SENSORMATIC COLOMBIA SAS</t>
  </si>
  <si>
    <t>SH INGENIERIA S A S</t>
  </si>
  <si>
    <t>SOLUTEC SOLUCIONES TECNOLOGICAS S.A.S</t>
  </si>
  <si>
    <t>SOPORTE INTEGRAL DE INGENIERIA Y AUTOMATIZACION S A S</t>
  </si>
  <si>
    <t>SEGURIDAD TORRE FUERTE LTDA</t>
  </si>
  <si>
    <t>INVERSIONES RUAM S.A.S</t>
  </si>
  <si>
    <t>IGLESIA DE DIOS GUIADA POR EL ESPIRITU SANTO</t>
  </si>
  <si>
    <t>AUTOTRAFFIC SA DE CV SUCURSAL COLOMBIA</t>
  </si>
  <si>
    <t>DADCO TECNOLOGY COLOMBIA SAS</t>
  </si>
  <si>
    <t xml:space="preserve">DAVID GUILLERMO GARCIA GOMEZ </t>
  </si>
  <si>
    <t>BLINDEX S.A</t>
  </si>
  <si>
    <t>SSI SECURITY SYSTEM INTEGRATION S.A.S.</t>
  </si>
  <si>
    <t>TECNIULTRA SAS</t>
  </si>
  <si>
    <t>MARISOL RUIZ VEGA</t>
  </si>
  <si>
    <t>JAIME RAFAEL RONDON VIDALES</t>
  </si>
  <si>
    <t>BLU CORP S A S</t>
  </si>
  <si>
    <t xml:space="preserve">FERRETERIA PUNTIALAMBRES S A S </t>
  </si>
  <si>
    <t>OMAR AMADO MARIMÓN ESCOBAR</t>
  </si>
  <si>
    <t>ESCUELA COLOMBIANA DE CAPACITACION EN VIGILANCIA Y SEGURIDAD PRIVADA DENVER LTDA - PEDRO PABLO RICO MORALES,</t>
  </si>
  <si>
    <t>DATA Y SERVICE S.A.S</t>
  </si>
  <si>
    <t>RCN TELEVISION S.A.</t>
  </si>
  <si>
    <t xml:space="preserve">VECTOR LTDA ALQUILER DE VEHICULOS BLINDADOS </t>
  </si>
  <si>
    <t>MANUEL ALEJANDRO CUERVO RIOS</t>
  </si>
  <si>
    <t>C.I. VIVID GREEN S.A.S.</t>
  </si>
  <si>
    <t>FLOTTA SAS</t>
  </si>
  <si>
    <t>VIGILANCIA GUAJIRA LTDA</t>
  </si>
  <si>
    <t>VIACOTUR BLINDADOS LTDA.</t>
  </si>
  <si>
    <t>JAIME ENRIQUE TOVAR TOVAR</t>
  </si>
  <si>
    <t>INVERSIONES PINZON Y PINZON SAS</t>
  </si>
  <si>
    <t>BLIPROC LTDA</t>
  </si>
  <si>
    <t>SEGURIDAD NAPOLES LTDA</t>
  </si>
  <si>
    <t>RUBEN DARIO GUARNIZO TORRES</t>
  </si>
  <si>
    <t>MARIBEL HUESO FLORIDO</t>
  </si>
  <si>
    <t>LUIS JUVENAL PLAZAS CASTRO</t>
  </si>
  <si>
    <t>WILSON ARLEY SALDARRIAGA GÓMEZ</t>
  </si>
  <si>
    <t>NELSON RODRIGO MARTINEZ</t>
  </si>
  <si>
    <t>SEGURIDAD PRIVADA FRONTIER LTDA</t>
  </si>
  <si>
    <t>EMPRESA DE SEGURIDAD Y VIGILANCIA PRIVADA PUMA LTDA</t>
  </si>
  <si>
    <t xml:space="preserve">MIGUEL ERNESTO CAMACHO PRIETO
</t>
  </si>
  <si>
    <t xml:space="preserve">KATERINNE PAOLA MAHECHA GIRALDO
</t>
  </si>
  <si>
    <t xml:space="preserve"> JULIAN HENAO MERCHAN</t>
  </si>
  <si>
    <t>SEGUVISOL LTDA</t>
  </si>
  <si>
    <t>MATECH TECHNOLOGY SAS</t>
  </si>
  <si>
    <t>AW ELECTRONICA LTDA</t>
  </si>
  <si>
    <t>ARROW SECURITY LTDA</t>
  </si>
  <si>
    <t>INVERSIONES MARTINEZ TRILLOS SAS</t>
  </si>
  <si>
    <t>JOSE WEYLES MENDEZ VELASQUEZ</t>
  </si>
  <si>
    <t>INTEGRAL SEGURIDAD PRIVADA LTDA</t>
  </si>
  <si>
    <t>COMPAÑIA DE VIGILANCIA PRIVADA VIGILISTA LTDA</t>
  </si>
  <si>
    <t>HUNTER DOUGLAS DE COLOMBIA S.A.S</t>
  </si>
  <si>
    <t xml:space="preserve">52506944
</t>
  </si>
  <si>
    <t>TMM ALTA GAMA PC SAS EN LIQUIDACION</t>
  </si>
  <si>
    <t>MASEG S.A.S. "EN LIQUIDACIÓN"</t>
  </si>
  <si>
    <t>MASTER RECOVERY LAB. S.A.S</t>
  </si>
  <si>
    <t>MAXSEG SEGURIDAD ELECTRONICA S.A.S "EN LIQUIDACIÓN"</t>
  </si>
  <si>
    <t>PHX SECURITY SYSTEM S A S - EN LIQUIDACION</t>
  </si>
  <si>
    <t>MECANELECTRO S.A.S.</t>
  </si>
  <si>
    <t>MIW COLOMBIA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</si>
</sst>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9"/>
      <color rgb="FF000000"/>
      <name val="Verdana"/>
      <family val="2"/>
    </font>
    <font>
      <b/>
      <sz val="9"/>
      <color theme="0"/>
      <name val="Verdana"/>
      <family val="2"/>
    </font>
    <font>
      <u/>
      <sz val="11"/>
      <color theme="10"/>
      <name val="Aptos Narrow"/>
      <family val="2"/>
      <scheme val="minor"/>
    </font>
    <font>
      <b/>
      <sz val="9"/>
      <name val="Verdana"/>
      <family val="2"/>
    </font>
    <font>
      <sz val="9"/>
      <color theme="1"/>
      <name val="Aptos Narrow"/>
      <family val="2"/>
      <scheme val="minor"/>
    </font>
    <font>
      <sz val="9"/>
      <color rgb="FF000000"/>
      <name val="Verdana"/>
      <family val="2"/>
    </font>
    <font>
      <sz val="9"/>
      <color theme="1"/>
      <name val="Verdana"/>
      <family val="2"/>
    </font>
    <font>
      <sz val="12"/>
      <color rgb="FF4B4B4B"/>
      <name val="Titillium Web"/>
      <family val="2"/>
      <charset val="1"/>
    </font>
    <font>
      <sz val="10"/>
      <color rgb="FF000000"/>
      <name val="Aptos Narrow"/>
    </font>
    <font>
      <sz val="12"/>
      <color rgb="FF4B4B4B"/>
      <name val="Titillium Web"/>
      <charset val="1"/>
    </font>
    <font>
      <sz val="10"/>
      <color theme="1"/>
      <name val="Aptos Narrow"/>
      <family val="2"/>
      <scheme val="minor"/>
    </font>
    <font>
      <sz val="11"/>
      <color rgb="FF000000"/>
      <name val="Aptos Narrow"/>
      <scheme val="minor"/>
    </font>
    <font>
      <sz val="11"/>
      <color rgb="FF000000"/>
      <name val="Aptos Narrow"/>
      <charset val="1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2"/>
      <color rgb="FF4B4B4B"/>
      <name val="Aptos Narrow"/>
      <scheme val="minor"/>
    </font>
    <font>
      <sz val="12"/>
      <color rgb="FF000000"/>
      <name val="Aptos"/>
      <charset val="1"/>
    </font>
    <font>
      <sz val="11"/>
      <color rgb="FF9C0006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color rgb="FF4B4B4B"/>
      <name val="Arial"/>
    </font>
    <font>
      <sz val="11"/>
      <color rgb="FF000000"/>
      <name val="Calibri"/>
    </font>
    <font>
      <b/>
      <sz val="9"/>
      <color theme="0"/>
      <name val="Verdana"/>
    </font>
    <font>
      <sz val="11"/>
      <color rgb="FF242424"/>
      <name val="Aptos Narrow"/>
      <charset val="1"/>
    </font>
    <font>
      <sz val="24"/>
      <color rgb="FF045A8D"/>
      <name val="Titillium Web"/>
      <charset val="1"/>
    </font>
    <font>
      <sz val="12"/>
      <color rgb="FF000000"/>
      <name val="Arial"/>
      <charset val="1"/>
    </font>
    <font>
      <b/>
      <sz val="10"/>
      <color rgb="FF000000"/>
      <name val="Arial"/>
      <charset val="1"/>
    </font>
    <font>
      <sz val="10"/>
      <color rgb="FF000000"/>
      <name val="Arial"/>
      <charset val="1"/>
    </font>
    <font>
      <b/>
      <sz val="11"/>
      <color theme="1"/>
      <name val="Verdana"/>
      <charset val="1"/>
    </font>
    <font>
      <b/>
      <sz val="11"/>
      <color rgb="FF4B4B4B"/>
      <name val="Verdana"/>
      <charset val="1"/>
    </font>
    <font>
      <b/>
      <u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0"/>
      <color theme="1"/>
      <name val="Titillium Web"/>
    </font>
    <font>
      <b/>
      <sz val="9"/>
      <color theme="1"/>
      <name val="Titillium Web"/>
    </font>
    <font>
      <b/>
      <sz val="11"/>
      <color rgb="FF000000"/>
      <name val="Verdana"/>
      <charset val="1"/>
    </font>
  </fonts>
  <fills count="21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7CE"/>
        <bgColor rgb="FF000000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61CBF3"/>
      </top>
      <bottom style="thin">
        <color rgb="FF61CBF3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7" fillId="0" borderId="0" xfId="0" applyFont="1" applyAlignment="1">
      <alignment wrapText="1"/>
    </xf>
    <xf numFmtId="14" fontId="0" fillId="0" borderId="0" xfId="0" applyNumberForma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1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14" fontId="2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3" xfId="0" applyFont="1" applyFill="1" applyBorder="1" applyAlignment="1" applyProtection="1">
      <alignment horizontal="center" vertical="center" wrapText="1"/>
      <protection locked="0"/>
    </xf>
    <xf numFmtId="14" fontId="5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8" borderId="3" xfId="0" applyFont="1" applyFill="1" applyBorder="1" applyAlignment="1" applyProtection="1">
      <alignment horizontal="center" vertical="center" wrapText="1" indent="1"/>
      <protection locked="0"/>
    </xf>
    <xf numFmtId="0" fontId="5" fillId="8" borderId="3" xfId="1" applyFont="1" applyFill="1" applyBorder="1" applyAlignment="1" applyProtection="1">
      <alignment horizontal="center" vertical="center" wrapText="1"/>
      <protection locked="0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14" fontId="3" fillId="6" borderId="3" xfId="0" applyNumberFormat="1" applyFont="1" applyFill="1" applyBorder="1" applyAlignment="1" applyProtection="1">
      <alignment horizontal="center" vertical="center" wrapText="1"/>
      <protection locked="0"/>
    </xf>
    <xf numFmtId="14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3" xfId="0" applyFont="1" applyFill="1" applyBorder="1" applyAlignment="1" applyProtection="1">
      <alignment horizontal="center" vertical="center" wrapText="1"/>
      <protection locked="0"/>
    </xf>
    <xf numFmtId="14" fontId="5" fillId="4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11" borderId="3" xfId="0" applyFont="1" applyFill="1" applyBorder="1" applyAlignment="1" applyProtection="1">
      <alignment horizontal="center" vertical="center" wrapText="1"/>
      <protection locked="0"/>
    </xf>
    <xf numFmtId="14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  <protection locked="0"/>
    </xf>
    <xf numFmtId="14" fontId="3" fillId="12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14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3" xfId="0" applyFont="1" applyFill="1" applyBorder="1" applyAlignment="1" applyProtection="1">
      <alignment horizontal="center" vertical="center" wrapText="1"/>
      <protection locked="0"/>
    </xf>
    <xf numFmtId="14" fontId="5" fillId="14" borderId="3" xfId="0" applyNumberFormat="1" applyFont="1" applyFill="1" applyBorder="1" applyAlignment="1" applyProtection="1">
      <alignment horizontal="center" vertical="center" wrapText="1"/>
      <protection locked="0"/>
    </xf>
    <xf numFmtId="14" fontId="5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14" fontId="0" fillId="10" borderId="1" xfId="0" applyNumberFormat="1" applyFill="1" applyBorder="1" applyAlignment="1" applyProtection="1">
      <alignment horizontal="center"/>
      <protection locked="0"/>
    </xf>
    <xf numFmtId="14" fontId="0" fillId="1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13" borderId="1" xfId="0" applyNumberFormat="1" applyFill="1" applyBorder="1" applyAlignment="1" applyProtection="1">
      <alignment horizontal="center" vertical="center"/>
      <protection locked="0"/>
    </xf>
    <xf numFmtId="0" fontId="0" fillId="10" borderId="1" xfId="0" applyFill="1" applyBorder="1" applyProtection="1">
      <protection locked="0"/>
    </xf>
    <xf numFmtId="0" fontId="0" fillId="15" borderId="1" xfId="0" applyFill="1" applyBorder="1" applyProtection="1">
      <protection locked="0"/>
    </xf>
    <xf numFmtId="0" fontId="0" fillId="0" borderId="0" xfId="0" applyProtection="1">
      <protection locked="0"/>
    </xf>
    <xf numFmtId="0" fontId="0" fillId="16" borderId="1" xfId="0" applyFill="1" applyBorder="1" applyAlignment="1">
      <alignment horizontal="center" vertical="center" wrapText="1"/>
    </xf>
    <xf numFmtId="14" fontId="0" fillId="16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1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9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 applyProtection="1">
      <alignment wrapText="1"/>
      <protection locked="0"/>
    </xf>
    <xf numFmtId="14" fontId="0" fillId="0" borderId="1" xfId="0" applyNumberFormat="1" applyBorder="1" applyProtection="1">
      <protection locked="0"/>
    </xf>
    <xf numFmtId="0" fontId="4" fillId="0" borderId="1" xfId="1" applyBorder="1" applyAlignment="1" applyProtection="1">
      <alignment wrapText="1"/>
      <protection locked="0"/>
    </xf>
    <xf numFmtId="0" fontId="0" fillId="0" borderId="1" xfId="0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14" fontId="0" fillId="0" borderId="7" xfId="0" applyNumberFormat="1" applyBorder="1" applyProtection="1">
      <protection locked="0"/>
    </xf>
    <xf numFmtId="0" fontId="0" fillId="0" borderId="5" xfId="0" applyBorder="1" applyAlignment="1" applyProtection="1">
      <alignment wrapText="1"/>
      <protection locked="0"/>
    </xf>
    <xf numFmtId="0" fontId="4" fillId="0" borderId="1" xfId="1" applyBorder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 applyProtection="1">
      <alignment wrapText="1"/>
      <protection locked="0"/>
    </xf>
    <xf numFmtId="0" fontId="0" fillId="0" borderId="7" xfId="0" applyBorder="1" applyProtection="1">
      <protection locked="0"/>
    </xf>
    <xf numFmtId="0" fontId="0" fillId="0" borderId="7" xfId="0" applyBorder="1" applyAlignment="1" applyProtection="1">
      <alignment wrapText="1"/>
      <protection locked="0"/>
    </xf>
    <xf numFmtId="0" fontId="4" fillId="0" borderId="10" xfId="1" applyBorder="1" applyAlignment="1">
      <alignment wrapText="1"/>
    </xf>
    <xf numFmtId="0" fontId="4" fillId="0" borderId="11" xfId="1" applyBorder="1" applyAlignment="1">
      <alignment wrapText="1"/>
    </xf>
    <xf numFmtId="0" fontId="0" fillId="0" borderId="12" xfId="0" applyBorder="1" applyProtection="1">
      <protection locked="0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0" fillId="0" borderId="5" xfId="0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0" fontId="0" fillId="3" borderId="1" xfId="0" applyFill="1" applyBorder="1" applyProtection="1">
      <protection locked="0"/>
    </xf>
    <xf numFmtId="14" fontId="10" fillId="0" borderId="6" xfId="0" applyNumberFormat="1" applyFont="1" applyBorder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4" fillId="0" borderId="0" xfId="1" applyAlignment="1">
      <alignment wrapText="1"/>
    </xf>
    <xf numFmtId="0" fontId="0" fillId="3" borderId="1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3" fillId="7" borderId="3" xfId="0" applyFont="1" applyFill="1" applyBorder="1" applyAlignment="1" applyProtection="1">
      <alignment horizontal="center" vertical="center" wrapText="1"/>
      <protection locked="0"/>
    </xf>
    <xf numFmtId="15" fontId="0" fillId="0" borderId="1" xfId="0" applyNumberFormat="1" applyBorder="1" applyProtection="1">
      <protection locked="0"/>
    </xf>
    <xf numFmtId="0" fontId="11" fillId="0" borderId="0" xfId="0" applyFont="1"/>
    <xf numFmtId="0" fontId="4" fillId="0" borderId="0" xfId="1"/>
    <xf numFmtId="0" fontId="0" fillId="0" borderId="8" xfId="0" applyBorder="1" applyAlignment="1" applyProtection="1">
      <alignment wrapText="1"/>
      <protection locked="0"/>
    </xf>
    <xf numFmtId="0" fontId="11" fillId="0" borderId="0" xfId="0" applyFont="1" applyProtection="1">
      <protection locked="0"/>
    </xf>
    <xf numFmtId="0" fontId="12" fillId="0" borderId="6" xfId="1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3" fillId="17" borderId="0" xfId="0" applyFont="1" applyFill="1" applyAlignment="1" applyProtection="1">
      <alignment wrapText="1"/>
      <protection locked="0"/>
    </xf>
    <xf numFmtId="0" fontId="4" fillId="0" borderId="1" xfId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16" fontId="0" fillId="0" borderId="1" xfId="0" applyNumberFormat="1" applyBorder="1" applyProtection="1">
      <protection locked="0"/>
    </xf>
    <xf numFmtId="0" fontId="14" fillId="0" borderId="0" xfId="0" applyFont="1" applyProtection="1">
      <protection locked="0"/>
    </xf>
    <xf numFmtId="0" fontId="13" fillId="0" borderId="1" xfId="1" applyFont="1" applyBorder="1" applyProtection="1">
      <protection locked="0"/>
    </xf>
    <xf numFmtId="0" fontId="0" fillId="0" borderId="0" xfId="0" applyAlignment="1">
      <alignment wrapText="1"/>
    </xf>
    <xf numFmtId="0" fontId="15" fillId="0" borderId="0" xfId="0" applyFont="1"/>
    <xf numFmtId="0" fontId="0" fillId="0" borderId="0" xfId="0" applyAlignment="1" applyProtection="1">
      <alignment horizontal="center" vertical="center"/>
      <protection locked="0"/>
    </xf>
    <xf numFmtId="15" fontId="0" fillId="0" borderId="1" xfId="0" applyNumberFormat="1" applyBorder="1" applyAlignment="1" applyProtection="1">
      <alignment horizontal="center" vertical="center"/>
      <protection locked="0"/>
    </xf>
    <xf numFmtId="0" fontId="4" fillId="0" borderId="6" xfId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wrapText="1"/>
      <protection locked="0"/>
    </xf>
    <xf numFmtId="0" fontId="4" fillId="0" borderId="0" xfId="1" applyProtection="1">
      <protection locked="0"/>
    </xf>
    <xf numFmtId="14" fontId="0" fillId="0" borderId="1" xfId="0" applyNumberFormat="1" applyBorder="1" applyAlignment="1" applyProtection="1">
      <alignment wrapText="1"/>
      <protection locked="0"/>
    </xf>
    <xf numFmtId="0" fontId="4" fillId="0" borderId="1" xfId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left" wrapText="1"/>
      <protection locked="0"/>
    </xf>
    <xf numFmtId="0" fontId="0" fillId="18" borderId="1" xfId="0" applyFill="1" applyBorder="1" applyAlignment="1" applyProtection="1">
      <alignment wrapText="1"/>
      <protection locked="0"/>
    </xf>
    <xf numFmtId="14" fontId="16" fillId="0" borderId="13" xfId="0" applyNumberFormat="1" applyFont="1" applyBorder="1" applyAlignment="1">
      <alignment wrapText="1"/>
    </xf>
    <xf numFmtId="0" fontId="17" fillId="0" borderId="0" xfId="0" applyFont="1" applyAlignment="1" applyProtection="1">
      <alignment wrapText="1"/>
      <protection locked="0"/>
    </xf>
    <xf numFmtId="0" fontId="18" fillId="0" borderId="0" xfId="0" applyFont="1" applyProtection="1">
      <protection locked="0"/>
    </xf>
    <xf numFmtId="0" fontId="20" fillId="0" borderId="0" xfId="0" applyFont="1" applyAlignment="1">
      <alignment wrapText="1"/>
    </xf>
    <xf numFmtId="3" fontId="20" fillId="0" borderId="0" xfId="0" applyNumberFormat="1" applyFont="1" applyAlignment="1">
      <alignment wrapText="1"/>
    </xf>
    <xf numFmtId="4" fontId="20" fillId="0" borderId="0" xfId="0" applyNumberFormat="1" applyFont="1" applyAlignment="1">
      <alignment wrapText="1"/>
    </xf>
    <xf numFmtId="0" fontId="19" fillId="19" borderId="0" xfId="0" applyFont="1" applyFill="1" applyAlignment="1">
      <alignment wrapText="1"/>
    </xf>
    <xf numFmtId="11" fontId="20" fillId="0" borderId="0" xfId="0" applyNumberFormat="1" applyFont="1" applyAlignment="1">
      <alignment wrapText="1"/>
    </xf>
    <xf numFmtId="3" fontId="19" fillId="19" borderId="0" xfId="0" applyNumberFormat="1" applyFont="1" applyFill="1" applyAlignment="1">
      <alignment wrapText="1"/>
    </xf>
    <xf numFmtId="0" fontId="21" fillId="0" borderId="0" xfId="0" applyFont="1" applyAlignment="1">
      <alignment wrapText="1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3" fillId="17" borderId="0" xfId="0" applyFont="1" applyFill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0" fillId="0" borderId="6" xfId="0" applyBorder="1"/>
    <xf numFmtId="0" fontId="0" fillId="0" borderId="6" xfId="0" applyBorder="1" applyAlignment="1">
      <alignment wrapText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wrapText="1"/>
      <protection locked="0"/>
    </xf>
    <xf numFmtId="0" fontId="22" fillId="0" borderId="6" xfId="0" applyFont="1" applyBorder="1" applyAlignment="1" applyProtection="1">
      <alignment horizontal="center"/>
      <protection locked="0"/>
    </xf>
    <xf numFmtId="14" fontId="0" fillId="20" borderId="1" xfId="0" applyNumberFormat="1" applyFill="1" applyBorder="1" applyAlignment="1">
      <alignment horizontal="center" vertical="center"/>
    </xf>
    <xf numFmtId="14" fontId="0" fillId="16" borderId="1" xfId="0" applyNumberFormat="1" applyFill="1" applyBorder="1" applyAlignment="1">
      <alignment horizontal="center" vertical="center" wrapText="1"/>
    </xf>
    <xf numFmtId="0" fontId="23" fillId="6" borderId="3" xfId="0" applyFont="1" applyFill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>
      <alignment horizontal="right" indent="2"/>
    </xf>
    <xf numFmtId="0" fontId="14" fillId="0" borderId="6" xfId="0" applyFont="1" applyBorder="1" applyAlignment="1" applyProtection="1">
      <alignment horizontal="center" vertical="center"/>
      <protection locked="0"/>
    </xf>
    <xf numFmtId="14" fontId="0" fillId="0" borderId="7" xfId="0" applyNumberForma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13" fillId="0" borderId="0" xfId="0" applyFont="1" applyProtection="1">
      <protection locked="0"/>
    </xf>
    <xf numFmtId="14" fontId="0" fillId="0" borderId="0" xfId="0" applyNumberFormat="1" applyProtection="1">
      <protection locked="0"/>
    </xf>
    <xf numFmtId="14" fontId="0" fillId="0" borderId="6" xfId="0" applyNumberForma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horizontal="right"/>
      <protection locked="0"/>
    </xf>
    <xf numFmtId="0" fontId="0" fillId="0" borderId="12" xfId="0" applyBorder="1" applyAlignment="1" applyProtection="1">
      <alignment horizontal="right"/>
      <protection locked="0"/>
    </xf>
    <xf numFmtId="0" fontId="0" fillId="0" borderId="10" xfId="0" applyBorder="1" applyAlignment="1">
      <alignment horizontal="right"/>
    </xf>
    <xf numFmtId="14" fontId="0" fillId="0" borderId="5" xfId="0" applyNumberFormat="1" applyBorder="1" applyProtection="1">
      <protection locked="0"/>
    </xf>
    <xf numFmtId="14" fontId="24" fillId="0" borderId="0" xfId="0" applyNumberFormat="1" applyFont="1" applyAlignment="1" applyProtection="1">
      <alignment horizontal="center"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14" fontId="24" fillId="0" borderId="6" xfId="0" applyNumberFormat="1" applyFont="1" applyBorder="1" applyProtection="1">
      <protection locked="0"/>
    </xf>
    <xf numFmtId="14" fontId="0" fillId="0" borderId="9" xfId="0" applyNumberFormat="1" applyBorder="1" applyProtection="1">
      <protection locked="0"/>
    </xf>
    <xf numFmtId="0" fontId="4" fillId="0" borderId="0" xfId="1" applyAlignment="1" applyProtection="1">
      <alignment horizontal="center" vertical="center"/>
      <protection locked="0"/>
    </xf>
    <xf numFmtId="0" fontId="4" fillId="0" borderId="1" xfId="1" applyBorder="1" applyAlignment="1" applyProtection="1">
      <alignment horizontal="left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4" fontId="16" fillId="0" borderId="8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/>
    <xf numFmtId="0" fontId="25" fillId="17" borderId="0" xfId="0" applyFont="1" applyFill="1" applyAlignment="1" applyProtection="1">
      <alignment wrapText="1"/>
      <protection locked="0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14" fontId="0" fillId="15" borderId="1" xfId="0" applyNumberFormat="1" applyFill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wrapText="1"/>
      <protection locked="0"/>
    </xf>
    <xf numFmtId="0" fontId="24" fillId="0" borderId="0" xfId="0" applyFont="1" applyProtection="1">
      <protection locked="0"/>
    </xf>
    <xf numFmtId="0" fontId="26" fillId="0" borderId="0" xfId="0" applyFont="1" applyAlignment="1" applyProtection="1">
      <alignment wrapText="1"/>
      <protection locked="0"/>
    </xf>
    <xf numFmtId="0" fontId="27" fillId="17" borderId="0" xfId="0" applyFont="1" applyFill="1" applyProtection="1">
      <protection locked="0"/>
    </xf>
    <xf numFmtId="0" fontId="28" fillId="0" borderId="0" xfId="0" applyFont="1" applyAlignment="1" applyProtection="1">
      <alignment wrapText="1"/>
      <protection locked="0"/>
    </xf>
    <xf numFmtId="0" fontId="29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30" fillId="0" borderId="0" xfId="0" applyFont="1" applyProtection="1">
      <protection locked="0"/>
    </xf>
    <xf numFmtId="0" fontId="31" fillId="0" borderId="0" xfId="1" applyFont="1" applyProtection="1">
      <protection locked="0"/>
    </xf>
    <xf numFmtId="0" fontId="32" fillId="0" borderId="0" xfId="1" applyFont="1" applyProtection="1">
      <protection locked="0"/>
    </xf>
    <xf numFmtId="0" fontId="32" fillId="0" borderId="1" xfId="1" applyFont="1" applyBorder="1" applyProtection="1">
      <protection locked="0"/>
    </xf>
    <xf numFmtId="0" fontId="33" fillId="17" borderId="0" xfId="0" applyFont="1" applyFill="1" applyAlignment="1" applyProtection="1">
      <alignment wrapText="1"/>
      <protection locked="0"/>
    </xf>
    <xf numFmtId="0" fontId="34" fillId="17" borderId="0" xfId="0" applyFont="1" applyFill="1" applyAlignment="1" applyProtection="1">
      <alignment wrapText="1"/>
      <protection locked="0"/>
    </xf>
    <xf numFmtId="0" fontId="35" fillId="0" borderId="0" xfId="0" applyFont="1" applyProtection="1">
      <protection locked="0"/>
    </xf>
    <xf numFmtId="0" fontId="35" fillId="0" borderId="0" xfId="0" applyFont="1" applyAlignment="1" applyProtection="1">
      <alignment wrapText="1"/>
      <protection locked="0"/>
    </xf>
    <xf numFmtId="3" fontId="20" fillId="0" borderId="0" xfId="0" applyNumberFormat="1" applyFont="1" applyAlignment="1">
      <alignment wrapText="1"/>
    </xf>
    <xf numFmtId="0" fontId="20" fillId="0" borderId="0" xfId="0" applyFont="1" applyAlignment="1">
      <alignment wrapText="1"/>
    </xf>
  </cellXfs>
  <cellStyles count="2">
    <cellStyle name="Hyperlink" xfId="1"/>
    <cellStyle name="Normal" xfId="0" builtinId="0"/>
  </cellStyles>
  <dxfs count="37">
    <dxf>
      <font>
        <strike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0"/>
        </patternFill>
      </fill>
    </dxf>
    <dxf>
      <font>
        <strike val="0"/>
      </font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 patternType="solid">
          <bgColor theme="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numFmt numFmtId="164" formatCode="dd/mm/yyyy"/>
    </dxf>
    <dxf>
      <numFmt numFmtId="164" formatCode="dd/mm/yyyy"/>
    </dxf>
    <dxf>
      <numFmt numFmtId="164" formatCode="dd/mm/yyyy"/>
    </dxf>
    <dxf>
      <numFmt numFmtId="164" formatCode="dd/mm/yyyy"/>
    </dxf>
    <dxf>
      <numFmt numFmtId="164" formatCode="dd/mm/yyyy"/>
    </dxf>
    <dxf>
      <numFmt numFmtId="164" formatCode="dd/mm/yyyy"/>
    </dxf>
    <dxf>
      <numFmt numFmtId="164" formatCode="dd/mm/yyyy"/>
    </dxf>
    <dxf>
      <numFmt numFmtId="164" formatCode="dd/mm/yyyy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[EVIDENCIA BASE ENERO.xlsx]PANEL DE CONTROL!TablaDinámica1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'PANEL DE CONTROL'!$D$3:$D$4</c:f>
              <c:strCache>
                <c:ptCount val="1"/>
                <c:pt idx="0">
                  <c:v>SIN GESTIÓN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'PANEL DE CONTROL'!$C$5:$C$6</c:f>
              <c:strCache>
                <c:ptCount val="1"/>
                <c:pt idx="0">
                  <c:v>Marlon Jiménez</c:v>
                </c:pt>
              </c:strCache>
            </c:strRef>
          </c:cat>
          <c:val>
            <c:numRef>
              <c:f>'PANEL DE CONTROL'!$D$5:$D$6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B-46EC-A413-0853339E55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71918896"/>
        <c:axId val="471902576"/>
      </c:barChart>
      <c:catAx>
        <c:axId val="471918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71902576"/>
        <c:crosses val="autoZero"/>
        <c:auto val="1"/>
        <c:lblAlgn val="ctr"/>
        <c:lblOffset val="100"/>
        <c:noMultiLvlLbl val="0"/>
      </c:catAx>
      <c:valAx>
        <c:axId val="47190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71918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681990</xdr:colOff>
      <xdr:row>3</xdr:row>
      <xdr:rowOff>19050</xdr:rowOff>
    </xdr:from>
    <xdr:to>
      <xdr:col>11</xdr:col>
      <xdr:colOff>257175</xdr:colOff>
      <xdr:row>24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RESPONSABLE FINAL">
              <a:extLst>
                <a:ext uri="{FF2B5EF4-FFF2-40B4-BE49-F238E27FC236}">
                  <a16:creationId xmlns:a16="http://schemas.microsoft.com/office/drawing/2014/main" id="{CE08FE2E-07B8-4411-01AE-BE272FD387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SPONSABLE FIN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78540" y="590550"/>
              <a:ext cx="2194560" cy="3981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527685</xdr:colOff>
      <xdr:row>5</xdr:row>
      <xdr:rowOff>110490</xdr:rowOff>
    </xdr:from>
    <xdr:to>
      <xdr:col>14</xdr:col>
      <xdr:colOff>9525</xdr:colOff>
      <xdr:row>19</xdr:row>
      <xdr:rowOff>131445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TIPO DE NOTIFICACIÓN">
              <a:extLst>
                <a:ext uri="{FF2B5EF4-FFF2-40B4-BE49-F238E27FC236}">
                  <a16:creationId xmlns:a16="http://schemas.microsoft.com/office/drawing/2014/main" id="{EBA03700-CD1A-A83B-1691-C9B0AAF051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PO DE NOTIFICACIÓ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43610" y="1062990"/>
              <a:ext cx="1767840" cy="268795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Esta forma representa una segmentación de datos. La segmentación de datos se admite en Excel 2010 y versiones posteriores.
Si la forma se modificó en una versión anterior de Excel o si el libro se guardó en Excel 2003 o una versión anterior, no se puede usar la segmentación de datos.</a:t>
              </a:r>
            </a:p>
          </xdr:txBody>
        </xdr:sp>
      </mc:Fallback>
    </mc:AlternateContent>
    <xdr:clientData/>
  </xdr:twoCellAnchor>
  <xdr:twoCellAnchor>
    <xdr:from>
      <xdr:col>2</xdr:col>
      <xdr:colOff>1655445</xdr:colOff>
      <xdr:row>20</xdr:row>
      <xdr:rowOff>32385</xdr:rowOff>
    </xdr:from>
    <xdr:to>
      <xdr:col>5</xdr:col>
      <xdr:colOff>2310765</xdr:colOff>
      <xdr:row>35</xdr:row>
      <xdr:rowOff>127635</xdr:rowOff>
    </xdr:to>
    <xdr:graphicFrame macro="">
      <xdr:nvGraphicFramePr>
        <xdr:cNvPr id="6" name="Gráfico 4">
          <a:extLst>
            <a:ext uri="{FF2B5EF4-FFF2-40B4-BE49-F238E27FC236}">
              <a16:creationId xmlns:a16="http://schemas.microsoft.com/office/drawing/2014/main" id="{A5C8250D-5C89-D66A-E046-1DE1FCB64133}"/>
            </a:ext>
            <a:ext uri="{147F2762-F138-4A5C-976F-8EAC2B608ADB}">
              <a16:predDERef xmlns:a16="http://schemas.microsoft.com/office/drawing/2014/main" pred="{EBA03700-CD1A-A83B-1691-C9B0AAF051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ren Stephany Aguilar Cortes" refreshedDate="46038.615709143516" createdVersion="8" refreshedVersion="8" minRefreshableVersion="3" recordCount="2998">
  <cacheSource type="worksheet">
    <worksheetSource ref="A1:CN2960" sheet="BASE"/>
  </cacheSource>
  <cacheFields count="91">
    <cacheField name="ESTADO ACTUAL" numFmtId="0">
      <sharedItems count="3">
        <s v="EN EJECUTORIA"/>
        <s v="NOTIFICADO POR CONDUCTA CONCLUYENTE"/>
        <s v="SIN GESTIÓN"/>
      </sharedItems>
    </cacheField>
    <cacheField name="RESPONSABLE FINAL" numFmtId="0">
      <sharedItems containsBlank="1" count="12">
        <s v="Rafael Bonilla"/>
        <s v="Catalina Rodriguez"/>
        <s v="Karen Aguilar"/>
        <s v="Samuel Flórez"/>
        <s v="Andrés Maestre"/>
        <s v="Daniel Torres"/>
        <s v="Marlon Jiménez"/>
        <s v="Elsamalia Pérez"/>
        <s v="Zabdy Jiménez"/>
        <s v="Blanca Sánchez"/>
        <s v="Fanny Villarraga"/>
        <m/>
      </sharedItems>
    </cacheField>
    <cacheField name="FECHA INICIO DE GESTION" numFmtId="14">
      <sharedItems containsNonDate="0" containsDate="1" containsString="0" containsBlank="1" minDate="2026-01-06T00:00:00" maxDate="2026-01-17T00:00:00"/>
    </cacheField>
    <cacheField name="MEDICION DE INICIO DE GESTIÓN" numFmtId="14">
      <sharedItems containsNonDate="0" containsDate="1" containsString="0" containsBlank="1" minDate="2026-01-06T00:00:00" maxDate="2026-01-10T00:00:00"/>
    </cacheField>
    <cacheField name="TIPO DE NOTIFICACIÓN" numFmtId="0">
      <sharedItems count="2">
        <s v="NOTIFICACIÓN ELECTRÓNICA"/>
        <s v="PENDIENTE DE NOTIFICACIÓN"/>
      </sharedItems>
    </cacheField>
    <cacheField name="FECHA REAL DE NOTIFICACIÓN" numFmtId="14">
      <sharedItems containsDate="1" containsMixedTypes="1" minDate="2026-01-06T00:00:00" maxDate="2026-01-07T00:00:00"/>
    </cacheField>
    <cacheField name="DÍAS DE GESTIÓN" numFmtId="0">
      <sharedItems containsMixedTypes="1" containsNumber="1" containsInteger="1" minValue="0" maxValue="0"/>
    </cacheField>
    <cacheField name="ALERTA" numFmtId="0">
      <sharedItems containsBlank="1"/>
    </cacheField>
    <cacheField name="OBSERVACIONES" numFmtId="0">
      <sharedItems containsBlank="1"/>
    </cacheField>
    <cacheField name="ACTO ADMINISTRATIVO" numFmtId="0">
      <sharedItems containsBlank="1"/>
    </cacheField>
    <cacheField name="FECHA DEL ACTO ADMINISTRATIVO" numFmtId="14">
      <sharedItems containsNonDate="0" containsDate="1" containsString="0" containsBlank="1" minDate="2025-12-18T00:00:00" maxDate="2026-01-17T00:00:00"/>
    </cacheField>
    <cacheField name="FECHA DE ASIGNACIÓN" numFmtId="14">
      <sharedItems containsNonDate="0" containsDate="1" containsString="0" containsBlank="1" minDate="2026-01-06T00:00:00" maxDate="2026-01-17T00:00:00"/>
    </cacheField>
    <cacheField name="FECHA DE GESTION" numFmtId="14">
      <sharedItems containsNonDate="0" containsDate="1" containsString="0" containsBlank="1" minDate="2026-01-06T00:00:00" maxDate="2026-01-17T00:00:00"/>
    </cacheField>
    <cacheField name="NOMBRE USUARIO A QUIEN SE REASIGNA GESTION DE NOTIFICACION" numFmtId="0">
      <sharedItems containsNonDate="0" containsString="0" containsBlank="1"/>
    </cacheField>
    <cacheField name="FECHA DE REASIGNACIÓN" numFmtId="0">
      <sharedItems containsNonDate="0" containsString="0" containsBlank="1"/>
    </cacheField>
    <cacheField name="FECHA DE GESTION REASIGNACION" numFmtId="0">
      <sharedItems containsNonDate="0" containsString="0" containsBlank="1"/>
    </cacheField>
    <cacheField name="PRODUCTO CONFORME" numFmtId="0">
      <sharedItems containsBlank="1"/>
    </cacheField>
    <cacheField name="MOTIVO" numFmtId="0">
      <sharedItems containsBlank="1"/>
    </cacheField>
    <cacheField name="SE REALIZA SUBSANACIÓN" numFmtId="0">
      <sharedItems containsNonDate="0" containsString="0" containsBlank="1"/>
    </cacheField>
    <cacheField name="FECHA DE SUBSANACIÓN " numFmtId="0">
      <sharedItems containsNonDate="0" containsString="0" containsBlank="1"/>
    </cacheField>
    <cacheField name="DEPENDENCIA QUE REMITE EL ACTO ADMINISTRATIVO" numFmtId="0">
      <sharedItems containsBlank="1"/>
    </cacheField>
    <cacheField name="RADICADO DE ENTRADA " numFmtId="0">
      <sharedItems containsBlank="1" containsMixedTypes="1" containsNumber="1" containsInteger="1" minValue="2022006746" maxValue="2025004463"/>
    </cacheField>
    <cacheField name="FECHA RADICADO DE ENTRADA" numFmtId="0">
      <sharedItems containsDate="1" containsBlank="1" containsMixedTypes="1" minDate="2022-03-25T00:00:00" maxDate="2026-02-01T00:00:00"/>
    </cacheField>
    <cacheField name="CEDULA/NIT" numFmtId="0">
      <sharedItems containsBlank="1" containsMixedTypes="1" containsNumber="1" containsInteger="1" minValue="3837973" maxValue="1052403953"/>
    </cacheField>
    <cacheField name="NOMBRE PERSONA JURIDICA o NATURAL" numFmtId="0">
      <sharedItems containsBlank="1"/>
    </cacheField>
    <cacheField name="DIRECCIÓN FÍSICA" numFmtId="0">
      <sharedItems containsBlank="1"/>
    </cacheField>
    <cacheField name="CIUDAD" numFmtId="0">
      <sharedItems containsBlank="1"/>
    </cacheField>
    <cacheField name="CORREO ELECTRÓNICO" numFmtId="0">
      <sharedItems containsBlank="1"/>
    </cacheField>
    <cacheField name="TRÁMITE" numFmtId="0">
      <sharedItems containsBlank="1"/>
    </cacheField>
    <cacheField name="DETALLE DEL TRAMITE (PLACAS, TIPO DE CREDENCIAL)" numFmtId="0">
      <sharedItems containsBlank="1"/>
    </cacheField>
    <cacheField name="DECISIÓN" numFmtId="0">
      <sharedItems containsBlank="1"/>
    </cacheField>
    <cacheField name="¿APLICA CARGUE AL RUNT?" numFmtId="0">
      <sharedItems/>
    </cacheField>
    <cacheField name="FECHA DEL CARGUE AL RUNT" numFmtId="14">
      <sharedItems containsNonDate="0" containsString="0" containsBlank="1"/>
    </cacheField>
    <cacheField name="ESTADO NOTIFICACION ELECTRONICA" numFmtId="0">
      <sharedItems/>
    </cacheField>
    <cacheField name="PROCEDE NOTIFICACIÓN ELECTRONICA" numFmtId="14">
      <sharedItems containsBlank="1"/>
    </cacheField>
    <cacheField name="FECHA ENTREGA A 472 PARA NOTIFICACIÓN ELECTRONICA" numFmtId="14">
      <sharedItems containsNonDate="0" containsDate="1" containsString="0" containsBlank="1" minDate="2025-01-07T00:00:00" maxDate="2026-01-17T00:00:00"/>
    </cacheField>
    <cacheField name="¿SE NOTIFICO ELECTRONICAMENTE?" numFmtId="14">
      <sharedItems containsBlank="1"/>
    </cacheField>
    <cacheField name="FECHA MAXIMA PARA SEGUIMIENTO ENTREGA" numFmtId="14">
      <sharedItems containsDate="1" containsBlank="1" containsMixedTypes="1" minDate="2025-01-14T00:00:00" maxDate="2026-01-24T00:00:00"/>
    </cacheField>
    <cacheField name="FUE EFECTIVA?" numFmtId="14">
      <sharedItems containsBlank="1"/>
    </cacheField>
    <cacheField name="FECHA EFECTIVA DE LA NOTIFICACIÓN ELECTRONICA" numFmtId="14">
      <sharedItems containsNonDate="0" containsDate="1" containsString="0" containsBlank="1" minDate="2026-01-06T00:00:00" maxDate="2026-01-07T00:00:00"/>
    </cacheField>
    <cacheField name="FORMULA CITACIÓN / AVISO" numFmtId="0">
      <sharedItems/>
    </cacheField>
    <cacheField name="TIPO DE ENVIO " numFmtId="0">
      <sharedItems containsBlank="1"/>
    </cacheField>
    <cacheField name="FECHA DE REVISIÓN " numFmtId="14">
      <sharedItems containsNonDate="0" containsDate="1" containsString="0" containsBlank="1" minDate="2026-01-09T00:00:00" maxDate="2026-01-15T00:00:00"/>
    </cacheField>
    <cacheField name="FECHA DE FIRMA" numFmtId="14">
      <sharedItems containsNonDate="0" containsDate="1" containsString="0" containsBlank="1" minDate="2026-01-13T00:00:00" maxDate="2026-01-16T00:00:00"/>
    </cacheField>
    <cacheField name="NUMERO DE RADICADO DE SALIDA" numFmtId="0">
      <sharedItems containsBlank="1"/>
    </cacheField>
    <cacheField name="FECHA DE ENVÍO" numFmtId="14">
      <sharedItems containsNonDate="0" containsDate="1" containsString="0" containsBlank="1" minDate="2026-01-14T00:00:00" maxDate="2026-01-17T00:00:00"/>
    </cacheField>
    <cacheField name="NUMERO DE GUIA (ENVIO FISICO)" numFmtId="0">
      <sharedItems containsNonDate="0" containsString="0" containsBlank="1"/>
    </cacheField>
    <cacheField name="SE ENTREGO EFECTIVAMENTE " numFmtId="0">
      <sharedItems containsNonDate="0" containsString="0" containsBlank="1"/>
    </cacheField>
    <cacheField name="FECHA EFECTIVA DE LA ENTREGA CITACIÓN" numFmtId="14">
      <sharedItems containsNonDate="0" containsString="0" containsBlank="1"/>
    </cacheField>
    <cacheField name="FECHA MAXIMA PARA SEGUIMIENTO ENTREGA - CITACIÓN Y/O COMUNICACIÓN" numFmtId="14">
      <sharedItems containsDate="1" containsMixedTypes="1" minDate="2026-01-21T00:00:00" maxDate="2026-01-24T00:00:00"/>
    </cacheField>
    <cacheField name="ESTADO PROCESO CITACIÓN" numFmtId="0">
      <sharedItems/>
    </cacheField>
    <cacheField name="FECHA MAXIMA DE PRESENTACIÓN DEL USUARIO" numFmtId="14">
      <sharedItems/>
    </cacheField>
    <cacheField name="SE PRESENTÓ?" numFmtId="0">
      <sharedItems containsNonDate="0" containsString="0" containsBlank="1"/>
    </cacheField>
    <cacheField name="NOTIFICADOR PRESENCIAL " numFmtId="0">
      <sharedItems containsBlank="1"/>
    </cacheField>
    <cacheField name="FECHA DE LA NOTIFICACION PERSONAL" numFmtId="0">
      <sharedItems containsNonDate="0" containsDate="1" containsString="0" containsBlank="1" minDate="2025-01-06T00:00:00" maxDate="2025-01-07T00:00:00"/>
    </cacheField>
    <cacheField name="FORMULA AVISO" numFmtId="0">
      <sharedItems/>
    </cacheField>
    <cacheField name="FECHA ELABORACIÓN AVISO" numFmtId="14">
      <sharedItems containsNonDate="0" containsString="0" containsBlank="1"/>
    </cacheField>
    <cacheField name="FECHA REVISION AVISO" numFmtId="14">
      <sharedItems containsNonDate="0" containsString="0" containsBlank="1"/>
    </cacheField>
    <cacheField name="FECHA DE FIRMA DE AVISO" numFmtId="14">
      <sharedItems containsNonDate="0" containsString="0" containsBlank="1"/>
    </cacheField>
    <cacheField name="NUMERO DE RADICADO DEL AVISO" numFmtId="0">
      <sharedItems containsNonDate="0" containsString="0" containsBlank="1"/>
    </cacheField>
    <cacheField name="FECHA ENVÍO AVISO" numFmtId="14">
      <sharedItems containsNonDate="0" containsString="0" containsBlank="1"/>
    </cacheField>
    <cacheField name="No GUIA DEL AVISO " numFmtId="0">
      <sharedItems containsNonDate="0" containsString="0" containsBlank="1"/>
    </cacheField>
    <cacheField name="SE ENTREGO AVISO EFECTIVAMENTE " numFmtId="0">
      <sharedItems containsNonDate="0" containsString="0" containsBlank="1"/>
    </cacheField>
    <cacheField name="FECHA MAXIMA PARA SEGUIMIENTO ENTREGA2" numFmtId="14">
      <sharedItems/>
    </cacheField>
    <cacheField name="ESTADO AVISO" numFmtId="14">
      <sharedItems/>
    </cacheField>
    <cacheField name="ESTADO PUBLICACIÓN" numFmtId="0">
      <sharedItems/>
    </cacheField>
    <cacheField name="FECHA DE PUBLICACIÓN EN PAGINA WEB" numFmtId="14">
      <sharedItems containsNonDate="0" containsString="0" containsBlank="1"/>
    </cacheField>
    <cacheField name="FECHA EFECTIVA DE NOTIFICACION POR AVISO" numFmtId="14">
      <sharedItems/>
    </cacheField>
    <cacheField name="FUE EFECTIVA LA PUBLICACIÓN" numFmtId="14">
      <sharedItems containsNonDate="0" containsString="0" containsBlank="1"/>
    </cacheField>
    <cacheField name="PROCEDE RECURSO" numFmtId="0">
      <sharedItems containsBlank="1"/>
    </cacheField>
    <cacheField name="TIPO DE RECURSO QUE LE PROCEDE" numFmtId="0">
      <sharedItems containsBlank="1"/>
    </cacheField>
    <cacheField name="TÉRMINO RECURSOS" numFmtId="0">
      <sharedItems containsMixedTypes="1" containsNumber="1" containsInteger="1" minValue="0" maxValue="10"/>
    </cacheField>
    <cacheField name="FECHA ESTIMADA PARA REALIZAR DE EJECUTORIA" numFmtId="14">
      <sharedItems containsDate="1" containsMixedTypes="1" minDate="2026-01-21T00:00:00" maxDate="2026-01-22T00:00:00"/>
    </cacheField>
    <cacheField name="PROCEDE EJECUTORIA" numFmtId="0">
      <sharedItems containsBlank="1"/>
    </cacheField>
    <cacheField name="FECHA TRÁMITE EJECUTORIA" numFmtId="14">
      <sharedItems containsNonDate="0" containsString="0" containsBlank="1"/>
    </cacheField>
    <cacheField name="FECHA DE REVISIÓN EJECUTORIA" numFmtId="14">
      <sharedItems containsNonDate="0" containsString="0" containsBlank="1"/>
    </cacheField>
    <cacheField name="FECHA FIRMA EJECUTORIA" numFmtId="14">
      <sharedItems containsNonDate="0" containsString="0" containsBlank="1"/>
    </cacheField>
    <cacheField name="ESTADO EJECUTORIA" numFmtId="0">
      <sharedItems/>
    </cacheField>
    <cacheField name="ESTADO TRASLADOS" numFmtId="0">
      <sharedItems/>
    </cacheField>
    <cacheField name="PROCEDEN MEMORANDOS" numFmtId="0">
      <sharedItems containsBlank="1"/>
    </cacheField>
    <cacheField name="DEPENDENCIA DEL MEMORANDO " numFmtId="0">
      <sharedItems containsNonDate="0" containsString="0" containsBlank="1"/>
    </cacheField>
    <cacheField name="FECHA DE REVISION MEMORANDO " numFmtId="0">
      <sharedItems containsNonDate="0" containsString="0" containsBlank="1"/>
    </cacheField>
    <cacheField name="FECHA FIRMA MEMORANDO" numFmtId="0">
      <sharedItems containsNonDate="0" containsString="0" containsBlank="1"/>
    </cacheField>
    <cacheField name="RADICADO" numFmtId="0">
      <sharedItems containsNonDate="0" containsString="0" containsBlank="1"/>
    </cacheField>
    <cacheField name="FECHA DE ENVIÓ MEMORANDO" numFmtId="0">
      <sharedItems containsNonDate="0" containsString="0" containsBlank="1"/>
    </cacheField>
    <cacheField name="PROCEDEN OFICIOS" numFmtId="0">
      <sharedItems containsBlank="1"/>
    </cacheField>
    <cacheField name="FECHA DE REVISION OFICIO" numFmtId="0">
      <sharedItems containsNonDate="0" containsString="0" containsBlank="1"/>
    </cacheField>
    <cacheField name="FECHA DE FIRMA OFICIO EXTERNO" numFmtId="0">
      <sharedItems containsNonDate="0" containsString="0" containsBlank="1"/>
    </cacheField>
    <cacheField name="RADICADO DEL OFICIO EXTERNO" numFmtId="0">
      <sharedItems containsNonDate="0" containsString="0" containsBlank="1"/>
    </cacheField>
    <cacheField name="FECHA DEL RADICADO OFICIO EXTERNO" numFmtId="0">
      <sharedItems containsNonDate="0" containsString="0" containsBlank="1"/>
    </cacheField>
    <cacheField name="FECHA ENVIO DEL OFICI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1132507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8">
  <r>
    <x v="0"/>
    <x v="0"/>
    <d v="2026-01-06T00:00:00"/>
    <d v="2026-01-06T00:00:00"/>
    <x v="0"/>
    <d v="2026-01-06T00:00:00"/>
    <n v="0"/>
    <s v="A TIEMPO"/>
    <m/>
    <s v="20262300000027CS"/>
    <d v="2026-01-06T00:00:00"/>
    <d v="2026-01-06T00:00:00"/>
    <d v="2026-01-06T00:00:00"/>
    <m/>
    <m/>
    <m/>
    <s v="SI"/>
    <m/>
    <m/>
    <m/>
    <s v="230 GRUPO DE SANCIONES"/>
    <s v="136-204-SAN"/>
    <d v="2025-06-24T00:00:00"/>
    <n v="901626828"/>
    <s v="BLINK SEGURIDAD PRIVADA LTDA"/>
    <m/>
    <m/>
    <s v="gerenciacomercial@blinkseguridad.com"/>
    <s v="RESUELVE RECURSO DE REPOSICIÓN"/>
    <m/>
    <s v="CONFIRMA"/>
    <s v="NO"/>
    <m/>
    <s v="NOTIFICACIÓN ELECTRÓNICA EFECTIVA"/>
    <s v="SI"/>
    <d v="2026-01-06T00:00:00"/>
    <s v="SI"/>
    <d v="2026-01-14T00:00:00"/>
    <s v="SI"/>
    <d v="2026-01-06T00:00:00"/>
    <s v="NO PROCEDE CITACION"/>
    <m/>
    <m/>
    <m/>
    <m/>
    <m/>
    <m/>
    <m/>
    <m/>
    <s v=""/>
    <s v="NO PROCEDE"/>
    <s v=""/>
    <m/>
    <m/>
    <m/>
    <s v="NO PROCEDE"/>
    <m/>
    <m/>
    <m/>
    <m/>
    <m/>
    <m/>
    <m/>
    <s v=""/>
    <s v="NO PROCEDE"/>
    <s v="NO PROCEDE AVISO"/>
    <m/>
    <s v=""/>
    <m/>
    <s v="SI"/>
    <s v="RECURSO DE REPOSICION EN SUBSIDIO APELACION"/>
    <n v="10"/>
    <d v="2026-01-21T00:00:00"/>
    <s v="SI"/>
    <m/>
    <m/>
    <m/>
    <s v="PENDIENTE REVISIÓN EJECUTORIA"/>
    <s v=""/>
    <m/>
    <m/>
    <m/>
    <m/>
    <m/>
    <m/>
    <m/>
    <m/>
    <m/>
    <m/>
    <m/>
    <m/>
  </r>
  <r>
    <x v="1"/>
    <x v="1"/>
    <d v="2026-01-06T00:00:00"/>
    <d v="2026-01-06T00:00:00"/>
    <x v="1"/>
    <s v=""/>
    <s v=""/>
    <s v="A TIEMPO"/>
    <m/>
    <s v="20264100000057CS"/>
    <d v="2026-01-06T00:00:00"/>
    <d v="2026-01-06T00:00:00"/>
    <d v="2026-01-06T00:00:00"/>
    <m/>
    <m/>
    <m/>
    <s v="SI"/>
    <m/>
    <m/>
    <m/>
    <s v="410 GRUPO DE PERMISOS DE ESTADO EMPRESARIALES"/>
    <s v="202501031CE"/>
    <d v="2025-11-26T00:00:00"/>
    <s v="802.013.698-6"/>
    <s v="FULL PROTECTION LTDA"/>
    <m/>
    <m/>
    <s v="NO APLICA"/>
    <s v="APERTURA DE SUCURSALES Y AGENCIAS PARA SERVICIOS DE VIGILANCIA Y SEGURIDAD PRIVADA"/>
    <s v="NO APLICA"/>
    <s v="AUTORIZA"/>
    <s v="NO"/>
    <m/>
    <s v="NO PROCEDE NOTIFICACIÓN ELECTRÓNICA"/>
    <s v="NO"/>
    <m/>
    <m/>
    <s v=""/>
    <m/>
    <m/>
    <s v="NOTIFICAR POR CITACION"/>
    <m/>
    <m/>
    <m/>
    <m/>
    <m/>
    <m/>
    <m/>
    <m/>
    <s v=""/>
    <s v="PENDIENTE GESTIONAR CITACIÓN"/>
    <s v=""/>
    <m/>
    <s v="CATALINA RODRIGUEZ "/>
    <d v="2025-01-06T00:00:00"/>
    <s v="NO APLICA"/>
    <m/>
    <m/>
    <m/>
    <m/>
    <m/>
    <m/>
    <m/>
    <s v=""/>
    <s v="PENDIENTE HACER AVISO"/>
    <s v="EN TRÁMITE NOTIF. POR AVISO"/>
    <m/>
    <s v=""/>
    <m/>
    <m/>
    <m/>
    <e v="#N/A"/>
    <s v="NO APLICA"/>
    <m/>
    <m/>
    <m/>
    <m/>
    <s v="PENDIENTE EJECUTORIA"/>
    <s v=""/>
    <m/>
    <m/>
    <m/>
    <m/>
    <m/>
    <m/>
    <m/>
    <m/>
    <m/>
    <m/>
    <m/>
    <m/>
  </r>
  <r>
    <x v="1"/>
    <x v="1"/>
    <d v="2026-01-06T00:00:00"/>
    <d v="2026-01-06T00:00:00"/>
    <x v="1"/>
    <s v=""/>
    <s v=""/>
    <s v="A TIEMPO"/>
    <m/>
    <s v="20264100000047CS"/>
    <d v="2026-01-06T00:00:00"/>
    <d v="2026-01-06T00:00:00"/>
    <d v="2026-01-06T00:00:00"/>
    <m/>
    <m/>
    <m/>
    <s v="SI"/>
    <m/>
    <m/>
    <m/>
    <s v="410 GRUPO DE PERMISOS DE ESTADO EMPRESARIALES"/>
    <s v="2025014750CE"/>
    <d v="2025-09-25T00:00:00"/>
    <s v="802.013.698-6"/>
    <s v="FULL PROTECTION LTDA"/>
    <m/>
    <m/>
    <s v="NO APLICA"/>
    <s v="APERTURA DE SUCURSALES Y AGENCIAS PARA SERVICIOS DE VIGILANCIA Y SEGURIDAD PRIVADA"/>
    <s v="NO APLICA"/>
    <s v="AUTORIZA"/>
    <s v="NO"/>
    <m/>
    <s v="NO PROCEDE NOTIFICACIÓN ELECTRÓNICA"/>
    <s v="NO"/>
    <m/>
    <m/>
    <s v=""/>
    <m/>
    <m/>
    <s v="NOTIFICAR POR CITACION"/>
    <m/>
    <m/>
    <m/>
    <m/>
    <m/>
    <m/>
    <m/>
    <m/>
    <s v=""/>
    <s v="PENDIENTE GESTIONAR CITACIÓN"/>
    <s v=""/>
    <m/>
    <s v="CATALINA RODRIGUEZ "/>
    <d v="2025-01-06T00:00:00"/>
    <s v="NO APLICA"/>
    <m/>
    <m/>
    <m/>
    <m/>
    <m/>
    <m/>
    <m/>
    <s v=""/>
    <s v="PENDIENTE HACER AVISO"/>
    <s v="EN TRÁMITE NOTIF. POR AVISO"/>
    <m/>
    <s v=""/>
    <m/>
    <m/>
    <m/>
    <e v="#N/A"/>
    <s v="NO APLICA"/>
    <m/>
    <m/>
    <m/>
    <m/>
    <s v="PENDIENTE EJECUTORIA"/>
    <s v=""/>
    <m/>
    <m/>
    <m/>
    <m/>
    <m/>
    <m/>
    <m/>
    <m/>
    <m/>
    <m/>
    <m/>
    <m/>
  </r>
  <r>
    <x v="1"/>
    <x v="1"/>
    <d v="2026-01-06T00:00:00"/>
    <d v="2026-01-06T00:00:00"/>
    <x v="1"/>
    <s v=""/>
    <s v=""/>
    <s v="A TIEMPO"/>
    <m/>
    <s v="20264100000037CS"/>
    <d v="2026-01-06T00:00:00"/>
    <d v="2026-01-06T00:00:00"/>
    <d v="2026-01-06T00:00:00"/>
    <m/>
    <m/>
    <m/>
    <s v="SI"/>
    <m/>
    <m/>
    <m/>
    <s v="410 GRUPO DE PERMISOS DE ESTADO EMPRESARIALES"/>
    <s v="2025006443CE"/>
    <d v="2025-06-09T00:00:00"/>
    <s v="802.013.698-6"/>
    <s v="FULL PROTECTION LTDA"/>
    <m/>
    <m/>
    <s v="NO APLICA"/>
    <s v="CAMBIO REPRESENTANTE LEGAL, ADMINISTRADOR Y/O GERENTES DE SUCURSALES O AGENCIAS."/>
    <s v="NO APLICA"/>
    <s v="AUTORIZA"/>
    <s v="NO"/>
    <m/>
    <s v="NO PROCEDE NOTIFICACIÓN ELECTRÓNICA"/>
    <s v="NO"/>
    <m/>
    <m/>
    <s v=""/>
    <m/>
    <m/>
    <s v="NOTIFICAR POR CITACION"/>
    <m/>
    <m/>
    <m/>
    <m/>
    <m/>
    <m/>
    <m/>
    <m/>
    <s v=""/>
    <s v="PENDIENTE GESTIONAR CITACIÓN"/>
    <s v=""/>
    <m/>
    <s v="CATALINA RODRIGUEZ "/>
    <d v="2025-01-06T00:00:00"/>
    <s v="NO APLICA"/>
    <m/>
    <m/>
    <m/>
    <m/>
    <m/>
    <m/>
    <m/>
    <s v=""/>
    <s v="PENDIENTE HACER AVISO"/>
    <s v="EN TRÁMITE NOTIF. POR AVISO"/>
    <m/>
    <s v=""/>
    <m/>
    <m/>
    <m/>
    <e v="#N/A"/>
    <s v="NO APLICA"/>
    <m/>
    <m/>
    <m/>
    <m/>
    <s v="PENDIENTE EJECUTORIA"/>
    <s v=""/>
    <m/>
    <m/>
    <m/>
    <m/>
    <m/>
    <m/>
    <m/>
    <m/>
    <m/>
    <m/>
    <m/>
    <m/>
  </r>
  <r>
    <x v="2"/>
    <x v="2"/>
    <d v="2026-01-07T00:00:00"/>
    <d v="2026-01-07T00:00:00"/>
    <x v="1"/>
    <s v=""/>
    <s v=""/>
    <s v="A TIEMPO"/>
    <m/>
    <s v="20264200000067CS"/>
    <d v="2026-01-06T00:00:00"/>
    <d v="2026-01-07T00:00:00"/>
    <d v="2026-01-07T00:00:00"/>
    <m/>
    <m/>
    <m/>
    <s v="SI"/>
    <m/>
    <m/>
    <m/>
    <s v="420 GRUPO DE ESQUEMAS AUTORPROTECCIÓN"/>
    <s v="2025014552CE"/>
    <d v="2025-09-23T00:00:00"/>
    <s v="900284434-6"/>
    <s v="VEBLINCO LIMITADA"/>
    <m/>
    <m/>
    <s v="principal@veblinco.com"/>
    <s v="DESBLINDAJE"/>
    <s v="HBM109"/>
    <s v="AUTORIZA"/>
    <s v="SI"/>
    <m/>
    <s v="PENDIENTE ENVÍO NOTIFICACIÓN ELECTRÓNICA"/>
    <s v="SI"/>
    <d v="2025-01-07T00:00:00"/>
    <m/>
    <d v="2025-01-14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2"/>
    <d v="2026-01-07T00:00:00"/>
    <d v="2026-01-07T00:00:00"/>
    <x v="1"/>
    <s v=""/>
    <s v=""/>
    <s v="A TIEMPO"/>
    <m/>
    <s v="20264200000097CS"/>
    <d v="2026-01-07T00:00:00"/>
    <d v="2026-01-07T00:00:00"/>
    <d v="2026-01-07T00:00:00"/>
    <m/>
    <m/>
    <m/>
    <s v="SI"/>
    <m/>
    <m/>
    <m/>
    <s v="420 GRUPO DE ESQUEMAS AUTORPROTECCIÓN"/>
    <s v="2025018608CE"/>
    <d v="2025-11-13T00:00:00"/>
    <s v="805003895-9"/>
    <s v="PERSONERÍA SANTIAGO DE CALI"/>
    <m/>
    <m/>
    <s v="despacho@personeriacali.gov.co"/>
    <s v="BLINDAJE Y USO DE VEHÍCULO."/>
    <s v="OJZ781"/>
    <s v="AUTORIZA"/>
    <s v="SI"/>
    <m/>
    <s v="NO PROCEDE NOTIFICACIÓN ELECTRÓNICA"/>
    <s v="NO"/>
    <d v="2025-01-07T00:00:00"/>
    <m/>
    <d v="2025-01-14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3"/>
    <m/>
    <m/>
    <x v="1"/>
    <s v=""/>
    <s v=""/>
    <s v="ALERTA"/>
    <s v="PENDIENTE PRUEBA DE ENTREGA "/>
    <s v="20252300108337CS"/>
    <d v="2025-12-18T00:00:00"/>
    <d v="2026-01-08T00:00:00"/>
    <d v="2026-01-09T00:00:00"/>
    <m/>
    <m/>
    <m/>
    <s v="SI"/>
    <m/>
    <m/>
    <m/>
    <s v="230 GRUPO DE SANCIONES"/>
    <s v="693/2024/SAN"/>
    <s v="NO APLICA"/>
    <n v="900017929"/>
    <s v="COOPERATIVA DE TRABAJO ASOCIADO EN VIGILANCIA - VIGICOOP"/>
    <s v="CARRERA 61 No. 175-41 "/>
    <s v="BOGOTÁ "/>
    <s v="vigilancia_vigicoop@yahoo.es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09T00:00:00"/>
    <d v="2026-01-14T00:00:00"/>
    <s v="20263700001511CS"/>
    <d v="2026-01-14T00:00:00"/>
    <m/>
    <m/>
    <m/>
    <d v="2026-01-21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3"/>
    <m/>
    <m/>
    <x v="1"/>
    <s v=""/>
    <s v=""/>
    <s v="ALERTA"/>
    <s v="PENDIENTE PRUEBA DE ENTREGA "/>
    <s v="20252300108347CS"/>
    <d v="2025-12-18T00:00:00"/>
    <d v="2026-01-08T00:00:00"/>
    <d v="2026-01-09T00:00:00"/>
    <m/>
    <m/>
    <m/>
    <s v="SI"/>
    <m/>
    <m/>
    <m/>
    <s v="230 GRUPO DE SANCIONES"/>
    <s v="848/2024/SAN"/>
    <s v="NO APLICA"/>
    <n v="900023731"/>
    <s v="AVALLTECH S.A. - MARTHA LUCY ARBOLEDA LOPEZ"/>
    <s v="CLL 25 N # 5 N 57 OFICINA 323 "/>
    <s v="CALI"/>
    <s v="asistente3@herreraasociados.co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09T00:00:00"/>
    <d v="2026-01-14T00:00:00"/>
    <s v="20263700001521CS"/>
    <d v="2026-01-14T00:00:00"/>
    <m/>
    <m/>
    <m/>
    <d v="2026-01-21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3"/>
    <m/>
    <m/>
    <x v="1"/>
    <s v=""/>
    <s v=""/>
    <s v="ALERTA"/>
    <s v="PENDIENTE PRUEBA DE ENTREGA "/>
    <s v="20252300108357CS"/>
    <d v="2025-12-18T00:00:00"/>
    <d v="2026-01-08T00:00:00"/>
    <d v="2026-01-09T00:00:00"/>
    <m/>
    <m/>
    <m/>
    <s v="SI"/>
    <m/>
    <m/>
    <m/>
    <s v="230 GRUPO DE SANCIONES"/>
    <s v="968/2024/SAN"/>
    <s v="NO APLICA"/>
    <n v="13440520"/>
    <s v="ESTRADA GLOBAL IMPORTACIONES ahora -ESTRADA MELENDEZ JESUS MARÍA "/>
    <s v="CALLE 4 65 51 "/>
    <s v="MEDELLÍN "/>
    <s v="gpsyrepuestos@hotmail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09T00:00:00"/>
    <d v="2026-01-14T00:00:00"/>
    <s v="20263700001531CS"/>
    <d v="2026-01-14T00:00:00"/>
    <m/>
    <m/>
    <m/>
    <d v="2026-01-21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3"/>
    <m/>
    <m/>
    <x v="1"/>
    <s v=""/>
    <s v=""/>
    <s v="ALERTA"/>
    <s v="PENDIENTE PRUEBA DE ENTREGA "/>
    <s v="20252300108367CS"/>
    <d v="2025-12-18T00:00:00"/>
    <d v="2026-01-08T00:00:00"/>
    <d v="2026-01-09T00:00:00"/>
    <m/>
    <m/>
    <m/>
    <s v="SI"/>
    <m/>
    <m/>
    <m/>
    <s v="230 GRUPO DE SANCIONES"/>
    <s v="983/2024/SAN"/>
    <s v="NO APLICA"/>
    <n v="900453601"/>
    <s v="FUERZA TECNOLOGICA SAS - DIOMER ERNESTO HERNANDEZ DUQUE"/>
    <s v="CARRERA 46 78 49 "/>
    <s v="MEDELLÍN "/>
    <s v="diomerhd@hotmail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09T00:00:00"/>
    <d v="2026-01-15T00:00:00"/>
    <s v="20263700001731CS"/>
    <d v="2026-01-16T00:00:00"/>
    <m/>
    <m/>
    <m/>
    <d v="2026-01-23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3"/>
    <m/>
    <m/>
    <x v="1"/>
    <s v=""/>
    <s v=""/>
    <s v="ALERTA"/>
    <s v="PENDIENTE PRUEBA DE ENTREGA "/>
    <s v="20252300108377CS"/>
    <d v="2025-12-18T00:00:00"/>
    <d v="2026-01-08T00:00:00"/>
    <d v="2026-01-09T00:00:00"/>
    <m/>
    <m/>
    <m/>
    <s v="SI"/>
    <m/>
    <m/>
    <m/>
    <s v="230 GRUPO DE SANCIONES"/>
    <s v="989/2024/SAN"/>
    <s v="NO APLICA"/>
    <n v="830081484"/>
    <s v="GENERAL PROTECCION SERVICE LTDA - JAIME ARTURO MARQUEZ BENITEZ"/>
    <s v="DIAGONAL 86 A # 103 D -22 INT 246 "/>
    <s v="BOGOTÁ "/>
    <s v="gps_ltda@yahoo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09T00:00:00"/>
    <d v="2026-01-14T00:00:00"/>
    <s v="20263700001541CS"/>
    <d v="2026-01-14T00:00:00"/>
    <m/>
    <m/>
    <m/>
    <d v="2026-01-21T00:00:00"/>
    <e v="#REF!"/>
    <s v=""/>
    <m/>
    <m/>
    <m/>
    <e v="#REF!"/>
    <m/>
    <m/>
    <m/>
    <m/>
    <m/>
    <m/>
    <m/>
    <s v=""/>
    <e v="#REF!"/>
    <e v="#REF!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387CS"/>
    <d v="2025-12-18T00:00:00"/>
    <d v="2026-01-08T00:00:00"/>
    <d v="2026-01-11T00:00:00"/>
    <m/>
    <m/>
    <m/>
    <s v="SI"/>
    <m/>
    <m/>
    <m/>
    <s v="230 GRUPO DE SANCIONES"/>
    <s v="1027/2024/SAN"/>
    <s v="NO APLICA"/>
    <n v="900134948"/>
    <s v="IKUSI COLOMBIA S.A.S"/>
    <s v="Carrera 12 # 90 - 20 oficina 408 Bogota"/>
    <s v="BOGOTÁ"/>
    <s v="info@jimenezduarte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397CS"/>
    <d v="2025-12-18T00:00:00"/>
    <d v="2026-01-08T00:00:00"/>
    <d v="2026-01-11T00:00:00"/>
    <m/>
    <m/>
    <m/>
    <s v="SI"/>
    <m/>
    <m/>
    <m/>
    <s v="230 GRUPO DE SANCIONES"/>
    <s v="1038/2024/SAN"/>
    <s v="NO APLICA"/>
    <n v="900920458"/>
    <s v="IMPORTACIONES UNICA S.A.S EN LIQUIDACIÓN"/>
    <s v="Carrera 71 # 3 - 588 LC 2 carretera cordialidad via Galapa"/>
    <s v="GALAPA"/>
    <s v="jorgealvisvergara1958@gmail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07CS"/>
    <d v="2025-12-18T00:00:00"/>
    <d v="2026-01-08T00:00:00"/>
    <d v="2026-01-11T00:00:00"/>
    <m/>
    <m/>
    <m/>
    <s v="SI"/>
    <m/>
    <m/>
    <m/>
    <s v="230 GRUPO DE SANCIONES"/>
    <s v="1049/2024/SAN"/>
    <s v="NO APLICA"/>
    <n v="804004908"/>
    <s v="INGELCAR LTDA"/>
    <s v="Carrera 11 # 31 - 57 - Bucaramanga"/>
    <s v="BUCARAMANGA"/>
    <s v="ingelcarltda@yahoo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17CS"/>
    <d v="2025-12-18T00:00:00"/>
    <d v="2026-01-08T00:00:00"/>
    <d v="2026-01-11T00:00:00"/>
    <m/>
    <m/>
    <m/>
    <s v="SI"/>
    <m/>
    <m/>
    <m/>
    <s v="230 GRUPO DE SANCIONES"/>
    <s v="1068/2024/SAN"/>
    <s v="NO APLICA"/>
    <n v="900375976"/>
    <s v="INTELTRACK S.A.S"/>
    <s v="vda bojaca cond. quintas del bosque casa 18 - CHIA"/>
    <s v="CHIA"/>
    <s v="caroalvarezo@hotmail.com  - nromero@inteltrack-llc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27CS"/>
    <d v="2025-12-18T00:00:00"/>
    <d v="2026-01-08T00:00:00"/>
    <d v="2026-01-11T00:00:00"/>
    <m/>
    <m/>
    <m/>
    <s v="SI"/>
    <m/>
    <m/>
    <m/>
    <s v="230 GRUPO DE SANCIONES"/>
    <s v="1090/2024/SAN"/>
    <s v="NO APLICA"/>
    <n v="79864414"/>
    <s v="JHON ALEXANDER GUTIERREZ RODRIGUEZ"/>
    <s v="Calle 66 # 77B - 16 Bogotá"/>
    <s v="BOGOTÁ"/>
    <s v="johnalexg77@gmail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37CS"/>
    <d v="2025-12-18T00:00:00"/>
    <d v="2026-01-08T00:00:00"/>
    <d v="2026-01-11T00:00:00"/>
    <m/>
    <m/>
    <m/>
    <s v="SI"/>
    <m/>
    <m/>
    <m/>
    <s v="230 GRUPO DE SANCIONES"/>
    <s v="1091/2024/SAN"/>
    <s v="NO APLICA"/>
    <n v="900486582"/>
    <s v="KAVITS COLOMBIA S.A.S"/>
    <s v="Calle 64C # 88A - 05 sur - Bogotá"/>
    <s v="BOGOTÁ"/>
    <s v="jamrironny@hotmail.com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47CS"/>
    <d v="2025-12-18T00:00:00"/>
    <d v="2026-01-08T00:00:00"/>
    <d v="2026-01-11T00:00:00"/>
    <m/>
    <m/>
    <m/>
    <s v="SI"/>
    <m/>
    <m/>
    <m/>
    <s v="230 GRUPO DE SANCIONES"/>
    <s v="1100/2024/SAN"/>
    <s v="NO APLICA"/>
    <n v="900961860"/>
    <s v="LUMIXEN TECHNOLOGY S.A.S"/>
    <s v="TV 93 # 64 - 42 - Bogotá"/>
    <s v="BOGOTÁ"/>
    <s v="cartera@evertech.com.co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57CS"/>
    <d v="2025-12-18T00:00:00"/>
    <d v="2026-01-08T00:00:00"/>
    <d v="2026-01-11T00:00:00"/>
    <m/>
    <m/>
    <m/>
    <s v="SI"/>
    <m/>
    <m/>
    <m/>
    <s v="230 GRUPO DE SANCIONES"/>
    <s v="1142/2024/SAN"/>
    <s v="NO APLICA"/>
    <n v="900070645"/>
    <s v="PARKING OLE S.A"/>
    <s v="Carrera 7 # 32 - 16 oficina 1505 - Bogotá- CRA 48 A N 10 SUR 161 MEDELLIN"/>
    <m/>
    <s v="mardila@olemovilidad.com.co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LERTA"/>
    <s v="10 folios"/>
    <s v="20252300108467CS"/>
    <d v="2025-12-18T00:00:00"/>
    <d v="2026-01-08T00:00:00"/>
    <d v="2026-01-11T00:00:00"/>
    <m/>
    <m/>
    <m/>
    <s v="SI"/>
    <m/>
    <m/>
    <m/>
    <s v="230 GRUPO DE SANCIONES"/>
    <s v="1162/2024/SAN"/>
    <s v="NO APLICA"/>
    <n v="900203341"/>
    <s v="INNOVA SOLUTIONS SAS"/>
    <s v="Calle 95 # 14 - 45 - Bogotá"/>
    <s v="BOGOTÁ"/>
    <s v="eduardo.penaranda@mdlegal.com.co"/>
    <s v="APERTURA SANCIONATORIA / FORMULACIÓN DE CARGOS"/>
    <s v="NO APLICA"/>
    <s v="APERTURA"/>
    <s v="NO"/>
    <m/>
    <s v="NO PROCEDE NOTIFICACIÓN ELECTRÓNICA"/>
    <s v="NO"/>
    <m/>
    <m/>
    <s v=""/>
    <m/>
    <m/>
    <s v="NOTIFICAR POR CITACION"/>
    <s v="FÍSICO"/>
    <d v="2026-01-14T00:00:00"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d v="2026-01-16T00:00:00"/>
    <m/>
    <x v="1"/>
    <s v=""/>
    <s v=""/>
    <s v="VENCIDO"/>
    <m/>
    <s v="20252300108477CS"/>
    <d v="2025-12-18T00:00:00"/>
    <d v="2026-01-08T00:00:00"/>
    <d v="2026-01-16T00:00:00"/>
    <m/>
    <m/>
    <m/>
    <s v="SI"/>
    <m/>
    <m/>
    <m/>
    <s v="230 GRUPO DE SANCIONES"/>
    <s v="1164/2024/SAN"/>
    <s v="NO APLICA"/>
    <n v="900063788"/>
    <s v="QUALITY SYSTEMS C.I"/>
    <s v="TRANSVERSAL 60 # 119 - 30 APTO 108"/>
    <s v="BOGOTA"/>
    <s v="qscolciltda@gmail.com"/>
    <s v="APERTURA SANCIONATORIA / FORMULACIÓN DE CARGOS"/>
    <s v="NO APLICA"/>
    <s v="APERTUR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NO APLICA"/>
    <s v="NO"/>
    <m/>
    <m/>
    <m/>
    <m/>
    <m/>
    <s v="NO"/>
    <m/>
    <m/>
    <m/>
    <m/>
    <m/>
  </r>
  <r>
    <x v="2"/>
    <x v="4"/>
    <d v="2026-01-16T00:00:00"/>
    <m/>
    <x v="1"/>
    <s v=""/>
    <s v=""/>
    <s v="VENCIDO"/>
    <m/>
    <s v="20252300108487CS"/>
    <d v="2025-12-18T00:00:00"/>
    <d v="2026-01-08T00:00:00"/>
    <d v="2026-01-16T00:00:00"/>
    <m/>
    <m/>
    <m/>
    <s v="SI"/>
    <m/>
    <m/>
    <m/>
    <s v="230 GRUPO DE SANCIONES"/>
    <s v="1169/2024/SAN"/>
    <s v="NO APLICA"/>
    <n v="79387474"/>
    <s v="RAFAEL FERNANDO PEREIRA BASTIDAS"/>
    <s v="CRA 15 No. 124-65 OF M1 ED CORPOCENTRO"/>
    <s v="BOGOTA"/>
    <s v="rafael.pereira@imextec.net.co"/>
    <s v="APERTURA SANCIONATORIA / FORMULACIÓN DE CARGOS"/>
    <s v="NO APLICA"/>
    <s v="APERTUR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NO APLICA"/>
    <s v="NO"/>
    <m/>
    <m/>
    <m/>
    <m/>
    <m/>
    <s v="NO"/>
    <m/>
    <m/>
    <m/>
    <m/>
    <m/>
  </r>
  <r>
    <x v="2"/>
    <x v="4"/>
    <d v="2026-01-16T00:00:00"/>
    <m/>
    <x v="1"/>
    <s v=""/>
    <s v=""/>
    <s v="VENCIDO"/>
    <m/>
    <s v="20252300108497CS"/>
    <d v="2025-12-18T00:00:00"/>
    <d v="2026-01-08T00:00:00"/>
    <d v="2026-01-16T00:00:00"/>
    <m/>
    <m/>
    <m/>
    <s v="SI"/>
    <m/>
    <m/>
    <m/>
    <s v="230 GRUPO DE SANCIONES"/>
    <s v="1171/2024/SAN"/>
    <s v="NO APLICA"/>
    <n v="91259562"/>
    <s v="GARCIA MEZA RAUL ARNULFO"/>
    <s v="CARRERA 29 # 45 - 94 OFICINA 803 _x000a_EDIFICIO SEGUROS ATLAS"/>
    <s v="BUCARAMANGA"/>
    <s v="inselcom@outlook.com"/>
    <s v="APERTURA SANCIONATORIA / FORMULACIÓN DE CARGOS"/>
    <s v="NO APLICA"/>
    <s v="APERTUR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NO"/>
    <m/>
    <e v="#N/A"/>
    <s v="EN PROCESO NOTIFICACION / COMUNICACION"/>
    <m/>
    <m/>
    <m/>
    <m/>
    <s v="PENDIENTE EJECUTORIA"/>
    <s v="NO APLICA"/>
    <s v="NO"/>
    <m/>
    <m/>
    <m/>
    <m/>
    <m/>
    <s v="NO"/>
    <m/>
    <m/>
    <m/>
    <m/>
    <m/>
  </r>
  <r>
    <x v="2"/>
    <x v="4"/>
    <d v="2026-01-16T00:00:00"/>
    <m/>
    <x v="1"/>
    <s v=""/>
    <s v=""/>
    <s v="VENCIDO"/>
    <m/>
    <s v="20252300108507CS"/>
    <d v="2025-12-18T00:00:00"/>
    <d v="2026-01-08T00:00:00"/>
    <d v="2026-01-16T00:00:00"/>
    <m/>
    <m/>
    <m/>
    <s v="SI"/>
    <m/>
    <m/>
    <m/>
    <s v="230 GRUPO DE SANCIONES"/>
    <s v="1184/2024/SAN"/>
    <s v="NO APLICA"/>
    <n v="98618340"/>
    <s v="SILVA ESCUDERO RODRIGO ALONSO"/>
    <s v="CALLE 54 34 71"/>
    <s v="MEDELLIN"/>
    <s v="silvaalo@yahoo.com"/>
    <s v="APERTURA SANCIONATORIA / FORMULACIÓN DE CARGOS"/>
    <s v="NO APLICA"/>
    <s v="APERTUR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d v="2026-01-16T00:00:00"/>
    <m/>
    <x v="1"/>
    <s v=""/>
    <s v=""/>
    <s v="VENCIDO"/>
    <m/>
    <s v="20252300108517CS"/>
    <d v="2025-12-18T00:00:00"/>
    <d v="2026-01-08T00:00:00"/>
    <d v="2026-01-16T00:00:00"/>
    <m/>
    <m/>
    <m/>
    <s v="SI"/>
    <m/>
    <m/>
    <m/>
    <s v="230 GRUPO DE SANCIONES"/>
    <s v="1290/2024/SAN"/>
    <s v="NO APLICA"/>
    <n v="811042221"/>
    <s v="THOR INTERNATIONAL S.A.S."/>
    <s v="CL 79B SUR NRO. 50 150 BG 121"/>
    <s v="LA ESTRELLA"/>
    <s v="camilo.gonzalez@thorint.com"/>
    <s v="APERTURA SANCIONATORIA / FORMULACIÓN DE CARGOS"/>
    <s v="NO APLICA"/>
    <s v="APERTUR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52300108527CS"/>
    <d v="2025-12-18T00:00:00"/>
    <d v="2026-01-08T00:00:00"/>
    <m/>
    <m/>
    <m/>
    <m/>
    <m/>
    <m/>
    <m/>
    <m/>
    <m/>
    <s v="1324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52300108537CS"/>
    <d v="2025-12-18T00:00:00"/>
    <d v="2026-01-08T00:00:00"/>
    <m/>
    <m/>
    <m/>
    <m/>
    <m/>
    <m/>
    <m/>
    <m/>
    <m/>
    <s v="1290-2024-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54100108547CS"/>
    <d v="2025-12-18T00:00:00"/>
    <d v="2026-01-08T00:00:00"/>
    <m/>
    <m/>
    <m/>
    <m/>
    <m/>
    <m/>
    <m/>
    <m/>
    <m/>
    <s v="202400179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54100108557CS"/>
    <d v="2025-12-18T00:00:00"/>
    <d v="2026-01-08T00:00:00"/>
    <m/>
    <m/>
    <m/>
    <m/>
    <m/>
    <m/>
    <m/>
    <m/>
    <m/>
    <s v="202501509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54100108567CS"/>
    <d v="2025-12-18T00:00:00"/>
    <d v="2026-01-08T00:00:00"/>
    <m/>
    <m/>
    <m/>
    <m/>
    <m/>
    <m/>
    <m/>
    <m/>
    <m/>
    <s v="2025016067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SE PROYECTÓ LA CITACIÓN 09/01/2026 (ENVIADO A 4-72 PARA NOTIFICACIÓN FISICA Y ELECTRÓNICA)."/>
    <s v="20254100108577CS"/>
    <d v="2025-12-18T00:00:00"/>
    <d v="2026-01-08T00:00:00"/>
    <d v="2026-01-09T00:00:00"/>
    <m/>
    <m/>
    <m/>
    <s v="SI"/>
    <m/>
    <m/>
    <m/>
    <s v="410 GRUPO DE PERMISOS DE ESTADO EMPRESARIALES"/>
    <s v="2025014735CE"/>
    <d v="2025-09-29T00:00:00"/>
    <n v="830092726"/>
    <s v="SINAT LTDA."/>
    <s v="CLL 59 NO. 47 - 21"/>
    <m/>
    <s v="segsinat@gmail.com"/>
    <s v="CESIÓN E INCLUSIÓN DE NUEVOS SOCIOS, FUSIÓN, LIQUIDACIÓN Y VENTA DE EMPRESA"/>
    <s v="NO APLICA"/>
    <s v="AUTORIZA"/>
    <s v="NO"/>
    <m/>
    <s v="NO PROCEDE NOTIFICACIÓN ELECTRÓNICA"/>
    <s v="NO"/>
    <m/>
    <m/>
    <s v=""/>
    <m/>
    <m/>
    <s v="NOTIFICAR POR CITACION"/>
    <s v="AMBAS"/>
    <d v="2026-01-13T00:00:00"/>
    <d v="2026-01-14T00:00:00"/>
    <s v="20263700001431CS"/>
    <d v="2026-01-14T00:00:00"/>
    <m/>
    <m/>
    <m/>
    <d v="2026-01-21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PRODUCTO NO CONFORME (NO COINCIDEN LOS DATOS DE NOTIFICACIÓN CON EL RUES)."/>
    <s v="20254100108587CS"/>
    <d v="2025-12-18T00:00:00"/>
    <d v="2026-01-08T00:00:00"/>
    <d v="2026-01-09T00:00:00"/>
    <m/>
    <m/>
    <m/>
    <s v="NO"/>
    <s v="DATOS DE NOTIFICACIÓN ERRÓNEOS"/>
    <m/>
    <m/>
    <s v="410 GRUPO DE PERMISOS DE ESTADO EMPRESARIALES"/>
    <s v="2025002482CE"/>
    <d v="2025-05-08T00:00:00"/>
    <n v="804011987"/>
    <s v="VIGILANCIA Y SEGURIDAD PRIVADA DINAPOWER LTDA."/>
    <s v="Calle 55 71 54"/>
    <m/>
    <s v="dinapowerltda@gmail.com"/>
    <s v="CESIÓN E INCLUSIÓN DE NUEVOS SOCIOS, FUSIÓN, LIQUIDACIÓN Y VENTA DE EMPRESA"/>
    <s v="NO APLICA"/>
    <s v="AUTORIZA"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ENVIADO A 4-72 PARA NOTIFICACIÓN ELECTRÓNICA"/>
    <s v="20254100108597CS"/>
    <d v="2025-12-18T00:00:00"/>
    <d v="2026-01-08T00:00:00"/>
    <d v="2026-01-09T00:00:00"/>
    <m/>
    <m/>
    <m/>
    <s v="SI"/>
    <m/>
    <m/>
    <m/>
    <s v="410 GRUPO DE PERMISOS DE ESTADO EMPRESARIALES"/>
    <n v="2022006746"/>
    <d v="2022-03-25T00:00:00"/>
    <n v="890911846"/>
    <s v="SEGURIDAD DE COLOMBIA ANTIOQUIA LTDA."/>
    <s v="CARRERA 43 DD 8 - 6"/>
    <m/>
    <s v="contabilidad@sedecol.com; secretaria@sedecol.com"/>
    <s v="CESIÓN E INCLUSIÓN DE NUEVOS SOCIOS, FUSIÓN, LIQUIDACIÓN Y VENTA DE EMPRESA"/>
    <s v="NO APLICA"/>
    <s v="AUTORIZA"/>
    <s v="NO"/>
    <m/>
    <s v="PENDIENTE ENVÍO NOTIFICACIÓN ELECTRÓNICA"/>
    <s v="SI"/>
    <d v="2026-01-09T00:00:00"/>
    <m/>
    <d v="2026-01-19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ENVIADO A 4-72 PARA NOTIFICACIÓN ELECTRÓNICA"/>
    <s v="20254100108607CS"/>
    <d v="2025-12-18T00:00:00"/>
    <d v="2026-01-08T00:00:00"/>
    <d v="2026-01-09T00:00:00"/>
    <m/>
    <m/>
    <m/>
    <s v="SI"/>
    <m/>
    <m/>
    <m/>
    <s v="410 GRUPO DE PERMISOS DE ESTADO EMPRESARIALES"/>
    <n v="2024018799"/>
    <d v="2024-12-26T00:00:00"/>
    <n v="901639853"/>
    <s v="ASERVICON 24/7 LTDA."/>
    <s v="CR 48 A NO. 174 A 41"/>
    <m/>
    <s v="fidelmartinezalayon@gmail.com"/>
    <s v="LICENCIA DE FUNCIONAMIENTO - EMPRESA DE VIGILANCIA Y SEGURIDAD PRIVADA"/>
    <s v="NO APLICA"/>
    <s v="NIEGA"/>
    <s v="NO"/>
    <m/>
    <s v="PENDIENTE ENVÍO NOTIFICACIÓN ELECTRÓNICA"/>
    <s v="SI"/>
    <d v="2026-01-09T00:00:00"/>
    <m/>
    <d v="2026-01-19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PRODUCTO NO CONFORME (EL NOMBRE DE LA EMPRESA QUEDÓ MAL DIGITADO EN EL STICKER)."/>
    <s v="20254100108617CS"/>
    <d v="2025-12-18T00:00:00"/>
    <d v="2026-01-08T00:00:00"/>
    <d v="2026-01-09T00:00:00"/>
    <m/>
    <m/>
    <m/>
    <s v="NO"/>
    <s v="ERROR DE DIGITACIÓN / STICKER RADICACIÓN"/>
    <m/>
    <m/>
    <s v="410 GRUPO DE PERMISOS DE ESTADO EMPRESARIALES"/>
    <s v="2025013328CE"/>
    <d v="2025-09-05T00:00:00"/>
    <n v="901854782"/>
    <s v="SJ TECNOLOGIA S.A.S."/>
    <s v="AV 4 N 26 N 47"/>
    <m/>
    <s v="contacto.tecnologia@sjsp.com.co"/>
    <s v="INSCRIPCIÓN EN EL REGISTRO EN LAS ACTIVIDADES DE IMPORTACIÓN, COMERCIALIZACIÓN, INSTALACIÓN Y ARRENDAMIENTO"/>
    <s v="NO APLICA"/>
    <s v="AUTORIZA"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ENVIADO A 4-72 PARA NOTIFICACIÓN ELECTRÓNICA"/>
    <s v="20254100108627CS"/>
    <d v="2025-12-18T00:00:00"/>
    <d v="2026-01-08T00:00:00"/>
    <d v="2026-01-09T00:00:00"/>
    <m/>
    <m/>
    <m/>
    <s v="SI"/>
    <m/>
    <m/>
    <m/>
    <s v="410 GRUPO DE PERMISOS DE ESTADO EMPRESARIALES"/>
    <s v="2025004779CE"/>
    <d v="2025-05-23T00:00:00"/>
    <n v="900601034"/>
    <s v="LOGIRASTREO S.A.S."/>
    <s v="CR 7 B 12 A 18"/>
    <m/>
    <s v="contabilidad@logirastreo.com"/>
    <s v="INSCRIPCIÓN EN EL REGISTRO EN LAS ACTIVIDADES DE IMPORTACIÓN, COMERCIALIZACIÓN, INSTALACIÓN Y ARRENDAMIENTO"/>
    <s v="NO APLICA"/>
    <s v="NO AUTORIZA"/>
    <s v="NO"/>
    <m/>
    <s v="PENDIENTE ENVÍO NOTIFICACIÓN ELECTRÓNICA"/>
    <s v="SI"/>
    <d v="2026-01-09T00:00:00"/>
    <m/>
    <d v="2026-01-19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d v="2026-01-09T00:00:00"/>
    <d v="2026-01-09T00:00:00"/>
    <x v="1"/>
    <s v=""/>
    <s v=""/>
    <s v="ALERTA"/>
    <s v="ENVIADO A 4-72 PARA NOTIFICACIÓN ELECTRÓNICA"/>
    <s v="20254100108637CS"/>
    <d v="2025-12-18T00:00:00"/>
    <d v="2026-01-08T00:00:00"/>
    <d v="2026-01-09T00:00:00"/>
    <m/>
    <m/>
    <m/>
    <s v="SI"/>
    <m/>
    <m/>
    <m/>
    <s v="410 GRUPO DE PERMISOS DE ESTADO EMPRESARIALES"/>
    <s v="2025012632CE"/>
    <d v="2025-08-26T00:00:00"/>
    <n v="900705737"/>
    <s v="DATATRACK DE COLOMBIA S.A.S."/>
    <s v="CRA 49 C N 76 - 241 LOCAL 4"/>
    <m/>
    <s v="info@datatrack.co"/>
    <s v="INCLUSIÓN DE EQUIPOS DE INSCRITOS EN EL REGISTRO"/>
    <s v="NO APLICA"/>
    <s v="AUTORIZA"/>
    <s v="NO"/>
    <m/>
    <s v="PENDIENTE ENVÍO NOTIFICACIÓN ELECTRÓNICA"/>
    <s v="SI"/>
    <d v="2026-01-09T00:00:00"/>
    <m/>
    <d v="2026-01-19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100108647CS"/>
    <d v="2025-12-18T00:00:00"/>
    <d v="2026-01-08T00:00:00"/>
    <m/>
    <m/>
    <m/>
    <m/>
    <m/>
    <m/>
    <m/>
    <m/>
    <m/>
    <n v="2025004463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100108657CS"/>
    <d v="2025-12-18T00:00:00"/>
    <d v="2026-01-08T00:00:00"/>
    <m/>
    <m/>
    <m/>
    <m/>
    <m/>
    <m/>
    <m/>
    <m/>
    <m/>
    <s v="2025003188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200108667CS"/>
    <d v="2025-12-18T00:00:00"/>
    <d v="2026-01-08T00:00:00"/>
    <m/>
    <m/>
    <m/>
    <m/>
    <m/>
    <m/>
    <m/>
    <m/>
    <m/>
    <s v="2025015560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200108677CS"/>
    <d v="2025-12-18T00:00:00"/>
    <d v="2026-01-08T00:00:00"/>
    <m/>
    <m/>
    <m/>
    <m/>
    <m/>
    <m/>
    <m/>
    <m/>
    <m/>
    <s v="205015312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200108687CS"/>
    <d v="2025-12-18T00:00:00"/>
    <d v="2026-01-08T00:00:00"/>
    <m/>
    <m/>
    <m/>
    <m/>
    <m/>
    <m/>
    <m/>
    <m/>
    <m/>
    <s v="202500205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200108697CS"/>
    <d v="2025-12-18T00:00:00"/>
    <d v="2026-01-08T00:00:00"/>
    <m/>
    <m/>
    <m/>
    <m/>
    <m/>
    <m/>
    <m/>
    <m/>
    <m/>
    <s v="2025002022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54200108707CS"/>
    <d v="2025-12-18T00:00:00"/>
    <d v="2026-01-08T00:00:00"/>
    <m/>
    <m/>
    <m/>
    <m/>
    <m/>
    <m/>
    <m/>
    <m/>
    <m/>
    <s v="20200377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7"/>
    <m/>
    <m/>
    <x v="1"/>
    <s v=""/>
    <s v=""/>
    <s v="ALERTA"/>
    <s v="PDTE PRUEBA DE ENTREGA CITACION ELECTRONICA Y FISICA"/>
    <s v="20254200108717CS"/>
    <d v="2025-12-18T00:00:00"/>
    <d v="2026-01-08T00:00:00"/>
    <d v="2026-01-09T00:00:00"/>
    <m/>
    <m/>
    <m/>
    <s v="SI"/>
    <m/>
    <m/>
    <m/>
    <s v="420 GRUPO DE ESQUEMAS AUTORPROTECCIÓN"/>
    <s v="2025015825CE"/>
    <d v="2025-10-09T00:00:00"/>
    <n v="802005436"/>
    <s v="CONGLOMERADO TECNICO COLOMBIANO S.A.S."/>
    <s v="KM 98+600 VIA AL MAR"/>
    <s v="PUERTO COLOMBIA"/>
    <s v="contecsa.contable@hotmail.com"/>
    <s v="DESBLINDAJE"/>
    <s v="ELO729"/>
    <s v="AUTORIZA"/>
    <s v="SI"/>
    <m/>
    <s v="NO PROCEDE NOTIFICACIÓN ELECTRÓNICA"/>
    <s v="NO"/>
    <m/>
    <m/>
    <s v=""/>
    <m/>
    <m/>
    <s v="NOTIFICAR POR CITACION"/>
    <s v="AMBAS"/>
    <d v="2026-01-13T00:00:00"/>
    <d v="2026-01-13T00:00:00"/>
    <s v="20263700001381CS"/>
    <d v="2026-01-14T00:00:00"/>
    <m/>
    <m/>
    <m/>
    <d v="2026-01-21T00:00:00"/>
    <s v="CITACIÓN COMPLET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7"/>
    <m/>
    <m/>
    <x v="1"/>
    <s v=""/>
    <s v=""/>
    <s v="ALERTA"/>
    <s v="ENVIE A 472 NOTIF ELECT 9 ENE"/>
    <s v="20254200108727CS"/>
    <d v="2025-12-18T00:00:00"/>
    <d v="2026-01-08T00:00:00"/>
    <d v="2026-01-09T00:00:00"/>
    <m/>
    <m/>
    <m/>
    <s v="SI"/>
    <m/>
    <m/>
    <m/>
    <s v="420 GRUPO DE ESQUEMAS AUTORPROTECCIÓN"/>
    <n v="2023002251"/>
    <d v="2025-09-24T00:00:00"/>
    <n v="900979038"/>
    <s v="H/J GROUP-EXPO"/>
    <s v="CALLE 2 20 50 OF 1207"/>
    <m/>
    <s v="administracion@hjgroup.com.co"/>
    <s v="LICENCIA DE FUNCIONAMIENTO - DEPARTAMENTO DE SEGURIDAD"/>
    <s v="NO APLICA"/>
    <s v="NIEGA"/>
    <s v="NO"/>
    <m/>
    <s v="PENDIENTE ENVÍO NOTIFICACIÓN ELECTRÓNICA"/>
    <s v="SI"/>
    <d v="2026-01-09T00:00:00"/>
    <m/>
    <d v="2026-01-19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s v="P.DTE PRUEBA DE ENTREGA FISICA "/>
    <s v="20252300108337CS"/>
    <d v="2025-12-18T00:00:00"/>
    <d v="2026-01-13T00:00:00"/>
    <d v="2026-01-16T00:00:00"/>
    <m/>
    <m/>
    <m/>
    <m/>
    <m/>
    <m/>
    <m/>
    <m/>
    <s v="693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s v="P.DTE PRUEBA DE ENTREGA FISICA "/>
    <s v="20252300108347CS"/>
    <m/>
    <d v="2026-01-13T00:00:00"/>
    <m/>
    <m/>
    <m/>
    <m/>
    <m/>
    <m/>
    <m/>
    <m/>
    <m/>
    <s v="848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s v="P.DTE PRUEBA DE ENTREGA FISICA "/>
    <s v="20252300108357CS"/>
    <m/>
    <d v="2026-01-13T00:00:00"/>
    <m/>
    <m/>
    <m/>
    <m/>
    <m/>
    <m/>
    <m/>
    <m/>
    <m/>
    <s v="968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2300108377CS"/>
    <m/>
    <d v="2026-01-13T00:00:00"/>
    <m/>
    <m/>
    <m/>
    <m/>
    <m/>
    <m/>
    <m/>
    <m/>
    <m/>
    <s v="989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2300108387CS"/>
    <m/>
    <d v="2026-01-13T00:00:00"/>
    <m/>
    <m/>
    <m/>
    <m/>
    <m/>
    <m/>
    <m/>
    <m/>
    <m/>
    <s v="1027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2300108397CS"/>
    <m/>
    <d v="2026-01-13T00:00:00"/>
    <m/>
    <m/>
    <m/>
    <m/>
    <m/>
    <m/>
    <m/>
    <m/>
    <m/>
    <s v="1038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2300108407CS"/>
    <m/>
    <d v="2026-01-13T00:00:00"/>
    <m/>
    <m/>
    <m/>
    <m/>
    <m/>
    <m/>
    <m/>
    <m/>
    <m/>
    <s v="1049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2300108417CS"/>
    <m/>
    <d v="2026-01-13T00:00:00"/>
    <m/>
    <m/>
    <m/>
    <m/>
    <m/>
    <m/>
    <m/>
    <m/>
    <m/>
    <s v="1068/2024/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d v="2026-01-16T00:00:00"/>
    <m/>
    <x v="1"/>
    <s v=""/>
    <s v=""/>
    <s v="VENCIDO"/>
    <m/>
    <s v="20254200108747CS"/>
    <d v="2025-12-18T00:00:00"/>
    <d v="2026-01-13T00:00:00"/>
    <d v="2026-01-16T00:00:00"/>
    <m/>
    <m/>
    <m/>
    <s v="NO"/>
    <m/>
    <m/>
    <m/>
    <m/>
    <s v="2025002052CE"/>
    <d v="2025-05-02T00:00:00"/>
    <n v="900581703"/>
    <s v="NEOSTAR SEGURIDAD DE COLOMBIA LTDA - ALAN PERLMAN KATZ"/>
    <s v="CL 79 B NO. 55 47"/>
    <s v="BOGOTA, D.C."/>
    <s v="NOTIFICACIONESJUDICIALES@NEOSECURITY.CO"/>
    <s v="DESBLINDAJE"/>
    <s v="IWY 925"/>
    <s v="AUTORIZA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VENCIDO"/>
    <m/>
    <s v="20254100108757CS"/>
    <m/>
    <d v="2026-01-13T00:00:00"/>
    <m/>
    <m/>
    <m/>
    <m/>
    <m/>
    <m/>
    <m/>
    <m/>
    <m/>
    <n v="2024016592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VENCIDO"/>
    <m/>
    <s v="20264200000137CS"/>
    <m/>
    <d v="2026-01-13T00:00:00"/>
    <m/>
    <m/>
    <m/>
    <m/>
    <m/>
    <m/>
    <m/>
    <m/>
    <m/>
    <s v="2025018175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VENCIDO"/>
    <m/>
    <s v="20264100000147CS"/>
    <m/>
    <d v="2026-01-13T00:00:00"/>
    <m/>
    <m/>
    <m/>
    <m/>
    <m/>
    <m/>
    <m/>
    <m/>
    <m/>
    <n v="2024019015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VENCIDO"/>
    <m/>
    <s v="20264100000157CS"/>
    <m/>
    <d v="2026-01-13T00:00:00"/>
    <m/>
    <m/>
    <m/>
    <m/>
    <m/>
    <m/>
    <m/>
    <m/>
    <m/>
    <s v="202501779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VENCIDO"/>
    <m/>
    <s v="20264100000177CS"/>
    <m/>
    <d v="2026-01-13T00:00:00"/>
    <m/>
    <m/>
    <m/>
    <m/>
    <m/>
    <m/>
    <m/>
    <m/>
    <m/>
    <s v="202500678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d v="2026-01-13T00:00:00"/>
    <m/>
    <x v="1"/>
    <s v=""/>
    <s v=""/>
    <s v="A TIEMPO"/>
    <m/>
    <s v="20262300000008CS"/>
    <d v="2026-01-13T00:00:00"/>
    <d v="2026-01-13T00:00:00"/>
    <d v="2026-01-13T00:00:00"/>
    <m/>
    <m/>
    <m/>
    <s v="SI"/>
    <m/>
    <m/>
    <m/>
    <s v="230 GRUPO DE SANCIONES"/>
    <s v="1817-2025-SAN"/>
    <m/>
    <n v="901429349"/>
    <s v="URBAN SECURITY LTDA"/>
    <s v="CRA 71 B # 54 71"/>
    <s v="BOGOTA, D.C."/>
    <s v="gerencia@ubsecurity.com.co"/>
    <s v="AUTO TRASLADO DE ALEGATOS"/>
    <m/>
    <s v="INCORPORA"/>
    <s v="NO"/>
    <m/>
    <s v="PENDIENTE ENVÍO NOTIFICACIÓN ELECTRÓNICA"/>
    <s v="SI"/>
    <d v="2026-01-13T00:00:00"/>
    <m/>
    <d v="2026-01-20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NO"/>
    <s v="NO APLICA"/>
    <n v="0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2"/>
    <d v="2026-01-14T00:00:00"/>
    <m/>
    <x v="1"/>
    <s v=""/>
    <s v=""/>
    <s v="A TIEMPO"/>
    <m/>
    <s v="20264200000197CS"/>
    <d v="2026-01-14T00:00:00"/>
    <d v="2026-01-14T00:00:00"/>
    <d v="2026-01-14T00:00:00"/>
    <m/>
    <m/>
    <m/>
    <s v="SI"/>
    <m/>
    <m/>
    <m/>
    <s v="420 GRUPO DE ESQUEMAS AUTORPROTECCIÓN"/>
    <s v="2025021269CE"/>
    <d v="2025-12-23T00:00:00"/>
    <n v="830511750"/>
    <s v="INVERSIONES HIJALDA Y CIA S ENC"/>
    <s v="CL 14 14 41 OF 102"/>
    <s v="VALLEDUPAR"/>
    <s v="ladysdavid@hotmail.com - anivell@hotmail.com"/>
    <s v="TRASPASO DE VEHICULOS BLINDADOS"/>
    <s v="BTT 623"/>
    <s v="AUTORIZA"/>
    <s v="NO"/>
    <m/>
    <s v="PENDIENTE ENVÍO NOTIFICACIÓN ELECTRÓNICA"/>
    <s v="SI"/>
    <d v="2026-01-14T00:00:00"/>
    <m/>
    <d v="2026-01-21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7"/>
    <m/>
    <m/>
    <x v="1"/>
    <s v=""/>
    <s v=""/>
    <s v="A TIEMPO"/>
    <m/>
    <s v="20254200109987CS"/>
    <d v="2025-12-23T00:00:00"/>
    <d v="2026-01-14T00:00:00"/>
    <d v="2026-01-14T00:00:00"/>
    <m/>
    <m/>
    <m/>
    <s v="SI"/>
    <m/>
    <m/>
    <m/>
    <s v="420 GRUPO DE ESQUEMAS AUTORPROTECCIÓN"/>
    <n v="2024017454"/>
    <d v="2024-12-09T00:00:00"/>
    <n v="890300279"/>
    <s v="BANCO DE OCCIDENTE"/>
    <s v="KR 13 # 26 A - 47 PI 8"/>
    <s v="BOGOTA, D.C."/>
    <s v="djuridica@bancodeoccidente.com y colanta@colanta.com.co"/>
    <s v="BLINDAJE Y USO DE VEHÍCULO."/>
    <s v="NHZ355"/>
    <s v="AUTORIZA"/>
    <s v="NO"/>
    <m/>
    <s v="PENDIENTE ENVÍO NOTIFICACIÓN ELECTRÓNICA"/>
    <s v="SI"/>
    <d v="2026-01-14T00:00:00"/>
    <m/>
    <d v="2026-01-21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2"/>
    <m/>
    <m/>
    <x v="1"/>
    <s v=""/>
    <s v=""/>
    <s v="ALERTA"/>
    <m/>
    <s v="20264200000547CS"/>
    <d v="2026-01-15T00:00:00"/>
    <d v="2026-01-15T00:00:00"/>
    <m/>
    <m/>
    <m/>
    <m/>
    <m/>
    <m/>
    <m/>
    <m/>
    <m/>
    <s v="2025020626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s v="URGENTE"/>
    <s v="20262300000577CS"/>
    <d v="2026-01-15T00:00:00"/>
    <d v="2026-01-15T00:00:00"/>
    <d v="2026-01-15T00:00:00"/>
    <m/>
    <m/>
    <m/>
    <s v="NO"/>
    <m/>
    <m/>
    <m/>
    <m/>
    <s v="1815-SAN-SAN"/>
    <m/>
    <n v="860521986"/>
    <s v="ARMOR INTERNATIONAL S.A.S"/>
    <s v="Avenida Calle 9 50 51 PARQUE EMPRESARIAL LAS AMERICAS"/>
    <s v="BOGOTA, D.C."/>
    <s v="ARMOR@ARMORINTERNATIONAL.COM"/>
    <s v="REVOCATORIA DIRECTA"/>
    <s v="NO APLICA"/>
    <m/>
    <s v="NO"/>
    <m/>
    <s v="PENDIENTE ENVÍO NOTIFICACIÓN ELECTRÓNICA"/>
    <s v="SI"/>
    <d v="2026-01-15T00:00:00"/>
    <m/>
    <d v="2026-01-22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PDTE PRUEBA  23-01"/>
    <s v="20264300000207CS"/>
    <d v="2026-01-15T00:00:00"/>
    <d v="2026-01-16T00:00:00"/>
    <d v="2026-01-16T00:00:00"/>
    <m/>
    <m/>
    <m/>
    <s v="SI"/>
    <m/>
    <m/>
    <m/>
    <s v="430 - 444 GRUPO DE CONSULTORIA Y CAPACITACIÓN"/>
    <s v="2025015265CE"/>
    <d v="2025-10-02T00:00:00"/>
    <n v="3837973"/>
    <s v="ALVARO DANIEL AGUDELO MORALES"/>
    <s v="CARRERA 14 NO 24A-77 BARRIO NUEVO MAJAGUAL"/>
    <s v="SINCELEJO SUCRE_x000a_"/>
    <s v="dianagudelo0803@gimail.com_x000a_"/>
    <s v="ACREDITACIÓN COMO CONSULTOR, ASESOR, E INVESTIGADOR EN SEGURIDAD PRIVADA, GUÍA O INSTRUCTOR CANINO"/>
    <s v="NO APLICA"/>
    <s v="CONCEDE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PDTE PRUEBA  23-01"/>
    <s v="20264300000217CS"/>
    <d v="2026-01-15T00:00:00"/>
    <d v="2026-01-16T00:00:00"/>
    <d v="2026-01-16T00:00:00"/>
    <m/>
    <m/>
    <m/>
    <s v="SI"/>
    <m/>
    <m/>
    <m/>
    <s v="430 - 444 GRUPO DE CONSULTORIA Y CAPACITACIÓN"/>
    <s v="2025015249CE"/>
    <d v="2025-10-02T00:00:00"/>
    <n v="80004495"/>
    <s v="CESAR ZEUX ORTIZ VASQUEZ"/>
    <s v="CARRERA 50A NO 35-05"/>
    <s v=" BOGOTÁ D.C."/>
    <s v="cesarzauxortizvasquez@gmail.com"/>
    <s v="ACREDITACIÓN COMO CONSULTOR, ASESOR, E INVESTIGADOR EN SEGURIDAD PRIVADA, GUÍA O INSTRUCTOR CANINO"/>
    <s v="NO APLICA"/>
    <s v="CONCEDE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PDTE PRUEBA  23-01"/>
    <s v="20264300000227CS"/>
    <d v="2026-01-15T00:00:00"/>
    <d v="2026-01-16T00:00:00"/>
    <d v="2026-01-16T00:00:00"/>
    <m/>
    <m/>
    <m/>
    <s v="SI"/>
    <m/>
    <m/>
    <m/>
    <s v="430 - 444 GRUPO DE CONSULTORIA Y CAPACITACIÓN"/>
    <s v="2025015246CE"/>
    <d v="2025-10-02T00:00:00"/>
    <n v="88234363"/>
    <s v="JHON ALEXIS GARCIA SANGUINO"/>
    <s v="Mz39 TRANSVESAL 10 NO 16A -50 ANIVERSARIO 1"/>
    <s v="CÚCUTA"/>
    <s v="jhon.garcia363@casur.gov.co"/>
    <s v="ACREDITACIÓN COMO CONSULTOR, ASESOR, E INVESTIGADOR EN SEGURIDAD PRIVADA, GUÍA O INSTRUCTOR CANINO"/>
    <s v="NO APLICA"/>
    <s v="CONCEDE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PDTE PRUEBA  23-01"/>
    <s v="20264300000237CS"/>
    <d v="2026-01-15T00:00:00"/>
    <d v="2026-01-16T00:00:00"/>
    <d v="2026-01-16T00:00:00"/>
    <m/>
    <m/>
    <m/>
    <s v="SI"/>
    <m/>
    <m/>
    <m/>
    <s v="430 - 444 GRUPO DE CONSULTORIA Y CAPACITACIÓN"/>
    <s v="2025015130CE"/>
    <d v="2025-10-01T00:00:00"/>
    <n v="1052403953"/>
    <s v="BRAYAN ALEXIS ESTEPA MENDIVELSO "/>
    <s v="CALLE 49C SUR NO 05-85 "/>
    <s v=" BOGOTÁ D.C."/>
    <s v="estepab093@gmail.com"/>
    <s v="ACREDITACIÓN COMO CONSULTOR, ASESOR, E INVESTIGADOR EN SEGURIDAD PRIVADA, GUÍA O INSTRUCTOR CANINO"/>
    <s v="NO APLICA"/>
    <s v="CONCEDE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PDTE PRUEBA  23-01"/>
    <s v="20264300000247CS"/>
    <d v="2026-01-15T00:00:00"/>
    <d v="2026-01-16T00:00:00"/>
    <d v="2026-01-16T00:00:00"/>
    <m/>
    <m/>
    <m/>
    <s v="SI"/>
    <m/>
    <m/>
    <m/>
    <s v="430 - 444 GRUPO DE CONSULTORIA Y CAPACITACIÓN"/>
    <s v="2025015116CE"/>
    <d v="2025-10-01T00:00:00"/>
    <n v="80722131"/>
    <s v="OSCAR LEONARDO ALVAREZ ESTEVEZ"/>
    <s v="VIA SIRIVANA NO 14-120 CASA 5 CONJUNTO CARACARO"/>
    <s v="YOPAL CASANARE_x000a_"/>
    <s v=" oscar3742@hotmail.com"/>
    <s v="ACREDITACIÓN COMO CONSULTOR, ASESOR, E INVESTIGADOR EN SEGURIDAD PRIVADA, GUÍA O INSTRUCTOR CANINO"/>
    <s v="NO APLICA"/>
    <s v="CONCEDE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A TIEMPO"/>
    <m/>
    <s v="20264300000257CS"/>
    <d v="2026-01-15T00:00:00"/>
    <d v="2026-01-16T00:00:00"/>
    <m/>
    <m/>
    <m/>
    <m/>
    <m/>
    <m/>
    <m/>
    <m/>
    <m/>
    <s v="202501319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A TIEMPO"/>
    <m/>
    <s v="20264300000267CS"/>
    <d v="2026-01-15T00:00:00"/>
    <d v="2026-01-16T00:00:00"/>
    <m/>
    <m/>
    <m/>
    <m/>
    <m/>
    <m/>
    <m/>
    <m/>
    <m/>
    <s v="2025015466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A TIEMPO"/>
    <m/>
    <s v="20264300000277CS"/>
    <d v="2026-01-15T00:00:00"/>
    <d v="2026-01-16T00:00:00"/>
    <m/>
    <m/>
    <m/>
    <m/>
    <m/>
    <m/>
    <m/>
    <m/>
    <m/>
    <s v="2025015307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A TIEMPO"/>
    <m/>
    <s v="20264300000287CS"/>
    <d v="2026-01-15T00:00:00"/>
    <d v="2026-01-16T00:00:00"/>
    <m/>
    <m/>
    <m/>
    <m/>
    <m/>
    <m/>
    <m/>
    <m/>
    <m/>
    <s v="202501531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9"/>
    <m/>
    <m/>
    <x v="1"/>
    <s v=""/>
    <s v=""/>
    <s v="A TIEMPO"/>
    <m/>
    <s v="20264300000297CS"/>
    <d v="2026-01-15T00:00:00"/>
    <d v="2026-01-16T00:00:00"/>
    <m/>
    <m/>
    <m/>
    <m/>
    <m/>
    <m/>
    <m/>
    <m/>
    <m/>
    <s v="202501044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A TIEMPO"/>
    <m/>
    <s v="20264300000317CS"/>
    <d v="2026-01-15T00:00:00"/>
    <d v="2026-01-16T00:00:00"/>
    <m/>
    <m/>
    <m/>
    <m/>
    <m/>
    <m/>
    <m/>
    <m/>
    <m/>
    <s v="2025018000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A TIEMPO"/>
    <m/>
    <s v="20264300000327CS"/>
    <d v="2026-01-15T00:00:00"/>
    <d v="2026-01-16T00:00:00"/>
    <m/>
    <m/>
    <m/>
    <m/>
    <m/>
    <m/>
    <m/>
    <m/>
    <m/>
    <s v="2025018332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A TIEMPO"/>
    <m/>
    <s v="20264300000337CS"/>
    <d v="2026-01-15T00:00:00"/>
    <d v="2026-01-16T00:00:00"/>
    <m/>
    <m/>
    <m/>
    <m/>
    <m/>
    <m/>
    <m/>
    <m/>
    <m/>
    <s v="20250182265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A TIEMPO"/>
    <m/>
    <s v="20264300000347CS"/>
    <d v="2026-01-15T00:00:00"/>
    <d v="2026-01-16T00:00:00"/>
    <m/>
    <m/>
    <m/>
    <m/>
    <m/>
    <m/>
    <m/>
    <m/>
    <m/>
    <s v="202501791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6"/>
    <m/>
    <m/>
    <x v="1"/>
    <s v=""/>
    <s v=""/>
    <s v="A TIEMPO"/>
    <m/>
    <s v="20264300000357CS"/>
    <d v="2026-01-15T00:00:00"/>
    <d v="2026-01-16T00:00:00"/>
    <m/>
    <m/>
    <m/>
    <m/>
    <m/>
    <m/>
    <m/>
    <m/>
    <m/>
    <s v="2025016664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m/>
    <s v="20264300000367CS"/>
    <d v="2026-01-15T00:00:00"/>
    <d v="2026-01-16T00:00:00"/>
    <m/>
    <m/>
    <m/>
    <m/>
    <m/>
    <m/>
    <m/>
    <m/>
    <m/>
    <s v="2025016537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m/>
    <s v="20264300000377CS"/>
    <d v="2026-01-15T00:00:00"/>
    <d v="2026-01-16T00:00:00"/>
    <m/>
    <m/>
    <m/>
    <m/>
    <m/>
    <m/>
    <m/>
    <m/>
    <m/>
    <s v="2025014972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m/>
    <s v="20264300000387CS"/>
    <d v="2026-01-15T00:00:00"/>
    <d v="2026-01-16T00:00:00"/>
    <m/>
    <m/>
    <m/>
    <m/>
    <m/>
    <m/>
    <m/>
    <m/>
    <m/>
    <s v="2025014928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m/>
    <s v="20264300000397CS"/>
    <d v="2026-01-15T00:00:00"/>
    <d v="2026-01-16T00:00:00"/>
    <m/>
    <m/>
    <m/>
    <m/>
    <m/>
    <m/>
    <m/>
    <m/>
    <m/>
    <s v="202501473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8"/>
    <m/>
    <m/>
    <x v="1"/>
    <s v=""/>
    <s v=""/>
    <s v="A TIEMPO"/>
    <m/>
    <s v="20264300000407CS"/>
    <d v="2026-01-15T00:00:00"/>
    <d v="2026-01-16T00:00:00"/>
    <m/>
    <m/>
    <m/>
    <m/>
    <m/>
    <m/>
    <m/>
    <m/>
    <m/>
    <s v="2025014626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A TIEMPO"/>
    <m/>
    <s v="20264300000417CS"/>
    <d v="2026-01-15T00:00:00"/>
    <d v="2026-01-16T00:00:00"/>
    <m/>
    <m/>
    <m/>
    <m/>
    <m/>
    <m/>
    <m/>
    <m/>
    <m/>
    <s v="202501459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A TIEMPO"/>
    <m/>
    <s v="20264300000427CS"/>
    <d v="2026-01-15T00:00:00"/>
    <d v="2026-01-16T00:00:00"/>
    <m/>
    <m/>
    <m/>
    <m/>
    <m/>
    <m/>
    <m/>
    <m/>
    <m/>
    <s v="2025014582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A TIEMPO"/>
    <m/>
    <s v="20264300000437CS"/>
    <d v="2026-01-15T00:00:00"/>
    <d v="2026-01-16T00:00:00"/>
    <m/>
    <m/>
    <m/>
    <m/>
    <m/>
    <m/>
    <m/>
    <m/>
    <m/>
    <s v="202501457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A TIEMPO"/>
    <m/>
    <s v="20264300000447CS"/>
    <d v="2026-01-15T00:00:00"/>
    <d v="2026-01-16T00:00:00"/>
    <m/>
    <m/>
    <m/>
    <m/>
    <m/>
    <m/>
    <m/>
    <m/>
    <m/>
    <s v="2025014559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5"/>
    <m/>
    <m/>
    <x v="1"/>
    <s v=""/>
    <s v=""/>
    <s v="A TIEMPO"/>
    <m/>
    <s v="20264300000457CS"/>
    <d v="2026-01-15T00:00:00"/>
    <d v="2026-01-16T00:00:00"/>
    <m/>
    <m/>
    <m/>
    <m/>
    <m/>
    <m/>
    <m/>
    <m/>
    <m/>
    <s v="2025019036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A TIEMPO"/>
    <m/>
    <s v="20264300000467CS"/>
    <d v="2026-01-15T00:00:00"/>
    <d v="2026-01-16T00:00:00"/>
    <m/>
    <m/>
    <m/>
    <m/>
    <m/>
    <m/>
    <m/>
    <m/>
    <m/>
    <s v="2025018756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A TIEMPO"/>
    <m/>
    <s v="20264300000477CS"/>
    <d v="2026-01-15T00:00:00"/>
    <d v="2026-01-16T00:00:00"/>
    <m/>
    <m/>
    <m/>
    <m/>
    <m/>
    <m/>
    <m/>
    <m/>
    <m/>
    <s v="202501868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A TIEMPO"/>
    <m/>
    <s v="20264300000487CS"/>
    <d v="2026-01-15T00:00:00"/>
    <d v="2026-01-16T00:00:00"/>
    <m/>
    <m/>
    <m/>
    <m/>
    <m/>
    <m/>
    <m/>
    <m/>
    <m/>
    <s v="2025018003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A TIEMPO"/>
    <m/>
    <s v="20264300000497CS"/>
    <d v="2026-01-15T00:00:00"/>
    <d v="2026-01-16T00:00:00"/>
    <m/>
    <m/>
    <m/>
    <m/>
    <m/>
    <m/>
    <m/>
    <m/>
    <m/>
    <s v="2025017398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4"/>
    <m/>
    <m/>
    <x v="1"/>
    <s v=""/>
    <s v=""/>
    <s v="A TIEMPO"/>
    <m/>
    <s v="20264100000507CS"/>
    <d v="2026-01-15T00:00:00"/>
    <d v="2026-01-16T00:00:00"/>
    <m/>
    <m/>
    <m/>
    <m/>
    <m/>
    <m/>
    <m/>
    <m/>
    <m/>
    <s v="2025015874CE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 TIEMPO"/>
    <s v="9 folios"/>
    <s v="20264100000517CS"/>
    <d v="2026-01-15T00:00:00"/>
    <d v="2026-01-16T00:00:00"/>
    <d v="2026-01-16T00:00:00"/>
    <m/>
    <m/>
    <m/>
    <s v="SI"/>
    <m/>
    <m/>
    <m/>
    <s v="410 GRUPO DE PERMISOS DE ESTADO EMPRESARIALES"/>
    <n v="2025001847"/>
    <d v="2026-01-31T00:00:00"/>
    <n v="860051945"/>
    <s v="ALPHA SEGURIDAD PRIVADA LTDA"/>
    <s v="Calle 33 No 16 - 37"/>
    <s v="BOGOTÁ D.C."/>
    <s v="info@alphaseguridad.com.co"/>
    <s v="REGISTRO / MODIFICACIÓN DE UNIFORMES PARA LOS SERVICIOS DE VIGILANCIA Y SEGURIDAD PRIVADA."/>
    <s v="NO APLICA"/>
    <s v="AUTORIZ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SI"/>
    <s v="RECURSO DE REPOSICION"/>
    <n v="10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 TIEMPO"/>
    <s v="10 folios"/>
    <s v="20264100000527CS"/>
    <d v="2026-01-15T00:00:00"/>
    <d v="2026-01-16T00:00:00"/>
    <d v="2026-01-16T00:00:00"/>
    <m/>
    <m/>
    <m/>
    <s v="SI"/>
    <m/>
    <m/>
    <m/>
    <s v="410 GRUPO DE PERMISOS DE ESTADO EMPRESARIALES"/>
    <s v="2024002323CE"/>
    <d v="2024-05-16T00:00:00"/>
    <n v="830076099"/>
    <s v="SEGURIDAD ORIENTAL LTDA- LUZ MERY MENDIETA POVEDA"/>
    <s v="CARRERA 71 D NO 50 - 24"/>
    <s v="BOGOTÁ D.C."/>
    <s v="ghumana@seguridadoriental.com.co"/>
    <s v="INCREMENTO DE CAPITAL"/>
    <s v="NO APLICA"/>
    <s v="REGISTRA"/>
    <s v="NO"/>
    <m/>
    <s v="NO PROCEDE NOTIFICACIÓN ELECTRÓNICA"/>
    <s v="NO"/>
    <m/>
    <m/>
    <s v=""/>
    <m/>
    <m/>
    <s v="NOTIFICAR POR CITACION"/>
    <s v="VIRTUAL"/>
    <m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SI"/>
    <s v="RECURSO DE REPOSICION"/>
    <n v="10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 TIEMPO"/>
    <s v="7 folios"/>
    <s v="20264100000537CS"/>
    <d v="2026-01-15T00:00:00"/>
    <d v="2026-01-16T00:00:00"/>
    <d v="2026-01-16T00:00:00"/>
    <m/>
    <m/>
    <m/>
    <s v="SI"/>
    <m/>
    <m/>
    <m/>
    <s v="410 GRUPO DE PERMISOS DE ESTADO EMPRESARIALES"/>
    <n v="2025003353"/>
    <d v="2025-02-21T00:00:00"/>
    <n v="811007280"/>
    <s v="SERACIS LTDA- SANTIAGO ALBERTO GUTIERREZ VALENCIA"/>
    <s v="Calle 47D # 79 - 33"/>
    <s v="MEDELLÍN "/>
    <s v="notificacionesjudiciales@seracis.com"/>
    <s v="REGISTRO / MODIFICACIÓN DE UNIFORMES PARA LOS SERVICIOS DE VIGILANCIA Y SEGURIDAD PRIVADA."/>
    <s v="NO APLICA"/>
    <s v="AUTORIZA"/>
    <s v="NO"/>
    <m/>
    <s v="PENDIENTE ENVÍO NOTIFICACIÓN ELECTRÓNICA"/>
    <s v="SI"/>
    <m/>
    <m/>
    <s v="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s v="SI"/>
    <s v="RECURSO DE REPOSICION"/>
    <n v="10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 TIEMPO"/>
    <s v="4 folios"/>
    <s v="20264100000557CS"/>
    <d v="2026-01-15T00:00:00"/>
    <d v="2026-01-16T00:00:00"/>
    <d v="2026-01-16T00:00:00"/>
    <m/>
    <m/>
    <m/>
    <s v="SI"/>
    <m/>
    <m/>
    <m/>
    <s v="410 GRUPO DE PERMISOS DE ESTADO EMPRESARIALES"/>
    <s v="2025018742CE"/>
    <d v="2025-11-14T00:00:00"/>
    <n v="802013698"/>
    <s v="FULL PROTECTION LTDA - ANA MARIA MARTINEZ NOREÑA"/>
    <s v="CRA 60 # 75 - 176"/>
    <s v="BARRANQUILLA"/>
    <s v="gerencia@fullprotectionltda.com"/>
    <s v="AMPLIACIÓN DE LICENCIA DE FUNCIONAMIENTO"/>
    <s v="NO APLICA"/>
    <s v="AUTORIZA"/>
    <s v="NO"/>
    <m/>
    <s v="NO PROCEDE NOTIFICACIÓN ELECTRÓNICA"/>
    <s v="NO"/>
    <m/>
    <m/>
    <s v=""/>
    <m/>
    <m/>
    <s v="NOTIFICAR POR CITACION"/>
    <s v="VIRTUAL"/>
    <m/>
    <m/>
    <m/>
    <m/>
    <m/>
    <m/>
    <m/>
    <s v=""/>
    <s v="PENDIENTE FIRMA"/>
    <s v=""/>
    <m/>
    <m/>
    <m/>
    <s v="NO APLICA"/>
    <m/>
    <m/>
    <m/>
    <m/>
    <m/>
    <m/>
    <m/>
    <s v=""/>
    <s v="PENDIENTE HACER AVISO"/>
    <s v="EN TRÁMITE NOTIF. POR AVISO"/>
    <m/>
    <s v=""/>
    <m/>
    <s v="SI"/>
    <s v="RECURSO DE REPOSICION"/>
    <n v="10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0"/>
    <m/>
    <m/>
    <x v="1"/>
    <s v=""/>
    <s v=""/>
    <s v="A TIEMPO"/>
    <s v="20 folios"/>
    <s v="20264200000567CS"/>
    <d v="2026-01-15T00:00:00"/>
    <d v="2026-01-16T00:00:00"/>
    <d v="2026-01-16T00:00:00"/>
    <m/>
    <m/>
    <m/>
    <s v="SI"/>
    <m/>
    <m/>
    <m/>
    <s v="420 GRUPO DE ESQUEMAS AUTORPROTECCIÓN"/>
    <m/>
    <d v="2025-11-21T00:00:00"/>
    <n v="825001722"/>
    <s v="INDUSTRIA SALINERA DEL CARIBE - INDUSALCA S.A.S- Bernardo Herrera Estrada"/>
    <s v="Diagonal 4A # 1 - 01"/>
    <s v="URIBIA - LA GUAJIRA"/>
    <s v="gerencia@indusalca.com.co"/>
    <s v="RENOVACIÓN DE LICENCIA DE FUNCIONAMIENTO DE LOS DEPARTAMENTOS DE SEGURIDAD"/>
    <s v="NO APLICA"/>
    <s v="RENUEVA"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0"/>
    <d v="2026-01-16T00:00:00"/>
    <m/>
    <x v="1"/>
    <s v=""/>
    <s v=""/>
    <s v="A TIEMPO"/>
    <s v="URGENTE PDTE PRUEBA DE ENTREGA 23-01"/>
    <s v="20254200109557CS"/>
    <d v="2025-12-22T00:00:00"/>
    <d v="2026-01-16T00:00:00"/>
    <d v="2026-01-16T00:00:00"/>
    <m/>
    <m/>
    <m/>
    <s v="SI"/>
    <m/>
    <m/>
    <m/>
    <s v="420 GRUPO DE ESQUEMAS AUTORPROTECCIÓN"/>
    <s v="205002061CE"/>
    <d v="2025-05-02T00:00:00"/>
    <n v="900581703"/>
    <s v="NEOSTAR SEGURIDAD DE COLOMBIA LTDA"/>
    <s v="CL 79 B NO. 55 47"/>
    <s v="BOGOTÁ D.C."/>
    <s v="NOTIFICACIONESJUDICIALES@NEOSECURITY.CO"/>
    <s v="DESBLINDAJE"/>
    <s v="JDV 825"/>
    <s v="AUTORIZA"/>
    <s v="NO"/>
    <m/>
    <s v="PENDIENTE ENVÍO NOTIFICACIÓN ELECTRÓNICA"/>
    <s v="SI"/>
    <d v="2026-01-16T00:00:00"/>
    <m/>
    <d v="2026-01-23T00:00:00"/>
    <m/>
    <m/>
    <s v="NOTIFICAR POR CITACION"/>
    <m/>
    <m/>
    <m/>
    <m/>
    <m/>
    <m/>
    <m/>
    <m/>
    <s v=""/>
    <s v="PENDIENTE GESTIONAR CITACIÓN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2"/>
    <m/>
    <m/>
    <x v="1"/>
    <s v=""/>
    <s v=""/>
    <s v="A TIEMPO"/>
    <m/>
    <s v="20262300000667CS"/>
    <d v="2026-01-16T00:00:00"/>
    <d v="2026-01-16T00:00:00"/>
    <m/>
    <m/>
    <m/>
    <m/>
    <m/>
    <m/>
    <m/>
    <m/>
    <m/>
    <s v="1338-2024-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2"/>
    <m/>
    <m/>
    <x v="1"/>
    <s v=""/>
    <s v=""/>
    <s v="A TIEMPO"/>
    <m/>
    <s v="20262300000677CS"/>
    <d v="2026-01-16T00:00:00"/>
    <d v="2026-01-16T00:00:00"/>
    <m/>
    <m/>
    <m/>
    <m/>
    <m/>
    <m/>
    <m/>
    <m/>
    <m/>
    <s v="333-2025-SAN"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m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m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NO APLICA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  <r>
    <x v="2"/>
    <x v="11"/>
    <m/>
    <m/>
    <x v="1"/>
    <s v=""/>
    <s v=""/>
    <s v=""/>
    <m/>
    <m/>
    <m/>
    <m/>
    <m/>
    <m/>
    <m/>
    <m/>
    <m/>
    <m/>
    <m/>
    <m/>
    <m/>
    <m/>
    <m/>
    <m/>
    <m/>
    <m/>
    <m/>
    <m/>
    <m/>
    <m/>
    <m/>
    <s v="NO"/>
    <m/>
    <s v="PENDIENTE NOTIFICACIÓN ELECTRÓNICA"/>
    <m/>
    <m/>
    <m/>
    <s v=""/>
    <m/>
    <m/>
    <s v="NO APLICA"/>
    <m/>
    <m/>
    <m/>
    <m/>
    <m/>
    <m/>
    <m/>
    <m/>
    <s v=""/>
    <s v="NO APLICA"/>
    <s v=""/>
    <m/>
    <m/>
    <m/>
    <s v="NO APLICA"/>
    <m/>
    <m/>
    <m/>
    <m/>
    <m/>
    <m/>
    <m/>
    <s v=""/>
    <s v="PENDIENTE HACER AVISO"/>
    <s v="EN TRÁMITE NOTIF. POR AVISO"/>
    <m/>
    <s v=""/>
    <m/>
    <m/>
    <m/>
    <e v="#N/A"/>
    <s v="EN PROCESO NOTIFICACION / COMUNICACION"/>
    <m/>
    <m/>
    <m/>
    <m/>
    <s v="PENDIENTE EJECUTORIA"/>
    <s v="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chartFormat="5">
  <location ref="C3:E6" firstHeaderRow="1" firstDataRow="2" firstDataCol="1"/>
  <pivotFields count="91">
    <pivotField axis="axisCol" showAll="0">
      <items count="4">
        <item x="2"/>
        <item h="1" x="0"/>
        <item h="1" x="1"/>
        <item t="default"/>
      </items>
    </pivotField>
    <pivotField axis="axisRow" showAll="0">
      <items count="13">
        <item h="1" x="11"/>
        <item h="1" x="8"/>
        <item x="6"/>
        <item h="1" x="0"/>
        <item h="1" x="1"/>
        <item h="1" x="2"/>
        <item h="1" x="3"/>
        <item h="1" x="4"/>
        <item h="1" x="5"/>
        <item h="1" x="7"/>
        <item h="1" x="9"/>
        <item h="1" x="10"/>
        <item t="default"/>
      </items>
    </pivotField>
    <pivotField showAll="0"/>
    <pivotField showAll="0"/>
    <pivotField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2">
    <i>
      <x v="2"/>
    </i>
    <i t="grand">
      <x/>
    </i>
  </rowItems>
  <colFields count="1">
    <field x="0"/>
  </colFields>
  <colItems count="2">
    <i>
      <x/>
    </i>
    <i t="grand">
      <x/>
    </i>
  </colItems>
  <dataFields count="1">
    <dataField name="Cuenta de TIPO DE NOTIFICACIÓN" fld="4" subtotal="count" baseField="0" baseItem="0"/>
  </dataFields>
  <chartFormats count="3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RESPONSABLE_FINAL" sourceName="RESPONSABLE FINAL">
  <pivotTables>
    <pivotTable tabId="4" name="TablaDinámica1"/>
  </pivotTables>
  <data>
    <tabular pivotCacheId="2113250798">
      <items count="12">
        <i x="4"/>
        <i x="9"/>
        <i x="5"/>
        <i x="7"/>
        <i x="10"/>
        <i x="2"/>
        <i x="6" s="1"/>
        <i x="0"/>
        <i x="3"/>
        <i x="8"/>
        <i x="1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aciónDeDatos_TIPO_DE_NOTIFICACIÓN" sourceName="TIPO DE NOTIFICACIÓN">
  <pivotTables>
    <pivotTable tabId="4" name="TablaDinámica1"/>
  </pivotTables>
  <data>
    <tabular pivotCacheId="2113250798">
      <items count="2">
        <i x="1" s="1"/>
        <i x="0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SPONSABLE FINAL" cache="SegmentaciónDeDatos_RESPONSABLE_FINAL" caption="RESPONSABLE FINAL" style="SlicerStyleLight5" rowHeight="247650"/>
  <slicer name="TIPO DE NOTIFICACIÓN" cache="SegmentaciónDeDatos_TIPO_DE_NOTIFICACIÓN" caption="TIPO DE NOTIFICACIÓN" style="SlicerStyleLight3" rowHeight="247650"/>
</slicers>
</file>

<file path=xl/tables/table1.xml><?xml version="1.0" encoding="utf-8"?>
<table xmlns="http://schemas.openxmlformats.org/spreadsheetml/2006/main" id="1" name="Tabla1" displayName="Tabla1" ref="A3:CM9" totalsRowShown="0">
  <autoFilter ref="A3:CM9"/>
  <tableColumns count="91">
    <tableColumn id="1" name="ESTADO ACTUAL"/>
    <tableColumn id="2" name="RESPONSABLE FINAL"/>
    <tableColumn id="3" name="FECHA INICIO DE GESTION" dataDxfId="36"/>
    <tableColumn id="4" name="MEDICION DE INICIO DE GESTIÓN"/>
    <tableColumn id="5" name="TIPO DE NOTIFICACIÓN"/>
    <tableColumn id="6" name="FECHA REAL DE NOTIFICACIÓN"/>
    <tableColumn id="7" name="DÍAS DE GESTIÓN"/>
    <tableColumn id="8" name="ALERTA"/>
    <tableColumn id="9" name="OBSERVACIONES"/>
    <tableColumn id="10" name="ACTO ADMINISTRATIVO"/>
    <tableColumn id="11" name="FECHA DEL ACTO ADMINISTRATIVO" dataDxfId="35"/>
    <tableColumn id="12" name="FECHA DE ASIGNACIÓN" dataDxfId="34"/>
    <tableColumn id="13" name="FECHA DE GESTION" dataDxfId="33"/>
    <tableColumn id="14" name="NOMBRE USUARIO A QUIEN SE REASIGNA GESTION DE NOTIFICACION"/>
    <tableColumn id="15" name="FECHA DE REASIGNACIÓN"/>
    <tableColumn id="16" name="FECHA DE GESTION REASIGNACION"/>
    <tableColumn id="17" name="PRODUCTO CONFORME"/>
    <tableColumn id="18" name="MOTIVO"/>
    <tableColumn id="19" name="SE REALIZA SUBSANACIÓN"/>
    <tableColumn id="20" name="FECHA DE SUBSANACIÓN "/>
    <tableColumn id="21" name="DEPENDENCIA QUE REMITE EL ACTO ADMINISTRATIVO"/>
    <tableColumn id="22" name="RADICADO DE ENTRADA "/>
    <tableColumn id="23" name="FECHA RADICADO DE ENTRADA" dataDxfId="32"/>
    <tableColumn id="24" name="CEDULA/NIT"/>
    <tableColumn id="25" name="NOMBRE PERSONA JURIDICA o NATURAL"/>
    <tableColumn id="26" name="DIRECCIÓN FÍSICA"/>
    <tableColumn id="27" name="CIUDAD"/>
    <tableColumn id="28" name="CORREO ELECTRÓNICO"/>
    <tableColumn id="29" name="TRÁMITE"/>
    <tableColumn id="30" name="DETALLE DEL TRAMITE (PLACAS, TIPO DE CREDENCIAL)"/>
    <tableColumn id="31" name="DECISIÓN"/>
    <tableColumn id="32" name="¿APLICA CARGUE AL RUNT?"/>
    <tableColumn id="33" name="FECHA DEL CARGUE AL RUNT"/>
    <tableColumn id="34" name="ESTADO NOTIFICACION ELECTRONICA"/>
    <tableColumn id="35" name="PROCEDE NOTIFICACIÓN ELECTRONICA"/>
    <tableColumn id="36" name="FECHA ENTREGA A 472 PARA NOTIFICACIÓN ELECTRONICA" dataDxfId="31"/>
    <tableColumn id="37" name="¿SE NOTIFICO ELECTRONICAMENTE?"/>
    <tableColumn id="38" name="FECHA MAXIMA PARA SEGUIMIENTO ENTREGA" dataDxfId="30"/>
    <tableColumn id="39" name="FUE EFECTIVA?"/>
    <tableColumn id="40" name="FECHA EFECTIVA DE LA NOTIFICACIÓN ELECTRONICA"/>
    <tableColumn id="41" name="FORMULA CITACIÓN / AVISO"/>
    <tableColumn id="42" name="TIPO DE ENVIO "/>
    <tableColumn id="43" name="FECHA DE REVISIÓN "/>
    <tableColumn id="44" name="FECHA DE FIRMA"/>
    <tableColumn id="45" name="NUMERO DE RADICADO DE SALIDA"/>
    <tableColumn id="46" name="FECHA DE ENVÍO"/>
    <tableColumn id="47" name="NUMERO DE GUIA (ENVIO FISICO)"/>
    <tableColumn id="48" name="SE ENTREGO EFECTIVAMENTE "/>
    <tableColumn id="49" name="FECHA EFECTIVA DE LA ENTREGA CITACIÓN"/>
    <tableColumn id="50" name="FECHA MAXIMA PARA SEGUIMIENTO ENTREGA - CITACIÓN Y/O COMUNICACIÓN"/>
    <tableColumn id="51" name="ESTADO PROCESO CITACIÓN"/>
    <tableColumn id="52" name="FECHA MAXIMA DE PRESENTACIÓN DEL USUARIO"/>
    <tableColumn id="53" name="SE PRESENTÓ?"/>
    <tableColumn id="54" name="NOTIFICADOR PRESENCIAL "/>
    <tableColumn id="55" name="FECHA DE LA NOTIFICACION PERSONAL"/>
    <tableColumn id="56" name="FORMULA AVISO"/>
    <tableColumn id="57" name="FECHA ELABORACIÓN AVISO"/>
    <tableColumn id="58" name="FECHA REVISION AVISO"/>
    <tableColumn id="59" name="FECHA DE FIRMA DE AVISO"/>
    <tableColumn id="60" name="NUMERO DE RADICADO DEL AVISO"/>
    <tableColumn id="61" name="FECHA ENVÍO AVISO"/>
    <tableColumn id="62" name="No GUIA DEL AVISO "/>
    <tableColumn id="63" name="SE ENTREGO AVISO EFECTIVAMENTE "/>
    <tableColumn id="64" name="FECHA MAXIMA PARA SEGUIMIENTO ENTREGA2"/>
    <tableColumn id="65" name="ESTADO AVISO"/>
    <tableColumn id="66" name="ESTADO PUBLICACIÓN"/>
    <tableColumn id="67" name="FECHA DE PUBLICACIÓN EN PAGINA WEB"/>
    <tableColumn id="68" name="FECHA EFECTIVA DE NOTIFICACION POR AVISO"/>
    <tableColumn id="69" name="FUE EFECTIVA LA PUBLICACIÓN"/>
    <tableColumn id="70" name="PROCEDE RECURSO"/>
    <tableColumn id="71" name="TIPO DE RECURSO QUE LE PROCEDE"/>
    <tableColumn id="72" name="TÉRMINO RECURSOS"/>
    <tableColumn id="73" name="FECHA ESTIMADA PARA REALIZAR DE EJECUTORIA"/>
    <tableColumn id="74" name="PROCEDE EJECUTORIA"/>
    <tableColumn id="75" name="FECHA TRÁMITE EJECUTORIA"/>
    <tableColumn id="76" name="FECHA DE REVISIÓN EJECUTORIA"/>
    <tableColumn id="77" name="FECHA FIRMA EJECUTORIA"/>
    <tableColumn id="78" name="ESTADO EJECUTORIA"/>
    <tableColumn id="79" name="ESTADO TRASLADOS"/>
    <tableColumn id="80" name="PROCEDEN MEMORANDOS"/>
    <tableColumn id="81" name="DEPENDENCIA DEL MEMORANDO "/>
    <tableColumn id="82" name="FECHA DE REVISION MEMORANDO "/>
    <tableColumn id="83" name="FECHA FIRMA MEMORANDO"/>
    <tableColumn id="84" name="RADICADO"/>
    <tableColumn id="85" name="FECHA DE ENVIÓ MEMORANDO"/>
    <tableColumn id="86" name="PROCEDEN OFICIOS"/>
    <tableColumn id="87" name="FECHA DE REVISION OFICIO"/>
    <tableColumn id="88" name="FECHA DE FIRMA OFICIO EXTERNO"/>
    <tableColumn id="89" name="RADICADO DEL OFICIO EXTERNO"/>
    <tableColumn id="90" name="FECHA DEL RADICADO OFICIO EXTERNO"/>
    <tableColumn id="91" name="FECHA ENVIO DEL OFIC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3:CM19" totalsRowShown="0">
  <autoFilter ref="A3:CM19"/>
  <tableColumns count="91">
    <tableColumn id="1" name="ESTADO ACTUAL"/>
    <tableColumn id="2" name="RESPONSABLE FINAL"/>
    <tableColumn id="3" name="FECHA INICIO DE GESTION"/>
    <tableColumn id="4" name="MEDICION DE INICIO DE GESTIÓN"/>
    <tableColumn id="5" name="TIPO DE NOTIFICACIÓN"/>
    <tableColumn id="6" name="FECHA REAL DE NOTIFICACIÓN"/>
    <tableColumn id="7" name="DÍAS DE GESTIÓN"/>
    <tableColumn id="8" name="ALERTA"/>
    <tableColumn id="9" name="OBSERVACIONES"/>
    <tableColumn id="10" name="ACTO ADMINISTRATIVO"/>
    <tableColumn id="11" name="FECHA DEL ACTO ADMINISTRATIVO"/>
    <tableColumn id="12" name="FECHA DE ASIGNACIÓN" dataDxfId="29"/>
    <tableColumn id="13" name="FECHA DE GESTION"/>
    <tableColumn id="14" name="NOMBRE USUARIO A QUIEN SE REASIGNA GESTION DE NOTIFICACION"/>
    <tableColumn id="15" name="FECHA DE REASIGNACIÓN"/>
    <tableColumn id="16" name="FECHA DE GESTION REASIGNACION"/>
    <tableColumn id="17" name="PRODUCTO CONFORME"/>
    <tableColumn id="18" name="MOTIVO"/>
    <tableColumn id="19" name="SE REALIZA SUBSANACIÓN"/>
    <tableColumn id="20" name="FECHA DE SUBSANACIÓN "/>
    <tableColumn id="21" name="DEPENDENCIA QUE REMITE EL ACTO ADMINISTRATIVO"/>
    <tableColumn id="22" name="RADICADO DE ENTRADA "/>
    <tableColumn id="23" name="FECHA RADICADO DE ENTRADA"/>
    <tableColumn id="24" name="CEDULA/NIT"/>
    <tableColumn id="25" name="NOMBRE PERSONA JURIDICA o NATURAL"/>
    <tableColumn id="26" name="DIRECCIÓN FÍSICA"/>
    <tableColumn id="27" name="CIUDAD"/>
    <tableColumn id="28" name="CORREO ELECTRÓNICO"/>
    <tableColumn id="29" name="TRÁMITE"/>
    <tableColumn id="30" name="DETALLE DEL TRAMITE (PLACAS, TIPO DE CREDENCIAL)"/>
    <tableColumn id="31" name="DECISIÓN"/>
    <tableColumn id="32" name="¿APLICA CARGUE AL RUNT?"/>
    <tableColumn id="33" name="FECHA DEL CARGUE AL RUNT"/>
    <tableColumn id="34" name="ESTADO NOTIFICACION ELECTRONICA"/>
    <tableColumn id="35" name="PROCEDE NOTIFICACIÓN ELECTRONICA"/>
    <tableColumn id="36" name="FECHA ENTREGA A 472 PARA NOTIFICACIÓN ELECTRONICA"/>
    <tableColumn id="37" name="¿SE NOTIFICO ELECTRONICAMENTE?"/>
    <tableColumn id="38" name="FECHA MAXIMA PARA SEGUIMIENTO ENTREGA"/>
    <tableColumn id="39" name="FUE EFECTIVA?"/>
    <tableColumn id="40" name="FECHA EFECTIVA DE LA NOTIFICACIÓN ELECTRONICA"/>
    <tableColumn id="41" name="FORMULA CITACIÓN / AVISO"/>
    <tableColumn id="42" name="TIPO DE ENVIO "/>
    <tableColumn id="43" name="FECHA DE REVISIÓN "/>
    <tableColumn id="44" name="FECHA DE FIRMA"/>
    <tableColumn id="45" name="NUMERO DE RADICADO DE SALIDA"/>
    <tableColumn id="46" name="FECHA DE ENVÍO"/>
    <tableColumn id="47" name="NUMERO DE GUIA (ENVIO FISICO)"/>
    <tableColumn id="48" name="SE ENTREGO EFECTIVAMENTE "/>
    <tableColumn id="49" name="FECHA EFECTIVA DE LA ENTREGA CITACIÓN"/>
    <tableColumn id="50" name="FECHA MAXIMA PARA SEGUIMIENTO ENTREGA - CITACIÓN Y/O COMUNICACIÓN"/>
    <tableColumn id="51" name="ESTADO PROCESO CITACIÓN"/>
    <tableColumn id="52" name="FECHA MAXIMA DE PRESENTACIÓN DEL USUARIO"/>
    <tableColumn id="53" name="SE PRESENTÓ?"/>
    <tableColumn id="54" name="NOTIFICADOR PRESENCIAL "/>
    <tableColumn id="55" name="FECHA DE LA NOTIFICACION PERSONAL"/>
    <tableColumn id="56" name="FORMULA AVISO"/>
    <tableColumn id="57" name="FECHA ELABORACIÓN AVISO"/>
    <tableColumn id="58" name="FECHA REVISION AVISO"/>
    <tableColumn id="59" name="FECHA DE FIRMA DE AVISO"/>
    <tableColumn id="60" name="NUMERO DE RADICADO DEL AVISO"/>
    <tableColumn id="61" name="FECHA ENVÍO AVISO"/>
    <tableColumn id="62" name="No GUIA DEL AVISO "/>
    <tableColumn id="63" name="SE ENTREGO AVISO EFECTIVAMENTE "/>
    <tableColumn id="64" name="FECHA MAXIMA PARA SEGUIMIENTO ENTREGA2"/>
    <tableColumn id="65" name="ESTADO AVISO"/>
    <tableColumn id="66" name="ESTADO PUBLICACIÓN"/>
    <tableColumn id="67" name="FECHA DE PUBLICACIÓN EN PAGINA WEB"/>
    <tableColumn id="68" name="FECHA EFECTIVA DE NOTIFICACION POR AVISO"/>
    <tableColumn id="69" name="FUE EFECTIVA LA PUBLICACIÓN"/>
    <tableColumn id="70" name="PROCEDE RECURSO"/>
    <tableColumn id="71" name="TIPO DE RECURSO QUE LE PROCEDE"/>
    <tableColumn id="72" name="TÉRMINO RECURSOS"/>
    <tableColumn id="73" name="FECHA ESTIMADA PARA REALIZAR DE EJECUTORIA"/>
    <tableColumn id="74" name="PROCEDE EJECUTORIA"/>
    <tableColumn id="75" name="FECHA TRÁMITE EJECUTORIA"/>
    <tableColumn id="76" name="FECHA DE REVISIÓN EJECUTORIA"/>
    <tableColumn id="77" name="FECHA FIRMA EJECUTORIA"/>
    <tableColumn id="78" name="ESTADO EJECUTORIA"/>
    <tableColumn id="79" name="ESTADO TRASLADOS"/>
    <tableColumn id="80" name="PROCEDEN MEMORANDOS"/>
    <tableColumn id="81" name="DEPENDENCIA DEL MEMORANDO "/>
    <tableColumn id="82" name="FECHA DE REVISION MEMORANDO "/>
    <tableColumn id="83" name="FECHA FIRMA MEMORANDO"/>
    <tableColumn id="84" name="RADICADO"/>
    <tableColumn id="85" name="FECHA DE ENVIÓ MEMORANDO"/>
    <tableColumn id="86" name="PROCEDEN OFICIOS"/>
    <tableColumn id="87" name="FECHA DE REVISION OFICIO"/>
    <tableColumn id="88" name="FECHA DE FIRMA OFICIO EXTERNO"/>
    <tableColumn id="89" name="RADICADO DEL OFICIO EXTERNO"/>
    <tableColumn id="90" name="FECHA DEL RADICADO OFICIO EXTERNO"/>
    <tableColumn id="91" name="FECHA ENVIO DEL OFICI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mailto:NOTIFICACIONESJUDICIALES@NEOSECURITY.CO" TargetMode="External"/><Relationship Id="rId299" Type="http://schemas.openxmlformats.org/officeDocument/2006/relationships/hyperlink" Target="mailto:gerencia@equirent.com.co%20-%20juan.amador@equirent.com.co" TargetMode="External"/><Relationship Id="rId21" Type="http://schemas.openxmlformats.org/officeDocument/2006/relationships/hyperlink" Target="mailto:jamrironny@hotmail.com" TargetMode="External"/><Relationship Id="rId63" Type="http://schemas.openxmlformats.org/officeDocument/2006/relationships/hyperlink" Target="mailto:NOTIFICACIONESJUDICIALES@NEOSECURITY.CO" TargetMode="External"/><Relationship Id="rId159" Type="http://schemas.openxmlformats.org/officeDocument/2006/relationships/hyperlink" Target="mailto:grupojuridica@transportesvigia.com" TargetMode="External"/><Relationship Id="rId324" Type="http://schemas.openxmlformats.org/officeDocument/2006/relationships/hyperlink" Target="mailto:info@alphaseguridad.com.co" TargetMode="External"/><Relationship Id="rId366" Type="http://schemas.openxmlformats.org/officeDocument/2006/relationships/hyperlink" Target="mailto:notificaciones@guardacol.com;%20asistente@guardacol.com" TargetMode="External"/><Relationship Id="rId170" Type="http://schemas.openxmlformats.org/officeDocument/2006/relationships/hyperlink" Target="mailto:NOTIFICACIONESJUDICIALES@NEOSECURITY.CO" TargetMode="External"/><Relationship Id="rId226" Type="http://schemas.openxmlformats.org/officeDocument/2006/relationships/hyperlink" Target="mailto:NOTIFICACIONESJUDICIALES@NEOSECURITY.CO" TargetMode="External"/><Relationship Id="rId268" Type="http://schemas.openxmlformats.org/officeDocument/2006/relationships/hyperlink" Target="mailto:mariadel31416@gmail.com" TargetMode="External"/><Relationship Id="rId32" Type="http://schemas.openxmlformats.org/officeDocument/2006/relationships/hyperlink" Target="mailto:NOTIFICACIONESJUDICIALES@NEOSECURITY.CO" TargetMode="External"/><Relationship Id="rId74" Type="http://schemas.openxmlformats.org/officeDocument/2006/relationships/hyperlink" Target="mailto:NOTIFICACIONESJUDICIALES@NEOSECURITY.CO" TargetMode="External"/><Relationship Id="rId128" Type="http://schemas.openxmlformats.org/officeDocument/2006/relationships/hyperlink" Target="mailto:NOTIFICACIONESJUDICIALES@NEOSECURITY.CO" TargetMode="External"/><Relationship Id="rId335" Type="http://schemas.openxmlformats.org/officeDocument/2006/relationships/hyperlink" Target="mailto:servicio@masterrecoverylab.co" TargetMode="External"/><Relationship Id="rId5" Type="http://schemas.openxmlformats.org/officeDocument/2006/relationships/hyperlink" Target="mailto:contacto.tecnologia@sjsp.com.co" TargetMode="External"/><Relationship Id="rId181" Type="http://schemas.openxmlformats.org/officeDocument/2006/relationships/hyperlink" Target="mailto:gerencia@vectorblindados.com" TargetMode="External"/><Relationship Id="rId237" Type="http://schemas.openxmlformats.org/officeDocument/2006/relationships/hyperlink" Target="mailto:willsalda1214@gmail.com" TargetMode="External"/><Relationship Id="rId279" Type="http://schemas.openxmlformats.org/officeDocument/2006/relationships/hyperlink" Target="mailto:arrowcontactocali@gmail.com" TargetMode="External"/><Relationship Id="rId43" Type="http://schemas.openxmlformats.org/officeDocument/2006/relationships/hyperlink" Target="mailto:gerencia@indusalca.com.co" TargetMode="External"/><Relationship Id="rId139" Type="http://schemas.openxmlformats.org/officeDocument/2006/relationships/hyperlink" Target="mailto:NOTIFICACIONESJUDICIALES@NEOSECURITY.CO" TargetMode="External"/><Relationship Id="rId290" Type="http://schemas.openxmlformats.org/officeDocument/2006/relationships/hyperlink" Target="mailto:notificacionesjudiciales@neosecurity.co;%20alan@neostar.com.co" TargetMode="External"/><Relationship Id="rId304" Type="http://schemas.openxmlformats.org/officeDocument/2006/relationships/hyperlink" Target="mailto:notificacionesjudiciales@neosecurity.co;%20alan@neostar.com.co" TargetMode="External"/><Relationship Id="rId346" Type="http://schemas.openxmlformats.org/officeDocument/2006/relationships/hyperlink" Target="mailto:hancho.issa@gmail.com" TargetMode="External"/><Relationship Id="rId85" Type="http://schemas.openxmlformats.org/officeDocument/2006/relationships/hyperlink" Target="mailto:ingeniero.alexander86@gmail.com" TargetMode="External"/><Relationship Id="rId150" Type="http://schemas.openxmlformats.org/officeDocument/2006/relationships/hyperlink" Target="mailto:wilhor8@hotmail.com" TargetMode="External"/><Relationship Id="rId192" Type="http://schemas.openxmlformats.org/officeDocument/2006/relationships/hyperlink" Target="mailto:notificacionesjudiciales@neosecurity.co" TargetMode="External"/><Relationship Id="rId206" Type="http://schemas.openxmlformats.org/officeDocument/2006/relationships/hyperlink" Target="mailto:RJUDICIAL@BANCODEBOGOTA.COM.CO%20%20%20%20contabilidad@gmwblindajes.com" TargetMode="External"/><Relationship Id="rId248" Type="http://schemas.openxmlformats.org/officeDocument/2006/relationships/hyperlink" Target="mailto:NOTIFICACIONESJUDICIALES@NEOSECURITY.CO" TargetMode="External"/><Relationship Id="rId12" Type="http://schemas.openxmlformats.org/officeDocument/2006/relationships/hyperlink" Target="mailto:gps_ltda@yahoo.com" TargetMode="External"/><Relationship Id="rId108" Type="http://schemas.openxmlformats.org/officeDocument/2006/relationships/hyperlink" Target="mailto:amproca@yahoo.com" TargetMode="External"/><Relationship Id="rId315" Type="http://schemas.openxmlformats.org/officeDocument/2006/relationships/hyperlink" Target="mailto:gerencia@equirent.com.co%20-%20juan.amador@equirent.com.co" TargetMode="External"/><Relationship Id="rId357" Type="http://schemas.openxmlformats.org/officeDocument/2006/relationships/hyperlink" Target="mailto:dep.contable@security-access.com.co" TargetMode="External"/><Relationship Id="rId54" Type="http://schemas.openxmlformats.org/officeDocument/2006/relationships/hyperlink" Target="mailto:cmorensu@banrep.gov.co" TargetMode="External"/><Relationship Id="rId96" Type="http://schemas.openxmlformats.org/officeDocument/2006/relationships/hyperlink" Target="mailto:ricardobj32@yahoo.es" TargetMode="External"/><Relationship Id="rId161" Type="http://schemas.openxmlformats.org/officeDocument/2006/relationships/hyperlink" Target="mailto:contabilidad@gmwblindajes.com" TargetMode="External"/><Relationship Id="rId217" Type="http://schemas.openxmlformats.org/officeDocument/2006/relationships/hyperlink" Target="mailto:notificacionesjudiciales@neosecurity.co%20alan@neostar.com.co" TargetMode="External"/><Relationship Id="rId259" Type="http://schemas.openxmlformats.org/officeDocument/2006/relationships/hyperlink" Target="mailto:NOTIFICACIONESJUDICIALES@NEOSECURITY.CO;%20alan@neostar.com.co" TargetMode="External"/><Relationship Id="rId23" Type="http://schemas.openxmlformats.org/officeDocument/2006/relationships/hyperlink" Target="mailto:eduardo.penaranda@mdlegal.com.co" TargetMode="External"/><Relationship Id="rId119" Type="http://schemas.openxmlformats.org/officeDocument/2006/relationships/hyperlink" Target="mailto:NOTIFICACIONESJUDICIALES@NEOSECURITY.CO" TargetMode="External"/><Relationship Id="rId270" Type="http://schemas.openxmlformats.org/officeDocument/2006/relationships/hyperlink" Target="mailto:NOTIFICACIONESJUDICIALES@NEOSECURITY.CO;%20alan@neostar.com.co" TargetMode="External"/><Relationship Id="rId326" Type="http://schemas.openxmlformats.org/officeDocument/2006/relationships/hyperlink" Target="mailto:gerencia@equirent.com.co" TargetMode="External"/><Relationship Id="rId65" Type="http://schemas.openxmlformats.org/officeDocument/2006/relationships/hyperlink" Target="mailto:NOTIFICACIONESJUDICIALES@NEOSECURITY.CO" TargetMode="External"/><Relationship Id="rId130" Type="http://schemas.openxmlformats.org/officeDocument/2006/relationships/hyperlink" Target="mailto:notificacionesjudiciales@neosecurity.co" TargetMode="External"/><Relationship Id="rId368" Type="http://schemas.openxmlformats.org/officeDocument/2006/relationships/hyperlink" Target="mailto:gerencia@equirent.com.co" TargetMode="External"/><Relationship Id="rId172" Type="http://schemas.openxmlformats.org/officeDocument/2006/relationships/hyperlink" Target="mailto:NOTIFICACIONESJUDICIALES@NEOSECURITY.CO" TargetMode="External"/><Relationship Id="rId228" Type="http://schemas.openxmlformats.org/officeDocument/2006/relationships/hyperlink" Target="mailto:celulartazz@gmail.com" TargetMode="External"/><Relationship Id="rId281" Type="http://schemas.openxmlformats.org/officeDocument/2006/relationships/hyperlink" Target="mailto:NOTIFICACIONESJUDICIALES@NEOSECURITY.CO;%20alan@neostar.com.co" TargetMode="External"/><Relationship Id="rId337" Type="http://schemas.openxmlformats.org/officeDocument/2006/relationships/hyperlink" Target="mailto:juridica@9alliance.co" TargetMode="External"/><Relationship Id="rId34" Type="http://schemas.openxmlformats.org/officeDocument/2006/relationships/hyperlink" Target="mailto:qscolciltda@gmail.com" TargetMode="External"/><Relationship Id="rId76" Type="http://schemas.openxmlformats.org/officeDocument/2006/relationships/hyperlink" Target="mailto:acontratovzn@argos.com.co" TargetMode="External"/><Relationship Id="rId141" Type="http://schemas.openxmlformats.org/officeDocument/2006/relationships/hyperlink" Target="mailto:notificacionesjudiciales@neosecurity.co" TargetMode="External"/><Relationship Id="rId7" Type="http://schemas.openxmlformats.org/officeDocument/2006/relationships/hyperlink" Target="mailto:info@datatrack.co" TargetMode="External"/><Relationship Id="rId183" Type="http://schemas.openxmlformats.org/officeDocument/2006/relationships/hyperlink" Target="mailto:NOTIFICACIONESJUDICIALES@NEOSECURITY.CO" TargetMode="External"/><Relationship Id="rId239" Type="http://schemas.openxmlformats.org/officeDocument/2006/relationships/hyperlink" Target="mailto:nelsonmartinez82@hotmail.com" TargetMode="External"/><Relationship Id="rId250" Type="http://schemas.openxmlformats.org/officeDocument/2006/relationships/hyperlink" Target="mailto:NOTIFICACIONESJUDICIALES@NEOSECURITY.CO" TargetMode="External"/><Relationship Id="rId292" Type="http://schemas.openxmlformats.org/officeDocument/2006/relationships/hyperlink" Target="mailto:gerencia@equirent.com.co%20juan.amador@equirent.com.co" TargetMode="External"/><Relationship Id="rId306" Type="http://schemas.openxmlformats.org/officeDocument/2006/relationships/hyperlink" Target="mailto:gerencia@equirent.com.co" TargetMode="External"/><Relationship Id="rId45" Type="http://schemas.openxmlformats.org/officeDocument/2006/relationships/hyperlink" Target="mailto:dasegurltda@gmail.com" TargetMode="External"/><Relationship Id="rId87" Type="http://schemas.openxmlformats.org/officeDocument/2006/relationships/hyperlink" Target="mailto:hermanbetancur1@hotmail.com" TargetMode="External"/><Relationship Id="rId110" Type="http://schemas.openxmlformats.org/officeDocument/2006/relationships/hyperlink" Target="mailto:NOTIFICACIONESJUDICIALES@NEOSECURITY.CO" TargetMode="External"/><Relationship Id="rId348" Type="http://schemas.openxmlformats.org/officeDocument/2006/relationships/hyperlink" Target="mailto:notificacionesjudiciales@neosecurity.co;%20alan@neostar.com.co" TargetMode="External"/><Relationship Id="rId152" Type="http://schemas.openxmlformats.org/officeDocument/2006/relationships/hyperlink" Target="mailto:jose.echeverri@avsdelcaribe.com" TargetMode="External"/><Relationship Id="rId194" Type="http://schemas.openxmlformats.org/officeDocument/2006/relationships/hyperlink" Target="mailto:notificacionesjudiciales@neosecurity.co" TargetMode="External"/><Relationship Id="rId208" Type="http://schemas.openxmlformats.org/officeDocument/2006/relationships/hyperlink" Target="mailto:RJUDICIAL@BANCODEBOGOTA.COM.CO%20%20%20%20contabilidad@gmwblindajes.com" TargetMode="External"/><Relationship Id="rId261" Type="http://schemas.openxmlformats.org/officeDocument/2006/relationships/hyperlink" Target="mailto:katerinnemahecha@gmail.com" TargetMode="External"/><Relationship Id="rId14" Type="http://schemas.openxmlformats.org/officeDocument/2006/relationships/hyperlink" Target="mailto:dinapowerltda@gmail.com" TargetMode="External"/><Relationship Id="rId56" Type="http://schemas.openxmlformats.org/officeDocument/2006/relationships/hyperlink" Target="mailto:gerencia@seguridadjamaroltda.com" TargetMode="External"/><Relationship Id="rId317" Type="http://schemas.openxmlformats.org/officeDocument/2006/relationships/hyperlink" Target="mailto:gerencia@equirent.com.co" TargetMode="External"/><Relationship Id="rId359" Type="http://schemas.openxmlformats.org/officeDocument/2006/relationships/hyperlink" Target="mailto:gerencia@radicare.com.co" TargetMode="External"/><Relationship Id="rId98" Type="http://schemas.openxmlformats.org/officeDocument/2006/relationships/hyperlink" Target="mailto:gerencia@cognoseguridad.com" TargetMode="External"/><Relationship Id="rId121" Type="http://schemas.openxmlformats.org/officeDocument/2006/relationships/hyperlink" Target="mailto:NOTIFICACIONESJUDICIALES@NEOSECURITY.CO" TargetMode="External"/><Relationship Id="rId163" Type="http://schemas.openxmlformats.org/officeDocument/2006/relationships/hyperlink" Target="mailto:NOTIFICACIONESJUDICIALES@NEOSECURITY.CO" TargetMode="External"/><Relationship Id="rId219" Type="http://schemas.openxmlformats.org/officeDocument/2006/relationships/hyperlink" Target="mailto:notificacionesjudiciales@neosecurity.co%20alan@neostar.com.co" TargetMode="External"/><Relationship Id="rId370" Type="http://schemas.openxmlformats.org/officeDocument/2006/relationships/hyperlink" Target="mailto:gerencia@equirent.com.co" TargetMode="External"/><Relationship Id="rId230" Type="http://schemas.openxmlformats.org/officeDocument/2006/relationships/hyperlink" Target="mailto:NOTIFICACIONESJUDICIALES@NEOSECURITY.CO" TargetMode="External"/><Relationship Id="rId25" Type="http://schemas.openxmlformats.org/officeDocument/2006/relationships/hyperlink" Target="mailto:mardila@olemovilidad.com.co" TargetMode="External"/><Relationship Id="rId67" Type="http://schemas.openxmlformats.org/officeDocument/2006/relationships/hyperlink" Target="mailto:NOTIFICACIONESJUDICIALES@NEOSECURITY.CO;%20alan@neostar.com.co" TargetMode="External"/><Relationship Id="rId272" Type="http://schemas.openxmlformats.org/officeDocument/2006/relationships/hyperlink" Target="mailto:lamersclousenhe@gmail.com%20colomperez06@yahoo.com%20%20osrepe2020@gmail.com" TargetMode="External"/><Relationship Id="rId328" Type="http://schemas.openxmlformats.org/officeDocument/2006/relationships/hyperlink" Target="mailto:gerencia@equirent.com.co" TargetMode="External"/><Relationship Id="rId132" Type="http://schemas.openxmlformats.org/officeDocument/2006/relationships/hyperlink" Target="mailto:c.i.inversiones@hotmail.com%20%20contab.grupocardenas@hotmail.com" TargetMode="External"/><Relationship Id="rId174" Type="http://schemas.openxmlformats.org/officeDocument/2006/relationships/hyperlink" Target="mailto:NOTIFICACIONESJUDICIALES@NEOSECURITY.CO" TargetMode="External"/><Relationship Id="rId241" Type="http://schemas.openxmlformats.org/officeDocument/2006/relationships/hyperlink" Target="mailto:facturacion@pumaseguridad.com" TargetMode="External"/><Relationship Id="rId36" Type="http://schemas.openxmlformats.org/officeDocument/2006/relationships/hyperlink" Target="mailto:inselcom@outlook.com" TargetMode="External"/><Relationship Id="rId283" Type="http://schemas.openxmlformats.org/officeDocument/2006/relationships/hyperlink" Target="mailto:NOTIFICACIONESJUDICIALES@NEOSECURITY.CO;%20alan@neostar.com.co" TargetMode="External"/><Relationship Id="rId339" Type="http://schemas.openxmlformats.org/officeDocument/2006/relationships/hyperlink" Target="mailto:libardomejia@GMAIL.COM" TargetMode="External"/><Relationship Id="rId78" Type="http://schemas.openxmlformats.org/officeDocument/2006/relationships/hyperlink" Target="mailto:NOTIFICACIONESJUDICIALES@NEOSECURITY.CO" TargetMode="External"/><Relationship Id="rId99" Type="http://schemas.openxmlformats.org/officeDocument/2006/relationships/hyperlink" Target="mailto:seleccionysoluciones2015@gmail.com" TargetMode="External"/><Relationship Id="rId101" Type="http://schemas.openxmlformats.org/officeDocument/2006/relationships/hyperlink" Target="mailto:juan.florez1982@hotmail.com" TargetMode="External"/><Relationship Id="rId122" Type="http://schemas.openxmlformats.org/officeDocument/2006/relationships/hyperlink" Target="mailto:NOTIFICACIONESJUDICIALES@NEOSECURITY.CO" TargetMode="External"/><Relationship Id="rId143" Type="http://schemas.openxmlformats.org/officeDocument/2006/relationships/hyperlink" Target="mailto:daj@backbonelaw.com" TargetMode="External"/><Relationship Id="rId164" Type="http://schemas.openxmlformats.org/officeDocument/2006/relationships/hyperlink" Target="mailto:comercial@blinsecurity.com" TargetMode="External"/><Relationship Id="rId185" Type="http://schemas.openxmlformats.org/officeDocument/2006/relationships/hyperlink" Target="mailto:NOTIFICACIONESJUDICIALES@NEOSECURITY.CO" TargetMode="External"/><Relationship Id="rId350" Type="http://schemas.openxmlformats.org/officeDocument/2006/relationships/hyperlink" Target="mailto:notificaciones@homesentry.net" TargetMode="External"/><Relationship Id="rId371" Type="http://schemas.openxmlformats.org/officeDocument/2006/relationships/hyperlink" Target="mailto:gerencia@equirent.com.co" TargetMode="External"/><Relationship Id="rId9" Type="http://schemas.openxmlformats.org/officeDocument/2006/relationships/hyperlink" Target="mailto:asistente3@herreraasociados.co" TargetMode="External"/><Relationship Id="rId210" Type="http://schemas.openxmlformats.org/officeDocument/2006/relationships/hyperlink" Target="mailto:RJUDICIAL@BANCODEBOGOTA.COM.CO%20%20%20%20contabilidad@gmwblindajes.com" TargetMode="External"/><Relationship Id="rId26" Type="http://schemas.openxmlformats.org/officeDocument/2006/relationships/hyperlink" Target="mailto:ladysdavid@hotmail.com%20-%20anivell@hotmail.com" TargetMode="External"/><Relationship Id="rId231" Type="http://schemas.openxmlformats.org/officeDocument/2006/relationships/hyperlink" Target="mailto:NOTIFICACIONESJUDICIALES@NEOSECURITY.CO" TargetMode="External"/><Relationship Id="rId252" Type="http://schemas.openxmlformats.org/officeDocument/2006/relationships/hyperlink" Target="mailto:NOTIFICACIONESJUDICIALES@NEOSECURITY.CO" TargetMode="External"/><Relationship Id="rId273" Type="http://schemas.openxmlformats.org/officeDocument/2006/relationships/hyperlink" Target="mailto:NOTIFICACIONESJUDICIALES@NEOSECURITY.CO;%20alan@neostar.com.co" TargetMode="External"/><Relationship Id="rId294" Type="http://schemas.openxmlformats.org/officeDocument/2006/relationships/hyperlink" Target="mailto:juan.amador@equirent.com.co" TargetMode="External"/><Relationship Id="rId308" Type="http://schemas.openxmlformats.org/officeDocument/2006/relationships/hyperlink" Target="mailto:gerencia@equirent.com.co" TargetMode="External"/><Relationship Id="rId329" Type="http://schemas.openxmlformats.org/officeDocument/2006/relationships/hyperlink" Target="mailto:notificacionesjudiciales@neosecurity.co;%20alan@neostar.com.co" TargetMode="External"/><Relationship Id="rId47" Type="http://schemas.openxmlformats.org/officeDocument/2006/relationships/hyperlink" Target="mailto:seguridadimpactoltda@gmail.com" TargetMode="External"/><Relationship Id="rId68" Type="http://schemas.openxmlformats.org/officeDocument/2006/relationships/hyperlink" Target="mailto:NOTIFICACIONESJUDICIALES@NEOSECURITY.CO;%20alan@neostar.com.co" TargetMode="External"/><Relationship Id="rId89" Type="http://schemas.openxmlformats.org/officeDocument/2006/relationships/hyperlink" Target="mailto:NOTIFICACIONESJUDICIALES@NEOSECURITY.CO" TargetMode="External"/><Relationship Id="rId112" Type="http://schemas.openxmlformats.org/officeDocument/2006/relationships/hyperlink" Target="mailto:NOTIFICACIONESJUDICIALES@NEOSECURITY.CO" TargetMode="External"/><Relationship Id="rId133" Type="http://schemas.openxmlformats.org/officeDocument/2006/relationships/hyperlink" Target="mailto:jmcabal@77@hotmail.com" TargetMode="External"/><Relationship Id="rId154" Type="http://schemas.openxmlformats.org/officeDocument/2006/relationships/hyperlink" Target="mailto:c.i.inversiones@hotmail.com-%20contab.grupocardenas@hotmail.com%20-%20inversoracardenas@gmail.com" TargetMode="External"/><Relationship Id="rId175" Type="http://schemas.openxmlformats.org/officeDocument/2006/relationships/hyperlink" Target="mailto:NOTIFICACIONESJUDICIALES@NEOSECURITY.CO" TargetMode="External"/><Relationship Id="rId340" Type="http://schemas.openxmlformats.org/officeDocument/2006/relationships/hyperlink" Target="mailto:contabilidad@sellosdeseguridad.net" TargetMode="External"/><Relationship Id="rId361" Type="http://schemas.openxmlformats.org/officeDocument/2006/relationships/hyperlink" Target="mailto:notificacionesjudiciales@neosecurity.co;%20alan@neostar.com.co" TargetMode="External"/><Relationship Id="rId196" Type="http://schemas.openxmlformats.org/officeDocument/2006/relationships/hyperlink" Target="mailto:notificacionesjudiciales@neosecurity.co" TargetMode="External"/><Relationship Id="rId200" Type="http://schemas.openxmlformats.org/officeDocument/2006/relationships/hyperlink" Target="mailto:direccion.financiera@setracol.com" TargetMode="External"/><Relationship Id="rId16" Type="http://schemas.openxmlformats.org/officeDocument/2006/relationships/hyperlink" Target="mailto:info@jimenezduarte.com" TargetMode="External"/><Relationship Id="rId221" Type="http://schemas.openxmlformats.org/officeDocument/2006/relationships/hyperlink" Target="mailto:notificacionesjudiciales@neosecurity.co%20alan@neostar.com.co" TargetMode="External"/><Relationship Id="rId242" Type="http://schemas.openxmlformats.org/officeDocument/2006/relationships/hyperlink" Target="mailto:NOTIFICACIONESJUDICIALES@NEOSECURITY.CO" TargetMode="External"/><Relationship Id="rId263" Type="http://schemas.openxmlformats.org/officeDocument/2006/relationships/hyperlink" Target="mailto:NOTIFICACIONESJUDICIALES@NEOSECURITY.CO;%20alan@neostar.com.co" TargetMode="External"/><Relationship Id="rId284" Type="http://schemas.openxmlformats.org/officeDocument/2006/relationships/hyperlink" Target="mailto:gerencia@equirent.com.co%20%20%20juan.armador@equirent.com.co" TargetMode="External"/><Relationship Id="rId319" Type="http://schemas.openxmlformats.org/officeDocument/2006/relationships/hyperlink" Target="mailto:gerencia@equirent.com.co" TargetMode="External"/><Relationship Id="rId37" Type="http://schemas.openxmlformats.org/officeDocument/2006/relationships/hyperlink" Target="mailto:silvaalo@yahoo.com" TargetMode="External"/><Relationship Id="rId58" Type="http://schemas.openxmlformats.org/officeDocument/2006/relationships/hyperlink" Target="mailto:notificaciones@expertoseguridad.com.co%20contacto@expertoseguridad.com.co" TargetMode="External"/><Relationship Id="rId79" Type="http://schemas.openxmlformats.org/officeDocument/2006/relationships/hyperlink" Target="mailto:kuanvigltda@hotmail.com" TargetMode="External"/><Relationship Id="rId102" Type="http://schemas.openxmlformats.org/officeDocument/2006/relationships/hyperlink" Target="mailto:dinapowerltda@gmail.com" TargetMode="External"/><Relationship Id="rId123" Type="http://schemas.openxmlformats.org/officeDocument/2006/relationships/hyperlink" Target="mailto:NOTIFICACIONESJUDICIALES@NEOSECURITY.CO" TargetMode="External"/><Relationship Id="rId144" Type="http://schemas.openxmlformats.org/officeDocument/2006/relationships/hyperlink" Target="mailto:notificacionesjudiciales@neosecurity.co" TargetMode="External"/><Relationship Id="rId330" Type="http://schemas.openxmlformats.org/officeDocument/2006/relationships/hyperlink" Target="mailto:notificacionesjudiciales@neosecurity.co;%20alan@neostar.com.co" TargetMode="External"/><Relationship Id="rId90" Type="http://schemas.openxmlformats.org/officeDocument/2006/relationships/hyperlink" Target="mailto:NOTIFICACIONESJUDICIALES@NEOSECURITY.CO" TargetMode="External"/><Relationship Id="rId165" Type="http://schemas.openxmlformats.org/officeDocument/2006/relationships/hyperlink" Target="mailto:NOTIFICACIONESJUDICIALES@NEOSECURITY.CO" TargetMode="External"/><Relationship Id="rId186" Type="http://schemas.openxmlformats.org/officeDocument/2006/relationships/hyperlink" Target="mailto:NOTIFICACIONESJUDICIALES@NEOSECURITY.CO" TargetMode="External"/><Relationship Id="rId351" Type="http://schemas.openxmlformats.org/officeDocument/2006/relationships/hyperlink" Target="mailto:admon@mercadoelectronico.info" TargetMode="External"/><Relationship Id="rId372" Type="http://schemas.openxmlformats.org/officeDocument/2006/relationships/hyperlink" Target="mailto:jredondo0611@hotmail.com" TargetMode="External"/><Relationship Id="rId211" Type="http://schemas.openxmlformats.org/officeDocument/2006/relationships/hyperlink" Target="mailto:RJUDICIAL@BANCODEBOGOTA.COM.CO%20%20%20%20contabilidad@gmwblindajes.com" TargetMode="External"/><Relationship Id="rId232" Type="http://schemas.openxmlformats.org/officeDocument/2006/relationships/hyperlink" Target="mailto:NOTIFICACIONESJUDICIALES@NEOSECURITY.CO" TargetMode="External"/><Relationship Id="rId253" Type="http://schemas.openxmlformats.org/officeDocument/2006/relationships/hyperlink" Target="mailto:juridica@seguridadnapolesltda.com" TargetMode="External"/><Relationship Id="rId274" Type="http://schemas.openxmlformats.org/officeDocument/2006/relationships/hyperlink" Target="mailto:seguvisolbarranca@gmail.com" TargetMode="External"/><Relationship Id="rId295" Type="http://schemas.openxmlformats.org/officeDocument/2006/relationships/hyperlink" Target="mailto:gerencia@equirent.com.co;%20juan.amador@equirent.com.co" TargetMode="External"/><Relationship Id="rId309" Type="http://schemas.openxmlformats.org/officeDocument/2006/relationships/hyperlink" Target="mailto:vigilista@hotmail.com" TargetMode="External"/><Relationship Id="rId27" Type="http://schemas.openxmlformats.org/officeDocument/2006/relationships/hyperlink" Target="mailto:djuridica@bancodeoccidente.com%20y%20colanta@colanta.com.co" TargetMode="External"/><Relationship Id="rId48" Type="http://schemas.openxmlformats.org/officeDocument/2006/relationships/hyperlink" Target="mailto:rodrigo.gomez@roche.com" TargetMode="External"/><Relationship Id="rId69" Type="http://schemas.openxmlformats.org/officeDocument/2006/relationships/hyperlink" Target="mailto:gerentesmbcuc@gmail.com" TargetMode="External"/><Relationship Id="rId113" Type="http://schemas.openxmlformats.org/officeDocument/2006/relationships/hyperlink" Target="mailto:NOTIFICACIONESJUDICIALES@NEOSECURITY.CO" TargetMode="External"/><Relationship Id="rId134" Type="http://schemas.openxmlformats.org/officeDocument/2006/relationships/hyperlink" Target="mailto:NOTIFICACIONESJUDICIALES@NEOSECURITY.CO" TargetMode="External"/><Relationship Id="rId320" Type="http://schemas.openxmlformats.org/officeDocument/2006/relationships/hyperlink" Target="mailto:gerencia@equirent.com.co" TargetMode="External"/><Relationship Id="rId80" Type="http://schemas.openxmlformats.org/officeDocument/2006/relationships/hyperlink" Target="mailto:NOTIFICACIONESJUDICIALES@NEOSECURITY.CO" TargetMode="External"/><Relationship Id="rId155" Type="http://schemas.openxmlformats.org/officeDocument/2006/relationships/hyperlink" Target="mailto:notificacionesjudiciales@neosecurity.co;%20alan@neostar.com.co" TargetMode="External"/><Relationship Id="rId176" Type="http://schemas.openxmlformats.org/officeDocument/2006/relationships/hyperlink" Target="mailto:NOTIFICACIONESJUDICIALES@NEOSECURITY.CO" TargetMode="External"/><Relationship Id="rId197" Type="http://schemas.openxmlformats.org/officeDocument/2006/relationships/hyperlink" Target="mailto:flotta.colombia@gmail.com" TargetMode="External"/><Relationship Id="rId341" Type="http://schemas.openxmlformats.org/officeDocument/2006/relationships/hyperlink" Target="mailto:proand@proand.com.co" TargetMode="External"/><Relationship Id="rId362" Type="http://schemas.openxmlformats.org/officeDocument/2006/relationships/hyperlink" Target="mailto:cali46@hotmail.com" TargetMode="External"/><Relationship Id="rId201" Type="http://schemas.openxmlformats.org/officeDocument/2006/relationships/hyperlink" Target="mailto:alan@neostar.com.co" TargetMode="External"/><Relationship Id="rId222" Type="http://schemas.openxmlformats.org/officeDocument/2006/relationships/hyperlink" Target="mailto:notificacionesjudiciales@neosecurity.co%20alan@neostar.com.co" TargetMode="External"/><Relationship Id="rId243" Type="http://schemas.openxmlformats.org/officeDocument/2006/relationships/hyperlink" Target="mailto:NOTIFICACIONESJUDICIALES@NEOSECURITY.CO" TargetMode="External"/><Relationship Id="rId264" Type="http://schemas.openxmlformats.org/officeDocument/2006/relationships/hyperlink" Target="mailto:contabilidad@gmwblindajes.com" TargetMode="External"/><Relationship Id="rId285" Type="http://schemas.openxmlformats.org/officeDocument/2006/relationships/hyperlink" Target="mailto:gerencia@equirent.com.co%20-%20juan.amador@equirent.com.co" TargetMode="External"/><Relationship Id="rId17" Type="http://schemas.openxmlformats.org/officeDocument/2006/relationships/hyperlink" Target="mailto:jorgealvisvergara1958@gmail.com" TargetMode="External"/><Relationship Id="rId38" Type="http://schemas.openxmlformats.org/officeDocument/2006/relationships/hyperlink" Target="mailto:camilo.gonzalez@thorint.com" TargetMode="External"/><Relationship Id="rId59" Type="http://schemas.openxmlformats.org/officeDocument/2006/relationships/hyperlink" Target="mailto:ederlet.santacruzr@gmail.com" TargetMode="External"/><Relationship Id="rId103" Type="http://schemas.openxmlformats.org/officeDocument/2006/relationships/hyperlink" Target="mailto:cesarrojas2008@hotmail.com" TargetMode="External"/><Relationship Id="rId124" Type="http://schemas.openxmlformats.org/officeDocument/2006/relationships/hyperlink" Target="mailto:NOTIFICACIONESJUDICIALES@NEOSECURITY.CO" TargetMode="External"/><Relationship Id="rId310" Type="http://schemas.openxmlformats.org/officeDocument/2006/relationships/hyperlink" Target="mailto:gerencia@equirent.com.co" TargetMode="External"/><Relationship Id="rId70" Type="http://schemas.openxmlformats.org/officeDocument/2006/relationships/hyperlink" Target="mailto:NOTIFICACIONESJUDICIALES@NEOSECURITY.CO;%20alan@neostar.com.co" TargetMode="External"/><Relationship Id="rId91" Type="http://schemas.openxmlformats.org/officeDocument/2006/relationships/hyperlink" Target="mailto:NOTIFICACIONESJUDICIALES@NEOSECURITY.CO" TargetMode="External"/><Relationship Id="rId145" Type="http://schemas.openxmlformats.org/officeDocument/2006/relationships/hyperlink" Target="mailto:jmejia198512@gmail.com" TargetMode="External"/><Relationship Id="rId166" Type="http://schemas.openxmlformats.org/officeDocument/2006/relationships/hyperlink" Target="mailto:CANALRCN@RCNTV.COM%20%20%20%20coordinacioncomercial@blindex.co" TargetMode="External"/><Relationship Id="rId187" Type="http://schemas.openxmlformats.org/officeDocument/2006/relationships/hyperlink" Target="mailto:financierabquilla@guardiaseguridad.co" TargetMode="External"/><Relationship Id="rId331" Type="http://schemas.openxmlformats.org/officeDocument/2006/relationships/hyperlink" Target="mailto:notificacionesjudiciales@neosecurity.co;%20alan@neostar.com.co" TargetMode="External"/><Relationship Id="rId352" Type="http://schemas.openxmlformats.org/officeDocument/2006/relationships/hyperlink" Target="mailto:joseabelardoc@hotmail.com" TargetMode="External"/><Relationship Id="rId373" Type="http://schemas.openxmlformats.org/officeDocument/2006/relationships/hyperlink" Target="mailto:gerencia@equirent.com.co" TargetMode="External"/><Relationship Id="rId1" Type="http://schemas.openxmlformats.org/officeDocument/2006/relationships/hyperlink" Target="mailto:gerenciacomercial@blinkseguridad.com" TargetMode="External"/><Relationship Id="rId212" Type="http://schemas.openxmlformats.org/officeDocument/2006/relationships/hyperlink" Target="mailto:RJUDICIAL@BANCODEBOGOTA.COM.CO%20%20%20%20contabilidad@gmwblindajes.com" TargetMode="External"/><Relationship Id="rId233" Type="http://schemas.openxmlformats.org/officeDocument/2006/relationships/hyperlink" Target="mailto:NOTIFICACIONESJUDICIALES@NEOSECURITY.CO" TargetMode="External"/><Relationship Id="rId254" Type="http://schemas.openxmlformats.org/officeDocument/2006/relationships/hyperlink" Target="mailto:auditoria.cartera@armtransp.com" TargetMode="External"/><Relationship Id="rId28" Type="http://schemas.openxmlformats.org/officeDocument/2006/relationships/hyperlink" Target="mailto:ARMOR@ARMORINTERNATIONAL.COM" TargetMode="External"/><Relationship Id="rId49" Type="http://schemas.openxmlformats.org/officeDocument/2006/relationships/hyperlink" Target="mailto:christianfabianmorenorojas15@gmail.com" TargetMode="External"/><Relationship Id="rId114" Type="http://schemas.openxmlformats.org/officeDocument/2006/relationships/hyperlink" Target="mailto:NOTIFICACIONESJUDICIALES@NEOSECURITY.CO" TargetMode="External"/><Relationship Id="rId275" Type="http://schemas.openxmlformats.org/officeDocument/2006/relationships/hyperlink" Target="mailto:juridica@laosseguridad.com.co;%20financiero@laosseguridad.com.co" TargetMode="External"/><Relationship Id="rId296" Type="http://schemas.openxmlformats.org/officeDocument/2006/relationships/hyperlink" Target="mailto:weyles-22@hotmail.com" TargetMode="External"/><Relationship Id="rId300" Type="http://schemas.openxmlformats.org/officeDocument/2006/relationships/hyperlink" Target="mailto:contabilidad@cognoseguridad.com" TargetMode="External"/><Relationship Id="rId60" Type="http://schemas.openxmlformats.org/officeDocument/2006/relationships/hyperlink" Target="mailto:gerencia@protegerseguridad.com" TargetMode="External"/><Relationship Id="rId81" Type="http://schemas.openxmlformats.org/officeDocument/2006/relationships/hyperlink" Target="mailto:edismanltdacp@gmail.com" TargetMode="External"/><Relationship Id="rId135" Type="http://schemas.openxmlformats.org/officeDocument/2006/relationships/hyperlink" Target="mailto:NOTIFICACIONESJUDICIALES@NEOSECURITY.CO" TargetMode="External"/><Relationship Id="rId156" Type="http://schemas.openxmlformats.org/officeDocument/2006/relationships/hyperlink" Target="mailto:angelica@naviaestradaabogados.com" TargetMode="External"/><Relationship Id="rId177" Type="http://schemas.openxmlformats.org/officeDocument/2006/relationships/hyperlink" Target="mailto:NOTIFICACIONESJUDICIALES@NEOSECURITY.CO" TargetMode="External"/><Relationship Id="rId198" Type="http://schemas.openxmlformats.org/officeDocument/2006/relationships/hyperlink" Target="mailto:ARMOR@ARMORINTERNATIONAL.COM" TargetMode="External"/><Relationship Id="rId321" Type="http://schemas.openxmlformats.org/officeDocument/2006/relationships/hyperlink" Target="mailto:gerencia@equirent.com.co" TargetMode="External"/><Relationship Id="rId342" Type="http://schemas.openxmlformats.org/officeDocument/2006/relationships/hyperlink" Target="mailto:securicity@une.net.co" TargetMode="External"/><Relationship Id="rId363" Type="http://schemas.openxmlformats.org/officeDocument/2006/relationships/hyperlink" Target="mailto:gerencia@equirent.com.co" TargetMode="External"/><Relationship Id="rId202" Type="http://schemas.openxmlformats.org/officeDocument/2006/relationships/hyperlink" Target="mailto:viacoturblindados@viacoturblindados.com%20director.administrativo@viacotur.com" TargetMode="External"/><Relationship Id="rId223" Type="http://schemas.openxmlformats.org/officeDocument/2006/relationships/hyperlink" Target="mailto:notificacionesjudiciales@neosecurity.co%20alan@neostar.com.co" TargetMode="External"/><Relationship Id="rId244" Type="http://schemas.openxmlformats.org/officeDocument/2006/relationships/hyperlink" Target="mailto:NOTIFICACIONESJUDICIALES@NEOSECURITY.CO" TargetMode="External"/><Relationship Id="rId18" Type="http://schemas.openxmlformats.org/officeDocument/2006/relationships/hyperlink" Target="mailto:ingelcarltda@yahoo.com" TargetMode="External"/><Relationship Id="rId39" Type="http://schemas.openxmlformats.org/officeDocument/2006/relationships/hyperlink" Target="mailto:info@alphaseguridad.com.co" TargetMode="External"/><Relationship Id="rId265" Type="http://schemas.openxmlformats.org/officeDocument/2006/relationships/hyperlink" Target="mailto:contabilidad@gmwblindajes.com" TargetMode="External"/><Relationship Id="rId286" Type="http://schemas.openxmlformats.org/officeDocument/2006/relationships/hyperlink" Target="mailto:NOTIFICACIONESJUDICIALES@NEOSECURITY.CO;%20alan@neostar.com.co" TargetMode="External"/><Relationship Id="rId50" Type="http://schemas.openxmlformats.org/officeDocument/2006/relationships/hyperlink" Target="mailto:contabilidad@ayt.com.co;%20gerencia@procomercio.com" TargetMode="External"/><Relationship Id="rId104" Type="http://schemas.openxmlformats.org/officeDocument/2006/relationships/hyperlink" Target="mailto:chamizo72@hotmail.com" TargetMode="External"/><Relationship Id="rId125" Type="http://schemas.openxmlformats.org/officeDocument/2006/relationships/hyperlink" Target="mailto:NOTIFICACIONESJUDICIALES@NEOSECURITY.CO" TargetMode="External"/><Relationship Id="rId146" Type="http://schemas.openxmlformats.org/officeDocument/2006/relationships/hyperlink" Target="mailto:notificacionesjudiciales@neosecurity.co" TargetMode="External"/><Relationship Id="rId167" Type="http://schemas.openxmlformats.org/officeDocument/2006/relationships/hyperlink" Target="mailto:NOTIFICACIONESJUDICIALES@NEOSECURITY.CO" TargetMode="External"/><Relationship Id="rId188" Type="http://schemas.openxmlformats.org/officeDocument/2006/relationships/hyperlink" Target="mailto:cmorensu@banrep.gov.co" TargetMode="External"/><Relationship Id="rId311" Type="http://schemas.openxmlformats.org/officeDocument/2006/relationships/hyperlink" Target="mailto:gerencia@equirent.com.co" TargetMode="External"/><Relationship Id="rId332" Type="http://schemas.openxmlformats.org/officeDocument/2006/relationships/hyperlink" Target="mailto:arick_molina@libtecs.com" TargetMode="External"/><Relationship Id="rId353" Type="http://schemas.openxmlformats.org/officeDocument/2006/relationships/hyperlink" Target="mailto:dirfinanciero@micromotores.com" TargetMode="External"/><Relationship Id="rId374" Type="http://schemas.openxmlformats.org/officeDocument/2006/relationships/hyperlink" Target="mailto:german.hoyos1685@casur.gov.co" TargetMode="External"/><Relationship Id="rId71" Type="http://schemas.openxmlformats.org/officeDocument/2006/relationships/hyperlink" Target="mailto:helma71@hotmail.com" TargetMode="External"/><Relationship Id="rId92" Type="http://schemas.openxmlformats.org/officeDocument/2006/relationships/hyperlink" Target="mailto:jj@internationalprotection.net" TargetMode="External"/><Relationship Id="rId213" Type="http://schemas.openxmlformats.org/officeDocument/2006/relationships/hyperlink" Target="mailto:NOTIFICACIONESJUDICIALES@NEOSECURITY.CO" TargetMode="External"/><Relationship Id="rId234" Type="http://schemas.openxmlformats.org/officeDocument/2006/relationships/hyperlink" Target="mailto:NOTIFICACIONESJUDICIALES@NEOSECURITY.CO" TargetMode="External"/><Relationship Id="rId2" Type="http://schemas.openxmlformats.org/officeDocument/2006/relationships/hyperlink" Target="mailto:principal@veblinco.com" TargetMode="External"/><Relationship Id="rId29" Type="http://schemas.openxmlformats.org/officeDocument/2006/relationships/hyperlink" Target="mailto:cesarzauxortizvasquez@gmail.com" TargetMode="External"/><Relationship Id="rId255" Type="http://schemas.openxmlformats.org/officeDocument/2006/relationships/hyperlink" Target="mailto:NOTIFICACIONESJUDICIALES@NEOSECURITY.CO;%20alan@neostar.com.co" TargetMode="External"/><Relationship Id="rId276" Type="http://schemas.openxmlformats.org/officeDocument/2006/relationships/hyperlink" Target="mailto:administracion.colombia@matech-latam.com" TargetMode="External"/><Relationship Id="rId297" Type="http://schemas.openxmlformats.org/officeDocument/2006/relationships/hyperlink" Target="mailto:notificacionesjudiciales@neosecurity.co;%20alan@neostar.com.co" TargetMode="External"/><Relationship Id="rId40" Type="http://schemas.openxmlformats.org/officeDocument/2006/relationships/hyperlink" Target="mailto:ghumana@seguridadoriental.com.co" TargetMode="External"/><Relationship Id="rId115" Type="http://schemas.openxmlformats.org/officeDocument/2006/relationships/hyperlink" Target="mailto:NOTIFICACIONESJUDICIALES@NEOSECURITY.CO" TargetMode="External"/><Relationship Id="rId136" Type="http://schemas.openxmlformats.org/officeDocument/2006/relationships/hyperlink" Target="mailto:NOTIFICACIONESJUDICIALES@NEOSECURITY.CO" TargetMode="External"/><Relationship Id="rId157" Type="http://schemas.openxmlformats.org/officeDocument/2006/relationships/hyperlink" Target="mailto:grupojuridica@transportesvigia.com" TargetMode="External"/><Relationship Id="rId178" Type="http://schemas.openxmlformats.org/officeDocument/2006/relationships/hyperlink" Target="mailto:NOTIFICACIONESJUDICIALES@NEOSECURITY.CO" TargetMode="External"/><Relationship Id="rId301" Type="http://schemas.openxmlformats.org/officeDocument/2006/relationships/hyperlink" Target="mailto:seguridadjano@seguridadjano.com" TargetMode="External"/><Relationship Id="rId322" Type="http://schemas.openxmlformats.org/officeDocument/2006/relationships/hyperlink" Target="mailto:contabilidad@blintech.com.co" TargetMode="External"/><Relationship Id="rId343" Type="http://schemas.openxmlformats.org/officeDocument/2006/relationships/hyperlink" Target="mailto:notificacionesjudiciales@neosecurity.co;%20alan@neostar.com.co" TargetMode="External"/><Relationship Id="rId364" Type="http://schemas.openxmlformats.org/officeDocument/2006/relationships/hyperlink" Target="mailto:contacto@redatel.net" TargetMode="External"/><Relationship Id="rId61" Type="http://schemas.openxmlformats.org/officeDocument/2006/relationships/hyperlink" Target="mailto:jairorojas123@hotmail.com" TargetMode="External"/><Relationship Id="rId82" Type="http://schemas.openxmlformats.org/officeDocument/2006/relationships/hyperlink" Target="mailto:jairoruiztorres@hotmail.com" TargetMode="External"/><Relationship Id="rId199" Type="http://schemas.openxmlformats.org/officeDocument/2006/relationships/hyperlink" Target="mailto:notificaciones@vigilcolombia.co" TargetMode="External"/><Relationship Id="rId203" Type="http://schemas.openxmlformats.org/officeDocument/2006/relationships/hyperlink" Target="mailto:jaento1978@gmail.com" TargetMode="External"/><Relationship Id="rId19" Type="http://schemas.openxmlformats.org/officeDocument/2006/relationships/hyperlink" Target="mailto:caroalvarezo@hotmail.com%20%20-%20nromero@inteltrack-llc.com" TargetMode="External"/><Relationship Id="rId224" Type="http://schemas.openxmlformats.org/officeDocument/2006/relationships/hyperlink" Target="mailto:notificacionesjudiciales@neosecurity.co%20alan@neostar.com.co" TargetMode="External"/><Relationship Id="rId245" Type="http://schemas.openxmlformats.org/officeDocument/2006/relationships/hyperlink" Target="mailto:NOTIFICACIONESJUDICIALES@NEOSECURITY.CO" TargetMode="External"/><Relationship Id="rId266" Type="http://schemas.openxmlformats.org/officeDocument/2006/relationships/hyperlink" Target="mailto:gerencia@gmwblindajes.com" TargetMode="External"/><Relationship Id="rId287" Type="http://schemas.openxmlformats.org/officeDocument/2006/relationships/hyperlink" Target="mailto:gerencia@equirent.com.co" TargetMode="External"/><Relationship Id="rId30" Type="http://schemas.openxmlformats.org/officeDocument/2006/relationships/hyperlink" Target="mailto:jhon.garcia363@casur.gov.co" TargetMode="External"/><Relationship Id="rId105" Type="http://schemas.openxmlformats.org/officeDocument/2006/relationships/hyperlink" Target="mailto:denverseguridadltda@gmail.com" TargetMode="External"/><Relationship Id="rId126" Type="http://schemas.openxmlformats.org/officeDocument/2006/relationships/hyperlink" Target="mailto:NOTIFICACIONESJUDICIALES@NEOSECURITY.CO" TargetMode="External"/><Relationship Id="rId147" Type="http://schemas.openxmlformats.org/officeDocument/2006/relationships/hyperlink" Target="mailto:notificacionesjudiciales@neosecurity.co" TargetMode="External"/><Relationship Id="rId168" Type="http://schemas.openxmlformats.org/officeDocument/2006/relationships/hyperlink" Target="mailto:NOTIFICACIONESJUDICIALES@NEOSECURITY.CO" TargetMode="External"/><Relationship Id="rId312" Type="http://schemas.openxmlformats.org/officeDocument/2006/relationships/hyperlink" Target="mailto:gerencia@equirent.com.co" TargetMode="External"/><Relationship Id="rId333" Type="http://schemas.openxmlformats.org/officeDocument/2006/relationships/hyperlink" Target="mailto:bethsitorres@hotmail.com" TargetMode="External"/><Relationship Id="rId354" Type="http://schemas.openxmlformats.org/officeDocument/2006/relationships/hyperlink" Target="mailto:miwcolombia@gmail.com" TargetMode="External"/><Relationship Id="rId51" Type="http://schemas.openxmlformats.org/officeDocument/2006/relationships/hyperlink" Target="mailto:maximusseguridadltda@gmail.com" TargetMode="External"/><Relationship Id="rId72" Type="http://schemas.openxmlformats.org/officeDocument/2006/relationships/hyperlink" Target="mailto:dialemen@gmail.com" TargetMode="External"/><Relationship Id="rId93" Type="http://schemas.openxmlformats.org/officeDocument/2006/relationships/hyperlink" Target="mailto:NOTIFICACIONESJUDICIALES@NEOSECURITY.CO" TargetMode="External"/><Relationship Id="rId189" Type="http://schemas.openxmlformats.org/officeDocument/2006/relationships/hyperlink" Target="mailto:alan@neostar.com.co" TargetMode="External"/><Relationship Id="rId375" Type="http://schemas.openxmlformats.org/officeDocument/2006/relationships/hyperlink" Target="mailto:gerencia@rfidtecnologia.com" TargetMode="External"/><Relationship Id="rId3" Type="http://schemas.openxmlformats.org/officeDocument/2006/relationships/hyperlink" Target="mailto:despacho@personeriacali.gov.co" TargetMode="External"/><Relationship Id="rId214" Type="http://schemas.openxmlformats.org/officeDocument/2006/relationships/hyperlink" Target="mailto:notificacionesjudiciales@neosecurity.co%20alan@neostar.com.co" TargetMode="External"/><Relationship Id="rId235" Type="http://schemas.openxmlformats.org/officeDocument/2006/relationships/hyperlink" Target="mailto:mhueso@colviseg.com" TargetMode="External"/><Relationship Id="rId256" Type="http://schemas.openxmlformats.org/officeDocument/2006/relationships/hyperlink" Target="mailto:NOTIFICACIONESJUDICIALES@NEOSECURITY.CO;%20alan@neostar.com.co" TargetMode="External"/><Relationship Id="rId277" Type="http://schemas.openxmlformats.org/officeDocument/2006/relationships/hyperlink" Target="mailto:NOTIFICACIONESJUDICIALES@NEOSECURITY.CO;%20alan@neostar.com.co" TargetMode="External"/><Relationship Id="rId298" Type="http://schemas.openxmlformats.org/officeDocument/2006/relationships/hyperlink" Target="mailto:notificacionesjudiciales@neosecurity.co;%20alan@neostar.com.co" TargetMode="External"/><Relationship Id="rId116" Type="http://schemas.openxmlformats.org/officeDocument/2006/relationships/hyperlink" Target="mailto:NOTIFICACIONESJUDICIALES@NEOSECURITY.CO" TargetMode="External"/><Relationship Id="rId137" Type="http://schemas.openxmlformats.org/officeDocument/2006/relationships/hyperlink" Target="mailto:notificacionesjudiciales@neosecurity.co" TargetMode="External"/><Relationship Id="rId158" Type="http://schemas.openxmlformats.org/officeDocument/2006/relationships/hyperlink" Target="mailto:grupojuridica@transportesvigia.com" TargetMode="External"/><Relationship Id="rId302" Type="http://schemas.openxmlformats.org/officeDocument/2006/relationships/hyperlink" Target="mailto:integralseguridadprivada@gmail.com" TargetMode="External"/><Relationship Id="rId323" Type="http://schemas.openxmlformats.org/officeDocument/2006/relationships/hyperlink" Target="mailto:cooservicta@gmail.com" TargetMode="External"/><Relationship Id="rId344" Type="http://schemas.openxmlformats.org/officeDocument/2006/relationships/hyperlink" Target="mailto:jhonmedinaperdomo@gmail.com" TargetMode="External"/><Relationship Id="rId20" Type="http://schemas.openxmlformats.org/officeDocument/2006/relationships/hyperlink" Target="mailto:johnalexg77@gmail.com" TargetMode="External"/><Relationship Id="rId41" Type="http://schemas.openxmlformats.org/officeDocument/2006/relationships/hyperlink" Target="mailto:notificacionesjudiciales@seracis.com" TargetMode="External"/><Relationship Id="rId62" Type="http://schemas.openxmlformats.org/officeDocument/2006/relationships/hyperlink" Target="mailto:diegovega_pol@hotmail.com" TargetMode="External"/><Relationship Id="rId83" Type="http://schemas.openxmlformats.org/officeDocument/2006/relationships/hyperlink" Target="mailto:cmorensu@banrep.gov.co" TargetMode="External"/><Relationship Id="rId179" Type="http://schemas.openxmlformats.org/officeDocument/2006/relationships/hyperlink" Target="mailto:contabilidad@vividgreen.com.co" TargetMode="External"/><Relationship Id="rId365" Type="http://schemas.openxmlformats.org/officeDocument/2006/relationships/hyperlink" Target="mailto:gerencia@equirent.com.co" TargetMode="External"/><Relationship Id="rId190" Type="http://schemas.openxmlformats.org/officeDocument/2006/relationships/hyperlink" Target="mailto:alan@neostar.com.co" TargetMode="External"/><Relationship Id="rId204" Type="http://schemas.openxmlformats.org/officeDocument/2006/relationships/hyperlink" Target="mailto:NOTIFICACIONESJUDICIALES@NEOSECURITY.CO" TargetMode="External"/><Relationship Id="rId225" Type="http://schemas.openxmlformats.org/officeDocument/2006/relationships/hyperlink" Target="mailto:notificacionesjudiciales@neosecurity.co%20alan@neostar.com.co" TargetMode="External"/><Relationship Id="rId246" Type="http://schemas.openxmlformats.org/officeDocument/2006/relationships/hyperlink" Target="mailto:NOTIFICACIONESJUDICIALES@NEOSECURITY.CO" TargetMode="External"/><Relationship Id="rId267" Type="http://schemas.openxmlformats.org/officeDocument/2006/relationships/hyperlink" Target="mailto:NOTIFICACIONESJUDICIALES@NEOSECURITY.CO;%20alan@neostar.com.co" TargetMode="External"/><Relationship Id="rId288" Type="http://schemas.openxmlformats.org/officeDocument/2006/relationships/hyperlink" Target="mailto:NOTIFICACIONESJUDICIALES@NEOSECURITY.CO;%20alan@neostar.com.co" TargetMode="External"/><Relationship Id="rId106" Type="http://schemas.openxmlformats.org/officeDocument/2006/relationships/hyperlink" Target="mailto:info@omicronix.net" TargetMode="External"/><Relationship Id="rId127" Type="http://schemas.openxmlformats.org/officeDocument/2006/relationships/hyperlink" Target="mailto:ana@avaldigitallabs.com%20%20%20bernalbernali@hotmail.com" TargetMode="External"/><Relationship Id="rId313" Type="http://schemas.openxmlformats.org/officeDocument/2006/relationships/hyperlink" Target="mailto:gerencia@equirent.com.co%20-%20juan.amador@equirent.com.co" TargetMode="External"/><Relationship Id="rId10" Type="http://schemas.openxmlformats.org/officeDocument/2006/relationships/hyperlink" Target="mailto:gpsyrepuestos@hotmail.com" TargetMode="External"/><Relationship Id="rId31" Type="http://schemas.openxmlformats.org/officeDocument/2006/relationships/hyperlink" Target="mailto:estepab093@gmail.com" TargetMode="External"/><Relationship Id="rId52" Type="http://schemas.openxmlformats.org/officeDocument/2006/relationships/hyperlink" Target="mailto:INFO@OMICRONIX.NET" TargetMode="External"/><Relationship Id="rId73" Type="http://schemas.openxmlformats.org/officeDocument/2006/relationships/hyperlink" Target="mailto:angiecr@hotmil.com" TargetMode="External"/><Relationship Id="rId94" Type="http://schemas.openxmlformats.org/officeDocument/2006/relationships/hyperlink" Target="mailto:NOTIFICACIONESJUDICIALES@NEOSECURITY.CO" TargetMode="External"/><Relationship Id="rId148" Type="http://schemas.openxmlformats.org/officeDocument/2006/relationships/hyperlink" Target="mailto:notificacionesjudiciales@neosecurity.co" TargetMode="External"/><Relationship Id="rId169" Type="http://schemas.openxmlformats.org/officeDocument/2006/relationships/hyperlink" Target="mailto:NOTIFICACIONESJUDICIALES@NEOSECURITY.CO" TargetMode="External"/><Relationship Id="rId334" Type="http://schemas.openxmlformats.org/officeDocument/2006/relationships/hyperlink" Target="mailto:truanda@hotmail.com" TargetMode="External"/><Relationship Id="rId355" Type="http://schemas.openxmlformats.org/officeDocument/2006/relationships/hyperlink" Target="mailto:spsimportaciones@gmail.com" TargetMode="External"/><Relationship Id="rId376" Type="http://schemas.openxmlformats.org/officeDocument/2006/relationships/printerSettings" Target="../printerSettings/printerSettings1.bin"/><Relationship Id="rId4" Type="http://schemas.openxmlformats.org/officeDocument/2006/relationships/hyperlink" Target="mailto:fidelmartinezalayon@gmail.com" TargetMode="External"/><Relationship Id="rId180" Type="http://schemas.openxmlformats.org/officeDocument/2006/relationships/hyperlink" Target="mailto:pypinternacional@gmail.com" TargetMode="External"/><Relationship Id="rId215" Type="http://schemas.openxmlformats.org/officeDocument/2006/relationships/hyperlink" Target="mailto:notificacionesjudiciales@neosecurity.co%20alan@neostar.com.co" TargetMode="External"/><Relationship Id="rId236" Type="http://schemas.openxmlformats.org/officeDocument/2006/relationships/hyperlink" Target="mailto:luisjplazas@gmail.com" TargetMode="External"/><Relationship Id="rId257" Type="http://schemas.openxmlformats.org/officeDocument/2006/relationships/hyperlink" Target="mailto:NOTIFICACIONESJUDICIALES@NEOSECURITY.CO;%20alan@neostar.com.co" TargetMode="External"/><Relationship Id="rId278" Type="http://schemas.openxmlformats.org/officeDocument/2006/relationships/hyperlink" Target="mailto:aw.juridico25@awelectronica.biz" TargetMode="External"/><Relationship Id="rId303" Type="http://schemas.openxmlformats.org/officeDocument/2006/relationships/hyperlink" Target="mailto:notificacionesjudiciales@neosecurity.co;%20alan@neostar.com.co" TargetMode="External"/><Relationship Id="rId42" Type="http://schemas.openxmlformats.org/officeDocument/2006/relationships/hyperlink" Target="mailto:gerencia@fullprotectionltda.com" TargetMode="External"/><Relationship Id="rId84" Type="http://schemas.openxmlformats.org/officeDocument/2006/relationships/hyperlink" Target="mailto:carlosrestrepo099@gmail.com" TargetMode="External"/><Relationship Id="rId138" Type="http://schemas.openxmlformats.org/officeDocument/2006/relationships/hyperlink" Target="mailto:NOTIFICACIONESJUDICIALES@NEOSECURITY.CO" TargetMode="External"/><Relationship Id="rId345" Type="http://schemas.openxmlformats.org/officeDocument/2006/relationships/hyperlink" Target="mailto:notificacionesjudiciales@neosecurity.co;%20alan@neostar.com.co" TargetMode="External"/><Relationship Id="rId191" Type="http://schemas.openxmlformats.org/officeDocument/2006/relationships/hyperlink" Target="mailto:notificacionesjudiciales@neosecurity.co" TargetMode="External"/><Relationship Id="rId205" Type="http://schemas.openxmlformats.org/officeDocument/2006/relationships/hyperlink" Target="mailto:RJUDICIAL@BANCODEBOGOTA.COM.CO%20%20%20%20contabilidad@gmwblindajes.com" TargetMode="External"/><Relationship Id="rId247" Type="http://schemas.openxmlformats.org/officeDocument/2006/relationships/hyperlink" Target="mailto:NOTIFICACIONESJUDICIALES@NEOSECURITY.CO" TargetMode="External"/><Relationship Id="rId107" Type="http://schemas.openxmlformats.org/officeDocument/2006/relationships/hyperlink" Target="mailto:JULIO.SANABRIA@FISCALIA.GOV.CO" TargetMode="External"/><Relationship Id="rId289" Type="http://schemas.openxmlformats.org/officeDocument/2006/relationships/hyperlink" Target="mailto:gerencia@equirent.com.co" TargetMode="External"/><Relationship Id="rId11" Type="http://schemas.openxmlformats.org/officeDocument/2006/relationships/hyperlink" Target="mailto:diomerhd@hotmail.com" TargetMode="External"/><Relationship Id="rId53" Type="http://schemas.openxmlformats.org/officeDocument/2006/relationships/hyperlink" Target="mailto:Vigilancia_vigicoop@yahoo.es" TargetMode="External"/><Relationship Id="rId149" Type="http://schemas.openxmlformats.org/officeDocument/2006/relationships/hyperlink" Target="mailto:ebelio.caro@outlook.com" TargetMode="External"/><Relationship Id="rId314" Type="http://schemas.openxmlformats.org/officeDocument/2006/relationships/hyperlink" Target="mailto:gerencia@equirent.com.co" TargetMode="External"/><Relationship Id="rId356" Type="http://schemas.openxmlformats.org/officeDocument/2006/relationships/hyperlink" Target="mailto:notificacionesjudiciales@neosecurity.co;%20alan@neostar.com.co" TargetMode="External"/><Relationship Id="rId95" Type="http://schemas.openxmlformats.org/officeDocument/2006/relationships/hyperlink" Target="mailto:apelaez@grupoaltum.com.co" TargetMode="External"/><Relationship Id="rId160" Type="http://schemas.openxmlformats.org/officeDocument/2006/relationships/hyperlink" Target="mailto:administracioncol@apt-pos.com" TargetMode="External"/><Relationship Id="rId216" Type="http://schemas.openxmlformats.org/officeDocument/2006/relationships/hyperlink" Target="mailto:notificacionesjudiciales@neosecurity.co%20alan@neostar.com.co" TargetMode="External"/><Relationship Id="rId258" Type="http://schemas.openxmlformats.org/officeDocument/2006/relationships/hyperlink" Target="mailto:NOTIFICACIONESJUDICIALES@NEOSECURITY.CO;%20alan@neostar.com.co" TargetMode="External"/><Relationship Id="rId22" Type="http://schemas.openxmlformats.org/officeDocument/2006/relationships/hyperlink" Target="mailto:cartera@evertech.com.co" TargetMode="External"/><Relationship Id="rId64" Type="http://schemas.openxmlformats.org/officeDocument/2006/relationships/hyperlink" Target="mailto:davidvillacob@gmail.com" TargetMode="External"/><Relationship Id="rId118" Type="http://schemas.openxmlformats.org/officeDocument/2006/relationships/hyperlink" Target="mailto:NOTIFICACIONESJUDICIALES@NEOSECURITY.CO" TargetMode="External"/><Relationship Id="rId325" Type="http://schemas.openxmlformats.org/officeDocument/2006/relationships/hyperlink" Target="mailto:notificacionesjudiciales@neosecurity.co;%20alan@neostar.com.co" TargetMode="External"/><Relationship Id="rId367" Type="http://schemas.openxmlformats.org/officeDocument/2006/relationships/hyperlink" Target="mailto:gerencia@equirent.com.co" TargetMode="External"/><Relationship Id="rId171" Type="http://schemas.openxmlformats.org/officeDocument/2006/relationships/hyperlink" Target="mailto:NOTIFICACIONESJUDICIALES@NEOSECURITY.CO" TargetMode="External"/><Relationship Id="rId227" Type="http://schemas.openxmlformats.org/officeDocument/2006/relationships/hyperlink" Target="mailto:NOTIFICACIONESJUDICIALES@NEOSECURITY.CO" TargetMode="External"/><Relationship Id="rId269" Type="http://schemas.openxmlformats.org/officeDocument/2006/relationships/hyperlink" Target="mailto:rimep1968@gmail.com" TargetMode="External"/><Relationship Id="rId33" Type="http://schemas.openxmlformats.org/officeDocument/2006/relationships/hyperlink" Target="mailto:NOTIFICACIONESJUDICIALES@NEOSECURITY.CO" TargetMode="External"/><Relationship Id="rId129" Type="http://schemas.openxmlformats.org/officeDocument/2006/relationships/hyperlink" Target="mailto:NOTIFICACIONESJUDICIALES@NEOSECURITY.CO" TargetMode="External"/><Relationship Id="rId280" Type="http://schemas.openxmlformats.org/officeDocument/2006/relationships/hyperlink" Target="mailto:inversiones.martinez.trillos@gmail.com" TargetMode="External"/><Relationship Id="rId336" Type="http://schemas.openxmlformats.org/officeDocument/2006/relationships/hyperlink" Target="mailto:miguelvera@maxseg.net" TargetMode="External"/><Relationship Id="rId75" Type="http://schemas.openxmlformats.org/officeDocument/2006/relationships/hyperlink" Target="mailto:paulinaorrego96@gmail.com" TargetMode="External"/><Relationship Id="rId140" Type="http://schemas.openxmlformats.org/officeDocument/2006/relationships/hyperlink" Target="mailto:notificacionesestatek@estataldeseguridad.com" TargetMode="External"/><Relationship Id="rId182" Type="http://schemas.openxmlformats.org/officeDocument/2006/relationships/hyperlink" Target="mailto:NOTIFICACIONESJUDICIALES@NEOSECURITY.CO" TargetMode="External"/><Relationship Id="rId6" Type="http://schemas.openxmlformats.org/officeDocument/2006/relationships/hyperlink" Target="mailto:contabilidad@logirastreo.com" TargetMode="External"/><Relationship Id="rId238" Type="http://schemas.openxmlformats.org/officeDocument/2006/relationships/hyperlink" Target="mailto:juridica@seguridadnapolesltda.com" TargetMode="External"/><Relationship Id="rId291" Type="http://schemas.openxmlformats.org/officeDocument/2006/relationships/hyperlink" Target="mailto:notificacionesjudiciales@neosecurity.co;%20alan@neostar.com.co" TargetMode="External"/><Relationship Id="rId305" Type="http://schemas.openxmlformats.org/officeDocument/2006/relationships/hyperlink" Target="mailto:notificacionesjudiciales@neosecurity.co;%20alan@neostar.com.co" TargetMode="External"/><Relationship Id="rId347" Type="http://schemas.openxmlformats.org/officeDocument/2006/relationships/hyperlink" Target="mailto:comunicaciones@catalogospromocionales.com" TargetMode="External"/><Relationship Id="rId44" Type="http://schemas.openxmlformats.org/officeDocument/2006/relationships/hyperlink" Target="mailto:notificaciones@avizor.com.co" TargetMode="External"/><Relationship Id="rId86" Type="http://schemas.openxmlformats.org/officeDocument/2006/relationships/hyperlink" Target="mailto:juanga9099@hotmail.com" TargetMode="External"/><Relationship Id="rId151" Type="http://schemas.openxmlformats.org/officeDocument/2006/relationships/hyperlink" Target="mailto:RI3428317@gmail.com" TargetMode="External"/><Relationship Id="rId193" Type="http://schemas.openxmlformats.org/officeDocument/2006/relationships/hyperlink" Target="mailto:notificacionesjudiciales@neosecurity.co" TargetMode="External"/><Relationship Id="rId207" Type="http://schemas.openxmlformats.org/officeDocument/2006/relationships/hyperlink" Target="mailto:RJUDICIAL@BANCODEBOGOTA.COM.CO%20%20%20%20contabilidad@gmwblindajes.com" TargetMode="External"/><Relationship Id="rId249" Type="http://schemas.openxmlformats.org/officeDocument/2006/relationships/hyperlink" Target="mailto:NOTIFICACIONESJUDICIALES@NEOSECURITY.CO" TargetMode="External"/><Relationship Id="rId13" Type="http://schemas.openxmlformats.org/officeDocument/2006/relationships/hyperlink" Target="mailto:contabilidad@sedecol.com;%20secretaria@sedecol.com" TargetMode="External"/><Relationship Id="rId109" Type="http://schemas.openxmlformats.org/officeDocument/2006/relationships/hyperlink" Target="mailto:comercial@blinsecurity.com" TargetMode="External"/><Relationship Id="rId260" Type="http://schemas.openxmlformats.org/officeDocument/2006/relationships/hyperlink" Target="mailto:operacionesblp90@gmail.com" TargetMode="External"/><Relationship Id="rId316" Type="http://schemas.openxmlformats.org/officeDocument/2006/relationships/hyperlink" Target="mailto:gerencia@equirent.com.co" TargetMode="External"/><Relationship Id="rId55" Type="http://schemas.openxmlformats.org/officeDocument/2006/relationships/hyperlink" Target="mailto:comercialbta@globaldeseguridad.net" TargetMode="External"/><Relationship Id="rId97" Type="http://schemas.openxmlformats.org/officeDocument/2006/relationships/hyperlink" Target="mailto:joan.choachi@gmail.com" TargetMode="External"/><Relationship Id="rId120" Type="http://schemas.openxmlformats.org/officeDocument/2006/relationships/hyperlink" Target="mailto:NOTIFICACIONESJUDICIALES@NEOSECURITY.CO" TargetMode="External"/><Relationship Id="rId358" Type="http://schemas.openxmlformats.org/officeDocument/2006/relationships/hyperlink" Target="mailto:notificacionesjudiciales@neosecurity.co;%20alan@neostar.com.co" TargetMode="External"/><Relationship Id="rId162" Type="http://schemas.openxmlformats.org/officeDocument/2006/relationships/hyperlink" Target="mailto:contabilidad@gmwblindajes.com" TargetMode="External"/><Relationship Id="rId218" Type="http://schemas.openxmlformats.org/officeDocument/2006/relationships/hyperlink" Target="mailto:notificacionesjudiciales@neosecurity.co%20alan@neostar.com.co" TargetMode="External"/><Relationship Id="rId271" Type="http://schemas.openxmlformats.org/officeDocument/2006/relationships/hyperlink" Target="mailto:RJUDICIAL@BANCODEBOGOTA.COM.CO" TargetMode="External"/><Relationship Id="rId24" Type="http://schemas.openxmlformats.org/officeDocument/2006/relationships/hyperlink" Target="mailto:gerencia@ubsecurity.com.co" TargetMode="External"/><Relationship Id="rId66" Type="http://schemas.openxmlformats.org/officeDocument/2006/relationships/hyperlink" Target="mailto:jairo.gomez386@casur.gov.co" TargetMode="External"/><Relationship Id="rId131" Type="http://schemas.openxmlformats.org/officeDocument/2006/relationships/hyperlink" Target="mailto:comercial@blinsecurity.com" TargetMode="External"/><Relationship Id="rId327" Type="http://schemas.openxmlformats.org/officeDocument/2006/relationships/hyperlink" Target="mailto:gerencia@equirent.com.co" TargetMode="External"/><Relationship Id="rId369" Type="http://schemas.openxmlformats.org/officeDocument/2006/relationships/hyperlink" Target="mailto:LUZCASTRO@REDESYPROYECTOS.CO" TargetMode="External"/><Relationship Id="rId173" Type="http://schemas.openxmlformats.org/officeDocument/2006/relationships/hyperlink" Target="mailto:NOTIFICACIONESJUDICIALES@NEOSECURITY.CO" TargetMode="External"/><Relationship Id="rId229" Type="http://schemas.openxmlformats.org/officeDocument/2006/relationships/hyperlink" Target="mailto:NOTIFICACIONESJUDICIALES@NEOSECURITY.CO" TargetMode="External"/><Relationship Id="rId240" Type="http://schemas.openxmlformats.org/officeDocument/2006/relationships/hyperlink" Target="mailto:directorfinanciero@seguridadtoronto.com" TargetMode="External"/><Relationship Id="rId35" Type="http://schemas.openxmlformats.org/officeDocument/2006/relationships/hyperlink" Target="mailto:rafael.pereira@imextec.net.co" TargetMode="External"/><Relationship Id="rId77" Type="http://schemas.openxmlformats.org/officeDocument/2006/relationships/hyperlink" Target="mailto:seguridadcerberus@gmail.com" TargetMode="External"/><Relationship Id="rId100" Type="http://schemas.openxmlformats.org/officeDocument/2006/relationships/hyperlink" Target="mailto:mauricio.salinas@fortoxsecurity.com" TargetMode="External"/><Relationship Id="rId282" Type="http://schemas.openxmlformats.org/officeDocument/2006/relationships/hyperlink" Target="mailto:NOTIFICACIONESJUDICIALES@NEOSECURITY.CO;%20alan@neostar.com.co" TargetMode="External"/><Relationship Id="rId338" Type="http://schemas.openxmlformats.org/officeDocument/2006/relationships/hyperlink" Target="mailto:notificacionesjudiciales@neosecurity.co;%20alan@neostar.com.co" TargetMode="External"/><Relationship Id="rId8" Type="http://schemas.openxmlformats.org/officeDocument/2006/relationships/hyperlink" Target="mailto:segsinat@gmail.com" TargetMode="External"/><Relationship Id="rId142" Type="http://schemas.openxmlformats.org/officeDocument/2006/relationships/hyperlink" Target="mailto:notificacionesjudiciales@neosecurity.co" TargetMode="External"/><Relationship Id="rId184" Type="http://schemas.openxmlformats.org/officeDocument/2006/relationships/hyperlink" Target="mailto:NOTIFICACIONESJUDICIALES@NEOSECURITY.CO" TargetMode="External"/><Relationship Id="rId251" Type="http://schemas.openxmlformats.org/officeDocument/2006/relationships/hyperlink" Target="mailto:NOTIFICACIONESJUDICIALES@NEOSECURITY.CO" TargetMode="External"/><Relationship Id="rId46" Type="http://schemas.openxmlformats.org/officeDocument/2006/relationships/hyperlink" Target="mailto:notificacijudicial@bancolombia.com.co" TargetMode="External"/><Relationship Id="rId293" Type="http://schemas.openxmlformats.org/officeDocument/2006/relationships/hyperlink" Target="mailto:gerencia@equirent.com.co%20juan.amador@equirent.com.co" TargetMode="External"/><Relationship Id="rId307" Type="http://schemas.openxmlformats.org/officeDocument/2006/relationships/hyperlink" Target="mailto:vigilista@hotmail.com" TargetMode="External"/><Relationship Id="rId349" Type="http://schemas.openxmlformats.org/officeDocument/2006/relationships/hyperlink" Target="mailto:comercialprotecltda@gmail.com" TargetMode="External"/><Relationship Id="rId88" Type="http://schemas.openxmlformats.org/officeDocument/2006/relationships/hyperlink" Target="mailto:andresmargan80@hotmail.com" TargetMode="External"/><Relationship Id="rId111" Type="http://schemas.openxmlformats.org/officeDocument/2006/relationships/hyperlink" Target="mailto:NOTIFICACIONESJUDICIALES@NEOSECURITY.CO" TargetMode="External"/><Relationship Id="rId153" Type="http://schemas.openxmlformats.org/officeDocument/2006/relationships/hyperlink" Target="mailto:carlosrojas351@hotmail.com" TargetMode="External"/><Relationship Id="rId195" Type="http://schemas.openxmlformats.org/officeDocument/2006/relationships/hyperlink" Target="mailto:notificacionesjudiciales@neosecurity.co" TargetMode="External"/><Relationship Id="rId209" Type="http://schemas.openxmlformats.org/officeDocument/2006/relationships/hyperlink" Target="mailto:alan@neostar.com.co" TargetMode="External"/><Relationship Id="rId360" Type="http://schemas.openxmlformats.org/officeDocument/2006/relationships/hyperlink" Target="mailto:PIDUKE2@GMAIL.COM" TargetMode="External"/><Relationship Id="rId220" Type="http://schemas.openxmlformats.org/officeDocument/2006/relationships/hyperlink" Target="mailto:notificacionesjudiciales@neosecurity.co%20alan@neostar.com.co" TargetMode="External"/><Relationship Id="rId15" Type="http://schemas.openxmlformats.org/officeDocument/2006/relationships/hyperlink" Target="mailto:contecsa.contable@hotmail.com" TargetMode="External"/><Relationship Id="rId57" Type="http://schemas.openxmlformats.org/officeDocument/2006/relationships/hyperlink" Target="mailto:info@grupoempresarialatenas.com" TargetMode="External"/><Relationship Id="rId262" Type="http://schemas.openxmlformats.org/officeDocument/2006/relationships/hyperlink" Target="mailto:RJUDICIAL@BANCODEBOGOTA.COM.CO" TargetMode="External"/><Relationship Id="rId318" Type="http://schemas.openxmlformats.org/officeDocument/2006/relationships/hyperlink" Target="mailto:ERODRIGUEZ@HDLAO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9"/>
  <sheetViews>
    <sheetView workbookViewId="0"/>
  </sheetViews>
  <sheetFormatPr baseColWidth="10" defaultColWidth="9.125" defaultRowHeight="14.25"/>
  <cols>
    <col min="1" max="1" width="17.75" bestFit="1" customWidth="1"/>
    <col min="2" max="2" width="21.75" bestFit="1" customWidth="1"/>
    <col min="3" max="3" width="26.75" bestFit="1" customWidth="1"/>
    <col min="4" max="4" width="32.875" bestFit="1" customWidth="1"/>
    <col min="5" max="5" width="27" bestFit="1" customWidth="1"/>
    <col min="6" max="6" width="30.375" bestFit="1" customWidth="1"/>
    <col min="7" max="7" width="18.625" bestFit="1" customWidth="1"/>
    <col min="8" max="8" width="9.75" bestFit="1" customWidth="1"/>
    <col min="9" max="9" width="38.375" bestFit="1" customWidth="1"/>
    <col min="10" max="10" width="23.75" bestFit="1" customWidth="1"/>
    <col min="11" max="11" width="34" bestFit="1" customWidth="1"/>
    <col min="12" max="12" width="24" bestFit="1" customWidth="1"/>
    <col min="13" max="13" width="20.375" bestFit="1" customWidth="1"/>
    <col min="14" max="14" width="64.375" bestFit="1" customWidth="1"/>
    <col min="15" max="15" width="26.25" bestFit="1" customWidth="1"/>
    <col min="16" max="16" width="34.75" bestFit="1" customWidth="1"/>
    <col min="17" max="17" width="24.25" bestFit="1" customWidth="1"/>
    <col min="18" max="18" width="10.25" bestFit="1" customWidth="1"/>
    <col min="19" max="19" width="26.75" bestFit="1" customWidth="1"/>
    <col min="20" max="20" width="26.125" bestFit="1" customWidth="1"/>
    <col min="21" max="21" width="50.875" bestFit="1" customWidth="1"/>
    <col min="22" max="22" width="24.875" bestFit="1" customWidth="1"/>
    <col min="23" max="23" width="30.875" bestFit="1" customWidth="1"/>
    <col min="24" max="24" width="14.125" bestFit="1" customWidth="1"/>
    <col min="25" max="25" width="38.875" bestFit="1" customWidth="1"/>
    <col min="26" max="26" width="49.125" bestFit="1" customWidth="1"/>
    <col min="27" max="27" width="12.625" bestFit="1" customWidth="1"/>
    <col min="28" max="28" width="43.75" bestFit="1" customWidth="1"/>
    <col min="29" max="29" width="103.25" bestFit="1" customWidth="1"/>
    <col min="30" max="30" width="51.25" bestFit="1" customWidth="1"/>
    <col min="31" max="31" width="12" bestFit="1" customWidth="1"/>
    <col min="32" max="32" width="27.25" bestFit="1" customWidth="1"/>
    <col min="33" max="33" width="28.875" bestFit="1" customWidth="1"/>
    <col min="34" max="34" width="42.875" bestFit="1" customWidth="1"/>
    <col min="35" max="35" width="38.25" bestFit="1" customWidth="1"/>
    <col min="36" max="36" width="54.625" bestFit="1" customWidth="1"/>
    <col min="37" max="37" width="35.375" bestFit="1" customWidth="1"/>
    <col min="38" max="38" width="43.75" bestFit="1" customWidth="1"/>
    <col min="39" max="39" width="16.375" bestFit="1" customWidth="1"/>
    <col min="40" max="40" width="49.875" bestFit="1" customWidth="1"/>
    <col min="41" max="41" width="28" bestFit="1" customWidth="1"/>
    <col min="42" max="42" width="16.625" bestFit="1" customWidth="1"/>
    <col min="43" max="43" width="21.375" bestFit="1" customWidth="1"/>
    <col min="44" max="44" width="18" bestFit="1" customWidth="1"/>
    <col min="45" max="45" width="33.75" bestFit="1" customWidth="1"/>
    <col min="46" max="46" width="18.125" bestFit="1" customWidth="1"/>
    <col min="47" max="47" width="32.75" bestFit="1" customWidth="1"/>
    <col min="48" max="48" width="29.75" bestFit="1" customWidth="1"/>
    <col min="49" max="49" width="41.125" bestFit="1" customWidth="1"/>
    <col min="50" max="50" width="72.375" bestFit="1" customWidth="1"/>
    <col min="51" max="51" width="30.25" bestFit="1" customWidth="1"/>
    <col min="52" max="52" width="46.25" bestFit="1" customWidth="1"/>
    <col min="53" max="53" width="16.25" bestFit="1" customWidth="1"/>
    <col min="54" max="54" width="27.625" bestFit="1" customWidth="1"/>
    <col min="55" max="55" width="38.25" bestFit="1" customWidth="1"/>
    <col min="56" max="56" width="17.75" bestFit="1" customWidth="1"/>
    <col min="57" max="57" width="28.375" bestFit="1" customWidth="1"/>
    <col min="58" max="58" width="24.125" bestFit="1" customWidth="1"/>
    <col min="59" max="59" width="26.75" bestFit="1" customWidth="1"/>
    <col min="60" max="60" width="33.75" bestFit="1" customWidth="1"/>
    <col min="61" max="61" width="21.125" bestFit="1" customWidth="1"/>
    <col min="62" max="62" width="20.625" bestFit="1" customWidth="1"/>
    <col min="63" max="63" width="35.75" bestFit="1" customWidth="1"/>
    <col min="64" max="64" width="44.75" bestFit="1" customWidth="1"/>
    <col min="65" max="65" width="23.125" bestFit="1" customWidth="1"/>
    <col min="66" max="66" width="26.875" bestFit="1" customWidth="1"/>
    <col min="67" max="67" width="39.375" bestFit="1" customWidth="1"/>
    <col min="68" max="68" width="44.75" bestFit="1" customWidth="1"/>
    <col min="69" max="69" width="30.875" bestFit="1" customWidth="1"/>
    <col min="70" max="70" width="21" bestFit="1" customWidth="1"/>
    <col min="71" max="71" width="35.125" bestFit="1" customWidth="1"/>
    <col min="72" max="72" width="21.75" bestFit="1" customWidth="1"/>
    <col min="73" max="73" width="47" bestFit="1" customWidth="1"/>
    <col min="74" max="74" width="23.125" bestFit="1" customWidth="1"/>
    <col min="75" max="75" width="28.375" bestFit="1" customWidth="1"/>
    <col min="76" max="76" width="32.25" bestFit="1" customWidth="1"/>
    <col min="77" max="77" width="26.625" bestFit="1" customWidth="1"/>
    <col min="78" max="78" width="22" bestFit="1" customWidth="1"/>
    <col min="79" max="79" width="21.25" bestFit="1" customWidth="1"/>
    <col min="80" max="80" width="27" bestFit="1" customWidth="1"/>
    <col min="81" max="81" width="33" bestFit="1" customWidth="1"/>
    <col min="82" max="82" width="34" bestFit="1" customWidth="1"/>
    <col min="83" max="83" width="27.875" bestFit="1" customWidth="1"/>
    <col min="84" max="84" width="12.875" bestFit="1" customWidth="1"/>
    <col min="85" max="85" width="30.75" bestFit="1" customWidth="1"/>
    <col min="86" max="86" width="21.125" bestFit="1" customWidth="1"/>
    <col min="87" max="87" width="27.875" bestFit="1" customWidth="1"/>
    <col min="88" max="88" width="33.625" bestFit="1" customWidth="1"/>
    <col min="89" max="89" width="32.125" bestFit="1" customWidth="1"/>
    <col min="90" max="90" width="38.625" bestFit="1" customWidth="1"/>
    <col min="91" max="91" width="25.875" bestFit="1" customWidth="1"/>
  </cols>
  <sheetData>
    <row r="1" spans="1:91" ht="15">
      <c r="A1" s="107" t="s">
        <v>0</v>
      </c>
    </row>
    <row r="3" spans="1:91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56</v>
      </c>
      <c r="BE3" t="s">
        <v>57</v>
      </c>
      <c r="BF3" t="s">
        <v>58</v>
      </c>
      <c r="BG3" t="s">
        <v>59</v>
      </c>
      <c r="BH3" t="s">
        <v>60</v>
      </c>
      <c r="BI3" t="s">
        <v>61</v>
      </c>
      <c r="BJ3" t="s">
        <v>62</v>
      </c>
      <c r="BK3" t="s">
        <v>63</v>
      </c>
      <c r="BL3" t="s">
        <v>64</v>
      </c>
      <c r="BM3" t="s">
        <v>65</v>
      </c>
      <c r="BN3" t="s">
        <v>66</v>
      </c>
      <c r="BO3" t="s">
        <v>67</v>
      </c>
      <c r="BP3" t="s">
        <v>68</v>
      </c>
      <c r="BQ3" t="s">
        <v>69</v>
      </c>
      <c r="BR3" t="s">
        <v>70</v>
      </c>
      <c r="BS3" t="s">
        <v>71</v>
      </c>
      <c r="BT3" t="s">
        <v>72</v>
      </c>
      <c r="BU3" t="s">
        <v>73</v>
      </c>
      <c r="BV3" t="s">
        <v>74</v>
      </c>
      <c r="BW3" t="s">
        <v>75</v>
      </c>
      <c r="BX3" t="s">
        <v>76</v>
      </c>
      <c r="BY3" t="s">
        <v>77</v>
      </c>
      <c r="BZ3" t="s">
        <v>78</v>
      </c>
      <c r="CA3" t="s">
        <v>79</v>
      </c>
      <c r="CB3" t="s">
        <v>80</v>
      </c>
      <c r="CC3" t="s">
        <v>81</v>
      </c>
      <c r="CD3" t="s">
        <v>82</v>
      </c>
      <c r="CE3" t="s">
        <v>83</v>
      </c>
      <c r="CF3" t="s">
        <v>84</v>
      </c>
      <c r="CG3" t="s">
        <v>85</v>
      </c>
      <c r="CH3" t="s">
        <v>86</v>
      </c>
      <c r="CI3" t="s">
        <v>87</v>
      </c>
      <c r="CJ3" t="s">
        <v>88</v>
      </c>
      <c r="CK3" t="s">
        <v>89</v>
      </c>
      <c r="CL3" t="s">
        <v>90</v>
      </c>
      <c r="CM3" t="s">
        <v>91</v>
      </c>
    </row>
    <row r="4" spans="1:91">
      <c r="A4" t="s">
        <v>92</v>
      </c>
      <c r="B4" t="s">
        <v>93</v>
      </c>
      <c r="C4" s="3">
        <v>46038</v>
      </c>
      <c r="E4" t="s">
        <v>94</v>
      </c>
      <c r="F4" t="s">
        <v>95</v>
      </c>
      <c r="G4" t="s">
        <v>95</v>
      </c>
      <c r="H4" t="s">
        <v>96</v>
      </c>
      <c r="I4" t="s">
        <v>97</v>
      </c>
      <c r="J4" t="s">
        <v>98</v>
      </c>
      <c r="K4" s="3">
        <v>46013</v>
      </c>
      <c r="L4" s="3">
        <v>46038</v>
      </c>
      <c r="M4" s="3">
        <v>46038</v>
      </c>
      <c r="Q4" t="s">
        <v>99</v>
      </c>
      <c r="U4" t="s">
        <v>100</v>
      </c>
      <c r="V4" t="s">
        <v>101</v>
      </c>
      <c r="W4" s="3">
        <v>45779</v>
      </c>
      <c r="X4">
        <v>900581703</v>
      </c>
      <c r="Y4" t="s">
        <v>102</v>
      </c>
      <c r="Z4" t="s">
        <v>103</v>
      </c>
      <c r="AA4" t="s">
        <v>104</v>
      </c>
      <c r="AB4" t="s">
        <v>105</v>
      </c>
      <c r="AC4" t="s">
        <v>106</v>
      </c>
      <c r="AD4" t="s">
        <v>107</v>
      </c>
      <c r="AE4" t="s">
        <v>108</v>
      </c>
      <c r="AF4" t="s">
        <v>109</v>
      </c>
      <c r="AH4" t="s">
        <v>110</v>
      </c>
      <c r="AI4" t="s">
        <v>99</v>
      </c>
      <c r="AJ4" s="3">
        <v>46038</v>
      </c>
      <c r="AL4" s="3">
        <v>46045</v>
      </c>
      <c r="AO4" t="s">
        <v>111</v>
      </c>
      <c r="AX4" t="s">
        <v>95</v>
      </c>
      <c r="AY4" t="s">
        <v>112</v>
      </c>
      <c r="AZ4" t="s">
        <v>95</v>
      </c>
      <c r="BD4" t="s">
        <v>113</v>
      </c>
      <c r="BL4" t="s">
        <v>95</v>
      </c>
      <c r="BM4" t="s">
        <v>114</v>
      </c>
      <c r="BN4" t="s">
        <v>115</v>
      </c>
      <c r="BP4" t="s">
        <v>95</v>
      </c>
      <c r="BT4" t="e">
        <v>#N/A</v>
      </c>
      <c r="BU4" t="s">
        <v>116</v>
      </c>
      <c r="BZ4" t="s">
        <v>117</v>
      </c>
      <c r="CA4" t="s">
        <v>95</v>
      </c>
    </row>
    <row r="5" spans="1:91" ht="42.75">
      <c r="A5" t="s">
        <v>92</v>
      </c>
      <c r="B5" t="s">
        <v>93</v>
      </c>
      <c r="C5" s="3">
        <v>46038</v>
      </c>
      <c r="E5" t="s">
        <v>94</v>
      </c>
      <c r="F5" t="s">
        <v>95</v>
      </c>
      <c r="G5" t="s">
        <v>95</v>
      </c>
      <c r="H5" t="s">
        <v>96</v>
      </c>
      <c r="I5" t="s">
        <v>118</v>
      </c>
      <c r="J5" t="s">
        <v>119</v>
      </c>
      <c r="K5" s="3">
        <v>46037</v>
      </c>
      <c r="L5" s="3">
        <v>46038</v>
      </c>
      <c r="M5" s="3">
        <v>46038</v>
      </c>
      <c r="Q5" t="s">
        <v>99</v>
      </c>
      <c r="U5" t="s">
        <v>120</v>
      </c>
      <c r="V5" t="s">
        <v>121</v>
      </c>
      <c r="W5" s="3">
        <v>45931</v>
      </c>
      <c r="X5">
        <v>80722131</v>
      </c>
      <c r="Y5" t="s">
        <v>122</v>
      </c>
      <c r="Z5" t="s">
        <v>123</v>
      </c>
      <c r="AA5" s="106" t="s">
        <v>124</v>
      </c>
      <c r="AB5" t="s">
        <v>125</v>
      </c>
      <c r="AC5" t="s">
        <v>126</v>
      </c>
      <c r="AD5" t="s">
        <v>113</v>
      </c>
      <c r="AE5" t="s">
        <v>127</v>
      </c>
      <c r="AF5" t="s">
        <v>109</v>
      </c>
      <c r="AH5" t="s">
        <v>110</v>
      </c>
      <c r="AI5" t="s">
        <v>99</v>
      </c>
      <c r="AJ5" s="3">
        <v>46038</v>
      </c>
      <c r="AL5" s="3">
        <v>46045</v>
      </c>
      <c r="AO5" t="s">
        <v>111</v>
      </c>
      <c r="AX5" t="s">
        <v>95</v>
      </c>
      <c r="AY5" t="s">
        <v>112</v>
      </c>
      <c r="AZ5" t="s">
        <v>95</v>
      </c>
      <c r="BD5" t="s">
        <v>113</v>
      </c>
      <c r="BL5" t="s">
        <v>95</v>
      </c>
      <c r="BM5" t="s">
        <v>114</v>
      </c>
      <c r="BN5" t="s">
        <v>115</v>
      </c>
      <c r="BP5" t="s">
        <v>95</v>
      </c>
      <c r="BT5" t="e">
        <v>#N/A</v>
      </c>
      <c r="BU5" t="s">
        <v>116</v>
      </c>
      <c r="BZ5" t="s">
        <v>117</v>
      </c>
      <c r="CA5" t="s">
        <v>95</v>
      </c>
    </row>
    <row r="6" spans="1:91">
      <c r="A6" t="s">
        <v>92</v>
      </c>
      <c r="B6" t="s">
        <v>93</v>
      </c>
      <c r="C6" s="3">
        <v>46038</v>
      </c>
      <c r="E6" t="s">
        <v>94</v>
      </c>
      <c r="F6" t="s">
        <v>95</v>
      </c>
      <c r="G6" t="s">
        <v>95</v>
      </c>
      <c r="H6" t="s">
        <v>96</v>
      </c>
      <c r="I6" t="s">
        <v>118</v>
      </c>
      <c r="J6" t="s">
        <v>128</v>
      </c>
      <c r="K6" s="3">
        <v>46037</v>
      </c>
      <c r="L6" s="3">
        <v>46038</v>
      </c>
      <c r="M6" s="3">
        <v>46038</v>
      </c>
      <c r="Q6" t="s">
        <v>99</v>
      </c>
      <c r="U6" t="s">
        <v>120</v>
      </c>
      <c r="V6" t="s">
        <v>129</v>
      </c>
      <c r="W6" s="3">
        <v>45931</v>
      </c>
      <c r="X6">
        <v>1052403953</v>
      </c>
      <c r="Y6" t="s">
        <v>130</v>
      </c>
      <c r="Z6" t="s">
        <v>131</v>
      </c>
      <c r="AA6" t="s">
        <v>132</v>
      </c>
      <c r="AB6" t="s">
        <v>133</v>
      </c>
      <c r="AC6" t="s">
        <v>126</v>
      </c>
      <c r="AD6" t="s">
        <v>113</v>
      </c>
      <c r="AE6" t="s">
        <v>127</v>
      </c>
      <c r="AF6" t="s">
        <v>109</v>
      </c>
      <c r="AH6" t="s">
        <v>110</v>
      </c>
      <c r="AI6" t="s">
        <v>99</v>
      </c>
      <c r="AJ6" s="3">
        <v>46038</v>
      </c>
      <c r="AL6" s="3">
        <v>46045</v>
      </c>
      <c r="AO6" t="s">
        <v>111</v>
      </c>
      <c r="AX6" t="s">
        <v>95</v>
      </c>
      <c r="AY6" t="s">
        <v>112</v>
      </c>
      <c r="AZ6" t="s">
        <v>95</v>
      </c>
      <c r="BD6" t="s">
        <v>113</v>
      </c>
      <c r="BL6" t="s">
        <v>95</v>
      </c>
      <c r="BM6" t="s">
        <v>114</v>
      </c>
      <c r="BN6" t="s">
        <v>115</v>
      </c>
      <c r="BP6" t="s">
        <v>95</v>
      </c>
      <c r="BT6" t="e">
        <v>#N/A</v>
      </c>
      <c r="BU6" t="s">
        <v>116</v>
      </c>
      <c r="BZ6" t="s">
        <v>117</v>
      </c>
      <c r="CA6" t="s">
        <v>95</v>
      </c>
    </row>
    <row r="7" spans="1:91">
      <c r="A7" t="s">
        <v>92</v>
      </c>
      <c r="B7" t="s">
        <v>93</v>
      </c>
      <c r="C7" s="3">
        <v>46038</v>
      </c>
      <c r="E7" t="s">
        <v>94</v>
      </c>
      <c r="F7" t="s">
        <v>95</v>
      </c>
      <c r="G7" t="s">
        <v>95</v>
      </c>
      <c r="H7" t="s">
        <v>96</v>
      </c>
      <c r="I7" t="s">
        <v>118</v>
      </c>
      <c r="J7" t="s">
        <v>134</v>
      </c>
      <c r="K7" s="3">
        <v>46037</v>
      </c>
      <c r="L7" s="3">
        <v>46038</v>
      </c>
      <c r="M7" s="3">
        <v>46038</v>
      </c>
      <c r="Q7" t="s">
        <v>99</v>
      </c>
      <c r="U7" t="s">
        <v>120</v>
      </c>
      <c r="V7" t="s">
        <v>135</v>
      </c>
      <c r="W7" s="3">
        <v>45932</v>
      </c>
      <c r="X7">
        <v>88234363</v>
      </c>
      <c r="Y7" t="s">
        <v>136</v>
      </c>
      <c r="Z7" t="s">
        <v>137</v>
      </c>
      <c r="AA7" t="s">
        <v>138</v>
      </c>
      <c r="AB7" t="s">
        <v>139</v>
      </c>
      <c r="AC7" t="s">
        <v>126</v>
      </c>
      <c r="AD7" t="s">
        <v>113</v>
      </c>
      <c r="AE7" t="s">
        <v>127</v>
      </c>
      <c r="AF7" t="s">
        <v>109</v>
      </c>
      <c r="AH7" t="s">
        <v>110</v>
      </c>
      <c r="AI7" t="s">
        <v>99</v>
      </c>
      <c r="AJ7" s="3">
        <v>46038</v>
      </c>
      <c r="AL7" s="3">
        <v>46045</v>
      </c>
      <c r="AO7" t="s">
        <v>111</v>
      </c>
      <c r="AX7" t="s">
        <v>95</v>
      </c>
      <c r="AY7" t="s">
        <v>112</v>
      </c>
      <c r="AZ7" t="s">
        <v>95</v>
      </c>
      <c r="BD7" t="s">
        <v>113</v>
      </c>
      <c r="BL7" t="s">
        <v>95</v>
      </c>
      <c r="BM7" t="s">
        <v>114</v>
      </c>
      <c r="BN7" t="s">
        <v>115</v>
      </c>
      <c r="BP7" t="s">
        <v>95</v>
      </c>
      <c r="BT7" t="e">
        <v>#N/A</v>
      </c>
      <c r="BU7" t="s">
        <v>116</v>
      </c>
      <c r="BZ7" t="s">
        <v>117</v>
      </c>
      <c r="CA7" t="s">
        <v>95</v>
      </c>
    </row>
    <row r="8" spans="1:91">
      <c r="A8" t="s">
        <v>92</v>
      </c>
      <c r="B8" t="s">
        <v>93</v>
      </c>
      <c r="C8" s="3">
        <v>46038</v>
      </c>
      <c r="E8" t="s">
        <v>94</v>
      </c>
      <c r="F8" t="s">
        <v>95</v>
      </c>
      <c r="G8" t="s">
        <v>95</v>
      </c>
      <c r="H8" t="s">
        <v>96</v>
      </c>
      <c r="I8" t="s">
        <v>118</v>
      </c>
      <c r="J8" t="s">
        <v>140</v>
      </c>
      <c r="K8" s="3">
        <v>46037</v>
      </c>
      <c r="L8" s="3">
        <v>46038</v>
      </c>
      <c r="M8" s="3">
        <v>46038</v>
      </c>
      <c r="Q8" t="s">
        <v>99</v>
      </c>
      <c r="U8" t="s">
        <v>120</v>
      </c>
      <c r="V8" t="s">
        <v>141</v>
      </c>
      <c r="W8" s="3">
        <v>45932</v>
      </c>
      <c r="X8">
        <v>80004495</v>
      </c>
      <c r="Y8" t="s">
        <v>142</v>
      </c>
      <c r="Z8" t="s">
        <v>143</v>
      </c>
      <c r="AA8" t="s">
        <v>132</v>
      </c>
      <c r="AB8" t="s">
        <v>144</v>
      </c>
      <c r="AC8" t="s">
        <v>126</v>
      </c>
      <c r="AD8" t="s">
        <v>113</v>
      </c>
      <c r="AE8" t="s">
        <v>127</v>
      </c>
      <c r="AF8" t="s">
        <v>109</v>
      </c>
      <c r="AH8" t="s">
        <v>110</v>
      </c>
      <c r="AI8" t="s">
        <v>99</v>
      </c>
      <c r="AJ8" s="3">
        <v>46038</v>
      </c>
      <c r="AL8" s="3">
        <v>46045</v>
      </c>
      <c r="AO8" t="s">
        <v>111</v>
      </c>
      <c r="AX8" t="s">
        <v>95</v>
      </c>
      <c r="AY8" t="s">
        <v>112</v>
      </c>
      <c r="AZ8" t="s">
        <v>95</v>
      </c>
      <c r="BD8" t="s">
        <v>113</v>
      </c>
      <c r="BL8" t="s">
        <v>95</v>
      </c>
      <c r="BM8" t="s">
        <v>114</v>
      </c>
      <c r="BN8" t="s">
        <v>115</v>
      </c>
      <c r="BP8" t="s">
        <v>95</v>
      </c>
      <c r="BT8" t="e">
        <v>#N/A</v>
      </c>
      <c r="BU8" t="s">
        <v>116</v>
      </c>
      <c r="BZ8" t="s">
        <v>117</v>
      </c>
      <c r="CA8" t="s">
        <v>95</v>
      </c>
    </row>
    <row r="9" spans="1:91" ht="42.75">
      <c r="A9" t="s">
        <v>92</v>
      </c>
      <c r="B9" t="s">
        <v>93</v>
      </c>
      <c r="C9" s="3">
        <v>46038</v>
      </c>
      <c r="E9" t="s">
        <v>94</v>
      </c>
      <c r="F9" t="s">
        <v>95</v>
      </c>
      <c r="G9" t="s">
        <v>95</v>
      </c>
      <c r="H9" t="s">
        <v>96</v>
      </c>
      <c r="I9" t="s">
        <v>118</v>
      </c>
      <c r="J9" t="s">
        <v>145</v>
      </c>
      <c r="K9" s="3">
        <v>46037</v>
      </c>
      <c r="L9" s="3">
        <v>46038</v>
      </c>
      <c r="M9" s="3">
        <v>46038</v>
      </c>
      <c r="Q9" t="s">
        <v>99</v>
      </c>
      <c r="U9" t="s">
        <v>120</v>
      </c>
      <c r="V9" t="s">
        <v>146</v>
      </c>
      <c r="W9" s="3">
        <v>45932</v>
      </c>
      <c r="X9">
        <v>3837973</v>
      </c>
      <c r="Y9" t="s">
        <v>147</v>
      </c>
      <c r="Z9" t="s">
        <v>148</v>
      </c>
      <c r="AA9" s="106" t="s">
        <v>149</v>
      </c>
      <c r="AB9" s="106" t="s">
        <v>150</v>
      </c>
      <c r="AC9" t="s">
        <v>126</v>
      </c>
      <c r="AD9" t="s">
        <v>113</v>
      </c>
      <c r="AE9" t="s">
        <v>127</v>
      </c>
      <c r="AF9" t="s">
        <v>109</v>
      </c>
      <c r="AH9" t="s">
        <v>110</v>
      </c>
      <c r="AI9" t="s">
        <v>99</v>
      </c>
      <c r="AJ9" s="3">
        <v>46038</v>
      </c>
      <c r="AL9" s="3">
        <v>46045</v>
      </c>
      <c r="AO9" t="s">
        <v>111</v>
      </c>
      <c r="AX9" t="s">
        <v>95</v>
      </c>
      <c r="AY9" t="s">
        <v>112</v>
      </c>
      <c r="AZ9" t="s">
        <v>95</v>
      </c>
      <c r="BD9" t="s">
        <v>113</v>
      </c>
      <c r="BL9" t="s">
        <v>95</v>
      </c>
      <c r="BM9" t="s">
        <v>114</v>
      </c>
      <c r="BN9" t="s">
        <v>115</v>
      </c>
      <c r="BP9" t="s">
        <v>95</v>
      </c>
      <c r="BT9" t="e">
        <v>#N/A</v>
      </c>
      <c r="BU9" t="s">
        <v>116</v>
      </c>
      <c r="BZ9" t="s">
        <v>117</v>
      </c>
      <c r="CA9" t="s">
        <v>95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19"/>
  <sheetViews>
    <sheetView workbookViewId="0"/>
  </sheetViews>
  <sheetFormatPr baseColWidth="10" defaultColWidth="9.125" defaultRowHeight="14.25"/>
  <cols>
    <col min="1" max="1" width="17.75" bestFit="1" customWidth="1"/>
    <col min="2" max="2" width="21.75" bestFit="1" customWidth="1"/>
    <col min="3" max="3" width="26.75" bestFit="1" customWidth="1"/>
    <col min="4" max="4" width="32.875" bestFit="1" customWidth="1"/>
    <col min="5" max="5" width="27" bestFit="1" customWidth="1"/>
    <col min="6" max="6" width="30.375" bestFit="1" customWidth="1"/>
    <col min="7" max="7" width="18.625" bestFit="1" customWidth="1"/>
    <col min="8" max="8" width="9.75" bestFit="1" customWidth="1"/>
    <col min="9" max="9" width="31.25" bestFit="1" customWidth="1"/>
    <col min="10" max="10" width="23.75" bestFit="1" customWidth="1"/>
    <col min="11" max="11" width="34" bestFit="1" customWidth="1"/>
    <col min="12" max="12" width="24" bestFit="1" customWidth="1"/>
    <col min="13" max="13" width="20.375" bestFit="1" customWidth="1"/>
    <col min="14" max="14" width="64.375" bestFit="1" customWidth="1"/>
    <col min="15" max="15" width="26.25" bestFit="1" customWidth="1"/>
    <col min="16" max="16" width="34.75" bestFit="1" customWidth="1"/>
    <col min="17" max="17" width="24.25" bestFit="1" customWidth="1"/>
    <col min="18" max="18" width="10.25" bestFit="1" customWidth="1"/>
    <col min="19" max="19" width="26.75" bestFit="1" customWidth="1"/>
    <col min="20" max="20" width="26.125" bestFit="1" customWidth="1"/>
    <col min="21" max="21" width="50.875" bestFit="1" customWidth="1"/>
    <col min="22" max="22" width="24.875" bestFit="1" customWidth="1"/>
    <col min="23" max="23" width="30.875" bestFit="1" customWidth="1"/>
    <col min="24" max="24" width="14.125" bestFit="1" customWidth="1"/>
    <col min="25" max="25" width="57.125" bestFit="1" customWidth="1"/>
    <col min="26" max="26" width="52.625" bestFit="1" customWidth="1"/>
    <col min="27" max="27" width="13.125" bestFit="1" customWidth="1"/>
    <col min="28" max="28" width="43.75" bestFit="1" customWidth="1"/>
    <col min="29" max="29" width="21.375" bestFit="1" customWidth="1"/>
    <col min="30" max="30" width="51.25" bestFit="1" customWidth="1"/>
    <col min="31" max="31" width="12" bestFit="1" customWidth="1"/>
    <col min="32" max="32" width="27.25" bestFit="1" customWidth="1"/>
    <col min="33" max="33" width="28.875" bestFit="1" customWidth="1"/>
    <col min="34" max="34" width="42.875" bestFit="1" customWidth="1"/>
    <col min="35" max="35" width="38.25" bestFit="1" customWidth="1"/>
    <col min="36" max="36" width="54.625" bestFit="1" customWidth="1"/>
    <col min="37" max="37" width="35.375" bestFit="1" customWidth="1"/>
    <col min="38" max="38" width="43.75" bestFit="1" customWidth="1"/>
    <col min="39" max="39" width="16.375" bestFit="1" customWidth="1"/>
    <col min="40" max="40" width="49.875" bestFit="1" customWidth="1"/>
    <col min="41" max="41" width="28" bestFit="1" customWidth="1"/>
    <col min="42" max="42" width="16.625" bestFit="1" customWidth="1"/>
    <col min="43" max="43" width="21.375" bestFit="1" customWidth="1"/>
    <col min="44" max="44" width="18" bestFit="1" customWidth="1"/>
    <col min="45" max="45" width="33.75" bestFit="1" customWidth="1"/>
    <col min="46" max="46" width="18.125" bestFit="1" customWidth="1"/>
    <col min="47" max="47" width="32.75" bestFit="1" customWidth="1"/>
    <col min="48" max="48" width="29.75" bestFit="1" customWidth="1"/>
    <col min="49" max="49" width="41.125" bestFit="1" customWidth="1"/>
    <col min="50" max="50" width="72.375" bestFit="1" customWidth="1"/>
    <col min="51" max="51" width="30.25" bestFit="1" customWidth="1"/>
    <col min="52" max="52" width="46.25" bestFit="1" customWidth="1"/>
    <col min="53" max="53" width="16.25" bestFit="1" customWidth="1"/>
    <col min="54" max="54" width="27.625" bestFit="1" customWidth="1"/>
    <col min="55" max="55" width="38.25" bestFit="1" customWidth="1"/>
    <col min="56" max="56" width="17.75" bestFit="1" customWidth="1"/>
    <col min="57" max="57" width="28.375" bestFit="1" customWidth="1"/>
    <col min="58" max="58" width="24.125" bestFit="1" customWidth="1"/>
    <col min="59" max="59" width="26.75" bestFit="1" customWidth="1"/>
    <col min="60" max="60" width="33.75" bestFit="1" customWidth="1"/>
    <col min="61" max="61" width="21.125" bestFit="1" customWidth="1"/>
    <col min="62" max="62" width="20.625" bestFit="1" customWidth="1"/>
    <col min="63" max="63" width="35.75" bestFit="1" customWidth="1"/>
    <col min="64" max="64" width="44.75" bestFit="1" customWidth="1"/>
    <col min="65" max="65" width="23.125" bestFit="1" customWidth="1"/>
    <col min="66" max="66" width="26.875" bestFit="1" customWidth="1"/>
    <col min="67" max="67" width="39.375" bestFit="1" customWidth="1"/>
    <col min="68" max="68" width="44.75" bestFit="1" customWidth="1"/>
    <col min="69" max="69" width="30.875" bestFit="1" customWidth="1"/>
    <col min="70" max="70" width="21" bestFit="1" customWidth="1"/>
    <col min="71" max="71" width="35.125" bestFit="1" customWidth="1"/>
    <col min="72" max="72" width="21.75" bestFit="1" customWidth="1"/>
    <col min="73" max="73" width="47" bestFit="1" customWidth="1"/>
    <col min="74" max="74" width="23.125" bestFit="1" customWidth="1"/>
    <col min="75" max="75" width="28.375" bestFit="1" customWidth="1"/>
    <col min="76" max="76" width="32.25" bestFit="1" customWidth="1"/>
    <col min="77" max="77" width="26.625" bestFit="1" customWidth="1"/>
    <col min="78" max="78" width="22" bestFit="1" customWidth="1"/>
    <col min="79" max="79" width="21.25" bestFit="1" customWidth="1"/>
    <col min="80" max="80" width="27" bestFit="1" customWidth="1"/>
    <col min="81" max="81" width="33" bestFit="1" customWidth="1"/>
    <col min="82" max="82" width="34" bestFit="1" customWidth="1"/>
    <col min="83" max="83" width="27.875" bestFit="1" customWidth="1"/>
    <col min="84" max="84" width="12.875" bestFit="1" customWidth="1"/>
    <col min="85" max="85" width="30.75" bestFit="1" customWidth="1"/>
    <col min="86" max="86" width="21.125" bestFit="1" customWidth="1"/>
    <col min="87" max="87" width="27.875" bestFit="1" customWidth="1"/>
    <col min="88" max="88" width="33.625" bestFit="1" customWidth="1"/>
    <col min="89" max="89" width="32.125" bestFit="1" customWidth="1"/>
    <col min="90" max="90" width="38.625" bestFit="1" customWidth="1"/>
    <col min="91" max="91" width="25.875" bestFit="1" customWidth="1"/>
  </cols>
  <sheetData>
    <row r="1" spans="1:91" ht="15">
      <c r="A1" s="107" t="s">
        <v>151</v>
      </c>
    </row>
    <row r="3" spans="1:91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56</v>
      </c>
      <c r="BE3" t="s">
        <v>57</v>
      </c>
      <c r="BF3" t="s">
        <v>58</v>
      </c>
      <c r="BG3" t="s">
        <v>59</v>
      </c>
      <c r="BH3" t="s">
        <v>60</v>
      </c>
      <c r="BI3" t="s">
        <v>61</v>
      </c>
      <c r="BJ3" t="s">
        <v>62</v>
      </c>
      <c r="BK3" t="s">
        <v>63</v>
      </c>
      <c r="BL3" t="s">
        <v>64</v>
      </c>
      <c r="BM3" t="s">
        <v>65</v>
      </c>
      <c r="BN3" t="s">
        <v>66</v>
      </c>
      <c r="BO3" t="s">
        <v>67</v>
      </c>
      <c r="BP3" t="s">
        <v>68</v>
      </c>
      <c r="BQ3" t="s">
        <v>69</v>
      </c>
      <c r="BR3" t="s">
        <v>70</v>
      </c>
      <c r="BS3" t="s">
        <v>71</v>
      </c>
      <c r="BT3" t="s">
        <v>72</v>
      </c>
      <c r="BU3" t="s">
        <v>73</v>
      </c>
      <c r="BV3" t="s">
        <v>74</v>
      </c>
      <c r="BW3" t="s">
        <v>75</v>
      </c>
      <c r="BX3" t="s">
        <v>76</v>
      </c>
      <c r="BY3" t="s">
        <v>77</v>
      </c>
      <c r="BZ3" t="s">
        <v>78</v>
      </c>
      <c r="CA3" t="s">
        <v>79</v>
      </c>
      <c r="CB3" t="s">
        <v>80</v>
      </c>
      <c r="CC3" t="s">
        <v>81</v>
      </c>
      <c r="CD3" t="s">
        <v>82</v>
      </c>
      <c r="CE3" t="s">
        <v>83</v>
      </c>
      <c r="CF3" t="s">
        <v>84</v>
      </c>
      <c r="CG3" t="s">
        <v>85</v>
      </c>
      <c r="CH3" t="s">
        <v>86</v>
      </c>
      <c r="CI3" t="s">
        <v>87</v>
      </c>
      <c r="CJ3" t="s">
        <v>88</v>
      </c>
      <c r="CK3" t="s">
        <v>89</v>
      </c>
      <c r="CL3" t="s">
        <v>90</v>
      </c>
      <c r="CM3" t="s">
        <v>91</v>
      </c>
    </row>
    <row r="4" spans="1:91">
      <c r="A4" t="s">
        <v>92</v>
      </c>
      <c r="B4" t="s">
        <v>152</v>
      </c>
      <c r="E4" t="s">
        <v>94</v>
      </c>
      <c r="F4" t="s">
        <v>95</v>
      </c>
      <c r="G4" t="s">
        <v>95</v>
      </c>
      <c r="H4" t="s">
        <v>96</v>
      </c>
      <c r="J4" t="s">
        <v>153</v>
      </c>
      <c r="K4" s="3">
        <v>46037</v>
      </c>
      <c r="L4" s="3">
        <v>46038</v>
      </c>
      <c r="V4" t="s">
        <v>154</v>
      </c>
      <c r="AF4" t="s">
        <v>109</v>
      </c>
      <c r="AH4" t="s">
        <v>155</v>
      </c>
      <c r="AL4" t="s">
        <v>95</v>
      </c>
      <c r="AO4" t="s">
        <v>113</v>
      </c>
      <c r="AX4" t="s">
        <v>95</v>
      </c>
      <c r="AY4" t="s">
        <v>113</v>
      </c>
      <c r="AZ4" t="s">
        <v>95</v>
      </c>
      <c r="BD4" t="s">
        <v>113</v>
      </c>
      <c r="BL4" t="s">
        <v>95</v>
      </c>
      <c r="BM4" t="s">
        <v>114</v>
      </c>
      <c r="BN4" t="s">
        <v>115</v>
      </c>
      <c r="BP4" t="s">
        <v>95</v>
      </c>
      <c r="BT4" t="e">
        <v>#N/A</v>
      </c>
      <c r="BU4" t="s">
        <v>116</v>
      </c>
      <c r="BZ4" t="s">
        <v>117</v>
      </c>
      <c r="CA4" t="s">
        <v>95</v>
      </c>
    </row>
    <row r="5" spans="1:91">
      <c r="A5" t="s">
        <v>92</v>
      </c>
      <c r="B5" t="s">
        <v>152</v>
      </c>
      <c r="E5" t="s">
        <v>94</v>
      </c>
      <c r="F5" t="s">
        <v>95</v>
      </c>
      <c r="G5" t="s">
        <v>95</v>
      </c>
      <c r="H5" t="s">
        <v>96</v>
      </c>
      <c r="J5" t="s">
        <v>156</v>
      </c>
      <c r="K5" s="3">
        <v>46037</v>
      </c>
      <c r="L5" s="3">
        <v>46038</v>
      </c>
      <c r="V5" t="s">
        <v>157</v>
      </c>
      <c r="AF5" t="s">
        <v>109</v>
      </c>
      <c r="AH5" t="s">
        <v>155</v>
      </c>
      <c r="AL5" t="s">
        <v>95</v>
      </c>
      <c r="AO5" t="s">
        <v>113</v>
      </c>
      <c r="AX5" t="s">
        <v>95</v>
      </c>
      <c r="AY5" t="s">
        <v>113</v>
      </c>
      <c r="AZ5" t="s">
        <v>95</v>
      </c>
      <c r="BD5" t="s">
        <v>113</v>
      </c>
      <c r="BL5" t="s">
        <v>95</v>
      </c>
      <c r="BM5" t="s">
        <v>114</v>
      </c>
      <c r="BN5" t="s">
        <v>115</v>
      </c>
      <c r="BP5" t="s">
        <v>95</v>
      </c>
      <c r="BT5" t="e">
        <v>#N/A</v>
      </c>
      <c r="BU5" t="s">
        <v>116</v>
      </c>
      <c r="BZ5" t="s">
        <v>117</v>
      </c>
      <c r="CA5" t="s">
        <v>95</v>
      </c>
    </row>
    <row r="6" spans="1:91">
      <c r="A6" t="s">
        <v>92</v>
      </c>
      <c r="B6" t="s">
        <v>152</v>
      </c>
      <c r="E6" t="s">
        <v>94</v>
      </c>
      <c r="F6" t="s">
        <v>95</v>
      </c>
      <c r="G6" t="s">
        <v>95</v>
      </c>
      <c r="H6" t="s">
        <v>96</v>
      </c>
      <c r="J6" t="s">
        <v>158</v>
      </c>
      <c r="K6" s="3">
        <v>46037</v>
      </c>
      <c r="L6" s="3">
        <v>46038</v>
      </c>
      <c r="V6" t="s">
        <v>159</v>
      </c>
      <c r="AF6" t="s">
        <v>109</v>
      </c>
      <c r="AH6" t="s">
        <v>155</v>
      </c>
      <c r="AL6" t="s">
        <v>95</v>
      </c>
      <c r="AO6" t="s">
        <v>113</v>
      </c>
      <c r="AX6" t="s">
        <v>95</v>
      </c>
      <c r="AY6" t="s">
        <v>113</v>
      </c>
      <c r="AZ6" t="s">
        <v>95</v>
      </c>
      <c r="BD6" t="s">
        <v>113</v>
      </c>
      <c r="BL6" t="s">
        <v>95</v>
      </c>
      <c r="BM6" t="s">
        <v>114</v>
      </c>
      <c r="BN6" t="s">
        <v>115</v>
      </c>
      <c r="BP6" t="s">
        <v>95</v>
      </c>
      <c r="BT6" t="e">
        <v>#N/A</v>
      </c>
      <c r="BU6" t="s">
        <v>116</v>
      </c>
      <c r="BZ6" t="s">
        <v>117</v>
      </c>
      <c r="CA6" t="s">
        <v>95</v>
      </c>
    </row>
    <row r="7" spans="1:91">
      <c r="A7" t="s">
        <v>92</v>
      </c>
      <c r="B7" t="s">
        <v>152</v>
      </c>
      <c r="E7" t="s">
        <v>94</v>
      </c>
      <c r="F7" t="s">
        <v>95</v>
      </c>
      <c r="G7" t="s">
        <v>95</v>
      </c>
      <c r="H7" t="s">
        <v>96</v>
      </c>
      <c r="J7" t="s">
        <v>160</v>
      </c>
      <c r="K7" s="3">
        <v>46037</v>
      </c>
      <c r="L7" s="3">
        <v>46038</v>
      </c>
      <c r="V7" t="s">
        <v>161</v>
      </c>
      <c r="AF7" t="s">
        <v>109</v>
      </c>
      <c r="AH7" t="s">
        <v>155</v>
      </c>
      <c r="AL7" t="s">
        <v>95</v>
      </c>
      <c r="AO7" t="s">
        <v>113</v>
      </c>
      <c r="AX7" t="s">
        <v>95</v>
      </c>
      <c r="AY7" t="s">
        <v>113</v>
      </c>
      <c r="AZ7" t="s">
        <v>95</v>
      </c>
      <c r="BD7" t="s">
        <v>113</v>
      </c>
      <c r="BL7" t="s">
        <v>95</v>
      </c>
      <c r="BM7" t="s">
        <v>114</v>
      </c>
      <c r="BN7" t="s">
        <v>115</v>
      </c>
      <c r="BP7" t="s">
        <v>95</v>
      </c>
      <c r="BT7" t="e">
        <v>#N/A</v>
      </c>
      <c r="BU7" t="s">
        <v>116</v>
      </c>
      <c r="BZ7" t="s">
        <v>117</v>
      </c>
      <c r="CA7" t="s">
        <v>95</v>
      </c>
    </row>
    <row r="8" spans="1:91">
      <c r="A8" t="s">
        <v>92</v>
      </c>
      <c r="B8" t="s">
        <v>152</v>
      </c>
      <c r="E8" t="s">
        <v>94</v>
      </c>
      <c r="F8" t="s">
        <v>95</v>
      </c>
      <c r="G8" t="s">
        <v>95</v>
      </c>
      <c r="H8" t="s">
        <v>96</v>
      </c>
      <c r="J8" t="s">
        <v>162</v>
      </c>
      <c r="K8" s="3">
        <v>46037</v>
      </c>
      <c r="L8" s="3">
        <v>46038</v>
      </c>
      <c r="V8" t="s">
        <v>163</v>
      </c>
      <c r="AF8" t="s">
        <v>109</v>
      </c>
      <c r="AH8" t="s">
        <v>155</v>
      </c>
      <c r="AL8" t="s">
        <v>95</v>
      </c>
      <c r="AO8" t="s">
        <v>113</v>
      </c>
      <c r="AX8" t="s">
        <v>95</v>
      </c>
      <c r="AY8" t="s">
        <v>113</v>
      </c>
      <c r="AZ8" t="s">
        <v>95</v>
      </c>
      <c r="BD8" t="s">
        <v>113</v>
      </c>
      <c r="BL8" t="s">
        <v>95</v>
      </c>
      <c r="BM8" t="s">
        <v>114</v>
      </c>
      <c r="BN8" t="s">
        <v>115</v>
      </c>
      <c r="BP8" t="s">
        <v>95</v>
      </c>
      <c r="BT8" t="e">
        <v>#N/A</v>
      </c>
      <c r="BU8" t="s">
        <v>116</v>
      </c>
      <c r="BZ8" t="s">
        <v>117</v>
      </c>
      <c r="CA8" t="s">
        <v>95</v>
      </c>
    </row>
    <row r="9" spans="1:91">
      <c r="A9" t="s">
        <v>92</v>
      </c>
      <c r="B9" t="s">
        <v>152</v>
      </c>
      <c r="E9" t="s">
        <v>94</v>
      </c>
      <c r="F9" t="s">
        <v>95</v>
      </c>
      <c r="G9" t="s">
        <v>95</v>
      </c>
      <c r="H9" t="s">
        <v>96</v>
      </c>
      <c r="I9" t="s">
        <v>164</v>
      </c>
      <c r="J9" t="s">
        <v>165</v>
      </c>
      <c r="K9" s="3">
        <v>46037</v>
      </c>
      <c r="L9" s="3">
        <v>46037</v>
      </c>
      <c r="M9" s="3">
        <v>46037</v>
      </c>
      <c r="Q9" t="s">
        <v>109</v>
      </c>
      <c r="V9" t="s">
        <v>166</v>
      </c>
      <c r="X9">
        <v>860521986</v>
      </c>
      <c r="Y9" t="s">
        <v>167</v>
      </c>
      <c r="Z9" t="s">
        <v>168</v>
      </c>
      <c r="AA9" t="s">
        <v>169</v>
      </c>
      <c r="AB9" t="s">
        <v>170</v>
      </c>
      <c r="AC9" t="s">
        <v>171</v>
      </c>
      <c r="AD9" t="s">
        <v>113</v>
      </c>
      <c r="AF9" t="s">
        <v>109</v>
      </c>
      <c r="AH9" t="s">
        <v>110</v>
      </c>
      <c r="AI9" t="s">
        <v>99</v>
      </c>
      <c r="AJ9" s="3">
        <v>46037</v>
      </c>
      <c r="AL9" s="3">
        <v>46044</v>
      </c>
      <c r="AO9" t="s">
        <v>111</v>
      </c>
      <c r="AX9" t="s">
        <v>95</v>
      </c>
      <c r="AY9" t="s">
        <v>112</v>
      </c>
      <c r="AZ9" t="s">
        <v>95</v>
      </c>
      <c r="BD9" t="s">
        <v>113</v>
      </c>
      <c r="BL9" t="s">
        <v>95</v>
      </c>
      <c r="BM9" t="s">
        <v>114</v>
      </c>
      <c r="BN9" t="s">
        <v>115</v>
      </c>
      <c r="BP9" t="s">
        <v>95</v>
      </c>
      <c r="BT9" t="e">
        <v>#N/A</v>
      </c>
      <c r="BU9" t="s">
        <v>116</v>
      </c>
      <c r="BZ9" t="s">
        <v>117</v>
      </c>
      <c r="CA9" t="s">
        <v>95</v>
      </c>
    </row>
    <row r="10" spans="1:91">
      <c r="A10" t="s">
        <v>92</v>
      </c>
      <c r="B10" t="s">
        <v>152</v>
      </c>
      <c r="E10" t="s">
        <v>94</v>
      </c>
      <c r="F10" t="s">
        <v>95</v>
      </c>
      <c r="G10" t="s">
        <v>95</v>
      </c>
      <c r="H10" t="s">
        <v>172</v>
      </c>
      <c r="J10" t="s">
        <v>173</v>
      </c>
      <c r="L10" s="3">
        <v>46035</v>
      </c>
      <c r="V10">
        <v>2024016592</v>
      </c>
      <c r="AF10" t="s">
        <v>109</v>
      </c>
      <c r="AH10" t="s">
        <v>155</v>
      </c>
      <c r="AL10" t="s">
        <v>95</v>
      </c>
      <c r="AO10" t="s">
        <v>113</v>
      </c>
      <c r="AX10" t="s">
        <v>95</v>
      </c>
      <c r="AY10" t="s">
        <v>113</v>
      </c>
      <c r="AZ10" t="s">
        <v>95</v>
      </c>
      <c r="BD10" t="s">
        <v>113</v>
      </c>
      <c r="BL10" t="s">
        <v>95</v>
      </c>
      <c r="BM10" t="s">
        <v>114</v>
      </c>
      <c r="BN10" t="s">
        <v>115</v>
      </c>
      <c r="BP10" t="s">
        <v>95</v>
      </c>
      <c r="BT10" t="e">
        <v>#N/A</v>
      </c>
      <c r="BU10" t="s">
        <v>116</v>
      </c>
      <c r="BZ10" t="s">
        <v>117</v>
      </c>
      <c r="CA10" t="s">
        <v>95</v>
      </c>
    </row>
    <row r="11" spans="1:91">
      <c r="A11" t="s">
        <v>92</v>
      </c>
      <c r="B11" t="s">
        <v>152</v>
      </c>
      <c r="C11" s="3">
        <v>46038</v>
      </c>
      <c r="E11" t="s">
        <v>94</v>
      </c>
      <c r="F11" t="s">
        <v>95</v>
      </c>
      <c r="G11" t="s">
        <v>95</v>
      </c>
      <c r="H11" t="s">
        <v>172</v>
      </c>
      <c r="J11" t="s">
        <v>174</v>
      </c>
      <c r="K11" s="3">
        <v>46009</v>
      </c>
      <c r="L11" s="3">
        <v>46035</v>
      </c>
      <c r="M11" s="3">
        <v>46038</v>
      </c>
      <c r="Q11" t="s">
        <v>109</v>
      </c>
      <c r="V11" t="s">
        <v>175</v>
      </c>
      <c r="W11" s="3">
        <v>45779</v>
      </c>
      <c r="X11">
        <v>900581703</v>
      </c>
      <c r="Y11" t="s">
        <v>176</v>
      </c>
      <c r="Z11" t="s">
        <v>103</v>
      </c>
      <c r="AA11" t="s">
        <v>169</v>
      </c>
      <c r="AB11" t="s">
        <v>105</v>
      </c>
      <c r="AC11" t="s">
        <v>106</v>
      </c>
      <c r="AD11" t="s">
        <v>177</v>
      </c>
      <c r="AE11" t="s">
        <v>108</v>
      </c>
      <c r="AF11" t="s">
        <v>109</v>
      </c>
      <c r="AH11" t="s">
        <v>110</v>
      </c>
      <c r="AI11" t="s">
        <v>99</v>
      </c>
      <c r="AJ11" s="3">
        <v>46038</v>
      </c>
      <c r="AL11" s="3">
        <v>46045</v>
      </c>
      <c r="AO11" t="s">
        <v>111</v>
      </c>
      <c r="AX11" t="s">
        <v>95</v>
      </c>
      <c r="AY11" t="s">
        <v>112</v>
      </c>
      <c r="AZ11" t="s">
        <v>95</v>
      </c>
      <c r="BD11" t="s">
        <v>113</v>
      </c>
      <c r="BL11" t="s">
        <v>95</v>
      </c>
      <c r="BM11" t="s">
        <v>114</v>
      </c>
      <c r="BN11" t="s">
        <v>115</v>
      </c>
      <c r="BP11" t="s">
        <v>95</v>
      </c>
      <c r="BT11" t="e">
        <v>#N/A</v>
      </c>
      <c r="BU11" t="s">
        <v>116</v>
      </c>
      <c r="BZ11" t="s">
        <v>117</v>
      </c>
      <c r="CA11" t="s">
        <v>95</v>
      </c>
    </row>
    <row r="12" spans="1:91">
      <c r="A12" t="s">
        <v>92</v>
      </c>
      <c r="B12" t="s">
        <v>152</v>
      </c>
      <c r="E12" t="s">
        <v>94</v>
      </c>
      <c r="F12" t="s">
        <v>95</v>
      </c>
      <c r="G12" t="s">
        <v>95</v>
      </c>
      <c r="H12" t="s">
        <v>172</v>
      </c>
      <c r="J12" t="s">
        <v>178</v>
      </c>
      <c r="L12" s="3">
        <v>46035</v>
      </c>
      <c r="V12" t="s">
        <v>179</v>
      </c>
      <c r="AF12" t="s">
        <v>109</v>
      </c>
      <c r="AH12" t="s">
        <v>155</v>
      </c>
      <c r="AL12" t="s">
        <v>95</v>
      </c>
      <c r="AO12" t="s">
        <v>113</v>
      </c>
      <c r="AX12" t="s">
        <v>95</v>
      </c>
      <c r="AY12" t="s">
        <v>113</v>
      </c>
      <c r="AZ12" t="s">
        <v>95</v>
      </c>
      <c r="BD12" t="s">
        <v>113</v>
      </c>
      <c r="BL12" t="s">
        <v>95</v>
      </c>
      <c r="BM12" t="s">
        <v>114</v>
      </c>
      <c r="BN12" t="s">
        <v>115</v>
      </c>
      <c r="BP12" t="s">
        <v>95</v>
      </c>
      <c r="BT12" t="e">
        <v>#N/A</v>
      </c>
      <c r="BU12" t="s">
        <v>116</v>
      </c>
      <c r="BZ12" t="s">
        <v>117</v>
      </c>
      <c r="CA12" t="s">
        <v>95</v>
      </c>
    </row>
    <row r="13" spans="1:91">
      <c r="A13" t="s">
        <v>92</v>
      </c>
      <c r="B13" t="s">
        <v>152</v>
      </c>
      <c r="E13" t="s">
        <v>94</v>
      </c>
      <c r="F13" t="s">
        <v>95</v>
      </c>
      <c r="G13" t="s">
        <v>95</v>
      </c>
      <c r="H13" t="s">
        <v>172</v>
      </c>
      <c r="J13" t="s">
        <v>180</v>
      </c>
      <c r="L13" s="3">
        <v>46035</v>
      </c>
      <c r="V13" t="s">
        <v>181</v>
      </c>
      <c r="AF13" t="s">
        <v>109</v>
      </c>
      <c r="AH13" t="s">
        <v>155</v>
      </c>
      <c r="AL13" t="s">
        <v>95</v>
      </c>
      <c r="AO13" t="s">
        <v>113</v>
      </c>
      <c r="AX13" t="s">
        <v>95</v>
      </c>
      <c r="AY13" t="s">
        <v>113</v>
      </c>
      <c r="AZ13" t="s">
        <v>95</v>
      </c>
      <c r="BD13" t="s">
        <v>113</v>
      </c>
      <c r="BL13" t="s">
        <v>95</v>
      </c>
      <c r="BM13" t="s">
        <v>114</v>
      </c>
      <c r="BN13" t="s">
        <v>115</v>
      </c>
      <c r="BP13" t="s">
        <v>95</v>
      </c>
      <c r="BT13" t="e">
        <v>#N/A</v>
      </c>
      <c r="BU13" t="s">
        <v>116</v>
      </c>
      <c r="BZ13" t="s">
        <v>117</v>
      </c>
      <c r="CA13" t="s">
        <v>95</v>
      </c>
    </row>
    <row r="14" spans="1:91">
      <c r="A14" t="s">
        <v>92</v>
      </c>
      <c r="B14" t="s">
        <v>152</v>
      </c>
      <c r="E14" t="s">
        <v>94</v>
      </c>
      <c r="F14" t="s">
        <v>95</v>
      </c>
      <c r="G14" t="s">
        <v>95</v>
      </c>
      <c r="H14" t="s">
        <v>172</v>
      </c>
      <c r="J14" t="s">
        <v>182</v>
      </c>
      <c r="L14" s="3">
        <v>46035</v>
      </c>
      <c r="V14" t="s">
        <v>183</v>
      </c>
      <c r="AF14" t="s">
        <v>109</v>
      </c>
      <c r="AH14" t="s">
        <v>155</v>
      </c>
      <c r="AL14" t="s">
        <v>95</v>
      </c>
      <c r="AO14" t="s">
        <v>113</v>
      </c>
      <c r="AX14" t="s">
        <v>95</v>
      </c>
      <c r="AY14" t="s">
        <v>113</v>
      </c>
      <c r="AZ14" t="s">
        <v>95</v>
      </c>
      <c r="BD14" t="s">
        <v>113</v>
      </c>
      <c r="BL14" t="s">
        <v>95</v>
      </c>
      <c r="BM14" t="s">
        <v>114</v>
      </c>
      <c r="BN14" t="s">
        <v>115</v>
      </c>
      <c r="BP14" t="s">
        <v>95</v>
      </c>
      <c r="BT14" t="e">
        <v>#N/A</v>
      </c>
      <c r="BU14" t="s">
        <v>116</v>
      </c>
      <c r="BZ14" t="s">
        <v>117</v>
      </c>
      <c r="CA14" t="s">
        <v>95</v>
      </c>
    </row>
    <row r="15" spans="1:91">
      <c r="A15" t="s">
        <v>92</v>
      </c>
      <c r="B15" t="s">
        <v>152</v>
      </c>
      <c r="E15" t="s">
        <v>94</v>
      </c>
      <c r="F15" t="s">
        <v>95</v>
      </c>
      <c r="G15" t="s">
        <v>95</v>
      </c>
      <c r="H15" t="s">
        <v>172</v>
      </c>
      <c r="J15" t="s">
        <v>184</v>
      </c>
      <c r="L15" s="3">
        <v>46035</v>
      </c>
      <c r="V15" t="s">
        <v>185</v>
      </c>
      <c r="AF15" t="s">
        <v>109</v>
      </c>
      <c r="AH15" t="s">
        <v>155</v>
      </c>
      <c r="AL15" t="s">
        <v>95</v>
      </c>
      <c r="AO15" t="s">
        <v>113</v>
      </c>
      <c r="AX15" t="s">
        <v>95</v>
      </c>
      <c r="AY15" t="s">
        <v>113</v>
      </c>
      <c r="AZ15" t="s">
        <v>95</v>
      </c>
      <c r="BD15" t="s">
        <v>113</v>
      </c>
      <c r="BL15" t="s">
        <v>95</v>
      </c>
      <c r="BM15" t="s">
        <v>114</v>
      </c>
      <c r="BN15" t="s">
        <v>115</v>
      </c>
      <c r="BP15" t="s">
        <v>95</v>
      </c>
      <c r="BT15" t="e">
        <v>#N/A</v>
      </c>
      <c r="BU15" t="s">
        <v>116</v>
      </c>
      <c r="BZ15" t="s">
        <v>117</v>
      </c>
      <c r="CA15" t="s">
        <v>95</v>
      </c>
    </row>
    <row r="16" spans="1:91">
      <c r="A16" t="s">
        <v>92</v>
      </c>
      <c r="B16" t="s">
        <v>152</v>
      </c>
      <c r="E16" t="s">
        <v>94</v>
      </c>
      <c r="F16" t="s">
        <v>95</v>
      </c>
      <c r="G16" t="s">
        <v>95</v>
      </c>
      <c r="H16" t="s">
        <v>172</v>
      </c>
      <c r="J16" t="s">
        <v>186</v>
      </c>
      <c r="L16" s="3">
        <v>46035</v>
      </c>
      <c r="V16" t="s">
        <v>187</v>
      </c>
      <c r="AF16" t="s">
        <v>109</v>
      </c>
      <c r="AH16" t="s">
        <v>155</v>
      </c>
      <c r="AL16" t="s">
        <v>95</v>
      </c>
      <c r="AO16" t="s">
        <v>113</v>
      </c>
      <c r="AX16" t="s">
        <v>95</v>
      </c>
      <c r="AY16" t="s">
        <v>113</v>
      </c>
      <c r="AZ16" t="s">
        <v>95</v>
      </c>
      <c r="BD16" t="s">
        <v>113</v>
      </c>
      <c r="BL16" t="s">
        <v>95</v>
      </c>
      <c r="BM16" t="s">
        <v>114</v>
      </c>
      <c r="BN16" t="s">
        <v>115</v>
      </c>
      <c r="BP16" t="s">
        <v>95</v>
      </c>
      <c r="BT16" t="e">
        <v>#N/A</v>
      </c>
      <c r="BU16" t="s">
        <v>116</v>
      </c>
      <c r="BZ16" t="s">
        <v>117</v>
      </c>
      <c r="CA16" t="s">
        <v>95</v>
      </c>
    </row>
    <row r="17" spans="1:79">
      <c r="A17" t="s">
        <v>92</v>
      </c>
      <c r="B17" t="s">
        <v>152</v>
      </c>
      <c r="E17" t="s">
        <v>94</v>
      </c>
      <c r="F17" t="s">
        <v>95</v>
      </c>
      <c r="G17" t="s">
        <v>95</v>
      </c>
      <c r="H17" t="s">
        <v>172</v>
      </c>
      <c r="I17" t="s">
        <v>188</v>
      </c>
      <c r="J17" t="s">
        <v>189</v>
      </c>
      <c r="L17" s="3">
        <v>46035</v>
      </c>
      <c r="V17" t="s">
        <v>190</v>
      </c>
      <c r="AF17" t="s">
        <v>109</v>
      </c>
      <c r="AH17" t="s">
        <v>155</v>
      </c>
      <c r="AL17" t="s">
        <v>95</v>
      </c>
      <c r="AO17" t="s">
        <v>113</v>
      </c>
      <c r="AX17" t="s">
        <v>95</v>
      </c>
      <c r="AY17" t="s">
        <v>113</v>
      </c>
      <c r="AZ17" t="s">
        <v>95</v>
      </c>
      <c r="BD17" t="s">
        <v>113</v>
      </c>
      <c r="BL17" t="s">
        <v>95</v>
      </c>
      <c r="BM17" t="s">
        <v>114</v>
      </c>
      <c r="BN17" t="s">
        <v>115</v>
      </c>
      <c r="BP17" t="s">
        <v>95</v>
      </c>
      <c r="BT17" t="e">
        <v>#N/A</v>
      </c>
      <c r="BU17" t="s">
        <v>116</v>
      </c>
      <c r="BZ17" t="s">
        <v>117</v>
      </c>
      <c r="CA17" t="s">
        <v>95</v>
      </c>
    </row>
    <row r="18" spans="1:79">
      <c r="A18" t="s">
        <v>92</v>
      </c>
      <c r="B18" t="s">
        <v>152</v>
      </c>
      <c r="E18" t="s">
        <v>94</v>
      </c>
      <c r="F18" t="s">
        <v>95</v>
      </c>
      <c r="G18" t="s">
        <v>95</v>
      </c>
      <c r="H18" t="s">
        <v>172</v>
      </c>
      <c r="I18" t="s">
        <v>188</v>
      </c>
      <c r="J18" t="s">
        <v>191</v>
      </c>
      <c r="L18" s="3">
        <v>46035</v>
      </c>
      <c r="V18" t="s">
        <v>192</v>
      </c>
      <c r="AF18" t="s">
        <v>109</v>
      </c>
      <c r="AH18" t="s">
        <v>155</v>
      </c>
      <c r="AL18" t="s">
        <v>95</v>
      </c>
      <c r="AO18" t="s">
        <v>113</v>
      </c>
      <c r="AX18" t="s">
        <v>95</v>
      </c>
      <c r="AY18" t="s">
        <v>113</v>
      </c>
      <c r="AZ18" t="s">
        <v>95</v>
      </c>
      <c r="BD18" t="s">
        <v>113</v>
      </c>
      <c r="BL18" t="s">
        <v>95</v>
      </c>
      <c r="BM18" t="s">
        <v>114</v>
      </c>
      <c r="BN18" t="s">
        <v>115</v>
      </c>
      <c r="BP18" t="s">
        <v>95</v>
      </c>
      <c r="BT18" t="e">
        <v>#N/A</v>
      </c>
      <c r="BU18" t="s">
        <v>116</v>
      </c>
      <c r="BZ18" t="s">
        <v>117</v>
      </c>
      <c r="CA18" t="s">
        <v>95</v>
      </c>
    </row>
    <row r="19" spans="1:79">
      <c r="A19" t="s">
        <v>92</v>
      </c>
      <c r="B19" t="s">
        <v>152</v>
      </c>
      <c r="E19" t="s">
        <v>94</v>
      </c>
      <c r="F19" t="s">
        <v>95</v>
      </c>
      <c r="G19" t="s">
        <v>95</v>
      </c>
      <c r="H19" t="s">
        <v>172</v>
      </c>
      <c r="I19" t="s">
        <v>188</v>
      </c>
      <c r="J19" t="s">
        <v>193</v>
      </c>
      <c r="K19" s="3">
        <v>46009</v>
      </c>
      <c r="L19" s="3">
        <v>46035</v>
      </c>
      <c r="M19" s="3">
        <v>46038</v>
      </c>
      <c r="V19" t="s">
        <v>194</v>
      </c>
      <c r="AF19" t="s">
        <v>109</v>
      </c>
      <c r="AH19" t="s">
        <v>155</v>
      </c>
      <c r="AL19" t="s">
        <v>95</v>
      </c>
      <c r="AO19" t="s">
        <v>113</v>
      </c>
      <c r="AX19" t="s">
        <v>95</v>
      </c>
      <c r="AY19" t="s">
        <v>113</v>
      </c>
      <c r="AZ19" t="s">
        <v>95</v>
      </c>
      <c r="BD19" t="s">
        <v>113</v>
      </c>
      <c r="BL19" t="s">
        <v>95</v>
      </c>
      <c r="BM19" t="s">
        <v>114</v>
      </c>
      <c r="BN19" t="s">
        <v>115</v>
      </c>
      <c r="BP19" t="s">
        <v>95</v>
      </c>
      <c r="BT19" t="e">
        <v>#N/A</v>
      </c>
      <c r="BU19" t="s">
        <v>116</v>
      </c>
      <c r="BZ19" t="s">
        <v>117</v>
      </c>
      <c r="CA19" t="s">
        <v>95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8" tint="0.39997558519241921"/>
  </sheetPr>
  <dimension ref="A1:CN2972"/>
  <sheetViews>
    <sheetView tabSelected="1" workbookViewId="0">
      <pane ySplit="1" topLeftCell="A390" activePane="bottomLeft" state="frozen"/>
      <selection pane="bottomLeft" activeCell="C394" sqref="C394"/>
    </sheetView>
  </sheetViews>
  <sheetFormatPr baseColWidth="10" defaultColWidth="11.625" defaultRowHeight="15" customHeight="1"/>
  <cols>
    <col min="1" max="1" width="28.375" customWidth="1"/>
    <col min="2" max="2" width="25" customWidth="1"/>
    <col min="3" max="3" width="15.375" style="48" customWidth="1"/>
    <col min="4" max="4" width="18.25" style="48" customWidth="1"/>
    <col min="5" max="5" width="20" customWidth="1"/>
    <col min="6" max="7" width="17.75" customWidth="1"/>
    <col min="8" max="8" width="12.25" customWidth="1"/>
    <col min="9" max="9" width="31.25" style="48" customWidth="1"/>
    <col min="10" max="10" width="23.875" style="48" customWidth="1"/>
    <col min="11" max="11" width="19.25" style="48" customWidth="1"/>
    <col min="12" max="12" width="17.375" customWidth="1"/>
    <col min="13" max="13" width="36.625" style="48" bestFit="1" customWidth="1"/>
    <col min="14" max="14" width="20.75" customWidth="1"/>
    <col min="15" max="15" width="16.375" customWidth="1"/>
    <col min="16" max="16" width="16.75" style="48" customWidth="1"/>
    <col min="17" max="17" width="16.125" style="48" customWidth="1"/>
    <col min="18" max="18" width="36.625" style="48" bestFit="1" customWidth="1"/>
    <col min="19" max="19" width="17.75" style="48" customWidth="1"/>
    <col min="20" max="20" width="19.875" style="48" customWidth="1"/>
    <col min="21" max="21" width="31.25" style="48" customWidth="1"/>
    <col min="22" max="22" width="15.625" customWidth="1"/>
    <col min="23" max="23" width="16.75" style="108" customWidth="1"/>
    <col min="24" max="24" width="25.625" style="108" customWidth="1"/>
    <col min="25" max="25" width="20.75" style="108" customWidth="1"/>
    <col min="26" max="26" width="30.375" style="108" customWidth="1"/>
    <col min="27" max="27" width="23.875" style="108" customWidth="1"/>
    <col min="28" max="28" width="29.375" style="108" customWidth="1"/>
    <col min="29" max="29" width="50.25" style="108" customWidth="1"/>
    <col min="30" max="30" width="35.875" style="48" customWidth="1"/>
    <col min="31" max="31" width="18.25" style="108" customWidth="1"/>
    <col min="32" max="32" width="15.625" style="48" customWidth="1"/>
    <col min="33" max="33" width="11.625" style="48"/>
    <col min="34" max="34" width="17.75" style="48" customWidth="1"/>
    <col min="35" max="35" width="32.125" customWidth="1"/>
    <col min="36" max="36" width="17.875" style="48" customWidth="1"/>
    <col min="37" max="37" width="18" style="48" customWidth="1"/>
    <col min="38" max="38" width="22.875" style="48" customWidth="1"/>
    <col min="39" max="39" width="17.25" customWidth="1"/>
    <col min="40" max="40" width="18.625" style="48" customWidth="1"/>
    <col min="41" max="41" width="16.875" style="48" customWidth="1"/>
    <col min="42" max="42" width="20.25" customWidth="1"/>
    <col min="43" max="43" width="15.75" style="48" customWidth="1"/>
    <col min="44" max="44" width="14.125" style="48" customWidth="1"/>
    <col min="45" max="45" width="13.875" style="48" customWidth="1"/>
    <col min="46" max="46" width="21.625" style="48" customWidth="1"/>
    <col min="47" max="47" width="14.125" style="48" customWidth="1"/>
    <col min="48" max="48" width="18.25" style="48" customWidth="1"/>
    <col min="49" max="49" width="18.375" style="48" customWidth="1"/>
    <col min="50" max="50" width="17.875" style="48" customWidth="1"/>
    <col min="51" max="51" width="17.75" customWidth="1"/>
    <col min="52" max="52" width="22.75" customWidth="1"/>
    <col min="53" max="53" width="15.75" customWidth="1"/>
    <col min="54" max="54" width="15.75" style="48" customWidth="1"/>
    <col min="55" max="55" width="22.125" style="48" customWidth="1"/>
    <col min="56" max="56" width="15.75" style="48" customWidth="1"/>
    <col min="57" max="57" width="20.25" customWidth="1"/>
    <col min="58" max="58" width="16.625" style="48" customWidth="1"/>
    <col min="59" max="59" width="19" style="48" customWidth="1"/>
    <col min="60" max="60" width="17.125" style="48" customWidth="1"/>
    <col min="61" max="61" width="17.25" style="48" customWidth="1"/>
    <col min="62" max="62" width="16.625" style="48" customWidth="1"/>
    <col min="63" max="63" width="18.125" style="48" customWidth="1"/>
    <col min="64" max="64" width="18.75" style="48" customWidth="1"/>
    <col min="65" max="65" width="21.75" customWidth="1"/>
    <col min="66" max="66" width="20.25" customWidth="1"/>
    <col min="67" max="67" width="18.75" customWidth="1"/>
    <col min="68" max="68" width="17.25" style="48" customWidth="1"/>
    <col min="69" max="69" width="16.75" customWidth="1"/>
    <col min="70" max="70" width="16.75" style="48" customWidth="1"/>
    <col min="71" max="71" width="15.625" style="48" customWidth="1"/>
    <col min="72" max="72" width="21.75" style="48" customWidth="1"/>
    <col min="73" max="73" width="15" customWidth="1"/>
    <col min="74" max="74" width="17.125" customWidth="1"/>
    <col min="75" max="75" width="14.375" style="48" customWidth="1"/>
    <col min="76" max="76" width="15.375" customWidth="1"/>
    <col min="77" max="77" width="14.75" style="48" customWidth="1"/>
    <col min="78" max="78" width="16.125" style="48" customWidth="1"/>
    <col min="79" max="79" width="20.75" customWidth="1"/>
    <col min="80" max="80" width="22.625" customWidth="1"/>
    <col min="81" max="81" width="15.75" style="48" customWidth="1"/>
    <col min="82" max="82" width="14.875" style="48" customWidth="1"/>
    <col min="83" max="83" width="14.375" style="48" customWidth="1"/>
    <col min="84" max="84" width="14.25" style="48" customWidth="1"/>
    <col min="85" max="85" width="13" style="48" customWidth="1"/>
    <col min="86" max="86" width="15.375" style="48" customWidth="1"/>
    <col min="87" max="88" width="13.75" style="48" customWidth="1"/>
    <col min="89" max="89" width="15.125" style="48" customWidth="1"/>
    <col min="90" max="90" width="13.25" style="48" customWidth="1"/>
    <col min="91" max="91" width="15.75" style="48" customWidth="1"/>
    <col min="92" max="92" width="16.375" style="48" customWidth="1"/>
    <col min="93" max="16384" width="11.625" style="48"/>
  </cols>
  <sheetData>
    <row r="1" spans="1:92" s="35" customFormat="1" ht="67.5">
      <c r="A1" s="9" t="s">
        <v>1</v>
      </c>
      <c r="B1" s="9" t="s">
        <v>2</v>
      </c>
      <c r="C1" s="9" t="s">
        <v>3</v>
      </c>
      <c r="D1" s="9" t="s">
        <v>4</v>
      </c>
      <c r="E1" s="9" t="s">
        <v>5</v>
      </c>
      <c r="F1" s="9" t="s">
        <v>6</v>
      </c>
      <c r="G1" s="9" t="s">
        <v>7</v>
      </c>
      <c r="H1" s="9" t="s">
        <v>8</v>
      </c>
      <c r="I1" s="10" t="s">
        <v>9</v>
      </c>
      <c r="J1" s="11" t="s">
        <v>10</v>
      </c>
      <c r="K1" s="12" t="s">
        <v>11</v>
      </c>
      <c r="L1" s="12" t="s">
        <v>12</v>
      </c>
      <c r="M1" s="12" t="s">
        <v>13</v>
      </c>
      <c r="N1" s="13" t="s">
        <v>14</v>
      </c>
      <c r="O1" s="14" t="s">
        <v>15</v>
      </c>
      <c r="P1" s="14" t="s">
        <v>16</v>
      </c>
      <c r="Q1" s="12" t="s">
        <v>17</v>
      </c>
      <c r="R1" s="12" t="s">
        <v>18</v>
      </c>
      <c r="S1" s="12" t="s">
        <v>19</v>
      </c>
      <c r="T1" s="12" t="s">
        <v>20</v>
      </c>
      <c r="U1" s="15" t="s">
        <v>21</v>
      </c>
      <c r="V1" s="15" t="s">
        <v>22</v>
      </c>
      <c r="W1" s="16" t="s">
        <v>23</v>
      </c>
      <c r="X1" s="16" t="s">
        <v>195</v>
      </c>
      <c r="Y1" s="17" t="s">
        <v>24</v>
      </c>
      <c r="Z1" s="15" t="s">
        <v>25</v>
      </c>
      <c r="AA1" s="15" t="s">
        <v>26</v>
      </c>
      <c r="AB1" s="18" t="s">
        <v>27</v>
      </c>
      <c r="AC1" s="18" t="s">
        <v>28</v>
      </c>
      <c r="AD1" s="15" t="s">
        <v>29</v>
      </c>
      <c r="AE1" s="15" t="s">
        <v>30</v>
      </c>
      <c r="AF1" s="15" t="s">
        <v>31</v>
      </c>
      <c r="AG1" s="19" t="s">
        <v>32</v>
      </c>
      <c r="AH1" s="20" t="s">
        <v>33</v>
      </c>
      <c r="AI1" s="91" t="s">
        <v>34</v>
      </c>
      <c r="AJ1" s="10" t="s">
        <v>35</v>
      </c>
      <c r="AK1" s="21" t="s">
        <v>36</v>
      </c>
      <c r="AL1" s="10" t="s">
        <v>37</v>
      </c>
      <c r="AM1" s="21" t="s">
        <v>38</v>
      </c>
      <c r="AN1" s="21" t="s">
        <v>39</v>
      </c>
      <c r="AO1" s="21" t="s">
        <v>40</v>
      </c>
      <c r="AP1" s="91" t="s">
        <v>41</v>
      </c>
      <c r="AQ1" s="22" t="s">
        <v>42</v>
      </c>
      <c r="AR1" s="23" t="s">
        <v>43</v>
      </c>
      <c r="AS1" s="23" t="s">
        <v>44</v>
      </c>
      <c r="AT1" s="24" t="s">
        <v>45</v>
      </c>
      <c r="AU1" s="23" t="s">
        <v>46</v>
      </c>
      <c r="AV1" s="22" t="s">
        <v>47</v>
      </c>
      <c r="AW1" s="22" t="s">
        <v>48</v>
      </c>
      <c r="AX1" s="23" t="s">
        <v>49</v>
      </c>
      <c r="AY1" s="23" t="s">
        <v>50</v>
      </c>
      <c r="AZ1" s="23" t="s">
        <v>51</v>
      </c>
      <c r="BA1" s="25" t="s">
        <v>52</v>
      </c>
      <c r="BB1" s="25" t="s">
        <v>53</v>
      </c>
      <c r="BC1" s="13" t="s">
        <v>54</v>
      </c>
      <c r="BD1" s="14" t="s">
        <v>55</v>
      </c>
      <c r="BE1" s="26" t="s">
        <v>56</v>
      </c>
      <c r="BF1" s="26" t="s">
        <v>57</v>
      </c>
      <c r="BG1" s="26" t="s">
        <v>58</v>
      </c>
      <c r="BH1" s="26" t="s">
        <v>59</v>
      </c>
      <c r="BI1" s="27" t="s">
        <v>60</v>
      </c>
      <c r="BJ1" s="26" t="s">
        <v>61</v>
      </c>
      <c r="BK1" s="28" t="s">
        <v>62</v>
      </c>
      <c r="BL1" s="28" t="s">
        <v>63</v>
      </c>
      <c r="BM1" s="26" t="s">
        <v>38</v>
      </c>
      <c r="BN1" s="28" t="s">
        <v>65</v>
      </c>
      <c r="BO1" s="28" t="s">
        <v>66</v>
      </c>
      <c r="BP1" s="26" t="s">
        <v>67</v>
      </c>
      <c r="BQ1" s="26" t="s">
        <v>68</v>
      </c>
      <c r="BR1" s="26" t="s">
        <v>69</v>
      </c>
      <c r="BS1" s="19" t="s">
        <v>70</v>
      </c>
      <c r="BT1" s="142" t="s">
        <v>71</v>
      </c>
      <c r="BU1" s="19" t="s">
        <v>72</v>
      </c>
      <c r="BV1" s="29" t="s">
        <v>73</v>
      </c>
      <c r="BW1" s="29" t="s">
        <v>74</v>
      </c>
      <c r="BX1" s="29" t="s">
        <v>75</v>
      </c>
      <c r="BY1" s="29" t="s">
        <v>76</v>
      </c>
      <c r="BZ1" s="29" t="s">
        <v>77</v>
      </c>
      <c r="CA1" s="29" t="s">
        <v>78</v>
      </c>
      <c r="CB1" s="30" t="s">
        <v>79</v>
      </c>
      <c r="CC1" s="30" t="s">
        <v>80</v>
      </c>
      <c r="CD1" s="30" t="s">
        <v>81</v>
      </c>
      <c r="CE1" s="31" t="s">
        <v>82</v>
      </c>
      <c r="CF1" s="31" t="s">
        <v>83</v>
      </c>
      <c r="CG1" s="30" t="s">
        <v>84</v>
      </c>
      <c r="CH1" s="31" t="s">
        <v>85</v>
      </c>
      <c r="CI1" s="32" t="s">
        <v>86</v>
      </c>
      <c r="CJ1" s="33" t="s">
        <v>87</v>
      </c>
      <c r="CK1" s="33" t="s">
        <v>88</v>
      </c>
      <c r="CL1" s="32" t="s">
        <v>89</v>
      </c>
      <c r="CM1" s="33" t="s">
        <v>90</v>
      </c>
      <c r="CN1" s="34" t="s">
        <v>91</v>
      </c>
    </row>
    <row r="2" spans="1:92" ht="46.9" hidden="1" customHeight="1">
      <c r="A2" s="49" t="str">
        <f t="shared" ref="A2:A33" ca="1" si="0">IF(
AND(Q2="NO",S2&lt;&gt;"SI"),
"TERMINADO PRODUCTO NO CONFORME",
IF(
AND(
COUNTBLANK(AJ2:AO2)=COLUMNS(AJ2:AO2),
COUNTBLANK(AQ2:AY2)=COLUMNS(AQ2:AY2),
COUNTBLANK(BC2:BD2)=COLUMNS(BC2:BD2),
COUNTBLANK(BF2:BM2)=COLUMNS(BF2:BM2),
COUNTBLANK(BP2:BR2)=COLUMNS(BP2:BR2)
),
"SIN GESTIÓN",
IF(
AND(BC2&lt;&gt;"",BD2&lt;&gt;"",AO2="",AX2="",BQ2=""),
"NOTIFICADO POR CONDUCTA CONCLUYENTE",
IF(
AI2="NOTIFICACIÓN ELECTRÓNICA EFECTIVA",
CA2,
IF(
OR(
AI2="NO PROCEDE NOTIFICACIÓN ELECTRÓNICA",
AI2="REALIZAR CITACIÓN",
AI2="NOTIFICACIÓN ELECTRÓNICA NO EFECTIVA"
),
IF(
AZ2="HACER AVISO",
IF(
OR(
BN2="NOTIFICACIÓN POR AVISO TERMINADA",
BN2="NOTIFICACIÓN PERSONAL COMPLETA"
),
CA2,
BN2
),
AZ2
),
AI2
)
)
)
))</f>
        <v>PENDIENTE HACER EJECUTORIA</v>
      </c>
      <c r="B2" s="58" t="s">
        <v>196</v>
      </c>
      <c r="C2" s="37"/>
      <c r="D2" s="37"/>
      <c r="E2" s="49" t="str">
        <f>IF(AN2="SI",
"NOTIFICACIÓN ELECTRÓNICA",
IF(AND(BC2&lt;&gt;"",BD2&lt;&gt;""),
"NOTIFICACIÓN PERSONAL",
IF(BL2="SI",
"NOTIFICACIÓN POR AVISO",
"PENDIENTE NOTIFICACIÓN"
)))</f>
        <v>NOTIFICACIÓN ELECTRÓNICA</v>
      </c>
      <c r="F2" s="141">
        <f>IF(
AND(AN2&lt;&gt;"SI",AW2&lt;&gt;"SI",BL2&lt;&gt;"SI",BC2="",BD2=""),
"PENDIENTE NOTIFICACIÓN",
IF(AN2="SI",
AO2,
IF(AW2="SI",
AX2,
IF(AND(BC2&lt;&gt;"",BD2&lt;&gt;""),
BD2,
IF(BL2="SI",
BQ2,
"PENDIENTE NOTIFICACIÓN"
)))))</f>
        <v>46028</v>
      </c>
      <c r="G2" s="49" t="str">
        <f>IF(
OR(
C2="",
F2="PENDIENTE NOTIFICACIÓN",
NOT(ISNUMBER(C2)),
NOT(ISNUMBER(F2)),
F2&lt;C2
),
"",
F2-C2
)</f>
        <v/>
      </c>
      <c r="H2" s="51" t="str">
        <f ca="1">IF(
L2="",
"",
IF(
NETWORKDAYS(L2,IF(M2&lt;&gt;"",M2,TODAY()),FESTIVOS_CO!A:A)&gt;2,
"VENCIDO",
IF(
NETWORKDAYS(L2,IF(M2&lt;&gt;"",M2,TODAY()),FESTIVOS_CO!A:A)=2,
"ALERTA",
"A TIEMPO"
)))</f>
        <v>A TIEMPO</v>
      </c>
      <c r="I2" s="40"/>
      <c r="J2" s="36" t="s">
        <v>197</v>
      </c>
      <c r="K2" s="37">
        <v>46028</v>
      </c>
      <c r="L2" s="50">
        <v>46028</v>
      </c>
      <c r="M2" s="37">
        <v>46028</v>
      </c>
      <c r="N2" s="52"/>
      <c r="O2" s="52"/>
      <c r="P2" s="36"/>
      <c r="Q2" s="36" t="s">
        <v>99</v>
      </c>
      <c r="R2" s="40"/>
      <c r="S2" s="36"/>
      <c r="T2" s="40"/>
      <c r="U2" s="40" t="s">
        <v>198</v>
      </c>
      <c r="V2" s="81" t="s">
        <v>199</v>
      </c>
      <c r="W2" s="67">
        <v>45852</v>
      </c>
      <c r="X2" s="171" t="s">
        <v>200</v>
      </c>
      <c r="Y2" s="152">
        <v>901626828</v>
      </c>
      <c r="Z2" s="38" t="s">
        <v>201</v>
      </c>
      <c r="AA2" s="62" t="s">
        <v>202</v>
      </c>
      <c r="AB2" s="62" t="s">
        <v>203</v>
      </c>
      <c r="AC2" s="64" t="s">
        <v>204</v>
      </c>
      <c r="AD2" s="62" t="s">
        <v>205</v>
      </c>
      <c r="AE2" s="40" t="s">
        <v>113</v>
      </c>
      <c r="AF2" s="40" t="s">
        <v>206</v>
      </c>
      <c r="AG2" s="41" t="s">
        <v>109</v>
      </c>
      <c r="AH2" s="42"/>
      <c r="AI2" s="54" t="str">
        <f ca="1">IF(AL2="NO",
"REALIZAR CITACIÓN",
IF(AND(AJ2="SI",AL2&lt;&gt;"SI",AL2&lt;&gt;"NO"),
"PENDIENTE ENTREGA NOTIFICACIÓN ELECTRÓNICA",
IF(AND(AJ2="SI",AL2="SI",AN2="SI"),
"NOTIFICACIÓN ELECTRÓNICA EFECTIVA",
IF(AND(AJ2="",AK2="",AL2="",AM2="",AN2="",AO2=""),
"PENDIENTE NOTIFICACIÓN ELECTRÓNICA",
IF(AJ2="NO",
"NO PROCEDE NOTIFICACIÓN ELECTRÓNICA",
IF(AND(AJ2="SI",F2=""),
"PENDIENTE ENVÍO NOTIFICACIÓN ELECTRÓNICA",
IF(AND(AJ2="SI",TODAY()-F2&lt;=5),
"EN ESPERA DE NOTIFICACIÓN ELECTRÓNICA (5 DÍAS)",
"NOTIFICACIÓN ELECTRÓNICA NO EFECTIVA"
)))))))</f>
        <v>NOTIFICACIÓN ELECTRÓNICA EFECTIVA</v>
      </c>
      <c r="AJ2" s="37" t="s">
        <v>99</v>
      </c>
      <c r="AK2" s="37">
        <v>46028</v>
      </c>
      <c r="AL2" s="37" t="s">
        <v>99</v>
      </c>
      <c r="AM2" s="53">
        <f>IF(AK2="","",WORKDAY(AK2,5,FESTIVOS_CO!A:A))</f>
        <v>46036</v>
      </c>
      <c r="AN2" s="37" t="s">
        <v>99</v>
      </c>
      <c r="AO2" s="37">
        <v>46028</v>
      </c>
      <c r="AP2" s="54" t="str">
        <f ca="1">IF(
ISNUMBER(SEARCH("PENDIENTE",UPPER(AI2))),
"NO APLICA",
IF(
COUNTBLANK(AJ2:AL2)=COUNTA(AJ2:AL2),
"NO APLICA",
IF(
UPPER(AN2)="SI",
"NO PROCEDE CITACION",
"NOTIFICAR POR CITACION"
)
)
)</f>
        <v>NO PROCEDE CITACION</v>
      </c>
      <c r="AQ2" s="36"/>
      <c r="AR2" s="43"/>
      <c r="AS2" s="37"/>
      <c r="AT2" s="36"/>
      <c r="AU2" s="37"/>
      <c r="AV2" s="36"/>
      <c r="AW2" s="36"/>
      <c r="AX2" s="37"/>
      <c r="AY2" s="140" t="str">
        <f>IF(AU2="","",WORKDAY(AU2,5,FESTIVOS_CO!A:A))</f>
        <v/>
      </c>
      <c r="AZ2" s="54" t="str">
        <f ca="1">IF(
AND(AO2="",AX2="",BQ2="",BC2&lt;&gt;"",BD2&lt;&gt;""),
"NOTIFICADO POR CONDUCTA CONCLUYENTE",
IF(AP2="NO PROCEDE CITACION",
"NO PROCEDE",
IF(AP2="NO APLICA",
"NO APLICA",
IF(AW2="NO",
"HACER AVISO",
IF(AQ2="",
"PENDIENTE GESTIONAR CITACIÓN",
IF(AS2="",
"PENDIENTE FIRMA",
IF(AR2="",
"PENDIENTE REVISIÓN",
IF(AT2="",
"PENDIENTE RADICAR",
"CITACIÓN COMPLETA EN ESPERA PRESENTACION PERSONAL"
))))))))</f>
        <v>NO PROCEDE</v>
      </c>
      <c r="BA2" s="55" t="str">
        <f>IF(AX2="","",WORKDAY(AX2,5,FESTIVOS_CO!A:A))</f>
        <v/>
      </c>
      <c r="BB2" s="39"/>
      <c r="BC2" s="40"/>
      <c r="BD2" s="40"/>
      <c r="BE2" s="56" t="str">
        <f ca="1">IF(AZ2="NO PROCEDE",
"NO PROCEDE",IF(OR(AZ2="HACER AVISO",BB2="NO"),
"HACER AVISO",
"NO APLICA"))</f>
        <v>NO PROCEDE</v>
      </c>
      <c r="BF2" s="37"/>
      <c r="BG2" s="45"/>
      <c r="BH2" s="37"/>
      <c r="BI2" s="36"/>
      <c r="BJ2" s="37"/>
      <c r="BK2" s="36"/>
      <c r="BL2" s="36"/>
      <c r="BM2" s="53" t="str">
        <f>IF(BJ2="","",WORKDAY(BJ2,5,FESTIVOS_CO!A:A))</f>
        <v/>
      </c>
      <c r="BN2" s="57" t="str">
        <f ca="1">IF(
AND(AZ2="CITACIÓN COMPLETA EN ESPERA DE NOTIFICACION PERSONAL",BB2="NO"),
"PENDIENTE HACER AVISO",
IF(AND(BC2&lt;&gt;"",BD2&lt;&gt;""),
"NOTIFICACIÓN PERSONAL COMPLETA",
IF(BR2="SI",
"NOTIFICACIÓN POR AVISO TERMINADA",
IF(BE2="NO PROCEDE",
"NO PROCEDE",
IF(BF2="",
"PENDIENTE HACER AVISO",
IF(BG2="",
"PENDIENTE REVISIÓN AVISO",
IF(BH2="",
"PENDIENTE FIRMA AVISO",
IF(BI2="",
"PENDIENTE RADICAR AVISO",
IF(BL2="",
"EN TRÁMITE DE ENTREGA AVISO",
IF(BL2="NO",
"PUBLICAR AVISO CARTELERA",
IF(BL2="SI",
"VERIFICAR SI PROCEDE RECURSO",
IF(BE2="HACER AVISO",
"HACER AVISO",
"NO APLICA"
))))))))))))</f>
        <v>NO PROCEDE</v>
      </c>
      <c r="BO2" s="54" t="str">
        <f t="shared" ref="BO2:BO66" ca="1" si="1">IF(BN2="NOTIFICACIÓN PERSONAL COMPLETA",
"NO PROCEDE AVISO",
IF(BR2="SI",
"NOTIFICACION POR AVISO TERMINADA",
IF(BE2="NO PROCEDE",
"NO PROCEDE AVISO",
IF(BN2="VERIFICAR SI PROCEDE RECURSO",
"NOTIFICACIÓN POR AVISO COMPLETA",
"EN TRÁMITE NOTIF. POR AVISO"
))))</f>
        <v>NO PROCEDE AVISO</v>
      </c>
      <c r="BP2" s="37"/>
      <c r="BQ2" s="53" t="str">
        <f>IF(BP2="","",WORKDAY(BP2,5,FESTIVOS_CO!A:A))</f>
        <v/>
      </c>
      <c r="BR2" s="37"/>
      <c r="BS2" s="36" t="s">
        <v>99</v>
      </c>
      <c r="BT2" s="38" t="s">
        <v>207</v>
      </c>
      <c r="BU2" s="58">
        <f>VLOOKUP(BT2,Hoja2!$C:$D,2,0)</f>
        <v>10</v>
      </c>
      <c r="BV2" s="80">
        <f>IF(
AND(AO2="",BD2="",BQ2=""),
"EN PROCESO NOTIFICACION / COMUNICACION",
IF(
BT2="",
"NO APLICA",
IF(
BU2=60,
IF(AO2&lt;&gt;"",AO2,IF(BD2&lt;&gt;"",BD2,BQ2))+60,
WORKDAY(
IF(AO2&lt;&gt;"",AO2,IF(BD2&lt;&gt;"",BD2,BQ2)),
BU2,
FESTIVOS_CO!A:A
)
)
))</f>
        <v>46043</v>
      </c>
      <c r="BW2" s="36" t="s">
        <v>99</v>
      </c>
      <c r="BX2" s="53"/>
      <c r="BY2" s="45"/>
      <c r="BZ2" s="37"/>
      <c r="CA2" s="54" t="str">
        <f>IF(BW2&lt;&gt;"SI",
"PENDIENTE EJECUTORIA",
IF(AND(BX2="",BY2="",BZ2=""),
"PENDIENTE HACER EJECUTORIA",
IF(AND(BX2&lt;&gt;"",BY2="",BZ2=""),
"PENDIENTE REVISION EJECUTORIA",
IF(AND(BX2&lt;&gt;"",BY2&lt;&gt;"",BZ2=""),
"PENDIENTE FIRMA EJECUTORIA",
"PROCESO EJECUTORIA TERMINADO"
))))</f>
        <v>PENDIENTE HACER EJECUTORIA</v>
      </c>
      <c r="CB2" s="59" t="str">
        <f t="shared" ref="CB2" si="2">IF(CC2="NO",
"NO APLICA",
IF(CC2="SI",
IF(COUNTBLANK(CC2:CH2)&gt;0,
"PENDIENTE MEMORANDO",
"MEMORANDOS ENVIADOS"
),
IF(CI2="NO",
"NO APLICA",
IF(CI2="SI",
IF(COUNTBLANK(CJ2:CN2)&gt;0,
"PENDIENTES OFICIOS",
"OFICIOS ENVIADOS"
),
""
)
)
))</f>
        <v/>
      </c>
      <c r="CC2" s="36"/>
      <c r="CD2" s="40"/>
      <c r="CE2" s="46"/>
      <c r="CF2" s="40"/>
      <c r="CG2" s="40"/>
      <c r="CH2" s="40"/>
      <c r="CI2" s="36"/>
      <c r="CJ2" s="47"/>
      <c r="CK2" s="40"/>
      <c r="CL2" s="40"/>
      <c r="CM2" s="40"/>
      <c r="CN2" s="40"/>
    </row>
    <row r="3" spans="1:92" ht="44.45" hidden="1" customHeight="1">
      <c r="A3" s="49" t="str">
        <f t="shared" si="0"/>
        <v>NOTIFICADO POR CONDUCTA CONCLUYENTE</v>
      </c>
      <c r="B3" s="58" t="s">
        <v>208</v>
      </c>
      <c r="C3" s="37">
        <v>46028</v>
      </c>
      <c r="D3" s="37">
        <v>46028</v>
      </c>
      <c r="E3" s="49" t="str">
        <f t="shared" ref="E3:E66" si="3">IF(AN3="SI",
"NOTIFICACIÓN ELECTRÓNICA",
IF(AND(BC3&lt;&gt;"",BD3&lt;&gt;""),
"NOTIFICACIÓN PERSONAL",
IF(BL3="SI",
"NOTIFICACIÓN POR AVISO",
"PENDIENTE NOTIFICACIÓN"
)))</f>
        <v>NOTIFICACIÓN PERSONAL</v>
      </c>
      <c r="F3" s="141">
        <f t="shared" ref="F3:F66" si="4">IF(
AND(AN3&lt;&gt;"SI",AW3&lt;&gt;"SI",BL3&lt;&gt;"SI",BC3="",BD3=""),
"PENDIENTE NOTIFICACIÓN",
IF(AN3="SI",
AO3,
IF(AW3="SI",
AX3,
IF(AND(BC3&lt;&gt;"",BD3&lt;&gt;""),
BD3,
IF(BL3="SI",
BQ3,
"PENDIENTE NOTIFICACIÓN"
)))))</f>
        <v>46028</v>
      </c>
      <c r="G3" s="49">
        <f t="shared" ref="G3:G66" si="5">IF(
OR(
C3="",
F3="PENDIENTE NOTIFICACIÓN",
NOT(ISNUMBER(C3)),
NOT(ISNUMBER(F3)),
F3&lt;C3
),
"",
F3-C3
)</f>
        <v>0</v>
      </c>
      <c r="H3" s="51" t="str">
        <f ca="1">IF(
L3="",
"",
IF(
NETWORKDAYS(L3,IF(M3&lt;&gt;"",M3,TODAY()),FESTIVOS_CO!A:A)&gt;2,
"VENCIDO",
IF(
NETWORKDAYS(L3,IF(M3&lt;&gt;"",M3,TODAY()),FESTIVOS_CO!A:A)=2,
"ALERTA",
"A TIEMPO"
)))</f>
        <v>A TIEMPO</v>
      </c>
      <c r="I3" s="62"/>
      <c r="J3" s="36" t="s">
        <v>209</v>
      </c>
      <c r="K3" s="37">
        <v>46028</v>
      </c>
      <c r="L3" s="50">
        <v>46028</v>
      </c>
      <c r="M3" s="37">
        <v>46028</v>
      </c>
      <c r="N3" s="52"/>
      <c r="O3" s="52"/>
      <c r="P3" s="36"/>
      <c r="Q3" s="36" t="s">
        <v>99</v>
      </c>
      <c r="R3" s="40"/>
      <c r="S3" s="36"/>
      <c r="T3" s="40"/>
      <c r="U3" s="62" t="s">
        <v>210</v>
      </c>
      <c r="V3" s="81" t="s">
        <v>211</v>
      </c>
      <c r="W3" s="67">
        <v>45987</v>
      </c>
      <c r="X3" s="151"/>
      <c r="Y3" s="153" t="s">
        <v>212</v>
      </c>
      <c r="Z3" s="36" t="s">
        <v>213</v>
      </c>
      <c r="AA3" s="40"/>
      <c r="AB3" s="40"/>
      <c r="AC3" s="40" t="s">
        <v>113</v>
      </c>
      <c r="AD3" s="62" t="s">
        <v>214</v>
      </c>
      <c r="AE3" s="40" t="s">
        <v>113</v>
      </c>
      <c r="AF3" s="40" t="s">
        <v>108</v>
      </c>
      <c r="AG3" s="41" t="s">
        <v>109</v>
      </c>
      <c r="AH3" s="42"/>
      <c r="AI3" s="54" t="str">
        <f t="shared" ref="AI3:AI66" ca="1" si="6">IF(AL3="NO",
"REALIZAR CITACIÓN",
IF(AND(AJ3="SI",AL3&lt;&gt;"SI",AL3&lt;&gt;"NO"),
"PENDIENTE ENTREGA NOTIFICACIÓN ELECTRÓNICA",
IF(AND(AJ3="SI",AL3="SI",AN3="SI"),
"NOTIFICACIÓN ELECTRÓNICA EFECTIVA",
IF(AND(AJ3="",AK3="",AL3="",AM3="",AN3="",AO3=""),
"PENDIENTE NOTIFICACIÓN ELECTRÓNICA",
IF(AJ3="NO",
"NO PROCEDE NOTIFICACIÓN ELECTRÓNICA",
IF(AND(AJ3="SI",F3=""),
"PENDIENTE ENVÍO NOTIFICACIÓN ELECTRÓNICA",
IF(AND(AJ3="SI",TODAY()-F3&lt;=5),
"EN ESPERA DE NOTIFICACIÓN ELECTRÓNICA (5 DÍAS)",
"NOTIFICACIÓN ELECTRÓNICA NO EFECTIVA"
)))))))</f>
        <v>NO PROCEDE NOTIFICACIÓN ELECTRÓNICA</v>
      </c>
      <c r="AJ3" s="37" t="s">
        <v>109</v>
      </c>
      <c r="AK3" s="37"/>
      <c r="AL3" s="37"/>
      <c r="AM3" s="53" t="str">
        <f>IF(AK3="","",WORKDAY(AK3,5,FESTIVOS_CO!A:A))</f>
        <v/>
      </c>
      <c r="AN3" s="37"/>
      <c r="AO3" s="37"/>
      <c r="AP3" s="54" t="str">
        <f t="shared" ref="AP3:AP58" ca="1" si="7">IF(
ISNUMBER(SEARCH("PENDIENTE",UPPER(AI3))),
"NO APLICA",
IF(
COUNTBLANK(AJ3:AL3)=COUNTA(AJ3:AL3),
"NO APLICA",
IF(
UPPER(AN3)="SI",
"NO PROCEDE CITACION",
"NOTIFICAR POR CITACION"
)
)
)</f>
        <v>NOTIFICAR POR CITACION</v>
      </c>
      <c r="AQ3" s="36"/>
      <c r="AR3" s="43"/>
      <c r="AS3" s="37"/>
      <c r="AT3" s="36"/>
      <c r="AU3" s="37"/>
      <c r="AV3" s="36"/>
      <c r="AW3" s="36"/>
      <c r="AX3" s="37"/>
      <c r="AY3" s="140" t="str">
        <f>IF(AU3="","",WORKDAY(AU3,5,FESTIVOS_CO!A:A))</f>
        <v/>
      </c>
      <c r="AZ3" s="54" t="str">
        <f t="shared" ref="AZ3:AZ11" si="8">IF(
AND(AO3="",AX3="",BQ3="",BC3&lt;&gt;"",BD3&lt;&gt;""),
"NOTIFICADO POR CONDUCTA CONCLUYENTE",
IF(AP3="NO PROCEDE CITACION",
"NO PROCEDE",
IF(AP3="NO APLICA",
"NO APLICA",
IF(AW3="NO",
"HACER AVISO",
IF(AQ3="",
"PENDIENTE GESTIONAR CITACIÓN",
IF(AS3="",
"PENDIENTE FIRMA",
IF(AR3="",
"PENDIENTE REVISIÓN",
IF(AT3="",
"PENDIENTE RADICAR",
"CITACIÓN COMPLETA EN ESPERA PRESENTACION PERSONAL"
))))))))</f>
        <v>NOTIFICADO POR CONDUCTA CONCLUYENTE</v>
      </c>
      <c r="BA3" s="55" t="str">
        <f>IF(AX3="","",WORKDAY(AX3,5,FESTIVOS_CO!A:A))</f>
        <v/>
      </c>
      <c r="BB3" s="39"/>
      <c r="BC3" s="36" t="s">
        <v>215</v>
      </c>
      <c r="BD3" s="37">
        <v>46028</v>
      </c>
      <c r="BE3" s="56" t="str">
        <f t="shared" ref="BE3:BE7" si="9">IF(AZ3="NO PROCEDE",
"NO PROCEDE",IF(OR(AZ3="HACER AVISO",BB3="NO"),
"HACER AVISO",
"NO APLICA"))</f>
        <v>NO APLICA</v>
      </c>
      <c r="BF3" s="37"/>
      <c r="BG3" s="45"/>
      <c r="BH3" s="37"/>
      <c r="BI3" s="36"/>
      <c r="BJ3" s="37"/>
      <c r="BK3" s="36"/>
      <c r="BL3" s="36"/>
      <c r="BM3" s="53" t="str">
        <f>IF(BJ3="","",WORKDAY(BJ3,5,FESTIVOS_CO!A:A))</f>
        <v/>
      </c>
      <c r="BN3" s="57" t="str">
        <f t="shared" ref="BN3:BN66" si="10">IF(
AND(AZ3="CITACIÓN COMPLETA EN ESPERA DE NOTIFICACION PERSONAL",BB3="NO"),
"PENDIENTE HACER AVISO",
IF(AND(BC3&lt;&gt;"",BD3&lt;&gt;""),
"NOTIFICACIÓN PERSONAL COMPLETA",
IF(BR3="SI",
"NOTIFICACIÓN POR AVISO TERMINADA",
IF(BE3="NO PROCEDE",
"NO PROCEDE",
IF(BF3="",
"PENDIENTE HACER AVISO",
IF(BG3="",
"PENDIENTE REVISIÓN AVISO",
IF(BH3="",
"PENDIENTE FIRMA AVISO",
IF(BI3="",
"PENDIENTE RADICAR AVISO",
IF(BL3="",
"EN TRÁMITE DE ENTREGA AVISO",
IF(BL3="NO",
"PUBLICAR AVISO CARTELERA",
IF(BL3="SI",
"VERIFICAR SI PROCEDE RECURSO",
IF(BE3="HACER AVISO",
"HACER AVISO",
"NO APLICA"
))))))))))))</f>
        <v>NOTIFICACIÓN PERSONAL COMPLETA</v>
      </c>
      <c r="BO3" s="54" t="str">
        <f t="shared" si="1"/>
        <v>NO PROCEDE AVISO</v>
      </c>
      <c r="BP3" s="37"/>
      <c r="BQ3" s="53" t="str">
        <f>IF(BP3="","",WORKDAY(BP3,5,FESTIVOS_CO!A:A))</f>
        <v/>
      </c>
      <c r="BR3" s="37"/>
      <c r="BS3" s="36"/>
      <c r="BT3" s="38"/>
      <c r="BU3" s="58" t="e">
        <f>VLOOKUP(BT3,Hoja2!$C:$D,2,0)</f>
        <v>#N/A</v>
      </c>
      <c r="BV3" s="80" t="str">
        <f>IF(
AND(AO3="",BD3="",BQ3=""),
"EN PROCESO NOTIFICACION / COMUNICACION",
IF(
BT3="",
"NO APLICA",
IF(
BU3=60,
IF(AO3&lt;&gt;"",AO3,IF(BD3&lt;&gt;"",BD3,BQ3))+60,
WORKDAY(
IF(AO3&lt;&gt;"",AO3,IF(BD3&lt;&gt;"",BD3,BQ3)),
BU3,
FESTIVOS_CO!A:A
)
)
))</f>
        <v>NO APLICA</v>
      </c>
      <c r="BW3" s="44" t="s">
        <v>99</v>
      </c>
      <c r="BX3" s="53">
        <v>46044</v>
      </c>
      <c r="BY3" s="45">
        <v>46044</v>
      </c>
      <c r="BZ3" s="37">
        <v>46045</v>
      </c>
      <c r="CA3" s="54" t="str">
        <f t="shared" ref="CA3:CA66" si="11">IF(BW3&lt;&gt;"SI",
"PENDIENTE EJECUTORIA",
IF(AND(BX3="",BY3="",BZ3=""),
"PENDIENTE HACER EJECUTORIA",
IF(AND(BX3&lt;&gt;"",BY3="",BZ3=""),
"PENDIENTE REVISION EJECUTORIA",
IF(AND(BX3&lt;&gt;"",BY3&lt;&gt;"",BZ3=""),
"PENDIENTE FIRMA EJECUTORIA",
"PROCESO EJECUTORIA TERMINADO"
))))</f>
        <v>PROCESO EJECUTORIA TERMINADO</v>
      </c>
      <c r="CB3" s="59" t="str">
        <f t="shared" ref="CB3:CB57" si="12">IF(CC3="NO",
"NO APLICA",
IF(CC3="SI",
IF(COUNTBLANK(CC3:CH3)&gt;0,
"PENDIENTE MEMORANDO",
"MEMORANDOS ENVIADOS"
),
IF(CI3="NO",
"NO APLICA",
IF(CI3="SI",
IF(COUNTBLANK(CJ3:CN3)&gt;0,
"PENDIENTES OFICIOS",
"OFICIOS ENVIADOS"
),
""
)
)
))</f>
        <v/>
      </c>
      <c r="CC3" s="36"/>
      <c r="CD3" s="40"/>
      <c r="CE3" s="46"/>
      <c r="CF3" s="40"/>
      <c r="CG3" s="40"/>
      <c r="CH3" s="40"/>
      <c r="CI3" s="36"/>
      <c r="CJ3" s="47"/>
      <c r="CK3" s="40"/>
      <c r="CL3" s="40"/>
      <c r="CM3" s="40"/>
      <c r="CN3" s="40"/>
    </row>
    <row r="4" spans="1:92" ht="42.75" hidden="1">
      <c r="A4" s="49" t="str">
        <f t="shared" si="0"/>
        <v>NOTIFICADO POR CONDUCTA CONCLUYENTE</v>
      </c>
      <c r="B4" s="58" t="s">
        <v>208</v>
      </c>
      <c r="C4" s="37">
        <v>46028</v>
      </c>
      <c r="D4" s="37">
        <v>46028</v>
      </c>
      <c r="E4" s="49" t="str">
        <f t="shared" si="3"/>
        <v>NOTIFICACIÓN PERSONAL</v>
      </c>
      <c r="F4" s="141">
        <f t="shared" si="4"/>
        <v>46028</v>
      </c>
      <c r="G4" s="49">
        <f t="shared" si="5"/>
        <v>0</v>
      </c>
      <c r="H4" s="51" t="str">
        <f ca="1">IF(
L4="",
"",
IF(
NETWORKDAYS(L4,IF(M4&lt;&gt;"",M4,TODAY()),FESTIVOS_CO!A:A)&gt;2,
"VENCIDO",
IF(
NETWORKDAYS(L4,IF(M4&lt;&gt;"",M4,TODAY()),FESTIVOS_CO!A:A)=2,
"ALERTA",
"A TIEMPO"
)))</f>
        <v>A TIEMPO</v>
      </c>
      <c r="I4" s="62"/>
      <c r="J4" s="36" t="s">
        <v>216</v>
      </c>
      <c r="K4" s="37">
        <v>46028</v>
      </c>
      <c r="L4" s="50">
        <v>46028</v>
      </c>
      <c r="M4" s="37">
        <v>46028</v>
      </c>
      <c r="N4" s="52"/>
      <c r="O4" s="52"/>
      <c r="P4" s="36"/>
      <c r="Q4" s="36" t="s">
        <v>99</v>
      </c>
      <c r="R4" s="40"/>
      <c r="S4" s="36"/>
      <c r="T4" s="40"/>
      <c r="U4" s="62" t="s">
        <v>210</v>
      </c>
      <c r="V4" s="81" t="s">
        <v>217</v>
      </c>
      <c r="W4" s="67">
        <v>45925</v>
      </c>
      <c r="X4" s="151"/>
      <c r="Y4" s="154" t="s">
        <v>212</v>
      </c>
      <c r="Z4" s="36" t="s">
        <v>213</v>
      </c>
      <c r="AA4" s="40"/>
      <c r="AB4" s="40"/>
      <c r="AC4" s="40" t="s">
        <v>113</v>
      </c>
      <c r="AD4" s="62" t="s">
        <v>214</v>
      </c>
      <c r="AE4" s="40" t="s">
        <v>113</v>
      </c>
      <c r="AF4" s="40" t="s">
        <v>108</v>
      </c>
      <c r="AG4" s="41" t="s">
        <v>109</v>
      </c>
      <c r="AH4" s="42"/>
      <c r="AI4" s="54" t="str">
        <f t="shared" ca="1" si="6"/>
        <v>NO PROCEDE NOTIFICACIÓN ELECTRÓNICA</v>
      </c>
      <c r="AJ4" s="37" t="s">
        <v>109</v>
      </c>
      <c r="AK4" s="37"/>
      <c r="AL4" s="37"/>
      <c r="AM4" s="53" t="str">
        <f>IF(AK4="","",WORKDAY(AK4,5,FESTIVOS_CO!A:A))</f>
        <v/>
      </c>
      <c r="AN4" s="37"/>
      <c r="AO4" s="37"/>
      <c r="AP4" s="54" t="str">
        <f t="shared" ca="1" si="7"/>
        <v>NOTIFICAR POR CITACION</v>
      </c>
      <c r="AQ4" s="36"/>
      <c r="AR4" s="43"/>
      <c r="AS4" s="37"/>
      <c r="AT4" s="36"/>
      <c r="AU4" s="37"/>
      <c r="AV4" s="36"/>
      <c r="AW4" s="36"/>
      <c r="AX4" s="37"/>
      <c r="AY4" s="140" t="str">
        <f>IF(AU4="","",WORKDAY(AU4,5,FESTIVOS_CO!A:A))</f>
        <v/>
      </c>
      <c r="AZ4" s="54" t="str">
        <f t="shared" si="8"/>
        <v>NOTIFICADO POR CONDUCTA CONCLUYENTE</v>
      </c>
      <c r="BA4" s="55" t="str">
        <f>IF(AX4="","",WORKDAY(AX4,5,FESTIVOS_CO!A:A))</f>
        <v/>
      </c>
      <c r="BB4" s="39"/>
      <c r="BC4" s="36" t="s">
        <v>215</v>
      </c>
      <c r="BD4" s="37">
        <v>46028</v>
      </c>
      <c r="BE4" s="56" t="str">
        <f t="shared" si="9"/>
        <v>NO APLICA</v>
      </c>
      <c r="BF4" s="37"/>
      <c r="BG4" s="45"/>
      <c r="BH4" s="37"/>
      <c r="BI4" s="36"/>
      <c r="BJ4" s="37"/>
      <c r="BK4" s="36"/>
      <c r="BL4" s="36"/>
      <c r="BM4" s="53" t="str">
        <f>IF(BJ4="","",WORKDAY(BJ4,5,FESTIVOS_CO!A:A))</f>
        <v/>
      </c>
      <c r="BN4" s="57" t="str">
        <f t="shared" si="10"/>
        <v>NOTIFICACIÓN PERSONAL COMPLETA</v>
      </c>
      <c r="BO4" s="54" t="str">
        <f t="shared" si="1"/>
        <v>NO PROCEDE AVISO</v>
      </c>
      <c r="BP4" s="37"/>
      <c r="BQ4" s="53" t="str">
        <f>IF(BP4="","",WORKDAY(BP4,5,FESTIVOS_CO!A:A))</f>
        <v/>
      </c>
      <c r="BR4" s="37"/>
      <c r="BS4" s="36"/>
      <c r="BT4" s="38"/>
      <c r="BU4" s="58" t="e">
        <f>VLOOKUP(BT4,Hoja2!$C:$D,2,0)</f>
        <v>#N/A</v>
      </c>
      <c r="BV4" s="80" t="str">
        <f>IF(
AND(AO4="",BD4="",BQ4=""),
"EN PROCESO NOTIFICACION / COMUNICACION",
IF(
BT4="",
"NO APLICA",
IF(
BU4=60,
IF(AO4&lt;&gt;"",AO4,IF(BD4&lt;&gt;"",BD4,BQ4))+60,
WORKDAY(
IF(AO4&lt;&gt;"",AO4,IF(BD4&lt;&gt;"",BD4,BQ4)),
BU4,
FESTIVOS_CO!A:A
)
)
))</f>
        <v>NO APLICA</v>
      </c>
      <c r="BW4" s="44" t="s">
        <v>99</v>
      </c>
      <c r="BX4" s="53">
        <v>46075</v>
      </c>
      <c r="BY4" s="45">
        <v>46044</v>
      </c>
      <c r="BZ4" s="37">
        <v>46045</v>
      </c>
      <c r="CA4" s="54" t="str">
        <f t="shared" si="11"/>
        <v>PROCESO EJECUTORIA TERMINADO</v>
      </c>
      <c r="CB4" s="59" t="str">
        <f t="shared" si="12"/>
        <v/>
      </c>
      <c r="CC4" s="36"/>
      <c r="CD4" s="40"/>
      <c r="CE4" s="46"/>
      <c r="CF4" s="40"/>
      <c r="CG4" s="40"/>
      <c r="CH4" s="40"/>
      <c r="CI4" s="36"/>
      <c r="CJ4" s="47"/>
      <c r="CK4" s="40"/>
      <c r="CL4" s="40"/>
      <c r="CM4" s="40"/>
      <c r="CN4" s="40"/>
    </row>
    <row r="5" spans="1:92" ht="42.75" hidden="1">
      <c r="A5" s="49" t="str">
        <f t="shared" si="0"/>
        <v>NOTIFICADO POR CONDUCTA CONCLUYENTE</v>
      </c>
      <c r="B5" s="58" t="s">
        <v>208</v>
      </c>
      <c r="C5" s="37">
        <v>46028</v>
      </c>
      <c r="D5" s="37">
        <v>46028</v>
      </c>
      <c r="E5" s="49" t="str">
        <f t="shared" si="3"/>
        <v>NOTIFICACIÓN PERSONAL</v>
      </c>
      <c r="F5" s="141">
        <f t="shared" si="4"/>
        <v>46028</v>
      </c>
      <c r="G5" s="49">
        <f t="shared" si="5"/>
        <v>0</v>
      </c>
      <c r="H5" s="51" t="str">
        <f ca="1">IF(
L5="",
"",
IF(
NETWORKDAYS(L5,IF(M5&lt;&gt;"",M5,TODAY()),FESTIVOS_CO!A:A)&gt;2,
"VENCIDO",
IF(
NETWORKDAYS(L5,IF(M5&lt;&gt;"",M5,TODAY()),FESTIVOS_CO!A:A)=2,
"ALERTA",
"A TIEMPO"
)))</f>
        <v>A TIEMPO</v>
      </c>
      <c r="I5" s="62"/>
      <c r="J5" s="36" t="s">
        <v>218</v>
      </c>
      <c r="K5" s="37">
        <v>46028</v>
      </c>
      <c r="L5" s="50">
        <v>46028</v>
      </c>
      <c r="M5" s="37">
        <v>46028</v>
      </c>
      <c r="N5" s="52"/>
      <c r="O5" s="52"/>
      <c r="P5" s="36"/>
      <c r="Q5" s="36" t="s">
        <v>99</v>
      </c>
      <c r="R5" s="40"/>
      <c r="S5" s="36"/>
      <c r="T5" s="40"/>
      <c r="U5" s="62" t="s">
        <v>210</v>
      </c>
      <c r="V5" s="81" t="s">
        <v>219</v>
      </c>
      <c r="W5" s="67">
        <v>45817</v>
      </c>
      <c r="X5" s="151"/>
      <c r="Y5" s="155" t="s">
        <v>212</v>
      </c>
      <c r="Z5" s="128" t="s">
        <v>213</v>
      </c>
      <c r="AA5" s="79"/>
      <c r="AB5" s="79"/>
      <c r="AC5" s="40" t="s">
        <v>113</v>
      </c>
      <c r="AD5" s="62" t="s">
        <v>220</v>
      </c>
      <c r="AE5" s="40" t="s">
        <v>113</v>
      </c>
      <c r="AF5" s="40" t="s">
        <v>108</v>
      </c>
      <c r="AG5" s="41" t="s">
        <v>109</v>
      </c>
      <c r="AH5" s="42"/>
      <c r="AI5" s="54" t="str">
        <f t="shared" ca="1" si="6"/>
        <v>NO PROCEDE NOTIFICACIÓN ELECTRÓNICA</v>
      </c>
      <c r="AJ5" s="37" t="s">
        <v>109</v>
      </c>
      <c r="AK5" s="37"/>
      <c r="AL5" s="37"/>
      <c r="AM5" s="53" t="str">
        <f>IF(AK5="","",WORKDAY(AK5,5,FESTIVOS_CO!A:A))</f>
        <v/>
      </c>
      <c r="AN5" s="37"/>
      <c r="AO5" s="37"/>
      <c r="AP5" s="54" t="str">
        <f t="shared" ca="1" si="7"/>
        <v>NOTIFICAR POR CITACION</v>
      </c>
      <c r="AQ5" s="36"/>
      <c r="AR5" s="43"/>
      <c r="AS5" s="37"/>
      <c r="AT5" s="36"/>
      <c r="AU5" s="37"/>
      <c r="AV5" s="36"/>
      <c r="AW5" s="36"/>
      <c r="AX5" s="37"/>
      <c r="AY5" s="140" t="str">
        <f>IF(AU5="","",WORKDAY(AU5,5,FESTIVOS_CO!A:A))</f>
        <v/>
      </c>
      <c r="AZ5" s="54" t="str">
        <f t="shared" si="8"/>
        <v>NOTIFICADO POR CONDUCTA CONCLUYENTE</v>
      </c>
      <c r="BA5" s="55" t="str">
        <f>IF(AX5="","",WORKDAY(AX5,5,FESTIVOS_CO!A:A))</f>
        <v/>
      </c>
      <c r="BB5" s="39"/>
      <c r="BC5" s="36" t="s">
        <v>215</v>
      </c>
      <c r="BD5" s="37">
        <v>46028</v>
      </c>
      <c r="BE5" s="56" t="str">
        <f t="shared" si="9"/>
        <v>NO APLICA</v>
      </c>
      <c r="BF5" s="37"/>
      <c r="BG5" s="45"/>
      <c r="BH5" s="37"/>
      <c r="BI5" s="36"/>
      <c r="BJ5" s="37"/>
      <c r="BK5" s="36"/>
      <c r="BL5" s="36"/>
      <c r="BM5" s="53" t="str">
        <f>IF(BJ5="","",WORKDAY(BJ5,5,FESTIVOS_CO!A:A))</f>
        <v/>
      </c>
      <c r="BN5" s="57" t="str">
        <f t="shared" si="10"/>
        <v>NOTIFICACIÓN PERSONAL COMPLETA</v>
      </c>
      <c r="BO5" s="54" t="str">
        <f t="shared" si="1"/>
        <v>NO PROCEDE AVISO</v>
      </c>
      <c r="BP5" s="37"/>
      <c r="BQ5" s="53" t="str">
        <f>IF(BP5="","",WORKDAY(BP5,5,FESTIVOS_CO!A:A))</f>
        <v/>
      </c>
      <c r="BR5" s="37"/>
      <c r="BS5" s="36"/>
      <c r="BT5" s="38"/>
      <c r="BU5" s="58" t="e">
        <f>VLOOKUP(BT5,Hoja2!$C:$D,2,0)</f>
        <v>#N/A</v>
      </c>
      <c r="BV5" s="80" t="str">
        <f>IF(
AND(AO5="",BD5="",BQ5=""),
"EN PROCESO NOTIFICACION / COMUNICACION",
IF(
BT5="",
"NO APLICA",
IF(
BU5=60,
IF(AO5&lt;&gt;"",AO5,IF(BD5&lt;&gt;"",BD5,BQ5))+60,
WORKDAY(
IF(AO5&lt;&gt;"",AO5,IF(BD5&lt;&gt;"",BD5,BQ5)),
BU5,
FESTIVOS_CO!A:A
)
)
))</f>
        <v>NO APLICA</v>
      </c>
      <c r="BW5" s="44" t="s">
        <v>99</v>
      </c>
      <c r="BX5" s="53">
        <v>46044</v>
      </c>
      <c r="BY5" s="45">
        <v>46044</v>
      </c>
      <c r="BZ5" s="37">
        <v>46045</v>
      </c>
      <c r="CA5" s="54" t="str">
        <f t="shared" si="11"/>
        <v>PROCESO EJECUTORIA TERMINADO</v>
      </c>
      <c r="CB5" s="59" t="str">
        <f t="shared" si="12"/>
        <v/>
      </c>
      <c r="CC5" s="36"/>
      <c r="CD5" s="40"/>
      <c r="CE5" s="46"/>
      <c r="CF5" s="40"/>
      <c r="CG5" s="40"/>
      <c r="CH5" s="40"/>
      <c r="CI5" s="36"/>
      <c r="CJ5" s="47"/>
      <c r="CK5" s="40"/>
      <c r="CL5" s="40"/>
      <c r="CM5" s="40"/>
      <c r="CN5" s="40"/>
    </row>
    <row r="6" spans="1:92" ht="34.5" hidden="1" customHeight="1">
      <c r="A6" s="49" t="str">
        <f t="shared" ca="1" si="0"/>
        <v>PROCESO EJECUTORIA TERMINADO</v>
      </c>
      <c r="B6" s="58" t="s">
        <v>221</v>
      </c>
      <c r="C6" s="37">
        <v>46029</v>
      </c>
      <c r="D6" s="37">
        <v>46029</v>
      </c>
      <c r="E6" s="49" t="str">
        <f t="shared" si="3"/>
        <v>NOTIFICACIÓN ELECTRÓNICA</v>
      </c>
      <c r="F6" s="141">
        <f t="shared" si="4"/>
        <v>46029</v>
      </c>
      <c r="G6" s="49">
        <f t="shared" si="5"/>
        <v>0</v>
      </c>
      <c r="H6" s="51" t="str">
        <f ca="1">IF(
L6="",
"",
IF(
NETWORKDAYS(L6,IF(M6&lt;&gt;"",M6,TODAY()),FESTIVOS_CO!A:A)&gt;2,
"VENCIDO",
IF(
NETWORKDAYS(L6,IF(M6&lt;&gt;"",M6,TODAY()),FESTIVOS_CO!A:A)=2,
"ALERTA",
"A TIEMPO"
)))</f>
        <v>A TIEMPO</v>
      </c>
      <c r="I6" s="40"/>
      <c r="J6" s="36" t="s">
        <v>222</v>
      </c>
      <c r="K6" s="37">
        <v>46028</v>
      </c>
      <c r="L6" s="50">
        <v>46029</v>
      </c>
      <c r="M6" s="37">
        <v>46029</v>
      </c>
      <c r="N6" s="52"/>
      <c r="O6" s="52"/>
      <c r="P6" s="36"/>
      <c r="Q6" s="36" t="s">
        <v>99</v>
      </c>
      <c r="R6" s="40"/>
      <c r="S6" s="36"/>
      <c r="T6" s="40"/>
      <c r="U6" s="62" t="s">
        <v>100</v>
      </c>
      <c r="V6" s="81" t="s">
        <v>223</v>
      </c>
      <c r="W6" s="67">
        <v>45923</v>
      </c>
      <c r="X6" s="151"/>
      <c r="Y6" s="66" t="s">
        <v>224</v>
      </c>
      <c r="Z6" s="129" t="s">
        <v>225</v>
      </c>
      <c r="AA6" s="73"/>
      <c r="AB6" s="73"/>
      <c r="AC6" s="77" t="s">
        <v>226</v>
      </c>
      <c r="AD6" s="40" t="s">
        <v>106</v>
      </c>
      <c r="AE6" s="40" t="s">
        <v>227</v>
      </c>
      <c r="AF6" s="40" t="s">
        <v>108</v>
      </c>
      <c r="AG6" s="41" t="s">
        <v>99</v>
      </c>
      <c r="AH6" s="42"/>
      <c r="AI6" s="54" t="str">
        <f t="shared" ca="1" si="6"/>
        <v>NOTIFICACIÓN ELECTRÓNICA EFECTIVA</v>
      </c>
      <c r="AJ6" s="37" t="s">
        <v>99</v>
      </c>
      <c r="AK6" s="37">
        <v>46029</v>
      </c>
      <c r="AL6" s="37" t="s">
        <v>99</v>
      </c>
      <c r="AM6" s="53">
        <f>IF(AK6="","",WORKDAY(AK6,5,FESTIVOS_CO!A:A))</f>
        <v>46037</v>
      </c>
      <c r="AN6" s="37" t="s">
        <v>99</v>
      </c>
      <c r="AO6" s="37">
        <v>46029</v>
      </c>
      <c r="AP6" s="54" t="str">
        <f t="shared" ca="1" si="7"/>
        <v>NO PROCEDE CITACION</v>
      </c>
      <c r="AQ6" s="36"/>
      <c r="AR6" s="43"/>
      <c r="AS6" s="37"/>
      <c r="AT6" s="36"/>
      <c r="AU6" s="37"/>
      <c r="AV6" s="36"/>
      <c r="AW6" s="36"/>
      <c r="AX6" s="37"/>
      <c r="AY6" s="140" t="str">
        <f>IF(AU6="","",WORKDAY(AU6,5,FESTIVOS_CO!A:A))</f>
        <v/>
      </c>
      <c r="AZ6" s="54" t="str">
        <f t="shared" ca="1" si="8"/>
        <v>NO PROCEDE</v>
      </c>
      <c r="BA6" s="55" t="str">
        <f>IF(AX6="","",WORKDAY(AX6,5,FESTIVOS_CO!A:A))</f>
        <v/>
      </c>
      <c r="BB6" s="39"/>
      <c r="BC6" s="40"/>
      <c r="BD6" s="40"/>
      <c r="BE6" s="56" t="str">
        <f t="shared" ca="1" si="9"/>
        <v>NO PROCEDE</v>
      </c>
      <c r="BF6" s="37"/>
      <c r="BG6" s="45"/>
      <c r="BH6" s="37"/>
      <c r="BI6" s="36"/>
      <c r="BJ6" s="37"/>
      <c r="BK6" s="36"/>
      <c r="BL6" s="36"/>
      <c r="BM6" s="53" t="str">
        <f>IF(BJ6="","",WORKDAY(BJ6,5,FESTIVOS_CO!A:A))</f>
        <v/>
      </c>
      <c r="BN6" s="57" t="str">
        <f t="shared" ca="1" si="10"/>
        <v>NO PROCEDE</v>
      </c>
      <c r="BO6" s="54" t="str">
        <f t="shared" ca="1" si="1"/>
        <v>NO PROCEDE AVISO</v>
      </c>
      <c r="BP6" s="37"/>
      <c r="BQ6" s="53" t="str">
        <f>IF(BP6="","",WORKDAY(BP6,5,FESTIVOS_CO!A:A))</f>
        <v/>
      </c>
      <c r="BR6" s="37"/>
      <c r="BS6" s="36" t="s">
        <v>99</v>
      </c>
      <c r="BT6" s="38" t="s">
        <v>228</v>
      </c>
      <c r="BU6" s="58">
        <f>VLOOKUP(BT6,Hoja2!$C:$D,2,0)</f>
        <v>10</v>
      </c>
      <c r="BV6" s="80">
        <f>IF(
AND(AO6="",BD6="",BQ6=""),
"EN PROCESO NOTIFICACION / COMUNICACION",
IF(
BT6="",
"NO APLICA",
IF(
BU6=60,
IF(AO6&lt;&gt;"",AO6,IF(BD6&lt;&gt;"",BD6,BQ6))+60,
WORKDAY(
IF(AO6&lt;&gt;"",AO6,IF(BD6&lt;&gt;"",BD6,BQ6)),
BU6,
FESTIVOS_CO!A:A
)
)
))</f>
        <v>46044</v>
      </c>
      <c r="BW6" s="44" t="s">
        <v>99</v>
      </c>
      <c r="BX6" s="53"/>
      <c r="BY6" s="45">
        <v>46052</v>
      </c>
      <c r="BZ6" s="37"/>
      <c r="CA6" s="54" t="str">
        <f t="shared" si="11"/>
        <v>PROCESO EJECUTORIA TERMINADO</v>
      </c>
      <c r="CB6" s="59" t="str">
        <f t="shared" si="12"/>
        <v/>
      </c>
      <c r="CC6" s="36"/>
      <c r="CD6" s="40"/>
      <c r="CE6" s="46"/>
      <c r="CF6" s="40"/>
      <c r="CG6" s="40"/>
      <c r="CH6" s="40"/>
      <c r="CI6" s="36"/>
      <c r="CJ6" s="47"/>
      <c r="CK6" s="40"/>
      <c r="CL6" s="40"/>
      <c r="CM6" s="40"/>
      <c r="CN6" s="40"/>
    </row>
    <row r="7" spans="1:92" ht="42.75" hidden="1">
      <c r="A7" s="49" t="str">
        <f t="shared" ca="1" si="0"/>
        <v>PROCESO EJECUTORIA TERMINADO</v>
      </c>
      <c r="B7" s="58" t="s">
        <v>221</v>
      </c>
      <c r="C7" s="37">
        <v>46029</v>
      </c>
      <c r="D7" s="37">
        <v>46029</v>
      </c>
      <c r="E7" s="49" t="str">
        <f t="shared" si="3"/>
        <v>NOTIFICACIÓN ELECTRÓNICA</v>
      </c>
      <c r="F7" s="141">
        <f t="shared" si="4"/>
        <v>46029</v>
      </c>
      <c r="G7" s="49">
        <f t="shared" si="5"/>
        <v>0</v>
      </c>
      <c r="H7" s="51" t="str">
        <f ca="1">IF(
L7="",
"",
IF(
NETWORKDAYS(L7,IF(M7&lt;&gt;"",M7,TODAY()),FESTIVOS_CO!A:A)&gt;2,
"VENCIDO",
IF(
NETWORKDAYS(L7,IF(M7&lt;&gt;"",M7,TODAY()),FESTIVOS_CO!A:A)=2,
"ALERTA",
"A TIEMPO"
)))</f>
        <v>A TIEMPO</v>
      </c>
      <c r="I7" s="40"/>
      <c r="J7" s="36" t="s">
        <v>229</v>
      </c>
      <c r="K7" s="37">
        <v>46029</v>
      </c>
      <c r="L7" s="50">
        <v>46029</v>
      </c>
      <c r="M7" s="37">
        <v>46029</v>
      </c>
      <c r="N7" s="52"/>
      <c r="O7" s="52"/>
      <c r="P7" s="36"/>
      <c r="Q7" s="36" t="s">
        <v>99</v>
      </c>
      <c r="R7" s="40"/>
      <c r="S7" s="36"/>
      <c r="T7" s="40"/>
      <c r="U7" s="62" t="s">
        <v>100</v>
      </c>
      <c r="V7" s="81" t="s">
        <v>230</v>
      </c>
      <c r="W7" s="63">
        <v>45974</v>
      </c>
      <c r="X7" s="156"/>
      <c r="Y7" s="65" t="s">
        <v>231</v>
      </c>
      <c r="Z7" s="130" t="s">
        <v>232</v>
      </c>
      <c r="AA7" s="74"/>
      <c r="AB7" s="74"/>
      <c r="AC7" s="78" t="s">
        <v>233</v>
      </c>
      <c r="AD7" s="62" t="s">
        <v>234</v>
      </c>
      <c r="AE7" s="40" t="s">
        <v>235</v>
      </c>
      <c r="AF7" s="40" t="s">
        <v>108</v>
      </c>
      <c r="AG7" s="41" t="s">
        <v>99</v>
      </c>
      <c r="AH7" s="42"/>
      <c r="AI7" s="54" t="str">
        <f t="shared" ca="1" si="6"/>
        <v>NOTIFICACIÓN ELECTRÓNICA EFECTIVA</v>
      </c>
      <c r="AJ7" s="37" t="s">
        <v>99</v>
      </c>
      <c r="AK7" s="37">
        <v>46029</v>
      </c>
      <c r="AL7" s="37" t="s">
        <v>99</v>
      </c>
      <c r="AM7" s="53">
        <f>IF(AK7="","",WORKDAY(AK7,5,FESTIVOS_CO!A:A))</f>
        <v>46037</v>
      </c>
      <c r="AN7" s="37" t="s">
        <v>99</v>
      </c>
      <c r="AO7" s="37">
        <v>46029</v>
      </c>
      <c r="AP7" s="54" t="str">
        <f t="shared" ca="1" si="7"/>
        <v>NO PROCEDE CITACION</v>
      </c>
      <c r="AQ7" s="36"/>
      <c r="AR7" s="43"/>
      <c r="AS7" s="37"/>
      <c r="AT7" s="36"/>
      <c r="AU7" s="37"/>
      <c r="AV7" s="36"/>
      <c r="AW7" s="36"/>
      <c r="AX7" s="37"/>
      <c r="AY7" s="140" t="str">
        <f>IF(AU7="","",WORKDAY(AU7,5,FESTIVOS_CO!A:A))</f>
        <v/>
      </c>
      <c r="AZ7" s="54" t="str">
        <f t="shared" ca="1" si="8"/>
        <v>NO PROCEDE</v>
      </c>
      <c r="BA7" s="55" t="str">
        <f>IF(AX7="","",WORKDAY(AX7,5,FESTIVOS_CO!A:A))</f>
        <v/>
      </c>
      <c r="BB7" s="39"/>
      <c r="BC7" s="40"/>
      <c r="BD7" s="40"/>
      <c r="BE7" s="56" t="str">
        <f t="shared" ca="1" si="9"/>
        <v>NO PROCEDE</v>
      </c>
      <c r="BF7" s="37"/>
      <c r="BG7" s="45"/>
      <c r="BH7" s="37"/>
      <c r="BI7" s="36"/>
      <c r="BJ7" s="37"/>
      <c r="BK7" s="36"/>
      <c r="BL7" s="36"/>
      <c r="BM7" s="53" t="str">
        <f>IF(BJ7="","",WORKDAY(BJ7,5,FESTIVOS_CO!A:A))</f>
        <v/>
      </c>
      <c r="BN7" s="57" t="str">
        <f t="shared" ca="1" si="10"/>
        <v>NO PROCEDE</v>
      </c>
      <c r="BO7" s="54" t="str">
        <f t="shared" ca="1" si="1"/>
        <v>NO PROCEDE AVISO</v>
      </c>
      <c r="BP7" s="37"/>
      <c r="BQ7" s="53" t="str">
        <f>IF(BP7="","",WORKDAY(BP7,5,FESTIVOS_CO!A:A))</f>
        <v/>
      </c>
      <c r="BR7" s="37"/>
      <c r="BS7" s="36" t="s">
        <v>99</v>
      </c>
      <c r="BT7" s="38" t="s">
        <v>228</v>
      </c>
      <c r="BU7" s="58">
        <f>VLOOKUP(BT7,Hoja2!$C:$D,2,0)</f>
        <v>10</v>
      </c>
      <c r="BV7" s="80">
        <f>IF(
AND(AO7="",BD7="",BQ7=""),
"EN PROCESO NOTIFICACION / COMUNICACION",
IF(
BT7="",
"NO APLICA",
IF(
BU7=60,
IF(AO7&lt;&gt;"",AO7,IF(BD7&lt;&gt;"",BD7,BQ7))+60,
WORKDAY(
IF(AO7&lt;&gt;"",AO7,IF(BD7&lt;&gt;"",BD7,BQ7)),
BU7,
FESTIVOS_CO!A:A
)
)
))</f>
        <v>46044</v>
      </c>
      <c r="BW7" s="44" t="s">
        <v>99</v>
      </c>
      <c r="BX7" s="53"/>
      <c r="BY7" s="45">
        <v>46052</v>
      </c>
      <c r="BZ7" s="37"/>
      <c r="CA7" s="54" t="str">
        <f t="shared" si="11"/>
        <v>PROCESO EJECUTORIA TERMINADO</v>
      </c>
      <c r="CB7" s="59" t="str">
        <f t="shared" si="12"/>
        <v/>
      </c>
      <c r="CC7" s="36"/>
      <c r="CD7" s="40"/>
      <c r="CE7" s="46"/>
      <c r="CF7" s="40"/>
      <c r="CG7" s="40"/>
      <c r="CH7" s="40"/>
      <c r="CI7" s="36"/>
      <c r="CJ7" s="47"/>
      <c r="CK7" s="40"/>
      <c r="CL7" s="40"/>
      <c r="CM7" s="40"/>
      <c r="CN7" s="40"/>
    </row>
    <row r="8" spans="1:92" ht="57" hidden="1">
      <c r="A8" s="49" t="str">
        <f t="shared" ca="1" si="0"/>
        <v>CITACIÓN COMPLETA EN ESPERA PRESENTACION PERSONAL</v>
      </c>
      <c r="B8" s="58" t="s">
        <v>236</v>
      </c>
      <c r="C8" s="37">
        <v>46031</v>
      </c>
      <c r="D8" s="37">
        <v>46031</v>
      </c>
      <c r="E8" s="49" t="str">
        <f t="shared" si="3"/>
        <v>PENDIENTE NOTIFICACIÓN</v>
      </c>
      <c r="F8" s="141">
        <f t="shared" si="4"/>
        <v>46041</v>
      </c>
      <c r="G8" s="49">
        <f t="shared" si="5"/>
        <v>10</v>
      </c>
      <c r="H8" s="51" t="str">
        <f ca="1">IF(
L8="",
"",
IF(
NETWORKDAYS(L8,IF(M8&lt;&gt;"",M8,TODAY()),FESTIVOS_CO!A:A)&gt;2,
"VENCIDO",
IF(
NETWORKDAYS(L8,IF(M8&lt;&gt;"",M8,TODAY()),FESTIVOS_CO!A:A)=2,
"ALERTA",
"A TIEMPO"
)))</f>
        <v>ALERTA</v>
      </c>
      <c r="I8" s="40" t="s">
        <v>237</v>
      </c>
      <c r="J8" s="36" t="s">
        <v>191</v>
      </c>
      <c r="K8" s="37">
        <v>46009</v>
      </c>
      <c r="L8" s="50">
        <v>46030</v>
      </c>
      <c r="M8" s="37">
        <v>46031</v>
      </c>
      <c r="N8" s="52"/>
      <c r="O8" s="52"/>
      <c r="P8" s="36"/>
      <c r="Q8" s="36" t="s">
        <v>99</v>
      </c>
      <c r="R8" s="40"/>
      <c r="S8" s="36"/>
      <c r="T8" s="40"/>
      <c r="U8" s="40" t="s">
        <v>198</v>
      </c>
      <c r="V8" s="81" t="s">
        <v>192</v>
      </c>
      <c r="W8" s="40" t="s">
        <v>113</v>
      </c>
      <c r="X8" s="40"/>
      <c r="Y8" s="40">
        <v>900023731</v>
      </c>
      <c r="Z8" s="38" t="s">
        <v>238</v>
      </c>
      <c r="AA8" s="68" t="s">
        <v>239</v>
      </c>
      <c r="AB8" s="82" t="s">
        <v>240</v>
      </c>
      <c r="AC8" s="69" t="s">
        <v>241</v>
      </c>
      <c r="AD8" s="62" t="s">
        <v>242</v>
      </c>
      <c r="AE8" s="40" t="s">
        <v>113</v>
      </c>
      <c r="AF8" s="40" t="s">
        <v>243</v>
      </c>
      <c r="AG8" s="41" t="s">
        <v>109</v>
      </c>
      <c r="AH8" s="42"/>
      <c r="AI8" s="54" t="str">
        <f t="shared" ca="1" si="6"/>
        <v>NO PROCEDE NOTIFICACIÓN ELECTRÓNICA</v>
      </c>
      <c r="AJ8" s="37" t="s">
        <v>109</v>
      </c>
      <c r="AK8" s="37"/>
      <c r="AL8" s="37"/>
      <c r="AM8" s="53" t="str">
        <f>IF(AK8="","",WORKDAY(AK8,5,FESTIVOS_CO!A:A))</f>
        <v/>
      </c>
      <c r="AN8" s="37"/>
      <c r="AO8" s="37"/>
      <c r="AP8" s="54" t="str">
        <f t="shared" ca="1" si="7"/>
        <v>NOTIFICAR POR CITACION</v>
      </c>
      <c r="AQ8" s="36" t="s">
        <v>244</v>
      </c>
      <c r="AR8" s="43">
        <v>46031</v>
      </c>
      <c r="AS8" s="37">
        <v>46036</v>
      </c>
      <c r="AT8" s="83" t="s">
        <v>245</v>
      </c>
      <c r="AU8" s="37">
        <v>46036</v>
      </c>
      <c r="AV8" s="36" t="s">
        <v>246</v>
      </c>
      <c r="AW8" s="36" t="s">
        <v>99</v>
      </c>
      <c r="AX8" s="37">
        <v>46041</v>
      </c>
      <c r="AY8" s="140">
        <f>IF(AU8="","",WORKDAY(AU8,5,FESTIVOS_CO!A:A))</f>
        <v>46043</v>
      </c>
      <c r="AZ8" s="54" t="str">
        <f t="shared" ca="1" si="8"/>
        <v>CITACIÓN COMPLETA EN ESPERA PRESENTACION PERSONAL</v>
      </c>
      <c r="BA8" s="55">
        <f>IF(AX8="","",WORKDAY(AX8,5,FESTIVOS_CO!A:A))</f>
        <v>46048</v>
      </c>
      <c r="BB8" s="39"/>
      <c r="BC8" s="40"/>
      <c r="BD8" s="40"/>
      <c r="BE8" s="56" t="str">
        <f t="shared" ref="BE8:BE57" ca="1" si="13">IF(AZ8="NO PROCEDE",
"NO PROCEDE",IF(OR(AZ8="HACER AVISO",BB8="NO"),
"HACER AVISO",
"NO APLICA"))</f>
        <v>NO APLICA</v>
      </c>
      <c r="BF8" s="37"/>
      <c r="BG8" s="45"/>
      <c r="BH8" s="37"/>
      <c r="BI8" s="36"/>
      <c r="BJ8" s="37"/>
      <c r="BK8" s="36"/>
      <c r="BL8" s="36"/>
      <c r="BM8" s="53" t="str">
        <f>IF(BJ8="","",WORKDAY(BJ8,5,FESTIVOS_CO!A:A))</f>
        <v/>
      </c>
      <c r="BN8" s="57" t="str">
        <f t="shared" ca="1" si="10"/>
        <v>PENDIENTE HACER AVISO</v>
      </c>
      <c r="BO8" s="54" t="str">
        <f t="shared" ca="1" si="1"/>
        <v>EN TRÁMITE NOTIF. POR AVISO</v>
      </c>
      <c r="BP8" s="37"/>
      <c r="BQ8" s="53" t="str">
        <f>IF(BP8="","",WORKDAY(BP8,5,FESTIVOS_CO!A:A))</f>
        <v/>
      </c>
      <c r="BR8" s="37"/>
      <c r="BS8" s="36"/>
      <c r="BT8" s="38"/>
      <c r="BU8" s="58" t="e">
        <f>VLOOKUP(BT8,Hoja2!$C:$D,2,0)</f>
        <v>#N/A</v>
      </c>
      <c r="BV8" s="80" t="str">
        <f>IF(
AND(AO8="",BD8="",BQ8=""),
"EN PROCESO NOTIFICACION / COMUNICACION",
IF(
BT8="",
"NO APLICA",
IF(
BU8=60,
IF(AO8&lt;&gt;"",AO8,IF(BD8&lt;&gt;"",BD8,BQ8))+60,
WORKDAY(
IF(AO8&lt;&gt;"",AO8,IF(BD8&lt;&gt;"",BD8,BQ8)),
BU8,
FESTIVOS_CO!A:A
)
)
))</f>
        <v>EN PROCESO NOTIFICACION / COMUNICACION</v>
      </c>
      <c r="BW8" s="44"/>
      <c r="BX8" s="53"/>
      <c r="BY8" s="45"/>
      <c r="BZ8" s="37"/>
      <c r="CA8" s="54" t="str">
        <f t="shared" si="11"/>
        <v>PENDIENTE EJECUTORIA</v>
      </c>
      <c r="CB8" s="59" t="str">
        <f t="shared" si="12"/>
        <v/>
      </c>
      <c r="CC8" s="36"/>
      <c r="CD8" s="40"/>
      <c r="CE8" s="46"/>
      <c r="CF8" s="40"/>
      <c r="CG8" s="40"/>
      <c r="CH8" s="40"/>
      <c r="CI8" s="36"/>
      <c r="CJ8" s="47"/>
      <c r="CK8" s="40"/>
      <c r="CL8" s="40"/>
      <c r="CM8" s="40"/>
      <c r="CN8" s="40"/>
    </row>
    <row r="9" spans="1:92" ht="57" hidden="1">
      <c r="A9" s="49" t="str">
        <f t="shared" ca="1" si="0"/>
        <v>CITACIÓN COMPLETA EN ESPERA PRESENTACION PERSONAL</v>
      </c>
      <c r="B9" s="58" t="s">
        <v>236</v>
      </c>
      <c r="C9" s="37">
        <v>46031</v>
      </c>
      <c r="D9" s="37">
        <v>46031</v>
      </c>
      <c r="E9" s="49" t="str">
        <f t="shared" si="3"/>
        <v>PENDIENTE NOTIFICACIÓN</v>
      </c>
      <c r="F9" s="141">
        <f t="shared" si="4"/>
        <v>46041</v>
      </c>
      <c r="G9" s="49">
        <f t="shared" si="5"/>
        <v>10</v>
      </c>
      <c r="H9" s="51" t="str">
        <f ca="1">IF(
L9="",
"",
IF(
NETWORKDAYS(L9,IF(M9&lt;&gt;"",M9,TODAY()),FESTIVOS_CO!A:A)&gt;2,
"VENCIDO",
IF(
NETWORKDAYS(L9,IF(M9&lt;&gt;"",M9,TODAY()),FESTIVOS_CO!A:A)=2,
"ALERTA",
"A TIEMPO"
)))</f>
        <v>ALERTA</v>
      </c>
      <c r="I9" s="40" t="s">
        <v>237</v>
      </c>
      <c r="J9" s="36" t="s">
        <v>189</v>
      </c>
      <c r="K9" s="37">
        <v>46009</v>
      </c>
      <c r="L9" s="50">
        <v>46030</v>
      </c>
      <c r="M9" s="37">
        <v>46031</v>
      </c>
      <c r="N9" s="52"/>
      <c r="O9" s="52"/>
      <c r="P9" s="36"/>
      <c r="Q9" s="36" t="s">
        <v>99</v>
      </c>
      <c r="R9" s="40"/>
      <c r="S9" s="36"/>
      <c r="T9" s="40"/>
      <c r="U9" s="40" t="s">
        <v>198</v>
      </c>
      <c r="V9" s="81" t="s">
        <v>190</v>
      </c>
      <c r="W9" s="40" t="s">
        <v>113</v>
      </c>
      <c r="X9" s="40"/>
      <c r="Y9" s="40">
        <v>13440520</v>
      </c>
      <c r="Z9" s="38" t="s">
        <v>247</v>
      </c>
      <c r="AA9" s="62" t="s">
        <v>248</v>
      </c>
      <c r="AB9" s="38" t="s">
        <v>249</v>
      </c>
      <c r="AC9" s="64" t="s">
        <v>250</v>
      </c>
      <c r="AD9" s="62" t="s">
        <v>242</v>
      </c>
      <c r="AE9" s="40" t="s">
        <v>113</v>
      </c>
      <c r="AF9" s="40" t="s">
        <v>243</v>
      </c>
      <c r="AG9" s="41" t="s">
        <v>109</v>
      </c>
      <c r="AH9" s="42"/>
      <c r="AI9" s="54" t="str">
        <f t="shared" ca="1" si="6"/>
        <v>NO PROCEDE NOTIFICACIÓN ELECTRÓNICA</v>
      </c>
      <c r="AJ9" s="37" t="s">
        <v>109</v>
      </c>
      <c r="AK9" s="37"/>
      <c r="AL9" s="37"/>
      <c r="AM9" s="53" t="str">
        <f>IF(AK9="","",WORKDAY(AK9,5,FESTIVOS_CO!A:A))</f>
        <v/>
      </c>
      <c r="AN9" s="37"/>
      <c r="AO9" s="37"/>
      <c r="AP9" s="54" t="str">
        <f t="shared" ca="1" si="7"/>
        <v>NOTIFICAR POR CITACION</v>
      </c>
      <c r="AQ9" s="36" t="s">
        <v>244</v>
      </c>
      <c r="AR9" s="43">
        <v>46031</v>
      </c>
      <c r="AS9" s="37">
        <v>46036</v>
      </c>
      <c r="AT9" s="83" t="s">
        <v>251</v>
      </c>
      <c r="AU9" s="37">
        <v>46036</v>
      </c>
      <c r="AV9" s="36" t="s">
        <v>252</v>
      </c>
      <c r="AW9" s="36" t="s">
        <v>99</v>
      </c>
      <c r="AX9" s="37">
        <v>46041</v>
      </c>
      <c r="AY9" s="140">
        <f>IF(AU9="","",WORKDAY(AU9,5,FESTIVOS_CO!A:A))</f>
        <v>46043</v>
      </c>
      <c r="AZ9" s="54" t="str">
        <f t="shared" ca="1" si="8"/>
        <v>CITACIÓN COMPLETA EN ESPERA PRESENTACION PERSONAL</v>
      </c>
      <c r="BA9" s="55">
        <f>IF(AX9="","",WORKDAY(AX9,5,FESTIVOS_CO!A:A))</f>
        <v>46048</v>
      </c>
      <c r="BB9" s="39"/>
      <c r="BC9" s="40"/>
      <c r="BD9" s="40"/>
      <c r="BE9" s="56" t="str">
        <f t="shared" ca="1" si="13"/>
        <v>NO APLICA</v>
      </c>
      <c r="BF9" s="37"/>
      <c r="BG9" s="45"/>
      <c r="BH9" s="37"/>
      <c r="BI9" s="36"/>
      <c r="BJ9" s="37"/>
      <c r="BK9" s="36"/>
      <c r="BL9" s="36"/>
      <c r="BM9" s="53" t="str">
        <f>IF(BJ9="","",WORKDAY(BJ9,5,FESTIVOS_CO!A:A))</f>
        <v/>
      </c>
      <c r="BN9" s="57" t="str">
        <f t="shared" ca="1" si="10"/>
        <v>PENDIENTE HACER AVISO</v>
      </c>
      <c r="BO9" s="54" t="str">
        <f t="shared" ca="1" si="1"/>
        <v>EN TRÁMITE NOTIF. POR AVISO</v>
      </c>
      <c r="BP9" s="37"/>
      <c r="BQ9" s="53" t="str">
        <f>IF(BP9="","",WORKDAY(BP9,5,FESTIVOS_CO!A:A))</f>
        <v/>
      </c>
      <c r="BR9" s="37"/>
      <c r="BS9" s="36"/>
      <c r="BT9" s="38"/>
      <c r="BU9" s="58" t="e">
        <f>VLOOKUP(BT9,Hoja2!$C:$D,2,0)</f>
        <v>#N/A</v>
      </c>
      <c r="BV9" s="80" t="str">
        <f>IF(
AND(AO9="",BD9="",BQ9=""),
"EN PROCESO NOTIFICACION / COMUNICACION",
IF(
BT9="",
"NO APLICA",
IF(
BU9=60,
IF(AO9&lt;&gt;"",AO9,IF(BD9&lt;&gt;"",BD9,BQ9))+60,
WORKDAY(
IF(AO9&lt;&gt;"",AO9,IF(BD9&lt;&gt;"",BD9,BQ9)),
BU9,
FESTIVOS_CO!A:A
)
)
))</f>
        <v>EN PROCESO NOTIFICACION / COMUNICACION</v>
      </c>
      <c r="BW9" s="44"/>
      <c r="BX9" s="53"/>
      <c r="BY9" s="45"/>
      <c r="BZ9" s="37"/>
      <c r="CA9" s="54" t="str">
        <f t="shared" si="11"/>
        <v>PENDIENTE EJECUTORIA</v>
      </c>
      <c r="CB9" s="59" t="str">
        <f t="shared" si="12"/>
        <v/>
      </c>
      <c r="CC9" s="36"/>
      <c r="CD9" s="40"/>
      <c r="CE9" s="46"/>
      <c r="CF9" s="40"/>
      <c r="CG9" s="40"/>
      <c r="CH9" s="40"/>
      <c r="CI9" s="36"/>
      <c r="CJ9" s="47"/>
      <c r="CK9" s="40"/>
      <c r="CL9" s="40"/>
      <c r="CM9" s="40"/>
      <c r="CN9" s="40"/>
    </row>
    <row r="10" spans="1:92" ht="42.75" hidden="1">
      <c r="A10" s="49" t="str">
        <f t="shared" ca="1" si="0"/>
        <v>PENDIENTE HACER AVISO</v>
      </c>
      <c r="B10" s="58" t="s">
        <v>236</v>
      </c>
      <c r="C10" s="37">
        <v>46031</v>
      </c>
      <c r="D10" s="37">
        <v>46031</v>
      </c>
      <c r="E10" s="49" t="str">
        <f t="shared" si="3"/>
        <v>PENDIENTE NOTIFICACIÓN</v>
      </c>
      <c r="F10" s="141" t="str">
        <f t="shared" si="4"/>
        <v>PENDIENTE NOTIFICACIÓN</v>
      </c>
      <c r="G10" s="49" t="str">
        <f t="shared" si="5"/>
        <v/>
      </c>
      <c r="H10" s="51" t="str">
        <f ca="1">IF(
L10="",
"",
IF(
NETWORKDAYS(L10,IF(M10&lt;&gt;"",M10,TODAY()),FESTIVOS_CO!A:A)&gt;2,
"VENCIDO",
IF(
NETWORKDAYS(L10,IF(M10&lt;&gt;"",M10,TODAY()),FESTIVOS_CO!A:A)=2,
"ALERTA",
"A TIEMPO"
)))</f>
        <v>ALERTA</v>
      </c>
      <c r="I10" s="40" t="s">
        <v>237</v>
      </c>
      <c r="J10" s="90" t="s">
        <v>253</v>
      </c>
      <c r="K10" s="37">
        <v>46009</v>
      </c>
      <c r="L10" s="50">
        <v>46030</v>
      </c>
      <c r="M10" s="37">
        <v>46031</v>
      </c>
      <c r="N10" s="52"/>
      <c r="O10" s="52"/>
      <c r="P10" s="36"/>
      <c r="Q10" s="36" t="s">
        <v>99</v>
      </c>
      <c r="R10" s="40"/>
      <c r="S10" s="36"/>
      <c r="T10" s="40"/>
      <c r="U10" s="40" t="s">
        <v>198</v>
      </c>
      <c r="V10" s="81" t="s">
        <v>254</v>
      </c>
      <c r="W10" s="40" t="s">
        <v>113</v>
      </c>
      <c r="X10" s="40"/>
      <c r="Y10" s="40">
        <v>900453601</v>
      </c>
      <c r="Z10" s="38" t="s">
        <v>255</v>
      </c>
      <c r="AA10" s="62" t="s">
        <v>256</v>
      </c>
      <c r="AB10" s="38" t="s">
        <v>249</v>
      </c>
      <c r="AC10" s="69" t="s">
        <v>257</v>
      </c>
      <c r="AD10" s="62" t="s">
        <v>242</v>
      </c>
      <c r="AE10" s="40" t="s">
        <v>113</v>
      </c>
      <c r="AF10" s="40" t="s">
        <v>243</v>
      </c>
      <c r="AG10" s="41" t="s">
        <v>109</v>
      </c>
      <c r="AH10" s="42"/>
      <c r="AI10" s="54" t="str">
        <f t="shared" ca="1" si="6"/>
        <v>NO PROCEDE NOTIFICACIÓN ELECTRÓNICA</v>
      </c>
      <c r="AJ10" s="37" t="s">
        <v>109</v>
      </c>
      <c r="AK10" s="37"/>
      <c r="AL10" s="37"/>
      <c r="AM10" s="53" t="str">
        <f>IF(AK10="","",WORKDAY(AK10,5,FESTIVOS_CO!A:A))</f>
        <v/>
      </c>
      <c r="AN10" s="37"/>
      <c r="AO10" s="37"/>
      <c r="AP10" s="54" t="str">
        <f t="shared" ca="1" si="7"/>
        <v>NOTIFICAR POR CITACION</v>
      </c>
      <c r="AQ10" s="36" t="s">
        <v>244</v>
      </c>
      <c r="AR10" s="43">
        <v>46031</v>
      </c>
      <c r="AS10" s="87">
        <v>46037</v>
      </c>
      <c r="AT10" s="83" t="s">
        <v>258</v>
      </c>
      <c r="AU10" s="86">
        <v>46038</v>
      </c>
      <c r="AV10" s="36"/>
      <c r="AW10" s="36" t="s">
        <v>109</v>
      </c>
      <c r="AX10" s="37"/>
      <c r="AY10" s="140">
        <f>IF(AU10="","",WORKDAY(AU10,5,FESTIVOS_CO!A:A))</f>
        <v>46045</v>
      </c>
      <c r="AZ10" s="54" t="str">
        <f t="shared" ca="1" si="8"/>
        <v>HACER AVISO</v>
      </c>
      <c r="BA10" s="55" t="str">
        <f>IF(AX10="","",WORKDAY(AX10,5,FESTIVOS_CO!A:A))</f>
        <v/>
      </c>
      <c r="BB10" s="39"/>
      <c r="BC10" s="40"/>
      <c r="BD10" s="40"/>
      <c r="BE10" s="56" t="str">
        <f t="shared" ca="1" si="13"/>
        <v>HACER AVISO</v>
      </c>
      <c r="BF10" s="37"/>
      <c r="BG10" s="45"/>
      <c r="BH10" s="37"/>
      <c r="BI10" s="36"/>
      <c r="BJ10" s="37"/>
      <c r="BK10" s="36"/>
      <c r="BL10" s="36"/>
      <c r="BM10" s="53" t="str">
        <f>IF(BJ10="","",WORKDAY(BJ10,5,FESTIVOS_CO!A:A))</f>
        <v/>
      </c>
      <c r="BN10" s="57" t="str">
        <f t="shared" ca="1" si="10"/>
        <v>PENDIENTE HACER AVISO</v>
      </c>
      <c r="BO10" s="54" t="str">
        <f t="shared" ca="1" si="1"/>
        <v>EN TRÁMITE NOTIF. POR AVISO</v>
      </c>
      <c r="BP10" s="37"/>
      <c r="BQ10" s="53" t="str">
        <f>IF(BP10="","",WORKDAY(BP10,5,FESTIVOS_CO!A:A))</f>
        <v/>
      </c>
      <c r="BR10" s="37"/>
      <c r="BS10" s="36"/>
      <c r="BT10" s="38"/>
      <c r="BU10" s="58" t="e">
        <f>VLOOKUP(BT10,Hoja2!$C:$D,2,0)</f>
        <v>#N/A</v>
      </c>
      <c r="BV10" s="80" t="str">
        <f>IF(
AND(AO10="",BD10="",BQ10=""),
"EN PROCESO NOTIFICACION / COMUNICACION",
IF(
BT10="",
"NO APLICA",
IF(
BU10=60,
IF(AO10&lt;&gt;"",AO10,IF(BD10&lt;&gt;"",BD10,BQ10))+60,
WORKDAY(
IF(AO10&lt;&gt;"",AO10,IF(BD10&lt;&gt;"",BD10,BQ10)),
BU10,
FESTIVOS_CO!A:A
)
)
))</f>
        <v>EN PROCESO NOTIFICACION / COMUNICACION</v>
      </c>
      <c r="BW10" s="44"/>
      <c r="BX10" s="53"/>
      <c r="BY10" s="45"/>
      <c r="BZ10" s="37"/>
      <c r="CA10" s="54" t="str">
        <f t="shared" si="11"/>
        <v>PENDIENTE EJECUTORIA</v>
      </c>
      <c r="CB10" s="59" t="str">
        <f t="shared" si="12"/>
        <v/>
      </c>
      <c r="CC10" s="36"/>
      <c r="CD10" s="40"/>
      <c r="CE10" s="46"/>
      <c r="CF10" s="40"/>
      <c r="CG10" s="40"/>
      <c r="CH10" s="40"/>
      <c r="CI10" s="36"/>
      <c r="CJ10" s="47"/>
      <c r="CK10" s="40"/>
      <c r="CL10" s="40"/>
      <c r="CM10" s="40"/>
      <c r="CN10" s="40"/>
    </row>
    <row r="11" spans="1:92" ht="57" hidden="1">
      <c r="A11" s="49" t="str">
        <f t="shared" ca="1" si="0"/>
        <v>CITACIÓN COMPLETA EN ESPERA PRESENTACION PERSONAL</v>
      </c>
      <c r="B11" s="58" t="s">
        <v>236</v>
      </c>
      <c r="C11" s="37">
        <v>46031</v>
      </c>
      <c r="D11" s="37">
        <v>46031</v>
      </c>
      <c r="E11" s="49" t="str">
        <f t="shared" si="3"/>
        <v>PENDIENTE NOTIFICACIÓN</v>
      </c>
      <c r="F11" s="141">
        <f t="shared" si="4"/>
        <v>46038</v>
      </c>
      <c r="G11" s="49">
        <f t="shared" si="5"/>
        <v>7</v>
      </c>
      <c r="H11" s="51" t="str">
        <f ca="1">IF(
L11="",
"",
IF(
NETWORKDAYS(L11,IF(M11&lt;&gt;"",M11,TODAY()),FESTIVOS_CO!A:A)&gt;2,
"VENCIDO",
IF(
NETWORKDAYS(L11,IF(M11&lt;&gt;"",M11,TODAY()),FESTIVOS_CO!A:A)=2,
"ALERTA",
"A TIEMPO"
)))</f>
        <v>ALERTA</v>
      </c>
      <c r="I11" s="40" t="s">
        <v>237</v>
      </c>
      <c r="J11" s="36" t="s">
        <v>186</v>
      </c>
      <c r="K11" s="37">
        <v>46009</v>
      </c>
      <c r="L11" s="50">
        <v>46030</v>
      </c>
      <c r="M11" s="37">
        <v>46031</v>
      </c>
      <c r="N11" s="52"/>
      <c r="O11" s="52"/>
      <c r="P11" s="36"/>
      <c r="Q11" s="36" t="s">
        <v>99</v>
      </c>
      <c r="R11" s="40"/>
      <c r="S11" s="36"/>
      <c r="T11" s="40"/>
      <c r="U11" s="40" t="s">
        <v>198</v>
      </c>
      <c r="V11" s="81" t="s">
        <v>187</v>
      </c>
      <c r="W11" s="40" t="s">
        <v>113</v>
      </c>
      <c r="X11" s="40"/>
      <c r="Y11" s="40">
        <v>830081484</v>
      </c>
      <c r="Z11" s="38" t="s">
        <v>259</v>
      </c>
      <c r="AA11" s="62" t="s">
        <v>260</v>
      </c>
      <c r="AB11" s="38" t="s">
        <v>261</v>
      </c>
      <c r="AC11" s="69" t="s">
        <v>262</v>
      </c>
      <c r="AD11" s="62" t="s">
        <v>242</v>
      </c>
      <c r="AE11" s="40" t="s">
        <v>113</v>
      </c>
      <c r="AF11" s="40" t="s">
        <v>243</v>
      </c>
      <c r="AG11" s="41" t="s">
        <v>109</v>
      </c>
      <c r="AH11" s="42"/>
      <c r="AI11" s="54" t="str">
        <f t="shared" ca="1" si="6"/>
        <v>NO PROCEDE NOTIFICACIÓN ELECTRÓNICA</v>
      </c>
      <c r="AJ11" s="37" t="s">
        <v>109</v>
      </c>
      <c r="AK11" s="37"/>
      <c r="AL11" s="37"/>
      <c r="AM11" s="53" t="str">
        <f>IF(AK11="","",WORKDAY(AK11,5,FESTIVOS_CO!A:A))</f>
        <v/>
      </c>
      <c r="AN11" s="37"/>
      <c r="AO11" s="37"/>
      <c r="AP11" s="54" t="str">
        <f t="shared" ca="1" si="7"/>
        <v>NOTIFICAR POR CITACION</v>
      </c>
      <c r="AQ11" s="36" t="s">
        <v>244</v>
      </c>
      <c r="AR11" s="43">
        <v>46031</v>
      </c>
      <c r="AS11" s="37">
        <v>46036</v>
      </c>
      <c r="AT11" s="83" t="s">
        <v>263</v>
      </c>
      <c r="AU11" s="37">
        <v>46036</v>
      </c>
      <c r="AV11" s="36" t="s">
        <v>264</v>
      </c>
      <c r="AW11" s="36" t="s">
        <v>99</v>
      </c>
      <c r="AX11" s="37">
        <v>46038</v>
      </c>
      <c r="AY11" s="140">
        <f>IF(AU11="","",WORKDAY(AU11,5,FESTIVOS_CO!A:A))</f>
        <v>46043</v>
      </c>
      <c r="AZ11" s="54" t="str">
        <f t="shared" ca="1" si="8"/>
        <v>CITACIÓN COMPLETA EN ESPERA PRESENTACION PERSONAL</v>
      </c>
      <c r="BA11" s="55">
        <f>IF(AX11="","",WORKDAY(AX11,5,FESTIVOS_CO!A:A))</f>
        <v>46045</v>
      </c>
      <c r="BB11" s="39"/>
      <c r="BC11" s="40"/>
      <c r="BD11" s="40"/>
      <c r="BE11" s="56" t="str">
        <f t="shared" ca="1" si="13"/>
        <v>NO APLICA</v>
      </c>
      <c r="BF11" s="37"/>
      <c r="BG11" s="45"/>
      <c r="BH11" s="37"/>
      <c r="BI11" s="36"/>
      <c r="BJ11" s="37"/>
      <c r="BK11" s="36"/>
      <c r="BL11" s="36"/>
      <c r="BM11" s="53" t="str">
        <f>IF(BJ11="","",WORKDAY(BJ11,5,FESTIVOS_CO!A:A))</f>
        <v/>
      </c>
      <c r="BN11" s="57" t="str">
        <f t="shared" ca="1" si="10"/>
        <v>PENDIENTE HACER AVISO</v>
      </c>
      <c r="BO11" s="54" t="str">
        <f t="shared" ca="1" si="1"/>
        <v>EN TRÁMITE NOTIF. POR AVISO</v>
      </c>
      <c r="BP11" s="37"/>
      <c r="BQ11" s="53" t="str">
        <f>IF(BP11="","",WORKDAY(BP11,5,FESTIVOS_CO!A:A))</f>
        <v/>
      </c>
      <c r="BR11" s="37"/>
      <c r="BS11" s="36"/>
      <c r="BT11" s="38"/>
      <c r="BU11" s="58" t="e">
        <f>VLOOKUP(BT11,Hoja2!$C:$D,2,0)</f>
        <v>#N/A</v>
      </c>
      <c r="BV11" s="80" t="str">
        <f>IF(
AND(AO11="",BD11="",BQ11=""),
"EN PROCESO NOTIFICACION / COMUNICACION",
IF(
BT11="",
"NO APLICA",
IF(
BU11=60,
IF(AO11&lt;&gt;"",AO11,IF(BD11&lt;&gt;"",BD11,BQ11))+60,
WORKDAY(
IF(AO11&lt;&gt;"",AO11,IF(BD11&lt;&gt;"",BD11,BQ11)),
BU11,
FESTIVOS_CO!A:A
)
)
))</f>
        <v>EN PROCESO NOTIFICACION / COMUNICACION</v>
      </c>
      <c r="BW11" s="44"/>
      <c r="BX11" s="53"/>
      <c r="BY11" s="45"/>
      <c r="BZ11" s="37"/>
      <c r="CA11" s="54" t="str">
        <f t="shared" si="11"/>
        <v>PENDIENTE EJECUTORIA</v>
      </c>
      <c r="CB11" s="59" t="str">
        <f t="shared" si="12"/>
        <v/>
      </c>
      <c r="CC11" s="36"/>
      <c r="CD11" s="40"/>
      <c r="CE11" s="46"/>
      <c r="CF11" s="40"/>
      <c r="CG11" s="40"/>
      <c r="CH11" s="40"/>
      <c r="CI11" s="36"/>
      <c r="CJ11" s="47"/>
      <c r="CK11" s="40"/>
      <c r="CL11" s="40"/>
      <c r="CM11" s="40"/>
      <c r="CN11" s="40"/>
    </row>
    <row r="12" spans="1:92" ht="42.75" hidden="1">
      <c r="A12" s="49" t="str">
        <f t="shared" ca="1" si="0"/>
        <v>NOTIFICACIÓN PERSONAL COMPLETA</v>
      </c>
      <c r="B12" s="58" t="s">
        <v>196</v>
      </c>
      <c r="C12" s="37"/>
      <c r="D12" s="37"/>
      <c r="E12" s="49" t="str">
        <f t="shared" si="3"/>
        <v>NOTIFICACIÓN PERSONAL</v>
      </c>
      <c r="F12" s="141">
        <f t="shared" si="4"/>
        <v>46041</v>
      </c>
      <c r="G12" s="49" t="str">
        <f t="shared" si="5"/>
        <v/>
      </c>
      <c r="H12" s="51" t="str">
        <f ca="1">IF(
L12="",
"",
IF(
NETWORKDAYS(L12,IF(M12&lt;&gt;"",M12,TODAY()),FESTIVOS_CO!A:A)&gt;2,
"VENCIDO",
IF(
NETWORKDAYS(L12,IF(M12&lt;&gt;"",M12,TODAY()),FESTIVOS_CO!A:A)=2,
"ALERTA",
"A TIEMPO"
)))</f>
        <v>ALERTA</v>
      </c>
      <c r="I12" s="40" t="s">
        <v>265</v>
      </c>
      <c r="J12" s="36" t="s">
        <v>184</v>
      </c>
      <c r="K12" s="37">
        <v>46009</v>
      </c>
      <c r="L12" s="50">
        <v>46030</v>
      </c>
      <c r="M12" s="37">
        <v>46033</v>
      </c>
      <c r="N12" s="52"/>
      <c r="O12" s="52"/>
      <c r="P12" s="36"/>
      <c r="Q12" s="36" t="s">
        <v>99</v>
      </c>
      <c r="R12" s="40"/>
      <c r="S12" s="36"/>
      <c r="T12" s="40"/>
      <c r="U12" s="40" t="s">
        <v>198</v>
      </c>
      <c r="V12" s="81" t="s">
        <v>185</v>
      </c>
      <c r="W12" s="40" t="s">
        <v>113</v>
      </c>
      <c r="X12" s="40"/>
      <c r="Y12" s="40">
        <v>900134948</v>
      </c>
      <c r="Z12" s="36" t="s">
        <v>266</v>
      </c>
      <c r="AA12" s="62" t="s">
        <v>267</v>
      </c>
      <c r="AB12" s="40" t="s">
        <v>268</v>
      </c>
      <c r="AC12" s="69" t="s">
        <v>269</v>
      </c>
      <c r="AD12" s="62" t="s">
        <v>242</v>
      </c>
      <c r="AE12" s="40" t="s">
        <v>113</v>
      </c>
      <c r="AF12" s="40" t="s">
        <v>243</v>
      </c>
      <c r="AG12" s="41" t="s">
        <v>109</v>
      </c>
      <c r="AH12" s="42"/>
      <c r="AI12" s="54" t="str">
        <f t="shared" ca="1" si="6"/>
        <v>NO PROCEDE NOTIFICACIÓN ELECTRÓNICA</v>
      </c>
      <c r="AJ12" s="37" t="s">
        <v>109</v>
      </c>
      <c r="AK12" s="37"/>
      <c r="AL12" s="37"/>
      <c r="AM12" s="53" t="str">
        <f>IF(AK12="","",WORKDAY(AK12,5,FESTIVOS_CO!A:A))</f>
        <v/>
      </c>
      <c r="AN12" s="37"/>
      <c r="AO12" s="37"/>
      <c r="AP12" s="54" t="str">
        <f t="shared" ca="1" si="7"/>
        <v>NOTIFICAR POR CITACION</v>
      </c>
      <c r="AQ12" s="36" t="s">
        <v>270</v>
      </c>
      <c r="AR12" s="43">
        <v>46036</v>
      </c>
      <c r="AS12" s="37">
        <v>46041</v>
      </c>
      <c r="AT12" s="36" t="s">
        <v>271</v>
      </c>
      <c r="AU12" s="37">
        <v>46041</v>
      </c>
      <c r="AV12" s="36" t="s">
        <v>271</v>
      </c>
      <c r="AW12" s="36" t="s">
        <v>99</v>
      </c>
      <c r="AX12" s="37">
        <v>46041</v>
      </c>
      <c r="AY12" s="140">
        <f>IF(AU12="","",WORKDAY(AU12,5,FESTIVOS_CO!A:A))</f>
        <v>46048</v>
      </c>
      <c r="AZ12" s="54" t="str">
        <f>IF(
AND(BB12="SI",BC12&lt;&gt;"",BD12&lt;&gt;""),
"NOTIFICACIÓN PERSONAL COMPLETA",
IF(
AND(AO12="",AX12="",BQ12="",BC12&lt;&gt;"",BD12&lt;&gt;""),
"NOTIFICADO POR CONDUCTA CONCLUYENTE",
IF(AP12="NO PROCEDE CITACION",
"NO PROCEDE",
IF(AP12="NO APLICA",
"NO APLICA",
IF(AW12="NO",
"HACER AVISO",
IF(AQ12="",
"PENDIENTE GESTIONAR CITACIÓN",
IF(AS12="",
"PENDIENTE FIRMA",
IF(AR12="",
"PENDIENTE REVISIÓN",
IF(AT12="",
"PENDIENTE RADICAR",
"CITACIÓN COMPLETA EN ESPERA PRESENTACION PERSONAL"
)))))))))</f>
        <v>NOTIFICACIÓN PERSONAL COMPLETA</v>
      </c>
      <c r="BA12" s="55">
        <f>IF(AX12="","",WORKDAY(AX12,5,FESTIVOS_CO!A:A))</f>
        <v>46048</v>
      </c>
      <c r="BB12" s="39" t="s">
        <v>99</v>
      </c>
      <c r="BC12" s="40" t="s">
        <v>215</v>
      </c>
      <c r="BD12" s="63">
        <v>46044</v>
      </c>
      <c r="BE12" s="56" t="str">
        <f t="shared" si="13"/>
        <v>NO APLICA</v>
      </c>
      <c r="BF12" s="37"/>
      <c r="BG12" s="45"/>
      <c r="BH12" s="37"/>
      <c r="BI12" s="36"/>
      <c r="BJ12" s="37"/>
      <c r="BK12" s="36"/>
      <c r="BL12" s="36"/>
      <c r="BM12" s="53" t="str">
        <f>IF(BJ12="","",WORKDAY(BJ12,5,FESTIVOS_CO!A:A))</f>
        <v/>
      </c>
      <c r="BN12" s="57" t="str">
        <f t="shared" si="10"/>
        <v>NOTIFICACIÓN PERSONAL COMPLETA</v>
      </c>
      <c r="BO12" s="54" t="str">
        <f t="shared" si="1"/>
        <v>NO PROCEDE AVISO</v>
      </c>
      <c r="BP12" s="37"/>
      <c r="BQ12" s="53" t="str">
        <f>IF(BP12="","",WORKDAY(BP12,5,FESTIVOS_CO!A:A))</f>
        <v/>
      </c>
      <c r="BR12" s="37"/>
      <c r="BS12" s="36" t="s">
        <v>109</v>
      </c>
      <c r="BT12" s="38" t="s">
        <v>113</v>
      </c>
      <c r="BU12" s="58">
        <f>VLOOKUP(BT12,Hoja2!$C:$D,2,0)</f>
        <v>0</v>
      </c>
      <c r="BV12" s="80">
        <f>IF(
AND(AO12="",BD12="",BQ12=""),
"EN PROCESO NOTIFICACION / COMUNICACION",
IF(
BT12="",
"NO APLICA",
IF(
BU12=60,
IF(AO12&lt;&gt;"",AO12,IF(BD12&lt;&gt;"",BD12,BQ12))+60,
WORKDAY(
IF(AO12&lt;&gt;"",AO12,IF(BD12&lt;&gt;"",BD12,BQ12)),
BU12,
FESTIVOS_CO!A:A
)
)
))</f>
        <v>46044</v>
      </c>
      <c r="BW12" s="44"/>
      <c r="BX12" s="53"/>
      <c r="BY12" s="45"/>
      <c r="BZ12" s="37"/>
      <c r="CA12" s="54" t="str">
        <f t="shared" si="11"/>
        <v>PENDIENTE EJECUTORIA</v>
      </c>
      <c r="CB12" s="59" t="str">
        <f t="shared" si="12"/>
        <v/>
      </c>
      <c r="CC12" s="36"/>
      <c r="CD12" s="40"/>
      <c r="CE12" s="46"/>
      <c r="CF12" s="40"/>
      <c r="CG12" s="40"/>
      <c r="CH12" s="40"/>
      <c r="CI12" s="36"/>
      <c r="CJ12" s="47"/>
      <c r="CK12" s="40"/>
      <c r="CL12" s="40"/>
      <c r="CM12" s="40"/>
      <c r="CN12" s="40"/>
    </row>
    <row r="13" spans="1:92" ht="57" hidden="1">
      <c r="A13" s="49" t="str">
        <f t="shared" ca="1" si="0"/>
        <v>CITACIÓN COMPLETA EN ESPERA PRESENTACION PERSONAL</v>
      </c>
      <c r="B13" s="58" t="s">
        <v>196</v>
      </c>
      <c r="C13" s="37"/>
      <c r="D13" s="37"/>
      <c r="E13" s="49" t="str">
        <f t="shared" si="3"/>
        <v>PENDIENTE NOTIFICACIÓN</v>
      </c>
      <c r="F13" s="141">
        <f t="shared" si="4"/>
        <v>46041</v>
      </c>
      <c r="G13" s="49" t="str">
        <f t="shared" si="5"/>
        <v/>
      </c>
      <c r="H13" s="51" t="str">
        <f ca="1">IF(
L13="",
"",
IF(
NETWORKDAYS(L13,IF(M13&lt;&gt;"",M13,TODAY()),FESTIVOS_CO!A:A)&gt;2,
"VENCIDO",
IF(
NETWORKDAYS(L13,IF(M13&lt;&gt;"",M13,TODAY()),FESTIVOS_CO!A:A)=2,
"ALERTA",
"A TIEMPO"
)))</f>
        <v>ALERTA</v>
      </c>
      <c r="I13" s="40" t="s">
        <v>265</v>
      </c>
      <c r="J13" s="36" t="s">
        <v>182</v>
      </c>
      <c r="K13" s="37">
        <v>46009</v>
      </c>
      <c r="L13" s="50">
        <v>46030</v>
      </c>
      <c r="M13" s="37">
        <v>46033</v>
      </c>
      <c r="N13" s="52"/>
      <c r="O13" s="52"/>
      <c r="P13" s="36"/>
      <c r="Q13" s="36" t="s">
        <v>99</v>
      </c>
      <c r="R13" s="40"/>
      <c r="S13" s="36"/>
      <c r="T13" s="40"/>
      <c r="U13" s="40" t="s">
        <v>198</v>
      </c>
      <c r="V13" s="81" t="s">
        <v>183</v>
      </c>
      <c r="W13" s="40" t="s">
        <v>113</v>
      </c>
      <c r="X13" s="40"/>
      <c r="Y13" s="40">
        <v>900920458</v>
      </c>
      <c r="Z13" s="38" t="s">
        <v>272</v>
      </c>
      <c r="AA13" s="62" t="s">
        <v>273</v>
      </c>
      <c r="AB13" s="62" t="s">
        <v>274</v>
      </c>
      <c r="AC13" s="69" t="s">
        <v>275</v>
      </c>
      <c r="AD13" s="62" t="s">
        <v>242</v>
      </c>
      <c r="AE13" s="40" t="s">
        <v>113</v>
      </c>
      <c r="AF13" s="40" t="s">
        <v>243</v>
      </c>
      <c r="AG13" s="41" t="s">
        <v>109</v>
      </c>
      <c r="AH13" s="42"/>
      <c r="AI13" s="54" t="str">
        <f t="shared" ca="1" si="6"/>
        <v>NO PROCEDE NOTIFICACIÓN ELECTRÓNICA</v>
      </c>
      <c r="AJ13" s="37" t="s">
        <v>109</v>
      </c>
      <c r="AK13" s="37"/>
      <c r="AL13" s="37"/>
      <c r="AM13" s="53" t="str">
        <f>IF(AK13="","",WORKDAY(AK13,5,FESTIVOS_CO!A:A))</f>
        <v/>
      </c>
      <c r="AN13" s="37"/>
      <c r="AO13" s="37"/>
      <c r="AP13" s="54" t="str">
        <f t="shared" ca="1" si="7"/>
        <v>NOTIFICAR POR CITACION</v>
      </c>
      <c r="AQ13" s="36" t="s">
        <v>270</v>
      </c>
      <c r="AR13" s="43">
        <v>46036</v>
      </c>
      <c r="AS13" s="37">
        <v>46041</v>
      </c>
      <c r="AT13" s="36" t="s">
        <v>276</v>
      </c>
      <c r="AU13" s="37">
        <v>46041</v>
      </c>
      <c r="AV13" s="36" t="s">
        <v>276</v>
      </c>
      <c r="AW13" s="36" t="s">
        <v>99</v>
      </c>
      <c r="AX13" s="37">
        <v>46041</v>
      </c>
      <c r="AY13" s="140">
        <f>IF(AU13="","",WORKDAY(AU13,5,FESTIVOS_CO!A:A))</f>
        <v>46048</v>
      </c>
      <c r="AZ13" s="54" t="str">
        <f t="shared" ref="AZ13:AZ76" ca="1" si="14">IF(
AND(BB13="SI",BC13&lt;&gt;"",BD13&lt;&gt;""),
"NOTIFICACIÓN PERSONAL COMPLETA",
IF(
AND(AO13="",AX13="",BQ13="",BC13&lt;&gt;"",BD13&lt;&gt;""),
"NOTIFICADO POR CONDUCTA CONCLUYENTE",
IF(AP13="NO PROCEDE CITACION",
"NO PROCEDE",
IF(AP13="NO APLICA",
"NO APLICA",
IF(AW13="NO",
"HACER AVISO",
IF(AQ13="",
"PENDIENTE GESTIONAR CITACIÓN",
IF(AS13="",
"PENDIENTE FIRMA",
IF(AR13="",
"PENDIENTE REVISIÓN",
IF(AT13="",
"PENDIENTE RADICAR",
"CITACIÓN COMPLETA EN ESPERA PRESENTACION PERSONAL"
)))))))))</f>
        <v>CITACIÓN COMPLETA EN ESPERA PRESENTACION PERSONAL</v>
      </c>
      <c r="BA13" s="55">
        <f>IF(AX13="","",WORKDAY(AX13,5,FESTIVOS_CO!A:A))</f>
        <v>46048</v>
      </c>
      <c r="BB13" s="39" t="s">
        <v>109</v>
      </c>
      <c r="BC13" s="40"/>
      <c r="BD13" s="40"/>
      <c r="BE13" s="56" t="str">
        <f t="shared" ca="1" si="13"/>
        <v>HACER AVISO</v>
      </c>
      <c r="BF13" s="37">
        <v>46050</v>
      </c>
      <c r="BG13" s="45">
        <v>46050</v>
      </c>
      <c r="BH13" s="37">
        <v>46052</v>
      </c>
      <c r="BI13" s="38" t="s">
        <v>277</v>
      </c>
      <c r="BJ13" s="37">
        <v>46055</v>
      </c>
      <c r="BK13" s="36"/>
      <c r="BL13" s="36"/>
      <c r="BM13" s="53">
        <f>IF(BJ13="","",WORKDAY(BJ13,5,FESTIVOS_CO!A:A))</f>
        <v>46062</v>
      </c>
      <c r="BN13" s="57" t="str">
        <f t="shared" ca="1" si="10"/>
        <v>EN TRÁMITE DE ENTREGA AVISO</v>
      </c>
      <c r="BO13" s="54" t="str">
        <f t="shared" ca="1" si="1"/>
        <v>EN TRÁMITE NOTIF. POR AVISO</v>
      </c>
      <c r="BP13" s="37"/>
      <c r="BQ13" s="53" t="str">
        <f>IF(BP13="","",WORKDAY(BP13,5,FESTIVOS_CO!A:A))</f>
        <v/>
      </c>
      <c r="BR13" s="37"/>
      <c r="BS13" s="36" t="s">
        <v>109</v>
      </c>
      <c r="BT13" s="38" t="s">
        <v>113</v>
      </c>
      <c r="BU13" s="58">
        <f>VLOOKUP(BT13,Hoja2!$C:$D,2,0)</f>
        <v>0</v>
      </c>
      <c r="BV13" s="80" t="str">
        <f>IF(
AND(AO13="",BD13="",BQ13=""),
"EN PROCESO NOTIFICACION / COMUNICACION",
IF(
BT13="",
"NO APLICA",
IF(
BU13=60,
IF(AO13&lt;&gt;"",AO13,IF(BD13&lt;&gt;"",BD13,BQ13))+60,
WORKDAY(
IF(AO13&lt;&gt;"",AO13,IF(BD13&lt;&gt;"",BD13,BQ13)),
BU13,
FESTIVOS_CO!A:A
)
)
))</f>
        <v>EN PROCESO NOTIFICACION / COMUNICACION</v>
      </c>
      <c r="BW13" s="44"/>
      <c r="BX13" s="53"/>
      <c r="BY13" s="45"/>
      <c r="BZ13" s="37"/>
      <c r="CA13" s="54" t="str">
        <f t="shared" si="11"/>
        <v>PENDIENTE EJECUTORIA</v>
      </c>
      <c r="CB13" s="59" t="str">
        <f t="shared" si="12"/>
        <v/>
      </c>
      <c r="CC13" s="36"/>
      <c r="CD13" s="40"/>
      <c r="CE13" s="46"/>
      <c r="CF13" s="40"/>
      <c r="CG13" s="40"/>
      <c r="CH13" s="40"/>
      <c r="CI13" s="36"/>
      <c r="CJ13" s="47"/>
      <c r="CK13" s="40"/>
      <c r="CL13" s="40"/>
      <c r="CM13" s="40"/>
      <c r="CN13" s="40"/>
    </row>
    <row r="14" spans="1:92" ht="51" hidden="1" customHeight="1">
      <c r="A14" s="49" t="str">
        <f t="shared" ca="1" si="0"/>
        <v>CITACIÓN COMPLETA EN ESPERA PRESENTACION PERSONAL</v>
      </c>
      <c r="B14" s="58" t="s">
        <v>196</v>
      </c>
      <c r="C14" s="37"/>
      <c r="D14" s="37"/>
      <c r="E14" s="49" t="str">
        <f t="shared" si="3"/>
        <v>PENDIENTE NOTIFICACIÓN</v>
      </c>
      <c r="F14" s="141">
        <f t="shared" si="4"/>
        <v>46041</v>
      </c>
      <c r="G14" s="49" t="str">
        <f t="shared" si="5"/>
        <v/>
      </c>
      <c r="H14" s="51" t="str">
        <f ca="1">IF(
L14="",
"",
IF(
NETWORKDAYS(L14,IF(M14&lt;&gt;"",M14,TODAY()),FESTIVOS_CO!A:A)&gt;2,
"VENCIDO",
IF(
NETWORKDAYS(L14,IF(M14&lt;&gt;"",M14,TODAY()),FESTIVOS_CO!A:A)=2,
"ALERTA",
"A TIEMPO"
)))</f>
        <v>ALERTA</v>
      </c>
      <c r="I14" s="40" t="s">
        <v>265</v>
      </c>
      <c r="J14" s="36" t="s">
        <v>180</v>
      </c>
      <c r="K14" s="37">
        <v>46009</v>
      </c>
      <c r="L14" s="50">
        <v>46030</v>
      </c>
      <c r="M14" s="37">
        <v>46033</v>
      </c>
      <c r="N14" s="52"/>
      <c r="O14" s="52"/>
      <c r="P14" s="36"/>
      <c r="Q14" s="36" t="s">
        <v>99</v>
      </c>
      <c r="R14" s="40"/>
      <c r="S14" s="36"/>
      <c r="T14" s="40"/>
      <c r="U14" s="40" t="s">
        <v>198</v>
      </c>
      <c r="V14" s="81" t="s">
        <v>181</v>
      </c>
      <c r="W14" s="40" t="s">
        <v>113</v>
      </c>
      <c r="X14" s="40"/>
      <c r="Y14" s="40">
        <v>804004908</v>
      </c>
      <c r="Z14" s="36" t="s">
        <v>278</v>
      </c>
      <c r="AA14" s="62" t="s">
        <v>279</v>
      </c>
      <c r="AB14" s="62" t="s">
        <v>280</v>
      </c>
      <c r="AC14" s="69" t="s">
        <v>281</v>
      </c>
      <c r="AD14" s="62" t="s">
        <v>242</v>
      </c>
      <c r="AE14" s="40" t="s">
        <v>113</v>
      </c>
      <c r="AF14" s="40" t="s">
        <v>243</v>
      </c>
      <c r="AG14" s="41" t="s">
        <v>109</v>
      </c>
      <c r="AH14" s="42"/>
      <c r="AI14" s="54" t="str">
        <f t="shared" ca="1" si="6"/>
        <v>NO PROCEDE NOTIFICACIÓN ELECTRÓNICA</v>
      </c>
      <c r="AJ14" s="37" t="s">
        <v>109</v>
      </c>
      <c r="AK14" s="37"/>
      <c r="AL14" s="37"/>
      <c r="AM14" s="53" t="str">
        <f>IF(AK14="","",WORKDAY(AK14,5,FESTIVOS_CO!A:A))</f>
        <v/>
      </c>
      <c r="AN14" s="37"/>
      <c r="AO14" s="37"/>
      <c r="AP14" s="54" t="str">
        <f t="shared" ca="1" si="7"/>
        <v>NOTIFICAR POR CITACION</v>
      </c>
      <c r="AQ14" s="36" t="s">
        <v>270</v>
      </c>
      <c r="AR14" s="43">
        <v>46036</v>
      </c>
      <c r="AS14" s="37">
        <v>46041</v>
      </c>
      <c r="AT14" s="36" t="s">
        <v>282</v>
      </c>
      <c r="AU14" s="37">
        <v>46041</v>
      </c>
      <c r="AV14" s="36" t="s">
        <v>282</v>
      </c>
      <c r="AW14" s="36" t="s">
        <v>99</v>
      </c>
      <c r="AX14" s="37">
        <v>46041</v>
      </c>
      <c r="AY14" s="140">
        <f>IF(AU14="","",WORKDAY(AU14,5,FESTIVOS_CO!A:A))</f>
        <v>46048</v>
      </c>
      <c r="AZ14" s="54" t="str">
        <f t="shared" ca="1" si="14"/>
        <v>CITACIÓN COMPLETA EN ESPERA PRESENTACION PERSONAL</v>
      </c>
      <c r="BA14" s="55">
        <f>IF(AX14="","",WORKDAY(AX14,5,FESTIVOS_CO!A:A))</f>
        <v>46048</v>
      </c>
      <c r="BB14" s="39" t="s">
        <v>109</v>
      </c>
      <c r="BC14" s="40"/>
      <c r="BD14" s="40"/>
      <c r="BE14" s="56" t="str">
        <f t="shared" ca="1" si="13"/>
        <v>HACER AVISO</v>
      </c>
      <c r="BF14" s="37">
        <v>46050</v>
      </c>
      <c r="BG14" s="45">
        <v>46050</v>
      </c>
      <c r="BH14" s="37">
        <v>46052</v>
      </c>
      <c r="BI14" s="36" t="s">
        <v>283</v>
      </c>
      <c r="BJ14" s="37">
        <v>46055</v>
      </c>
      <c r="BK14" s="36"/>
      <c r="BL14" s="36"/>
      <c r="BM14" s="53">
        <f>IF(BJ14="","",WORKDAY(BJ14,5,FESTIVOS_CO!A:A))</f>
        <v>46062</v>
      </c>
      <c r="BN14" s="57" t="str">
        <f t="shared" ca="1" si="10"/>
        <v>EN TRÁMITE DE ENTREGA AVISO</v>
      </c>
      <c r="BO14" s="54" t="str">
        <f t="shared" ca="1" si="1"/>
        <v>EN TRÁMITE NOTIF. POR AVISO</v>
      </c>
      <c r="BP14" s="37"/>
      <c r="BQ14" s="53" t="str">
        <f>IF(BP14="","",WORKDAY(BP14,5,FESTIVOS_CO!A:A))</f>
        <v/>
      </c>
      <c r="BR14" s="37"/>
      <c r="BS14" s="36" t="s">
        <v>109</v>
      </c>
      <c r="BT14" s="38" t="s">
        <v>113</v>
      </c>
      <c r="BU14" s="58">
        <f>VLOOKUP(BT14,Hoja2!$C:$D,2,0)</f>
        <v>0</v>
      </c>
      <c r="BV14" s="80" t="str">
        <f>IF(
AND(AO14="",BD14="",BQ14=""),
"EN PROCESO NOTIFICACION / COMUNICACION",
IF(
BT14="",
"NO APLICA",
IF(
BU14=60,
IF(AO14&lt;&gt;"",AO14,IF(BD14&lt;&gt;"",BD14,BQ14))+60,
WORKDAY(
IF(AO14&lt;&gt;"",AO14,IF(BD14&lt;&gt;"",BD14,BQ14)),
BU14,
FESTIVOS_CO!A:A
)
)
))</f>
        <v>EN PROCESO NOTIFICACION / COMUNICACION</v>
      </c>
      <c r="BW14" s="44"/>
      <c r="BX14" s="53"/>
      <c r="BY14" s="45"/>
      <c r="BZ14" s="37"/>
      <c r="CA14" s="54" t="str">
        <f t="shared" si="11"/>
        <v>PENDIENTE EJECUTORIA</v>
      </c>
      <c r="CB14" s="59" t="str">
        <f t="shared" si="12"/>
        <v/>
      </c>
      <c r="CC14" s="36"/>
      <c r="CD14" s="40"/>
      <c r="CE14" s="46"/>
      <c r="CF14" s="40"/>
      <c r="CG14" s="40"/>
      <c r="CH14" s="40"/>
      <c r="CI14" s="36"/>
      <c r="CJ14" s="47"/>
      <c r="CK14" s="40"/>
      <c r="CL14" s="40"/>
      <c r="CM14" s="40"/>
      <c r="CN14" s="40"/>
    </row>
    <row r="15" spans="1:92" ht="57" hidden="1">
      <c r="A15" s="49" t="str">
        <f t="shared" ca="1" si="0"/>
        <v>CITACIÓN COMPLETA EN ESPERA PRESENTACION PERSONAL</v>
      </c>
      <c r="B15" s="58" t="s">
        <v>196</v>
      </c>
      <c r="C15" s="37"/>
      <c r="D15" s="37"/>
      <c r="E15" s="49" t="str">
        <f t="shared" si="3"/>
        <v>PENDIENTE NOTIFICACIÓN</v>
      </c>
      <c r="F15" s="141">
        <f t="shared" si="4"/>
        <v>46041</v>
      </c>
      <c r="G15" s="49" t="str">
        <f t="shared" si="5"/>
        <v/>
      </c>
      <c r="H15" s="51" t="str">
        <f ca="1">IF(
L15="",
"",
IF(
NETWORKDAYS(L15,IF(M15&lt;&gt;"",M15,TODAY()),FESTIVOS_CO!A:A)&gt;2,
"VENCIDO",
IF(
NETWORKDAYS(L15,IF(M15&lt;&gt;"",M15,TODAY()),FESTIVOS_CO!A:A)=2,
"ALERTA",
"A TIEMPO"
)))</f>
        <v>ALERTA</v>
      </c>
      <c r="I15" s="40" t="s">
        <v>265</v>
      </c>
      <c r="J15" s="36" t="s">
        <v>178</v>
      </c>
      <c r="K15" s="37">
        <v>46009</v>
      </c>
      <c r="L15" s="50">
        <v>46030</v>
      </c>
      <c r="M15" s="37">
        <v>46033</v>
      </c>
      <c r="N15" s="52"/>
      <c r="O15" s="52"/>
      <c r="P15" s="36"/>
      <c r="Q15" s="36" t="s">
        <v>99</v>
      </c>
      <c r="R15" s="40"/>
      <c r="S15" s="36"/>
      <c r="T15" s="40"/>
      <c r="U15" s="40" t="s">
        <v>198</v>
      </c>
      <c r="V15" s="81" t="s">
        <v>179</v>
      </c>
      <c r="W15" s="40" t="s">
        <v>113</v>
      </c>
      <c r="X15" s="40"/>
      <c r="Y15" s="40">
        <v>900375976</v>
      </c>
      <c r="Z15" s="36" t="s">
        <v>284</v>
      </c>
      <c r="AA15" s="62" t="s">
        <v>285</v>
      </c>
      <c r="AB15" s="40" t="s">
        <v>286</v>
      </c>
      <c r="AC15" s="69" t="s">
        <v>287</v>
      </c>
      <c r="AD15" s="62" t="s">
        <v>242</v>
      </c>
      <c r="AE15" s="40" t="s">
        <v>113</v>
      </c>
      <c r="AF15" s="40" t="s">
        <v>243</v>
      </c>
      <c r="AG15" s="41" t="s">
        <v>109</v>
      </c>
      <c r="AH15" s="42"/>
      <c r="AI15" s="54" t="str">
        <f t="shared" ca="1" si="6"/>
        <v>NO PROCEDE NOTIFICACIÓN ELECTRÓNICA</v>
      </c>
      <c r="AJ15" s="37" t="s">
        <v>109</v>
      </c>
      <c r="AK15" s="37"/>
      <c r="AL15" s="37"/>
      <c r="AM15" s="53" t="str">
        <f>IF(AK15="","",WORKDAY(AK15,5,FESTIVOS_CO!A:A))</f>
        <v/>
      </c>
      <c r="AN15" s="37"/>
      <c r="AO15" s="37"/>
      <c r="AP15" s="54" t="str">
        <f t="shared" ca="1" si="7"/>
        <v>NOTIFICAR POR CITACION</v>
      </c>
      <c r="AQ15" s="36" t="s">
        <v>270</v>
      </c>
      <c r="AR15" s="43">
        <v>46036</v>
      </c>
      <c r="AS15" s="37">
        <v>46041</v>
      </c>
      <c r="AT15" s="36" t="s">
        <v>288</v>
      </c>
      <c r="AU15" s="37">
        <v>46041</v>
      </c>
      <c r="AV15" s="36" t="s">
        <v>288</v>
      </c>
      <c r="AW15" s="36" t="s">
        <v>99</v>
      </c>
      <c r="AX15" s="37">
        <v>46041</v>
      </c>
      <c r="AY15" s="140">
        <f>IF(AU15="","",WORKDAY(AU15,5,FESTIVOS_CO!A:A))</f>
        <v>46048</v>
      </c>
      <c r="AZ15" s="54" t="str">
        <f t="shared" ca="1" si="14"/>
        <v>CITACIÓN COMPLETA EN ESPERA PRESENTACION PERSONAL</v>
      </c>
      <c r="BA15" s="55">
        <f>IF(AX15="","",WORKDAY(AX15,5,FESTIVOS_CO!A:A))</f>
        <v>46048</v>
      </c>
      <c r="BB15" s="39" t="s">
        <v>109</v>
      </c>
      <c r="BC15" s="40"/>
      <c r="BD15" s="40"/>
      <c r="BE15" s="56" t="str">
        <f t="shared" ca="1" si="13"/>
        <v>HACER AVISO</v>
      </c>
      <c r="BF15" s="37">
        <v>46050</v>
      </c>
      <c r="BG15" s="45">
        <v>46050</v>
      </c>
      <c r="BH15" s="37">
        <v>46052</v>
      </c>
      <c r="BI15" s="36" t="s">
        <v>289</v>
      </c>
      <c r="BJ15" s="37">
        <v>46055</v>
      </c>
      <c r="BK15" s="36"/>
      <c r="BL15" s="36"/>
      <c r="BM15" s="53">
        <f>IF(BJ15="","",WORKDAY(BJ15,5,FESTIVOS_CO!A:A))</f>
        <v>46062</v>
      </c>
      <c r="BN15" s="57" t="str">
        <f t="shared" ca="1" si="10"/>
        <v>EN TRÁMITE DE ENTREGA AVISO</v>
      </c>
      <c r="BO15" s="54" t="str">
        <f t="shared" ca="1" si="1"/>
        <v>EN TRÁMITE NOTIF. POR AVISO</v>
      </c>
      <c r="BP15" s="37"/>
      <c r="BQ15" s="53" t="str">
        <f>IF(BP15="","",WORKDAY(BP15,5,FESTIVOS_CO!A:A))</f>
        <v/>
      </c>
      <c r="BR15" s="37"/>
      <c r="BS15" s="36" t="s">
        <v>109</v>
      </c>
      <c r="BT15" s="38" t="s">
        <v>113</v>
      </c>
      <c r="BU15" s="58">
        <f>VLOOKUP(BT15,Hoja2!$C:$D,2,0)</f>
        <v>0</v>
      </c>
      <c r="BV15" s="80" t="str">
        <f>IF(
AND(AO15="",BD15="",BQ15=""),
"EN PROCESO NOTIFICACION / COMUNICACION",
IF(
BT15="",
"NO APLICA",
IF(
BU15=60,
IF(AO15&lt;&gt;"",AO15,IF(BD15&lt;&gt;"",BD15,BQ15))+60,
WORKDAY(
IF(AO15&lt;&gt;"",AO15,IF(BD15&lt;&gt;"",BD15,BQ15)),
BU15,
FESTIVOS_CO!A:A
)
)
))</f>
        <v>EN PROCESO NOTIFICACION / COMUNICACION</v>
      </c>
      <c r="BW15" s="44"/>
      <c r="BX15" s="53"/>
      <c r="BY15" s="45"/>
      <c r="BZ15" s="37"/>
      <c r="CA15" s="54" t="str">
        <f t="shared" si="11"/>
        <v>PENDIENTE EJECUTORIA</v>
      </c>
      <c r="CB15" s="59" t="str">
        <f t="shared" si="12"/>
        <v/>
      </c>
      <c r="CC15" s="36"/>
      <c r="CD15" s="40"/>
      <c r="CE15" s="46"/>
      <c r="CF15" s="40"/>
      <c r="CG15" s="40"/>
      <c r="CH15" s="40"/>
      <c r="CI15" s="36"/>
      <c r="CJ15" s="47"/>
      <c r="CK15" s="40"/>
      <c r="CL15" s="40"/>
      <c r="CM15" s="40"/>
      <c r="CN15" s="40"/>
    </row>
    <row r="16" spans="1:92" ht="57" hidden="1">
      <c r="A16" s="49" t="str">
        <f t="shared" ca="1" si="0"/>
        <v>CITACIÓN COMPLETA EN ESPERA PRESENTACION PERSONAL</v>
      </c>
      <c r="B16" s="58" t="s">
        <v>196</v>
      </c>
      <c r="C16" s="37"/>
      <c r="D16" s="37"/>
      <c r="E16" s="49" t="str">
        <f t="shared" si="3"/>
        <v>PENDIENTE NOTIFICACIÓN</v>
      </c>
      <c r="F16" s="141">
        <f t="shared" si="4"/>
        <v>46041</v>
      </c>
      <c r="G16" s="49" t="str">
        <f t="shared" si="5"/>
        <v/>
      </c>
      <c r="H16" s="51" t="str">
        <f ca="1">IF(
L16="",
"",
IF(
NETWORKDAYS(L16,IF(M16&lt;&gt;"",M16,TODAY()),FESTIVOS_CO!A:A)&gt;2,
"VENCIDO",
IF(
NETWORKDAYS(L16,IF(M16&lt;&gt;"",M16,TODAY()),FESTIVOS_CO!A:A)=2,
"ALERTA",
"A TIEMPO"
)))</f>
        <v>ALERTA</v>
      </c>
      <c r="I16" s="40" t="s">
        <v>265</v>
      </c>
      <c r="J16" s="36" t="s">
        <v>290</v>
      </c>
      <c r="K16" s="37">
        <v>46009</v>
      </c>
      <c r="L16" s="50">
        <v>46030</v>
      </c>
      <c r="M16" s="37">
        <v>46033</v>
      </c>
      <c r="N16" s="52"/>
      <c r="O16" s="52"/>
      <c r="P16" s="36"/>
      <c r="Q16" s="36" t="s">
        <v>99</v>
      </c>
      <c r="R16" s="40"/>
      <c r="S16" s="36"/>
      <c r="T16" s="40"/>
      <c r="U16" s="40" t="s">
        <v>198</v>
      </c>
      <c r="V16" s="81" t="s">
        <v>291</v>
      </c>
      <c r="W16" s="40" t="s">
        <v>113</v>
      </c>
      <c r="X16" s="40"/>
      <c r="Y16" s="40">
        <v>79864414</v>
      </c>
      <c r="Z16" s="38" t="s">
        <v>292</v>
      </c>
      <c r="AA16" s="40" t="s">
        <v>293</v>
      </c>
      <c r="AB16" s="40" t="s">
        <v>268</v>
      </c>
      <c r="AC16" s="69" t="s">
        <v>294</v>
      </c>
      <c r="AD16" s="62" t="s">
        <v>242</v>
      </c>
      <c r="AE16" s="40" t="s">
        <v>113</v>
      </c>
      <c r="AF16" s="40" t="s">
        <v>243</v>
      </c>
      <c r="AG16" s="41" t="s">
        <v>109</v>
      </c>
      <c r="AH16" s="42"/>
      <c r="AI16" s="54" t="str">
        <f t="shared" ca="1" si="6"/>
        <v>NO PROCEDE NOTIFICACIÓN ELECTRÓNICA</v>
      </c>
      <c r="AJ16" s="37" t="s">
        <v>109</v>
      </c>
      <c r="AK16" s="37"/>
      <c r="AL16" s="37"/>
      <c r="AM16" s="53" t="str">
        <f>IF(AK16="","",WORKDAY(AK16,5,FESTIVOS_CO!A:A))</f>
        <v/>
      </c>
      <c r="AN16" s="37"/>
      <c r="AO16" s="37"/>
      <c r="AP16" s="54" t="str">
        <f t="shared" ca="1" si="7"/>
        <v>NOTIFICAR POR CITACION</v>
      </c>
      <c r="AQ16" s="36" t="s">
        <v>270</v>
      </c>
      <c r="AR16" s="43">
        <v>46036</v>
      </c>
      <c r="AS16" s="37">
        <v>46041</v>
      </c>
      <c r="AT16" s="36" t="s">
        <v>295</v>
      </c>
      <c r="AU16" s="37">
        <v>46041</v>
      </c>
      <c r="AV16" s="36" t="s">
        <v>295</v>
      </c>
      <c r="AW16" s="36" t="s">
        <v>99</v>
      </c>
      <c r="AX16" s="37">
        <v>46041</v>
      </c>
      <c r="AY16" s="140">
        <f>IF(AU16="","",WORKDAY(AU16,5,FESTIVOS_CO!A:A))</f>
        <v>46048</v>
      </c>
      <c r="AZ16" s="54" t="str">
        <f t="shared" ca="1" si="14"/>
        <v>CITACIÓN COMPLETA EN ESPERA PRESENTACION PERSONAL</v>
      </c>
      <c r="BA16" s="55">
        <f>IF(AX16="","",WORKDAY(AX16,5,FESTIVOS_CO!A:A))</f>
        <v>46048</v>
      </c>
      <c r="BB16" s="39" t="s">
        <v>109</v>
      </c>
      <c r="BC16" s="40"/>
      <c r="BD16" s="40"/>
      <c r="BE16" s="56" t="str">
        <f t="shared" ca="1" si="13"/>
        <v>HACER AVISO</v>
      </c>
      <c r="BF16" s="37">
        <v>46050</v>
      </c>
      <c r="BG16" s="45">
        <v>46050</v>
      </c>
      <c r="BH16" s="37">
        <v>46052</v>
      </c>
      <c r="BI16" s="36" t="s">
        <v>296</v>
      </c>
      <c r="BJ16" s="37">
        <v>46055</v>
      </c>
      <c r="BK16" s="36"/>
      <c r="BL16" s="36"/>
      <c r="BM16" s="53">
        <f>IF(BJ16="","",WORKDAY(BJ16,5,FESTIVOS_CO!A:A))</f>
        <v>46062</v>
      </c>
      <c r="BN16" s="57" t="str">
        <f t="shared" ca="1" si="10"/>
        <v>EN TRÁMITE DE ENTREGA AVISO</v>
      </c>
      <c r="BO16" s="54" t="str">
        <f t="shared" ca="1" si="1"/>
        <v>EN TRÁMITE NOTIF. POR AVISO</v>
      </c>
      <c r="BP16" s="37"/>
      <c r="BQ16" s="53" t="str">
        <f>IF(BP16="","",WORKDAY(BP16,5,FESTIVOS_CO!A:A))</f>
        <v/>
      </c>
      <c r="BR16" s="37"/>
      <c r="BS16" s="36" t="s">
        <v>109</v>
      </c>
      <c r="BT16" s="38" t="s">
        <v>113</v>
      </c>
      <c r="BU16" s="58">
        <f>VLOOKUP(BT16,Hoja2!$C:$D,2,0)</f>
        <v>0</v>
      </c>
      <c r="BV16" s="80" t="str">
        <f>IF(
AND(AO16="",BD16="",BQ16=""),
"EN PROCESO NOTIFICACION / COMUNICACION",
IF(
BT16="",
"NO APLICA",
IF(
BU16=60,
IF(AO16&lt;&gt;"",AO16,IF(BD16&lt;&gt;"",BD16,BQ16))+60,
WORKDAY(
IF(AO16&lt;&gt;"",AO16,IF(BD16&lt;&gt;"",BD16,BQ16)),
BU16,
FESTIVOS_CO!A:A
)
)
))</f>
        <v>EN PROCESO NOTIFICACION / COMUNICACION</v>
      </c>
      <c r="BW16" s="44"/>
      <c r="BX16" s="53"/>
      <c r="BY16" s="45"/>
      <c r="BZ16" s="37"/>
      <c r="CA16" s="54" t="str">
        <f t="shared" si="11"/>
        <v>PENDIENTE EJECUTORIA</v>
      </c>
      <c r="CB16" s="59" t="str">
        <f t="shared" si="12"/>
        <v/>
      </c>
      <c r="CC16" s="36"/>
      <c r="CD16" s="40"/>
      <c r="CE16" s="46"/>
      <c r="CF16" s="40"/>
      <c r="CG16" s="40"/>
      <c r="CH16" s="40"/>
      <c r="CI16" s="36"/>
      <c r="CJ16" s="47"/>
      <c r="CK16" s="40"/>
      <c r="CL16" s="40"/>
      <c r="CM16" s="40"/>
      <c r="CN16" s="40"/>
    </row>
    <row r="17" spans="1:92" ht="57" hidden="1">
      <c r="A17" s="49" t="str">
        <f t="shared" ca="1" si="0"/>
        <v>CITACIÓN COMPLETA EN ESPERA PRESENTACION PERSONAL</v>
      </c>
      <c r="B17" s="58" t="s">
        <v>196</v>
      </c>
      <c r="C17" s="37"/>
      <c r="D17" s="37"/>
      <c r="E17" s="49" t="str">
        <f t="shared" si="3"/>
        <v>PENDIENTE NOTIFICACIÓN</v>
      </c>
      <c r="F17" s="141">
        <f t="shared" si="4"/>
        <v>46041</v>
      </c>
      <c r="G17" s="49" t="str">
        <f t="shared" si="5"/>
        <v/>
      </c>
      <c r="H17" s="51" t="str">
        <f ca="1">IF(
L17="",
"",
IF(
NETWORKDAYS(L17,IF(M17&lt;&gt;"",M17,TODAY()),FESTIVOS_CO!A:A)&gt;2,
"VENCIDO",
IF(
NETWORKDAYS(L17,IF(M17&lt;&gt;"",M17,TODAY()),FESTIVOS_CO!A:A)=2,
"ALERTA",
"A TIEMPO"
)))</f>
        <v>ALERTA</v>
      </c>
      <c r="I17" s="40" t="s">
        <v>265</v>
      </c>
      <c r="J17" s="36" t="s">
        <v>297</v>
      </c>
      <c r="K17" s="37">
        <v>46009</v>
      </c>
      <c r="L17" s="50">
        <v>46030</v>
      </c>
      <c r="M17" s="37">
        <v>46033</v>
      </c>
      <c r="N17" s="52"/>
      <c r="O17" s="52"/>
      <c r="P17" s="36"/>
      <c r="Q17" s="36" t="s">
        <v>99</v>
      </c>
      <c r="R17" s="40"/>
      <c r="S17" s="36"/>
      <c r="T17" s="40"/>
      <c r="U17" s="40" t="s">
        <v>198</v>
      </c>
      <c r="V17" s="81" t="s">
        <v>298</v>
      </c>
      <c r="W17" s="40" t="s">
        <v>113</v>
      </c>
      <c r="X17" s="40"/>
      <c r="Y17" s="40">
        <v>900486582</v>
      </c>
      <c r="Z17" s="36" t="s">
        <v>299</v>
      </c>
      <c r="AA17" s="40" t="s">
        <v>300</v>
      </c>
      <c r="AB17" s="40" t="s">
        <v>268</v>
      </c>
      <c r="AC17" s="69" t="s">
        <v>301</v>
      </c>
      <c r="AD17" s="62" t="s">
        <v>242</v>
      </c>
      <c r="AE17" s="40" t="s">
        <v>113</v>
      </c>
      <c r="AF17" s="40" t="s">
        <v>243</v>
      </c>
      <c r="AG17" s="41" t="s">
        <v>109</v>
      </c>
      <c r="AH17" s="42"/>
      <c r="AI17" s="54" t="str">
        <f t="shared" ca="1" si="6"/>
        <v>NO PROCEDE NOTIFICACIÓN ELECTRÓNICA</v>
      </c>
      <c r="AJ17" s="37" t="s">
        <v>109</v>
      </c>
      <c r="AK17" s="37"/>
      <c r="AL17" s="37"/>
      <c r="AM17" s="53" t="str">
        <f>IF(AK17="","",WORKDAY(AK17,5,FESTIVOS_CO!A:A))</f>
        <v/>
      </c>
      <c r="AN17" s="37"/>
      <c r="AO17" s="37"/>
      <c r="AP17" s="54" t="str">
        <f t="shared" ca="1" si="7"/>
        <v>NOTIFICAR POR CITACION</v>
      </c>
      <c r="AQ17" s="36" t="s">
        <v>270</v>
      </c>
      <c r="AR17" s="43">
        <v>46036</v>
      </c>
      <c r="AS17" s="37">
        <v>46041</v>
      </c>
      <c r="AT17" s="36" t="s">
        <v>302</v>
      </c>
      <c r="AU17" s="37">
        <v>46041</v>
      </c>
      <c r="AV17" s="36" t="s">
        <v>302</v>
      </c>
      <c r="AW17" s="36" t="s">
        <v>99</v>
      </c>
      <c r="AX17" s="37">
        <v>46041</v>
      </c>
      <c r="AY17" s="140">
        <f>IF(AU17="","",WORKDAY(AU17,5,FESTIVOS_CO!A:A))</f>
        <v>46048</v>
      </c>
      <c r="AZ17" s="54" t="str">
        <f t="shared" ca="1" si="14"/>
        <v>CITACIÓN COMPLETA EN ESPERA PRESENTACION PERSONAL</v>
      </c>
      <c r="BA17" s="55">
        <f>IF(AX17="","",WORKDAY(AX17,5,FESTIVOS_CO!A:A))</f>
        <v>46048</v>
      </c>
      <c r="BB17" s="39" t="s">
        <v>109</v>
      </c>
      <c r="BC17" s="40"/>
      <c r="BD17" s="40"/>
      <c r="BE17" s="56" t="str">
        <f t="shared" ca="1" si="13"/>
        <v>HACER AVISO</v>
      </c>
      <c r="BF17" s="37">
        <v>46050</v>
      </c>
      <c r="BG17" s="45">
        <v>46050</v>
      </c>
      <c r="BH17" s="37">
        <v>46052</v>
      </c>
      <c r="BI17" s="36" t="s">
        <v>303</v>
      </c>
      <c r="BJ17" s="37">
        <v>46055</v>
      </c>
      <c r="BK17" s="36"/>
      <c r="BL17" s="36"/>
      <c r="BM17" s="53">
        <f>IF(BJ17="","",WORKDAY(BJ17,5,FESTIVOS_CO!A:A))</f>
        <v>46062</v>
      </c>
      <c r="BN17" s="57" t="str">
        <f t="shared" ca="1" si="10"/>
        <v>EN TRÁMITE DE ENTREGA AVISO</v>
      </c>
      <c r="BO17" s="54" t="str">
        <f t="shared" ca="1" si="1"/>
        <v>EN TRÁMITE NOTIF. POR AVISO</v>
      </c>
      <c r="BP17" s="37"/>
      <c r="BQ17" s="53" t="str">
        <f>IF(BP17="","",WORKDAY(BP17,5,FESTIVOS_CO!A:A))</f>
        <v/>
      </c>
      <c r="BR17" s="37"/>
      <c r="BS17" s="36" t="s">
        <v>109</v>
      </c>
      <c r="BT17" s="38" t="s">
        <v>113</v>
      </c>
      <c r="BU17" s="58">
        <f>VLOOKUP(BT17,Hoja2!$C:$D,2,0)</f>
        <v>0</v>
      </c>
      <c r="BV17" s="80" t="str">
        <f>IF(
AND(AO17="",BD17="",BQ17=""),
"EN PROCESO NOTIFICACION / COMUNICACION",
IF(
BT17="",
"NO APLICA",
IF(
BU17=60,
IF(AO17&lt;&gt;"",AO17,IF(BD17&lt;&gt;"",BD17,BQ17))+60,
WORKDAY(
IF(AO17&lt;&gt;"",AO17,IF(BD17&lt;&gt;"",BD17,BQ17)),
BU17,
FESTIVOS_CO!A:A
)
)
))</f>
        <v>EN PROCESO NOTIFICACION / COMUNICACION</v>
      </c>
      <c r="BW17" s="44"/>
      <c r="BX17" s="53"/>
      <c r="BY17" s="45"/>
      <c r="BZ17" s="37"/>
      <c r="CA17" s="54" t="str">
        <f t="shared" si="11"/>
        <v>PENDIENTE EJECUTORIA</v>
      </c>
      <c r="CB17" s="59" t="str">
        <f t="shared" si="12"/>
        <v/>
      </c>
      <c r="CC17" s="36"/>
      <c r="CD17" s="40"/>
      <c r="CE17" s="46"/>
      <c r="CF17" s="40"/>
      <c r="CG17" s="40"/>
      <c r="CH17" s="40"/>
      <c r="CI17" s="36"/>
      <c r="CJ17" s="47"/>
      <c r="CK17" s="40"/>
      <c r="CL17" s="40"/>
      <c r="CM17" s="40"/>
      <c r="CN17" s="40"/>
    </row>
    <row r="18" spans="1:92" ht="43.5" hidden="1">
      <c r="A18" s="49" t="str">
        <f t="shared" ca="1" si="0"/>
        <v>PENDIENTE HACER AVISO</v>
      </c>
      <c r="B18" s="58" t="s">
        <v>196</v>
      </c>
      <c r="C18" s="37"/>
      <c r="D18" s="37"/>
      <c r="E18" s="49" t="str">
        <f t="shared" si="3"/>
        <v>PENDIENTE NOTIFICACIÓN</v>
      </c>
      <c r="F18" s="141" t="str">
        <f t="shared" si="4"/>
        <v>PENDIENTE NOTIFICACIÓN</v>
      </c>
      <c r="G18" s="49" t="str">
        <f t="shared" si="5"/>
        <v/>
      </c>
      <c r="H18" s="51" t="str">
        <f ca="1">IF(
L18="",
"",
IF(
NETWORKDAYS(L18,IF(M18&lt;&gt;"",M18,TODAY()),FESTIVOS_CO!A:A)&gt;2,
"VENCIDO",
IF(
NETWORKDAYS(L18,IF(M18&lt;&gt;"",M18,TODAY()),FESTIVOS_CO!A:A)=2,
"ALERTA",
"A TIEMPO"
)))</f>
        <v>ALERTA</v>
      </c>
      <c r="I18" s="62" t="s">
        <v>304</v>
      </c>
      <c r="J18" s="36" t="s">
        <v>305</v>
      </c>
      <c r="K18" s="37">
        <v>46009</v>
      </c>
      <c r="L18" s="50">
        <v>46030</v>
      </c>
      <c r="M18" s="37">
        <v>46033</v>
      </c>
      <c r="N18" s="52"/>
      <c r="O18" s="52"/>
      <c r="P18" s="36"/>
      <c r="Q18" s="36" t="s">
        <v>99</v>
      </c>
      <c r="R18" s="40"/>
      <c r="S18" s="36"/>
      <c r="T18" s="40"/>
      <c r="U18" s="40" t="s">
        <v>198</v>
      </c>
      <c r="V18" s="81" t="s">
        <v>306</v>
      </c>
      <c r="W18" s="40" t="s">
        <v>113</v>
      </c>
      <c r="X18" s="40"/>
      <c r="Y18" s="40">
        <v>900961860</v>
      </c>
      <c r="Z18" s="38" t="s">
        <v>307</v>
      </c>
      <c r="AA18" s="40" t="s">
        <v>308</v>
      </c>
      <c r="AB18" s="40" t="s">
        <v>268</v>
      </c>
      <c r="AC18" s="69" t="s">
        <v>309</v>
      </c>
      <c r="AD18" s="62" t="s">
        <v>242</v>
      </c>
      <c r="AE18" s="40" t="s">
        <v>113</v>
      </c>
      <c r="AF18" s="40" t="s">
        <v>243</v>
      </c>
      <c r="AG18" s="41" t="s">
        <v>109</v>
      </c>
      <c r="AH18" s="42"/>
      <c r="AI18" s="54" t="str">
        <f t="shared" ca="1" si="6"/>
        <v>NO PROCEDE NOTIFICACIÓN ELECTRÓNICA</v>
      </c>
      <c r="AJ18" s="37" t="s">
        <v>109</v>
      </c>
      <c r="AK18" s="37"/>
      <c r="AL18" s="37"/>
      <c r="AM18" s="53" t="str">
        <f>IF(AK18="","",WORKDAY(AK18,5,FESTIVOS_CO!A:A))</f>
        <v/>
      </c>
      <c r="AN18" s="37"/>
      <c r="AO18" s="37"/>
      <c r="AP18" s="54" t="str">
        <f t="shared" ca="1" si="7"/>
        <v>NOTIFICAR POR CITACION</v>
      </c>
      <c r="AQ18" s="36" t="s">
        <v>244</v>
      </c>
      <c r="AR18" s="43">
        <v>46036</v>
      </c>
      <c r="AS18" s="37">
        <v>46041</v>
      </c>
      <c r="AT18" s="36" t="s">
        <v>310</v>
      </c>
      <c r="AU18" s="37">
        <v>46041</v>
      </c>
      <c r="AV18" s="139" t="s">
        <v>311</v>
      </c>
      <c r="AW18" s="36" t="s">
        <v>109</v>
      </c>
      <c r="AX18" s="37"/>
      <c r="AY18" s="140">
        <f>IF(AU18="","",WORKDAY(AU18,5,FESTIVOS_CO!A:A))</f>
        <v>46048</v>
      </c>
      <c r="AZ18" s="54" t="str">
        <f t="shared" ca="1" si="14"/>
        <v>HACER AVISO</v>
      </c>
      <c r="BA18" s="55" t="str">
        <f>IF(AX18="","",WORKDAY(AX18,5,FESTIVOS_CO!A:A))</f>
        <v/>
      </c>
      <c r="BB18" s="39"/>
      <c r="BC18" s="40"/>
      <c r="BD18" s="40"/>
      <c r="BE18" s="56" t="str">
        <f t="shared" ca="1" si="13"/>
        <v>HACER AVISO</v>
      </c>
      <c r="BF18" s="37"/>
      <c r="BG18" s="45"/>
      <c r="BH18" s="37"/>
      <c r="BI18" s="36"/>
      <c r="BJ18" s="37"/>
      <c r="BK18" s="36"/>
      <c r="BL18" s="36"/>
      <c r="BM18" s="53" t="str">
        <f>IF(BJ18="","",WORKDAY(BJ18,5,FESTIVOS_CO!A:A))</f>
        <v/>
      </c>
      <c r="BN18" s="57" t="str">
        <f t="shared" ca="1" si="10"/>
        <v>PENDIENTE HACER AVISO</v>
      </c>
      <c r="BO18" s="54" t="str">
        <f t="shared" ca="1" si="1"/>
        <v>EN TRÁMITE NOTIF. POR AVISO</v>
      </c>
      <c r="BP18" s="37"/>
      <c r="BQ18" s="53" t="str">
        <f>IF(BP18="","",WORKDAY(BP18,5,FESTIVOS_CO!A:A))</f>
        <v/>
      </c>
      <c r="BR18" s="37"/>
      <c r="BS18" s="36" t="s">
        <v>109</v>
      </c>
      <c r="BT18" s="38" t="s">
        <v>113</v>
      </c>
      <c r="BU18" s="58">
        <f>VLOOKUP(BT18,Hoja2!$C:$D,2,0)</f>
        <v>0</v>
      </c>
      <c r="BV18" s="80" t="str">
        <f>IF(
AND(AO18="",BD18="",BQ18=""),
"EN PROCESO NOTIFICACION / COMUNICACION",
IF(
BT18="",
"NO APLICA",
IF(
BU18=60,
IF(AO18&lt;&gt;"",AO18,IF(BD18&lt;&gt;"",BD18,BQ18))+60,
WORKDAY(
IF(AO18&lt;&gt;"",AO18,IF(BD18&lt;&gt;"",BD18,BQ18)),
BU18,
FESTIVOS_CO!A:A
)
)
))</f>
        <v>EN PROCESO NOTIFICACION / COMUNICACION</v>
      </c>
      <c r="BW18" s="44"/>
      <c r="BX18" s="53"/>
      <c r="BY18" s="45"/>
      <c r="BZ18" s="37"/>
      <c r="CA18" s="54" t="str">
        <f t="shared" si="11"/>
        <v>PENDIENTE EJECUTORIA</v>
      </c>
      <c r="CB18" s="59" t="str">
        <f t="shared" si="12"/>
        <v/>
      </c>
      <c r="CC18" s="36"/>
      <c r="CD18" s="40"/>
      <c r="CE18" s="46"/>
      <c r="CF18" s="40"/>
      <c r="CG18" s="40"/>
      <c r="CH18" s="40"/>
      <c r="CI18" s="36"/>
      <c r="CJ18" s="47"/>
      <c r="CK18" s="40"/>
      <c r="CL18" s="40"/>
      <c r="CM18" s="40"/>
      <c r="CN18" s="40"/>
    </row>
    <row r="19" spans="1:92" ht="42.75" hidden="1">
      <c r="A19" s="49" t="str">
        <f t="shared" ca="1" si="0"/>
        <v>PENDIENTE HACER AVISO</v>
      </c>
      <c r="B19" s="58" t="s">
        <v>196</v>
      </c>
      <c r="C19" s="37"/>
      <c r="D19" s="37"/>
      <c r="E19" s="49" t="str">
        <f t="shared" si="3"/>
        <v>PENDIENTE NOTIFICACIÓN</v>
      </c>
      <c r="F19" s="141" t="str">
        <f t="shared" si="4"/>
        <v>PENDIENTE NOTIFICACIÓN</v>
      </c>
      <c r="G19" s="49" t="str">
        <f t="shared" si="5"/>
        <v/>
      </c>
      <c r="H19" s="51" t="str">
        <f ca="1">IF(
L19="",
"",
IF(
NETWORKDAYS(L19,IF(M19&lt;&gt;"",M19,TODAY()),FESTIVOS_CO!A:A)&gt;2,
"VENCIDO",
IF(
NETWORKDAYS(L19,IF(M19&lt;&gt;"",M19,TODAY()),FESTIVOS_CO!A:A)=2,
"ALERTA",
"A TIEMPO"
)))</f>
        <v>ALERTA</v>
      </c>
      <c r="I19" s="62" t="s">
        <v>312</v>
      </c>
      <c r="J19" s="36" t="s">
        <v>313</v>
      </c>
      <c r="K19" s="37">
        <v>46009</v>
      </c>
      <c r="L19" s="50">
        <v>46030</v>
      </c>
      <c r="M19" s="37">
        <v>46033</v>
      </c>
      <c r="N19" s="52"/>
      <c r="O19" s="52"/>
      <c r="P19" s="36"/>
      <c r="Q19" s="36" t="s">
        <v>99</v>
      </c>
      <c r="R19" s="40"/>
      <c r="S19" s="36"/>
      <c r="T19" s="40"/>
      <c r="U19" s="40" t="s">
        <v>198</v>
      </c>
      <c r="V19" s="81" t="s">
        <v>314</v>
      </c>
      <c r="W19" s="40" t="s">
        <v>113</v>
      </c>
      <c r="X19" s="40"/>
      <c r="Y19" s="40">
        <v>900070645</v>
      </c>
      <c r="Z19" s="36" t="s">
        <v>315</v>
      </c>
      <c r="AA19" s="62" t="s">
        <v>316</v>
      </c>
      <c r="AB19" s="62" t="s">
        <v>268</v>
      </c>
      <c r="AC19" s="69" t="s">
        <v>317</v>
      </c>
      <c r="AD19" s="62" t="s">
        <v>242</v>
      </c>
      <c r="AE19" s="40" t="s">
        <v>113</v>
      </c>
      <c r="AF19" s="40" t="s">
        <v>243</v>
      </c>
      <c r="AG19" s="41" t="s">
        <v>109</v>
      </c>
      <c r="AH19" s="42"/>
      <c r="AI19" s="54" t="str">
        <f t="shared" ca="1" si="6"/>
        <v>NO PROCEDE NOTIFICACIÓN ELECTRÓNICA</v>
      </c>
      <c r="AJ19" s="37" t="s">
        <v>109</v>
      </c>
      <c r="AK19" s="37"/>
      <c r="AL19" s="37"/>
      <c r="AM19" s="53" t="str">
        <f>IF(AK19="","",WORKDAY(AK19,5,FESTIVOS_CO!A:A))</f>
        <v/>
      </c>
      <c r="AN19" s="37"/>
      <c r="AO19" s="37"/>
      <c r="AP19" s="54" t="str">
        <f t="shared" ca="1" si="7"/>
        <v>NOTIFICAR POR CITACION</v>
      </c>
      <c r="AQ19" s="36" t="s">
        <v>244</v>
      </c>
      <c r="AR19" s="43">
        <v>46036</v>
      </c>
      <c r="AS19" s="37">
        <v>46041</v>
      </c>
      <c r="AT19" s="36" t="s">
        <v>318</v>
      </c>
      <c r="AU19" s="37">
        <v>46041</v>
      </c>
      <c r="AV19" s="36" t="s">
        <v>319</v>
      </c>
      <c r="AW19" s="36" t="s">
        <v>109</v>
      </c>
      <c r="AX19" s="37"/>
      <c r="AY19" s="140">
        <f>IF(AU19="","",WORKDAY(AU19,5,FESTIVOS_CO!A:A))</f>
        <v>46048</v>
      </c>
      <c r="AZ19" s="54" t="str">
        <f t="shared" ca="1" si="14"/>
        <v>HACER AVISO</v>
      </c>
      <c r="BA19" s="55" t="str">
        <f>IF(AX19="","",WORKDAY(AX19,5,FESTIVOS_CO!A:A))</f>
        <v/>
      </c>
      <c r="BB19" s="39"/>
      <c r="BC19" s="40"/>
      <c r="BD19" s="40"/>
      <c r="BE19" s="56" t="str">
        <f t="shared" ca="1" si="13"/>
        <v>HACER AVISO</v>
      </c>
      <c r="BF19" s="37"/>
      <c r="BG19" s="45"/>
      <c r="BH19" s="37"/>
      <c r="BI19" s="36"/>
      <c r="BJ19" s="37"/>
      <c r="BK19" s="36"/>
      <c r="BL19" s="36"/>
      <c r="BM19" s="53" t="str">
        <f>IF(BJ19="","",WORKDAY(BJ19,5,FESTIVOS_CO!A:A))</f>
        <v/>
      </c>
      <c r="BN19" s="57" t="str">
        <f t="shared" ca="1" si="10"/>
        <v>PENDIENTE HACER AVISO</v>
      </c>
      <c r="BO19" s="54" t="str">
        <f t="shared" ca="1" si="1"/>
        <v>EN TRÁMITE NOTIF. POR AVISO</v>
      </c>
      <c r="BP19" s="37"/>
      <c r="BQ19" s="53" t="str">
        <f>IF(BP19="","",WORKDAY(BP19,5,FESTIVOS_CO!A:A))</f>
        <v/>
      </c>
      <c r="BR19" s="37"/>
      <c r="BS19" s="36" t="s">
        <v>109</v>
      </c>
      <c r="BT19" s="38" t="s">
        <v>113</v>
      </c>
      <c r="BU19" s="58">
        <f>VLOOKUP(BT19,Hoja2!$C:$D,2,0)</f>
        <v>0</v>
      </c>
      <c r="BV19" s="80" t="str">
        <f>IF(
AND(AO19="",BD19="",BQ19=""),
"EN PROCESO NOTIFICACION / COMUNICACION",
IF(
BT19="",
"NO APLICA",
IF(
BU19=60,
IF(AO19&lt;&gt;"",AO19,IF(BD19&lt;&gt;"",BD19,BQ19))+60,
WORKDAY(
IF(AO19&lt;&gt;"",AO19,IF(BD19&lt;&gt;"",BD19,BQ19)),
BU19,
FESTIVOS_CO!A:A
)
)
))</f>
        <v>EN PROCESO NOTIFICACION / COMUNICACION</v>
      </c>
      <c r="BW19" s="44"/>
      <c r="BX19" s="53"/>
      <c r="BY19" s="45"/>
      <c r="BZ19" s="37"/>
      <c r="CA19" s="54" t="str">
        <f t="shared" si="11"/>
        <v>PENDIENTE EJECUTORIA</v>
      </c>
      <c r="CB19" s="59" t="str">
        <f t="shared" si="12"/>
        <v/>
      </c>
      <c r="CC19" s="36"/>
      <c r="CD19" s="40"/>
      <c r="CE19" s="46"/>
      <c r="CF19" s="40"/>
      <c r="CG19" s="40"/>
      <c r="CH19" s="40"/>
      <c r="CI19" s="36"/>
      <c r="CJ19" s="47"/>
      <c r="CK19" s="40"/>
      <c r="CL19" s="40"/>
      <c r="CM19" s="40"/>
      <c r="CN19" s="40"/>
    </row>
    <row r="20" spans="1:92" ht="57" hidden="1">
      <c r="A20" s="49" t="str">
        <f t="shared" ca="1" si="0"/>
        <v>CITACIÓN COMPLETA EN ESPERA PRESENTACION PERSONAL</v>
      </c>
      <c r="B20" s="58" t="s">
        <v>196</v>
      </c>
      <c r="C20" s="37"/>
      <c r="D20" s="37"/>
      <c r="E20" s="49" t="str">
        <f t="shared" si="3"/>
        <v>PENDIENTE NOTIFICACIÓN</v>
      </c>
      <c r="F20" s="141">
        <f t="shared" si="4"/>
        <v>46041</v>
      </c>
      <c r="G20" s="49" t="str">
        <f t="shared" si="5"/>
        <v/>
      </c>
      <c r="H20" s="51" t="str">
        <f ca="1">IF(
L20="",
"",
IF(
NETWORKDAYS(L20,IF(M20&lt;&gt;"",M20,TODAY()),FESTIVOS_CO!A:A)&gt;2,
"VENCIDO",
IF(
NETWORKDAYS(L20,IF(M20&lt;&gt;"",M20,TODAY()),FESTIVOS_CO!A:A)=2,
"ALERTA",
"A TIEMPO"
)))</f>
        <v>ALERTA</v>
      </c>
      <c r="I20" s="40" t="s">
        <v>265</v>
      </c>
      <c r="J20" s="36" t="s">
        <v>320</v>
      </c>
      <c r="K20" s="37">
        <v>46009</v>
      </c>
      <c r="L20" s="50">
        <v>46030</v>
      </c>
      <c r="M20" s="37">
        <v>46033</v>
      </c>
      <c r="N20" s="52"/>
      <c r="O20" s="52"/>
      <c r="P20" s="36"/>
      <c r="Q20" s="36" t="s">
        <v>99</v>
      </c>
      <c r="R20" s="40"/>
      <c r="S20" s="36"/>
      <c r="T20" s="40"/>
      <c r="U20" s="40" t="s">
        <v>198</v>
      </c>
      <c r="V20" s="81" t="s">
        <v>321</v>
      </c>
      <c r="W20" s="40" t="s">
        <v>113</v>
      </c>
      <c r="X20" s="40"/>
      <c r="Y20" s="40">
        <v>900203341</v>
      </c>
      <c r="Z20" s="36" t="s">
        <v>322</v>
      </c>
      <c r="AA20" s="40" t="s">
        <v>323</v>
      </c>
      <c r="AB20" s="40" t="s">
        <v>268</v>
      </c>
      <c r="AC20" s="69" t="s">
        <v>324</v>
      </c>
      <c r="AD20" s="62" t="s">
        <v>242</v>
      </c>
      <c r="AE20" s="40" t="s">
        <v>113</v>
      </c>
      <c r="AF20" s="40" t="s">
        <v>243</v>
      </c>
      <c r="AG20" s="41" t="s">
        <v>109</v>
      </c>
      <c r="AH20" s="42"/>
      <c r="AI20" s="54" t="str">
        <f t="shared" ca="1" si="6"/>
        <v>NO PROCEDE NOTIFICACIÓN ELECTRÓNICA</v>
      </c>
      <c r="AJ20" s="37" t="s">
        <v>109</v>
      </c>
      <c r="AK20" s="37"/>
      <c r="AL20" s="37"/>
      <c r="AM20" s="53" t="str">
        <f>IF(AK20="","",WORKDAY(AK20,5,FESTIVOS_CO!A:A))</f>
        <v/>
      </c>
      <c r="AN20" s="37"/>
      <c r="AO20" s="37"/>
      <c r="AP20" s="54" t="str">
        <f t="shared" ca="1" si="7"/>
        <v>NOTIFICAR POR CITACION</v>
      </c>
      <c r="AQ20" s="36" t="s">
        <v>270</v>
      </c>
      <c r="AR20" s="43">
        <v>46036</v>
      </c>
      <c r="AS20" s="37">
        <v>46041</v>
      </c>
      <c r="AT20" s="36" t="s">
        <v>325</v>
      </c>
      <c r="AU20" s="37">
        <v>46041</v>
      </c>
      <c r="AV20" s="36" t="s">
        <v>325</v>
      </c>
      <c r="AW20" s="36" t="s">
        <v>99</v>
      </c>
      <c r="AX20" s="37">
        <v>46041</v>
      </c>
      <c r="AY20" s="140">
        <f>IF(AU20="","",WORKDAY(AU20,5,FESTIVOS_CO!A:A))</f>
        <v>46048</v>
      </c>
      <c r="AZ20" s="54" t="str">
        <f t="shared" ca="1" si="14"/>
        <v>CITACIÓN COMPLETA EN ESPERA PRESENTACION PERSONAL</v>
      </c>
      <c r="BA20" s="55">
        <f>IF(AX20="","",WORKDAY(AX20,5,FESTIVOS_CO!A:A))</f>
        <v>46048</v>
      </c>
      <c r="BB20" s="39" t="s">
        <v>109</v>
      </c>
      <c r="BC20" s="40"/>
      <c r="BD20" s="40"/>
      <c r="BE20" s="56" t="str">
        <f t="shared" ca="1" si="13"/>
        <v>HACER AVISO</v>
      </c>
      <c r="BF20" s="37">
        <v>46050</v>
      </c>
      <c r="BG20" s="45">
        <v>46050</v>
      </c>
      <c r="BH20" s="37">
        <v>46052</v>
      </c>
      <c r="BI20" s="36" t="s">
        <v>326</v>
      </c>
      <c r="BJ20" s="37">
        <v>46055</v>
      </c>
      <c r="BK20" s="36"/>
      <c r="BL20" s="36"/>
      <c r="BM20" s="53">
        <f>IF(BJ20="","",WORKDAY(BJ20,5,FESTIVOS_CO!A:A))</f>
        <v>46062</v>
      </c>
      <c r="BN20" s="57" t="str">
        <f t="shared" ca="1" si="10"/>
        <v>EN TRÁMITE DE ENTREGA AVISO</v>
      </c>
      <c r="BO20" s="54" t="str">
        <f t="shared" ca="1" si="1"/>
        <v>EN TRÁMITE NOTIF. POR AVISO</v>
      </c>
      <c r="BP20" s="37"/>
      <c r="BQ20" s="53" t="str">
        <f>IF(BP20="","",WORKDAY(BP20,5,FESTIVOS_CO!A:A))</f>
        <v/>
      </c>
      <c r="BR20" s="37"/>
      <c r="BS20" s="36" t="s">
        <v>109</v>
      </c>
      <c r="BT20" s="38" t="s">
        <v>113</v>
      </c>
      <c r="BU20" s="58">
        <f>VLOOKUP(BT20,Hoja2!$C:$D,2,0)</f>
        <v>0</v>
      </c>
      <c r="BV20" s="80" t="str">
        <f>IF(
AND(AO20="",BD20="",BQ20=""),
"EN PROCESO NOTIFICACION / COMUNICACION",
IF(
BT20="",
"NO APLICA",
IF(
BU20=60,
IF(AO20&lt;&gt;"",AO20,IF(BD20&lt;&gt;"",BD20,BQ20))+60,
WORKDAY(
IF(AO20&lt;&gt;"",AO20,IF(BD20&lt;&gt;"",BD20,BQ20)),
BU20,
FESTIVOS_CO!A:A
)
)
))</f>
        <v>EN PROCESO NOTIFICACION / COMUNICACION</v>
      </c>
      <c r="BW20" s="44"/>
      <c r="BX20" s="53"/>
      <c r="BY20" s="45"/>
      <c r="BZ20" s="37"/>
      <c r="CA20" s="54" t="str">
        <f t="shared" si="11"/>
        <v>PENDIENTE EJECUTORIA</v>
      </c>
      <c r="CB20" s="59" t="str">
        <f t="shared" si="12"/>
        <v/>
      </c>
      <c r="CC20" s="36"/>
      <c r="CD20" s="40"/>
      <c r="CE20" s="46"/>
      <c r="CF20" s="40"/>
      <c r="CG20" s="40"/>
      <c r="CH20" s="40"/>
      <c r="CI20" s="36"/>
      <c r="CJ20" s="47"/>
      <c r="CK20" s="40"/>
      <c r="CL20" s="40"/>
      <c r="CM20" s="40"/>
      <c r="CN20" s="40"/>
    </row>
    <row r="21" spans="1:92" ht="57" hidden="1">
      <c r="A21" s="49" t="str">
        <f t="shared" ca="1" si="0"/>
        <v>PENDIENTE EJECUTORIA</v>
      </c>
      <c r="B21" s="58" t="s">
        <v>327</v>
      </c>
      <c r="C21" s="37">
        <v>46038</v>
      </c>
      <c r="D21" s="37"/>
      <c r="E21" s="49" t="str">
        <f t="shared" si="3"/>
        <v>NOTIFICACIÓN ELECTRÓNICA</v>
      </c>
      <c r="F21" s="141">
        <f t="shared" si="4"/>
        <v>46038</v>
      </c>
      <c r="G21" s="49">
        <f t="shared" si="5"/>
        <v>0</v>
      </c>
      <c r="H21" s="51" t="str">
        <f ca="1">IF(
L21="",
"",
IF(
NETWORKDAYS(L21,IF(M21&lt;&gt;"",M21,TODAY()),FESTIVOS_CO!A:A)&gt;2,
"VENCIDO",
IF(
NETWORKDAYS(L21,IF(M21&lt;&gt;"",M21,TODAY()),FESTIVOS_CO!A:A)=2,
"ALERTA",
"A TIEMPO"
)))</f>
        <v>VENCIDO</v>
      </c>
      <c r="I21" s="62" t="s">
        <v>328</v>
      </c>
      <c r="J21" s="36" t="s">
        <v>329</v>
      </c>
      <c r="K21" s="37">
        <v>46009</v>
      </c>
      <c r="L21" s="50">
        <v>46030</v>
      </c>
      <c r="M21" s="37">
        <v>46038</v>
      </c>
      <c r="N21" s="52"/>
      <c r="O21" s="52"/>
      <c r="P21" s="36"/>
      <c r="Q21" s="36" t="s">
        <v>99</v>
      </c>
      <c r="R21" s="40"/>
      <c r="S21" s="36"/>
      <c r="T21" s="40"/>
      <c r="U21" s="40" t="s">
        <v>198</v>
      </c>
      <c r="V21" s="81" t="s">
        <v>330</v>
      </c>
      <c r="W21" s="40" t="s">
        <v>113</v>
      </c>
      <c r="X21" s="40"/>
      <c r="Y21" s="40">
        <v>900063788</v>
      </c>
      <c r="Z21" s="36" t="s">
        <v>331</v>
      </c>
      <c r="AA21" s="62" t="s">
        <v>332</v>
      </c>
      <c r="AB21" s="40" t="s">
        <v>333</v>
      </c>
      <c r="AC21" s="69" t="s">
        <v>334</v>
      </c>
      <c r="AD21" s="62" t="s">
        <v>242</v>
      </c>
      <c r="AE21" s="40" t="s">
        <v>113</v>
      </c>
      <c r="AF21" s="40" t="s">
        <v>243</v>
      </c>
      <c r="AG21" s="41" t="s">
        <v>109</v>
      </c>
      <c r="AH21" s="42"/>
      <c r="AI21" s="54" t="str">
        <f t="shared" ca="1" si="6"/>
        <v>NOTIFICACIÓN ELECTRÓNICA EFECTIVA</v>
      </c>
      <c r="AJ21" s="37" t="s">
        <v>99</v>
      </c>
      <c r="AK21" s="37">
        <v>46038</v>
      </c>
      <c r="AL21" s="37" t="s">
        <v>99</v>
      </c>
      <c r="AM21" s="53">
        <f>IF(AK21="","",WORKDAY(AK21,5,FESTIVOS_CO!A:A))</f>
        <v>46045</v>
      </c>
      <c r="AN21" s="37" t="s">
        <v>99</v>
      </c>
      <c r="AO21" s="37">
        <v>46038</v>
      </c>
      <c r="AP21" s="54" t="str">
        <f t="shared" ca="1" si="7"/>
        <v>NO PROCEDE CITACION</v>
      </c>
      <c r="AQ21" s="36"/>
      <c r="AR21" s="43"/>
      <c r="AS21" s="37"/>
      <c r="AT21" s="36"/>
      <c r="AU21" s="37"/>
      <c r="AV21" s="36"/>
      <c r="AW21" s="36"/>
      <c r="AX21" s="37"/>
      <c r="AY21" s="140" t="str">
        <f>IF(AU21="","",WORKDAY(AU21,5,FESTIVOS_CO!A:A))</f>
        <v/>
      </c>
      <c r="AZ21" s="54" t="str">
        <f t="shared" ca="1" si="14"/>
        <v>NO PROCEDE</v>
      </c>
      <c r="BA21" s="55" t="str">
        <f>IF(AX21="","",WORKDAY(AX21,5,FESTIVOS_CO!A:A))</f>
        <v/>
      </c>
      <c r="BB21" s="39"/>
      <c r="BC21" s="40"/>
      <c r="BD21" s="40"/>
      <c r="BE21" s="56" t="str">
        <f t="shared" ca="1" si="13"/>
        <v>NO PROCEDE</v>
      </c>
      <c r="BF21" s="37"/>
      <c r="BG21" s="45"/>
      <c r="BH21" s="37"/>
      <c r="BI21" s="36"/>
      <c r="BJ21" s="37"/>
      <c r="BK21" s="36"/>
      <c r="BL21" s="36"/>
      <c r="BM21" s="53" t="str">
        <f>IF(BJ21="","",WORKDAY(BJ21,5,FESTIVOS_CO!A:A))</f>
        <v/>
      </c>
      <c r="BN21" s="57" t="str">
        <f t="shared" ca="1" si="10"/>
        <v>NO PROCEDE</v>
      </c>
      <c r="BO21" s="54" t="str">
        <f t="shared" ca="1" si="1"/>
        <v>NO PROCEDE AVISO</v>
      </c>
      <c r="BP21" s="37"/>
      <c r="BQ21" s="53" t="str">
        <f>IF(BP21="","",WORKDAY(BP21,5,FESTIVOS_CO!A:A))</f>
        <v/>
      </c>
      <c r="BR21" s="37"/>
      <c r="BS21" s="36" t="s">
        <v>109</v>
      </c>
      <c r="BT21" s="38"/>
      <c r="BU21" s="58" t="e">
        <f>VLOOKUP(BT21,Hoja2!$C:$D,2,0)</f>
        <v>#N/A</v>
      </c>
      <c r="BV21" s="80" t="str">
        <f>IF(
AND(AO21="",BD21="",BQ21=""),
"EN PROCESO NOTIFICACION / COMUNICACION",
IF(
BT21="",
"NO APLICA",
IF(
BU21=60,
IF(AO21&lt;&gt;"",AO21,IF(BD21&lt;&gt;"",BD21,BQ21))+60,
WORKDAY(
IF(AO21&lt;&gt;"",AO21,IF(BD21&lt;&gt;"",BD21,BQ21)),
BU21,
FESTIVOS_CO!A:A
)
)
))</f>
        <v>NO APLICA</v>
      </c>
      <c r="BW21" s="44"/>
      <c r="BX21" s="53"/>
      <c r="BY21" s="45"/>
      <c r="BZ21" s="37"/>
      <c r="CA21" s="54" t="str">
        <f t="shared" si="11"/>
        <v>PENDIENTE EJECUTORIA</v>
      </c>
      <c r="CB21" s="59" t="str">
        <f t="shared" si="12"/>
        <v>NO APLICA</v>
      </c>
      <c r="CC21" s="36" t="s">
        <v>109</v>
      </c>
      <c r="CD21" s="40"/>
      <c r="CE21" s="46"/>
      <c r="CF21" s="40"/>
      <c r="CG21" s="40"/>
      <c r="CH21" s="40"/>
      <c r="CI21" s="36" t="s">
        <v>109</v>
      </c>
      <c r="CJ21" s="47"/>
      <c r="CK21" s="40"/>
      <c r="CL21" s="40"/>
      <c r="CM21" s="40"/>
      <c r="CN21" s="40"/>
    </row>
    <row r="22" spans="1:92" ht="57" hidden="1">
      <c r="A22" s="49" t="str">
        <f t="shared" ca="1" si="0"/>
        <v>PENDIENTE FIRMA</v>
      </c>
      <c r="B22" s="58" t="s">
        <v>327</v>
      </c>
      <c r="C22" s="37">
        <v>46038</v>
      </c>
      <c r="D22" s="37"/>
      <c r="E22" s="49" t="str">
        <f t="shared" si="3"/>
        <v>PENDIENTE NOTIFICACIÓN</v>
      </c>
      <c r="F22" s="141" t="str">
        <f t="shared" si="4"/>
        <v>PENDIENTE NOTIFICACIÓN</v>
      </c>
      <c r="G22" s="49" t="str">
        <f t="shared" si="5"/>
        <v/>
      </c>
      <c r="H22" s="51" t="str">
        <f ca="1">IF(
L22="",
"",
IF(
NETWORKDAYS(L22,IF(M22&lt;&gt;"",M22,TODAY()),FESTIVOS_CO!A:A)&gt;2,
"VENCIDO",
IF(
NETWORKDAYS(L22,IF(M22&lt;&gt;"",M22,TODAY()),FESTIVOS_CO!A:A)=2,
"ALERTA",
"A TIEMPO"
)))</f>
        <v>VENCIDO</v>
      </c>
      <c r="I22" s="62" t="s">
        <v>328</v>
      </c>
      <c r="J22" s="36" t="s">
        <v>335</v>
      </c>
      <c r="K22" s="37">
        <v>46009</v>
      </c>
      <c r="L22" s="50">
        <v>46030</v>
      </c>
      <c r="M22" s="37">
        <v>46038</v>
      </c>
      <c r="N22" s="52"/>
      <c r="O22" s="52"/>
      <c r="P22" s="36"/>
      <c r="Q22" s="36" t="s">
        <v>99</v>
      </c>
      <c r="R22" s="40"/>
      <c r="S22" s="36"/>
      <c r="T22" s="40"/>
      <c r="U22" s="40" t="s">
        <v>198</v>
      </c>
      <c r="V22" s="81" t="s">
        <v>336</v>
      </c>
      <c r="W22" s="40" t="s">
        <v>113</v>
      </c>
      <c r="X22" s="40"/>
      <c r="Y22" s="40">
        <v>79387474</v>
      </c>
      <c r="Z22" s="38" t="s">
        <v>337</v>
      </c>
      <c r="AA22" s="62" t="s">
        <v>338</v>
      </c>
      <c r="AB22" s="40" t="s">
        <v>333</v>
      </c>
      <c r="AC22" s="69" t="s">
        <v>339</v>
      </c>
      <c r="AD22" s="62" t="s">
        <v>242</v>
      </c>
      <c r="AE22" s="40" t="s">
        <v>113</v>
      </c>
      <c r="AF22" s="40" t="s">
        <v>243</v>
      </c>
      <c r="AG22" s="41" t="s">
        <v>109</v>
      </c>
      <c r="AH22" s="42"/>
      <c r="AI22" s="54" t="str">
        <f t="shared" ca="1" si="6"/>
        <v>REALIZAR CITACIÓN</v>
      </c>
      <c r="AJ22" s="37" t="s">
        <v>99</v>
      </c>
      <c r="AK22" s="37">
        <v>46038</v>
      </c>
      <c r="AL22" s="37" t="s">
        <v>109</v>
      </c>
      <c r="AM22" s="53">
        <f>IF(AK22="","",WORKDAY(AK22,5,FESTIVOS_CO!A:A))</f>
        <v>46045</v>
      </c>
      <c r="AN22" s="37" t="s">
        <v>109</v>
      </c>
      <c r="AO22" s="37"/>
      <c r="AP22" s="54" t="str">
        <f t="shared" ca="1" si="7"/>
        <v>NOTIFICAR POR CITACION</v>
      </c>
      <c r="AQ22" s="36" t="s">
        <v>340</v>
      </c>
      <c r="AR22" s="43"/>
      <c r="AS22" s="37"/>
      <c r="AT22" s="36"/>
      <c r="AU22" s="37"/>
      <c r="AV22" s="36"/>
      <c r="AW22" s="36"/>
      <c r="AX22" s="37"/>
      <c r="AY22" s="140" t="str">
        <f>IF(AU22="","",WORKDAY(AU22,5,FESTIVOS_CO!A:A))</f>
        <v/>
      </c>
      <c r="AZ22" s="54" t="str">
        <f t="shared" ca="1" si="14"/>
        <v>PENDIENTE FIRMA</v>
      </c>
      <c r="BA22" s="55" t="str">
        <f>IF(AX22="","",WORKDAY(AX22,5,FESTIVOS_CO!A:A))</f>
        <v/>
      </c>
      <c r="BB22" s="39"/>
      <c r="BC22" s="40"/>
      <c r="BD22" s="40"/>
      <c r="BE22" s="56" t="str">
        <f t="shared" ca="1" si="13"/>
        <v>NO APLICA</v>
      </c>
      <c r="BF22" s="37"/>
      <c r="BG22" s="45"/>
      <c r="BH22" s="37"/>
      <c r="BI22" s="36"/>
      <c r="BJ22" s="37"/>
      <c r="BK22" s="36"/>
      <c r="BL22" s="36"/>
      <c r="BM22" s="53" t="str">
        <f>IF(BJ22="","",WORKDAY(BJ22,5,FESTIVOS_CO!A:A))</f>
        <v/>
      </c>
      <c r="BN22" s="57" t="str">
        <f t="shared" ca="1" si="10"/>
        <v>PENDIENTE HACER AVISO</v>
      </c>
      <c r="BO22" s="54" t="str">
        <f t="shared" ca="1" si="1"/>
        <v>EN TRÁMITE NOTIF. POR AVISO</v>
      </c>
      <c r="BP22" s="37"/>
      <c r="BQ22" s="53" t="str">
        <f>IF(BP22="","",WORKDAY(BP22,5,FESTIVOS_CO!A:A))</f>
        <v/>
      </c>
      <c r="BR22" s="37"/>
      <c r="BS22" s="36" t="s">
        <v>109</v>
      </c>
      <c r="BT22" s="38"/>
      <c r="BU22" s="58" t="e">
        <f>VLOOKUP(BT22,Hoja2!$C:$D,2,0)</f>
        <v>#N/A</v>
      </c>
      <c r="BV22" s="80" t="str">
        <f>IF(
AND(AO22="",BD22="",BQ22=""),
"EN PROCESO NOTIFICACION / COMUNICACION",
IF(
BT22="",
"NO APLICA",
IF(
BU22=60,
IF(AO22&lt;&gt;"",AO22,IF(BD22&lt;&gt;"",BD22,BQ22))+60,
WORKDAY(
IF(AO22&lt;&gt;"",AO22,IF(BD22&lt;&gt;"",BD22,BQ22)),
BU22,
FESTIVOS_CO!A:A
)
)
))</f>
        <v>EN PROCESO NOTIFICACION / COMUNICACION</v>
      </c>
      <c r="BW22" s="44"/>
      <c r="BX22" s="53"/>
      <c r="BY22" s="45"/>
      <c r="BZ22" s="37"/>
      <c r="CA22" s="54" t="str">
        <f t="shared" si="11"/>
        <v>PENDIENTE EJECUTORIA</v>
      </c>
      <c r="CB22" s="59" t="str">
        <f t="shared" si="12"/>
        <v>NO APLICA</v>
      </c>
      <c r="CC22" s="36" t="s">
        <v>109</v>
      </c>
      <c r="CD22" s="40"/>
      <c r="CE22" s="46"/>
      <c r="CF22" s="40"/>
      <c r="CG22" s="40"/>
      <c r="CH22" s="40"/>
      <c r="CI22" s="36" t="s">
        <v>109</v>
      </c>
      <c r="CJ22" s="47"/>
      <c r="CK22" s="40"/>
      <c r="CL22" s="40"/>
      <c r="CM22" s="40"/>
      <c r="CN22" s="40"/>
    </row>
    <row r="23" spans="1:92" ht="57" hidden="1">
      <c r="A23" s="49" t="str">
        <f t="shared" ca="1" si="0"/>
        <v>PENDIENTE EJECUTORIA</v>
      </c>
      <c r="B23" s="58" t="s">
        <v>327</v>
      </c>
      <c r="C23" s="37">
        <v>46038</v>
      </c>
      <c r="D23" s="37"/>
      <c r="E23" s="49" t="str">
        <f t="shared" si="3"/>
        <v>NOTIFICACIÓN ELECTRÓNICA</v>
      </c>
      <c r="F23" s="141">
        <f t="shared" si="4"/>
        <v>46038</v>
      </c>
      <c r="G23" s="49">
        <f t="shared" si="5"/>
        <v>0</v>
      </c>
      <c r="H23" s="51" t="str">
        <f ca="1">IF(
L23="",
"",
IF(
NETWORKDAYS(L23,IF(M23&lt;&gt;"",M23,TODAY()),FESTIVOS_CO!A:A)&gt;2,
"VENCIDO",
IF(
NETWORKDAYS(L23,IF(M23&lt;&gt;"",M23,TODAY()),FESTIVOS_CO!A:A)=2,
"ALERTA",
"A TIEMPO"
)))</f>
        <v>VENCIDO</v>
      </c>
      <c r="I23" s="62" t="s">
        <v>328</v>
      </c>
      <c r="J23" s="36" t="s">
        <v>341</v>
      </c>
      <c r="K23" s="37">
        <v>46009</v>
      </c>
      <c r="L23" s="50">
        <v>46030</v>
      </c>
      <c r="M23" s="37">
        <v>46038</v>
      </c>
      <c r="N23" s="52"/>
      <c r="O23" s="52"/>
      <c r="P23" s="36"/>
      <c r="Q23" s="36" t="s">
        <v>99</v>
      </c>
      <c r="R23" s="40"/>
      <c r="S23" s="36"/>
      <c r="T23" s="40"/>
      <c r="U23" s="40" t="s">
        <v>198</v>
      </c>
      <c r="V23" s="81" t="s">
        <v>342</v>
      </c>
      <c r="W23" s="40" t="s">
        <v>113</v>
      </c>
      <c r="X23" s="40"/>
      <c r="Y23" s="40">
        <v>91259562</v>
      </c>
      <c r="Z23" s="36" t="s">
        <v>343</v>
      </c>
      <c r="AA23" s="62" t="s">
        <v>344</v>
      </c>
      <c r="AB23" s="40" t="s">
        <v>280</v>
      </c>
      <c r="AC23" s="69" t="s">
        <v>345</v>
      </c>
      <c r="AD23" s="62" t="s">
        <v>242</v>
      </c>
      <c r="AE23" s="40" t="s">
        <v>113</v>
      </c>
      <c r="AF23" s="40" t="s">
        <v>243</v>
      </c>
      <c r="AG23" s="41" t="s">
        <v>109</v>
      </c>
      <c r="AH23" s="42"/>
      <c r="AI23" s="54" t="str">
        <f t="shared" ca="1" si="6"/>
        <v>NOTIFICACIÓN ELECTRÓNICA EFECTIVA</v>
      </c>
      <c r="AJ23" s="37" t="s">
        <v>99</v>
      </c>
      <c r="AK23" s="37">
        <v>46038</v>
      </c>
      <c r="AL23" s="37" t="s">
        <v>99</v>
      </c>
      <c r="AM23" s="53">
        <f>IF(AK23="","",WORKDAY(AK23,5,FESTIVOS_CO!A:A))</f>
        <v>46045</v>
      </c>
      <c r="AN23" s="37" t="s">
        <v>99</v>
      </c>
      <c r="AO23" s="37">
        <v>46038</v>
      </c>
      <c r="AP23" s="54" t="str">
        <f t="shared" ca="1" si="7"/>
        <v>NO PROCEDE CITACION</v>
      </c>
      <c r="AQ23" s="36"/>
      <c r="AR23" s="43"/>
      <c r="AS23" s="37"/>
      <c r="AT23" s="36"/>
      <c r="AU23" s="37"/>
      <c r="AV23" s="36"/>
      <c r="AW23" s="36"/>
      <c r="AX23" s="37"/>
      <c r="AY23" s="140" t="str">
        <f>IF(AU23="","",WORKDAY(AU23,5,FESTIVOS_CO!A:A))</f>
        <v/>
      </c>
      <c r="AZ23" s="54" t="str">
        <f t="shared" ca="1" si="14"/>
        <v>NO PROCEDE</v>
      </c>
      <c r="BA23" s="55" t="str">
        <f>IF(AX23="","",WORKDAY(AX23,5,FESTIVOS_CO!A:A))</f>
        <v/>
      </c>
      <c r="BB23" s="39"/>
      <c r="BC23" s="40"/>
      <c r="BD23" s="40"/>
      <c r="BE23" s="56" t="str">
        <f t="shared" ca="1" si="13"/>
        <v>NO PROCEDE</v>
      </c>
      <c r="BF23" s="37"/>
      <c r="BG23" s="45"/>
      <c r="BH23" s="37"/>
      <c r="BI23" s="36"/>
      <c r="BJ23" s="37"/>
      <c r="BK23" s="36"/>
      <c r="BL23" s="36"/>
      <c r="BM23" s="53" t="str">
        <f>IF(BJ23="","",WORKDAY(BJ23,5,FESTIVOS_CO!A:A))</f>
        <v/>
      </c>
      <c r="BN23" s="57" t="str">
        <f t="shared" ca="1" si="10"/>
        <v>NO PROCEDE</v>
      </c>
      <c r="BO23" s="54" t="str">
        <f t="shared" ca="1" si="1"/>
        <v>NO PROCEDE AVISO</v>
      </c>
      <c r="BP23" s="37"/>
      <c r="BQ23" s="53" t="str">
        <f>IF(BP23="","",WORKDAY(BP23,5,FESTIVOS_CO!A:A))</f>
        <v/>
      </c>
      <c r="BR23" s="37"/>
      <c r="BS23" s="36" t="s">
        <v>109</v>
      </c>
      <c r="BT23" s="38"/>
      <c r="BU23" s="58" t="e">
        <f>VLOOKUP(BT23,Hoja2!$C:$D,2,0)</f>
        <v>#N/A</v>
      </c>
      <c r="BV23" s="80" t="str">
        <f>IF(
AND(AO23="",BD23="",BQ23=""),
"EN PROCESO NOTIFICACION / COMUNICACION",
IF(
BT23="",
"NO APLICA",
IF(
BU23=60,
IF(AO23&lt;&gt;"",AO23,IF(BD23&lt;&gt;"",BD23,BQ23))+60,
WORKDAY(
IF(AO23&lt;&gt;"",AO23,IF(BD23&lt;&gt;"",BD23,BQ23)),
BU23,
FESTIVOS_CO!A:A
)
)
))</f>
        <v>NO APLICA</v>
      </c>
      <c r="BW23" s="44"/>
      <c r="BX23" s="53"/>
      <c r="BY23" s="45"/>
      <c r="BZ23" s="37"/>
      <c r="CA23" s="54" t="str">
        <f t="shared" si="11"/>
        <v>PENDIENTE EJECUTORIA</v>
      </c>
      <c r="CB23" s="59" t="str">
        <f t="shared" si="12"/>
        <v>NO APLICA</v>
      </c>
      <c r="CC23" s="36" t="s">
        <v>109</v>
      </c>
      <c r="CD23" s="40"/>
      <c r="CE23" s="46"/>
      <c r="CF23" s="40"/>
      <c r="CG23" s="40"/>
      <c r="CH23" s="40"/>
      <c r="CI23" s="36" t="s">
        <v>109</v>
      </c>
      <c r="CJ23" s="47"/>
      <c r="CK23" s="40"/>
      <c r="CL23" s="40"/>
      <c r="CM23" s="40"/>
      <c r="CN23" s="40"/>
    </row>
    <row r="24" spans="1:92" ht="57" hidden="1">
      <c r="A24" s="49" t="str">
        <f t="shared" ca="1" si="0"/>
        <v>PENDIENTE EJECUTORIA</v>
      </c>
      <c r="B24" s="58" t="s">
        <v>327</v>
      </c>
      <c r="C24" s="37">
        <v>46038</v>
      </c>
      <c r="D24" s="37"/>
      <c r="E24" s="49" t="str">
        <f t="shared" si="3"/>
        <v>NOTIFICACIÓN ELECTRÓNICA</v>
      </c>
      <c r="F24" s="141">
        <f t="shared" si="4"/>
        <v>46038</v>
      </c>
      <c r="G24" s="49">
        <f t="shared" si="5"/>
        <v>0</v>
      </c>
      <c r="H24" s="51" t="str">
        <f ca="1">IF(
L24="",
"",
IF(
NETWORKDAYS(L24,IF(M24&lt;&gt;"",M24,TODAY()),FESTIVOS_CO!A:A)&gt;2,
"VENCIDO",
IF(
NETWORKDAYS(L24,IF(M24&lt;&gt;"",M24,TODAY()),FESTIVOS_CO!A:A)=2,
"ALERTA",
"A TIEMPO"
)))</f>
        <v>VENCIDO</v>
      </c>
      <c r="I24" s="62" t="s">
        <v>328</v>
      </c>
      <c r="J24" s="36" t="s">
        <v>346</v>
      </c>
      <c r="K24" s="37">
        <v>46009</v>
      </c>
      <c r="L24" s="50">
        <v>46030</v>
      </c>
      <c r="M24" s="37">
        <v>46038</v>
      </c>
      <c r="N24" s="52"/>
      <c r="O24" s="52"/>
      <c r="P24" s="36"/>
      <c r="Q24" s="36" t="s">
        <v>99</v>
      </c>
      <c r="R24" s="40"/>
      <c r="S24" s="36"/>
      <c r="T24" s="40"/>
      <c r="U24" s="40" t="s">
        <v>198</v>
      </c>
      <c r="V24" s="81" t="s">
        <v>347</v>
      </c>
      <c r="W24" s="40" t="s">
        <v>113</v>
      </c>
      <c r="X24" s="40"/>
      <c r="Y24" s="40">
        <v>98618340</v>
      </c>
      <c r="Z24" s="38" t="s">
        <v>348</v>
      </c>
      <c r="AA24" s="62" t="s">
        <v>349</v>
      </c>
      <c r="AB24" s="40" t="s">
        <v>350</v>
      </c>
      <c r="AC24" s="69" t="s">
        <v>351</v>
      </c>
      <c r="AD24" s="62" t="s">
        <v>242</v>
      </c>
      <c r="AE24" s="40" t="s">
        <v>113</v>
      </c>
      <c r="AF24" s="40" t="s">
        <v>243</v>
      </c>
      <c r="AG24" s="41" t="s">
        <v>109</v>
      </c>
      <c r="AH24" s="42"/>
      <c r="AI24" s="54" t="str">
        <f t="shared" ca="1" si="6"/>
        <v>NOTIFICACIÓN ELECTRÓNICA EFECTIVA</v>
      </c>
      <c r="AJ24" s="37" t="s">
        <v>99</v>
      </c>
      <c r="AK24" s="37">
        <v>46038</v>
      </c>
      <c r="AL24" s="37" t="s">
        <v>99</v>
      </c>
      <c r="AM24" s="53">
        <f>IF(AK24="","",WORKDAY(AK24,5,FESTIVOS_CO!A:A))</f>
        <v>46045</v>
      </c>
      <c r="AN24" s="37" t="s">
        <v>99</v>
      </c>
      <c r="AO24" s="37">
        <v>46038</v>
      </c>
      <c r="AP24" s="54" t="str">
        <f t="shared" ca="1" si="7"/>
        <v>NO PROCEDE CITACION</v>
      </c>
      <c r="AQ24" s="36"/>
      <c r="AR24" s="43"/>
      <c r="AS24" s="37"/>
      <c r="AT24" s="36"/>
      <c r="AU24" s="37"/>
      <c r="AV24" s="36"/>
      <c r="AW24" s="36"/>
      <c r="AX24" s="37"/>
      <c r="AY24" s="140" t="str">
        <f>IF(AU24="","",WORKDAY(AU24,5,FESTIVOS_CO!A:A))</f>
        <v/>
      </c>
      <c r="AZ24" s="54" t="str">
        <f t="shared" ca="1" si="14"/>
        <v>NO PROCEDE</v>
      </c>
      <c r="BA24" s="55" t="str">
        <f>IF(AX24="","",WORKDAY(AX24,5,FESTIVOS_CO!A:A))</f>
        <v/>
      </c>
      <c r="BB24" s="39"/>
      <c r="BC24" s="40"/>
      <c r="BD24" s="40"/>
      <c r="BE24" s="56" t="str">
        <f t="shared" ca="1" si="13"/>
        <v>NO PROCEDE</v>
      </c>
      <c r="BF24" s="37"/>
      <c r="BG24" s="45"/>
      <c r="BH24" s="37"/>
      <c r="BI24" s="36"/>
      <c r="BJ24" s="37"/>
      <c r="BK24" s="36"/>
      <c r="BL24" s="36"/>
      <c r="BM24" s="53" t="str">
        <f>IF(BJ24="","",WORKDAY(BJ24,5,FESTIVOS_CO!A:A))</f>
        <v/>
      </c>
      <c r="BN24" s="57" t="str">
        <f t="shared" ca="1" si="10"/>
        <v>NO PROCEDE</v>
      </c>
      <c r="BO24" s="54" t="str">
        <f t="shared" ca="1" si="1"/>
        <v>NO PROCEDE AVISO</v>
      </c>
      <c r="BP24" s="37"/>
      <c r="BQ24" s="53" t="str">
        <f>IF(BP24="","",WORKDAY(BP24,5,FESTIVOS_CO!A:A))</f>
        <v/>
      </c>
      <c r="BR24" s="37"/>
      <c r="BS24" s="36"/>
      <c r="BT24" s="38"/>
      <c r="BU24" s="58" t="e">
        <f>VLOOKUP(BT24,Hoja2!$C:$D,2,0)</f>
        <v>#N/A</v>
      </c>
      <c r="BV24" s="80" t="str">
        <f>IF(
AND(AO24="",BD24="",BQ24=""),
"EN PROCESO NOTIFICACION / COMUNICACION",
IF(
BT24="",
"NO APLICA",
IF(
BU24=60,
IF(AO24&lt;&gt;"",AO24,IF(BD24&lt;&gt;"",BD24,BQ24))+60,
WORKDAY(
IF(AO24&lt;&gt;"",AO24,IF(BD24&lt;&gt;"",BD24,BQ24)),
BU24,
FESTIVOS_CO!A:A
)
)
))</f>
        <v>NO APLICA</v>
      </c>
      <c r="BW24" s="44"/>
      <c r="BX24" s="53"/>
      <c r="BY24" s="45"/>
      <c r="BZ24" s="37"/>
      <c r="CA24" s="54" t="str">
        <f t="shared" si="11"/>
        <v>PENDIENTE EJECUTORIA</v>
      </c>
      <c r="CB24" s="59" t="str">
        <f t="shared" si="12"/>
        <v/>
      </c>
      <c r="CC24" s="36"/>
      <c r="CD24" s="40"/>
      <c r="CE24" s="46"/>
      <c r="CF24" s="40"/>
      <c r="CG24" s="40"/>
      <c r="CH24" s="40"/>
      <c r="CI24" s="36"/>
      <c r="CJ24" s="47"/>
      <c r="CK24" s="40"/>
      <c r="CL24" s="40"/>
      <c r="CM24" s="40"/>
      <c r="CN24" s="40"/>
    </row>
    <row r="25" spans="1:92" ht="57" hidden="1">
      <c r="A25" s="49" t="str">
        <f t="shared" ca="1" si="0"/>
        <v>PENDIENTE GESTIONAR CITACIÓN</v>
      </c>
      <c r="B25" s="58" t="s">
        <v>327</v>
      </c>
      <c r="C25" s="37">
        <v>46038</v>
      </c>
      <c r="D25" s="37"/>
      <c r="E25" s="49" t="str">
        <f t="shared" si="3"/>
        <v>PENDIENTE NOTIFICACIÓN</v>
      </c>
      <c r="F25" s="141" t="str">
        <f t="shared" si="4"/>
        <v>PENDIENTE NOTIFICACIÓN</v>
      </c>
      <c r="G25" s="49" t="str">
        <f t="shared" si="5"/>
        <v/>
      </c>
      <c r="H25" s="51" t="str">
        <f ca="1">IF(
L25="",
"",
IF(
NETWORKDAYS(L25,IF(M25&lt;&gt;"",M25,TODAY()),FESTIVOS_CO!A:A)&gt;2,
"VENCIDO",
IF(
NETWORKDAYS(L25,IF(M25&lt;&gt;"",M25,TODAY()),FESTIVOS_CO!A:A)=2,
"ALERTA",
"A TIEMPO"
)))</f>
        <v>VENCIDO</v>
      </c>
      <c r="I25" s="62" t="s">
        <v>328</v>
      </c>
      <c r="J25" s="36" t="s">
        <v>352</v>
      </c>
      <c r="K25" s="37">
        <v>46009</v>
      </c>
      <c r="L25" s="50">
        <v>46030</v>
      </c>
      <c r="M25" s="37">
        <v>46038</v>
      </c>
      <c r="N25" s="52"/>
      <c r="O25" s="52"/>
      <c r="P25" s="36"/>
      <c r="Q25" s="36" t="s">
        <v>99</v>
      </c>
      <c r="R25" s="40"/>
      <c r="S25" s="36"/>
      <c r="T25" s="40"/>
      <c r="U25" s="40" t="s">
        <v>198</v>
      </c>
      <c r="V25" s="81" t="s">
        <v>353</v>
      </c>
      <c r="W25" s="40" t="s">
        <v>113</v>
      </c>
      <c r="X25" s="40"/>
      <c r="Y25" s="40">
        <v>811042221</v>
      </c>
      <c r="Z25" s="36" t="s">
        <v>354</v>
      </c>
      <c r="AA25" s="40" t="s">
        <v>355</v>
      </c>
      <c r="AB25" s="40" t="s">
        <v>356</v>
      </c>
      <c r="AC25" s="69" t="s">
        <v>357</v>
      </c>
      <c r="AD25" s="62" t="s">
        <v>242</v>
      </c>
      <c r="AE25" s="40" t="s">
        <v>113</v>
      </c>
      <c r="AF25" s="40" t="s">
        <v>243</v>
      </c>
      <c r="AG25" s="41" t="s">
        <v>109</v>
      </c>
      <c r="AH25" s="42"/>
      <c r="AI25" s="54" t="str">
        <f t="shared" ca="1" si="6"/>
        <v>REALIZAR CITACIÓN</v>
      </c>
      <c r="AJ25" s="37" t="s">
        <v>99</v>
      </c>
      <c r="AK25" s="37">
        <v>46038</v>
      </c>
      <c r="AL25" s="37" t="s">
        <v>109</v>
      </c>
      <c r="AM25" s="53">
        <f>IF(AK25="","",WORKDAY(AK25,5,FESTIVOS_CO!A:A))</f>
        <v>46045</v>
      </c>
      <c r="AN25" s="37" t="s">
        <v>109</v>
      </c>
      <c r="AO25" s="37"/>
      <c r="AP25" s="54" t="str">
        <f t="shared" ca="1" si="7"/>
        <v>NOTIFICAR POR CITACION</v>
      </c>
      <c r="AQ25" s="36"/>
      <c r="AR25" s="43"/>
      <c r="AS25" s="37"/>
      <c r="AT25" s="36"/>
      <c r="AU25" s="37"/>
      <c r="AV25" s="36"/>
      <c r="AW25" s="36"/>
      <c r="AX25" s="37"/>
      <c r="AY25" s="140" t="str">
        <f>IF(AU25="","",WORKDAY(AU25,5,FESTIVOS_CO!A:A))</f>
        <v/>
      </c>
      <c r="AZ25" s="54" t="str">
        <f t="shared" ca="1" si="14"/>
        <v>PENDIENTE GESTIONAR CITACIÓN</v>
      </c>
      <c r="BA25" s="55" t="str">
        <f>IF(AX25="","",WORKDAY(AX25,5,FESTIVOS_CO!A:A))</f>
        <v/>
      </c>
      <c r="BB25" s="39"/>
      <c r="BC25" s="40"/>
      <c r="BD25" s="40"/>
      <c r="BE25" s="56" t="str">
        <f t="shared" ca="1" si="13"/>
        <v>NO APLICA</v>
      </c>
      <c r="BF25" s="37"/>
      <c r="BG25" s="45"/>
      <c r="BH25" s="37"/>
      <c r="BI25" s="36"/>
      <c r="BJ25" s="37"/>
      <c r="BK25" s="36"/>
      <c r="BL25" s="36"/>
      <c r="BM25" s="53" t="str">
        <f>IF(BJ25="","",WORKDAY(BJ25,5,FESTIVOS_CO!A:A))</f>
        <v/>
      </c>
      <c r="BN25" s="57" t="str">
        <f t="shared" ca="1" si="10"/>
        <v>PENDIENTE HACER AVISO</v>
      </c>
      <c r="BO25" s="54" t="str">
        <f t="shared" ca="1" si="1"/>
        <v>EN TRÁMITE NOTIF. POR AVISO</v>
      </c>
      <c r="BP25" s="37"/>
      <c r="BQ25" s="53" t="str">
        <f>IF(BP25="","",WORKDAY(BP25,5,FESTIVOS_CO!A:A))</f>
        <v/>
      </c>
      <c r="BR25" s="37"/>
      <c r="BS25" s="36"/>
      <c r="BT25" s="38"/>
      <c r="BU25" s="58" t="e">
        <f>VLOOKUP(BT25,Hoja2!$C:$D,2,0)</f>
        <v>#N/A</v>
      </c>
      <c r="BV25" s="80" t="str">
        <f>IF(
AND(AO25="",BD25="",BQ25=""),
"EN PROCESO NOTIFICACION / COMUNICACION",
IF(
BT25="",
"NO APLICA",
IF(
BU25=60,
IF(AO25&lt;&gt;"",AO25,IF(BD25&lt;&gt;"",BD25,BQ25))+60,
WORKDAY(
IF(AO25&lt;&gt;"",AO25,IF(BD25&lt;&gt;"",BD25,BQ25)),
BU25,
FESTIVOS_CO!A:A
)
)
))</f>
        <v>EN PROCESO NOTIFICACION / COMUNICACION</v>
      </c>
      <c r="BW25" s="44"/>
      <c r="BX25" s="53"/>
      <c r="BY25" s="45"/>
      <c r="BZ25" s="37"/>
      <c r="CA25" s="54" t="str">
        <f t="shared" si="11"/>
        <v>PENDIENTE EJECUTORIA</v>
      </c>
      <c r="CB25" s="59" t="str">
        <f t="shared" si="12"/>
        <v/>
      </c>
      <c r="CC25" s="36"/>
      <c r="CD25" s="40"/>
      <c r="CE25" s="46"/>
      <c r="CF25" s="40"/>
      <c r="CG25" s="40"/>
      <c r="CH25" s="40"/>
      <c r="CI25" s="36"/>
      <c r="CJ25" s="47"/>
      <c r="CK25" s="40"/>
      <c r="CL25" s="40"/>
      <c r="CM25" s="40"/>
      <c r="CN25" s="40"/>
    </row>
    <row r="26" spans="1:92" ht="42.75" hidden="1">
      <c r="A26" s="49" t="str">
        <f t="shared" si="0"/>
        <v>TERMINADO PRODUCTO NO CONFORME</v>
      </c>
      <c r="B26" s="58" t="s">
        <v>327</v>
      </c>
      <c r="C26" s="37">
        <v>46041</v>
      </c>
      <c r="D26" s="37"/>
      <c r="E26" s="49" t="str">
        <f t="shared" si="3"/>
        <v>PENDIENTE NOTIFICACIÓN</v>
      </c>
      <c r="F26" s="141" t="str">
        <f t="shared" si="4"/>
        <v>PENDIENTE NOTIFICACIÓN</v>
      </c>
      <c r="G26" s="49" t="str">
        <f t="shared" si="5"/>
        <v/>
      </c>
      <c r="H26" s="51" t="str">
        <f ca="1">IF(
L26="",
"",
IF(
NETWORKDAYS(L26,IF(M26&lt;&gt;"",M26,TODAY()),FESTIVOS_CO!A:A)&gt;2,
"VENCIDO",
IF(
NETWORKDAYS(L26,IF(M26&lt;&gt;"",M26,TODAY()),FESTIVOS_CO!A:A)=2,
"ALERTA",
"A TIEMPO"
)))</f>
        <v>VENCIDO</v>
      </c>
      <c r="I26" s="62" t="s">
        <v>358</v>
      </c>
      <c r="J26" s="36" t="s">
        <v>359</v>
      </c>
      <c r="K26" s="37">
        <v>46009</v>
      </c>
      <c r="L26" s="50">
        <v>46030</v>
      </c>
      <c r="M26" s="37">
        <v>46041</v>
      </c>
      <c r="N26" s="52"/>
      <c r="O26" s="52"/>
      <c r="P26" s="36"/>
      <c r="Q26" s="36" t="s">
        <v>109</v>
      </c>
      <c r="R26" s="40" t="s">
        <v>360</v>
      </c>
      <c r="S26" s="36" t="s">
        <v>109</v>
      </c>
      <c r="T26" s="40"/>
      <c r="U26" s="40"/>
      <c r="V26" s="81" t="s">
        <v>361</v>
      </c>
      <c r="W26" s="40"/>
      <c r="X26" s="40"/>
      <c r="Y26" s="40"/>
      <c r="Z26" s="38"/>
      <c r="AA26" s="40"/>
      <c r="AB26" s="40"/>
      <c r="AC26" s="69"/>
      <c r="AD26" s="62"/>
      <c r="AE26" s="40"/>
      <c r="AF26" s="40"/>
      <c r="AG26" s="41" t="s">
        <v>109</v>
      </c>
      <c r="AH26" s="42"/>
      <c r="AI26" s="54" t="str">
        <f t="shared" ca="1" si="6"/>
        <v>PENDIENTE NOTIFICACIÓN ELECTRÓNICA</v>
      </c>
      <c r="AJ26" s="37"/>
      <c r="AK26" s="37"/>
      <c r="AL26" s="37"/>
      <c r="AM26" s="53" t="str">
        <f>IF(AK26="","",WORKDAY(AK26,5,FESTIVOS_CO!A:A))</f>
        <v/>
      </c>
      <c r="AN26" s="37"/>
      <c r="AO26" s="37"/>
      <c r="AP26" s="54" t="str">
        <f t="shared" ca="1" si="7"/>
        <v>NO APLICA</v>
      </c>
      <c r="AQ26" s="36"/>
      <c r="AR26" s="43"/>
      <c r="AS26" s="37"/>
      <c r="AT26" s="36"/>
      <c r="AU26" s="37"/>
      <c r="AV26" s="36"/>
      <c r="AW26" s="36"/>
      <c r="AX26" s="37"/>
      <c r="AY26" s="140" t="str">
        <f>IF(AU26="","",WORKDAY(AU26,5,FESTIVOS_CO!A:A))</f>
        <v/>
      </c>
      <c r="AZ26" s="54" t="str">
        <f t="shared" ca="1" si="14"/>
        <v>NO APLICA</v>
      </c>
      <c r="BA26" s="55" t="str">
        <f>IF(AX26="","",WORKDAY(AX26,5,FESTIVOS_CO!A:A))</f>
        <v/>
      </c>
      <c r="BB26" s="39"/>
      <c r="BC26" s="40"/>
      <c r="BD26" s="40"/>
      <c r="BE26" s="56" t="str">
        <f t="shared" ca="1" si="13"/>
        <v>NO APLICA</v>
      </c>
      <c r="BF26" s="37"/>
      <c r="BG26" s="45"/>
      <c r="BH26" s="37"/>
      <c r="BI26" s="36"/>
      <c r="BJ26" s="37"/>
      <c r="BK26" s="36"/>
      <c r="BL26" s="36"/>
      <c r="BM26" s="53" t="str">
        <f>IF(BJ26="","",WORKDAY(BJ26,5,FESTIVOS_CO!A:A))</f>
        <v/>
      </c>
      <c r="BN26" s="57" t="str">
        <f t="shared" ca="1" si="10"/>
        <v>PENDIENTE HACER AVISO</v>
      </c>
      <c r="BO26" s="54" t="str">
        <f t="shared" ca="1" si="1"/>
        <v>EN TRÁMITE NOTIF. POR AVISO</v>
      </c>
      <c r="BP26" s="37"/>
      <c r="BQ26" s="53" t="str">
        <f>IF(BP26="","",WORKDAY(BP26,5,FESTIVOS_CO!A:A))</f>
        <v/>
      </c>
      <c r="BR26" s="37"/>
      <c r="BS26" s="36"/>
      <c r="BT26" s="38"/>
      <c r="BU26" s="58" t="e">
        <f>VLOOKUP(BT26,Hoja2!$C:$D,2,0)</f>
        <v>#N/A</v>
      </c>
      <c r="BV26" s="80" t="str">
        <f>IF(
AND(AO26="",BD26="",BQ26=""),
"EN PROCESO NOTIFICACION / COMUNICACION",
IF(
BT26="",
"NO APLICA",
IF(
BU26=60,
IF(AO26&lt;&gt;"",AO26,IF(BD26&lt;&gt;"",BD26,BQ26))+60,
WORKDAY(
IF(AO26&lt;&gt;"",AO26,IF(BD26&lt;&gt;"",BD26,BQ26)),
BU26,
FESTIVOS_CO!A:A
)
)
))</f>
        <v>EN PROCESO NOTIFICACION / COMUNICACION</v>
      </c>
      <c r="BW26" s="44"/>
      <c r="BX26" s="53"/>
      <c r="BY26" s="45"/>
      <c r="BZ26" s="37"/>
      <c r="CA26" s="54" t="str">
        <f t="shared" si="11"/>
        <v>PENDIENTE EJECUTORIA</v>
      </c>
      <c r="CB26" s="59" t="str">
        <f t="shared" si="12"/>
        <v/>
      </c>
      <c r="CC26" s="36"/>
      <c r="CD26" s="40"/>
      <c r="CE26" s="46"/>
      <c r="CF26" s="40"/>
      <c r="CG26" s="40"/>
      <c r="CH26" s="40"/>
      <c r="CI26" s="36"/>
      <c r="CJ26" s="47"/>
      <c r="CK26" s="40"/>
      <c r="CL26" s="40"/>
      <c r="CM26" s="40"/>
      <c r="CN26" s="40"/>
    </row>
    <row r="27" spans="1:92" ht="42.75" hidden="1">
      <c r="A27" s="49" t="str">
        <f t="shared" ca="1" si="0"/>
        <v>PENDIENTE RADICAR</v>
      </c>
      <c r="B27" s="58" t="s">
        <v>327</v>
      </c>
      <c r="C27" s="37">
        <v>46043</v>
      </c>
      <c r="D27" s="37"/>
      <c r="E27" s="49" t="str">
        <f t="shared" si="3"/>
        <v>PENDIENTE NOTIFICACIÓN</v>
      </c>
      <c r="F27" s="141" t="str">
        <f t="shared" si="4"/>
        <v>PENDIENTE NOTIFICACIÓN</v>
      </c>
      <c r="G27" s="49" t="str">
        <f t="shared" si="5"/>
        <v/>
      </c>
      <c r="H27" s="51" t="str">
        <f ca="1">IF(
L27="",
"",
IF(
NETWORKDAYS(L27,IF(M27&lt;&gt;"",M27,TODAY()),FESTIVOS_CO!A:A)&gt;2,
"VENCIDO",
IF(
NETWORKDAYS(L27,IF(M27&lt;&gt;"",M27,TODAY()),FESTIVOS_CO!A:A)=2,
"ALERTA",
"A TIEMPO"
)))</f>
        <v>VENCIDO</v>
      </c>
      <c r="I27" s="62" t="s">
        <v>362</v>
      </c>
      <c r="J27" s="36" t="s">
        <v>363</v>
      </c>
      <c r="K27" s="37">
        <v>46009</v>
      </c>
      <c r="L27" s="50">
        <v>46030</v>
      </c>
      <c r="M27" s="37">
        <v>46043</v>
      </c>
      <c r="N27" s="52"/>
      <c r="O27" s="52"/>
      <c r="P27" s="36"/>
      <c r="Q27" s="36" t="s">
        <v>99</v>
      </c>
      <c r="R27" s="40"/>
      <c r="S27" s="36"/>
      <c r="T27" s="40"/>
      <c r="U27" s="40" t="s">
        <v>198</v>
      </c>
      <c r="V27" s="81" t="s">
        <v>364</v>
      </c>
      <c r="W27" s="40" t="s">
        <v>113</v>
      </c>
      <c r="X27" s="40"/>
      <c r="Y27" s="40">
        <v>900346339</v>
      </c>
      <c r="Z27" s="38" t="s">
        <v>365</v>
      </c>
      <c r="AA27" s="40" t="s">
        <v>366</v>
      </c>
      <c r="AB27" s="40" t="s">
        <v>333</v>
      </c>
      <c r="AC27" s="69" t="s">
        <v>367</v>
      </c>
      <c r="AD27" s="62" t="s">
        <v>242</v>
      </c>
      <c r="AE27" s="40" t="s">
        <v>113</v>
      </c>
      <c r="AF27" s="40" t="s">
        <v>243</v>
      </c>
      <c r="AG27" s="41" t="s">
        <v>109</v>
      </c>
      <c r="AH27" s="42"/>
      <c r="AI27" s="54" t="str">
        <f t="shared" ca="1" si="6"/>
        <v>NO PROCEDE NOTIFICACIÓN ELECTRÓNICA</v>
      </c>
      <c r="AJ27" s="37" t="s">
        <v>109</v>
      </c>
      <c r="AK27" s="37"/>
      <c r="AL27" s="37"/>
      <c r="AM27" s="53" t="str">
        <f>IF(AK27="","",WORKDAY(AK27,5,FESTIVOS_CO!A:A))</f>
        <v/>
      </c>
      <c r="AN27" s="37"/>
      <c r="AO27" s="37"/>
      <c r="AP27" s="54" t="str">
        <f t="shared" ca="1" si="7"/>
        <v>NOTIFICAR POR CITACION</v>
      </c>
      <c r="AQ27" s="36" t="s">
        <v>340</v>
      </c>
      <c r="AR27" s="43">
        <v>46045</v>
      </c>
      <c r="AS27" s="37">
        <v>46045</v>
      </c>
      <c r="AT27" s="36"/>
      <c r="AU27" s="37"/>
      <c r="AV27" s="36"/>
      <c r="AW27" s="36"/>
      <c r="AX27" s="37"/>
      <c r="AY27" s="140" t="str">
        <f>IF(AU27="","",WORKDAY(AU27,5,FESTIVOS_CO!A:A))</f>
        <v/>
      </c>
      <c r="AZ27" s="54" t="str">
        <f t="shared" ca="1" si="14"/>
        <v>PENDIENTE RADICAR</v>
      </c>
      <c r="BA27" s="55" t="str">
        <f>IF(AX27="","",WORKDAY(AX27,5,FESTIVOS_CO!A:A))</f>
        <v/>
      </c>
      <c r="BB27" s="39"/>
      <c r="BC27" s="40"/>
      <c r="BD27" s="40"/>
      <c r="BE27" s="56" t="str">
        <f t="shared" ca="1" si="13"/>
        <v>NO APLICA</v>
      </c>
      <c r="BF27" s="37"/>
      <c r="BG27" s="45"/>
      <c r="BH27" s="37"/>
      <c r="BI27" s="36"/>
      <c r="BJ27" s="37"/>
      <c r="BK27" s="36"/>
      <c r="BL27" s="36"/>
      <c r="BM27" s="53" t="str">
        <f>IF(BJ27="","",WORKDAY(BJ27,5,FESTIVOS_CO!A:A))</f>
        <v/>
      </c>
      <c r="BN27" s="57" t="str">
        <f t="shared" ca="1" si="10"/>
        <v>PENDIENTE HACER AVISO</v>
      </c>
      <c r="BO27" s="54" t="str">
        <f t="shared" ca="1" si="1"/>
        <v>EN TRÁMITE NOTIF. POR AVISO</v>
      </c>
      <c r="BP27" s="37"/>
      <c r="BQ27" s="53" t="str">
        <f>IF(BP27="","",WORKDAY(BP27,5,FESTIVOS_CO!A:A))</f>
        <v/>
      </c>
      <c r="BR27" s="37"/>
      <c r="BS27" s="36" t="s">
        <v>109</v>
      </c>
      <c r="BT27" s="38" t="s">
        <v>113</v>
      </c>
      <c r="BU27" s="58">
        <f>VLOOKUP(BT27,Hoja2!$C:$D,2,0)</f>
        <v>0</v>
      </c>
      <c r="BV27" s="80" t="str">
        <f>IF(
AND(AO27="",BD27="",BQ27=""),
"EN PROCESO NOTIFICACION / COMUNICACION",
IF(
BT27="",
"NO APLICA",
IF(
BU27=60,
IF(AO27&lt;&gt;"",AO27,IF(BD27&lt;&gt;"",BD27,BQ27))+60,
WORKDAY(
IF(AO27&lt;&gt;"",AO27,IF(BD27&lt;&gt;"",BD27,BQ27)),
BU27,
FESTIVOS_CO!A:A
)
)
))</f>
        <v>EN PROCESO NOTIFICACION / COMUNICACION</v>
      </c>
      <c r="BW27" s="44"/>
      <c r="BX27" s="53"/>
      <c r="BY27" s="45"/>
      <c r="BZ27" s="37"/>
      <c r="CA27" s="54" t="str">
        <f t="shared" si="11"/>
        <v>PENDIENTE EJECUTORIA</v>
      </c>
      <c r="CB27" s="59" t="str">
        <f t="shared" si="12"/>
        <v>NO APLICA</v>
      </c>
      <c r="CC27" s="36" t="s">
        <v>109</v>
      </c>
      <c r="CD27" s="40"/>
      <c r="CE27" s="46"/>
      <c r="CF27" s="40"/>
      <c r="CG27" s="40"/>
      <c r="CH27" s="40"/>
      <c r="CI27" s="36" t="s">
        <v>109</v>
      </c>
      <c r="CJ27" s="47"/>
      <c r="CK27" s="40"/>
      <c r="CL27" s="40"/>
      <c r="CM27" s="40"/>
      <c r="CN27" s="40"/>
    </row>
    <row r="28" spans="1:92" ht="42.75" hidden="1">
      <c r="A28" s="49" t="str">
        <f t="shared" ca="1" si="0"/>
        <v>PENDIENTE EJECUTORIA</v>
      </c>
      <c r="B28" s="58" t="s">
        <v>327</v>
      </c>
      <c r="C28" s="37">
        <v>46041</v>
      </c>
      <c r="D28" s="37"/>
      <c r="E28" s="49" t="str">
        <f t="shared" si="3"/>
        <v>NOTIFICACIÓN ELECTRÓNICA</v>
      </c>
      <c r="F28" s="141">
        <f t="shared" si="4"/>
        <v>46041</v>
      </c>
      <c r="G28" s="49">
        <f t="shared" si="5"/>
        <v>0</v>
      </c>
      <c r="H28" s="51" t="str">
        <f ca="1">IF(
L28="",
"",
IF(
NETWORKDAYS(L28,IF(M28&lt;&gt;"",M28,TODAY()),FESTIVOS_CO!A:A)&gt;2,
"VENCIDO",
IF(
NETWORKDAYS(L28,IF(M28&lt;&gt;"",M28,TODAY()),FESTIVOS_CO!A:A)=2,
"ALERTA",
"A TIEMPO"
)))</f>
        <v>VENCIDO</v>
      </c>
      <c r="I28" s="40" t="s">
        <v>368</v>
      </c>
      <c r="J28" s="36" t="s">
        <v>369</v>
      </c>
      <c r="K28" s="37">
        <v>46009</v>
      </c>
      <c r="L28" s="50">
        <v>46030</v>
      </c>
      <c r="M28" s="37">
        <v>46041</v>
      </c>
      <c r="N28" s="52"/>
      <c r="O28" s="52"/>
      <c r="P28" s="36"/>
      <c r="Q28" s="36" t="s">
        <v>99</v>
      </c>
      <c r="R28" s="40"/>
      <c r="S28" s="36"/>
      <c r="T28" s="40"/>
      <c r="U28" s="62" t="s">
        <v>210</v>
      </c>
      <c r="V28" s="81" t="s">
        <v>370</v>
      </c>
      <c r="W28" s="63">
        <v>45420</v>
      </c>
      <c r="X28" s="150"/>
      <c r="Y28" s="48">
        <v>900126944</v>
      </c>
      <c r="Z28" s="36" t="s">
        <v>371</v>
      </c>
      <c r="AA28" s="40" t="s">
        <v>372</v>
      </c>
      <c r="AB28" s="40" t="s">
        <v>240</v>
      </c>
      <c r="AC28" s="69" t="s">
        <v>373</v>
      </c>
      <c r="AD28" s="62" t="s">
        <v>374</v>
      </c>
      <c r="AE28" s="40" t="s">
        <v>113</v>
      </c>
      <c r="AF28" s="40" t="s">
        <v>108</v>
      </c>
      <c r="AG28" s="41" t="s">
        <v>109</v>
      </c>
      <c r="AH28" s="42"/>
      <c r="AI28" s="54" t="str">
        <f t="shared" ca="1" si="6"/>
        <v>NOTIFICACIÓN ELECTRÓNICA EFECTIVA</v>
      </c>
      <c r="AJ28" s="37" t="s">
        <v>99</v>
      </c>
      <c r="AK28" s="37">
        <v>46041</v>
      </c>
      <c r="AL28" s="37" t="s">
        <v>99</v>
      </c>
      <c r="AM28" s="53">
        <f>IF(AK28="","",WORKDAY(AK28,5,FESTIVOS_CO!A:A))</f>
        <v>46048</v>
      </c>
      <c r="AN28" s="37" t="s">
        <v>99</v>
      </c>
      <c r="AO28" s="37">
        <v>46041</v>
      </c>
      <c r="AP28" s="54" t="str">
        <f t="shared" ca="1" si="7"/>
        <v>NO PROCEDE CITACION</v>
      </c>
      <c r="AQ28" s="36"/>
      <c r="AR28" s="43"/>
      <c r="AS28" s="37"/>
      <c r="AT28" s="36"/>
      <c r="AU28" s="37"/>
      <c r="AV28" s="36"/>
      <c r="AW28" s="36"/>
      <c r="AX28" s="37"/>
      <c r="AY28" s="140" t="str">
        <f>IF(AU28="","",WORKDAY(AU28,5,FESTIVOS_CO!A:A))</f>
        <v/>
      </c>
      <c r="AZ28" s="54" t="str">
        <f t="shared" ca="1" si="14"/>
        <v>NO PROCEDE</v>
      </c>
      <c r="BA28" s="55" t="str">
        <f>IF(AX28="","",WORKDAY(AX28,5,FESTIVOS_CO!A:A))</f>
        <v/>
      </c>
      <c r="BB28" s="39"/>
      <c r="BC28" s="40"/>
      <c r="BD28" s="40"/>
      <c r="BE28" s="56" t="str">
        <f t="shared" ca="1" si="13"/>
        <v>NO PROCEDE</v>
      </c>
      <c r="BF28" s="37"/>
      <c r="BG28" s="45"/>
      <c r="BH28" s="37"/>
      <c r="BI28" s="36"/>
      <c r="BJ28" s="37"/>
      <c r="BK28" s="36"/>
      <c r="BL28" s="36"/>
      <c r="BM28" s="53" t="str">
        <f>IF(BJ28="","",WORKDAY(BJ28,5,FESTIVOS_CO!A:A))</f>
        <v/>
      </c>
      <c r="BN28" s="57" t="str">
        <f t="shared" ca="1" si="10"/>
        <v>NO PROCEDE</v>
      </c>
      <c r="BO28" s="54" t="str">
        <f t="shared" ca="1" si="1"/>
        <v>NO PROCEDE AVISO</v>
      </c>
      <c r="BP28" s="37"/>
      <c r="BQ28" s="53" t="str">
        <f>IF(BP28="","",WORKDAY(BP28,5,FESTIVOS_CO!A:A))</f>
        <v/>
      </c>
      <c r="BR28" s="37"/>
      <c r="BS28" s="36" t="s">
        <v>99</v>
      </c>
      <c r="BT28" s="38" t="s">
        <v>228</v>
      </c>
      <c r="BU28" s="58">
        <f>VLOOKUP(BT28,Hoja2!$C:$D,2,0)</f>
        <v>10</v>
      </c>
      <c r="BV28" s="80">
        <f>IF(
AND(AO28="",BD28="",BQ28=""),
"EN PROCESO NOTIFICACION / COMUNICACION",
IF(
BT28="",
"NO APLICA",
IF(
BU28=60,
IF(AO28&lt;&gt;"",AO28,IF(BD28&lt;&gt;"",BD28,BQ28))+60,
WORKDAY(
IF(AO28&lt;&gt;"",AO28,IF(BD28&lt;&gt;"",BD28,BQ28)),
BU28,
FESTIVOS_CO!A:A
)
)
))</f>
        <v>46055</v>
      </c>
      <c r="BW28" s="44"/>
      <c r="BX28" s="53"/>
      <c r="BY28" s="45"/>
      <c r="BZ28" s="37"/>
      <c r="CA28" s="54" t="str">
        <f t="shared" si="11"/>
        <v>PENDIENTE EJECUTORIA</v>
      </c>
      <c r="CB28" s="59" t="str">
        <f t="shared" si="12"/>
        <v>NO APLICA</v>
      </c>
      <c r="CC28" s="36" t="s">
        <v>109</v>
      </c>
      <c r="CD28" s="40"/>
      <c r="CE28" s="46"/>
      <c r="CF28" s="40"/>
      <c r="CG28" s="40"/>
      <c r="CH28" s="40"/>
      <c r="CI28" s="36" t="s">
        <v>109</v>
      </c>
      <c r="CJ28" s="47"/>
      <c r="CK28" s="40"/>
      <c r="CL28" s="40"/>
      <c r="CM28" s="40"/>
      <c r="CN28" s="40"/>
    </row>
    <row r="29" spans="1:92" ht="42.75" hidden="1">
      <c r="A29" s="49" t="str">
        <f t="shared" ca="1" si="0"/>
        <v>PENDIENTE EJECUTORIA</v>
      </c>
      <c r="B29" s="58" t="s">
        <v>327</v>
      </c>
      <c r="C29" s="37">
        <v>46041</v>
      </c>
      <c r="D29" s="37"/>
      <c r="E29" s="49" t="str">
        <f t="shared" si="3"/>
        <v>NOTIFICACIÓN ELECTRÓNICA</v>
      </c>
      <c r="F29" s="141">
        <f t="shared" si="4"/>
        <v>0</v>
      </c>
      <c r="G29" s="49" t="str">
        <f t="shared" si="5"/>
        <v/>
      </c>
      <c r="H29" s="51" t="str">
        <f ca="1">IF(
L29="",
"",
IF(
NETWORKDAYS(L29,IF(M29&lt;&gt;"",M29,TODAY()),FESTIVOS_CO!A:A)&gt;2,
"VENCIDO",
IF(
NETWORKDAYS(L29,IF(M29&lt;&gt;"",M29,TODAY()),FESTIVOS_CO!A:A)=2,
"ALERTA",
"A TIEMPO"
)))</f>
        <v>VENCIDO</v>
      </c>
      <c r="I29" s="40" t="s">
        <v>368</v>
      </c>
      <c r="J29" s="36" t="s">
        <v>375</v>
      </c>
      <c r="K29" s="37">
        <v>46009</v>
      </c>
      <c r="L29" s="50">
        <v>46030</v>
      </c>
      <c r="M29" s="37">
        <v>46041</v>
      </c>
      <c r="N29" s="52"/>
      <c r="O29" s="52"/>
      <c r="P29" s="36"/>
      <c r="Q29" s="36" t="s">
        <v>99</v>
      </c>
      <c r="R29" s="40"/>
      <c r="S29" s="36"/>
      <c r="T29" s="40"/>
      <c r="U29" s="62" t="s">
        <v>210</v>
      </c>
      <c r="V29" s="81" t="s">
        <v>376</v>
      </c>
      <c r="W29" s="40" t="s">
        <v>377</v>
      </c>
      <c r="X29" s="40"/>
      <c r="Y29" s="40">
        <v>800010866</v>
      </c>
      <c r="Z29" s="36" t="s">
        <v>378</v>
      </c>
      <c r="AA29" s="40" t="s">
        <v>379</v>
      </c>
      <c r="AB29" s="40" t="s">
        <v>350</v>
      </c>
      <c r="AC29" s="69" t="s">
        <v>380</v>
      </c>
      <c r="AD29" s="62" t="s">
        <v>381</v>
      </c>
      <c r="AE29" s="40" t="s">
        <v>113</v>
      </c>
      <c r="AF29" s="40" t="s">
        <v>108</v>
      </c>
      <c r="AG29" s="41" t="s">
        <v>109</v>
      </c>
      <c r="AH29" s="42"/>
      <c r="AI29" s="54" t="str">
        <f t="shared" ca="1" si="6"/>
        <v>NOTIFICACIÓN ELECTRÓNICA EFECTIVA</v>
      </c>
      <c r="AJ29" s="37" t="s">
        <v>99</v>
      </c>
      <c r="AK29" s="37">
        <v>46041</v>
      </c>
      <c r="AL29" s="37" t="s">
        <v>99</v>
      </c>
      <c r="AM29" s="53">
        <f>IF(AK29="","",WORKDAY(AK29,5,FESTIVOS_CO!A:A))</f>
        <v>46048</v>
      </c>
      <c r="AN29" s="37" t="s">
        <v>99</v>
      </c>
      <c r="AO29" s="37"/>
      <c r="AP29" s="54" t="str">
        <f t="shared" ca="1" si="7"/>
        <v>NO PROCEDE CITACION</v>
      </c>
      <c r="AQ29" s="36"/>
      <c r="AR29" s="43"/>
      <c r="AS29" s="37"/>
      <c r="AT29" s="36"/>
      <c r="AU29" s="37"/>
      <c r="AV29" s="36"/>
      <c r="AW29" s="36"/>
      <c r="AX29" s="37"/>
      <c r="AY29" s="140" t="str">
        <f>IF(AU29="","",WORKDAY(AU29,5,FESTIVOS_CO!A:A))</f>
        <v/>
      </c>
      <c r="AZ29" s="54" t="str">
        <f t="shared" ca="1" si="14"/>
        <v>NO PROCEDE</v>
      </c>
      <c r="BA29" s="55" t="str">
        <f>IF(AX29="","",WORKDAY(AX29,5,FESTIVOS_CO!A:A))</f>
        <v/>
      </c>
      <c r="BB29" s="39"/>
      <c r="BC29" s="40"/>
      <c r="BD29" s="40"/>
      <c r="BE29" s="56" t="str">
        <f t="shared" ca="1" si="13"/>
        <v>NO PROCEDE</v>
      </c>
      <c r="BF29" s="37"/>
      <c r="BG29" s="45"/>
      <c r="BH29" s="37"/>
      <c r="BI29" s="36"/>
      <c r="BJ29" s="37"/>
      <c r="BK29" s="36"/>
      <c r="BL29" s="36"/>
      <c r="BM29" s="53" t="str">
        <f>IF(BJ29="","",WORKDAY(BJ29,5,FESTIVOS_CO!A:A))</f>
        <v/>
      </c>
      <c r="BN29" s="57" t="str">
        <f t="shared" ca="1" si="10"/>
        <v>NO PROCEDE</v>
      </c>
      <c r="BO29" s="54" t="str">
        <f t="shared" ca="1" si="1"/>
        <v>NO PROCEDE AVISO</v>
      </c>
      <c r="BP29" s="37"/>
      <c r="BQ29" s="53" t="str">
        <f>IF(BP29="","",WORKDAY(BP29,5,FESTIVOS_CO!A:A))</f>
        <v/>
      </c>
      <c r="BR29" s="37"/>
      <c r="BS29" s="36" t="s">
        <v>99</v>
      </c>
      <c r="BT29" s="38" t="s">
        <v>228</v>
      </c>
      <c r="BU29" s="58">
        <f>VLOOKUP(BT29,Hoja2!$C:$D,2,0)</f>
        <v>10</v>
      </c>
      <c r="BV29" s="80" t="str">
        <f>IF(
AND(AO29="",BD29="",BQ29=""),
"EN PROCESO NOTIFICACION / COMUNICACION",
IF(
BT29="",
"NO APLICA",
IF(
BU29=60,
IF(AO29&lt;&gt;"",AO29,IF(BD29&lt;&gt;"",BD29,BQ29))+60,
WORKDAY(
IF(AO29&lt;&gt;"",AO29,IF(BD29&lt;&gt;"",BD29,BQ29)),
BU29,
FESTIVOS_CO!A:A
)
)
))</f>
        <v>EN PROCESO NOTIFICACION / COMUNICACION</v>
      </c>
      <c r="BW29" s="44"/>
      <c r="BX29" s="53"/>
      <c r="BY29" s="45"/>
      <c r="BZ29" s="37"/>
      <c r="CA29" s="54" t="str">
        <f t="shared" si="11"/>
        <v>PENDIENTE EJECUTORIA</v>
      </c>
      <c r="CB29" s="59" t="str">
        <f t="shared" si="12"/>
        <v>NO APLICA</v>
      </c>
      <c r="CC29" s="36" t="s">
        <v>109</v>
      </c>
      <c r="CD29" s="40"/>
      <c r="CE29" s="46"/>
      <c r="CF29" s="40"/>
      <c r="CG29" s="40"/>
      <c r="CH29" s="40"/>
      <c r="CI29" s="36" t="s">
        <v>109</v>
      </c>
      <c r="CJ29" s="47"/>
      <c r="CK29" s="40"/>
      <c r="CL29" s="40"/>
      <c r="CM29" s="40"/>
      <c r="CN29" s="40"/>
    </row>
    <row r="30" spans="1:92" ht="42.75" hidden="1">
      <c r="A30" s="49" t="str">
        <f t="shared" ca="1" si="0"/>
        <v>PENDIENTE EJECUTORIA</v>
      </c>
      <c r="B30" s="58" t="s">
        <v>327</v>
      </c>
      <c r="C30" s="37">
        <v>46041</v>
      </c>
      <c r="D30" s="37"/>
      <c r="E30" s="49" t="str">
        <f t="shared" si="3"/>
        <v>NOTIFICACIÓN ELECTRÓNICA</v>
      </c>
      <c r="F30" s="141">
        <f t="shared" si="4"/>
        <v>0</v>
      </c>
      <c r="G30" s="49" t="str">
        <f t="shared" si="5"/>
        <v/>
      </c>
      <c r="H30" s="51" t="str">
        <f ca="1">IF(
L30="",
"",
IF(
NETWORKDAYS(L30,IF(M30&lt;&gt;"",M30,TODAY()),FESTIVOS_CO!A:A)&gt;2,
"VENCIDO",
IF(
NETWORKDAYS(L30,IF(M30&lt;&gt;"",M30,TODAY()),FESTIVOS_CO!A:A)=2,
"ALERTA",
"A TIEMPO"
)))</f>
        <v>VENCIDO</v>
      </c>
      <c r="I30" s="40" t="s">
        <v>368</v>
      </c>
      <c r="J30" s="36" t="s">
        <v>382</v>
      </c>
      <c r="K30" s="37">
        <v>46009</v>
      </c>
      <c r="L30" s="50">
        <v>46030</v>
      </c>
      <c r="M30" s="37">
        <v>46041</v>
      </c>
      <c r="N30" s="52"/>
      <c r="O30" s="52"/>
      <c r="P30" s="36"/>
      <c r="Q30" s="36" t="s">
        <v>99</v>
      </c>
      <c r="R30" s="40"/>
      <c r="S30" s="36"/>
      <c r="T30" s="40"/>
      <c r="U30" s="62" t="s">
        <v>210</v>
      </c>
      <c r="V30" s="81" t="s">
        <v>383</v>
      </c>
      <c r="W30" s="63">
        <v>45944</v>
      </c>
      <c r="X30" s="63"/>
      <c r="Y30" s="40">
        <v>800238372</v>
      </c>
      <c r="Z30" s="36" t="s">
        <v>384</v>
      </c>
      <c r="AA30" s="40" t="s">
        <v>385</v>
      </c>
      <c r="AB30" s="40" t="s">
        <v>203</v>
      </c>
      <c r="AC30" s="69" t="s">
        <v>386</v>
      </c>
      <c r="AD30" s="40" t="s">
        <v>387</v>
      </c>
      <c r="AE30" s="40" t="s">
        <v>113</v>
      </c>
      <c r="AF30" s="40" t="s">
        <v>388</v>
      </c>
      <c r="AG30" s="41" t="s">
        <v>109</v>
      </c>
      <c r="AH30" s="42"/>
      <c r="AI30" s="54" t="str">
        <f t="shared" ca="1" si="6"/>
        <v>NOTIFICACIÓN ELECTRÓNICA EFECTIVA</v>
      </c>
      <c r="AJ30" s="37" t="s">
        <v>99</v>
      </c>
      <c r="AK30" s="37">
        <v>46041</v>
      </c>
      <c r="AL30" s="37" t="s">
        <v>99</v>
      </c>
      <c r="AM30" s="53">
        <f>IF(AK30="","",WORKDAY(AK30,5,FESTIVOS_CO!A:A))</f>
        <v>46048</v>
      </c>
      <c r="AN30" s="37" t="s">
        <v>99</v>
      </c>
      <c r="AO30" s="37"/>
      <c r="AP30" s="54" t="str">
        <f t="shared" ca="1" si="7"/>
        <v>NO PROCEDE CITACION</v>
      </c>
      <c r="AQ30" s="36"/>
      <c r="AR30" s="43"/>
      <c r="AS30" s="37"/>
      <c r="AT30" s="36"/>
      <c r="AU30" s="37"/>
      <c r="AV30" s="36"/>
      <c r="AW30" s="36"/>
      <c r="AX30" s="37"/>
      <c r="AY30" s="140" t="str">
        <f>IF(AU30="","",WORKDAY(AU30,5,FESTIVOS_CO!A:A))</f>
        <v/>
      </c>
      <c r="AZ30" s="54" t="str">
        <f t="shared" ca="1" si="14"/>
        <v>NO PROCEDE</v>
      </c>
      <c r="BA30" s="55" t="str">
        <f>IF(AX30="","",WORKDAY(AX30,5,FESTIVOS_CO!A:A))</f>
        <v/>
      </c>
      <c r="BB30" s="39"/>
      <c r="BC30" s="40"/>
      <c r="BD30" s="40"/>
      <c r="BE30" s="56" t="str">
        <f t="shared" ca="1" si="13"/>
        <v>NO PROCEDE</v>
      </c>
      <c r="BF30" s="37"/>
      <c r="BG30" s="45"/>
      <c r="BH30" s="37"/>
      <c r="BI30" s="36"/>
      <c r="BJ30" s="37"/>
      <c r="BK30" s="36"/>
      <c r="BL30" s="36"/>
      <c r="BM30" s="53" t="str">
        <f>IF(BJ30="","",WORKDAY(BJ30,5,FESTIVOS_CO!A:A))</f>
        <v/>
      </c>
      <c r="BN30" s="57" t="str">
        <f t="shared" ca="1" si="10"/>
        <v>NO PROCEDE</v>
      </c>
      <c r="BO30" s="54" t="str">
        <f t="shared" ca="1" si="1"/>
        <v>NO PROCEDE AVISO</v>
      </c>
      <c r="BP30" s="37"/>
      <c r="BQ30" s="53" t="str">
        <f>IF(BP30="","",WORKDAY(BP30,5,FESTIVOS_CO!A:A))</f>
        <v/>
      </c>
      <c r="BR30" s="37"/>
      <c r="BS30" s="36" t="s">
        <v>109</v>
      </c>
      <c r="BT30" s="38" t="s">
        <v>113</v>
      </c>
      <c r="BU30" s="58">
        <f>VLOOKUP(BT30,Hoja2!$C:$D,2,0)</f>
        <v>0</v>
      </c>
      <c r="BV30" s="80" t="str">
        <f>IF(
AND(AO30="",BD30="",BQ30=""),
"EN PROCESO NOTIFICACION / COMUNICACION",
IF(
BT30="",
"NO APLICA",
IF(
BU30=60,
IF(AO30&lt;&gt;"",AO30,IF(BD30&lt;&gt;"",BD30,BQ30))+60,
WORKDAY(
IF(AO30&lt;&gt;"",AO30,IF(BD30&lt;&gt;"",BD30,BQ30)),
BU30,
FESTIVOS_CO!A:A
)
)
))</f>
        <v>EN PROCESO NOTIFICACION / COMUNICACION</v>
      </c>
      <c r="BW30" s="44"/>
      <c r="BX30" s="53"/>
      <c r="BY30" s="45"/>
      <c r="BZ30" s="37"/>
      <c r="CA30" s="54" t="str">
        <f t="shared" si="11"/>
        <v>PENDIENTE EJECUTORIA</v>
      </c>
      <c r="CB30" s="59" t="str">
        <f t="shared" si="12"/>
        <v>NO APLICA</v>
      </c>
      <c r="CC30" s="36" t="s">
        <v>109</v>
      </c>
      <c r="CD30" s="40"/>
      <c r="CE30" s="46"/>
      <c r="CF30" s="40"/>
      <c r="CG30" s="40"/>
      <c r="CH30" s="40"/>
      <c r="CI30" s="36" t="s">
        <v>109</v>
      </c>
      <c r="CJ30" s="47"/>
      <c r="CK30" s="40"/>
      <c r="CL30" s="40"/>
      <c r="CM30" s="40"/>
      <c r="CN30" s="40"/>
    </row>
    <row r="31" spans="1:92" ht="57" hidden="1">
      <c r="A31" s="49" t="str">
        <f t="shared" ca="1" si="0"/>
        <v>CITACIÓN COMPLETA EN ESPERA PRESENTACION PERSONAL</v>
      </c>
      <c r="B31" s="58" t="s">
        <v>389</v>
      </c>
      <c r="C31" s="37">
        <v>46031</v>
      </c>
      <c r="D31" s="37">
        <v>46031</v>
      </c>
      <c r="E31" s="49" t="str">
        <f t="shared" si="3"/>
        <v>NOTIFICACIÓN POR AVISO</v>
      </c>
      <c r="F31" s="141">
        <f t="shared" si="4"/>
        <v>46037</v>
      </c>
      <c r="G31" s="49">
        <f t="shared" si="5"/>
        <v>6</v>
      </c>
      <c r="H31" s="51" t="str">
        <f ca="1">IF(
L31="",
"",
IF(
NETWORKDAYS(L31,IF(M31&lt;&gt;"",M31,TODAY()),FESTIVOS_CO!A:A)&gt;2,
"VENCIDO",
IF(
NETWORKDAYS(L31,IF(M31&lt;&gt;"",M31,TODAY()),FESTIVOS_CO!A:A)=2,
"ALERTA",
"A TIEMPO"
)))</f>
        <v>ALERTA</v>
      </c>
      <c r="I31" s="62" t="s">
        <v>390</v>
      </c>
      <c r="J31" s="36" t="s">
        <v>391</v>
      </c>
      <c r="K31" s="37">
        <v>46009</v>
      </c>
      <c r="L31" s="50">
        <v>46030</v>
      </c>
      <c r="M31" s="37">
        <v>46031</v>
      </c>
      <c r="N31" s="52"/>
      <c r="O31" s="52"/>
      <c r="P31" s="36"/>
      <c r="Q31" s="36" t="s">
        <v>99</v>
      </c>
      <c r="R31" s="40"/>
      <c r="S31" s="36"/>
      <c r="T31" s="40"/>
      <c r="U31" s="62" t="s">
        <v>210</v>
      </c>
      <c r="V31" s="81" t="s">
        <v>392</v>
      </c>
      <c r="W31" s="63">
        <v>45929</v>
      </c>
      <c r="X31" s="63"/>
      <c r="Y31" s="40">
        <v>830092726</v>
      </c>
      <c r="Z31" s="36" t="s">
        <v>393</v>
      </c>
      <c r="AA31" s="40" t="s">
        <v>394</v>
      </c>
      <c r="AB31" s="40" t="s">
        <v>395</v>
      </c>
      <c r="AC31" s="69" t="s">
        <v>396</v>
      </c>
      <c r="AD31" s="62" t="s">
        <v>374</v>
      </c>
      <c r="AE31" s="40" t="s">
        <v>113</v>
      </c>
      <c r="AF31" s="40" t="s">
        <v>108</v>
      </c>
      <c r="AG31" s="41" t="s">
        <v>109</v>
      </c>
      <c r="AH31" s="42"/>
      <c r="AI31" s="54" t="str">
        <f t="shared" ca="1" si="6"/>
        <v>NO PROCEDE NOTIFICACIÓN ELECTRÓNICA</v>
      </c>
      <c r="AJ31" s="37" t="s">
        <v>109</v>
      </c>
      <c r="AK31" s="37"/>
      <c r="AL31" s="37"/>
      <c r="AM31" s="53" t="str">
        <f>IF(AK31="","",WORKDAY(AK31,5,FESTIVOS_CO!A:A))</f>
        <v/>
      </c>
      <c r="AN31" s="37"/>
      <c r="AO31" s="37"/>
      <c r="AP31" s="54" t="str">
        <f t="shared" ca="1" si="7"/>
        <v>NOTIFICAR POR CITACION</v>
      </c>
      <c r="AQ31" s="36" t="s">
        <v>340</v>
      </c>
      <c r="AR31" s="43">
        <v>46035</v>
      </c>
      <c r="AS31" s="37">
        <v>46036</v>
      </c>
      <c r="AT31" s="38" t="s">
        <v>397</v>
      </c>
      <c r="AU31" s="37">
        <v>46036</v>
      </c>
      <c r="AV31" s="36" t="s">
        <v>398</v>
      </c>
      <c r="AW31" s="36" t="s">
        <v>99</v>
      </c>
      <c r="AX31" s="37">
        <v>46037</v>
      </c>
      <c r="AY31" s="140">
        <f>IF(AU31="","",WORKDAY(AU31,5,FESTIVOS_CO!A:A))</f>
        <v>46043</v>
      </c>
      <c r="AZ31" s="54" t="str">
        <f t="shared" ca="1" si="14"/>
        <v>CITACIÓN COMPLETA EN ESPERA PRESENTACION PERSONAL</v>
      </c>
      <c r="BA31" s="55">
        <f>IF(AX31="","",WORKDAY(AX31,5,FESTIVOS_CO!A:A))</f>
        <v>46044</v>
      </c>
      <c r="BB31" s="39" t="s">
        <v>109</v>
      </c>
      <c r="BC31" s="40"/>
      <c r="BD31" s="40"/>
      <c r="BE31" s="56" t="str">
        <f t="shared" ca="1" si="13"/>
        <v>HACER AVISO</v>
      </c>
      <c r="BF31" s="37">
        <v>46048</v>
      </c>
      <c r="BG31" s="45">
        <v>46048</v>
      </c>
      <c r="BH31" s="37">
        <v>46049</v>
      </c>
      <c r="BI31" s="38" t="s">
        <v>399</v>
      </c>
      <c r="BJ31" s="37">
        <v>46050</v>
      </c>
      <c r="BK31" s="36" t="s">
        <v>400</v>
      </c>
      <c r="BL31" s="36" t="s">
        <v>99</v>
      </c>
      <c r="BM31" s="53">
        <f>IF(BJ31="","",WORKDAY(BJ31,5,FESTIVOS_CO!A:A))</f>
        <v>46057</v>
      </c>
      <c r="BN31" s="57" t="str">
        <f t="shared" ca="1" si="10"/>
        <v>VERIFICAR SI PROCEDE RECURSO</v>
      </c>
      <c r="BO31" s="54" t="str">
        <f t="shared" ca="1" si="1"/>
        <v>NOTIFICACIÓN POR AVISO COMPLETA</v>
      </c>
      <c r="BP31" s="37"/>
      <c r="BQ31" s="53" t="str">
        <f>IF(BP31="","",WORKDAY(BP31,5,FESTIVOS_CO!A:A))</f>
        <v/>
      </c>
      <c r="BR31" s="37"/>
      <c r="BS31" s="36" t="s">
        <v>99</v>
      </c>
      <c r="BT31" s="38" t="s">
        <v>228</v>
      </c>
      <c r="BU31" s="58">
        <f>VLOOKUP(BT31,Hoja2!$C:$D,2,0)</f>
        <v>10</v>
      </c>
      <c r="BV31" s="80" t="str">
        <f>IF(
AND(AO31="",BD31="",BQ31=""),
"EN PROCESO NOTIFICACION / COMUNICACION",
IF(
BT31="",
"NO APLICA",
IF(
BU31=60,
IF(AO31&lt;&gt;"",AO31,IF(BD31&lt;&gt;"",BD31,BQ31))+60,
WORKDAY(
IF(AO31&lt;&gt;"",AO31,IF(BD31&lt;&gt;"",BD31,BQ31)),
BU31,
FESTIVOS_CO!A:A
)
)
))</f>
        <v>EN PROCESO NOTIFICACION / COMUNICACION</v>
      </c>
      <c r="BW31" s="36" t="s">
        <v>99</v>
      </c>
      <c r="BX31" s="53"/>
      <c r="BY31" s="45"/>
      <c r="BZ31" s="37"/>
      <c r="CA31" s="54" t="str">
        <f t="shared" si="11"/>
        <v>PENDIENTE HACER EJECUTORIA</v>
      </c>
      <c r="CB31" s="59" t="str">
        <f t="shared" si="12"/>
        <v/>
      </c>
      <c r="CC31" s="36"/>
      <c r="CD31" s="40"/>
      <c r="CE31" s="46"/>
      <c r="CF31" s="40"/>
      <c r="CG31" s="40"/>
      <c r="CH31" s="40"/>
      <c r="CI31" s="36"/>
      <c r="CJ31" s="47"/>
      <c r="CK31" s="40"/>
      <c r="CL31" s="40"/>
      <c r="CM31" s="40"/>
      <c r="CN31" s="40"/>
    </row>
    <row r="32" spans="1:92" ht="57" hidden="1">
      <c r="A32" s="49" t="str">
        <f t="shared" si="0"/>
        <v>TERMINADO PRODUCTO NO CONFORME</v>
      </c>
      <c r="B32" s="58" t="s">
        <v>389</v>
      </c>
      <c r="C32" s="37">
        <v>46031</v>
      </c>
      <c r="D32" s="37">
        <v>46031</v>
      </c>
      <c r="E32" s="49" t="str">
        <f t="shared" si="3"/>
        <v>PENDIENTE NOTIFICACIÓN</v>
      </c>
      <c r="F32" s="141" t="str">
        <f t="shared" si="4"/>
        <v>PENDIENTE NOTIFICACIÓN</v>
      </c>
      <c r="G32" s="49" t="str">
        <f t="shared" si="5"/>
        <v/>
      </c>
      <c r="H32" s="51" t="str">
        <f ca="1">IF(
L32="",
"",
IF(
NETWORKDAYS(L32,IF(M32&lt;&gt;"",M32,TODAY()),FESTIVOS_CO!A:A)&gt;2,
"VENCIDO",
IF(
NETWORKDAYS(L32,IF(M32&lt;&gt;"",M32,TODAY()),FESTIVOS_CO!A:A)=2,
"ALERTA",
"A TIEMPO"
)))</f>
        <v>ALERTA</v>
      </c>
      <c r="I32" s="117" t="s">
        <v>401</v>
      </c>
      <c r="J32" s="36" t="s">
        <v>402</v>
      </c>
      <c r="K32" s="37">
        <v>46009</v>
      </c>
      <c r="L32" s="50">
        <v>46030</v>
      </c>
      <c r="M32" s="37">
        <v>46031</v>
      </c>
      <c r="N32" s="52"/>
      <c r="O32" s="52"/>
      <c r="P32" s="36"/>
      <c r="Q32" s="36" t="s">
        <v>109</v>
      </c>
      <c r="R32" s="40" t="s">
        <v>403</v>
      </c>
      <c r="S32" s="36"/>
      <c r="T32" s="40"/>
      <c r="U32" s="62" t="s">
        <v>210</v>
      </c>
      <c r="V32" s="81" t="s">
        <v>404</v>
      </c>
      <c r="W32" s="63">
        <v>45785</v>
      </c>
      <c r="X32" s="63"/>
      <c r="Y32" s="40">
        <v>804011987</v>
      </c>
      <c r="Z32" s="38" t="s">
        <v>405</v>
      </c>
      <c r="AA32" s="40" t="s">
        <v>406</v>
      </c>
      <c r="AB32" s="40"/>
      <c r="AC32" s="69" t="s">
        <v>407</v>
      </c>
      <c r="AD32" s="62" t="s">
        <v>374</v>
      </c>
      <c r="AE32" s="40" t="s">
        <v>113</v>
      </c>
      <c r="AF32" s="40" t="s">
        <v>108</v>
      </c>
      <c r="AG32" s="41" t="s">
        <v>109</v>
      </c>
      <c r="AH32" s="42"/>
      <c r="AI32" s="54" t="str">
        <f t="shared" ca="1" si="6"/>
        <v>PENDIENTE NOTIFICACIÓN ELECTRÓNICA</v>
      </c>
      <c r="AJ32" s="37"/>
      <c r="AK32" s="37"/>
      <c r="AL32" s="37"/>
      <c r="AM32" s="53" t="str">
        <f>IF(AK32="","",WORKDAY(AK32,5,FESTIVOS_CO!A:A))</f>
        <v/>
      </c>
      <c r="AN32" s="37"/>
      <c r="AO32" s="37"/>
      <c r="AP32" s="54" t="str">
        <f t="shared" ca="1" si="7"/>
        <v>NO APLICA</v>
      </c>
      <c r="AQ32" s="36"/>
      <c r="AR32" s="43"/>
      <c r="AS32" s="37"/>
      <c r="AT32" s="36"/>
      <c r="AU32" s="37"/>
      <c r="AV32" s="36"/>
      <c r="AW32" s="36"/>
      <c r="AX32" s="37"/>
      <c r="AY32" s="140" t="str">
        <f>IF(AU32="","",WORKDAY(AU32,5,FESTIVOS_CO!A:A))</f>
        <v/>
      </c>
      <c r="AZ32" s="54" t="str">
        <f t="shared" ca="1" si="14"/>
        <v>NO APLICA</v>
      </c>
      <c r="BA32" s="55" t="str">
        <f>IF(AX32="","",WORKDAY(AX32,5,FESTIVOS_CO!A:A))</f>
        <v/>
      </c>
      <c r="BB32" s="39"/>
      <c r="BC32" s="40"/>
      <c r="BD32" s="40"/>
      <c r="BE32" s="56" t="str">
        <f t="shared" ca="1" si="13"/>
        <v>NO APLICA</v>
      </c>
      <c r="BF32" s="37"/>
      <c r="BG32" s="45"/>
      <c r="BH32" s="37"/>
      <c r="BI32" s="36"/>
      <c r="BJ32" s="37"/>
      <c r="BK32" s="36"/>
      <c r="BL32" s="36"/>
      <c r="BM32" s="53" t="str">
        <f>IF(BJ32="","",WORKDAY(BJ32,5,FESTIVOS_CO!A:A))</f>
        <v/>
      </c>
      <c r="BN32" s="57" t="str">
        <f t="shared" ca="1" si="10"/>
        <v>PENDIENTE HACER AVISO</v>
      </c>
      <c r="BO32" s="54" t="str">
        <f t="shared" ca="1" si="1"/>
        <v>EN TRÁMITE NOTIF. POR AVISO</v>
      </c>
      <c r="BP32" s="37"/>
      <c r="BQ32" s="53" t="str">
        <f>IF(BP32="","",WORKDAY(BP32,5,FESTIVOS_CO!A:A))</f>
        <v/>
      </c>
      <c r="BR32" s="37"/>
      <c r="BS32" s="36"/>
      <c r="BT32" s="38"/>
      <c r="BU32" s="58" t="e">
        <f>VLOOKUP(BT32,Hoja2!$C:$D,2,0)</f>
        <v>#N/A</v>
      </c>
      <c r="BV32" s="80" t="str">
        <f>IF(
AND(AO32="",BD32="",BQ32=""),
"EN PROCESO NOTIFICACION / COMUNICACION",
IF(
BT32="",
"NO APLICA",
IF(
BU32=60,
IF(AO32&lt;&gt;"",AO32,IF(BD32&lt;&gt;"",BD32,BQ32))+60,
WORKDAY(
IF(AO32&lt;&gt;"",AO32,IF(BD32&lt;&gt;"",BD32,BQ32)),
BU32,
FESTIVOS_CO!A:A
)
)
))</f>
        <v>EN PROCESO NOTIFICACION / COMUNICACION</v>
      </c>
      <c r="BW32" s="44"/>
      <c r="BX32" s="53"/>
      <c r="BY32" s="45"/>
      <c r="BZ32" s="37"/>
      <c r="CA32" s="54" t="str">
        <f t="shared" si="11"/>
        <v>PENDIENTE EJECUTORIA</v>
      </c>
      <c r="CB32" s="59" t="str">
        <f t="shared" si="12"/>
        <v/>
      </c>
      <c r="CC32" s="36"/>
      <c r="CD32" s="40"/>
      <c r="CE32" s="46"/>
      <c r="CF32" s="40"/>
      <c r="CG32" s="40"/>
      <c r="CH32" s="40"/>
      <c r="CI32" s="36"/>
      <c r="CJ32" s="47"/>
      <c r="CK32" s="40"/>
      <c r="CL32" s="40"/>
      <c r="CM32" s="40"/>
      <c r="CN32" s="40"/>
    </row>
    <row r="33" spans="1:92" ht="42.75" hidden="1">
      <c r="A33" s="49" t="str">
        <f t="shared" ca="1" si="0"/>
        <v>PROCESO EJECUTORIA TERMINADO</v>
      </c>
      <c r="B33" s="58" t="s">
        <v>389</v>
      </c>
      <c r="C33" s="37">
        <v>46031</v>
      </c>
      <c r="D33" s="37">
        <v>46031</v>
      </c>
      <c r="E33" s="49" t="str">
        <f t="shared" si="3"/>
        <v>NOTIFICACIÓN ELECTRÓNICA</v>
      </c>
      <c r="F33" s="141">
        <f t="shared" si="4"/>
        <v>46036</v>
      </c>
      <c r="G33" s="49">
        <f t="shared" si="5"/>
        <v>5</v>
      </c>
      <c r="H33" s="51" t="str">
        <f ca="1">IF(
L33="",
"",
IF(
NETWORKDAYS(L33,IF(M33&lt;&gt;"",M33,TODAY()),FESTIVOS_CO!A:A)&gt;2,
"VENCIDO",
IF(
NETWORKDAYS(L33,IF(M33&lt;&gt;"",M33,TODAY()),FESTIVOS_CO!A:A)=2,
"ALERTA",
"A TIEMPO"
)))</f>
        <v>ALERTA</v>
      </c>
      <c r="I33" s="62" t="s">
        <v>408</v>
      </c>
      <c r="J33" s="36" t="s">
        <v>409</v>
      </c>
      <c r="K33" s="37">
        <v>46009</v>
      </c>
      <c r="L33" s="50">
        <v>46030</v>
      </c>
      <c r="M33" s="37">
        <v>46031</v>
      </c>
      <c r="N33" s="52"/>
      <c r="O33" s="52"/>
      <c r="P33" s="36"/>
      <c r="Q33" s="36" t="s">
        <v>99</v>
      </c>
      <c r="R33" s="40"/>
      <c r="S33" s="36"/>
      <c r="T33" s="40"/>
      <c r="U33" s="62" t="s">
        <v>210</v>
      </c>
      <c r="V33" s="81">
        <v>2022006746</v>
      </c>
      <c r="W33" s="63">
        <v>44645</v>
      </c>
      <c r="X33" s="63"/>
      <c r="Y33" s="40">
        <v>890911846</v>
      </c>
      <c r="Z33" s="38" t="s">
        <v>410</v>
      </c>
      <c r="AA33" s="40" t="s">
        <v>411</v>
      </c>
      <c r="AB33" s="40"/>
      <c r="AC33" s="69" t="s">
        <v>412</v>
      </c>
      <c r="AD33" s="62" t="s">
        <v>374</v>
      </c>
      <c r="AE33" s="40" t="s">
        <v>113</v>
      </c>
      <c r="AF33" s="40" t="s">
        <v>108</v>
      </c>
      <c r="AG33" s="41" t="s">
        <v>109</v>
      </c>
      <c r="AH33" s="42"/>
      <c r="AI33" s="54" t="str">
        <f t="shared" ca="1" si="6"/>
        <v>NOTIFICACIÓN ELECTRÓNICA EFECTIVA</v>
      </c>
      <c r="AJ33" s="37" t="s">
        <v>99</v>
      </c>
      <c r="AK33" s="37">
        <v>46031</v>
      </c>
      <c r="AL33" s="37" t="s">
        <v>99</v>
      </c>
      <c r="AM33" s="53">
        <f>IF(AK33="","",WORKDAY(AK33,5,FESTIVOS_CO!A:A))</f>
        <v>46041</v>
      </c>
      <c r="AN33" s="37" t="s">
        <v>99</v>
      </c>
      <c r="AO33" s="37">
        <v>46036</v>
      </c>
      <c r="AP33" s="54" t="str">
        <f t="shared" ca="1" si="7"/>
        <v>NO PROCEDE CITACION</v>
      </c>
      <c r="AQ33" s="36"/>
      <c r="AR33" s="43"/>
      <c r="AS33" s="37"/>
      <c r="AT33" s="36"/>
      <c r="AU33" s="37"/>
      <c r="AV33" s="36"/>
      <c r="AW33" s="36"/>
      <c r="AX33" s="37"/>
      <c r="AY33" s="140" t="str">
        <f>IF(AU33="","",WORKDAY(AU33,5,FESTIVOS_CO!A:A))</f>
        <v/>
      </c>
      <c r="AZ33" s="54" t="str">
        <f t="shared" ca="1" si="14"/>
        <v>NO PROCEDE</v>
      </c>
      <c r="BA33" s="55" t="str">
        <f>IF(AX33="","",WORKDAY(AX33,5,FESTIVOS_CO!A:A))</f>
        <v/>
      </c>
      <c r="BB33" s="39"/>
      <c r="BC33" s="40"/>
      <c r="BD33" s="40"/>
      <c r="BE33" s="56" t="str">
        <f t="shared" ca="1" si="13"/>
        <v>NO PROCEDE</v>
      </c>
      <c r="BF33" s="37"/>
      <c r="BG33" s="45"/>
      <c r="BH33" s="37"/>
      <c r="BI33" s="36"/>
      <c r="BJ33" s="37"/>
      <c r="BK33" s="36"/>
      <c r="BL33" s="36"/>
      <c r="BM33" s="53" t="str">
        <f>IF(BJ33="","",WORKDAY(BJ33,5,FESTIVOS_CO!A:A))</f>
        <v/>
      </c>
      <c r="BN33" s="57" t="str">
        <f t="shared" ca="1" si="10"/>
        <v>NO PROCEDE</v>
      </c>
      <c r="BO33" s="54" t="str">
        <f t="shared" ca="1" si="1"/>
        <v>NO PROCEDE AVISO</v>
      </c>
      <c r="BP33" s="37"/>
      <c r="BQ33" s="53" t="str">
        <f>IF(BP33="","",WORKDAY(BP33,5,FESTIVOS_CO!A:A))</f>
        <v/>
      </c>
      <c r="BR33" s="37"/>
      <c r="BS33" s="36" t="s">
        <v>99</v>
      </c>
      <c r="BT33" s="38" t="s">
        <v>228</v>
      </c>
      <c r="BU33" s="58">
        <f>VLOOKUP(BT33,Hoja2!$C:$D,2,0)</f>
        <v>10</v>
      </c>
      <c r="BV33" s="80">
        <f>IF(
AND(AO33="",BD33="",BQ33=""),
"EN PROCESO NOTIFICACION / COMUNICACION",
IF(
BT33="",
"NO APLICA",
IF(
BU33=60,
IF(AO33&lt;&gt;"",AO33,IF(BD33&lt;&gt;"",BD33,BQ33))+60,
WORKDAY(
IF(AO33&lt;&gt;"",AO33,IF(BD33&lt;&gt;"",BD33,BQ33)),
BU33,
FESTIVOS_CO!A:A
)
)
))</f>
        <v>46050</v>
      </c>
      <c r="BW33" s="44" t="s">
        <v>99</v>
      </c>
      <c r="BX33" s="53"/>
      <c r="BY33" s="45">
        <v>46050</v>
      </c>
      <c r="BZ33" s="37">
        <v>46052</v>
      </c>
      <c r="CA33" s="54" t="str">
        <f t="shared" si="11"/>
        <v>PROCESO EJECUTORIA TERMINADO</v>
      </c>
      <c r="CB33" s="59" t="str">
        <f t="shared" si="12"/>
        <v>NO APLICA</v>
      </c>
      <c r="CC33" s="36" t="s">
        <v>109</v>
      </c>
      <c r="CD33" s="40"/>
      <c r="CE33" s="46"/>
      <c r="CF33" s="40"/>
      <c r="CG33" s="40"/>
      <c r="CH33" s="40"/>
      <c r="CI33" s="36" t="s">
        <v>109</v>
      </c>
      <c r="CJ33" s="47"/>
      <c r="CK33" s="40"/>
      <c r="CL33" s="40"/>
      <c r="CM33" s="40"/>
      <c r="CN33" s="40"/>
    </row>
    <row r="34" spans="1:92" ht="42.75" hidden="1">
      <c r="A34" s="49" t="str">
        <f t="shared" ref="A34:A66" ca="1" si="15">IF(
AND(Q34="NO",S34&lt;&gt;"SI"),
"TERMINADO PRODUCTO NO CONFORME",
IF(
AND(
COUNTBLANK(AJ34:AO34)=COLUMNS(AJ34:AO34),
COUNTBLANK(AQ34:AY34)=COLUMNS(AQ34:AY34),
COUNTBLANK(BC34:BD34)=COLUMNS(BC34:BD34),
COUNTBLANK(BF34:BM34)=COLUMNS(BF34:BM34),
COUNTBLANK(BP34:BR34)=COLUMNS(BP34:BR34)
),
"SIN GESTIÓN",
IF(
AND(BC34&lt;&gt;"",BD34&lt;&gt;"",AO34="",AX34="",BQ34=""),
"NOTIFICADO POR CONDUCTA CONCLUYENTE",
IF(
AI34="NOTIFICACIÓN ELECTRÓNICA EFECTIVA",
CA34,
IF(
OR(
AI34="NO PROCEDE NOTIFICACIÓN ELECTRÓNICA",
AI34="REALIZAR CITACIÓN",
AI34="NOTIFICACIÓN ELECTRÓNICA NO EFECTIVA"
),
IF(
AZ34="HACER AVISO",
IF(
OR(
BN34="NOTIFICACIÓN POR AVISO TERMINADA",
BN34="NOTIFICACIÓN PERSONAL COMPLETA"
),
CA34,
BN34
),
AZ34
),
AI34
)
)
)
))</f>
        <v>PROCESO EJECUTORIA TERMINADO</v>
      </c>
      <c r="B34" s="58" t="s">
        <v>389</v>
      </c>
      <c r="C34" s="37">
        <v>46031</v>
      </c>
      <c r="D34" s="37">
        <v>46031</v>
      </c>
      <c r="E34" s="49" t="str">
        <f t="shared" si="3"/>
        <v>NOTIFICACIÓN ELECTRÓNICA</v>
      </c>
      <c r="F34" s="141">
        <f t="shared" si="4"/>
        <v>46031</v>
      </c>
      <c r="G34" s="49">
        <f t="shared" si="5"/>
        <v>0</v>
      </c>
      <c r="H34" s="51" t="str">
        <f ca="1">IF(
L34="",
"",
IF(
NETWORKDAYS(L34,IF(M34&lt;&gt;"",M34,TODAY()),FESTIVOS_CO!A:A)&gt;2,
"VENCIDO",
IF(
NETWORKDAYS(L34,IF(M34&lt;&gt;"",M34,TODAY()),FESTIVOS_CO!A:A)=2,
"ALERTA",
"A TIEMPO"
)))</f>
        <v>ALERTA</v>
      </c>
      <c r="I34" s="62" t="s">
        <v>413</v>
      </c>
      <c r="J34" s="36" t="s">
        <v>414</v>
      </c>
      <c r="K34" s="37">
        <v>46009</v>
      </c>
      <c r="L34" s="50">
        <v>46030</v>
      </c>
      <c r="M34" s="37">
        <v>46031</v>
      </c>
      <c r="N34" s="52"/>
      <c r="O34" s="52"/>
      <c r="P34" s="36"/>
      <c r="Q34" s="36" t="s">
        <v>99</v>
      </c>
      <c r="R34" s="40"/>
      <c r="S34" s="36"/>
      <c r="T34" s="40"/>
      <c r="U34" s="62" t="s">
        <v>210</v>
      </c>
      <c r="V34" s="81">
        <v>2024018799</v>
      </c>
      <c r="W34" s="63">
        <v>45652</v>
      </c>
      <c r="X34" s="63"/>
      <c r="Y34" s="40">
        <v>901639853</v>
      </c>
      <c r="Z34" s="36" t="s">
        <v>415</v>
      </c>
      <c r="AA34" s="40" t="s">
        <v>416</v>
      </c>
      <c r="AB34" s="40" t="s">
        <v>395</v>
      </c>
      <c r="AC34" s="69" t="s">
        <v>417</v>
      </c>
      <c r="AD34" s="62" t="s">
        <v>418</v>
      </c>
      <c r="AE34" s="40" t="s">
        <v>113</v>
      </c>
      <c r="AF34" s="40" t="s">
        <v>419</v>
      </c>
      <c r="AG34" s="41" t="s">
        <v>109</v>
      </c>
      <c r="AH34" s="42"/>
      <c r="AI34" s="54" t="str">
        <f t="shared" ca="1" si="6"/>
        <v>NOTIFICACIÓN ELECTRÓNICA EFECTIVA</v>
      </c>
      <c r="AJ34" s="37" t="s">
        <v>99</v>
      </c>
      <c r="AK34" s="37">
        <v>46031</v>
      </c>
      <c r="AL34" s="37" t="s">
        <v>99</v>
      </c>
      <c r="AM34" s="53">
        <f>IF(AK34="","",WORKDAY(AK34,5,FESTIVOS_CO!A:A))</f>
        <v>46041</v>
      </c>
      <c r="AN34" s="37" t="s">
        <v>99</v>
      </c>
      <c r="AO34" s="37">
        <v>46031</v>
      </c>
      <c r="AP34" s="54" t="str">
        <f t="shared" ca="1" si="7"/>
        <v>NO PROCEDE CITACION</v>
      </c>
      <c r="AQ34" s="36"/>
      <c r="AR34" s="43"/>
      <c r="AS34" s="37"/>
      <c r="AT34" s="36"/>
      <c r="AU34" s="37"/>
      <c r="AV34" s="36"/>
      <c r="AW34" s="36"/>
      <c r="AX34" s="37"/>
      <c r="AY34" s="140" t="str">
        <f>IF(AU34="","",WORKDAY(AU34,5,FESTIVOS_CO!A:A))</f>
        <v/>
      </c>
      <c r="AZ34" s="54" t="str">
        <f t="shared" ca="1" si="14"/>
        <v>NO PROCEDE</v>
      </c>
      <c r="BA34" s="55" t="str">
        <f>IF(AX34="","",WORKDAY(AX34,5,FESTIVOS_CO!A:A))</f>
        <v/>
      </c>
      <c r="BB34" s="39"/>
      <c r="BC34" s="40"/>
      <c r="BD34" s="40"/>
      <c r="BE34" s="56" t="str">
        <f t="shared" ca="1" si="13"/>
        <v>NO PROCEDE</v>
      </c>
      <c r="BF34" s="37"/>
      <c r="BG34" s="45"/>
      <c r="BH34" s="37"/>
      <c r="BI34" s="36"/>
      <c r="BJ34" s="37"/>
      <c r="BK34" s="36"/>
      <c r="BL34" s="36"/>
      <c r="BM34" s="53" t="str">
        <f>IF(BJ34="","",WORKDAY(BJ34,5,FESTIVOS_CO!A:A))</f>
        <v/>
      </c>
      <c r="BN34" s="57" t="str">
        <f t="shared" ca="1" si="10"/>
        <v>NO PROCEDE</v>
      </c>
      <c r="BO34" s="54" t="str">
        <f t="shared" ca="1" si="1"/>
        <v>NO PROCEDE AVISO</v>
      </c>
      <c r="BP34" s="37"/>
      <c r="BQ34" s="53" t="str">
        <f>IF(BP34="","",WORKDAY(BP34,5,FESTIVOS_CO!A:A))</f>
        <v/>
      </c>
      <c r="BR34" s="37"/>
      <c r="BS34" s="36" t="s">
        <v>99</v>
      </c>
      <c r="BT34" s="38" t="s">
        <v>228</v>
      </c>
      <c r="BU34" s="58">
        <f>VLOOKUP(BT34,Hoja2!$C:$D,2,0)</f>
        <v>10</v>
      </c>
      <c r="BV34" s="80">
        <f>IF(
AND(AO34="",BD34="",BQ34=""),
"EN PROCESO NOTIFICACION / COMUNICACION",
IF(
BT34="",
"NO APLICA",
IF(
BU34=60,
IF(AO34&lt;&gt;"",AO34,IF(BD34&lt;&gt;"",BD34,BQ34))+60,
WORKDAY(
IF(AO34&lt;&gt;"",AO34,IF(BD34&lt;&gt;"",BD34,BQ34)),
BU34,
FESTIVOS_CO!A:A
)
)
))</f>
        <v>46048</v>
      </c>
      <c r="BW34" s="44" t="s">
        <v>99</v>
      </c>
      <c r="BX34" s="53">
        <v>46048</v>
      </c>
      <c r="BY34" s="45">
        <v>46048</v>
      </c>
      <c r="BZ34" s="37">
        <v>46049</v>
      </c>
      <c r="CA34" s="54" t="str">
        <f t="shared" si="11"/>
        <v>PROCESO EJECUTORIA TERMINADO</v>
      </c>
      <c r="CB34" s="59" t="str">
        <f t="shared" si="12"/>
        <v>NO APLICA</v>
      </c>
      <c r="CC34" s="36" t="s">
        <v>109</v>
      </c>
      <c r="CD34" s="40"/>
      <c r="CE34" s="46"/>
      <c r="CF34" s="40"/>
      <c r="CG34" s="40"/>
      <c r="CH34" s="40"/>
      <c r="CI34" s="36" t="s">
        <v>99</v>
      </c>
      <c r="CJ34" s="170">
        <v>46050</v>
      </c>
      <c r="CK34" s="37">
        <v>46052</v>
      </c>
      <c r="CL34" s="38" t="s">
        <v>420</v>
      </c>
      <c r="CM34" s="37">
        <v>46052</v>
      </c>
      <c r="CN34" s="37">
        <v>46055</v>
      </c>
    </row>
    <row r="35" spans="1:92" ht="57" hidden="1">
      <c r="A35" s="49" t="str">
        <f t="shared" si="15"/>
        <v>TERMINADO PRODUCTO NO CONFORME</v>
      </c>
      <c r="B35" s="58" t="s">
        <v>389</v>
      </c>
      <c r="C35" s="37">
        <v>46031</v>
      </c>
      <c r="D35" s="37">
        <v>46031</v>
      </c>
      <c r="E35" s="49" t="str">
        <f t="shared" si="3"/>
        <v>PENDIENTE NOTIFICACIÓN</v>
      </c>
      <c r="F35" s="141" t="str">
        <f t="shared" si="4"/>
        <v>PENDIENTE NOTIFICACIÓN</v>
      </c>
      <c r="G35" s="49" t="str">
        <f t="shared" si="5"/>
        <v/>
      </c>
      <c r="H35" s="51" t="str">
        <f ca="1">IF(
L35="",
"",
IF(
NETWORKDAYS(L35,IF(M35&lt;&gt;"",M35,TODAY()),FESTIVOS_CO!A:A)&gt;2,
"VENCIDO",
IF(
NETWORKDAYS(L35,IF(M35&lt;&gt;"",M35,TODAY()),FESTIVOS_CO!A:A)=2,
"ALERTA",
"A TIEMPO"
)))</f>
        <v>ALERTA</v>
      </c>
      <c r="I35" s="89" t="s">
        <v>421</v>
      </c>
      <c r="J35" s="36" t="s">
        <v>422</v>
      </c>
      <c r="K35" s="37">
        <v>46009</v>
      </c>
      <c r="L35" s="50">
        <v>46030</v>
      </c>
      <c r="M35" s="37">
        <v>46031</v>
      </c>
      <c r="N35" s="52"/>
      <c r="O35" s="52"/>
      <c r="P35" s="36"/>
      <c r="Q35" s="36" t="s">
        <v>109</v>
      </c>
      <c r="R35" s="62" t="s">
        <v>423</v>
      </c>
      <c r="S35" s="36"/>
      <c r="T35" s="40"/>
      <c r="U35" s="62" t="s">
        <v>210</v>
      </c>
      <c r="V35" s="81" t="s">
        <v>424</v>
      </c>
      <c r="W35" s="63">
        <v>45905</v>
      </c>
      <c r="X35" s="63"/>
      <c r="Y35" s="40">
        <v>901854782</v>
      </c>
      <c r="Z35" s="36" t="s">
        <v>425</v>
      </c>
      <c r="AA35" s="40" t="s">
        <v>426</v>
      </c>
      <c r="AB35" s="40"/>
      <c r="AC35" s="69" t="s">
        <v>427</v>
      </c>
      <c r="AD35" s="62" t="s">
        <v>428</v>
      </c>
      <c r="AE35" s="40" t="s">
        <v>113</v>
      </c>
      <c r="AF35" s="40" t="s">
        <v>108</v>
      </c>
      <c r="AG35" s="41" t="s">
        <v>109</v>
      </c>
      <c r="AH35" s="42"/>
      <c r="AI35" s="54" t="str">
        <f t="shared" ca="1" si="6"/>
        <v>PENDIENTE NOTIFICACIÓN ELECTRÓNICA</v>
      </c>
      <c r="AJ35" s="37"/>
      <c r="AK35" s="37"/>
      <c r="AL35" s="37"/>
      <c r="AM35" s="53" t="str">
        <f>IF(AK35="","",WORKDAY(AK35,5,FESTIVOS_CO!A:A))</f>
        <v/>
      </c>
      <c r="AN35" s="37"/>
      <c r="AO35" s="37"/>
      <c r="AP35" s="54" t="str">
        <f t="shared" ca="1" si="7"/>
        <v>NO APLICA</v>
      </c>
      <c r="AQ35" s="36"/>
      <c r="AR35" s="43"/>
      <c r="AS35" s="37"/>
      <c r="AT35" s="36"/>
      <c r="AU35" s="37"/>
      <c r="AV35" s="36"/>
      <c r="AW35" s="36"/>
      <c r="AX35" s="37"/>
      <c r="AY35" s="140" t="str">
        <f>IF(AU35="","",WORKDAY(AU35,5,FESTIVOS_CO!A:A))</f>
        <v/>
      </c>
      <c r="AZ35" s="54" t="str">
        <f t="shared" ca="1" si="14"/>
        <v>NO APLICA</v>
      </c>
      <c r="BA35" s="55" t="str">
        <f>IF(AX35="","",WORKDAY(AX35,5,FESTIVOS_CO!A:A))</f>
        <v/>
      </c>
      <c r="BB35" s="39"/>
      <c r="BC35" s="40"/>
      <c r="BD35" s="40"/>
      <c r="BE35" s="56" t="str">
        <f t="shared" ca="1" si="13"/>
        <v>NO APLICA</v>
      </c>
      <c r="BF35" s="37"/>
      <c r="BG35" s="45"/>
      <c r="BH35" s="37"/>
      <c r="BI35" s="36"/>
      <c r="BJ35" s="37"/>
      <c r="BK35" s="36"/>
      <c r="BL35" s="36"/>
      <c r="BM35" s="53" t="str">
        <f>IF(BJ35="","",WORKDAY(BJ35,5,FESTIVOS_CO!A:A))</f>
        <v/>
      </c>
      <c r="BN35" s="57" t="str">
        <f t="shared" ca="1" si="10"/>
        <v>PENDIENTE HACER AVISO</v>
      </c>
      <c r="BO35" s="54" t="str">
        <f t="shared" ca="1" si="1"/>
        <v>EN TRÁMITE NOTIF. POR AVISO</v>
      </c>
      <c r="BP35" s="37"/>
      <c r="BQ35" s="53" t="str">
        <f>IF(BP35="","",WORKDAY(BP35,5,FESTIVOS_CO!A:A))</f>
        <v/>
      </c>
      <c r="BR35" s="37"/>
      <c r="BS35" s="36"/>
      <c r="BT35" s="38"/>
      <c r="BU35" s="58" t="e">
        <f>VLOOKUP(BT35,Hoja2!$C:$D,2,0)</f>
        <v>#N/A</v>
      </c>
      <c r="BV35" s="80" t="str">
        <f>IF(
AND(AO35="",BD35="",BQ35=""),
"EN PROCESO NOTIFICACION / COMUNICACION",
IF(
BT35="",
"NO APLICA",
IF(
BU35=60,
IF(AO35&lt;&gt;"",AO35,IF(BD35&lt;&gt;"",BD35,BQ35))+60,
WORKDAY(
IF(AO35&lt;&gt;"",AO35,IF(BD35&lt;&gt;"",BD35,BQ35)),
BU35,
FESTIVOS_CO!A:A
)
)
))</f>
        <v>EN PROCESO NOTIFICACION / COMUNICACION</v>
      </c>
      <c r="BW35" s="44"/>
      <c r="BX35" s="53"/>
      <c r="BY35" s="45"/>
      <c r="BZ35" s="37"/>
      <c r="CA35" s="54" t="str">
        <f t="shared" si="11"/>
        <v>PENDIENTE EJECUTORIA</v>
      </c>
      <c r="CB35" s="59" t="str">
        <f t="shared" si="12"/>
        <v/>
      </c>
      <c r="CC35" s="36"/>
      <c r="CD35" s="40"/>
      <c r="CE35" s="46"/>
      <c r="CF35" s="40"/>
      <c r="CG35" s="40"/>
      <c r="CH35" s="40"/>
      <c r="CI35" s="36"/>
      <c r="CJ35" s="47"/>
      <c r="CK35" s="40"/>
      <c r="CL35" s="40"/>
      <c r="CM35" s="40"/>
      <c r="CN35" s="40"/>
    </row>
    <row r="36" spans="1:92" ht="57" hidden="1">
      <c r="A36" s="49" t="str">
        <f t="shared" ca="1" si="15"/>
        <v>PENDIENTE GESTIONAR CITACIÓN</v>
      </c>
      <c r="B36" s="58" t="s">
        <v>389</v>
      </c>
      <c r="C36" s="37">
        <v>46031</v>
      </c>
      <c r="D36" s="37">
        <v>46031</v>
      </c>
      <c r="E36" s="49" t="str">
        <f t="shared" si="3"/>
        <v>NOTIFICACIÓN POR AVISO</v>
      </c>
      <c r="F36" s="141" t="str">
        <f t="shared" si="4"/>
        <v/>
      </c>
      <c r="G36" s="49" t="str">
        <f t="shared" si="5"/>
        <v/>
      </c>
      <c r="H36" s="51" t="str">
        <f ca="1">IF(
L36="",
"",
IF(
NETWORKDAYS(L36,IF(M36&lt;&gt;"",M36,TODAY()),FESTIVOS_CO!A:A)&gt;2,
"VENCIDO",
IF(
NETWORKDAYS(L36,IF(M36&lt;&gt;"",M36,TODAY()),FESTIVOS_CO!A:A)=2,
"ALERTA",
"A TIEMPO"
)))</f>
        <v>ALERTA</v>
      </c>
      <c r="I36" s="62" t="s">
        <v>429</v>
      </c>
      <c r="J36" s="36" t="s">
        <v>430</v>
      </c>
      <c r="K36" s="37">
        <v>46009</v>
      </c>
      <c r="L36" s="50">
        <v>46030</v>
      </c>
      <c r="M36" s="37">
        <v>46031</v>
      </c>
      <c r="N36" s="52"/>
      <c r="O36" s="52"/>
      <c r="P36" s="36"/>
      <c r="Q36" s="36" t="s">
        <v>99</v>
      </c>
      <c r="R36" s="40"/>
      <c r="S36" s="36"/>
      <c r="T36" s="40"/>
      <c r="U36" s="62" t="s">
        <v>210</v>
      </c>
      <c r="V36" s="81" t="s">
        <v>431</v>
      </c>
      <c r="W36" s="63">
        <v>45800</v>
      </c>
      <c r="X36" s="63"/>
      <c r="Y36" s="40">
        <v>900601034</v>
      </c>
      <c r="Z36" s="36" t="s">
        <v>432</v>
      </c>
      <c r="AA36" s="40" t="s">
        <v>433</v>
      </c>
      <c r="AB36" s="40"/>
      <c r="AC36" s="69" t="s">
        <v>434</v>
      </c>
      <c r="AD36" s="62" t="s">
        <v>428</v>
      </c>
      <c r="AE36" s="40" t="s">
        <v>113</v>
      </c>
      <c r="AF36" s="40" t="s">
        <v>435</v>
      </c>
      <c r="AG36" s="41" t="s">
        <v>109</v>
      </c>
      <c r="AH36" s="42"/>
      <c r="AI36" s="54" t="str">
        <f t="shared" ca="1" si="6"/>
        <v>REALIZAR CITACIÓN</v>
      </c>
      <c r="AJ36" s="37" t="s">
        <v>99</v>
      </c>
      <c r="AK36" s="37">
        <v>46031</v>
      </c>
      <c r="AL36" s="37" t="s">
        <v>109</v>
      </c>
      <c r="AM36" s="53">
        <f>IF(AK36="","",WORKDAY(AK36,5,FESTIVOS_CO!A:A))</f>
        <v>46041</v>
      </c>
      <c r="AN36" s="37"/>
      <c r="AO36" s="37"/>
      <c r="AP36" s="54" t="str">
        <f t="shared" ca="1" si="7"/>
        <v>NOTIFICAR POR CITACION</v>
      </c>
      <c r="AQ36" s="36"/>
      <c r="AR36" s="43"/>
      <c r="AS36" s="37"/>
      <c r="AT36" s="36"/>
      <c r="AU36" s="37"/>
      <c r="AV36" s="36"/>
      <c r="AW36" s="36"/>
      <c r="AX36" s="37"/>
      <c r="AY36" s="140" t="str">
        <f>IF(AU36="","",WORKDAY(AU36,5,FESTIVOS_CO!A:A))</f>
        <v/>
      </c>
      <c r="AZ36" s="54" t="str">
        <f t="shared" ca="1" si="14"/>
        <v>PENDIENTE GESTIONAR CITACIÓN</v>
      </c>
      <c r="BA36" s="55" t="str">
        <f>IF(AX36="","",WORKDAY(AX36,5,FESTIVOS_CO!A:A))</f>
        <v/>
      </c>
      <c r="BB36" s="39"/>
      <c r="BC36" s="40"/>
      <c r="BD36" s="40"/>
      <c r="BE36" s="56" t="str">
        <f t="shared" ca="1" si="13"/>
        <v>NO APLICA</v>
      </c>
      <c r="BF36" s="37">
        <v>46041</v>
      </c>
      <c r="BG36" s="45">
        <v>46041</v>
      </c>
      <c r="BH36" s="37">
        <v>46042</v>
      </c>
      <c r="BI36" s="38" t="s">
        <v>436</v>
      </c>
      <c r="BJ36" s="37">
        <v>46042</v>
      </c>
      <c r="BK36" s="36" t="s">
        <v>437</v>
      </c>
      <c r="BL36" s="36" t="s">
        <v>99</v>
      </c>
      <c r="BM36" s="53">
        <f>IF(BJ36="","",WORKDAY(BJ36,5,FESTIVOS_CO!A:A))</f>
        <v>46049</v>
      </c>
      <c r="BN36" s="57" t="str">
        <f t="shared" ca="1" si="10"/>
        <v>VERIFICAR SI PROCEDE RECURSO</v>
      </c>
      <c r="BO36" s="54" t="str">
        <f t="shared" ca="1" si="1"/>
        <v>NOTIFICACIÓN POR AVISO COMPLETA</v>
      </c>
      <c r="BP36" s="37"/>
      <c r="BQ36" s="53" t="str">
        <f>IF(BP36="","",WORKDAY(BP36,5,FESTIVOS_CO!A:A))</f>
        <v/>
      </c>
      <c r="BR36" s="37"/>
      <c r="BS36" s="36" t="s">
        <v>99</v>
      </c>
      <c r="BT36" s="38" t="s">
        <v>228</v>
      </c>
      <c r="BU36" s="58">
        <f>VLOOKUP(BT36,Hoja2!$C:$D,2,0)</f>
        <v>10</v>
      </c>
      <c r="BV36" s="80" t="str">
        <f>IF(
AND(AO36="",BD36="",BQ36=""),
"EN PROCESO NOTIFICACION / COMUNICACION",
IF(
BT36="",
"NO APLICA",
IF(
BU36=60,
IF(AO36&lt;&gt;"",AO36,IF(BD36&lt;&gt;"",BD36,BQ36))+60,
WORKDAY(
IF(AO36&lt;&gt;"",AO36,IF(BD36&lt;&gt;"",BD36,BQ36)),
BU36,
FESTIVOS_CO!A:A
)
)
))</f>
        <v>EN PROCESO NOTIFICACION / COMUNICACION</v>
      </c>
      <c r="BW36" s="36" t="s">
        <v>99</v>
      </c>
      <c r="BX36" s="53"/>
      <c r="BY36" s="45"/>
      <c r="BZ36" s="37"/>
      <c r="CA36" s="54" t="str">
        <f t="shared" si="11"/>
        <v>PENDIENTE HACER EJECUTORIA</v>
      </c>
      <c r="CB36" s="59" t="str">
        <f t="shared" si="12"/>
        <v/>
      </c>
      <c r="CC36" s="36"/>
      <c r="CD36" s="40"/>
      <c r="CE36" s="46"/>
      <c r="CF36" s="40"/>
      <c r="CG36" s="40"/>
      <c r="CH36" s="40"/>
      <c r="CI36" s="36"/>
      <c r="CJ36" s="47"/>
      <c r="CK36" s="40"/>
      <c r="CL36" s="40"/>
      <c r="CM36" s="40"/>
      <c r="CN36" s="40"/>
    </row>
    <row r="37" spans="1:92" ht="42.75" hidden="1">
      <c r="A37" s="49" t="str">
        <f t="shared" ca="1" si="15"/>
        <v>PROCESO EJECUTORIA TERMINADO</v>
      </c>
      <c r="B37" s="58" t="s">
        <v>389</v>
      </c>
      <c r="C37" s="37">
        <v>46031</v>
      </c>
      <c r="D37" s="37">
        <v>46031</v>
      </c>
      <c r="E37" s="49" t="str">
        <f t="shared" si="3"/>
        <v>NOTIFICACIÓN ELECTRÓNICA</v>
      </c>
      <c r="F37" s="141">
        <f t="shared" si="4"/>
        <v>46031</v>
      </c>
      <c r="G37" s="49">
        <f t="shared" si="5"/>
        <v>0</v>
      </c>
      <c r="H37" s="51" t="str">
        <f ca="1">IF(
L37="",
"",
IF(
NETWORKDAYS(L37,IF(M37&lt;&gt;"",M37,TODAY()),FESTIVOS_CO!A:A)&gt;2,
"VENCIDO",
IF(
NETWORKDAYS(L37,IF(M37&lt;&gt;"",M37,TODAY()),FESTIVOS_CO!A:A)=2,
"ALERTA",
"A TIEMPO"
)))</f>
        <v>ALERTA</v>
      </c>
      <c r="I37" s="62" t="s">
        <v>438</v>
      </c>
      <c r="J37" s="36" t="s">
        <v>439</v>
      </c>
      <c r="K37" s="37">
        <v>46009</v>
      </c>
      <c r="L37" s="50">
        <v>46030</v>
      </c>
      <c r="M37" s="37">
        <v>46031</v>
      </c>
      <c r="N37" s="52"/>
      <c r="O37" s="52"/>
      <c r="P37" s="36"/>
      <c r="Q37" s="36" t="s">
        <v>99</v>
      </c>
      <c r="R37" s="40"/>
      <c r="S37" s="36"/>
      <c r="T37" s="40"/>
      <c r="U37" s="62" t="s">
        <v>210</v>
      </c>
      <c r="V37" s="81" t="s">
        <v>440</v>
      </c>
      <c r="W37" s="63">
        <v>45895</v>
      </c>
      <c r="X37" s="63"/>
      <c r="Y37" s="40">
        <v>900705737</v>
      </c>
      <c r="Z37" s="38" t="s">
        <v>441</v>
      </c>
      <c r="AA37" s="62" t="s">
        <v>442</v>
      </c>
      <c r="AB37" s="62"/>
      <c r="AC37" s="69" t="s">
        <v>443</v>
      </c>
      <c r="AD37" s="62" t="s">
        <v>444</v>
      </c>
      <c r="AE37" s="40" t="s">
        <v>113</v>
      </c>
      <c r="AF37" s="40" t="s">
        <v>108</v>
      </c>
      <c r="AG37" s="41" t="s">
        <v>109</v>
      </c>
      <c r="AH37" s="42"/>
      <c r="AI37" s="54" t="str">
        <f t="shared" ca="1" si="6"/>
        <v>NOTIFICACIÓN ELECTRÓNICA EFECTIVA</v>
      </c>
      <c r="AJ37" s="37" t="s">
        <v>99</v>
      </c>
      <c r="AK37" s="37">
        <v>46031</v>
      </c>
      <c r="AL37" s="37" t="s">
        <v>99</v>
      </c>
      <c r="AM37" s="53">
        <f>IF(AK37="","",WORKDAY(AK37,5,FESTIVOS_CO!A:A))</f>
        <v>46041</v>
      </c>
      <c r="AN37" s="37" t="s">
        <v>99</v>
      </c>
      <c r="AO37" s="37">
        <v>46031</v>
      </c>
      <c r="AP37" s="54" t="str">
        <f t="shared" ca="1" si="7"/>
        <v>NO PROCEDE CITACION</v>
      </c>
      <c r="AQ37" s="36"/>
      <c r="AR37" s="43"/>
      <c r="AS37" s="37"/>
      <c r="AT37" s="36"/>
      <c r="AU37" s="37"/>
      <c r="AV37" s="36"/>
      <c r="AW37" s="36"/>
      <c r="AX37" s="37"/>
      <c r="AY37" s="140" t="str">
        <f>IF(AU37="","",WORKDAY(AU37,5,FESTIVOS_CO!A:A))</f>
        <v/>
      </c>
      <c r="AZ37" s="54" t="str">
        <f t="shared" ca="1" si="14"/>
        <v>NO PROCEDE</v>
      </c>
      <c r="BA37" s="55" t="str">
        <f>IF(AX37="","",WORKDAY(AX37,5,FESTIVOS_CO!A:A))</f>
        <v/>
      </c>
      <c r="BB37" s="39"/>
      <c r="BC37" s="40"/>
      <c r="BD37" s="40"/>
      <c r="BE37" s="56" t="str">
        <f t="shared" ca="1" si="13"/>
        <v>NO PROCEDE</v>
      </c>
      <c r="BF37" s="37"/>
      <c r="BG37" s="45"/>
      <c r="BH37" s="37"/>
      <c r="BI37" s="36"/>
      <c r="BJ37" s="37"/>
      <c r="BK37" s="36"/>
      <c r="BL37" s="36"/>
      <c r="BM37" s="53" t="str">
        <f>IF(BJ37="","",WORKDAY(BJ37,5,FESTIVOS_CO!A:A))</f>
        <v/>
      </c>
      <c r="BN37" s="57" t="str">
        <f t="shared" ca="1" si="10"/>
        <v>NO PROCEDE</v>
      </c>
      <c r="BO37" s="54" t="str">
        <f t="shared" ca="1" si="1"/>
        <v>NO PROCEDE AVISO</v>
      </c>
      <c r="BP37" s="37"/>
      <c r="BQ37" s="53" t="str">
        <f>IF(BP37="","",WORKDAY(BP37,5,FESTIVOS_CO!A:A))</f>
        <v/>
      </c>
      <c r="BR37" s="37"/>
      <c r="BS37" s="36" t="s">
        <v>99</v>
      </c>
      <c r="BT37" s="38" t="s">
        <v>228</v>
      </c>
      <c r="BU37" s="58">
        <f>VLOOKUP(BT37,Hoja2!$C:$D,2,0)</f>
        <v>10</v>
      </c>
      <c r="BV37" s="80">
        <f>IF(
AND(AO37="",BD37="",BQ37=""),
"EN PROCESO NOTIFICACION / COMUNICACION",
IF(
BT37="",
"NO APLICA",
IF(
BU37=60,
IF(AO37&lt;&gt;"",AO37,IF(BD37&lt;&gt;"",BD37,BQ37))+60,
WORKDAY(
IF(AO37&lt;&gt;"",AO37,IF(BD37&lt;&gt;"",BD37,BQ37)),
BU37,
FESTIVOS_CO!A:A
)
)
))</f>
        <v>46048</v>
      </c>
      <c r="BW37" s="44" t="s">
        <v>99</v>
      </c>
      <c r="BX37" s="53"/>
      <c r="BY37" s="45">
        <v>46049</v>
      </c>
      <c r="BZ37" s="37">
        <v>46051</v>
      </c>
      <c r="CA37" s="54" t="str">
        <f t="shared" si="11"/>
        <v>PROCESO EJECUTORIA TERMINADO</v>
      </c>
      <c r="CB37" s="59" t="str">
        <f t="shared" si="12"/>
        <v>NO APLICA</v>
      </c>
      <c r="CC37" s="36" t="s">
        <v>109</v>
      </c>
      <c r="CD37" s="40"/>
      <c r="CE37" s="46"/>
      <c r="CF37" s="40"/>
      <c r="CG37" s="40"/>
      <c r="CH37" s="40"/>
      <c r="CI37" s="36" t="s">
        <v>109</v>
      </c>
      <c r="CJ37" s="47"/>
      <c r="CK37" s="40"/>
      <c r="CL37" s="40"/>
      <c r="CM37" s="40"/>
      <c r="CN37" s="40"/>
    </row>
    <row r="38" spans="1:92" ht="57" hidden="1">
      <c r="A38" s="49" t="str">
        <f t="shared" ca="1" si="15"/>
        <v>CITACIÓN COMPLETA EN ESPERA PRESENTACION PERSONAL</v>
      </c>
      <c r="B38" s="58" t="s">
        <v>445</v>
      </c>
      <c r="C38" s="37">
        <v>46031</v>
      </c>
      <c r="D38" s="37">
        <v>46031</v>
      </c>
      <c r="E38" s="49" t="str">
        <f t="shared" si="3"/>
        <v>PENDIENTE NOTIFICACIÓN</v>
      </c>
      <c r="F38" s="141" t="str">
        <f t="shared" si="4"/>
        <v>PENDIENTE NOTIFICACIÓN</v>
      </c>
      <c r="G38" s="49" t="str">
        <f t="shared" si="5"/>
        <v/>
      </c>
      <c r="H38" s="51" t="str">
        <f ca="1">IF(
L38="",
"",
IF(
NETWORKDAYS(L38,IF(M38&lt;&gt;"",M38,TODAY()),FESTIVOS_CO!A:A)&gt;2,
"VENCIDO",
IF(
NETWORKDAYS(L38,IF(M38&lt;&gt;"",M38,TODAY()),FESTIVOS_CO!A:A)=2,
"ALERTA",
"A TIEMPO"
)))</f>
        <v>ALERTA</v>
      </c>
      <c r="I38" s="40" t="s">
        <v>446</v>
      </c>
      <c r="J38" s="36" t="s">
        <v>447</v>
      </c>
      <c r="K38" s="37">
        <v>46009</v>
      </c>
      <c r="L38" s="50">
        <v>46030</v>
      </c>
      <c r="M38" s="37">
        <v>46031</v>
      </c>
      <c r="N38" s="52"/>
      <c r="O38" s="52"/>
      <c r="P38" s="36"/>
      <c r="Q38" s="36" t="s">
        <v>99</v>
      </c>
      <c r="R38" s="40"/>
      <c r="S38" s="36"/>
      <c r="T38" s="40"/>
      <c r="U38" s="62" t="s">
        <v>210</v>
      </c>
      <c r="V38" s="81">
        <v>2025004463</v>
      </c>
      <c r="W38" s="92">
        <v>45741</v>
      </c>
      <c r="X38" s="92"/>
      <c r="Y38" s="40">
        <v>830024478</v>
      </c>
      <c r="Z38" s="36" t="s">
        <v>448</v>
      </c>
      <c r="AA38" s="40" t="s">
        <v>449</v>
      </c>
      <c r="AB38" s="40" t="s">
        <v>450</v>
      </c>
      <c r="AC38" s="69" t="s">
        <v>451</v>
      </c>
      <c r="AD38" s="40" t="s">
        <v>452</v>
      </c>
      <c r="AE38" s="40" t="s">
        <v>453</v>
      </c>
      <c r="AF38" s="40" t="s">
        <v>454</v>
      </c>
      <c r="AG38" s="41" t="s">
        <v>109</v>
      </c>
      <c r="AH38" s="42"/>
      <c r="AI38" s="54" t="str">
        <f t="shared" ca="1" si="6"/>
        <v>NO PROCEDE NOTIFICACIÓN ELECTRÓNICA</v>
      </c>
      <c r="AJ38" s="37" t="s">
        <v>109</v>
      </c>
      <c r="AK38" s="37"/>
      <c r="AL38" s="37"/>
      <c r="AM38" s="53" t="str">
        <f>IF(AK38="","",WORKDAY(AK38,5,FESTIVOS_CO!A:A))</f>
        <v/>
      </c>
      <c r="AN38" s="37"/>
      <c r="AO38" s="37"/>
      <c r="AP38" s="54" t="str">
        <f t="shared" ca="1" si="7"/>
        <v>NOTIFICAR POR CITACION</v>
      </c>
      <c r="AQ38" s="36" t="s">
        <v>340</v>
      </c>
      <c r="AR38" s="43">
        <v>46049</v>
      </c>
      <c r="AS38" s="37">
        <v>46049</v>
      </c>
      <c r="AT38" s="36" t="s">
        <v>455</v>
      </c>
      <c r="AU38" s="37">
        <v>46050</v>
      </c>
      <c r="AV38" s="36"/>
      <c r="AW38" s="36"/>
      <c r="AX38" s="37"/>
      <c r="AY38" s="140">
        <f>IF(AU38="","",WORKDAY(AU38,5,FESTIVOS_CO!A:A))</f>
        <v>46057</v>
      </c>
      <c r="AZ38" s="54" t="str">
        <f t="shared" ca="1" si="14"/>
        <v>CITACIÓN COMPLETA EN ESPERA PRESENTACION PERSONAL</v>
      </c>
      <c r="BA38" s="55" t="str">
        <f>IF(AX38="","",WORKDAY(AX38,5,FESTIVOS_CO!A:A))</f>
        <v/>
      </c>
      <c r="BB38" s="39"/>
      <c r="BC38" s="40"/>
      <c r="BD38" s="40"/>
      <c r="BE38" s="56" t="str">
        <f t="shared" ca="1" si="13"/>
        <v>NO APLICA</v>
      </c>
      <c r="BF38" s="37"/>
      <c r="BG38" s="45"/>
      <c r="BH38" s="37"/>
      <c r="BI38" s="36"/>
      <c r="BJ38" s="37"/>
      <c r="BK38" s="36"/>
      <c r="BL38" s="36"/>
      <c r="BM38" s="53" t="str">
        <f>IF(BJ38="","",WORKDAY(BJ38,5,FESTIVOS_CO!A:A))</f>
        <v/>
      </c>
      <c r="BN38" s="57" t="str">
        <f t="shared" ca="1" si="10"/>
        <v>PENDIENTE HACER AVISO</v>
      </c>
      <c r="BO38" s="54" t="str">
        <f t="shared" ca="1" si="1"/>
        <v>EN TRÁMITE NOTIF. POR AVISO</v>
      </c>
      <c r="BP38" s="37"/>
      <c r="BQ38" s="53" t="str">
        <f>IF(BP38="","",WORKDAY(BP38,5,FESTIVOS_CO!A:A))</f>
        <v/>
      </c>
      <c r="BR38" s="37"/>
      <c r="BS38" s="36" t="s">
        <v>99</v>
      </c>
      <c r="BT38" s="38" t="s">
        <v>228</v>
      </c>
      <c r="BU38" s="58">
        <f>VLOOKUP(BT38,Hoja2!$C:$D,2,0)</f>
        <v>10</v>
      </c>
      <c r="BV38" s="80" t="str">
        <f>IF(
AND(AO38="",BD38="",BQ38=""),
"EN PROCESO NOTIFICACION / COMUNICACION",
IF(
BT38="",
"NO APLICA",
IF(
BU38=60,
IF(AO38&lt;&gt;"",AO38,IF(BD38&lt;&gt;"",BD38,BQ38))+60,
WORKDAY(
IF(AO38&lt;&gt;"",AO38,IF(BD38&lt;&gt;"",BD38,BQ38)),
BU38,
FESTIVOS_CO!A:A
)
)
))</f>
        <v>EN PROCESO NOTIFICACION / COMUNICACION</v>
      </c>
      <c r="BW38" s="44"/>
      <c r="BX38" s="53"/>
      <c r="BY38" s="45"/>
      <c r="BZ38" s="37"/>
      <c r="CA38" s="54" t="str">
        <f t="shared" si="11"/>
        <v>PENDIENTE EJECUTORIA</v>
      </c>
      <c r="CB38" s="59" t="str">
        <f t="shared" si="12"/>
        <v/>
      </c>
      <c r="CC38" s="36"/>
      <c r="CD38" s="40"/>
      <c r="CE38" s="46"/>
      <c r="CF38" s="40"/>
      <c r="CG38" s="40"/>
      <c r="CH38" s="40"/>
      <c r="CI38" s="36"/>
      <c r="CJ38" s="47"/>
      <c r="CK38" s="40"/>
      <c r="CL38" s="40"/>
      <c r="CM38" s="40"/>
      <c r="CN38" s="40"/>
    </row>
    <row r="39" spans="1:92" ht="57" hidden="1">
      <c r="A39" s="49" t="str">
        <f t="shared" ca="1" si="15"/>
        <v>CITACIÓN COMPLETA EN ESPERA PRESENTACION PERSONAL</v>
      </c>
      <c r="B39" s="58" t="s">
        <v>445</v>
      </c>
      <c r="C39" s="37">
        <v>46031</v>
      </c>
      <c r="D39" s="37">
        <v>46031</v>
      </c>
      <c r="E39" s="49" t="str">
        <f t="shared" si="3"/>
        <v>PENDIENTE NOTIFICACIÓN</v>
      </c>
      <c r="F39" s="141" t="str">
        <f t="shared" si="4"/>
        <v>PENDIENTE NOTIFICACIÓN</v>
      </c>
      <c r="G39" s="49" t="str">
        <f t="shared" si="5"/>
        <v/>
      </c>
      <c r="H39" s="51" t="str">
        <f ca="1">IF(
L39="",
"",
IF(
NETWORKDAYS(L39,IF(M39&lt;&gt;"",M39,TODAY()),FESTIVOS_CO!A:A)&gt;2,
"VENCIDO",
IF(
NETWORKDAYS(L39,IF(M39&lt;&gt;"",M39,TODAY()),FESTIVOS_CO!A:A)=2,
"ALERTA",
"A TIEMPO"
)))</f>
        <v>ALERTA</v>
      </c>
      <c r="I39" s="40" t="s">
        <v>446</v>
      </c>
      <c r="J39" s="36" t="s">
        <v>456</v>
      </c>
      <c r="K39" s="37">
        <v>46009</v>
      </c>
      <c r="L39" s="50">
        <v>46030</v>
      </c>
      <c r="M39" s="37">
        <v>46031</v>
      </c>
      <c r="N39" s="52"/>
      <c r="O39" s="52"/>
      <c r="P39" s="36"/>
      <c r="Q39" s="36" t="s">
        <v>99</v>
      </c>
      <c r="R39" s="40"/>
      <c r="S39" s="36"/>
      <c r="T39" s="40"/>
      <c r="U39" s="62" t="s">
        <v>210</v>
      </c>
      <c r="V39" s="81" t="s">
        <v>457</v>
      </c>
      <c r="W39" s="92">
        <v>45833</v>
      </c>
      <c r="X39" s="92"/>
      <c r="Y39" s="40">
        <v>901479658</v>
      </c>
      <c r="Z39" s="36" t="s">
        <v>458</v>
      </c>
      <c r="AA39" s="40" t="s">
        <v>459</v>
      </c>
      <c r="AB39" s="40" t="s">
        <v>169</v>
      </c>
      <c r="AC39" s="69" t="s">
        <v>460</v>
      </c>
      <c r="AD39" s="40" t="s">
        <v>461</v>
      </c>
      <c r="AE39" s="40" t="s">
        <v>453</v>
      </c>
      <c r="AF39" s="62" t="s">
        <v>462</v>
      </c>
      <c r="AG39" s="41" t="s">
        <v>109</v>
      </c>
      <c r="AH39" s="42"/>
      <c r="AI39" s="54" t="str">
        <f t="shared" ca="1" si="6"/>
        <v>NO PROCEDE NOTIFICACIÓN ELECTRÓNICA</v>
      </c>
      <c r="AJ39" s="37" t="s">
        <v>109</v>
      </c>
      <c r="AK39" s="37"/>
      <c r="AL39" s="37"/>
      <c r="AM39" s="53" t="str">
        <f>IF(AK39="","",WORKDAY(AK39,5,FESTIVOS_CO!A:A))</f>
        <v/>
      </c>
      <c r="AN39" s="37"/>
      <c r="AO39" s="37"/>
      <c r="AP39" s="54" t="str">
        <f t="shared" ca="1" si="7"/>
        <v>NOTIFICAR POR CITACION</v>
      </c>
      <c r="AQ39" s="36" t="s">
        <v>340</v>
      </c>
      <c r="AR39" s="43">
        <v>46049</v>
      </c>
      <c r="AS39" s="37">
        <v>46049</v>
      </c>
      <c r="AT39" s="36" t="s">
        <v>463</v>
      </c>
      <c r="AU39" s="37">
        <v>46050</v>
      </c>
      <c r="AV39" s="36"/>
      <c r="AW39" s="36"/>
      <c r="AX39" s="37"/>
      <c r="AY39" s="140">
        <f>IF(AU39="","",WORKDAY(AU39,5,FESTIVOS_CO!A:A))</f>
        <v>46057</v>
      </c>
      <c r="AZ39" s="54" t="str">
        <f t="shared" ca="1" si="14"/>
        <v>CITACIÓN COMPLETA EN ESPERA PRESENTACION PERSONAL</v>
      </c>
      <c r="BA39" s="55" t="str">
        <f>IF(AX39="","",WORKDAY(AX39,5,FESTIVOS_CO!A:A))</f>
        <v/>
      </c>
      <c r="BB39" s="39"/>
      <c r="BC39" s="40"/>
      <c r="BD39" s="40"/>
      <c r="BE39" s="56" t="str">
        <f t="shared" ca="1" si="13"/>
        <v>NO APLICA</v>
      </c>
      <c r="BF39" s="37"/>
      <c r="BG39" s="45"/>
      <c r="BH39" s="37"/>
      <c r="BI39" s="36"/>
      <c r="BJ39" s="37"/>
      <c r="BK39" s="36"/>
      <c r="BL39" s="36"/>
      <c r="BM39" s="53" t="str">
        <f>IF(BJ39="","",WORKDAY(BJ39,5,FESTIVOS_CO!A:A))</f>
        <v/>
      </c>
      <c r="BN39" s="57" t="str">
        <f t="shared" ca="1" si="10"/>
        <v>PENDIENTE HACER AVISO</v>
      </c>
      <c r="BO39" s="54" t="str">
        <f t="shared" ca="1" si="1"/>
        <v>EN TRÁMITE NOTIF. POR AVISO</v>
      </c>
      <c r="BP39" s="37"/>
      <c r="BQ39" s="53" t="str">
        <f>IF(BP39="","",WORKDAY(BP39,5,FESTIVOS_CO!A:A))</f>
        <v/>
      </c>
      <c r="BR39" s="37"/>
      <c r="BS39" s="36" t="s">
        <v>99</v>
      </c>
      <c r="BT39" s="38" t="s">
        <v>228</v>
      </c>
      <c r="BU39" s="58">
        <f>VLOOKUP(BT39,Hoja2!$C:$D,2,0)</f>
        <v>10</v>
      </c>
      <c r="BV39" s="80" t="str">
        <f>IF(
AND(AO39="",BD39="",BQ39=""),
"EN PROCESO NOTIFICACION / COMUNICACION",
IF(
BT39="",
"NO APLICA",
IF(
BU39=60,
IF(AO39&lt;&gt;"",AO39,IF(BD39&lt;&gt;"",BD39,BQ39))+60,
WORKDAY(
IF(AO39&lt;&gt;"",AO39,IF(BD39&lt;&gt;"",BD39,BQ39)),
BU39,
FESTIVOS_CO!A:A
)
)
))</f>
        <v>EN PROCESO NOTIFICACION / COMUNICACION</v>
      </c>
      <c r="BW39" s="44"/>
      <c r="BX39" s="53"/>
      <c r="BY39" s="45"/>
      <c r="BZ39" s="37"/>
      <c r="CA39" s="54" t="str">
        <f t="shared" si="11"/>
        <v>PENDIENTE EJECUTORIA</v>
      </c>
      <c r="CB39" s="59" t="str">
        <f t="shared" si="12"/>
        <v/>
      </c>
      <c r="CC39" s="36"/>
      <c r="CD39" s="40"/>
      <c r="CE39" s="46"/>
      <c r="CF39" s="40"/>
      <c r="CG39" s="40"/>
      <c r="CH39" s="40"/>
      <c r="CI39" s="36"/>
      <c r="CJ39" s="47"/>
      <c r="CK39" s="40"/>
      <c r="CL39" s="40"/>
      <c r="CM39" s="40"/>
      <c r="CN39" s="40"/>
    </row>
    <row r="40" spans="1:92" ht="28.5" hidden="1">
      <c r="A40" s="49" t="str">
        <f t="shared" ca="1" si="15"/>
        <v>PENDIENTE HACER EJECUTORIA</v>
      </c>
      <c r="B40" s="58" t="s">
        <v>445</v>
      </c>
      <c r="C40" s="37"/>
      <c r="D40" s="37"/>
      <c r="E40" s="49" t="str">
        <f t="shared" si="3"/>
        <v>NOTIFICACIÓN ELECTRÓNICA</v>
      </c>
      <c r="F40" s="141">
        <f t="shared" si="4"/>
        <v>46042</v>
      </c>
      <c r="G40" s="49" t="str">
        <f t="shared" si="5"/>
        <v/>
      </c>
      <c r="H40" s="51" t="str">
        <f ca="1">IF(
L40="",
"",
IF(
NETWORKDAYS(L40,IF(M40&lt;&gt;"",M40,TODAY()),FESTIVOS_CO!A:A)&gt;2,
"VENCIDO",
IF(
NETWORKDAYS(L40,IF(M40&lt;&gt;"",M40,TODAY()),FESTIVOS_CO!A:A)=2,
"ALERTA",
"A TIEMPO"
)))</f>
        <v>VENCIDO</v>
      </c>
      <c r="I40" s="40"/>
      <c r="J40" s="36" t="s">
        <v>464</v>
      </c>
      <c r="K40" s="37">
        <v>46009</v>
      </c>
      <c r="L40" s="50">
        <v>46030</v>
      </c>
      <c r="M40" s="37">
        <v>46042</v>
      </c>
      <c r="N40" s="52"/>
      <c r="O40" s="52"/>
      <c r="P40" s="36"/>
      <c r="Q40" s="36" t="s">
        <v>99</v>
      </c>
      <c r="R40" s="40"/>
      <c r="S40" s="36"/>
      <c r="T40" s="40"/>
      <c r="U40" s="62" t="s">
        <v>100</v>
      </c>
      <c r="V40" s="81" t="s">
        <v>465</v>
      </c>
      <c r="W40" s="92">
        <v>45936</v>
      </c>
      <c r="X40" s="92"/>
      <c r="Y40" s="40">
        <v>900269220</v>
      </c>
      <c r="Z40" s="38" t="s">
        <v>466</v>
      </c>
      <c r="AA40" s="62" t="s">
        <v>467</v>
      </c>
      <c r="AB40" s="40" t="s">
        <v>203</v>
      </c>
      <c r="AC40" s="69" t="s">
        <v>468</v>
      </c>
      <c r="AD40" s="40" t="s">
        <v>106</v>
      </c>
      <c r="AE40" s="40" t="s">
        <v>469</v>
      </c>
      <c r="AF40" s="40" t="s">
        <v>108</v>
      </c>
      <c r="AG40" s="41" t="s">
        <v>109</v>
      </c>
      <c r="AH40" s="42"/>
      <c r="AI40" s="54" t="str">
        <f t="shared" ca="1" si="6"/>
        <v>NOTIFICACIÓN ELECTRÓNICA EFECTIVA</v>
      </c>
      <c r="AJ40" s="37" t="s">
        <v>99</v>
      </c>
      <c r="AK40" s="37">
        <v>46042</v>
      </c>
      <c r="AL40" s="37" t="s">
        <v>99</v>
      </c>
      <c r="AM40" s="53">
        <f>IF(AK40="","",WORKDAY(AK40,5,FESTIVOS_CO!A:A))</f>
        <v>46049</v>
      </c>
      <c r="AN40" s="37" t="s">
        <v>99</v>
      </c>
      <c r="AO40" s="37">
        <v>46042</v>
      </c>
      <c r="AP40" s="54" t="str">
        <f t="shared" ca="1" si="7"/>
        <v>NO PROCEDE CITACION</v>
      </c>
      <c r="AQ40" s="36"/>
      <c r="AR40" s="43"/>
      <c r="AS40" s="37"/>
      <c r="AT40" s="36"/>
      <c r="AU40" s="37"/>
      <c r="AV40" s="36"/>
      <c r="AW40" s="36"/>
      <c r="AX40" s="37"/>
      <c r="AY40" s="140" t="str">
        <f>IF(AU40="","",WORKDAY(AU40,5,FESTIVOS_CO!A:A))</f>
        <v/>
      </c>
      <c r="AZ40" s="54" t="str">
        <f t="shared" ca="1" si="14"/>
        <v>NO PROCEDE</v>
      </c>
      <c r="BA40" s="55" t="str">
        <f>IF(AX40="","",WORKDAY(AX40,5,FESTIVOS_CO!A:A))</f>
        <v/>
      </c>
      <c r="BB40" s="39"/>
      <c r="BC40" s="40"/>
      <c r="BD40" s="40"/>
      <c r="BE40" s="56" t="str">
        <f t="shared" ca="1" si="13"/>
        <v>NO PROCEDE</v>
      </c>
      <c r="BF40" s="37"/>
      <c r="BG40" s="45"/>
      <c r="BH40" s="37"/>
      <c r="BI40" s="36"/>
      <c r="BJ40" s="37"/>
      <c r="BK40" s="36"/>
      <c r="BL40" s="36"/>
      <c r="BM40" s="53" t="str">
        <f>IF(BJ40="","",WORKDAY(BJ40,5,FESTIVOS_CO!A:A))</f>
        <v/>
      </c>
      <c r="BN40" s="57" t="str">
        <f t="shared" ca="1" si="10"/>
        <v>NO PROCEDE</v>
      </c>
      <c r="BO40" s="54" t="str">
        <f t="shared" ca="1" si="1"/>
        <v>NO PROCEDE AVISO</v>
      </c>
      <c r="BP40" s="37"/>
      <c r="BQ40" s="53" t="str">
        <f>IF(BP40="","",WORKDAY(BP40,5,FESTIVOS_CO!A:A))</f>
        <v/>
      </c>
      <c r="BR40" s="37"/>
      <c r="BS40" s="36" t="s">
        <v>99</v>
      </c>
      <c r="BT40" s="38" t="s">
        <v>228</v>
      </c>
      <c r="BU40" s="58">
        <f>VLOOKUP(BT40,Hoja2!$C:$D,2,0)</f>
        <v>10</v>
      </c>
      <c r="BV40" s="80">
        <f>IF(
AND(AO40="",BD40="",BQ40=""),
"EN PROCESO NOTIFICACION / COMUNICACION",
IF(
BT40="",
"NO APLICA",
IF(
BU40=60,
IF(AO40&lt;&gt;"",AO40,IF(BD40&lt;&gt;"",BD40,BQ40))+60,
WORKDAY(
IF(AO40&lt;&gt;"",AO40,IF(BD40&lt;&gt;"",BD40,BQ40)),
BU40,
FESTIVOS_CO!A:A
)
)
))</f>
        <v>46056</v>
      </c>
      <c r="BW40" s="44" t="s">
        <v>99</v>
      </c>
      <c r="BX40" s="53"/>
      <c r="BY40" s="45"/>
      <c r="BZ40" s="37"/>
      <c r="CA40" s="54" t="str">
        <f t="shared" si="11"/>
        <v>PENDIENTE HACER EJECUTORIA</v>
      </c>
      <c r="CB40" s="59" t="str">
        <f t="shared" si="12"/>
        <v/>
      </c>
      <c r="CC40" s="36"/>
      <c r="CD40" s="40"/>
      <c r="CE40" s="46"/>
      <c r="CF40" s="40"/>
      <c r="CG40" s="40"/>
      <c r="CH40" s="40"/>
      <c r="CI40" s="36"/>
      <c r="CJ40" s="47"/>
      <c r="CK40" s="40"/>
      <c r="CL40" s="40"/>
      <c r="CM40" s="40"/>
      <c r="CN40" s="40"/>
    </row>
    <row r="41" spans="1:92" ht="42.75" hidden="1">
      <c r="A41" s="49" t="str">
        <f t="shared" si="15"/>
        <v>SIN GESTIÓN</v>
      </c>
      <c r="B41" s="58" t="s">
        <v>445</v>
      </c>
      <c r="C41" s="37"/>
      <c r="D41" s="37"/>
      <c r="E41" s="49" t="str">
        <f t="shared" si="3"/>
        <v>PENDIENTE NOTIFICACIÓN</v>
      </c>
      <c r="F41" s="141" t="str">
        <f t="shared" si="4"/>
        <v>PENDIENTE NOTIFICACIÓN</v>
      </c>
      <c r="G41" s="49" t="str">
        <f t="shared" si="5"/>
        <v/>
      </c>
      <c r="H41" s="51" t="str">
        <f ca="1">IF(
L41="",
"",
IF(
NETWORKDAYS(L41,IF(M41&lt;&gt;"",M41,TODAY()),FESTIVOS_CO!A:A)&gt;2,
"VENCIDO",
IF(
NETWORKDAYS(L41,IF(M41&lt;&gt;"",M41,TODAY()),FESTIVOS_CO!A:A)=2,
"ALERTA",
"A TIEMPO"
)))</f>
        <v>VENCIDO</v>
      </c>
      <c r="I41" s="40"/>
      <c r="J41" s="36" t="s">
        <v>470</v>
      </c>
      <c r="K41" s="37">
        <v>46009</v>
      </c>
      <c r="L41" s="50">
        <v>46030</v>
      </c>
      <c r="M41" s="37"/>
      <c r="N41" s="52"/>
      <c r="O41" s="52"/>
      <c r="P41" s="36"/>
      <c r="Q41" s="36"/>
      <c r="R41" s="40"/>
      <c r="S41" s="36"/>
      <c r="T41" s="40"/>
      <c r="U41" s="40"/>
      <c r="V41" s="81" t="s">
        <v>471</v>
      </c>
      <c r="W41" s="40"/>
      <c r="X41" s="40"/>
      <c r="Y41" s="40"/>
      <c r="Z41" s="38"/>
      <c r="AA41" s="40"/>
      <c r="AB41" s="40"/>
      <c r="AC41" s="40"/>
      <c r="AD41" s="40"/>
      <c r="AE41" s="40"/>
      <c r="AF41" s="40"/>
      <c r="AG41" s="41" t="s">
        <v>109</v>
      </c>
      <c r="AH41" s="42"/>
      <c r="AI41" s="54" t="str">
        <f t="shared" ca="1" si="6"/>
        <v>PENDIENTE NOTIFICACIÓN ELECTRÓNICA</v>
      </c>
      <c r="AJ41" s="37"/>
      <c r="AK41" s="37"/>
      <c r="AL41" s="37"/>
      <c r="AM41" s="53" t="str">
        <f>IF(AK41="","",WORKDAY(AK41,5,FESTIVOS_CO!A:A))</f>
        <v/>
      </c>
      <c r="AN41" s="37"/>
      <c r="AO41" s="37"/>
      <c r="AP41" s="54" t="str">
        <f t="shared" ca="1" si="7"/>
        <v>NO APLICA</v>
      </c>
      <c r="AQ41" s="36"/>
      <c r="AR41" s="43"/>
      <c r="AS41" s="37"/>
      <c r="AT41" s="36"/>
      <c r="AU41" s="37"/>
      <c r="AV41" s="36"/>
      <c r="AW41" s="36"/>
      <c r="AX41" s="37"/>
      <c r="AY41" s="140" t="str">
        <f>IF(AU41="","",WORKDAY(AU41,5,FESTIVOS_CO!A:A))</f>
        <v/>
      </c>
      <c r="AZ41" s="54" t="str">
        <f t="shared" ca="1" si="14"/>
        <v>NO APLICA</v>
      </c>
      <c r="BA41" s="55" t="str">
        <f>IF(AX41="","",WORKDAY(AX41,5,FESTIVOS_CO!A:A))</f>
        <v/>
      </c>
      <c r="BB41" s="39"/>
      <c r="BC41" s="40"/>
      <c r="BD41" s="40"/>
      <c r="BE41" s="56" t="str">
        <f t="shared" ca="1" si="13"/>
        <v>NO APLICA</v>
      </c>
      <c r="BF41" s="37"/>
      <c r="BG41" s="45"/>
      <c r="BH41" s="37"/>
      <c r="BI41" s="36"/>
      <c r="BJ41" s="37"/>
      <c r="BK41" s="36"/>
      <c r="BL41" s="36"/>
      <c r="BM41" s="53" t="str">
        <f>IF(BJ41="","",WORKDAY(BJ41,5,FESTIVOS_CO!A:A))</f>
        <v/>
      </c>
      <c r="BN41" s="57" t="str">
        <f t="shared" ca="1" si="10"/>
        <v>PENDIENTE HACER AVISO</v>
      </c>
      <c r="BO41" s="54" t="str">
        <f t="shared" ca="1" si="1"/>
        <v>EN TRÁMITE NOTIF. POR AVISO</v>
      </c>
      <c r="BP41" s="37"/>
      <c r="BQ41" s="53" t="str">
        <f>IF(BP41="","",WORKDAY(BP41,5,FESTIVOS_CO!A:A))</f>
        <v/>
      </c>
      <c r="BR41" s="37"/>
      <c r="BS41" s="36"/>
      <c r="BT41" s="38"/>
      <c r="BU41" s="58" t="e">
        <f>VLOOKUP(BT41,Hoja2!$C:$D,2,0)</f>
        <v>#N/A</v>
      </c>
      <c r="BV41" s="80" t="str">
        <f>IF(
AND(AO41="",BD41="",BQ41=""),
"EN PROCESO NOTIFICACION / COMUNICACION",
IF(
BT41="",
"NO APLICA",
IF(
BU41=60,
IF(AO41&lt;&gt;"",AO41,IF(BD41&lt;&gt;"",BD41,BQ41))+60,
WORKDAY(
IF(AO41&lt;&gt;"",AO41,IF(BD41&lt;&gt;"",BD41,BQ41)),
BU41,
FESTIVOS_CO!A:A
)
)
))</f>
        <v>EN PROCESO NOTIFICACION / COMUNICACION</v>
      </c>
      <c r="BW41" s="44"/>
      <c r="BX41" s="53"/>
      <c r="BY41" s="45"/>
      <c r="BZ41" s="37"/>
      <c r="CA41" s="54" t="str">
        <f t="shared" si="11"/>
        <v>PENDIENTE EJECUTORIA</v>
      </c>
      <c r="CB41" s="59" t="str">
        <f t="shared" si="12"/>
        <v/>
      </c>
      <c r="CC41" s="36"/>
      <c r="CD41" s="40"/>
      <c r="CE41" s="46"/>
      <c r="CF41" s="40"/>
      <c r="CG41" s="40"/>
      <c r="CH41" s="40"/>
      <c r="CI41" s="36"/>
      <c r="CJ41" s="47"/>
      <c r="CK41" s="40"/>
      <c r="CL41" s="40"/>
      <c r="CM41" s="40"/>
      <c r="CN41" s="40"/>
    </row>
    <row r="42" spans="1:92" ht="28.5" hidden="1">
      <c r="A42" s="49" t="str">
        <f t="shared" ca="1" si="15"/>
        <v>PENDIENTE HACER EJECUTORIA</v>
      </c>
      <c r="B42" s="58" t="s">
        <v>445</v>
      </c>
      <c r="C42" s="37"/>
      <c r="D42" s="37"/>
      <c r="E42" s="49" t="str">
        <f t="shared" si="3"/>
        <v>NOTIFICACIÓN ELECTRÓNICA</v>
      </c>
      <c r="F42" s="141">
        <f t="shared" si="4"/>
        <v>46042</v>
      </c>
      <c r="G42" s="49" t="str">
        <f t="shared" si="5"/>
        <v/>
      </c>
      <c r="H42" s="51" t="str">
        <f ca="1">IF(
L42="",
"",
IF(
NETWORKDAYS(L42,IF(M42&lt;&gt;"",M42,TODAY()),FESTIVOS_CO!A:A)&gt;2,
"VENCIDO",
IF(
NETWORKDAYS(L42,IF(M42&lt;&gt;"",M42,TODAY()),FESTIVOS_CO!A:A)=2,
"ALERTA",
"A TIEMPO"
)))</f>
        <v>VENCIDO</v>
      </c>
      <c r="I42" s="40"/>
      <c r="J42" s="36" t="s">
        <v>472</v>
      </c>
      <c r="K42" s="37">
        <v>46009</v>
      </c>
      <c r="L42" s="50">
        <v>46030</v>
      </c>
      <c r="M42" s="37">
        <v>46042</v>
      </c>
      <c r="N42" s="52"/>
      <c r="O42" s="52"/>
      <c r="P42" s="36"/>
      <c r="Q42" s="36" t="s">
        <v>99</v>
      </c>
      <c r="R42" s="40"/>
      <c r="S42" s="36"/>
      <c r="T42" s="40"/>
      <c r="U42" s="62" t="s">
        <v>210</v>
      </c>
      <c r="V42" s="81" t="s">
        <v>473</v>
      </c>
      <c r="W42" s="92">
        <v>45779</v>
      </c>
      <c r="X42" s="92"/>
      <c r="Y42" s="40">
        <v>900581703</v>
      </c>
      <c r="Z42" s="38" t="s">
        <v>102</v>
      </c>
      <c r="AA42" s="40" t="s">
        <v>103</v>
      </c>
      <c r="AB42" s="40" t="s">
        <v>169</v>
      </c>
      <c r="AC42" s="69" t="s">
        <v>105</v>
      </c>
      <c r="AD42" s="40" t="s">
        <v>106</v>
      </c>
      <c r="AE42" s="40" t="s">
        <v>474</v>
      </c>
      <c r="AF42" s="40" t="s">
        <v>475</v>
      </c>
      <c r="AG42" s="41" t="s">
        <v>109</v>
      </c>
      <c r="AH42" s="42"/>
      <c r="AI42" s="54" t="str">
        <f t="shared" ca="1" si="6"/>
        <v>NOTIFICACIÓN ELECTRÓNICA EFECTIVA</v>
      </c>
      <c r="AJ42" s="37" t="s">
        <v>99</v>
      </c>
      <c r="AK42" s="37">
        <v>46042</v>
      </c>
      <c r="AL42" s="37" t="s">
        <v>99</v>
      </c>
      <c r="AM42" s="53">
        <f>IF(AK42="","",WORKDAY(AK42,5,FESTIVOS_CO!A:A))</f>
        <v>46049</v>
      </c>
      <c r="AN42" s="37" t="s">
        <v>99</v>
      </c>
      <c r="AO42" s="37">
        <v>46042</v>
      </c>
      <c r="AP42" s="54" t="str">
        <f t="shared" ca="1" si="7"/>
        <v>NO PROCEDE CITACION</v>
      </c>
      <c r="AQ42" s="36"/>
      <c r="AR42" s="43"/>
      <c r="AS42" s="37"/>
      <c r="AT42" s="36"/>
      <c r="AU42" s="37"/>
      <c r="AV42" s="36"/>
      <c r="AW42" s="36"/>
      <c r="AX42" s="37"/>
      <c r="AY42" s="140" t="str">
        <f>IF(AU42="","",WORKDAY(AU42,5,FESTIVOS_CO!A:A))</f>
        <v/>
      </c>
      <c r="AZ42" s="54" t="str">
        <f t="shared" ca="1" si="14"/>
        <v>NO PROCEDE</v>
      </c>
      <c r="BA42" s="55" t="str">
        <f>IF(AX42="","",WORKDAY(AX42,5,FESTIVOS_CO!A:A))</f>
        <v/>
      </c>
      <c r="BB42" s="39"/>
      <c r="BC42" s="40"/>
      <c r="BD42" s="40"/>
      <c r="BE42" s="56" t="str">
        <f t="shared" ca="1" si="13"/>
        <v>NO PROCEDE</v>
      </c>
      <c r="BF42" s="37"/>
      <c r="BG42" s="45"/>
      <c r="BH42" s="37"/>
      <c r="BI42" s="36"/>
      <c r="BJ42" s="37"/>
      <c r="BK42" s="36"/>
      <c r="BL42" s="36"/>
      <c r="BM42" s="53" t="str">
        <f>IF(BJ42="","",WORKDAY(BJ42,5,FESTIVOS_CO!A:A))</f>
        <v/>
      </c>
      <c r="BN42" s="57" t="str">
        <f t="shared" ca="1" si="10"/>
        <v>NO PROCEDE</v>
      </c>
      <c r="BO42" s="54" t="str">
        <f t="shared" ca="1" si="1"/>
        <v>NO PROCEDE AVISO</v>
      </c>
      <c r="BP42" s="37"/>
      <c r="BQ42" s="53" t="str">
        <f>IF(BP42="","",WORKDAY(BP42,5,FESTIVOS_CO!A:A))</f>
        <v/>
      </c>
      <c r="BR42" s="37"/>
      <c r="BS42" s="36" t="s">
        <v>99</v>
      </c>
      <c r="BT42" s="38" t="s">
        <v>228</v>
      </c>
      <c r="BU42" s="58">
        <f>VLOOKUP(BT42,Hoja2!$C:$D,2,0)</f>
        <v>10</v>
      </c>
      <c r="BV42" s="80">
        <f>IF(
AND(AO42="",BD42="",BQ42=""),
"EN PROCESO NOTIFICACION / COMUNICACION",
IF(
BT42="",
"NO APLICA",
IF(
BU42=60,
IF(AO42&lt;&gt;"",AO42,IF(BD42&lt;&gt;"",BD42,BQ42))+60,
WORKDAY(
IF(AO42&lt;&gt;"",AO42,IF(BD42&lt;&gt;"",BD42,BQ42)),
BU42,
FESTIVOS_CO!A:A
)
)
))</f>
        <v>46056</v>
      </c>
      <c r="BW42" s="44" t="s">
        <v>99</v>
      </c>
      <c r="BX42" s="53"/>
      <c r="BY42" s="45"/>
      <c r="BZ42" s="37"/>
      <c r="CA42" s="54" t="str">
        <f t="shared" si="11"/>
        <v>PENDIENTE HACER EJECUTORIA</v>
      </c>
      <c r="CB42" s="59" t="str">
        <f t="shared" si="12"/>
        <v/>
      </c>
      <c r="CC42" s="36"/>
      <c r="CD42" s="40"/>
      <c r="CE42" s="46"/>
      <c r="CF42" s="40"/>
      <c r="CG42" s="40"/>
      <c r="CH42" s="40"/>
      <c r="CI42" s="36"/>
      <c r="CJ42" s="47"/>
      <c r="CK42" s="40"/>
      <c r="CL42" s="40"/>
      <c r="CM42" s="40"/>
      <c r="CN42" s="40"/>
    </row>
    <row r="43" spans="1:92" ht="28.5" hidden="1">
      <c r="A43" s="49" t="str">
        <f t="shared" ca="1" si="15"/>
        <v>PENDIENTE HACER EJECUTORIA</v>
      </c>
      <c r="B43" s="58" t="s">
        <v>445</v>
      </c>
      <c r="C43" s="37"/>
      <c r="D43" s="37"/>
      <c r="E43" s="49" t="str">
        <f t="shared" si="3"/>
        <v>NOTIFICACIÓN ELECTRÓNICA</v>
      </c>
      <c r="F43" s="141">
        <f t="shared" si="4"/>
        <v>46042</v>
      </c>
      <c r="G43" s="49" t="str">
        <f t="shared" si="5"/>
        <v/>
      </c>
      <c r="H43" s="51" t="str">
        <f ca="1">IF(
L43="",
"",
IF(
NETWORKDAYS(L43,IF(M43&lt;&gt;"",M43,TODAY()),FESTIVOS_CO!A:A)&gt;2,
"VENCIDO",
IF(
NETWORKDAYS(L43,IF(M43&lt;&gt;"",M43,TODAY()),FESTIVOS_CO!A:A)=2,
"ALERTA",
"A TIEMPO"
)))</f>
        <v>VENCIDO</v>
      </c>
      <c r="I43" s="40"/>
      <c r="J43" s="36" t="s">
        <v>476</v>
      </c>
      <c r="K43" s="37">
        <v>46009</v>
      </c>
      <c r="L43" s="50">
        <v>46030</v>
      </c>
      <c r="M43" s="37">
        <v>46042</v>
      </c>
      <c r="N43" s="52"/>
      <c r="O43" s="52"/>
      <c r="P43" s="36"/>
      <c r="Q43" s="36" t="s">
        <v>99</v>
      </c>
      <c r="R43" s="40"/>
      <c r="S43" s="36"/>
      <c r="T43" s="40"/>
      <c r="U43" s="62" t="s">
        <v>210</v>
      </c>
      <c r="V43" s="81" t="s">
        <v>477</v>
      </c>
      <c r="W43" s="92">
        <v>45779</v>
      </c>
      <c r="X43" s="92"/>
      <c r="Y43" s="40">
        <v>900581703</v>
      </c>
      <c r="Z43" s="38" t="s">
        <v>102</v>
      </c>
      <c r="AA43" s="40" t="s">
        <v>103</v>
      </c>
      <c r="AB43" s="40" t="s">
        <v>169</v>
      </c>
      <c r="AC43" s="69" t="s">
        <v>105</v>
      </c>
      <c r="AD43" s="40" t="s">
        <v>106</v>
      </c>
      <c r="AE43" s="40" t="s">
        <v>478</v>
      </c>
      <c r="AF43" s="40" t="s">
        <v>108</v>
      </c>
      <c r="AG43" s="41" t="s">
        <v>109</v>
      </c>
      <c r="AH43" s="42"/>
      <c r="AI43" s="54" t="str">
        <f t="shared" ca="1" si="6"/>
        <v>NOTIFICACIÓN ELECTRÓNICA EFECTIVA</v>
      </c>
      <c r="AJ43" s="37" t="s">
        <v>99</v>
      </c>
      <c r="AK43" s="37">
        <v>46042</v>
      </c>
      <c r="AL43" s="37" t="s">
        <v>99</v>
      </c>
      <c r="AM43" s="53">
        <f>IF(AK43="","",WORKDAY(AK43,5,FESTIVOS_CO!A:A))</f>
        <v>46049</v>
      </c>
      <c r="AN43" s="37" t="s">
        <v>99</v>
      </c>
      <c r="AO43" s="37">
        <v>46042</v>
      </c>
      <c r="AP43" s="54" t="str">
        <f t="shared" ca="1" si="7"/>
        <v>NO PROCEDE CITACION</v>
      </c>
      <c r="AQ43" s="36"/>
      <c r="AR43" s="43"/>
      <c r="AS43" s="37"/>
      <c r="AT43" s="36"/>
      <c r="AU43" s="37"/>
      <c r="AV43" s="36"/>
      <c r="AW43" s="36"/>
      <c r="AX43" s="37"/>
      <c r="AY43" s="140" t="str">
        <f>IF(AU43="","",WORKDAY(AU43,5,FESTIVOS_CO!A:A))</f>
        <v/>
      </c>
      <c r="AZ43" s="54" t="str">
        <f t="shared" ca="1" si="14"/>
        <v>NO PROCEDE</v>
      </c>
      <c r="BA43" s="55" t="str">
        <f>IF(AX43="","",WORKDAY(AX43,5,FESTIVOS_CO!A:A))</f>
        <v/>
      </c>
      <c r="BB43" s="39"/>
      <c r="BC43" s="40"/>
      <c r="BD43" s="40"/>
      <c r="BE43" s="56" t="str">
        <f t="shared" ca="1" si="13"/>
        <v>NO PROCEDE</v>
      </c>
      <c r="BF43" s="37"/>
      <c r="BG43" s="45"/>
      <c r="BH43" s="37"/>
      <c r="BI43" s="36"/>
      <c r="BJ43" s="37"/>
      <c r="BK43" s="36"/>
      <c r="BL43" s="36"/>
      <c r="BM43" s="53" t="str">
        <f>IF(BJ43="","",WORKDAY(BJ43,5,FESTIVOS_CO!A:A))</f>
        <v/>
      </c>
      <c r="BN43" s="57" t="str">
        <f t="shared" ca="1" si="10"/>
        <v>NO PROCEDE</v>
      </c>
      <c r="BO43" s="54" t="str">
        <f t="shared" ca="1" si="1"/>
        <v>NO PROCEDE AVISO</v>
      </c>
      <c r="BP43" s="37"/>
      <c r="BQ43" s="53" t="str">
        <f>IF(BP43="","",WORKDAY(BP43,5,FESTIVOS_CO!A:A))</f>
        <v/>
      </c>
      <c r="BR43" s="37"/>
      <c r="BS43" s="36" t="s">
        <v>99</v>
      </c>
      <c r="BT43" s="38" t="s">
        <v>228</v>
      </c>
      <c r="BU43" s="58">
        <f>VLOOKUP(BT43,Hoja2!$C:$D,2,0)</f>
        <v>10</v>
      </c>
      <c r="BV43" s="80">
        <f>IF(
AND(AO43="",BD43="",BQ43=""),
"EN PROCESO NOTIFICACION / COMUNICACION",
IF(
BT43="",
"NO APLICA",
IF(
BU43=60,
IF(AO43&lt;&gt;"",AO43,IF(BD43&lt;&gt;"",BD43,BQ43))+60,
WORKDAY(
IF(AO43&lt;&gt;"",AO43,IF(BD43&lt;&gt;"",BD43,BQ43)),
BU43,
FESTIVOS_CO!A:A
)
)
))</f>
        <v>46056</v>
      </c>
      <c r="BW43" s="44" t="s">
        <v>99</v>
      </c>
      <c r="BX43" s="53"/>
      <c r="BY43" s="45"/>
      <c r="BZ43" s="37"/>
      <c r="CA43" s="54" t="str">
        <f t="shared" si="11"/>
        <v>PENDIENTE HACER EJECUTORIA</v>
      </c>
      <c r="CB43" s="59" t="str">
        <f t="shared" si="12"/>
        <v/>
      </c>
      <c r="CC43" s="36"/>
      <c r="CD43" s="40"/>
      <c r="CE43" s="46"/>
      <c r="CF43" s="40"/>
      <c r="CG43" s="40"/>
      <c r="CH43" s="40"/>
      <c r="CI43" s="36"/>
      <c r="CJ43" s="47"/>
      <c r="CK43" s="40"/>
      <c r="CL43" s="40"/>
      <c r="CM43" s="40"/>
      <c r="CN43" s="40"/>
    </row>
    <row r="44" spans="1:92" ht="57" hidden="1">
      <c r="A44" s="49" t="str">
        <f t="shared" ca="1" si="15"/>
        <v>PENDIENTE HACER EJECUTORIA</v>
      </c>
      <c r="B44" s="58" t="s">
        <v>445</v>
      </c>
      <c r="C44" s="37"/>
      <c r="D44" s="37"/>
      <c r="E44" s="49" t="str">
        <f t="shared" si="3"/>
        <v>NOTIFICACIÓN ELECTRÓNICA</v>
      </c>
      <c r="F44" s="141">
        <f t="shared" si="4"/>
        <v>46042</v>
      </c>
      <c r="G44" s="49" t="str">
        <f t="shared" si="5"/>
        <v/>
      </c>
      <c r="H44" s="51" t="str">
        <f ca="1">IF(
L44="",
"",
IF(
NETWORKDAYS(L44,IF(M44&lt;&gt;"",M44,TODAY()),FESTIVOS_CO!A:A)&gt;2,
"VENCIDO",
IF(
NETWORKDAYS(L44,IF(M44&lt;&gt;"",M44,TODAY()),FESTIVOS_CO!A:A)=2,
"ALERTA",
"A TIEMPO"
)))</f>
        <v>ALERTA</v>
      </c>
      <c r="I44" s="40"/>
      <c r="J44" s="36" t="s">
        <v>479</v>
      </c>
      <c r="K44" s="37">
        <v>46009</v>
      </c>
      <c r="L44" s="50">
        <v>46030</v>
      </c>
      <c r="M44" s="37">
        <v>46031</v>
      </c>
      <c r="N44" s="52"/>
      <c r="O44" s="52"/>
      <c r="P44" s="36"/>
      <c r="Q44" s="36" t="s">
        <v>99</v>
      </c>
      <c r="R44" s="40"/>
      <c r="S44" s="36"/>
      <c r="T44" s="40"/>
      <c r="U44" s="62" t="s">
        <v>100</v>
      </c>
      <c r="V44" s="81" t="s">
        <v>480</v>
      </c>
      <c r="W44" s="40"/>
      <c r="X44" s="40"/>
      <c r="Y44" s="40">
        <v>890903938</v>
      </c>
      <c r="Z44" s="38" t="s">
        <v>481</v>
      </c>
      <c r="AA44" s="62" t="s">
        <v>482</v>
      </c>
      <c r="AB44" s="40" t="s">
        <v>350</v>
      </c>
      <c r="AC44" s="69" t="s">
        <v>483</v>
      </c>
      <c r="AD44" s="40" t="s">
        <v>106</v>
      </c>
      <c r="AE44" s="40" t="s">
        <v>484</v>
      </c>
      <c r="AF44" s="40" t="s">
        <v>108</v>
      </c>
      <c r="AG44" s="41" t="s">
        <v>109</v>
      </c>
      <c r="AH44" s="42"/>
      <c r="AI44" s="54" t="str">
        <f t="shared" ca="1" si="6"/>
        <v>NOTIFICACIÓN ELECTRÓNICA EFECTIVA</v>
      </c>
      <c r="AJ44" s="37" t="s">
        <v>99</v>
      </c>
      <c r="AK44" s="37">
        <v>46042</v>
      </c>
      <c r="AL44" s="37" t="s">
        <v>99</v>
      </c>
      <c r="AM44" s="53">
        <f>IF(AK44="","",WORKDAY(AK44,5,FESTIVOS_CO!A:A))</f>
        <v>46049</v>
      </c>
      <c r="AN44" s="37" t="s">
        <v>99</v>
      </c>
      <c r="AO44" s="37">
        <v>46042</v>
      </c>
      <c r="AP44" s="54" t="str">
        <f t="shared" ca="1" si="7"/>
        <v>NO PROCEDE CITACION</v>
      </c>
      <c r="AQ44" s="36"/>
      <c r="AR44" s="43"/>
      <c r="AS44" s="37"/>
      <c r="AT44" s="36"/>
      <c r="AU44" s="37"/>
      <c r="AV44" s="36"/>
      <c r="AW44" s="36"/>
      <c r="AX44" s="37"/>
      <c r="AY44" s="140" t="str">
        <f>IF(AU44="","",WORKDAY(AU44,5,FESTIVOS_CO!A:A))</f>
        <v/>
      </c>
      <c r="AZ44" s="54" t="str">
        <f t="shared" ca="1" si="14"/>
        <v>NO PROCEDE</v>
      </c>
      <c r="BA44" s="55" t="str">
        <f>IF(AX44="","",WORKDAY(AX44,5,FESTIVOS_CO!A:A))</f>
        <v/>
      </c>
      <c r="BB44" s="39"/>
      <c r="BC44" s="40"/>
      <c r="BD44" s="40"/>
      <c r="BE44" s="56" t="str">
        <f t="shared" ca="1" si="13"/>
        <v>NO PROCEDE</v>
      </c>
      <c r="BF44" s="37"/>
      <c r="BG44" s="45"/>
      <c r="BH44" s="37"/>
      <c r="BI44" s="36"/>
      <c r="BJ44" s="37"/>
      <c r="BK44" s="36"/>
      <c r="BL44" s="36"/>
      <c r="BM44" s="53" t="str">
        <f>IF(BJ44="","",WORKDAY(BJ44,5,FESTIVOS_CO!A:A))</f>
        <v/>
      </c>
      <c r="BN44" s="57" t="str">
        <f t="shared" ca="1" si="10"/>
        <v>NO PROCEDE</v>
      </c>
      <c r="BO44" s="54" t="str">
        <f t="shared" ca="1" si="1"/>
        <v>NO PROCEDE AVISO</v>
      </c>
      <c r="BP44" s="37"/>
      <c r="BQ44" s="53" t="str">
        <f>IF(BP44="","",WORKDAY(BP44,5,FESTIVOS_CO!A:A))</f>
        <v/>
      </c>
      <c r="BR44" s="37"/>
      <c r="BS44" s="36" t="s">
        <v>99</v>
      </c>
      <c r="BT44" s="38" t="s">
        <v>228</v>
      </c>
      <c r="BU44" s="58">
        <f>VLOOKUP(BT44,Hoja2!$C:$D,2,0)</f>
        <v>10</v>
      </c>
      <c r="BV44" s="80">
        <f>IF(
AND(AO44="",BD44="",BQ44=""),
"EN PROCESO NOTIFICACION / COMUNICACION",
IF(
BT44="",
"NO APLICA",
IF(
BU44=60,
IF(AO44&lt;&gt;"",AO44,IF(BD44&lt;&gt;"",BD44,BQ44))+60,
WORKDAY(
IF(AO44&lt;&gt;"",AO44,IF(BD44&lt;&gt;"",BD44,BQ44)),
BU44,
FESTIVOS_CO!A:A
)
)
))</f>
        <v>46056</v>
      </c>
      <c r="BW44" s="44" t="s">
        <v>99</v>
      </c>
      <c r="BX44" s="53"/>
      <c r="BY44" s="45"/>
      <c r="BZ44" s="37"/>
      <c r="CA44" s="54" t="str">
        <f t="shared" si="11"/>
        <v>PENDIENTE HACER EJECUTORIA</v>
      </c>
      <c r="CB44" s="59" t="str">
        <f t="shared" si="12"/>
        <v/>
      </c>
      <c r="CC44" s="36"/>
      <c r="CD44" s="40"/>
      <c r="CE44" s="46"/>
      <c r="CF44" s="40"/>
      <c r="CG44" s="40"/>
      <c r="CH44" s="40"/>
      <c r="CI44" s="36"/>
      <c r="CJ44" s="47"/>
      <c r="CK44" s="40"/>
      <c r="CL44" s="40"/>
      <c r="CM44" s="40"/>
      <c r="CN44" s="40"/>
    </row>
    <row r="45" spans="1:92" ht="57" hidden="1">
      <c r="A45" s="49" t="str">
        <f t="shared" ca="1" si="15"/>
        <v>CITACIÓN COMPLETA EN ESPERA PRESENTACION PERSONAL</v>
      </c>
      <c r="B45" s="58" t="s">
        <v>485</v>
      </c>
      <c r="C45" s="37"/>
      <c r="D45" s="37"/>
      <c r="E45" s="49" t="str">
        <f t="shared" si="3"/>
        <v>PENDIENTE NOTIFICACIÓN</v>
      </c>
      <c r="F45" s="141">
        <f t="shared" si="4"/>
        <v>46036</v>
      </c>
      <c r="G45" s="49" t="str">
        <f t="shared" si="5"/>
        <v/>
      </c>
      <c r="H45" s="51" t="str">
        <f ca="1">IF(
L45="",
"",
IF(
NETWORKDAYS(L45,IF(M45&lt;&gt;"",M45,TODAY()),FESTIVOS_CO!A:A)&gt;2,
"VENCIDO",
IF(
NETWORKDAYS(L45,IF(M45&lt;&gt;"",M45,TODAY()),FESTIVOS_CO!A:A)=2,
"ALERTA",
"A TIEMPO"
)))</f>
        <v>ALERTA</v>
      </c>
      <c r="I45" s="62"/>
      <c r="J45" s="36" t="s">
        <v>486</v>
      </c>
      <c r="K45" s="37">
        <v>46009</v>
      </c>
      <c r="L45" s="50">
        <v>46030</v>
      </c>
      <c r="M45" s="37">
        <v>46031</v>
      </c>
      <c r="N45" s="52"/>
      <c r="O45" s="52"/>
      <c r="P45" s="36"/>
      <c r="Q45" s="36" t="s">
        <v>99</v>
      </c>
      <c r="R45" s="40"/>
      <c r="S45" s="36"/>
      <c r="T45" s="40"/>
      <c r="U45" s="62" t="s">
        <v>100</v>
      </c>
      <c r="V45" s="81" t="s">
        <v>487</v>
      </c>
      <c r="W45" s="63">
        <v>45939</v>
      </c>
      <c r="X45" s="63"/>
      <c r="Y45" s="40">
        <v>802005436</v>
      </c>
      <c r="Z45" s="38" t="s">
        <v>488</v>
      </c>
      <c r="AA45" s="40" t="s">
        <v>489</v>
      </c>
      <c r="AB45" s="40" t="s">
        <v>490</v>
      </c>
      <c r="AC45" s="69" t="s">
        <v>491</v>
      </c>
      <c r="AD45" s="40" t="s">
        <v>106</v>
      </c>
      <c r="AE45" s="40" t="s">
        <v>492</v>
      </c>
      <c r="AF45" s="40" t="s">
        <v>108</v>
      </c>
      <c r="AG45" s="41" t="s">
        <v>99</v>
      </c>
      <c r="AH45" s="42"/>
      <c r="AI45" s="54" t="str">
        <f t="shared" ca="1" si="6"/>
        <v>NO PROCEDE NOTIFICACIÓN ELECTRÓNICA</v>
      </c>
      <c r="AJ45" s="37" t="s">
        <v>109</v>
      </c>
      <c r="AK45" s="37"/>
      <c r="AL45" s="37"/>
      <c r="AM45" s="53" t="str">
        <f>IF(AK45="","",WORKDAY(AK45,5,FESTIVOS_CO!A:A))</f>
        <v/>
      </c>
      <c r="AN45" s="37"/>
      <c r="AO45" s="37"/>
      <c r="AP45" s="54" t="str">
        <f t="shared" ca="1" si="7"/>
        <v>NOTIFICAR POR CITACION</v>
      </c>
      <c r="AQ45" s="36" t="s">
        <v>340</v>
      </c>
      <c r="AR45" s="43">
        <v>46035</v>
      </c>
      <c r="AS45" s="37">
        <v>46035</v>
      </c>
      <c r="AT45" s="38" t="s">
        <v>493</v>
      </c>
      <c r="AU45" s="37">
        <v>46036</v>
      </c>
      <c r="AV45" s="36"/>
      <c r="AW45" s="36" t="s">
        <v>99</v>
      </c>
      <c r="AX45" s="37">
        <v>46036</v>
      </c>
      <c r="AY45" s="140">
        <f>IF(AU45="","",WORKDAY(AU45,5,FESTIVOS_CO!A:A))</f>
        <v>46043</v>
      </c>
      <c r="AZ45" s="54" t="str">
        <f t="shared" ca="1" si="14"/>
        <v>CITACIÓN COMPLETA EN ESPERA PRESENTACION PERSONAL</v>
      </c>
      <c r="BA45" s="55">
        <f>IF(AX45="","",WORKDAY(AX45,5,FESTIVOS_CO!A:A))</f>
        <v>46043</v>
      </c>
      <c r="BB45" s="39"/>
      <c r="BC45" s="40"/>
      <c r="BD45" s="40"/>
      <c r="BE45" s="56" t="str">
        <f t="shared" ca="1" si="13"/>
        <v>NO APLICA</v>
      </c>
      <c r="BF45" s="37">
        <v>46048</v>
      </c>
      <c r="BG45" s="45">
        <v>46048</v>
      </c>
      <c r="BH45" s="37">
        <v>46048</v>
      </c>
      <c r="BI45" s="38" t="s">
        <v>494</v>
      </c>
      <c r="BJ45" s="37">
        <v>46049</v>
      </c>
      <c r="BK45" s="36"/>
      <c r="BL45" s="36"/>
      <c r="BM45" s="53">
        <f>IF(BJ45="","",WORKDAY(BJ45,5,FESTIVOS_CO!A:A))</f>
        <v>46056</v>
      </c>
      <c r="BN45" s="57" t="str">
        <f t="shared" ca="1" si="10"/>
        <v>EN TRÁMITE DE ENTREGA AVISO</v>
      </c>
      <c r="BO45" s="54" t="str">
        <f t="shared" ca="1" si="1"/>
        <v>EN TRÁMITE NOTIF. POR AVISO</v>
      </c>
      <c r="BP45" s="37"/>
      <c r="BQ45" s="53" t="str">
        <f>IF(BP45="","",WORKDAY(BP45,5,FESTIVOS_CO!A:A))</f>
        <v/>
      </c>
      <c r="BR45" s="37"/>
      <c r="BS45" s="36" t="s">
        <v>99</v>
      </c>
      <c r="BT45" s="38" t="s">
        <v>228</v>
      </c>
      <c r="BU45" s="58">
        <f>VLOOKUP(BT45,Hoja2!$C:$D,2,0)</f>
        <v>10</v>
      </c>
      <c r="BV45" s="80" t="str">
        <f>IF(
AND(AO45="",BD45="",BQ45=""),
"EN PROCESO NOTIFICACION / COMUNICACION",
IF(
BT45="",
"NO APLICA",
IF(
BU45=60,
IF(AO45&lt;&gt;"",AO45,IF(BD45&lt;&gt;"",BD45,BQ45))+60,
WORKDAY(
IF(AO45&lt;&gt;"",AO45,IF(BD45&lt;&gt;"",BD45,BQ45)),
BU45,
FESTIVOS_CO!A:A
)
)
))</f>
        <v>EN PROCESO NOTIFICACION / COMUNICACION</v>
      </c>
      <c r="BW45" s="44"/>
      <c r="BX45" s="53"/>
      <c r="BY45" s="45"/>
      <c r="BZ45" s="37"/>
      <c r="CA45" s="54" t="str">
        <f t="shared" si="11"/>
        <v>PENDIENTE EJECUTORIA</v>
      </c>
      <c r="CB45" s="59" t="str">
        <f t="shared" si="12"/>
        <v/>
      </c>
      <c r="CC45" s="36"/>
      <c r="CD45" s="40"/>
      <c r="CE45" s="46"/>
      <c r="CF45" s="40"/>
      <c r="CG45" s="40"/>
      <c r="CH45" s="40"/>
      <c r="CI45" s="36"/>
      <c r="CJ45" s="47"/>
      <c r="CK45" s="40"/>
      <c r="CL45" s="40"/>
      <c r="CM45" s="40"/>
      <c r="CN45" s="40"/>
    </row>
    <row r="46" spans="1:92" ht="28.5" hidden="1">
      <c r="A46" s="49" t="str">
        <f t="shared" ca="1" si="15"/>
        <v>PENDIENTE EJECUTORIA</v>
      </c>
      <c r="B46" s="58" t="s">
        <v>485</v>
      </c>
      <c r="C46" s="37"/>
      <c r="D46" s="37"/>
      <c r="E46" s="49" t="str">
        <f t="shared" si="3"/>
        <v>NOTIFICACIÓN ELECTRÓNICA</v>
      </c>
      <c r="F46" s="141">
        <f t="shared" si="4"/>
        <v>46031</v>
      </c>
      <c r="G46" s="49" t="str">
        <f t="shared" si="5"/>
        <v/>
      </c>
      <c r="H46" s="51" t="str">
        <f ca="1">IF(
L46="",
"",
IF(
NETWORKDAYS(L46,IF(M46&lt;&gt;"",M46,TODAY()),FESTIVOS_CO!A:A)&gt;2,
"VENCIDO",
IF(
NETWORKDAYS(L46,IF(M46&lt;&gt;"",M46,TODAY()),FESTIVOS_CO!A:A)=2,
"ALERTA",
"A TIEMPO"
)))</f>
        <v>ALERTA</v>
      </c>
      <c r="I46" s="62" t="s">
        <v>495</v>
      </c>
      <c r="J46" s="36" t="s">
        <v>496</v>
      </c>
      <c r="K46" s="37">
        <v>46009</v>
      </c>
      <c r="L46" s="50">
        <v>46030</v>
      </c>
      <c r="M46" s="37">
        <v>46031</v>
      </c>
      <c r="N46" s="52"/>
      <c r="O46" s="52"/>
      <c r="P46" s="36"/>
      <c r="Q46" s="36" t="s">
        <v>99</v>
      </c>
      <c r="R46" s="40"/>
      <c r="S46" s="36"/>
      <c r="T46" s="40"/>
      <c r="U46" s="62" t="s">
        <v>100</v>
      </c>
      <c r="V46" s="81">
        <v>2023002251</v>
      </c>
      <c r="W46" s="63">
        <v>45924</v>
      </c>
      <c r="X46" s="63"/>
      <c r="Y46" s="40">
        <v>900979038</v>
      </c>
      <c r="Z46" s="131" t="s">
        <v>497</v>
      </c>
      <c r="AA46" s="62" t="s">
        <v>498</v>
      </c>
      <c r="AB46" s="72"/>
      <c r="AC46" s="71" t="s">
        <v>499</v>
      </c>
      <c r="AD46" s="62" t="s">
        <v>500</v>
      </c>
      <c r="AE46" s="40" t="s">
        <v>113</v>
      </c>
      <c r="AF46" s="40" t="s">
        <v>419</v>
      </c>
      <c r="AG46" s="41" t="s">
        <v>109</v>
      </c>
      <c r="AH46" s="42"/>
      <c r="AI46" s="54" t="str">
        <f t="shared" ca="1" si="6"/>
        <v>NOTIFICACIÓN ELECTRÓNICA EFECTIVA</v>
      </c>
      <c r="AJ46" s="37" t="s">
        <v>99</v>
      </c>
      <c r="AK46" s="37">
        <v>46031</v>
      </c>
      <c r="AL46" s="37" t="s">
        <v>99</v>
      </c>
      <c r="AM46" s="53">
        <f>IF(AK46="","",WORKDAY(AK46,5,FESTIVOS_CO!A:A))</f>
        <v>46041</v>
      </c>
      <c r="AN46" s="37" t="s">
        <v>99</v>
      </c>
      <c r="AO46" s="37">
        <v>46031</v>
      </c>
      <c r="AP46" s="54" t="str">
        <f t="shared" ca="1" si="7"/>
        <v>NO PROCEDE CITACION</v>
      </c>
      <c r="AQ46" s="36"/>
      <c r="AR46" s="43"/>
      <c r="AS46" s="37"/>
      <c r="AT46" s="36"/>
      <c r="AU46" s="37"/>
      <c r="AV46" s="36"/>
      <c r="AW46" s="36"/>
      <c r="AX46" s="37"/>
      <c r="AY46" s="140" t="str">
        <f>IF(AU46="","",WORKDAY(AU46,5,FESTIVOS_CO!A:A))</f>
        <v/>
      </c>
      <c r="AZ46" s="54" t="str">
        <f t="shared" ca="1" si="14"/>
        <v>NO PROCEDE</v>
      </c>
      <c r="BA46" s="55" t="str">
        <f>IF(AX46="","",WORKDAY(AX46,5,FESTIVOS_CO!A:A))</f>
        <v/>
      </c>
      <c r="BB46" s="39"/>
      <c r="BC46" s="40"/>
      <c r="BD46" s="40"/>
      <c r="BE46" s="56" t="str">
        <f t="shared" ca="1" si="13"/>
        <v>NO PROCEDE</v>
      </c>
      <c r="BF46" s="37"/>
      <c r="BG46" s="45"/>
      <c r="BH46" s="37"/>
      <c r="BI46" s="36"/>
      <c r="BJ46" s="37"/>
      <c r="BK46" s="36"/>
      <c r="BL46" s="36"/>
      <c r="BM46" s="53" t="str">
        <f>IF(BJ46="","",WORKDAY(BJ46,5,FESTIVOS_CO!A:A))</f>
        <v/>
      </c>
      <c r="BN46" s="57" t="str">
        <f t="shared" ca="1" si="10"/>
        <v>NO PROCEDE</v>
      </c>
      <c r="BO46" s="54" t="str">
        <f t="shared" ca="1" si="1"/>
        <v>NO PROCEDE AVISO</v>
      </c>
      <c r="BP46" s="37"/>
      <c r="BQ46" s="53" t="str">
        <f>IF(BP46="","",WORKDAY(BP46,5,FESTIVOS_CO!A:A))</f>
        <v/>
      </c>
      <c r="BR46" s="37"/>
      <c r="BS46" s="36" t="s">
        <v>99</v>
      </c>
      <c r="BT46" s="38" t="s">
        <v>228</v>
      </c>
      <c r="BU46" s="58">
        <f>VLOOKUP(BT46,Hoja2!$C:$D,2,0)</f>
        <v>10</v>
      </c>
      <c r="BV46" s="80">
        <f>IF(
AND(AO46="",BD46="",BQ46=""),
"EN PROCESO NOTIFICACION / COMUNICACION",
IF(
BT46="",
"NO APLICA",
IF(
BU46=60,
IF(AO46&lt;&gt;"",AO46,IF(BD46&lt;&gt;"",BD46,BQ46))+60,
WORKDAY(
IF(AO46&lt;&gt;"",AO46,IF(BD46&lt;&gt;"",BD46,BQ46)),
BU46,
FESTIVOS_CO!A:A
)
)
))</f>
        <v>46048</v>
      </c>
      <c r="BW46" s="44"/>
      <c r="BX46" s="53"/>
      <c r="BY46" s="45">
        <v>46048</v>
      </c>
      <c r="BZ46" s="37"/>
      <c r="CA46" s="54" t="str">
        <f t="shared" si="11"/>
        <v>PENDIENTE EJECUTORIA</v>
      </c>
      <c r="CB46" s="59" t="str">
        <f t="shared" si="12"/>
        <v/>
      </c>
      <c r="CC46" s="36"/>
      <c r="CD46" s="40"/>
      <c r="CE46" s="46"/>
      <c r="CF46" s="40"/>
      <c r="CG46" s="40"/>
      <c r="CH46" s="40"/>
      <c r="CI46" s="36"/>
      <c r="CJ46" s="47"/>
      <c r="CK46" s="40"/>
      <c r="CL46" s="40"/>
      <c r="CM46" s="40"/>
      <c r="CN46" s="40"/>
    </row>
    <row r="47" spans="1:92" ht="85.5" hidden="1">
      <c r="A47" s="49" t="str">
        <f t="shared" ca="1" si="15"/>
        <v>PENDIENTE HACER EJECUTORIA</v>
      </c>
      <c r="B47" s="58" t="s">
        <v>152</v>
      </c>
      <c r="C47" s="37">
        <v>46041</v>
      </c>
      <c r="D47" s="37"/>
      <c r="E47" s="49" t="str">
        <f t="shared" si="3"/>
        <v>NOTIFICACIÓN ELECTRÓNICA</v>
      </c>
      <c r="F47" s="141">
        <f t="shared" si="4"/>
        <v>46041</v>
      </c>
      <c r="G47" s="49">
        <f t="shared" si="5"/>
        <v>0</v>
      </c>
      <c r="H47" s="51" t="str">
        <f ca="1">IF(
L47="",
"",
IF(
NETWORKDAYS(L47,IF(M47&lt;&gt;"",M47,TODAY()),FESTIVOS_CO!A:A)&gt;2,
"VENCIDO",
IF(
NETWORKDAYS(L47,IF(M47&lt;&gt;"",M47,TODAY()),FESTIVOS_CO!A:A)=2,
"ALERTA",
"A TIEMPO"
)))</f>
        <v>VENCIDO</v>
      </c>
      <c r="I47" s="38" t="s">
        <v>501</v>
      </c>
      <c r="J47" s="36" t="s">
        <v>193</v>
      </c>
      <c r="K47" s="37">
        <v>46009</v>
      </c>
      <c r="L47" s="50">
        <v>46035</v>
      </c>
      <c r="M47" s="37">
        <v>46041</v>
      </c>
      <c r="N47" s="52"/>
      <c r="O47" s="52"/>
      <c r="P47" s="36"/>
      <c r="Q47" s="36" t="s">
        <v>99</v>
      </c>
      <c r="R47" s="40"/>
      <c r="S47" s="36"/>
      <c r="T47" s="40"/>
      <c r="U47" s="40"/>
      <c r="V47" s="58" t="s">
        <v>194</v>
      </c>
      <c r="W47" s="36"/>
      <c r="X47" s="36"/>
      <c r="Y47" s="36" t="s">
        <v>502</v>
      </c>
      <c r="Z47" s="38" t="s">
        <v>503</v>
      </c>
      <c r="AA47" s="36" t="s">
        <v>504</v>
      </c>
      <c r="AB47" s="36" t="s">
        <v>104</v>
      </c>
      <c r="AC47" s="100" t="s">
        <v>505</v>
      </c>
      <c r="AD47" s="38" t="s">
        <v>242</v>
      </c>
      <c r="AE47" s="36" t="s">
        <v>113</v>
      </c>
      <c r="AF47" s="36" t="s">
        <v>243</v>
      </c>
      <c r="AG47" s="41" t="s">
        <v>109</v>
      </c>
      <c r="AH47" s="42"/>
      <c r="AI47" s="54" t="str">
        <f t="shared" ca="1" si="6"/>
        <v>NOTIFICACIÓN ELECTRÓNICA EFECTIVA</v>
      </c>
      <c r="AJ47" s="37" t="s">
        <v>99</v>
      </c>
      <c r="AK47" s="37">
        <v>46041</v>
      </c>
      <c r="AL47" s="37" t="s">
        <v>99</v>
      </c>
      <c r="AM47" s="53">
        <f>IF(AK47="","",WORKDAY(AK47,5,FESTIVOS_CO!A:A))</f>
        <v>46048</v>
      </c>
      <c r="AN47" s="37" t="s">
        <v>99</v>
      </c>
      <c r="AO47" s="37">
        <v>46041</v>
      </c>
      <c r="AP47" s="54" t="str">
        <f t="shared" ca="1" si="7"/>
        <v>NO PROCEDE CITACION</v>
      </c>
      <c r="AQ47" s="36"/>
      <c r="AR47" s="43"/>
      <c r="AS47" s="37"/>
      <c r="AT47" s="36"/>
      <c r="AU47" s="37"/>
      <c r="AV47" s="36"/>
      <c r="AW47" s="36"/>
      <c r="AX47" s="37"/>
      <c r="AY47" s="140" t="str">
        <f>IF(AU47="","",WORKDAY(AU47,5,FESTIVOS_CO!A:A))</f>
        <v/>
      </c>
      <c r="AZ47" s="54" t="str">
        <f t="shared" ca="1" si="14"/>
        <v>NO PROCEDE</v>
      </c>
      <c r="BA47" s="55" t="str">
        <f>IF(AX47="","",WORKDAY(AX47,5,FESTIVOS_CO!A:A))</f>
        <v/>
      </c>
      <c r="BB47" s="39"/>
      <c r="BC47" s="40"/>
      <c r="BD47" s="40"/>
      <c r="BE47" s="56" t="str">
        <f t="shared" ca="1" si="13"/>
        <v>NO PROCEDE</v>
      </c>
      <c r="BF47" s="37"/>
      <c r="BG47" s="45"/>
      <c r="BH47" s="37"/>
      <c r="BI47" s="36"/>
      <c r="BJ47" s="37"/>
      <c r="BK47" s="36"/>
      <c r="BL47" s="36"/>
      <c r="BM47" s="53" t="str">
        <f>IF(BJ47="","",WORKDAY(BJ47,5,FESTIVOS_CO!A:A))</f>
        <v/>
      </c>
      <c r="BN47" s="57" t="str">
        <f t="shared" ca="1" si="10"/>
        <v>NO PROCEDE</v>
      </c>
      <c r="BO47" s="54" t="str">
        <f t="shared" ca="1" si="1"/>
        <v>NO PROCEDE AVISO</v>
      </c>
      <c r="BP47" s="37"/>
      <c r="BQ47" s="53" t="str">
        <f>IF(BP47="","",WORKDAY(BP47,5,FESTIVOS_CO!A:A))</f>
        <v/>
      </c>
      <c r="BR47" s="37"/>
      <c r="BS47" s="36" t="s">
        <v>109</v>
      </c>
      <c r="BT47" s="38" t="s">
        <v>113</v>
      </c>
      <c r="BU47" s="58">
        <f>VLOOKUP(BT47,Hoja2!$C:$D,2,0)</f>
        <v>0</v>
      </c>
      <c r="BV47" s="80">
        <f>IF(
AND(AO47="",BD47="",BQ47=""),
"EN PROCESO NOTIFICACION / COMUNICACION",
IF(
BT47="",
"NO APLICA",
IF(
BU47=60,
IF(AO47&lt;&gt;"",AO47,IF(BD47&lt;&gt;"",BD47,BQ47))+60,
WORKDAY(
IF(AO47&lt;&gt;"",AO47,IF(BD47&lt;&gt;"",BD47,BQ47)),
BU47,
FESTIVOS_CO!A:A
)
)
))</f>
        <v>46041</v>
      </c>
      <c r="BW47" s="36" t="s">
        <v>99</v>
      </c>
      <c r="BX47" s="53"/>
      <c r="BY47" s="45"/>
      <c r="BZ47" s="37"/>
      <c r="CA47" s="54" t="str">
        <f t="shared" si="11"/>
        <v>PENDIENTE HACER EJECUTORIA</v>
      </c>
      <c r="CB47" s="59" t="str">
        <f t="shared" si="12"/>
        <v/>
      </c>
      <c r="CC47" s="36"/>
      <c r="CD47" s="40"/>
      <c r="CE47" s="46"/>
      <c r="CF47" s="40"/>
      <c r="CG47" s="40"/>
      <c r="CH47" s="40"/>
      <c r="CI47" s="36"/>
      <c r="CJ47" s="47"/>
      <c r="CK47" s="40"/>
      <c r="CL47" s="40"/>
      <c r="CM47" s="40"/>
      <c r="CN47" s="40"/>
    </row>
    <row r="48" spans="1:92" ht="42.75" hidden="1">
      <c r="A48" s="49" t="str">
        <f t="shared" ca="1" si="15"/>
        <v>PENDIENTE EJECUTORIA</v>
      </c>
      <c r="B48" s="58" t="s">
        <v>152</v>
      </c>
      <c r="C48" s="37">
        <v>46038</v>
      </c>
      <c r="D48" s="37"/>
      <c r="E48" s="49" t="str">
        <f t="shared" si="3"/>
        <v>NOTIFICACIÓN ELECTRÓNICA</v>
      </c>
      <c r="F48" s="141">
        <f t="shared" si="4"/>
        <v>46041</v>
      </c>
      <c r="G48" s="49">
        <f t="shared" si="5"/>
        <v>3</v>
      </c>
      <c r="H48" s="51" t="str">
        <f ca="1">IF(
L48="",
"",
IF(
NETWORKDAYS(L48,IF(M48&lt;&gt;"",M48,TODAY()),FESTIVOS_CO!A:A)&gt;2,
"VENCIDO",
IF(
NETWORKDAYS(L48,IF(M48&lt;&gt;"",M48,TODAY()),FESTIVOS_CO!A:A)=2,
"ALERTA",
"A TIEMPO"
)))</f>
        <v>VENCIDO</v>
      </c>
      <c r="I48" s="38" t="s">
        <v>506</v>
      </c>
      <c r="J48" s="36" t="s">
        <v>174</v>
      </c>
      <c r="K48" s="37">
        <v>46009</v>
      </c>
      <c r="L48" s="50">
        <v>46035</v>
      </c>
      <c r="M48" s="37">
        <v>46038</v>
      </c>
      <c r="N48" s="52"/>
      <c r="O48" s="52"/>
      <c r="P48" s="36"/>
      <c r="Q48" s="36" t="s">
        <v>99</v>
      </c>
      <c r="R48" s="40"/>
      <c r="S48" s="36"/>
      <c r="T48" s="40"/>
      <c r="U48" s="40"/>
      <c r="V48" s="58" t="s">
        <v>175</v>
      </c>
      <c r="W48" s="37">
        <v>45779</v>
      </c>
      <c r="X48" s="37"/>
      <c r="Y48" s="36">
        <v>900581703</v>
      </c>
      <c r="Z48" s="38" t="s">
        <v>176</v>
      </c>
      <c r="AA48" s="36" t="s">
        <v>103</v>
      </c>
      <c r="AB48" s="36" t="s">
        <v>169</v>
      </c>
      <c r="AC48" s="100" t="s">
        <v>105</v>
      </c>
      <c r="AD48" s="102" t="s">
        <v>106</v>
      </c>
      <c r="AE48" s="36" t="s">
        <v>177</v>
      </c>
      <c r="AF48" s="36" t="s">
        <v>108</v>
      </c>
      <c r="AG48" s="41" t="s">
        <v>109</v>
      </c>
      <c r="AH48" s="42"/>
      <c r="AI48" s="54" t="str">
        <f t="shared" ca="1" si="6"/>
        <v>NOTIFICACIÓN ELECTRÓNICA EFECTIVA</v>
      </c>
      <c r="AJ48" s="37" t="s">
        <v>99</v>
      </c>
      <c r="AK48" s="37">
        <v>46038</v>
      </c>
      <c r="AL48" s="37" t="s">
        <v>99</v>
      </c>
      <c r="AM48" s="53">
        <f>IF(AK48="","",WORKDAY(AK48,5,FESTIVOS_CO!A:A))</f>
        <v>46045</v>
      </c>
      <c r="AN48" s="37" t="s">
        <v>99</v>
      </c>
      <c r="AO48" s="37">
        <v>46041</v>
      </c>
      <c r="AP48" s="54" t="str">
        <f t="shared" ca="1" si="7"/>
        <v>NO PROCEDE CITACION</v>
      </c>
      <c r="AQ48" s="36"/>
      <c r="AR48" s="43"/>
      <c r="AS48" s="37"/>
      <c r="AT48" s="36"/>
      <c r="AU48" s="37"/>
      <c r="AV48" s="36"/>
      <c r="AW48" s="36"/>
      <c r="AX48" s="37"/>
      <c r="AY48" s="140" t="str">
        <f>IF(AU48="","",WORKDAY(AU48,5,FESTIVOS_CO!A:A))</f>
        <v/>
      </c>
      <c r="AZ48" s="54" t="str">
        <f t="shared" ca="1" si="14"/>
        <v>NO PROCEDE</v>
      </c>
      <c r="BA48" s="55" t="str">
        <f>IF(AX48="","",WORKDAY(AX48,5,FESTIVOS_CO!A:A))</f>
        <v/>
      </c>
      <c r="BB48" s="39"/>
      <c r="BC48" s="40"/>
      <c r="BD48" s="40"/>
      <c r="BE48" s="56" t="str">
        <f t="shared" ca="1" si="13"/>
        <v>NO PROCEDE</v>
      </c>
      <c r="BF48" s="37"/>
      <c r="BG48" s="45"/>
      <c r="BH48" s="37"/>
      <c r="BI48" s="36"/>
      <c r="BJ48" s="37"/>
      <c r="BK48" s="36"/>
      <c r="BL48" s="36"/>
      <c r="BM48" s="53" t="str">
        <f>IF(BJ48="","",WORKDAY(BJ48,5,FESTIVOS_CO!A:A))</f>
        <v/>
      </c>
      <c r="BN48" s="57" t="str">
        <f t="shared" ca="1" si="10"/>
        <v>NO PROCEDE</v>
      </c>
      <c r="BO48" s="54" t="str">
        <f t="shared" ca="1" si="1"/>
        <v>NO PROCEDE AVISO</v>
      </c>
      <c r="BP48" s="37"/>
      <c r="BQ48" s="53" t="str">
        <f>IF(BP48="","",WORKDAY(BP48,5,FESTIVOS_CO!A:A))</f>
        <v/>
      </c>
      <c r="BR48" s="37"/>
      <c r="BS48" s="36" t="s">
        <v>99</v>
      </c>
      <c r="BT48" s="38" t="s">
        <v>228</v>
      </c>
      <c r="BU48" s="58">
        <f>VLOOKUP(BT48,Hoja2!$C:$D,2,0)</f>
        <v>10</v>
      </c>
      <c r="BV48" s="80">
        <f>IF(
AND(AO48="",BD48="",BQ48=""),
"EN PROCESO NOTIFICACION / COMUNICACION",
IF(
BT48="",
"NO APLICA",
IF(
BU48=60,
IF(AO48&lt;&gt;"",AO48,IF(BD48&lt;&gt;"",BD48,BQ48))+60,
WORKDAY(
IF(AO48&lt;&gt;"",AO48,IF(BD48&lt;&gt;"",BD48,BQ48)),
BU48,
FESTIVOS_CO!A:A
)
)
))</f>
        <v>46055</v>
      </c>
      <c r="BW48" s="36"/>
      <c r="BX48" s="53"/>
      <c r="BY48" s="45"/>
      <c r="BZ48" s="37"/>
      <c r="CA48" s="54" t="str">
        <f t="shared" si="11"/>
        <v>PENDIENTE EJECUTORIA</v>
      </c>
      <c r="CB48" s="59" t="str">
        <f t="shared" si="12"/>
        <v/>
      </c>
      <c r="CC48" s="36"/>
      <c r="CD48" s="40"/>
      <c r="CE48" s="46"/>
      <c r="CF48" s="40"/>
      <c r="CG48" s="40"/>
      <c r="CH48" s="40"/>
      <c r="CI48" s="36"/>
      <c r="CJ48" s="47"/>
      <c r="CK48" s="40"/>
      <c r="CL48" s="40"/>
      <c r="CM48" s="40"/>
      <c r="CN48" s="40"/>
    </row>
    <row r="49" spans="1:92" ht="42.75" hidden="1">
      <c r="A49" s="49" t="str">
        <f t="shared" ca="1" si="15"/>
        <v>PENDIENTE HACER EJECUTORIA</v>
      </c>
      <c r="B49" s="58" t="s">
        <v>152</v>
      </c>
      <c r="C49" s="37">
        <v>46042</v>
      </c>
      <c r="D49" s="37"/>
      <c r="E49" s="49" t="str">
        <f t="shared" si="3"/>
        <v>NOTIFICACIÓN ELECTRÓNICA</v>
      </c>
      <c r="F49" s="141">
        <f t="shared" si="4"/>
        <v>46042</v>
      </c>
      <c r="G49" s="49">
        <f t="shared" si="5"/>
        <v>0</v>
      </c>
      <c r="H49" s="51" t="str">
        <f ca="1">IF(
L49="",
"",
IF(
NETWORKDAYS(L49,IF(M49&lt;&gt;"",M49,TODAY()),FESTIVOS_CO!A:A)&gt;2,
"VENCIDO",
IF(
NETWORKDAYS(L49,IF(M49&lt;&gt;"",M49,TODAY()),FESTIVOS_CO!A:A)=2,
"ALERTA",
"A TIEMPO"
)))</f>
        <v>VENCIDO</v>
      </c>
      <c r="I49" s="36" t="s">
        <v>507</v>
      </c>
      <c r="J49" s="36" t="s">
        <v>173</v>
      </c>
      <c r="K49" s="37">
        <v>46009</v>
      </c>
      <c r="L49" s="50">
        <v>46035</v>
      </c>
      <c r="M49" s="37">
        <v>46042</v>
      </c>
      <c r="N49" s="52"/>
      <c r="O49" s="52"/>
      <c r="P49" s="36"/>
      <c r="Q49" s="36" t="s">
        <v>99</v>
      </c>
      <c r="R49" s="40"/>
      <c r="S49" s="36"/>
      <c r="T49" s="40"/>
      <c r="U49" s="40"/>
      <c r="V49" s="58">
        <v>2024016592</v>
      </c>
      <c r="W49" s="37">
        <v>45623</v>
      </c>
      <c r="X49" s="37"/>
      <c r="Y49" s="36">
        <v>830013360</v>
      </c>
      <c r="Z49" s="38" t="s">
        <v>508</v>
      </c>
      <c r="AA49" s="38" t="s">
        <v>509</v>
      </c>
      <c r="AB49" s="36" t="s">
        <v>169</v>
      </c>
      <c r="AC49" s="100" t="s">
        <v>510</v>
      </c>
      <c r="AD49" s="38" t="s">
        <v>381</v>
      </c>
      <c r="AE49" s="36" t="s">
        <v>113</v>
      </c>
      <c r="AF49" s="36" t="s">
        <v>108</v>
      </c>
      <c r="AG49" s="41" t="s">
        <v>109</v>
      </c>
      <c r="AH49" s="42"/>
      <c r="AI49" s="54" t="str">
        <f t="shared" ca="1" si="6"/>
        <v>NOTIFICACIÓN ELECTRÓNICA EFECTIVA</v>
      </c>
      <c r="AJ49" s="37" t="s">
        <v>99</v>
      </c>
      <c r="AK49" s="37">
        <v>46042</v>
      </c>
      <c r="AL49" s="37" t="s">
        <v>99</v>
      </c>
      <c r="AM49" s="53">
        <f>IF(AK49="","",WORKDAY(AK49,5,FESTIVOS_CO!A:A))</f>
        <v>46049</v>
      </c>
      <c r="AN49" s="37" t="s">
        <v>99</v>
      </c>
      <c r="AO49" s="37">
        <v>46042</v>
      </c>
      <c r="AP49" s="54" t="str">
        <f t="shared" ca="1" si="7"/>
        <v>NO PROCEDE CITACION</v>
      </c>
      <c r="AQ49" s="36"/>
      <c r="AR49" s="43"/>
      <c r="AS49" s="37"/>
      <c r="AT49" s="36"/>
      <c r="AU49" s="37"/>
      <c r="AV49" s="36"/>
      <c r="AW49" s="36"/>
      <c r="AX49" s="37"/>
      <c r="AY49" s="140" t="str">
        <f>IF(AU49="","",WORKDAY(AU49,5,FESTIVOS_CO!A:A))</f>
        <v/>
      </c>
      <c r="AZ49" s="54" t="str">
        <f t="shared" ca="1" si="14"/>
        <v>NO PROCEDE</v>
      </c>
      <c r="BA49" s="55" t="str">
        <f>IF(AX49="","",WORKDAY(AX49,5,FESTIVOS_CO!A:A))</f>
        <v/>
      </c>
      <c r="BB49" s="39"/>
      <c r="BC49" s="40"/>
      <c r="BD49" s="40"/>
      <c r="BE49" s="56" t="str">
        <f t="shared" ca="1" si="13"/>
        <v>NO PROCEDE</v>
      </c>
      <c r="BF49" s="37"/>
      <c r="BG49" s="45"/>
      <c r="BH49" s="37"/>
      <c r="BI49" s="36"/>
      <c r="BJ49" s="37"/>
      <c r="BK49" s="36"/>
      <c r="BL49" s="36"/>
      <c r="BM49" s="53" t="str">
        <f>IF(BJ49="","",WORKDAY(BJ49,5,FESTIVOS_CO!A:A))</f>
        <v/>
      </c>
      <c r="BN49" s="57" t="str">
        <f t="shared" ca="1" si="10"/>
        <v>NO PROCEDE</v>
      </c>
      <c r="BO49" s="54" t="str">
        <f t="shared" ca="1" si="1"/>
        <v>NO PROCEDE AVISO</v>
      </c>
      <c r="BP49" s="37"/>
      <c r="BQ49" s="53" t="str">
        <f>IF(BP49="","",WORKDAY(BP49,5,FESTIVOS_CO!A:A))</f>
        <v/>
      </c>
      <c r="BR49" s="37"/>
      <c r="BS49" s="36" t="s">
        <v>99</v>
      </c>
      <c r="BT49" s="38" t="s">
        <v>228</v>
      </c>
      <c r="BU49" s="58">
        <f>VLOOKUP(BT49,Hoja2!$C:$D,2,0)</f>
        <v>10</v>
      </c>
      <c r="BV49" s="80">
        <f>IF(
AND(AO49="",BD49="",BQ49=""),
"EN PROCESO NOTIFICACION / COMUNICACION",
IF(
BT49="",
"NO APLICA",
IF(
BU49=60,
IF(AO49&lt;&gt;"",AO49,IF(BD49&lt;&gt;"",BD49,BQ49))+60,
WORKDAY(
IF(AO49&lt;&gt;"",AO49,IF(BD49&lt;&gt;"",BD49,BQ49)),
BU49,
FESTIVOS_CO!A:A
)
)
))</f>
        <v>46056</v>
      </c>
      <c r="BW49" s="36" t="s">
        <v>99</v>
      </c>
      <c r="BX49" s="53"/>
      <c r="BY49" s="45"/>
      <c r="BZ49" s="37"/>
      <c r="CA49" s="54" t="str">
        <f t="shared" si="11"/>
        <v>PENDIENTE HACER EJECUTORIA</v>
      </c>
      <c r="CB49" s="59" t="str">
        <f t="shared" si="12"/>
        <v/>
      </c>
      <c r="CC49" s="36"/>
      <c r="CD49" s="40"/>
      <c r="CE49" s="46"/>
      <c r="CF49" s="40"/>
      <c r="CG49" s="40"/>
      <c r="CH49" s="40"/>
      <c r="CI49" s="36"/>
      <c r="CJ49" s="47"/>
      <c r="CK49" s="40"/>
      <c r="CL49" s="40"/>
      <c r="CM49" s="40"/>
      <c r="CN49" s="40"/>
    </row>
    <row r="50" spans="1:92" ht="42.75" hidden="1">
      <c r="A50" s="49" t="str">
        <f t="shared" ca="1" si="15"/>
        <v>PROCESO EJECUTORIA TERMINADO</v>
      </c>
      <c r="B50" s="58" t="s">
        <v>389</v>
      </c>
      <c r="C50" s="37">
        <v>46041</v>
      </c>
      <c r="D50" s="37">
        <v>46041</v>
      </c>
      <c r="E50" s="49" t="str">
        <f t="shared" si="3"/>
        <v>NOTIFICACIÓN ELECTRÓNICA</v>
      </c>
      <c r="F50" s="141">
        <f t="shared" si="4"/>
        <v>46041</v>
      </c>
      <c r="G50" s="49">
        <f t="shared" si="5"/>
        <v>0</v>
      </c>
      <c r="H50" s="51" t="str">
        <f ca="1">IF(
L50="",
"",
IF(
NETWORKDAYS(L50,IF(M50&lt;&gt;"",M50,TODAY()),FESTIVOS_CO!A:A)&gt;2,
"VENCIDO",
IF(
NETWORKDAYS(L50,IF(M50&lt;&gt;"",M50,TODAY()),FESTIVOS_CO!A:A)=2,
"ALERTA",
"A TIEMPO"
)))</f>
        <v>VENCIDO</v>
      </c>
      <c r="I50" s="62" t="s">
        <v>438</v>
      </c>
      <c r="J50" s="36" t="s">
        <v>511</v>
      </c>
      <c r="K50" s="37">
        <v>46030</v>
      </c>
      <c r="L50" s="50">
        <v>46035</v>
      </c>
      <c r="M50" s="37">
        <v>46041</v>
      </c>
      <c r="N50" s="52"/>
      <c r="O50" s="52"/>
      <c r="P50" s="36"/>
      <c r="Q50" s="36" t="s">
        <v>99</v>
      </c>
      <c r="R50" s="40"/>
      <c r="S50" s="36"/>
      <c r="T50" s="40"/>
      <c r="U50" s="62" t="s">
        <v>100</v>
      </c>
      <c r="V50" s="81" t="s">
        <v>512</v>
      </c>
      <c r="W50" s="63">
        <v>45971</v>
      </c>
      <c r="X50" s="63"/>
      <c r="Y50" s="40">
        <v>19376330</v>
      </c>
      <c r="Z50" s="38" t="s">
        <v>513</v>
      </c>
      <c r="AA50" s="40" t="s">
        <v>514</v>
      </c>
      <c r="AB50" s="40" t="s">
        <v>113</v>
      </c>
      <c r="AC50" s="69" t="s">
        <v>515</v>
      </c>
      <c r="AD50" s="40" t="s">
        <v>205</v>
      </c>
      <c r="AE50" s="40" t="s">
        <v>516</v>
      </c>
      <c r="AF50" s="40" t="s">
        <v>127</v>
      </c>
      <c r="AG50" s="41" t="s">
        <v>109</v>
      </c>
      <c r="AH50" s="42"/>
      <c r="AI50" s="54" t="str">
        <f t="shared" ca="1" si="6"/>
        <v>NOTIFICACIÓN ELECTRÓNICA EFECTIVA</v>
      </c>
      <c r="AJ50" s="37" t="s">
        <v>99</v>
      </c>
      <c r="AK50" s="37">
        <v>46041</v>
      </c>
      <c r="AL50" s="37" t="s">
        <v>99</v>
      </c>
      <c r="AM50" s="53">
        <f>IF(AK50="","",WORKDAY(AK50,5,FESTIVOS_CO!A:A))</f>
        <v>46048</v>
      </c>
      <c r="AN50" s="37" t="s">
        <v>99</v>
      </c>
      <c r="AO50" s="37">
        <v>46041</v>
      </c>
      <c r="AP50" s="54" t="str">
        <f t="shared" ca="1" si="7"/>
        <v>NO PROCEDE CITACION</v>
      </c>
      <c r="AQ50" s="36"/>
      <c r="AR50" s="43"/>
      <c r="AS50" s="37"/>
      <c r="AT50" s="36"/>
      <c r="AU50" s="37"/>
      <c r="AV50" s="36"/>
      <c r="AW50" s="36"/>
      <c r="AX50" s="37"/>
      <c r="AY50" s="140" t="str">
        <f>IF(AU50="","",WORKDAY(AU50,5,FESTIVOS_CO!A:A))</f>
        <v/>
      </c>
      <c r="AZ50" s="54" t="str">
        <f t="shared" ca="1" si="14"/>
        <v>NO PROCEDE</v>
      </c>
      <c r="BA50" s="55" t="str">
        <f>IF(AX50="","",WORKDAY(AX50,5,FESTIVOS_CO!A:A))</f>
        <v/>
      </c>
      <c r="BB50" s="39"/>
      <c r="BC50" s="40"/>
      <c r="BD50" s="40"/>
      <c r="BE50" s="56" t="str">
        <f t="shared" ca="1" si="13"/>
        <v>NO PROCEDE</v>
      </c>
      <c r="BF50" s="37"/>
      <c r="BG50" s="45"/>
      <c r="BH50" s="37"/>
      <c r="BI50" s="36"/>
      <c r="BJ50" s="37"/>
      <c r="BK50" s="36"/>
      <c r="BL50" s="36"/>
      <c r="BM50" s="53" t="str">
        <f>IF(BJ50="","",WORKDAY(BJ50,5,FESTIVOS_CO!A:A))</f>
        <v/>
      </c>
      <c r="BN50" s="57" t="str">
        <f t="shared" ca="1" si="10"/>
        <v>NO PROCEDE</v>
      </c>
      <c r="BO50" s="54" t="str">
        <f t="shared" ca="1" si="1"/>
        <v>NO PROCEDE AVISO</v>
      </c>
      <c r="BP50" s="37"/>
      <c r="BQ50" s="53" t="str">
        <f>IF(BP50="","",WORKDAY(BP50,5,FESTIVOS_CO!A:A))</f>
        <v/>
      </c>
      <c r="BR50" s="37"/>
      <c r="BS50" s="36" t="s">
        <v>109</v>
      </c>
      <c r="BT50" s="38" t="s">
        <v>113</v>
      </c>
      <c r="BU50" s="58">
        <f>VLOOKUP(BT50,Hoja2!$C:$D,2,0)</f>
        <v>0</v>
      </c>
      <c r="BV50" s="80">
        <f>IF(
AND(AO50="",BD50="",BQ50=""),
"EN PROCESO NOTIFICACION / COMUNICACION",
IF(
BT50="",
"NO APLICA",
IF(
BU50=60,
IF(AO50&lt;&gt;"",AO50,IF(BD50&lt;&gt;"",BD50,BQ50))+60,
WORKDAY(
IF(AO50&lt;&gt;"",AO50,IF(BD50&lt;&gt;"",BD50,BQ50)),
BU50,
FESTIVOS_CO!A:A
)
)
))</f>
        <v>46041</v>
      </c>
      <c r="BW50" s="44" t="s">
        <v>99</v>
      </c>
      <c r="BX50" s="53"/>
      <c r="BY50" s="45">
        <v>46049</v>
      </c>
      <c r="BZ50" s="37">
        <v>46051</v>
      </c>
      <c r="CA50" s="54" t="str">
        <f t="shared" si="11"/>
        <v>PROCESO EJECUTORIA TERMINADO</v>
      </c>
      <c r="CB50" s="59" t="str">
        <f t="shared" si="12"/>
        <v>NO APLICA</v>
      </c>
      <c r="CC50" s="36" t="s">
        <v>109</v>
      </c>
      <c r="CD50" s="40"/>
      <c r="CE50" s="46"/>
      <c r="CF50" s="40"/>
      <c r="CG50" s="40"/>
      <c r="CH50" s="40"/>
      <c r="CI50" s="36" t="s">
        <v>109</v>
      </c>
      <c r="CJ50" s="47"/>
      <c r="CK50" s="40"/>
      <c r="CL50" s="40"/>
      <c r="CM50" s="40"/>
      <c r="CN50" s="40"/>
    </row>
    <row r="51" spans="1:92" ht="42.75" hidden="1">
      <c r="A51" s="49" t="str">
        <f t="shared" ca="1" si="15"/>
        <v>PENDIENTE HACER EJECUTORIA</v>
      </c>
      <c r="B51" s="58" t="s">
        <v>517</v>
      </c>
      <c r="C51" s="37"/>
      <c r="D51" s="37"/>
      <c r="E51" s="49" t="str">
        <f t="shared" si="3"/>
        <v>NOTIFICACIÓN ELECTRÓNICA</v>
      </c>
      <c r="F51" s="141">
        <f t="shared" si="4"/>
        <v>46042</v>
      </c>
      <c r="G51" s="49" t="str">
        <f t="shared" si="5"/>
        <v/>
      </c>
      <c r="H51" s="51" t="str">
        <f ca="1">IF(
L51="",
"",
IF(
NETWORKDAYS(L51,IF(M51&lt;&gt;"",M51,TODAY()),FESTIVOS_CO!A:A)&gt;2,
"VENCIDO",
IF(
NETWORKDAYS(L51,IF(M51&lt;&gt;"",M51,TODAY()),FESTIVOS_CO!A:A)=2,
"ALERTA",
"A TIEMPO"
)))</f>
        <v>VENCIDO</v>
      </c>
      <c r="I51" s="40"/>
      <c r="J51" s="36" t="s">
        <v>518</v>
      </c>
      <c r="K51" s="37">
        <v>46030</v>
      </c>
      <c r="L51" s="50">
        <v>46035</v>
      </c>
      <c r="M51" s="37">
        <v>46041</v>
      </c>
      <c r="N51" s="52"/>
      <c r="O51" s="52"/>
      <c r="P51" s="36"/>
      <c r="Q51" s="36" t="s">
        <v>99</v>
      </c>
      <c r="R51" s="40"/>
      <c r="S51" s="36"/>
      <c r="T51" s="40"/>
      <c r="U51" s="62" t="s">
        <v>210</v>
      </c>
      <c r="V51" s="81">
        <v>2024019015</v>
      </c>
      <c r="W51" s="63">
        <v>45656</v>
      </c>
      <c r="X51" s="63"/>
      <c r="Y51" s="40">
        <v>900438500</v>
      </c>
      <c r="Z51" s="36" t="s">
        <v>519</v>
      </c>
      <c r="AA51" s="96" t="s">
        <v>520</v>
      </c>
      <c r="AB51" s="40" t="s">
        <v>521</v>
      </c>
      <c r="AC51" s="69" t="s">
        <v>522</v>
      </c>
      <c r="AD51" s="62" t="s">
        <v>381</v>
      </c>
      <c r="AE51" s="40"/>
      <c r="AF51" s="40" t="s">
        <v>108</v>
      </c>
      <c r="AG51" s="41" t="s">
        <v>109</v>
      </c>
      <c r="AH51" s="42"/>
      <c r="AI51" s="54" t="str">
        <f t="shared" ca="1" si="6"/>
        <v>NOTIFICACIÓN ELECTRÓNICA EFECTIVA</v>
      </c>
      <c r="AJ51" s="37" t="s">
        <v>99</v>
      </c>
      <c r="AK51" s="37">
        <v>46041</v>
      </c>
      <c r="AL51" s="37" t="s">
        <v>99</v>
      </c>
      <c r="AM51" s="53">
        <f>IF(AK51="","",WORKDAY(AK51,5,FESTIVOS_CO!A:A))</f>
        <v>46048</v>
      </c>
      <c r="AN51" s="37" t="s">
        <v>99</v>
      </c>
      <c r="AO51" s="37">
        <v>46042</v>
      </c>
      <c r="AP51" s="54" t="str">
        <f t="shared" ca="1" si="7"/>
        <v>NO PROCEDE CITACION</v>
      </c>
      <c r="AQ51" s="36"/>
      <c r="AR51" s="43"/>
      <c r="AS51" s="37"/>
      <c r="AT51" s="36"/>
      <c r="AU51" s="37"/>
      <c r="AV51" s="36"/>
      <c r="AW51" s="36"/>
      <c r="AX51" s="37"/>
      <c r="AY51" s="140" t="str">
        <f>IF(AU51="","",WORKDAY(AU51,5,FESTIVOS_CO!A:A))</f>
        <v/>
      </c>
      <c r="AZ51" s="54" t="str">
        <f t="shared" ca="1" si="14"/>
        <v>NO PROCEDE</v>
      </c>
      <c r="BA51" s="55" t="str">
        <f>IF(AX51="","",WORKDAY(AX51,5,FESTIVOS_CO!A:A))</f>
        <v/>
      </c>
      <c r="BB51" s="39"/>
      <c r="BC51" s="40"/>
      <c r="BD51" s="40"/>
      <c r="BE51" s="56" t="str">
        <f t="shared" ca="1" si="13"/>
        <v>NO PROCEDE</v>
      </c>
      <c r="BF51" s="37">
        <v>46045</v>
      </c>
      <c r="BG51" s="45"/>
      <c r="BH51" s="37"/>
      <c r="BI51" s="36"/>
      <c r="BJ51" s="37"/>
      <c r="BK51" s="36"/>
      <c r="BL51" s="36"/>
      <c r="BM51" s="53" t="str">
        <f>IF(BJ51="","",WORKDAY(BJ51,5,FESTIVOS_CO!A:A))</f>
        <v/>
      </c>
      <c r="BN51" s="57" t="str">
        <f t="shared" ca="1" si="10"/>
        <v>NO PROCEDE</v>
      </c>
      <c r="BO51" s="54" t="str">
        <f t="shared" ca="1" si="1"/>
        <v>NO PROCEDE AVISO</v>
      </c>
      <c r="BP51" s="37"/>
      <c r="BQ51" s="53" t="str">
        <f>IF(BP51="","",WORKDAY(BP51,5,FESTIVOS_CO!A:A))</f>
        <v/>
      </c>
      <c r="BR51" s="37"/>
      <c r="BS51" s="36" t="s">
        <v>99</v>
      </c>
      <c r="BT51" s="38" t="s">
        <v>228</v>
      </c>
      <c r="BU51" s="58">
        <f>VLOOKUP(BT51,Hoja2!$C:$D,2,0)</f>
        <v>10</v>
      </c>
      <c r="BV51" s="80">
        <f>IF(
AND(AO51="",BD51="",BQ51=""),
"EN PROCESO NOTIFICACION / COMUNICACION",
IF(
BT51="",
"NO APLICA",
IF(
BU51=60,
IF(AO51&lt;&gt;"",AO51,IF(BD51&lt;&gt;"",BD51,BQ51))+60,
WORKDAY(
IF(AO51&lt;&gt;"",AO51,IF(BD51&lt;&gt;"",BD51,BQ51)),
BU51,
FESTIVOS_CO!A:A
)
)
))</f>
        <v>46056</v>
      </c>
      <c r="BW51" s="44" t="s">
        <v>99</v>
      </c>
      <c r="BX51" s="53"/>
      <c r="BY51" s="45"/>
      <c r="BZ51" s="37"/>
      <c r="CA51" s="54" t="str">
        <f t="shared" si="11"/>
        <v>PENDIENTE HACER EJECUTORIA</v>
      </c>
      <c r="CB51" s="59" t="str">
        <f t="shared" si="12"/>
        <v/>
      </c>
      <c r="CC51" s="36"/>
      <c r="CD51" s="40"/>
      <c r="CE51" s="46"/>
      <c r="CF51" s="40"/>
      <c r="CG51" s="40"/>
      <c r="CH51" s="40"/>
      <c r="CI51" s="36"/>
      <c r="CJ51" s="47"/>
      <c r="CK51" s="40"/>
      <c r="CL51" s="40"/>
      <c r="CM51" s="40"/>
      <c r="CN51" s="40"/>
    </row>
    <row r="52" spans="1:92" ht="42.75" hidden="1">
      <c r="A52" s="49" t="str">
        <f t="shared" si="15"/>
        <v>NOTIFICADO POR CONDUCTA CONCLUYENTE</v>
      </c>
      <c r="B52" s="58" t="s">
        <v>445</v>
      </c>
      <c r="C52" s="37"/>
      <c r="D52" s="37"/>
      <c r="E52" s="49" t="str">
        <f t="shared" si="3"/>
        <v>NOTIFICACIÓN PERSONAL</v>
      </c>
      <c r="F52" s="141">
        <f t="shared" si="4"/>
        <v>46194</v>
      </c>
      <c r="G52" s="49" t="str">
        <f t="shared" si="5"/>
        <v/>
      </c>
      <c r="H52" s="51" t="str">
        <f ca="1">IF(
L52="",
"",
IF(
NETWORKDAYS(L52,IF(M52&lt;&gt;"",M52,TODAY()),FESTIVOS_CO!A:A)&gt;2,
"VENCIDO",
IF(
NETWORKDAYS(L52,IF(M52&lt;&gt;"",M52,TODAY()),FESTIVOS_CO!A:A)=2,
"ALERTA",
"A TIEMPO"
)))</f>
        <v>ALERTA</v>
      </c>
      <c r="I52" s="62" t="s">
        <v>523</v>
      </c>
      <c r="J52" s="36" t="s">
        <v>524</v>
      </c>
      <c r="K52" s="37">
        <v>46030</v>
      </c>
      <c r="L52" s="50">
        <v>46035</v>
      </c>
      <c r="M52" s="37">
        <v>46036</v>
      </c>
      <c r="N52" s="52"/>
      <c r="O52" s="52"/>
      <c r="P52" s="36"/>
      <c r="Q52" s="36" t="s">
        <v>99</v>
      </c>
      <c r="R52" s="40"/>
      <c r="S52" s="36"/>
      <c r="T52" s="40"/>
      <c r="U52" s="62" t="s">
        <v>210</v>
      </c>
      <c r="V52" s="81" t="s">
        <v>525</v>
      </c>
      <c r="W52" s="63">
        <v>46001</v>
      </c>
      <c r="X52" s="63"/>
      <c r="Y52" s="40">
        <v>901609236</v>
      </c>
      <c r="Z52" s="38" t="s">
        <v>526</v>
      </c>
      <c r="AA52" s="40" t="s">
        <v>527</v>
      </c>
      <c r="AB52" s="40" t="s">
        <v>528</v>
      </c>
      <c r="AC52" s="69" t="s">
        <v>529</v>
      </c>
      <c r="AD52" s="40" t="s">
        <v>452</v>
      </c>
      <c r="AE52" s="40" t="s">
        <v>453</v>
      </c>
      <c r="AF52" s="40" t="s">
        <v>108</v>
      </c>
      <c r="AG52" s="41" t="s">
        <v>109</v>
      </c>
      <c r="AH52" s="42"/>
      <c r="AI52" s="54" t="str">
        <f t="shared" ca="1" si="6"/>
        <v>REALIZAR CITACIÓN</v>
      </c>
      <c r="AJ52" s="37" t="s">
        <v>109</v>
      </c>
      <c r="AK52" s="37">
        <v>46042</v>
      </c>
      <c r="AL52" s="37" t="s">
        <v>109</v>
      </c>
      <c r="AM52" s="53">
        <f>IF(AK52="","",WORKDAY(AK52,5,FESTIVOS_CO!A:A))</f>
        <v>46049</v>
      </c>
      <c r="AN52" s="37" t="s">
        <v>109</v>
      </c>
      <c r="AO52" s="37"/>
      <c r="AP52" s="54" t="str">
        <f t="shared" ca="1" si="7"/>
        <v>NOTIFICAR POR CITACION</v>
      </c>
      <c r="AQ52" s="36" t="s">
        <v>340</v>
      </c>
      <c r="AR52" s="43"/>
      <c r="AS52" s="37"/>
      <c r="AT52" s="36"/>
      <c r="AU52" s="37"/>
      <c r="AV52" s="36"/>
      <c r="AW52" s="36"/>
      <c r="AX52" s="37"/>
      <c r="AY52" s="140" t="str">
        <f>IF(AU52="","",WORKDAY(AU52,5,FESTIVOS_CO!A:A))</f>
        <v/>
      </c>
      <c r="AZ52" s="54" t="str">
        <f t="shared" si="14"/>
        <v>NOTIFICADO POR CONDUCTA CONCLUYENTE</v>
      </c>
      <c r="BA52" s="55" t="str">
        <f>IF(AX52="","",WORKDAY(AX52,5,FESTIVOS_CO!A:A))</f>
        <v/>
      </c>
      <c r="BB52" s="39"/>
      <c r="BC52" s="40" t="s">
        <v>215</v>
      </c>
      <c r="BD52" s="63">
        <v>46194</v>
      </c>
      <c r="BE52" s="56" t="str">
        <f t="shared" si="13"/>
        <v>NO APLICA</v>
      </c>
      <c r="BF52" s="37"/>
      <c r="BG52" s="45"/>
      <c r="BH52" s="37"/>
      <c r="BI52" s="36"/>
      <c r="BJ52" s="37"/>
      <c r="BK52" s="36"/>
      <c r="BL52" s="36"/>
      <c r="BM52" s="53" t="str">
        <f>IF(BJ52="","",WORKDAY(BJ52,5,FESTIVOS_CO!A:A))</f>
        <v/>
      </c>
      <c r="BN52" s="57" t="str">
        <f t="shared" si="10"/>
        <v>NOTIFICACIÓN PERSONAL COMPLETA</v>
      </c>
      <c r="BO52" s="54" t="str">
        <f t="shared" si="1"/>
        <v>NO PROCEDE AVISO</v>
      </c>
      <c r="BP52" s="37"/>
      <c r="BQ52" s="53" t="str">
        <f>IF(BP52="","",WORKDAY(BP52,5,FESTIVOS_CO!A:A))</f>
        <v/>
      </c>
      <c r="BR52" s="37"/>
      <c r="BS52" s="36"/>
      <c r="BT52" s="38"/>
      <c r="BU52" s="58" t="e">
        <f>VLOOKUP(BT52,Hoja2!$C:$D,2,0)</f>
        <v>#N/A</v>
      </c>
      <c r="BV52" s="80" t="str">
        <f>IF(
AND(AO52="",BD52="",BQ52=""),
"EN PROCESO NOTIFICACION / COMUNICACION",
IF(
BT52="",
"NO APLICA",
IF(
BU52=60,
IF(AO52&lt;&gt;"",AO52,IF(BD52&lt;&gt;"",BD52,BQ52))+60,
WORKDAY(
IF(AO52&lt;&gt;"",AO52,IF(BD52&lt;&gt;"",BD52,BQ52)),
BU52,
FESTIVOS_CO!A:A
)
)
))</f>
        <v>NO APLICA</v>
      </c>
      <c r="BW52" s="44"/>
      <c r="BX52" s="53"/>
      <c r="BY52" s="45"/>
      <c r="BZ52" s="37"/>
      <c r="CA52" s="54" t="str">
        <f t="shared" si="11"/>
        <v>PENDIENTE EJECUTORIA</v>
      </c>
      <c r="CB52" s="59" t="str">
        <f t="shared" si="12"/>
        <v/>
      </c>
      <c r="CC52" s="36"/>
      <c r="CD52" s="40"/>
      <c r="CE52" s="46"/>
      <c r="CF52" s="40"/>
      <c r="CG52" s="40"/>
      <c r="CH52" s="40"/>
      <c r="CI52" s="36"/>
      <c r="CJ52" s="47"/>
      <c r="CK52" s="40"/>
      <c r="CL52" s="40"/>
      <c r="CM52" s="40"/>
      <c r="CN52" s="40"/>
    </row>
    <row r="53" spans="1:92" ht="42.75" hidden="1">
      <c r="A53" s="49" t="str">
        <f t="shared" ca="1" si="15"/>
        <v>PENDIENTE RADICAR</v>
      </c>
      <c r="B53" s="58" t="s">
        <v>327</v>
      </c>
      <c r="C53" s="37">
        <v>46041</v>
      </c>
      <c r="D53" s="37"/>
      <c r="E53" s="49" t="str">
        <f t="shared" si="3"/>
        <v>PENDIENTE NOTIFICACIÓN</v>
      </c>
      <c r="F53" s="141" t="str">
        <f t="shared" si="4"/>
        <v>PENDIENTE NOTIFICACIÓN</v>
      </c>
      <c r="G53" s="49" t="str">
        <f t="shared" si="5"/>
        <v/>
      </c>
      <c r="H53" s="51" t="str">
        <f ca="1">IF(
L53="",
"",
IF(
NETWORKDAYS(L53,IF(M53&lt;&gt;"",M53,TODAY()),FESTIVOS_CO!A:A)&gt;2,
"VENCIDO",
IF(
NETWORKDAYS(L53,IF(M53&lt;&gt;"",M53,TODAY()),FESTIVOS_CO!A:A)=2,
"ALERTA",
"A TIEMPO"
)))</f>
        <v>VENCIDO</v>
      </c>
      <c r="I53" s="62" t="s">
        <v>530</v>
      </c>
      <c r="J53" s="36" t="s">
        <v>531</v>
      </c>
      <c r="K53" s="37">
        <v>46035</v>
      </c>
      <c r="L53" s="50">
        <v>46035</v>
      </c>
      <c r="M53" s="37">
        <v>46041</v>
      </c>
      <c r="N53" s="52"/>
      <c r="O53" s="52"/>
      <c r="P53" s="36"/>
      <c r="Q53" s="36" t="s">
        <v>99</v>
      </c>
      <c r="R53" s="40"/>
      <c r="S53" s="36"/>
      <c r="T53" s="40"/>
      <c r="U53" s="62" t="s">
        <v>210</v>
      </c>
      <c r="V53" s="81" t="s">
        <v>532</v>
      </c>
      <c r="W53" s="63">
        <v>45820</v>
      </c>
      <c r="X53" s="63"/>
      <c r="Y53" s="40">
        <v>830139342</v>
      </c>
      <c r="Z53" s="132" t="s">
        <v>533</v>
      </c>
      <c r="AA53" s="40" t="s">
        <v>534</v>
      </c>
      <c r="AB53" s="40" t="s">
        <v>169</v>
      </c>
      <c r="AC53" s="69" t="s">
        <v>535</v>
      </c>
      <c r="AD53" s="62" t="s">
        <v>536</v>
      </c>
      <c r="AE53" s="40" t="s">
        <v>113</v>
      </c>
      <c r="AF53" s="40" t="s">
        <v>108</v>
      </c>
      <c r="AG53" s="41" t="s">
        <v>109</v>
      </c>
      <c r="AH53" s="42"/>
      <c r="AI53" s="54" t="str">
        <f t="shared" ca="1" si="6"/>
        <v>NO PROCEDE NOTIFICACIÓN ELECTRÓNICA</v>
      </c>
      <c r="AJ53" s="37" t="s">
        <v>109</v>
      </c>
      <c r="AK53" s="37"/>
      <c r="AL53" s="37"/>
      <c r="AM53" s="53" t="str">
        <f>IF(AK53="","",WORKDAY(AK53,5,FESTIVOS_CO!A:A))</f>
        <v/>
      </c>
      <c r="AN53" s="37"/>
      <c r="AO53" s="37"/>
      <c r="AP53" s="54" t="str">
        <f t="shared" ca="1" si="7"/>
        <v>NOTIFICAR POR CITACION</v>
      </c>
      <c r="AQ53" s="36" t="s">
        <v>340</v>
      </c>
      <c r="AR53" s="43">
        <v>46045</v>
      </c>
      <c r="AS53" s="37">
        <v>46045</v>
      </c>
      <c r="AT53" s="36"/>
      <c r="AU53" s="37"/>
      <c r="AV53" s="36"/>
      <c r="AW53" s="36"/>
      <c r="AX53" s="37"/>
      <c r="AY53" s="140" t="str">
        <f>IF(AU53="","",WORKDAY(AU53,5,FESTIVOS_CO!A:A))</f>
        <v/>
      </c>
      <c r="AZ53" s="54" t="str">
        <f t="shared" ca="1" si="14"/>
        <v>PENDIENTE RADICAR</v>
      </c>
      <c r="BA53" s="55" t="str">
        <f>IF(AX53="","",WORKDAY(AX53,5,FESTIVOS_CO!A:A))</f>
        <v/>
      </c>
      <c r="BB53" s="39"/>
      <c r="BC53" s="40"/>
      <c r="BD53" s="40"/>
      <c r="BE53" s="56" t="str">
        <f t="shared" ca="1" si="13"/>
        <v>NO APLICA</v>
      </c>
      <c r="BF53" s="37"/>
      <c r="BG53" s="45"/>
      <c r="BH53" s="37"/>
      <c r="BI53" s="36"/>
      <c r="BJ53" s="37"/>
      <c r="BK53" s="36"/>
      <c r="BL53" s="36"/>
      <c r="BM53" s="53" t="str">
        <f>IF(BJ53="","",WORKDAY(BJ53,5,FESTIVOS_CO!A:A))</f>
        <v/>
      </c>
      <c r="BN53" s="57" t="str">
        <f t="shared" ca="1" si="10"/>
        <v>PENDIENTE HACER AVISO</v>
      </c>
      <c r="BO53" s="54" t="str">
        <f t="shared" ca="1" si="1"/>
        <v>EN TRÁMITE NOTIF. POR AVISO</v>
      </c>
      <c r="BP53" s="37"/>
      <c r="BQ53" s="53" t="str">
        <f>IF(BP53="","",WORKDAY(BP53,5,FESTIVOS_CO!A:A))</f>
        <v/>
      </c>
      <c r="BR53" s="37"/>
      <c r="BS53" s="36"/>
      <c r="BT53" s="38"/>
      <c r="BU53" s="58" t="e">
        <f>VLOOKUP(BT53,Hoja2!$C:$D,2,0)</f>
        <v>#N/A</v>
      </c>
      <c r="BV53" s="80" t="str">
        <f>IF(
AND(AO53="",BD53="",BQ53=""),
"EN PROCESO NOTIFICACION / COMUNICACION",
IF(
BT53="",
"NO APLICA",
IF(
BU53=60,
IF(AO53&lt;&gt;"",AO53,IF(BD53&lt;&gt;"",BD53,BQ53))+60,
WORKDAY(
IF(AO53&lt;&gt;"",AO53,IF(BD53&lt;&gt;"",BD53,BQ53)),
BU53,
FESTIVOS_CO!A:A
)
)
))</f>
        <v>EN PROCESO NOTIFICACION / COMUNICACION</v>
      </c>
      <c r="BW53" s="44"/>
      <c r="BX53" s="53"/>
      <c r="BY53" s="45"/>
      <c r="BZ53" s="37"/>
      <c r="CA53" s="54" t="str">
        <f t="shared" si="11"/>
        <v>PENDIENTE EJECUTORIA</v>
      </c>
      <c r="CB53" s="59" t="str">
        <f t="shared" si="12"/>
        <v/>
      </c>
      <c r="CC53" s="36"/>
      <c r="CD53" s="40"/>
      <c r="CE53" s="46"/>
      <c r="CF53" s="40"/>
      <c r="CG53" s="40"/>
      <c r="CH53" s="40"/>
      <c r="CI53" s="36"/>
      <c r="CJ53" s="47"/>
      <c r="CK53" s="40"/>
      <c r="CL53" s="40"/>
      <c r="CM53" s="40"/>
      <c r="CN53" s="40"/>
    </row>
    <row r="54" spans="1:92" ht="28.5" hidden="1">
      <c r="A54" s="49" t="str">
        <f t="shared" ca="1" si="15"/>
        <v>PENDIENTE EJECUTORIA</v>
      </c>
      <c r="B54" s="58" t="s">
        <v>196</v>
      </c>
      <c r="C54" s="37"/>
      <c r="D54" s="37"/>
      <c r="E54" s="49" t="str">
        <f t="shared" si="3"/>
        <v>NOTIFICACIÓN ELECTRÓNICA</v>
      </c>
      <c r="F54" s="141">
        <f t="shared" si="4"/>
        <v>46036</v>
      </c>
      <c r="G54" s="49" t="str">
        <f t="shared" si="5"/>
        <v/>
      </c>
      <c r="H54" s="51" t="str">
        <f ca="1">IF(
L54="",
"",
IF(
NETWORKDAYS(L54,IF(M54&lt;&gt;"",M54,TODAY()),FESTIVOS_CO!A:A)&gt;2,
"VENCIDO",
IF(
NETWORKDAYS(L54,IF(M54&lt;&gt;"",M54,TODAY()),FESTIVOS_CO!A:A)=2,
"ALERTA",
"A TIEMPO"
)))</f>
        <v>A TIEMPO</v>
      </c>
      <c r="I54" s="40"/>
      <c r="J54" s="36" t="s">
        <v>537</v>
      </c>
      <c r="K54" s="37">
        <v>46035</v>
      </c>
      <c r="L54" s="50">
        <v>46035</v>
      </c>
      <c r="M54" s="37">
        <v>46035</v>
      </c>
      <c r="N54" s="52"/>
      <c r="O54" s="52"/>
      <c r="P54" s="36"/>
      <c r="Q54" s="36" t="s">
        <v>99</v>
      </c>
      <c r="R54" s="40"/>
      <c r="S54" s="36"/>
      <c r="T54" s="40"/>
      <c r="U54" s="40" t="s">
        <v>198</v>
      </c>
      <c r="V54" s="81" t="s">
        <v>538</v>
      </c>
      <c r="W54" s="40"/>
      <c r="X54" s="40"/>
      <c r="Y54" s="40">
        <v>901429349</v>
      </c>
      <c r="Z54" s="36" t="s">
        <v>539</v>
      </c>
      <c r="AA54" s="40" t="s">
        <v>540</v>
      </c>
      <c r="AB54" s="40" t="s">
        <v>169</v>
      </c>
      <c r="AC54" s="69" t="s">
        <v>541</v>
      </c>
      <c r="AD54" s="40" t="s">
        <v>542</v>
      </c>
      <c r="AE54" s="40"/>
      <c r="AF54" s="40" t="s">
        <v>543</v>
      </c>
      <c r="AG54" s="41" t="s">
        <v>109</v>
      </c>
      <c r="AH54" s="42"/>
      <c r="AI54" s="54" t="str">
        <f t="shared" ca="1" si="6"/>
        <v>NOTIFICACIÓN ELECTRÓNICA EFECTIVA</v>
      </c>
      <c r="AJ54" s="37" t="s">
        <v>99</v>
      </c>
      <c r="AK54" s="37">
        <v>46035</v>
      </c>
      <c r="AL54" s="37" t="s">
        <v>99</v>
      </c>
      <c r="AM54" s="53">
        <f>IF(AK54="","",WORKDAY(AK54,5,FESTIVOS_CO!A:A))</f>
        <v>46042</v>
      </c>
      <c r="AN54" s="37" t="s">
        <v>99</v>
      </c>
      <c r="AO54" s="37">
        <v>46036</v>
      </c>
      <c r="AP54" s="54" t="str">
        <f t="shared" ca="1" si="7"/>
        <v>NO PROCEDE CITACION</v>
      </c>
      <c r="AQ54" s="36"/>
      <c r="AR54" s="43"/>
      <c r="AS54" s="37"/>
      <c r="AT54" s="38"/>
      <c r="AU54" s="37"/>
      <c r="AV54" s="36"/>
      <c r="AW54" s="36"/>
      <c r="AX54" s="37"/>
      <c r="AY54" s="140" t="str">
        <f>IF(AU54="","",WORKDAY(AU54,5,FESTIVOS_CO!A:A))</f>
        <v/>
      </c>
      <c r="AZ54" s="54" t="str">
        <f t="shared" ca="1" si="14"/>
        <v>NO PROCEDE</v>
      </c>
      <c r="BA54" s="55" t="str">
        <f>IF(AX54="","",WORKDAY(AX54,5,FESTIVOS_CO!A:A))</f>
        <v/>
      </c>
      <c r="BB54" s="39"/>
      <c r="BC54" s="40"/>
      <c r="BD54" s="40"/>
      <c r="BE54" s="56" t="str">
        <f t="shared" ca="1" si="13"/>
        <v>NO PROCEDE</v>
      </c>
      <c r="BF54" s="37"/>
      <c r="BG54" s="45"/>
      <c r="BH54" s="37"/>
      <c r="BI54" s="36"/>
      <c r="BJ54" s="37"/>
      <c r="BK54" s="36"/>
      <c r="BL54" s="36"/>
      <c r="BM54" s="53" t="str">
        <f>IF(BJ54="","",WORKDAY(BJ54,5,FESTIVOS_CO!A:A))</f>
        <v/>
      </c>
      <c r="BN54" s="57" t="str">
        <f t="shared" ca="1" si="10"/>
        <v>NO PROCEDE</v>
      </c>
      <c r="BO54" s="54" t="str">
        <f t="shared" ca="1" si="1"/>
        <v>NO PROCEDE AVISO</v>
      </c>
      <c r="BP54" s="37"/>
      <c r="BQ54" s="53" t="str">
        <f>IF(BP54="","",WORKDAY(BP54,5,FESTIVOS_CO!A:A))</f>
        <v/>
      </c>
      <c r="BR54" s="37"/>
      <c r="BS54" s="36" t="s">
        <v>109</v>
      </c>
      <c r="BT54" s="38" t="s">
        <v>113</v>
      </c>
      <c r="BU54" s="58">
        <f>VLOOKUP(BT54,Hoja2!$C:$D,2,0)</f>
        <v>0</v>
      </c>
      <c r="BV54" s="80">
        <f>IF(
AND(AO54="",BD54="",BQ54=""),
"EN PROCESO NOTIFICACION / COMUNICACION",
IF(
BT54="",
"NO APLICA",
IF(
BU54=60,
IF(AO54&lt;&gt;"",AO54,IF(BD54&lt;&gt;"",BD54,BQ54))+60,
WORKDAY(
IF(AO54&lt;&gt;"",AO54,IF(BD54&lt;&gt;"",BD54,BQ54)),
BU54,
FESTIVOS_CO!A:A
)
)
))</f>
        <v>46036</v>
      </c>
      <c r="BW54" s="44"/>
      <c r="BX54" s="53"/>
      <c r="BY54" s="45"/>
      <c r="BZ54" s="37"/>
      <c r="CA54" s="54" t="str">
        <f t="shared" si="11"/>
        <v>PENDIENTE EJECUTORIA</v>
      </c>
      <c r="CB54" s="59" t="str">
        <f t="shared" si="12"/>
        <v/>
      </c>
      <c r="CC54" s="36"/>
      <c r="CD54" s="40"/>
      <c r="CE54" s="46"/>
      <c r="CF54" s="40"/>
      <c r="CG54" s="40"/>
      <c r="CH54" s="40"/>
      <c r="CI54" s="36"/>
      <c r="CJ54" s="47"/>
      <c r="CK54" s="40"/>
      <c r="CL54" s="40"/>
      <c r="CM54" s="40"/>
      <c r="CN54" s="40"/>
    </row>
    <row r="55" spans="1:92" ht="42.75" hidden="1">
      <c r="A55" s="49" t="str">
        <f t="shared" ca="1" si="15"/>
        <v>PROCESO EJECUTORIA TERMINADO</v>
      </c>
      <c r="B55" s="58" t="s">
        <v>221</v>
      </c>
      <c r="C55" s="37">
        <v>46036</v>
      </c>
      <c r="D55" s="37">
        <v>46036</v>
      </c>
      <c r="E55" s="49" t="str">
        <f t="shared" si="3"/>
        <v>NOTIFICACIÓN ELECTRÓNICA</v>
      </c>
      <c r="F55" s="141">
        <f t="shared" si="4"/>
        <v>46037</v>
      </c>
      <c r="G55" s="49">
        <f t="shared" si="5"/>
        <v>1</v>
      </c>
      <c r="H55" s="51" t="str">
        <f ca="1">IF(
L55="",
"",
IF(
NETWORKDAYS(L55,IF(M55&lt;&gt;"",M55,TODAY()),FESTIVOS_CO!A:A)&gt;2,
"VENCIDO",
IF(
NETWORKDAYS(L55,IF(M55&lt;&gt;"",M55,TODAY()),FESTIVOS_CO!A:A)=2,
"ALERTA",
"A TIEMPO"
)))</f>
        <v>A TIEMPO</v>
      </c>
      <c r="I55" s="62"/>
      <c r="J55" s="36" t="s">
        <v>544</v>
      </c>
      <c r="K55" s="37">
        <v>46036</v>
      </c>
      <c r="L55" s="50">
        <v>46036</v>
      </c>
      <c r="M55" s="37">
        <v>46036</v>
      </c>
      <c r="N55" s="52"/>
      <c r="O55" s="52"/>
      <c r="P55" s="36"/>
      <c r="Q55" s="36" t="s">
        <v>99</v>
      </c>
      <c r="R55" s="40"/>
      <c r="S55" s="36"/>
      <c r="T55" s="40"/>
      <c r="U55" s="62" t="s">
        <v>100</v>
      </c>
      <c r="V55" s="81" t="s">
        <v>545</v>
      </c>
      <c r="W55" s="63">
        <v>46014</v>
      </c>
      <c r="X55" s="63"/>
      <c r="Y55" s="40">
        <v>830511750</v>
      </c>
      <c r="Z55" s="38" t="s">
        <v>546</v>
      </c>
      <c r="AA55" s="40" t="s">
        <v>547</v>
      </c>
      <c r="AB55" s="40" t="s">
        <v>548</v>
      </c>
      <c r="AC55" s="69" t="s">
        <v>549</v>
      </c>
      <c r="AD55" s="40" t="s">
        <v>550</v>
      </c>
      <c r="AE55" s="40" t="s">
        <v>551</v>
      </c>
      <c r="AF55" s="40" t="s">
        <v>108</v>
      </c>
      <c r="AG55" s="41" t="s">
        <v>109</v>
      </c>
      <c r="AH55" s="42"/>
      <c r="AI55" s="54" t="str">
        <f t="shared" ca="1" si="6"/>
        <v>NOTIFICACIÓN ELECTRÓNICA EFECTIVA</v>
      </c>
      <c r="AJ55" s="37" t="s">
        <v>99</v>
      </c>
      <c r="AK55" s="37">
        <v>46036</v>
      </c>
      <c r="AL55" s="37" t="s">
        <v>99</v>
      </c>
      <c r="AM55" s="53">
        <f>IF(AK55="","",WORKDAY(AK55,5,FESTIVOS_CO!A:A))</f>
        <v>46043</v>
      </c>
      <c r="AN55" s="37" t="s">
        <v>99</v>
      </c>
      <c r="AO55" s="37">
        <v>46037</v>
      </c>
      <c r="AP55" s="54" t="str">
        <f t="shared" ca="1" si="7"/>
        <v>NO PROCEDE CITACION</v>
      </c>
      <c r="AQ55" s="36"/>
      <c r="AR55" s="43"/>
      <c r="AS55" s="37"/>
      <c r="AT55" s="36"/>
      <c r="AU55" s="37"/>
      <c r="AV55" s="36"/>
      <c r="AW55" s="36"/>
      <c r="AX55" s="37"/>
      <c r="AY55" s="140" t="str">
        <f>IF(AU55="","",WORKDAY(AU55,5,FESTIVOS_CO!A:A))</f>
        <v/>
      </c>
      <c r="AZ55" s="54" t="str">
        <f t="shared" ca="1" si="14"/>
        <v>NO PROCEDE</v>
      </c>
      <c r="BA55" s="55" t="str">
        <f>IF(AX55="","",WORKDAY(AX55,5,FESTIVOS_CO!A:A))</f>
        <v/>
      </c>
      <c r="BB55" s="39"/>
      <c r="BC55" s="40"/>
      <c r="BD55" s="40"/>
      <c r="BE55" s="56" t="str">
        <f t="shared" ca="1" si="13"/>
        <v>NO PROCEDE</v>
      </c>
      <c r="BF55" s="37"/>
      <c r="BG55" s="45"/>
      <c r="BH55" s="37"/>
      <c r="BI55" s="36"/>
      <c r="BJ55" s="37"/>
      <c r="BK55" s="36"/>
      <c r="BL55" s="36"/>
      <c r="BM55" s="53" t="str">
        <f>IF(BJ55="","",WORKDAY(BJ55,5,FESTIVOS_CO!A:A))</f>
        <v/>
      </c>
      <c r="BN55" s="57" t="str">
        <f t="shared" ca="1" si="10"/>
        <v>NO PROCEDE</v>
      </c>
      <c r="BO55" s="54" t="str">
        <f t="shared" ca="1" si="1"/>
        <v>NO PROCEDE AVISO</v>
      </c>
      <c r="BP55" s="37"/>
      <c r="BQ55" s="53" t="str">
        <f>IF(BP55="","",WORKDAY(BP55,5,FESTIVOS_CO!A:A))</f>
        <v/>
      </c>
      <c r="BR55" s="37"/>
      <c r="BS55" s="36" t="s">
        <v>99</v>
      </c>
      <c r="BT55" s="38" t="s">
        <v>228</v>
      </c>
      <c r="BU55" s="58">
        <f>VLOOKUP(BT55,Hoja2!$C:$D,2,0)</f>
        <v>10</v>
      </c>
      <c r="BV55" s="80">
        <f>IF(
AND(AO55="",BD55="",BQ55=""),
"EN PROCESO NOTIFICACION / COMUNICACION",
IF(
BT55="",
"NO APLICA",
IF(
BU55=60,
IF(AO55&lt;&gt;"",AO55,IF(BD55&lt;&gt;"",BD55,BQ55))+60,
WORKDAY(
IF(AO55&lt;&gt;"",AO55,IF(BD55&lt;&gt;"",BD55,BQ55)),
BU55,
FESTIVOS_CO!A:A
)
)
))</f>
        <v>46051</v>
      </c>
      <c r="BW55" s="44" t="s">
        <v>99</v>
      </c>
      <c r="BX55" s="53"/>
      <c r="BY55" s="45">
        <v>46052</v>
      </c>
      <c r="BZ55" s="37"/>
      <c r="CA55" s="54" t="str">
        <f t="shared" si="11"/>
        <v>PROCESO EJECUTORIA TERMINADO</v>
      </c>
      <c r="CB55" s="59" t="str">
        <f t="shared" si="12"/>
        <v/>
      </c>
      <c r="CC55" s="36"/>
      <c r="CD55" s="40"/>
      <c r="CE55" s="46"/>
      <c r="CF55" s="40"/>
      <c r="CG55" s="40"/>
      <c r="CH55" s="40"/>
      <c r="CI55" s="36"/>
      <c r="CJ55" s="47"/>
      <c r="CK55" s="40"/>
      <c r="CL55" s="40"/>
      <c r="CM55" s="40"/>
      <c r="CN55" s="40"/>
    </row>
    <row r="56" spans="1:92" ht="28.5" hidden="1">
      <c r="A56" s="49" t="str">
        <f t="shared" ca="1" si="15"/>
        <v>PENDIENTE EJECUTORIA</v>
      </c>
      <c r="B56" s="58" t="s">
        <v>485</v>
      </c>
      <c r="C56" s="37"/>
      <c r="D56" s="37"/>
      <c r="E56" s="49" t="str">
        <f t="shared" si="3"/>
        <v>NOTIFICACIÓN ELECTRÓNICA</v>
      </c>
      <c r="F56" s="141">
        <f t="shared" si="4"/>
        <v>46037</v>
      </c>
      <c r="G56" s="49" t="str">
        <f t="shared" si="5"/>
        <v/>
      </c>
      <c r="H56" s="51" t="str">
        <f ca="1">IF(
L56="",
"",
IF(
NETWORKDAYS(L56,IF(M56&lt;&gt;"",M56,TODAY()),FESTIVOS_CO!A:A)&gt;2,
"VENCIDO",
IF(
NETWORKDAYS(L56,IF(M56&lt;&gt;"",M56,TODAY()),FESTIVOS_CO!A:A)=2,
"ALERTA",
"A TIEMPO"
)))</f>
        <v>A TIEMPO</v>
      </c>
      <c r="I56" s="62" t="s">
        <v>552</v>
      </c>
      <c r="J56" s="36" t="s">
        <v>553</v>
      </c>
      <c r="K56" s="37">
        <v>46014</v>
      </c>
      <c r="L56" s="50">
        <v>46036</v>
      </c>
      <c r="M56" s="37">
        <v>46036</v>
      </c>
      <c r="N56" s="52"/>
      <c r="O56" s="52"/>
      <c r="P56" s="36"/>
      <c r="Q56" s="36" t="s">
        <v>99</v>
      </c>
      <c r="R56" s="40"/>
      <c r="S56" s="36"/>
      <c r="T56" s="40"/>
      <c r="U56" s="62" t="s">
        <v>100</v>
      </c>
      <c r="V56" s="81">
        <v>2024017454</v>
      </c>
      <c r="W56" s="63">
        <v>45635</v>
      </c>
      <c r="X56" s="63"/>
      <c r="Y56" s="40">
        <v>890300279</v>
      </c>
      <c r="Z56" s="36" t="s">
        <v>554</v>
      </c>
      <c r="AA56" s="84" t="s">
        <v>555</v>
      </c>
      <c r="AB56" s="40" t="s">
        <v>169</v>
      </c>
      <c r="AC56" s="69" t="s">
        <v>556</v>
      </c>
      <c r="AD56" s="40" t="s">
        <v>234</v>
      </c>
      <c r="AE56" s="40" t="s">
        <v>557</v>
      </c>
      <c r="AF56" s="40" t="s">
        <v>108</v>
      </c>
      <c r="AG56" s="41" t="s">
        <v>109</v>
      </c>
      <c r="AH56" s="42"/>
      <c r="AI56" s="54" t="str">
        <f t="shared" ca="1" si="6"/>
        <v>NOTIFICACIÓN ELECTRÓNICA EFECTIVA</v>
      </c>
      <c r="AJ56" s="37" t="s">
        <v>99</v>
      </c>
      <c r="AK56" s="37">
        <v>46036</v>
      </c>
      <c r="AL56" s="37" t="s">
        <v>99</v>
      </c>
      <c r="AM56" s="53">
        <f>IF(AK56="","",WORKDAY(AK56,5,FESTIVOS_CO!A:A))</f>
        <v>46043</v>
      </c>
      <c r="AN56" s="37" t="s">
        <v>99</v>
      </c>
      <c r="AO56" s="37">
        <v>46037</v>
      </c>
      <c r="AP56" s="54" t="str">
        <f t="shared" ca="1" si="7"/>
        <v>NO PROCEDE CITACION</v>
      </c>
      <c r="AQ56" s="36"/>
      <c r="AR56" s="43"/>
      <c r="AS56" s="37"/>
      <c r="AT56" s="36"/>
      <c r="AU56" s="37"/>
      <c r="AV56" s="36"/>
      <c r="AW56" s="36"/>
      <c r="AX56" s="37"/>
      <c r="AY56" s="140" t="str">
        <f>IF(AU56="","",WORKDAY(AU56,5,FESTIVOS_CO!A:A))</f>
        <v/>
      </c>
      <c r="AZ56" s="54" t="str">
        <f t="shared" ca="1" si="14"/>
        <v>NO PROCEDE</v>
      </c>
      <c r="BA56" s="55" t="str">
        <f>IF(AX56="","",WORKDAY(AX56,5,FESTIVOS_CO!A:A))</f>
        <v/>
      </c>
      <c r="BB56" s="39"/>
      <c r="BC56" s="40"/>
      <c r="BD56" s="40"/>
      <c r="BE56" s="56" t="str">
        <f t="shared" ca="1" si="13"/>
        <v>NO PROCEDE</v>
      </c>
      <c r="BF56" s="37"/>
      <c r="BG56" s="45"/>
      <c r="BH56" s="37"/>
      <c r="BI56" s="36"/>
      <c r="BJ56" s="37"/>
      <c r="BK56" s="36"/>
      <c r="BL56" s="36"/>
      <c r="BM56" s="53" t="str">
        <f>IF(BJ56="","",WORKDAY(BJ56,5,FESTIVOS_CO!A:A))</f>
        <v/>
      </c>
      <c r="BN56" s="57" t="str">
        <f t="shared" ca="1" si="10"/>
        <v>NO PROCEDE</v>
      </c>
      <c r="BO56" s="54" t="str">
        <f t="shared" ca="1" si="1"/>
        <v>NO PROCEDE AVISO</v>
      </c>
      <c r="BP56" s="37"/>
      <c r="BQ56" s="53" t="str">
        <f>IF(BP56="","",WORKDAY(BP56,5,FESTIVOS_CO!A:A))</f>
        <v/>
      </c>
      <c r="BR56" s="37"/>
      <c r="BS56" s="36" t="s">
        <v>99</v>
      </c>
      <c r="BT56" s="38" t="s">
        <v>228</v>
      </c>
      <c r="BU56" s="58">
        <f>VLOOKUP(BT56,Hoja2!$C:$D,2,0)</f>
        <v>10</v>
      </c>
      <c r="BV56" s="80">
        <f>IF(
AND(AO56="",BD56="",BQ56=""),
"EN PROCESO NOTIFICACION / COMUNICACION",
IF(
BT56="",
"NO APLICA",
IF(
BU56=60,
IF(AO56&lt;&gt;"",AO56,IF(BD56&lt;&gt;"",BD56,BQ56))+60,
WORKDAY(
IF(AO56&lt;&gt;"",AO56,IF(BD56&lt;&gt;"",BD56,BQ56)),
BU56,
FESTIVOS_CO!A:A
)
)
))</f>
        <v>46051</v>
      </c>
      <c r="BW56" s="44"/>
      <c r="BX56" s="53"/>
      <c r="BY56" s="45"/>
      <c r="BZ56" s="37"/>
      <c r="CA56" s="54" t="str">
        <f t="shared" si="11"/>
        <v>PENDIENTE EJECUTORIA</v>
      </c>
      <c r="CB56" s="59" t="str">
        <f t="shared" si="12"/>
        <v/>
      </c>
      <c r="CC56" s="36"/>
      <c r="CD56" s="40"/>
      <c r="CE56" s="46"/>
      <c r="CF56" s="40"/>
      <c r="CG56" s="40"/>
      <c r="CH56" s="40"/>
      <c r="CI56" s="36"/>
      <c r="CJ56" s="47"/>
      <c r="CK56" s="40"/>
      <c r="CL56" s="40"/>
      <c r="CM56" s="40"/>
      <c r="CN56" s="40"/>
    </row>
    <row r="57" spans="1:92" ht="42.75" hidden="1">
      <c r="A57" s="49" t="str">
        <f t="shared" ca="1" si="15"/>
        <v>PROCESO EJECUTORIA TERMINADO</v>
      </c>
      <c r="B57" s="58" t="s">
        <v>221</v>
      </c>
      <c r="C57" s="37">
        <v>46037</v>
      </c>
      <c r="D57" s="37">
        <v>46037</v>
      </c>
      <c r="E57" s="49" t="str">
        <f t="shared" si="3"/>
        <v>NOTIFICACIÓN ELECTRÓNICA</v>
      </c>
      <c r="F57" s="141">
        <f t="shared" si="4"/>
        <v>46037</v>
      </c>
      <c r="G57" s="49">
        <f t="shared" si="5"/>
        <v>0</v>
      </c>
      <c r="H57" s="51" t="str">
        <f ca="1">IF(
L57="",
"",
IF(
NETWORKDAYS(L57,IF(M57&lt;&gt;"",M57,TODAY()),FESTIVOS_CO!A:A)&gt;2,
"VENCIDO",
IF(
NETWORKDAYS(L57,IF(M57&lt;&gt;"",M57,TODAY()),FESTIVOS_CO!A:A)=2,
"ALERTA",
"A TIEMPO"
)))</f>
        <v>A TIEMPO</v>
      </c>
      <c r="I57" s="40"/>
      <c r="J57" s="36" t="s">
        <v>558</v>
      </c>
      <c r="K57" s="37">
        <v>46037</v>
      </c>
      <c r="L57" s="50">
        <v>46037</v>
      </c>
      <c r="M57" s="37">
        <v>46037</v>
      </c>
      <c r="N57" s="52"/>
      <c r="O57" s="52"/>
      <c r="P57" s="36"/>
      <c r="Q57" s="36" t="s">
        <v>99</v>
      </c>
      <c r="R57" s="40"/>
      <c r="S57" s="36"/>
      <c r="T57" s="40"/>
      <c r="U57" s="62" t="s">
        <v>100</v>
      </c>
      <c r="V57" s="81" t="s">
        <v>559</v>
      </c>
      <c r="W57" s="63">
        <v>46003</v>
      </c>
      <c r="X57" s="63"/>
      <c r="Y57" s="40">
        <v>900040955</v>
      </c>
      <c r="Z57" s="36" t="s">
        <v>560</v>
      </c>
      <c r="AA57" s="40" t="s">
        <v>561</v>
      </c>
      <c r="AB57" s="40" t="s">
        <v>268</v>
      </c>
      <c r="AC57" s="69" t="s">
        <v>562</v>
      </c>
      <c r="AD57" s="40" t="s">
        <v>106</v>
      </c>
      <c r="AE57" s="40" t="s">
        <v>563</v>
      </c>
      <c r="AF57" s="40" t="s">
        <v>108</v>
      </c>
      <c r="AG57" s="41" t="s">
        <v>109</v>
      </c>
      <c r="AH57" s="42"/>
      <c r="AI57" s="54" t="str">
        <f t="shared" ca="1" si="6"/>
        <v>NOTIFICACIÓN ELECTRÓNICA EFECTIVA</v>
      </c>
      <c r="AJ57" s="37" t="s">
        <v>99</v>
      </c>
      <c r="AK57" s="37">
        <v>46037</v>
      </c>
      <c r="AL57" s="37" t="s">
        <v>99</v>
      </c>
      <c r="AM57" s="53">
        <f>IF(AK57="","",WORKDAY(AK57,5,FESTIVOS_CO!A:A))</f>
        <v>46044</v>
      </c>
      <c r="AN57" s="37" t="s">
        <v>99</v>
      </c>
      <c r="AO57" s="37">
        <v>46037</v>
      </c>
      <c r="AP57" s="54" t="str">
        <f t="shared" ca="1" si="7"/>
        <v>NO PROCEDE CITACION</v>
      </c>
      <c r="AQ57" s="36"/>
      <c r="AR57" s="43"/>
      <c r="AS57" s="37"/>
      <c r="AT57" s="36"/>
      <c r="AU57" s="37"/>
      <c r="AV57" s="36"/>
      <c r="AW57" s="36"/>
      <c r="AX57" s="37"/>
      <c r="AY57" s="140" t="str">
        <f>IF(AU57="","",WORKDAY(AU57,5,FESTIVOS_CO!A:A))</f>
        <v/>
      </c>
      <c r="AZ57" s="54" t="str">
        <f t="shared" ca="1" si="14"/>
        <v>NO PROCEDE</v>
      </c>
      <c r="BA57" s="55" t="str">
        <f>IF(AX57="","",WORKDAY(AX57,5,FESTIVOS_CO!A:A))</f>
        <v/>
      </c>
      <c r="BB57" s="39"/>
      <c r="BC57" s="40"/>
      <c r="BD57" s="40"/>
      <c r="BE57" s="56" t="str">
        <f t="shared" ca="1" si="13"/>
        <v>NO PROCEDE</v>
      </c>
      <c r="BF57" s="37"/>
      <c r="BG57" s="45"/>
      <c r="BH57" s="37"/>
      <c r="BI57" s="36"/>
      <c r="BJ57" s="37"/>
      <c r="BK57" s="36"/>
      <c r="BL57" s="36"/>
      <c r="BM57" s="53" t="str">
        <f>IF(BJ57="","",WORKDAY(BJ57,5,FESTIVOS_CO!A:A))</f>
        <v/>
      </c>
      <c r="BN57" s="57" t="str">
        <f t="shared" ca="1" si="10"/>
        <v>NO PROCEDE</v>
      </c>
      <c r="BO57" s="54" t="str">
        <f t="shared" ca="1" si="1"/>
        <v>NO PROCEDE AVISO</v>
      </c>
      <c r="BP57" s="37"/>
      <c r="BQ57" s="53" t="str">
        <f>IF(BP57="","",WORKDAY(BP57,5,FESTIVOS_CO!A:A))</f>
        <v/>
      </c>
      <c r="BR57" s="37"/>
      <c r="BS57" s="36" t="s">
        <v>99</v>
      </c>
      <c r="BT57" s="38" t="s">
        <v>228</v>
      </c>
      <c r="BU57" s="58">
        <f>VLOOKUP(BT57,Hoja2!$C:$D,2,0)</f>
        <v>10</v>
      </c>
      <c r="BV57" s="80">
        <f>IF(
AND(AO57="",BD57="",BQ57=""),
"EN PROCESO NOTIFICACION / COMUNICACION",
IF(
BT57="",
"NO APLICA",
IF(
BU57=60,
IF(AO57&lt;&gt;"",AO57,IF(BD57&lt;&gt;"",BD57,BQ57))+60,
WORKDAY(
IF(AO57&lt;&gt;"",AO57,IF(BD57&lt;&gt;"",BD57,BQ57)),
BU57,
FESTIVOS_CO!A:A
)
)
))</f>
        <v>46051</v>
      </c>
      <c r="BW57" s="44" t="s">
        <v>99</v>
      </c>
      <c r="BX57" s="53"/>
      <c r="BY57" s="45">
        <v>46052</v>
      </c>
      <c r="BZ57" s="37"/>
      <c r="CA57" s="54" t="str">
        <f t="shared" si="11"/>
        <v>PROCESO EJECUTORIA TERMINADO</v>
      </c>
      <c r="CB57" s="59" t="str">
        <f t="shared" si="12"/>
        <v/>
      </c>
      <c r="CC57" s="36"/>
      <c r="CD57" s="40"/>
      <c r="CE57" s="46"/>
      <c r="CF57" s="40"/>
      <c r="CG57" s="40"/>
      <c r="CH57" s="40"/>
      <c r="CI57" s="36"/>
      <c r="CJ57" s="47"/>
      <c r="CK57" s="40"/>
      <c r="CL57" s="40"/>
      <c r="CM57" s="40"/>
      <c r="CN57" s="40"/>
    </row>
    <row r="58" spans="1:92" ht="42.75" hidden="1">
      <c r="A58" s="49" t="str">
        <f t="shared" ca="1" si="15"/>
        <v>PENDIENTE HACER EJECUTORIA</v>
      </c>
      <c r="B58" s="58" t="s">
        <v>152</v>
      </c>
      <c r="C58" s="37">
        <v>46037</v>
      </c>
      <c r="D58" s="37"/>
      <c r="E58" s="49" t="str">
        <f t="shared" si="3"/>
        <v>NOTIFICACIÓN ELECTRÓNICA</v>
      </c>
      <c r="F58" s="141">
        <f t="shared" si="4"/>
        <v>46037</v>
      </c>
      <c r="G58" s="49">
        <f t="shared" si="5"/>
        <v>0</v>
      </c>
      <c r="H58" s="51" t="str">
        <f ca="1">IF(
L58="",
"",
IF(
NETWORKDAYS(L58,IF(M58&lt;&gt;"",M58,TODAY()),FESTIVOS_CO!A:A)&gt;2,
"VENCIDO",
IF(
NETWORKDAYS(L58,IF(M58&lt;&gt;"",M58,TODAY()),FESTIVOS_CO!A:A)=2,
"ALERTA",
"A TIEMPO"
)))</f>
        <v>A TIEMPO</v>
      </c>
      <c r="I58" s="38" t="s">
        <v>564</v>
      </c>
      <c r="J58" s="90" t="s">
        <v>165</v>
      </c>
      <c r="K58" s="37">
        <v>46037</v>
      </c>
      <c r="L58" s="50">
        <v>46037</v>
      </c>
      <c r="M58" s="37">
        <v>46037</v>
      </c>
      <c r="N58" s="52"/>
      <c r="O58" s="52"/>
      <c r="P58" s="36"/>
      <c r="Q58" s="36" t="s">
        <v>99</v>
      </c>
      <c r="R58" s="40"/>
      <c r="S58" s="36"/>
      <c r="T58" s="40"/>
      <c r="U58" s="40"/>
      <c r="V58" s="58" t="s">
        <v>166</v>
      </c>
      <c r="W58" s="36"/>
      <c r="X58" s="36"/>
      <c r="Y58" s="36">
        <v>860521986</v>
      </c>
      <c r="Z58" s="36" t="s">
        <v>167</v>
      </c>
      <c r="AA58" s="38" t="s">
        <v>168</v>
      </c>
      <c r="AB58" s="36" t="s">
        <v>169</v>
      </c>
      <c r="AC58" s="100" t="s">
        <v>170</v>
      </c>
      <c r="AD58" s="36" t="s">
        <v>171</v>
      </c>
      <c r="AE58" s="36" t="s">
        <v>113</v>
      </c>
      <c r="AF58" s="36" t="s">
        <v>419</v>
      </c>
      <c r="AG58" s="41" t="s">
        <v>109</v>
      </c>
      <c r="AH58" s="42"/>
      <c r="AI58" s="54" t="str">
        <f t="shared" ca="1" si="6"/>
        <v>NOTIFICACIÓN ELECTRÓNICA EFECTIVA</v>
      </c>
      <c r="AJ58" s="37" t="s">
        <v>99</v>
      </c>
      <c r="AK58" s="37">
        <v>46037</v>
      </c>
      <c r="AL58" s="37" t="s">
        <v>99</v>
      </c>
      <c r="AM58" s="53">
        <f>IF(AK58="","",WORKDAY(AK58,5,FESTIVOS_CO!A:A))</f>
        <v>46044</v>
      </c>
      <c r="AN58" s="37" t="s">
        <v>99</v>
      </c>
      <c r="AO58" s="37">
        <v>46037</v>
      </c>
      <c r="AP58" s="54" t="str">
        <f t="shared" ca="1" si="7"/>
        <v>NO PROCEDE CITACION</v>
      </c>
      <c r="AQ58" s="36"/>
      <c r="AR58" s="43"/>
      <c r="AS58" s="37"/>
      <c r="AT58" s="36"/>
      <c r="AU58" s="37"/>
      <c r="AV58" s="36"/>
      <c r="AW58" s="36"/>
      <c r="AX58" s="37"/>
      <c r="AY58" s="140" t="str">
        <f>IF(AU58="","",WORKDAY(AU58,5,FESTIVOS_CO!A:A))</f>
        <v/>
      </c>
      <c r="AZ58" s="54" t="str">
        <f t="shared" ca="1" si="14"/>
        <v>NO PROCEDE</v>
      </c>
      <c r="BA58" s="55" t="str">
        <f>IF(AX58="","",WORKDAY(AX58,5,FESTIVOS_CO!A:A))</f>
        <v/>
      </c>
      <c r="BB58" s="39"/>
      <c r="BC58" s="40"/>
      <c r="BD58" s="40"/>
      <c r="BE58" s="56" t="str">
        <f t="shared" ref="BE58:BE120" ca="1" si="16">IF(AZ58="NO PROCEDE",
"NO PROCEDE",IF(OR(AZ58="HACER AVISO",BB58="NO"),
"HACER AVISO",
"NO APLICA"))</f>
        <v>NO PROCEDE</v>
      </c>
      <c r="BF58" s="37"/>
      <c r="BG58" s="45"/>
      <c r="BH58" s="37"/>
      <c r="BI58" s="36"/>
      <c r="BJ58" s="37"/>
      <c r="BK58" s="36"/>
      <c r="BL58" s="36"/>
      <c r="BM58" s="53" t="str">
        <f>IF(BJ58="","",WORKDAY(BJ58,5,FESTIVOS_CO!A:A))</f>
        <v/>
      </c>
      <c r="BN58" s="57" t="str">
        <f t="shared" ca="1" si="10"/>
        <v>NO PROCEDE</v>
      </c>
      <c r="BO58" s="54" t="str">
        <f t="shared" ca="1" si="1"/>
        <v>NO PROCEDE AVISO</v>
      </c>
      <c r="BP58" s="37"/>
      <c r="BQ58" s="53" t="str">
        <f>IF(BP58="","",WORKDAY(BP58,5,FESTIVOS_CO!A:A))</f>
        <v/>
      </c>
      <c r="BR58" s="37"/>
      <c r="BS58" s="36" t="s">
        <v>109</v>
      </c>
      <c r="BT58" s="38" t="s">
        <v>113</v>
      </c>
      <c r="BU58" s="58">
        <f>VLOOKUP(BT58,Hoja2!$C:$D,2,0)</f>
        <v>0</v>
      </c>
      <c r="BV58" s="80">
        <f>IF(
AND(AO58="",BD58="",BQ58=""),
"EN PROCESO NOTIFICACION / COMUNICACION",
IF(
BT58="",
"NO APLICA",
IF(
BU58=60,
IF(AO58&lt;&gt;"",AO58,IF(BD58&lt;&gt;"",BD58,BQ58))+60,
WORKDAY(
IF(AO58&lt;&gt;"",AO58,IF(BD58&lt;&gt;"",BD58,BQ58)),
BU58,
FESTIVOS_CO!A:A
)
)
))</f>
        <v>46037</v>
      </c>
      <c r="BW58" s="36" t="s">
        <v>99</v>
      </c>
      <c r="BX58" s="53"/>
      <c r="BY58" s="45"/>
      <c r="BZ58" s="37"/>
      <c r="CA58" s="54" t="str">
        <f t="shared" si="11"/>
        <v>PENDIENTE HACER EJECUTORIA</v>
      </c>
      <c r="CB58" s="59" t="str">
        <f t="shared" ref="CB58:CB120" si="17">IF(CC58="NO",
"NO APLICA",
IF(CC58="SI",
IF(COUNTBLANK(CC58:CH58)&gt;0,
"PENDIENTE MEMORANDO",
"MEMORANDOS ENVIADOS"
),
IF(CI58="NO",
"NO APLICA",
IF(CI58="SI",
IF(COUNTBLANK(CJ58:CN58)&gt;0,
"PENDIENTES OFICIOS",
"OFICIOS ENVIADOS"
),
""
)
)
))</f>
        <v/>
      </c>
      <c r="CC58" s="36"/>
      <c r="CD58" s="40"/>
      <c r="CE58" s="46"/>
      <c r="CF58" s="40"/>
      <c r="CG58" s="40"/>
      <c r="CH58" s="40"/>
      <c r="CI58" s="36"/>
      <c r="CJ58" s="47"/>
      <c r="CK58" s="40"/>
      <c r="CL58" s="40"/>
      <c r="CM58" s="40"/>
      <c r="CN58" s="40"/>
    </row>
    <row r="59" spans="1:92" ht="57" hidden="1">
      <c r="A59" s="49" t="str">
        <f t="shared" ca="1" si="15"/>
        <v>PENDIENTE HACER AVISO</v>
      </c>
      <c r="B59" s="58" t="s">
        <v>93</v>
      </c>
      <c r="C59" s="37">
        <v>46038</v>
      </c>
      <c r="D59" s="37"/>
      <c r="E59" s="49" t="str">
        <f t="shared" si="3"/>
        <v>PENDIENTE NOTIFICACIÓN</v>
      </c>
      <c r="F59" s="141" t="str">
        <f t="shared" si="4"/>
        <v>PENDIENTE NOTIFICACIÓN</v>
      </c>
      <c r="G59" s="49" t="str">
        <f t="shared" si="5"/>
        <v/>
      </c>
      <c r="H59" s="51" t="str">
        <f ca="1">IF(
L59="",
"",
IF(
NETWORKDAYS(L59,IF(M59&lt;&gt;"",M59,TODAY()),FESTIVOS_CO!A:A)&gt;2,
"VENCIDO",
IF(
NETWORKDAYS(L59,IF(M59&lt;&gt;"",M59,TODAY()),FESTIVOS_CO!A:A)=2,
"ALERTA",
"A TIEMPO"
)))</f>
        <v>A TIEMPO</v>
      </c>
      <c r="I59" s="62" t="s">
        <v>565</v>
      </c>
      <c r="J59" s="36" t="s">
        <v>145</v>
      </c>
      <c r="K59" s="37">
        <v>46037</v>
      </c>
      <c r="L59" s="50">
        <v>46038</v>
      </c>
      <c r="M59" s="37">
        <v>46038</v>
      </c>
      <c r="N59" s="52"/>
      <c r="O59" s="52"/>
      <c r="P59" s="36"/>
      <c r="Q59" s="36" t="s">
        <v>99</v>
      </c>
      <c r="R59" s="40"/>
      <c r="S59" s="36"/>
      <c r="T59" s="40"/>
      <c r="U59" s="62" t="s">
        <v>120</v>
      </c>
      <c r="V59" s="81" t="s">
        <v>146</v>
      </c>
      <c r="W59" s="63">
        <v>45932</v>
      </c>
      <c r="X59" s="63"/>
      <c r="Y59" s="40">
        <v>3837973</v>
      </c>
      <c r="Z59" s="38" t="s">
        <v>147</v>
      </c>
      <c r="AA59" s="62" t="s">
        <v>148</v>
      </c>
      <c r="AB59" s="62" t="s">
        <v>149</v>
      </c>
      <c r="AC59" s="62" t="s">
        <v>150</v>
      </c>
      <c r="AD59" s="62" t="s">
        <v>126</v>
      </c>
      <c r="AE59" s="40" t="s">
        <v>113</v>
      </c>
      <c r="AF59" s="40" t="s">
        <v>127</v>
      </c>
      <c r="AG59" s="41" t="s">
        <v>109</v>
      </c>
      <c r="AH59" s="42"/>
      <c r="AI59" s="54" t="str">
        <f t="shared" ca="1" si="6"/>
        <v>REALIZAR CITACIÓN</v>
      </c>
      <c r="AJ59" s="37" t="s">
        <v>99</v>
      </c>
      <c r="AK59" s="37">
        <v>46038</v>
      </c>
      <c r="AL59" s="37" t="s">
        <v>109</v>
      </c>
      <c r="AM59" s="53">
        <f>IF(AK59="","",WORKDAY(AK59,5,FESTIVOS_CO!A:A))</f>
        <v>46045</v>
      </c>
      <c r="AN59" s="37"/>
      <c r="AO59" s="37"/>
      <c r="AP59" s="54" t="str">
        <f t="shared" ref="AP59:AP121" ca="1" si="18">IF(
ISNUMBER(SEARCH("PENDIENTE",UPPER(AI59))),
"NO APLICA",
IF(
COUNTBLANK(AJ59:AL59)=COUNTA(AJ59:AL59),
"NO APLICA",
IF(
UPPER(AN59)="SI",
"NO PROCEDE CITACION",
"NOTIFICAR POR CITACION"
)
)
)</f>
        <v>NOTIFICAR POR CITACION</v>
      </c>
      <c r="AQ59" s="36" t="s">
        <v>244</v>
      </c>
      <c r="AR59" s="43">
        <v>46041</v>
      </c>
      <c r="AS59" s="37">
        <v>46042</v>
      </c>
      <c r="AT59" s="36" t="s">
        <v>566</v>
      </c>
      <c r="AU59" s="37">
        <v>46042</v>
      </c>
      <c r="AV59" s="36" t="s">
        <v>567</v>
      </c>
      <c r="AW59" s="36" t="s">
        <v>109</v>
      </c>
      <c r="AX59" s="37"/>
      <c r="AY59" s="140">
        <f>IF(AU59="","",WORKDAY(AU59,5,FESTIVOS_CO!A:A))</f>
        <v>46049</v>
      </c>
      <c r="AZ59" s="54" t="str">
        <f t="shared" ca="1" si="14"/>
        <v>HACER AVISO</v>
      </c>
      <c r="BA59" s="55" t="str">
        <f>IF(AX59="","",WORKDAY(AX59,5,FESTIVOS_CO!A:A))</f>
        <v/>
      </c>
      <c r="BB59" s="39"/>
      <c r="BC59" s="40"/>
      <c r="BD59" s="40"/>
      <c r="BE59" s="56" t="str">
        <f t="shared" ca="1" si="16"/>
        <v>HACER AVISO</v>
      </c>
      <c r="BF59" s="37"/>
      <c r="BG59" s="45"/>
      <c r="BH59" s="37"/>
      <c r="BI59" s="36"/>
      <c r="BJ59" s="37"/>
      <c r="BK59" s="36"/>
      <c r="BL59" s="36"/>
      <c r="BM59" s="53" t="str">
        <f>IF(BJ59="","",WORKDAY(BJ59,5,FESTIVOS_CO!A:A))</f>
        <v/>
      </c>
      <c r="BN59" s="57" t="str">
        <f t="shared" ca="1" si="10"/>
        <v>PENDIENTE HACER AVISO</v>
      </c>
      <c r="BO59" s="54" t="str">
        <f t="shared" ca="1" si="1"/>
        <v>EN TRÁMITE NOTIF. POR AVISO</v>
      </c>
      <c r="BP59" s="37"/>
      <c r="BQ59" s="53" t="str">
        <f>IF(BP59="","",WORKDAY(BP59,5,FESTIVOS_CO!A:A))</f>
        <v/>
      </c>
      <c r="BR59" s="37"/>
      <c r="BS59" s="36" t="s">
        <v>99</v>
      </c>
      <c r="BT59" s="38" t="s">
        <v>228</v>
      </c>
      <c r="BU59" s="58">
        <f>VLOOKUP(BT59,Hoja2!$C:$D,2,0)</f>
        <v>10</v>
      </c>
      <c r="BV59" s="80" t="str">
        <f>IF(
AND(AO59="",BD59="",BQ59=""),
"EN PROCESO NOTIFICACION / COMUNICACION",
IF(
BT59="",
"NO APLICA",
IF(
BU59=60,
IF(AO59&lt;&gt;"",AO59,IF(BD59&lt;&gt;"",BD59,BQ59))+60,
WORKDAY(
IF(AO59&lt;&gt;"",AO59,IF(BD59&lt;&gt;"",BD59,BQ59)),
BU59,
FESTIVOS_CO!A:A
)
)
))</f>
        <v>EN PROCESO NOTIFICACION / COMUNICACION</v>
      </c>
      <c r="BW59" s="44"/>
      <c r="BX59" s="53"/>
      <c r="BY59" s="45"/>
      <c r="BZ59" s="37"/>
      <c r="CA59" s="54" t="str">
        <f t="shared" si="11"/>
        <v>PENDIENTE EJECUTORIA</v>
      </c>
      <c r="CB59" s="59" t="str">
        <f t="shared" si="17"/>
        <v/>
      </c>
      <c r="CC59" s="36"/>
      <c r="CD59" s="40"/>
      <c r="CE59" s="46"/>
      <c r="CF59" s="40"/>
      <c r="CG59" s="40"/>
      <c r="CH59" s="40"/>
      <c r="CI59" s="36"/>
      <c r="CJ59" s="47"/>
      <c r="CK59" s="40"/>
      <c r="CL59" s="40"/>
      <c r="CM59" s="40"/>
      <c r="CN59" s="40"/>
    </row>
    <row r="60" spans="1:92" ht="57" hidden="1">
      <c r="A60" s="49" t="str">
        <f t="shared" ca="1" si="15"/>
        <v>PENDIENTE HACER AVISO</v>
      </c>
      <c r="B60" s="58" t="s">
        <v>93</v>
      </c>
      <c r="C60" s="37">
        <v>46038</v>
      </c>
      <c r="D60" s="37"/>
      <c r="E60" s="49" t="str">
        <f t="shared" si="3"/>
        <v>PENDIENTE NOTIFICACIÓN</v>
      </c>
      <c r="F60" s="141" t="str">
        <f t="shared" si="4"/>
        <v>PENDIENTE NOTIFICACIÓN</v>
      </c>
      <c r="G60" s="49" t="str">
        <f t="shared" si="5"/>
        <v/>
      </c>
      <c r="H60" s="51" t="str">
        <f ca="1">IF(
L60="",
"",
IF(
NETWORKDAYS(L60,IF(M60&lt;&gt;"",M60,TODAY()),FESTIVOS_CO!A:A)&gt;2,
"VENCIDO",
IF(
NETWORKDAYS(L60,IF(M60&lt;&gt;"",M60,TODAY()),FESTIVOS_CO!A:A)=2,
"ALERTA",
"A TIEMPO"
)))</f>
        <v>A TIEMPO</v>
      </c>
      <c r="I60" s="62" t="s">
        <v>568</v>
      </c>
      <c r="J60" s="36" t="s">
        <v>140</v>
      </c>
      <c r="K60" s="37">
        <v>46037</v>
      </c>
      <c r="L60" s="50">
        <v>46038</v>
      </c>
      <c r="M60" s="37">
        <v>46038</v>
      </c>
      <c r="N60" s="52"/>
      <c r="O60" s="52"/>
      <c r="P60" s="36"/>
      <c r="Q60" s="36" t="s">
        <v>99</v>
      </c>
      <c r="R60" s="40"/>
      <c r="S60" s="36"/>
      <c r="T60" s="40"/>
      <c r="U60" s="62" t="s">
        <v>120</v>
      </c>
      <c r="V60" s="81" t="s">
        <v>141</v>
      </c>
      <c r="W60" s="63">
        <v>45932</v>
      </c>
      <c r="X60" s="63"/>
      <c r="Y60" s="40">
        <v>80004495</v>
      </c>
      <c r="Z60" s="38" t="s">
        <v>142</v>
      </c>
      <c r="AA60" s="62" t="s">
        <v>143</v>
      </c>
      <c r="AB60" s="62" t="s">
        <v>132</v>
      </c>
      <c r="AC60" s="64" t="s">
        <v>144</v>
      </c>
      <c r="AD60" s="62" t="s">
        <v>126</v>
      </c>
      <c r="AE60" s="40" t="s">
        <v>113</v>
      </c>
      <c r="AF60" s="40" t="s">
        <v>127</v>
      </c>
      <c r="AG60" s="41" t="s">
        <v>109</v>
      </c>
      <c r="AH60" s="42"/>
      <c r="AI60" s="54" t="str">
        <f t="shared" ca="1" si="6"/>
        <v>REALIZAR CITACIÓN</v>
      </c>
      <c r="AJ60" s="37" t="s">
        <v>99</v>
      </c>
      <c r="AK60" s="37">
        <v>46038</v>
      </c>
      <c r="AL60" s="37" t="s">
        <v>109</v>
      </c>
      <c r="AM60" s="53">
        <f>IF(AK60="","",WORKDAY(AK60,5,FESTIVOS_CO!A:A))</f>
        <v>46045</v>
      </c>
      <c r="AN60" s="37"/>
      <c r="AO60" s="37"/>
      <c r="AP60" s="54" t="str">
        <f t="shared" ca="1" si="18"/>
        <v>NOTIFICAR POR CITACION</v>
      </c>
      <c r="AQ60" s="36" t="s">
        <v>244</v>
      </c>
      <c r="AR60" s="43">
        <v>46041</v>
      </c>
      <c r="AS60" s="37">
        <v>46042</v>
      </c>
      <c r="AT60" s="36" t="s">
        <v>569</v>
      </c>
      <c r="AU60" s="37">
        <v>46042</v>
      </c>
      <c r="AV60" s="36" t="s">
        <v>570</v>
      </c>
      <c r="AW60" s="36" t="s">
        <v>109</v>
      </c>
      <c r="AX60" s="37"/>
      <c r="AY60" s="140">
        <f>IF(AU60="","",WORKDAY(AU60,5,FESTIVOS_CO!A:A))</f>
        <v>46049</v>
      </c>
      <c r="AZ60" s="54" t="str">
        <f t="shared" ca="1" si="14"/>
        <v>HACER AVISO</v>
      </c>
      <c r="BA60" s="55" t="str">
        <f>IF(AX60="","",WORKDAY(AX60,5,FESTIVOS_CO!A:A))</f>
        <v/>
      </c>
      <c r="BB60" s="39"/>
      <c r="BC60" s="40"/>
      <c r="BD60" s="40"/>
      <c r="BE60" s="56" t="str">
        <f t="shared" ca="1" si="16"/>
        <v>HACER AVISO</v>
      </c>
      <c r="BF60" s="37"/>
      <c r="BG60" s="45"/>
      <c r="BH60" s="37"/>
      <c r="BI60" s="36"/>
      <c r="BJ60" s="37"/>
      <c r="BK60" s="36"/>
      <c r="BL60" s="36"/>
      <c r="BM60" s="53" t="str">
        <f>IF(BJ60="","",WORKDAY(BJ60,5,FESTIVOS_CO!A:A))</f>
        <v/>
      </c>
      <c r="BN60" s="57" t="str">
        <f t="shared" ca="1" si="10"/>
        <v>PENDIENTE HACER AVISO</v>
      </c>
      <c r="BO60" s="54" t="str">
        <f t="shared" ca="1" si="1"/>
        <v>EN TRÁMITE NOTIF. POR AVISO</v>
      </c>
      <c r="BP60" s="37"/>
      <c r="BQ60" s="53" t="str">
        <f>IF(BP60="","",WORKDAY(BP60,5,FESTIVOS_CO!A:A))</f>
        <v/>
      </c>
      <c r="BR60" s="37"/>
      <c r="BS60" s="36" t="s">
        <v>99</v>
      </c>
      <c r="BT60" s="38" t="s">
        <v>228</v>
      </c>
      <c r="BU60" s="58">
        <f>VLOOKUP(BT60,Hoja2!$C:$D,2,0)</f>
        <v>10</v>
      </c>
      <c r="BV60" s="80" t="str">
        <f>IF(
AND(AO60="",BD60="",BQ60=""),
"EN PROCESO NOTIFICACION / COMUNICACION",
IF(
BT60="",
"NO APLICA",
IF(
BU60=60,
IF(AO60&lt;&gt;"",AO60,IF(BD60&lt;&gt;"",BD60,BQ60))+60,
WORKDAY(
IF(AO60&lt;&gt;"",AO60,IF(BD60&lt;&gt;"",BD60,BQ60)),
BU60,
FESTIVOS_CO!A:A
)
)
))</f>
        <v>EN PROCESO NOTIFICACION / COMUNICACION</v>
      </c>
      <c r="BW60" s="44"/>
      <c r="BX60" s="53"/>
      <c r="BY60" s="45"/>
      <c r="BZ60" s="37"/>
      <c r="CA60" s="54" t="str">
        <f t="shared" si="11"/>
        <v>PENDIENTE EJECUTORIA</v>
      </c>
      <c r="CB60" s="59" t="str">
        <f t="shared" si="17"/>
        <v/>
      </c>
      <c r="CC60" s="36"/>
      <c r="CD60" s="40"/>
      <c r="CE60" s="46"/>
      <c r="CF60" s="40"/>
      <c r="CG60" s="40"/>
      <c r="CH60" s="40"/>
      <c r="CI60" s="36"/>
      <c r="CJ60" s="47"/>
      <c r="CK60" s="40"/>
      <c r="CL60" s="40"/>
      <c r="CM60" s="40"/>
      <c r="CN60" s="40"/>
    </row>
    <row r="61" spans="1:92" ht="57" hidden="1">
      <c r="A61" s="49" t="str">
        <f t="shared" ca="1" si="15"/>
        <v>PROCESO EJECUTORIA TERMINADO</v>
      </c>
      <c r="B61" s="58" t="s">
        <v>93</v>
      </c>
      <c r="C61" s="37">
        <v>46038</v>
      </c>
      <c r="D61" s="37"/>
      <c r="E61" s="49" t="str">
        <f t="shared" si="3"/>
        <v>NOTIFICACIÓN ELECTRÓNICA</v>
      </c>
      <c r="F61" s="141">
        <f t="shared" si="4"/>
        <v>46038</v>
      </c>
      <c r="G61" s="49">
        <f t="shared" si="5"/>
        <v>0</v>
      </c>
      <c r="H61" s="51" t="str">
        <f ca="1">IF(
L61="",
"",
IF(
NETWORKDAYS(L61,IF(M61&lt;&gt;"",M61,TODAY()),FESTIVOS_CO!A:A)&gt;2,
"VENCIDO",
IF(
NETWORKDAYS(L61,IF(M61&lt;&gt;"",M61,TODAY()),FESTIVOS_CO!A:A)=2,
"ALERTA",
"A TIEMPO"
)))</f>
        <v>A TIEMPO</v>
      </c>
      <c r="I61" s="40" t="s">
        <v>571</v>
      </c>
      <c r="J61" s="36" t="s">
        <v>134</v>
      </c>
      <c r="K61" s="37">
        <v>46037</v>
      </c>
      <c r="L61" s="50">
        <v>46038</v>
      </c>
      <c r="M61" s="37">
        <v>46038</v>
      </c>
      <c r="N61" s="52"/>
      <c r="O61" s="52"/>
      <c r="P61" s="36"/>
      <c r="Q61" s="36" t="s">
        <v>99</v>
      </c>
      <c r="R61" s="40"/>
      <c r="S61" s="36"/>
      <c r="T61" s="40"/>
      <c r="U61" s="62" t="s">
        <v>120</v>
      </c>
      <c r="V61" s="81" t="s">
        <v>135</v>
      </c>
      <c r="W61" s="63">
        <v>45932</v>
      </c>
      <c r="X61" s="63"/>
      <c r="Y61" s="40">
        <v>88234363</v>
      </c>
      <c r="Z61" s="36" t="s">
        <v>136</v>
      </c>
      <c r="AA61" s="62" t="s">
        <v>137</v>
      </c>
      <c r="AB61" s="40" t="s">
        <v>138</v>
      </c>
      <c r="AC61" s="69" t="s">
        <v>139</v>
      </c>
      <c r="AD61" s="62" t="s">
        <v>126</v>
      </c>
      <c r="AE61" s="40" t="s">
        <v>113</v>
      </c>
      <c r="AF61" s="40" t="s">
        <v>127</v>
      </c>
      <c r="AG61" s="41" t="s">
        <v>109</v>
      </c>
      <c r="AH61" s="42"/>
      <c r="AI61" s="54" t="str">
        <f t="shared" ca="1" si="6"/>
        <v>NOTIFICACIÓN ELECTRÓNICA EFECTIVA</v>
      </c>
      <c r="AJ61" s="37" t="s">
        <v>99</v>
      </c>
      <c r="AK61" s="37">
        <v>46038</v>
      </c>
      <c r="AL61" s="37" t="s">
        <v>99</v>
      </c>
      <c r="AM61" s="53">
        <f>IF(AK61="","",WORKDAY(AK61,5,FESTIVOS_CO!A:A))</f>
        <v>46045</v>
      </c>
      <c r="AN61" s="37" t="s">
        <v>99</v>
      </c>
      <c r="AO61" s="37">
        <v>46038</v>
      </c>
      <c r="AP61" s="54" t="str">
        <f t="shared" ca="1" si="18"/>
        <v>NO PROCEDE CITACION</v>
      </c>
      <c r="AQ61" s="36"/>
      <c r="AR61" s="43"/>
      <c r="AS61" s="37"/>
      <c r="AT61" s="36"/>
      <c r="AU61" s="37"/>
      <c r="AV61" s="36"/>
      <c r="AW61" s="36"/>
      <c r="AX61" s="37"/>
      <c r="AY61" s="140" t="str">
        <f>IF(AU61="","",WORKDAY(AU61,5,FESTIVOS_CO!A:A))</f>
        <v/>
      </c>
      <c r="AZ61" s="54" t="str">
        <f t="shared" ca="1" si="14"/>
        <v>NO PROCEDE</v>
      </c>
      <c r="BA61" s="55" t="str">
        <f>IF(AX61="","",WORKDAY(AX61,5,FESTIVOS_CO!A:A))</f>
        <v/>
      </c>
      <c r="BB61" s="39"/>
      <c r="BC61" s="40"/>
      <c r="BD61" s="40"/>
      <c r="BE61" s="56" t="str">
        <f t="shared" ca="1" si="16"/>
        <v>NO PROCEDE</v>
      </c>
      <c r="BF61" s="37"/>
      <c r="BG61" s="45"/>
      <c r="BH61" s="37"/>
      <c r="BI61" s="36"/>
      <c r="BJ61" s="37"/>
      <c r="BK61" s="36"/>
      <c r="BL61" s="36"/>
      <c r="BM61" s="53" t="str">
        <f>IF(BJ61="","",WORKDAY(BJ61,5,FESTIVOS_CO!A:A))</f>
        <v/>
      </c>
      <c r="BN61" s="57" t="str">
        <f t="shared" ca="1" si="10"/>
        <v>NO PROCEDE</v>
      </c>
      <c r="BO61" s="54" t="str">
        <f t="shared" ca="1" si="1"/>
        <v>NO PROCEDE AVISO</v>
      </c>
      <c r="BP61" s="37"/>
      <c r="BQ61" s="53" t="str">
        <f>IF(BP61="","",WORKDAY(BP61,5,FESTIVOS_CO!A:A))</f>
        <v/>
      </c>
      <c r="BR61" s="37"/>
      <c r="BS61" s="36" t="s">
        <v>99</v>
      </c>
      <c r="BT61" s="38" t="s">
        <v>228</v>
      </c>
      <c r="BU61" s="58">
        <f>VLOOKUP(BT61,Hoja2!$C:$D,2,0)</f>
        <v>10</v>
      </c>
      <c r="BV61" s="80">
        <f>IF(
AND(AO61="",BD61="",BQ61=""),
"EN PROCESO NOTIFICACION / COMUNICACION",
IF(
BT61="",
"NO APLICA",
IF(
BU61=60,
IF(AO61&lt;&gt;"",AO61,IF(BD61&lt;&gt;"",BD61,BQ61))+60,
WORKDAY(
IF(AO61&lt;&gt;"",AO61,IF(BD61&lt;&gt;"",BD61,BQ61)),
BU61,
FESTIVOS_CO!A:A
)
)
))</f>
        <v>46052</v>
      </c>
      <c r="BW61" s="44" t="s">
        <v>99</v>
      </c>
      <c r="BX61" s="53"/>
      <c r="BY61" s="45">
        <v>46055</v>
      </c>
      <c r="BZ61" s="37"/>
      <c r="CA61" s="54" t="str">
        <f t="shared" si="11"/>
        <v>PROCESO EJECUTORIA TERMINADO</v>
      </c>
      <c r="CB61" s="59" t="str">
        <f t="shared" si="17"/>
        <v/>
      </c>
      <c r="CC61" s="36"/>
      <c r="CD61" s="40"/>
      <c r="CE61" s="46"/>
      <c r="CF61" s="40"/>
      <c r="CG61" s="40"/>
      <c r="CH61" s="40"/>
      <c r="CI61" s="36"/>
      <c r="CJ61" s="47"/>
      <c r="CK61" s="40"/>
      <c r="CL61" s="40"/>
      <c r="CM61" s="40"/>
      <c r="CN61" s="40"/>
    </row>
    <row r="62" spans="1:92" ht="57" hidden="1">
      <c r="A62" s="49" t="str">
        <f t="shared" ca="1" si="15"/>
        <v>PROCESO EJECUTORIA TERMINADO</v>
      </c>
      <c r="B62" s="58" t="s">
        <v>93</v>
      </c>
      <c r="C62" s="37">
        <v>46038</v>
      </c>
      <c r="D62" s="37"/>
      <c r="E62" s="49" t="str">
        <f t="shared" si="3"/>
        <v>NOTIFICACIÓN ELECTRÓNICA</v>
      </c>
      <c r="F62" s="141">
        <f t="shared" si="4"/>
        <v>46038</v>
      </c>
      <c r="G62" s="49">
        <f t="shared" si="5"/>
        <v>0</v>
      </c>
      <c r="H62" s="51" t="str">
        <f ca="1">IF(
L62="",
"",
IF(
NETWORKDAYS(L62,IF(M62&lt;&gt;"",M62,TODAY()),FESTIVOS_CO!A:A)&gt;2,
"VENCIDO",
IF(
NETWORKDAYS(L62,IF(M62&lt;&gt;"",M62,TODAY()),FESTIVOS_CO!A:A)=2,
"ALERTA",
"A TIEMPO"
)))</f>
        <v>A TIEMPO</v>
      </c>
      <c r="I62" s="40" t="s">
        <v>571</v>
      </c>
      <c r="J62" s="36" t="s">
        <v>128</v>
      </c>
      <c r="K62" s="37">
        <v>46037</v>
      </c>
      <c r="L62" s="50">
        <v>46038</v>
      </c>
      <c r="M62" s="37">
        <v>46038</v>
      </c>
      <c r="N62" s="52"/>
      <c r="O62" s="52"/>
      <c r="P62" s="36"/>
      <c r="Q62" s="36" t="s">
        <v>99</v>
      </c>
      <c r="R62" s="40"/>
      <c r="S62" s="36"/>
      <c r="T62" s="40"/>
      <c r="U62" s="62" t="s">
        <v>120</v>
      </c>
      <c r="V62" s="81" t="s">
        <v>129</v>
      </c>
      <c r="W62" s="63">
        <v>45931</v>
      </c>
      <c r="X62" s="63"/>
      <c r="Y62" s="40">
        <v>1052403953</v>
      </c>
      <c r="Z62" s="38" t="s">
        <v>130</v>
      </c>
      <c r="AA62" s="40" t="s">
        <v>131</v>
      </c>
      <c r="AB62" s="62" t="s">
        <v>132</v>
      </c>
      <c r="AC62" s="64" t="s">
        <v>133</v>
      </c>
      <c r="AD62" s="62" t="s">
        <v>126</v>
      </c>
      <c r="AE62" s="40" t="s">
        <v>113</v>
      </c>
      <c r="AF62" s="40" t="s">
        <v>127</v>
      </c>
      <c r="AG62" s="41" t="s">
        <v>109</v>
      </c>
      <c r="AH62" s="42"/>
      <c r="AI62" s="54" t="str">
        <f t="shared" ca="1" si="6"/>
        <v>NOTIFICACIÓN ELECTRÓNICA EFECTIVA</v>
      </c>
      <c r="AJ62" s="37" t="s">
        <v>99</v>
      </c>
      <c r="AK62" s="37">
        <v>46038</v>
      </c>
      <c r="AL62" s="37" t="s">
        <v>99</v>
      </c>
      <c r="AM62" s="53">
        <f>IF(AK62="","",WORKDAY(AK62,5,FESTIVOS_CO!A:A))</f>
        <v>46045</v>
      </c>
      <c r="AN62" s="37" t="s">
        <v>99</v>
      </c>
      <c r="AO62" s="37">
        <v>46038</v>
      </c>
      <c r="AP62" s="54" t="str">
        <f t="shared" ca="1" si="18"/>
        <v>NO PROCEDE CITACION</v>
      </c>
      <c r="AQ62" s="36"/>
      <c r="AR62" s="43"/>
      <c r="AS62" s="37"/>
      <c r="AT62" s="36"/>
      <c r="AU62" s="37"/>
      <c r="AV62" s="36"/>
      <c r="AW62" s="36"/>
      <c r="AX62" s="37"/>
      <c r="AY62" s="140" t="str">
        <f>IF(AU62="","",WORKDAY(AU62,5,FESTIVOS_CO!A:A))</f>
        <v/>
      </c>
      <c r="AZ62" s="54" t="str">
        <f t="shared" ca="1" si="14"/>
        <v>NO PROCEDE</v>
      </c>
      <c r="BA62" s="55" t="str">
        <f>IF(AX62="","",WORKDAY(AX62,5,FESTIVOS_CO!A:A))</f>
        <v/>
      </c>
      <c r="BB62" s="39"/>
      <c r="BC62" s="40"/>
      <c r="BD62" s="40"/>
      <c r="BE62" s="56" t="str">
        <f t="shared" ca="1" si="16"/>
        <v>NO PROCEDE</v>
      </c>
      <c r="BF62" s="37"/>
      <c r="BG62" s="45"/>
      <c r="BH62" s="37"/>
      <c r="BI62" s="36"/>
      <c r="BJ62" s="37"/>
      <c r="BK62" s="36"/>
      <c r="BL62" s="36"/>
      <c r="BM62" s="53" t="str">
        <f>IF(BJ62="","",WORKDAY(BJ62,5,FESTIVOS_CO!A:A))</f>
        <v/>
      </c>
      <c r="BN62" s="57" t="str">
        <f t="shared" ca="1" si="10"/>
        <v>NO PROCEDE</v>
      </c>
      <c r="BO62" s="54" t="str">
        <f t="shared" ca="1" si="1"/>
        <v>NO PROCEDE AVISO</v>
      </c>
      <c r="BP62" s="37"/>
      <c r="BQ62" s="53" t="str">
        <f>IF(BP62="","",WORKDAY(BP62,5,FESTIVOS_CO!A:A))</f>
        <v/>
      </c>
      <c r="BR62" s="37"/>
      <c r="BS62" s="36" t="s">
        <v>99</v>
      </c>
      <c r="BT62" s="38" t="s">
        <v>228</v>
      </c>
      <c r="BU62" s="58">
        <f>VLOOKUP(BT62,Hoja2!$C:$D,2,0)</f>
        <v>10</v>
      </c>
      <c r="BV62" s="80">
        <f>IF(
AND(AO62="",BD62="",BQ62=""),
"EN PROCESO NOTIFICACION / COMUNICACION",
IF(
BT62="",
"NO APLICA",
IF(
BU62=60,
IF(AO62&lt;&gt;"",AO62,IF(BD62&lt;&gt;"",BD62,BQ62))+60,
WORKDAY(
IF(AO62&lt;&gt;"",AO62,IF(BD62&lt;&gt;"",BD62,BQ62)),
BU62,
FESTIVOS_CO!A:A
)
)
))</f>
        <v>46052</v>
      </c>
      <c r="BW62" s="44" t="s">
        <v>99</v>
      </c>
      <c r="BX62" s="53"/>
      <c r="BY62" s="45">
        <v>46055</v>
      </c>
      <c r="BZ62" s="37"/>
      <c r="CA62" s="54" t="str">
        <f t="shared" si="11"/>
        <v>PROCESO EJECUTORIA TERMINADO</v>
      </c>
      <c r="CB62" s="59" t="str">
        <f t="shared" si="17"/>
        <v/>
      </c>
      <c r="CC62" s="36"/>
      <c r="CD62" s="40"/>
      <c r="CE62" s="46"/>
      <c r="CF62" s="40"/>
      <c r="CG62" s="40"/>
      <c r="CH62" s="40"/>
      <c r="CI62" s="36"/>
      <c r="CJ62" s="47"/>
      <c r="CK62" s="40"/>
      <c r="CL62" s="40"/>
      <c r="CM62" s="40"/>
      <c r="CN62" s="40"/>
    </row>
    <row r="63" spans="1:92" ht="57" hidden="1">
      <c r="A63" s="49" t="str">
        <f t="shared" ca="1" si="15"/>
        <v>PROCESO EJECUTORIA TERMINADO</v>
      </c>
      <c r="B63" s="58" t="s">
        <v>93</v>
      </c>
      <c r="C63" s="37">
        <v>46038</v>
      </c>
      <c r="D63" s="37"/>
      <c r="E63" s="49" t="str">
        <f t="shared" si="3"/>
        <v>NOTIFICACIÓN ELECTRÓNICA</v>
      </c>
      <c r="F63" s="141">
        <f t="shared" si="4"/>
        <v>46038</v>
      </c>
      <c r="G63" s="49">
        <f t="shared" si="5"/>
        <v>0</v>
      </c>
      <c r="H63" s="51" t="str">
        <f ca="1">IF(
L63="",
"",
IF(
NETWORKDAYS(L63,IF(M63&lt;&gt;"",M63,TODAY()),FESTIVOS_CO!A:A)&gt;2,
"VENCIDO",
IF(
NETWORKDAYS(L63,IF(M63&lt;&gt;"",M63,TODAY()),FESTIVOS_CO!A:A)=2,
"ALERTA",
"A TIEMPO"
)))</f>
        <v>A TIEMPO</v>
      </c>
      <c r="I63" s="40" t="s">
        <v>571</v>
      </c>
      <c r="J63" s="36" t="s">
        <v>119</v>
      </c>
      <c r="K63" s="37">
        <v>46037</v>
      </c>
      <c r="L63" s="50">
        <v>46038</v>
      </c>
      <c r="M63" s="37">
        <v>46038</v>
      </c>
      <c r="N63" s="52"/>
      <c r="O63" s="52"/>
      <c r="P63" s="36"/>
      <c r="Q63" s="36" t="s">
        <v>99</v>
      </c>
      <c r="R63" s="40"/>
      <c r="S63" s="36"/>
      <c r="T63" s="40"/>
      <c r="U63" s="62" t="s">
        <v>120</v>
      </c>
      <c r="V63" s="81" t="s">
        <v>121</v>
      </c>
      <c r="W63" s="63">
        <v>45931</v>
      </c>
      <c r="X63" s="63"/>
      <c r="Y63" s="40">
        <v>80722131</v>
      </c>
      <c r="Z63" s="38" t="s">
        <v>122</v>
      </c>
      <c r="AA63" s="62" t="s">
        <v>123</v>
      </c>
      <c r="AB63" s="62" t="s">
        <v>124</v>
      </c>
      <c r="AC63" s="40" t="s">
        <v>125</v>
      </c>
      <c r="AD63" s="62" t="s">
        <v>126</v>
      </c>
      <c r="AE63" s="40" t="s">
        <v>113</v>
      </c>
      <c r="AF63" s="40" t="s">
        <v>127</v>
      </c>
      <c r="AG63" s="41" t="s">
        <v>109</v>
      </c>
      <c r="AH63" s="42"/>
      <c r="AI63" s="54" t="str">
        <f t="shared" ca="1" si="6"/>
        <v>NOTIFICACIÓN ELECTRÓNICA EFECTIVA</v>
      </c>
      <c r="AJ63" s="37" t="s">
        <v>99</v>
      </c>
      <c r="AK63" s="37">
        <v>46038</v>
      </c>
      <c r="AL63" s="37" t="s">
        <v>99</v>
      </c>
      <c r="AM63" s="53">
        <f>IF(AK63="","",WORKDAY(AK63,5,FESTIVOS_CO!A:A))</f>
        <v>46045</v>
      </c>
      <c r="AN63" s="37" t="s">
        <v>99</v>
      </c>
      <c r="AO63" s="37">
        <v>46038</v>
      </c>
      <c r="AP63" s="54" t="str">
        <f t="shared" ca="1" si="18"/>
        <v>NO PROCEDE CITACION</v>
      </c>
      <c r="AQ63" s="36"/>
      <c r="AR63" s="43"/>
      <c r="AS63" s="37"/>
      <c r="AT63" s="36"/>
      <c r="AU63" s="37"/>
      <c r="AV63" s="36"/>
      <c r="AW63" s="36"/>
      <c r="AX63" s="37"/>
      <c r="AY63" s="140" t="str">
        <f>IF(AU63="","",WORKDAY(AU63,5,FESTIVOS_CO!A:A))</f>
        <v/>
      </c>
      <c r="AZ63" s="54" t="str">
        <f t="shared" ca="1" si="14"/>
        <v>NO PROCEDE</v>
      </c>
      <c r="BA63" s="55" t="str">
        <f>IF(AX63="","",WORKDAY(AX63,5,FESTIVOS_CO!A:A))</f>
        <v/>
      </c>
      <c r="BB63" s="39"/>
      <c r="BC63" s="40"/>
      <c r="BD63" s="40"/>
      <c r="BE63" s="56" t="str">
        <f t="shared" ca="1" si="16"/>
        <v>NO PROCEDE</v>
      </c>
      <c r="BF63" s="37"/>
      <c r="BG63" s="45"/>
      <c r="BH63" s="37"/>
      <c r="BI63" s="36"/>
      <c r="BJ63" s="37"/>
      <c r="BK63" s="36"/>
      <c r="BL63" s="36"/>
      <c r="BM63" s="53" t="str">
        <f>IF(BJ63="","",WORKDAY(BJ63,5,FESTIVOS_CO!A:A))</f>
        <v/>
      </c>
      <c r="BN63" s="57" t="str">
        <f t="shared" ca="1" si="10"/>
        <v>NO PROCEDE</v>
      </c>
      <c r="BO63" s="54" t="str">
        <f t="shared" ca="1" si="1"/>
        <v>NO PROCEDE AVISO</v>
      </c>
      <c r="BP63" s="37"/>
      <c r="BQ63" s="53" t="str">
        <f>IF(BP63="","",WORKDAY(BP63,5,FESTIVOS_CO!A:A))</f>
        <v/>
      </c>
      <c r="BR63" s="37"/>
      <c r="BS63" s="36" t="s">
        <v>99</v>
      </c>
      <c r="BT63" s="38" t="s">
        <v>228</v>
      </c>
      <c r="BU63" s="58">
        <f>VLOOKUP(BT63,Hoja2!$C:$D,2,0)</f>
        <v>10</v>
      </c>
      <c r="BV63" s="80">
        <f>IF(
AND(AO63="",BD63="",BQ63=""),
"EN PROCESO NOTIFICACION / COMUNICACION",
IF(
BT63="",
"NO APLICA",
IF(
BU63=60,
IF(AO63&lt;&gt;"",AO63,IF(BD63&lt;&gt;"",BD63,BQ63))+60,
WORKDAY(
IF(AO63&lt;&gt;"",AO63,IF(BD63&lt;&gt;"",BD63,BQ63)),
BU63,
FESTIVOS_CO!A:A
)
)
))</f>
        <v>46052</v>
      </c>
      <c r="BW63" s="44" t="s">
        <v>99</v>
      </c>
      <c r="BX63" s="53"/>
      <c r="BY63" s="45">
        <v>46055</v>
      </c>
      <c r="BZ63" s="37"/>
      <c r="CA63" s="54" t="str">
        <f t="shared" si="11"/>
        <v>PROCESO EJECUTORIA TERMINADO</v>
      </c>
      <c r="CB63" s="59" t="str">
        <f t="shared" si="17"/>
        <v/>
      </c>
      <c r="CC63" s="36"/>
      <c r="CD63" s="40"/>
      <c r="CE63" s="46"/>
      <c r="CF63" s="40"/>
      <c r="CG63" s="40"/>
      <c r="CH63" s="40"/>
      <c r="CI63" s="36"/>
      <c r="CJ63" s="47"/>
      <c r="CK63" s="40"/>
      <c r="CL63" s="40"/>
      <c r="CM63" s="40"/>
      <c r="CN63" s="40"/>
    </row>
    <row r="64" spans="1:92" ht="57" hidden="1">
      <c r="A64" s="49" t="str">
        <f t="shared" ca="1" si="15"/>
        <v>PENDIENTE HACER EJECUTORIA</v>
      </c>
      <c r="B64" s="58" t="s">
        <v>517</v>
      </c>
      <c r="C64" s="37"/>
      <c r="D64" s="37"/>
      <c r="E64" s="49" t="str">
        <f t="shared" si="3"/>
        <v>NOTIFICACIÓN ELECTRÓNICA</v>
      </c>
      <c r="F64" s="141">
        <f t="shared" si="4"/>
        <v>46042</v>
      </c>
      <c r="G64" s="49" t="str">
        <f t="shared" si="5"/>
        <v/>
      </c>
      <c r="H64" s="51" t="str">
        <f ca="1">IF(
L64="",
"",
IF(
NETWORKDAYS(L64,IF(M64&lt;&gt;"",M64,TODAY()),FESTIVOS_CO!A:A)&gt;2,
"VENCIDO",
IF(
NETWORKDAYS(L64,IF(M64&lt;&gt;"",M64,TODAY()),FESTIVOS_CO!A:A)=2,
"ALERTA",
"A TIEMPO"
)))</f>
        <v>ALERTA</v>
      </c>
      <c r="I64" s="40"/>
      <c r="J64" s="36" t="s">
        <v>572</v>
      </c>
      <c r="K64" s="37">
        <v>46037</v>
      </c>
      <c r="L64" s="50">
        <v>46038</v>
      </c>
      <c r="M64" s="37">
        <v>46041</v>
      </c>
      <c r="N64" s="52"/>
      <c r="O64" s="52"/>
      <c r="P64" s="36"/>
      <c r="Q64" s="36" t="s">
        <v>99</v>
      </c>
      <c r="R64" s="40"/>
      <c r="S64" s="36"/>
      <c r="T64" s="40"/>
      <c r="U64" s="62" t="s">
        <v>120</v>
      </c>
      <c r="V64" s="81" t="s">
        <v>573</v>
      </c>
      <c r="W64" s="63">
        <v>45903</v>
      </c>
      <c r="X64" s="63"/>
      <c r="Y64" s="40">
        <v>88197367</v>
      </c>
      <c r="Z64" s="38" t="s">
        <v>574</v>
      </c>
      <c r="AA64" s="62" t="s">
        <v>575</v>
      </c>
      <c r="AB64" s="40" t="s">
        <v>576</v>
      </c>
      <c r="AC64" s="69" t="s">
        <v>577</v>
      </c>
      <c r="AD64" s="62" t="s">
        <v>126</v>
      </c>
      <c r="AE64" s="40"/>
      <c r="AF64" s="40" t="s">
        <v>419</v>
      </c>
      <c r="AG64" s="41" t="s">
        <v>109</v>
      </c>
      <c r="AH64" s="42"/>
      <c r="AI64" s="54" t="str">
        <f t="shared" ca="1" si="6"/>
        <v>NOTIFICACIÓN ELECTRÓNICA EFECTIVA</v>
      </c>
      <c r="AJ64" s="37" t="s">
        <v>99</v>
      </c>
      <c r="AK64" s="37">
        <v>46041</v>
      </c>
      <c r="AL64" s="37" t="s">
        <v>99</v>
      </c>
      <c r="AM64" s="53">
        <f>IF(AK64="","",WORKDAY(AK64,5,FESTIVOS_CO!A:A))</f>
        <v>46048</v>
      </c>
      <c r="AN64" s="37" t="s">
        <v>99</v>
      </c>
      <c r="AO64" s="37">
        <v>46042</v>
      </c>
      <c r="AP64" s="54" t="str">
        <f t="shared" ca="1" si="18"/>
        <v>NO PROCEDE CITACION</v>
      </c>
      <c r="AQ64" s="36"/>
      <c r="AR64" s="43"/>
      <c r="AS64" s="37"/>
      <c r="AT64" s="36"/>
      <c r="AU64" s="37"/>
      <c r="AV64" s="36"/>
      <c r="AW64" s="36"/>
      <c r="AX64" s="37"/>
      <c r="AY64" s="140" t="str">
        <f>IF(AU64="","",WORKDAY(AU64,5,FESTIVOS_CO!A:A))</f>
        <v/>
      </c>
      <c r="AZ64" s="54" t="str">
        <f t="shared" ca="1" si="14"/>
        <v>NO PROCEDE</v>
      </c>
      <c r="BA64" s="55" t="str">
        <f>IF(AX64="","",WORKDAY(AX64,5,FESTIVOS_CO!A:A))</f>
        <v/>
      </c>
      <c r="BB64" s="39"/>
      <c r="BC64" s="40"/>
      <c r="BD64" s="40"/>
      <c r="BE64" s="56" t="str">
        <f t="shared" ca="1" si="16"/>
        <v>NO PROCEDE</v>
      </c>
      <c r="BF64" s="37">
        <v>46045</v>
      </c>
      <c r="BG64" s="45"/>
      <c r="BH64" s="37"/>
      <c r="BI64" s="36"/>
      <c r="BJ64" s="37"/>
      <c r="BK64" s="36"/>
      <c r="BL64" s="36"/>
      <c r="BM64" s="53" t="str">
        <f>IF(BJ64="","",WORKDAY(BJ64,5,FESTIVOS_CO!A:A))</f>
        <v/>
      </c>
      <c r="BN64" s="57" t="str">
        <f t="shared" ca="1" si="10"/>
        <v>NO PROCEDE</v>
      </c>
      <c r="BO64" s="54" t="str">
        <f t="shared" ca="1" si="1"/>
        <v>NO PROCEDE AVISO</v>
      </c>
      <c r="BP64" s="37"/>
      <c r="BQ64" s="53" t="str">
        <f>IF(BP64="","",WORKDAY(BP64,5,FESTIVOS_CO!A:A))</f>
        <v/>
      </c>
      <c r="BR64" s="37"/>
      <c r="BS64" s="36" t="s">
        <v>99</v>
      </c>
      <c r="BT64" s="38" t="s">
        <v>228</v>
      </c>
      <c r="BU64" s="58">
        <f>VLOOKUP(BT64,Hoja2!$C:$D,2,0)</f>
        <v>10</v>
      </c>
      <c r="BV64" s="80">
        <f>IF(
AND(AO64="",BD64="",BQ64=""),
"EN PROCESO NOTIFICACION / COMUNICACION",
IF(
BT64="",
"NO APLICA",
IF(
BU64=60,
IF(AO64&lt;&gt;"",AO64,IF(BD64&lt;&gt;"",BD64,BQ64))+60,
WORKDAY(
IF(AO64&lt;&gt;"",AO64,IF(BD64&lt;&gt;"",BD64,BQ64)),
BU64,
FESTIVOS_CO!A:A
)
)
))</f>
        <v>46056</v>
      </c>
      <c r="BW64" s="44" t="s">
        <v>99</v>
      </c>
      <c r="BX64" s="53"/>
      <c r="BY64" s="45"/>
      <c r="BZ64" s="37"/>
      <c r="CA64" s="54" t="str">
        <f t="shared" si="11"/>
        <v>PENDIENTE HACER EJECUTORIA</v>
      </c>
      <c r="CB64" s="59" t="str">
        <f t="shared" si="17"/>
        <v/>
      </c>
      <c r="CC64" s="36"/>
      <c r="CD64" s="40"/>
      <c r="CE64" s="46"/>
      <c r="CF64" s="40"/>
      <c r="CG64" s="40"/>
      <c r="CH64" s="40"/>
      <c r="CI64" s="36"/>
      <c r="CJ64" s="47"/>
      <c r="CK64" s="40"/>
      <c r="CL64" s="40"/>
      <c r="CM64" s="40"/>
      <c r="CN64" s="40"/>
    </row>
    <row r="65" spans="1:92" ht="57" hidden="1">
      <c r="A65" s="49" t="str">
        <f t="shared" ca="1" si="15"/>
        <v>PENDIENTE HACER EJECUTORIA</v>
      </c>
      <c r="B65" s="58" t="s">
        <v>517</v>
      </c>
      <c r="C65" s="37"/>
      <c r="D65" s="37"/>
      <c r="E65" s="49" t="str">
        <f t="shared" si="3"/>
        <v>NOTIFICACIÓN ELECTRÓNICA</v>
      </c>
      <c r="F65" s="141">
        <f t="shared" si="4"/>
        <v>46042</v>
      </c>
      <c r="G65" s="49" t="str">
        <f t="shared" si="5"/>
        <v/>
      </c>
      <c r="H65" s="51" t="str">
        <f ca="1">IF(
L65="",
"",
IF(
NETWORKDAYS(L65,IF(M65&lt;&gt;"",M65,TODAY()),FESTIVOS_CO!A:A)&gt;2,
"VENCIDO",
IF(
NETWORKDAYS(L65,IF(M65&lt;&gt;"",M65,TODAY()),FESTIVOS_CO!A:A)=2,
"ALERTA",
"A TIEMPO"
)))</f>
        <v>ALERTA</v>
      </c>
      <c r="I65" s="40"/>
      <c r="J65" s="36" t="s">
        <v>578</v>
      </c>
      <c r="K65" s="37">
        <v>46037</v>
      </c>
      <c r="L65" s="50">
        <v>46038</v>
      </c>
      <c r="M65" s="37">
        <v>46041</v>
      </c>
      <c r="N65" s="52"/>
      <c r="O65" s="52"/>
      <c r="P65" s="36"/>
      <c r="Q65" s="36" t="s">
        <v>99</v>
      </c>
      <c r="R65" s="40"/>
      <c r="S65" s="36"/>
      <c r="T65" s="40"/>
      <c r="U65" s="62" t="s">
        <v>120</v>
      </c>
      <c r="V65" s="81" t="s">
        <v>579</v>
      </c>
      <c r="W65" s="63">
        <v>45936</v>
      </c>
      <c r="X65" s="63"/>
      <c r="Y65" s="40">
        <v>9735401</v>
      </c>
      <c r="Z65" s="38" t="s">
        <v>580</v>
      </c>
      <c r="AA65" s="62" t="s">
        <v>581</v>
      </c>
      <c r="AB65" s="40" t="s">
        <v>582</v>
      </c>
      <c r="AC65" s="69" t="s">
        <v>583</v>
      </c>
      <c r="AD65" s="62" t="s">
        <v>126</v>
      </c>
      <c r="AE65" s="40"/>
      <c r="AF65" s="40" t="s">
        <v>127</v>
      </c>
      <c r="AG65" s="41" t="s">
        <v>109</v>
      </c>
      <c r="AH65" s="42"/>
      <c r="AI65" s="54" t="str">
        <f t="shared" ca="1" si="6"/>
        <v>NOTIFICACIÓN ELECTRÓNICA EFECTIVA</v>
      </c>
      <c r="AJ65" s="37" t="s">
        <v>99</v>
      </c>
      <c r="AK65" s="37">
        <v>46041</v>
      </c>
      <c r="AL65" s="37" t="s">
        <v>99</v>
      </c>
      <c r="AM65" s="53">
        <f>IF(AK65="","",WORKDAY(AK65,5,FESTIVOS_CO!A:A))</f>
        <v>46048</v>
      </c>
      <c r="AN65" s="37" t="s">
        <v>99</v>
      </c>
      <c r="AO65" s="37">
        <v>46042</v>
      </c>
      <c r="AP65" s="54" t="str">
        <f t="shared" ca="1" si="18"/>
        <v>NO PROCEDE CITACION</v>
      </c>
      <c r="AQ65" s="36"/>
      <c r="AR65" s="43"/>
      <c r="AS65" s="37"/>
      <c r="AT65" s="36"/>
      <c r="AU65" s="37"/>
      <c r="AV65" s="36"/>
      <c r="AW65" s="36"/>
      <c r="AX65" s="37"/>
      <c r="AY65" s="140" t="str">
        <f>IF(AU65="","",WORKDAY(AU65,5,FESTIVOS_CO!A:A))</f>
        <v/>
      </c>
      <c r="AZ65" s="54" t="str">
        <f t="shared" ca="1" si="14"/>
        <v>NO PROCEDE</v>
      </c>
      <c r="BA65" s="55" t="str">
        <f>IF(AX65="","",WORKDAY(AX65,5,FESTIVOS_CO!A:A))</f>
        <v/>
      </c>
      <c r="BB65" s="39"/>
      <c r="BC65" s="40"/>
      <c r="BD65" s="40"/>
      <c r="BE65" s="56" t="str">
        <f t="shared" ca="1" si="16"/>
        <v>NO PROCEDE</v>
      </c>
      <c r="BF65" s="37">
        <v>46045</v>
      </c>
      <c r="BG65" s="45"/>
      <c r="BH65" s="37"/>
      <c r="BI65" s="36"/>
      <c r="BJ65" s="37"/>
      <c r="BK65" s="36"/>
      <c r="BL65" s="36"/>
      <c r="BM65" s="53" t="str">
        <f>IF(BJ65="","",WORKDAY(BJ65,5,FESTIVOS_CO!A:A))</f>
        <v/>
      </c>
      <c r="BN65" s="57" t="str">
        <f t="shared" ca="1" si="10"/>
        <v>NO PROCEDE</v>
      </c>
      <c r="BO65" s="54" t="str">
        <f t="shared" ca="1" si="1"/>
        <v>NO PROCEDE AVISO</v>
      </c>
      <c r="BP65" s="37"/>
      <c r="BQ65" s="53" t="str">
        <f>IF(BP65="","",WORKDAY(BP65,5,FESTIVOS_CO!A:A))</f>
        <v/>
      </c>
      <c r="BR65" s="37"/>
      <c r="BS65" s="36" t="s">
        <v>99</v>
      </c>
      <c r="BT65" s="38" t="s">
        <v>228</v>
      </c>
      <c r="BU65" s="58">
        <f>VLOOKUP(BT65,Hoja2!$C:$D,2,0)</f>
        <v>10</v>
      </c>
      <c r="BV65" s="80">
        <f>IF(
AND(AO65="",BD65="",BQ65=""),
"EN PROCESO NOTIFICACION / COMUNICACION",
IF(
BT65="",
"NO APLICA",
IF(
BU65=60,
IF(AO65&lt;&gt;"",AO65,IF(BD65&lt;&gt;"",BD65,BQ65))+60,
WORKDAY(
IF(AO65&lt;&gt;"",AO65,IF(BD65&lt;&gt;"",BD65,BQ65)),
BU65,
FESTIVOS_CO!A:A
)
)
))</f>
        <v>46056</v>
      </c>
      <c r="BW65" s="44" t="s">
        <v>99</v>
      </c>
      <c r="BX65" s="53"/>
      <c r="BY65" s="45"/>
      <c r="BZ65" s="37"/>
      <c r="CA65" s="54" t="str">
        <f t="shared" si="11"/>
        <v>PENDIENTE HACER EJECUTORIA</v>
      </c>
      <c r="CB65" s="59" t="str">
        <f t="shared" si="17"/>
        <v/>
      </c>
      <c r="CC65" s="36"/>
      <c r="CD65" s="40"/>
      <c r="CE65" s="46"/>
      <c r="CF65" s="40"/>
      <c r="CG65" s="40"/>
      <c r="CH65" s="40"/>
      <c r="CI65" s="36"/>
      <c r="CJ65" s="47"/>
      <c r="CK65" s="40"/>
      <c r="CL65" s="40"/>
      <c r="CM65" s="40"/>
      <c r="CN65" s="40"/>
    </row>
    <row r="66" spans="1:92" ht="57" hidden="1">
      <c r="A66" s="49" t="str">
        <f t="shared" ca="1" si="15"/>
        <v>PENDIENTE HACER EJECUTORIA</v>
      </c>
      <c r="B66" s="58" t="s">
        <v>517</v>
      </c>
      <c r="C66" s="37"/>
      <c r="D66" s="37"/>
      <c r="E66" s="49" t="str">
        <f t="shared" si="3"/>
        <v>NOTIFICACIÓN ELECTRÓNICA</v>
      </c>
      <c r="F66" s="141">
        <f t="shared" si="4"/>
        <v>46042</v>
      </c>
      <c r="G66" s="49" t="str">
        <f t="shared" si="5"/>
        <v/>
      </c>
      <c r="H66" s="51" t="str">
        <f ca="1">IF(
L66="",
"",
IF(
NETWORKDAYS(L66,IF(M66&lt;&gt;"",M66,TODAY()),FESTIVOS_CO!A:A)&gt;2,
"VENCIDO",
IF(
NETWORKDAYS(L66,IF(M66&lt;&gt;"",M66,TODAY()),FESTIVOS_CO!A:A)=2,
"ALERTA",
"A TIEMPO"
)))</f>
        <v>ALERTA</v>
      </c>
      <c r="I66" s="40"/>
      <c r="J66" s="36" t="s">
        <v>584</v>
      </c>
      <c r="K66" s="37">
        <v>46037</v>
      </c>
      <c r="L66" s="50">
        <v>46038</v>
      </c>
      <c r="M66" s="37">
        <v>46041</v>
      </c>
      <c r="N66" s="52"/>
      <c r="O66" s="52"/>
      <c r="P66" s="36"/>
      <c r="Q66" s="36" t="s">
        <v>99</v>
      </c>
      <c r="R66" s="40"/>
      <c r="S66" s="36"/>
      <c r="T66" s="40"/>
      <c r="U66" s="62" t="s">
        <v>120</v>
      </c>
      <c r="V66" s="81" t="s">
        <v>585</v>
      </c>
      <c r="W66" s="63">
        <v>45932</v>
      </c>
      <c r="X66" s="63"/>
      <c r="Y66" s="40">
        <v>1094886649</v>
      </c>
      <c r="Z66" s="38" t="s">
        <v>586</v>
      </c>
      <c r="AA66" s="62" t="s">
        <v>587</v>
      </c>
      <c r="AB66" s="40" t="s">
        <v>582</v>
      </c>
      <c r="AC66" s="69" t="s">
        <v>588</v>
      </c>
      <c r="AD66" s="62" t="s">
        <v>126</v>
      </c>
      <c r="AE66" s="40"/>
      <c r="AF66" s="40" t="s">
        <v>127</v>
      </c>
      <c r="AG66" s="41" t="s">
        <v>109</v>
      </c>
      <c r="AH66" s="42"/>
      <c r="AI66" s="54" t="str">
        <f t="shared" ca="1" si="6"/>
        <v>NOTIFICACIÓN ELECTRÓNICA EFECTIVA</v>
      </c>
      <c r="AJ66" s="37" t="s">
        <v>99</v>
      </c>
      <c r="AK66" s="37">
        <v>46041</v>
      </c>
      <c r="AL66" s="37" t="s">
        <v>99</v>
      </c>
      <c r="AM66" s="53">
        <f>IF(AK66="","",WORKDAY(AK66,5,FESTIVOS_CO!A:A))</f>
        <v>46048</v>
      </c>
      <c r="AN66" s="37" t="s">
        <v>99</v>
      </c>
      <c r="AO66" s="37">
        <v>46042</v>
      </c>
      <c r="AP66" s="54" t="str">
        <f t="shared" ca="1" si="18"/>
        <v>NO PROCEDE CITACION</v>
      </c>
      <c r="AQ66" s="36"/>
      <c r="AR66" s="43"/>
      <c r="AS66" s="37"/>
      <c r="AT66" s="36"/>
      <c r="AU66" s="37"/>
      <c r="AV66" s="36"/>
      <c r="AW66" s="36"/>
      <c r="AX66" s="37"/>
      <c r="AY66" s="140" t="str">
        <f>IF(AU66="","",WORKDAY(AU66,5,FESTIVOS_CO!A:A))</f>
        <v/>
      </c>
      <c r="AZ66" s="54" t="str">
        <f t="shared" ca="1" si="14"/>
        <v>NO PROCEDE</v>
      </c>
      <c r="BA66" s="55" t="str">
        <f>IF(AX66="","",WORKDAY(AX66,5,FESTIVOS_CO!A:A))</f>
        <v/>
      </c>
      <c r="BB66" s="39"/>
      <c r="BC66" s="40"/>
      <c r="BD66" s="40"/>
      <c r="BE66" s="56" t="str">
        <f t="shared" ca="1" si="16"/>
        <v>NO PROCEDE</v>
      </c>
      <c r="BF66" s="37">
        <v>46045</v>
      </c>
      <c r="BG66" s="45"/>
      <c r="BH66" s="37"/>
      <c r="BI66" s="36"/>
      <c r="BJ66" s="37"/>
      <c r="BK66" s="36"/>
      <c r="BL66" s="36"/>
      <c r="BM66" s="53" t="str">
        <f>IF(BJ66="","",WORKDAY(BJ66,5,FESTIVOS_CO!A:A))</f>
        <v/>
      </c>
      <c r="BN66" s="57" t="str">
        <f t="shared" ca="1" si="10"/>
        <v>NO PROCEDE</v>
      </c>
      <c r="BO66" s="54" t="str">
        <f t="shared" ca="1" si="1"/>
        <v>NO PROCEDE AVISO</v>
      </c>
      <c r="BP66" s="37"/>
      <c r="BQ66" s="53" t="str">
        <f>IF(BP66="","",WORKDAY(BP66,5,FESTIVOS_CO!A:A))</f>
        <v/>
      </c>
      <c r="BR66" s="37"/>
      <c r="BS66" s="36"/>
      <c r="BT66" s="38"/>
      <c r="BU66" s="58" t="e">
        <f>VLOOKUP(BT66,Hoja2!$C:$D,2,0)</f>
        <v>#N/A</v>
      </c>
      <c r="BV66" s="80" t="str">
        <f>IF(
AND(AO66="",BD66="",BQ66=""),
"EN PROCESO NOTIFICACION / COMUNICACION",
IF(
BT66="",
"NO APLICA",
IF(
BU66=60,
IF(AO66&lt;&gt;"",AO66,IF(BD66&lt;&gt;"",BD66,BQ66))+60,
WORKDAY(
IF(AO66&lt;&gt;"",AO66,IF(BD66&lt;&gt;"",BD66,BQ66)),
BU66,
FESTIVOS_CO!A:A
)
)
))</f>
        <v>NO APLICA</v>
      </c>
      <c r="BW66" s="44" t="s">
        <v>99</v>
      </c>
      <c r="BX66" s="53"/>
      <c r="BY66" s="45"/>
      <c r="BZ66" s="37"/>
      <c r="CA66" s="54" t="str">
        <f t="shared" si="11"/>
        <v>PENDIENTE HACER EJECUTORIA</v>
      </c>
      <c r="CB66" s="59" t="str">
        <f t="shared" si="17"/>
        <v/>
      </c>
      <c r="CC66" s="36"/>
      <c r="CD66" s="40"/>
      <c r="CE66" s="46"/>
      <c r="CF66" s="40"/>
      <c r="CG66" s="40"/>
      <c r="CH66" s="40"/>
      <c r="CI66" s="36"/>
      <c r="CJ66" s="47"/>
      <c r="CK66" s="40"/>
      <c r="CL66" s="40"/>
      <c r="CM66" s="40"/>
      <c r="CN66" s="40"/>
    </row>
    <row r="67" spans="1:92" ht="57" hidden="1">
      <c r="A67" s="49" t="str">
        <f t="shared" ref="A67:A129" ca="1" si="19">IF(
AND(Q67="NO",S67&lt;&gt;"SI"),
"TERMINADO PRODUCTO NO CONFORME",
IF(
AND(
COUNTBLANK(AJ67:AO67)=COLUMNS(AJ67:AO67),
COUNTBLANK(AQ67:AY67)=COLUMNS(AQ67:AY67),
COUNTBLANK(BC67:BD67)=COLUMNS(BC67:BD67),
COUNTBLANK(BF67:BM67)=COLUMNS(BF67:BM67),
COUNTBLANK(BP67:BR67)=COLUMNS(BP67:BR67)
),
"SIN GESTIÓN",
IF(
AND(BC67&lt;&gt;"",BD67&lt;&gt;"",AO67="",AX67="",BQ67=""),
"NOTIFICADO POR CONDUCTA CONCLUYENTE",
IF(
AI67="NOTIFICACIÓN ELECTRÓNICA EFECTIVA",
CA67,
IF(
OR(
AI67="NO PROCEDE NOTIFICACIÓN ELECTRÓNICA",
AI67="REALIZAR CITACIÓN",
AI67="NOTIFICACIÓN ELECTRÓNICA NO EFECTIVA"
),
IF(
AZ67="HACER AVISO",
IF(
OR(
BN67="NOTIFICACIÓN POR AVISO TERMINADA",
BN67="NOTIFICACIÓN PERSONAL COMPLETA"
),
CA67,
BN67
),
AZ67
),
AI67
)
)
)
))</f>
        <v>PENDIENTE HACER EJECUTORIA</v>
      </c>
      <c r="B67" s="58" t="s">
        <v>517</v>
      </c>
      <c r="C67" s="37"/>
      <c r="D67" s="37"/>
      <c r="E67" s="49" t="str">
        <f t="shared" ref="E67:E129" si="20">IF(AN67="SI",
"NOTIFICACIÓN ELECTRÓNICA",
IF(AND(BC67&lt;&gt;"",BD67&lt;&gt;""),
"NOTIFICACIÓN PERSONAL",
IF(BL67="SI",
"NOTIFICACIÓN POR AVISO",
"PENDIENTE NOTIFICACIÓN"
)))</f>
        <v>NOTIFICACIÓN ELECTRÓNICA</v>
      </c>
      <c r="F67" s="141">
        <f t="shared" ref="F67:F129" si="21">IF(
AND(AN67&lt;&gt;"SI",AW67&lt;&gt;"SI",BL67&lt;&gt;"SI",BC67="",BD67=""),
"PENDIENTE NOTIFICACIÓN",
IF(AN67="SI",
AO67,
IF(AW67="SI",
AX67,
IF(AND(BC67&lt;&gt;"",BD67&lt;&gt;""),
BD67,
IF(BL67="SI",
BQ67,
"PENDIENTE NOTIFICACIÓN"
)))))</f>
        <v>46042</v>
      </c>
      <c r="G67" s="49" t="str">
        <f t="shared" ref="G67:G129" si="22">IF(
OR(
C67="",
F67="PENDIENTE NOTIFICACIÓN",
NOT(ISNUMBER(C67)),
NOT(ISNUMBER(F67)),
F67&lt;C67
),
"",
F67-C67
)</f>
        <v/>
      </c>
      <c r="H67" s="51" t="str">
        <f ca="1">IF(
L67="",
"",
IF(
NETWORKDAYS(L67,IF(M67&lt;&gt;"",M67,TODAY()),FESTIVOS_CO!A:A)&gt;2,
"VENCIDO",
IF(
NETWORKDAYS(L67,IF(M67&lt;&gt;"",M67,TODAY()),FESTIVOS_CO!A:A)=2,
"ALERTA",
"A TIEMPO"
)))</f>
        <v>ALERTA</v>
      </c>
      <c r="I67" s="40"/>
      <c r="J67" s="36" t="s">
        <v>589</v>
      </c>
      <c r="K67" s="37">
        <v>46037</v>
      </c>
      <c r="L67" s="50">
        <v>46038</v>
      </c>
      <c r="M67" s="37">
        <v>46041</v>
      </c>
      <c r="N67" s="52"/>
      <c r="O67" s="52"/>
      <c r="P67" s="36"/>
      <c r="Q67" s="36" t="s">
        <v>99</v>
      </c>
      <c r="R67" s="40"/>
      <c r="S67" s="36"/>
      <c r="T67" s="40"/>
      <c r="U67" s="62" t="s">
        <v>120</v>
      </c>
      <c r="V67" s="81" t="s">
        <v>590</v>
      </c>
      <c r="W67" s="63">
        <v>45932</v>
      </c>
      <c r="X67" s="63"/>
      <c r="Y67" s="40">
        <v>1125457755</v>
      </c>
      <c r="Z67" s="38" t="s">
        <v>591</v>
      </c>
      <c r="AA67" s="62" t="s">
        <v>592</v>
      </c>
      <c r="AB67" s="40" t="s">
        <v>350</v>
      </c>
      <c r="AC67" s="69" t="s">
        <v>593</v>
      </c>
      <c r="AD67" s="62" t="s">
        <v>126</v>
      </c>
      <c r="AE67" s="40"/>
      <c r="AF67" s="40" t="s">
        <v>127</v>
      </c>
      <c r="AG67" s="41" t="s">
        <v>109</v>
      </c>
      <c r="AH67" s="42"/>
      <c r="AI67" s="54" t="str">
        <f t="shared" ref="AI67:AI129" ca="1" si="23">IF(AL67="NO",
"REALIZAR CITACIÓN",
IF(AND(AJ67="SI",AL67&lt;&gt;"SI",AL67&lt;&gt;"NO"),
"PENDIENTE ENTREGA NOTIFICACIÓN ELECTRÓNICA",
IF(AND(AJ67="SI",AL67="SI",AN67="SI"),
"NOTIFICACIÓN ELECTRÓNICA EFECTIVA",
IF(AND(AJ67="",AK67="",AL67="",AM67="",AN67="",AO67=""),
"PENDIENTE NOTIFICACIÓN ELECTRÓNICA",
IF(AJ67="NO",
"NO PROCEDE NOTIFICACIÓN ELECTRÓNICA",
IF(AND(AJ67="SI",F67=""),
"PENDIENTE ENVÍO NOTIFICACIÓN ELECTRÓNICA",
IF(AND(AJ67="SI",TODAY()-F67&lt;=5),
"EN ESPERA DE NOTIFICACIÓN ELECTRÓNICA (5 DÍAS)",
"NOTIFICACIÓN ELECTRÓNICA NO EFECTIVA"
)))))))</f>
        <v>NOTIFICACIÓN ELECTRÓNICA EFECTIVA</v>
      </c>
      <c r="AJ67" s="37" t="s">
        <v>99</v>
      </c>
      <c r="AK67" s="37">
        <v>46041</v>
      </c>
      <c r="AL67" s="37" t="s">
        <v>99</v>
      </c>
      <c r="AM67" s="53">
        <f>IF(AK67="","",WORKDAY(AK67,5,FESTIVOS_CO!A:A))</f>
        <v>46048</v>
      </c>
      <c r="AN67" s="37" t="s">
        <v>99</v>
      </c>
      <c r="AO67" s="37">
        <v>46042</v>
      </c>
      <c r="AP67" s="54" t="str">
        <f t="shared" ca="1" si="18"/>
        <v>NO PROCEDE CITACION</v>
      </c>
      <c r="AQ67" s="36"/>
      <c r="AR67" s="43"/>
      <c r="AS67" s="37"/>
      <c r="AT67" s="36"/>
      <c r="AU67" s="37"/>
      <c r="AV67" s="36"/>
      <c r="AW67" s="36"/>
      <c r="AX67" s="37"/>
      <c r="AY67" s="140" t="str">
        <f>IF(AU67="","",WORKDAY(AU67,5,FESTIVOS_CO!A:A))</f>
        <v/>
      </c>
      <c r="AZ67" s="54" t="str">
        <f t="shared" ca="1" si="14"/>
        <v>NO PROCEDE</v>
      </c>
      <c r="BA67" s="55" t="str">
        <f>IF(AX67="","",WORKDAY(AX67,5,FESTIVOS_CO!A:A))</f>
        <v/>
      </c>
      <c r="BB67" s="39"/>
      <c r="BC67" s="40"/>
      <c r="BD67" s="40"/>
      <c r="BE67" s="56" t="str">
        <f t="shared" ca="1" si="16"/>
        <v>NO PROCEDE</v>
      </c>
      <c r="BF67" s="37">
        <v>46045</v>
      </c>
      <c r="BG67" s="45"/>
      <c r="BH67" s="37"/>
      <c r="BI67" s="36"/>
      <c r="BJ67" s="37"/>
      <c r="BK67" s="36"/>
      <c r="BL67" s="36"/>
      <c r="BM67" s="53" t="str">
        <f>IF(BJ67="","",WORKDAY(BJ67,5,FESTIVOS_CO!A:A))</f>
        <v/>
      </c>
      <c r="BN67" s="57" t="str">
        <f t="shared" ref="BN67:BN129" ca="1" si="24">IF(
AND(AZ67="CITACIÓN COMPLETA EN ESPERA DE NOTIFICACION PERSONAL",BB67="NO"),
"PENDIENTE HACER AVISO",
IF(AND(BC67&lt;&gt;"",BD67&lt;&gt;""),
"NOTIFICACIÓN PERSONAL COMPLETA",
IF(BR67="SI",
"NOTIFICACIÓN POR AVISO TERMINADA",
IF(BE67="NO PROCEDE",
"NO PROCEDE",
IF(BF67="",
"PENDIENTE HACER AVISO",
IF(BG67="",
"PENDIENTE REVISIÓN AVISO",
IF(BH67="",
"PENDIENTE FIRMA AVISO",
IF(BI67="",
"PENDIENTE RADICAR AVISO",
IF(BL67="",
"EN TRÁMITE DE ENTREGA AVISO",
IF(BL67="NO",
"PUBLICAR AVISO CARTELERA",
IF(BL67="SI",
"VERIFICAR SI PROCEDE RECURSO",
IF(BE67="HACER AVISO",
"HACER AVISO",
"NO APLICA"
))))))))))))</f>
        <v>NO PROCEDE</v>
      </c>
      <c r="BO67" s="54" t="str">
        <f t="shared" ref="BO67:BO129" ca="1" si="25">IF(BN67="NOTIFICACIÓN PERSONAL COMPLETA",
"NO PROCEDE AVISO",
IF(BR67="SI",
"NOTIFICACION POR AVISO TERMINADA",
IF(BE67="NO PROCEDE",
"NO PROCEDE AVISO",
IF(BN67="VERIFICAR SI PROCEDE RECURSO",
"NOTIFICACIÓN POR AVISO COMPLETA",
"EN TRÁMITE NOTIF. POR AVISO"
))))</f>
        <v>NO PROCEDE AVISO</v>
      </c>
      <c r="BP67" s="37"/>
      <c r="BQ67" s="53" t="str">
        <f>IF(BP67="","",WORKDAY(BP67,5,FESTIVOS_CO!A:A))</f>
        <v/>
      </c>
      <c r="BR67" s="37"/>
      <c r="BS67" s="36"/>
      <c r="BT67" s="38"/>
      <c r="BU67" s="58" t="e">
        <f>VLOOKUP(BT67,Hoja2!$C:$D,2,0)</f>
        <v>#N/A</v>
      </c>
      <c r="BV67" s="80" t="str">
        <f>IF(
AND(AO67="",BD67="",BQ67=""),
"EN PROCESO NOTIFICACION / COMUNICACION",
IF(
BT67="",
"NO APLICA",
IF(
BU67=60,
IF(AO67&lt;&gt;"",AO67,IF(BD67&lt;&gt;"",BD67,BQ67))+60,
WORKDAY(
IF(AO67&lt;&gt;"",AO67,IF(BD67&lt;&gt;"",BD67,BQ67)),
BU67,
FESTIVOS_CO!A:A
)
)
))</f>
        <v>NO APLICA</v>
      </c>
      <c r="BW67" s="44" t="s">
        <v>99</v>
      </c>
      <c r="BX67" s="53"/>
      <c r="BY67" s="45"/>
      <c r="BZ67" s="37"/>
      <c r="CA67" s="54" t="str">
        <f t="shared" ref="CA67:CA129" si="26">IF(BW67&lt;&gt;"SI",
"PENDIENTE EJECUTORIA",
IF(AND(BX67="",BY67="",BZ67=""),
"PENDIENTE HACER EJECUTORIA",
IF(AND(BX67&lt;&gt;"",BY67="",BZ67=""),
"PENDIENTE REVISION EJECUTORIA",
IF(AND(BX67&lt;&gt;"",BY67&lt;&gt;"",BZ67=""),
"PENDIENTE FIRMA EJECUTORIA",
"PROCESO EJECUTORIA TERMINADO"
))))</f>
        <v>PENDIENTE HACER EJECUTORIA</v>
      </c>
      <c r="CB67" s="59" t="str">
        <f t="shared" si="17"/>
        <v/>
      </c>
      <c r="CC67" s="36"/>
      <c r="CD67" s="40"/>
      <c r="CE67" s="46"/>
      <c r="CF67" s="40"/>
      <c r="CG67" s="40"/>
      <c r="CH67" s="40"/>
      <c r="CI67" s="36"/>
      <c r="CJ67" s="47"/>
      <c r="CK67" s="40"/>
      <c r="CL67" s="40"/>
      <c r="CM67" s="40"/>
      <c r="CN67" s="40"/>
    </row>
    <row r="68" spans="1:92" ht="57" hidden="1">
      <c r="A68" s="49" t="str">
        <f t="shared" ca="1" si="19"/>
        <v>PENDIENTE HACER EJECUTORIA</v>
      </c>
      <c r="B68" s="58" t="s">
        <v>517</v>
      </c>
      <c r="C68" s="37"/>
      <c r="D68" s="37"/>
      <c r="E68" s="49" t="str">
        <f t="shared" si="20"/>
        <v>NOTIFICACIÓN ELECTRÓNICA</v>
      </c>
      <c r="F68" s="141">
        <f t="shared" si="21"/>
        <v>46042</v>
      </c>
      <c r="G68" s="49" t="str">
        <f t="shared" si="22"/>
        <v/>
      </c>
      <c r="H68" s="51" t="str">
        <f ca="1">IF(
L68="",
"",
IF(
NETWORKDAYS(L68,IF(M68&lt;&gt;"",M68,TODAY()),FESTIVOS_CO!A:A)&gt;2,
"VENCIDO",
IF(
NETWORKDAYS(L68,IF(M68&lt;&gt;"",M68,TODAY()),FESTIVOS_CO!A:A)=2,
"ALERTA",
"A TIEMPO"
)))</f>
        <v>ALERTA</v>
      </c>
      <c r="I68" s="40"/>
      <c r="J68" s="36" t="s">
        <v>594</v>
      </c>
      <c r="K68" s="37">
        <v>46037</v>
      </c>
      <c r="L68" s="50">
        <v>46038</v>
      </c>
      <c r="M68" s="37">
        <v>46041</v>
      </c>
      <c r="N68" s="52"/>
      <c r="O68" s="52"/>
      <c r="P68" s="36"/>
      <c r="Q68" s="36" t="s">
        <v>99</v>
      </c>
      <c r="R68" s="40"/>
      <c r="S68" s="36"/>
      <c r="T68" s="40"/>
      <c r="U68" s="62" t="s">
        <v>120</v>
      </c>
      <c r="V68" s="81" t="s">
        <v>595</v>
      </c>
      <c r="W68" s="63">
        <v>45833</v>
      </c>
      <c r="X68" s="63"/>
      <c r="Y68" s="40">
        <v>1045693153</v>
      </c>
      <c r="Z68" s="36" t="s">
        <v>596</v>
      </c>
      <c r="AA68" s="40" t="s">
        <v>597</v>
      </c>
      <c r="AB68" s="40" t="s">
        <v>203</v>
      </c>
      <c r="AC68" s="69" t="s">
        <v>598</v>
      </c>
      <c r="AD68" s="62" t="s">
        <v>126</v>
      </c>
      <c r="AE68" s="40"/>
      <c r="AF68" s="40" t="s">
        <v>127</v>
      </c>
      <c r="AG68" s="41" t="s">
        <v>109</v>
      </c>
      <c r="AH68" s="42"/>
      <c r="AI68" s="54" t="str">
        <f t="shared" ca="1" si="23"/>
        <v>NOTIFICACIÓN ELECTRÓNICA EFECTIVA</v>
      </c>
      <c r="AJ68" s="37" t="s">
        <v>99</v>
      </c>
      <c r="AK68" s="37">
        <v>46041</v>
      </c>
      <c r="AL68" s="37" t="s">
        <v>99</v>
      </c>
      <c r="AM68" s="53">
        <f>IF(AK68="","",WORKDAY(AK68,5,FESTIVOS_CO!A:A))</f>
        <v>46048</v>
      </c>
      <c r="AN68" s="37" t="s">
        <v>99</v>
      </c>
      <c r="AO68" s="37">
        <v>46042</v>
      </c>
      <c r="AP68" s="54" t="str">
        <f t="shared" ca="1" si="18"/>
        <v>NO PROCEDE CITACION</v>
      </c>
      <c r="AQ68" s="36"/>
      <c r="AR68" s="43"/>
      <c r="AS68" s="37"/>
      <c r="AT68" s="36"/>
      <c r="AU68" s="37"/>
      <c r="AV68" s="36"/>
      <c r="AW68" s="36"/>
      <c r="AX68" s="37"/>
      <c r="AY68" s="140" t="str">
        <f>IF(AU68="","",WORKDAY(AU68,5,FESTIVOS_CO!A:A))</f>
        <v/>
      </c>
      <c r="AZ68" s="54" t="str">
        <f t="shared" ca="1" si="14"/>
        <v>NO PROCEDE</v>
      </c>
      <c r="BA68" s="55" t="str">
        <f>IF(AX68="","",WORKDAY(AX68,5,FESTIVOS_CO!A:A))</f>
        <v/>
      </c>
      <c r="BB68" s="39"/>
      <c r="BC68" s="40"/>
      <c r="BD68" s="40"/>
      <c r="BE68" s="56" t="str">
        <f t="shared" ca="1" si="16"/>
        <v>NO PROCEDE</v>
      </c>
      <c r="BF68" s="37">
        <v>46045</v>
      </c>
      <c r="BG68" s="45"/>
      <c r="BH68" s="37"/>
      <c r="BI68" s="36"/>
      <c r="BJ68" s="37"/>
      <c r="BK68" s="36"/>
      <c r="BL68" s="36"/>
      <c r="BM68" s="53" t="str">
        <f>IF(BJ68="","",WORKDAY(BJ68,5,FESTIVOS_CO!A:A))</f>
        <v/>
      </c>
      <c r="BN68" s="57" t="str">
        <f t="shared" ca="1" si="24"/>
        <v>NO PROCEDE</v>
      </c>
      <c r="BO68" s="54" t="str">
        <f t="shared" ca="1" si="25"/>
        <v>NO PROCEDE AVISO</v>
      </c>
      <c r="BP68" s="37"/>
      <c r="BQ68" s="53" t="str">
        <f>IF(BP68="","",WORKDAY(BP68,5,FESTIVOS_CO!A:A))</f>
        <v/>
      </c>
      <c r="BR68" s="37"/>
      <c r="BS68" s="36"/>
      <c r="BT68" s="38"/>
      <c r="BU68" s="58" t="e">
        <f>VLOOKUP(BT68,Hoja2!$C:$D,2,0)</f>
        <v>#N/A</v>
      </c>
      <c r="BV68" s="80" t="str">
        <f>IF(
AND(AO68="",BD68="",BQ68=""),
"EN PROCESO NOTIFICACION / COMUNICACION",
IF(
BT68="",
"NO APLICA",
IF(
BU68=60,
IF(AO68&lt;&gt;"",AO68,IF(BD68&lt;&gt;"",BD68,BQ68))+60,
WORKDAY(
IF(AO68&lt;&gt;"",AO68,IF(BD68&lt;&gt;"",BD68,BQ68)),
BU68,
FESTIVOS_CO!A:A
)
)
))</f>
        <v>NO APLICA</v>
      </c>
      <c r="BW68" s="44" t="s">
        <v>99</v>
      </c>
      <c r="BX68" s="53"/>
      <c r="BY68" s="45"/>
      <c r="BZ68" s="37"/>
      <c r="CA68" s="54" t="str">
        <f t="shared" si="26"/>
        <v>PENDIENTE HACER EJECUTORIA</v>
      </c>
      <c r="CB68" s="59" t="str">
        <f t="shared" si="17"/>
        <v/>
      </c>
      <c r="CC68" s="36"/>
      <c r="CD68" s="40"/>
      <c r="CE68" s="46"/>
      <c r="CF68" s="40"/>
      <c r="CG68" s="40"/>
      <c r="CH68" s="40"/>
      <c r="CI68" s="36"/>
      <c r="CJ68" s="47"/>
      <c r="CK68" s="40"/>
      <c r="CL68" s="40"/>
      <c r="CM68" s="40"/>
      <c r="CN68" s="40"/>
    </row>
    <row r="69" spans="1:92" ht="57" hidden="1">
      <c r="A69" s="49" t="str">
        <f t="shared" ca="1" si="19"/>
        <v>PENDIENTE HACER EJECUTORIA</v>
      </c>
      <c r="B69" s="58" t="s">
        <v>445</v>
      </c>
      <c r="C69" s="37"/>
      <c r="D69" s="37"/>
      <c r="E69" s="49" t="str">
        <f t="shared" si="20"/>
        <v>NOTIFICACIÓN ELECTRÓNICA</v>
      </c>
      <c r="F69" s="141">
        <f t="shared" si="21"/>
        <v>46042</v>
      </c>
      <c r="G69" s="49" t="str">
        <f t="shared" si="22"/>
        <v/>
      </c>
      <c r="H69" s="51" t="str">
        <f ca="1">IF(
L69="",
"",
IF(
NETWORKDAYS(L69,IF(M69&lt;&gt;"",M69,TODAY()),FESTIVOS_CO!A:A)&gt;2,
"VENCIDO",
IF(
NETWORKDAYS(L69,IF(M69&lt;&gt;"",M69,TODAY()),FESTIVOS_CO!A:A)=2,
"ALERTA",
"A TIEMPO"
)))</f>
        <v>A TIEMPO</v>
      </c>
      <c r="I69" s="40"/>
      <c r="J69" s="36" t="s">
        <v>599</v>
      </c>
      <c r="K69" s="37">
        <v>46037</v>
      </c>
      <c r="L69" s="50">
        <v>46038</v>
      </c>
      <c r="M69" s="37">
        <v>46038</v>
      </c>
      <c r="N69" s="52"/>
      <c r="O69" s="52"/>
      <c r="P69" s="36"/>
      <c r="Q69" s="36" t="s">
        <v>99</v>
      </c>
      <c r="R69" s="40"/>
      <c r="S69" s="36"/>
      <c r="T69" s="40"/>
      <c r="U69" s="62" t="s">
        <v>120</v>
      </c>
      <c r="V69" s="81" t="s">
        <v>600</v>
      </c>
      <c r="W69" s="92">
        <v>45968</v>
      </c>
      <c r="X69" s="92"/>
      <c r="Y69" s="40">
        <v>86074131</v>
      </c>
      <c r="Z69" s="38" t="s">
        <v>601</v>
      </c>
      <c r="AA69" s="40" t="s">
        <v>602</v>
      </c>
      <c r="AB69" s="40" t="s">
        <v>603</v>
      </c>
      <c r="AC69" s="69" t="s">
        <v>604</v>
      </c>
      <c r="AD69" s="62" t="s">
        <v>126</v>
      </c>
      <c r="AE69" s="40"/>
      <c r="AF69" s="40" t="s">
        <v>419</v>
      </c>
      <c r="AG69" s="41" t="s">
        <v>109</v>
      </c>
      <c r="AH69" s="42"/>
      <c r="AI69" s="54" t="str">
        <f t="shared" ca="1" si="23"/>
        <v>NOTIFICACIÓN ELECTRÓNICA EFECTIVA</v>
      </c>
      <c r="AJ69" s="37" t="s">
        <v>99</v>
      </c>
      <c r="AK69" s="37">
        <v>46042</v>
      </c>
      <c r="AL69" s="37" t="s">
        <v>99</v>
      </c>
      <c r="AM69" s="53">
        <f>IF(AK69="","",WORKDAY(AK69,5,FESTIVOS_CO!A:A))</f>
        <v>46049</v>
      </c>
      <c r="AN69" s="37" t="s">
        <v>99</v>
      </c>
      <c r="AO69" s="37">
        <v>46042</v>
      </c>
      <c r="AP69" s="54" t="str">
        <f t="shared" ca="1" si="18"/>
        <v>NO PROCEDE CITACION</v>
      </c>
      <c r="AQ69" s="36"/>
      <c r="AR69" s="43"/>
      <c r="AS69" s="37"/>
      <c r="AT69" s="36"/>
      <c r="AU69" s="37"/>
      <c r="AV69" s="36"/>
      <c r="AW69" s="36"/>
      <c r="AX69" s="37"/>
      <c r="AY69" s="140" t="str">
        <f>IF(AU69="","",WORKDAY(AU69,5,FESTIVOS_CO!A:A))</f>
        <v/>
      </c>
      <c r="AZ69" s="54" t="str">
        <f t="shared" ca="1" si="14"/>
        <v>NO PROCEDE</v>
      </c>
      <c r="BA69" s="55" t="str">
        <f>IF(AX69="","",WORKDAY(AX69,5,FESTIVOS_CO!A:A))</f>
        <v/>
      </c>
      <c r="BB69" s="39"/>
      <c r="BC69" s="40"/>
      <c r="BD69" s="40"/>
      <c r="BE69" s="56" t="str">
        <f t="shared" ca="1" si="16"/>
        <v>NO PROCEDE</v>
      </c>
      <c r="BF69" s="37"/>
      <c r="BG69" s="45"/>
      <c r="BH69" s="37"/>
      <c r="BI69" s="36"/>
      <c r="BJ69" s="37"/>
      <c r="BK69" s="36"/>
      <c r="BL69" s="36"/>
      <c r="BM69" s="53" t="str">
        <f>IF(BJ69="","",WORKDAY(BJ69,5,FESTIVOS_CO!A:A))</f>
        <v/>
      </c>
      <c r="BN69" s="57" t="str">
        <f t="shared" ca="1" si="24"/>
        <v>NO PROCEDE</v>
      </c>
      <c r="BO69" s="54" t="str">
        <f t="shared" ca="1" si="25"/>
        <v>NO PROCEDE AVISO</v>
      </c>
      <c r="BP69" s="37"/>
      <c r="BQ69" s="53" t="str">
        <f>IF(BP69="","",WORKDAY(BP69,5,FESTIVOS_CO!A:A))</f>
        <v/>
      </c>
      <c r="BR69" s="37"/>
      <c r="BS69" s="36" t="s">
        <v>99</v>
      </c>
      <c r="BT69" s="38" t="s">
        <v>228</v>
      </c>
      <c r="BU69" s="58">
        <f>VLOOKUP(BT69,Hoja2!$C:$D,2,0)</f>
        <v>10</v>
      </c>
      <c r="BV69" s="80">
        <f>IF(
AND(AO69="",BD69="",BQ69=""),
"EN PROCESO NOTIFICACION / COMUNICACION",
IF(
BT69="",
"NO APLICA",
IF(
BU69=60,
IF(AO69&lt;&gt;"",AO69,IF(BD69&lt;&gt;"",BD69,BQ69))+60,
WORKDAY(
IF(AO69&lt;&gt;"",AO69,IF(BD69&lt;&gt;"",BD69,BQ69)),
BU69,
FESTIVOS_CO!A:A
)
)
))</f>
        <v>46056</v>
      </c>
      <c r="BW69" s="44" t="s">
        <v>99</v>
      </c>
      <c r="BX69" s="53"/>
      <c r="BY69" s="45"/>
      <c r="BZ69" s="37"/>
      <c r="CA69" s="54" t="str">
        <f t="shared" si="26"/>
        <v>PENDIENTE HACER EJECUTORIA</v>
      </c>
      <c r="CB69" s="59" t="str">
        <f t="shared" si="17"/>
        <v/>
      </c>
      <c r="CC69" s="36"/>
      <c r="CD69" s="40"/>
      <c r="CE69" s="46"/>
      <c r="CF69" s="40"/>
      <c r="CG69" s="40"/>
      <c r="CH69" s="40"/>
      <c r="CI69" s="36"/>
      <c r="CJ69" s="47"/>
      <c r="CK69" s="40"/>
      <c r="CL69" s="40"/>
      <c r="CM69" s="40"/>
      <c r="CN69" s="40"/>
    </row>
    <row r="70" spans="1:92" ht="57" hidden="1">
      <c r="A70" s="49" t="str">
        <f t="shared" ca="1" si="19"/>
        <v>PENDIENTE HACER EJECUTORIA</v>
      </c>
      <c r="B70" s="58" t="s">
        <v>445</v>
      </c>
      <c r="C70" s="37"/>
      <c r="D70" s="37"/>
      <c r="E70" s="49" t="str">
        <f t="shared" si="20"/>
        <v>NOTIFICACIÓN ELECTRÓNICA</v>
      </c>
      <c r="F70" s="141">
        <f t="shared" si="21"/>
        <v>46042</v>
      </c>
      <c r="G70" s="49" t="str">
        <f t="shared" si="22"/>
        <v/>
      </c>
      <c r="H70" s="51" t="str">
        <f ca="1">IF(
L70="",
"",
IF(
NETWORKDAYS(L70,IF(M70&lt;&gt;"",M70,TODAY()),FESTIVOS_CO!A:A)&gt;2,
"VENCIDO",
IF(
NETWORKDAYS(L70,IF(M70&lt;&gt;"",M70,TODAY()),FESTIVOS_CO!A:A)=2,
"ALERTA",
"A TIEMPO"
)))</f>
        <v>A TIEMPO</v>
      </c>
      <c r="I70" s="40"/>
      <c r="J70" s="36" t="s">
        <v>605</v>
      </c>
      <c r="K70" s="37">
        <v>46037</v>
      </c>
      <c r="L70" s="50">
        <v>46038</v>
      </c>
      <c r="M70" s="37">
        <v>46038</v>
      </c>
      <c r="N70" s="52"/>
      <c r="O70" s="52"/>
      <c r="P70" s="36"/>
      <c r="Q70" s="36" t="s">
        <v>99</v>
      </c>
      <c r="R70" s="40"/>
      <c r="S70" s="36"/>
      <c r="T70" s="40"/>
      <c r="U70" s="62" t="s">
        <v>120</v>
      </c>
      <c r="V70" s="81" t="s">
        <v>606</v>
      </c>
      <c r="W70" s="92">
        <v>45972</v>
      </c>
      <c r="X70" s="92"/>
      <c r="Y70" s="40">
        <v>1090370627</v>
      </c>
      <c r="Z70" s="38" t="s">
        <v>607</v>
      </c>
      <c r="AA70" s="40" t="s">
        <v>608</v>
      </c>
      <c r="AB70" s="40" t="s">
        <v>609</v>
      </c>
      <c r="AC70" s="69" t="s">
        <v>610</v>
      </c>
      <c r="AD70" s="62" t="s">
        <v>126</v>
      </c>
      <c r="AE70" s="40"/>
      <c r="AF70" s="40" t="s">
        <v>127</v>
      </c>
      <c r="AG70" s="41" t="s">
        <v>109</v>
      </c>
      <c r="AH70" s="42"/>
      <c r="AI70" s="54" t="str">
        <f t="shared" ca="1" si="23"/>
        <v>NOTIFICACIÓN ELECTRÓNICA EFECTIVA</v>
      </c>
      <c r="AJ70" s="37" t="s">
        <v>99</v>
      </c>
      <c r="AK70" s="37">
        <v>46042</v>
      </c>
      <c r="AL70" s="37" t="s">
        <v>99</v>
      </c>
      <c r="AM70" s="53">
        <f>IF(AK70="","",WORKDAY(AK70,5,FESTIVOS_CO!A:A))</f>
        <v>46049</v>
      </c>
      <c r="AN70" s="37" t="s">
        <v>99</v>
      </c>
      <c r="AO70" s="37">
        <v>46042</v>
      </c>
      <c r="AP70" s="54" t="str">
        <f t="shared" ca="1" si="18"/>
        <v>NO PROCEDE CITACION</v>
      </c>
      <c r="AQ70" s="36"/>
      <c r="AR70" s="43"/>
      <c r="AS70" s="37"/>
      <c r="AT70" s="36"/>
      <c r="AU70" s="37"/>
      <c r="AV70" s="36"/>
      <c r="AW70" s="36"/>
      <c r="AX70" s="37"/>
      <c r="AY70" s="140" t="str">
        <f>IF(AU70="","",WORKDAY(AU70,5,FESTIVOS_CO!A:A))</f>
        <v/>
      </c>
      <c r="AZ70" s="54" t="str">
        <f t="shared" ca="1" si="14"/>
        <v>NO PROCEDE</v>
      </c>
      <c r="BA70" s="55" t="str">
        <f>IF(AX70="","",WORKDAY(AX70,5,FESTIVOS_CO!A:A))</f>
        <v/>
      </c>
      <c r="BB70" s="39"/>
      <c r="BC70" s="40"/>
      <c r="BD70" s="40"/>
      <c r="BE70" s="56" t="str">
        <f t="shared" ca="1" si="16"/>
        <v>NO PROCEDE</v>
      </c>
      <c r="BF70" s="37"/>
      <c r="BG70" s="45"/>
      <c r="BH70" s="37"/>
      <c r="BI70" s="36"/>
      <c r="BJ70" s="37"/>
      <c r="BK70" s="36"/>
      <c r="BL70" s="36"/>
      <c r="BM70" s="53" t="str">
        <f>IF(BJ70="","",WORKDAY(BJ70,5,FESTIVOS_CO!A:A))</f>
        <v/>
      </c>
      <c r="BN70" s="57" t="str">
        <f t="shared" ca="1" si="24"/>
        <v>NO PROCEDE</v>
      </c>
      <c r="BO70" s="54" t="str">
        <f t="shared" ca="1" si="25"/>
        <v>NO PROCEDE AVISO</v>
      </c>
      <c r="BP70" s="37"/>
      <c r="BQ70" s="53" t="str">
        <f>IF(BP70="","",WORKDAY(BP70,5,FESTIVOS_CO!A:A))</f>
        <v/>
      </c>
      <c r="BR70" s="37"/>
      <c r="BS70" s="36" t="s">
        <v>99</v>
      </c>
      <c r="BT70" s="38" t="s">
        <v>228</v>
      </c>
      <c r="BU70" s="58">
        <f>VLOOKUP(BT70,Hoja2!$C:$D,2,0)</f>
        <v>10</v>
      </c>
      <c r="BV70" s="80">
        <f>IF(
AND(AO70="",BD70="",BQ70=""),
"EN PROCESO NOTIFICACION / COMUNICACION",
IF(
BT70="",
"NO APLICA",
IF(
BU70=60,
IF(AO70&lt;&gt;"",AO70,IF(BD70&lt;&gt;"",BD70,BQ70))+60,
WORKDAY(
IF(AO70&lt;&gt;"",AO70,IF(BD70&lt;&gt;"",BD70,BQ70)),
BU70,
FESTIVOS_CO!A:A
)
)
))</f>
        <v>46056</v>
      </c>
      <c r="BW70" s="44" t="s">
        <v>99</v>
      </c>
      <c r="BX70" s="53"/>
      <c r="BY70" s="45"/>
      <c r="BZ70" s="37"/>
      <c r="CA70" s="54" t="str">
        <f t="shared" si="26"/>
        <v>PENDIENTE HACER EJECUTORIA</v>
      </c>
      <c r="CB70" s="59" t="str">
        <f t="shared" si="17"/>
        <v/>
      </c>
      <c r="CC70" s="36"/>
      <c r="CD70" s="40"/>
      <c r="CE70" s="46"/>
      <c r="CF70" s="40"/>
      <c r="CG70" s="40"/>
      <c r="CH70" s="40"/>
      <c r="CI70" s="36"/>
      <c r="CJ70" s="47"/>
      <c r="CK70" s="40"/>
      <c r="CL70" s="40"/>
      <c r="CM70" s="40"/>
      <c r="CN70" s="40"/>
    </row>
    <row r="71" spans="1:92" ht="57" hidden="1">
      <c r="A71" s="49" t="str">
        <f t="shared" ca="1" si="19"/>
        <v>PENDIENTE HACER EJECUTORIA</v>
      </c>
      <c r="B71" s="58" t="s">
        <v>445</v>
      </c>
      <c r="C71" s="37"/>
      <c r="D71" s="37"/>
      <c r="E71" s="49" t="str">
        <f t="shared" si="20"/>
        <v>NOTIFICACIÓN ELECTRÓNICA</v>
      </c>
      <c r="F71" s="141">
        <f t="shared" si="21"/>
        <v>46042</v>
      </c>
      <c r="G71" s="49" t="str">
        <f t="shared" si="22"/>
        <v/>
      </c>
      <c r="H71" s="51" t="str">
        <f ca="1">IF(
L71="",
"",
IF(
NETWORKDAYS(L71,IF(M71&lt;&gt;"",M71,TODAY()),FESTIVOS_CO!A:A)&gt;2,
"VENCIDO",
IF(
NETWORKDAYS(L71,IF(M71&lt;&gt;"",M71,TODAY()),FESTIVOS_CO!A:A)=2,
"ALERTA",
"A TIEMPO"
)))</f>
        <v>A TIEMPO</v>
      </c>
      <c r="I71" s="40"/>
      <c r="J71" s="36" t="s">
        <v>611</v>
      </c>
      <c r="K71" s="37">
        <v>46037</v>
      </c>
      <c r="L71" s="50">
        <v>46038</v>
      </c>
      <c r="M71" s="37">
        <v>46038</v>
      </c>
      <c r="N71" s="52"/>
      <c r="O71" s="52"/>
      <c r="P71" s="36"/>
      <c r="Q71" s="36" t="s">
        <v>99</v>
      </c>
      <c r="R71" s="40"/>
      <c r="S71" s="36"/>
      <c r="T71" s="40"/>
      <c r="U71" s="62" t="s">
        <v>120</v>
      </c>
      <c r="V71" s="81" t="s">
        <v>612</v>
      </c>
      <c r="W71" s="92">
        <v>45972</v>
      </c>
      <c r="X71" s="92"/>
      <c r="Y71" s="40">
        <v>79312667</v>
      </c>
      <c r="Z71" s="38" t="s">
        <v>613</v>
      </c>
      <c r="AA71" s="40" t="s">
        <v>614</v>
      </c>
      <c r="AB71" s="40" t="s">
        <v>333</v>
      </c>
      <c r="AC71" s="69" t="s">
        <v>615</v>
      </c>
      <c r="AD71" s="62" t="s">
        <v>126</v>
      </c>
      <c r="AE71" s="40"/>
      <c r="AF71" s="40" t="s">
        <v>127</v>
      </c>
      <c r="AG71" s="41" t="s">
        <v>109</v>
      </c>
      <c r="AH71" s="42"/>
      <c r="AI71" s="54" t="str">
        <f t="shared" ca="1" si="23"/>
        <v>NOTIFICACIÓN ELECTRÓNICA EFECTIVA</v>
      </c>
      <c r="AJ71" s="37" t="s">
        <v>99</v>
      </c>
      <c r="AK71" s="37">
        <v>46042</v>
      </c>
      <c r="AL71" s="37" t="s">
        <v>99</v>
      </c>
      <c r="AM71" s="53">
        <f>IF(AK71="","",WORKDAY(AK71,5,FESTIVOS_CO!A:A))</f>
        <v>46049</v>
      </c>
      <c r="AN71" s="37" t="s">
        <v>99</v>
      </c>
      <c r="AO71" s="37">
        <v>46042</v>
      </c>
      <c r="AP71" s="54" t="str">
        <f t="shared" ca="1" si="18"/>
        <v>NO PROCEDE CITACION</v>
      </c>
      <c r="AQ71" s="36"/>
      <c r="AR71" s="43"/>
      <c r="AS71" s="37"/>
      <c r="AT71" s="36"/>
      <c r="AU71" s="37"/>
      <c r="AV71" s="36"/>
      <c r="AW71" s="36"/>
      <c r="AX71" s="37"/>
      <c r="AY71" s="140" t="str">
        <f>IF(AU71="","",WORKDAY(AU71,5,FESTIVOS_CO!A:A))</f>
        <v/>
      </c>
      <c r="AZ71" s="54" t="str">
        <f t="shared" ca="1" si="14"/>
        <v>NO PROCEDE</v>
      </c>
      <c r="BA71" s="55" t="str">
        <f>IF(AX71="","",WORKDAY(AX71,5,FESTIVOS_CO!A:A))</f>
        <v/>
      </c>
      <c r="BB71" s="39"/>
      <c r="BC71" s="40"/>
      <c r="BD71" s="40"/>
      <c r="BE71" s="56" t="str">
        <f t="shared" ca="1" si="16"/>
        <v>NO PROCEDE</v>
      </c>
      <c r="BF71" s="37"/>
      <c r="BG71" s="45"/>
      <c r="BH71" s="37"/>
      <c r="BI71" s="36"/>
      <c r="BJ71" s="37"/>
      <c r="BK71" s="36"/>
      <c r="BL71" s="36"/>
      <c r="BM71" s="53" t="str">
        <f>IF(BJ71="","",WORKDAY(BJ71,5,FESTIVOS_CO!A:A))</f>
        <v/>
      </c>
      <c r="BN71" s="57" t="str">
        <f t="shared" ca="1" si="24"/>
        <v>NO PROCEDE</v>
      </c>
      <c r="BO71" s="54" t="str">
        <f t="shared" ca="1" si="25"/>
        <v>NO PROCEDE AVISO</v>
      </c>
      <c r="BP71" s="37"/>
      <c r="BQ71" s="53" t="str">
        <f>IF(BP71="","",WORKDAY(BP71,5,FESTIVOS_CO!A:A))</f>
        <v/>
      </c>
      <c r="BR71" s="37"/>
      <c r="BS71" s="36" t="s">
        <v>99</v>
      </c>
      <c r="BT71" s="38" t="s">
        <v>228</v>
      </c>
      <c r="BU71" s="58">
        <f>VLOOKUP(BT71,Hoja2!$C:$D,2,0)</f>
        <v>10</v>
      </c>
      <c r="BV71" s="80">
        <f>IF(
AND(AO71="",BD71="",BQ71=""),
"EN PROCESO NOTIFICACION / COMUNICACION",
IF(
BT71="",
"NO APLICA",
IF(
BU71=60,
IF(AO71&lt;&gt;"",AO71,IF(BD71&lt;&gt;"",BD71,BQ71))+60,
WORKDAY(
IF(AO71&lt;&gt;"",AO71,IF(BD71&lt;&gt;"",BD71,BQ71)),
BU71,
FESTIVOS_CO!A:A
)
)
))</f>
        <v>46056</v>
      </c>
      <c r="BW71" s="44" t="s">
        <v>99</v>
      </c>
      <c r="BX71" s="53"/>
      <c r="BY71" s="45"/>
      <c r="BZ71" s="37"/>
      <c r="CA71" s="54" t="str">
        <f t="shared" si="26"/>
        <v>PENDIENTE HACER EJECUTORIA</v>
      </c>
      <c r="CB71" s="59" t="str">
        <f t="shared" si="17"/>
        <v/>
      </c>
      <c r="CC71" s="36"/>
      <c r="CD71" s="40"/>
      <c r="CE71" s="46"/>
      <c r="CF71" s="40"/>
      <c r="CG71" s="40"/>
      <c r="CH71" s="40"/>
      <c r="CI71" s="36"/>
      <c r="CJ71" s="47"/>
      <c r="CK71" s="40"/>
      <c r="CL71" s="40"/>
      <c r="CM71" s="40"/>
      <c r="CN71" s="40"/>
    </row>
    <row r="72" spans="1:92" ht="57" hidden="1">
      <c r="A72" s="49" t="str">
        <f t="shared" ca="1" si="19"/>
        <v>PENDIENTE HACER EJECUTORIA</v>
      </c>
      <c r="B72" s="58" t="s">
        <v>445</v>
      </c>
      <c r="C72" s="37"/>
      <c r="D72" s="37"/>
      <c r="E72" s="49" t="str">
        <f t="shared" si="20"/>
        <v>NOTIFICACIÓN ELECTRÓNICA</v>
      </c>
      <c r="F72" s="141">
        <f t="shared" si="21"/>
        <v>46042</v>
      </c>
      <c r="G72" s="49" t="str">
        <f t="shared" si="22"/>
        <v/>
      </c>
      <c r="H72" s="51" t="str">
        <f ca="1">IF(
L72="",
"",
IF(
NETWORKDAYS(L72,IF(M72&lt;&gt;"",M72,TODAY()),FESTIVOS_CO!A:A)&gt;2,
"VENCIDO",
IF(
NETWORKDAYS(L72,IF(M72&lt;&gt;"",M72,TODAY()),FESTIVOS_CO!A:A)=2,
"ALERTA",
"A TIEMPO"
)))</f>
        <v>A TIEMPO</v>
      </c>
      <c r="I72" s="40"/>
      <c r="J72" s="36" t="s">
        <v>616</v>
      </c>
      <c r="K72" s="37">
        <v>46037</v>
      </c>
      <c r="L72" s="50">
        <v>46038</v>
      </c>
      <c r="M72" s="37">
        <v>46038</v>
      </c>
      <c r="N72" s="52"/>
      <c r="O72" s="52"/>
      <c r="P72" s="36"/>
      <c r="Q72" s="36" t="s">
        <v>99</v>
      </c>
      <c r="R72" s="40"/>
      <c r="S72" s="36"/>
      <c r="T72" s="40"/>
      <c r="U72" s="62" t="s">
        <v>120</v>
      </c>
      <c r="V72" s="81" t="s">
        <v>617</v>
      </c>
      <c r="W72" s="92">
        <v>45967</v>
      </c>
      <c r="X72" s="92"/>
      <c r="Y72" s="40">
        <v>9910294</v>
      </c>
      <c r="Z72" s="38" t="s">
        <v>618</v>
      </c>
      <c r="AA72" s="40" t="s">
        <v>619</v>
      </c>
      <c r="AB72" s="40" t="s">
        <v>609</v>
      </c>
      <c r="AC72" s="69" t="s">
        <v>620</v>
      </c>
      <c r="AD72" s="62" t="s">
        <v>126</v>
      </c>
      <c r="AE72" s="40"/>
      <c r="AF72" s="40" t="s">
        <v>127</v>
      </c>
      <c r="AG72" s="41" t="s">
        <v>109</v>
      </c>
      <c r="AH72" s="42"/>
      <c r="AI72" s="54" t="str">
        <f t="shared" ca="1" si="23"/>
        <v>NOTIFICACIÓN ELECTRÓNICA EFECTIVA</v>
      </c>
      <c r="AJ72" s="37" t="s">
        <v>99</v>
      </c>
      <c r="AK72" s="37">
        <v>46042</v>
      </c>
      <c r="AL72" s="37" t="s">
        <v>99</v>
      </c>
      <c r="AM72" s="53">
        <f>IF(AK72="","",WORKDAY(AK72,5,FESTIVOS_CO!A:A))</f>
        <v>46049</v>
      </c>
      <c r="AN72" s="37" t="s">
        <v>99</v>
      </c>
      <c r="AO72" s="37">
        <v>46042</v>
      </c>
      <c r="AP72" s="54" t="str">
        <f t="shared" ca="1" si="18"/>
        <v>NO PROCEDE CITACION</v>
      </c>
      <c r="AQ72" s="36"/>
      <c r="AR72" s="43"/>
      <c r="AS72" s="37"/>
      <c r="AT72" s="36"/>
      <c r="AU72" s="37"/>
      <c r="AV72" s="36"/>
      <c r="AW72" s="36"/>
      <c r="AX72" s="37"/>
      <c r="AY72" s="140" t="str">
        <f>IF(AU72="","",WORKDAY(AU72,5,FESTIVOS_CO!A:A))</f>
        <v/>
      </c>
      <c r="AZ72" s="54" t="str">
        <f t="shared" ca="1" si="14"/>
        <v>NO PROCEDE</v>
      </c>
      <c r="BA72" s="55" t="str">
        <f>IF(AX72="","",WORKDAY(AX72,5,FESTIVOS_CO!A:A))</f>
        <v/>
      </c>
      <c r="BB72" s="39"/>
      <c r="BC72" s="40"/>
      <c r="BD72" s="40"/>
      <c r="BE72" s="56" t="str">
        <f t="shared" ca="1" si="16"/>
        <v>NO PROCEDE</v>
      </c>
      <c r="BF72" s="37"/>
      <c r="BG72" s="45"/>
      <c r="BH72" s="37"/>
      <c r="BI72" s="36"/>
      <c r="BJ72" s="37"/>
      <c r="BK72" s="36"/>
      <c r="BL72" s="36"/>
      <c r="BM72" s="53" t="str">
        <f>IF(BJ72="","",WORKDAY(BJ72,5,FESTIVOS_CO!A:A))</f>
        <v/>
      </c>
      <c r="BN72" s="57" t="str">
        <f t="shared" ca="1" si="24"/>
        <v>NO PROCEDE</v>
      </c>
      <c r="BO72" s="54" t="str">
        <f t="shared" ca="1" si="25"/>
        <v>NO PROCEDE AVISO</v>
      </c>
      <c r="BP72" s="37"/>
      <c r="BQ72" s="53" t="str">
        <f>IF(BP72="","",WORKDAY(BP72,5,FESTIVOS_CO!A:A))</f>
        <v/>
      </c>
      <c r="BR72" s="37"/>
      <c r="BS72" s="36" t="s">
        <v>99</v>
      </c>
      <c r="BT72" s="38" t="s">
        <v>228</v>
      </c>
      <c r="BU72" s="58">
        <f>VLOOKUP(BT72,Hoja2!$C:$D,2,0)</f>
        <v>10</v>
      </c>
      <c r="BV72" s="80">
        <f>IF(
AND(AO72="",BD72="",BQ72=""),
"EN PROCESO NOTIFICACION / COMUNICACION",
IF(
BT72="",
"NO APLICA",
IF(
BU72=60,
IF(AO72&lt;&gt;"",AO72,IF(BD72&lt;&gt;"",BD72,BQ72))+60,
WORKDAY(
IF(AO72&lt;&gt;"",AO72,IF(BD72&lt;&gt;"",BD72,BQ72)),
BU72,
FESTIVOS_CO!A:A
)
)
))</f>
        <v>46056</v>
      </c>
      <c r="BW72" s="44" t="s">
        <v>99</v>
      </c>
      <c r="BX72" s="53"/>
      <c r="BY72" s="45"/>
      <c r="BZ72" s="37"/>
      <c r="CA72" s="54" t="str">
        <f t="shared" si="26"/>
        <v>PENDIENTE HACER EJECUTORIA</v>
      </c>
      <c r="CB72" s="59" t="str">
        <f t="shared" si="17"/>
        <v/>
      </c>
      <c r="CC72" s="36"/>
      <c r="CD72" s="40"/>
      <c r="CE72" s="46"/>
      <c r="CF72" s="40"/>
      <c r="CG72" s="40"/>
      <c r="CH72" s="40"/>
      <c r="CI72" s="36"/>
      <c r="CJ72" s="47"/>
      <c r="CK72" s="40"/>
      <c r="CL72" s="40"/>
      <c r="CM72" s="40"/>
      <c r="CN72" s="40"/>
    </row>
    <row r="73" spans="1:92" ht="57" hidden="1">
      <c r="A73" s="49" t="str">
        <f t="shared" ca="1" si="19"/>
        <v>PENDIENTE FIRMA</v>
      </c>
      <c r="B73" s="58" t="s">
        <v>445</v>
      </c>
      <c r="C73" s="37"/>
      <c r="D73" s="37"/>
      <c r="E73" s="49" t="str">
        <f t="shared" si="20"/>
        <v>PENDIENTE NOTIFICACIÓN</v>
      </c>
      <c r="F73" s="141" t="str">
        <f t="shared" si="21"/>
        <v>PENDIENTE NOTIFICACIÓN</v>
      </c>
      <c r="G73" s="49" t="str">
        <f t="shared" si="22"/>
        <v/>
      </c>
      <c r="H73" s="51" t="str">
        <f ca="1">IF(
L73="",
"",
IF(
NETWORKDAYS(L73,IF(M73&lt;&gt;"",M73,TODAY()),FESTIVOS_CO!A:A)&gt;2,
"VENCIDO",
IF(
NETWORKDAYS(L73,IF(M73&lt;&gt;"",M73,TODAY()),FESTIVOS_CO!A:A)=2,
"ALERTA",
"A TIEMPO"
)))</f>
        <v>A TIEMPO</v>
      </c>
      <c r="I73" s="40"/>
      <c r="J73" s="36" t="s">
        <v>621</v>
      </c>
      <c r="K73" s="37">
        <v>46037</v>
      </c>
      <c r="L73" s="50">
        <v>46038</v>
      </c>
      <c r="M73" s="37">
        <v>46038</v>
      </c>
      <c r="N73" s="52"/>
      <c r="O73" s="52"/>
      <c r="P73" s="36"/>
      <c r="Q73" s="36" t="s">
        <v>99</v>
      </c>
      <c r="R73" s="40"/>
      <c r="S73" s="36"/>
      <c r="T73" s="40"/>
      <c r="U73" s="62" t="s">
        <v>120</v>
      </c>
      <c r="V73" s="81" t="s">
        <v>622</v>
      </c>
      <c r="W73" s="92">
        <v>45950</v>
      </c>
      <c r="X73" s="92"/>
      <c r="Y73" s="40">
        <v>80127191</v>
      </c>
      <c r="Z73" s="38" t="s">
        <v>623</v>
      </c>
      <c r="AA73" s="62" t="s">
        <v>624</v>
      </c>
      <c r="AB73" s="40" t="s">
        <v>625</v>
      </c>
      <c r="AC73" s="69" t="s">
        <v>626</v>
      </c>
      <c r="AD73" s="62" t="s">
        <v>126</v>
      </c>
      <c r="AE73" s="40"/>
      <c r="AF73" s="40" t="s">
        <v>419</v>
      </c>
      <c r="AG73" s="41" t="s">
        <v>109</v>
      </c>
      <c r="AH73" s="42"/>
      <c r="AI73" s="54" t="str">
        <f t="shared" ca="1" si="23"/>
        <v>REALIZAR CITACIÓN</v>
      </c>
      <c r="AJ73" s="37" t="s">
        <v>99</v>
      </c>
      <c r="AK73" s="37">
        <v>46042</v>
      </c>
      <c r="AL73" s="37" t="s">
        <v>109</v>
      </c>
      <c r="AM73" s="53">
        <f>IF(AK73="","",WORKDAY(AK73,5,FESTIVOS_CO!A:A))</f>
        <v>46049</v>
      </c>
      <c r="AN73" s="37" t="s">
        <v>109</v>
      </c>
      <c r="AO73" s="37">
        <v>46042</v>
      </c>
      <c r="AP73" s="54" t="str">
        <f t="shared" ca="1" si="18"/>
        <v>NOTIFICAR POR CITACION</v>
      </c>
      <c r="AQ73" s="36" t="s">
        <v>270</v>
      </c>
      <c r="AR73" s="43">
        <v>46042</v>
      </c>
      <c r="AS73" s="37"/>
      <c r="AT73" s="36"/>
      <c r="AU73" s="37"/>
      <c r="AV73" s="36"/>
      <c r="AW73" s="36"/>
      <c r="AX73" s="37"/>
      <c r="AY73" s="140" t="str">
        <f>IF(AU73="","",WORKDAY(AU73,5,FESTIVOS_CO!A:A))</f>
        <v/>
      </c>
      <c r="AZ73" s="54" t="str">
        <f t="shared" ca="1" si="14"/>
        <v>PENDIENTE FIRMA</v>
      </c>
      <c r="BA73" s="55" t="str">
        <f>IF(AX73="","",WORKDAY(AX73,5,FESTIVOS_CO!A:A))</f>
        <v/>
      </c>
      <c r="BB73" s="39"/>
      <c r="BC73" s="40"/>
      <c r="BD73" s="40"/>
      <c r="BE73" s="56" t="str">
        <f t="shared" ca="1" si="16"/>
        <v>NO APLICA</v>
      </c>
      <c r="BF73" s="37"/>
      <c r="BG73" s="45"/>
      <c r="BH73" s="37"/>
      <c r="BI73" s="36"/>
      <c r="BJ73" s="37"/>
      <c r="BK73" s="36"/>
      <c r="BL73" s="36"/>
      <c r="BM73" s="53" t="str">
        <f>IF(BJ73="","",WORKDAY(BJ73,5,FESTIVOS_CO!A:A))</f>
        <v/>
      </c>
      <c r="BN73" s="57" t="str">
        <f t="shared" ca="1" si="24"/>
        <v>PENDIENTE HACER AVISO</v>
      </c>
      <c r="BO73" s="54" t="str">
        <f t="shared" ca="1" si="25"/>
        <v>EN TRÁMITE NOTIF. POR AVISO</v>
      </c>
      <c r="BP73" s="37"/>
      <c r="BQ73" s="53" t="str">
        <f>IF(BP73="","",WORKDAY(BP73,5,FESTIVOS_CO!A:A))</f>
        <v/>
      </c>
      <c r="BR73" s="37"/>
      <c r="BS73" s="36"/>
      <c r="BT73" s="38"/>
      <c r="BU73" s="58" t="e">
        <f>VLOOKUP(BT73,Hoja2!$C:$D,2,0)</f>
        <v>#N/A</v>
      </c>
      <c r="BV73" s="80" t="str">
        <f>IF(
AND(AO73="",BD73="",BQ73=""),
"EN PROCESO NOTIFICACION / COMUNICACION",
IF(
BT73="",
"NO APLICA",
IF(
BU73=60,
IF(AO73&lt;&gt;"",AO73,IF(BD73&lt;&gt;"",BD73,BQ73))+60,
WORKDAY(
IF(AO73&lt;&gt;"",AO73,IF(BD73&lt;&gt;"",BD73,BQ73)),
BU73,
FESTIVOS_CO!A:A
)
)
))</f>
        <v>NO APLICA</v>
      </c>
      <c r="BW73" s="44"/>
      <c r="BX73" s="53"/>
      <c r="BY73" s="45"/>
      <c r="BZ73" s="37"/>
      <c r="CA73" s="54" t="str">
        <f t="shared" si="26"/>
        <v>PENDIENTE EJECUTORIA</v>
      </c>
      <c r="CB73" s="59" t="str">
        <f t="shared" si="17"/>
        <v/>
      </c>
      <c r="CC73" s="36"/>
      <c r="CD73" s="40"/>
      <c r="CE73" s="46"/>
      <c r="CF73" s="40"/>
      <c r="CG73" s="40"/>
      <c r="CH73" s="40"/>
      <c r="CI73" s="36"/>
      <c r="CJ73" s="47"/>
      <c r="CK73" s="40"/>
      <c r="CL73" s="40"/>
      <c r="CM73" s="40"/>
      <c r="CN73" s="40"/>
    </row>
    <row r="74" spans="1:92" ht="57" hidden="1">
      <c r="A74" s="49" t="str">
        <f t="shared" ca="1" si="19"/>
        <v>PENDIENTE EJECUTORIA</v>
      </c>
      <c r="B74" s="58" t="s">
        <v>152</v>
      </c>
      <c r="C74" s="37">
        <v>46042</v>
      </c>
      <c r="D74" s="37"/>
      <c r="E74" s="49" t="str">
        <f t="shared" si="20"/>
        <v>NOTIFICACIÓN ELECTRÓNICA</v>
      </c>
      <c r="F74" s="141">
        <f t="shared" si="21"/>
        <v>46042</v>
      </c>
      <c r="G74" s="49">
        <f t="shared" si="22"/>
        <v>0</v>
      </c>
      <c r="H74" s="51" t="str">
        <f ca="1">IF(
L74="",
"",
IF(
NETWORKDAYS(L74,IF(M74&lt;&gt;"",M74,TODAY()),FESTIVOS_CO!A:A)&gt;2,
"VENCIDO",
IF(
NETWORKDAYS(L74,IF(M74&lt;&gt;"",M74,TODAY()),FESTIVOS_CO!A:A)=2,
"ALERTA",
"A TIEMPO"
)))</f>
        <v>VENCIDO</v>
      </c>
      <c r="I74" s="178" t="s">
        <v>507</v>
      </c>
      <c r="J74" s="36" t="s">
        <v>162</v>
      </c>
      <c r="K74" s="37">
        <v>46037</v>
      </c>
      <c r="L74" s="50">
        <v>46038</v>
      </c>
      <c r="M74" s="37">
        <v>46042</v>
      </c>
      <c r="N74" s="52"/>
      <c r="O74" s="52"/>
      <c r="P74" s="36"/>
      <c r="Q74" s="36" t="s">
        <v>99</v>
      </c>
      <c r="R74" s="40"/>
      <c r="S74" s="36"/>
      <c r="T74" s="40"/>
      <c r="U74" s="40"/>
      <c r="V74" s="58" t="s">
        <v>163</v>
      </c>
      <c r="W74" s="37">
        <v>45947</v>
      </c>
      <c r="X74" s="37"/>
      <c r="Y74" s="36">
        <v>10288915</v>
      </c>
      <c r="Z74" s="38" t="s">
        <v>627</v>
      </c>
      <c r="AA74" s="38" t="s">
        <v>628</v>
      </c>
      <c r="AB74" s="36" t="s">
        <v>629</v>
      </c>
      <c r="AC74" s="100" t="s">
        <v>630</v>
      </c>
      <c r="AD74" s="38" t="s">
        <v>126</v>
      </c>
      <c r="AE74" s="36" t="s">
        <v>113</v>
      </c>
      <c r="AF74" s="36" t="s">
        <v>419</v>
      </c>
      <c r="AG74" s="41" t="s">
        <v>109</v>
      </c>
      <c r="AH74" s="42"/>
      <c r="AI74" s="54" t="str">
        <f t="shared" ca="1" si="23"/>
        <v>NOTIFICACIÓN ELECTRÓNICA EFECTIVA</v>
      </c>
      <c r="AJ74" s="37" t="s">
        <v>99</v>
      </c>
      <c r="AK74" s="37">
        <v>46042</v>
      </c>
      <c r="AL74" s="37" t="s">
        <v>99</v>
      </c>
      <c r="AM74" s="53">
        <f>IF(AK74="","",WORKDAY(AK74,5,FESTIVOS_CO!A:A))</f>
        <v>46049</v>
      </c>
      <c r="AN74" s="37" t="s">
        <v>99</v>
      </c>
      <c r="AO74" s="37">
        <v>46042</v>
      </c>
      <c r="AP74" s="54" t="str">
        <f t="shared" ca="1" si="18"/>
        <v>NO PROCEDE CITACION</v>
      </c>
      <c r="AQ74" s="36"/>
      <c r="AR74" s="43"/>
      <c r="AS74" s="37"/>
      <c r="AT74" s="36"/>
      <c r="AU74" s="37"/>
      <c r="AV74" s="36"/>
      <c r="AW74" s="36"/>
      <c r="AX74" s="37"/>
      <c r="AY74" s="140" t="str">
        <f>IF(AU74="","",WORKDAY(AU74,5,FESTIVOS_CO!A:A))</f>
        <v/>
      </c>
      <c r="AZ74" s="54" t="str">
        <f t="shared" ca="1" si="14"/>
        <v>NO PROCEDE</v>
      </c>
      <c r="BA74" s="55" t="str">
        <f>IF(AX74="","",WORKDAY(AX74,5,FESTIVOS_CO!A:A))</f>
        <v/>
      </c>
      <c r="BB74" s="39"/>
      <c r="BC74" s="40"/>
      <c r="BD74" s="40"/>
      <c r="BE74" s="56" t="str">
        <f t="shared" ca="1" si="16"/>
        <v>NO PROCEDE</v>
      </c>
      <c r="BF74" s="37"/>
      <c r="BG74" s="45"/>
      <c r="BH74" s="37"/>
      <c r="BI74" s="36"/>
      <c r="BJ74" s="37"/>
      <c r="BK74" s="36"/>
      <c r="BL74" s="36"/>
      <c r="BM74" s="53" t="str">
        <f>IF(BJ74="","",WORKDAY(BJ74,5,FESTIVOS_CO!A:A))</f>
        <v/>
      </c>
      <c r="BN74" s="57" t="str">
        <f t="shared" ca="1" si="24"/>
        <v>NO PROCEDE</v>
      </c>
      <c r="BO74" s="54" t="str">
        <f t="shared" ca="1" si="25"/>
        <v>NO PROCEDE AVISO</v>
      </c>
      <c r="BP74" s="37"/>
      <c r="BQ74" s="53" t="str">
        <f>IF(BP74="","",WORKDAY(BP74,5,FESTIVOS_CO!A:A))</f>
        <v/>
      </c>
      <c r="BR74" s="37"/>
      <c r="BS74" s="36" t="s">
        <v>99</v>
      </c>
      <c r="BT74" s="38" t="s">
        <v>228</v>
      </c>
      <c r="BU74" s="58">
        <f>VLOOKUP(BT74,Hoja2!$C:$D,2,0)</f>
        <v>10</v>
      </c>
      <c r="BV74" s="80">
        <f>IF(
AND(AO74="",BD74="",BQ74=""),
"EN PROCESO NOTIFICACION / COMUNICACION",
IF(
BT74="",
"NO APLICA",
IF(
BU74=60,
IF(AO74&lt;&gt;"",AO74,IF(BD74&lt;&gt;"",BD74,BQ74))+60,
WORKDAY(
IF(AO74&lt;&gt;"",AO74,IF(BD74&lt;&gt;"",BD74,BQ74)),
BU74,
FESTIVOS_CO!A:A
)
)
))</f>
        <v>46056</v>
      </c>
      <c r="BW74" s="44"/>
      <c r="BX74" s="53"/>
      <c r="BY74" s="45"/>
      <c r="BZ74" s="37"/>
      <c r="CA74" s="54" t="str">
        <f t="shared" si="26"/>
        <v>PENDIENTE EJECUTORIA</v>
      </c>
      <c r="CB74" s="59" t="str">
        <f t="shared" si="17"/>
        <v/>
      </c>
      <c r="CC74" s="36"/>
      <c r="CD74" s="40"/>
      <c r="CE74" s="46"/>
      <c r="CF74" s="40"/>
      <c r="CG74" s="40"/>
      <c r="CH74" s="40"/>
      <c r="CI74" s="36"/>
      <c r="CJ74" s="47"/>
      <c r="CK74" s="40"/>
      <c r="CL74" s="40"/>
      <c r="CM74" s="40"/>
      <c r="CN74" s="40"/>
    </row>
    <row r="75" spans="1:92" ht="57" hidden="1">
      <c r="A75" s="49" t="str">
        <f t="shared" ca="1" si="19"/>
        <v>PENDIENTE EJECUTORIA</v>
      </c>
      <c r="B75" s="58" t="s">
        <v>152</v>
      </c>
      <c r="C75" s="37">
        <v>46042</v>
      </c>
      <c r="D75" s="37"/>
      <c r="E75" s="49" t="str">
        <f t="shared" si="20"/>
        <v>NOTIFICACIÓN ELECTRÓNICA</v>
      </c>
      <c r="F75" s="141">
        <f t="shared" si="21"/>
        <v>46042</v>
      </c>
      <c r="G75" s="49">
        <f t="shared" si="22"/>
        <v>0</v>
      </c>
      <c r="H75" s="51" t="str">
        <f ca="1">IF(
L75="",
"",
IF(
NETWORKDAYS(L75,IF(M75&lt;&gt;"",M75,TODAY()),FESTIVOS_CO!A:A)&gt;2,
"VENCIDO",
IF(
NETWORKDAYS(L75,IF(M75&lt;&gt;"",M75,TODAY()),FESTIVOS_CO!A:A)=2,
"ALERTA",
"A TIEMPO"
)))</f>
        <v>VENCIDO</v>
      </c>
      <c r="I75" s="178" t="s">
        <v>507</v>
      </c>
      <c r="J75" s="36" t="s">
        <v>160</v>
      </c>
      <c r="K75" s="37">
        <v>46037</v>
      </c>
      <c r="L75" s="50">
        <v>46038</v>
      </c>
      <c r="M75" s="37">
        <v>46042</v>
      </c>
      <c r="N75" s="52"/>
      <c r="O75" s="52"/>
      <c r="P75" s="36"/>
      <c r="Q75" s="36" t="s">
        <v>99</v>
      </c>
      <c r="R75" s="40"/>
      <c r="S75" s="36"/>
      <c r="T75" s="40"/>
      <c r="U75" s="40"/>
      <c r="V75" s="58" t="s">
        <v>161</v>
      </c>
      <c r="W75" s="37">
        <v>45930</v>
      </c>
      <c r="X75" s="37"/>
      <c r="Y75" s="36">
        <v>80764397</v>
      </c>
      <c r="Z75" s="38" t="s">
        <v>631</v>
      </c>
      <c r="AA75" s="36" t="s">
        <v>632</v>
      </c>
      <c r="AB75" s="36" t="s">
        <v>169</v>
      </c>
      <c r="AC75" s="100" t="s">
        <v>633</v>
      </c>
      <c r="AD75" s="38" t="s">
        <v>126</v>
      </c>
      <c r="AE75" s="36" t="s">
        <v>113</v>
      </c>
      <c r="AF75" s="36" t="s">
        <v>127</v>
      </c>
      <c r="AG75" s="41" t="s">
        <v>109</v>
      </c>
      <c r="AH75" s="42"/>
      <c r="AI75" s="54" t="str">
        <f t="shared" ca="1" si="23"/>
        <v>NOTIFICACIÓN ELECTRÓNICA EFECTIVA</v>
      </c>
      <c r="AJ75" s="37" t="s">
        <v>99</v>
      </c>
      <c r="AK75" s="37">
        <v>46042</v>
      </c>
      <c r="AL75" s="37" t="s">
        <v>99</v>
      </c>
      <c r="AM75" s="53">
        <f>IF(AK75="","",WORKDAY(AK75,5,FESTIVOS_CO!A:A))</f>
        <v>46049</v>
      </c>
      <c r="AN75" s="37" t="s">
        <v>99</v>
      </c>
      <c r="AO75" s="37">
        <v>46042</v>
      </c>
      <c r="AP75" s="54" t="str">
        <f t="shared" ca="1" si="18"/>
        <v>NO PROCEDE CITACION</v>
      </c>
      <c r="AQ75" s="36"/>
      <c r="AR75" s="43"/>
      <c r="AS75" s="37"/>
      <c r="AT75" s="36"/>
      <c r="AU75" s="37"/>
      <c r="AV75" s="36"/>
      <c r="AW75" s="36"/>
      <c r="AX75" s="37"/>
      <c r="AY75" s="140" t="str">
        <f>IF(AU75="","",WORKDAY(AU75,5,FESTIVOS_CO!A:A))</f>
        <v/>
      </c>
      <c r="AZ75" s="54" t="str">
        <f t="shared" ca="1" si="14"/>
        <v>NO PROCEDE</v>
      </c>
      <c r="BA75" s="55" t="str">
        <f>IF(AX75="","",WORKDAY(AX75,5,FESTIVOS_CO!A:A))</f>
        <v/>
      </c>
      <c r="BB75" s="39"/>
      <c r="BC75" s="40"/>
      <c r="BD75" s="40"/>
      <c r="BE75" s="56" t="str">
        <f t="shared" ca="1" si="16"/>
        <v>NO PROCEDE</v>
      </c>
      <c r="BF75" s="37"/>
      <c r="BG75" s="45"/>
      <c r="BH75" s="37"/>
      <c r="BI75" s="36"/>
      <c r="BJ75" s="37"/>
      <c r="BK75" s="36"/>
      <c r="BL75" s="36"/>
      <c r="BM75" s="53" t="str">
        <f>IF(BJ75="","",WORKDAY(BJ75,5,FESTIVOS_CO!A:A))</f>
        <v/>
      </c>
      <c r="BN75" s="57" t="str">
        <f t="shared" ca="1" si="24"/>
        <v>NO PROCEDE</v>
      </c>
      <c r="BO75" s="54" t="str">
        <f t="shared" ca="1" si="25"/>
        <v>NO PROCEDE AVISO</v>
      </c>
      <c r="BP75" s="37"/>
      <c r="BQ75" s="53" t="str">
        <f>IF(BP75="","",WORKDAY(BP75,5,FESTIVOS_CO!A:A))</f>
        <v/>
      </c>
      <c r="BR75" s="37"/>
      <c r="BS75" s="36" t="s">
        <v>99</v>
      </c>
      <c r="BT75" s="38" t="s">
        <v>228</v>
      </c>
      <c r="BU75" s="58">
        <f>VLOOKUP(BT75,Hoja2!$C:$D,2,0)</f>
        <v>10</v>
      </c>
      <c r="BV75" s="80">
        <f>IF(
AND(AO75="",BD75="",BQ75=""),
"EN PROCESO NOTIFICACION / COMUNICACION",
IF(
BT75="",
"NO APLICA",
IF(
BU75=60,
IF(AO75&lt;&gt;"",AO75,IF(BD75&lt;&gt;"",BD75,BQ75))+60,
WORKDAY(
IF(AO75&lt;&gt;"",AO75,IF(BD75&lt;&gt;"",BD75,BQ75)),
BU75,
FESTIVOS_CO!A:A
)
)
))</f>
        <v>46056</v>
      </c>
      <c r="BW75" s="44"/>
      <c r="BX75" s="53"/>
      <c r="BY75" s="45"/>
      <c r="BZ75" s="37"/>
      <c r="CA75" s="54" t="str">
        <f t="shared" si="26"/>
        <v>PENDIENTE EJECUTORIA</v>
      </c>
      <c r="CB75" s="59" t="str">
        <f t="shared" si="17"/>
        <v/>
      </c>
      <c r="CC75" s="36"/>
      <c r="CD75" s="40"/>
      <c r="CE75" s="46"/>
      <c r="CF75" s="40"/>
      <c r="CG75" s="40"/>
      <c r="CH75" s="40"/>
      <c r="CI75" s="36"/>
      <c r="CJ75" s="47"/>
      <c r="CK75" s="40"/>
      <c r="CL75" s="40"/>
      <c r="CM75" s="40"/>
      <c r="CN75" s="40"/>
    </row>
    <row r="76" spans="1:92" ht="57" hidden="1">
      <c r="A76" s="49" t="str">
        <f t="shared" ca="1" si="19"/>
        <v>PENDIENTE EJECUTORIA</v>
      </c>
      <c r="B76" s="58" t="s">
        <v>152</v>
      </c>
      <c r="C76" s="37">
        <v>46042</v>
      </c>
      <c r="D76" s="37"/>
      <c r="E76" s="49" t="str">
        <f t="shared" si="20"/>
        <v>NOTIFICACIÓN ELECTRÓNICA</v>
      </c>
      <c r="F76" s="141">
        <f t="shared" si="21"/>
        <v>46042</v>
      </c>
      <c r="G76" s="49">
        <f t="shared" si="22"/>
        <v>0</v>
      </c>
      <c r="H76" s="51" t="str">
        <f ca="1">IF(
L76="",
"",
IF(
NETWORKDAYS(L76,IF(M76&lt;&gt;"",M76,TODAY()),FESTIVOS_CO!A:A)&gt;2,
"VENCIDO",
IF(
NETWORKDAYS(L76,IF(M76&lt;&gt;"",M76,TODAY()),FESTIVOS_CO!A:A)=2,
"ALERTA",
"A TIEMPO"
)))</f>
        <v>VENCIDO</v>
      </c>
      <c r="I76" s="178" t="s">
        <v>507</v>
      </c>
      <c r="J76" s="36" t="s">
        <v>158</v>
      </c>
      <c r="K76" s="37">
        <v>46037</v>
      </c>
      <c r="L76" s="50">
        <v>46038</v>
      </c>
      <c r="M76" s="37">
        <v>46042</v>
      </c>
      <c r="N76" s="52"/>
      <c r="O76" s="52"/>
      <c r="P76" s="36"/>
      <c r="Q76" s="36" t="s">
        <v>99</v>
      </c>
      <c r="R76" s="40"/>
      <c r="S76" s="36"/>
      <c r="T76" s="40"/>
      <c r="U76" s="40"/>
      <c r="V76" s="58" t="s">
        <v>159</v>
      </c>
      <c r="W76" s="37">
        <v>45929</v>
      </c>
      <c r="X76" s="37"/>
      <c r="Y76" s="36">
        <v>6257086</v>
      </c>
      <c r="Z76" s="38" t="s">
        <v>634</v>
      </c>
      <c r="AA76" s="36" t="s">
        <v>635</v>
      </c>
      <c r="AB76" s="36" t="s">
        <v>636</v>
      </c>
      <c r="AC76" s="100" t="s">
        <v>637</v>
      </c>
      <c r="AD76" s="38" t="s">
        <v>126</v>
      </c>
      <c r="AE76" s="36" t="s">
        <v>113</v>
      </c>
      <c r="AF76" s="36" t="s">
        <v>127</v>
      </c>
      <c r="AG76" s="41" t="s">
        <v>109</v>
      </c>
      <c r="AH76" s="42"/>
      <c r="AI76" s="54" t="str">
        <f t="shared" ca="1" si="23"/>
        <v>NOTIFICACIÓN ELECTRÓNICA EFECTIVA</v>
      </c>
      <c r="AJ76" s="37" t="s">
        <v>99</v>
      </c>
      <c r="AK76" s="37">
        <v>46042</v>
      </c>
      <c r="AL76" s="37" t="s">
        <v>99</v>
      </c>
      <c r="AM76" s="53">
        <f>IF(AK76="","",WORKDAY(AK76,5,FESTIVOS_CO!A:A))</f>
        <v>46049</v>
      </c>
      <c r="AN76" s="37" t="s">
        <v>99</v>
      </c>
      <c r="AO76" s="37">
        <v>46042</v>
      </c>
      <c r="AP76" s="54" t="str">
        <f t="shared" ca="1" si="18"/>
        <v>NO PROCEDE CITACION</v>
      </c>
      <c r="AQ76" s="36"/>
      <c r="AR76" s="43"/>
      <c r="AS76" s="37"/>
      <c r="AT76" s="36"/>
      <c r="AU76" s="37"/>
      <c r="AV76" s="36"/>
      <c r="AW76" s="36"/>
      <c r="AX76" s="37"/>
      <c r="AY76" s="140" t="str">
        <f>IF(AU76="","",WORKDAY(AU76,5,FESTIVOS_CO!A:A))</f>
        <v/>
      </c>
      <c r="AZ76" s="54" t="str">
        <f t="shared" ca="1" si="14"/>
        <v>NO PROCEDE</v>
      </c>
      <c r="BA76" s="55" t="str">
        <f>IF(AX76="","",WORKDAY(AX76,5,FESTIVOS_CO!A:A))</f>
        <v/>
      </c>
      <c r="BB76" s="39"/>
      <c r="BC76" s="40"/>
      <c r="BD76" s="40"/>
      <c r="BE76" s="56" t="str">
        <f t="shared" ca="1" si="16"/>
        <v>NO PROCEDE</v>
      </c>
      <c r="BF76" s="37"/>
      <c r="BG76" s="45"/>
      <c r="BH76" s="37"/>
      <c r="BI76" s="36"/>
      <c r="BJ76" s="37"/>
      <c r="BK76" s="36"/>
      <c r="BL76" s="36"/>
      <c r="BM76" s="53" t="str">
        <f>IF(BJ76="","",WORKDAY(BJ76,5,FESTIVOS_CO!A:A))</f>
        <v/>
      </c>
      <c r="BN76" s="57" t="str">
        <f t="shared" ca="1" si="24"/>
        <v>NO PROCEDE</v>
      </c>
      <c r="BO76" s="54" t="str">
        <f t="shared" ca="1" si="25"/>
        <v>NO PROCEDE AVISO</v>
      </c>
      <c r="BP76" s="37"/>
      <c r="BQ76" s="53" t="str">
        <f>IF(BP76="","",WORKDAY(BP76,5,FESTIVOS_CO!A:A))</f>
        <v/>
      </c>
      <c r="BR76" s="37"/>
      <c r="BS76" s="36" t="s">
        <v>99</v>
      </c>
      <c r="BT76" s="38" t="s">
        <v>228</v>
      </c>
      <c r="BU76" s="58">
        <f>VLOOKUP(BT76,Hoja2!$C:$D,2,0)</f>
        <v>10</v>
      </c>
      <c r="BV76" s="80">
        <f>IF(
AND(AO76="",BD76="",BQ76=""),
"EN PROCESO NOTIFICACION / COMUNICACION",
IF(
BT76="",
"NO APLICA",
IF(
BU76=60,
IF(AO76&lt;&gt;"",AO76,IF(BD76&lt;&gt;"",BD76,BQ76))+60,
WORKDAY(
IF(AO76&lt;&gt;"",AO76,IF(BD76&lt;&gt;"",BD76,BQ76)),
BU76,
FESTIVOS_CO!A:A
)
)
))</f>
        <v>46056</v>
      </c>
      <c r="BW76" s="44"/>
      <c r="BX76" s="53"/>
      <c r="BY76" s="45"/>
      <c r="BZ76" s="37"/>
      <c r="CA76" s="54" t="str">
        <f t="shared" si="26"/>
        <v>PENDIENTE EJECUTORIA</v>
      </c>
      <c r="CB76" s="59" t="str">
        <f t="shared" si="17"/>
        <v/>
      </c>
      <c r="CC76" s="36"/>
      <c r="CD76" s="40"/>
      <c r="CE76" s="46"/>
      <c r="CF76" s="40"/>
      <c r="CG76" s="40"/>
      <c r="CH76" s="40"/>
      <c r="CI76" s="36"/>
      <c r="CJ76" s="47"/>
      <c r="CK76" s="40"/>
      <c r="CL76" s="40"/>
      <c r="CM76" s="40"/>
      <c r="CN76" s="40"/>
    </row>
    <row r="77" spans="1:92" ht="57" hidden="1">
      <c r="A77" s="49" t="str">
        <f t="shared" ca="1" si="19"/>
        <v>PENDIENTE EJECUTORIA</v>
      </c>
      <c r="B77" s="58" t="s">
        <v>152</v>
      </c>
      <c r="C77" s="37">
        <v>46043</v>
      </c>
      <c r="D77" s="37"/>
      <c r="E77" s="49" t="str">
        <f t="shared" si="20"/>
        <v>NOTIFICACIÓN ELECTRÓNICA</v>
      </c>
      <c r="F77" s="141">
        <f t="shared" si="21"/>
        <v>46043</v>
      </c>
      <c r="G77" s="49">
        <f t="shared" si="22"/>
        <v>0</v>
      </c>
      <c r="H77" s="51" t="str">
        <f ca="1">IF(
L77="",
"",
IF(
NETWORKDAYS(L77,IF(M77&lt;&gt;"",M77,TODAY()),FESTIVOS_CO!A:A)&gt;2,
"VENCIDO",
IF(
NETWORKDAYS(L77,IF(M77&lt;&gt;"",M77,TODAY()),FESTIVOS_CO!A:A)=2,
"ALERTA",
"A TIEMPO"
)))</f>
        <v>VENCIDO</v>
      </c>
      <c r="I77" s="36" t="s">
        <v>638</v>
      </c>
      <c r="J77" s="36" t="s">
        <v>156</v>
      </c>
      <c r="K77" s="37">
        <v>46037</v>
      </c>
      <c r="L77" s="50">
        <v>46038</v>
      </c>
      <c r="M77" s="37">
        <v>46043</v>
      </c>
      <c r="N77" s="52"/>
      <c r="O77" s="52"/>
      <c r="P77" s="36"/>
      <c r="Q77" s="36" t="s">
        <v>99</v>
      </c>
      <c r="R77" s="40"/>
      <c r="S77" s="36"/>
      <c r="T77" s="40"/>
      <c r="U77" s="40"/>
      <c r="V77" s="58" t="s">
        <v>157</v>
      </c>
      <c r="W77" s="37">
        <v>45925</v>
      </c>
      <c r="X77" s="37"/>
      <c r="Y77" s="36">
        <v>79745730</v>
      </c>
      <c r="Z77" s="36" t="s">
        <v>639</v>
      </c>
      <c r="AA77" s="100" t="s">
        <v>640</v>
      </c>
      <c r="AB77" s="36" t="s">
        <v>104</v>
      </c>
      <c r="AC77" s="100" t="s">
        <v>641</v>
      </c>
      <c r="AD77" s="38" t="s">
        <v>126</v>
      </c>
      <c r="AE77" s="36" t="s">
        <v>113</v>
      </c>
      <c r="AF77" s="36" t="s">
        <v>127</v>
      </c>
      <c r="AG77" s="41" t="s">
        <v>109</v>
      </c>
      <c r="AH77" s="42"/>
      <c r="AI77" s="54" t="str">
        <f t="shared" ca="1" si="23"/>
        <v>NOTIFICACIÓN ELECTRÓNICA EFECTIVA</v>
      </c>
      <c r="AJ77" s="37" t="s">
        <v>99</v>
      </c>
      <c r="AK77" s="37">
        <v>46043</v>
      </c>
      <c r="AL77" s="37" t="s">
        <v>99</v>
      </c>
      <c r="AM77" s="53">
        <f>IF(AK77="","",WORKDAY(AK77,5,FESTIVOS_CO!A:A))</f>
        <v>46050</v>
      </c>
      <c r="AN77" s="37" t="s">
        <v>99</v>
      </c>
      <c r="AO77" s="37">
        <v>46043</v>
      </c>
      <c r="AP77" s="54" t="str">
        <f t="shared" ca="1" si="18"/>
        <v>NO PROCEDE CITACION</v>
      </c>
      <c r="AQ77" s="36"/>
      <c r="AR77" s="43"/>
      <c r="AS77" s="37"/>
      <c r="AT77" s="36"/>
      <c r="AU77" s="37"/>
      <c r="AV77" s="36"/>
      <c r="AW77" s="36"/>
      <c r="AX77" s="37"/>
      <c r="AY77" s="140" t="str">
        <f>IF(AU77="","",WORKDAY(AU77,5,FESTIVOS_CO!A:A))</f>
        <v/>
      </c>
      <c r="AZ77" s="54" t="str">
        <f t="shared" ref="AZ77:AZ139" ca="1" si="27">IF(
AND(BB77="SI",BC77&lt;&gt;"",BD77&lt;&gt;""),
"NOTIFICACIÓN PERSONAL COMPLETA",
IF(
AND(AO77="",AX77="",BQ77="",BC77&lt;&gt;"",BD77&lt;&gt;""),
"NOTIFICADO POR CONDUCTA CONCLUYENTE",
IF(AP77="NO PROCEDE CITACION",
"NO PROCEDE",
IF(AP77="NO APLICA",
"NO APLICA",
IF(AW77="NO",
"HACER AVISO",
IF(AQ77="",
"PENDIENTE GESTIONAR CITACIÓN",
IF(AS77="",
"PENDIENTE FIRMA",
IF(AR77="",
"PENDIENTE REVISIÓN",
IF(AT77="",
"PENDIENTE RADICAR",
"CITACIÓN COMPLETA EN ESPERA PRESENTACION PERSONAL"
)))))))))</f>
        <v>NO PROCEDE</v>
      </c>
      <c r="BA77" s="55" t="str">
        <f>IF(AX77="","",WORKDAY(AX77,5,FESTIVOS_CO!A:A))</f>
        <v/>
      </c>
      <c r="BB77" s="39"/>
      <c r="BC77" s="40"/>
      <c r="BD77" s="40"/>
      <c r="BE77" s="56" t="str">
        <f t="shared" ca="1" si="16"/>
        <v>NO PROCEDE</v>
      </c>
      <c r="BF77" s="37"/>
      <c r="BG77" s="45"/>
      <c r="BH77" s="37"/>
      <c r="BI77" s="36"/>
      <c r="BJ77" s="37"/>
      <c r="BK77" s="36"/>
      <c r="BL77" s="36"/>
      <c r="BM77" s="53" t="str">
        <f>IF(BJ77="","",WORKDAY(BJ77,5,FESTIVOS_CO!A:A))</f>
        <v/>
      </c>
      <c r="BN77" s="57" t="str">
        <f t="shared" ca="1" si="24"/>
        <v>NO PROCEDE</v>
      </c>
      <c r="BO77" s="54" t="str">
        <f t="shared" ca="1" si="25"/>
        <v>NO PROCEDE AVISO</v>
      </c>
      <c r="BP77" s="37"/>
      <c r="BQ77" s="53" t="str">
        <f>IF(BP77="","",WORKDAY(BP77,5,FESTIVOS_CO!A:A))</f>
        <v/>
      </c>
      <c r="BR77" s="37"/>
      <c r="BS77" s="36" t="s">
        <v>99</v>
      </c>
      <c r="BT77" s="38" t="s">
        <v>228</v>
      </c>
      <c r="BU77" s="58">
        <f>VLOOKUP(BT77,Hoja2!$C:$D,2,0)</f>
        <v>10</v>
      </c>
      <c r="BV77" s="80">
        <f>IF(
AND(AO77="",BD77="",BQ77=""),
"EN PROCESO NOTIFICACION / COMUNICACION",
IF(
BT77="",
"NO APLICA",
IF(
BU77=60,
IF(AO77&lt;&gt;"",AO77,IF(BD77&lt;&gt;"",BD77,BQ77))+60,
WORKDAY(
IF(AO77&lt;&gt;"",AO77,IF(BD77&lt;&gt;"",BD77,BQ77)),
BU77,
FESTIVOS_CO!A:A
)
)
))</f>
        <v>46057</v>
      </c>
      <c r="BW77" s="44"/>
      <c r="BX77" s="53"/>
      <c r="BY77" s="45"/>
      <c r="BZ77" s="37"/>
      <c r="CA77" s="54" t="str">
        <f t="shared" si="26"/>
        <v>PENDIENTE EJECUTORIA</v>
      </c>
      <c r="CB77" s="59" t="str">
        <f t="shared" si="17"/>
        <v/>
      </c>
      <c r="CC77" s="36"/>
      <c r="CD77" s="40"/>
      <c r="CE77" s="46"/>
      <c r="CF77" s="40"/>
      <c r="CG77" s="40"/>
      <c r="CH77" s="40"/>
      <c r="CI77" s="36"/>
      <c r="CJ77" s="47"/>
      <c r="CK77" s="40"/>
      <c r="CL77" s="40"/>
      <c r="CM77" s="40"/>
      <c r="CN77" s="40"/>
    </row>
    <row r="78" spans="1:92" ht="57" hidden="1">
      <c r="A78" s="49" t="str">
        <f t="shared" ca="1" si="19"/>
        <v>PENDIENTE EJECUTORIA</v>
      </c>
      <c r="B78" s="58" t="s">
        <v>152</v>
      </c>
      <c r="C78" s="37">
        <v>46043</v>
      </c>
      <c r="D78" s="37"/>
      <c r="E78" s="49" t="str">
        <f t="shared" si="20"/>
        <v>NOTIFICACIÓN ELECTRÓNICA</v>
      </c>
      <c r="F78" s="141">
        <f t="shared" si="21"/>
        <v>46043</v>
      </c>
      <c r="G78" s="49">
        <f t="shared" si="22"/>
        <v>0</v>
      </c>
      <c r="H78" s="51" t="str">
        <f ca="1">IF(
L78="",
"",
IF(
NETWORKDAYS(L78,IF(M78&lt;&gt;"",M78,TODAY()),FESTIVOS_CO!A:A)&gt;2,
"VENCIDO",
IF(
NETWORKDAYS(L78,IF(M78&lt;&gt;"",M78,TODAY()),FESTIVOS_CO!A:A)=2,
"ALERTA",
"A TIEMPO"
)))</f>
        <v>VENCIDO</v>
      </c>
      <c r="I78" s="36" t="s">
        <v>638</v>
      </c>
      <c r="J78" s="36" t="s">
        <v>153</v>
      </c>
      <c r="K78" s="37">
        <v>46037</v>
      </c>
      <c r="L78" s="50">
        <v>46038</v>
      </c>
      <c r="M78" s="37">
        <v>46043</v>
      </c>
      <c r="N78" s="52"/>
      <c r="O78" s="52"/>
      <c r="P78" s="36"/>
      <c r="Q78" s="36" t="s">
        <v>99</v>
      </c>
      <c r="R78" s="40"/>
      <c r="S78" s="36"/>
      <c r="T78" s="40"/>
      <c r="U78" s="40"/>
      <c r="V78" s="58" t="s">
        <v>154</v>
      </c>
      <c r="W78" s="37">
        <v>45924</v>
      </c>
      <c r="X78" s="37"/>
      <c r="Y78" s="36">
        <v>86062330</v>
      </c>
      <c r="Z78" s="38" t="s">
        <v>642</v>
      </c>
      <c r="AA78" s="38" t="s">
        <v>643</v>
      </c>
      <c r="AB78" s="36" t="s">
        <v>629</v>
      </c>
      <c r="AC78" s="100" t="s">
        <v>644</v>
      </c>
      <c r="AD78" s="38" t="s">
        <v>126</v>
      </c>
      <c r="AE78" s="36" t="s">
        <v>113</v>
      </c>
      <c r="AF78" s="36" t="s">
        <v>127</v>
      </c>
      <c r="AG78" s="41" t="s">
        <v>109</v>
      </c>
      <c r="AH78" s="42"/>
      <c r="AI78" s="54" t="str">
        <f t="shared" ca="1" si="23"/>
        <v>NOTIFICACIÓN ELECTRÓNICA EFECTIVA</v>
      </c>
      <c r="AJ78" s="37" t="s">
        <v>99</v>
      </c>
      <c r="AK78" s="37">
        <v>46043</v>
      </c>
      <c r="AL78" s="37" t="s">
        <v>99</v>
      </c>
      <c r="AM78" s="53">
        <f>IF(AK78="","",WORKDAY(AK78,5,FESTIVOS_CO!A:A))</f>
        <v>46050</v>
      </c>
      <c r="AN78" s="37" t="s">
        <v>99</v>
      </c>
      <c r="AO78" s="37">
        <v>46043</v>
      </c>
      <c r="AP78" s="54" t="str">
        <f t="shared" ca="1" si="18"/>
        <v>NO PROCEDE CITACION</v>
      </c>
      <c r="AQ78" s="36"/>
      <c r="AR78" s="43"/>
      <c r="AS78" s="37"/>
      <c r="AT78" s="36"/>
      <c r="AU78" s="37"/>
      <c r="AV78" s="36"/>
      <c r="AW78" s="36"/>
      <c r="AX78" s="37"/>
      <c r="AY78" s="140" t="str">
        <f>IF(AU78="","",WORKDAY(AU78,5,FESTIVOS_CO!A:A))</f>
        <v/>
      </c>
      <c r="AZ78" s="54" t="str">
        <f t="shared" ca="1" si="27"/>
        <v>NO PROCEDE</v>
      </c>
      <c r="BA78" s="55" t="str">
        <f>IF(AX78="","",WORKDAY(AX78,5,FESTIVOS_CO!A:A))</f>
        <v/>
      </c>
      <c r="BB78" s="39"/>
      <c r="BC78" s="40"/>
      <c r="BD78" s="40"/>
      <c r="BE78" s="56" t="str">
        <f t="shared" ca="1" si="16"/>
        <v>NO PROCEDE</v>
      </c>
      <c r="BF78" s="37"/>
      <c r="BG78" s="45"/>
      <c r="BH78" s="37"/>
      <c r="BI78" s="36"/>
      <c r="BJ78" s="37"/>
      <c r="BK78" s="36"/>
      <c r="BL78" s="36"/>
      <c r="BM78" s="53" t="str">
        <f>IF(BJ78="","",WORKDAY(BJ78,5,FESTIVOS_CO!A:A))</f>
        <v/>
      </c>
      <c r="BN78" s="57" t="str">
        <f t="shared" ca="1" si="24"/>
        <v>NO PROCEDE</v>
      </c>
      <c r="BO78" s="54" t="str">
        <f t="shared" ca="1" si="25"/>
        <v>NO PROCEDE AVISO</v>
      </c>
      <c r="BP78" s="37"/>
      <c r="BQ78" s="53" t="str">
        <f>IF(BP78="","",WORKDAY(BP78,5,FESTIVOS_CO!A:A))</f>
        <v/>
      </c>
      <c r="BR78" s="37"/>
      <c r="BS78" s="36" t="s">
        <v>99</v>
      </c>
      <c r="BT78" s="38" t="s">
        <v>228</v>
      </c>
      <c r="BU78" s="58">
        <f>VLOOKUP(BT78,Hoja2!$C:$D,2,0)</f>
        <v>10</v>
      </c>
      <c r="BV78" s="80">
        <f>IF(
AND(AO78="",BD78="",BQ78=""),
"EN PROCESO NOTIFICACION / COMUNICACION",
IF(
BT78="",
"NO APLICA",
IF(
BU78=60,
IF(AO78&lt;&gt;"",AO78,IF(BD78&lt;&gt;"",BD78,BQ78))+60,
WORKDAY(
IF(AO78&lt;&gt;"",AO78,IF(BD78&lt;&gt;"",BD78,BQ78)),
BU78,
FESTIVOS_CO!A:A
)
)
))</f>
        <v>46057</v>
      </c>
      <c r="BW78" s="44"/>
      <c r="BX78" s="53"/>
      <c r="BY78" s="45"/>
      <c r="BZ78" s="37"/>
      <c r="CA78" s="54" t="str">
        <f t="shared" si="26"/>
        <v>PENDIENTE EJECUTORIA</v>
      </c>
      <c r="CB78" s="59" t="str">
        <f t="shared" si="17"/>
        <v/>
      </c>
      <c r="CC78" s="36"/>
      <c r="CD78" s="40"/>
      <c r="CE78" s="46"/>
      <c r="CF78" s="40"/>
      <c r="CG78" s="40"/>
      <c r="CH78" s="40"/>
      <c r="CI78" s="36"/>
      <c r="CJ78" s="47"/>
      <c r="CK78" s="40"/>
      <c r="CL78" s="40"/>
      <c r="CM78" s="40"/>
      <c r="CN78" s="40"/>
    </row>
    <row r="79" spans="1:92" ht="57" hidden="1">
      <c r="A79" s="49" t="str">
        <f t="shared" ca="1" si="19"/>
        <v>PENDIENTE HACER EJECUTORIA</v>
      </c>
      <c r="B79" s="58" t="s">
        <v>389</v>
      </c>
      <c r="C79" s="37">
        <v>46041</v>
      </c>
      <c r="D79" s="37"/>
      <c r="E79" s="49" t="str">
        <f t="shared" si="20"/>
        <v>NOTIFICACIÓN ELECTRÓNICA</v>
      </c>
      <c r="F79" s="141">
        <f t="shared" si="21"/>
        <v>46051</v>
      </c>
      <c r="G79" s="49">
        <f t="shared" si="22"/>
        <v>10</v>
      </c>
      <c r="H79" s="51" t="str">
        <f ca="1">IF(
L79="",
"",
IF(
NETWORKDAYS(L79,IF(M79&lt;&gt;"",M79,TODAY()),FESTIVOS_CO!A:A)&gt;2,
"VENCIDO",
IF(
NETWORKDAYS(L79,IF(M79&lt;&gt;"",M79,TODAY()),FESTIVOS_CO!A:A)=2,
"ALERTA",
"A TIEMPO"
)))</f>
        <v>ALERTA</v>
      </c>
      <c r="I79" s="62" t="s">
        <v>645</v>
      </c>
      <c r="J79" s="36" t="s">
        <v>646</v>
      </c>
      <c r="K79" s="37">
        <v>46037</v>
      </c>
      <c r="L79" s="50">
        <v>46038</v>
      </c>
      <c r="M79" s="37">
        <v>46041</v>
      </c>
      <c r="N79" s="52"/>
      <c r="O79" s="52"/>
      <c r="P79" s="36"/>
      <c r="Q79" s="36" t="s">
        <v>99</v>
      </c>
      <c r="R79" s="62" t="s">
        <v>647</v>
      </c>
      <c r="S79" s="36" t="s">
        <v>99</v>
      </c>
      <c r="T79" s="37">
        <v>46049</v>
      </c>
      <c r="U79" s="62" t="s">
        <v>120</v>
      </c>
      <c r="V79" s="81" t="s">
        <v>648</v>
      </c>
      <c r="W79" s="63">
        <v>45924</v>
      </c>
      <c r="X79" s="63"/>
      <c r="Y79" s="40">
        <v>79683405</v>
      </c>
      <c r="Z79" s="36" t="s">
        <v>649</v>
      </c>
      <c r="AA79" s="62" t="s">
        <v>650</v>
      </c>
      <c r="AB79" s="40" t="s">
        <v>651</v>
      </c>
      <c r="AC79" s="69" t="s">
        <v>652</v>
      </c>
      <c r="AD79" s="62" t="s">
        <v>126</v>
      </c>
      <c r="AE79" s="40" t="s">
        <v>653</v>
      </c>
      <c r="AF79" s="40" t="s">
        <v>127</v>
      </c>
      <c r="AG79" s="41" t="s">
        <v>109</v>
      </c>
      <c r="AH79" s="42"/>
      <c r="AI79" s="54" t="str">
        <f t="shared" ca="1" si="23"/>
        <v>NOTIFICACIÓN ELECTRÓNICA EFECTIVA</v>
      </c>
      <c r="AJ79" s="37" t="s">
        <v>99</v>
      </c>
      <c r="AK79" s="37">
        <v>46050</v>
      </c>
      <c r="AL79" s="37" t="s">
        <v>99</v>
      </c>
      <c r="AM79" s="53">
        <f>IF(AK79="","",WORKDAY(AK79,5,FESTIVOS_CO!A:A))</f>
        <v>46057</v>
      </c>
      <c r="AN79" s="37" t="s">
        <v>99</v>
      </c>
      <c r="AO79" s="37">
        <v>46051</v>
      </c>
      <c r="AP79" s="54" t="str">
        <f t="shared" ca="1" si="18"/>
        <v>NO PROCEDE CITACION</v>
      </c>
      <c r="AQ79" s="36"/>
      <c r="AR79" s="43"/>
      <c r="AS79" s="37"/>
      <c r="AT79" s="36"/>
      <c r="AU79" s="37"/>
      <c r="AV79" s="36"/>
      <c r="AW79" s="36"/>
      <c r="AX79" s="37"/>
      <c r="AY79" s="140" t="str">
        <f>IF(AU79="","",WORKDAY(AU79,5,FESTIVOS_CO!A:A))</f>
        <v/>
      </c>
      <c r="AZ79" s="54" t="str">
        <f t="shared" ca="1" si="27"/>
        <v>NO PROCEDE</v>
      </c>
      <c r="BA79" s="55" t="str">
        <f>IF(AX79="","",WORKDAY(AX79,5,FESTIVOS_CO!A:A))</f>
        <v/>
      </c>
      <c r="BB79" s="39"/>
      <c r="BC79" s="40"/>
      <c r="BD79" s="40"/>
      <c r="BE79" s="56" t="str">
        <f t="shared" ca="1" si="16"/>
        <v>NO PROCEDE</v>
      </c>
      <c r="BF79" s="37"/>
      <c r="BG79" s="45"/>
      <c r="BH79" s="37"/>
      <c r="BI79" s="36"/>
      <c r="BJ79" s="37"/>
      <c r="BK79" s="36"/>
      <c r="BL79" s="36"/>
      <c r="BM79" s="53" t="str">
        <f>IF(BJ79="","",WORKDAY(BJ79,5,FESTIVOS_CO!A:A))</f>
        <v/>
      </c>
      <c r="BN79" s="57" t="str">
        <f t="shared" ca="1" si="24"/>
        <v>NO PROCEDE</v>
      </c>
      <c r="BO79" s="54" t="str">
        <f t="shared" ca="1" si="25"/>
        <v>NO PROCEDE AVISO</v>
      </c>
      <c r="BP79" s="37"/>
      <c r="BQ79" s="53" t="str">
        <f>IF(BP79="","",WORKDAY(BP79,5,FESTIVOS_CO!A:A))</f>
        <v/>
      </c>
      <c r="BR79" s="37"/>
      <c r="BS79" s="36" t="s">
        <v>99</v>
      </c>
      <c r="BT79" s="38" t="s">
        <v>228</v>
      </c>
      <c r="BU79" s="58">
        <f>VLOOKUP(BT79,Hoja2!$C:$D,2,0)</f>
        <v>10</v>
      </c>
      <c r="BV79" s="80">
        <f>IF(
AND(AO79="",BD79="",BQ79=""),
"EN PROCESO NOTIFICACION / COMUNICACION",
IF(
BT79="",
"NO APLICA",
IF(
BU79=60,
IF(AO79&lt;&gt;"",AO79,IF(BD79&lt;&gt;"",BD79,BQ79))+60,
WORKDAY(
IF(AO79&lt;&gt;"",AO79,IF(BD79&lt;&gt;"",BD79,BQ79)),
BU79,
FESTIVOS_CO!A:A
)
)
))</f>
        <v>46065</v>
      </c>
      <c r="BW79" s="36" t="s">
        <v>99</v>
      </c>
      <c r="BX79" s="53"/>
      <c r="BY79" s="45"/>
      <c r="BZ79" s="37"/>
      <c r="CA79" s="54" t="str">
        <f t="shared" si="26"/>
        <v>PENDIENTE HACER EJECUTORIA</v>
      </c>
      <c r="CB79" s="59" t="str">
        <f t="shared" si="17"/>
        <v/>
      </c>
      <c r="CC79" s="36"/>
      <c r="CD79" s="40"/>
      <c r="CE79" s="46"/>
      <c r="CF79" s="40"/>
      <c r="CG79" s="40"/>
      <c r="CH79" s="40"/>
      <c r="CI79" s="36"/>
      <c r="CJ79" s="47"/>
      <c r="CK79" s="40"/>
      <c r="CL79" s="40"/>
      <c r="CM79" s="40"/>
      <c r="CN79" s="40"/>
    </row>
    <row r="80" spans="1:92" ht="57" hidden="1">
      <c r="A80" s="49" t="str">
        <f t="shared" ca="1" si="19"/>
        <v>PENDIENTE HACER EJECUTORIA</v>
      </c>
      <c r="B80" s="58" t="s">
        <v>389</v>
      </c>
      <c r="C80" s="37">
        <v>46041</v>
      </c>
      <c r="D80" s="37"/>
      <c r="E80" s="49" t="str">
        <f t="shared" si="20"/>
        <v>NOTIFICACIÓN ELECTRÓNICA</v>
      </c>
      <c r="F80" s="141">
        <f t="shared" si="21"/>
        <v>46041</v>
      </c>
      <c r="G80" s="49">
        <f t="shared" si="22"/>
        <v>0</v>
      </c>
      <c r="H80" s="51" t="str">
        <f ca="1">IF(
L80="",
"",
IF(
NETWORKDAYS(L80,IF(M80&lt;&gt;"",M80,TODAY()),FESTIVOS_CO!A:A)&gt;2,
"VENCIDO",
IF(
NETWORKDAYS(L80,IF(M80&lt;&gt;"",M80,TODAY()),FESTIVOS_CO!A:A)=2,
"ALERTA",
"A TIEMPO"
)))</f>
        <v>ALERTA</v>
      </c>
      <c r="I80" s="62" t="s">
        <v>654</v>
      </c>
      <c r="J80" s="36" t="s">
        <v>655</v>
      </c>
      <c r="K80" s="37">
        <v>46037</v>
      </c>
      <c r="L80" s="50">
        <v>46038</v>
      </c>
      <c r="M80" s="37">
        <v>46041</v>
      </c>
      <c r="N80" s="52"/>
      <c r="O80" s="52"/>
      <c r="P80" s="36"/>
      <c r="Q80" s="36" t="s">
        <v>99</v>
      </c>
      <c r="R80" s="40"/>
      <c r="S80" s="36"/>
      <c r="T80" s="40"/>
      <c r="U80" s="62" t="s">
        <v>120</v>
      </c>
      <c r="V80" s="81" t="s">
        <v>656</v>
      </c>
      <c r="W80" s="63">
        <v>45924</v>
      </c>
      <c r="X80" s="63"/>
      <c r="Y80" s="40">
        <v>52989490</v>
      </c>
      <c r="Z80" s="36" t="s">
        <v>657</v>
      </c>
      <c r="AA80" s="40" t="s">
        <v>658</v>
      </c>
      <c r="AB80" s="40" t="s">
        <v>268</v>
      </c>
      <c r="AC80" s="69" t="s">
        <v>659</v>
      </c>
      <c r="AD80" s="62" t="s">
        <v>126</v>
      </c>
      <c r="AE80" s="40" t="s">
        <v>653</v>
      </c>
      <c r="AF80" s="40" t="s">
        <v>127</v>
      </c>
      <c r="AG80" s="41" t="s">
        <v>109</v>
      </c>
      <c r="AH80" s="42"/>
      <c r="AI80" s="54" t="str">
        <f t="shared" ca="1" si="23"/>
        <v>NOTIFICACIÓN ELECTRÓNICA EFECTIVA</v>
      </c>
      <c r="AJ80" s="37" t="s">
        <v>99</v>
      </c>
      <c r="AK80" s="37">
        <v>46041</v>
      </c>
      <c r="AL80" s="37" t="s">
        <v>99</v>
      </c>
      <c r="AM80" s="53">
        <f>IF(AK80="","",WORKDAY(AK80,5,FESTIVOS_CO!A:A))</f>
        <v>46048</v>
      </c>
      <c r="AN80" s="37" t="s">
        <v>99</v>
      </c>
      <c r="AO80" s="37">
        <v>46041</v>
      </c>
      <c r="AP80" s="54" t="str">
        <f t="shared" ca="1" si="18"/>
        <v>NO PROCEDE CITACION</v>
      </c>
      <c r="AQ80" s="36"/>
      <c r="AR80" s="43"/>
      <c r="AS80" s="37"/>
      <c r="AT80" s="36"/>
      <c r="AU80" s="37"/>
      <c r="AV80" s="36"/>
      <c r="AW80" s="36"/>
      <c r="AX80" s="37"/>
      <c r="AY80" s="140" t="str">
        <f>IF(AU80="","",WORKDAY(AU80,5,FESTIVOS_CO!A:A))</f>
        <v/>
      </c>
      <c r="AZ80" s="54" t="str">
        <f t="shared" ca="1" si="27"/>
        <v>NO PROCEDE</v>
      </c>
      <c r="BA80" s="55" t="str">
        <f>IF(AX80="","",WORKDAY(AX80,5,FESTIVOS_CO!A:A))</f>
        <v/>
      </c>
      <c r="BB80" s="39"/>
      <c r="BC80" s="40"/>
      <c r="BD80" s="40"/>
      <c r="BE80" s="56" t="str">
        <f t="shared" ca="1" si="16"/>
        <v>NO PROCEDE</v>
      </c>
      <c r="BF80" s="37"/>
      <c r="BG80" s="45"/>
      <c r="BH80" s="37"/>
      <c r="BI80" s="36"/>
      <c r="BJ80" s="37"/>
      <c r="BK80" s="36"/>
      <c r="BL80" s="36"/>
      <c r="BM80" s="53" t="str">
        <f>IF(BJ80="","",WORKDAY(BJ80,5,FESTIVOS_CO!A:A))</f>
        <v/>
      </c>
      <c r="BN80" s="57" t="str">
        <f t="shared" ca="1" si="24"/>
        <v>NO PROCEDE</v>
      </c>
      <c r="BO80" s="54" t="str">
        <f t="shared" ca="1" si="25"/>
        <v>NO PROCEDE AVISO</v>
      </c>
      <c r="BP80" s="37"/>
      <c r="BQ80" s="53" t="str">
        <f>IF(BP80="","",WORKDAY(BP80,5,FESTIVOS_CO!A:A))</f>
        <v/>
      </c>
      <c r="BR80" s="37"/>
      <c r="BS80" s="36" t="s">
        <v>99</v>
      </c>
      <c r="BT80" s="38" t="s">
        <v>228</v>
      </c>
      <c r="BU80" s="58">
        <f>VLOOKUP(BT80,Hoja2!$C:$D,2,0)</f>
        <v>10</v>
      </c>
      <c r="BV80" s="80">
        <f>IF(
AND(AO80="",BD80="",BQ80=""),
"EN PROCESO NOTIFICACION / COMUNICACION",
IF(
BT80="",
"NO APLICA",
IF(
BU80=60,
IF(AO80&lt;&gt;"",AO80,IF(BD80&lt;&gt;"",BD80,BQ80))+60,
WORKDAY(
IF(AO80&lt;&gt;"",AO80,IF(BD80&lt;&gt;"",BD80,BQ80)),
BU80,
FESTIVOS_CO!A:A
)
)
))</f>
        <v>46055</v>
      </c>
      <c r="BW80" s="36" t="s">
        <v>99</v>
      </c>
      <c r="BX80" s="53"/>
      <c r="BY80" s="45"/>
      <c r="BZ80" s="37"/>
      <c r="CA80" s="54" t="str">
        <f t="shared" si="26"/>
        <v>PENDIENTE HACER EJECUTORIA</v>
      </c>
      <c r="CB80" s="59" t="str">
        <f t="shared" si="17"/>
        <v/>
      </c>
      <c r="CC80" s="36"/>
      <c r="CD80" s="40"/>
      <c r="CE80" s="46"/>
      <c r="CF80" s="40"/>
      <c r="CG80" s="40"/>
      <c r="CH80" s="40"/>
      <c r="CI80" s="36"/>
      <c r="CJ80" s="47"/>
      <c r="CK80" s="40"/>
      <c r="CL80" s="40"/>
      <c r="CM80" s="40"/>
      <c r="CN80" s="40"/>
    </row>
    <row r="81" spans="1:92" ht="57" hidden="1">
      <c r="A81" s="49" t="str">
        <f t="shared" ca="1" si="19"/>
        <v>PENDIENTE HACER EJECUTORIA</v>
      </c>
      <c r="B81" s="58" t="s">
        <v>389</v>
      </c>
      <c r="C81" s="37">
        <v>46041</v>
      </c>
      <c r="D81" s="37"/>
      <c r="E81" s="49" t="str">
        <f t="shared" si="20"/>
        <v>NOTIFICACIÓN ELECTRÓNICA</v>
      </c>
      <c r="F81" s="141">
        <f t="shared" si="21"/>
        <v>46041</v>
      </c>
      <c r="G81" s="49">
        <f t="shared" si="22"/>
        <v>0</v>
      </c>
      <c r="H81" s="51" t="str">
        <f ca="1">IF(
L81="",
"",
IF(
NETWORKDAYS(L81,IF(M81&lt;&gt;"",M81,TODAY()),FESTIVOS_CO!A:A)&gt;2,
"VENCIDO",
IF(
NETWORKDAYS(L81,IF(M81&lt;&gt;"",M81,TODAY()),FESTIVOS_CO!A:A)=2,
"ALERTA",
"A TIEMPO"
)))</f>
        <v>ALERTA</v>
      </c>
      <c r="I81" s="62" t="s">
        <v>654</v>
      </c>
      <c r="J81" s="36" t="s">
        <v>660</v>
      </c>
      <c r="K81" s="37">
        <v>46037</v>
      </c>
      <c r="L81" s="50">
        <v>46038</v>
      </c>
      <c r="M81" s="37">
        <v>46041</v>
      </c>
      <c r="N81" s="52"/>
      <c r="O81" s="52"/>
      <c r="P81" s="36"/>
      <c r="Q81" s="36" t="s">
        <v>99</v>
      </c>
      <c r="R81" s="40"/>
      <c r="S81" s="36"/>
      <c r="T81" s="40"/>
      <c r="U81" s="62" t="s">
        <v>120</v>
      </c>
      <c r="V81" s="81" t="s">
        <v>661</v>
      </c>
      <c r="W81" s="63">
        <v>45924</v>
      </c>
      <c r="X81" s="63"/>
      <c r="Y81" s="40">
        <v>1117494070</v>
      </c>
      <c r="Z81" s="36" t="s">
        <v>662</v>
      </c>
      <c r="AA81" s="40" t="s">
        <v>663</v>
      </c>
      <c r="AB81" s="40" t="s">
        <v>651</v>
      </c>
      <c r="AC81" s="69" t="s">
        <v>664</v>
      </c>
      <c r="AD81" s="62" t="s">
        <v>126</v>
      </c>
      <c r="AE81" s="40" t="s">
        <v>653</v>
      </c>
      <c r="AF81" s="40" t="s">
        <v>127</v>
      </c>
      <c r="AG81" s="41" t="s">
        <v>109</v>
      </c>
      <c r="AH81" s="42"/>
      <c r="AI81" s="54" t="str">
        <f t="shared" ca="1" si="23"/>
        <v>NOTIFICACIÓN ELECTRÓNICA EFECTIVA</v>
      </c>
      <c r="AJ81" s="37" t="s">
        <v>99</v>
      </c>
      <c r="AK81" s="37">
        <v>46041</v>
      </c>
      <c r="AL81" s="37" t="s">
        <v>99</v>
      </c>
      <c r="AM81" s="53">
        <f>IF(AK81="","",WORKDAY(AK81,5,FESTIVOS_CO!A:A))</f>
        <v>46048</v>
      </c>
      <c r="AN81" s="37" t="s">
        <v>99</v>
      </c>
      <c r="AO81" s="37">
        <v>46041</v>
      </c>
      <c r="AP81" s="54" t="str">
        <f t="shared" ca="1" si="18"/>
        <v>NO PROCEDE CITACION</v>
      </c>
      <c r="AQ81" s="36"/>
      <c r="AR81" s="43"/>
      <c r="AS81" s="37"/>
      <c r="AT81" s="36"/>
      <c r="AU81" s="37"/>
      <c r="AV81" s="36"/>
      <c r="AW81" s="36"/>
      <c r="AX81" s="37"/>
      <c r="AY81" s="140" t="str">
        <f>IF(AU81="","",WORKDAY(AU81,5,FESTIVOS_CO!A:A))</f>
        <v/>
      </c>
      <c r="AZ81" s="54" t="str">
        <f t="shared" ca="1" si="27"/>
        <v>NO PROCEDE</v>
      </c>
      <c r="BA81" s="55" t="str">
        <f>IF(AX81="","",WORKDAY(AX81,5,FESTIVOS_CO!A:A))</f>
        <v/>
      </c>
      <c r="BB81" s="39"/>
      <c r="BC81" s="40"/>
      <c r="BD81" s="40"/>
      <c r="BE81" s="56" t="str">
        <f t="shared" ca="1" si="16"/>
        <v>NO PROCEDE</v>
      </c>
      <c r="BF81" s="37"/>
      <c r="BG81" s="45"/>
      <c r="BH81" s="37"/>
      <c r="BI81" s="36"/>
      <c r="BJ81" s="37"/>
      <c r="BK81" s="36"/>
      <c r="BL81" s="36"/>
      <c r="BM81" s="53" t="str">
        <f>IF(BJ81="","",WORKDAY(BJ81,5,FESTIVOS_CO!A:A))</f>
        <v/>
      </c>
      <c r="BN81" s="57" t="str">
        <f t="shared" ca="1" si="24"/>
        <v>NO PROCEDE</v>
      </c>
      <c r="BO81" s="54" t="str">
        <f t="shared" ca="1" si="25"/>
        <v>NO PROCEDE AVISO</v>
      </c>
      <c r="BP81" s="37"/>
      <c r="BQ81" s="53" t="str">
        <f>IF(BP81="","",WORKDAY(BP81,5,FESTIVOS_CO!A:A))</f>
        <v/>
      </c>
      <c r="BR81" s="37"/>
      <c r="BS81" s="36" t="s">
        <v>99</v>
      </c>
      <c r="BT81" s="38" t="s">
        <v>228</v>
      </c>
      <c r="BU81" s="58">
        <f>VLOOKUP(BT81,Hoja2!$C:$D,2,0)</f>
        <v>10</v>
      </c>
      <c r="BV81" s="80">
        <f>IF(
AND(AO81="",BD81="",BQ81=""),
"EN PROCESO NOTIFICACION / COMUNICACION",
IF(
BT81="",
"NO APLICA",
IF(
BU81=60,
IF(AO81&lt;&gt;"",AO81,IF(BD81&lt;&gt;"",BD81,BQ81))+60,
WORKDAY(
IF(AO81&lt;&gt;"",AO81,IF(BD81&lt;&gt;"",BD81,BQ81)),
BU81,
FESTIVOS_CO!A:A
)
)
))</f>
        <v>46055</v>
      </c>
      <c r="BW81" s="36" t="s">
        <v>99</v>
      </c>
      <c r="BX81" s="53"/>
      <c r="BY81" s="45"/>
      <c r="BZ81" s="37"/>
      <c r="CA81" s="54" t="str">
        <f t="shared" si="26"/>
        <v>PENDIENTE HACER EJECUTORIA</v>
      </c>
      <c r="CB81" s="59" t="str">
        <f t="shared" si="17"/>
        <v/>
      </c>
      <c r="CC81" s="36"/>
      <c r="CD81" s="40"/>
      <c r="CE81" s="46"/>
      <c r="CF81" s="40"/>
      <c r="CG81" s="40"/>
      <c r="CH81" s="40"/>
      <c r="CI81" s="36"/>
      <c r="CJ81" s="47"/>
      <c r="CK81" s="40"/>
      <c r="CL81" s="40"/>
      <c r="CM81" s="40"/>
      <c r="CN81" s="40"/>
    </row>
    <row r="82" spans="1:92" ht="57" hidden="1">
      <c r="A82" s="49" t="str">
        <f t="shared" ca="1" si="19"/>
        <v>PENDIENTE HACER EJECUTORIA</v>
      </c>
      <c r="B82" s="58" t="s">
        <v>389</v>
      </c>
      <c r="C82" s="37">
        <v>46041</v>
      </c>
      <c r="D82" s="37"/>
      <c r="E82" s="49" t="str">
        <f t="shared" si="20"/>
        <v>NOTIFICACIÓN ELECTRÓNICA</v>
      </c>
      <c r="F82" s="141">
        <f t="shared" si="21"/>
        <v>46041</v>
      </c>
      <c r="G82" s="49">
        <f t="shared" si="22"/>
        <v>0</v>
      </c>
      <c r="H82" s="51" t="str">
        <f ca="1">IF(
L82="",
"",
IF(
NETWORKDAYS(L82,IF(M82&lt;&gt;"",M82,TODAY()),FESTIVOS_CO!A:A)&gt;2,
"VENCIDO",
IF(
NETWORKDAYS(L82,IF(M82&lt;&gt;"",M82,TODAY()),FESTIVOS_CO!A:A)=2,
"ALERTA",
"A TIEMPO"
)))</f>
        <v>ALERTA</v>
      </c>
      <c r="I82" s="62" t="s">
        <v>654</v>
      </c>
      <c r="J82" s="36" t="s">
        <v>665</v>
      </c>
      <c r="K82" s="37">
        <v>46037</v>
      </c>
      <c r="L82" s="50">
        <v>46038</v>
      </c>
      <c r="M82" s="37">
        <v>46041</v>
      </c>
      <c r="N82" s="52"/>
      <c r="O82" s="52"/>
      <c r="P82" s="36"/>
      <c r="Q82" s="36" t="s">
        <v>99</v>
      </c>
      <c r="R82" s="40"/>
      <c r="S82" s="36"/>
      <c r="T82" s="40"/>
      <c r="U82" s="62" t="s">
        <v>120</v>
      </c>
      <c r="V82" s="81" t="s">
        <v>666</v>
      </c>
      <c r="W82" s="63">
        <v>45923</v>
      </c>
      <c r="X82" s="63"/>
      <c r="Y82" s="40">
        <v>1140860176</v>
      </c>
      <c r="Z82" s="38" t="s">
        <v>667</v>
      </c>
      <c r="AA82" s="40" t="s">
        <v>668</v>
      </c>
      <c r="AB82" s="40" t="s">
        <v>203</v>
      </c>
      <c r="AC82" s="69" t="s">
        <v>669</v>
      </c>
      <c r="AD82" s="62" t="s">
        <v>126</v>
      </c>
      <c r="AE82" s="40" t="s">
        <v>653</v>
      </c>
      <c r="AF82" s="40" t="s">
        <v>127</v>
      </c>
      <c r="AG82" s="41" t="s">
        <v>109</v>
      </c>
      <c r="AH82" s="42"/>
      <c r="AI82" s="54" t="str">
        <f t="shared" ca="1" si="23"/>
        <v>NOTIFICACIÓN ELECTRÓNICA EFECTIVA</v>
      </c>
      <c r="AJ82" s="37" t="s">
        <v>99</v>
      </c>
      <c r="AK82" s="37">
        <v>46041</v>
      </c>
      <c r="AL82" s="37" t="s">
        <v>99</v>
      </c>
      <c r="AM82" s="53">
        <f>IF(AK82="","",WORKDAY(AK82,5,FESTIVOS_CO!A:A))</f>
        <v>46048</v>
      </c>
      <c r="AN82" s="37" t="s">
        <v>99</v>
      </c>
      <c r="AO82" s="37">
        <v>46041</v>
      </c>
      <c r="AP82" s="54" t="str">
        <f t="shared" ca="1" si="18"/>
        <v>NO PROCEDE CITACION</v>
      </c>
      <c r="AQ82" s="36"/>
      <c r="AR82" s="43"/>
      <c r="AS82" s="37"/>
      <c r="AT82" s="36"/>
      <c r="AU82" s="37"/>
      <c r="AV82" s="36"/>
      <c r="AW82" s="36"/>
      <c r="AX82" s="37"/>
      <c r="AY82" s="140" t="str">
        <f>IF(AU82="","",WORKDAY(AU82,5,FESTIVOS_CO!A:A))</f>
        <v/>
      </c>
      <c r="AZ82" s="54" t="str">
        <f t="shared" ca="1" si="27"/>
        <v>NO PROCEDE</v>
      </c>
      <c r="BA82" s="55" t="str">
        <f>IF(AX82="","",WORKDAY(AX82,5,FESTIVOS_CO!A:A))</f>
        <v/>
      </c>
      <c r="BB82" s="39"/>
      <c r="BC82" s="40"/>
      <c r="BD82" s="40"/>
      <c r="BE82" s="56" t="str">
        <f t="shared" ca="1" si="16"/>
        <v>NO PROCEDE</v>
      </c>
      <c r="BF82" s="37"/>
      <c r="BG82" s="45"/>
      <c r="BH82" s="37"/>
      <c r="BI82" s="36"/>
      <c r="BJ82" s="37"/>
      <c r="BK82" s="36"/>
      <c r="BL82" s="36"/>
      <c r="BM82" s="53" t="str">
        <f>IF(BJ82="","",WORKDAY(BJ82,5,FESTIVOS_CO!A:A))</f>
        <v/>
      </c>
      <c r="BN82" s="57" t="str">
        <f t="shared" ca="1" si="24"/>
        <v>NO PROCEDE</v>
      </c>
      <c r="BO82" s="54" t="str">
        <f t="shared" ca="1" si="25"/>
        <v>NO PROCEDE AVISO</v>
      </c>
      <c r="BP82" s="37"/>
      <c r="BQ82" s="53" t="str">
        <f>IF(BP82="","",WORKDAY(BP82,5,FESTIVOS_CO!A:A))</f>
        <v/>
      </c>
      <c r="BR82" s="37"/>
      <c r="BS82" s="36" t="s">
        <v>99</v>
      </c>
      <c r="BT82" s="38" t="s">
        <v>228</v>
      </c>
      <c r="BU82" s="58">
        <f>VLOOKUP(BT82,Hoja2!$C:$D,2,0)</f>
        <v>10</v>
      </c>
      <c r="BV82" s="80">
        <f>IF(
AND(AO82="",BD82="",BQ82=""),
"EN PROCESO NOTIFICACION / COMUNICACION",
IF(
BT82="",
"NO APLICA",
IF(
BU82=60,
IF(AO82&lt;&gt;"",AO82,IF(BD82&lt;&gt;"",BD82,BQ82))+60,
WORKDAY(
IF(AO82&lt;&gt;"",AO82,IF(BD82&lt;&gt;"",BD82,BQ82)),
BU82,
FESTIVOS_CO!A:A
)
)
))</f>
        <v>46055</v>
      </c>
      <c r="BW82" s="36" t="s">
        <v>99</v>
      </c>
      <c r="BX82" s="53"/>
      <c r="BY82" s="45"/>
      <c r="BZ82" s="37"/>
      <c r="CA82" s="54" t="str">
        <f t="shared" si="26"/>
        <v>PENDIENTE HACER EJECUTORIA</v>
      </c>
      <c r="CB82" s="59" t="str">
        <f t="shared" si="17"/>
        <v/>
      </c>
      <c r="CC82" s="36"/>
      <c r="CD82" s="40"/>
      <c r="CE82" s="46"/>
      <c r="CF82" s="40"/>
      <c r="CG82" s="40"/>
      <c r="CH82" s="40"/>
      <c r="CI82" s="36"/>
      <c r="CJ82" s="47"/>
      <c r="CK82" s="40"/>
      <c r="CL82" s="40"/>
      <c r="CM82" s="40"/>
      <c r="CN82" s="40"/>
    </row>
    <row r="83" spans="1:92" ht="57" hidden="1">
      <c r="A83" s="49" t="str">
        <f t="shared" ca="1" si="19"/>
        <v>PENDIENTE HACER EJECUTORIA</v>
      </c>
      <c r="B83" s="58" t="s">
        <v>389</v>
      </c>
      <c r="C83" s="37">
        <v>46041</v>
      </c>
      <c r="D83" s="37"/>
      <c r="E83" s="49" t="str">
        <f t="shared" si="20"/>
        <v>NOTIFICACIÓN ELECTRÓNICA</v>
      </c>
      <c r="F83" s="141">
        <f t="shared" si="21"/>
        <v>46041</v>
      </c>
      <c r="G83" s="49">
        <f t="shared" si="22"/>
        <v>0</v>
      </c>
      <c r="H83" s="51" t="str">
        <f ca="1">IF(
L83="",
"",
IF(
NETWORKDAYS(L83,IF(M83&lt;&gt;"",M83,TODAY()),FESTIVOS_CO!A:A)&gt;2,
"VENCIDO",
IF(
NETWORKDAYS(L83,IF(M83&lt;&gt;"",M83,TODAY()),FESTIVOS_CO!A:A)=2,
"ALERTA",
"A TIEMPO"
)))</f>
        <v>ALERTA</v>
      </c>
      <c r="I83" s="62" t="s">
        <v>654</v>
      </c>
      <c r="J83" s="36" t="s">
        <v>670</v>
      </c>
      <c r="K83" s="37">
        <v>46037</v>
      </c>
      <c r="L83" s="50">
        <v>46038</v>
      </c>
      <c r="M83" s="37">
        <v>46041</v>
      </c>
      <c r="N83" s="52"/>
      <c r="O83" s="52"/>
      <c r="P83" s="36"/>
      <c r="Q83" s="36" t="s">
        <v>99</v>
      </c>
      <c r="R83" s="40"/>
      <c r="S83" s="36"/>
      <c r="T83" s="40"/>
      <c r="U83" s="62" t="s">
        <v>120</v>
      </c>
      <c r="V83" s="81" t="s">
        <v>671</v>
      </c>
      <c r="W83" s="63">
        <v>45980</v>
      </c>
      <c r="X83" s="63"/>
      <c r="Y83" s="40">
        <v>91108386</v>
      </c>
      <c r="Z83" s="36" t="s">
        <v>672</v>
      </c>
      <c r="AA83" s="62" t="s">
        <v>673</v>
      </c>
      <c r="AB83" s="40" t="s">
        <v>674</v>
      </c>
      <c r="AC83" s="69" t="s">
        <v>675</v>
      </c>
      <c r="AD83" s="62" t="s">
        <v>126</v>
      </c>
      <c r="AE83" s="40" t="s">
        <v>653</v>
      </c>
      <c r="AF83" s="40" t="s">
        <v>127</v>
      </c>
      <c r="AG83" s="41" t="s">
        <v>109</v>
      </c>
      <c r="AH83" s="42"/>
      <c r="AI83" s="54" t="str">
        <f t="shared" ca="1" si="23"/>
        <v>NOTIFICACIÓN ELECTRÓNICA EFECTIVA</v>
      </c>
      <c r="AJ83" s="37" t="s">
        <v>99</v>
      </c>
      <c r="AK83" s="37">
        <v>46041</v>
      </c>
      <c r="AL83" s="37" t="s">
        <v>99</v>
      </c>
      <c r="AM83" s="53">
        <f>IF(AK83="","",WORKDAY(AK83,5,FESTIVOS_CO!A:A))</f>
        <v>46048</v>
      </c>
      <c r="AN83" s="37" t="s">
        <v>99</v>
      </c>
      <c r="AO83" s="37">
        <v>46041</v>
      </c>
      <c r="AP83" s="54" t="str">
        <f t="shared" ca="1" si="18"/>
        <v>NO PROCEDE CITACION</v>
      </c>
      <c r="AQ83" s="36"/>
      <c r="AR83" s="43"/>
      <c r="AS83" s="37"/>
      <c r="AT83" s="36"/>
      <c r="AU83" s="37"/>
      <c r="AV83" s="36"/>
      <c r="AW83" s="36"/>
      <c r="AX83" s="37"/>
      <c r="AY83" s="140" t="str">
        <f>IF(AU83="","",WORKDAY(AU83,5,FESTIVOS_CO!A:A))</f>
        <v/>
      </c>
      <c r="AZ83" s="54" t="str">
        <f t="shared" ca="1" si="27"/>
        <v>NO PROCEDE</v>
      </c>
      <c r="BA83" s="55" t="str">
        <f>IF(AX83="","",WORKDAY(AX83,5,FESTIVOS_CO!A:A))</f>
        <v/>
      </c>
      <c r="BB83" s="39"/>
      <c r="BC83" s="40"/>
      <c r="BD83" s="40"/>
      <c r="BE83" s="56" t="str">
        <f t="shared" ca="1" si="16"/>
        <v>NO PROCEDE</v>
      </c>
      <c r="BF83" s="37"/>
      <c r="BG83" s="45"/>
      <c r="BH83" s="37"/>
      <c r="BI83" s="36"/>
      <c r="BJ83" s="37"/>
      <c r="BK83" s="36"/>
      <c r="BL83" s="36"/>
      <c r="BM83" s="53" t="str">
        <f>IF(BJ83="","",WORKDAY(BJ83,5,FESTIVOS_CO!A:A))</f>
        <v/>
      </c>
      <c r="BN83" s="57" t="str">
        <f t="shared" ca="1" si="24"/>
        <v>NO PROCEDE</v>
      </c>
      <c r="BO83" s="54" t="str">
        <f t="shared" ca="1" si="25"/>
        <v>NO PROCEDE AVISO</v>
      </c>
      <c r="BP83" s="37"/>
      <c r="BQ83" s="53" t="str">
        <f>IF(BP83="","",WORKDAY(BP83,5,FESTIVOS_CO!A:A))</f>
        <v/>
      </c>
      <c r="BR83" s="37"/>
      <c r="BS83" s="36" t="s">
        <v>99</v>
      </c>
      <c r="BT83" s="38" t="s">
        <v>228</v>
      </c>
      <c r="BU83" s="58">
        <f>VLOOKUP(BT83,Hoja2!$C:$D,2,0)</f>
        <v>10</v>
      </c>
      <c r="BV83" s="80">
        <f>IF(
AND(AO83="",BD83="",BQ83=""),
"EN PROCESO NOTIFICACION / COMUNICACION",
IF(
BT83="",
"NO APLICA",
IF(
BU83=60,
IF(AO83&lt;&gt;"",AO83,IF(BD83&lt;&gt;"",BD83,BQ83))+60,
WORKDAY(
IF(AO83&lt;&gt;"",AO83,IF(BD83&lt;&gt;"",BD83,BQ83)),
BU83,
FESTIVOS_CO!A:A
)
)
))</f>
        <v>46055</v>
      </c>
      <c r="BW83" s="36" t="s">
        <v>99</v>
      </c>
      <c r="BX83" s="53"/>
      <c r="BY83" s="45"/>
      <c r="BZ83" s="37"/>
      <c r="CA83" s="54" t="str">
        <f t="shared" si="26"/>
        <v>PENDIENTE HACER EJECUTORIA</v>
      </c>
      <c r="CB83" s="59" t="str">
        <f t="shared" si="17"/>
        <v/>
      </c>
      <c r="CC83" s="36"/>
      <c r="CD83" s="40"/>
      <c r="CE83" s="46"/>
      <c r="CF83" s="40"/>
      <c r="CG83" s="40"/>
      <c r="CH83" s="40"/>
      <c r="CI83" s="36"/>
      <c r="CJ83" s="47"/>
      <c r="CK83" s="40"/>
      <c r="CL83" s="40"/>
      <c r="CM83" s="40"/>
      <c r="CN83" s="40"/>
    </row>
    <row r="84" spans="1:92" ht="57" hidden="1">
      <c r="A84" s="49" t="str">
        <f t="shared" ca="1" si="19"/>
        <v>PENDIENTE EJECUTORIA</v>
      </c>
      <c r="B84" s="58" t="s">
        <v>327</v>
      </c>
      <c r="C84" s="37">
        <v>46041</v>
      </c>
      <c r="D84" s="37"/>
      <c r="E84" s="49" t="str">
        <f t="shared" si="20"/>
        <v>NOTIFICACIÓN ELECTRÓNICA</v>
      </c>
      <c r="F84" s="141">
        <f t="shared" si="21"/>
        <v>46043</v>
      </c>
      <c r="G84" s="49">
        <f t="shared" si="22"/>
        <v>2</v>
      </c>
      <c r="H84" s="51" t="str">
        <f ca="1">IF(
L84="",
"",
IF(
NETWORKDAYS(L84,IF(M84&lt;&gt;"",M84,TODAY()),FESTIVOS_CO!A:A)&gt;2,
"VENCIDO",
IF(
NETWORKDAYS(L84,IF(M84&lt;&gt;"",M84,TODAY()),FESTIVOS_CO!A:A)=2,
"ALERTA",
"A TIEMPO"
)))</f>
        <v>ALERTA</v>
      </c>
      <c r="I84" s="62" t="s">
        <v>676</v>
      </c>
      <c r="J84" s="36" t="s">
        <v>677</v>
      </c>
      <c r="K84" s="37">
        <v>46037</v>
      </c>
      <c r="L84" s="50">
        <v>46038</v>
      </c>
      <c r="M84" s="37">
        <v>46041</v>
      </c>
      <c r="N84" s="52"/>
      <c r="O84" s="52"/>
      <c r="P84" s="36"/>
      <c r="Q84" s="36" t="s">
        <v>99</v>
      </c>
      <c r="R84" s="40"/>
      <c r="S84" s="36"/>
      <c r="T84" s="40"/>
      <c r="U84" s="62" t="s">
        <v>120</v>
      </c>
      <c r="V84" s="81" t="s">
        <v>678</v>
      </c>
      <c r="W84" s="63">
        <v>46340</v>
      </c>
      <c r="X84" s="63"/>
      <c r="Y84" s="40">
        <v>1128047735</v>
      </c>
      <c r="Z84" s="36" t="s">
        <v>679</v>
      </c>
      <c r="AA84" s="62" t="s">
        <v>680</v>
      </c>
      <c r="AB84" s="40" t="s">
        <v>681</v>
      </c>
      <c r="AC84" s="69" t="s">
        <v>682</v>
      </c>
      <c r="AD84" s="62" t="s">
        <v>126</v>
      </c>
      <c r="AE84" s="40" t="s">
        <v>653</v>
      </c>
      <c r="AF84" s="40" t="s">
        <v>127</v>
      </c>
      <c r="AG84" s="41" t="s">
        <v>109</v>
      </c>
      <c r="AH84" s="42"/>
      <c r="AI84" s="54" t="str">
        <f t="shared" ca="1" si="23"/>
        <v>NOTIFICACIÓN ELECTRÓNICA EFECTIVA</v>
      </c>
      <c r="AJ84" s="37" t="s">
        <v>99</v>
      </c>
      <c r="AK84" s="37">
        <v>46041</v>
      </c>
      <c r="AL84" s="37" t="s">
        <v>99</v>
      </c>
      <c r="AM84" s="53">
        <f>IF(AK84="","",WORKDAY(AK84,5,FESTIVOS_CO!A:A))</f>
        <v>46048</v>
      </c>
      <c r="AN84" s="37" t="s">
        <v>99</v>
      </c>
      <c r="AO84" s="37">
        <v>46043</v>
      </c>
      <c r="AP84" s="54" t="str">
        <f t="shared" ca="1" si="18"/>
        <v>NO PROCEDE CITACION</v>
      </c>
      <c r="AQ84" s="36"/>
      <c r="AR84" s="43"/>
      <c r="AS84" s="37"/>
      <c r="AT84" s="36"/>
      <c r="AU84" s="37"/>
      <c r="AV84" s="36"/>
      <c r="AW84" s="36"/>
      <c r="AX84" s="37"/>
      <c r="AY84" s="140" t="str">
        <f>IF(AU84="","",WORKDAY(AU84,5,FESTIVOS_CO!A:A))</f>
        <v/>
      </c>
      <c r="AZ84" s="54" t="str">
        <f t="shared" ca="1" si="27"/>
        <v>NO PROCEDE</v>
      </c>
      <c r="BA84" s="55" t="str">
        <f>IF(AX84="","",WORKDAY(AX84,5,FESTIVOS_CO!A:A))</f>
        <v/>
      </c>
      <c r="BB84" s="39"/>
      <c r="BC84" s="40"/>
      <c r="BD84" s="40"/>
      <c r="BE84" s="56" t="str">
        <f t="shared" ca="1" si="16"/>
        <v>NO PROCEDE</v>
      </c>
      <c r="BF84" s="37"/>
      <c r="BG84" s="45"/>
      <c r="BH84" s="37"/>
      <c r="BI84" s="36"/>
      <c r="BJ84" s="37"/>
      <c r="BK84" s="36"/>
      <c r="BL84" s="36"/>
      <c r="BM84" s="53" t="str">
        <f>IF(BJ84="","",WORKDAY(BJ84,5,FESTIVOS_CO!A:A))</f>
        <v/>
      </c>
      <c r="BN84" s="57" t="str">
        <f t="shared" ca="1" si="24"/>
        <v>NO PROCEDE</v>
      </c>
      <c r="BO84" s="54" t="str">
        <f t="shared" ca="1" si="25"/>
        <v>NO PROCEDE AVISO</v>
      </c>
      <c r="BP84" s="37"/>
      <c r="BQ84" s="53" t="str">
        <f>IF(BP84="","",WORKDAY(BP84,5,FESTIVOS_CO!A:A))</f>
        <v/>
      </c>
      <c r="BR84" s="37"/>
      <c r="BS84" s="36"/>
      <c r="BT84" s="38"/>
      <c r="BU84" s="58" t="e">
        <f>VLOOKUP(BT84,Hoja2!$C:$D,2,0)</f>
        <v>#N/A</v>
      </c>
      <c r="BV84" s="80" t="str">
        <f>IF(
AND(AO84="",BD84="",BQ84=""),
"EN PROCESO NOTIFICACION / COMUNICACION",
IF(
BT84="",
"NO APLICA",
IF(
BU84=60,
IF(AO84&lt;&gt;"",AO84,IF(BD84&lt;&gt;"",BD84,BQ84))+60,
WORKDAY(
IF(AO84&lt;&gt;"",AO84,IF(BD84&lt;&gt;"",BD84,BQ84)),
BU84,
FESTIVOS_CO!A:A
)
)
))</f>
        <v>NO APLICA</v>
      </c>
      <c r="BW84" s="44"/>
      <c r="BX84" s="53"/>
      <c r="BY84" s="45"/>
      <c r="BZ84" s="37"/>
      <c r="CA84" s="54" t="str">
        <f t="shared" si="26"/>
        <v>PENDIENTE EJECUTORIA</v>
      </c>
      <c r="CB84" s="59" t="str">
        <f t="shared" si="17"/>
        <v/>
      </c>
      <c r="CC84" s="36"/>
      <c r="CD84" s="40"/>
      <c r="CE84" s="46"/>
      <c r="CF84" s="40"/>
      <c r="CG84" s="40"/>
      <c r="CH84" s="40"/>
      <c r="CI84" s="36"/>
      <c r="CJ84" s="47"/>
      <c r="CK84" s="40"/>
      <c r="CL84" s="40"/>
      <c r="CM84" s="40"/>
      <c r="CN84" s="40"/>
    </row>
    <row r="85" spans="1:92" ht="57" hidden="1">
      <c r="A85" s="49" t="str">
        <f t="shared" ca="1" si="19"/>
        <v>PENDIENTE EJECUTORIA</v>
      </c>
      <c r="B85" s="58" t="s">
        <v>327</v>
      </c>
      <c r="C85" s="37">
        <v>46042</v>
      </c>
      <c r="D85" s="37"/>
      <c r="E85" s="49" t="str">
        <f t="shared" si="20"/>
        <v>NOTIFICACIÓN ELECTRÓNICA</v>
      </c>
      <c r="F85" s="141">
        <f t="shared" si="21"/>
        <v>46043</v>
      </c>
      <c r="G85" s="49">
        <f t="shared" si="22"/>
        <v>1</v>
      </c>
      <c r="H85" s="51" t="str">
        <f ca="1">IF(
L85="",
"",
IF(
NETWORKDAYS(L85,IF(M85&lt;&gt;"",M85,TODAY()),FESTIVOS_CO!A:A)&gt;2,
"VENCIDO",
IF(
NETWORKDAYS(L85,IF(M85&lt;&gt;"",M85,TODAY()),FESTIVOS_CO!A:A)=2,
"ALERTA",
"A TIEMPO"
)))</f>
        <v>VENCIDO</v>
      </c>
      <c r="I85" s="62" t="s">
        <v>676</v>
      </c>
      <c r="J85" s="36" t="s">
        <v>683</v>
      </c>
      <c r="K85" s="37">
        <v>46037</v>
      </c>
      <c r="L85" s="50">
        <v>46038</v>
      </c>
      <c r="M85" s="37">
        <v>46042</v>
      </c>
      <c r="N85" s="52"/>
      <c r="O85" s="52"/>
      <c r="P85" s="36"/>
      <c r="Q85" s="36" t="s">
        <v>99</v>
      </c>
      <c r="R85" s="40"/>
      <c r="S85" s="36"/>
      <c r="T85" s="40"/>
      <c r="U85" s="62" t="s">
        <v>120</v>
      </c>
      <c r="V85" s="81" t="s">
        <v>684</v>
      </c>
      <c r="W85" s="63">
        <v>45975</v>
      </c>
      <c r="X85" s="63"/>
      <c r="Y85" s="40">
        <v>1020817842</v>
      </c>
      <c r="Z85" s="36" t="s">
        <v>685</v>
      </c>
      <c r="AA85" s="40" t="s">
        <v>686</v>
      </c>
      <c r="AB85" s="40" t="s">
        <v>268</v>
      </c>
      <c r="AC85" s="69" t="s">
        <v>687</v>
      </c>
      <c r="AD85" s="62" t="s">
        <v>126</v>
      </c>
      <c r="AE85" s="40" t="s">
        <v>653</v>
      </c>
      <c r="AF85" s="40" t="s">
        <v>127</v>
      </c>
      <c r="AG85" s="41" t="s">
        <v>109</v>
      </c>
      <c r="AH85" s="42"/>
      <c r="AI85" s="54" t="str">
        <f t="shared" ca="1" si="23"/>
        <v>NOTIFICACIÓN ELECTRÓNICA EFECTIVA</v>
      </c>
      <c r="AJ85" s="37" t="s">
        <v>99</v>
      </c>
      <c r="AK85" s="37">
        <v>46042</v>
      </c>
      <c r="AL85" s="37" t="s">
        <v>99</v>
      </c>
      <c r="AM85" s="53">
        <f>IF(AK85="","",WORKDAY(AK85,5,FESTIVOS_CO!A:A))</f>
        <v>46049</v>
      </c>
      <c r="AN85" s="37" t="s">
        <v>99</v>
      </c>
      <c r="AO85" s="37">
        <v>46043</v>
      </c>
      <c r="AP85" s="54" t="str">
        <f t="shared" ca="1" si="18"/>
        <v>NO PROCEDE CITACION</v>
      </c>
      <c r="AQ85" s="36"/>
      <c r="AR85" s="43"/>
      <c r="AS85" s="37"/>
      <c r="AT85" s="36"/>
      <c r="AU85" s="37"/>
      <c r="AV85" s="36"/>
      <c r="AW85" s="36"/>
      <c r="AX85" s="37"/>
      <c r="AY85" s="140" t="str">
        <f>IF(AU85="","",WORKDAY(AU85,5,FESTIVOS_CO!A:A))</f>
        <v/>
      </c>
      <c r="AZ85" s="54" t="str">
        <f t="shared" ca="1" si="27"/>
        <v>NO PROCEDE</v>
      </c>
      <c r="BA85" s="55" t="str">
        <f>IF(AX85="","",WORKDAY(AX85,5,FESTIVOS_CO!A:A))</f>
        <v/>
      </c>
      <c r="BB85" s="39"/>
      <c r="BC85" s="40"/>
      <c r="BD85" s="40"/>
      <c r="BE85" s="56" t="str">
        <f t="shared" ca="1" si="16"/>
        <v>NO PROCEDE</v>
      </c>
      <c r="BF85" s="37"/>
      <c r="BG85" s="45"/>
      <c r="BH85" s="37"/>
      <c r="BI85" s="36"/>
      <c r="BJ85" s="37"/>
      <c r="BK85" s="36"/>
      <c r="BL85" s="36"/>
      <c r="BM85" s="53" t="str">
        <f>IF(BJ85="","",WORKDAY(BJ85,5,FESTIVOS_CO!A:A))</f>
        <v/>
      </c>
      <c r="BN85" s="57" t="str">
        <f t="shared" ca="1" si="24"/>
        <v>NO PROCEDE</v>
      </c>
      <c r="BO85" s="54" t="str">
        <f t="shared" ca="1" si="25"/>
        <v>NO PROCEDE AVISO</v>
      </c>
      <c r="BP85" s="37"/>
      <c r="BQ85" s="53" t="str">
        <f>IF(BP85="","",WORKDAY(BP85,5,FESTIVOS_CO!A:A))</f>
        <v/>
      </c>
      <c r="BR85" s="37"/>
      <c r="BS85" s="36"/>
      <c r="BT85" s="38"/>
      <c r="BU85" s="58" t="e">
        <f>VLOOKUP(BT85,Hoja2!$C:$D,2,0)</f>
        <v>#N/A</v>
      </c>
      <c r="BV85" s="80" t="str">
        <f>IF(
AND(AO85="",BD85="",BQ85=""),
"EN PROCESO NOTIFICACION / COMUNICACION",
IF(
BT85="",
"NO APLICA",
IF(
BU85=60,
IF(AO85&lt;&gt;"",AO85,IF(BD85&lt;&gt;"",BD85,BQ85))+60,
WORKDAY(
IF(AO85&lt;&gt;"",AO85,IF(BD85&lt;&gt;"",BD85,BQ85)),
BU85,
FESTIVOS_CO!A:A
)
)
))</f>
        <v>NO APLICA</v>
      </c>
      <c r="BW85" s="44"/>
      <c r="BX85" s="53"/>
      <c r="BY85" s="45"/>
      <c r="BZ85" s="37"/>
      <c r="CA85" s="54" t="str">
        <f t="shared" si="26"/>
        <v>PENDIENTE EJECUTORIA</v>
      </c>
      <c r="CB85" s="59" t="str">
        <f t="shared" si="17"/>
        <v/>
      </c>
      <c r="CC85" s="36"/>
      <c r="CD85" s="40"/>
      <c r="CE85" s="46"/>
      <c r="CF85" s="40"/>
      <c r="CG85" s="40"/>
      <c r="CH85" s="40"/>
      <c r="CI85" s="36"/>
      <c r="CJ85" s="47"/>
      <c r="CK85" s="40"/>
      <c r="CL85" s="40"/>
      <c r="CM85" s="40"/>
      <c r="CN85" s="40"/>
    </row>
    <row r="86" spans="1:92" ht="57" hidden="1">
      <c r="A86" s="49" t="str">
        <f t="shared" ca="1" si="19"/>
        <v>PENDIENTE EJECUTORIA</v>
      </c>
      <c r="B86" s="58" t="s">
        <v>327</v>
      </c>
      <c r="C86" s="37">
        <v>46042</v>
      </c>
      <c r="D86" s="37"/>
      <c r="E86" s="49" t="str">
        <f t="shared" si="20"/>
        <v>NOTIFICACIÓN ELECTRÓNICA</v>
      </c>
      <c r="F86" s="141">
        <f t="shared" si="21"/>
        <v>46043</v>
      </c>
      <c r="G86" s="49">
        <f t="shared" si="22"/>
        <v>1</v>
      </c>
      <c r="H86" s="51" t="str">
        <f ca="1">IF(
L86="",
"",
IF(
NETWORKDAYS(L86,IF(M86&lt;&gt;"",M86,TODAY()),FESTIVOS_CO!A:A)&gt;2,
"VENCIDO",
IF(
NETWORKDAYS(L86,IF(M86&lt;&gt;"",M86,TODAY()),FESTIVOS_CO!A:A)=2,
"ALERTA",
"A TIEMPO"
)))</f>
        <v>VENCIDO</v>
      </c>
      <c r="I86" s="62" t="s">
        <v>676</v>
      </c>
      <c r="J86" s="36" t="s">
        <v>688</v>
      </c>
      <c r="K86" s="37">
        <v>46037</v>
      </c>
      <c r="L86" s="50">
        <v>46038</v>
      </c>
      <c r="M86" s="37">
        <v>46042</v>
      </c>
      <c r="N86" s="52"/>
      <c r="O86" s="52"/>
      <c r="P86" s="36"/>
      <c r="Q86" s="36" t="s">
        <v>99</v>
      </c>
      <c r="R86" s="40"/>
      <c r="S86" s="36"/>
      <c r="T86" s="40"/>
      <c r="U86" s="62" t="s">
        <v>120</v>
      </c>
      <c r="V86" s="81" t="s">
        <v>689</v>
      </c>
      <c r="W86" s="103">
        <v>45968</v>
      </c>
      <c r="X86" s="103"/>
      <c r="Y86" s="40">
        <v>23794498</v>
      </c>
      <c r="Z86" s="36" t="s">
        <v>690</v>
      </c>
      <c r="AA86" s="40" t="s">
        <v>691</v>
      </c>
      <c r="AB86" s="40" t="s">
        <v>692</v>
      </c>
      <c r="AC86" s="69" t="s">
        <v>693</v>
      </c>
      <c r="AD86" s="62" t="s">
        <v>126</v>
      </c>
      <c r="AE86" s="40" t="s">
        <v>694</v>
      </c>
      <c r="AF86" s="40" t="s">
        <v>127</v>
      </c>
      <c r="AG86" s="41" t="s">
        <v>109</v>
      </c>
      <c r="AH86" s="42"/>
      <c r="AI86" s="54" t="str">
        <f t="shared" ca="1" si="23"/>
        <v>NOTIFICACIÓN ELECTRÓNICA EFECTIVA</v>
      </c>
      <c r="AJ86" s="37" t="s">
        <v>99</v>
      </c>
      <c r="AK86" s="37">
        <v>46042</v>
      </c>
      <c r="AL86" s="37" t="s">
        <v>99</v>
      </c>
      <c r="AM86" s="53">
        <f>IF(AK86="","",WORKDAY(AK86,5,FESTIVOS_CO!A:A))</f>
        <v>46049</v>
      </c>
      <c r="AN86" s="37" t="s">
        <v>99</v>
      </c>
      <c r="AO86" s="37">
        <v>46043</v>
      </c>
      <c r="AP86" s="54" t="str">
        <f t="shared" ca="1" si="18"/>
        <v>NO PROCEDE CITACION</v>
      </c>
      <c r="AQ86" s="36"/>
      <c r="AR86" s="43"/>
      <c r="AS86" s="37"/>
      <c r="AT86" s="36"/>
      <c r="AU86" s="37"/>
      <c r="AV86" s="36"/>
      <c r="AW86" s="36"/>
      <c r="AX86" s="37"/>
      <c r="AY86" s="140" t="str">
        <f>IF(AU86="","",WORKDAY(AU86,5,FESTIVOS_CO!A:A))</f>
        <v/>
      </c>
      <c r="AZ86" s="54" t="str">
        <f t="shared" ca="1" si="27"/>
        <v>NO PROCEDE</v>
      </c>
      <c r="BA86" s="55" t="str">
        <f>IF(AX86="","",WORKDAY(AX86,5,FESTIVOS_CO!A:A))</f>
        <v/>
      </c>
      <c r="BB86" s="39"/>
      <c r="BC86" s="40"/>
      <c r="BD86" s="40"/>
      <c r="BE86" s="56" t="str">
        <f t="shared" ca="1" si="16"/>
        <v>NO PROCEDE</v>
      </c>
      <c r="BF86" s="37"/>
      <c r="BG86" s="45"/>
      <c r="BH86" s="37"/>
      <c r="BI86" s="36"/>
      <c r="BJ86" s="37"/>
      <c r="BK86" s="36"/>
      <c r="BL86" s="36"/>
      <c r="BM86" s="53" t="str">
        <f>IF(BJ86="","",WORKDAY(BJ86,5,FESTIVOS_CO!A:A))</f>
        <v/>
      </c>
      <c r="BN86" s="57" t="str">
        <f t="shared" ca="1" si="24"/>
        <v>NO PROCEDE</v>
      </c>
      <c r="BO86" s="54" t="str">
        <f t="shared" ca="1" si="25"/>
        <v>NO PROCEDE AVISO</v>
      </c>
      <c r="BP86" s="37"/>
      <c r="BQ86" s="53" t="str">
        <f>IF(BP86="","",WORKDAY(BP86,5,FESTIVOS_CO!A:A))</f>
        <v/>
      </c>
      <c r="BR86" s="37"/>
      <c r="BS86" s="36"/>
      <c r="BT86" s="38"/>
      <c r="BU86" s="58" t="e">
        <f>VLOOKUP(BT86,Hoja2!$C:$D,2,0)</f>
        <v>#N/A</v>
      </c>
      <c r="BV86" s="80" t="str">
        <f>IF(
AND(AO86="",BD86="",BQ86=""),
"EN PROCESO NOTIFICACION / COMUNICACION",
IF(
BT86="",
"NO APLICA",
IF(
BU86=60,
IF(AO86&lt;&gt;"",AO86,IF(BD86&lt;&gt;"",BD86,BQ86))+60,
WORKDAY(
IF(AO86&lt;&gt;"",AO86,IF(BD86&lt;&gt;"",BD86,BQ86)),
BU86,
FESTIVOS_CO!A:A
)
)
))</f>
        <v>NO APLICA</v>
      </c>
      <c r="BW86" s="44"/>
      <c r="BX86" s="53"/>
      <c r="BY86" s="45"/>
      <c r="BZ86" s="37"/>
      <c r="CA86" s="54" t="str">
        <f t="shared" si="26"/>
        <v>PENDIENTE EJECUTORIA</v>
      </c>
      <c r="CB86" s="59" t="str">
        <f t="shared" si="17"/>
        <v/>
      </c>
      <c r="CC86" s="36"/>
      <c r="CD86" s="40"/>
      <c r="CE86" s="46"/>
      <c r="CF86" s="40"/>
      <c r="CG86" s="40"/>
      <c r="CH86" s="40"/>
      <c r="CI86" s="36"/>
      <c r="CJ86" s="47"/>
      <c r="CK86" s="40"/>
      <c r="CL86" s="40"/>
      <c r="CM86" s="40"/>
      <c r="CN86" s="40"/>
    </row>
    <row r="87" spans="1:92" ht="57" hidden="1">
      <c r="A87" s="49" t="str">
        <f t="shared" ca="1" si="19"/>
        <v>PENDIENTE EJECUTORIA</v>
      </c>
      <c r="B87" s="58" t="s">
        <v>327</v>
      </c>
      <c r="C87" s="37">
        <v>46042</v>
      </c>
      <c r="D87" s="37"/>
      <c r="E87" s="49" t="str">
        <f t="shared" si="20"/>
        <v>NOTIFICACIÓN ELECTRÓNICA</v>
      </c>
      <c r="F87" s="141">
        <f t="shared" si="21"/>
        <v>46043</v>
      </c>
      <c r="G87" s="49">
        <f t="shared" si="22"/>
        <v>1</v>
      </c>
      <c r="H87" s="51" t="str">
        <f ca="1">IF(
L87="",
"",
IF(
NETWORKDAYS(L87,IF(M87&lt;&gt;"",M87,TODAY()),FESTIVOS_CO!A:A)&gt;2,
"VENCIDO",
IF(
NETWORKDAYS(L87,IF(M87&lt;&gt;"",M87,TODAY()),FESTIVOS_CO!A:A)=2,
"ALERTA",
"A TIEMPO"
)))</f>
        <v>VENCIDO</v>
      </c>
      <c r="I87" s="62" t="s">
        <v>676</v>
      </c>
      <c r="J87" s="36" t="s">
        <v>695</v>
      </c>
      <c r="K87" s="37">
        <v>46037</v>
      </c>
      <c r="L87" s="50">
        <v>46038</v>
      </c>
      <c r="M87" s="37">
        <v>46042</v>
      </c>
      <c r="N87" s="52"/>
      <c r="O87" s="52"/>
      <c r="P87" s="36"/>
      <c r="Q87" s="36" t="s">
        <v>99</v>
      </c>
      <c r="R87" s="40"/>
      <c r="S87" s="36"/>
      <c r="T87" s="40"/>
      <c r="U87" s="62" t="s">
        <v>120</v>
      </c>
      <c r="V87" s="81" t="s">
        <v>696</v>
      </c>
      <c r="W87" s="63">
        <v>45959</v>
      </c>
      <c r="X87" s="63"/>
      <c r="Y87" s="40">
        <v>88259089</v>
      </c>
      <c r="Z87" s="133" t="s">
        <v>697</v>
      </c>
      <c r="AA87" s="62" t="s">
        <v>698</v>
      </c>
      <c r="AB87" s="105" t="s">
        <v>699</v>
      </c>
      <c r="AC87" s="69" t="s">
        <v>700</v>
      </c>
      <c r="AD87" s="62" t="s">
        <v>126</v>
      </c>
      <c r="AE87" s="40"/>
      <c r="AF87" s="40"/>
      <c r="AG87" s="41" t="s">
        <v>109</v>
      </c>
      <c r="AH87" s="42"/>
      <c r="AI87" s="54" t="str">
        <f t="shared" ca="1" si="23"/>
        <v>NOTIFICACIÓN ELECTRÓNICA EFECTIVA</v>
      </c>
      <c r="AJ87" s="37" t="s">
        <v>99</v>
      </c>
      <c r="AK87" s="37">
        <v>46043</v>
      </c>
      <c r="AL87" s="37" t="s">
        <v>99</v>
      </c>
      <c r="AM87" s="53">
        <f>IF(AK87="","",WORKDAY(AK87,5,FESTIVOS_CO!A:A))</f>
        <v>46050</v>
      </c>
      <c r="AN87" s="37" t="s">
        <v>99</v>
      </c>
      <c r="AO87" s="37">
        <v>46043</v>
      </c>
      <c r="AP87" s="54" t="str">
        <f t="shared" ca="1" si="18"/>
        <v>NO PROCEDE CITACION</v>
      </c>
      <c r="AQ87" s="36"/>
      <c r="AR87" s="43"/>
      <c r="AS87" s="37"/>
      <c r="AT87" s="36"/>
      <c r="AU87" s="37"/>
      <c r="AV87" s="36"/>
      <c r="AW87" s="36"/>
      <c r="AX87" s="37"/>
      <c r="AY87" s="140" t="str">
        <f>IF(AU87="","",WORKDAY(AU87,5,FESTIVOS_CO!A:A))</f>
        <v/>
      </c>
      <c r="AZ87" s="54" t="str">
        <f t="shared" ca="1" si="27"/>
        <v>NO PROCEDE</v>
      </c>
      <c r="BA87" s="55" t="str">
        <f>IF(AX87="","",WORKDAY(AX87,5,FESTIVOS_CO!A:A))</f>
        <v/>
      </c>
      <c r="BB87" s="39"/>
      <c r="BC87" s="40"/>
      <c r="BD87" s="40"/>
      <c r="BE87" s="56" t="str">
        <f t="shared" ca="1" si="16"/>
        <v>NO PROCEDE</v>
      </c>
      <c r="BF87" s="37"/>
      <c r="BG87" s="45"/>
      <c r="BH87" s="37"/>
      <c r="BI87" s="36"/>
      <c r="BJ87" s="37"/>
      <c r="BK87" s="36"/>
      <c r="BL87" s="36"/>
      <c r="BM87" s="53" t="str">
        <f>IF(BJ87="","",WORKDAY(BJ87,5,FESTIVOS_CO!A:A))</f>
        <v/>
      </c>
      <c r="BN87" s="57" t="str">
        <f t="shared" ca="1" si="24"/>
        <v>NO PROCEDE</v>
      </c>
      <c r="BO87" s="54" t="str">
        <f t="shared" ca="1" si="25"/>
        <v>NO PROCEDE AVISO</v>
      </c>
      <c r="BP87" s="37"/>
      <c r="BQ87" s="53" t="str">
        <f>IF(BP87="","",WORKDAY(BP87,5,FESTIVOS_CO!A:A))</f>
        <v/>
      </c>
      <c r="BR87" s="37"/>
      <c r="BS87" s="36" t="s">
        <v>99</v>
      </c>
      <c r="BT87" s="38" t="s">
        <v>228</v>
      </c>
      <c r="BU87" s="58">
        <f>VLOOKUP(BT87,Hoja2!$C:$D,2,0)</f>
        <v>10</v>
      </c>
      <c r="BV87" s="80">
        <f>IF(
AND(AO87="",BD87="",BQ87=""),
"EN PROCESO NOTIFICACION / COMUNICACION",
IF(
BT87="",
"NO APLICA",
IF(
BU87=60,
IF(AO87&lt;&gt;"",AO87,IF(BD87&lt;&gt;"",BD87,BQ87))+60,
WORKDAY(
IF(AO87&lt;&gt;"",AO87,IF(BD87&lt;&gt;"",BD87,BQ87)),
BU87,
FESTIVOS_CO!A:A
)
)
))</f>
        <v>46057</v>
      </c>
      <c r="BW87" s="44"/>
      <c r="BX87" s="53"/>
      <c r="BY87" s="45"/>
      <c r="BZ87" s="37"/>
      <c r="CA87" s="54" t="str">
        <f t="shared" si="26"/>
        <v>PENDIENTE EJECUTORIA</v>
      </c>
      <c r="CB87" s="59" t="str">
        <f t="shared" si="17"/>
        <v>NO APLICA</v>
      </c>
      <c r="CC87" s="36" t="s">
        <v>109</v>
      </c>
      <c r="CD87" s="40"/>
      <c r="CE87" s="46"/>
      <c r="CF87" s="40"/>
      <c r="CG87" s="40"/>
      <c r="CH87" s="40"/>
      <c r="CI87" s="36" t="s">
        <v>109</v>
      </c>
      <c r="CJ87" s="47"/>
      <c r="CK87" s="40"/>
      <c r="CL87" s="40"/>
      <c r="CM87" s="40"/>
      <c r="CN87" s="40"/>
    </row>
    <row r="88" spans="1:92" ht="28.5" hidden="1">
      <c r="A88" s="49" t="str">
        <f t="shared" ca="1" si="19"/>
        <v>PENDIENTE EJECUTORIA</v>
      </c>
      <c r="B88" s="58" t="s">
        <v>327</v>
      </c>
      <c r="C88" s="37">
        <v>46042</v>
      </c>
      <c r="D88" s="37"/>
      <c r="E88" s="49" t="str">
        <f t="shared" si="20"/>
        <v>NOTIFICACIÓN ELECTRÓNICA</v>
      </c>
      <c r="F88" s="141">
        <f t="shared" si="21"/>
        <v>46043</v>
      </c>
      <c r="G88" s="49">
        <f t="shared" si="22"/>
        <v>1</v>
      </c>
      <c r="H88" s="51" t="str">
        <f ca="1">IF(
L88="",
"",
IF(
NETWORKDAYS(L88,IF(M88&lt;&gt;"",M88,TODAY()),FESTIVOS_CO!A:A)&gt;2,
"VENCIDO",
IF(
NETWORKDAYS(L88,IF(M88&lt;&gt;"",M88,TODAY()),FESTIVOS_CO!A:A)=2,
"ALERTA",
"A TIEMPO"
)))</f>
        <v>VENCIDO</v>
      </c>
      <c r="I88" s="62" t="s">
        <v>701</v>
      </c>
      <c r="J88" s="36" t="s">
        <v>702</v>
      </c>
      <c r="K88" s="37">
        <v>46037</v>
      </c>
      <c r="L88" s="50">
        <v>46038</v>
      </c>
      <c r="M88" s="37">
        <v>46042</v>
      </c>
      <c r="N88" s="52"/>
      <c r="O88" s="52"/>
      <c r="P88" s="36"/>
      <c r="Q88" s="36" t="s">
        <v>99</v>
      </c>
      <c r="R88" s="40"/>
      <c r="S88" s="36"/>
      <c r="T88" s="40"/>
      <c r="U88" s="62" t="s">
        <v>210</v>
      </c>
      <c r="V88" s="81" t="s">
        <v>703</v>
      </c>
      <c r="W88" s="40"/>
      <c r="X88" s="40"/>
      <c r="Y88" s="40"/>
      <c r="Z88" s="38" t="s">
        <v>704</v>
      </c>
      <c r="AA88" s="62"/>
      <c r="AB88" s="40" t="s">
        <v>169</v>
      </c>
      <c r="AC88" s="69" t="s">
        <v>407</v>
      </c>
      <c r="AD88" s="40"/>
      <c r="AE88" s="40"/>
      <c r="AF88" s="40"/>
      <c r="AG88" s="41" t="s">
        <v>109</v>
      </c>
      <c r="AH88" s="42"/>
      <c r="AI88" s="54" t="str">
        <f t="shared" ca="1" si="23"/>
        <v>NOTIFICACIÓN ELECTRÓNICA EFECTIVA</v>
      </c>
      <c r="AJ88" s="37" t="s">
        <v>99</v>
      </c>
      <c r="AK88" s="37">
        <v>46043</v>
      </c>
      <c r="AL88" s="37" t="s">
        <v>99</v>
      </c>
      <c r="AM88" s="53">
        <f>IF(AK88="","",WORKDAY(AK88,5,FESTIVOS_CO!A:A))</f>
        <v>46050</v>
      </c>
      <c r="AN88" s="37" t="s">
        <v>99</v>
      </c>
      <c r="AO88" s="37">
        <v>46043</v>
      </c>
      <c r="AP88" s="54" t="str">
        <f t="shared" ca="1" si="18"/>
        <v>NO PROCEDE CITACION</v>
      </c>
      <c r="AQ88" s="36"/>
      <c r="AR88" s="43"/>
      <c r="AS88" s="37"/>
      <c r="AT88" s="36"/>
      <c r="AU88" s="37"/>
      <c r="AV88" s="36"/>
      <c r="AW88" s="36"/>
      <c r="AX88" s="37"/>
      <c r="AY88" s="140" t="str">
        <f>IF(AU88="","",WORKDAY(AU88,5,FESTIVOS_CO!A:A))</f>
        <v/>
      </c>
      <c r="AZ88" s="54" t="str">
        <f t="shared" ca="1" si="27"/>
        <v>NO PROCEDE</v>
      </c>
      <c r="BA88" s="55" t="str">
        <f>IF(AX88="","",WORKDAY(AX88,5,FESTIVOS_CO!A:A))</f>
        <v/>
      </c>
      <c r="BB88" s="39"/>
      <c r="BC88" s="40"/>
      <c r="BD88" s="40"/>
      <c r="BE88" s="56" t="str">
        <f t="shared" ca="1" si="16"/>
        <v>NO PROCEDE</v>
      </c>
      <c r="BF88" s="37"/>
      <c r="BG88" s="45"/>
      <c r="BH88" s="37"/>
      <c r="BI88" s="36"/>
      <c r="BJ88" s="37"/>
      <c r="BK88" s="36"/>
      <c r="BL88" s="36"/>
      <c r="BM88" s="53" t="str">
        <f>IF(BJ88="","",WORKDAY(BJ88,5,FESTIVOS_CO!A:A))</f>
        <v/>
      </c>
      <c r="BN88" s="57" t="str">
        <f t="shared" ca="1" si="24"/>
        <v>NO PROCEDE</v>
      </c>
      <c r="BO88" s="54" t="str">
        <f t="shared" ca="1" si="25"/>
        <v>NO PROCEDE AVISO</v>
      </c>
      <c r="BP88" s="37"/>
      <c r="BQ88" s="53" t="str">
        <f>IF(BP88="","",WORKDAY(BP88,5,FESTIVOS_CO!A:A))</f>
        <v/>
      </c>
      <c r="BR88" s="37"/>
      <c r="BS88" s="36" t="s">
        <v>99</v>
      </c>
      <c r="BT88" s="38" t="s">
        <v>228</v>
      </c>
      <c r="BU88" s="58">
        <f>VLOOKUP(BT88,Hoja2!$C:$D,2,0)</f>
        <v>10</v>
      </c>
      <c r="BV88" s="80">
        <f>IF(
AND(AO88="",BD88="",BQ88=""),
"EN PROCESO NOTIFICACION / COMUNICACION",
IF(
BT88="",
"NO APLICA",
IF(
BU88=60,
IF(AO88&lt;&gt;"",AO88,IF(BD88&lt;&gt;"",BD88,BQ88))+60,
WORKDAY(
IF(AO88&lt;&gt;"",AO88,IF(BD88&lt;&gt;"",BD88,BQ88)),
BU88,
FESTIVOS_CO!A:A
)
)
))</f>
        <v>46057</v>
      </c>
      <c r="BW88" s="44"/>
      <c r="BX88" s="53"/>
      <c r="BY88" s="45"/>
      <c r="BZ88" s="37"/>
      <c r="CA88" s="54" t="str">
        <f t="shared" si="26"/>
        <v>PENDIENTE EJECUTORIA</v>
      </c>
      <c r="CB88" s="59" t="str">
        <f t="shared" si="17"/>
        <v>NO APLICA</v>
      </c>
      <c r="CC88" s="36" t="s">
        <v>109</v>
      </c>
      <c r="CD88" s="40"/>
      <c r="CE88" s="46"/>
      <c r="CF88" s="40"/>
      <c r="CG88" s="40"/>
      <c r="CH88" s="40"/>
      <c r="CI88" s="36" t="s">
        <v>109</v>
      </c>
      <c r="CJ88" s="47"/>
      <c r="CK88" s="40"/>
      <c r="CL88" s="40"/>
      <c r="CM88" s="40"/>
      <c r="CN88" s="40"/>
    </row>
    <row r="89" spans="1:92" ht="42.75" hidden="1">
      <c r="A89" s="49" t="str">
        <f t="shared" ca="1" si="19"/>
        <v>PENDIENTE EJECUTORIA</v>
      </c>
      <c r="B89" s="58" t="s">
        <v>196</v>
      </c>
      <c r="C89" s="37"/>
      <c r="D89" s="37"/>
      <c r="E89" s="49" t="str">
        <f t="shared" si="20"/>
        <v>NOTIFICACIÓN ELECTRÓNICA</v>
      </c>
      <c r="F89" s="141">
        <f t="shared" si="21"/>
        <v>46041</v>
      </c>
      <c r="G89" s="49" t="str">
        <f t="shared" si="22"/>
        <v/>
      </c>
      <c r="H89" s="51" t="str">
        <f ca="1">IF(
L89="",
"",
IF(
NETWORKDAYS(L89,IF(M89&lt;&gt;"",M89,TODAY()),FESTIVOS_CO!A:A)&gt;2,
"VENCIDO",
IF(
NETWORKDAYS(L89,IF(M89&lt;&gt;"",M89,TODAY()),FESTIVOS_CO!A:A)=2,
"ALERTA",
"A TIEMPO"
)))</f>
        <v>A TIEMPO</v>
      </c>
      <c r="I89" s="40" t="s">
        <v>705</v>
      </c>
      <c r="J89" s="36" t="s">
        <v>706</v>
      </c>
      <c r="K89" s="37">
        <v>46037</v>
      </c>
      <c r="L89" s="50">
        <v>46038</v>
      </c>
      <c r="M89" s="37">
        <v>46038</v>
      </c>
      <c r="N89" s="52"/>
      <c r="O89" s="52"/>
      <c r="P89" s="36"/>
      <c r="Q89" s="36" t="s">
        <v>99</v>
      </c>
      <c r="R89" s="40"/>
      <c r="S89" s="36"/>
      <c r="T89" s="40"/>
      <c r="U89" s="62" t="s">
        <v>210</v>
      </c>
      <c r="V89" s="81">
        <v>2025001847</v>
      </c>
      <c r="W89" s="63">
        <v>46053</v>
      </c>
      <c r="X89" s="63"/>
      <c r="Y89" s="40">
        <v>860051945</v>
      </c>
      <c r="Z89" s="36" t="s">
        <v>707</v>
      </c>
      <c r="AA89" s="40" t="s">
        <v>708</v>
      </c>
      <c r="AB89" s="40" t="s">
        <v>104</v>
      </c>
      <c r="AC89" s="69" t="s">
        <v>709</v>
      </c>
      <c r="AD89" s="62" t="s">
        <v>381</v>
      </c>
      <c r="AE89" s="40" t="s">
        <v>113</v>
      </c>
      <c r="AF89" s="40" t="s">
        <v>108</v>
      </c>
      <c r="AG89" s="41" t="s">
        <v>109</v>
      </c>
      <c r="AH89" s="42"/>
      <c r="AI89" s="54" t="str">
        <f t="shared" ca="1" si="23"/>
        <v>NOTIFICACIÓN ELECTRÓNICA EFECTIVA</v>
      </c>
      <c r="AJ89" s="37" t="s">
        <v>99</v>
      </c>
      <c r="AK89" s="37">
        <v>46041</v>
      </c>
      <c r="AL89" s="37" t="s">
        <v>99</v>
      </c>
      <c r="AM89" s="53">
        <f>IF(AK89="","",WORKDAY(AK89,5,FESTIVOS_CO!A:A))</f>
        <v>46048</v>
      </c>
      <c r="AN89" s="37" t="s">
        <v>99</v>
      </c>
      <c r="AO89" s="37">
        <v>46041</v>
      </c>
      <c r="AP89" s="54" t="str">
        <f t="shared" ca="1" si="18"/>
        <v>NO PROCEDE CITACION</v>
      </c>
      <c r="AQ89" s="36"/>
      <c r="AR89" s="43"/>
      <c r="AS89" s="37"/>
      <c r="AT89" s="36"/>
      <c r="AU89" s="37"/>
      <c r="AV89" s="36"/>
      <c r="AW89" s="36"/>
      <c r="AX89" s="37"/>
      <c r="AY89" s="140" t="str">
        <f>IF(AU89="","",WORKDAY(AU89,5,FESTIVOS_CO!A:A))</f>
        <v/>
      </c>
      <c r="AZ89" s="54" t="str">
        <f t="shared" ca="1" si="27"/>
        <v>NO PROCEDE</v>
      </c>
      <c r="BA89" s="55" t="str">
        <f>IF(AX89="","",WORKDAY(AX89,5,FESTIVOS_CO!A:A))</f>
        <v/>
      </c>
      <c r="BB89" s="39"/>
      <c r="BC89" s="40"/>
      <c r="BD89" s="40"/>
      <c r="BE89" s="56" t="str">
        <f t="shared" ca="1" si="16"/>
        <v>NO PROCEDE</v>
      </c>
      <c r="BF89" s="37"/>
      <c r="BG89" s="45"/>
      <c r="BH89" s="37"/>
      <c r="BI89" s="36"/>
      <c r="BJ89" s="37"/>
      <c r="BK89" s="36"/>
      <c r="BL89" s="36"/>
      <c r="BM89" s="53" t="str">
        <f>IF(BJ89="","",WORKDAY(BJ89,5,FESTIVOS_CO!A:A))</f>
        <v/>
      </c>
      <c r="BN89" s="57" t="str">
        <f t="shared" ca="1" si="24"/>
        <v>NO PROCEDE</v>
      </c>
      <c r="BO89" s="54" t="str">
        <f t="shared" ca="1" si="25"/>
        <v>NO PROCEDE AVISO</v>
      </c>
      <c r="BP89" s="37"/>
      <c r="BQ89" s="53" t="str">
        <f>IF(BP89="","",WORKDAY(BP89,5,FESTIVOS_CO!A:A))</f>
        <v/>
      </c>
      <c r="BR89" s="37"/>
      <c r="BS89" s="36" t="s">
        <v>99</v>
      </c>
      <c r="BT89" s="38" t="s">
        <v>228</v>
      </c>
      <c r="BU89" s="58">
        <f>VLOOKUP(BT89,Hoja2!$C:$D,2,0)</f>
        <v>10</v>
      </c>
      <c r="BV89" s="80">
        <f>IF(
AND(AO89="",BD89="",BQ89=""),
"EN PROCESO NOTIFICACION / COMUNICACION",
IF(
BT89="",
"NO APLICA",
IF(
BU89=60,
IF(AO89&lt;&gt;"",AO89,IF(BD89&lt;&gt;"",BD89,BQ89))+60,
WORKDAY(
IF(AO89&lt;&gt;"",AO89,IF(BD89&lt;&gt;"",BD89,BQ89)),
BU89,
FESTIVOS_CO!A:A
)
)
))</f>
        <v>46055</v>
      </c>
      <c r="BW89" s="44"/>
      <c r="BX89" s="53"/>
      <c r="BY89" s="45"/>
      <c r="BZ89" s="37"/>
      <c r="CA89" s="54" t="str">
        <f t="shared" si="26"/>
        <v>PENDIENTE EJECUTORIA</v>
      </c>
      <c r="CB89" s="59" t="str">
        <f t="shared" si="17"/>
        <v/>
      </c>
      <c r="CC89" s="36"/>
      <c r="CD89" s="40"/>
      <c r="CE89" s="46"/>
      <c r="CF89" s="40"/>
      <c r="CG89" s="40"/>
      <c r="CH89" s="40"/>
      <c r="CI89" s="36"/>
      <c r="CJ89" s="47"/>
      <c r="CK89" s="40"/>
      <c r="CL89" s="40"/>
      <c r="CM89" s="40"/>
      <c r="CN89" s="40"/>
    </row>
    <row r="90" spans="1:92" ht="42.75" hidden="1">
      <c r="A90" s="49" t="str">
        <f t="shared" ca="1" si="19"/>
        <v>NOTIFICACIÓN PERSONAL COMPLETA</v>
      </c>
      <c r="B90" s="58" t="s">
        <v>196</v>
      </c>
      <c r="C90" s="37"/>
      <c r="D90" s="37"/>
      <c r="E90" s="49" t="str">
        <f t="shared" si="20"/>
        <v>NOTIFICACIÓN PERSONAL</v>
      </c>
      <c r="F90" s="141">
        <f t="shared" si="21"/>
        <v>46043</v>
      </c>
      <c r="G90" s="49" t="str">
        <f t="shared" si="22"/>
        <v/>
      </c>
      <c r="H90" s="51" t="str">
        <f ca="1">IF(
L90="",
"",
IF(
NETWORKDAYS(L90,IF(M90&lt;&gt;"",M90,TODAY()),FESTIVOS_CO!A:A)&gt;2,
"VENCIDO",
IF(
NETWORKDAYS(L90,IF(M90&lt;&gt;"",M90,TODAY()),FESTIVOS_CO!A:A)=2,
"ALERTA",
"A TIEMPO"
)))</f>
        <v>A TIEMPO</v>
      </c>
      <c r="I90" s="40" t="s">
        <v>265</v>
      </c>
      <c r="J90" s="36" t="s">
        <v>710</v>
      </c>
      <c r="K90" s="37">
        <v>46037</v>
      </c>
      <c r="L90" s="50">
        <v>46038</v>
      </c>
      <c r="M90" s="37">
        <v>46038</v>
      </c>
      <c r="N90" s="52"/>
      <c r="O90" s="52"/>
      <c r="P90" s="36"/>
      <c r="Q90" s="36" t="s">
        <v>99</v>
      </c>
      <c r="R90" s="40"/>
      <c r="S90" s="36"/>
      <c r="T90" s="40"/>
      <c r="U90" s="62" t="s">
        <v>210</v>
      </c>
      <c r="V90" s="81" t="s">
        <v>711</v>
      </c>
      <c r="W90" s="63">
        <v>45428</v>
      </c>
      <c r="X90" s="63"/>
      <c r="Y90" s="40">
        <v>830076099</v>
      </c>
      <c r="Z90" s="38" t="s">
        <v>712</v>
      </c>
      <c r="AA90" s="40" t="s">
        <v>713</v>
      </c>
      <c r="AB90" s="40" t="s">
        <v>104</v>
      </c>
      <c r="AC90" s="69" t="s">
        <v>714</v>
      </c>
      <c r="AD90" s="62" t="s">
        <v>715</v>
      </c>
      <c r="AE90" s="40" t="s">
        <v>113</v>
      </c>
      <c r="AF90" s="40" t="s">
        <v>454</v>
      </c>
      <c r="AG90" s="41" t="s">
        <v>109</v>
      </c>
      <c r="AH90" s="42"/>
      <c r="AI90" s="54" t="str">
        <f t="shared" ca="1" si="23"/>
        <v>NO PROCEDE NOTIFICACIÓN ELECTRÓNICA</v>
      </c>
      <c r="AJ90" s="37" t="s">
        <v>109</v>
      </c>
      <c r="AK90" s="37"/>
      <c r="AL90" s="37"/>
      <c r="AM90" s="53" t="str">
        <f>IF(AK90="","",WORKDAY(AK90,5,FESTIVOS_CO!A:A))</f>
        <v/>
      </c>
      <c r="AN90" s="37"/>
      <c r="AO90" s="37"/>
      <c r="AP90" s="54" t="str">
        <f t="shared" ca="1" si="18"/>
        <v>NOTIFICAR POR CITACION</v>
      </c>
      <c r="AQ90" s="36" t="s">
        <v>270</v>
      </c>
      <c r="AR90" s="43">
        <v>46041</v>
      </c>
      <c r="AS90" s="37">
        <v>46042</v>
      </c>
      <c r="AT90" s="36" t="s">
        <v>716</v>
      </c>
      <c r="AU90" s="37">
        <v>46042</v>
      </c>
      <c r="AV90" s="36"/>
      <c r="AW90" s="36" t="s">
        <v>99</v>
      </c>
      <c r="AX90" s="37">
        <v>46043</v>
      </c>
      <c r="AY90" s="140">
        <f>IF(AU90="","",WORKDAY(AU90,5,FESTIVOS_CO!A:A))</f>
        <v>46049</v>
      </c>
      <c r="AZ90" s="54" t="str">
        <f t="shared" si="27"/>
        <v>NOTIFICACIÓN PERSONAL COMPLETA</v>
      </c>
      <c r="BA90" s="55">
        <f>IF(AX90="","",WORKDAY(AX90,5,FESTIVOS_CO!A:A))</f>
        <v>46050</v>
      </c>
      <c r="BB90" s="39" t="s">
        <v>99</v>
      </c>
      <c r="BC90" s="40" t="s">
        <v>215</v>
      </c>
      <c r="BD90" s="63">
        <v>46044</v>
      </c>
      <c r="BE90" s="56" t="str">
        <f t="shared" si="16"/>
        <v>NO APLICA</v>
      </c>
      <c r="BF90" s="37"/>
      <c r="BG90" s="45"/>
      <c r="BH90" s="37"/>
      <c r="BI90" s="36"/>
      <c r="BJ90" s="37"/>
      <c r="BK90" s="36"/>
      <c r="BL90" s="36"/>
      <c r="BM90" s="53" t="str">
        <f>IF(BJ90="","",WORKDAY(BJ90,5,FESTIVOS_CO!A:A))</f>
        <v/>
      </c>
      <c r="BN90" s="57" t="str">
        <f t="shared" si="24"/>
        <v>NOTIFICACIÓN PERSONAL COMPLETA</v>
      </c>
      <c r="BO90" s="54" t="str">
        <f t="shared" si="25"/>
        <v>NO PROCEDE AVISO</v>
      </c>
      <c r="BP90" s="37"/>
      <c r="BQ90" s="53" t="str">
        <f>IF(BP90="","",WORKDAY(BP90,5,FESTIVOS_CO!A:A))</f>
        <v/>
      </c>
      <c r="BR90" s="37"/>
      <c r="BS90" s="36" t="s">
        <v>99</v>
      </c>
      <c r="BT90" s="38" t="s">
        <v>228</v>
      </c>
      <c r="BU90" s="58">
        <f>VLOOKUP(BT90,Hoja2!$C:$D,2,0)</f>
        <v>10</v>
      </c>
      <c r="BV90" s="80">
        <f>IF(
AND(AO90="",BD90="",BQ90=""),
"EN PROCESO NOTIFICACION / COMUNICACION",
IF(
BT90="",
"NO APLICA",
IF(
BU90=60,
IF(AO90&lt;&gt;"",AO90,IF(BD90&lt;&gt;"",BD90,BQ90))+60,
WORKDAY(
IF(AO90&lt;&gt;"",AO90,IF(BD90&lt;&gt;"",BD90,BQ90)),
BU90,
FESTIVOS_CO!A:A
)
)
))</f>
        <v>46058</v>
      </c>
      <c r="BW90" s="44"/>
      <c r="BX90" s="53"/>
      <c r="BY90" s="45"/>
      <c r="BZ90" s="37"/>
      <c r="CA90" s="54" t="str">
        <f t="shared" si="26"/>
        <v>PENDIENTE EJECUTORIA</v>
      </c>
      <c r="CB90" s="59" t="str">
        <f t="shared" si="17"/>
        <v/>
      </c>
      <c r="CC90" s="36"/>
      <c r="CD90" s="40"/>
      <c r="CE90" s="46"/>
      <c r="CF90" s="40"/>
      <c r="CG90" s="40"/>
      <c r="CH90" s="40"/>
      <c r="CI90" s="36"/>
      <c r="CJ90" s="47"/>
      <c r="CK90" s="40"/>
      <c r="CL90" s="40"/>
      <c r="CM90" s="40"/>
      <c r="CN90" s="40"/>
    </row>
    <row r="91" spans="1:92" ht="42.75" hidden="1">
      <c r="A91" s="49" t="str">
        <f t="shared" ca="1" si="19"/>
        <v>PENDIENTE EJECUTORIA</v>
      </c>
      <c r="B91" s="58" t="s">
        <v>196</v>
      </c>
      <c r="C91" s="37"/>
      <c r="D91" s="37"/>
      <c r="E91" s="49" t="str">
        <f t="shared" si="20"/>
        <v>NOTIFICACIÓN ELECTRÓNICA</v>
      </c>
      <c r="F91" s="141">
        <f t="shared" si="21"/>
        <v>46041</v>
      </c>
      <c r="G91" s="49" t="str">
        <f t="shared" si="22"/>
        <v/>
      </c>
      <c r="H91" s="51" t="str">
        <f ca="1">IF(
L91="",
"",
IF(
NETWORKDAYS(L91,IF(M91&lt;&gt;"",M91,TODAY()),FESTIVOS_CO!A:A)&gt;2,
"VENCIDO",
IF(
NETWORKDAYS(L91,IF(M91&lt;&gt;"",M91,TODAY()),FESTIVOS_CO!A:A)=2,
"ALERTA",
"A TIEMPO"
)))</f>
        <v>A TIEMPO</v>
      </c>
      <c r="I91" s="40" t="s">
        <v>717</v>
      </c>
      <c r="J91" s="36" t="s">
        <v>718</v>
      </c>
      <c r="K91" s="37">
        <v>46037</v>
      </c>
      <c r="L91" s="50">
        <v>46038</v>
      </c>
      <c r="M91" s="37">
        <v>46038</v>
      </c>
      <c r="N91" s="52"/>
      <c r="O91" s="52"/>
      <c r="P91" s="36"/>
      <c r="Q91" s="36" t="s">
        <v>99</v>
      </c>
      <c r="R91" s="40"/>
      <c r="S91" s="36"/>
      <c r="T91" s="40"/>
      <c r="U91" s="62" t="s">
        <v>210</v>
      </c>
      <c r="V91" s="81">
        <v>2025003353</v>
      </c>
      <c r="W91" s="63">
        <v>45709</v>
      </c>
      <c r="X91" s="63"/>
      <c r="Y91" s="40">
        <v>811007280</v>
      </c>
      <c r="Z91" s="38" t="s">
        <v>719</v>
      </c>
      <c r="AA91" s="40" t="s">
        <v>720</v>
      </c>
      <c r="AB91" s="40" t="s">
        <v>249</v>
      </c>
      <c r="AC91" s="69" t="s">
        <v>721</v>
      </c>
      <c r="AD91" s="62" t="s">
        <v>381</v>
      </c>
      <c r="AE91" s="40" t="s">
        <v>113</v>
      </c>
      <c r="AF91" s="40" t="s">
        <v>108</v>
      </c>
      <c r="AG91" s="41" t="s">
        <v>109</v>
      </c>
      <c r="AH91" s="42"/>
      <c r="AI91" s="54" t="str">
        <f t="shared" ca="1" si="23"/>
        <v>NOTIFICACIÓN ELECTRÓNICA EFECTIVA</v>
      </c>
      <c r="AJ91" s="37" t="s">
        <v>99</v>
      </c>
      <c r="AK91" s="37">
        <v>46038</v>
      </c>
      <c r="AL91" s="37" t="s">
        <v>99</v>
      </c>
      <c r="AM91" s="53">
        <f>IF(AK91="","",WORKDAY(AK91,5,FESTIVOS_CO!A:A))</f>
        <v>46045</v>
      </c>
      <c r="AN91" s="37" t="s">
        <v>99</v>
      </c>
      <c r="AO91" s="37">
        <v>46041</v>
      </c>
      <c r="AP91" s="54" t="str">
        <f t="shared" ca="1" si="18"/>
        <v>NO PROCEDE CITACION</v>
      </c>
      <c r="AQ91" s="36"/>
      <c r="AR91" s="43"/>
      <c r="AS91" s="37"/>
      <c r="AT91" s="36"/>
      <c r="AU91" s="37"/>
      <c r="AV91" s="36"/>
      <c r="AW91" s="36"/>
      <c r="AX91" s="37"/>
      <c r="AY91" s="140" t="str">
        <f>IF(AU91="","",WORKDAY(AU91,5,FESTIVOS_CO!A:A))</f>
        <v/>
      </c>
      <c r="AZ91" s="54" t="str">
        <f t="shared" ca="1" si="27"/>
        <v>NO PROCEDE</v>
      </c>
      <c r="BA91" s="55" t="str">
        <f>IF(AX91="","",WORKDAY(AX91,5,FESTIVOS_CO!A:A))</f>
        <v/>
      </c>
      <c r="BB91" s="39"/>
      <c r="BC91" s="40"/>
      <c r="BD91" s="40"/>
      <c r="BE91" s="56" t="str">
        <f t="shared" ca="1" si="16"/>
        <v>NO PROCEDE</v>
      </c>
      <c r="BF91" s="37"/>
      <c r="BG91" s="45"/>
      <c r="BH91" s="37"/>
      <c r="BI91" s="36"/>
      <c r="BJ91" s="37"/>
      <c r="BK91" s="36"/>
      <c r="BL91" s="36"/>
      <c r="BM91" s="53" t="str">
        <f>IF(BJ91="","",WORKDAY(BJ91,5,FESTIVOS_CO!A:A))</f>
        <v/>
      </c>
      <c r="BN91" s="57" t="str">
        <f t="shared" ca="1" si="24"/>
        <v>NO PROCEDE</v>
      </c>
      <c r="BO91" s="54" t="str">
        <f t="shared" ca="1" si="25"/>
        <v>NO PROCEDE AVISO</v>
      </c>
      <c r="BP91" s="37"/>
      <c r="BQ91" s="53" t="str">
        <f>IF(BP91="","",WORKDAY(BP91,5,FESTIVOS_CO!A:A))</f>
        <v/>
      </c>
      <c r="BR91" s="37"/>
      <c r="BS91" s="36" t="s">
        <v>99</v>
      </c>
      <c r="BT91" s="38" t="s">
        <v>228</v>
      </c>
      <c r="BU91" s="58">
        <f>VLOOKUP(BT91,Hoja2!$C:$D,2,0)</f>
        <v>10</v>
      </c>
      <c r="BV91" s="80">
        <f>IF(
AND(AO91="",BD91="",BQ91=""),
"EN PROCESO NOTIFICACION / COMUNICACION",
IF(
BT91="",
"NO APLICA",
IF(
BU91=60,
IF(AO91&lt;&gt;"",AO91,IF(BD91&lt;&gt;"",BD91,BQ91))+60,
WORKDAY(
IF(AO91&lt;&gt;"",AO91,IF(BD91&lt;&gt;"",BD91,BQ91)),
BU91,
FESTIVOS_CO!A:A
)
)
))</f>
        <v>46055</v>
      </c>
      <c r="BW91" s="44"/>
      <c r="BX91" s="53"/>
      <c r="BY91" s="45"/>
      <c r="BZ91" s="37"/>
      <c r="CA91" s="54" t="str">
        <f t="shared" si="26"/>
        <v>PENDIENTE EJECUTORIA</v>
      </c>
      <c r="CB91" s="59" t="str">
        <f t="shared" si="17"/>
        <v/>
      </c>
      <c r="CC91" s="36"/>
      <c r="CD91" s="40"/>
      <c r="CE91" s="46"/>
      <c r="CF91" s="40"/>
      <c r="CG91" s="40"/>
      <c r="CH91" s="40"/>
      <c r="CI91" s="36"/>
      <c r="CJ91" s="47"/>
      <c r="CK91" s="40"/>
      <c r="CL91" s="40"/>
      <c r="CM91" s="40"/>
      <c r="CN91" s="40"/>
    </row>
    <row r="92" spans="1:92" ht="42.75" hidden="1">
      <c r="A92" s="49" t="str">
        <f t="shared" ca="1" si="19"/>
        <v>NOTIFICACIÓN PERSONAL COMPLETA</v>
      </c>
      <c r="B92" s="58" t="s">
        <v>196</v>
      </c>
      <c r="C92" s="37"/>
      <c r="D92" s="37"/>
      <c r="E92" s="49" t="str">
        <f t="shared" si="20"/>
        <v>NOTIFICACIÓN PERSONAL</v>
      </c>
      <c r="F92" s="141">
        <f t="shared" si="21"/>
        <v>46043</v>
      </c>
      <c r="G92" s="49" t="str">
        <f t="shared" si="22"/>
        <v/>
      </c>
      <c r="H92" s="51" t="str">
        <f ca="1">IF(
L92="",
"",
IF(
NETWORKDAYS(L92,IF(M92&lt;&gt;"",M92,TODAY()),FESTIVOS_CO!A:A)&gt;2,
"VENCIDO",
IF(
NETWORKDAYS(L92,IF(M92&lt;&gt;"",M92,TODAY()),FESTIVOS_CO!A:A)=2,
"ALERTA",
"A TIEMPO"
)))</f>
        <v>A TIEMPO</v>
      </c>
      <c r="I92" s="40" t="s">
        <v>722</v>
      </c>
      <c r="J92" s="36" t="s">
        <v>723</v>
      </c>
      <c r="K92" s="37">
        <v>46037</v>
      </c>
      <c r="L92" s="50">
        <v>46038</v>
      </c>
      <c r="M92" s="37">
        <v>46038</v>
      </c>
      <c r="N92" s="52"/>
      <c r="O92" s="52"/>
      <c r="P92" s="36"/>
      <c r="Q92" s="36" t="s">
        <v>99</v>
      </c>
      <c r="R92" s="40"/>
      <c r="S92" s="36"/>
      <c r="T92" s="40"/>
      <c r="U92" s="62" t="s">
        <v>210</v>
      </c>
      <c r="V92" s="81" t="s">
        <v>724</v>
      </c>
      <c r="W92" s="63">
        <v>45975</v>
      </c>
      <c r="X92" s="63"/>
      <c r="Y92" s="40">
        <v>802013698</v>
      </c>
      <c r="Z92" s="38" t="s">
        <v>725</v>
      </c>
      <c r="AA92" s="40" t="s">
        <v>726</v>
      </c>
      <c r="AB92" s="40" t="s">
        <v>203</v>
      </c>
      <c r="AC92" s="69" t="s">
        <v>727</v>
      </c>
      <c r="AD92" s="62" t="s">
        <v>536</v>
      </c>
      <c r="AE92" s="40" t="s">
        <v>113</v>
      </c>
      <c r="AF92" s="40" t="s">
        <v>108</v>
      </c>
      <c r="AG92" s="41" t="s">
        <v>109</v>
      </c>
      <c r="AH92" s="42"/>
      <c r="AI92" s="54" t="str">
        <f t="shared" ca="1" si="23"/>
        <v>NO PROCEDE NOTIFICACIÓN ELECTRÓNICA</v>
      </c>
      <c r="AJ92" s="37" t="s">
        <v>109</v>
      </c>
      <c r="AK92" s="37"/>
      <c r="AL92" s="37"/>
      <c r="AM92" s="53" t="str">
        <f>IF(AK92="","",WORKDAY(AK92,5,FESTIVOS_CO!A:A))</f>
        <v/>
      </c>
      <c r="AN92" s="37"/>
      <c r="AO92" s="37"/>
      <c r="AP92" s="54" t="str">
        <f t="shared" ca="1" si="18"/>
        <v>NOTIFICAR POR CITACION</v>
      </c>
      <c r="AQ92" s="36" t="s">
        <v>270</v>
      </c>
      <c r="AR92" s="43">
        <v>46041</v>
      </c>
      <c r="AS92" s="37">
        <v>46042</v>
      </c>
      <c r="AT92" s="36" t="s">
        <v>728</v>
      </c>
      <c r="AU92" s="37">
        <v>46042</v>
      </c>
      <c r="AV92" s="36"/>
      <c r="AW92" s="36" t="s">
        <v>99</v>
      </c>
      <c r="AX92" s="37">
        <v>46043</v>
      </c>
      <c r="AY92" s="140">
        <f>IF(AU92="","",WORKDAY(AU92,5,FESTIVOS_CO!A:A))</f>
        <v>46049</v>
      </c>
      <c r="AZ92" s="54" t="str">
        <f t="shared" si="27"/>
        <v>NOTIFICACIÓN PERSONAL COMPLETA</v>
      </c>
      <c r="BA92" s="55">
        <f>IF(AX92="","",WORKDAY(AX92,5,FESTIVOS_CO!A:A))</f>
        <v>46050</v>
      </c>
      <c r="BB92" s="39" t="s">
        <v>99</v>
      </c>
      <c r="BC92" s="40" t="s">
        <v>215</v>
      </c>
      <c r="BD92" s="63">
        <v>46045</v>
      </c>
      <c r="BE92" s="56" t="str">
        <f t="shared" si="16"/>
        <v>NO APLICA</v>
      </c>
      <c r="BF92" s="37"/>
      <c r="BG92" s="45"/>
      <c r="BH92" s="37"/>
      <c r="BI92" s="36"/>
      <c r="BJ92" s="37"/>
      <c r="BK92" s="36"/>
      <c r="BL92" s="36"/>
      <c r="BM92" s="53" t="str">
        <f>IF(BJ92="","",WORKDAY(BJ92,5,FESTIVOS_CO!A:A))</f>
        <v/>
      </c>
      <c r="BN92" s="57" t="str">
        <f t="shared" si="24"/>
        <v>NOTIFICACIÓN PERSONAL COMPLETA</v>
      </c>
      <c r="BO92" s="54" t="str">
        <f t="shared" si="25"/>
        <v>NO PROCEDE AVISO</v>
      </c>
      <c r="BP92" s="37"/>
      <c r="BQ92" s="53" t="str">
        <f>IF(BP92="","",WORKDAY(BP92,5,FESTIVOS_CO!A:A))</f>
        <v/>
      </c>
      <c r="BR92" s="37"/>
      <c r="BS92" s="36" t="s">
        <v>99</v>
      </c>
      <c r="BT92" s="38" t="s">
        <v>228</v>
      </c>
      <c r="BU92" s="58">
        <f>VLOOKUP(BT92,Hoja2!$C:$D,2,0)</f>
        <v>10</v>
      </c>
      <c r="BV92" s="80">
        <f>IF(
AND(AO92="",BD92="",BQ92=""),
"EN PROCESO NOTIFICACION / COMUNICACION",
IF(
BT92="",
"NO APLICA",
IF(
BU92=60,
IF(AO92&lt;&gt;"",AO92,IF(BD92&lt;&gt;"",BD92,BQ92))+60,
WORKDAY(
IF(AO92&lt;&gt;"",AO92,IF(BD92&lt;&gt;"",BD92,BQ92)),
BU92,
FESTIVOS_CO!A:A
)
)
))</f>
        <v>46059</v>
      </c>
      <c r="BW92" s="44"/>
      <c r="BX92" s="53"/>
      <c r="BY92" s="45"/>
      <c r="BZ92" s="37"/>
      <c r="CA92" s="54" t="str">
        <f t="shared" si="26"/>
        <v>PENDIENTE EJECUTORIA</v>
      </c>
      <c r="CB92" s="59" t="str">
        <f t="shared" si="17"/>
        <v/>
      </c>
      <c r="CC92" s="36"/>
      <c r="CD92" s="40"/>
      <c r="CE92" s="46"/>
      <c r="CF92" s="40"/>
      <c r="CG92" s="40"/>
      <c r="CH92" s="40"/>
      <c r="CI92" s="36"/>
      <c r="CJ92" s="47"/>
      <c r="CK92" s="40"/>
      <c r="CL92" s="40"/>
      <c r="CM92" s="40"/>
      <c r="CN92" s="40"/>
    </row>
    <row r="93" spans="1:92" ht="42.75" hidden="1">
      <c r="A93" s="49" t="str">
        <f t="shared" ca="1" si="19"/>
        <v>NOTIFICACIÓN PERSONAL COMPLETA</v>
      </c>
      <c r="B93" s="58" t="s">
        <v>196</v>
      </c>
      <c r="C93" s="37"/>
      <c r="D93" s="37"/>
      <c r="E93" s="49" t="str">
        <f t="shared" si="20"/>
        <v>NOTIFICACIÓN PERSONAL</v>
      </c>
      <c r="F93" s="141">
        <f t="shared" si="21"/>
        <v>46043</v>
      </c>
      <c r="G93" s="49" t="str">
        <f t="shared" si="22"/>
        <v/>
      </c>
      <c r="H93" s="51" t="str">
        <f ca="1">IF(
L93="",
"",
IF(
NETWORKDAYS(L93,IF(M93&lt;&gt;"",M93,TODAY()),FESTIVOS_CO!A:A)&gt;2,
"VENCIDO",
IF(
NETWORKDAYS(L93,IF(M93&lt;&gt;"",M93,TODAY()),FESTIVOS_CO!A:A)=2,
"ALERTA",
"A TIEMPO"
)))</f>
        <v>A TIEMPO</v>
      </c>
      <c r="I93" s="40" t="s">
        <v>729</v>
      </c>
      <c r="J93" s="36" t="s">
        <v>730</v>
      </c>
      <c r="K93" s="37">
        <v>46037</v>
      </c>
      <c r="L93" s="50">
        <v>46038</v>
      </c>
      <c r="M93" s="37">
        <v>46038</v>
      </c>
      <c r="N93" s="52"/>
      <c r="O93" s="52"/>
      <c r="P93" s="36"/>
      <c r="Q93" s="36" t="s">
        <v>99</v>
      </c>
      <c r="R93" s="40"/>
      <c r="S93" s="36"/>
      <c r="T93" s="40"/>
      <c r="U93" s="62" t="s">
        <v>100</v>
      </c>
      <c r="V93" s="81"/>
      <c r="W93" s="63">
        <v>45982</v>
      </c>
      <c r="X93" s="63"/>
      <c r="Y93" s="40">
        <v>825001722</v>
      </c>
      <c r="Z93" s="38" t="s">
        <v>731</v>
      </c>
      <c r="AA93" s="40" t="s">
        <v>732</v>
      </c>
      <c r="AB93" s="40" t="s">
        <v>733</v>
      </c>
      <c r="AC93" s="69" t="s">
        <v>734</v>
      </c>
      <c r="AD93" s="62" t="s">
        <v>735</v>
      </c>
      <c r="AE93" s="40" t="s">
        <v>113</v>
      </c>
      <c r="AF93" s="40" t="s">
        <v>736</v>
      </c>
      <c r="AG93" s="41" t="s">
        <v>109</v>
      </c>
      <c r="AH93" s="42"/>
      <c r="AI93" s="54" t="str">
        <f t="shared" ca="1" si="23"/>
        <v>NO PROCEDE NOTIFICACIÓN ELECTRÓNICA</v>
      </c>
      <c r="AJ93" s="37" t="s">
        <v>109</v>
      </c>
      <c r="AK93" s="37"/>
      <c r="AL93" s="37"/>
      <c r="AM93" s="53" t="str">
        <f>IF(AK93="","",WORKDAY(AK93,5,FESTIVOS_CO!A:A))</f>
        <v/>
      </c>
      <c r="AN93" s="37"/>
      <c r="AO93" s="37"/>
      <c r="AP93" s="54" t="str">
        <f t="shared" ca="1" si="18"/>
        <v>NOTIFICAR POR CITACION</v>
      </c>
      <c r="AQ93" s="36" t="s">
        <v>270</v>
      </c>
      <c r="AR93" s="43">
        <v>46041</v>
      </c>
      <c r="AS93" s="37">
        <v>46042</v>
      </c>
      <c r="AT93" s="36" t="s">
        <v>737</v>
      </c>
      <c r="AU93" s="37">
        <v>46042</v>
      </c>
      <c r="AV93" s="36"/>
      <c r="AW93" s="36" t="s">
        <v>99</v>
      </c>
      <c r="AX93" s="37">
        <v>46043</v>
      </c>
      <c r="AY93" s="140">
        <f>IF(AU93="","",WORKDAY(AU93,5,FESTIVOS_CO!A:A))</f>
        <v>46049</v>
      </c>
      <c r="AZ93" s="54" t="str">
        <f t="shared" si="27"/>
        <v>NOTIFICACIÓN PERSONAL COMPLETA</v>
      </c>
      <c r="BA93" s="55">
        <f>IF(AX93="","",WORKDAY(AX93,5,FESTIVOS_CO!A:A))</f>
        <v>46050</v>
      </c>
      <c r="BB93" s="39" t="s">
        <v>99</v>
      </c>
      <c r="BC93" s="40" t="s">
        <v>215</v>
      </c>
      <c r="BD93" s="63">
        <v>46050</v>
      </c>
      <c r="BE93" s="56" t="str">
        <f t="shared" si="16"/>
        <v>NO APLICA</v>
      </c>
      <c r="BF93" s="37"/>
      <c r="BG93" s="45"/>
      <c r="BH93" s="37"/>
      <c r="BI93" s="36"/>
      <c r="BJ93" s="37"/>
      <c r="BK93" s="36"/>
      <c r="BL93" s="36"/>
      <c r="BM93" s="53" t="str">
        <f>IF(BJ93="","",WORKDAY(BJ93,5,FESTIVOS_CO!A:A))</f>
        <v/>
      </c>
      <c r="BN93" s="57" t="str">
        <f t="shared" si="24"/>
        <v>NOTIFICACIÓN PERSONAL COMPLETA</v>
      </c>
      <c r="BO93" s="54" t="str">
        <f t="shared" si="25"/>
        <v>NO PROCEDE AVISO</v>
      </c>
      <c r="BP93" s="37"/>
      <c r="BQ93" s="53" t="str">
        <f>IF(BP93="","",WORKDAY(BP93,5,FESTIVOS_CO!A:A))</f>
        <v/>
      </c>
      <c r="BR93" s="37"/>
      <c r="BS93" s="36" t="s">
        <v>99</v>
      </c>
      <c r="BT93" s="38" t="s">
        <v>228</v>
      </c>
      <c r="BU93" s="58">
        <f>VLOOKUP(BT93,Hoja2!$C:$D,2,0)</f>
        <v>10</v>
      </c>
      <c r="BV93" s="80">
        <f>IF(
AND(AO93="",BD93="",BQ93=""),
"EN PROCESO NOTIFICACION / COMUNICACION",
IF(
BT93="",
"NO APLICA",
IF(
BU93=60,
IF(AO93&lt;&gt;"",AO93,IF(BD93&lt;&gt;"",BD93,BQ93))+60,
WORKDAY(
IF(AO93&lt;&gt;"",AO93,IF(BD93&lt;&gt;"",BD93,BQ93)),
BU93,
FESTIVOS_CO!A:A
)
)
))</f>
        <v>46064</v>
      </c>
      <c r="BW93" s="44"/>
      <c r="BX93" s="53"/>
      <c r="BY93" s="45"/>
      <c r="BZ93" s="37"/>
      <c r="CA93" s="54" t="str">
        <f t="shared" si="26"/>
        <v>PENDIENTE EJECUTORIA</v>
      </c>
      <c r="CB93" s="59" t="str">
        <f t="shared" si="17"/>
        <v>PENDIENTES OFICIOS</v>
      </c>
      <c r="CC93" s="36"/>
      <c r="CD93" s="40"/>
      <c r="CE93" s="46"/>
      <c r="CF93" s="40"/>
      <c r="CG93" s="40"/>
      <c r="CH93" s="40"/>
      <c r="CI93" s="36" t="s">
        <v>99</v>
      </c>
      <c r="CJ93" s="47"/>
      <c r="CK93" s="40"/>
      <c r="CL93" s="40"/>
      <c r="CM93" s="40"/>
      <c r="CN93" s="40"/>
    </row>
    <row r="94" spans="1:92" ht="42.75" hidden="1">
      <c r="A94" s="49" t="str">
        <f t="shared" ca="1" si="19"/>
        <v>PROCESO EJECUTORIA TERMINADO</v>
      </c>
      <c r="B94" s="58" t="s">
        <v>93</v>
      </c>
      <c r="C94" s="37">
        <v>46038</v>
      </c>
      <c r="D94" s="37"/>
      <c r="E94" s="49" t="str">
        <f t="shared" si="20"/>
        <v>NOTIFICACIÓN ELECTRÓNICA</v>
      </c>
      <c r="F94" s="141">
        <f t="shared" si="21"/>
        <v>46038</v>
      </c>
      <c r="G94" s="49">
        <f t="shared" si="22"/>
        <v>0</v>
      </c>
      <c r="H94" s="51" t="str">
        <f ca="1">IF(
L94="",
"",
IF(
NETWORKDAYS(L94,IF(M94&lt;&gt;"",M94,TODAY()),FESTIVOS_CO!A:A)&gt;2,
"VENCIDO",
IF(
NETWORKDAYS(L94,IF(M94&lt;&gt;"",M94,TODAY()),FESTIVOS_CO!A:A)=2,
"ALERTA",
"A TIEMPO"
)))</f>
        <v>A TIEMPO</v>
      </c>
      <c r="I94" s="89" t="s">
        <v>571</v>
      </c>
      <c r="J94" s="36" t="s">
        <v>98</v>
      </c>
      <c r="K94" s="37">
        <v>46013</v>
      </c>
      <c r="L94" s="50">
        <v>46038</v>
      </c>
      <c r="M94" s="37">
        <v>46038</v>
      </c>
      <c r="N94" s="52"/>
      <c r="O94" s="52"/>
      <c r="P94" s="36"/>
      <c r="Q94" s="36" t="s">
        <v>99</v>
      </c>
      <c r="R94" s="40"/>
      <c r="S94" s="36"/>
      <c r="T94" s="40"/>
      <c r="U94" s="62" t="s">
        <v>100</v>
      </c>
      <c r="V94" s="81" t="s">
        <v>101</v>
      </c>
      <c r="W94" s="63">
        <v>45779</v>
      </c>
      <c r="X94" s="63"/>
      <c r="Y94" s="40">
        <v>900581703</v>
      </c>
      <c r="Z94" s="38" t="s">
        <v>102</v>
      </c>
      <c r="AA94" s="40" t="s">
        <v>103</v>
      </c>
      <c r="AB94" s="40" t="s">
        <v>104</v>
      </c>
      <c r="AC94" s="88" t="s">
        <v>105</v>
      </c>
      <c r="AD94" s="40" t="s">
        <v>106</v>
      </c>
      <c r="AE94" s="40" t="s">
        <v>107</v>
      </c>
      <c r="AF94" s="40" t="s">
        <v>108</v>
      </c>
      <c r="AG94" s="41" t="s">
        <v>109</v>
      </c>
      <c r="AH94" s="42"/>
      <c r="AI94" s="54" t="str">
        <f t="shared" ca="1" si="23"/>
        <v>NOTIFICACIÓN ELECTRÓNICA EFECTIVA</v>
      </c>
      <c r="AJ94" s="37" t="s">
        <v>99</v>
      </c>
      <c r="AK94" s="37">
        <v>46038</v>
      </c>
      <c r="AL94" s="37" t="s">
        <v>99</v>
      </c>
      <c r="AM94" s="53">
        <f>IF(AK94="","",WORKDAY(AK94,5,FESTIVOS_CO!A:A))</f>
        <v>46045</v>
      </c>
      <c r="AN94" s="37" t="s">
        <v>99</v>
      </c>
      <c r="AO94" s="37">
        <v>46038</v>
      </c>
      <c r="AP94" s="54" t="str">
        <f t="shared" ca="1" si="18"/>
        <v>NO PROCEDE CITACION</v>
      </c>
      <c r="AQ94" s="36"/>
      <c r="AR94" s="43"/>
      <c r="AS94" s="37"/>
      <c r="AT94" s="36"/>
      <c r="AU94" s="37"/>
      <c r="AV94" s="36"/>
      <c r="AW94" s="36"/>
      <c r="AX94" s="37"/>
      <c r="AY94" s="140" t="str">
        <f>IF(AU94="","",WORKDAY(AU94,5,FESTIVOS_CO!A:A))</f>
        <v/>
      </c>
      <c r="AZ94" s="54" t="str">
        <f t="shared" ca="1" si="27"/>
        <v>NO PROCEDE</v>
      </c>
      <c r="BA94" s="55" t="str">
        <f>IF(AX94="","",WORKDAY(AX94,5,FESTIVOS_CO!A:A))</f>
        <v/>
      </c>
      <c r="BB94" s="39"/>
      <c r="BC94" s="40"/>
      <c r="BD94" s="40"/>
      <c r="BE94" s="56" t="str">
        <f t="shared" ca="1" si="16"/>
        <v>NO PROCEDE</v>
      </c>
      <c r="BF94" s="37"/>
      <c r="BG94" s="45"/>
      <c r="BH94" s="37"/>
      <c r="BI94" s="36"/>
      <c r="BJ94" s="37"/>
      <c r="BK94" s="36"/>
      <c r="BL94" s="36"/>
      <c r="BM94" s="53" t="str">
        <f>IF(BJ94="","",WORKDAY(BJ94,5,FESTIVOS_CO!A:A))</f>
        <v/>
      </c>
      <c r="BN94" s="57" t="str">
        <f t="shared" ca="1" si="24"/>
        <v>NO PROCEDE</v>
      </c>
      <c r="BO94" s="54" t="str">
        <f t="shared" ca="1" si="25"/>
        <v>NO PROCEDE AVISO</v>
      </c>
      <c r="BP94" s="37"/>
      <c r="BQ94" s="53" t="str">
        <f>IF(BP94="","",WORKDAY(BP94,5,FESTIVOS_CO!A:A))</f>
        <v/>
      </c>
      <c r="BR94" s="37"/>
      <c r="BS94" s="36" t="s">
        <v>99</v>
      </c>
      <c r="BT94" s="38" t="s">
        <v>228</v>
      </c>
      <c r="BU94" s="58">
        <f>VLOOKUP(BT94,Hoja2!$C:$D,2,0)</f>
        <v>10</v>
      </c>
      <c r="BV94" s="80">
        <f>IF(
AND(AO94="",BD94="",BQ94=""),
"EN PROCESO NOTIFICACION / COMUNICACION",
IF(
BT94="",
"NO APLICA",
IF(
BU94=60,
IF(AO94&lt;&gt;"",AO94,IF(BD94&lt;&gt;"",BD94,BQ94))+60,
WORKDAY(
IF(AO94&lt;&gt;"",AO94,IF(BD94&lt;&gt;"",BD94,BQ94)),
BU94,
FESTIVOS_CO!A:A
)
)
))</f>
        <v>46052</v>
      </c>
      <c r="BW94" s="44" t="s">
        <v>99</v>
      </c>
      <c r="BX94" s="53"/>
      <c r="BY94" s="45">
        <v>46055</v>
      </c>
      <c r="BZ94" s="37"/>
      <c r="CA94" s="54" t="str">
        <f t="shared" si="26"/>
        <v>PROCESO EJECUTORIA TERMINADO</v>
      </c>
      <c r="CB94" s="59" t="str">
        <f t="shared" si="17"/>
        <v/>
      </c>
      <c r="CC94" s="36"/>
      <c r="CD94" s="40"/>
      <c r="CE94" s="46"/>
      <c r="CF94" s="40"/>
      <c r="CG94" s="40"/>
      <c r="CH94" s="40"/>
      <c r="CI94" s="36"/>
      <c r="CJ94" s="47"/>
      <c r="CK94" s="40"/>
      <c r="CL94" s="40"/>
      <c r="CM94" s="40"/>
      <c r="CN94" s="40"/>
    </row>
    <row r="95" spans="1:92" ht="42.75" hidden="1">
      <c r="A95" s="49" t="str">
        <f t="shared" ca="1" si="19"/>
        <v>PENDIENTE EJECUTORIA</v>
      </c>
      <c r="B95" s="58" t="s">
        <v>221</v>
      </c>
      <c r="C95" s="37">
        <v>46038</v>
      </c>
      <c r="D95" s="37">
        <v>46038</v>
      </c>
      <c r="E95" s="49" t="str">
        <f t="shared" si="20"/>
        <v>NOTIFICACIÓN ELECTRÓNICA</v>
      </c>
      <c r="F95" s="141">
        <f t="shared" si="21"/>
        <v>46037</v>
      </c>
      <c r="G95" s="49" t="str">
        <f t="shared" si="22"/>
        <v/>
      </c>
      <c r="H95" s="51" t="str">
        <f ca="1">IF(
L95="",
"",
IF(
NETWORKDAYS(L95,IF(M95&lt;&gt;"",M95,TODAY()),FESTIVOS_CO!A:A)&gt;2,
"VENCIDO",
IF(
NETWORKDAYS(L95,IF(M95&lt;&gt;"",M95,TODAY()),FESTIVOS_CO!A:A)=2,
"ALERTA",
"A TIEMPO"
)))</f>
        <v>A TIEMPO</v>
      </c>
      <c r="I95" s="62" t="s">
        <v>738</v>
      </c>
      <c r="J95" s="36" t="s">
        <v>739</v>
      </c>
      <c r="K95" s="37">
        <v>46038</v>
      </c>
      <c r="L95" s="50">
        <v>46038</v>
      </c>
      <c r="M95" s="37">
        <v>46038</v>
      </c>
      <c r="N95" s="52"/>
      <c r="O95" s="52"/>
      <c r="P95" s="36"/>
      <c r="Q95" s="36" t="s">
        <v>99</v>
      </c>
      <c r="R95" s="40"/>
      <c r="S95" s="36"/>
      <c r="T95" s="40"/>
      <c r="U95" s="40" t="s">
        <v>198</v>
      </c>
      <c r="V95" s="81" t="s">
        <v>740</v>
      </c>
      <c r="W95" s="40"/>
      <c r="X95" s="40"/>
      <c r="Y95" s="40">
        <v>802002765</v>
      </c>
      <c r="Z95" s="38" t="s">
        <v>741</v>
      </c>
      <c r="AA95" s="40"/>
      <c r="AB95" s="75"/>
      <c r="AC95" s="62" t="s">
        <v>742</v>
      </c>
      <c r="AD95" s="95" t="s">
        <v>743</v>
      </c>
      <c r="AE95" s="40" t="s">
        <v>113</v>
      </c>
      <c r="AF95" s="40" t="s">
        <v>744</v>
      </c>
      <c r="AG95" s="41" t="s">
        <v>109</v>
      </c>
      <c r="AH95" s="42"/>
      <c r="AI95" s="54" t="str">
        <f t="shared" ca="1" si="23"/>
        <v>NOTIFICACIÓN ELECTRÓNICA EFECTIVA</v>
      </c>
      <c r="AJ95" s="37" t="s">
        <v>99</v>
      </c>
      <c r="AK95" s="37">
        <v>46038</v>
      </c>
      <c r="AL95" s="37" t="s">
        <v>99</v>
      </c>
      <c r="AM95" s="53">
        <f>IF(AK95="","",WORKDAY(AK95,5,FESTIVOS_CO!A:A))</f>
        <v>46045</v>
      </c>
      <c r="AN95" s="37" t="s">
        <v>99</v>
      </c>
      <c r="AO95" s="37">
        <v>46037</v>
      </c>
      <c r="AP95" s="54" t="str">
        <f t="shared" ca="1" si="18"/>
        <v>NO PROCEDE CITACION</v>
      </c>
      <c r="AQ95" s="36"/>
      <c r="AR95" s="43"/>
      <c r="AS95" s="37"/>
      <c r="AT95" s="36"/>
      <c r="AU95" s="37"/>
      <c r="AV95" s="36"/>
      <c r="AW95" s="36"/>
      <c r="AX95" s="37"/>
      <c r="AY95" s="140" t="str">
        <f>IF(AU95="","",WORKDAY(AU95,5,FESTIVOS_CO!A:A))</f>
        <v/>
      </c>
      <c r="AZ95" s="54" t="str">
        <f t="shared" ca="1" si="27"/>
        <v>NO PROCEDE</v>
      </c>
      <c r="BA95" s="55" t="str">
        <f>IF(AX95="","",WORKDAY(AX95,5,FESTIVOS_CO!A:A))</f>
        <v/>
      </c>
      <c r="BB95" s="39"/>
      <c r="BC95" s="40"/>
      <c r="BD95" s="63"/>
      <c r="BE95" s="56" t="str">
        <f t="shared" ca="1" si="16"/>
        <v>NO PROCEDE</v>
      </c>
      <c r="BF95" s="37"/>
      <c r="BG95" s="45"/>
      <c r="BH95" s="37"/>
      <c r="BI95" s="36"/>
      <c r="BJ95" s="37"/>
      <c r="BK95" s="36"/>
      <c r="BL95" s="36"/>
      <c r="BM95" s="53" t="str">
        <f>IF(BJ95="","",WORKDAY(BJ95,5,FESTIVOS_CO!A:A))</f>
        <v/>
      </c>
      <c r="BN95" s="57" t="str">
        <f t="shared" ca="1" si="24"/>
        <v>NO PROCEDE</v>
      </c>
      <c r="BO95" s="54" t="str">
        <f t="shared" ca="1" si="25"/>
        <v>NO PROCEDE AVISO</v>
      </c>
      <c r="BP95" s="37"/>
      <c r="BQ95" s="53" t="str">
        <f>IF(BP95="","",WORKDAY(BP95,5,FESTIVOS_CO!A:A))</f>
        <v/>
      </c>
      <c r="BR95" s="37"/>
      <c r="BS95" s="36" t="s">
        <v>99</v>
      </c>
      <c r="BT95" s="38" t="s">
        <v>207</v>
      </c>
      <c r="BU95" s="58">
        <f>VLOOKUP(BT95,Hoja2!$C:$D,2,0)</f>
        <v>10</v>
      </c>
      <c r="BV95" s="80">
        <f>IF(
AND(AO95="",BD95="",BQ95=""),
"EN PROCESO NOTIFICACION / COMUNICACION",
IF(
BT95="",
"NO APLICA",
IF(
BU95=60,
IF(AO95&lt;&gt;"",AO95,IF(BD95&lt;&gt;"",BD95,BQ95))+60,
WORKDAY(
IF(AO95&lt;&gt;"",AO95,IF(BD95&lt;&gt;"",BD95,BQ95)),
BU95,
FESTIVOS_CO!A:A
)
)
))</f>
        <v>46051</v>
      </c>
      <c r="BW95" s="44" t="s">
        <v>109</v>
      </c>
      <c r="BX95" s="53"/>
      <c r="BY95" s="45"/>
      <c r="BZ95" s="37"/>
      <c r="CA95" s="54" t="str">
        <f t="shared" si="26"/>
        <v>PENDIENTE EJECUTORIA</v>
      </c>
      <c r="CB95" s="59" t="str">
        <f t="shared" si="17"/>
        <v/>
      </c>
      <c r="CC95" s="36"/>
      <c r="CD95" s="40"/>
      <c r="CE95" s="46"/>
      <c r="CF95" s="40"/>
      <c r="CG95" s="40"/>
      <c r="CH95" s="40"/>
      <c r="CI95" s="36"/>
      <c r="CJ95" s="47"/>
      <c r="CK95" s="40"/>
      <c r="CL95" s="40"/>
      <c r="CM95" s="40"/>
      <c r="CN95" s="40"/>
    </row>
    <row r="96" spans="1:92" ht="28.5" hidden="1">
      <c r="A96" s="49" t="str">
        <f t="shared" ca="1" si="19"/>
        <v>PENDIENTE EJECUTORIA</v>
      </c>
      <c r="B96" s="58" t="s">
        <v>221</v>
      </c>
      <c r="C96" s="37">
        <v>46038</v>
      </c>
      <c r="D96" s="37">
        <v>46038</v>
      </c>
      <c r="E96" s="49" t="str">
        <f t="shared" si="20"/>
        <v>NOTIFICACIÓN ELECTRÓNICA</v>
      </c>
      <c r="F96" s="141">
        <f t="shared" si="21"/>
        <v>46038</v>
      </c>
      <c r="G96" s="49">
        <f t="shared" si="22"/>
        <v>0</v>
      </c>
      <c r="H96" s="51" t="str">
        <f ca="1">IF(
L96="",
"",
IF(
NETWORKDAYS(L96,IF(M96&lt;&gt;"",M96,TODAY()),FESTIVOS_CO!A:A)&gt;2,
"VENCIDO",
IF(
NETWORKDAYS(L96,IF(M96&lt;&gt;"",M96,TODAY()),FESTIVOS_CO!A:A)=2,
"ALERTA",
"A TIEMPO"
)))</f>
        <v>A TIEMPO</v>
      </c>
      <c r="I96" s="40"/>
      <c r="J96" s="36" t="s">
        <v>745</v>
      </c>
      <c r="K96" s="37">
        <v>46038</v>
      </c>
      <c r="L96" s="50">
        <v>46038</v>
      </c>
      <c r="M96" s="37">
        <v>46038</v>
      </c>
      <c r="N96" s="52"/>
      <c r="O96" s="52"/>
      <c r="P96" s="36"/>
      <c r="Q96" s="36" t="s">
        <v>99</v>
      </c>
      <c r="R96" s="40"/>
      <c r="S96" s="36"/>
      <c r="T96" s="40"/>
      <c r="U96" s="40" t="s">
        <v>198</v>
      </c>
      <c r="V96" s="81" t="s">
        <v>746</v>
      </c>
      <c r="W96" s="40"/>
      <c r="X96" s="40"/>
      <c r="Y96" s="40">
        <v>901607543</v>
      </c>
      <c r="Z96" s="38" t="s">
        <v>747</v>
      </c>
      <c r="AA96" s="93" t="s">
        <v>748</v>
      </c>
      <c r="AB96" s="40" t="s">
        <v>203</v>
      </c>
      <c r="AC96" s="94" t="s">
        <v>749</v>
      </c>
      <c r="AD96" s="62" t="s">
        <v>743</v>
      </c>
      <c r="AE96" s="40" t="s">
        <v>113</v>
      </c>
      <c r="AF96" s="40" t="s">
        <v>744</v>
      </c>
      <c r="AG96" s="41" t="s">
        <v>109</v>
      </c>
      <c r="AH96" s="42"/>
      <c r="AI96" s="54" t="str">
        <f t="shared" ca="1" si="23"/>
        <v>NOTIFICACIÓN ELECTRÓNICA EFECTIVA</v>
      </c>
      <c r="AJ96" s="37" t="s">
        <v>99</v>
      </c>
      <c r="AK96" s="37">
        <v>46038</v>
      </c>
      <c r="AL96" s="37" t="s">
        <v>99</v>
      </c>
      <c r="AM96" s="53">
        <f>IF(AK96="","",WORKDAY(AK96,5,FESTIVOS_CO!A:A))</f>
        <v>46045</v>
      </c>
      <c r="AN96" s="37" t="s">
        <v>99</v>
      </c>
      <c r="AO96" s="37">
        <v>46038</v>
      </c>
      <c r="AP96" s="54" t="str">
        <f t="shared" ca="1" si="18"/>
        <v>NO PROCEDE CITACION</v>
      </c>
      <c r="AQ96" s="36"/>
      <c r="AR96" s="43"/>
      <c r="AS96" s="37"/>
      <c r="AT96" s="36"/>
      <c r="AU96" s="37"/>
      <c r="AV96" s="36"/>
      <c r="AW96" s="36"/>
      <c r="AX96" s="37"/>
      <c r="AY96" s="140" t="str">
        <f>IF(AU96="","",WORKDAY(AU96,5,FESTIVOS_CO!A:A))</f>
        <v/>
      </c>
      <c r="AZ96" s="54" t="str">
        <f t="shared" ca="1" si="27"/>
        <v>NO PROCEDE</v>
      </c>
      <c r="BA96" s="55" t="str">
        <f>IF(AX96="","",WORKDAY(AX96,5,FESTIVOS_CO!A:A))</f>
        <v/>
      </c>
      <c r="BB96" s="39"/>
      <c r="BC96" s="40"/>
      <c r="BD96" s="40"/>
      <c r="BE96" s="56" t="str">
        <f t="shared" ca="1" si="16"/>
        <v>NO PROCEDE</v>
      </c>
      <c r="BF96" s="37"/>
      <c r="BG96" s="45"/>
      <c r="BH96" s="37"/>
      <c r="BI96" s="36"/>
      <c r="BJ96" s="37"/>
      <c r="BK96" s="36"/>
      <c r="BL96" s="36"/>
      <c r="BM96" s="53" t="str">
        <f>IF(BJ96="","",WORKDAY(BJ96,5,FESTIVOS_CO!A:A))</f>
        <v/>
      </c>
      <c r="BN96" s="57" t="str">
        <f t="shared" ca="1" si="24"/>
        <v>NO PROCEDE</v>
      </c>
      <c r="BO96" s="54" t="str">
        <f t="shared" ca="1" si="25"/>
        <v>NO PROCEDE AVISO</v>
      </c>
      <c r="BP96" s="37"/>
      <c r="BQ96" s="53" t="str">
        <f>IF(BP96="","",WORKDAY(BP96,5,FESTIVOS_CO!A:A))</f>
        <v/>
      </c>
      <c r="BR96" s="37"/>
      <c r="BS96" s="36"/>
      <c r="BT96" s="38"/>
      <c r="BU96" s="58" t="e">
        <f>VLOOKUP(BT96,Hoja2!$C:$D,2,0)</f>
        <v>#N/A</v>
      </c>
      <c r="BV96" s="80" t="str">
        <f>IF(
AND(AO96="",BD96="",BQ96=""),
"EN PROCESO NOTIFICACION / COMUNICACION",
IF(
BT96="",
"NO APLICA",
IF(
BU96=60,
IF(AO96&lt;&gt;"",AO96,IF(BD96&lt;&gt;"",BD96,BQ96))+60,
WORKDAY(
IF(AO96&lt;&gt;"",AO96,IF(BD96&lt;&gt;"",BD96,BQ96)),
BU96,
FESTIVOS_CO!A:A
)
)
))</f>
        <v>NO APLICA</v>
      </c>
      <c r="BW96" s="44"/>
      <c r="BX96" s="53"/>
      <c r="BY96" s="45"/>
      <c r="BZ96" s="37"/>
      <c r="CA96" s="54" t="str">
        <f t="shared" si="26"/>
        <v>PENDIENTE EJECUTORIA</v>
      </c>
      <c r="CB96" s="59" t="str">
        <f t="shared" si="17"/>
        <v/>
      </c>
      <c r="CC96" s="36"/>
      <c r="CD96" s="40"/>
      <c r="CE96" s="46"/>
      <c r="CF96" s="40"/>
      <c r="CG96" s="40"/>
      <c r="CH96" s="40"/>
      <c r="CI96" s="36"/>
      <c r="CJ96" s="47"/>
      <c r="CK96" s="40"/>
      <c r="CL96" s="40"/>
      <c r="CM96" s="40"/>
      <c r="CN96" s="40"/>
    </row>
    <row r="97" spans="1:92" ht="85.5" hidden="1">
      <c r="A97" s="49" t="str">
        <f t="shared" si="19"/>
        <v>TERMINADO PRODUCTO NO CONFORME</v>
      </c>
      <c r="B97" s="58" t="s">
        <v>152</v>
      </c>
      <c r="C97" s="37">
        <v>46038</v>
      </c>
      <c r="D97" s="37"/>
      <c r="E97" s="49" t="str">
        <f t="shared" si="20"/>
        <v>PENDIENTE NOTIFICACIÓN</v>
      </c>
      <c r="F97" s="141" t="str">
        <f t="shared" si="21"/>
        <v>PENDIENTE NOTIFICACIÓN</v>
      </c>
      <c r="G97" s="49" t="str">
        <f t="shared" si="22"/>
        <v/>
      </c>
      <c r="H97" s="51" t="str">
        <f ca="1">IF(
L97="",
"",
IF(
NETWORKDAYS(L97,IF(M97&lt;&gt;"",M97,TODAY()),FESTIVOS_CO!A:A)&gt;2,
"VENCIDO",
IF(
NETWORKDAYS(L97,IF(M97&lt;&gt;"",M97,TODAY()),FESTIVOS_CO!A:A)=2,
"ALERTA",
"A TIEMPO"
)))</f>
        <v>A TIEMPO</v>
      </c>
      <c r="I97" s="36"/>
      <c r="J97" s="36" t="s">
        <v>750</v>
      </c>
      <c r="K97" s="37">
        <v>45995</v>
      </c>
      <c r="L97" s="50">
        <v>46041</v>
      </c>
      <c r="M97" s="37">
        <v>46038</v>
      </c>
      <c r="N97" s="52"/>
      <c r="O97" s="52"/>
      <c r="P97" s="36"/>
      <c r="Q97" s="36" t="s">
        <v>109</v>
      </c>
      <c r="R97" s="40"/>
      <c r="S97" s="36"/>
      <c r="T97" s="40"/>
      <c r="U97" s="40"/>
      <c r="V97" s="58" t="s">
        <v>751</v>
      </c>
      <c r="W97" s="36"/>
      <c r="X97" s="36"/>
      <c r="Y97" s="36">
        <v>9007668774</v>
      </c>
      <c r="Z97" s="38" t="s">
        <v>752</v>
      </c>
      <c r="AA97" s="38" t="s">
        <v>753</v>
      </c>
      <c r="AB97" s="36" t="s">
        <v>754</v>
      </c>
      <c r="AC97" s="100" t="s">
        <v>755</v>
      </c>
      <c r="AD97" s="38" t="s">
        <v>242</v>
      </c>
      <c r="AE97" s="36" t="s">
        <v>113</v>
      </c>
      <c r="AF97" s="36" t="s">
        <v>243</v>
      </c>
      <c r="AG97" s="41" t="s">
        <v>109</v>
      </c>
      <c r="AH97" s="42"/>
      <c r="AI97" s="54" t="e">
        <f t="shared" ca="1" si="23"/>
        <v>#VALUE!</v>
      </c>
      <c r="AJ97" s="37" t="s">
        <v>99</v>
      </c>
      <c r="AK97" s="37">
        <v>46038</v>
      </c>
      <c r="AL97" s="37" t="s">
        <v>99</v>
      </c>
      <c r="AM97" s="53">
        <f>IF(AK97="","",WORKDAY(AK97,5,FESTIVOS_CO!A:A))</f>
        <v>46045</v>
      </c>
      <c r="AN97" s="37"/>
      <c r="AO97" s="37"/>
      <c r="AP97" s="54" t="str">
        <f t="shared" ca="1" si="18"/>
        <v>NOTIFICAR POR CITACION</v>
      </c>
      <c r="AQ97" s="36"/>
      <c r="AR97" s="43"/>
      <c r="AS97" s="37"/>
      <c r="AT97" s="36"/>
      <c r="AU97" s="37"/>
      <c r="AV97" s="36"/>
      <c r="AW97" s="36"/>
      <c r="AX97" s="37"/>
      <c r="AY97" s="140" t="str">
        <f>IF(AU97="","",WORKDAY(AU97,5,FESTIVOS_CO!A:A))</f>
        <v/>
      </c>
      <c r="AZ97" s="54" t="str">
        <f t="shared" ca="1" si="27"/>
        <v>PENDIENTE GESTIONAR CITACIÓN</v>
      </c>
      <c r="BA97" s="55" t="str">
        <f>IF(AX97="","",WORKDAY(AX97,5,FESTIVOS_CO!A:A))</f>
        <v/>
      </c>
      <c r="BB97" s="39"/>
      <c r="BC97" s="40"/>
      <c r="BD97" s="40"/>
      <c r="BE97" s="56" t="str">
        <f t="shared" ca="1" si="16"/>
        <v>NO APLICA</v>
      </c>
      <c r="BF97" s="37"/>
      <c r="BG97" s="45"/>
      <c r="BH97" s="37"/>
      <c r="BI97" s="36"/>
      <c r="BJ97" s="37"/>
      <c r="BK97" s="36"/>
      <c r="BL97" s="36"/>
      <c r="BM97" s="53" t="str">
        <f>IF(BJ97="","",WORKDAY(BJ97,5,FESTIVOS_CO!A:A))</f>
        <v/>
      </c>
      <c r="BN97" s="57" t="str">
        <f t="shared" ca="1" si="24"/>
        <v>PENDIENTE HACER AVISO</v>
      </c>
      <c r="BO97" s="54" t="str">
        <f t="shared" ca="1" si="25"/>
        <v>EN TRÁMITE NOTIF. POR AVISO</v>
      </c>
      <c r="BP97" s="37"/>
      <c r="BQ97" s="53" t="str">
        <f>IF(BP97="","",WORKDAY(BP97,5,FESTIVOS_CO!A:A))</f>
        <v/>
      </c>
      <c r="BR97" s="37"/>
      <c r="BS97" s="36" t="s">
        <v>109</v>
      </c>
      <c r="BT97" s="38" t="s">
        <v>113</v>
      </c>
      <c r="BU97" s="58">
        <f>VLOOKUP(BT97,Hoja2!$C:$D,2,0)</f>
        <v>0</v>
      </c>
      <c r="BV97" s="80" t="str">
        <f>IF(
AND(AO97="",BD97="",BQ97=""),
"EN PROCESO NOTIFICACION / COMUNICACION",
IF(
BT97="",
"NO APLICA",
IF(
BU97=60,
IF(AO97&lt;&gt;"",AO97,IF(BD97&lt;&gt;"",BD97,BQ97))+60,
WORKDAY(
IF(AO97&lt;&gt;"",AO97,IF(BD97&lt;&gt;"",BD97,BQ97)),
BU97,
FESTIVOS_CO!A:A
)
)
))</f>
        <v>EN PROCESO NOTIFICACION / COMUNICACION</v>
      </c>
      <c r="BW97" s="44"/>
      <c r="BX97" s="53"/>
      <c r="BY97" s="45"/>
      <c r="BZ97" s="37"/>
      <c r="CA97" s="54" t="str">
        <f t="shared" si="26"/>
        <v>PENDIENTE EJECUTORIA</v>
      </c>
      <c r="CB97" s="59" t="str">
        <f t="shared" si="17"/>
        <v/>
      </c>
      <c r="CC97" s="36"/>
      <c r="CD97" s="40"/>
      <c r="CE97" s="46"/>
      <c r="CF97" s="40"/>
      <c r="CG97" s="40"/>
      <c r="CH97" s="40"/>
      <c r="CI97" s="36"/>
      <c r="CJ97" s="47"/>
      <c r="CK97" s="40"/>
      <c r="CL97" s="40"/>
      <c r="CM97" s="40"/>
      <c r="CN97" s="40"/>
    </row>
    <row r="98" spans="1:92" ht="57" hidden="1">
      <c r="A98" s="49" t="str">
        <f t="shared" ca="1" si="19"/>
        <v>PROCESO EJECUTORIA TERMINADO</v>
      </c>
      <c r="B98" s="58" t="s">
        <v>93</v>
      </c>
      <c r="C98" s="37">
        <v>46041</v>
      </c>
      <c r="D98" s="37"/>
      <c r="E98" s="49" t="str">
        <f t="shared" si="20"/>
        <v>NOTIFICACIÓN ELECTRÓNICA</v>
      </c>
      <c r="F98" s="141">
        <f t="shared" si="21"/>
        <v>46041</v>
      </c>
      <c r="G98" s="49">
        <f t="shared" si="22"/>
        <v>0</v>
      </c>
      <c r="H98" s="51" t="str">
        <f ca="1">IF(
L98="",
"",
IF(
NETWORKDAYS(L98,IF(M98&lt;&gt;"",M98,TODAY()),FESTIVOS_CO!A:A)&gt;2,
"VENCIDO",
IF(
NETWORKDAYS(L98,IF(M98&lt;&gt;"",M98,TODAY()),FESTIVOS_CO!A:A)=2,
"ALERTA",
"A TIEMPO"
)))</f>
        <v>A TIEMPO</v>
      </c>
      <c r="I98" s="40" t="s">
        <v>571</v>
      </c>
      <c r="J98" s="36" t="s">
        <v>756</v>
      </c>
      <c r="K98" s="37">
        <v>46038</v>
      </c>
      <c r="L98" s="50">
        <v>46041</v>
      </c>
      <c r="M98" s="37">
        <v>46041</v>
      </c>
      <c r="N98" s="52"/>
      <c r="O98" s="52"/>
      <c r="P98" s="36"/>
      <c r="Q98" s="36" t="s">
        <v>99</v>
      </c>
      <c r="R98" s="40"/>
      <c r="S98" s="36"/>
      <c r="T98" s="40"/>
      <c r="U98" s="62" t="s">
        <v>120</v>
      </c>
      <c r="V98" s="81" t="s">
        <v>757</v>
      </c>
      <c r="W98" s="62" t="s">
        <v>758</v>
      </c>
      <c r="X98" s="62"/>
      <c r="Y98" s="62" t="s">
        <v>759</v>
      </c>
      <c r="Z98" s="38" t="s">
        <v>760</v>
      </c>
      <c r="AA98" s="40" t="s">
        <v>761</v>
      </c>
      <c r="AB98" s="62" t="s">
        <v>124</v>
      </c>
      <c r="AC98" s="69" t="s">
        <v>762</v>
      </c>
      <c r="AD98" s="62" t="s">
        <v>126</v>
      </c>
      <c r="AE98" s="40" t="s">
        <v>113</v>
      </c>
      <c r="AF98" s="40" t="s">
        <v>127</v>
      </c>
      <c r="AG98" s="41" t="s">
        <v>109</v>
      </c>
      <c r="AH98" s="42"/>
      <c r="AI98" s="54" t="str">
        <f t="shared" ca="1" si="23"/>
        <v>NOTIFICACIÓN ELECTRÓNICA EFECTIVA</v>
      </c>
      <c r="AJ98" s="37" t="s">
        <v>99</v>
      </c>
      <c r="AK98" s="37">
        <v>46041</v>
      </c>
      <c r="AL98" s="37" t="s">
        <v>99</v>
      </c>
      <c r="AM98" s="53">
        <f>IF(AK98="","",WORKDAY(AK98,5,FESTIVOS_CO!A:A))</f>
        <v>46048</v>
      </c>
      <c r="AN98" s="37" t="s">
        <v>99</v>
      </c>
      <c r="AO98" s="37">
        <v>46041</v>
      </c>
      <c r="AP98" s="54" t="str">
        <f t="shared" ca="1" si="18"/>
        <v>NO PROCEDE CITACION</v>
      </c>
      <c r="AQ98" s="36"/>
      <c r="AR98" s="43"/>
      <c r="AS98" s="37"/>
      <c r="AT98" s="36"/>
      <c r="AU98" s="37"/>
      <c r="AV98" s="36"/>
      <c r="AW98" s="36"/>
      <c r="AX98" s="37"/>
      <c r="AY98" s="140" t="str">
        <f>IF(AU98="","",WORKDAY(AU98,5,FESTIVOS_CO!A:A))</f>
        <v/>
      </c>
      <c r="AZ98" s="54" t="str">
        <f t="shared" ca="1" si="27"/>
        <v>NO PROCEDE</v>
      </c>
      <c r="BA98" s="55" t="str">
        <f>IF(AX98="","",WORKDAY(AX98,5,FESTIVOS_CO!A:A))</f>
        <v/>
      </c>
      <c r="BB98" s="39"/>
      <c r="BC98" s="40"/>
      <c r="BD98" s="40"/>
      <c r="BE98" s="56" t="str">
        <f t="shared" ca="1" si="16"/>
        <v>NO PROCEDE</v>
      </c>
      <c r="BF98" s="37"/>
      <c r="BG98" s="45"/>
      <c r="BH98" s="37"/>
      <c r="BI98" s="36"/>
      <c r="BJ98" s="37"/>
      <c r="BK98" s="36"/>
      <c r="BL98" s="36"/>
      <c r="BM98" s="53" t="str">
        <f>IF(BJ98="","",WORKDAY(BJ98,5,FESTIVOS_CO!A:A))</f>
        <v/>
      </c>
      <c r="BN98" s="57" t="str">
        <f t="shared" ca="1" si="24"/>
        <v>NO PROCEDE</v>
      </c>
      <c r="BO98" s="54" t="str">
        <f t="shared" ca="1" si="25"/>
        <v>NO PROCEDE AVISO</v>
      </c>
      <c r="BP98" s="37"/>
      <c r="BQ98" s="53" t="str">
        <f>IF(BP98="","",WORKDAY(BP98,5,FESTIVOS_CO!A:A))</f>
        <v/>
      </c>
      <c r="BR98" s="37"/>
      <c r="BS98" s="36" t="s">
        <v>99</v>
      </c>
      <c r="BT98" s="38" t="s">
        <v>228</v>
      </c>
      <c r="BU98" s="58">
        <f>VLOOKUP(BT98,Hoja2!$C:$D,2,0)</f>
        <v>10</v>
      </c>
      <c r="BV98" s="80">
        <f>IF(
AND(AO98="",BD98="",BQ98=""),
"EN PROCESO NOTIFICACION / COMUNICACION",
IF(
BT98="",
"NO APLICA",
IF(
BU98=60,
IF(AO98&lt;&gt;"",AO98,IF(BD98&lt;&gt;"",BD98,BQ98))+60,
WORKDAY(
IF(AO98&lt;&gt;"",AO98,IF(BD98&lt;&gt;"",BD98,BQ98)),
BU98,
FESTIVOS_CO!A:A
)
)
))</f>
        <v>46055</v>
      </c>
      <c r="BW98" s="44" t="s">
        <v>99</v>
      </c>
      <c r="BX98" s="53"/>
      <c r="BY98" s="45">
        <v>46055</v>
      </c>
      <c r="BZ98" s="37"/>
      <c r="CA98" s="54" t="str">
        <f t="shared" si="26"/>
        <v>PROCESO EJECUTORIA TERMINADO</v>
      </c>
      <c r="CB98" s="59" t="str">
        <f t="shared" si="17"/>
        <v/>
      </c>
      <c r="CC98" s="36"/>
      <c r="CD98" s="40"/>
      <c r="CE98" s="46"/>
      <c r="CF98" s="40"/>
      <c r="CG98" s="40"/>
      <c r="CH98" s="40"/>
      <c r="CI98" s="36"/>
      <c r="CJ98" s="47"/>
      <c r="CK98" s="40"/>
      <c r="CL98" s="40"/>
      <c r="CM98" s="40"/>
      <c r="CN98" s="40"/>
    </row>
    <row r="99" spans="1:92" ht="42.75" hidden="1">
      <c r="A99" s="49" t="str">
        <f t="shared" ca="1" si="19"/>
        <v>PENDIENTE HACER EJECUTORIA</v>
      </c>
      <c r="B99" s="58" t="s">
        <v>517</v>
      </c>
      <c r="C99" s="37">
        <v>46043</v>
      </c>
      <c r="D99" s="37"/>
      <c r="E99" s="49" t="str">
        <f t="shared" si="20"/>
        <v>NOTIFICACIÓN ELECTRÓNICA</v>
      </c>
      <c r="F99" s="141">
        <f t="shared" si="21"/>
        <v>46042</v>
      </c>
      <c r="G99" s="49" t="str">
        <f t="shared" si="22"/>
        <v/>
      </c>
      <c r="H99" s="51" t="str">
        <f ca="1">IF(
L99="",
"",
IF(
NETWORKDAYS(L99,IF(M99&lt;&gt;"",M99,TODAY()),FESTIVOS_CO!A:A)&gt;2,
"VENCIDO",
IF(
NETWORKDAYS(L99,IF(M99&lt;&gt;"",M99,TODAY()),FESTIVOS_CO!A:A)=2,
"ALERTA",
"A TIEMPO"
)))</f>
        <v>A TIEMPO</v>
      </c>
      <c r="I99" s="40"/>
      <c r="J99" s="36" t="s">
        <v>763</v>
      </c>
      <c r="K99" s="37">
        <v>46038</v>
      </c>
      <c r="L99" s="50">
        <v>46041</v>
      </c>
      <c r="M99" s="37">
        <v>46041</v>
      </c>
      <c r="N99" s="52"/>
      <c r="O99" s="52"/>
      <c r="P99" s="36"/>
      <c r="Q99" s="36" t="s">
        <v>99</v>
      </c>
      <c r="R99" s="40"/>
      <c r="S99" s="36"/>
      <c r="T99" s="40"/>
      <c r="U99" s="62" t="s">
        <v>210</v>
      </c>
      <c r="V99" s="81" t="s">
        <v>764</v>
      </c>
      <c r="W99" s="63">
        <v>45520</v>
      </c>
      <c r="X99" s="63"/>
      <c r="Y99" s="40">
        <v>900250934</v>
      </c>
      <c r="Z99" s="36" t="s">
        <v>765</v>
      </c>
      <c r="AA99" s="40" t="s">
        <v>766</v>
      </c>
      <c r="AB99" s="40" t="s">
        <v>767</v>
      </c>
      <c r="AC99" s="69" t="s">
        <v>768</v>
      </c>
      <c r="AD99" s="62" t="s">
        <v>374</v>
      </c>
      <c r="AE99" s="40"/>
      <c r="AF99" s="62" t="s">
        <v>769</v>
      </c>
      <c r="AG99" s="41" t="s">
        <v>109</v>
      </c>
      <c r="AH99" s="42"/>
      <c r="AI99" s="54" t="str">
        <f t="shared" ca="1" si="23"/>
        <v>NOTIFICACIÓN ELECTRÓNICA EFECTIVA</v>
      </c>
      <c r="AJ99" s="37" t="s">
        <v>99</v>
      </c>
      <c r="AK99" s="37">
        <v>46041</v>
      </c>
      <c r="AL99" s="37" t="s">
        <v>99</v>
      </c>
      <c r="AM99" s="53">
        <f>IF(AK99="","",WORKDAY(AK99,5,FESTIVOS_CO!A:A))</f>
        <v>46048</v>
      </c>
      <c r="AN99" s="37" t="s">
        <v>99</v>
      </c>
      <c r="AO99" s="37">
        <v>46042</v>
      </c>
      <c r="AP99" s="54" t="str">
        <f t="shared" ca="1" si="18"/>
        <v>NO PROCEDE CITACION</v>
      </c>
      <c r="AQ99" s="36"/>
      <c r="AR99" s="43"/>
      <c r="AS99" s="37"/>
      <c r="AT99" s="36"/>
      <c r="AU99" s="37"/>
      <c r="AV99" s="36"/>
      <c r="AW99" s="36"/>
      <c r="AX99" s="37"/>
      <c r="AY99" s="140" t="str">
        <f>IF(AU99="","",WORKDAY(AU99,5,FESTIVOS_CO!A:A))</f>
        <v/>
      </c>
      <c r="AZ99" s="54" t="str">
        <f t="shared" ca="1" si="27"/>
        <v>NO PROCEDE</v>
      </c>
      <c r="BA99" s="55" t="str">
        <f>IF(AX99="","",WORKDAY(AX99,5,FESTIVOS_CO!A:A))</f>
        <v/>
      </c>
      <c r="BB99" s="39"/>
      <c r="BC99" s="40"/>
      <c r="BD99" s="40"/>
      <c r="BE99" s="56" t="str">
        <f t="shared" ca="1" si="16"/>
        <v>NO PROCEDE</v>
      </c>
      <c r="BF99" s="37">
        <v>46045</v>
      </c>
      <c r="BG99" s="45"/>
      <c r="BH99" s="37"/>
      <c r="BI99" s="36"/>
      <c r="BJ99" s="37"/>
      <c r="BK99" s="36"/>
      <c r="BL99" s="36"/>
      <c r="BM99" s="53" t="str">
        <f>IF(BJ99="","",WORKDAY(BJ99,5,FESTIVOS_CO!A:A))</f>
        <v/>
      </c>
      <c r="BN99" s="57" t="str">
        <f t="shared" ca="1" si="24"/>
        <v>NO PROCEDE</v>
      </c>
      <c r="BO99" s="54" t="str">
        <f t="shared" ca="1" si="25"/>
        <v>NO PROCEDE AVISO</v>
      </c>
      <c r="BP99" s="37"/>
      <c r="BQ99" s="53" t="str">
        <f>IF(BP99="","",WORKDAY(BP99,5,FESTIVOS_CO!A:A))</f>
        <v/>
      </c>
      <c r="BR99" s="37"/>
      <c r="BS99" s="36"/>
      <c r="BT99" s="38"/>
      <c r="BU99" s="58" t="e">
        <f>VLOOKUP(BT99,Hoja2!$C:$D,2,0)</f>
        <v>#N/A</v>
      </c>
      <c r="BV99" s="80" t="str">
        <f>IF(
AND(AO99="",BD99="",BQ99=""),
"EN PROCESO NOTIFICACION / COMUNICACION",
IF(
BT99="",
"NO APLICA",
IF(
BU99=60,
IF(AO99&lt;&gt;"",AO99,IF(BD99&lt;&gt;"",BD99,BQ99))+60,
WORKDAY(
IF(AO99&lt;&gt;"",AO99,IF(BD99&lt;&gt;"",BD99,BQ99)),
BU99,
FESTIVOS_CO!A:A
)
)
))</f>
        <v>NO APLICA</v>
      </c>
      <c r="BW99" s="44" t="s">
        <v>99</v>
      </c>
      <c r="BX99" s="53"/>
      <c r="BY99" s="45"/>
      <c r="BZ99" s="37"/>
      <c r="CA99" s="54" t="str">
        <f t="shared" si="26"/>
        <v>PENDIENTE HACER EJECUTORIA</v>
      </c>
      <c r="CB99" s="59" t="str">
        <f t="shared" si="17"/>
        <v/>
      </c>
      <c r="CC99" s="36"/>
      <c r="CD99" s="40"/>
      <c r="CE99" s="46"/>
      <c r="CF99" s="40"/>
      <c r="CG99" s="40"/>
      <c r="CH99" s="40"/>
      <c r="CI99" s="36"/>
      <c r="CJ99" s="47"/>
      <c r="CK99" s="40"/>
      <c r="CL99" s="40"/>
      <c r="CM99" s="40"/>
      <c r="CN99" s="40"/>
    </row>
    <row r="100" spans="1:92" ht="57" hidden="1">
      <c r="A100" s="49" t="str">
        <f t="shared" ca="1" si="19"/>
        <v>PENDIENTE HACER EJECUTORIA</v>
      </c>
      <c r="B100" s="58" t="s">
        <v>517</v>
      </c>
      <c r="C100" s="37"/>
      <c r="D100" s="37"/>
      <c r="E100" s="49" t="str">
        <f t="shared" si="20"/>
        <v>NOTIFICACIÓN ELECTRÓNICA</v>
      </c>
      <c r="F100" s="141">
        <f t="shared" si="21"/>
        <v>46042</v>
      </c>
      <c r="G100" s="49" t="str">
        <f t="shared" si="22"/>
        <v/>
      </c>
      <c r="H100" s="51" t="str">
        <f ca="1">IF(
L100="",
"",
IF(
NETWORKDAYS(L100,IF(M100&lt;&gt;"",M100,TODAY()),FESTIVOS_CO!A:A)&gt;2,
"VENCIDO",
IF(
NETWORKDAYS(L100,IF(M100&lt;&gt;"",M100,TODAY()),FESTIVOS_CO!A:A)=2,
"ALERTA",
"A TIEMPO"
)))</f>
        <v>A TIEMPO</v>
      </c>
      <c r="I100" s="40"/>
      <c r="J100" s="36" t="s">
        <v>770</v>
      </c>
      <c r="K100" s="37">
        <v>46038</v>
      </c>
      <c r="L100" s="50">
        <v>46041</v>
      </c>
      <c r="M100" s="37">
        <v>46041</v>
      </c>
      <c r="N100" s="52"/>
      <c r="O100" s="52"/>
      <c r="P100" s="36"/>
      <c r="Q100" s="36" t="s">
        <v>99</v>
      </c>
      <c r="R100" s="40"/>
      <c r="S100" s="36"/>
      <c r="T100" s="40"/>
      <c r="U100" s="62" t="s">
        <v>210</v>
      </c>
      <c r="V100" s="81" t="s">
        <v>771</v>
      </c>
      <c r="W100" s="63">
        <v>45936</v>
      </c>
      <c r="X100" s="63"/>
      <c r="Y100" s="40">
        <v>901751524</v>
      </c>
      <c r="Z100" s="132" t="s">
        <v>772</v>
      </c>
      <c r="AA100" s="99" t="s">
        <v>773</v>
      </c>
      <c r="AB100" s="40" t="s">
        <v>521</v>
      </c>
      <c r="AC100" s="69" t="s">
        <v>774</v>
      </c>
      <c r="AD100" s="62" t="s">
        <v>775</v>
      </c>
      <c r="AE100" s="40"/>
      <c r="AF100" s="40" t="s">
        <v>108</v>
      </c>
      <c r="AG100" s="41" t="s">
        <v>109</v>
      </c>
      <c r="AH100" s="42"/>
      <c r="AI100" s="54" t="str">
        <f t="shared" ca="1" si="23"/>
        <v>NOTIFICACIÓN ELECTRÓNICA EFECTIVA</v>
      </c>
      <c r="AJ100" s="37" t="s">
        <v>99</v>
      </c>
      <c r="AK100" s="37">
        <v>46041</v>
      </c>
      <c r="AL100" s="37" t="s">
        <v>99</v>
      </c>
      <c r="AM100" s="53">
        <f>IF(AK100="","",WORKDAY(AK100,5,FESTIVOS_CO!A:A))</f>
        <v>46048</v>
      </c>
      <c r="AN100" s="37" t="s">
        <v>99</v>
      </c>
      <c r="AO100" s="37">
        <v>46042</v>
      </c>
      <c r="AP100" s="54" t="str">
        <f t="shared" ca="1" si="18"/>
        <v>NO PROCEDE CITACION</v>
      </c>
      <c r="AQ100" s="36"/>
      <c r="AR100" s="43"/>
      <c r="AS100" s="37"/>
      <c r="AT100" s="36"/>
      <c r="AU100" s="37"/>
      <c r="AV100" s="36"/>
      <c r="AW100" s="36"/>
      <c r="AX100" s="37"/>
      <c r="AY100" s="140" t="str">
        <f>IF(AU100="","",WORKDAY(AU100,5,FESTIVOS_CO!A:A))</f>
        <v/>
      </c>
      <c r="AZ100" s="54" t="str">
        <f t="shared" ca="1" si="27"/>
        <v>NO PROCEDE</v>
      </c>
      <c r="BA100" s="55" t="str">
        <f>IF(AX100="","",WORKDAY(AX100,5,FESTIVOS_CO!A:A))</f>
        <v/>
      </c>
      <c r="BB100" s="39"/>
      <c r="BC100" s="40"/>
      <c r="BD100" s="40"/>
      <c r="BE100" s="56" t="str">
        <f t="shared" ca="1" si="16"/>
        <v>NO PROCEDE</v>
      </c>
      <c r="BF100" s="37">
        <v>46045</v>
      </c>
      <c r="BG100" s="45"/>
      <c r="BH100" s="37"/>
      <c r="BI100" s="36"/>
      <c r="BJ100" s="37"/>
      <c r="BK100" s="36"/>
      <c r="BL100" s="36"/>
      <c r="BM100" s="53" t="str">
        <f>IF(BJ100="","",WORKDAY(BJ100,5,FESTIVOS_CO!A:A))</f>
        <v/>
      </c>
      <c r="BN100" s="57" t="str">
        <f t="shared" ca="1" si="24"/>
        <v>NO PROCEDE</v>
      </c>
      <c r="BO100" s="54" t="str">
        <f t="shared" ca="1" si="25"/>
        <v>NO PROCEDE AVISO</v>
      </c>
      <c r="BP100" s="37"/>
      <c r="BQ100" s="53" t="str">
        <f>IF(BP100="","",WORKDAY(BP100,5,FESTIVOS_CO!A:A))</f>
        <v/>
      </c>
      <c r="BR100" s="37"/>
      <c r="BS100" s="36"/>
      <c r="BT100" s="38"/>
      <c r="BU100" s="58" t="e">
        <f>VLOOKUP(BT100,Hoja2!$C:$D,2,0)</f>
        <v>#N/A</v>
      </c>
      <c r="BV100" s="80" t="str">
        <f>IF(
AND(AO100="",BD100="",BQ100=""),
"EN PROCESO NOTIFICACION / COMUNICACION",
IF(
BT100="",
"NO APLICA",
IF(
BU100=60,
IF(AO100&lt;&gt;"",AO100,IF(BD100&lt;&gt;"",BD100,BQ100))+60,
WORKDAY(
IF(AO100&lt;&gt;"",AO100,IF(BD100&lt;&gt;"",BD100,BQ100)),
BU100,
FESTIVOS_CO!A:A
)
)
))</f>
        <v>NO APLICA</v>
      </c>
      <c r="BW100" s="44" t="s">
        <v>99</v>
      </c>
      <c r="BX100" s="53"/>
      <c r="BY100" s="45"/>
      <c r="BZ100" s="37"/>
      <c r="CA100" s="54" t="str">
        <f t="shared" si="26"/>
        <v>PENDIENTE HACER EJECUTORIA</v>
      </c>
      <c r="CB100" s="59" t="str">
        <f t="shared" si="17"/>
        <v/>
      </c>
      <c r="CC100" s="36"/>
      <c r="CD100" s="40"/>
      <c r="CE100" s="46"/>
      <c r="CF100" s="40"/>
      <c r="CG100" s="40"/>
      <c r="CH100" s="40"/>
      <c r="CI100" s="36"/>
      <c r="CJ100" s="47"/>
      <c r="CK100" s="40"/>
      <c r="CL100" s="40"/>
      <c r="CM100" s="40"/>
      <c r="CN100" s="40"/>
    </row>
    <row r="101" spans="1:92" ht="57" hidden="1">
      <c r="A101" s="49" t="str">
        <f t="shared" ca="1" si="19"/>
        <v>PENDIENTE ENTREGA NOTIFICACIÓN ELECTRÓNICA</v>
      </c>
      <c r="B101" s="58" t="s">
        <v>152</v>
      </c>
      <c r="C101" s="37">
        <v>46043</v>
      </c>
      <c r="D101" s="37"/>
      <c r="E101" s="49" t="str">
        <f t="shared" si="20"/>
        <v>PENDIENTE NOTIFICACIÓN</v>
      </c>
      <c r="F101" s="141" t="str">
        <f t="shared" si="21"/>
        <v>PENDIENTE NOTIFICACIÓN</v>
      </c>
      <c r="G101" s="49" t="str">
        <f t="shared" si="22"/>
        <v/>
      </c>
      <c r="H101" s="51" t="str">
        <f ca="1">IF(
L101="",
"",
IF(
NETWORKDAYS(L101,IF(M101&lt;&gt;"",M101,TODAY()),FESTIVOS_CO!A:A)&gt;2,
"VENCIDO",
IF(
NETWORKDAYS(L101,IF(M101&lt;&gt;"",M101,TODAY()),FESTIVOS_CO!A:A)=2,
"ALERTA",
"A TIEMPO"
)))</f>
        <v>VENCIDO</v>
      </c>
      <c r="I101" s="36"/>
      <c r="J101" s="36" t="s">
        <v>776</v>
      </c>
      <c r="K101" s="37">
        <v>46038</v>
      </c>
      <c r="L101" s="50">
        <v>46041</v>
      </c>
      <c r="M101" s="37">
        <v>46043</v>
      </c>
      <c r="N101" s="52"/>
      <c r="O101" s="52"/>
      <c r="P101" s="36"/>
      <c r="Q101" s="36" t="s">
        <v>99</v>
      </c>
      <c r="R101" s="40"/>
      <c r="S101" s="36"/>
      <c r="T101" s="40"/>
      <c r="U101" s="40"/>
      <c r="V101" s="58">
        <v>2023018722</v>
      </c>
      <c r="W101" s="36"/>
      <c r="X101" s="38" t="s">
        <v>777</v>
      </c>
      <c r="Y101" s="36">
        <v>901156976</v>
      </c>
      <c r="Z101" s="38" t="s">
        <v>778</v>
      </c>
      <c r="AA101" s="36" t="s">
        <v>514</v>
      </c>
      <c r="AB101" s="36" t="s">
        <v>514</v>
      </c>
      <c r="AC101" s="100" t="s">
        <v>779</v>
      </c>
      <c r="AD101" s="36" t="s">
        <v>780</v>
      </c>
      <c r="AE101" s="36" t="s">
        <v>113</v>
      </c>
      <c r="AF101" s="36" t="s">
        <v>781</v>
      </c>
      <c r="AG101" s="41" t="s">
        <v>109</v>
      </c>
      <c r="AH101" s="42"/>
      <c r="AI101" s="54" t="str">
        <f t="shared" ca="1" si="23"/>
        <v>PENDIENTE ENTREGA NOTIFICACIÓN ELECTRÓNICA</v>
      </c>
      <c r="AJ101" s="37" t="s">
        <v>99</v>
      </c>
      <c r="AK101" s="37">
        <v>46043</v>
      </c>
      <c r="AL101" s="37"/>
      <c r="AM101" s="53">
        <f>IF(AK101="","",WORKDAY(AK101,5,FESTIVOS_CO!A:A))</f>
        <v>46050</v>
      </c>
      <c r="AN101" s="37"/>
      <c r="AO101" s="37"/>
      <c r="AP101" s="54" t="str">
        <f t="shared" ca="1" si="18"/>
        <v>NO APLICA</v>
      </c>
      <c r="AQ101" s="36"/>
      <c r="AR101" s="43"/>
      <c r="AS101" s="37"/>
      <c r="AT101" s="36"/>
      <c r="AU101" s="37"/>
      <c r="AV101" s="36"/>
      <c r="AW101" s="36"/>
      <c r="AX101" s="37"/>
      <c r="AY101" s="140" t="str">
        <f>IF(AU101="","",WORKDAY(AU101,5,FESTIVOS_CO!A:A))</f>
        <v/>
      </c>
      <c r="AZ101" s="54" t="str">
        <f t="shared" ca="1" si="27"/>
        <v>NO APLICA</v>
      </c>
      <c r="BA101" s="55" t="str">
        <f>IF(AX101="","",WORKDAY(AX101,5,FESTIVOS_CO!A:A))</f>
        <v/>
      </c>
      <c r="BB101" s="39"/>
      <c r="BC101" s="40"/>
      <c r="BD101" s="40"/>
      <c r="BE101" s="56" t="str">
        <f t="shared" ca="1" si="16"/>
        <v>NO APLICA</v>
      </c>
      <c r="BF101" s="37"/>
      <c r="BG101" s="45"/>
      <c r="BH101" s="37"/>
      <c r="BI101" s="36"/>
      <c r="BJ101" s="37"/>
      <c r="BK101" s="36"/>
      <c r="BL101" s="36"/>
      <c r="BM101" s="53" t="str">
        <f>IF(BJ101="","",WORKDAY(BJ101,5,FESTIVOS_CO!A:A))</f>
        <v/>
      </c>
      <c r="BN101" s="57" t="str">
        <f t="shared" ca="1" si="24"/>
        <v>PENDIENTE HACER AVISO</v>
      </c>
      <c r="BO101" s="54" t="str">
        <f t="shared" ca="1" si="25"/>
        <v>EN TRÁMITE NOTIF. POR AVISO</v>
      </c>
      <c r="BP101" s="37"/>
      <c r="BQ101" s="53" t="str">
        <f>IF(BP101="","",WORKDAY(BP101,5,FESTIVOS_CO!A:A))</f>
        <v/>
      </c>
      <c r="BR101" s="37"/>
      <c r="BS101" s="36" t="s">
        <v>99</v>
      </c>
      <c r="BT101" s="38" t="s">
        <v>782</v>
      </c>
      <c r="BU101" s="58">
        <f>VLOOKUP(BT101,Hoja2!$C:$D,2,0)</f>
        <v>60</v>
      </c>
      <c r="BV101" s="80" t="str">
        <f>IF(
AND(AO101="",BD101="",BQ101=""),
"EN PROCESO NOTIFICACION / COMUNICACION",
IF(
BT101="",
"NO APLICA",
IF(
BU101=60,
IF(AO101&lt;&gt;"",AO101,IF(BD101&lt;&gt;"",BD101,BQ101))+60,
WORKDAY(
IF(AO101&lt;&gt;"",AO101,IF(BD101&lt;&gt;"",BD101,BQ101)),
BU101,
FESTIVOS_CO!A:A
)
)
))</f>
        <v>EN PROCESO NOTIFICACION / COMUNICACION</v>
      </c>
      <c r="BW101" s="44"/>
      <c r="BX101" s="53"/>
      <c r="BY101" s="45"/>
      <c r="BZ101" s="37"/>
      <c r="CA101" s="54" t="str">
        <f t="shared" si="26"/>
        <v>PENDIENTE EJECUTORIA</v>
      </c>
      <c r="CB101" s="59" t="str">
        <f t="shared" si="17"/>
        <v/>
      </c>
      <c r="CC101" s="36"/>
      <c r="CD101" s="40"/>
      <c r="CE101" s="46"/>
      <c r="CF101" s="40"/>
      <c r="CG101" s="40"/>
      <c r="CH101" s="40"/>
      <c r="CI101" s="36"/>
      <c r="CJ101" s="47"/>
      <c r="CK101" s="40"/>
      <c r="CL101" s="40"/>
      <c r="CM101" s="40"/>
      <c r="CN101" s="40"/>
    </row>
    <row r="102" spans="1:92" ht="57" hidden="1">
      <c r="A102" s="49" t="str">
        <f t="shared" ca="1" si="19"/>
        <v>PENDIENTE ENTREGA NOTIFICACIÓN ELECTRÓNICA</v>
      </c>
      <c r="B102" s="58" t="s">
        <v>152</v>
      </c>
      <c r="C102" s="37">
        <v>46043</v>
      </c>
      <c r="D102" s="37"/>
      <c r="E102" s="49" t="str">
        <f t="shared" si="20"/>
        <v>PENDIENTE NOTIFICACIÓN</v>
      </c>
      <c r="F102" s="141" t="str">
        <f t="shared" si="21"/>
        <v>PENDIENTE NOTIFICACIÓN</v>
      </c>
      <c r="G102" s="49" t="str">
        <f t="shared" si="22"/>
        <v/>
      </c>
      <c r="H102" s="51" t="str">
        <f ca="1">IF(
L102="",
"",
IF(
NETWORKDAYS(L102,IF(M102&lt;&gt;"",M102,TODAY()),FESTIVOS_CO!A:A)&gt;2,
"VENCIDO",
IF(
NETWORKDAYS(L102,IF(M102&lt;&gt;"",M102,TODAY()),FESTIVOS_CO!A:A)=2,
"ALERTA",
"A TIEMPO"
)))</f>
        <v>VENCIDO</v>
      </c>
      <c r="I102" s="36"/>
      <c r="J102" s="36" t="s">
        <v>783</v>
      </c>
      <c r="K102" s="37">
        <v>46038</v>
      </c>
      <c r="L102" s="50">
        <v>46041</v>
      </c>
      <c r="M102" s="37">
        <v>46043</v>
      </c>
      <c r="N102" s="52"/>
      <c r="O102" s="52"/>
      <c r="P102" s="36"/>
      <c r="Q102" s="36" t="s">
        <v>99</v>
      </c>
      <c r="R102" s="40"/>
      <c r="S102" s="36"/>
      <c r="T102" s="40"/>
      <c r="U102" s="40"/>
      <c r="V102" s="58">
        <v>2025000027</v>
      </c>
      <c r="W102" s="36"/>
      <c r="X102" s="36"/>
      <c r="Y102" s="36">
        <v>901190478</v>
      </c>
      <c r="Z102" s="38" t="s">
        <v>784</v>
      </c>
      <c r="AA102" s="36" t="s">
        <v>514</v>
      </c>
      <c r="AB102" s="36" t="s">
        <v>514</v>
      </c>
      <c r="AC102" s="100" t="s">
        <v>785</v>
      </c>
      <c r="AD102" s="102" t="s">
        <v>780</v>
      </c>
      <c r="AE102" s="36" t="s">
        <v>113</v>
      </c>
      <c r="AF102" s="36" t="s">
        <v>781</v>
      </c>
      <c r="AG102" s="41" t="s">
        <v>109</v>
      </c>
      <c r="AH102" s="42"/>
      <c r="AI102" s="54" t="str">
        <f t="shared" ca="1" si="23"/>
        <v>PENDIENTE ENTREGA NOTIFICACIÓN ELECTRÓNICA</v>
      </c>
      <c r="AJ102" s="37" t="s">
        <v>99</v>
      </c>
      <c r="AK102" s="37">
        <v>46051</v>
      </c>
      <c r="AL102" s="37"/>
      <c r="AM102" s="53">
        <f>IF(AK102="","",WORKDAY(AK102,5,FESTIVOS_CO!A:A))</f>
        <v>46058</v>
      </c>
      <c r="AN102" s="37"/>
      <c r="AO102" s="37"/>
      <c r="AP102" s="54" t="str">
        <f t="shared" ca="1" si="18"/>
        <v>NO APLICA</v>
      </c>
      <c r="AQ102" s="36"/>
      <c r="AR102" s="43"/>
      <c r="AS102" s="37"/>
      <c r="AT102" s="36"/>
      <c r="AU102" s="37"/>
      <c r="AV102" s="36"/>
      <c r="AW102" s="36"/>
      <c r="AX102" s="37"/>
      <c r="AY102" s="140" t="str">
        <f>IF(AU102="","",WORKDAY(AU102,5,FESTIVOS_CO!A:A))</f>
        <v/>
      </c>
      <c r="AZ102" s="54" t="str">
        <f t="shared" ca="1" si="27"/>
        <v>NO APLICA</v>
      </c>
      <c r="BA102" s="55" t="str">
        <f>IF(AX102="","",WORKDAY(AX102,5,FESTIVOS_CO!A:A))</f>
        <v/>
      </c>
      <c r="BB102" s="39"/>
      <c r="BC102" s="40"/>
      <c r="BD102" s="40"/>
      <c r="BE102" s="56" t="str">
        <f t="shared" ca="1" si="16"/>
        <v>NO APLICA</v>
      </c>
      <c r="BF102" s="37"/>
      <c r="BG102" s="45"/>
      <c r="BH102" s="37"/>
      <c r="BI102" s="36"/>
      <c r="BJ102" s="37"/>
      <c r="BK102" s="36"/>
      <c r="BL102" s="36"/>
      <c r="BM102" s="53" t="str">
        <f>IF(BJ102="","",WORKDAY(BJ102,5,FESTIVOS_CO!A:A))</f>
        <v/>
      </c>
      <c r="BN102" s="57" t="str">
        <f t="shared" ca="1" si="24"/>
        <v>PENDIENTE HACER AVISO</v>
      </c>
      <c r="BO102" s="54" t="str">
        <f t="shared" ca="1" si="25"/>
        <v>EN TRÁMITE NOTIF. POR AVISO</v>
      </c>
      <c r="BP102" s="37"/>
      <c r="BQ102" s="53" t="str">
        <f>IF(BP102="","",WORKDAY(BP102,5,FESTIVOS_CO!A:A))</f>
        <v/>
      </c>
      <c r="BR102" s="37"/>
      <c r="BS102" s="36" t="s">
        <v>99</v>
      </c>
      <c r="BT102" s="38" t="s">
        <v>782</v>
      </c>
      <c r="BU102" s="58">
        <f>VLOOKUP(BT102,Hoja2!$C:$D,2,0)</f>
        <v>60</v>
      </c>
      <c r="BV102" s="80" t="str">
        <f>IF(
AND(AO102="",BD102="",BQ102=""),
"EN PROCESO NOTIFICACION / COMUNICACION",
IF(
BT102="",
"NO APLICA",
IF(
BU102=60,
IF(AO102&lt;&gt;"",AO102,IF(BD102&lt;&gt;"",BD102,BQ102))+60,
WORKDAY(
IF(AO102&lt;&gt;"",AO102,IF(BD102&lt;&gt;"",BD102,BQ102)),
BU102,
FESTIVOS_CO!A:A
)
)
))</f>
        <v>EN PROCESO NOTIFICACION / COMUNICACION</v>
      </c>
      <c r="BW102" s="44"/>
      <c r="BX102" s="53"/>
      <c r="BY102" s="45"/>
      <c r="BZ102" s="37"/>
      <c r="CA102" s="54" t="str">
        <f t="shared" si="26"/>
        <v>PENDIENTE EJECUTORIA</v>
      </c>
      <c r="CB102" s="59" t="str">
        <f t="shared" si="17"/>
        <v/>
      </c>
      <c r="CC102" s="36"/>
      <c r="CD102" s="40"/>
      <c r="CE102" s="46"/>
      <c r="CF102" s="40"/>
      <c r="CG102" s="40"/>
      <c r="CH102" s="40"/>
      <c r="CI102" s="36"/>
      <c r="CJ102" s="47"/>
      <c r="CK102" s="40"/>
      <c r="CL102" s="40"/>
      <c r="CM102" s="40"/>
      <c r="CN102" s="40"/>
    </row>
    <row r="103" spans="1:92" ht="42.75" hidden="1">
      <c r="A103" s="49" t="str">
        <f t="shared" ca="1" si="19"/>
        <v>NOTIFICACIÓN PERSONAL COMPLETA</v>
      </c>
      <c r="B103" s="58" t="s">
        <v>389</v>
      </c>
      <c r="C103" s="37">
        <v>46041</v>
      </c>
      <c r="D103" s="37"/>
      <c r="E103" s="49" t="str">
        <f t="shared" si="20"/>
        <v>NOTIFICACIÓN PERSONAL</v>
      </c>
      <c r="F103" s="141">
        <f t="shared" si="21"/>
        <v>46042</v>
      </c>
      <c r="G103" s="49">
        <f t="shared" si="22"/>
        <v>1</v>
      </c>
      <c r="H103" s="51" t="str">
        <f ca="1">IF(
L103="",
"",
IF(
NETWORKDAYS(L103,IF(M103&lt;&gt;"",M103,TODAY()),FESTIVOS_CO!A:A)&gt;2,
"VENCIDO",
IF(
NETWORKDAYS(L103,IF(M103&lt;&gt;"",M103,TODAY()),FESTIVOS_CO!A:A)=2,
"ALERTA",
"A TIEMPO"
)))</f>
        <v>A TIEMPO</v>
      </c>
      <c r="I103" s="116" t="s">
        <v>786</v>
      </c>
      <c r="J103" s="36" t="s">
        <v>787</v>
      </c>
      <c r="K103" s="37">
        <v>46038</v>
      </c>
      <c r="L103" s="50">
        <v>46041</v>
      </c>
      <c r="M103" s="37">
        <v>46041</v>
      </c>
      <c r="N103" s="52"/>
      <c r="O103" s="52"/>
      <c r="P103" s="36"/>
      <c r="Q103" s="36" t="s">
        <v>99</v>
      </c>
      <c r="R103" s="40"/>
      <c r="S103" s="36"/>
      <c r="T103" s="40"/>
      <c r="U103" s="62" t="s">
        <v>788</v>
      </c>
      <c r="V103" s="81" t="s">
        <v>113</v>
      </c>
      <c r="W103" s="40" t="s">
        <v>113</v>
      </c>
      <c r="X103" s="40"/>
      <c r="Y103" s="40">
        <v>830117735</v>
      </c>
      <c r="Z103" s="38" t="s">
        <v>789</v>
      </c>
      <c r="AA103" s="62" t="s">
        <v>790</v>
      </c>
      <c r="AB103" s="40" t="s">
        <v>268</v>
      </c>
      <c r="AC103" s="69" t="s">
        <v>791</v>
      </c>
      <c r="AD103" s="40" t="s">
        <v>780</v>
      </c>
      <c r="AE103" s="40" t="s">
        <v>113</v>
      </c>
      <c r="AF103" s="40" t="s">
        <v>781</v>
      </c>
      <c r="AG103" s="41" t="s">
        <v>109</v>
      </c>
      <c r="AH103" s="42"/>
      <c r="AI103" s="54" t="str">
        <f t="shared" ca="1" si="23"/>
        <v>NO PROCEDE NOTIFICACIÓN ELECTRÓNICA</v>
      </c>
      <c r="AJ103" s="37" t="s">
        <v>109</v>
      </c>
      <c r="AK103" s="37"/>
      <c r="AL103" s="37"/>
      <c r="AM103" s="53" t="str">
        <f>IF(AK103="","",WORKDAY(AK103,5,FESTIVOS_CO!A:A))</f>
        <v/>
      </c>
      <c r="AN103" s="37"/>
      <c r="AO103" s="37"/>
      <c r="AP103" s="54" t="str">
        <f t="shared" ca="1" si="18"/>
        <v>NOTIFICAR POR CITACION</v>
      </c>
      <c r="AQ103" s="36" t="s">
        <v>270</v>
      </c>
      <c r="AR103" s="43">
        <v>46041</v>
      </c>
      <c r="AS103" s="37">
        <v>46042</v>
      </c>
      <c r="AT103" s="36" t="s">
        <v>792</v>
      </c>
      <c r="AU103" s="37">
        <v>46042</v>
      </c>
      <c r="AV103" s="36" t="s">
        <v>113</v>
      </c>
      <c r="AW103" s="36" t="s">
        <v>99</v>
      </c>
      <c r="AX103" s="37">
        <v>46042</v>
      </c>
      <c r="AY103" s="140">
        <f>IF(AU103="","",WORKDAY(AU103,5,FESTIVOS_CO!A:A))</f>
        <v>46049</v>
      </c>
      <c r="AZ103" s="54" t="str">
        <f t="shared" si="27"/>
        <v>NOTIFICACIÓN PERSONAL COMPLETA</v>
      </c>
      <c r="BA103" s="55">
        <f>IF(AX103="","",WORKDAY(AX103,5,FESTIVOS_CO!A:A))</f>
        <v>46049</v>
      </c>
      <c r="BB103" s="39" t="s">
        <v>99</v>
      </c>
      <c r="BC103" s="40" t="s">
        <v>215</v>
      </c>
      <c r="BD103" s="63">
        <v>46043</v>
      </c>
      <c r="BE103" s="56" t="str">
        <f t="shared" si="16"/>
        <v>NO APLICA</v>
      </c>
      <c r="BF103" s="37"/>
      <c r="BG103" s="45"/>
      <c r="BH103" s="37"/>
      <c r="BI103" s="36"/>
      <c r="BJ103" s="37"/>
      <c r="BK103" s="36"/>
      <c r="BL103" s="36"/>
      <c r="BM103" s="53" t="str">
        <f>IF(BJ103="","",WORKDAY(BJ103,5,FESTIVOS_CO!A:A))</f>
        <v/>
      </c>
      <c r="BN103" s="57" t="str">
        <f t="shared" si="24"/>
        <v>NOTIFICACIÓN PERSONAL COMPLETA</v>
      </c>
      <c r="BO103" s="54" t="str">
        <f t="shared" si="25"/>
        <v>NO PROCEDE AVISO</v>
      </c>
      <c r="BP103" s="37"/>
      <c r="BQ103" s="53" t="str">
        <f>IF(BP103="","",WORKDAY(BP103,5,FESTIVOS_CO!A:A))</f>
        <v/>
      </c>
      <c r="BR103" s="37"/>
      <c r="BS103" s="36" t="s">
        <v>99</v>
      </c>
      <c r="BT103" s="38" t="s">
        <v>782</v>
      </c>
      <c r="BU103" s="58">
        <f>VLOOKUP(BT103,Hoja2!$C:$D,2,0)</f>
        <v>60</v>
      </c>
      <c r="BV103" s="80">
        <f>IF(
AND(AO103="",BD103="",BQ103=""),
"EN PROCESO NOTIFICACION / COMUNICACION",
IF(
BT103="",
"NO APLICA",
IF(
BU103=60,
IF(AO103&lt;&gt;"",AO103,IF(BD103&lt;&gt;"",BD103,BQ103))+60,
WORKDAY(
IF(AO103&lt;&gt;"",AO103,IF(BD103&lt;&gt;"",BD103,BQ103)),
BU103,
FESTIVOS_CO!A:A
)
)
))</f>
        <v>46103</v>
      </c>
      <c r="BW103" s="36" t="s">
        <v>99</v>
      </c>
      <c r="BX103" s="53"/>
      <c r="BY103" s="45"/>
      <c r="BZ103" s="37"/>
      <c r="CA103" s="54" t="str">
        <f t="shared" si="26"/>
        <v>PENDIENTE HACER EJECUTORIA</v>
      </c>
      <c r="CB103" s="59" t="str">
        <f t="shared" si="17"/>
        <v/>
      </c>
      <c r="CC103" s="36"/>
      <c r="CD103" s="40"/>
      <c r="CE103" s="46"/>
      <c r="CF103" s="40"/>
      <c r="CG103" s="40"/>
      <c r="CH103" s="40"/>
      <c r="CI103" s="36"/>
      <c r="CJ103" s="47"/>
      <c r="CK103" s="40"/>
      <c r="CL103" s="40"/>
      <c r="CM103" s="40"/>
      <c r="CN103" s="40"/>
    </row>
    <row r="104" spans="1:92" ht="57" hidden="1">
      <c r="A104" s="49" t="str">
        <f t="shared" ca="1" si="19"/>
        <v>CITACIÓN COMPLETA EN ESPERA PRESENTACION PERSONAL</v>
      </c>
      <c r="B104" s="58" t="s">
        <v>389</v>
      </c>
      <c r="C104" s="37">
        <v>46041</v>
      </c>
      <c r="D104" s="37"/>
      <c r="E104" s="49" t="str">
        <f t="shared" si="20"/>
        <v>PENDIENTE NOTIFICACIÓN</v>
      </c>
      <c r="F104" s="141" t="str">
        <f t="shared" si="21"/>
        <v>PENDIENTE NOTIFICACIÓN</v>
      </c>
      <c r="G104" s="49" t="str">
        <f t="shared" si="22"/>
        <v/>
      </c>
      <c r="H104" s="51" t="str">
        <f ca="1">IF(
L104="",
"",
IF(
NETWORKDAYS(L104,IF(M104&lt;&gt;"",M104,TODAY()),FESTIVOS_CO!A:A)&gt;2,
"VENCIDO",
IF(
NETWORKDAYS(L104,IF(M104&lt;&gt;"",M104,TODAY()),FESTIVOS_CO!A:A)=2,
"ALERTA",
"A TIEMPO"
)))</f>
        <v>A TIEMPO</v>
      </c>
      <c r="I104" s="62" t="s">
        <v>793</v>
      </c>
      <c r="J104" s="36" t="s">
        <v>794</v>
      </c>
      <c r="K104" s="37">
        <v>46038</v>
      </c>
      <c r="L104" s="50">
        <v>46041</v>
      </c>
      <c r="M104" s="37">
        <v>46041</v>
      </c>
      <c r="N104" s="52"/>
      <c r="O104" s="52"/>
      <c r="P104" s="36"/>
      <c r="Q104" s="36" t="s">
        <v>99</v>
      </c>
      <c r="R104" s="40"/>
      <c r="S104" s="36"/>
      <c r="T104" s="40"/>
      <c r="U104" s="62" t="s">
        <v>788</v>
      </c>
      <c r="V104" s="81" t="s">
        <v>113</v>
      </c>
      <c r="W104" s="40" t="s">
        <v>113</v>
      </c>
      <c r="X104" s="40"/>
      <c r="Y104" s="40">
        <v>900368286</v>
      </c>
      <c r="Z104" s="38" t="s">
        <v>795</v>
      </c>
      <c r="AA104" s="40" t="s">
        <v>796</v>
      </c>
      <c r="AB104" s="40" t="s">
        <v>268</v>
      </c>
      <c r="AC104" s="69" t="s">
        <v>797</v>
      </c>
      <c r="AD104" s="40" t="s">
        <v>780</v>
      </c>
      <c r="AE104" s="40" t="s">
        <v>113</v>
      </c>
      <c r="AF104" s="40" t="s">
        <v>781</v>
      </c>
      <c r="AG104" s="41" t="s">
        <v>109</v>
      </c>
      <c r="AH104" s="42"/>
      <c r="AI104" s="54" t="str">
        <f t="shared" ca="1" si="23"/>
        <v>REALIZAR CITACIÓN</v>
      </c>
      <c r="AJ104" s="37" t="s">
        <v>99</v>
      </c>
      <c r="AK104" s="37">
        <v>46041</v>
      </c>
      <c r="AL104" s="37" t="s">
        <v>109</v>
      </c>
      <c r="AM104" s="53">
        <f>IF(AK104="","",WORKDAY(AK104,5,FESTIVOS_CO!A:A))</f>
        <v>46048</v>
      </c>
      <c r="AN104" s="37" t="s">
        <v>109</v>
      </c>
      <c r="AO104" s="37"/>
      <c r="AP104" s="54" t="str">
        <f t="shared" ca="1" si="18"/>
        <v>NOTIFICAR POR CITACION</v>
      </c>
      <c r="AQ104" s="36" t="s">
        <v>244</v>
      </c>
      <c r="AR104" s="43">
        <v>46043</v>
      </c>
      <c r="AS104" s="37">
        <v>46044</v>
      </c>
      <c r="AT104" s="36" t="s">
        <v>798</v>
      </c>
      <c r="AU104" s="37">
        <v>46052</v>
      </c>
      <c r="AV104" s="36"/>
      <c r="AW104" s="36"/>
      <c r="AX104" s="37"/>
      <c r="AY104" s="140">
        <f>IF(AU104="","",WORKDAY(AU104,5,FESTIVOS_CO!A:A))</f>
        <v>46059</v>
      </c>
      <c r="AZ104" s="54" t="str">
        <f t="shared" ca="1" si="27"/>
        <v>CITACIÓN COMPLETA EN ESPERA PRESENTACION PERSONAL</v>
      </c>
      <c r="BA104" s="55" t="str">
        <f>IF(AX104="","",WORKDAY(AX104,5,FESTIVOS_CO!A:A))</f>
        <v/>
      </c>
      <c r="BB104" s="39"/>
      <c r="BC104" s="40"/>
      <c r="BD104" s="40"/>
      <c r="BE104" s="56" t="str">
        <f t="shared" ca="1" si="16"/>
        <v>NO APLICA</v>
      </c>
      <c r="BF104" s="37"/>
      <c r="BG104" s="45"/>
      <c r="BH104" s="37"/>
      <c r="BI104" s="36"/>
      <c r="BJ104" s="37"/>
      <c r="BK104" s="36"/>
      <c r="BL104" s="36"/>
      <c r="BM104" s="53" t="str">
        <f>IF(BJ104="","",WORKDAY(BJ104,5,FESTIVOS_CO!A:A))</f>
        <v/>
      </c>
      <c r="BN104" s="57" t="str">
        <f t="shared" ca="1" si="24"/>
        <v>PENDIENTE HACER AVISO</v>
      </c>
      <c r="BO104" s="54" t="str">
        <f t="shared" ca="1" si="25"/>
        <v>EN TRÁMITE NOTIF. POR AVISO</v>
      </c>
      <c r="BP104" s="37"/>
      <c r="BQ104" s="53" t="str">
        <f>IF(BP104="","",WORKDAY(BP104,5,FESTIVOS_CO!A:A))</f>
        <v/>
      </c>
      <c r="BR104" s="37"/>
      <c r="BS104" s="36"/>
      <c r="BT104" s="38"/>
      <c r="BU104" s="58" t="e">
        <f>VLOOKUP(BT104,Hoja2!$C:$D,2,0)</f>
        <v>#N/A</v>
      </c>
      <c r="BV104" s="80" t="str">
        <f>IF(
AND(AO104="",BD104="",BQ104=""),
"EN PROCESO NOTIFICACION / COMUNICACION",
IF(
BT104="",
"NO APLICA",
IF(
BU104=60,
IF(AO104&lt;&gt;"",AO104,IF(BD104&lt;&gt;"",BD104,BQ104))+60,
WORKDAY(
IF(AO104&lt;&gt;"",AO104,IF(BD104&lt;&gt;"",BD104,BQ104)),
BU104,
FESTIVOS_CO!A:A
)
)
))</f>
        <v>EN PROCESO NOTIFICACION / COMUNICACION</v>
      </c>
      <c r="BW104" s="44"/>
      <c r="BX104" s="53"/>
      <c r="BY104" s="45"/>
      <c r="BZ104" s="37"/>
      <c r="CA104" s="54" t="str">
        <f t="shared" si="26"/>
        <v>PENDIENTE EJECUTORIA</v>
      </c>
      <c r="CB104" s="59" t="str">
        <f t="shared" si="17"/>
        <v/>
      </c>
      <c r="CC104" s="36"/>
      <c r="CD104" s="40"/>
      <c r="CE104" s="46"/>
      <c r="CF104" s="40"/>
      <c r="CG104" s="40"/>
      <c r="CH104" s="40"/>
      <c r="CI104" s="36"/>
      <c r="CJ104" s="47"/>
      <c r="CK104" s="40"/>
      <c r="CL104" s="40"/>
      <c r="CM104" s="40"/>
      <c r="CN104" s="40"/>
    </row>
    <row r="105" spans="1:92" ht="28.5" hidden="1">
      <c r="A105" s="49" t="str">
        <f t="shared" ca="1" si="19"/>
        <v>PENDIENTE EJECUTORIA</v>
      </c>
      <c r="B105" s="58" t="s">
        <v>327</v>
      </c>
      <c r="C105" s="37">
        <v>46045</v>
      </c>
      <c r="D105" s="37"/>
      <c r="E105" s="49" t="str">
        <f t="shared" si="20"/>
        <v>NOTIFICACIÓN ELECTRÓNICA</v>
      </c>
      <c r="F105" s="141">
        <f t="shared" si="21"/>
        <v>46045</v>
      </c>
      <c r="G105" s="49">
        <f t="shared" si="22"/>
        <v>0</v>
      </c>
      <c r="H105" s="51" t="str">
        <f ca="1">IF(
L105="",
"",
IF(
NETWORKDAYS(L105,IF(M105&lt;&gt;"",M105,TODAY()),FESTIVOS_CO!A:A)&gt;2,
"VENCIDO",
IF(
NETWORKDAYS(L105,IF(M105&lt;&gt;"",M105,TODAY()),FESTIVOS_CO!A:A)=2,
"ALERTA",
"A TIEMPO"
)))</f>
        <v>VENCIDO</v>
      </c>
      <c r="I105" s="62" t="s">
        <v>799</v>
      </c>
      <c r="J105" s="36" t="s">
        <v>800</v>
      </c>
      <c r="K105" s="37">
        <v>46038</v>
      </c>
      <c r="L105" s="50">
        <v>46041</v>
      </c>
      <c r="M105" s="37">
        <v>46045</v>
      </c>
      <c r="N105" s="52"/>
      <c r="O105" s="52"/>
      <c r="P105" s="36"/>
      <c r="Q105" s="36" t="s">
        <v>99</v>
      </c>
      <c r="R105" s="40"/>
      <c r="S105" s="36"/>
      <c r="T105" s="40"/>
      <c r="U105" s="62" t="s">
        <v>788</v>
      </c>
      <c r="V105" s="81" t="s">
        <v>113</v>
      </c>
      <c r="W105" s="40" t="s">
        <v>113</v>
      </c>
      <c r="X105" s="40"/>
      <c r="Y105" s="40">
        <v>800029789</v>
      </c>
      <c r="Z105" s="38" t="s">
        <v>801</v>
      </c>
      <c r="AA105" s="62" t="s">
        <v>802</v>
      </c>
      <c r="AB105" s="40" t="s">
        <v>803</v>
      </c>
      <c r="AC105" s="69" t="s">
        <v>804</v>
      </c>
      <c r="AD105" s="40" t="s">
        <v>780</v>
      </c>
      <c r="AE105" s="40" t="s">
        <v>113</v>
      </c>
      <c r="AF105" s="40" t="s">
        <v>781</v>
      </c>
      <c r="AG105" s="41" t="s">
        <v>109</v>
      </c>
      <c r="AH105" s="42"/>
      <c r="AI105" s="54" t="str">
        <f t="shared" ca="1" si="23"/>
        <v>NOTIFICACIÓN ELECTRÓNICA EFECTIVA</v>
      </c>
      <c r="AJ105" s="37" t="s">
        <v>99</v>
      </c>
      <c r="AK105" s="37">
        <v>46045</v>
      </c>
      <c r="AL105" s="37" t="s">
        <v>99</v>
      </c>
      <c r="AM105" s="53">
        <f>IF(AK105="","",WORKDAY(AK105,5,FESTIVOS_CO!A:A))</f>
        <v>46052</v>
      </c>
      <c r="AN105" s="37" t="s">
        <v>99</v>
      </c>
      <c r="AO105" s="37">
        <v>46045</v>
      </c>
      <c r="AP105" s="54" t="str">
        <f t="shared" ca="1" si="18"/>
        <v>NO PROCEDE CITACION</v>
      </c>
      <c r="AQ105" s="36"/>
      <c r="AR105" s="43"/>
      <c r="AS105" s="37"/>
      <c r="AT105" s="36"/>
      <c r="AU105" s="37"/>
      <c r="AV105" s="36"/>
      <c r="AW105" s="36"/>
      <c r="AX105" s="37"/>
      <c r="AY105" s="140" t="str">
        <f>IF(AU105="","",WORKDAY(AU105,5,FESTIVOS_CO!A:A))</f>
        <v/>
      </c>
      <c r="AZ105" s="54" t="str">
        <f t="shared" ca="1" si="27"/>
        <v>NO PROCEDE</v>
      </c>
      <c r="BA105" s="55" t="str">
        <f>IF(AX105="","",WORKDAY(AX105,5,FESTIVOS_CO!A:A))</f>
        <v/>
      </c>
      <c r="BB105" s="39"/>
      <c r="BC105" s="40"/>
      <c r="BD105" s="40"/>
      <c r="BE105" s="56" t="str">
        <f t="shared" ca="1" si="16"/>
        <v>NO PROCEDE</v>
      </c>
      <c r="BF105" s="37"/>
      <c r="BG105" s="45"/>
      <c r="BH105" s="37"/>
      <c r="BI105" s="36"/>
      <c r="BJ105" s="37"/>
      <c r="BK105" s="36"/>
      <c r="BL105" s="36"/>
      <c r="BM105" s="53" t="str">
        <f>IF(BJ105="","",WORKDAY(BJ105,5,FESTIVOS_CO!A:A))</f>
        <v/>
      </c>
      <c r="BN105" s="57" t="str">
        <f t="shared" ca="1" si="24"/>
        <v>NO PROCEDE</v>
      </c>
      <c r="BO105" s="54" t="str">
        <f t="shared" ca="1" si="25"/>
        <v>NO PROCEDE AVISO</v>
      </c>
      <c r="BP105" s="37"/>
      <c r="BQ105" s="53" t="str">
        <f>IF(BP105="","",WORKDAY(BP105,5,FESTIVOS_CO!A:A))</f>
        <v/>
      </c>
      <c r="BR105" s="37"/>
      <c r="BS105" s="36" t="s">
        <v>99</v>
      </c>
      <c r="BT105" s="38" t="s">
        <v>782</v>
      </c>
      <c r="BU105" s="58">
        <f>VLOOKUP(BT105,Hoja2!$C:$D,2,0)</f>
        <v>60</v>
      </c>
      <c r="BV105" s="80">
        <f>IF(
AND(AO105="",BD105="",BQ105=""),
"EN PROCESO NOTIFICACION / COMUNICACION",
IF(
BT105="",
"NO APLICA",
IF(
BU105=60,
IF(AO105&lt;&gt;"",AO105,IF(BD105&lt;&gt;"",BD105,BQ105))+60,
WORKDAY(
IF(AO105&lt;&gt;"",AO105,IF(BD105&lt;&gt;"",BD105,BQ105)),
BU105,
FESTIVOS_CO!A:A
)
)
))</f>
        <v>46105</v>
      </c>
      <c r="BW105" s="44"/>
      <c r="BX105" s="53"/>
      <c r="BY105" s="45"/>
      <c r="BZ105" s="37"/>
      <c r="CA105" s="54" t="str">
        <f t="shared" si="26"/>
        <v>PENDIENTE EJECUTORIA</v>
      </c>
      <c r="CB105" s="59" t="str">
        <f t="shared" si="17"/>
        <v>PENDIENTE MEMORANDO</v>
      </c>
      <c r="CC105" s="36" t="s">
        <v>99</v>
      </c>
      <c r="CD105" s="40"/>
      <c r="CE105" s="46"/>
      <c r="CF105" s="40"/>
      <c r="CG105" s="40"/>
      <c r="CH105" s="40"/>
      <c r="CI105" s="36" t="s">
        <v>109</v>
      </c>
      <c r="CJ105" s="47"/>
      <c r="CK105" s="40"/>
      <c r="CL105" s="40"/>
      <c r="CM105" s="40"/>
      <c r="CN105" s="40"/>
    </row>
    <row r="106" spans="1:92" ht="28.5" hidden="1">
      <c r="A106" s="49" t="str">
        <f t="shared" ca="1" si="19"/>
        <v>PENDIENTE EJECUTORIA</v>
      </c>
      <c r="B106" s="58" t="s">
        <v>327</v>
      </c>
      <c r="C106" s="37">
        <v>46045</v>
      </c>
      <c r="D106" s="37"/>
      <c r="E106" s="49" t="str">
        <f t="shared" si="20"/>
        <v>NOTIFICACIÓN ELECTRÓNICA</v>
      </c>
      <c r="F106" s="141">
        <f t="shared" si="21"/>
        <v>46045</v>
      </c>
      <c r="G106" s="49">
        <f t="shared" si="22"/>
        <v>0</v>
      </c>
      <c r="H106" s="51" t="str">
        <f ca="1">IF(
L106="",
"",
IF(
NETWORKDAYS(L106,IF(M106&lt;&gt;"",M106,TODAY()),FESTIVOS_CO!A:A)&gt;2,
"VENCIDO",
IF(
NETWORKDAYS(L106,IF(M106&lt;&gt;"",M106,TODAY()),FESTIVOS_CO!A:A)=2,
"ALERTA",
"A TIEMPO"
)))</f>
        <v>VENCIDO</v>
      </c>
      <c r="I106" s="62" t="s">
        <v>799</v>
      </c>
      <c r="J106" s="36" t="s">
        <v>805</v>
      </c>
      <c r="K106" s="37">
        <v>46038</v>
      </c>
      <c r="L106" s="50">
        <v>46041</v>
      </c>
      <c r="M106" s="37">
        <v>46045</v>
      </c>
      <c r="N106" s="52"/>
      <c r="O106" s="52"/>
      <c r="P106" s="36"/>
      <c r="Q106" s="36" t="s">
        <v>99</v>
      </c>
      <c r="R106" s="40"/>
      <c r="S106" s="36"/>
      <c r="T106" s="40"/>
      <c r="U106" s="62" t="s">
        <v>100</v>
      </c>
      <c r="V106" s="81">
        <v>2025005736</v>
      </c>
      <c r="W106" s="63">
        <v>45713</v>
      </c>
      <c r="X106" s="63"/>
      <c r="Y106" s="40">
        <v>860005216</v>
      </c>
      <c r="Z106" s="36" t="s">
        <v>806</v>
      </c>
      <c r="AA106" s="40"/>
      <c r="AB106" s="40" t="s">
        <v>169</v>
      </c>
      <c r="AC106" s="69" t="s">
        <v>807</v>
      </c>
      <c r="AD106" s="40" t="s">
        <v>234</v>
      </c>
      <c r="AE106" s="40" t="s">
        <v>808</v>
      </c>
      <c r="AF106" s="40" t="s">
        <v>108</v>
      </c>
      <c r="AG106" s="41" t="s">
        <v>109</v>
      </c>
      <c r="AH106" s="42"/>
      <c r="AI106" s="54" t="str">
        <f t="shared" ca="1" si="23"/>
        <v>NOTIFICACIÓN ELECTRÓNICA EFECTIVA</v>
      </c>
      <c r="AJ106" s="37" t="s">
        <v>99</v>
      </c>
      <c r="AK106" s="37">
        <v>46045</v>
      </c>
      <c r="AL106" s="37" t="s">
        <v>99</v>
      </c>
      <c r="AM106" s="53">
        <f>IF(AK106="","",WORKDAY(AK106,5,FESTIVOS_CO!A:A))</f>
        <v>46052</v>
      </c>
      <c r="AN106" s="37" t="s">
        <v>99</v>
      </c>
      <c r="AO106" s="37">
        <v>46045</v>
      </c>
      <c r="AP106" s="54" t="str">
        <f t="shared" ca="1" si="18"/>
        <v>NO PROCEDE CITACION</v>
      </c>
      <c r="AQ106" s="36"/>
      <c r="AR106" s="43"/>
      <c r="AS106" s="37"/>
      <c r="AT106" s="36"/>
      <c r="AU106" s="37"/>
      <c r="AV106" s="36"/>
      <c r="AW106" s="36"/>
      <c r="AX106" s="37"/>
      <c r="AY106" s="140" t="str">
        <f>IF(AU106="","",WORKDAY(AU106,5,FESTIVOS_CO!A:A))</f>
        <v/>
      </c>
      <c r="AZ106" s="54" t="str">
        <f t="shared" ca="1" si="27"/>
        <v>NO PROCEDE</v>
      </c>
      <c r="BA106" s="55" t="str">
        <f>IF(AX106="","",WORKDAY(AX106,5,FESTIVOS_CO!A:A))</f>
        <v/>
      </c>
      <c r="BB106" s="39"/>
      <c r="BC106" s="40"/>
      <c r="BD106" s="40"/>
      <c r="BE106" s="56" t="str">
        <f t="shared" ca="1" si="16"/>
        <v>NO PROCEDE</v>
      </c>
      <c r="BF106" s="37"/>
      <c r="BG106" s="45"/>
      <c r="BH106" s="37"/>
      <c r="BI106" s="36"/>
      <c r="BJ106" s="37"/>
      <c r="BK106" s="36"/>
      <c r="BL106" s="36"/>
      <c r="BM106" s="53" t="str">
        <f>IF(BJ106="","",WORKDAY(BJ106,5,FESTIVOS_CO!A:A))</f>
        <v/>
      </c>
      <c r="BN106" s="57" t="str">
        <f t="shared" ca="1" si="24"/>
        <v>NO PROCEDE</v>
      </c>
      <c r="BO106" s="54" t="str">
        <f t="shared" ca="1" si="25"/>
        <v>NO PROCEDE AVISO</v>
      </c>
      <c r="BP106" s="37"/>
      <c r="BQ106" s="53" t="str">
        <f>IF(BP106="","",WORKDAY(BP106,5,FESTIVOS_CO!A:A))</f>
        <v/>
      </c>
      <c r="BR106" s="37"/>
      <c r="BS106" s="36" t="s">
        <v>99</v>
      </c>
      <c r="BT106" s="38" t="s">
        <v>228</v>
      </c>
      <c r="BU106" s="58">
        <f>VLOOKUP(BT106,Hoja2!$C:$D,2,0)</f>
        <v>10</v>
      </c>
      <c r="BV106" s="80">
        <f>IF(
AND(AO106="",BD106="",BQ106=""),
"EN PROCESO NOTIFICACION / COMUNICACION",
IF(
BT106="",
"NO APLICA",
IF(
BU106=60,
IF(AO106&lt;&gt;"",AO106,IF(BD106&lt;&gt;"",BD106,BQ106))+60,
WORKDAY(
IF(AO106&lt;&gt;"",AO106,IF(BD106&lt;&gt;"",BD106,BQ106)),
BU106,
FESTIVOS_CO!A:A
)
)
))</f>
        <v>46059</v>
      </c>
      <c r="BW106" s="44"/>
      <c r="BX106" s="53"/>
      <c r="BY106" s="45"/>
      <c r="BZ106" s="37"/>
      <c r="CA106" s="54" t="str">
        <f t="shared" si="26"/>
        <v>PENDIENTE EJECUTORIA</v>
      </c>
      <c r="CB106" s="59" t="str">
        <f t="shared" si="17"/>
        <v>NO APLICA</v>
      </c>
      <c r="CC106" s="36" t="s">
        <v>109</v>
      </c>
      <c r="CD106" s="40"/>
      <c r="CE106" s="46"/>
      <c r="CF106" s="40"/>
      <c r="CG106" s="40"/>
      <c r="CH106" s="40"/>
      <c r="CI106" s="36" t="s">
        <v>109</v>
      </c>
      <c r="CJ106" s="47"/>
      <c r="CK106" s="40"/>
      <c r="CL106" s="40"/>
      <c r="CM106" s="40"/>
      <c r="CN106" s="40"/>
    </row>
    <row r="107" spans="1:92" ht="28.5" hidden="1">
      <c r="A107" s="49" t="str">
        <f t="shared" ca="1" si="19"/>
        <v>PENDIENTE EJECUTORIA</v>
      </c>
      <c r="B107" s="58" t="s">
        <v>196</v>
      </c>
      <c r="C107" s="37"/>
      <c r="D107" s="37"/>
      <c r="E107" s="49" t="str">
        <f t="shared" si="20"/>
        <v>NOTIFICACIÓN ELECTRÓNICA</v>
      </c>
      <c r="F107" s="141">
        <f t="shared" si="21"/>
        <v>46041</v>
      </c>
      <c r="G107" s="49" t="str">
        <f t="shared" si="22"/>
        <v/>
      </c>
      <c r="H107" s="51" t="str">
        <f ca="1">IF(
L107="",
"",
IF(
NETWORKDAYS(L107,IF(M107&lt;&gt;"",M107,TODAY()),FESTIVOS_CO!A:A)&gt;2,
"VENCIDO",
IF(
NETWORKDAYS(L107,IF(M107&lt;&gt;"",M107,TODAY()),FESTIVOS_CO!A:A)=2,
"ALERTA",
"A TIEMPO"
)))</f>
        <v>A TIEMPO</v>
      </c>
      <c r="I107" s="40"/>
      <c r="J107" s="36" t="s">
        <v>809</v>
      </c>
      <c r="K107" s="37">
        <v>46038</v>
      </c>
      <c r="L107" s="50">
        <v>46041</v>
      </c>
      <c r="M107" s="37">
        <v>46041</v>
      </c>
      <c r="N107" s="52"/>
      <c r="O107" s="52"/>
      <c r="P107" s="36"/>
      <c r="Q107" s="36" t="s">
        <v>99</v>
      </c>
      <c r="R107" s="40"/>
      <c r="S107" s="36"/>
      <c r="T107" s="40"/>
      <c r="U107" s="62" t="s">
        <v>100</v>
      </c>
      <c r="V107" s="81">
        <v>2025002991</v>
      </c>
      <c r="W107" s="63">
        <v>45706</v>
      </c>
      <c r="X107" s="63"/>
      <c r="Y107" s="40">
        <v>860005216</v>
      </c>
      <c r="Z107" s="36" t="s">
        <v>806</v>
      </c>
      <c r="AA107" s="40"/>
      <c r="AB107" s="40"/>
      <c r="AC107" s="69" t="s">
        <v>810</v>
      </c>
      <c r="AD107" s="40" t="s">
        <v>234</v>
      </c>
      <c r="AE107" s="40" t="s">
        <v>811</v>
      </c>
      <c r="AF107" s="40" t="s">
        <v>108</v>
      </c>
      <c r="AG107" s="41" t="s">
        <v>109</v>
      </c>
      <c r="AH107" s="42"/>
      <c r="AI107" s="54" t="str">
        <f t="shared" ca="1" si="23"/>
        <v>NOTIFICACIÓN ELECTRÓNICA EFECTIVA</v>
      </c>
      <c r="AJ107" s="37" t="s">
        <v>99</v>
      </c>
      <c r="AK107" s="37">
        <v>46041</v>
      </c>
      <c r="AL107" s="37" t="s">
        <v>99</v>
      </c>
      <c r="AM107" s="53">
        <f>IF(AK107="","",WORKDAY(AK107,5,FESTIVOS_CO!A:A))</f>
        <v>46048</v>
      </c>
      <c r="AN107" s="37" t="s">
        <v>99</v>
      </c>
      <c r="AO107" s="37">
        <v>46041</v>
      </c>
      <c r="AP107" s="54" t="str">
        <f t="shared" ca="1" si="18"/>
        <v>NO PROCEDE CITACION</v>
      </c>
      <c r="AQ107" s="36"/>
      <c r="AR107" s="43"/>
      <c r="AS107" s="37"/>
      <c r="AT107" s="36"/>
      <c r="AU107" s="37"/>
      <c r="AV107" s="36"/>
      <c r="AW107" s="36"/>
      <c r="AX107" s="37"/>
      <c r="AY107" s="140" t="str">
        <f>IF(AU107="","",WORKDAY(AU107,5,FESTIVOS_CO!A:A))</f>
        <v/>
      </c>
      <c r="AZ107" s="54" t="str">
        <f t="shared" ca="1" si="27"/>
        <v>NO PROCEDE</v>
      </c>
      <c r="BA107" s="55" t="str">
        <f>IF(AX107="","",WORKDAY(AX107,5,FESTIVOS_CO!A:A))</f>
        <v/>
      </c>
      <c r="BB107" s="39"/>
      <c r="BC107" s="40"/>
      <c r="BD107" s="40"/>
      <c r="BE107" s="56" t="str">
        <f t="shared" ca="1" si="16"/>
        <v>NO PROCEDE</v>
      </c>
      <c r="BF107" s="37"/>
      <c r="BG107" s="45"/>
      <c r="BH107" s="37"/>
      <c r="BI107" s="36"/>
      <c r="BJ107" s="37"/>
      <c r="BK107" s="36"/>
      <c r="BL107" s="36"/>
      <c r="BM107" s="53" t="str">
        <f>IF(BJ107="","",WORKDAY(BJ107,5,FESTIVOS_CO!A:A))</f>
        <v/>
      </c>
      <c r="BN107" s="57" t="str">
        <f t="shared" ca="1" si="24"/>
        <v>NO PROCEDE</v>
      </c>
      <c r="BO107" s="54" t="str">
        <f t="shared" ca="1" si="25"/>
        <v>NO PROCEDE AVISO</v>
      </c>
      <c r="BP107" s="37"/>
      <c r="BQ107" s="53" t="str">
        <f>IF(BP107="","",WORKDAY(BP107,5,FESTIVOS_CO!A:A))</f>
        <v/>
      </c>
      <c r="BR107" s="37"/>
      <c r="BS107" s="36" t="s">
        <v>99</v>
      </c>
      <c r="BT107" s="38" t="s">
        <v>228</v>
      </c>
      <c r="BU107" s="58">
        <f>VLOOKUP(BT107,Hoja2!$C:$D,2,0)</f>
        <v>10</v>
      </c>
      <c r="BV107" s="80">
        <f>IF(
AND(AO107="",BD107="",BQ107=""),
"EN PROCESO NOTIFICACION / COMUNICACION",
IF(
BT107="",
"NO APLICA",
IF(
BU107=60,
IF(AO107&lt;&gt;"",AO107,IF(BD107&lt;&gt;"",BD107,BQ107))+60,
WORKDAY(
IF(AO107&lt;&gt;"",AO107,IF(BD107&lt;&gt;"",BD107,BQ107)),
BU107,
FESTIVOS_CO!A:A
)
)
))</f>
        <v>46055</v>
      </c>
      <c r="BW107" s="44"/>
      <c r="BX107" s="53"/>
      <c r="BY107" s="45"/>
      <c r="BZ107" s="37"/>
      <c r="CA107" s="54" t="str">
        <f t="shared" si="26"/>
        <v>PENDIENTE EJECUTORIA</v>
      </c>
      <c r="CB107" s="59" t="str">
        <f t="shared" si="17"/>
        <v/>
      </c>
      <c r="CC107" s="36"/>
      <c r="CD107" s="40"/>
      <c r="CE107" s="46"/>
      <c r="CF107" s="40"/>
      <c r="CG107" s="40"/>
      <c r="CH107" s="40"/>
      <c r="CI107" s="36"/>
      <c r="CJ107" s="47"/>
      <c r="CK107" s="40"/>
      <c r="CL107" s="40"/>
      <c r="CM107" s="40"/>
      <c r="CN107" s="40"/>
    </row>
    <row r="108" spans="1:92" ht="28.5" hidden="1">
      <c r="A108" s="49" t="str">
        <f t="shared" ca="1" si="19"/>
        <v>PENDIENTE HACER EJECUTORIA</v>
      </c>
      <c r="B108" s="58" t="s">
        <v>445</v>
      </c>
      <c r="C108" s="37"/>
      <c r="D108" s="37"/>
      <c r="E108" s="49" t="str">
        <f t="shared" si="20"/>
        <v>NOTIFICACIÓN ELECTRÓNICA</v>
      </c>
      <c r="F108" s="141">
        <f t="shared" si="21"/>
        <v>46042</v>
      </c>
      <c r="G108" s="49" t="str">
        <f t="shared" si="22"/>
        <v/>
      </c>
      <c r="H108" s="51" t="str">
        <f ca="1">IF(
L108="",
"",
IF(
NETWORKDAYS(L108,IF(M108&lt;&gt;"",M108,TODAY()),FESTIVOS_CO!A:A)&gt;2,
"VENCIDO",
IF(
NETWORKDAYS(L108,IF(M108&lt;&gt;"",M108,TODAY()),FESTIVOS_CO!A:A)=2,
"ALERTA",
"A TIEMPO"
)))</f>
        <v>A TIEMPO</v>
      </c>
      <c r="I108" s="40"/>
      <c r="J108" s="36" t="s">
        <v>812</v>
      </c>
      <c r="K108" s="37">
        <v>46038</v>
      </c>
      <c r="L108" s="50">
        <v>46041</v>
      </c>
      <c r="M108" s="37">
        <v>46041</v>
      </c>
      <c r="N108" s="52"/>
      <c r="O108" s="52"/>
      <c r="P108" s="36"/>
      <c r="Q108" s="36" t="s">
        <v>99</v>
      </c>
      <c r="R108" s="40"/>
      <c r="S108" s="36"/>
      <c r="T108" s="40"/>
      <c r="U108" s="62" t="s">
        <v>100</v>
      </c>
      <c r="V108" s="81">
        <v>2025005733</v>
      </c>
      <c r="W108" s="63">
        <v>45741</v>
      </c>
      <c r="X108" s="63"/>
      <c r="Y108" s="40">
        <v>860005216</v>
      </c>
      <c r="Z108" s="36" t="s">
        <v>806</v>
      </c>
      <c r="AA108" s="40" t="s">
        <v>813</v>
      </c>
      <c r="AB108" s="40" t="s">
        <v>350</v>
      </c>
      <c r="AC108" s="69" t="s">
        <v>810</v>
      </c>
      <c r="AD108" s="40" t="s">
        <v>234</v>
      </c>
      <c r="AE108" s="40" t="s">
        <v>814</v>
      </c>
      <c r="AF108" s="40" t="s">
        <v>108</v>
      </c>
      <c r="AG108" s="41" t="s">
        <v>109</v>
      </c>
      <c r="AH108" s="42"/>
      <c r="AI108" s="54" t="str">
        <f t="shared" ca="1" si="23"/>
        <v>NOTIFICACIÓN ELECTRÓNICA EFECTIVA</v>
      </c>
      <c r="AJ108" s="37" t="s">
        <v>99</v>
      </c>
      <c r="AK108" s="37">
        <v>46042</v>
      </c>
      <c r="AL108" s="37" t="s">
        <v>99</v>
      </c>
      <c r="AM108" s="53">
        <f>IF(AK108="","",WORKDAY(AK108,5,FESTIVOS_CO!A:A))</f>
        <v>46049</v>
      </c>
      <c r="AN108" s="37" t="s">
        <v>99</v>
      </c>
      <c r="AO108" s="37">
        <v>46042</v>
      </c>
      <c r="AP108" s="54" t="str">
        <f t="shared" ca="1" si="18"/>
        <v>NO PROCEDE CITACION</v>
      </c>
      <c r="AQ108" s="36"/>
      <c r="AR108" s="43"/>
      <c r="AS108" s="37"/>
      <c r="AT108" s="36"/>
      <c r="AU108" s="37"/>
      <c r="AV108" s="36"/>
      <c r="AW108" s="36"/>
      <c r="AX108" s="37"/>
      <c r="AY108" s="140" t="str">
        <f>IF(AU108="","",WORKDAY(AU108,5,FESTIVOS_CO!A:A))</f>
        <v/>
      </c>
      <c r="AZ108" s="54" t="str">
        <f t="shared" ca="1" si="27"/>
        <v>NO PROCEDE</v>
      </c>
      <c r="BA108" s="55" t="str">
        <f>IF(AX108="","",WORKDAY(AX108,5,FESTIVOS_CO!A:A))</f>
        <v/>
      </c>
      <c r="BB108" s="39"/>
      <c r="BC108" s="40"/>
      <c r="BD108" s="40"/>
      <c r="BE108" s="56" t="str">
        <f t="shared" ca="1" si="16"/>
        <v>NO PROCEDE</v>
      </c>
      <c r="BF108" s="37"/>
      <c r="BG108" s="45"/>
      <c r="BH108" s="37"/>
      <c r="BI108" s="36"/>
      <c r="BJ108" s="37"/>
      <c r="BK108" s="36"/>
      <c r="BL108" s="36"/>
      <c r="BM108" s="53" t="str">
        <f>IF(BJ108="","",WORKDAY(BJ108,5,FESTIVOS_CO!A:A))</f>
        <v/>
      </c>
      <c r="BN108" s="57" t="str">
        <f t="shared" ca="1" si="24"/>
        <v>NO PROCEDE</v>
      </c>
      <c r="BO108" s="54" t="str">
        <f t="shared" ca="1" si="25"/>
        <v>NO PROCEDE AVISO</v>
      </c>
      <c r="BP108" s="37"/>
      <c r="BQ108" s="53" t="str">
        <f>IF(BP108="","",WORKDAY(BP108,5,FESTIVOS_CO!A:A))</f>
        <v/>
      </c>
      <c r="BR108" s="37"/>
      <c r="BS108" s="36" t="s">
        <v>99</v>
      </c>
      <c r="BT108" s="38" t="s">
        <v>228</v>
      </c>
      <c r="BU108" s="58">
        <f>VLOOKUP(BT108,Hoja2!$C:$D,2,0)</f>
        <v>10</v>
      </c>
      <c r="BV108" s="80">
        <f>IF(
AND(AO108="",BD108="",BQ108=""),
"EN PROCESO NOTIFICACION / COMUNICACION",
IF(
BT108="",
"NO APLICA",
IF(
BU108=60,
IF(AO108&lt;&gt;"",AO108,IF(BD108&lt;&gt;"",BD108,BQ108))+60,
WORKDAY(
IF(AO108&lt;&gt;"",AO108,IF(BD108&lt;&gt;"",BD108,BQ108)),
BU108,
FESTIVOS_CO!A:A
)
)
))</f>
        <v>46056</v>
      </c>
      <c r="BW108" s="44" t="s">
        <v>99</v>
      </c>
      <c r="BX108" s="53"/>
      <c r="BY108" s="45"/>
      <c r="BZ108" s="37"/>
      <c r="CA108" s="54" t="str">
        <f t="shared" si="26"/>
        <v>PENDIENTE HACER EJECUTORIA</v>
      </c>
      <c r="CB108" s="59" t="str">
        <f t="shared" si="17"/>
        <v/>
      </c>
      <c r="CC108" s="36"/>
      <c r="CD108" s="40"/>
      <c r="CE108" s="46"/>
      <c r="CF108" s="40"/>
      <c r="CG108" s="40"/>
      <c r="CH108" s="40"/>
      <c r="CI108" s="36"/>
      <c r="CJ108" s="47"/>
      <c r="CK108" s="40"/>
      <c r="CL108" s="40"/>
      <c r="CM108" s="40"/>
      <c r="CN108" s="40"/>
    </row>
    <row r="109" spans="1:92" ht="42.75" hidden="1">
      <c r="A109" s="49" t="str">
        <f t="shared" ca="1" si="19"/>
        <v>PROCESO EJECUTORIA TERMINADO</v>
      </c>
      <c r="B109" s="58" t="s">
        <v>93</v>
      </c>
      <c r="C109" s="37">
        <v>46041</v>
      </c>
      <c r="D109" s="37"/>
      <c r="E109" s="49" t="str">
        <f t="shared" si="20"/>
        <v>NOTIFICACIÓN ELECTRÓNICA</v>
      </c>
      <c r="F109" s="141">
        <f t="shared" si="21"/>
        <v>46041</v>
      </c>
      <c r="G109" s="49">
        <f t="shared" si="22"/>
        <v>0</v>
      </c>
      <c r="H109" s="51" t="str">
        <f ca="1">IF(
L109="",
"",
IF(
NETWORKDAYS(L109,IF(M109&lt;&gt;"",M109,TODAY()),FESTIVOS_CO!A:A)&gt;2,
"VENCIDO",
IF(
NETWORKDAYS(L109,IF(M109&lt;&gt;"",M109,TODAY()),FESTIVOS_CO!A:A)=2,
"ALERTA",
"A TIEMPO"
)))</f>
        <v>A TIEMPO</v>
      </c>
      <c r="I109" s="89" t="s">
        <v>571</v>
      </c>
      <c r="J109" s="36" t="s">
        <v>815</v>
      </c>
      <c r="K109" s="37">
        <v>46038</v>
      </c>
      <c r="L109" s="50">
        <v>46041</v>
      </c>
      <c r="M109" s="37">
        <v>46041</v>
      </c>
      <c r="N109" s="52"/>
      <c r="O109" s="52"/>
      <c r="P109" s="36"/>
      <c r="Q109" s="36" t="s">
        <v>99</v>
      </c>
      <c r="R109" s="40"/>
      <c r="S109" s="36"/>
      <c r="T109" s="40"/>
      <c r="U109" s="62" t="s">
        <v>100</v>
      </c>
      <c r="V109" s="81" t="s">
        <v>816</v>
      </c>
      <c r="W109" s="63">
        <v>45912</v>
      </c>
      <c r="X109" s="63"/>
      <c r="Y109" s="40">
        <v>900581703</v>
      </c>
      <c r="Z109" s="38" t="s">
        <v>102</v>
      </c>
      <c r="AA109" s="40" t="s">
        <v>103</v>
      </c>
      <c r="AB109" s="40" t="s">
        <v>268</v>
      </c>
      <c r="AC109" s="69" t="s">
        <v>105</v>
      </c>
      <c r="AD109" s="40" t="s">
        <v>106</v>
      </c>
      <c r="AE109" s="40" t="s">
        <v>817</v>
      </c>
      <c r="AF109" s="40" t="s">
        <v>108</v>
      </c>
      <c r="AG109" s="41" t="s">
        <v>109</v>
      </c>
      <c r="AH109" s="42"/>
      <c r="AI109" s="54" t="str">
        <f t="shared" ca="1" si="23"/>
        <v>NOTIFICACIÓN ELECTRÓNICA EFECTIVA</v>
      </c>
      <c r="AJ109" s="37" t="s">
        <v>99</v>
      </c>
      <c r="AK109" s="37">
        <v>46041</v>
      </c>
      <c r="AL109" s="37" t="s">
        <v>99</v>
      </c>
      <c r="AM109" s="53">
        <f>IF(AK109="","",WORKDAY(AK109,5,FESTIVOS_CO!A:A))</f>
        <v>46048</v>
      </c>
      <c r="AN109" s="37" t="s">
        <v>99</v>
      </c>
      <c r="AO109" s="37">
        <v>46041</v>
      </c>
      <c r="AP109" s="54" t="str">
        <f t="shared" ca="1" si="18"/>
        <v>NO PROCEDE CITACION</v>
      </c>
      <c r="AQ109" s="36"/>
      <c r="AR109" s="43"/>
      <c r="AS109" s="37"/>
      <c r="AT109" s="36"/>
      <c r="AU109" s="37"/>
      <c r="AV109" s="36"/>
      <c r="AW109" s="36"/>
      <c r="AX109" s="37"/>
      <c r="AY109" s="140" t="str">
        <f>IF(AU109="","",WORKDAY(AU109,5,FESTIVOS_CO!A:A))</f>
        <v/>
      </c>
      <c r="AZ109" s="54" t="str">
        <f t="shared" ca="1" si="27"/>
        <v>NO PROCEDE</v>
      </c>
      <c r="BA109" s="55" t="str">
        <f>IF(AX109="","",WORKDAY(AX109,5,FESTIVOS_CO!A:A))</f>
        <v/>
      </c>
      <c r="BB109" s="39"/>
      <c r="BC109" s="40"/>
      <c r="BD109" s="40"/>
      <c r="BE109" s="56" t="str">
        <f t="shared" ca="1" si="16"/>
        <v>NO PROCEDE</v>
      </c>
      <c r="BF109" s="37"/>
      <c r="BG109" s="45"/>
      <c r="BH109" s="37"/>
      <c r="BI109" s="36"/>
      <c r="BJ109" s="37"/>
      <c r="BK109" s="36"/>
      <c r="BL109" s="36"/>
      <c r="BM109" s="53" t="str">
        <f>IF(BJ109="","",WORKDAY(BJ109,5,FESTIVOS_CO!A:A))</f>
        <v/>
      </c>
      <c r="BN109" s="57" t="str">
        <f t="shared" ca="1" si="24"/>
        <v>NO PROCEDE</v>
      </c>
      <c r="BO109" s="54" t="str">
        <f t="shared" ca="1" si="25"/>
        <v>NO PROCEDE AVISO</v>
      </c>
      <c r="BP109" s="37"/>
      <c r="BQ109" s="53" t="str">
        <f>IF(BP109="","",WORKDAY(BP109,5,FESTIVOS_CO!A:A))</f>
        <v/>
      </c>
      <c r="BR109" s="37"/>
      <c r="BS109" s="36" t="s">
        <v>99</v>
      </c>
      <c r="BT109" s="38" t="s">
        <v>228</v>
      </c>
      <c r="BU109" s="58">
        <f>VLOOKUP(BT109,Hoja2!$C:$D,2,0)</f>
        <v>10</v>
      </c>
      <c r="BV109" s="80">
        <f>IF(
AND(AO109="",BD109="",BQ109=""),
"EN PROCESO NOTIFICACION / COMUNICACION",
IF(
BT109="",
"NO APLICA",
IF(
BU109=60,
IF(AO109&lt;&gt;"",AO109,IF(BD109&lt;&gt;"",BD109,BQ109))+60,
WORKDAY(
IF(AO109&lt;&gt;"",AO109,IF(BD109&lt;&gt;"",BD109,BQ109)),
BU109,
FESTIVOS_CO!A:A
)
)
))</f>
        <v>46055</v>
      </c>
      <c r="BW109" s="44" t="s">
        <v>99</v>
      </c>
      <c r="BX109" s="53"/>
      <c r="BY109" s="45">
        <v>46055</v>
      </c>
      <c r="BZ109" s="37"/>
      <c r="CA109" s="54" t="str">
        <f t="shared" si="26"/>
        <v>PROCESO EJECUTORIA TERMINADO</v>
      </c>
      <c r="CB109" s="59" t="str">
        <f t="shared" si="17"/>
        <v/>
      </c>
      <c r="CC109" s="36"/>
      <c r="CD109" s="40"/>
      <c r="CE109" s="46"/>
      <c r="CF109" s="40"/>
      <c r="CG109" s="40"/>
      <c r="CH109" s="40"/>
      <c r="CI109" s="36"/>
      <c r="CJ109" s="47"/>
      <c r="CK109" s="40"/>
      <c r="CL109" s="40"/>
      <c r="CM109" s="40"/>
      <c r="CN109" s="40"/>
    </row>
    <row r="110" spans="1:92" ht="42.75" hidden="1">
      <c r="A110" s="49" t="str">
        <f t="shared" ca="1" si="19"/>
        <v>PROCESO EJECUTORIA TERMINADO</v>
      </c>
      <c r="B110" s="58" t="s">
        <v>93</v>
      </c>
      <c r="C110" s="37">
        <v>46041</v>
      </c>
      <c r="D110" s="37"/>
      <c r="E110" s="49" t="str">
        <f t="shared" si="20"/>
        <v>NOTIFICACIÓN ELECTRÓNICA</v>
      </c>
      <c r="F110" s="141">
        <f t="shared" si="21"/>
        <v>46041</v>
      </c>
      <c r="G110" s="49">
        <f t="shared" si="22"/>
        <v>0</v>
      </c>
      <c r="H110" s="51" t="str">
        <f ca="1">IF(
L110="",
"",
IF(
NETWORKDAYS(L110,IF(M110&lt;&gt;"",M110,TODAY()),FESTIVOS_CO!A:A)&gt;2,
"VENCIDO",
IF(
NETWORKDAYS(L110,IF(M110&lt;&gt;"",M110,TODAY()),FESTIVOS_CO!A:A)=2,
"ALERTA",
"A TIEMPO"
)))</f>
        <v>A TIEMPO</v>
      </c>
      <c r="I110" s="89" t="s">
        <v>571</v>
      </c>
      <c r="J110" s="36" t="s">
        <v>818</v>
      </c>
      <c r="K110" s="37">
        <v>46038</v>
      </c>
      <c r="L110" s="50">
        <v>46041</v>
      </c>
      <c r="M110" s="37">
        <v>46041</v>
      </c>
      <c r="N110" s="52"/>
      <c r="O110" s="52"/>
      <c r="P110" s="36"/>
      <c r="Q110" s="36" t="s">
        <v>99</v>
      </c>
      <c r="R110" s="40"/>
      <c r="S110" s="36"/>
      <c r="T110" s="40"/>
      <c r="U110" s="62" t="s">
        <v>100</v>
      </c>
      <c r="V110" s="81" t="s">
        <v>819</v>
      </c>
      <c r="W110" s="63">
        <v>45912</v>
      </c>
      <c r="X110" s="63"/>
      <c r="Y110" s="40">
        <v>900581703</v>
      </c>
      <c r="Z110" s="38" t="s">
        <v>102</v>
      </c>
      <c r="AA110" s="40" t="s">
        <v>103</v>
      </c>
      <c r="AB110" s="40" t="s">
        <v>268</v>
      </c>
      <c r="AC110" s="69" t="s">
        <v>105</v>
      </c>
      <c r="AD110" s="40" t="s">
        <v>106</v>
      </c>
      <c r="AE110" s="40" t="s">
        <v>820</v>
      </c>
      <c r="AF110" s="40" t="s">
        <v>108</v>
      </c>
      <c r="AG110" s="41" t="s">
        <v>109</v>
      </c>
      <c r="AH110" s="42"/>
      <c r="AI110" s="54" t="str">
        <f t="shared" ca="1" si="23"/>
        <v>NOTIFICACIÓN ELECTRÓNICA EFECTIVA</v>
      </c>
      <c r="AJ110" s="37" t="s">
        <v>99</v>
      </c>
      <c r="AK110" s="37">
        <v>46041</v>
      </c>
      <c r="AL110" s="37" t="s">
        <v>99</v>
      </c>
      <c r="AM110" s="53">
        <f>IF(AK110="","",WORKDAY(AK110,5,FESTIVOS_CO!A:A))</f>
        <v>46048</v>
      </c>
      <c r="AN110" s="37" t="s">
        <v>99</v>
      </c>
      <c r="AO110" s="37">
        <v>46041</v>
      </c>
      <c r="AP110" s="54" t="str">
        <f t="shared" ca="1" si="18"/>
        <v>NO PROCEDE CITACION</v>
      </c>
      <c r="AQ110" s="36"/>
      <c r="AR110" s="43"/>
      <c r="AS110" s="37"/>
      <c r="AT110" s="36"/>
      <c r="AU110" s="37"/>
      <c r="AV110" s="36"/>
      <c r="AW110" s="36"/>
      <c r="AX110" s="37"/>
      <c r="AY110" s="140" t="str">
        <f>IF(AU110="","",WORKDAY(AU110,5,FESTIVOS_CO!A:A))</f>
        <v/>
      </c>
      <c r="AZ110" s="54" t="str">
        <f t="shared" ca="1" si="27"/>
        <v>NO PROCEDE</v>
      </c>
      <c r="BA110" s="55" t="str">
        <f>IF(AX110="","",WORKDAY(AX110,5,FESTIVOS_CO!A:A))</f>
        <v/>
      </c>
      <c r="BB110" s="39"/>
      <c r="BC110" s="40"/>
      <c r="BD110" s="40"/>
      <c r="BE110" s="56" t="str">
        <f t="shared" ca="1" si="16"/>
        <v>NO PROCEDE</v>
      </c>
      <c r="BF110" s="37"/>
      <c r="BG110" s="45"/>
      <c r="BH110" s="37"/>
      <c r="BI110" s="36"/>
      <c r="BJ110" s="37"/>
      <c r="BK110" s="36"/>
      <c r="BL110" s="36"/>
      <c r="BM110" s="53" t="str">
        <f>IF(BJ110="","",WORKDAY(BJ110,5,FESTIVOS_CO!A:A))</f>
        <v/>
      </c>
      <c r="BN110" s="57" t="str">
        <f t="shared" ca="1" si="24"/>
        <v>NO PROCEDE</v>
      </c>
      <c r="BO110" s="54" t="str">
        <f t="shared" ca="1" si="25"/>
        <v>NO PROCEDE AVISO</v>
      </c>
      <c r="BP110" s="37"/>
      <c r="BQ110" s="53" t="str">
        <f>IF(BP110="","",WORKDAY(BP110,5,FESTIVOS_CO!A:A))</f>
        <v/>
      </c>
      <c r="BR110" s="37"/>
      <c r="BS110" s="36" t="s">
        <v>99</v>
      </c>
      <c r="BT110" s="38" t="s">
        <v>228</v>
      </c>
      <c r="BU110" s="58">
        <f>VLOOKUP(BT110,Hoja2!$C:$D,2,0)</f>
        <v>10</v>
      </c>
      <c r="BV110" s="80">
        <f>IF(
AND(AO110="",BD110="",BQ110=""),
"EN PROCESO NOTIFICACION / COMUNICACION",
IF(
BT110="",
"NO APLICA",
IF(
BU110=60,
IF(AO110&lt;&gt;"",AO110,IF(BD110&lt;&gt;"",BD110,BQ110))+60,
WORKDAY(
IF(AO110&lt;&gt;"",AO110,IF(BD110&lt;&gt;"",BD110,BQ110)),
BU110,
FESTIVOS_CO!A:A
)
)
))</f>
        <v>46055</v>
      </c>
      <c r="BW110" s="44" t="s">
        <v>99</v>
      </c>
      <c r="BX110" s="53"/>
      <c r="BY110" s="45">
        <v>46055</v>
      </c>
      <c r="BZ110" s="37"/>
      <c r="CA110" s="54" t="str">
        <f t="shared" si="26"/>
        <v>PROCESO EJECUTORIA TERMINADO</v>
      </c>
      <c r="CB110" s="59" t="str">
        <f t="shared" si="17"/>
        <v/>
      </c>
      <c r="CC110" s="36"/>
      <c r="CD110" s="40"/>
      <c r="CE110" s="46"/>
      <c r="CF110" s="40"/>
      <c r="CG110" s="40"/>
      <c r="CH110" s="40"/>
      <c r="CI110" s="36"/>
      <c r="CJ110" s="47"/>
      <c r="CK110" s="40"/>
      <c r="CL110" s="40"/>
      <c r="CM110" s="40"/>
      <c r="CN110" s="40"/>
    </row>
    <row r="111" spans="1:92" ht="28.5" hidden="1">
      <c r="A111" s="49" t="str">
        <f t="shared" ca="1" si="19"/>
        <v>PENDIENTE HACER EJECUTORIA</v>
      </c>
      <c r="B111" s="58" t="s">
        <v>517</v>
      </c>
      <c r="C111" s="37"/>
      <c r="D111" s="37"/>
      <c r="E111" s="49" t="str">
        <f t="shared" si="20"/>
        <v>NOTIFICACIÓN ELECTRÓNICA</v>
      </c>
      <c r="F111" s="141">
        <f t="shared" si="21"/>
        <v>46042</v>
      </c>
      <c r="G111" s="49" t="str">
        <f t="shared" si="22"/>
        <v/>
      </c>
      <c r="H111" s="51" t="str">
        <f ca="1">IF(
L111="",
"",
IF(
NETWORKDAYS(L111,IF(M111&lt;&gt;"",M111,TODAY()),FESTIVOS_CO!A:A)&gt;2,
"VENCIDO",
IF(
NETWORKDAYS(L111,IF(M111&lt;&gt;"",M111,TODAY()),FESTIVOS_CO!A:A)=2,
"ALERTA",
"A TIEMPO"
)))</f>
        <v>A TIEMPO</v>
      </c>
      <c r="I111" s="85" t="s">
        <v>164</v>
      </c>
      <c r="J111" s="36" t="s">
        <v>821</v>
      </c>
      <c r="K111" s="37">
        <v>46038</v>
      </c>
      <c r="L111" s="50">
        <v>46041</v>
      </c>
      <c r="M111" s="37">
        <v>46041</v>
      </c>
      <c r="N111" s="52"/>
      <c r="O111" s="52"/>
      <c r="P111" s="36"/>
      <c r="Q111" s="36" t="s">
        <v>99</v>
      </c>
      <c r="R111" s="40"/>
      <c r="S111" s="36"/>
      <c r="T111" s="40"/>
      <c r="U111" s="62" t="s">
        <v>100</v>
      </c>
      <c r="V111" s="81" t="s">
        <v>822</v>
      </c>
      <c r="W111" s="63">
        <v>45932</v>
      </c>
      <c r="X111" s="63"/>
      <c r="Y111" s="40">
        <v>900581703</v>
      </c>
      <c r="Z111" s="38" t="s">
        <v>102</v>
      </c>
      <c r="AA111" s="40" t="s">
        <v>103</v>
      </c>
      <c r="AB111" s="40" t="s">
        <v>333</v>
      </c>
      <c r="AC111" s="62" t="s">
        <v>823</v>
      </c>
      <c r="AD111" s="40" t="s">
        <v>106</v>
      </c>
      <c r="AE111" s="40" t="s">
        <v>824</v>
      </c>
      <c r="AF111" s="40" t="s">
        <v>108</v>
      </c>
      <c r="AG111" s="41" t="s">
        <v>109</v>
      </c>
      <c r="AH111" s="42"/>
      <c r="AI111" s="54" t="str">
        <f t="shared" ca="1" si="23"/>
        <v>NOTIFICACIÓN ELECTRÓNICA EFECTIVA</v>
      </c>
      <c r="AJ111" s="37" t="s">
        <v>99</v>
      </c>
      <c r="AK111" s="37">
        <v>46041</v>
      </c>
      <c r="AL111" s="37" t="s">
        <v>99</v>
      </c>
      <c r="AM111" s="53">
        <f>IF(AK111="","",WORKDAY(AK111,5,FESTIVOS_CO!A:A))</f>
        <v>46048</v>
      </c>
      <c r="AN111" s="37" t="s">
        <v>99</v>
      </c>
      <c r="AO111" s="37">
        <v>46042</v>
      </c>
      <c r="AP111" s="54" t="str">
        <f t="shared" ca="1" si="18"/>
        <v>NO PROCEDE CITACION</v>
      </c>
      <c r="AQ111" s="36"/>
      <c r="AR111" s="43"/>
      <c r="AS111" s="37"/>
      <c r="AT111" s="36"/>
      <c r="AU111" s="37"/>
      <c r="AV111" s="36"/>
      <c r="AW111" s="36"/>
      <c r="AX111" s="37"/>
      <c r="AY111" s="140" t="str">
        <f>IF(AU111="","",WORKDAY(AU111,5,FESTIVOS_CO!A:A))</f>
        <v/>
      </c>
      <c r="AZ111" s="54" t="str">
        <f t="shared" ca="1" si="27"/>
        <v>NO PROCEDE</v>
      </c>
      <c r="BA111" s="55" t="str">
        <f>IF(AX111="","",WORKDAY(AX111,5,FESTIVOS_CO!A:A))</f>
        <v/>
      </c>
      <c r="BB111" s="39"/>
      <c r="BC111" s="40"/>
      <c r="BD111" s="40"/>
      <c r="BE111" s="56" t="str">
        <f t="shared" ca="1" si="16"/>
        <v>NO PROCEDE</v>
      </c>
      <c r="BF111" s="37">
        <v>46045</v>
      </c>
      <c r="BG111" s="45"/>
      <c r="BH111" s="37"/>
      <c r="BI111" s="36"/>
      <c r="BJ111" s="37"/>
      <c r="BK111" s="36"/>
      <c r="BL111" s="36"/>
      <c r="BM111" s="53" t="str">
        <f>IF(BJ111="","",WORKDAY(BJ111,5,FESTIVOS_CO!A:A))</f>
        <v/>
      </c>
      <c r="BN111" s="57" t="str">
        <f t="shared" ca="1" si="24"/>
        <v>NO PROCEDE</v>
      </c>
      <c r="BO111" s="54" t="str">
        <f t="shared" ca="1" si="25"/>
        <v>NO PROCEDE AVISO</v>
      </c>
      <c r="BP111" s="37"/>
      <c r="BQ111" s="53" t="str">
        <f>IF(BP111="","",WORKDAY(BP111,5,FESTIVOS_CO!A:A))</f>
        <v/>
      </c>
      <c r="BR111" s="37"/>
      <c r="BS111" s="36"/>
      <c r="BT111" s="38"/>
      <c r="BU111" s="58" t="e">
        <f>VLOOKUP(BT111,Hoja2!$C:$D,2,0)</f>
        <v>#N/A</v>
      </c>
      <c r="BV111" s="80" t="str">
        <f>IF(
AND(AO111="",BD111="",BQ111=""),
"EN PROCESO NOTIFICACION / COMUNICACION",
IF(
BT111="",
"NO APLICA",
IF(
BU111=60,
IF(AO111&lt;&gt;"",AO111,IF(BD111&lt;&gt;"",BD111,BQ111))+60,
WORKDAY(
IF(AO111&lt;&gt;"",AO111,IF(BD111&lt;&gt;"",BD111,BQ111)),
BU111,
FESTIVOS_CO!A:A
)
)
))</f>
        <v>NO APLICA</v>
      </c>
      <c r="BW111" s="44" t="s">
        <v>99</v>
      </c>
      <c r="BX111" s="53"/>
      <c r="BY111" s="45"/>
      <c r="BZ111" s="37"/>
      <c r="CA111" s="54" t="str">
        <f t="shared" si="26"/>
        <v>PENDIENTE HACER EJECUTORIA</v>
      </c>
      <c r="CB111" s="59" t="str">
        <f t="shared" si="17"/>
        <v/>
      </c>
      <c r="CC111" s="36"/>
      <c r="CD111" s="40"/>
      <c r="CE111" s="46"/>
      <c r="CF111" s="40"/>
      <c r="CG111" s="40"/>
      <c r="CH111" s="40"/>
      <c r="CI111" s="36"/>
      <c r="CJ111" s="47"/>
      <c r="CK111" s="40"/>
      <c r="CL111" s="40"/>
      <c r="CM111" s="40"/>
      <c r="CN111" s="40"/>
    </row>
    <row r="112" spans="1:92" ht="48.75" hidden="1" customHeight="1">
      <c r="A112" s="49" t="str">
        <f t="shared" ca="1" si="19"/>
        <v>PENDIENTE HACER EJECUTORIA</v>
      </c>
      <c r="B112" s="58" t="s">
        <v>517</v>
      </c>
      <c r="C112" s="37"/>
      <c r="D112" s="37"/>
      <c r="E112" s="49" t="str">
        <f t="shared" si="20"/>
        <v>NOTIFICACIÓN ELECTRÓNICA</v>
      </c>
      <c r="F112" s="141">
        <f t="shared" si="21"/>
        <v>46042</v>
      </c>
      <c r="G112" s="49" t="str">
        <f t="shared" si="22"/>
        <v/>
      </c>
      <c r="H112" s="51"/>
      <c r="I112" s="85" t="s">
        <v>164</v>
      </c>
      <c r="J112" s="36" t="s">
        <v>825</v>
      </c>
      <c r="K112" s="37">
        <v>46038</v>
      </c>
      <c r="L112" s="50">
        <v>46041</v>
      </c>
      <c r="M112" s="37">
        <v>46041</v>
      </c>
      <c r="N112" s="52"/>
      <c r="O112" s="52"/>
      <c r="P112" s="36"/>
      <c r="Q112" s="36" t="s">
        <v>99</v>
      </c>
      <c r="R112" s="40"/>
      <c r="S112" s="36"/>
      <c r="T112" s="40"/>
      <c r="U112" s="62" t="s">
        <v>100</v>
      </c>
      <c r="V112" s="81" t="s">
        <v>826</v>
      </c>
      <c r="W112" s="63">
        <v>45932</v>
      </c>
      <c r="X112" s="63"/>
      <c r="Y112" s="40">
        <v>900581703</v>
      </c>
      <c r="Z112" s="38" t="s">
        <v>102</v>
      </c>
      <c r="AA112" s="40" t="s">
        <v>103</v>
      </c>
      <c r="AB112" s="40" t="s">
        <v>333</v>
      </c>
      <c r="AC112" s="62" t="s">
        <v>823</v>
      </c>
      <c r="AD112" s="40" t="s">
        <v>106</v>
      </c>
      <c r="AE112" s="40" t="s">
        <v>827</v>
      </c>
      <c r="AF112" s="40" t="s">
        <v>108</v>
      </c>
      <c r="AG112" s="41" t="s">
        <v>109</v>
      </c>
      <c r="AH112" s="42"/>
      <c r="AI112" s="54" t="str">
        <f t="shared" ca="1" si="23"/>
        <v>NOTIFICACIÓN ELECTRÓNICA EFECTIVA</v>
      </c>
      <c r="AJ112" s="37" t="s">
        <v>99</v>
      </c>
      <c r="AK112" s="37">
        <v>46041</v>
      </c>
      <c r="AL112" s="37" t="s">
        <v>99</v>
      </c>
      <c r="AM112" s="53"/>
      <c r="AN112" s="37" t="s">
        <v>99</v>
      </c>
      <c r="AO112" s="37">
        <v>46042</v>
      </c>
      <c r="AP112" s="54" t="str">
        <f t="shared" ca="1" si="18"/>
        <v>NO PROCEDE CITACION</v>
      </c>
      <c r="AQ112" s="36"/>
      <c r="AR112" s="43"/>
      <c r="AS112" s="37"/>
      <c r="AT112" s="36"/>
      <c r="AU112" s="37"/>
      <c r="AV112" s="36"/>
      <c r="AW112" s="36"/>
      <c r="AX112" s="37"/>
      <c r="AY112" s="140" t="str">
        <f>IF(AU112="","",WORKDAY(AU112,5,FESTIVOS_CO!A:A))</f>
        <v/>
      </c>
      <c r="AZ112" s="54" t="str">
        <f t="shared" ca="1" si="27"/>
        <v>NO PROCEDE</v>
      </c>
      <c r="BA112" s="55" t="str">
        <f>IF(AX112="","",WORKDAY(AX112,5,FESTIVOS_CO!A:A))</f>
        <v/>
      </c>
      <c r="BB112" s="39"/>
      <c r="BC112" s="40"/>
      <c r="BD112" s="40"/>
      <c r="BE112" s="56" t="str">
        <f t="shared" ca="1" si="16"/>
        <v>NO PROCEDE</v>
      </c>
      <c r="BF112" s="37">
        <v>46045</v>
      </c>
      <c r="BG112" s="45"/>
      <c r="BH112" s="37"/>
      <c r="BI112" s="36"/>
      <c r="BJ112" s="37"/>
      <c r="BK112" s="36"/>
      <c r="BL112" s="36"/>
      <c r="BM112" s="53" t="str">
        <f>IF(BJ112="","",WORKDAY(BJ112,5,FESTIVOS_CO!A:A))</f>
        <v/>
      </c>
      <c r="BN112" s="57" t="str">
        <f t="shared" ca="1" si="24"/>
        <v>NO PROCEDE</v>
      </c>
      <c r="BO112" s="54" t="str">
        <f t="shared" ca="1" si="25"/>
        <v>NO PROCEDE AVISO</v>
      </c>
      <c r="BP112" s="37"/>
      <c r="BQ112" s="53" t="str">
        <f>IF(BP112="","",WORKDAY(BP112,5,FESTIVOS_CO!A:A))</f>
        <v/>
      </c>
      <c r="BR112" s="37"/>
      <c r="BS112" s="36"/>
      <c r="BT112" s="38"/>
      <c r="BU112" s="58" t="e">
        <f>VLOOKUP(BT112,Hoja2!$C:$D,2,0)</f>
        <v>#N/A</v>
      </c>
      <c r="BV112" s="80" t="str">
        <f>IF(
AND(AO112="",BD112="",BQ112=""),
"EN PROCESO NOTIFICACION / COMUNICACION",
IF(
BT112="",
"NO APLICA",
IF(
BU112=60,
IF(AO112&lt;&gt;"",AO112,IF(BD112&lt;&gt;"",BD112,BQ112))+60,
WORKDAY(
IF(AO112&lt;&gt;"",AO112,IF(BD112&lt;&gt;"",BD112,BQ112)),
BU112,
FESTIVOS_CO!A:A
)
)
))</f>
        <v>NO APLICA</v>
      </c>
      <c r="BW112" s="44" t="s">
        <v>99</v>
      </c>
      <c r="BX112" s="53"/>
      <c r="BY112" s="45"/>
      <c r="BZ112" s="37"/>
      <c r="CA112" s="54" t="str">
        <f t="shared" si="26"/>
        <v>PENDIENTE HACER EJECUTORIA</v>
      </c>
      <c r="CB112" s="59" t="str">
        <f t="shared" si="17"/>
        <v/>
      </c>
      <c r="CC112" s="36"/>
      <c r="CD112" s="40"/>
      <c r="CE112" s="46"/>
      <c r="CF112" s="40"/>
      <c r="CG112" s="40"/>
      <c r="CH112" s="40"/>
      <c r="CI112" s="36"/>
      <c r="CJ112" s="47"/>
      <c r="CK112" s="40"/>
      <c r="CL112" s="40"/>
      <c r="CM112" s="40"/>
      <c r="CN112" s="40"/>
    </row>
    <row r="113" spans="1:92" ht="28.5" hidden="1">
      <c r="A113" s="49" t="str">
        <f t="shared" ca="1" si="19"/>
        <v>PENDIENTE HACER EJECUTORIA</v>
      </c>
      <c r="B113" s="58" t="s">
        <v>445</v>
      </c>
      <c r="C113" s="37"/>
      <c r="D113" s="37"/>
      <c r="E113" s="49" t="str">
        <f t="shared" si="20"/>
        <v>NOTIFICACIÓN ELECTRÓNICA</v>
      </c>
      <c r="F113" s="141">
        <f t="shared" si="21"/>
        <v>46042</v>
      </c>
      <c r="G113" s="49" t="str">
        <f t="shared" si="22"/>
        <v/>
      </c>
      <c r="H113" s="51" t="str">
        <f ca="1">IF(
L113="",
"",
IF(
NETWORKDAYS(L113,IF(M113&lt;&gt;"",M113,TODAY()),FESTIVOS_CO!A:A)&gt;2,
"VENCIDO",
IF(
NETWORKDAYS(L113,IF(M113&lt;&gt;"",M113,TODAY()),FESTIVOS_CO!A:A)=2,
"ALERTA",
"A TIEMPO"
)))</f>
        <v>A TIEMPO</v>
      </c>
      <c r="I113" s="85" t="s">
        <v>164</v>
      </c>
      <c r="J113" s="36" t="s">
        <v>828</v>
      </c>
      <c r="K113" s="37">
        <v>46038</v>
      </c>
      <c r="L113" s="50">
        <v>46041</v>
      </c>
      <c r="M113" s="37">
        <v>46041</v>
      </c>
      <c r="N113" s="52"/>
      <c r="O113" s="52"/>
      <c r="P113" s="36"/>
      <c r="Q113" s="36" t="s">
        <v>99</v>
      </c>
      <c r="R113" s="40"/>
      <c r="S113" s="36"/>
      <c r="T113" s="40"/>
      <c r="U113" s="62" t="s">
        <v>100</v>
      </c>
      <c r="V113" s="81" t="s">
        <v>829</v>
      </c>
      <c r="W113" s="92">
        <v>45955</v>
      </c>
      <c r="X113" s="92"/>
      <c r="Y113" s="40">
        <v>900581703</v>
      </c>
      <c r="Z113" s="38" t="s">
        <v>102</v>
      </c>
      <c r="AA113" s="40" t="s">
        <v>103</v>
      </c>
      <c r="AB113" s="40" t="s">
        <v>169</v>
      </c>
      <c r="AC113" s="69" t="s">
        <v>105</v>
      </c>
      <c r="AD113" s="40" t="s">
        <v>106</v>
      </c>
      <c r="AE113" s="40" t="s">
        <v>830</v>
      </c>
      <c r="AF113" s="40" t="s">
        <v>108</v>
      </c>
      <c r="AG113" s="41" t="s">
        <v>109</v>
      </c>
      <c r="AH113" s="42"/>
      <c r="AI113" s="54" t="str">
        <f t="shared" ca="1" si="23"/>
        <v>NOTIFICACIÓN ELECTRÓNICA EFECTIVA</v>
      </c>
      <c r="AJ113" s="37" t="s">
        <v>99</v>
      </c>
      <c r="AK113" s="37">
        <v>46042</v>
      </c>
      <c r="AL113" s="37" t="s">
        <v>99</v>
      </c>
      <c r="AM113" s="53">
        <f>IF(AK113="","",WORKDAY(AK113,5,FESTIVOS_CO!A:A))</f>
        <v>46049</v>
      </c>
      <c r="AN113" s="37" t="s">
        <v>99</v>
      </c>
      <c r="AO113" s="37">
        <v>46042</v>
      </c>
      <c r="AP113" s="54" t="str">
        <f t="shared" ca="1" si="18"/>
        <v>NO PROCEDE CITACION</v>
      </c>
      <c r="AQ113" s="36"/>
      <c r="AR113" s="43"/>
      <c r="AS113" s="37"/>
      <c r="AT113" s="36"/>
      <c r="AU113" s="37"/>
      <c r="AV113" s="36"/>
      <c r="AW113" s="36"/>
      <c r="AX113" s="37"/>
      <c r="AY113" s="140" t="str">
        <f>IF(AU113="","",WORKDAY(AU113,5,FESTIVOS_CO!A:A))</f>
        <v/>
      </c>
      <c r="AZ113" s="54" t="str">
        <f t="shared" ca="1" si="27"/>
        <v>NO PROCEDE</v>
      </c>
      <c r="BA113" s="55" t="str">
        <f>IF(AX113="","",WORKDAY(AX113,5,FESTIVOS_CO!A:A))</f>
        <v/>
      </c>
      <c r="BB113" s="39"/>
      <c r="BC113" s="40"/>
      <c r="BD113" s="40"/>
      <c r="BE113" s="56" t="str">
        <f t="shared" ca="1" si="16"/>
        <v>NO PROCEDE</v>
      </c>
      <c r="BF113" s="37"/>
      <c r="BG113" s="45"/>
      <c r="BH113" s="37"/>
      <c r="BI113" s="36"/>
      <c r="BJ113" s="37"/>
      <c r="BK113" s="36"/>
      <c r="BL113" s="36"/>
      <c r="BM113" s="53" t="str">
        <f>IF(BJ113="","",WORKDAY(BJ113,5,FESTIVOS_CO!A:A))</f>
        <v/>
      </c>
      <c r="BN113" s="57" t="str">
        <f t="shared" ca="1" si="24"/>
        <v>NO PROCEDE</v>
      </c>
      <c r="BO113" s="54" t="str">
        <f t="shared" ca="1" si="25"/>
        <v>NO PROCEDE AVISO</v>
      </c>
      <c r="BP113" s="37"/>
      <c r="BQ113" s="53" t="str">
        <f>IF(BP113="","",WORKDAY(BP113,5,FESTIVOS_CO!A:A))</f>
        <v/>
      </c>
      <c r="BR113" s="37"/>
      <c r="BS113" s="36" t="s">
        <v>99</v>
      </c>
      <c r="BT113" s="38" t="s">
        <v>228</v>
      </c>
      <c r="BU113" s="58">
        <f>VLOOKUP(BT113,Hoja2!$C:$D,2,0)</f>
        <v>10</v>
      </c>
      <c r="BV113" s="80">
        <f>IF(
AND(AO113="",BD113="",BQ113=""),
"EN PROCESO NOTIFICACION / COMUNICACION",
IF(
BT113="",
"NO APLICA",
IF(
BU113=60,
IF(AO113&lt;&gt;"",AO113,IF(BD113&lt;&gt;"",BD113,BQ113))+60,
WORKDAY(
IF(AO113&lt;&gt;"",AO113,IF(BD113&lt;&gt;"",BD113,BQ113)),
BU113,
FESTIVOS_CO!A:A
)
)
))</f>
        <v>46056</v>
      </c>
      <c r="BW113" s="44" t="s">
        <v>99</v>
      </c>
      <c r="BX113" s="53"/>
      <c r="BY113" s="45"/>
      <c r="BZ113" s="37"/>
      <c r="CA113" s="54" t="str">
        <f t="shared" si="26"/>
        <v>PENDIENTE HACER EJECUTORIA</v>
      </c>
      <c r="CB113" s="59" t="str">
        <f t="shared" si="17"/>
        <v/>
      </c>
      <c r="CC113" s="36"/>
      <c r="CD113" s="40"/>
      <c r="CE113" s="46"/>
      <c r="CF113" s="40"/>
      <c r="CG113" s="40"/>
      <c r="CH113" s="40"/>
      <c r="CI113" s="36"/>
      <c r="CJ113" s="47"/>
      <c r="CK113" s="40"/>
      <c r="CL113" s="40"/>
      <c r="CM113" s="40"/>
      <c r="CN113" s="40"/>
    </row>
    <row r="114" spans="1:92" ht="28.5" hidden="1">
      <c r="A114" s="49" t="str">
        <f t="shared" ca="1" si="19"/>
        <v>PENDIENTE HACER EJECUTORIA</v>
      </c>
      <c r="B114" s="58" t="s">
        <v>445</v>
      </c>
      <c r="C114" s="37"/>
      <c r="D114" s="37"/>
      <c r="E114" s="49" t="str">
        <f t="shared" si="20"/>
        <v>NOTIFICACIÓN ELECTRÓNICA</v>
      </c>
      <c r="F114" s="141">
        <f t="shared" si="21"/>
        <v>46042</v>
      </c>
      <c r="G114" s="49" t="str">
        <f t="shared" si="22"/>
        <v/>
      </c>
      <c r="H114" s="51" t="str">
        <f ca="1">IF(
L114="",
"",
IF(
NETWORKDAYS(L114,IF(M114&lt;&gt;"",M114,TODAY()),FESTIVOS_CO!A:A)&gt;2,
"VENCIDO",
IF(
NETWORKDAYS(L114,IF(M114&lt;&gt;"",M114,TODAY()),FESTIVOS_CO!A:A)=2,
"ALERTA",
"A TIEMPO"
)))</f>
        <v>A TIEMPO</v>
      </c>
      <c r="I114" s="85" t="s">
        <v>164</v>
      </c>
      <c r="J114" s="36" t="s">
        <v>831</v>
      </c>
      <c r="K114" s="37">
        <v>46038</v>
      </c>
      <c r="L114" s="50">
        <v>46041</v>
      </c>
      <c r="M114" s="37">
        <v>46041</v>
      </c>
      <c r="N114" s="52"/>
      <c r="O114" s="52"/>
      <c r="P114" s="36"/>
      <c r="Q114" s="36" t="s">
        <v>99</v>
      </c>
      <c r="R114" s="40"/>
      <c r="S114" s="36"/>
      <c r="T114" s="40"/>
      <c r="U114" s="62" t="s">
        <v>100</v>
      </c>
      <c r="V114" s="81" t="s">
        <v>832</v>
      </c>
      <c r="W114" s="92">
        <v>45955</v>
      </c>
      <c r="X114" s="92"/>
      <c r="Y114" s="40">
        <v>900581703</v>
      </c>
      <c r="Z114" s="38" t="s">
        <v>102</v>
      </c>
      <c r="AA114" s="40" t="s">
        <v>103</v>
      </c>
      <c r="AB114" s="40" t="s">
        <v>169</v>
      </c>
      <c r="AC114" s="69" t="s">
        <v>105</v>
      </c>
      <c r="AD114" s="40" t="s">
        <v>106</v>
      </c>
      <c r="AE114" s="40" t="s">
        <v>833</v>
      </c>
      <c r="AF114" s="40" t="s">
        <v>108</v>
      </c>
      <c r="AG114" s="41" t="s">
        <v>109</v>
      </c>
      <c r="AH114" s="42"/>
      <c r="AI114" s="54" t="str">
        <f t="shared" ca="1" si="23"/>
        <v>NOTIFICACIÓN ELECTRÓNICA EFECTIVA</v>
      </c>
      <c r="AJ114" s="37" t="s">
        <v>99</v>
      </c>
      <c r="AK114" s="37">
        <v>46042</v>
      </c>
      <c r="AL114" s="37" t="s">
        <v>99</v>
      </c>
      <c r="AM114" s="53">
        <f>IF(AK114="","",WORKDAY(AK114,5,FESTIVOS_CO!A:A))</f>
        <v>46049</v>
      </c>
      <c r="AN114" s="37" t="s">
        <v>99</v>
      </c>
      <c r="AO114" s="37">
        <v>46042</v>
      </c>
      <c r="AP114" s="54" t="str">
        <f t="shared" ca="1" si="18"/>
        <v>NO PROCEDE CITACION</v>
      </c>
      <c r="AQ114" s="36"/>
      <c r="AR114" s="43"/>
      <c r="AS114" s="37"/>
      <c r="AT114" s="36"/>
      <c r="AU114" s="37"/>
      <c r="AV114" s="36"/>
      <c r="AW114" s="36"/>
      <c r="AX114" s="37"/>
      <c r="AY114" s="140" t="str">
        <f>IF(AU114="","",WORKDAY(AU114,5,FESTIVOS_CO!A:A))</f>
        <v/>
      </c>
      <c r="AZ114" s="54" t="str">
        <f t="shared" ca="1" si="27"/>
        <v>NO PROCEDE</v>
      </c>
      <c r="BA114" s="55" t="str">
        <f>IF(AX114="","",WORKDAY(AX114,5,FESTIVOS_CO!A:A))</f>
        <v/>
      </c>
      <c r="BB114" s="39"/>
      <c r="BC114" s="40"/>
      <c r="BD114" s="40"/>
      <c r="BE114" s="56" t="str">
        <f t="shared" ca="1" si="16"/>
        <v>NO PROCEDE</v>
      </c>
      <c r="BF114" s="37"/>
      <c r="BG114" s="45"/>
      <c r="BH114" s="37"/>
      <c r="BI114" s="36"/>
      <c r="BJ114" s="37"/>
      <c r="BK114" s="36"/>
      <c r="BL114" s="36"/>
      <c r="BM114" s="53" t="str">
        <f>IF(BJ114="","",WORKDAY(BJ114,5,FESTIVOS_CO!A:A))</f>
        <v/>
      </c>
      <c r="BN114" s="57" t="str">
        <f t="shared" ca="1" si="24"/>
        <v>NO PROCEDE</v>
      </c>
      <c r="BO114" s="54" t="str">
        <f t="shared" ca="1" si="25"/>
        <v>NO PROCEDE AVISO</v>
      </c>
      <c r="BP114" s="37"/>
      <c r="BQ114" s="53" t="str">
        <f>IF(BP114="","",WORKDAY(BP114,5,FESTIVOS_CO!A:A))</f>
        <v/>
      </c>
      <c r="BR114" s="37"/>
      <c r="BS114" s="36" t="s">
        <v>99</v>
      </c>
      <c r="BT114" s="38" t="s">
        <v>228</v>
      </c>
      <c r="BU114" s="58">
        <f>VLOOKUP(BT114,Hoja2!$C:$D,2,0)</f>
        <v>10</v>
      </c>
      <c r="BV114" s="80">
        <f>IF(
AND(AO114="",BD114="",BQ114=""),
"EN PROCESO NOTIFICACION / COMUNICACION",
IF(
BT114="",
"NO APLICA",
IF(
BU114=60,
IF(AO114&lt;&gt;"",AO114,IF(BD114&lt;&gt;"",BD114,BQ114))+60,
WORKDAY(
IF(AO114&lt;&gt;"",AO114,IF(BD114&lt;&gt;"",BD114,BQ114)),
BU114,
FESTIVOS_CO!A:A
)
)
))</f>
        <v>46056</v>
      </c>
      <c r="BW114" s="44" t="s">
        <v>99</v>
      </c>
      <c r="BX114" s="53"/>
      <c r="BY114" s="45"/>
      <c r="BZ114" s="37"/>
      <c r="CA114" s="54" t="str">
        <f t="shared" si="26"/>
        <v>PENDIENTE HACER EJECUTORIA</v>
      </c>
      <c r="CB114" s="59" t="str">
        <f t="shared" si="17"/>
        <v/>
      </c>
      <c r="CC114" s="36"/>
      <c r="CD114" s="40"/>
      <c r="CE114" s="46"/>
      <c r="CF114" s="40"/>
      <c r="CG114" s="40"/>
      <c r="CH114" s="40"/>
      <c r="CI114" s="36"/>
      <c r="CJ114" s="47"/>
      <c r="CK114" s="40"/>
      <c r="CL114" s="40"/>
      <c r="CM114" s="40"/>
      <c r="CN114" s="40"/>
    </row>
    <row r="115" spans="1:92" ht="28.5" hidden="1">
      <c r="A115" s="49" t="str">
        <f t="shared" ca="1" si="19"/>
        <v>PENDIENTE HACER EJECUTORIA</v>
      </c>
      <c r="B115" s="58" t="s">
        <v>445</v>
      </c>
      <c r="C115" s="37"/>
      <c r="D115" s="37"/>
      <c r="E115" s="49" t="str">
        <f t="shared" si="20"/>
        <v>NOTIFICACIÓN ELECTRÓNICA</v>
      </c>
      <c r="F115" s="141">
        <f t="shared" si="21"/>
        <v>46042</v>
      </c>
      <c r="G115" s="49" t="str">
        <f t="shared" si="22"/>
        <v/>
      </c>
      <c r="H115" s="51" t="str">
        <f ca="1">IF(
L115="",
"",
IF(
NETWORKDAYS(L115,IF(M115&lt;&gt;"",M115,TODAY()),FESTIVOS_CO!A:A)&gt;2,
"VENCIDO",
IF(
NETWORKDAYS(L115,IF(M115&lt;&gt;"",M115,TODAY()),FESTIVOS_CO!A:A)=2,
"ALERTA",
"A TIEMPO"
)))</f>
        <v>A TIEMPO</v>
      </c>
      <c r="I115" s="85" t="s">
        <v>164</v>
      </c>
      <c r="J115" s="36" t="s">
        <v>834</v>
      </c>
      <c r="K115" s="37">
        <v>46038</v>
      </c>
      <c r="L115" s="50">
        <v>46041</v>
      </c>
      <c r="M115" s="37">
        <v>46041</v>
      </c>
      <c r="N115" s="52"/>
      <c r="O115" s="52"/>
      <c r="P115" s="36"/>
      <c r="Q115" s="36" t="s">
        <v>99</v>
      </c>
      <c r="R115" s="40"/>
      <c r="S115" s="36"/>
      <c r="T115" s="40"/>
      <c r="U115" s="62" t="s">
        <v>100</v>
      </c>
      <c r="V115" s="81" t="s">
        <v>835</v>
      </c>
      <c r="W115" s="92">
        <v>45955</v>
      </c>
      <c r="X115" s="92"/>
      <c r="Y115" s="40">
        <v>900581703</v>
      </c>
      <c r="Z115" s="38" t="s">
        <v>102</v>
      </c>
      <c r="AA115" s="40" t="s">
        <v>103</v>
      </c>
      <c r="AB115" s="40" t="s">
        <v>169</v>
      </c>
      <c r="AC115" s="69" t="s">
        <v>105</v>
      </c>
      <c r="AD115" s="40" t="s">
        <v>106</v>
      </c>
      <c r="AE115" s="40" t="s">
        <v>836</v>
      </c>
      <c r="AF115" s="40" t="s">
        <v>108</v>
      </c>
      <c r="AG115" s="41" t="s">
        <v>109</v>
      </c>
      <c r="AH115" s="42"/>
      <c r="AI115" s="54" t="str">
        <f t="shared" ca="1" si="23"/>
        <v>NOTIFICACIÓN ELECTRÓNICA EFECTIVA</v>
      </c>
      <c r="AJ115" s="37" t="s">
        <v>99</v>
      </c>
      <c r="AK115" s="37">
        <v>46042</v>
      </c>
      <c r="AL115" s="37" t="s">
        <v>99</v>
      </c>
      <c r="AM115" s="53">
        <f>IF(AK115="","",WORKDAY(AK115,5,FESTIVOS_CO!A:A))</f>
        <v>46049</v>
      </c>
      <c r="AN115" s="37" t="s">
        <v>99</v>
      </c>
      <c r="AO115" s="37">
        <v>46042</v>
      </c>
      <c r="AP115" s="54" t="str">
        <f t="shared" ca="1" si="18"/>
        <v>NO PROCEDE CITACION</v>
      </c>
      <c r="AQ115" s="36"/>
      <c r="AR115" s="43"/>
      <c r="AS115" s="37"/>
      <c r="AT115" s="36"/>
      <c r="AU115" s="37"/>
      <c r="AV115" s="36"/>
      <c r="AW115" s="36"/>
      <c r="AX115" s="37"/>
      <c r="AY115" s="140" t="str">
        <f>IF(AU115="","",WORKDAY(AU115,5,FESTIVOS_CO!A:A))</f>
        <v/>
      </c>
      <c r="AZ115" s="54" t="str">
        <f t="shared" ca="1" si="27"/>
        <v>NO PROCEDE</v>
      </c>
      <c r="BA115" s="55" t="str">
        <f>IF(AX115="","",WORKDAY(AX115,5,FESTIVOS_CO!A:A))</f>
        <v/>
      </c>
      <c r="BB115" s="39"/>
      <c r="BC115" s="40"/>
      <c r="BD115" s="40"/>
      <c r="BE115" s="56" t="str">
        <f t="shared" ca="1" si="16"/>
        <v>NO PROCEDE</v>
      </c>
      <c r="BF115" s="37"/>
      <c r="BG115" s="45"/>
      <c r="BH115" s="37"/>
      <c r="BI115" s="36"/>
      <c r="BJ115" s="37"/>
      <c r="BK115" s="36"/>
      <c r="BL115" s="36"/>
      <c r="BM115" s="53" t="str">
        <f>IF(BJ115="","",WORKDAY(BJ115,5,FESTIVOS_CO!A:A))</f>
        <v/>
      </c>
      <c r="BN115" s="57" t="str">
        <f t="shared" ca="1" si="24"/>
        <v>NO PROCEDE</v>
      </c>
      <c r="BO115" s="54" t="str">
        <f t="shared" ca="1" si="25"/>
        <v>NO PROCEDE AVISO</v>
      </c>
      <c r="BP115" s="37"/>
      <c r="BQ115" s="53" t="str">
        <f>IF(BP115="","",WORKDAY(BP115,5,FESTIVOS_CO!A:A))</f>
        <v/>
      </c>
      <c r="BR115" s="37"/>
      <c r="BS115" s="36" t="s">
        <v>99</v>
      </c>
      <c r="BT115" s="38" t="s">
        <v>228</v>
      </c>
      <c r="BU115" s="58">
        <f>VLOOKUP(BT115,Hoja2!$C:$D,2,0)</f>
        <v>10</v>
      </c>
      <c r="BV115" s="80">
        <f>IF(
AND(AO115="",BD115="",BQ115=""),
"EN PROCESO NOTIFICACION / COMUNICACION",
IF(
BT115="",
"NO APLICA",
IF(
BU115=60,
IF(AO115&lt;&gt;"",AO115,IF(BD115&lt;&gt;"",BD115,BQ115))+60,
WORKDAY(
IF(AO115&lt;&gt;"",AO115,IF(BD115&lt;&gt;"",BD115,BQ115)),
BU115,
FESTIVOS_CO!A:A
)
)
))</f>
        <v>46056</v>
      </c>
      <c r="BW115" s="44" t="s">
        <v>99</v>
      </c>
      <c r="BX115" s="53"/>
      <c r="BY115" s="45"/>
      <c r="BZ115" s="37"/>
      <c r="CA115" s="54" t="str">
        <f t="shared" si="26"/>
        <v>PENDIENTE HACER EJECUTORIA</v>
      </c>
      <c r="CB115" s="59" t="str">
        <f t="shared" si="17"/>
        <v/>
      </c>
      <c r="CC115" s="36"/>
      <c r="CD115" s="40"/>
      <c r="CE115" s="46"/>
      <c r="CF115" s="40"/>
      <c r="CG115" s="40"/>
      <c r="CH115" s="40"/>
      <c r="CI115" s="36"/>
      <c r="CJ115" s="47"/>
      <c r="CK115" s="40"/>
      <c r="CL115" s="40"/>
      <c r="CM115" s="40"/>
      <c r="CN115" s="40"/>
    </row>
    <row r="116" spans="1:92" ht="42.75" hidden="1">
      <c r="A116" s="49" t="str">
        <f t="shared" si="19"/>
        <v>TERMINADO PRODUCTO NO CONFORME</v>
      </c>
      <c r="B116" s="58" t="s">
        <v>152</v>
      </c>
      <c r="C116" s="37">
        <v>46041</v>
      </c>
      <c r="D116" s="37"/>
      <c r="E116" s="49" t="str">
        <f t="shared" si="20"/>
        <v>NOTIFICACIÓN ELECTRÓNICA</v>
      </c>
      <c r="F116" s="141">
        <f t="shared" si="21"/>
        <v>46041</v>
      </c>
      <c r="G116" s="49">
        <f t="shared" si="22"/>
        <v>0</v>
      </c>
      <c r="H116" s="51" t="str">
        <f ca="1">IF(
L116="",
"",
IF(
NETWORKDAYS(L116,IF(M116&lt;&gt;"",M116,TODAY()),FESTIVOS_CO!A:A)&gt;2,
"VENCIDO",
IF(
NETWORKDAYS(L116,IF(M116&lt;&gt;"",M116,TODAY()),FESTIVOS_CO!A:A)=2,
"ALERTA",
"A TIEMPO"
)))</f>
        <v>A TIEMPO</v>
      </c>
      <c r="I116" s="90" t="s">
        <v>506</v>
      </c>
      <c r="J116" s="36" t="s">
        <v>837</v>
      </c>
      <c r="K116" s="37">
        <v>46038</v>
      </c>
      <c r="L116" s="50">
        <v>46041</v>
      </c>
      <c r="M116" s="37">
        <v>46041</v>
      </c>
      <c r="N116" s="52"/>
      <c r="O116" s="52"/>
      <c r="P116" s="36"/>
      <c r="Q116" s="36" t="s">
        <v>109</v>
      </c>
      <c r="R116" s="40"/>
      <c r="S116" s="36"/>
      <c r="T116" s="40"/>
      <c r="U116" s="40"/>
      <c r="V116" s="58" t="s">
        <v>838</v>
      </c>
      <c r="W116" s="37">
        <v>45932</v>
      </c>
      <c r="X116" s="37"/>
      <c r="Y116" s="36">
        <v>9005817036</v>
      </c>
      <c r="Z116" s="38" t="s">
        <v>176</v>
      </c>
      <c r="AA116" s="36" t="s">
        <v>103</v>
      </c>
      <c r="AB116" s="36" t="s">
        <v>169</v>
      </c>
      <c r="AC116" s="100" t="s">
        <v>105</v>
      </c>
      <c r="AD116" s="36" t="s">
        <v>106</v>
      </c>
      <c r="AE116" s="36" t="s">
        <v>839</v>
      </c>
      <c r="AF116" s="36" t="s">
        <v>108</v>
      </c>
      <c r="AG116" s="41" t="s">
        <v>109</v>
      </c>
      <c r="AH116" s="42"/>
      <c r="AI116" s="54" t="str">
        <f t="shared" ca="1" si="23"/>
        <v>NOTIFICACIÓN ELECTRÓNICA EFECTIVA</v>
      </c>
      <c r="AJ116" s="37" t="s">
        <v>99</v>
      </c>
      <c r="AK116" s="37">
        <v>46041</v>
      </c>
      <c r="AL116" s="37" t="s">
        <v>99</v>
      </c>
      <c r="AM116" s="53">
        <f>IF(AK116="","",WORKDAY(AK116,5,FESTIVOS_CO!A:A))</f>
        <v>46048</v>
      </c>
      <c r="AN116" s="37" t="s">
        <v>99</v>
      </c>
      <c r="AO116" s="37">
        <v>46041</v>
      </c>
      <c r="AP116" s="54" t="str">
        <f t="shared" ca="1" si="18"/>
        <v>NO PROCEDE CITACION</v>
      </c>
      <c r="AQ116" s="36"/>
      <c r="AR116" s="43"/>
      <c r="AS116" s="37"/>
      <c r="AT116" s="36"/>
      <c r="AU116" s="37"/>
      <c r="AV116" s="36"/>
      <c r="AW116" s="36"/>
      <c r="AX116" s="37"/>
      <c r="AY116" s="140" t="str">
        <f>IF(AU116="","",WORKDAY(AU116,5,FESTIVOS_CO!A:A))</f>
        <v/>
      </c>
      <c r="AZ116" s="54" t="str">
        <f t="shared" ca="1" si="27"/>
        <v>NO PROCEDE</v>
      </c>
      <c r="BA116" s="55" t="str">
        <f>IF(AX116="","",WORKDAY(AX116,5,FESTIVOS_CO!A:A))</f>
        <v/>
      </c>
      <c r="BB116" s="39"/>
      <c r="BC116" s="40"/>
      <c r="BD116" s="40"/>
      <c r="BE116" s="56" t="str">
        <f t="shared" ca="1" si="16"/>
        <v>NO PROCEDE</v>
      </c>
      <c r="BF116" s="37"/>
      <c r="BG116" s="45"/>
      <c r="BH116" s="37"/>
      <c r="BI116" s="36"/>
      <c r="BJ116" s="37"/>
      <c r="BK116" s="36"/>
      <c r="BL116" s="36"/>
      <c r="BM116" s="53" t="str">
        <f>IF(BJ116="","",WORKDAY(BJ116,5,FESTIVOS_CO!A:A))</f>
        <v/>
      </c>
      <c r="BN116" s="57" t="str">
        <f t="shared" ca="1" si="24"/>
        <v>NO PROCEDE</v>
      </c>
      <c r="BO116" s="54" t="str">
        <f t="shared" ca="1" si="25"/>
        <v>NO PROCEDE AVISO</v>
      </c>
      <c r="BP116" s="37"/>
      <c r="BQ116" s="53" t="str">
        <f>IF(BP116="","",WORKDAY(BP116,5,FESTIVOS_CO!A:A))</f>
        <v/>
      </c>
      <c r="BR116" s="37"/>
      <c r="BS116" s="36" t="s">
        <v>99</v>
      </c>
      <c r="BT116" s="38" t="s">
        <v>228</v>
      </c>
      <c r="BU116" s="58">
        <f>VLOOKUP(BT116,Hoja2!$C:$D,2,0)</f>
        <v>10</v>
      </c>
      <c r="BV116" s="80">
        <f>IF(
AND(AO116="",BD116="",BQ116=""),
"EN PROCESO NOTIFICACION / COMUNICACION",
IF(
BT116="",
"NO APLICA",
IF(
BU116=60,
IF(AO116&lt;&gt;"",AO116,IF(BD116&lt;&gt;"",BD116,BQ116))+60,
WORKDAY(
IF(AO116&lt;&gt;"",AO116,IF(BD116&lt;&gt;"",BD116,BQ116)),
BU116,
FESTIVOS_CO!A:A
)
)
))</f>
        <v>46055</v>
      </c>
      <c r="BW116" s="44"/>
      <c r="BX116" s="53"/>
      <c r="BY116" s="45"/>
      <c r="BZ116" s="37"/>
      <c r="CA116" s="54" t="str">
        <f t="shared" si="26"/>
        <v>PENDIENTE EJECUTORIA</v>
      </c>
      <c r="CB116" s="59" t="str">
        <f t="shared" si="17"/>
        <v/>
      </c>
      <c r="CC116" s="36"/>
      <c r="CD116" s="40"/>
      <c r="CE116" s="46"/>
      <c r="CF116" s="40"/>
      <c r="CG116" s="40"/>
      <c r="CH116" s="40"/>
      <c r="CI116" s="36"/>
      <c r="CJ116" s="47"/>
      <c r="CK116" s="40"/>
      <c r="CL116" s="40"/>
      <c r="CM116" s="40"/>
      <c r="CN116" s="40"/>
    </row>
    <row r="117" spans="1:92" ht="42.75" hidden="1">
      <c r="A117" s="49" t="str">
        <f t="shared" si="19"/>
        <v>TERMINADO PRODUCTO NO CONFORME</v>
      </c>
      <c r="B117" s="58" t="s">
        <v>152</v>
      </c>
      <c r="C117" s="37">
        <v>46041</v>
      </c>
      <c r="D117" s="37"/>
      <c r="E117" s="49" t="str">
        <f t="shared" si="20"/>
        <v>NOTIFICACIÓN ELECTRÓNICA</v>
      </c>
      <c r="F117" s="141">
        <f t="shared" si="21"/>
        <v>46041</v>
      </c>
      <c r="G117" s="49">
        <f t="shared" si="22"/>
        <v>0</v>
      </c>
      <c r="H117" s="51" t="str">
        <f ca="1">IF(
L117="",
"",
IF(
NETWORKDAYS(L117,IF(M117&lt;&gt;"",M117,TODAY()),FESTIVOS_CO!A:A)&gt;2,
"VENCIDO",
IF(
NETWORKDAYS(L117,IF(M117&lt;&gt;"",M117,TODAY()),FESTIVOS_CO!A:A)=2,
"ALERTA",
"A TIEMPO"
)))</f>
        <v>A TIEMPO</v>
      </c>
      <c r="I117" s="90" t="s">
        <v>506</v>
      </c>
      <c r="J117" s="36" t="s">
        <v>840</v>
      </c>
      <c r="K117" s="37">
        <v>46038</v>
      </c>
      <c r="L117" s="50">
        <v>46041</v>
      </c>
      <c r="M117" s="37">
        <v>46041</v>
      </c>
      <c r="N117" s="52"/>
      <c r="O117" s="52"/>
      <c r="P117" s="36"/>
      <c r="Q117" s="36" t="s">
        <v>109</v>
      </c>
      <c r="R117" s="40"/>
      <c r="S117" s="36"/>
      <c r="T117" s="40"/>
      <c r="U117" s="40"/>
      <c r="V117" s="58" t="s">
        <v>841</v>
      </c>
      <c r="W117" s="37">
        <v>45932</v>
      </c>
      <c r="X117" s="37"/>
      <c r="Y117" s="36">
        <v>9005817036</v>
      </c>
      <c r="Z117" s="38" t="s">
        <v>176</v>
      </c>
      <c r="AA117" s="36" t="s">
        <v>103</v>
      </c>
      <c r="AB117" s="36" t="s">
        <v>169</v>
      </c>
      <c r="AC117" s="100" t="s">
        <v>105</v>
      </c>
      <c r="AD117" s="36" t="s">
        <v>106</v>
      </c>
      <c r="AE117" s="36" t="s">
        <v>842</v>
      </c>
      <c r="AF117" s="36" t="s">
        <v>108</v>
      </c>
      <c r="AG117" s="41" t="s">
        <v>109</v>
      </c>
      <c r="AH117" s="42"/>
      <c r="AI117" s="54" t="str">
        <f t="shared" ca="1" si="23"/>
        <v>NOTIFICACIÓN ELECTRÓNICA EFECTIVA</v>
      </c>
      <c r="AJ117" s="37" t="s">
        <v>99</v>
      </c>
      <c r="AK117" s="37">
        <v>46041</v>
      </c>
      <c r="AL117" s="37" t="s">
        <v>99</v>
      </c>
      <c r="AM117" s="53">
        <f>IF(AK117="","",WORKDAY(AK117,5,FESTIVOS_CO!A:A))</f>
        <v>46048</v>
      </c>
      <c r="AN117" s="37" t="s">
        <v>99</v>
      </c>
      <c r="AO117" s="37">
        <v>46041</v>
      </c>
      <c r="AP117" s="54" t="str">
        <f t="shared" ca="1" si="18"/>
        <v>NO PROCEDE CITACION</v>
      </c>
      <c r="AQ117" s="36"/>
      <c r="AR117" s="43"/>
      <c r="AS117" s="37"/>
      <c r="AT117" s="36"/>
      <c r="AU117" s="37"/>
      <c r="AV117" s="36"/>
      <c r="AW117" s="36"/>
      <c r="AX117" s="37"/>
      <c r="AY117" s="140" t="str">
        <f>IF(AU117="","",WORKDAY(AU117,5,FESTIVOS_CO!A:A))</f>
        <v/>
      </c>
      <c r="AZ117" s="54" t="str">
        <f t="shared" ca="1" si="27"/>
        <v>NO PROCEDE</v>
      </c>
      <c r="BA117" s="55" t="str">
        <f>IF(AX117="","",WORKDAY(AX117,5,FESTIVOS_CO!A:A))</f>
        <v/>
      </c>
      <c r="BB117" s="39"/>
      <c r="BC117" s="40"/>
      <c r="BD117" s="40"/>
      <c r="BE117" s="56" t="str">
        <f t="shared" ca="1" si="16"/>
        <v>NO PROCEDE</v>
      </c>
      <c r="BF117" s="37"/>
      <c r="BG117" s="45"/>
      <c r="BH117" s="37"/>
      <c r="BI117" s="36"/>
      <c r="BJ117" s="37"/>
      <c r="BK117" s="36"/>
      <c r="BL117" s="36"/>
      <c r="BM117" s="53" t="str">
        <f>IF(BJ117="","",WORKDAY(BJ117,5,FESTIVOS_CO!A:A))</f>
        <v/>
      </c>
      <c r="BN117" s="57" t="str">
        <f t="shared" ca="1" si="24"/>
        <v>NO PROCEDE</v>
      </c>
      <c r="BO117" s="54" t="str">
        <f t="shared" ca="1" si="25"/>
        <v>NO PROCEDE AVISO</v>
      </c>
      <c r="BP117" s="37"/>
      <c r="BQ117" s="53" t="str">
        <f>IF(BP117="","",WORKDAY(BP117,5,FESTIVOS_CO!A:A))</f>
        <v/>
      </c>
      <c r="BR117" s="37"/>
      <c r="BS117" s="36"/>
      <c r="BT117" s="38"/>
      <c r="BU117" s="58" t="e">
        <f>VLOOKUP(BT117,Hoja2!$C:$D,2,0)</f>
        <v>#N/A</v>
      </c>
      <c r="BV117" s="80" t="str">
        <f>IF(
AND(AO117="",BD117="",BQ117=""),
"EN PROCESO NOTIFICACION / COMUNICACION",
IF(
BT117="",
"NO APLICA",
IF(
BU117=60,
IF(AO117&lt;&gt;"",AO117,IF(BD117&lt;&gt;"",BD117,BQ117))+60,
WORKDAY(
IF(AO117&lt;&gt;"",AO117,IF(BD117&lt;&gt;"",BD117,BQ117)),
BU117,
FESTIVOS_CO!A:A
)
)
))</f>
        <v>NO APLICA</v>
      </c>
      <c r="BW117" s="44"/>
      <c r="BX117" s="53"/>
      <c r="BY117" s="45"/>
      <c r="BZ117" s="37"/>
      <c r="CA117" s="54" t="str">
        <f t="shared" si="26"/>
        <v>PENDIENTE EJECUTORIA</v>
      </c>
      <c r="CB117" s="59" t="str">
        <f t="shared" si="17"/>
        <v/>
      </c>
      <c r="CC117" s="36"/>
      <c r="CD117" s="40"/>
      <c r="CE117" s="46"/>
      <c r="CF117" s="40"/>
      <c r="CG117" s="40"/>
      <c r="CH117" s="40"/>
      <c r="CI117" s="36"/>
      <c r="CJ117" s="47"/>
      <c r="CK117" s="40"/>
      <c r="CL117" s="40"/>
      <c r="CM117" s="40"/>
      <c r="CN117" s="40"/>
    </row>
    <row r="118" spans="1:92" ht="42.75" hidden="1">
      <c r="A118" s="49" t="str">
        <f t="shared" si="19"/>
        <v>TERMINADO PRODUCTO NO CONFORME</v>
      </c>
      <c r="B118" s="58" t="s">
        <v>152</v>
      </c>
      <c r="C118" s="37">
        <v>46041</v>
      </c>
      <c r="D118" s="37"/>
      <c r="E118" s="49" t="str">
        <f t="shared" si="20"/>
        <v>NOTIFICACIÓN ELECTRÓNICA</v>
      </c>
      <c r="F118" s="141">
        <f t="shared" si="21"/>
        <v>46041</v>
      </c>
      <c r="G118" s="49">
        <f t="shared" si="22"/>
        <v>0</v>
      </c>
      <c r="H118" s="51" t="str">
        <f ca="1">IF(
L118="",
"",
IF(
NETWORKDAYS(L118,IF(M118&lt;&gt;"",M118,TODAY()),FESTIVOS_CO!A:A)&gt;2,
"VENCIDO",
IF(
NETWORKDAYS(L118,IF(M118&lt;&gt;"",M118,TODAY()),FESTIVOS_CO!A:A)=2,
"ALERTA",
"A TIEMPO"
)))</f>
        <v>A TIEMPO</v>
      </c>
      <c r="I118" s="90" t="s">
        <v>506</v>
      </c>
      <c r="J118" s="36" t="s">
        <v>843</v>
      </c>
      <c r="K118" s="37">
        <v>46038</v>
      </c>
      <c r="L118" s="50">
        <v>46041</v>
      </c>
      <c r="M118" s="37">
        <v>46041</v>
      </c>
      <c r="N118" s="52"/>
      <c r="O118" s="52"/>
      <c r="P118" s="36"/>
      <c r="Q118" s="36" t="s">
        <v>109</v>
      </c>
      <c r="R118" s="40"/>
      <c r="S118" s="36"/>
      <c r="T118" s="40"/>
      <c r="U118" s="40"/>
      <c r="V118" s="58" t="s">
        <v>844</v>
      </c>
      <c r="W118" s="37">
        <v>45932</v>
      </c>
      <c r="X118" s="37"/>
      <c r="Y118" s="36">
        <v>9005817036</v>
      </c>
      <c r="Z118" s="38" t="s">
        <v>176</v>
      </c>
      <c r="AA118" s="36" t="s">
        <v>103</v>
      </c>
      <c r="AB118" s="36" t="s">
        <v>169</v>
      </c>
      <c r="AC118" s="100" t="s">
        <v>105</v>
      </c>
      <c r="AD118" s="36" t="s">
        <v>106</v>
      </c>
      <c r="AE118" s="36" t="s">
        <v>845</v>
      </c>
      <c r="AF118" s="36" t="s">
        <v>108</v>
      </c>
      <c r="AG118" s="41" t="s">
        <v>109</v>
      </c>
      <c r="AH118" s="42"/>
      <c r="AI118" s="54" t="str">
        <f t="shared" ca="1" si="23"/>
        <v>NOTIFICACIÓN ELECTRÓNICA EFECTIVA</v>
      </c>
      <c r="AJ118" s="37" t="s">
        <v>99</v>
      </c>
      <c r="AK118" s="37">
        <v>46041</v>
      </c>
      <c r="AL118" s="37" t="s">
        <v>99</v>
      </c>
      <c r="AM118" s="53">
        <f>IF(AK118="","",WORKDAY(AK118,5,FESTIVOS_CO!A:A))</f>
        <v>46048</v>
      </c>
      <c r="AN118" s="37" t="s">
        <v>99</v>
      </c>
      <c r="AO118" s="37">
        <v>46041</v>
      </c>
      <c r="AP118" s="54" t="str">
        <f t="shared" ca="1" si="18"/>
        <v>NO PROCEDE CITACION</v>
      </c>
      <c r="AQ118" s="36"/>
      <c r="AR118" s="43"/>
      <c r="AS118" s="37"/>
      <c r="AT118" s="36"/>
      <c r="AU118" s="37"/>
      <c r="AV118" s="36"/>
      <c r="AW118" s="36"/>
      <c r="AX118" s="37"/>
      <c r="AY118" s="140" t="str">
        <f>IF(AU118="","",WORKDAY(AU118,5,FESTIVOS_CO!A:A))</f>
        <v/>
      </c>
      <c r="AZ118" s="54" t="str">
        <f t="shared" ca="1" si="27"/>
        <v>NO PROCEDE</v>
      </c>
      <c r="BA118" s="55" t="str">
        <f>IF(AX118="","",WORKDAY(AX118,5,FESTIVOS_CO!A:A))</f>
        <v/>
      </c>
      <c r="BB118" s="39"/>
      <c r="BC118" s="40"/>
      <c r="BD118" s="40"/>
      <c r="BE118" s="56" t="str">
        <f t="shared" ca="1" si="16"/>
        <v>NO PROCEDE</v>
      </c>
      <c r="BF118" s="37"/>
      <c r="BG118" s="45"/>
      <c r="BH118" s="37"/>
      <c r="BI118" s="36"/>
      <c r="BJ118" s="37"/>
      <c r="BK118" s="36"/>
      <c r="BL118" s="36"/>
      <c r="BM118" s="53" t="str">
        <f>IF(BJ118="","",WORKDAY(BJ118,5,FESTIVOS_CO!A:A))</f>
        <v/>
      </c>
      <c r="BN118" s="57" t="str">
        <f t="shared" ca="1" si="24"/>
        <v>NO PROCEDE</v>
      </c>
      <c r="BO118" s="54" t="str">
        <f t="shared" ca="1" si="25"/>
        <v>NO PROCEDE AVISO</v>
      </c>
      <c r="BP118" s="37"/>
      <c r="BQ118" s="53" t="str">
        <f>IF(BP118="","",WORKDAY(BP118,5,FESTIVOS_CO!A:A))</f>
        <v/>
      </c>
      <c r="BR118" s="37"/>
      <c r="BS118" s="36"/>
      <c r="BT118" s="38"/>
      <c r="BU118" s="58" t="e">
        <f>VLOOKUP(BT118,Hoja2!$C:$D,2,0)</f>
        <v>#N/A</v>
      </c>
      <c r="BV118" s="80" t="str">
        <f>IF(
AND(AO118="",BD118="",BQ118=""),
"EN PROCESO NOTIFICACION / COMUNICACION",
IF(
BT118="",
"NO APLICA",
IF(
BU118=60,
IF(AO118&lt;&gt;"",AO118,IF(BD118&lt;&gt;"",BD118,BQ118))+60,
WORKDAY(
IF(AO118&lt;&gt;"",AO118,IF(BD118&lt;&gt;"",BD118,BQ118)),
BU118,
FESTIVOS_CO!A:A
)
)
))</f>
        <v>NO APLICA</v>
      </c>
      <c r="BW118" s="44"/>
      <c r="BX118" s="53"/>
      <c r="BY118" s="45"/>
      <c r="BZ118" s="37"/>
      <c r="CA118" s="54" t="str">
        <f t="shared" si="26"/>
        <v>PENDIENTE EJECUTORIA</v>
      </c>
      <c r="CB118" s="59" t="str">
        <f t="shared" si="17"/>
        <v/>
      </c>
      <c r="CC118" s="36"/>
      <c r="CD118" s="40"/>
      <c r="CE118" s="46"/>
      <c r="CF118" s="40"/>
      <c r="CG118" s="40"/>
      <c r="CH118" s="40"/>
      <c r="CI118" s="36"/>
      <c r="CJ118" s="47"/>
      <c r="CK118" s="40"/>
      <c r="CL118" s="40"/>
      <c r="CM118" s="40"/>
      <c r="CN118" s="40"/>
    </row>
    <row r="119" spans="1:92" ht="28.5" hidden="1">
      <c r="A119" s="49" t="str">
        <f t="shared" ca="1" si="19"/>
        <v>PENDIENTE HACER EJECUTORIA</v>
      </c>
      <c r="B119" s="58" t="s">
        <v>389</v>
      </c>
      <c r="C119" s="37">
        <v>46041</v>
      </c>
      <c r="D119" s="37"/>
      <c r="E119" s="49" t="str">
        <f t="shared" si="20"/>
        <v>NOTIFICACIÓN ELECTRÓNICA</v>
      </c>
      <c r="F119" s="141">
        <f t="shared" si="21"/>
        <v>46041</v>
      </c>
      <c r="G119" s="49">
        <f t="shared" si="22"/>
        <v>0</v>
      </c>
      <c r="H119" s="51" t="str">
        <f ca="1">IF(
L119="",
"",
IF(
NETWORKDAYS(L119,IF(M119&lt;&gt;"",M119,TODAY()),FESTIVOS_CO!A:A)&gt;2,
"VENCIDO",
IF(
NETWORKDAYS(L119,IF(M119&lt;&gt;"",M119,TODAY()),FESTIVOS_CO!A:A)=2,
"ALERTA",
"A TIEMPO"
)))</f>
        <v>A TIEMPO</v>
      </c>
      <c r="I119" s="62" t="s">
        <v>654</v>
      </c>
      <c r="J119" s="36" t="s">
        <v>846</v>
      </c>
      <c r="K119" s="37">
        <v>46041</v>
      </c>
      <c r="L119" s="50">
        <v>46041</v>
      </c>
      <c r="M119" s="37">
        <v>46041</v>
      </c>
      <c r="N119" s="52"/>
      <c r="O119" s="52"/>
      <c r="P119" s="36"/>
      <c r="Q119" s="36" t="s">
        <v>99</v>
      </c>
      <c r="R119" s="40"/>
      <c r="S119" s="36"/>
      <c r="T119" s="40"/>
      <c r="U119" s="62" t="s">
        <v>100</v>
      </c>
      <c r="V119" s="81" t="s">
        <v>847</v>
      </c>
      <c r="W119" s="63">
        <v>45932</v>
      </c>
      <c r="X119" s="63"/>
      <c r="Y119" s="40">
        <v>900581703</v>
      </c>
      <c r="Z119" s="38" t="s">
        <v>848</v>
      </c>
      <c r="AA119" s="40" t="s">
        <v>849</v>
      </c>
      <c r="AB119" s="40" t="s">
        <v>268</v>
      </c>
      <c r="AC119" s="64" t="s">
        <v>850</v>
      </c>
      <c r="AD119" s="40" t="s">
        <v>106</v>
      </c>
      <c r="AE119" s="40" t="s">
        <v>851</v>
      </c>
      <c r="AF119" s="40" t="s">
        <v>108</v>
      </c>
      <c r="AG119" s="41" t="s">
        <v>109</v>
      </c>
      <c r="AH119" s="42"/>
      <c r="AI119" s="54" t="str">
        <f t="shared" ca="1" si="23"/>
        <v>NOTIFICACIÓN ELECTRÓNICA EFECTIVA</v>
      </c>
      <c r="AJ119" s="37" t="s">
        <v>99</v>
      </c>
      <c r="AK119" s="37">
        <v>46041</v>
      </c>
      <c r="AL119" s="37" t="s">
        <v>99</v>
      </c>
      <c r="AM119" s="53">
        <f>IF(AK119="","",WORKDAY(AK119,5,FESTIVOS_CO!A:A))</f>
        <v>46048</v>
      </c>
      <c r="AN119" s="37" t="s">
        <v>99</v>
      </c>
      <c r="AO119" s="37">
        <v>46041</v>
      </c>
      <c r="AP119" s="54" t="str">
        <f t="shared" ca="1" si="18"/>
        <v>NO PROCEDE CITACION</v>
      </c>
      <c r="AQ119" s="36"/>
      <c r="AR119" s="43"/>
      <c r="AS119" s="37"/>
      <c r="AT119" s="36"/>
      <c r="AU119" s="37"/>
      <c r="AV119" s="36"/>
      <c r="AW119" s="36"/>
      <c r="AX119" s="37"/>
      <c r="AY119" s="140" t="str">
        <f>IF(AU119="","",WORKDAY(AU119,5,FESTIVOS_CO!A:A))</f>
        <v/>
      </c>
      <c r="AZ119" s="54" t="str">
        <f t="shared" ca="1" si="27"/>
        <v>NO PROCEDE</v>
      </c>
      <c r="BA119" s="55" t="str">
        <f>IF(AX119="","",WORKDAY(AX119,5,FESTIVOS_CO!A:A))</f>
        <v/>
      </c>
      <c r="BB119" s="39"/>
      <c r="BC119" s="40"/>
      <c r="BD119" s="40"/>
      <c r="BE119" s="56" t="str">
        <f t="shared" ca="1" si="16"/>
        <v>NO PROCEDE</v>
      </c>
      <c r="BF119" s="37"/>
      <c r="BG119" s="45"/>
      <c r="BH119" s="37"/>
      <c r="BI119" s="36"/>
      <c r="BJ119" s="37"/>
      <c r="BK119" s="36"/>
      <c r="BL119" s="36"/>
      <c r="BM119" s="53" t="str">
        <f>IF(BJ119="","",WORKDAY(BJ119,5,FESTIVOS_CO!A:A))</f>
        <v/>
      </c>
      <c r="BN119" s="57" t="str">
        <f t="shared" ca="1" si="24"/>
        <v>NO PROCEDE</v>
      </c>
      <c r="BO119" s="54" t="str">
        <f t="shared" ca="1" si="25"/>
        <v>NO PROCEDE AVISO</v>
      </c>
      <c r="BP119" s="37"/>
      <c r="BQ119" s="53" t="str">
        <f>IF(BP119="","",WORKDAY(BP119,5,FESTIVOS_CO!A:A))</f>
        <v/>
      </c>
      <c r="BR119" s="37"/>
      <c r="BS119" s="36" t="s">
        <v>99</v>
      </c>
      <c r="BT119" s="38" t="s">
        <v>228</v>
      </c>
      <c r="BU119" s="58">
        <f>VLOOKUP(BT119,Hoja2!$C:$D,2,0)</f>
        <v>10</v>
      </c>
      <c r="BV119" s="80">
        <f>IF(
AND(AO119="",BD119="",BQ119=""),
"EN PROCESO NOTIFICACION / COMUNICACION",
IF(
BT119="",
"NO APLICA",
IF(
BU119=60,
IF(AO119&lt;&gt;"",AO119,IF(BD119&lt;&gt;"",BD119,BQ119))+60,
WORKDAY(
IF(AO119&lt;&gt;"",AO119,IF(BD119&lt;&gt;"",BD119,BQ119)),
BU119,
FESTIVOS_CO!A:A
)
)
))</f>
        <v>46055</v>
      </c>
      <c r="BW119" s="36" t="s">
        <v>99</v>
      </c>
      <c r="BX119" s="53"/>
      <c r="BY119" s="45"/>
      <c r="BZ119" s="37"/>
      <c r="CA119" s="54" t="str">
        <f t="shared" si="26"/>
        <v>PENDIENTE HACER EJECUTORIA</v>
      </c>
      <c r="CB119" s="59" t="str">
        <f t="shared" si="17"/>
        <v/>
      </c>
      <c r="CC119" s="36"/>
      <c r="CD119" s="40"/>
      <c r="CE119" s="46"/>
      <c r="CF119" s="40"/>
      <c r="CG119" s="40"/>
      <c r="CH119" s="40"/>
      <c r="CI119" s="36"/>
      <c r="CJ119" s="47"/>
      <c r="CK119" s="40"/>
      <c r="CL119" s="40"/>
      <c r="CM119" s="40"/>
      <c r="CN119" s="40"/>
    </row>
    <row r="120" spans="1:92" ht="28.5" hidden="1">
      <c r="A120" s="49" t="str">
        <f t="shared" ca="1" si="19"/>
        <v>PENDIENTE HACER EJECUTORIA</v>
      </c>
      <c r="B120" s="58" t="s">
        <v>389</v>
      </c>
      <c r="C120" s="37">
        <v>46041</v>
      </c>
      <c r="D120" s="37"/>
      <c r="E120" s="49" t="str">
        <f t="shared" si="20"/>
        <v>NOTIFICACIÓN ELECTRÓNICA</v>
      </c>
      <c r="F120" s="141">
        <f t="shared" si="21"/>
        <v>46041</v>
      </c>
      <c r="G120" s="49">
        <f t="shared" si="22"/>
        <v>0</v>
      </c>
      <c r="H120" s="51" t="str">
        <f ca="1">IF(
L120="",
"",
IF(
NETWORKDAYS(L120,IF(M120&lt;&gt;"",M120,TODAY()),FESTIVOS_CO!A:A)&gt;2,
"VENCIDO",
IF(
NETWORKDAYS(L120,IF(M120&lt;&gt;"",M120,TODAY()),FESTIVOS_CO!A:A)=2,
"ALERTA",
"A TIEMPO"
)))</f>
        <v>A TIEMPO</v>
      </c>
      <c r="I120" s="62" t="s">
        <v>654</v>
      </c>
      <c r="J120" s="36" t="s">
        <v>852</v>
      </c>
      <c r="K120" s="37">
        <v>46041</v>
      </c>
      <c r="L120" s="50">
        <v>46041</v>
      </c>
      <c r="M120" s="37">
        <v>46041</v>
      </c>
      <c r="N120" s="52"/>
      <c r="O120" s="52"/>
      <c r="P120" s="36"/>
      <c r="Q120" s="36" t="s">
        <v>99</v>
      </c>
      <c r="R120" s="40"/>
      <c r="S120" s="36"/>
      <c r="T120" s="40"/>
      <c r="U120" s="62" t="s">
        <v>100</v>
      </c>
      <c r="V120" s="81" t="s">
        <v>853</v>
      </c>
      <c r="W120" s="63">
        <v>45932</v>
      </c>
      <c r="X120" s="63"/>
      <c r="Y120" s="40">
        <v>900581703</v>
      </c>
      <c r="Z120" s="38" t="s">
        <v>848</v>
      </c>
      <c r="AA120" s="40" t="s">
        <v>849</v>
      </c>
      <c r="AB120" s="40" t="s">
        <v>268</v>
      </c>
      <c r="AC120" s="64" t="s">
        <v>850</v>
      </c>
      <c r="AD120" s="40" t="s">
        <v>106</v>
      </c>
      <c r="AE120" s="40" t="s">
        <v>854</v>
      </c>
      <c r="AF120" s="40" t="s">
        <v>108</v>
      </c>
      <c r="AG120" s="41" t="s">
        <v>109</v>
      </c>
      <c r="AH120" s="42"/>
      <c r="AI120" s="54" t="str">
        <f t="shared" ca="1" si="23"/>
        <v>NOTIFICACIÓN ELECTRÓNICA EFECTIVA</v>
      </c>
      <c r="AJ120" s="37" t="s">
        <v>99</v>
      </c>
      <c r="AK120" s="37">
        <v>46041</v>
      </c>
      <c r="AL120" s="37" t="s">
        <v>99</v>
      </c>
      <c r="AM120" s="53">
        <f>IF(AK120="","",WORKDAY(AK120,5,FESTIVOS_CO!A:A))</f>
        <v>46048</v>
      </c>
      <c r="AN120" s="37" t="s">
        <v>99</v>
      </c>
      <c r="AO120" s="37">
        <v>46041</v>
      </c>
      <c r="AP120" s="54" t="str">
        <f t="shared" ca="1" si="18"/>
        <v>NO PROCEDE CITACION</v>
      </c>
      <c r="AQ120" s="36"/>
      <c r="AR120" s="43"/>
      <c r="AS120" s="37"/>
      <c r="AT120" s="36"/>
      <c r="AU120" s="37"/>
      <c r="AV120" s="36"/>
      <c r="AW120" s="36"/>
      <c r="AX120" s="37"/>
      <c r="AY120" s="140" t="str">
        <f>IF(AU120="","",WORKDAY(AU120,5,FESTIVOS_CO!A:A))</f>
        <v/>
      </c>
      <c r="AZ120" s="54" t="str">
        <f t="shared" ca="1" si="27"/>
        <v>NO PROCEDE</v>
      </c>
      <c r="BA120" s="55" t="str">
        <f>IF(AX120="","",WORKDAY(AX120,5,FESTIVOS_CO!A:A))</f>
        <v/>
      </c>
      <c r="BB120" s="39"/>
      <c r="BC120" s="40"/>
      <c r="BD120" s="40"/>
      <c r="BE120" s="56" t="str">
        <f t="shared" ca="1" si="16"/>
        <v>NO PROCEDE</v>
      </c>
      <c r="BF120" s="37"/>
      <c r="BG120" s="45"/>
      <c r="BH120" s="37"/>
      <c r="BI120" s="36"/>
      <c r="BJ120" s="37"/>
      <c r="BK120" s="36"/>
      <c r="BL120" s="36"/>
      <c r="BM120" s="53" t="str">
        <f>IF(BJ120="","",WORKDAY(BJ120,5,FESTIVOS_CO!A:A))</f>
        <v/>
      </c>
      <c r="BN120" s="57" t="str">
        <f t="shared" ca="1" si="24"/>
        <v>NO PROCEDE</v>
      </c>
      <c r="BO120" s="54" t="str">
        <f t="shared" ca="1" si="25"/>
        <v>NO PROCEDE AVISO</v>
      </c>
      <c r="BP120" s="37"/>
      <c r="BQ120" s="53" t="str">
        <f>IF(BP120="","",WORKDAY(BP120,5,FESTIVOS_CO!A:A))</f>
        <v/>
      </c>
      <c r="BR120" s="37"/>
      <c r="BS120" s="36" t="s">
        <v>99</v>
      </c>
      <c r="BT120" s="38" t="s">
        <v>228</v>
      </c>
      <c r="BU120" s="58">
        <f>VLOOKUP(BT120,Hoja2!$C:$D,2,0)</f>
        <v>10</v>
      </c>
      <c r="BV120" s="80">
        <f>IF(
AND(AO120="",BD120="",BQ120=""),
"EN PROCESO NOTIFICACION / COMUNICACION",
IF(
BT120="",
"NO APLICA",
IF(
BU120=60,
IF(AO120&lt;&gt;"",AO120,IF(BD120&lt;&gt;"",BD120,BQ120))+60,
WORKDAY(
IF(AO120&lt;&gt;"",AO120,IF(BD120&lt;&gt;"",BD120,BQ120)),
BU120,
FESTIVOS_CO!A:A
)
)
))</f>
        <v>46055</v>
      </c>
      <c r="BW120" s="36" t="s">
        <v>99</v>
      </c>
      <c r="BX120" s="53"/>
      <c r="BY120" s="45"/>
      <c r="BZ120" s="37"/>
      <c r="CA120" s="54" t="str">
        <f t="shared" si="26"/>
        <v>PENDIENTE HACER EJECUTORIA</v>
      </c>
      <c r="CB120" s="59" t="str">
        <f t="shared" si="17"/>
        <v/>
      </c>
      <c r="CC120" s="36"/>
      <c r="CD120" s="40"/>
      <c r="CE120" s="46"/>
      <c r="CF120" s="40"/>
      <c r="CG120" s="40"/>
      <c r="CH120" s="40"/>
      <c r="CI120" s="36"/>
      <c r="CJ120" s="47"/>
      <c r="CK120" s="40"/>
      <c r="CL120" s="40"/>
      <c r="CM120" s="40"/>
      <c r="CN120" s="40"/>
    </row>
    <row r="121" spans="1:92" ht="28.5" hidden="1">
      <c r="A121" s="49" t="str">
        <f t="shared" ca="1" si="19"/>
        <v>PENDIENTE HACER EJECUTORIA</v>
      </c>
      <c r="B121" s="58" t="s">
        <v>389</v>
      </c>
      <c r="C121" s="37">
        <v>46041</v>
      </c>
      <c r="D121" s="37"/>
      <c r="E121" s="49" t="str">
        <f t="shared" si="20"/>
        <v>NOTIFICACIÓN ELECTRÓNICA</v>
      </c>
      <c r="F121" s="141">
        <f t="shared" si="21"/>
        <v>46041</v>
      </c>
      <c r="G121" s="49">
        <f t="shared" si="22"/>
        <v>0</v>
      </c>
      <c r="H121" s="51" t="str">
        <f ca="1">IF(
L121="",
"",
IF(
NETWORKDAYS(L121,IF(M121&lt;&gt;"",M121,TODAY()),FESTIVOS_CO!A:A)&gt;2,
"VENCIDO",
IF(
NETWORKDAYS(L121,IF(M121&lt;&gt;"",M121,TODAY()),FESTIVOS_CO!A:A)=2,
"ALERTA",
"A TIEMPO"
)))</f>
        <v>A TIEMPO</v>
      </c>
      <c r="I121" s="62" t="s">
        <v>654</v>
      </c>
      <c r="J121" s="36" t="s">
        <v>855</v>
      </c>
      <c r="K121" s="37">
        <v>46041</v>
      </c>
      <c r="L121" s="50">
        <v>46041</v>
      </c>
      <c r="M121" s="37">
        <v>46041</v>
      </c>
      <c r="N121" s="52"/>
      <c r="O121" s="52"/>
      <c r="P121" s="36"/>
      <c r="Q121" s="36" t="s">
        <v>99</v>
      </c>
      <c r="R121" s="40"/>
      <c r="S121" s="36"/>
      <c r="T121" s="40"/>
      <c r="U121" s="62" t="s">
        <v>100</v>
      </c>
      <c r="V121" s="81" t="s">
        <v>856</v>
      </c>
      <c r="W121" s="63">
        <v>45932</v>
      </c>
      <c r="X121" s="63"/>
      <c r="Y121" s="40">
        <v>900581703</v>
      </c>
      <c r="Z121" s="38" t="s">
        <v>848</v>
      </c>
      <c r="AA121" s="40" t="s">
        <v>849</v>
      </c>
      <c r="AB121" s="40" t="s">
        <v>268</v>
      </c>
      <c r="AC121" s="64" t="s">
        <v>850</v>
      </c>
      <c r="AD121" s="40" t="s">
        <v>106</v>
      </c>
      <c r="AE121" s="40" t="s">
        <v>857</v>
      </c>
      <c r="AF121" s="40" t="s">
        <v>108</v>
      </c>
      <c r="AG121" s="41" t="s">
        <v>109</v>
      </c>
      <c r="AH121" s="42"/>
      <c r="AI121" s="54" t="str">
        <f t="shared" ca="1" si="23"/>
        <v>NOTIFICACIÓN ELECTRÓNICA EFECTIVA</v>
      </c>
      <c r="AJ121" s="37" t="s">
        <v>99</v>
      </c>
      <c r="AK121" s="37">
        <v>46041</v>
      </c>
      <c r="AL121" s="37" t="s">
        <v>99</v>
      </c>
      <c r="AM121" s="53">
        <f>IF(AK121="","",WORKDAY(AK121,5,FESTIVOS_CO!A:A))</f>
        <v>46048</v>
      </c>
      <c r="AN121" s="37" t="s">
        <v>99</v>
      </c>
      <c r="AO121" s="37">
        <v>46041</v>
      </c>
      <c r="AP121" s="54" t="str">
        <f t="shared" ca="1" si="18"/>
        <v>NO PROCEDE CITACION</v>
      </c>
      <c r="AQ121" s="36"/>
      <c r="AR121" s="43"/>
      <c r="AS121" s="37"/>
      <c r="AT121" s="36"/>
      <c r="AU121" s="37"/>
      <c r="AV121" s="36"/>
      <c r="AW121" s="36"/>
      <c r="AX121" s="37"/>
      <c r="AY121" s="140" t="str">
        <f>IF(AU121="","",WORKDAY(AU121,5,FESTIVOS_CO!A:A))</f>
        <v/>
      </c>
      <c r="AZ121" s="54" t="str">
        <f t="shared" ca="1" si="27"/>
        <v>NO PROCEDE</v>
      </c>
      <c r="BA121" s="55" t="str">
        <f>IF(AX121="","",WORKDAY(AX121,5,FESTIVOS_CO!A:A))</f>
        <v/>
      </c>
      <c r="BB121" s="39"/>
      <c r="BC121" s="40"/>
      <c r="BD121" s="40"/>
      <c r="BE121" s="56" t="str">
        <f t="shared" ref="BE121:BE166" ca="1" si="28">IF(AZ121="NO PROCEDE",
"NO PROCEDE",IF(OR(AZ121="HACER AVISO",BB121="NO"),
"HACER AVISO",
"NO APLICA"))</f>
        <v>NO PROCEDE</v>
      </c>
      <c r="BF121" s="37"/>
      <c r="BG121" s="45"/>
      <c r="BH121" s="37"/>
      <c r="BI121" s="36"/>
      <c r="BJ121" s="37"/>
      <c r="BK121" s="36"/>
      <c r="BL121" s="36"/>
      <c r="BM121" s="53" t="str">
        <f>IF(BJ121="","",WORKDAY(BJ121,5,FESTIVOS_CO!A:A))</f>
        <v/>
      </c>
      <c r="BN121" s="57" t="str">
        <f t="shared" ca="1" si="24"/>
        <v>NO PROCEDE</v>
      </c>
      <c r="BO121" s="54" t="str">
        <f t="shared" ca="1" si="25"/>
        <v>NO PROCEDE AVISO</v>
      </c>
      <c r="BP121" s="37"/>
      <c r="BQ121" s="53" t="str">
        <f>IF(BP121="","",WORKDAY(BP121,5,FESTIVOS_CO!A:A))</f>
        <v/>
      </c>
      <c r="BR121" s="37"/>
      <c r="BS121" s="36" t="s">
        <v>99</v>
      </c>
      <c r="BT121" s="38" t="s">
        <v>228</v>
      </c>
      <c r="BU121" s="58">
        <f>VLOOKUP(BT121,Hoja2!$C:$D,2,0)</f>
        <v>10</v>
      </c>
      <c r="BV121" s="80">
        <f>IF(
AND(AO121="",BD121="",BQ121=""),
"EN PROCESO NOTIFICACION / COMUNICACION",
IF(
BT121="",
"NO APLICA",
IF(
BU121=60,
IF(AO121&lt;&gt;"",AO121,IF(BD121&lt;&gt;"",BD121,BQ121))+60,
WORKDAY(
IF(AO121&lt;&gt;"",AO121,IF(BD121&lt;&gt;"",BD121,BQ121)),
BU121,
FESTIVOS_CO!A:A
)
)
))</f>
        <v>46055</v>
      </c>
      <c r="BW121" s="36" t="s">
        <v>99</v>
      </c>
      <c r="BX121" s="53"/>
      <c r="BY121" s="45"/>
      <c r="BZ121" s="37"/>
      <c r="CA121" s="54" t="str">
        <f t="shared" si="26"/>
        <v>PENDIENTE HACER EJECUTORIA</v>
      </c>
      <c r="CB121" s="59" t="str">
        <f t="shared" ref="CB121:CB166" si="29">IF(CC121="NO",
"NO APLICA",
IF(CC121="SI",
IF(COUNTBLANK(CC121:CH121)&gt;0,
"PENDIENTE MEMORANDO",
"MEMORANDOS ENVIADOS"
),
IF(CI121="NO",
"NO APLICA",
IF(CI121="SI",
IF(COUNTBLANK(CJ121:CN121)&gt;0,
"PENDIENTES OFICIOS",
"OFICIOS ENVIADOS"
),
""
)
)
))</f>
        <v/>
      </c>
      <c r="CC121" s="36"/>
      <c r="CD121" s="40"/>
      <c r="CE121" s="46"/>
      <c r="CF121" s="40"/>
      <c r="CG121" s="40"/>
      <c r="CH121" s="40"/>
      <c r="CI121" s="36"/>
      <c r="CJ121" s="47"/>
      <c r="CK121" s="40"/>
      <c r="CL121" s="40"/>
      <c r="CM121" s="40"/>
      <c r="CN121" s="40"/>
    </row>
    <row r="122" spans="1:92" ht="28.5" hidden="1">
      <c r="A122" s="49" t="str">
        <f t="shared" ca="1" si="19"/>
        <v>PENDIENTE EJECUTORIA</v>
      </c>
      <c r="B122" s="58" t="s">
        <v>196</v>
      </c>
      <c r="C122" s="37"/>
      <c r="D122" s="37"/>
      <c r="E122" s="49" t="str">
        <f t="shared" si="20"/>
        <v>NOTIFICACIÓN ELECTRÓNICA</v>
      </c>
      <c r="F122" s="141">
        <f t="shared" si="21"/>
        <v>46041</v>
      </c>
      <c r="G122" s="49" t="str">
        <f t="shared" si="22"/>
        <v/>
      </c>
      <c r="H122" s="51" t="str">
        <f ca="1">IF(
L122="",
"",
IF(
NETWORKDAYS(L122,IF(M122&lt;&gt;"",M122,TODAY()),FESTIVOS_CO!A:A)&gt;2,
"VENCIDO",
IF(
NETWORKDAYS(L122,IF(M122&lt;&gt;"",M122,TODAY()),FESTIVOS_CO!A:A)=2,
"ALERTA",
"A TIEMPO"
)))</f>
        <v>A TIEMPO</v>
      </c>
      <c r="I122" s="85" t="s">
        <v>164</v>
      </c>
      <c r="J122" s="36" t="s">
        <v>858</v>
      </c>
      <c r="K122" s="37">
        <v>46038</v>
      </c>
      <c r="L122" s="50">
        <v>46041</v>
      </c>
      <c r="M122" s="37">
        <v>46041</v>
      </c>
      <c r="N122" s="52"/>
      <c r="O122" s="52"/>
      <c r="P122" s="36"/>
      <c r="Q122" s="36" t="s">
        <v>99</v>
      </c>
      <c r="R122" s="40"/>
      <c r="S122" s="36"/>
      <c r="T122" s="40"/>
      <c r="U122" s="62" t="s">
        <v>100</v>
      </c>
      <c r="V122" s="81" t="s">
        <v>859</v>
      </c>
      <c r="W122" s="63">
        <v>45932</v>
      </c>
      <c r="X122" s="63"/>
      <c r="Y122" s="40">
        <v>900581703</v>
      </c>
      <c r="Z122" s="38" t="s">
        <v>102</v>
      </c>
      <c r="AA122" s="98" t="s">
        <v>860</v>
      </c>
      <c r="AB122" s="40" t="s">
        <v>268</v>
      </c>
      <c r="AC122" s="97" t="s">
        <v>861</v>
      </c>
      <c r="AD122" s="40" t="s">
        <v>106</v>
      </c>
      <c r="AE122" s="40" t="s">
        <v>862</v>
      </c>
      <c r="AF122" s="40" t="s">
        <v>108</v>
      </c>
      <c r="AG122" s="41" t="s">
        <v>109</v>
      </c>
      <c r="AH122" s="42"/>
      <c r="AI122" s="54" t="str">
        <f t="shared" ca="1" si="23"/>
        <v>NOTIFICACIÓN ELECTRÓNICA EFECTIVA</v>
      </c>
      <c r="AJ122" s="37" t="s">
        <v>99</v>
      </c>
      <c r="AK122" s="37">
        <v>46041</v>
      </c>
      <c r="AL122" s="37" t="s">
        <v>99</v>
      </c>
      <c r="AM122" s="53">
        <f>IF(AK122="","",WORKDAY(AK122,5,FESTIVOS_CO!A:A))</f>
        <v>46048</v>
      </c>
      <c r="AN122" s="37" t="s">
        <v>99</v>
      </c>
      <c r="AO122" s="37">
        <v>46041</v>
      </c>
      <c r="AP122" s="54" t="str">
        <f t="shared" ref="AP122:AP167" ca="1" si="30">IF(
ISNUMBER(SEARCH("PENDIENTE",UPPER(AI122))),
"NO APLICA",
IF(
COUNTBLANK(AJ122:AL122)=COUNTA(AJ122:AL122),
"NO APLICA",
IF(
UPPER(AN122)="SI",
"NO PROCEDE CITACION",
"NOTIFICAR POR CITACION"
)
)
)</f>
        <v>NO PROCEDE CITACION</v>
      </c>
      <c r="AQ122" s="36"/>
      <c r="AR122" s="43"/>
      <c r="AS122" s="37"/>
      <c r="AT122" s="36"/>
      <c r="AU122" s="37"/>
      <c r="AV122" s="36"/>
      <c r="AW122" s="36"/>
      <c r="AX122" s="37"/>
      <c r="AY122" s="140" t="str">
        <f>IF(AU122="","",WORKDAY(AU122,5,FESTIVOS_CO!A:A))</f>
        <v/>
      </c>
      <c r="AZ122" s="54" t="str">
        <f t="shared" ca="1" si="27"/>
        <v>NO PROCEDE</v>
      </c>
      <c r="BA122" s="55" t="str">
        <f>IF(AX122="","",WORKDAY(AX122,5,FESTIVOS_CO!A:A))</f>
        <v/>
      </c>
      <c r="BB122" s="39"/>
      <c r="BC122" s="40"/>
      <c r="BD122" s="40"/>
      <c r="BE122" s="56" t="str">
        <f t="shared" ca="1" si="28"/>
        <v>NO PROCEDE</v>
      </c>
      <c r="BF122" s="37"/>
      <c r="BG122" s="45"/>
      <c r="BH122" s="37"/>
      <c r="BI122" s="36"/>
      <c r="BJ122" s="37"/>
      <c r="BK122" s="36"/>
      <c r="BL122" s="36"/>
      <c r="BM122" s="53" t="str">
        <f>IF(BJ122="","",WORKDAY(BJ122,5,FESTIVOS_CO!A:A))</f>
        <v/>
      </c>
      <c r="BN122" s="57" t="str">
        <f t="shared" ca="1" si="24"/>
        <v>NO PROCEDE</v>
      </c>
      <c r="BO122" s="54" t="str">
        <f t="shared" ca="1" si="25"/>
        <v>NO PROCEDE AVISO</v>
      </c>
      <c r="BP122" s="37"/>
      <c r="BQ122" s="53" t="str">
        <f>IF(BP122="","",WORKDAY(BP122,5,FESTIVOS_CO!A:A))</f>
        <v/>
      </c>
      <c r="BR122" s="37"/>
      <c r="BS122" s="36" t="s">
        <v>99</v>
      </c>
      <c r="BT122" s="38" t="s">
        <v>228</v>
      </c>
      <c r="BU122" s="58">
        <f>VLOOKUP(BT122,Hoja2!$C:$D,2,0)</f>
        <v>10</v>
      </c>
      <c r="BV122" s="80">
        <f>IF(
AND(AO122="",BD122="",BQ122=""),
"EN PROCESO NOTIFICACION / COMUNICACION",
IF(
BT122="",
"NO APLICA",
IF(
BU122=60,
IF(AO122&lt;&gt;"",AO122,IF(BD122&lt;&gt;"",BD122,BQ122))+60,
WORKDAY(
IF(AO122&lt;&gt;"",AO122,IF(BD122&lt;&gt;"",BD122,BQ122)),
BU122,
FESTIVOS_CO!A:A
)
)
))</f>
        <v>46055</v>
      </c>
      <c r="BW122" s="44"/>
      <c r="BX122" s="53"/>
      <c r="BY122" s="45"/>
      <c r="BZ122" s="37"/>
      <c r="CA122" s="54" t="str">
        <f t="shared" si="26"/>
        <v>PENDIENTE EJECUTORIA</v>
      </c>
      <c r="CB122" s="59" t="str">
        <f t="shared" si="29"/>
        <v/>
      </c>
      <c r="CC122" s="36"/>
      <c r="CD122" s="40"/>
      <c r="CE122" s="46"/>
      <c r="CF122" s="40"/>
      <c r="CG122" s="40"/>
      <c r="CH122" s="40"/>
      <c r="CI122" s="36"/>
      <c r="CJ122" s="47"/>
      <c r="CK122" s="40"/>
      <c r="CL122" s="40"/>
      <c r="CM122" s="40"/>
      <c r="CN122" s="40"/>
    </row>
    <row r="123" spans="1:92" ht="28.5" hidden="1">
      <c r="A123" s="49" t="str">
        <f t="shared" ca="1" si="19"/>
        <v>PENDIENTE EJECUTORIA</v>
      </c>
      <c r="B123" s="58" t="s">
        <v>196</v>
      </c>
      <c r="C123" s="37"/>
      <c r="D123" s="115"/>
      <c r="E123" s="49" t="str">
        <f t="shared" si="20"/>
        <v>NOTIFICACIÓN ELECTRÓNICA</v>
      </c>
      <c r="F123" s="141">
        <f t="shared" si="21"/>
        <v>46041</v>
      </c>
      <c r="G123" s="49" t="str">
        <f t="shared" si="22"/>
        <v/>
      </c>
      <c r="H123" s="51" t="str">
        <f ca="1">IF(
L123="",
"",
IF(
NETWORKDAYS(L123,IF(M123&lt;&gt;"",M123,TODAY()),FESTIVOS_CO!A:A)&gt;2,
"VENCIDO",
IF(
NETWORKDAYS(L123,IF(M123&lt;&gt;"",M123,TODAY()),FESTIVOS_CO!A:A)=2,
"ALERTA",
"A TIEMPO"
)))</f>
        <v>A TIEMPO</v>
      </c>
      <c r="I123" s="85" t="s">
        <v>164</v>
      </c>
      <c r="J123" s="36" t="s">
        <v>863</v>
      </c>
      <c r="K123" s="37">
        <v>46038</v>
      </c>
      <c r="L123" s="50">
        <v>46041</v>
      </c>
      <c r="M123" s="37">
        <v>46041</v>
      </c>
      <c r="N123" s="52"/>
      <c r="O123" s="52"/>
      <c r="P123" s="36"/>
      <c r="Q123" s="36" t="s">
        <v>99</v>
      </c>
      <c r="R123" s="40"/>
      <c r="S123" s="36"/>
      <c r="T123" s="40"/>
      <c r="U123" s="62" t="s">
        <v>100</v>
      </c>
      <c r="V123" s="81" t="s">
        <v>864</v>
      </c>
      <c r="W123" s="63">
        <v>45827</v>
      </c>
      <c r="X123" s="63"/>
      <c r="Y123" s="40">
        <v>900581703</v>
      </c>
      <c r="Z123" s="38" t="s">
        <v>102</v>
      </c>
      <c r="AA123" s="98" t="s">
        <v>860</v>
      </c>
      <c r="AB123" s="40" t="s">
        <v>268</v>
      </c>
      <c r="AC123" s="110" t="s">
        <v>861</v>
      </c>
      <c r="AD123" s="40" t="s">
        <v>106</v>
      </c>
      <c r="AE123" s="40" t="s">
        <v>865</v>
      </c>
      <c r="AF123" s="40" t="s">
        <v>108</v>
      </c>
      <c r="AG123" s="41" t="s">
        <v>109</v>
      </c>
      <c r="AH123" s="42"/>
      <c r="AI123" s="54" t="str">
        <f t="shared" ca="1" si="23"/>
        <v>NOTIFICACIÓN ELECTRÓNICA EFECTIVA</v>
      </c>
      <c r="AJ123" s="37" t="s">
        <v>99</v>
      </c>
      <c r="AK123" s="37">
        <v>46041</v>
      </c>
      <c r="AL123" s="37" t="s">
        <v>99</v>
      </c>
      <c r="AM123" s="53">
        <f>IF(AK123="","",WORKDAY(AK123,5,FESTIVOS_CO!A:A))</f>
        <v>46048</v>
      </c>
      <c r="AN123" s="37" t="s">
        <v>99</v>
      </c>
      <c r="AO123" s="37">
        <v>46041</v>
      </c>
      <c r="AP123" s="54" t="str">
        <f t="shared" ca="1" si="30"/>
        <v>NO PROCEDE CITACION</v>
      </c>
      <c r="AQ123" s="36"/>
      <c r="AR123" s="43"/>
      <c r="AS123" s="37"/>
      <c r="AT123" s="36"/>
      <c r="AU123" s="37"/>
      <c r="AV123" s="36"/>
      <c r="AW123" s="36"/>
      <c r="AX123" s="37"/>
      <c r="AY123" s="140" t="str">
        <f>IF(AU123="","",WORKDAY(AU123,5,FESTIVOS_CO!A:A))</f>
        <v/>
      </c>
      <c r="AZ123" s="54" t="str">
        <f t="shared" ca="1" si="27"/>
        <v>NO PROCEDE</v>
      </c>
      <c r="BA123" s="55" t="str">
        <f>IF(AX123="","",WORKDAY(AX123,5,FESTIVOS_CO!A:A))</f>
        <v/>
      </c>
      <c r="BB123" s="39"/>
      <c r="BC123" s="40"/>
      <c r="BD123" s="40"/>
      <c r="BE123" s="56" t="str">
        <f t="shared" ca="1" si="28"/>
        <v>NO PROCEDE</v>
      </c>
      <c r="BF123" s="37"/>
      <c r="BG123" s="45"/>
      <c r="BH123" s="37"/>
      <c r="BI123" s="36"/>
      <c r="BJ123" s="37"/>
      <c r="BK123" s="36"/>
      <c r="BL123" s="36"/>
      <c r="BM123" s="53" t="str">
        <f>IF(BJ123="","",WORKDAY(BJ123,5,FESTIVOS_CO!A:A))</f>
        <v/>
      </c>
      <c r="BN123" s="57" t="str">
        <f t="shared" ca="1" si="24"/>
        <v>NO PROCEDE</v>
      </c>
      <c r="BO123" s="54" t="str">
        <f t="shared" ca="1" si="25"/>
        <v>NO PROCEDE AVISO</v>
      </c>
      <c r="BP123" s="37"/>
      <c r="BQ123" s="53" t="str">
        <f>IF(BP123="","",WORKDAY(BP123,5,FESTIVOS_CO!A:A))</f>
        <v/>
      </c>
      <c r="BR123" s="37"/>
      <c r="BS123" s="36" t="s">
        <v>99</v>
      </c>
      <c r="BT123" s="38" t="s">
        <v>228</v>
      </c>
      <c r="BU123" s="58">
        <f>VLOOKUP(BT123,Hoja2!$C:$D,2,0)</f>
        <v>10</v>
      </c>
      <c r="BV123" s="80">
        <f>IF(
AND(AO123="",BD123="",BQ123=""),
"EN PROCESO NOTIFICACION / COMUNICACION",
IF(
BT123="",
"NO APLICA",
IF(
BU123=60,
IF(AO123&lt;&gt;"",AO123,IF(BD123&lt;&gt;"",BD123,BQ123))+60,
WORKDAY(
IF(AO123&lt;&gt;"",AO123,IF(BD123&lt;&gt;"",BD123,BQ123)),
BU123,
FESTIVOS_CO!A:A
)
)
))</f>
        <v>46055</v>
      </c>
      <c r="BW123" s="44"/>
      <c r="BX123" s="53"/>
      <c r="BY123" s="45"/>
      <c r="BZ123" s="37"/>
      <c r="CA123" s="54" t="str">
        <f t="shared" si="26"/>
        <v>PENDIENTE EJECUTORIA</v>
      </c>
      <c r="CB123" s="59" t="str">
        <f t="shared" si="29"/>
        <v/>
      </c>
      <c r="CC123" s="36"/>
      <c r="CD123" s="40"/>
      <c r="CE123" s="46"/>
      <c r="CF123" s="40"/>
      <c r="CG123" s="40"/>
      <c r="CH123" s="40"/>
      <c r="CI123" s="36"/>
      <c r="CJ123" s="47"/>
      <c r="CK123" s="40"/>
      <c r="CL123" s="40"/>
      <c r="CM123" s="40"/>
      <c r="CN123" s="40"/>
    </row>
    <row r="124" spans="1:92" ht="28.5" hidden="1">
      <c r="A124" s="49" t="str">
        <f t="shared" ca="1" si="19"/>
        <v>PENDIENTE EJECUTORIA</v>
      </c>
      <c r="B124" s="58" t="s">
        <v>485</v>
      </c>
      <c r="C124" s="37"/>
      <c r="D124" s="37"/>
      <c r="E124" s="49" t="str">
        <f t="shared" si="20"/>
        <v>NOTIFICACIÓN ELECTRÓNICA</v>
      </c>
      <c r="F124" s="141">
        <f t="shared" si="21"/>
        <v>46042</v>
      </c>
      <c r="G124" s="49" t="str">
        <f t="shared" si="22"/>
        <v/>
      </c>
      <c r="H124" s="51" t="str">
        <f ca="1">IF(
L124="",
"",
IF(
NETWORKDAYS(L124,IF(M124&lt;&gt;"",M124,TODAY()),FESTIVOS_CO!A:A)&gt;2,
"VENCIDO",
IF(
NETWORKDAYS(L124,IF(M124&lt;&gt;"",M124,TODAY()),FESTIVOS_CO!A:A)=2,
"ALERTA",
"A TIEMPO"
)))</f>
        <v>ALERTA</v>
      </c>
      <c r="I124" s="62" t="s">
        <v>866</v>
      </c>
      <c r="J124" s="36" t="s">
        <v>867</v>
      </c>
      <c r="K124" s="37">
        <v>46038</v>
      </c>
      <c r="L124" s="50">
        <v>46041</v>
      </c>
      <c r="M124" s="37">
        <v>46042</v>
      </c>
      <c r="N124" s="52"/>
      <c r="O124" s="52"/>
      <c r="P124" s="36"/>
      <c r="Q124" s="36" t="s">
        <v>99</v>
      </c>
      <c r="R124" s="40"/>
      <c r="S124" s="36"/>
      <c r="T124" s="40"/>
      <c r="U124" s="62" t="s">
        <v>100</v>
      </c>
      <c r="V124" s="81" t="s">
        <v>868</v>
      </c>
      <c r="W124" s="63">
        <v>45932</v>
      </c>
      <c r="X124" s="63"/>
      <c r="Y124" s="40">
        <v>900581703</v>
      </c>
      <c r="Z124" s="38" t="s">
        <v>848</v>
      </c>
      <c r="AA124" s="96" t="s">
        <v>103</v>
      </c>
      <c r="AB124" s="40" t="s">
        <v>169</v>
      </c>
      <c r="AC124" s="96" t="s">
        <v>105</v>
      </c>
      <c r="AD124" s="40" t="s">
        <v>106</v>
      </c>
      <c r="AE124" s="40" t="s">
        <v>869</v>
      </c>
      <c r="AF124" s="40" t="s">
        <v>108</v>
      </c>
      <c r="AG124" s="41" t="s">
        <v>109</v>
      </c>
      <c r="AH124" s="42"/>
      <c r="AI124" s="54" t="str">
        <f t="shared" ca="1" si="23"/>
        <v>NOTIFICACIÓN ELECTRÓNICA EFECTIVA</v>
      </c>
      <c r="AJ124" s="37" t="s">
        <v>99</v>
      </c>
      <c r="AK124" s="37">
        <v>46042</v>
      </c>
      <c r="AL124" s="37" t="s">
        <v>99</v>
      </c>
      <c r="AM124" s="53">
        <f>IF(AK124="","",WORKDAY(AK124,5,FESTIVOS_CO!A:A))</f>
        <v>46049</v>
      </c>
      <c r="AN124" s="37" t="s">
        <v>99</v>
      </c>
      <c r="AO124" s="37">
        <v>46042</v>
      </c>
      <c r="AP124" s="54" t="str">
        <f t="shared" ca="1" si="30"/>
        <v>NO PROCEDE CITACION</v>
      </c>
      <c r="AQ124" s="36"/>
      <c r="AR124" s="43"/>
      <c r="AS124" s="37"/>
      <c r="AT124" s="36"/>
      <c r="AU124" s="37"/>
      <c r="AV124" s="36"/>
      <c r="AW124" s="36"/>
      <c r="AX124" s="37"/>
      <c r="AY124" s="140" t="str">
        <f>IF(AU124="","",WORKDAY(AU124,5,FESTIVOS_CO!A:A))</f>
        <v/>
      </c>
      <c r="AZ124" s="54" t="str">
        <f t="shared" ca="1" si="27"/>
        <v>NO PROCEDE</v>
      </c>
      <c r="BA124" s="55" t="str">
        <f>IF(AX124="","",WORKDAY(AX124,5,FESTIVOS_CO!A:A))</f>
        <v/>
      </c>
      <c r="BB124" s="39"/>
      <c r="BC124" s="40"/>
      <c r="BD124" s="40"/>
      <c r="BE124" s="56" t="str">
        <f t="shared" ca="1" si="28"/>
        <v>NO PROCEDE</v>
      </c>
      <c r="BF124" s="37"/>
      <c r="BG124" s="45"/>
      <c r="BH124" s="37"/>
      <c r="BI124" s="36"/>
      <c r="BJ124" s="37"/>
      <c r="BK124" s="36"/>
      <c r="BL124" s="36"/>
      <c r="BM124" s="53" t="str">
        <f>IF(BJ124="","",WORKDAY(BJ124,5,FESTIVOS_CO!A:A))</f>
        <v/>
      </c>
      <c r="BN124" s="57" t="str">
        <f t="shared" ca="1" si="24"/>
        <v>NO PROCEDE</v>
      </c>
      <c r="BO124" s="54" t="str">
        <f t="shared" ca="1" si="25"/>
        <v>NO PROCEDE AVISO</v>
      </c>
      <c r="BP124" s="37"/>
      <c r="BQ124" s="53" t="str">
        <f>IF(BP124="","",WORKDAY(BP124,5,FESTIVOS_CO!A:A))</f>
        <v/>
      </c>
      <c r="BR124" s="37"/>
      <c r="BS124" s="36" t="s">
        <v>99</v>
      </c>
      <c r="BT124" s="38" t="s">
        <v>228</v>
      </c>
      <c r="BU124" s="58">
        <f>VLOOKUP(BT124,Hoja2!$C:$D,2,0)</f>
        <v>10</v>
      </c>
      <c r="BV124" s="80">
        <f>IF(
AND(AO124="",BD124="",BQ124=""),
"EN PROCESO NOTIFICACION / COMUNICACION",
IF(
BT124="",
"NO APLICA",
IF(
BU124=60,
IF(AO124&lt;&gt;"",AO124,IF(BD124&lt;&gt;"",BD124,BQ124))+60,
WORKDAY(
IF(AO124&lt;&gt;"",AO124,IF(BD124&lt;&gt;"",BD124,BQ124)),
BU124,
FESTIVOS_CO!A:A
)
)
))</f>
        <v>46056</v>
      </c>
      <c r="BW124" s="44"/>
      <c r="BX124" s="53"/>
      <c r="BY124" s="45"/>
      <c r="BZ124" s="37"/>
      <c r="CA124" s="54" t="str">
        <f t="shared" si="26"/>
        <v>PENDIENTE EJECUTORIA</v>
      </c>
      <c r="CB124" s="59" t="str">
        <f t="shared" si="29"/>
        <v/>
      </c>
      <c r="CC124" s="36"/>
      <c r="CD124" s="40"/>
      <c r="CE124" s="46"/>
      <c r="CF124" s="40"/>
      <c r="CG124" s="40"/>
      <c r="CH124" s="40"/>
      <c r="CI124" s="36"/>
      <c r="CJ124" s="47"/>
      <c r="CK124" s="40"/>
      <c r="CL124" s="40"/>
      <c r="CM124" s="40"/>
      <c r="CN124" s="40"/>
    </row>
    <row r="125" spans="1:92" ht="28.5" hidden="1">
      <c r="A125" s="49" t="str">
        <f t="shared" ca="1" si="19"/>
        <v>PENDIENTE EJECUTORIA</v>
      </c>
      <c r="B125" s="58" t="s">
        <v>485</v>
      </c>
      <c r="C125" s="37"/>
      <c r="D125" s="37"/>
      <c r="E125" s="49" t="str">
        <f t="shared" si="20"/>
        <v>NOTIFICACIÓN ELECTRÓNICA</v>
      </c>
      <c r="F125" s="141">
        <f t="shared" si="21"/>
        <v>46042</v>
      </c>
      <c r="G125" s="49" t="str">
        <f t="shared" si="22"/>
        <v/>
      </c>
      <c r="H125" s="51" t="str">
        <f ca="1">IF(
L125="",
"",
IF(
NETWORKDAYS(L125,IF(M125&lt;&gt;"",M125,TODAY()),FESTIVOS_CO!A:A)&gt;2,
"VENCIDO",
IF(
NETWORKDAYS(L125,IF(M125&lt;&gt;"",M125,TODAY()),FESTIVOS_CO!A:A)=2,
"ALERTA",
"A TIEMPO"
)))</f>
        <v>ALERTA</v>
      </c>
      <c r="I125" s="62" t="s">
        <v>866</v>
      </c>
      <c r="J125" s="36" t="s">
        <v>870</v>
      </c>
      <c r="K125" s="37">
        <v>46038</v>
      </c>
      <c r="L125" s="50">
        <v>46041</v>
      </c>
      <c r="M125" s="37">
        <v>46042</v>
      </c>
      <c r="N125" s="52"/>
      <c r="O125" s="52"/>
      <c r="P125" s="36"/>
      <c r="Q125" s="36" t="s">
        <v>99</v>
      </c>
      <c r="R125" s="40"/>
      <c r="S125" s="36"/>
      <c r="T125" s="40"/>
      <c r="U125" s="62" t="s">
        <v>100</v>
      </c>
      <c r="V125" s="81" t="s">
        <v>871</v>
      </c>
      <c r="W125" s="96" t="s">
        <v>103</v>
      </c>
      <c r="X125" s="96"/>
      <c r="Y125" s="40">
        <v>900581703</v>
      </c>
      <c r="Z125" s="38" t="s">
        <v>848</v>
      </c>
      <c r="AA125" s="96" t="s">
        <v>103</v>
      </c>
      <c r="AB125" s="40" t="s">
        <v>169</v>
      </c>
      <c r="AC125" s="96" t="s">
        <v>105</v>
      </c>
      <c r="AD125" s="40" t="s">
        <v>106</v>
      </c>
      <c r="AE125" s="40" t="s">
        <v>872</v>
      </c>
      <c r="AF125" s="40" t="s">
        <v>108</v>
      </c>
      <c r="AG125" s="41" t="s">
        <v>109</v>
      </c>
      <c r="AH125" s="42"/>
      <c r="AI125" s="54" t="str">
        <f t="shared" ca="1" si="23"/>
        <v>NOTIFICACIÓN ELECTRÓNICA EFECTIVA</v>
      </c>
      <c r="AJ125" s="37" t="s">
        <v>99</v>
      </c>
      <c r="AK125" s="37">
        <v>46042</v>
      </c>
      <c r="AL125" s="37" t="s">
        <v>99</v>
      </c>
      <c r="AM125" s="53">
        <f>IF(AK125="","",WORKDAY(AK125,5,FESTIVOS_CO!A:A))</f>
        <v>46049</v>
      </c>
      <c r="AN125" s="37" t="s">
        <v>99</v>
      </c>
      <c r="AO125" s="37">
        <v>46042</v>
      </c>
      <c r="AP125" s="54" t="str">
        <f t="shared" ca="1" si="30"/>
        <v>NO PROCEDE CITACION</v>
      </c>
      <c r="AQ125" s="36"/>
      <c r="AR125" s="43"/>
      <c r="AS125" s="37"/>
      <c r="AT125" s="36"/>
      <c r="AU125" s="37"/>
      <c r="AV125" s="36"/>
      <c r="AW125" s="36"/>
      <c r="AX125" s="37"/>
      <c r="AY125" s="140" t="str">
        <f>IF(AU125="","",WORKDAY(AU125,5,FESTIVOS_CO!A:A))</f>
        <v/>
      </c>
      <c r="AZ125" s="54" t="str">
        <f t="shared" ca="1" si="27"/>
        <v>NO PROCEDE</v>
      </c>
      <c r="BA125" s="55" t="str">
        <f>IF(AX125="","",WORKDAY(AX125,5,FESTIVOS_CO!A:A))</f>
        <v/>
      </c>
      <c r="BB125" s="39"/>
      <c r="BC125" s="40"/>
      <c r="BD125" s="40"/>
      <c r="BE125" s="56" t="str">
        <f t="shared" ca="1" si="28"/>
        <v>NO PROCEDE</v>
      </c>
      <c r="BF125" s="37"/>
      <c r="BG125" s="45"/>
      <c r="BH125" s="37"/>
      <c r="BI125" s="36"/>
      <c r="BJ125" s="37"/>
      <c r="BK125" s="36"/>
      <c r="BL125" s="36"/>
      <c r="BM125" s="53" t="str">
        <f>IF(BJ125="","",WORKDAY(BJ125,5,FESTIVOS_CO!A:A))</f>
        <v/>
      </c>
      <c r="BN125" s="57" t="str">
        <f t="shared" ca="1" si="24"/>
        <v>NO PROCEDE</v>
      </c>
      <c r="BO125" s="54" t="str">
        <f t="shared" ca="1" si="25"/>
        <v>NO PROCEDE AVISO</v>
      </c>
      <c r="BP125" s="37"/>
      <c r="BQ125" s="53" t="str">
        <f>IF(BP125="","",WORKDAY(BP125,5,FESTIVOS_CO!A:A))</f>
        <v/>
      </c>
      <c r="BR125" s="37"/>
      <c r="BS125" s="36" t="s">
        <v>99</v>
      </c>
      <c r="BT125" s="38" t="s">
        <v>228</v>
      </c>
      <c r="BU125" s="58">
        <f>VLOOKUP(BT125,Hoja2!$C:$D,2,0)</f>
        <v>10</v>
      </c>
      <c r="BV125" s="80">
        <f>IF(
AND(AO125="",BD125="",BQ125=""),
"EN PROCESO NOTIFICACION / COMUNICACION",
IF(
BT125="",
"NO APLICA",
IF(
BU125=60,
IF(AO125&lt;&gt;"",AO125,IF(BD125&lt;&gt;"",BD125,BQ125))+60,
WORKDAY(
IF(AO125&lt;&gt;"",AO125,IF(BD125&lt;&gt;"",BD125,BQ125)),
BU125,
FESTIVOS_CO!A:A
)
)
))</f>
        <v>46056</v>
      </c>
      <c r="BW125" s="44"/>
      <c r="BX125" s="53"/>
      <c r="BY125" s="45"/>
      <c r="BZ125" s="37"/>
      <c r="CA125" s="54" t="str">
        <f t="shared" si="26"/>
        <v>PENDIENTE EJECUTORIA</v>
      </c>
      <c r="CB125" s="59" t="str">
        <f t="shared" si="29"/>
        <v/>
      </c>
      <c r="CC125" s="36"/>
      <c r="CD125" s="40"/>
      <c r="CE125" s="46"/>
      <c r="CF125" s="40"/>
      <c r="CG125" s="40"/>
      <c r="CH125" s="40"/>
      <c r="CI125" s="36"/>
      <c r="CJ125" s="47"/>
      <c r="CK125" s="40"/>
      <c r="CL125" s="40"/>
      <c r="CM125" s="40"/>
      <c r="CN125" s="40"/>
    </row>
    <row r="126" spans="1:92" ht="42.75" hidden="1">
      <c r="A126" s="49" t="str">
        <f t="shared" si="19"/>
        <v>NOTIFICADO POR CONDUCTA CONCLUYENTE</v>
      </c>
      <c r="B126" s="58" t="s">
        <v>208</v>
      </c>
      <c r="C126" s="37">
        <v>46041</v>
      </c>
      <c r="D126" s="37">
        <v>46041</v>
      </c>
      <c r="E126" s="49" t="str">
        <f t="shared" si="20"/>
        <v>NOTIFICACIÓN PERSONAL</v>
      </c>
      <c r="F126" s="141">
        <f t="shared" si="21"/>
        <v>46041</v>
      </c>
      <c r="G126" s="49">
        <f t="shared" si="22"/>
        <v>0</v>
      </c>
      <c r="H126" s="51" t="str">
        <f ca="1">IF(
L126="",
"",
IF(
NETWORKDAYS(L126,IF(M126&lt;&gt;"",M126,TODAY()),FESTIVOS_CO!A:A)&gt;2,
"VENCIDO",
IF(
NETWORKDAYS(L126,IF(M126&lt;&gt;"",M126,TODAY()),FESTIVOS_CO!A:A)=2,
"ALERTA",
"A TIEMPO"
)))</f>
        <v>A TIEMPO</v>
      </c>
      <c r="I126" s="40"/>
      <c r="J126" s="36" t="s">
        <v>873</v>
      </c>
      <c r="K126" s="37">
        <v>46014</v>
      </c>
      <c r="L126" s="50">
        <v>46043</v>
      </c>
      <c r="M126" s="37">
        <v>46041</v>
      </c>
      <c r="N126" s="52"/>
      <c r="O126" s="52"/>
      <c r="P126" s="36"/>
      <c r="Q126" s="36" t="s">
        <v>99</v>
      </c>
      <c r="R126" s="40"/>
      <c r="S126" s="36"/>
      <c r="T126" s="40"/>
      <c r="U126" s="62" t="s">
        <v>100</v>
      </c>
      <c r="V126" s="81" t="s">
        <v>874</v>
      </c>
      <c r="W126" s="63">
        <v>45965</v>
      </c>
      <c r="X126" s="63"/>
      <c r="Y126" s="40">
        <v>800152783</v>
      </c>
      <c r="Z126" s="38" t="s">
        <v>875</v>
      </c>
      <c r="AA126" s="40" t="s">
        <v>876</v>
      </c>
      <c r="AB126" s="40" t="s">
        <v>333</v>
      </c>
      <c r="AC126" s="69" t="s">
        <v>877</v>
      </c>
      <c r="AD126" s="40" t="s">
        <v>106</v>
      </c>
      <c r="AE126" s="40" t="s">
        <v>878</v>
      </c>
      <c r="AF126" s="40" t="s">
        <v>108</v>
      </c>
      <c r="AG126" s="41" t="s">
        <v>109</v>
      </c>
      <c r="AH126" s="42"/>
      <c r="AI126" s="54" t="str">
        <f t="shared" ca="1" si="23"/>
        <v>NO PROCEDE NOTIFICACIÓN ELECTRÓNICA</v>
      </c>
      <c r="AJ126" s="37" t="s">
        <v>109</v>
      </c>
      <c r="AK126" s="37"/>
      <c r="AL126" s="37"/>
      <c r="AM126" s="53" t="str">
        <f>IF(AK126="","",WORKDAY(AK126,5,FESTIVOS_CO!A:A))</f>
        <v/>
      </c>
      <c r="AN126" s="37"/>
      <c r="AO126" s="37"/>
      <c r="AP126" s="54" t="str">
        <f t="shared" ca="1" si="30"/>
        <v>NOTIFICAR POR CITACION</v>
      </c>
      <c r="AQ126" s="36"/>
      <c r="AR126" s="43"/>
      <c r="AS126" s="37"/>
      <c r="AT126" s="36"/>
      <c r="AU126" s="37"/>
      <c r="AV126" s="36"/>
      <c r="AW126" s="36"/>
      <c r="AX126" s="37"/>
      <c r="AY126" s="140" t="str">
        <f>IF(AU126="","",WORKDAY(AU126,5,FESTIVOS_CO!A:A))</f>
        <v/>
      </c>
      <c r="AZ126" s="54" t="str">
        <f t="shared" si="27"/>
        <v>NOTIFICADO POR CONDUCTA CONCLUYENTE</v>
      </c>
      <c r="BA126" s="55" t="str">
        <f>IF(AX126="","",WORKDAY(AX126,5,FESTIVOS_CO!A:A))</f>
        <v/>
      </c>
      <c r="BB126" s="39"/>
      <c r="BC126" s="40" t="s">
        <v>215</v>
      </c>
      <c r="BD126" s="63">
        <v>46041</v>
      </c>
      <c r="BE126" s="56" t="str">
        <f t="shared" si="28"/>
        <v>NO APLICA</v>
      </c>
      <c r="BF126" s="37"/>
      <c r="BG126" s="45"/>
      <c r="BH126" s="37"/>
      <c r="BI126" s="36"/>
      <c r="BJ126" s="37"/>
      <c r="BK126" s="36"/>
      <c r="BL126" s="36"/>
      <c r="BM126" s="53" t="str">
        <f>IF(BJ126="","",WORKDAY(BJ126,5,FESTIVOS_CO!A:A))</f>
        <v/>
      </c>
      <c r="BN126" s="57" t="str">
        <f t="shared" si="24"/>
        <v>NOTIFICACIÓN PERSONAL COMPLETA</v>
      </c>
      <c r="BO126" s="54" t="str">
        <f t="shared" si="25"/>
        <v>NO PROCEDE AVISO</v>
      </c>
      <c r="BP126" s="37"/>
      <c r="BQ126" s="53" t="str">
        <f>IF(BP126="","",WORKDAY(BP126,5,FESTIVOS_CO!A:A))</f>
        <v/>
      </c>
      <c r="BR126" s="37"/>
      <c r="BS126" s="36"/>
      <c r="BT126" s="38"/>
      <c r="BU126" s="58" t="e">
        <f>VLOOKUP(BT126,Hoja2!$C:$D,2,0)</f>
        <v>#N/A</v>
      </c>
      <c r="BV126" s="80" t="str">
        <f>IF(
AND(AO126="",BD126="",BQ126=""),
"EN PROCESO NOTIFICACION / COMUNICACION",
IF(
BT126="",
"NO APLICA",
IF(
BU126=60,
IF(AO126&lt;&gt;"",AO126,IF(BD126&lt;&gt;"",BD126,BQ126))+60,
WORKDAY(
IF(AO126&lt;&gt;"",AO126,IF(BD126&lt;&gt;"",BD126,BQ126)),
BU126,
FESTIVOS_CO!A:A
)
)
))</f>
        <v>NO APLICA</v>
      </c>
      <c r="BW126" s="44"/>
      <c r="BX126" s="53"/>
      <c r="BY126" s="45"/>
      <c r="BZ126" s="37"/>
      <c r="CA126" s="54" t="str">
        <f t="shared" si="26"/>
        <v>PENDIENTE EJECUTORIA</v>
      </c>
      <c r="CB126" s="59" t="str">
        <f t="shared" si="29"/>
        <v/>
      </c>
      <c r="CC126" s="36"/>
      <c r="CD126" s="40"/>
      <c r="CE126" s="46"/>
      <c r="CF126" s="40"/>
      <c r="CG126" s="40"/>
      <c r="CH126" s="40"/>
      <c r="CI126" s="36"/>
      <c r="CJ126" s="47"/>
      <c r="CK126" s="40"/>
      <c r="CL126" s="40"/>
      <c r="CM126" s="40"/>
      <c r="CN126" s="40"/>
    </row>
    <row r="127" spans="1:92" ht="28.5" hidden="1">
      <c r="A127" s="49" t="str">
        <f t="shared" ca="1" si="19"/>
        <v>PENDIENTE HACER EJECUTORIA</v>
      </c>
      <c r="B127" s="58" t="s">
        <v>517</v>
      </c>
      <c r="C127" s="37"/>
      <c r="D127" s="37"/>
      <c r="E127" s="49" t="str">
        <f t="shared" si="20"/>
        <v>NOTIFICACIÓN ELECTRÓNICA</v>
      </c>
      <c r="F127" s="141">
        <f t="shared" si="21"/>
        <v>46041</v>
      </c>
      <c r="G127" s="49" t="str">
        <f t="shared" si="22"/>
        <v/>
      </c>
      <c r="H127" s="51" t="str">
        <f ca="1">IF(
L127="",
"",
IF(
NETWORKDAYS(L127,IF(M127&lt;&gt;"",M127,TODAY()),FESTIVOS_CO!A:A)&gt;2,
"VENCIDO",
IF(
NETWORKDAYS(L127,IF(M127&lt;&gt;"",M127,TODAY()),FESTIVOS_CO!A:A)=2,
"ALERTA",
"A TIEMPO"
)))</f>
        <v>A TIEMPO</v>
      </c>
      <c r="I127" s="62" t="s">
        <v>879</v>
      </c>
      <c r="J127" s="90" t="s">
        <v>880</v>
      </c>
      <c r="K127" s="37">
        <v>46041</v>
      </c>
      <c r="L127" s="50">
        <v>46043</v>
      </c>
      <c r="M127" s="37">
        <v>46043</v>
      </c>
      <c r="N127" s="52"/>
      <c r="O127" s="52"/>
      <c r="P127" s="36"/>
      <c r="Q127" s="36" t="s">
        <v>99</v>
      </c>
      <c r="R127" s="40"/>
      <c r="S127" s="36"/>
      <c r="T127" s="40"/>
      <c r="U127" s="62" t="s">
        <v>100</v>
      </c>
      <c r="V127" s="81" t="s">
        <v>881</v>
      </c>
      <c r="W127" s="63">
        <v>45832</v>
      </c>
      <c r="X127" s="63"/>
      <c r="Y127" s="40">
        <v>52778331</v>
      </c>
      <c r="Z127" s="38" t="s">
        <v>882</v>
      </c>
      <c r="AA127" s="40" t="s">
        <v>514</v>
      </c>
      <c r="AB127" s="40" t="s">
        <v>113</v>
      </c>
      <c r="AC127" s="69" t="s">
        <v>883</v>
      </c>
      <c r="AD127" s="40" t="s">
        <v>550</v>
      </c>
      <c r="AE127" s="40" t="s">
        <v>884</v>
      </c>
      <c r="AF127" s="40" t="s">
        <v>108</v>
      </c>
      <c r="AG127" s="41" t="s">
        <v>109</v>
      </c>
      <c r="AH127" s="42"/>
      <c r="AI127" s="54" t="str">
        <f t="shared" ca="1" si="23"/>
        <v>NOTIFICACIÓN ELECTRÓNICA EFECTIVA</v>
      </c>
      <c r="AJ127" s="37" t="s">
        <v>99</v>
      </c>
      <c r="AK127" s="37">
        <v>46041</v>
      </c>
      <c r="AL127" s="147" t="s">
        <v>99</v>
      </c>
      <c r="AM127" s="53">
        <f>IF(AK127="","",WORKDAY(AK127,5,FESTIVOS_CO!A:A))</f>
        <v>46048</v>
      </c>
      <c r="AN127" s="37" t="s">
        <v>99</v>
      </c>
      <c r="AO127" s="37">
        <v>46041</v>
      </c>
      <c r="AP127" s="54" t="str">
        <f t="shared" ca="1" si="30"/>
        <v>NO PROCEDE CITACION</v>
      </c>
      <c r="AQ127" s="36"/>
      <c r="AR127" s="43"/>
      <c r="AS127" s="37"/>
      <c r="AT127" s="36"/>
      <c r="AU127" s="37"/>
      <c r="AV127" s="36"/>
      <c r="AW127" s="36"/>
      <c r="AX127" s="37"/>
      <c r="AY127" s="140" t="str">
        <f>IF(AU127="","",WORKDAY(AU127,5,FESTIVOS_CO!A:A))</f>
        <v/>
      </c>
      <c r="AZ127" s="54" t="str">
        <f t="shared" ca="1" si="27"/>
        <v>NO PROCEDE</v>
      </c>
      <c r="BA127" s="55" t="str">
        <f>IF(AX127="","",WORKDAY(AX127,5,FESTIVOS_CO!A:A))</f>
        <v/>
      </c>
      <c r="BB127" s="39"/>
      <c r="BC127" s="40"/>
      <c r="BD127" s="40"/>
      <c r="BE127" s="56" t="str">
        <f t="shared" ca="1" si="28"/>
        <v>NO PROCEDE</v>
      </c>
      <c r="BF127" s="37">
        <v>46045</v>
      </c>
      <c r="BG127" s="45"/>
      <c r="BH127" s="37"/>
      <c r="BI127" s="36"/>
      <c r="BJ127" s="37"/>
      <c r="BK127" s="36"/>
      <c r="BL127" s="36"/>
      <c r="BM127" s="53" t="str">
        <f>IF(BJ127="","",WORKDAY(BJ127,5,FESTIVOS_CO!A:A))</f>
        <v/>
      </c>
      <c r="BN127" s="57" t="str">
        <f t="shared" ca="1" si="24"/>
        <v>NO PROCEDE</v>
      </c>
      <c r="BO127" s="54" t="str">
        <f t="shared" ca="1" si="25"/>
        <v>NO PROCEDE AVISO</v>
      </c>
      <c r="BP127" s="37"/>
      <c r="BQ127" s="53" t="str">
        <f>IF(BP127="","",WORKDAY(BP127,5,FESTIVOS_CO!A:A))</f>
        <v/>
      </c>
      <c r="BR127" s="37"/>
      <c r="BS127" s="36"/>
      <c r="BT127" s="38"/>
      <c r="BU127" s="58" t="e">
        <f>VLOOKUP(BT127,Hoja2!$C:$D,2,0)</f>
        <v>#N/A</v>
      </c>
      <c r="BV127" s="80" t="str">
        <f>IF(
AND(AO127="",BD127="",BQ127=""),
"EN PROCESO NOTIFICACION / COMUNICACION",
IF(
BT127="",
"NO APLICA",
IF(
BU127=60,
IF(AO127&lt;&gt;"",AO127,IF(BD127&lt;&gt;"",BD127,BQ127))+60,
WORKDAY(
IF(AO127&lt;&gt;"",AO127,IF(BD127&lt;&gt;"",BD127,BQ127)),
BU127,
FESTIVOS_CO!A:A
)
)
))</f>
        <v>NO APLICA</v>
      </c>
      <c r="BW127" s="44" t="s">
        <v>99</v>
      </c>
      <c r="BX127" s="53"/>
      <c r="BY127" s="45"/>
      <c r="BZ127" s="37"/>
      <c r="CA127" s="54" t="str">
        <f t="shared" si="26"/>
        <v>PENDIENTE HACER EJECUTORIA</v>
      </c>
      <c r="CB127" s="59" t="str">
        <f t="shared" si="29"/>
        <v/>
      </c>
      <c r="CC127" s="36"/>
      <c r="CD127" s="40"/>
      <c r="CE127" s="46"/>
      <c r="CF127" s="40"/>
      <c r="CG127" s="40"/>
      <c r="CH127" s="40"/>
      <c r="CI127" s="36"/>
      <c r="CJ127" s="47"/>
      <c r="CK127" s="40"/>
      <c r="CL127" s="40"/>
      <c r="CM127" s="40"/>
      <c r="CN127" s="40"/>
    </row>
    <row r="128" spans="1:92" ht="42.75" hidden="1">
      <c r="A128" s="49" t="str">
        <f t="shared" ca="1" si="19"/>
        <v>PENDIENTE EJECUTORIA</v>
      </c>
      <c r="B128" s="58" t="s">
        <v>152</v>
      </c>
      <c r="C128" s="37">
        <v>46041</v>
      </c>
      <c r="D128" s="37"/>
      <c r="E128" s="49" t="str">
        <f t="shared" si="20"/>
        <v>NOTIFICACIÓN ELECTRÓNICA</v>
      </c>
      <c r="F128" s="141">
        <f t="shared" si="21"/>
        <v>46041</v>
      </c>
      <c r="G128" s="49">
        <f t="shared" si="22"/>
        <v>0</v>
      </c>
      <c r="H128" s="51" t="str">
        <f ca="1">IF(
L128="",
"",
IF(
NETWORKDAYS(L128,IF(M128&lt;&gt;"",M128,TODAY()),FESTIVOS_CO!A:A)&gt;2,
"VENCIDO",
IF(
NETWORKDAYS(L128,IF(M128&lt;&gt;"",M128,TODAY()),FESTIVOS_CO!A:A)=2,
"ALERTA",
"A TIEMPO"
)))</f>
        <v>A TIEMPO</v>
      </c>
      <c r="I128" s="38" t="s">
        <v>501</v>
      </c>
      <c r="J128" s="90" t="s">
        <v>885</v>
      </c>
      <c r="K128" s="37">
        <v>46041</v>
      </c>
      <c r="L128" s="50">
        <v>46043</v>
      </c>
      <c r="M128" s="37">
        <v>46041</v>
      </c>
      <c r="N128" s="52"/>
      <c r="O128" s="52"/>
      <c r="P128" s="36"/>
      <c r="Q128" s="36" t="s">
        <v>99</v>
      </c>
      <c r="R128" s="40"/>
      <c r="S128" s="36"/>
      <c r="T128" s="40"/>
      <c r="U128" s="40"/>
      <c r="V128" s="58" t="s">
        <v>886</v>
      </c>
      <c r="W128" s="37">
        <v>45863</v>
      </c>
      <c r="X128" s="37"/>
      <c r="Y128" s="38">
        <v>830011081</v>
      </c>
      <c r="Z128" s="38" t="s">
        <v>887</v>
      </c>
      <c r="AA128" s="36" t="s">
        <v>888</v>
      </c>
      <c r="AB128" s="36" t="s">
        <v>169</v>
      </c>
      <c r="AC128" s="100" t="s">
        <v>889</v>
      </c>
      <c r="AD128" s="36" t="s">
        <v>106</v>
      </c>
      <c r="AE128" s="36" t="s">
        <v>890</v>
      </c>
      <c r="AF128" s="36" t="s">
        <v>108</v>
      </c>
      <c r="AG128" s="41" t="s">
        <v>109</v>
      </c>
      <c r="AH128" s="42"/>
      <c r="AI128" s="54" t="str">
        <f t="shared" ca="1" si="23"/>
        <v>NOTIFICACIÓN ELECTRÓNICA EFECTIVA</v>
      </c>
      <c r="AJ128" s="37" t="s">
        <v>99</v>
      </c>
      <c r="AK128" s="145">
        <v>46041</v>
      </c>
      <c r="AL128" s="144" t="s">
        <v>99</v>
      </c>
      <c r="AM128" s="146">
        <f>IF(AK128="","",WORKDAY(AK128,5,FESTIVOS_CO!A:A))</f>
        <v>46048</v>
      </c>
      <c r="AN128" s="37" t="s">
        <v>99</v>
      </c>
      <c r="AO128" s="37">
        <v>46041</v>
      </c>
      <c r="AP128" s="54" t="str">
        <f t="shared" ca="1" si="30"/>
        <v>NO PROCEDE CITACION</v>
      </c>
      <c r="AQ128" s="36"/>
      <c r="AR128" s="43"/>
      <c r="AS128" s="37"/>
      <c r="AT128" s="36"/>
      <c r="AU128" s="37"/>
      <c r="AV128" s="36"/>
      <c r="AW128" s="36"/>
      <c r="AX128" s="37"/>
      <c r="AY128" s="140" t="str">
        <f>IF(AU128="","",WORKDAY(AU128,5,FESTIVOS_CO!A:A))</f>
        <v/>
      </c>
      <c r="AZ128" s="54" t="str">
        <f t="shared" ca="1" si="27"/>
        <v>NO PROCEDE</v>
      </c>
      <c r="BA128" s="55" t="str">
        <f>IF(AX128="","",WORKDAY(AX128,5,FESTIVOS_CO!A:A))</f>
        <v/>
      </c>
      <c r="BB128" s="39"/>
      <c r="BC128" s="40"/>
      <c r="BD128" s="40"/>
      <c r="BE128" s="56" t="str">
        <f t="shared" ca="1" si="28"/>
        <v>NO PROCEDE</v>
      </c>
      <c r="BF128" s="37"/>
      <c r="BG128" s="45"/>
      <c r="BH128" s="37"/>
      <c r="BI128" s="36"/>
      <c r="BJ128" s="37"/>
      <c r="BK128" s="36"/>
      <c r="BL128" s="36"/>
      <c r="BM128" s="53" t="str">
        <f>IF(BJ128="","",WORKDAY(BJ128,5,FESTIVOS_CO!A:A))</f>
        <v/>
      </c>
      <c r="BN128" s="57" t="str">
        <f t="shared" ca="1" si="24"/>
        <v>NO PROCEDE</v>
      </c>
      <c r="BO128" s="54" t="str">
        <f t="shared" ca="1" si="25"/>
        <v>NO PROCEDE AVISO</v>
      </c>
      <c r="BP128" s="37"/>
      <c r="BQ128" s="53" t="str">
        <f>IF(BP128="","",WORKDAY(BP128,5,FESTIVOS_CO!A:A))</f>
        <v/>
      </c>
      <c r="BR128" s="37"/>
      <c r="BS128" s="36"/>
      <c r="BT128" s="38"/>
      <c r="BU128" s="58" t="e">
        <f>VLOOKUP(BT128,Hoja2!$C:$D,2,0)</f>
        <v>#N/A</v>
      </c>
      <c r="BV128" s="80" t="str">
        <f>IF(
AND(AO128="",BD128="",BQ128=""),
"EN PROCESO NOTIFICACION / COMUNICACION",
IF(
BT128="",
"NO APLICA",
IF(
BU128=60,
IF(AO128&lt;&gt;"",AO128,IF(BD128&lt;&gt;"",BD128,BQ128))+60,
WORKDAY(
IF(AO128&lt;&gt;"",AO128,IF(BD128&lt;&gt;"",BD128,BQ128)),
BU128,
FESTIVOS_CO!A:A
)
)
))</f>
        <v>NO APLICA</v>
      </c>
      <c r="BW128" s="44"/>
      <c r="BX128" s="53"/>
      <c r="BY128" s="45"/>
      <c r="BZ128" s="37"/>
      <c r="CA128" s="54" t="str">
        <f t="shared" si="26"/>
        <v>PENDIENTE EJECUTORIA</v>
      </c>
      <c r="CB128" s="59" t="str">
        <f t="shared" si="29"/>
        <v/>
      </c>
      <c r="CC128" s="36"/>
      <c r="CD128" s="40"/>
      <c r="CE128" s="46"/>
      <c r="CF128" s="40"/>
      <c r="CG128" s="40"/>
      <c r="CH128" s="40"/>
      <c r="CI128" s="36"/>
      <c r="CJ128" s="47"/>
      <c r="CK128" s="40"/>
      <c r="CL128" s="40"/>
      <c r="CM128" s="40"/>
      <c r="CN128" s="40"/>
    </row>
    <row r="129" spans="1:92" ht="28.5" hidden="1">
      <c r="A129" s="49" t="str">
        <f t="shared" ca="1" si="19"/>
        <v>PENDIENTE HACER EJECUTORIA</v>
      </c>
      <c r="B129" s="58" t="s">
        <v>445</v>
      </c>
      <c r="C129" s="37"/>
      <c r="D129" s="37"/>
      <c r="E129" s="49" t="str">
        <f t="shared" si="20"/>
        <v>NOTIFICACIÓN ELECTRÓNICA</v>
      </c>
      <c r="F129" s="141">
        <f t="shared" si="21"/>
        <v>46041</v>
      </c>
      <c r="G129" s="49" t="str">
        <f t="shared" si="22"/>
        <v/>
      </c>
      <c r="H129" s="51" t="str">
        <f ca="1">IF(
L129="",
"",
IF(
NETWORKDAYS(L129,IF(M129&lt;&gt;"",M129,TODAY()),FESTIVOS_CO!A:A)&gt;2,
"VENCIDO",
IF(
NETWORKDAYS(L129,IF(M129&lt;&gt;"",M129,TODAY()),FESTIVOS_CO!A:A)=2,
"ALERTA",
"A TIEMPO"
)))</f>
        <v>A TIEMPO</v>
      </c>
      <c r="I129" s="40" t="s">
        <v>164</v>
      </c>
      <c r="J129" s="90" t="s">
        <v>891</v>
      </c>
      <c r="K129" s="37">
        <v>46041</v>
      </c>
      <c r="L129" s="50">
        <v>46043</v>
      </c>
      <c r="M129" s="37">
        <v>46041</v>
      </c>
      <c r="N129" s="52"/>
      <c r="O129" s="52"/>
      <c r="P129" s="36"/>
      <c r="Q129" s="36" t="s">
        <v>99</v>
      </c>
      <c r="R129" s="40"/>
      <c r="S129" s="36"/>
      <c r="T129" s="40"/>
      <c r="U129" s="62" t="s">
        <v>100</v>
      </c>
      <c r="V129" s="81" t="s">
        <v>892</v>
      </c>
      <c r="W129" s="109">
        <v>45929</v>
      </c>
      <c r="X129" s="109"/>
      <c r="Y129" s="36">
        <v>830125075</v>
      </c>
      <c r="Z129" s="38" t="s">
        <v>893</v>
      </c>
      <c r="AA129" s="36" t="s">
        <v>894</v>
      </c>
      <c r="AB129" s="36" t="s">
        <v>169</v>
      </c>
      <c r="AC129" s="100" t="s">
        <v>895</v>
      </c>
      <c r="AD129" s="40" t="s">
        <v>106</v>
      </c>
      <c r="AE129" s="36" t="s">
        <v>896</v>
      </c>
      <c r="AF129" s="40" t="s">
        <v>108</v>
      </c>
      <c r="AG129" s="41" t="s">
        <v>109</v>
      </c>
      <c r="AH129" s="42"/>
      <c r="AI129" s="54" t="str">
        <f t="shared" ca="1" si="23"/>
        <v>NOTIFICACIÓN ELECTRÓNICA EFECTIVA</v>
      </c>
      <c r="AJ129" s="37" t="s">
        <v>99</v>
      </c>
      <c r="AK129" s="37">
        <v>46041</v>
      </c>
      <c r="AL129" s="148" t="s">
        <v>99</v>
      </c>
      <c r="AM129" s="53">
        <f>IF(AK129="","",WORKDAY(AK129,5,FESTIVOS_CO!A:A))</f>
        <v>46048</v>
      </c>
      <c r="AN129" s="37" t="s">
        <v>99</v>
      </c>
      <c r="AO129" s="37">
        <v>46041</v>
      </c>
      <c r="AP129" s="54" t="str">
        <f t="shared" ca="1" si="30"/>
        <v>NO PROCEDE CITACION</v>
      </c>
      <c r="AQ129" s="36"/>
      <c r="AR129" s="43"/>
      <c r="AS129" s="37"/>
      <c r="AT129" s="36"/>
      <c r="AU129" s="37"/>
      <c r="AV129" s="36"/>
      <c r="AW129" s="36"/>
      <c r="AX129" s="37"/>
      <c r="AY129" s="140" t="str">
        <f>IF(AU129="","",WORKDAY(AU129,5,FESTIVOS_CO!A:A))</f>
        <v/>
      </c>
      <c r="AZ129" s="54" t="str">
        <f t="shared" ca="1" si="27"/>
        <v>NO PROCEDE</v>
      </c>
      <c r="BA129" s="55" t="str">
        <f>IF(AX129="","",WORKDAY(AX129,5,FESTIVOS_CO!A:A))</f>
        <v/>
      </c>
      <c r="BB129" s="39"/>
      <c r="BC129" s="40"/>
      <c r="BD129" s="40"/>
      <c r="BE129" s="56" t="str">
        <f t="shared" ca="1" si="28"/>
        <v>NO PROCEDE</v>
      </c>
      <c r="BF129" s="37"/>
      <c r="BG129" s="45"/>
      <c r="BH129" s="37"/>
      <c r="BI129" s="36"/>
      <c r="BJ129" s="37"/>
      <c r="BK129" s="36"/>
      <c r="BL129" s="36"/>
      <c r="BM129" s="53" t="str">
        <f>IF(BJ129="","",WORKDAY(BJ129,5,FESTIVOS_CO!A:A))</f>
        <v/>
      </c>
      <c r="BN129" s="57" t="str">
        <f t="shared" ca="1" si="24"/>
        <v>NO PROCEDE</v>
      </c>
      <c r="BO129" s="54" t="str">
        <f t="shared" ca="1" si="25"/>
        <v>NO PROCEDE AVISO</v>
      </c>
      <c r="BP129" s="37"/>
      <c r="BQ129" s="53" t="str">
        <f>IF(BP129="","",WORKDAY(BP129,5,FESTIVOS_CO!A:A))</f>
        <v/>
      </c>
      <c r="BR129" s="37"/>
      <c r="BS129" s="36" t="s">
        <v>99</v>
      </c>
      <c r="BT129" s="38" t="s">
        <v>228</v>
      </c>
      <c r="BU129" s="58">
        <f>VLOOKUP(BT129,Hoja2!$C:$D,2,0)</f>
        <v>10</v>
      </c>
      <c r="BV129" s="80">
        <f>IF(
AND(AO129="",BD129="",BQ129=""),
"EN PROCESO NOTIFICACION / COMUNICACION",
IF(
BT129="",
"NO APLICA",
IF(
BU129=60,
IF(AO129&lt;&gt;"",AO129,IF(BD129&lt;&gt;"",BD129,BQ129))+60,
WORKDAY(
IF(AO129&lt;&gt;"",AO129,IF(BD129&lt;&gt;"",BD129,BQ129)),
BU129,
FESTIVOS_CO!A:A
)
)
))</f>
        <v>46055</v>
      </c>
      <c r="BW129" s="44" t="s">
        <v>99</v>
      </c>
      <c r="BX129" s="53"/>
      <c r="BY129" s="45"/>
      <c r="BZ129" s="37"/>
      <c r="CA129" s="54" t="str">
        <f t="shared" si="26"/>
        <v>PENDIENTE HACER EJECUTORIA</v>
      </c>
      <c r="CB129" s="59" t="str">
        <f t="shared" si="29"/>
        <v/>
      </c>
      <c r="CC129" s="36"/>
      <c r="CD129" s="40"/>
      <c r="CE129" s="46"/>
      <c r="CF129" s="40"/>
      <c r="CG129" s="40"/>
      <c r="CH129" s="40"/>
      <c r="CI129" s="36"/>
      <c r="CJ129" s="47"/>
      <c r="CK129" s="40"/>
      <c r="CL129" s="40"/>
      <c r="CM129" s="40"/>
      <c r="CN129" s="40"/>
    </row>
    <row r="130" spans="1:92" ht="30" hidden="1">
      <c r="A130" s="49" t="str">
        <f t="shared" ref="A130:A193" ca="1" si="31">IF(
AND(Q130="NO",S130&lt;&gt;"SI"),
"TERMINADO PRODUCTO NO CONFORME",
IF(
AND(
COUNTBLANK(AJ130:AO130)=COLUMNS(AJ130:AO130),
COUNTBLANK(AQ130:AY130)=COLUMNS(AQ130:AY130),
COUNTBLANK(BC130:BD130)=COLUMNS(BC130:BD130),
COUNTBLANK(BF130:BM130)=COLUMNS(BF130:BM130),
COUNTBLANK(BP130:BR130)=COLUMNS(BP130:BR130)
),
"SIN GESTIÓN",
IF(
AND(BC130&lt;&gt;"",BD130&lt;&gt;"",AO130="",AX130="",BQ130=""),
"NOTIFICADO POR CONDUCTA CONCLUYENTE",
IF(
AI130="NOTIFICACIÓN ELECTRÓNICA EFECTIVA",
CA130,
IF(
OR(
AI130="NO PROCEDE NOTIFICACIÓN ELECTRÓNICA",
AI130="REALIZAR CITACIÓN",
AI130="NOTIFICACIÓN ELECTRÓNICA NO EFECTIVA"
),
IF(
AZ130="HACER AVISO",
IF(
OR(
BN130="NOTIFICACIÓN POR AVISO TERMINADA",
BN130="NOTIFICACIÓN PERSONAL COMPLETA"
),
CA130,
BN130
),
AZ130
),
AI130
)
)
)
))</f>
        <v>PENDIENTE EJECUTORIA</v>
      </c>
      <c r="B130" s="58" t="s">
        <v>327</v>
      </c>
      <c r="C130" s="37">
        <v>46041</v>
      </c>
      <c r="D130" s="37"/>
      <c r="E130" s="49" t="str">
        <f t="shared" ref="E130:E193" si="32">IF(AN130="SI",
"NOTIFICACIÓN ELECTRÓNICA",
IF(AND(BC130&lt;&gt;"",BD130&lt;&gt;""),
"NOTIFICACIÓN PERSONAL",
IF(BL130="SI",
"NOTIFICACIÓN POR AVISO",
"PENDIENTE NOTIFICACIÓN"
)))</f>
        <v>NOTIFICACIÓN ELECTRÓNICA</v>
      </c>
      <c r="F130" s="141">
        <f t="shared" ref="F130:F193" si="33">IF(
AND(AN130&lt;&gt;"SI",AW130&lt;&gt;"SI",BL130&lt;&gt;"SI",BC130="",BD130=""),
"PENDIENTE NOTIFICACIÓN",
IF(AN130="SI",
AO130,
IF(AW130="SI",
AX130,
IF(AND(BC130&lt;&gt;"",BD130&lt;&gt;""),
BD130,
IF(BL130="SI",
BQ130,
"PENDIENTE NOTIFICACIÓN"
)))))</f>
        <v>46041</v>
      </c>
      <c r="G130" s="49">
        <f t="shared" ref="G130:G193" si="34">IF(
OR(
C130="",
F130="PENDIENTE NOTIFICACIÓN",
NOT(ISNUMBER(C130)),
NOT(ISNUMBER(F130)),
F130&lt;C130
),
"",
F130-C130
)</f>
        <v>0</v>
      </c>
      <c r="H130" s="51" t="str">
        <f ca="1">IF(
L130="",
"",
IF(
NETWORKDAYS(L130,IF(M130&lt;&gt;"",M130,TODAY()),FESTIVOS_CO!A:A)&gt;2,
"VENCIDO",
IF(
NETWORKDAYS(L130,IF(M130&lt;&gt;"",M130,TODAY()),FESTIVOS_CO!A:A)=2,
"ALERTA",
"A TIEMPO"
)))</f>
        <v>A TIEMPO</v>
      </c>
      <c r="I130" s="40" t="s">
        <v>164</v>
      </c>
      <c r="J130" s="90" t="s">
        <v>897</v>
      </c>
      <c r="K130" s="37">
        <v>46041</v>
      </c>
      <c r="L130" s="50">
        <v>46043</v>
      </c>
      <c r="M130" s="37">
        <v>46041</v>
      </c>
      <c r="N130" s="52"/>
      <c r="O130" s="52"/>
      <c r="P130" s="36"/>
      <c r="Q130" s="36" t="s">
        <v>99</v>
      </c>
      <c r="R130" s="40"/>
      <c r="S130" s="36"/>
      <c r="T130" s="40"/>
      <c r="U130" s="62" t="s">
        <v>100</v>
      </c>
      <c r="V130" s="81" t="s">
        <v>898</v>
      </c>
      <c r="W130" s="63">
        <v>45929</v>
      </c>
      <c r="X130" s="150"/>
      <c r="Y130" s="120">
        <v>830125075</v>
      </c>
      <c r="Z130" s="134" t="s">
        <v>893</v>
      </c>
      <c r="AA130" s="120" t="s">
        <v>894</v>
      </c>
      <c r="AB130" s="120" t="s">
        <v>169</v>
      </c>
      <c r="AC130" s="120" t="s">
        <v>895</v>
      </c>
      <c r="AD130" s="120" t="s">
        <v>106</v>
      </c>
      <c r="AE130" s="120" t="s">
        <v>899</v>
      </c>
      <c r="AF130" s="40" t="s">
        <v>108</v>
      </c>
      <c r="AG130" s="41" t="s">
        <v>109</v>
      </c>
      <c r="AH130" s="42"/>
      <c r="AI130" s="54" t="str">
        <f t="shared" ref="AI130:AI193" ca="1" si="35">IF(AL130="NO",
"REALIZAR CITACIÓN",
IF(AND(AJ130="SI",AL130&lt;&gt;"SI",AL130&lt;&gt;"NO"),
"PENDIENTE ENTREGA NOTIFICACIÓN ELECTRÓNICA",
IF(AND(AJ130="SI",AL130="SI",AN130="SI"),
"NOTIFICACIÓN ELECTRÓNICA EFECTIVA",
IF(AND(AJ130="",AK130="",AL130="",AM130="",AN130="",AO130=""),
"PENDIENTE NOTIFICACIÓN ELECTRÓNICA",
IF(AJ130="NO",
"NO PROCEDE NOTIFICACIÓN ELECTRÓNICA",
IF(AND(AJ130="SI",F130=""),
"PENDIENTE ENVÍO NOTIFICACIÓN ELECTRÓNICA",
IF(AND(AJ130="SI",TODAY()-F130&lt;=5),
"EN ESPERA DE NOTIFICACIÓN ELECTRÓNICA (5 DÍAS)",
"NOTIFICACIÓN ELECTRÓNICA NO EFECTIVA"
)))))))</f>
        <v>NOTIFICACIÓN ELECTRÓNICA EFECTIVA</v>
      </c>
      <c r="AJ130" s="37" t="s">
        <v>99</v>
      </c>
      <c r="AK130" s="37">
        <v>46041</v>
      </c>
      <c r="AL130" s="37" t="s">
        <v>99</v>
      </c>
      <c r="AM130" s="53">
        <f>IF(AK130="","",WORKDAY(AK130,5,FESTIVOS_CO!A:A))</f>
        <v>46048</v>
      </c>
      <c r="AN130" s="37" t="s">
        <v>99</v>
      </c>
      <c r="AO130" s="37">
        <v>46041</v>
      </c>
      <c r="AP130" s="54" t="str">
        <f t="shared" ca="1" si="30"/>
        <v>NO PROCEDE CITACION</v>
      </c>
      <c r="AQ130" s="36"/>
      <c r="AR130" s="43"/>
      <c r="AS130" s="37"/>
      <c r="AT130" s="36"/>
      <c r="AU130" s="37"/>
      <c r="AV130" s="36"/>
      <c r="AW130" s="36"/>
      <c r="AX130" s="37"/>
      <c r="AY130" s="140" t="str">
        <f>IF(AU130="","",WORKDAY(AU130,5,FESTIVOS_CO!A:A))</f>
        <v/>
      </c>
      <c r="AZ130" s="54" t="str">
        <f t="shared" ca="1" si="27"/>
        <v>NO PROCEDE</v>
      </c>
      <c r="BA130" s="55" t="str">
        <f>IF(AX130="","",WORKDAY(AX130,5,FESTIVOS_CO!A:A))</f>
        <v/>
      </c>
      <c r="BB130" s="39"/>
      <c r="BC130" s="40"/>
      <c r="BD130" s="40"/>
      <c r="BE130" s="56" t="str">
        <f t="shared" ca="1" si="28"/>
        <v>NO PROCEDE</v>
      </c>
      <c r="BF130" s="37"/>
      <c r="BG130" s="45"/>
      <c r="BH130" s="37"/>
      <c r="BI130" s="36"/>
      <c r="BJ130" s="37"/>
      <c r="BK130" s="36"/>
      <c r="BL130" s="36"/>
      <c r="BM130" s="53" t="str">
        <f>IF(BJ130="","",WORKDAY(BJ130,5,FESTIVOS_CO!A:A))</f>
        <v/>
      </c>
      <c r="BN130" s="57" t="str">
        <f t="shared" ref="BN130:BN193" ca="1" si="36">IF(
AND(AZ130="CITACIÓN COMPLETA EN ESPERA DE NOTIFICACION PERSONAL",BB130="NO"),
"PENDIENTE HACER AVISO",
IF(AND(BC130&lt;&gt;"",BD130&lt;&gt;""),
"NOTIFICACIÓN PERSONAL COMPLETA",
IF(BR130="SI",
"NOTIFICACIÓN POR AVISO TERMINADA",
IF(BE130="NO PROCEDE",
"NO PROCEDE",
IF(BF130="",
"PENDIENTE HACER AVISO",
IF(BG130="",
"PENDIENTE REVISIÓN AVISO",
IF(BH130="",
"PENDIENTE FIRMA AVISO",
IF(BI130="",
"PENDIENTE RADICAR AVISO",
IF(BL130="",
"EN TRÁMITE DE ENTREGA AVISO",
IF(BL130="NO",
"PUBLICAR AVISO CARTELERA",
IF(BL130="SI",
"VERIFICAR SI PROCEDE RECURSO",
IF(BE130="HACER AVISO",
"HACER AVISO",
"NO APLICA"
))))))))))))</f>
        <v>NO PROCEDE</v>
      </c>
      <c r="BO130" s="54" t="str">
        <f t="shared" ref="BO130:BO193" ca="1" si="37">IF(BN130="NOTIFICACIÓN PERSONAL COMPLETA",
"NO PROCEDE AVISO",
IF(BR130="SI",
"NOTIFICACION POR AVISO TERMINADA",
IF(BE130="NO PROCEDE",
"NO PROCEDE AVISO",
IF(BN130="VERIFICAR SI PROCEDE RECURSO",
"NOTIFICACIÓN POR AVISO COMPLETA",
"EN TRÁMITE NOTIF. POR AVISO"
))))</f>
        <v>NO PROCEDE AVISO</v>
      </c>
      <c r="BP130" s="37"/>
      <c r="BQ130" s="53" t="str">
        <f>IF(BP130="","",WORKDAY(BP130,5,FESTIVOS_CO!A:A))</f>
        <v/>
      </c>
      <c r="BR130" s="37"/>
      <c r="BS130" s="36" t="s">
        <v>99</v>
      </c>
      <c r="BT130" s="38" t="s">
        <v>228</v>
      </c>
      <c r="BU130" s="58">
        <f>VLOOKUP(BT130,Hoja2!$C:$D,2,0)</f>
        <v>10</v>
      </c>
      <c r="BV130" s="80">
        <f>IF(
AND(AO130="",BD130="",BQ130=""),
"EN PROCESO NOTIFICACION / COMUNICACION",
IF(
BT130="",
"NO APLICA",
IF(
BU130=60,
IF(AO130&lt;&gt;"",AO130,IF(BD130&lt;&gt;"",BD130,BQ130))+60,
WORKDAY(
IF(AO130&lt;&gt;"",AO130,IF(BD130&lt;&gt;"",BD130,BQ130)),
BU130,
FESTIVOS_CO!A:A
)
)
))</f>
        <v>46055</v>
      </c>
      <c r="BW130" s="44"/>
      <c r="BX130" s="53"/>
      <c r="BY130" s="45"/>
      <c r="BZ130" s="37"/>
      <c r="CA130" s="54" t="str">
        <f t="shared" ref="CA130:CA193" si="38">IF(BW130&lt;&gt;"SI",
"PENDIENTE EJECUTORIA",
IF(AND(BX130="",BY130="",BZ130=""),
"PENDIENTE HACER EJECUTORIA",
IF(AND(BX130&lt;&gt;"",BY130="",BZ130=""),
"PENDIENTE REVISION EJECUTORIA",
IF(AND(BX130&lt;&gt;"",BY130&lt;&gt;"",BZ130=""),
"PENDIENTE FIRMA EJECUTORIA",
"PROCESO EJECUTORIA TERMINADO"
))))</f>
        <v>PENDIENTE EJECUTORIA</v>
      </c>
      <c r="CB130" s="59" t="str">
        <f t="shared" si="29"/>
        <v>NO APLICA</v>
      </c>
      <c r="CC130" s="36" t="s">
        <v>109</v>
      </c>
      <c r="CD130" s="40"/>
      <c r="CE130" s="46"/>
      <c r="CF130" s="40"/>
      <c r="CG130" s="40"/>
      <c r="CH130" s="40"/>
      <c r="CI130" s="36" t="s">
        <v>109</v>
      </c>
      <c r="CJ130" s="47"/>
      <c r="CK130" s="40"/>
      <c r="CL130" s="40"/>
      <c r="CM130" s="40"/>
      <c r="CN130" s="40"/>
    </row>
    <row r="131" spans="1:92" ht="28.5" hidden="1">
      <c r="A131" s="49" t="str">
        <f t="shared" ca="1" si="31"/>
        <v>PENDIENTE EJECUTORIA</v>
      </c>
      <c r="B131" s="58" t="s">
        <v>196</v>
      </c>
      <c r="C131" s="37"/>
      <c r="D131" s="37"/>
      <c r="E131" s="49" t="str">
        <f t="shared" si="32"/>
        <v>NOTIFICACIÓN ELECTRÓNICA</v>
      </c>
      <c r="F131" s="141">
        <f t="shared" si="33"/>
        <v>46041</v>
      </c>
      <c r="G131" s="49" t="str">
        <f t="shared" si="34"/>
        <v/>
      </c>
      <c r="H131" s="51" t="str">
        <f ca="1">IF(
L131="",
"",
IF(
NETWORKDAYS(L131,IF(M131&lt;&gt;"",M131,TODAY()),FESTIVOS_CO!A:A)&gt;2,
"VENCIDO",
IF(
NETWORKDAYS(L131,IF(M131&lt;&gt;"",M131,TODAY()),FESTIVOS_CO!A:A)=2,
"ALERTA",
"A TIEMPO"
)))</f>
        <v>A TIEMPO</v>
      </c>
      <c r="I131" s="40" t="s">
        <v>164</v>
      </c>
      <c r="J131" s="90" t="s">
        <v>900</v>
      </c>
      <c r="K131" s="37">
        <v>46041</v>
      </c>
      <c r="L131" s="50">
        <v>46043</v>
      </c>
      <c r="M131" s="37">
        <v>46041</v>
      </c>
      <c r="N131" s="52"/>
      <c r="O131" s="52"/>
      <c r="P131" s="36"/>
      <c r="Q131" s="36" t="s">
        <v>99</v>
      </c>
      <c r="R131" s="40"/>
      <c r="S131" s="36"/>
      <c r="T131" s="40"/>
      <c r="U131" s="62" t="s">
        <v>100</v>
      </c>
      <c r="V131" s="81" t="s">
        <v>901</v>
      </c>
      <c r="W131" s="63">
        <v>45929</v>
      </c>
      <c r="X131" s="63"/>
      <c r="Y131" s="40">
        <v>830125075</v>
      </c>
      <c r="Z131" s="38" t="s">
        <v>902</v>
      </c>
      <c r="AA131" s="98" t="s">
        <v>903</v>
      </c>
      <c r="AB131" s="40" t="s">
        <v>268</v>
      </c>
      <c r="AC131" s="69" t="s">
        <v>895</v>
      </c>
      <c r="AD131" s="40" t="s">
        <v>106</v>
      </c>
      <c r="AE131" s="40" t="s">
        <v>904</v>
      </c>
      <c r="AF131" s="40" t="s">
        <v>108</v>
      </c>
      <c r="AG131" s="41" t="s">
        <v>109</v>
      </c>
      <c r="AH131" s="42"/>
      <c r="AI131" s="54" t="str">
        <f t="shared" ca="1" si="35"/>
        <v>NOTIFICACIÓN ELECTRÓNICA EFECTIVA</v>
      </c>
      <c r="AJ131" s="37" t="s">
        <v>99</v>
      </c>
      <c r="AK131" s="37">
        <v>46041</v>
      </c>
      <c r="AL131" s="37" t="s">
        <v>99</v>
      </c>
      <c r="AM131" s="53">
        <f>IF(AK131="","",WORKDAY(AK131,5,FESTIVOS_CO!A:A))</f>
        <v>46048</v>
      </c>
      <c r="AN131" s="37" t="s">
        <v>99</v>
      </c>
      <c r="AO131" s="37">
        <v>46041</v>
      </c>
      <c r="AP131" s="54" t="str">
        <f t="shared" ca="1" si="30"/>
        <v>NO PROCEDE CITACION</v>
      </c>
      <c r="AQ131" s="36"/>
      <c r="AR131" s="43"/>
      <c r="AS131" s="37"/>
      <c r="AT131" s="36"/>
      <c r="AU131" s="37"/>
      <c r="AV131" s="36"/>
      <c r="AW131" s="36"/>
      <c r="AX131" s="37"/>
      <c r="AY131" s="140" t="str">
        <f>IF(AU131="","",WORKDAY(AU131,5,FESTIVOS_CO!A:A))</f>
        <v/>
      </c>
      <c r="AZ131" s="54" t="str">
        <f t="shared" ca="1" si="27"/>
        <v>NO PROCEDE</v>
      </c>
      <c r="BA131" s="55" t="str">
        <f>IF(AX131="","",WORKDAY(AX131,5,FESTIVOS_CO!A:A))</f>
        <v/>
      </c>
      <c r="BB131" s="39"/>
      <c r="BC131" s="40"/>
      <c r="BD131" s="40"/>
      <c r="BE131" s="56" t="str">
        <f t="shared" ca="1" si="28"/>
        <v>NO PROCEDE</v>
      </c>
      <c r="BF131" s="37"/>
      <c r="BG131" s="45"/>
      <c r="BH131" s="37"/>
      <c r="BI131" s="36"/>
      <c r="BJ131" s="37"/>
      <c r="BK131" s="36"/>
      <c r="BL131" s="36"/>
      <c r="BM131" s="53" t="str">
        <f>IF(BJ131="","",WORKDAY(BJ131,5,FESTIVOS_CO!A:A))</f>
        <v/>
      </c>
      <c r="BN131" s="57" t="str">
        <f t="shared" ca="1" si="36"/>
        <v>NO PROCEDE</v>
      </c>
      <c r="BO131" s="54" t="str">
        <f t="shared" ca="1" si="37"/>
        <v>NO PROCEDE AVISO</v>
      </c>
      <c r="BP131" s="37"/>
      <c r="BQ131" s="53" t="str">
        <f>IF(BP131="","",WORKDAY(BP131,5,FESTIVOS_CO!A:A))</f>
        <v/>
      </c>
      <c r="BR131" s="37"/>
      <c r="BS131" s="36" t="s">
        <v>99</v>
      </c>
      <c r="BT131" s="38" t="s">
        <v>228</v>
      </c>
      <c r="BU131" s="58">
        <f>VLOOKUP(BT131,Hoja2!$C:$D,2,0)</f>
        <v>10</v>
      </c>
      <c r="BV131" s="80">
        <f>IF(
AND(AO131="",BD131="",BQ131=""),
"EN PROCESO NOTIFICACION / COMUNICACION",
IF(
BT131="",
"NO APLICA",
IF(
BU131=60,
IF(AO131&lt;&gt;"",AO131,IF(BD131&lt;&gt;"",BD131,BQ131))+60,
WORKDAY(
IF(AO131&lt;&gt;"",AO131,IF(BD131&lt;&gt;"",BD131,BQ131)),
BU131,
FESTIVOS_CO!A:A
)
)
))</f>
        <v>46055</v>
      </c>
      <c r="BW131" s="44"/>
      <c r="BX131" s="53"/>
      <c r="BY131" s="45"/>
      <c r="BZ131" s="37"/>
      <c r="CA131" s="54" t="str">
        <f t="shared" si="38"/>
        <v>PENDIENTE EJECUTORIA</v>
      </c>
      <c r="CB131" s="59" t="str">
        <f t="shared" si="29"/>
        <v/>
      </c>
      <c r="CC131" s="36"/>
      <c r="CD131" s="40"/>
      <c r="CE131" s="46"/>
      <c r="CF131" s="40"/>
      <c r="CG131" s="40"/>
      <c r="CH131" s="40"/>
      <c r="CI131" s="36"/>
      <c r="CJ131" s="47"/>
      <c r="CK131" s="40"/>
      <c r="CL131" s="40"/>
      <c r="CM131" s="40"/>
      <c r="CN131" s="40"/>
    </row>
    <row r="132" spans="1:92" ht="28.5" hidden="1">
      <c r="A132" s="49" t="str">
        <f t="shared" ca="1" si="31"/>
        <v>PENDIENTE EJECUTORIA</v>
      </c>
      <c r="B132" s="58" t="s">
        <v>517</v>
      </c>
      <c r="C132" s="37"/>
      <c r="D132" s="37"/>
      <c r="E132" s="49" t="str">
        <f t="shared" si="32"/>
        <v>NOTIFICACIÓN ELECTRÓNICA</v>
      </c>
      <c r="F132" s="141">
        <f t="shared" si="33"/>
        <v>46043</v>
      </c>
      <c r="G132" s="49" t="str">
        <f t="shared" si="34"/>
        <v/>
      </c>
      <c r="H132" s="51" t="str">
        <f ca="1">IF(
L132="",
"",
IF(
NETWORKDAYS(L132,IF(M132&lt;&gt;"",M132,TODAY()),FESTIVOS_CO!A:A)&gt;2,
"VENCIDO",
IF(
NETWORKDAYS(L132,IF(M132&lt;&gt;"",M132,TODAY()),FESTIVOS_CO!A:A)=2,
"ALERTA",
"A TIEMPO"
)))</f>
        <v>A TIEMPO</v>
      </c>
      <c r="I132" s="40"/>
      <c r="J132" s="36" t="s">
        <v>905</v>
      </c>
      <c r="K132" s="37">
        <v>46042</v>
      </c>
      <c r="L132" s="50">
        <v>46043</v>
      </c>
      <c r="M132" s="37">
        <v>46043</v>
      </c>
      <c r="N132" s="52"/>
      <c r="O132" s="52"/>
      <c r="P132" s="36"/>
      <c r="Q132" s="36" t="s">
        <v>99</v>
      </c>
      <c r="R132" s="40"/>
      <c r="S132" s="36"/>
      <c r="T132" s="40"/>
      <c r="U132" s="62" t="s">
        <v>100</v>
      </c>
      <c r="V132" s="81" t="s">
        <v>906</v>
      </c>
      <c r="W132" s="63">
        <v>45919</v>
      </c>
      <c r="X132" s="63"/>
      <c r="Y132" s="40">
        <v>900581703</v>
      </c>
      <c r="Z132" s="38" t="s">
        <v>102</v>
      </c>
      <c r="AA132" s="40" t="s">
        <v>103</v>
      </c>
      <c r="AB132" s="40" t="s">
        <v>333</v>
      </c>
      <c r="AC132" s="69" t="s">
        <v>105</v>
      </c>
      <c r="AD132" s="40" t="s">
        <v>234</v>
      </c>
      <c r="AE132" s="40" t="s">
        <v>907</v>
      </c>
      <c r="AF132" s="40" t="s">
        <v>108</v>
      </c>
      <c r="AG132" s="41" t="s">
        <v>109</v>
      </c>
      <c r="AH132" s="42"/>
      <c r="AI132" s="54" t="str">
        <f t="shared" ca="1" si="35"/>
        <v>NOTIFICACIÓN ELECTRÓNICA EFECTIVA</v>
      </c>
      <c r="AJ132" s="37" t="s">
        <v>99</v>
      </c>
      <c r="AK132" s="37">
        <v>46043</v>
      </c>
      <c r="AL132" s="37" t="s">
        <v>99</v>
      </c>
      <c r="AM132" s="53">
        <f>IF(AK132="","",WORKDAY(AK132,5,FESTIVOS_CO!A:A))</f>
        <v>46050</v>
      </c>
      <c r="AN132" s="37" t="s">
        <v>99</v>
      </c>
      <c r="AO132" s="37">
        <v>46043</v>
      </c>
      <c r="AP132" s="54" t="str">
        <f t="shared" ca="1" si="30"/>
        <v>NO PROCEDE CITACION</v>
      </c>
      <c r="AQ132" s="36"/>
      <c r="AR132" s="43"/>
      <c r="AS132" s="37"/>
      <c r="AT132" s="36"/>
      <c r="AU132" s="37"/>
      <c r="AV132" s="36"/>
      <c r="AW132" s="36"/>
      <c r="AX132" s="37"/>
      <c r="AY132" s="140" t="str">
        <f>IF(AU132="","",WORKDAY(AU132,5,FESTIVOS_CO!A:A))</f>
        <v/>
      </c>
      <c r="AZ132" s="54" t="str">
        <f t="shared" ca="1" si="27"/>
        <v>NO PROCEDE</v>
      </c>
      <c r="BA132" s="55" t="str">
        <f>IF(AX132="","",WORKDAY(AX132,5,FESTIVOS_CO!A:A))</f>
        <v/>
      </c>
      <c r="BB132" s="39"/>
      <c r="BC132" s="40"/>
      <c r="BD132" s="40"/>
      <c r="BE132" s="56" t="str">
        <f t="shared" ca="1" si="28"/>
        <v>NO PROCEDE</v>
      </c>
      <c r="BF132" s="37"/>
      <c r="BG132" s="45"/>
      <c r="BH132" s="37"/>
      <c r="BI132" s="36"/>
      <c r="BJ132" s="37"/>
      <c r="BK132" s="36"/>
      <c r="BL132" s="36"/>
      <c r="BM132" s="53" t="str">
        <f>IF(BJ132="","",WORKDAY(BJ132,5,FESTIVOS_CO!A:A))</f>
        <v/>
      </c>
      <c r="BN132" s="57" t="str">
        <f t="shared" ca="1" si="36"/>
        <v>NO PROCEDE</v>
      </c>
      <c r="BO132" s="54" t="str">
        <f t="shared" ca="1" si="37"/>
        <v>NO PROCEDE AVISO</v>
      </c>
      <c r="BP132" s="37"/>
      <c r="BQ132" s="53" t="str">
        <f>IF(BP132="","",WORKDAY(BP132,5,FESTIVOS_CO!A:A))</f>
        <v/>
      </c>
      <c r="BR132" s="37"/>
      <c r="BS132" s="36"/>
      <c r="BT132" s="38"/>
      <c r="BU132" s="58" t="e">
        <f>VLOOKUP(BT132,Hoja2!$C:$D,2,0)</f>
        <v>#N/A</v>
      </c>
      <c r="BV132" s="80" t="str">
        <f>IF(
AND(AO132="",BD132="",BQ132=""),
"EN PROCESO NOTIFICACION / COMUNICACION",
IF(
BT132="",
"NO APLICA",
IF(
BU132=60,
IF(AO132&lt;&gt;"",AO132,IF(BD132&lt;&gt;"",BD132,BQ132))+60,
WORKDAY(
IF(AO132&lt;&gt;"",AO132,IF(BD132&lt;&gt;"",BD132,BQ132)),
BU132,
FESTIVOS_CO!A:A
)
)
))</f>
        <v>NO APLICA</v>
      </c>
      <c r="BW132" s="44"/>
      <c r="BX132" s="53"/>
      <c r="BY132" s="45"/>
      <c r="BZ132" s="37"/>
      <c r="CA132" s="54" t="str">
        <f t="shared" si="38"/>
        <v>PENDIENTE EJECUTORIA</v>
      </c>
      <c r="CB132" s="59" t="str">
        <f t="shared" si="29"/>
        <v/>
      </c>
      <c r="CC132" s="36"/>
      <c r="CD132" s="40"/>
      <c r="CE132" s="46"/>
      <c r="CF132" s="40"/>
      <c r="CG132" s="40"/>
      <c r="CH132" s="40"/>
      <c r="CI132" s="36"/>
      <c r="CJ132" s="47"/>
      <c r="CK132" s="40"/>
      <c r="CL132" s="40"/>
      <c r="CM132" s="40"/>
      <c r="CN132" s="40"/>
    </row>
    <row r="133" spans="1:92" ht="28.5" hidden="1">
      <c r="A133" s="49" t="str">
        <f t="shared" ca="1" si="31"/>
        <v>PENDIENTE EJECUTORIA</v>
      </c>
      <c r="B133" s="58" t="s">
        <v>517</v>
      </c>
      <c r="C133" s="37"/>
      <c r="D133" s="37"/>
      <c r="E133" s="49" t="str">
        <f t="shared" si="32"/>
        <v>NOTIFICACIÓN ELECTRÓNICA</v>
      </c>
      <c r="F133" s="141">
        <f t="shared" si="33"/>
        <v>46043</v>
      </c>
      <c r="G133" s="49" t="str">
        <f t="shared" si="34"/>
        <v/>
      </c>
      <c r="H133" s="51" t="str">
        <f ca="1">IF(
L133="",
"",
IF(
NETWORKDAYS(L133,IF(M133&lt;&gt;"",M133,TODAY()),FESTIVOS_CO!A:A)&gt;2,
"VENCIDO",
IF(
NETWORKDAYS(L133,IF(M133&lt;&gt;"",M133,TODAY()),FESTIVOS_CO!A:A)=2,
"ALERTA",
"A TIEMPO"
)))</f>
        <v>A TIEMPO</v>
      </c>
      <c r="I133" s="40"/>
      <c r="J133" s="36" t="s">
        <v>908</v>
      </c>
      <c r="K133" s="37">
        <v>46042</v>
      </c>
      <c r="L133" s="50">
        <v>46043</v>
      </c>
      <c r="M133" s="37">
        <v>46043</v>
      </c>
      <c r="N133" s="52"/>
      <c r="O133" s="52"/>
      <c r="P133" s="36"/>
      <c r="Q133" s="36" t="s">
        <v>99</v>
      </c>
      <c r="R133" s="40"/>
      <c r="S133" s="36"/>
      <c r="T133" s="40"/>
      <c r="U133" s="62" t="s">
        <v>100</v>
      </c>
      <c r="V133" s="81" t="s">
        <v>909</v>
      </c>
      <c r="W133" s="63">
        <v>45933</v>
      </c>
      <c r="X133" s="63"/>
      <c r="Y133" s="40">
        <v>900581703</v>
      </c>
      <c r="Z133" s="38" t="s">
        <v>102</v>
      </c>
      <c r="AA133" s="40" t="s">
        <v>103</v>
      </c>
      <c r="AB133" s="40" t="s">
        <v>333</v>
      </c>
      <c r="AC133" s="69" t="s">
        <v>105</v>
      </c>
      <c r="AD133" s="40" t="s">
        <v>106</v>
      </c>
      <c r="AE133" s="40" t="s">
        <v>910</v>
      </c>
      <c r="AF133" s="40" t="s">
        <v>108</v>
      </c>
      <c r="AG133" s="41" t="s">
        <v>109</v>
      </c>
      <c r="AH133" s="42"/>
      <c r="AI133" s="54" t="str">
        <f t="shared" ca="1" si="35"/>
        <v>NOTIFICACIÓN ELECTRÓNICA EFECTIVA</v>
      </c>
      <c r="AJ133" s="37" t="s">
        <v>99</v>
      </c>
      <c r="AK133" s="37">
        <v>46043</v>
      </c>
      <c r="AL133" s="37" t="s">
        <v>99</v>
      </c>
      <c r="AM133" s="53">
        <f>IF(AK133="","",WORKDAY(AK133,5,FESTIVOS_CO!A:A))</f>
        <v>46050</v>
      </c>
      <c r="AN133" s="37" t="s">
        <v>99</v>
      </c>
      <c r="AO133" s="37">
        <v>46043</v>
      </c>
      <c r="AP133" s="54" t="str">
        <f t="shared" ca="1" si="30"/>
        <v>NO PROCEDE CITACION</v>
      </c>
      <c r="AQ133" s="36"/>
      <c r="AR133" s="43"/>
      <c r="AS133" s="37"/>
      <c r="AT133" s="36"/>
      <c r="AU133" s="37"/>
      <c r="AV133" s="36"/>
      <c r="AW133" s="36"/>
      <c r="AX133" s="37"/>
      <c r="AY133" s="140" t="str">
        <f>IF(AU133="","",WORKDAY(AU133,5,FESTIVOS_CO!A:A))</f>
        <v/>
      </c>
      <c r="AZ133" s="54" t="str">
        <f t="shared" ca="1" si="27"/>
        <v>NO PROCEDE</v>
      </c>
      <c r="BA133" s="55" t="str">
        <f>IF(AX133="","",WORKDAY(AX133,5,FESTIVOS_CO!A:A))</f>
        <v/>
      </c>
      <c r="BB133" s="39"/>
      <c r="BC133" s="40"/>
      <c r="BD133" s="40"/>
      <c r="BE133" s="56" t="str">
        <f t="shared" ca="1" si="28"/>
        <v>NO PROCEDE</v>
      </c>
      <c r="BF133" s="37"/>
      <c r="BG133" s="45"/>
      <c r="BH133" s="37"/>
      <c r="BI133" s="36"/>
      <c r="BJ133" s="37"/>
      <c r="BK133" s="36"/>
      <c r="BL133" s="36"/>
      <c r="BM133" s="53" t="str">
        <f>IF(BJ133="","",WORKDAY(BJ133,5,FESTIVOS_CO!A:A))</f>
        <v/>
      </c>
      <c r="BN133" s="57" t="str">
        <f t="shared" ca="1" si="36"/>
        <v>NO PROCEDE</v>
      </c>
      <c r="BO133" s="54" t="str">
        <f t="shared" ca="1" si="37"/>
        <v>NO PROCEDE AVISO</v>
      </c>
      <c r="BP133" s="37"/>
      <c r="BQ133" s="53" t="str">
        <f>IF(BP133="","",WORKDAY(BP133,5,FESTIVOS_CO!A:A))</f>
        <v/>
      </c>
      <c r="BR133" s="37"/>
      <c r="BS133" s="36"/>
      <c r="BT133" s="38"/>
      <c r="BU133" s="58" t="e">
        <f>VLOOKUP(BT133,Hoja2!$C:$D,2,0)</f>
        <v>#N/A</v>
      </c>
      <c r="BV133" s="80" t="str">
        <f>IF(
AND(AO133="",BD133="",BQ133=""),
"EN PROCESO NOTIFICACION / COMUNICACION",
IF(
BT133="",
"NO APLICA",
IF(
BU133=60,
IF(AO133&lt;&gt;"",AO133,IF(BD133&lt;&gt;"",BD133,BQ133))+60,
WORKDAY(
IF(AO133&lt;&gt;"",AO133,IF(BD133&lt;&gt;"",BD133,BQ133)),
BU133,
FESTIVOS_CO!A:A
)
)
))</f>
        <v>NO APLICA</v>
      </c>
      <c r="BW133" s="44"/>
      <c r="BX133" s="53"/>
      <c r="BY133" s="45"/>
      <c r="BZ133" s="37"/>
      <c r="CA133" s="54" t="str">
        <f t="shared" si="38"/>
        <v>PENDIENTE EJECUTORIA</v>
      </c>
      <c r="CB133" s="59" t="str">
        <f t="shared" si="29"/>
        <v/>
      </c>
      <c r="CC133" s="36"/>
      <c r="CD133" s="40"/>
      <c r="CE133" s="46"/>
      <c r="CF133" s="40"/>
      <c r="CG133" s="40"/>
      <c r="CH133" s="40"/>
      <c r="CI133" s="36"/>
      <c r="CJ133" s="47"/>
      <c r="CK133" s="40"/>
      <c r="CL133" s="40"/>
      <c r="CM133" s="40"/>
      <c r="CN133" s="40"/>
    </row>
    <row r="134" spans="1:92" ht="28.5" hidden="1">
      <c r="A134" s="49" t="str">
        <f t="shared" ca="1" si="31"/>
        <v>PENDIENTE EJECUTORIA</v>
      </c>
      <c r="B134" s="58" t="s">
        <v>517</v>
      </c>
      <c r="C134" s="37"/>
      <c r="D134" s="37"/>
      <c r="E134" s="49" t="str">
        <f t="shared" si="32"/>
        <v>NOTIFICACIÓN ELECTRÓNICA</v>
      </c>
      <c r="F134" s="141">
        <f t="shared" si="33"/>
        <v>46043</v>
      </c>
      <c r="G134" s="49" t="str">
        <f t="shared" si="34"/>
        <v/>
      </c>
      <c r="H134" s="51" t="str">
        <f ca="1">IF(
L134="",
"",
IF(
NETWORKDAYS(L134,IF(M134&lt;&gt;"",M134,TODAY()),FESTIVOS_CO!A:A)&gt;2,
"VENCIDO",
IF(
NETWORKDAYS(L134,IF(M134&lt;&gt;"",M134,TODAY()),FESTIVOS_CO!A:A)=2,
"ALERTA",
"A TIEMPO"
)))</f>
        <v>A TIEMPO</v>
      </c>
      <c r="I134" s="40"/>
      <c r="J134" s="36" t="s">
        <v>911</v>
      </c>
      <c r="K134" s="37">
        <v>46042</v>
      </c>
      <c r="L134" s="50">
        <v>46043</v>
      </c>
      <c r="M134" s="37">
        <v>46043</v>
      </c>
      <c r="N134" s="52"/>
      <c r="O134" s="52"/>
      <c r="P134" s="36"/>
      <c r="Q134" s="36" t="s">
        <v>99</v>
      </c>
      <c r="R134" s="40"/>
      <c r="S134" s="36"/>
      <c r="T134" s="40"/>
      <c r="U134" s="62" t="s">
        <v>100</v>
      </c>
      <c r="V134" s="81" t="s">
        <v>912</v>
      </c>
      <c r="W134" s="63">
        <v>45933</v>
      </c>
      <c r="X134" s="63"/>
      <c r="Y134" s="40">
        <v>900581703</v>
      </c>
      <c r="Z134" s="38" t="s">
        <v>102</v>
      </c>
      <c r="AA134" s="40" t="s">
        <v>103</v>
      </c>
      <c r="AB134" s="40" t="s">
        <v>333</v>
      </c>
      <c r="AC134" s="69" t="s">
        <v>105</v>
      </c>
      <c r="AD134" s="40" t="s">
        <v>106</v>
      </c>
      <c r="AE134" s="40" t="s">
        <v>913</v>
      </c>
      <c r="AF134" s="40" t="s">
        <v>108</v>
      </c>
      <c r="AG134" s="41" t="s">
        <v>109</v>
      </c>
      <c r="AH134" s="42"/>
      <c r="AI134" s="54" t="str">
        <f t="shared" ca="1" si="35"/>
        <v>NOTIFICACIÓN ELECTRÓNICA EFECTIVA</v>
      </c>
      <c r="AJ134" s="37" t="s">
        <v>99</v>
      </c>
      <c r="AK134" s="37">
        <v>46043</v>
      </c>
      <c r="AL134" s="37" t="s">
        <v>99</v>
      </c>
      <c r="AM134" s="53">
        <f>IF(AK134="","",WORKDAY(AK134,5,FESTIVOS_CO!A:A))</f>
        <v>46050</v>
      </c>
      <c r="AN134" s="37" t="s">
        <v>99</v>
      </c>
      <c r="AO134" s="37">
        <v>46043</v>
      </c>
      <c r="AP134" s="54" t="str">
        <f t="shared" ca="1" si="30"/>
        <v>NO PROCEDE CITACION</v>
      </c>
      <c r="AQ134" s="36"/>
      <c r="AR134" s="43"/>
      <c r="AS134" s="37"/>
      <c r="AT134" s="36"/>
      <c r="AU134" s="37"/>
      <c r="AV134" s="36"/>
      <c r="AW134" s="36"/>
      <c r="AX134" s="37"/>
      <c r="AY134" s="140" t="str">
        <f>IF(AU134="","",WORKDAY(AU134,5,FESTIVOS_CO!A:A))</f>
        <v/>
      </c>
      <c r="AZ134" s="54" t="str">
        <f t="shared" ca="1" si="27"/>
        <v>NO PROCEDE</v>
      </c>
      <c r="BA134" s="55" t="str">
        <f>IF(AX134="","",WORKDAY(AX134,5,FESTIVOS_CO!A:A))</f>
        <v/>
      </c>
      <c r="BB134" s="39"/>
      <c r="BC134" s="40"/>
      <c r="BD134" s="40"/>
      <c r="BE134" s="56" t="str">
        <f t="shared" ca="1" si="28"/>
        <v>NO PROCEDE</v>
      </c>
      <c r="BF134" s="37"/>
      <c r="BG134" s="45"/>
      <c r="BH134" s="37"/>
      <c r="BI134" s="36"/>
      <c r="BJ134" s="37"/>
      <c r="BK134" s="36"/>
      <c r="BL134" s="36"/>
      <c r="BM134" s="53" t="str">
        <f>IF(BJ134="","",WORKDAY(BJ134,5,FESTIVOS_CO!A:A))</f>
        <v/>
      </c>
      <c r="BN134" s="57" t="str">
        <f t="shared" ca="1" si="36"/>
        <v>NO PROCEDE</v>
      </c>
      <c r="BO134" s="54" t="str">
        <f t="shared" ca="1" si="37"/>
        <v>NO PROCEDE AVISO</v>
      </c>
      <c r="BP134" s="37"/>
      <c r="BQ134" s="53" t="str">
        <f>IF(BP134="","",WORKDAY(BP134,5,FESTIVOS_CO!A:A))</f>
        <v/>
      </c>
      <c r="BR134" s="37"/>
      <c r="BS134" s="36"/>
      <c r="BT134" s="38"/>
      <c r="BU134" s="58" t="e">
        <f>VLOOKUP(BT134,Hoja2!$C:$D,2,0)</f>
        <v>#N/A</v>
      </c>
      <c r="BV134" s="80" t="str">
        <f>IF(
AND(AO134="",BD134="",BQ134=""),
"EN PROCESO NOTIFICACION / COMUNICACION",
IF(
BT134="",
"NO APLICA",
IF(
BU134=60,
IF(AO134&lt;&gt;"",AO134,IF(BD134&lt;&gt;"",BD134,BQ134))+60,
WORKDAY(
IF(AO134&lt;&gt;"",AO134,IF(BD134&lt;&gt;"",BD134,BQ134)),
BU134,
FESTIVOS_CO!A:A
)
)
))</f>
        <v>NO APLICA</v>
      </c>
      <c r="BW134" s="44"/>
      <c r="BX134" s="53"/>
      <c r="BY134" s="45"/>
      <c r="BZ134" s="37"/>
      <c r="CA134" s="54" t="str">
        <f t="shared" si="38"/>
        <v>PENDIENTE EJECUTORIA</v>
      </c>
      <c r="CB134" s="59" t="str">
        <f t="shared" si="29"/>
        <v/>
      </c>
      <c r="CC134" s="36"/>
      <c r="CD134" s="40"/>
      <c r="CE134" s="46"/>
      <c r="CF134" s="40"/>
      <c r="CG134" s="40"/>
      <c r="CH134" s="40"/>
      <c r="CI134" s="36"/>
      <c r="CJ134" s="47"/>
      <c r="CK134" s="40"/>
      <c r="CL134" s="40"/>
      <c r="CM134" s="40"/>
      <c r="CN134" s="40"/>
    </row>
    <row r="135" spans="1:92" ht="28.5" hidden="1">
      <c r="A135" s="49" t="str">
        <f t="shared" ca="1" si="31"/>
        <v>PENDIENTE EJECUTORIA</v>
      </c>
      <c r="B135" s="58" t="s">
        <v>517</v>
      </c>
      <c r="C135" s="37"/>
      <c r="D135" s="37"/>
      <c r="E135" s="49" t="str">
        <f t="shared" si="32"/>
        <v>NOTIFICACIÓN ELECTRÓNICA</v>
      </c>
      <c r="F135" s="141">
        <f t="shared" si="33"/>
        <v>46043</v>
      </c>
      <c r="G135" s="49" t="str">
        <f t="shared" si="34"/>
        <v/>
      </c>
      <c r="H135" s="51" t="str">
        <f ca="1">IF(
L135="",
"",
IF(
NETWORKDAYS(L135,IF(M135&lt;&gt;"",M135,TODAY()),FESTIVOS_CO!A:A)&gt;2,
"VENCIDO",
IF(
NETWORKDAYS(L135,IF(M135&lt;&gt;"",M135,TODAY()),FESTIVOS_CO!A:A)=2,
"ALERTA",
"A TIEMPO"
)))</f>
        <v>A TIEMPO</v>
      </c>
      <c r="I135" s="40"/>
      <c r="J135" s="36" t="s">
        <v>914</v>
      </c>
      <c r="K135" s="37">
        <v>46042</v>
      </c>
      <c r="L135" s="50">
        <v>46043</v>
      </c>
      <c r="M135" s="37">
        <v>46043</v>
      </c>
      <c r="N135" s="52"/>
      <c r="O135" s="52"/>
      <c r="P135" s="36"/>
      <c r="Q135" s="36" t="s">
        <v>99</v>
      </c>
      <c r="R135" s="40"/>
      <c r="S135" s="36"/>
      <c r="T135" s="40"/>
      <c r="U135" s="62" t="s">
        <v>100</v>
      </c>
      <c r="V135" s="81" t="s">
        <v>915</v>
      </c>
      <c r="W135" s="63">
        <v>45933</v>
      </c>
      <c r="X135" s="63"/>
      <c r="Y135" s="40">
        <v>900581703</v>
      </c>
      <c r="Z135" s="38" t="s">
        <v>102</v>
      </c>
      <c r="AA135" s="40" t="s">
        <v>103</v>
      </c>
      <c r="AB135" s="40" t="s">
        <v>333</v>
      </c>
      <c r="AC135" s="69" t="s">
        <v>105</v>
      </c>
      <c r="AD135" s="40" t="s">
        <v>106</v>
      </c>
      <c r="AE135" s="40" t="s">
        <v>916</v>
      </c>
      <c r="AF135" s="40" t="s">
        <v>108</v>
      </c>
      <c r="AG135" s="41" t="s">
        <v>109</v>
      </c>
      <c r="AH135" s="42"/>
      <c r="AI135" s="54" t="str">
        <f t="shared" ca="1" si="35"/>
        <v>NOTIFICACIÓN ELECTRÓNICA EFECTIVA</v>
      </c>
      <c r="AJ135" s="37" t="s">
        <v>99</v>
      </c>
      <c r="AK135" s="37">
        <v>46043</v>
      </c>
      <c r="AL135" s="37" t="s">
        <v>99</v>
      </c>
      <c r="AM135" s="53">
        <f>IF(AK135="","",WORKDAY(AK135,5,FESTIVOS_CO!A:A))</f>
        <v>46050</v>
      </c>
      <c r="AN135" s="37" t="s">
        <v>99</v>
      </c>
      <c r="AO135" s="37">
        <v>46043</v>
      </c>
      <c r="AP135" s="54" t="str">
        <f t="shared" ca="1" si="30"/>
        <v>NO PROCEDE CITACION</v>
      </c>
      <c r="AQ135" s="36"/>
      <c r="AR135" s="43"/>
      <c r="AS135" s="37"/>
      <c r="AT135" s="36"/>
      <c r="AU135" s="37"/>
      <c r="AV135" s="36"/>
      <c r="AW135" s="36"/>
      <c r="AX135" s="37"/>
      <c r="AY135" s="140" t="str">
        <f>IF(AU135="","",WORKDAY(AU135,5,FESTIVOS_CO!A:A))</f>
        <v/>
      </c>
      <c r="AZ135" s="54" t="str">
        <f t="shared" ca="1" si="27"/>
        <v>NO PROCEDE</v>
      </c>
      <c r="BA135" s="55" t="str">
        <f>IF(AX135="","",WORKDAY(AX135,5,FESTIVOS_CO!A:A))</f>
        <v/>
      </c>
      <c r="BB135" s="39"/>
      <c r="BC135" s="40"/>
      <c r="BD135" s="40"/>
      <c r="BE135" s="56" t="str">
        <f t="shared" ca="1" si="28"/>
        <v>NO PROCEDE</v>
      </c>
      <c r="BF135" s="37"/>
      <c r="BG135" s="45"/>
      <c r="BH135" s="37"/>
      <c r="BI135" s="36"/>
      <c r="BJ135" s="37"/>
      <c r="BK135" s="36"/>
      <c r="BL135" s="36"/>
      <c r="BM135" s="53" t="str">
        <f>IF(BJ135="","",WORKDAY(BJ135,5,FESTIVOS_CO!A:A))</f>
        <v/>
      </c>
      <c r="BN135" s="57" t="str">
        <f t="shared" ca="1" si="36"/>
        <v>NO PROCEDE</v>
      </c>
      <c r="BO135" s="54" t="str">
        <f t="shared" ca="1" si="37"/>
        <v>NO PROCEDE AVISO</v>
      </c>
      <c r="BP135" s="37"/>
      <c r="BQ135" s="53" t="str">
        <f>IF(BP135="","",WORKDAY(BP135,5,FESTIVOS_CO!A:A))</f>
        <v/>
      </c>
      <c r="BR135" s="37"/>
      <c r="BS135" s="36"/>
      <c r="BT135" s="38"/>
      <c r="BU135" s="58" t="e">
        <f>VLOOKUP(BT135,Hoja2!$C:$D,2,0)</f>
        <v>#N/A</v>
      </c>
      <c r="BV135" s="80" t="str">
        <f>IF(
AND(AO135="",BD135="",BQ135=""),
"EN PROCESO NOTIFICACION / COMUNICACION",
IF(
BT135="",
"NO APLICA",
IF(
BU135=60,
IF(AO135&lt;&gt;"",AO135,IF(BD135&lt;&gt;"",BD135,BQ135))+60,
WORKDAY(
IF(AO135&lt;&gt;"",AO135,IF(BD135&lt;&gt;"",BD135,BQ135)),
BU135,
FESTIVOS_CO!A:A
)
)
))</f>
        <v>NO APLICA</v>
      </c>
      <c r="BW135" s="44"/>
      <c r="BX135" s="53"/>
      <c r="BY135" s="45"/>
      <c r="BZ135" s="37"/>
      <c r="CA135" s="54" t="str">
        <f t="shared" si="38"/>
        <v>PENDIENTE EJECUTORIA</v>
      </c>
      <c r="CB135" s="59" t="str">
        <f t="shared" si="29"/>
        <v/>
      </c>
      <c r="CC135" s="36"/>
      <c r="CD135" s="40"/>
      <c r="CE135" s="46"/>
      <c r="CF135" s="40"/>
      <c r="CG135" s="40"/>
      <c r="CH135" s="40"/>
      <c r="CI135" s="36"/>
      <c r="CJ135" s="47"/>
      <c r="CK135" s="40"/>
      <c r="CL135" s="40"/>
      <c r="CM135" s="40"/>
      <c r="CN135" s="40"/>
    </row>
    <row r="136" spans="1:92" ht="28.5" hidden="1">
      <c r="A136" s="49" t="str">
        <f t="shared" ca="1" si="31"/>
        <v>PENDIENTE EJECUTORIA</v>
      </c>
      <c r="B136" s="58" t="s">
        <v>517</v>
      </c>
      <c r="C136" s="37"/>
      <c r="D136" s="37"/>
      <c r="E136" s="49" t="str">
        <f t="shared" si="32"/>
        <v>NOTIFICACIÓN ELECTRÓNICA</v>
      </c>
      <c r="F136" s="141">
        <f t="shared" si="33"/>
        <v>46043</v>
      </c>
      <c r="G136" s="49" t="str">
        <f t="shared" si="34"/>
        <v/>
      </c>
      <c r="H136" s="51" t="str">
        <f ca="1">IF(
L136="",
"",
IF(
NETWORKDAYS(L136,IF(M136&lt;&gt;"",M136,TODAY()),FESTIVOS_CO!A:A)&gt;2,
"VENCIDO",
IF(
NETWORKDAYS(L136,IF(M136&lt;&gt;"",M136,TODAY()),FESTIVOS_CO!A:A)=2,
"ALERTA",
"A TIEMPO"
)))</f>
        <v>A TIEMPO</v>
      </c>
      <c r="I136" s="40"/>
      <c r="J136" s="36" t="s">
        <v>917</v>
      </c>
      <c r="K136" s="37">
        <v>46042</v>
      </c>
      <c r="L136" s="50">
        <v>46043</v>
      </c>
      <c r="M136" s="37">
        <v>46043</v>
      </c>
      <c r="N136" s="52"/>
      <c r="O136" s="52"/>
      <c r="P136" s="36"/>
      <c r="Q136" s="36" t="s">
        <v>99</v>
      </c>
      <c r="R136" s="40"/>
      <c r="S136" s="36"/>
      <c r="T136" s="40"/>
      <c r="U136" s="62" t="s">
        <v>100</v>
      </c>
      <c r="V136" s="81" t="s">
        <v>918</v>
      </c>
      <c r="W136" s="63">
        <v>45919</v>
      </c>
      <c r="X136" s="63"/>
      <c r="Y136" s="40">
        <v>900581703</v>
      </c>
      <c r="Z136" s="38" t="s">
        <v>102</v>
      </c>
      <c r="AA136" s="40" t="s">
        <v>103</v>
      </c>
      <c r="AB136" s="40" t="s">
        <v>333</v>
      </c>
      <c r="AC136" s="69" t="s">
        <v>105</v>
      </c>
      <c r="AD136" s="40" t="s">
        <v>234</v>
      </c>
      <c r="AE136" s="40" t="s">
        <v>919</v>
      </c>
      <c r="AF136" s="40" t="s">
        <v>108</v>
      </c>
      <c r="AG136" s="41" t="s">
        <v>109</v>
      </c>
      <c r="AH136" s="42"/>
      <c r="AI136" s="54" t="str">
        <f t="shared" ca="1" si="35"/>
        <v>NOTIFICACIÓN ELECTRÓNICA EFECTIVA</v>
      </c>
      <c r="AJ136" s="37" t="s">
        <v>99</v>
      </c>
      <c r="AK136" s="37">
        <v>46043</v>
      </c>
      <c r="AL136" s="37" t="s">
        <v>99</v>
      </c>
      <c r="AM136" s="53">
        <f>IF(AK136="","",WORKDAY(AK136,5,FESTIVOS_CO!A:A))</f>
        <v>46050</v>
      </c>
      <c r="AN136" s="37" t="s">
        <v>99</v>
      </c>
      <c r="AO136" s="37">
        <v>46043</v>
      </c>
      <c r="AP136" s="54" t="str">
        <f t="shared" ca="1" si="30"/>
        <v>NO PROCEDE CITACION</v>
      </c>
      <c r="AQ136" s="36"/>
      <c r="AR136" s="43"/>
      <c r="AS136" s="37"/>
      <c r="AT136" s="36"/>
      <c r="AU136" s="37"/>
      <c r="AV136" s="36"/>
      <c r="AW136" s="36"/>
      <c r="AX136" s="37"/>
      <c r="AY136" s="140" t="str">
        <f>IF(AU136="","",WORKDAY(AU136,5,FESTIVOS_CO!A:A))</f>
        <v/>
      </c>
      <c r="AZ136" s="54" t="str">
        <f t="shared" ca="1" si="27"/>
        <v>NO PROCEDE</v>
      </c>
      <c r="BA136" s="55" t="str">
        <f>IF(AX136="","",WORKDAY(AX136,5,FESTIVOS_CO!A:A))</f>
        <v/>
      </c>
      <c r="BB136" s="39"/>
      <c r="BC136" s="40"/>
      <c r="BD136" s="40"/>
      <c r="BE136" s="56" t="str">
        <f t="shared" ca="1" si="28"/>
        <v>NO PROCEDE</v>
      </c>
      <c r="BF136" s="37"/>
      <c r="BG136" s="45"/>
      <c r="BH136" s="37"/>
      <c r="BI136" s="36"/>
      <c r="BJ136" s="37"/>
      <c r="BK136" s="36"/>
      <c r="BL136" s="36"/>
      <c r="BM136" s="53" t="str">
        <f>IF(BJ136="","",WORKDAY(BJ136,5,FESTIVOS_CO!A:A))</f>
        <v/>
      </c>
      <c r="BN136" s="57" t="str">
        <f t="shared" ca="1" si="36"/>
        <v>NO PROCEDE</v>
      </c>
      <c r="BO136" s="54" t="str">
        <f t="shared" ca="1" si="37"/>
        <v>NO PROCEDE AVISO</v>
      </c>
      <c r="BP136" s="37"/>
      <c r="BQ136" s="53" t="str">
        <f>IF(BP136="","",WORKDAY(BP136,5,FESTIVOS_CO!A:A))</f>
        <v/>
      </c>
      <c r="BR136" s="37"/>
      <c r="BS136" s="36"/>
      <c r="BT136" s="38"/>
      <c r="BU136" s="58" t="e">
        <f>VLOOKUP(BT136,Hoja2!$C:$D,2,0)</f>
        <v>#N/A</v>
      </c>
      <c r="BV136" s="80" t="str">
        <f>IF(
AND(AO136="",BD136="",BQ136=""),
"EN PROCESO NOTIFICACION / COMUNICACION",
IF(
BT136="",
"NO APLICA",
IF(
BU136=60,
IF(AO136&lt;&gt;"",AO136,IF(BD136&lt;&gt;"",BD136,BQ136))+60,
WORKDAY(
IF(AO136&lt;&gt;"",AO136,IF(BD136&lt;&gt;"",BD136,BQ136)),
BU136,
FESTIVOS_CO!A:A
)
)
))</f>
        <v>NO APLICA</v>
      </c>
      <c r="BW136" s="44"/>
      <c r="BX136" s="53"/>
      <c r="BY136" s="45"/>
      <c r="BZ136" s="37"/>
      <c r="CA136" s="54" t="str">
        <f t="shared" si="38"/>
        <v>PENDIENTE EJECUTORIA</v>
      </c>
      <c r="CB136" s="59" t="str">
        <f t="shared" si="29"/>
        <v/>
      </c>
      <c r="CC136" s="36"/>
      <c r="CD136" s="40"/>
      <c r="CE136" s="46"/>
      <c r="CF136" s="40"/>
      <c r="CG136" s="40"/>
      <c r="CH136" s="40"/>
      <c r="CI136" s="36"/>
      <c r="CJ136" s="47"/>
      <c r="CK136" s="40"/>
      <c r="CL136" s="40"/>
      <c r="CM136" s="40"/>
      <c r="CN136" s="40"/>
    </row>
    <row r="137" spans="1:92" ht="28.5" hidden="1">
      <c r="A137" s="49" t="str">
        <f t="shared" ca="1" si="31"/>
        <v>PENDIENTE EJECUTORIA</v>
      </c>
      <c r="B137" s="58" t="s">
        <v>517</v>
      </c>
      <c r="C137" s="37"/>
      <c r="D137" s="37"/>
      <c r="E137" s="49" t="str">
        <f t="shared" si="32"/>
        <v>NOTIFICACIÓN ELECTRÓNICA</v>
      </c>
      <c r="F137" s="141">
        <f t="shared" si="33"/>
        <v>46043</v>
      </c>
      <c r="G137" s="49" t="str">
        <f t="shared" si="34"/>
        <v/>
      </c>
      <c r="H137" s="51" t="str">
        <f ca="1">IF(
L137="",
"",
IF(
NETWORKDAYS(L137,IF(M137&lt;&gt;"",M137,TODAY()),FESTIVOS_CO!A:A)&gt;2,
"VENCIDO",
IF(
NETWORKDAYS(L137,IF(M137&lt;&gt;"",M137,TODAY()),FESTIVOS_CO!A:A)=2,
"ALERTA",
"A TIEMPO"
)))</f>
        <v>A TIEMPO</v>
      </c>
      <c r="I137" s="40"/>
      <c r="J137" s="36" t="s">
        <v>920</v>
      </c>
      <c r="K137" s="37">
        <v>46042</v>
      </c>
      <c r="L137" s="50">
        <v>46043</v>
      </c>
      <c r="M137" s="37">
        <v>46043</v>
      </c>
      <c r="N137" s="52"/>
      <c r="O137" s="52"/>
      <c r="P137" s="36"/>
      <c r="Q137" s="36" t="s">
        <v>99</v>
      </c>
      <c r="R137" s="40"/>
      <c r="S137" s="36"/>
      <c r="T137" s="40"/>
      <c r="U137" s="62" t="s">
        <v>100</v>
      </c>
      <c r="V137" s="81" t="s">
        <v>921</v>
      </c>
      <c r="W137" s="63">
        <v>45919</v>
      </c>
      <c r="X137" s="63"/>
      <c r="Y137" s="40">
        <v>900581703</v>
      </c>
      <c r="Z137" s="38" t="s">
        <v>102</v>
      </c>
      <c r="AA137" s="40" t="s">
        <v>103</v>
      </c>
      <c r="AB137" s="40" t="s">
        <v>333</v>
      </c>
      <c r="AC137" s="69" t="s">
        <v>105</v>
      </c>
      <c r="AD137" s="40" t="s">
        <v>234</v>
      </c>
      <c r="AE137" s="40" t="s">
        <v>922</v>
      </c>
      <c r="AF137" s="40" t="s">
        <v>108</v>
      </c>
      <c r="AG137" s="41" t="s">
        <v>109</v>
      </c>
      <c r="AH137" s="42"/>
      <c r="AI137" s="54" t="str">
        <f t="shared" ca="1" si="35"/>
        <v>NOTIFICACIÓN ELECTRÓNICA EFECTIVA</v>
      </c>
      <c r="AJ137" s="37" t="s">
        <v>99</v>
      </c>
      <c r="AK137" s="37">
        <v>46043</v>
      </c>
      <c r="AL137" s="37" t="s">
        <v>99</v>
      </c>
      <c r="AM137" s="53">
        <f>IF(AK137="","",WORKDAY(AK137,5,FESTIVOS_CO!A:A))</f>
        <v>46050</v>
      </c>
      <c r="AN137" s="37" t="s">
        <v>99</v>
      </c>
      <c r="AO137" s="37">
        <v>46043</v>
      </c>
      <c r="AP137" s="54" t="str">
        <f t="shared" ca="1" si="30"/>
        <v>NO PROCEDE CITACION</v>
      </c>
      <c r="AQ137" s="36"/>
      <c r="AR137" s="43"/>
      <c r="AS137" s="37"/>
      <c r="AT137" s="36"/>
      <c r="AU137" s="37"/>
      <c r="AV137" s="36"/>
      <c r="AW137" s="36"/>
      <c r="AX137" s="37"/>
      <c r="AY137" s="140" t="str">
        <f>IF(AU137="","",WORKDAY(AU137,5,FESTIVOS_CO!A:A))</f>
        <v/>
      </c>
      <c r="AZ137" s="54" t="str">
        <f t="shared" ca="1" si="27"/>
        <v>NO PROCEDE</v>
      </c>
      <c r="BA137" s="55" t="str">
        <f>IF(AX137="","",WORKDAY(AX137,5,FESTIVOS_CO!A:A))</f>
        <v/>
      </c>
      <c r="BB137" s="39"/>
      <c r="BC137" s="40"/>
      <c r="BD137" s="40"/>
      <c r="BE137" s="56" t="str">
        <f t="shared" ca="1" si="28"/>
        <v>NO PROCEDE</v>
      </c>
      <c r="BF137" s="37"/>
      <c r="BG137" s="45"/>
      <c r="BH137" s="37"/>
      <c r="BI137" s="36"/>
      <c r="BJ137" s="37"/>
      <c r="BK137" s="36"/>
      <c r="BL137" s="36"/>
      <c r="BM137" s="53" t="str">
        <f>IF(BJ137="","",WORKDAY(BJ137,5,FESTIVOS_CO!A:A))</f>
        <v/>
      </c>
      <c r="BN137" s="57" t="str">
        <f t="shared" ca="1" si="36"/>
        <v>NO PROCEDE</v>
      </c>
      <c r="BO137" s="54" t="str">
        <f t="shared" ca="1" si="37"/>
        <v>NO PROCEDE AVISO</v>
      </c>
      <c r="BP137" s="37"/>
      <c r="BQ137" s="53" t="str">
        <f>IF(BP137="","",WORKDAY(BP137,5,FESTIVOS_CO!A:A))</f>
        <v/>
      </c>
      <c r="BR137" s="37"/>
      <c r="BS137" s="36"/>
      <c r="BT137" s="38"/>
      <c r="BU137" s="58" t="e">
        <f>VLOOKUP(BT137,Hoja2!$C:$D,2,0)</f>
        <v>#N/A</v>
      </c>
      <c r="BV137" s="80" t="str">
        <f>IF(
AND(AO137="",BD137="",BQ137=""),
"EN PROCESO NOTIFICACION / COMUNICACION",
IF(
BT137="",
"NO APLICA",
IF(
BU137=60,
IF(AO137&lt;&gt;"",AO137,IF(BD137&lt;&gt;"",BD137,BQ137))+60,
WORKDAY(
IF(AO137&lt;&gt;"",AO137,IF(BD137&lt;&gt;"",BD137,BQ137)),
BU137,
FESTIVOS_CO!A:A
)
)
))</f>
        <v>NO APLICA</v>
      </c>
      <c r="BW137" s="44"/>
      <c r="BX137" s="53"/>
      <c r="BY137" s="45"/>
      <c r="BZ137" s="37"/>
      <c r="CA137" s="54" t="str">
        <f t="shared" si="38"/>
        <v>PENDIENTE EJECUTORIA</v>
      </c>
      <c r="CB137" s="59" t="str">
        <f t="shared" si="29"/>
        <v/>
      </c>
      <c r="CC137" s="36"/>
      <c r="CD137" s="40"/>
      <c r="CE137" s="46"/>
      <c r="CF137" s="40"/>
      <c r="CG137" s="40"/>
      <c r="CH137" s="40"/>
      <c r="CI137" s="36"/>
      <c r="CJ137" s="47"/>
      <c r="CK137" s="40"/>
      <c r="CL137" s="40"/>
      <c r="CM137" s="40"/>
      <c r="CN137" s="40"/>
    </row>
    <row r="138" spans="1:92" ht="28.5" hidden="1">
      <c r="A138" s="49" t="str">
        <f t="shared" ca="1" si="31"/>
        <v>PENDIENTE EJECUTORIA</v>
      </c>
      <c r="B138" s="58" t="s">
        <v>517</v>
      </c>
      <c r="C138" s="37"/>
      <c r="D138" s="37"/>
      <c r="E138" s="49" t="str">
        <f t="shared" si="32"/>
        <v>NOTIFICACIÓN ELECTRÓNICA</v>
      </c>
      <c r="F138" s="141">
        <f t="shared" si="33"/>
        <v>46043</v>
      </c>
      <c r="G138" s="49" t="str">
        <f t="shared" si="34"/>
        <v/>
      </c>
      <c r="H138" s="51" t="str">
        <f ca="1">IF(
L138="",
"",
IF(
NETWORKDAYS(L138,IF(M138&lt;&gt;"",M138,TODAY()),FESTIVOS_CO!A:A)&gt;2,
"VENCIDO",
IF(
NETWORKDAYS(L138,IF(M138&lt;&gt;"",M138,TODAY()),FESTIVOS_CO!A:A)=2,
"ALERTA",
"A TIEMPO"
)))</f>
        <v>A TIEMPO</v>
      </c>
      <c r="I138" s="40"/>
      <c r="J138" s="36" t="s">
        <v>923</v>
      </c>
      <c r="K138" s="37">
        <v>46042</v>
      </c>
      <c r="L138" s="50">
        <v>46043</v>
      </c>
      <c r="M138" s="37">
        <v>46043</v>
      </c>
      <c r="N138" s="52"/>
      <c r="O138" s="52"/>
      <c r="P138" s="36"/>
      <c r="Q138" s="36" t="s">
        <v>99</v>
      </c>
      <c r="R138" s="40"/>
      <c r="S138" s="36"/>
      <c r="T138" s="40"/>
      <c r="U138" s="62" t="s">
        <v>100</v>
      </c>
      <c r="V138" s="81" t="s">
        <v>924</v>
      </c>
      <c r="W138" s="63">
        <v>45919</v>
      </c>
      <c r="X138" s="63"/>
      <c r="Y138" s="40">
        <v>900581703</v>
      </c>
      <c r="Z138" s="38" t="s">
        <v>102</v>
      </c>
      <c r="AA138" s="40" t="s">
        <v>103</v>
      </c>
      <c r="AB138" s="40" t="s">
        <v>333</v>
      </c>
      <c r="AC138" s="69" t="s">
        <v>105</v>
      </c>
      <c r="AD138" s="40" t="s">
        <v>234</v>
      </c>
      <c r="AE138" s="40" t="s">
        <v>925</v>
      </c>
      <c r="AF138" s="40" t="s">
        <v>108</v>
      </c>
      <c r="AG138" s="41" t="s">
        <v>109</v>
      </c>
      <c r="AH138" s="42"/>
      <c r="AI138" s="54" t="str">
        <f t="shared" ca="1" si="35"/>
        <v>NOTIFICACIÓN ELECTRÓNICA EFECTIVA</v>
      </c>
      <c r="AJ138" s="37" t="s">
        <v>99</v>
      </c>
      <c r="AK138" s="37">
        <v>46043</v>
      </c>
      <c r="AL138" s="37" t="s">
        <v>99</v>
      </c>
      <c r="AM138" s="53">
        <f>IF(AK138="","",WORKDAY(AK138,5,FESTIVOS_CO!A:A))</f>
        <v>46050</v>
      </c>
      <c r="AN138" s="37" t="s">
        <v>99</v>
      </c>
      <c r="AO138" s="37">
        <v>46043</v>
      </c>
      <c r="AP138" s="54" t="str">
        <f t="shared" ca="1" si="30"/>
        <v>NO PROCEDE CITACION</v>
      </c>
      <c r="AQ138" s="36"/>
      <c r="AR138" s="43"/>
      <c r="AS138" s="37"/>
      <c r="AT138" s="36"/>
      <c r="AU138" s="37"/>
      <c r="AV138" s="36"/>
      <c r="AW138" s="36"/>
      <c r="AX138" s="37"/>
      <c r="AY138" s="140" t="str">
        <f>IF(AU138="","",WORKDAY(AU138,5,FESTIVOS_CO!A:A))</f>
        <v/>
      </c>
      <c r="AZ138" s="54" t="str">
        <f t="shared" ca="1" si="27"/>
        <v>NO PROCEDE</v>
      </c>
      <c r="BA138" s="55" t="str">
        <f>IF(AX138="","",WORKDAY(AX138,5,FESTIVOS_CO!A:A))</f>
        <v/>
      </c>
      <c r="BB138" s="39"/>
      <c r="BC138" s="40"/>
      <c r="BD138" s="40"/>
      <c r="BE138" s="56" t="str">
        <f t="shared" ca="1" si="28"/>
        <v>NO PROCEDE</v>
      </c>
      <c r="BF138" s="37"/>
      <c r="BG138" s="45"/>
      <c r="BH138" s="37"/>
      <c r="BI138" s="36"/>
      <c r="BJ138" s="37"/>
      <c r="BK138" s="36"/>
      <c r="BL138" s="36"/>
      <c r="BM138" s="53" t="str">
        <f>IF(BJ138="","",WORKDAY(BJ138,5,FESTIVOS_CO!A:A))</f>
        <v/>
      </c>
      <c r="BN138" s="57" t="str">
        <f t="shared" ca="1" si="36"/>
        <v>NO PROCEDE</v>
      </c>
      <c r="BO138" s="54" t="str">
        <f t="shared" ca="1" si="37"/>
        <v>NO PROCEDE AVISO</v>
      </c>
      <c r="BP138" s="37"/>
      <c r="BQ138" s="53" t="str">
        <f>IF(BP138="","",WORKDAY(BP138,5,FESTIVOS_CO!A:A))</f>
        <v/>
      </c>
      <c r="BR138" s="37"/>
      <c r="BS138" s="36"/>
      <c r="BT138" s="38"/>
      <c r="BU138" s="58" t="e">
        <f>VLOOKUP(BT138,Hoja2!$C:$D,2,0)</f>
        <v>#N/A</v>
      </c>
      <c r="BV138" s="80" t="str">
        <f>IF(
AND(AO138="",BD138="",BQ138=""),
"EN PROCESO NOTIFICACION / COMUNICACION",
IF(
BT138="",
"NO APLICA",
IF(
BU138=60,
IF(AO138&lt;&gt;"",AO138,IF(BD138&lt;&gt;"",BD138,BQ138))+60,
WORKDAY(
IF(AO138&lt;&gt;"",AO138,IF(BD138&lt;&gt;"",BD138,BQ138)),
BU138,
FESTIVOS_CO!A:A
)
)
))</f>
        <v>NO APLICA</v>
      </c>
      <c r="BW138" s="44"/>
      <c r="BX138" s="53"/>
      <c r="BY138" s="45"/>
      <c r="BZ138" s="37"/>
      <c r="CA138" s="54" t="str">
        <f t="shared" si="38"/>
        <v>PENDIENTE EJECUTORIA</v>
      </c>
      <c r="CB138" s="59" t="str">
        <f t="shared" si="29"/>
        <v/>
      </c>
      <c r="CC138" s="36"/>
      <c r="CD138" s="40"/>
      <c r="CE138" s="46"/>
      <c r="CF138" s="40"/>
      <c r="CG138" s="40"/>
      <c r="CH138" s="40"/>
      <c r="CI138" s="36"/>
      <c r="CJ138" s="47"/>
      <c r="CK138" s="40"/>
      <c r="CL138" s="40"/>
      <c r="CM138" s="40"/>
      <c r="CN138" s="40"/>
    </row>
    <row r="139" spans="1:92" ht="28.5" hidden="1">
      <c r="A139" s="49" t="str">
        <f t="shared" ca="1" si="31"/>
        <v>PENDIENTE HACER EJECUTORIA</v>
      </c>
      <c r="B139" s="58" t="s">
        <v>445</v>
      </c>
      <c r="C139" s="37"/>
      <c r="D139" s="37"/>
      <c r="E139" s="49" t="str">
        <f t="shared" si="32"/>
        <v>NOTIFICACIÓN ELECTRÓNICA</v>
      </c>
      <c r="F139" s="141">
        <f t="shared" si="33"/>
        <v>46043</v>
      </c>
      <c r="G139" s="49" t="str">
        <f t="shared" si="34"/>
        <v/>
      </c>
      <c r="H139" s="51" t="str">
        <f ca="1">IF(
L139="",
"",
IF(
NETWORKDAYS(L139,IF(M139&lt;&gt;"",M139,TODAY()),FESTIVOS_CO!A:A)&gt;2,
"VENCIDO",
IF(
NETWORKDAYS(L139,IF(M139&lt;&gt;"",M139,TODAY()),FESTIVOS_CO!A:A)=2,
"ALERTA",
"A TIEMPO"
)))</f>
        <v>A TIEMPO</v>
      </c>
      <c r="I139" s="40"/>
      <c r="J139" s="36" t="s">
        <v>926</v>
      </c>
      <c r="K139" s="37">
        <v>46042</v>
      </c>
      <c r="L139" s="50">
        <v>46043</v>
      </c>
      <c r="M139" s="37">
        <v>46043</v>
      </c>
      <c r="N139" s="52"/>
      <c r="O139" s="52"/>
      <c r="P139" s="36"/>
      <c r="Q139" s="36" t="s">
        <v>99</v>
      </c>
      <c r="R139" s="40"/>
      <c r="S139" s="36"/>
      <c r="T139" s="40"/>
      <c r="U139" s="62" t="s">
        <v>100</v>
      </c>
      <c r="V139" s="81" t="s">
        <v>927</v>
      </c>
      <c r="W139" s="92">
        <v>45945</v>
      </c>
      <c r="X139" s="92"/>
      <c r="Y139" s="40">
        <v>900581703</v>
      </c>
      <c r="Z139" s="38" t="s">
        <v>102</v>
      </c>
      <c r="AA139" s="40" t="s">
        <v>103</v>
      </c>
      <c r="AB139" s="40" t="s">
        <v>169</v>
      </c>
      <c r="AC139" s="69" t="s">
        <v>105</v>
      </c>
      <c r="AD139" s="40" t="s">
        <v>234</v>
      </c>
      <c r="AE139" s="40" t="s">
        <v>928</v>
      </c>
      <c r="AF139" s="40" t="s">
        <v>108</v>
      </c>
      <c r="AG139" s="41" t="s">
        <v>109</v>
      </c>
      <c r="AH139" s="42"/>
      <c r="AI139" s="54" t="str">
        <f t="shared" ca="1" si="35"/>
        <v>NOTIFICACIÓN ELECTRÓNICA EFECTIVA</v>
      </c>
      <c r="AJ139" s="37" t="s">
        <v>99</v>
      </c>
      <c r="AK139" s="37">
        <v>46043</v>
      </c>
      <c r="AL139" s="37" t="s">
        <v>99</v>
      </c>
      <c r="AM139" s="53">
        <f>IF(AK139="","",WORKDAY(AK139,5,FESTIVOS_CO!A:A))</f>
        <v>46050</v>
      </c>
      <c r="AN139" s="37" t="s">
        <v>99</v>
      </c>
      <c r="AO139" s="37">
        <v>46043</v>
      </c>
      <c r="AP139" s="54" t="str">
        <f t="shared" ca="1" si="30"/>
        <v>NO PROCEDE CITACION</v>
      </c>
      <c r="AQ139" s="36"/>
      <c r="AR139" s="43"/>
      <c r="AS139" s="37"/>
      <c r="AT139" s="36"/>
      <c r="AU139" s="37"/>
      <c r="AV139" s="36"/>
      <c r="AW139" s="36"/>
      <c r="AX139" s="37"/>
      <c r="AY139" s="140" t="str">
        <f>IF(AU139="","",WORKDAY(AU139,5,FESTIVOS_CO!A:A))</f>
        <v/>
      </c>
      <c r="AZ139" s="54" t="str">
        <f t="shared" ca="1" si="27"/>
        <v>NO PROCEDE</v>
      </c>
      <c r="BA139" s="55" t="str">
        <f>IF(AX139="","",WORKDAY(AX139,5,FESTIVOS_CO!A:A))</f>
        <v/>
      </c>
      <c r="BB139" s="39"/>
      <c r="BC139" s="40"/>
      <c r="BD139" s="40"/>
      <c r="BE139" s="56" t="str">
        <f t="shared" ca="1" si="28"/>
        <v>NO PROCEDE</v>
      </c>
      <c r="BF139" s="37"/>
      <c r="BG139" s="45"/>
      <c r="BH139" s="37"/>
      <c r="BI139" s="36"/>
      <c r="BJ139" s="37"/>
      <c r="BK139" s="36"/>
      <c r="BL139" s="36"/>
      <c r="BM139" s="53" t="str">
        <f>IF(BJ139="","",WORKDAY(BJ139,5,FESTIVOS_CO!A:A))</f>
        <v/>
      </c>
      <c r="BN139" s="57" t="str">
        <f t="shared" ca="1" si="36"/>
        <v>NO PROCEDE</v>
      </c>
      <c r="BO139" s="54" t="str">
        <f t="shared" ca="1" si="37"/>
        <v>NO PROCEDE AVISO</v>
      </c>
      <c r="BP139" s="37"/>
      <c r="BQ139" s="53" t="str">
        <f>IF(BP139="","",WORKDAY(BP139,5,FESTIVOS_CO!A:A))</f>
        <v/>
      </c>
      <c r="BR139" s="37"/>
      <c r="BS139" s="36" t="s">
        <v>99</v>
      </c>
      <c r="BT139" s="38" t="s">
        <v>228</v>
      </c>
      <c r="BU139" s="58">
        <f>VLOOKUP(BT139,Hoja2!$C:$D,2,0)</f>
        <v>10</v>
      </c>
      <c r="BV139" s="80">
        <f>IF(
AND(AO139="",BD139="",BQ139=""),
"EN PROCESO NOTIFICACION / COMUNICACION",
IF(
BT139="",
"NO APLICA",
IF(
BU139=60,
IF(AO139&lt;&gt;"",AO139,IF(BD139&lt;&gt;"",BD139,BQ139))+60,
WORKDAY(
IF(AO139&lt;&gt;"",AO139,IF(BD139&lt;&gt;"",BD139,BQ139)),
BU139,
FESTIVOS_CO!A:A
)
)
))</f>
        <v>46057</v>
      </c>
      <c r="BW139" s="44" t="s">
        <v>99</v>
      </c>
      <c r="BX139" s="53"/>
      <c r="BY139" s="45"/>
      <c r="BZ139" s="37"/>
      <c r="CA139" s="54" t="str">
        <f t="shared" si="38"/>
        <v>PENDIENTE HACER EJECUTORIA</v>
      </c>
      <c r="CB139" s="59" t="str">
        <f t="shared" si="29"/>
        <v/>
      </c>
      <c r="CC139" s="36"/>
      <c r="CD139" s="40"/>
      <c r="CE139" s="46"/>
      <c r="CF139" s="40"/>
      <c r="CG139" s="40"/>
      <c r="CH139" s="40"/>
      <c r="CI139" s="36"/>
      <c r="CJ139" s="47"/>
      <c r="CK139" s="40"/>
      <c r="CL139" s="40"/>
      <c r="CM139" s="40"/>
      <c r="CN139" s="40"/>
    </row>
    <row r="140" spans="1:92" ht="28.5" hidden="1">
      <c r="A140" s="49" t="str">
        <f t="shared" ca="1" si="31"/>
        <v>PENDIENTE HACER EJECUTORIA</v>
      </c>
      <c r="B140" s="58" t="s">
        <v>445</v>
      </c>
      <c r="C140" s="37"/>
      <c r="D140" s="37"/>
      <c r="E140" s="49" t="str">
        <f t="shared" si="32"/>
        <v>NOTIFICACIÓN ELECTRÓNICA</v>
      </c>
      <c r="F140" s="141">
        <f t="shared" si="33"/>
        <v>46043</v>
      </c>
      <c r="G140" s="49" t="str">
        <f t="shared" si="34"/>
        <v/>
      </c>
      <c r="H140" s="51" t="str">
        <f ca="1">IF(
L140="",
"",
IF(
NETWORKDAYS(L140,IF(M140&lt;&gt;"",M140,TODAY()),FESTIVOS_CO!A:A)&gt;2,
"VENCIDO",
IF(
NETWORKDAYS(L140,IF(M140&lt;&gt;"",M140,TODAY()),FESTIVOS_CO!A:A)=2,
"ALERTA",
"A TIEMPO"
)))</f>
        <v>A TIEMPO</v>
      </c>
      <c r="I140" s="40"/>
      <c r="J140" s="36" t="s">
        <v>929</v>
      </c>
      <c r="K140" s="37">
        <v>46042</v>
      </c>
      <c r="L140" s="50">
        <v>46043</v>
      </c>
      <c r="M140" s="37">
        <v>46043</v>
      </c>
      <c r="N140" s="52"/>
      <c r="O140" s="52"/>
      <c r="P140" s="36"/>
      <c r="Q140" s="36" t="s">
        <v>99</v>
      </c>
      <c r="R140" s="40"/>
      <c r="S140" s="36"/>
      <c r="T140" s="40"/>
      <c r="U140" s="62" t="s">
        <v>100</v>
      </c>
      <c r="V140" s="81" t="s">
        <v>930</v>
      </c>
      <c r="W140" s="92">
        <v>45945</v>
      </c>
      <c r="X140" s="92"/>
      <c r="Y140" s="40">
        <v>900581703</v>
      </c>
      <c r="Z140" s="38" t="s">
        <v>102</v>
      </c>
      <c r="AA140" s="40" t="s">
        <v>103</v>
      </c>
      <c r="AB140" s="40" t="s">
        <v>169</v>
      </c>
      <c r="AC140" s="69" t="s">
        <v>105</v>
      </c>
      <c r="AD140" s="40" t="s">
        <v>106</v>
      </c>
      <c r="AE140" s="40" t="s">
        <v>931</v>
      </c>
      <c r="AF140" s="40" t="s">
        <v>108</v>
      </c>
      <c r="AG140" s="41" t="s">
        <v>109</v>
      </c>
      <c r="AH140" s="42"/>
      <c r="AI140" s="54" t="str">
        <f t="shared" ca="1" si="35"/>
        <v>NOTIFICACIÓN ELECTRÓNICA EFECTIVA</v>
      </c>
      <c r="AJ140" s="37" t="s">
        <v>99</v>
      </c>
      <c r="AK140" s="37">
        <v>46043</v>
      </c>
      <c r="AL140" s="37" t="s">
        <v>99</v>
      </c>
      <c r="AM140" s="53">
        <f>IF(AK140="","",WORKDAY(AK140,5,FESTIVOS_CO!A:A))</f>
        <v>46050</v>
      </c>
      <c r="AN140" s="37" t="s">
        <v>99</v>
      </c>
      <c r="AO140" s="37">
        <v>46043</v>
      </c>
      <c r="AP140" s="54" t="str">
        <f t="shared" ca="1" si="30"/>
        <v>NO PROCEDE CITACION</v>
      </c>
      <c r="AQ140" s="36"/>
      <c r="AR140" s="43"/>
      <c r="AS140" s="37"/>
      <c r="AT140" s="36"/>
      <c r="AU140" s="37"/>
      <c r="AV140" s="36"/>
      <c r="AW140" s="36"/>
      <c r="AX140" s="37"/>
      <c r="AY140" s="140" t="str">
        <f>IF(AU140="","",WORKDAY(AU140,5,FESTIVOS_CO!A:A))</f>
        <v/>
      </c>
      <c r="AZ140" s="54" t="str">
        <f t="shared" ref="AZ140:AZ203" ca="1" si="39">IF(
AND(BB140="SI",BC140&lt;&gt;"",BD140&lt;&gt;""),
"NOTIFICACIÓN PERSONAL COMPLETA",
IF(
AND(AO140="",AX140="",BQ140="",BC140&lt;&gt;"",BD140&lt;&gt;""),
"NOTIFICADO POR CONDUCTA CONCLUYENTE",
IF(AP140="NO PROCEDE CITACION",
"NO PROCEDE",
IF(AP140="NO APLICA",
"NO APLICA",
IF(AW140="NO",
"HACER AVISO",
IF(AQ140="",
"PENDIENTE GESTIONAR CITACIÓN",
IF(AS140="",
"PENDIENTE FIRMA",
IF(AR140="",
"PENDIENTE REVISIÓN",
IF(AT140="",
"PENDIENTE RADICAR",
"CITACIÓN COMPLETA EN ESPERA PRESENTACION PERSONAL"
)))))))))</f>
        <v>NO PROCEDE</v>
      </c>
      <c r="BA140" s="55" t="str">
        <f>IF(AX140="","",WORKDAY(AX140,5,FESTIVOS_CO!A:A))</f>
        <v/>
      </c>
      <c r="BB140" s="39"/>
      <c r="BC140" s="40"/>
      <c r="BD140" s="40"/>
      <c r="BE140" s="56" t="str">
        <f t="shared" ca="1" si="28"/>
        <v>NO PROCEDE</v>
      </c>
      <c r="BF140" s="37"/>
      <c r="BG140" s="45"/>
      <c r="BH140" s="37"/>
      <c r="BI140" s="36"/>
      <c r="BJ140" s="37"/>
      <c r="BK140" s="36"/>
      <c r="BL140" s="36"/>
      <c r="BM140" s="53" t="str">
        <f>IF(BJ140="","",WORKDAY(BJ140,5,FESTIVOS_CO!A:A))</f>
        <v/>
      </c>
      <c r="BN140" s="57" t="str">
        <f t="shared" ca="1" si="36"/>
        <v>NO PROCEDE</v>
      </c>
      <c r="BO140" s="54" t="str">
        <f t="shared" ca="1" si="37"/>
        <v>NO PROCEDE AVISO</v>
      </c>
      <c r="BP140" s="37"/>
      <c r="BQ140" s="53" t="str">
        <f>IF(BP140="","",WORKDAY(BP140,5,FESTIVOS_CO!A:A))</f>
        <v/>
      </c>
      <c r="BR140" s="37"/>
      <c r="BS140" s="36" t="s">
        <v>99</v>
      </c>
      <c r="BT140" s="38" t="s">
        <v>228</v>
      </c>
      <c r="BU140" s="58">
        <f>VLOOKUP(BT140,Hoja2!$C:$D,2,0)</f>
        <v>10</v>
      </c>
      <c r="BV140" s="80">
        <f>IF(
AND(AO140="",BD140="",BQ140=""),
"EN PROCESO NOTIFICACION / COMUNICACION",
IF(
BT140="",
"NO APLICA",
IF(
BU140=60,
IF(AO140&lt;&gt;"",AO140,IF(BD140&lt;&gt;"",BD140,BQ140))+60,
WORKDAY(
IF(AO140&lt;&gt;"",AO140,IF(BD140&lt;&gt;"",BD140,BQ140)),
BU140,
FESTIVOS_CO!A:A
)
)
))</f>
        <v>46057</v>
      </c>
      <c r="BW140" s="44" t="s">
        <v>99</v>
      </c>
      <c r="BX140" s="53"/>
      <c r="BY140" s="45"/>
      <c r="BZ140" s="37"/>
      <c r="CA140" s="54" t="str">
        <f t="shared" si="38"/>
        <v>PENDIENTE HACER EJECUTORIA</v>
      </c>
      <c r="CB140" s="59" t="str">
        <f t="shared" si="29"/>
        <v/>
      </c>
      <c r="CC140" s="36"/>
      <c r="CD140" s="40"/>
      <c r="CE140" s="46"/>
      <c r="CF140" s="40"/>
      <c r="CG140" s="40"/>
      <c r="CH140" s="40"/>
      <c r="CI140" s="36"/>
      <c r="CJ140" s="47"/>
      <c r="CK140" s="40"/>
      <c r="CL140" s="40"/>
      <c r="CM140" s="40"/>
      <c r="CN140" s="40"/>
    </row>
    <row r="141" spans="1:92" ht="28.5" hidden="1">
      <c r="A141" s="49" t="str">
        <f t="shared" ca="1" si="31"/>
        <v>PENDIENTE HACER EJECUTORIA</v>
      </c>
      <c r="B141" s="58" t="s">
        <v>445</v>
      </c>
      <c r="C141" s="37"/>
      <c r="D141" s="37"/>
      <c r="E141" s="49" t="str">
        <f t="shared" si="32"/>
        <v>NOTIFICACIÓN ELECTRÓNICA</v>
      </c>
      <c r="F141" s="141">
        <f t="shared" si="33"/>
        <v>46043</v>
      </c>
      <c r="G141" s="49" t="str">
        <f t="shared" si="34"/>
        <v/>
      </c>
      <c r="H141" s="51" t="str">
        <f ca="1">IF(
L141="",
"",
IF(
NETWORKDAYS(L141,IF(M141&lt;&gt;"",M141,TODAY()),FESTIVOS_CO!A:A)&gt;2,
"VENCIDO",
IF(
NETWORKDAYS(L141,IF(M141&lt;&gt;"",M141,TODAY()),FESTIVOS_CO!A:A)=2,
"ALERTA",
"A TIEMPO"
)))</f>
        <v>A TIEMPO</v>
      </c>
      <c r="I141" s="40"/>
      <c r="J141" s="36" t="s">
        <v>932</v>
      </c>
      <c r="K141" s="37">
        <v>46042</v>
      </c>
      <c r="L141" s="50">
        <v>46043</v>
      </c>
      <c r="M141" s="37">
        <v>46043</v>
      </c>
      <c r="N141" s="52"/>
      <c r="O141" s="52"/>
      <c r="P141" s="36"/>
      <c r="Q141" s="36" t="s">
        <v>99</v>
      </c>
      <c r="R141" s="40"/>
      <c r="S141" s="36"/>
      <c r="T141" s="40"/>
      <c r="U141" s="62" t="s">
        <v>100</v>
      </c>
      <c r="V141" s="81" t="s">
        <v>933</v>
      </c>
      <c r="W141" s="92">
        <v>45945</v>
      </c>
      <c r="X141" s="92"/>
      <c r="Y141" s="40">
        <v>900581703</v>
      </c>
      <c r="Z141" s="38" t="s">
        <v>102</v>
      </c>
      <c r="AA141" s="40" t="s">
        <v>103</v>
      </c>
      <c r="AB141" s="40" t="s">
        <v>169</v>
      </c>
      <c r="AC141" s="69" t="s">
        <v>105</v>
      </c>
      <c r="AD141" s="40" t="s">
        <v>106</v>
      </c>
      <c r="AE141" s="40" t="s">
        <v>934</v>
      </c>
      <c r="AF141" s="40" t="s">
        <v>108</v>
      </c>
      <c r="AG141" s="41" t="s">
        <v>109</v>
      </c>
      <c r="AH141" s="42"/>
      <c r="AI141" s="54" t="str">
        <f t="shared" ca="1" si="35"/>
        <v>NOTIFICACIÓN ELECTRÓNICA EFECTIVA</v>
      </c>
      <c r="AJ141" s="37" t="s">
        <v>99</v>
      </c>
      <c r="AK141" s="37">
        <v>46043</v>
      </c>
      <c r="AL141" s="37" t="s">
        <v>99</v>
      </c>
      <c r="AM141" s="53">
        <f>IF(AK141="","",WORKDAY(AK141,5,FESTIVOS_CO!A:A))</f>
        <v>46050</v>
      </c>
      <c r="AN141" s="37" t="s">
        <v>99</v>
      </c>
      <c r="AO141" s="37">
        <v>46043</v>
      </c>
      <c r="AP141" s="54" t="str">
        <f t="shared" ca="1" si="30"/>
        <v>NO PROCEDE CITACION</v>
      </c>
      <c r="AQ141" s="36"/>
      <c r="AR141" s="43"/>
      <c r="AS141" s="37"/>
      <c r="AT141" s="36"/>
      <c r="AU141" s="37"/>
      <c r="AV141" s="36"/>
      <c r="AW141" s="36"/>
      <c r="AX141" s="37"/>
      <c r="AY141" s="140" t="str">
        <f>IF(AU141="","",WORKDAY(AU141,5,FESTIVOS_CO!A:A))</f>
        <v/>
      </c>
      <c r="AZ141" s="54" t="str">
        <f t="shared" ca="1" si="39"/>
        <v>NO PROCEDE</v>
      </c>
      <c r="BA141" s="55" t="str">
        <f>IF(AX141="","",WORKDAY(AX141,5,FESTIVOS_CO!A:A))</f>
        <v/>
      </c>
      <c r="BB141" s="39"/>
      <c r="BC141" s="40"/>
      <c r="BD141" s="40"/>
      <c r="BE141" s="56" t="str">
        <f t="shared" ca="1" si="28"/>
        <v>NO PROCEDE</v>
      </c>
      <c r="BF141" s="37"/>
      <c r="BG141" s="45"/>
      <c r="BH141" s="37"/>
      <c r="BI141" s="36"/>
      <c r="BJ141" s="37"/>
      <c r="BK141" s="36"/>
      <c r="BL141" s="36"/>
      <c r="BM141" s="53" t="str">
        <f>IF(BJ141="","",WORKDAY(BJ141,5,FESTIVOS_CO!A:A))</f>
        <v/>
      </c>
      <c r="BN141" s="57" t="str">
        <f t="shared" ca="1" si="36"/>
        <v>NO PROCEDE</v>
      </c>
      <c r="BO141" s="54" t="str">
        <f t="shared" ca="1" si="37"/>
        <v>NO PROCEDE AVISO</v>
      </c>
      <c r="BP141" s="37"/>
      <c r="BQ141" s="53" t="str">
        <f>IF(BP141="","",WORKDAY(BP141,5,FESTIVOS_CO!A:A))</f>
        <v/>
      </c>
      <c r="BR141" s="37"/>
      <c r="BS141" s="36" t="s">
        <v>99</v>
      </c>
      <c r="BT141" s="38" t="s">
        <v>228</v>
      </c>
      <c r="BU141" s="58">
        <f>VLOOKUP(BT141,Hoja2!$C:$D,2,0)</f>
        <v>10</v>
      </c>
      <c r="BV141" s="80">
        <f>IF(
AND(AO141="",BD141="",BQ141=""),
"EN PROCESO NOTIFICACION / COMUNICACION",
IF(
BT141="",
"NO APLICA",
IF(
BU141=60,
IF(AO141&lt;&gt;"",AO141,IF(BD141&lt;&gt;"",BD141,BQ141))+60,
WORKDAY(
IF(AO141&lt;&gt;"",AO141,IF(BD141&lt;&gt;"",BD141,BQ141)),
BU141,
FESTIVOS_CO!A:A
)
)
))</f>
        <v>46057</v>
      </c>
      <c r="BW141" s="44" t="s">
        <v>99</v>
      </c>
      <c r="BX141" s="53"/>
      <c r="BY141" s="45"/>
      <c r="BZ141" s="37"/>
      <c r="CA141" s="54" t="str">
        <f t="shared" si="38"/>
        <v>PENDIENTE HACER EJECUTORIA</v>
      </c>
      <c r="CB141" s="59" t="str">
        <f t="shared" si="29"/>
        <v/>
      </c>
      <c r="CC141" s="36"/>
      <c r="CD141" s="40"/>
      <c r="CE141" s="46"/>
      <c r="CF141" s="40"/>
      <c r="CG141" s="40"/>
      <c r="CH141" s="40"/>
      <c r="CI141" s="36"/>
      <c r="CJ141" s="47"/>
      <c r="CK141" s="40"/>
      <c r="CL141" s="40"/>
      <c r="CM141" s="40"/>
      <c r="CN141" s="40"/>
    </row>
    <row r="142" spans="1:92" ht="28.5" hidden="1">
      <c r="A142" s="49" t="str">
        <f t="shared" ca="1" si="31"/>
        <v>PENDIENTE HACER EJECUTORIA</v>
      </c>
      <c r="B142" s="58" t="s">
        <v>445</v>
      </c>
      <c r="C142" s="37"/>
      <c r="D142" s="37"/>
      <c r="E142" s="49" t="str">
        <f t="shared" si="32"/>
        <v>NOTIFICACIÓN ELECTRÓNICA</v>
      </c>
      <c r="F142" s="141">
        <f t="shared" si="33"/>
        <v>46043</v>
      </c>
      <c r="G142" s="49" t="str">
        <f t="shared" si="34"/>
        <v/>
      </c>
      <c r="H142" s="51" t="str">
        <f ca="1">IF(
L142="",
"",
IF(
NETWORKDAYS(L142,IF(M142&lt;&gt;"",M142,TODAY()),FESTIVOS_CO!A:A)&gt;2,
"VENCIDO",
IF(
NETWORKDAYS(L142,IF(M142&lt;&gt;"",M142,TODAY()),FESTIVOS_CO!A:A)=2,
"ALERTA",
"A TIEMPO"
)))</f>
        <v>A TIEMPO</v>
      </c>
      <c r="I142" s="40"/>
      <c r="J142" s="36" t="s">
        <v>935</v>
      </c>
      <c r="K142" s="37">
        <v>46042</v>
      </c>
      <c r="L142" s="50">
        <v>46043</v>
      </c>
      <c r="M142" s="37">
        <v>46043</v>
      </c>
      <c r="N142" s="52"/>
      <c r="O142" s="52"/>
      <c r="P142" s="36"/>
      <c r="Q142" s="36" t="s">
        <v>99</v>
      </c>
      <c r="R142" s="40"/>
      <c r="S142" s="36"/>
      <c r="T142" s="40"/>
      <c r="U142" s="62" t="s">
        <v>100</v>
      </c>
      <c r="V142" s="81" t="s">
        <v>936</v>
      </c>
      <c r="W142" s="92">
        <v>45945</v>
      </c>
      <c r="X142" s="92"/>
      <c r="Y142" s="40">
        <v>900581703</v>
      </c>
      <c r="Z142" s="38" t="s">
        <v>102</v>
      </c>
      <c r="AA142" s="40" t="s">
        <v>103</v>
      </c>
      <c r="AB142" s="40" t="s">
        <v>169</v>
      </c>
      <c r="AC142" s="69" t="s">
        <v>105</v>
      </c>
      <c r="AD142" s="40" t="s">
        <v>106</v>
      </c>
      <c r="AE142" s="40" t="s">
        <v>937</v>
      </c>
      <c r="AF142" s="40" t="s">
        <v>108</v>
      </c>
      <c r="AG142" s="41" t="s">
        <v>109</v>
      </c>
      <c r="AH142" s="42"/>
      <c r="AI142" s="54" t="str">
        <f t="shared" ca="1" si="35"/>
        <v>NOTIFICACIÓN ELECTRÓNICA EFECTIVA</v>
      </c>
      <c r="AJ142" s="37" t="s">
        <v>99</v>
      </c>
      <c r="AK142" s="37">
        <v>46043</v>
      </c>
      <c r="AL142" s="37" t="s">
        <v>99</v>
      </c>
      <c r="AM142" s="53">
        <f>IF(AK142="","",WORKDAY(AK142,5,FESTIVOS_CO!A:A))</f>
        <v>46050</v>
      </c>
      <c r="AN142" s="37" t="s">
        <v>99</v>
      </c>
      <c r="AO142" s="37">
        <v>46043</v>
      </c>
      <c r="AP142" s="54" t="str">
        <f t="shared" ca="1" si="30"/>
        <v>NO PROCEDE CITACION</v>
      </c>
      <c r="AQ142" s="36"/>
      <c r="AR142" s="43"/>
      <c r="AS142" s="37"/>
      <c r="AT142" s="36"/>
      <c r="AU142" s="37"/>
      <c r="AV142" s="36"/>
      <c r="AW142" s="36"/>
      <c r="AX142" s="37"/>
      <c r="AY142" s="140" t="str">
        <f>IF(AU142="","",WORKDAY(AU142,5,FESTIVOS_CO!A:A))</f>
        <v/>
      </c>
      <c r="AZ142" s="54" t="str">
        <f t="shared" ca="1" si="39"/>
        <v>NO PROCEDE</v>
      </c>
      <c r="BA142" s="55" t="str">
        <f>IF(AX142="","",WORKDAY(AX142,5,FESTIVOS_CO!A:A))</f>
        <v/>
      </c>
      <c r="BB142" s="39"/>
      <c r="BC142" s="40"/>
      <c r="BD142" s="40"/>
      <c r="BE142" s="56" t="str">
        <f t="shared" ca="1" si="28"/>
        <v>NO PROCEDE</v>
      </c>
      <c r="BF142" s="37"/>
      <c r="BG142" s="45"/>
      <c r="BH142" s="37"/>
      <c r="BI142" s="36"/>
      <c r="BJ142" s="37"/>
      <c r="BK142" s="36"/>
      <c r="BL142" s="36"/>
      <c r="BM142" s="53" t="str">
        <f>IF(BJ142="","",WORKDAY(BJ142,5,FESTIVOS_CO!A:A))</f>
        <v/>
      </c>
      <c r="BN142" s="57" t="str">
        <f t="shared" ca="1" si="36"/>
        <v>NO PROCEDE</v>
      </c>
      <c r="BO142" s="54" t="str">
        <f t="shared" ca="1" si="37"/>
        <v>NO PROCEDE AVISO</v>
      </c>
      <c r="BP142" s="37"/>
      <c r="BQ142" s="53" t="str">
        <f>IF(BP142="","",WORKDAY(BP142,5,FESTIVOS_CO!A:A))</f>
        <v/>
      </c>
      <c r="BR142" s="37"/>
      <c r="BS142" s="36" t="s">
        <v>99</v>
      </c>
      <c r="BT142" s="38" t="s">
        <v>228</v>
      </c>
      <c r="BU142" s="58">
        <f>VLOOKUP(BT142,Hoja2!$C:$D,2,0)</f>
        <v>10</v>
      </c>
      <c r="BV142" s="80">
        <f>IF(
AND(AO142="",BD142="",BQ142=""),
"EN PROCESO NOTIFICACION / COMUNICACION",
IF(
BT142="",
"NO APLICA",
IF(
BU142=60,
IF(AO142&lt;&gt;"",AO142,IF(BD142&lt;&gt;"",BD142,BQ142))+60,
WORKDAY(
IF(AO142&lt;&gt;"",AO142,IF(BD142&lt;&gt;"",BD142,BQ142)),
BU142,
FESTIVOS_CO!A:A
)
)
))</f>
        <v>46057</v>
      </c>
      <c r="BW142" s="44" t="s">
        <v>99</v>
      </c>
      <c r="BX142" s="53"/>
      <c r="BY142" s="45"/>
      <c r="BZ142" s="37"/>
      <c r="CA142" s="54" t="str">
        <f t="shared" si="38"/>
        <v>PENDIENTE HACER EJECUTORIA</v>
      </c>
      <c r="CB142" s="59" t="str">
        <f t="shared" si="29"/>
        <v/>
      </c>
      <c r="CC142" s="36"/>
      <c r="CD142" s="40"/>
      <c r="CE142" s="46"/>
      <c r="CF142" s="40"/>
      <c r="CG142" s="40"/>
      <c r="CH142" s="40"/>
      <c r="CI142" s="36"/>
      <c r="CJ142" s="47"/>
      <c r="CK142" s="40"/>
      <c r="CL142" s="40"/>
      <c r="CM142" s="40"/>
      <c r="CN142" s="40"/>
    </row>
    <row r="143" spans="1:92" ht="28.5" hidden="1">
      <c r="A143" s="49" t="str">
        <f t="shared" ca="1" si="31"/>
        <v>PENDIENTE HACER EJECUTORIA</v>
      </c>
      <c r="B143" s="58" t="s">
        <v>445</v>
      </c>
      <c r="C143" s="37"/>
      <c r="D143" s="37"/>
      <c r="E143" s="49" t="str">
        <f t="shared" si="32"/>
        <v>NOTIFICACIÓN ELECTRÓNICA</v>
      </c>
      <c r="F143" s="141">
        <f t="shared" si="33"/>
        <v>46043</v>
      </c>
      <c r="G143" s="49" t="str">
        <f t="shared" si="34"/>
        <v/>
      </c>
      <c r="H143" s="51" t="str">
        <f ca="1">IF(
L143="",
"",
IF(
NETWORKDAYS(L143,IF(M143&lt;&gt;"",M143,TODAY()),FESTIVOS_CO!A:A)&gt;2,
"VENCIDO",
IF(
NETWORKDAYS(L143,IF(M143&lt;&gt;"",M143,TODAY()),FESTIVOS_CO!A:A)=2,
"ALERTA",
"A TIEMPO"
)))</f>
        <v>A TIEMPO</v>
      </c>
      <c r="I143" s="40"/>
      <c r="J143" s="36" t="s">
        <v>938</v>
      </c>
      <c r="K143" s="37">
        <v>46042</v>
      </c>
      <c r="L143" s="50">
        <v>46043</v>
      </c>
      <c r="M143" s="37">
        <v>46043</v>
      </c>
      <c r="N143" s="52"/>
      <c r="O143" s="52"/>
      <c r="P143" s="36"/>
      <c r="Q143" s="36" t="s">
        <v>99</v>
      </c>
      <c r="R143" s="40"/>
      <c r="S143" s="36"/>
      <c r="T143" s="40"/>
      <c r="U143" s="62" t="s">
        <v>100</v>
      </c>
      <c r="V143" s="81" t="s">
        <v>939</v>
      </c>
      <c r="W143" s="92">
        <v>45945</v>
      </c>
      <c r="X143" s="92"/>
      <c r="Y143" s="40">
        <v>900581703</v>
      </c>
      <c r="Z143" s="38" t="s">
        <v>102</v>
      </c>
      <c r="AA143" s="40" t="s">
        <v>103</v>
      </c>
      <c r="AB143" s="40" t="s">
        <v>169</v>
      </c>
      <c r="AC143" s="69" t="s">
        <v>105</v>
      </c>
      <c r="AD143" s="40" t="s">
        <v>106</v>
      </c>
      <c r="AE143" s="40" t="s">
        <v>940</v>
      </c>
      <c r="AF143" s="40" t="s">
        <v>108</v>
      </c>
      <c r="AG143" s="41" t="s">
        <v>109</v>
      </c>
      <c r="AH143" s="42"/>
      <c r="AI143" s="54" t="str">
        <f t="shared" ca="1" si="35"/>
        <v>NOTIFICACIÓN ELECTRÓNICA EFECTIVA</v>
      </c>
      <c r="AJ143" s="37" t="s">
        <v>99</v>
      </c>
      <c r="AK143" s="37">
        <v>46043</v>
      </c>
      <c r="AL143" s="37" t="s">
        <v>99</v>
      </c>
      <c r="AM143" s="53">
        <f>IF(AK143="","",WORKDAY(AK143,5,FESTIVOS_CO!A:A))</f>
        <v>46050</v>
      </c>
      <c r="AN143" s="37" t="s">
        <v>99</v>
      </c>
      <c r="AO143" s="37">
        <v>46043</v>
      </c>
      <c r="AP143" s="54" t="str">
        <f t="shared" ca="1" si="30"/>
        <v>NO PROCEDE CITACION</v>
      </c>
      <c r="AQ143" s="36"/>
      <c r="AR143" s="43"/>
      <c r="AS143" s="37"/>
      <c r="AT143" s="36"/>
      <c r="AU143" s="37"/>
      <c r="AV143" s="36"/>
      <c r="AW143" s="36"/>
      <c r="AX143" s="37"/>
      <c r="AY143" s="140" t="str">
        <f>IF(AU143="","",WORKDAY(AU143,5,FESTIVOS_CO!A:A))</f>
        <v/>
      </c>
      <c r="AZ143" s="54" t="str">
        <f t="shared" ca="1" si="39"/>
        <v>NO PROCEDE</v>
      </c>
      <c r="BA143" s="55" t="str">
        <f>IF(AX143="","",WORKDAY(AX143,5,FESTIVOS_CO!A:A))</f>
        <v/>
      </c>
      <c r="BB143" s="39"/>
      <c r="BC143" s="40"/>
      <c r="BD143" s="40"/>
      <c r="BE143" s="56" t="str">
        <f t="shared" ca="1" si="28"/>
        <v>NO PROCEDE</v>
      </c>
      <c r="BF143" s="37"/>
      <c r="BG143" s="45"/>
      <c r="BH143" s="37"/>
      <c r="BI143" s="36"/>
      <c r="BJ143" s="37"/>
      <c r="BK143" s="36"/>
      <c r="BL143" s="36"/>
      <c r="BM143" s="53" t="str">
        <f>IF(BJ143="","",WORKDAY(BJ143,5,FESTIVOS_CO!A:A))</f>
        <v/>
      </c>
      <c r="BN143" s="57" t="str">
        <f t="shared" ca="1" si="36"/>
        <v>NO PROCEDE</v>
      </c>
      <c r="BO143" s="54" t="str">
        <f t="shared" ca="1" si="37"/>
        <v>NO PROCEDE AVISO</v>
      </c>
      <c r="BP143" s="37"/>
      <c r="BQ143" s="53" t="str">
        <f>IF(BP143="","",WORKDAY(BP143,5,FESTIVOS_CO!A:A))</f>
        <v/>
      </c>
      <c r="BR143" s="37"/>
      <c r="BS143" s="36" t="s">
        <v>99</v>
      </c>
      <c r="BT143" s="38" t="s">
        <v>228</v>
      </c>
      <c r="BU143" s="58">
        <f>VLOOKUP(BT143,Hoja2!$C:$D,2,0)</f>
        <v>10</v>
      </c>
      <c r="BV143" s="80">
        <f>IF(
AND(AO143="",BD143="",BQ143=""),
"EN PROCESO NOTIFICACION / COMUNICACION",
IF(
BT143="",
"NO APLICA",
IF(
BU143=60,
IF(AO143&lt;&gt;"",AO143,IF(BD143&lt;&gt;"",BD143,BQ143))+60,
WORKDAY(
IF(AO143&lt;&gt;"",AO143,IF(BD143&lt;&gt;"",BD143,BQ143)),
BU143,
FESTIVOS_CO!A:A
)
)
))</f>
        <v>46057</v>
      </c>
      <c r="BW143" s="44" t="s">
        <v>99</v>
      </c>
      <c r="BX143" s="53"/>
      <c r="BY143" s="45"/>
      <c r="BZ143" s="37"/>
      <c r="CA143" s="54" t="str">
        <f t="shared" si="38"/>
        <v>PENDIENTE HACER EJECUTORIA</v>
      </c>
      <c r="CB143" s="59" t="str">
        <f t="shared" si="29"/>
        <v/>
      </c>
      <c r="CC143" s="36"/>
      <c r="CD143" s="40"/>
      <c r="CE143" s="46"/>
      <c r="CF143" s="40"/>
      <c r="CG143" s="40"/>
      <c r="CH143" s="40"/>
      <c r="CI143" s="36"/>
      <c r="CJ143" s="47"/>
      <c r="CK143" s="40"/>
      <c r="CL143" s="40"/>
      <c r="CM143" s="40"/>
      <c r="CN143" s="40"/>
    </row>
    <row r="144" spans="1:92" ht="28.5" hidden="1">
      <c r="A144" s="49" t="str">
        <f t="shared" ca="1" si="31"/>
        <v>PENDIENTE HACER EJECUTORIA</v>
      </c>
      <c r="B144" s="58" t="s">
        <v>445</v>
      </c>
      <c r="C144" s="37"/>
      <c r="D144" s="37"/>
      <c r="E144" s="49" t="str">
        <f t="shared" si="32"/>
        <v>NOTIFICACIÓN ELECTRÓNICA</v>
      </c>
      <c r="F144" s="141">
        <f t="shared" si="33"/>
        <v>46043</v>
      </c>
      <c r="G144" s="49" t="str">
        <f t="shared" si="34"/>
        <v/>
      </c>
      <c r="H144" s="51" t="str">
        <f ca="1">IF(
L144="",
"",
IF(
NETWORKDAYS(L144,IF(M144&lt;&gt;"",M144,TODAY()),FESTIVOS_CO!A:A)&gt;2,
"VENCIDO",
IF(
NETWORKDAYS(L144,IF(M144&lt;&gt;"",M144,TODAY()),FESTIVOS_CO!A:A)=2,
"ALERTA",
"A TIEMPO"
)))</f>
        <v>A TIEMPO</v>
      </c>
      <c r="I144" s="40"/>
      <c r="J144" s="36" t="s">
        <v>941</v>
      </c>
      <c r="K144" s="37">
        <v>46042</v>
      </c>
      <c r="L144" s="50">
        <v>46043</v>
      </c>
      <c r="M144" s="37">
        <v>46043</v>
      </c>
      <c r="N144" s="52"/>
      <c r="O144" s="52"/>
      <c r="P144" s="36"/>
      <c r="Q144" s="36" t="s">
        <v>99</v>
      </c>
      <c r="R144" s="40"/>
      <c r="S144" s="36"/>
      <c r="T144" s="40"/>
      <c r="U144" s="62" t="s">
        <v>100</v>
      </c>
      <c r="V144" s="81" t="s">
        <v>942</v>
      </c>
      <c r="W144" s="92">
        <v>45945</v>
      </c>
      <c r="X144" s="92"/>
      <c r="Y144" s="40">
        <v>900581703</v>
      </c>
      <c r="Z144" s="38" t="s">
        <v>102</v>
      </c>
      <c r="AA144" s="40" t="s">
        <v>103</v>
      </c>
      <c r="AB144" s="40" t="s">
        <v>169</v>
      </c>
      <c r="AC144" s="69" t="s">
        <v>105</v>
      </c>
      <c r="AD144" s="40" t="s">
        <v>106</v>
      </c>
      <c r="AE144" s="40" t="s">
        <v>943</v>
      </c>
      <c r="AF144" s="40" t="s">
        <v>108</v>
      </c>
      <c r="AG144" s="41" t="s">
        <v>109</v>
      </c>
      <c r="AH144" s="42"/>
      <c r="AI144" s="54" t="str">
        <f t="shared" ca="1" si="35"/>
        <v>NOTIFICACIÓN ELECTRÓNICA EFECTIVA</v>
      </c>
      <c r="AJ144" s="37" t="s">
        <v>99</v>
      </c>
      <c r="AK144" s="37">
        <v>46043</v>
      </c>
      <c r="AL144" s="37" t="s">
        <v>99</v>
      </c>
      <c r="AM144" s="53">
        <f>IF(AK144="","",WORKDAY(AK144,5,FESTIVOS_CO!A:A))</f>
        <v>46050</v>
      </c>
      <c r="AN144" s="37" t="s">
        <v>99</v>
      </c>
      <c r="AO144" s="37">
        <v>46043</v>
      </c>
      <c r="AP144" s="54" t="str">
        <f t="shared" ca="1" si="30"/>
        <v>NO PROCEDE CITACION</v>
      </c>
      <c r="AQ144" s="36"/>
      <c r="AR144" s="43"/>
      <c r="AS144" s="37"/>
      <c r="AT144" s="36"/>
      <c r="AU144" s="37"/>
      <c r="AV144" s="36"/>
      <c r="AW144" s="36"/>
      <c r="AX144" s="37"/>
      <c r="AY144" s="140" t="str">
        <f>IF(AU144="","",WORKDAY(AU144,5,FESTIVOS_CO!A:A))</f>
        <v/>
      </c>
      <c r="AZ144" s="54" t="str">
        <f t="shared" ca="1" si="39"/>
        <v>NO PROCEDE</v>
      </c>
      <c r="BA144" s="55" t="str">
        <f>IF(AX144="","",WORKDAY(AX144,5,FESTIVOS_CO!A:A))</f>
        <v/>
      </c>
      <c r="BB144" s="39"/>
      <c r="BC144" s="40"/>
      <c r="BD144" s="40"/>
      <c r="BE144" s="56" t="str">
        <f t="shared" ca="1" si="28"/>
        <v>NO PROCEDE</v>
      </c>
      <c r="BF144" s="37"/>
      <c r="BG144" s="45"/>
      <c r="BH144" s="37"/>
      <c r="BI144" s="36"/>
      <c r="BJ144" s="37"/>
      <c r="BK144" s="36"/>
      <c r="BL144" s="36"/>
      <c r="BM144" s="53" t="str">
        <f>IF(BJ144="","",WORKDAY(BJ144,5,FESTIVOS_CO!A:A))</f>
        <v/>
      </c>
      <c r="BN144" s="57" t="str">
        <f t="shared" ca="1" si="36"/>
        <v>NO PROCEDE</v>
      </c>
      <c r="BO144" s="54" t="str">
        <f t="shared" ca="1" si="37"/>
        <v>NO PROCEDE AVISO</v>
      </c>
      <c r="BP144" s="37"/>
      <c r="BQ144" s="53" t="str">
        <f>IF(BP144="","",WORKDAY(BP144,5,FESTIVOS_CO!A:A))</f>
        <v/>
      </c>
      <c r="BR144" s="37"/>
      <c r="BS144" s="36" t="s">
        <v>99</v>
      </c>
      <c r="BT144" s="38" t="s">
        <v>228</v>
      </c>
      <c r="BU144" s="58">
        <f>VLOOKUP(BT144,Hoja2!$C:$D,2,0)</f>
        <v>10</v>
      </c>
      <c r="BV144" s="80">
        <f>IF(
AND(AO144="",BD144="",BQ144=""),
"EN PROCESO NOTIFICACION / COMUNICACION",
IF(
BT144="",
"NO APLICA",
IF(
BU144=60,
IF(AO144&lt;&gt;"",AO144,IF(BD144&lt;&gt;"",BD144,BQ144))+60,
WORKDAY(
IF(AO144&lt;&gt;"",AO144,IF(BD144&lt;&gt;"",BD144,BQ144)),
BU144,
FESTIVOS_CO!A:A
)
)
))</f>
        <v>46057</v>
      </c>
      <c r="BW144" s="44" t="s">
        <v>99</v>
      </c>
      <c r="BX144" s="53"/>
      <c r="BY144" s="45"/>
      <c r="BZ144" s="37"/>
      <c r="CA144" s="54" t="str">
        <f t="shared" si="38"/>
        <v>PENDIENTE HACER EJECUTORIA</v>
      </c>
      <c r="CB144" s="59" t="str">
        <f t="shared" si="29"/>
        <v/>
      </c>
      <c r="CC144" s="36"/>
      <c r="CD144" s="40"/>
      <c r="CE144" s="46"/>
      <c r="CF144" s="40"/>
      <c r="CG144" s="40"/>
      <c r="CH144" s="40"/>
      <c r="CI144" s="36"/>
      <c r="CJ144" s="47"/>
      <c r="CK144" s="40"/>
      <c r="CL144" s="40"/>
      <c r="CM144" s="40"/>
      <c r="CN144" s="40"/>
    </row>
    <row r="145" spans="1:92" ht="28.5" hidden="1">
      <c r="A145" s="49" t="str">
        <f t="shared" ca="1" si="31"/>
        <v>PENDIENTE HACER EJECUTORIA</v>
      </c>
      <c r="B145" s="58" t="s">
        <v>445</v>
      </c>
      <c r="C145" s="37"/>
      <c r="D145" s="37"/>
      <c r="E145" s="49" t="str">
        <f t="shared" si="32"/>
        <v>NOTIFICACIÓN ELECTRÓNICA</v>
      </c>
      <c r="F145" s="141">
        <f t="shared" si="33"/>
        <v>46043</v>
      </c>
      <c r="G145" s="49" t="str">
        <f t="shared" si="34"/>
        <v/>
      </c>
      <c r="H145" s="51" t="str">
        <f ca="1">IF(
L145="",
"",
IF(
NETWORKDAYS(L145,IF(M145&lt;&gt;"",M145,TODAY()),FESTIVOS_CO!A:A)&gt;2,
"VENCIDO",
IF(
NETWORKDAYS(L145,IF(M145&lt;&gt;"",M145,TODAY()),FESTIVOS_CO!A:A)=2,
"ALERTA",
"A TIEMPO"
)))</f>
        <v>A TIEMPO</v>
      </c>
      <c r="I145" s="40"/>
      <c r="J145" s="36" t="s">
        <v>944</v>
      </c>
      <c r="K145" s="37">
        <v>46042</v>
      </c>
      <c r="L145" s="50">
        <v>46043</v>
      </c>
      <c r="M145" s="37">
        <v>46043</v>
      </c>
      <c r="N145" s="52"/>
      <c r="O145" s="52"/>
      <c r="P145" s="36"/>
      <c r="Q145" s="36" t="s">
        <v>99</v>
      </c>
      <c r="R145" s="40"/>
      <c r="S145" s="36"/>
      <c r="T145" s="40"/>
      <c r="U145" s="62" t="s">
        <v>100</v>
      </c>
      <c r="V145" s="81" t="s">
        <v>945</v>
      </c>
      <c r="W145" s="92">
        <v>45945</v>
      </c>
      <c r="X145" s="92"/>
      <c r="Y145" s="40">
        <v>900581703</v>
      </c>
      <c r="Z145" s="38" t="s">
        <v>102</v>
      </c>
      <c r="AA145" s="40" t="s">
        <v>103</v>
      </c>
      <c r="AB145" s="40" t="s">
        <v>169</v>
      </c>
      <c r="AC145" s="69" t="s">
        <v>105</v>
      </c>
      <c r="AD145" s="40" t="s">
        <v>106</v>
      </c>
      <c r="AE145" s="40" t="s">
        <v>946</v>
      </c>
      <c r="AF145" s="40" t="s">
        <v>108</v>
      </c>
      <c r="AG145" s="41" t="s">
        <v>109</v>
      </c>
      <c r="AH145" s="42"/>
      <c r="AI145" s="54" t="str">
        <f t="shared" ca="1" si="35"/>
        <v>NOTIFICACIÓN ELECTRÓNICA EFECTIVA</v>
      </c>
      <c r="AJ145" s="37" t="s">
        <v>99</v>
      </c>
      <c r="AK145" s="37">
        <v>46043</v>
      </c>
      <c r="AL145" s="37" t="s">
        <v>99</v>
      </c>
      <c r="AM145" s="53">
        <f>IF(AK145="","",WORKDAY(AK145,5,FESTIVOS_CO!A:A))</f>
        <v>46050</v>
      </c>
      <c r="AN145" s="37" t="s">
        <v>99</v>
      </c>
      <c r="AO145" s="37">
        <v>46043</v>
      </c>
      <c r="AP145" s="54" t="str">
        <f t="shared" ca="1" si="30"/>
        <v>NO PROCEDE CITACION</v>
      </c>
      <c r="AQ145" s="36"/>
      <c r="AR145" s="43"/>
      <c r="AS145" s="37"/>
      <c r="AT145" s="36"/>
      <c r="AU145" s="37"/>
      <c r="AV145" s="36"/>
      <c r="AW145" s="36"/>
      <c r="AX145" s="37"/>
      <c r="AY145" s="140" t="str">
        <f>IF(AU145="","",WORKDAY(AU145,5,FESTIVOS_CO!A:A))</f>
        <v/>
      </c>
      <c r="AZ145" s="54" t="str">
        <f t="shared" ca="1" si="39"/>
        <v>NO PROCEDE</v>
      </c>
      <c r="BA145" s="55" t="str">
        <f>IF(AX145="","",WORKDAY(AX145,5,FESTIVOS_CO!A:A))</f>
        <v/>
      </c>
      <c r="BB145" s="39"/>
      <c r="BC145" s="40"/>
      <c r="BD145" s="40"/>
      <c r="BE145" s="56" t="str">
        <f t="shared" ca="1" si="28"/>
        <v>NO PROCEDE</v>
      </c>
      <c r="BF145" s="37"/>
      <c r="BG145" s="45"/>
      <c r="BH145" s="37"/>
      <c r="BI145" s="36"/>
      <c r="BJ145" s="37"/>
      <c r="BK145" s="36"/>
      <c r="BL145" s="36"/>
      <c r="BM145" s="53" t="str">
        <f>IF(BJ145="","",WORKDAY(BJ145,5,FESTIVOS_CO!A:A))</f>
        <v/>
      </c>
      <c r="BN145" s="57" t="str">
        <f t="shared" ca="1" si="36"/>
        <v>NO PROCEDE</v>
      </c>
      <c r="BO145" s="54" t="str">
        <f t="shared" ca="1" si="37"/>
        <v>NO PROCEDE AVISO</v>
      </c>
      <c r="BP145" s="37"/>
      <c r="BQ145" s="53" t="str">
        <f>IF(BP145="","",WORKDAY(BP145,5,FESTIVOS_CO!A:A))</f>
        <v/>
      </c>
      <c r="BR145" s="37"/>
      <c r="BS145" s="36" t="s">
        <v>99</v>
      </c>
      <c r="BT145" s="38" t="s">
        <v>228</v>
      </c>
      <c r="BU145" s="58">
        <f>VLOOKUP(BT145,Hoja2!$C:$D,2,0)</f>
        <v>10</v>
      </c>
      <c r="BV145" s="80">
        <f>IF(
AND(AO145="",BD145="",BQ145=""),
"EN PROCESO NOTIFICACION / COMUNICACION",
IF(
BT145="",
"NO APLICA",
IF(
BU145=60,
IF(AO145&lt;&gt;"",AO145,IF(BD145&lt;&gt;"",BD145,BQ145))+60,
WORKDAY(
IF(AO145&lt;&gt;"",AO145,IF(BD145&lt;&gt;"",BD145,BQ145)),
BU145,
FESTIVOS_CO!A:A
)
)
))</f>
        <v>46057</v>
      </c>
      <c r="BW145" s="44" t="s">
        <v>99</v>
      </c>
      <c r="BX145" s="53"/>
      <c r="BY145" s="45"/>
      <c r="BZ145" s="37"/>
      <c r="CA145" s="54" t="str">
        <f t="shared" si="38"/>
        <v>PENDIENTE HACER EJECUTORIA</v>
      </c>
      <c r="CB145" s="59" t="str">
        <f t="shared" si="29"/>
        <v/>
      </c>
      <c r="CC145" s="36"/>
      <c r="CD145" s="40"/>
      <c r="CE145" s="46"/>
      <c r="CF145" s="40"/>
      <c r="CG145" s="40"/>
      <c r="CH145" s="40"/>
      <c r="CI145" s="36"/>
      <c r="CJ145" s="47"/>
      <c r="CK145" s="40"/>
      <c r="CL145" s="40"/>
      <c r="CM145" s="40"/>
      <c r="CN145" s="40"/>
    </row>
    <row r="146" spans="1:92" ht="28.5" hidden="1">
      <c r="A146" s="49" t="str">
        <f t="shared" ca="1" si="31"/>
        <v>PENDIENTE HACER EJECUTORIA</v>
      </c>
      <c r="B146" s="58" t="s">
        <v>445</v>
      </c>
      <c r="C146" s="37"/>
      <c r="D146" s="37"/>
      <c r="E146" s="49" t="str">
        <f t="shared" si="32"/>
        <v>NOTIFICACIÓN ELECTRÓNICA</v>
      </c>
      <c r="F146" s="141">
        <f t="shared" si="33"/>
        <v>46043</v>
      </c>
      <c r="G146" s="49" t="str">
        <f t="shared" si="34"/>
        <v/>
      </c>
      <c r="H146" s="51" t="str">
        <f ca="1">IF(
L146="",
"",
IF(
NETWORKDAYS(L146,IF(M146&lt;&gt;"",M146,TODAY()),FESTIVOS_CO!A:A)&gt;2,
"VENCIDO",
IF(
NETWORKDAYS(L146,IF(M146&lt;&gt;"",M146,TODAY()),FESTIVOS_CO!A:A)=2,
"ALERTA",
"A TIEMPO"
)))</f>
        <v>A TIEMPO</v>
      </c>
      <c r="I146" s="40"/>
      <c r="J146" s="36" t="s">
        <v>947</v>
      </c>
      <c r="K146" s="37">
        <v>46042</v>
      </c>
      <c r="L146" s="50">
        <v>46043</v>
      </c>
      <c r="M146" s="37">
        <v>46043</v>
      </c>
      <c r="N146" s="52"/>
      <c r="O146" s="52"/>
      <c r="P146" s="36"/>
      <c r="Q146" s="36" t="s">
        <v>99</v>
      </c>
      <c r="R146" s="40"/>
      <c r="S146" s="36"/>
      <c r="T146" s="40"/>
      <c r="U146" s="62" t="s">
        <v>100</v>
      </c>
      <c r="V146" s="81" t="s">
        <v>822</v>
      </c>
      <c r="W146" s="92">
        <v>45945</v>
      </c>
      <c r="X146" s="92"/>
      <c r="Y146" s="40">
        <v>900581703</v>
      </c>
      <c r="Z146" s="38" t="s">
        <v>102</v>
      </c>
      <c r="AA146" s="40" t="s">
        <v>103</v>
      </c>
      <c r="AB146" s="40" t="s">
        <v>169</v>
      </c>
      <c r="AC146" s="69" t="s">
        <v>105</v>
      </c>
      <c r="AD146" s="40" t="s">
        <v>234</v>
      </c>
      <c r="AE146" s="40" t="s">
        <v>948</v>
      </c>
      <c r="AF146" s="40" t="s">
        <v>108</v>
      </c>
      <c r="AG146" s="41" t="s">
        <v>109</v>
      </c>
      <c r="AH146" s="42"/>
      <c r="AI146" s="54" t="str">
        <f t="shared" ca="1" si="35"/>
        <v>NOTIFICACIÓN ELECTRÓNICA EFECTIVA</v>
      </c>
      <c r="AJ146" s="37" t="s">
        <v>99</v>
      </c>
      <c r="AK146" s="37">
        <v>46043</v>
      </c>
      <c r="AL146" s="37" t="s">
        <v>99</v>
      </c>
      <c r="AM146" s="53">
        <f>IF(AK146="","",WORKDAY(AK146,5,FESTIVOS_CO!A:A))</f>
        <v>46050</v>
      </c>
      <c r="AN146" s="37" t="s">
        <v>99</v>
      </c>
      <c r="AO146" s="37">
        <v>46043</v>
      </c>
      <c r="AP146" s="54" t="str">
        <f t="shared" ca="1" si="30"/>
        <v>NO PROCEDE CITACION</v>
      </c>
      <c r="AQ146" s="36"/>
      <c r="AR146" s="43"/>
      <c r="AS146" s="37"/>
      <c r="AT146" s="36"/>
      <c r="AU146" s="37"/>
      <c r="AV146" s="36"/>
      <c r="AW146" s="36"/>
      <c r="AX146" s="37"/>
      <c r="AY146" s="140" t="str">
        <f>IF(AU146="","",WORKDAY(AU146,5,FESTIVOS_CO!A:A))</f>
        <v/>
      </c>
      <c r="AZ146" s="54" t="str">
        <f t="shared" ca="1" si="39"/>
        <v>NO PROCEDE</v>
      </c>
      <c r="BA146" s="55" t="str">
        <f>IF(AX146="","",WORKDAY(AX146,5,FESTIVOS_CO!A:A))</f>
        <v/>
      </c>
      <c r="BB146" s="39"/>
      <c r="BC146" s="40"/>
      <c r="BD146" s="40"/>
      <c r="BE146" s="56" t="str">
        <f t="shared" ca="1" si="28"/>
        <v>NO PROCEDE</v>
      </c>
      <c r="BF146" s="37"/>
      <c r="BG146" s="45"/>
      <c r="BH146" s="37"/>
      <c r="BI146" s="36"/>
      <c r="BJ146" s="37"/>
      <c r="BK146" s="36"/>
      <c r="BL146" s="36"/>
      <c r="BM146" s="53" t="str">
        <f>IF(BJ146="","",WORKDAY(BJ146,5,FESTIVOS_CO!A:A))</f>
        <v/>
      </c>
      <c r="BN146" s="57" t="str">
        <f t="shared" ca="1" si="36"/>
        <v>NO PROCEDE</v>
      </c>
      <c r="BO146" s="54" t="str">
        <f t="shared" ca="1" si="37"/>
        <v>NO PROCEDE AVISO</v>
      </c>
      <c r="BP146" s="37"/>
      <c r="BQ146" s="53" t="str">
        <f>IF(BP146="","",WORKDAY(BP146,5,FESTIVOS_CO!A:A))</f>
        <v/>
      </c>
      <c r="BR146" s="37"/>
      <c r="BS146" s="36" t="s">
        <v>99</v>
      </c>
      <c r="BT146" s="38" t="s">
        <v>228</v>
      </c>
      <c r="BU146" s="58">
        <f>VLOOKUP(BT146,Hoja2!$C:$D,2,0)</f>
        <v>10</v>
      </c>
      <c r="BV146" s="80">
        <f>IF(
AND(AO146="",BD146="",BQ146=""),
"EN PROCESO NOTIFICACION / COMUNICACION",
IF(
BT146="",
"NO APLICA",
IF(
BU146=60,
IF(AO146&lt;&gt;"",AO146,IF(BD146&lt;&gt;"",BD146,BQ146))+60,
WORKDAY(
IF(AO146&lt;&gt;"",AO146,IF(BD146&lt;&gt;"",BD146,BQ146)),
BU146,
FESTIVOS_CO!A:A
)
)
))</f>
        <v>46057</v>
      </c>
      <c r="BW146" s="44" t="s">
        <v>99</v>
      </c>
      <c r="BX146" s="53"/>
      <c r="BY146" s="45"/>
      <c r="BZ146" s="37"/>
      <c r="CA146" s="54" t="str">
        <f t="shared" si="38"/>
        <v>PENDIENTE HACER EJECUTORIA</v>
      </c>
      <c r="CB146" s="59" t="str">
        <f t="shared" si="29"/>
        <v/>
      </c>
      <c r="CC146" s="36"/>
      <c r="CD146" s="40"/>
      <c r="CE146" s="46"/>
      <c r="CF146" s="40"/>
      <c r="CG146" s="40"/>
      <c r="CH146" s="40"/>
      <c r="CI146" s="36"/>
      <c r="CJ146" s="47"/>
      <c r="CK146" s="40"/>
      <c r="CL146" s="40"/>
      <c r="CM146" s="40"/>
      <c r="CN146" s="40"/>
    </row>
    <row r="147" spans="1:92" ht="28.5" hidden="1">
      <c r="A147" s="49" t="str">
        <f t="shared" ca="1" si="31"/>
        <v>PENDIENTE HACER EJECUTORIA</v>
      </c>
      <c r="B147" s="58" t="s">
        <v>445</v>
      </c>
      <c r="C147" s="37"/>
      <c r="D147" s="37"/>
      <c r="E147" s="49" t="str">
        <f t="shared" si="32"/>
        <v>NOTIFICACIÓN ELECTRÓNICA</v>
      </c>
      <c r="F147" s="141">
        <f t="shared" si="33"/>
        <v>46043</v>
      </c>
      <c r="G147" s="49" t="str">
        <f t="shared" si="34"/>
        <v/>
      </c>
      <c r="H147" s="51" t="str">
        <f ca="1">IF(
L147="",
"",
IF(
NETWORKDAYS(L147,IF(M147&lt;&gt;"",M147,TODAY()),FESTIVOS_CO!A:A)&gt;2,
"VENCIDO",
IF(
NETWORKDAYS(L147,IF(M147&lt;&gt;"",M147,TODAY()),FESTIVOS_CO!A:A)=2,
"ALERTA",
"A TIEMPO"
)))</f>
        <v>A TIEMPO</v>
      </c>
      <c r="I147" s="40"/>
      <c r="J147" s="36" t="s">
        <v>949</v>
      </c>
      <c r="K147" s="37">
        <v>46042</v>
      </c>
      <c r="L147" s="50">
        <v>46043</v>
      </c>
      <c r="M147" s="37">
        <v>46043</v>
      </c>
      <c r="N147" s="52"/>
      <c r="O147" s="52"/>
      <c r="P147" s="36"/>
      <c r="Q147" s="36" t="s">
        <v>99</v>
      </c>
      <c r="R147" s="40"/>
      <c r="S147" s="36"/>
      <c r="T147" s="40"/>
      <c r="U147" s="62" t="s">
        <v>100</v>
      </c>
      <c r="V147" s="81" t="s">
        <v>950</v>
      </c>
      <c r="W147" s="92">
        <v>45945</v>
      </c>
      <c r="X147" s="92"/>
      <c r="Y147" s="40">
        <v>900581703</v>
      </c>
      <c r="Z147" s="38" t="s">
        <v>102</v>
      </c>
      <c r="AA147" s="40" t="s">
        <v>103</v>
      </c>
      <c r="AB147" s="40" t="s">
        <v>169</v>
      </c>
      <c r="AC147" s="69" t="s">
        <v>105</v>
      </c>
      <c r="AD147" s="40" t="s">
        <v>106</v>
      </c>
      <c r="AE147" s="40" t="s">
        <v>951</v>
      </c>
      <c r="AF147" s="40" t="s">
        <v>108</v>
      </c>
      <c r="AG147" s="41" t="s">
        <v>109</v>
      </c>
      <c r="AH147" s="42"/>
      <c r="AI147" s="54" t="str">
        <f t="shared" ca="1" si="35"/>
        <v>NOTIFICACIÓN ELECTRÓNICA EFECTIVA</v>
      </c>
      <c r="AJ147" s="37" t="s">
        <v>99</v>
      </c>
      <c r="AK147" s="37">
        <v>46043</v>
      </c>
      <c r="AL147" s="37" t="s">
        <v>99</v>
      </c>
      <c r="AM147" s="53">
        <f>IF(AK147="","",WORKDAY(AK147,5,FESTIVOS_CO!A:A))</f>
        <v>46050</v>
      </c>
      <c r="AN147" s="37" t="s">
        <v>99</v>
      </c>
      <c r="AO147" s="37">
        <v>46043</v>
      </c>
      <c r="AP147" s="54" t="str">
        <f t="shared" ca="1" si="30"/>
        <v>NO PROCEDE CITACION</v>
      </c>
      <c r="AQ147" s="36"/>
      <c r="AR147" s="43"/>
      <c r="AS147" s="37"/>
      <c r="AT147" s="36"/>
      <c r="AU147" s="37"/>
      <c r="AV147" s="36"/>
      <c r="AW147" s="36"/>
      <c r="AX147" s="37"/>
      <c r="AY147" s="140" t="str">
        <f>IF(AU147="","",WORKDAY(AU147,5,FESTIVOS_CO!A:A))</f>
        <v/>
      </c>
      <c r="AZ147" s="54" t="str">
        <f t="shared" ca="1" si="39"/>
        <v>NO PROCEDE</v>
      </c>
      <c r="BA147" s="55" t="str">
        <f>IF(AX147="","",WORKDAY(AX147,5,FESTIVOS_CO!A:A))</f>
        <v/>
      </c>
      <c r="BB147" s="39"/>
      <c r="BC147" s="40"/>
      <c r="BD147" s="40"/>
      <c r="BE147" s="56" t="str">
        <f t="shared" ca="1" si="28"/>
        <v>NO PROCEDE</v>
      </c>
      <c r="BF147" s="37"/>
      <c r="BG147" s="45"/>
      <c r="BH147" s="37"/>
      <c r="BI147" s="36"/>
      <c r="BJ147" s="37"/>
      <c r="BK147" s="36"/>
      <c r="BL147" s="36"/>
      <c r="BM147" s="53" t="str">
        <f>IF(BJ147="","",WORKDAY(BJ147,5,FESTIVOS_CO!A:A))</f>
        <v/>
      </c>
      <c r="BN147" s="57" t="str">
        <f t="shared" ca="1" si="36"/>
        <v>NO PROCEDE</v>
      </c>
      <c r="BO147" s="54" t="str">
        <f t="shared" ca="1" si="37"/>
        <v>NO PROCEDE AVISO</v>
      </c>
      <c r="BP147" s="37"/>
      <c r="BQ147" s="53" t="str">
        <f>IF(BP147="","",WORKDAY(BP147,5,FESTIVOS_CO!A:A))</f>
        <v/>
      </c>
      <c r="BR147" s="37"/>
      <c r="BS147" s="36" t="s">
        <v>99</v>
      </c>
      <c r="BT147" s="38" t="s">
        <v>228</v>
      </c>
      <c r="BU147" s="58">
        <f>VLOOKUP(BT147,Hoja2!$C:$D,2,0)</f>
        <v>10</v>
      </c>
      <c r="BV147" s="80">
        <f>IF(
AND(AO147="",BD147="",BQ147=""),
"EN PROCESO NOTIFICACION / COMUNICACION",
IF(
BT147="",
"NO APLICA",
IF(
BU147=60,
IF(AO147&lt;&gt;"",AO147,IF(BD147&lt;&gt;"",BD147,BQ147))+60,
WORKDAY(
IF(AO147&lt;&gt;"",AO147,IF(BD147&lt;&gt;"",BD147,BQ147)),
BU147,
FESTIVOS_CO!A:A
)
)
))</f>
        <v>46057</v>
      </c>
      <c r="BW147" s="44" t="s">
        <v>99</v>
      </c>
      <c r="BX147" s="53"/>
      <c r="BY147" s="45"/>
      <c r="BZ147" s="37"/>
      <c r="CA147" s="54" t="str">
        <f t="shared" si="38"/>
        <v>PENDIENTE HACER EJECUTORIA</v>
      </c>
      <c r="CB147" s="59" t="str">
        <f t="shared" si="29"/>
        <v/>
      </c>
      <c r="CC147" s="36"/>
      <c r="CD147" s="40"/>
      <c r="CE147" s="46"/>
      <c r="CF147" s="40"/>
      <c r="CG147" s="40"/>
      <c r="CH147" s="40"/>
      <c r="CI147" s="36"/>
      <c r="CJ147" s="47"/>
      <c r="CK147" s="40"/>
      <c r="CL147" s="40"/>
      <c r="CM147" s="40"/>
      <c r="CN147" s="40"/>
    </row>
    <row r="148" spans="1:92" ht="28.5" hidden="1">
      <c r="A148" s="49" t="str">
        <f t="shared" ca="1" si="31"/>
        <v>PENDIENTE HACER EJECUTORIA</v>
      </c>
      <c r="B148" s="58" t="s">
        <v>445</v>
      </c>
      <c r="C148" s="37"/>
      <c r="D148" s="37"/>
      <c r="E148" s="49" t="str">
        <f t="shared" si="32"/>
        <v>NOTIFICACIÓN ELECTRÓNICA</v>
      </c>
      <c r="F148" s="141">
        <f t="shared" si="33"/>
        <v>46043</v>
      </c>
      <c r="G148" s="49" t="str">
        <f t="shared" si="34"/>
        <v/>
      </c>
      <c r="H148" s="51" t="str">
        <f ca="1">IF(
L148="",
"",
IF(
NETWORKDAYS(L148,IF(M148&lt;&gt;"",M148,TODAY()),FESTIVOS_CO!A:A)&gt;2,
"VENCIDO",
IF(
NETWORKDAYS(L148,IF(M148&lt;&gt;"",M148,TODAY()),FESTIVOS_CO!A:A)=2,
"ALERTA",
"A TIEMPO"
)))</f>
        <v>A TIEMPO</v>
      </c>
      <c r="I148" s="40"/>
      <c r="J148" s="36" t="s">
        <v>952</v>
      </c>
      <c r="K148" s="37">
        <v>46042</v>
      </c>
      <c r="L148" s="50">
        <v>46043</v>
      </c>
      <c r="M148" s="37">
        <v>46043</v>
      </c>
      <c r="N148" s="52"/>
      <c r="O148" s="52"/>
      <c r="P148" s="36"/>
      <c r="Q148" s="36" t="s">
        <v>99</v>
      </c>
      <c r="R148" s="40"/>
      <c r="S148" s="36"/>
      <c r="T148" s="40"/>
      <c r="U148" s="62" t="s">
        <v>100</v>
      </c>
      <c r="V148" s="81" t="s">
        <v>953</v>
      </c>
      <c r="W148" s="92">
        <v>45945</v>
      </c>
      <c r="X148" s="92"/>
      <c r="Y148" s="40">
        <v>900581703</v>
      </c>
      <c r="Z148" s="38" t="s">
        <v>102</v>
      </c>
      <c r="AA148" s="40" t="s">
        <v>103</v>
      </c>
      <c r="AB148" s="40" t="s">
        <v>169</v>
      </c>
      <c r="AC148" s="69" t="s">
        <v>105</v>
      </c>
      <c r="AD148" s="40" t="s">
        <v>234</v>
      </c>
      <c r="AE148" s="40" t="s">
        <v>954</v>
      </c>
      <c r="AF148" s="40" t="s">
        <v>108</v>
      </c>
      <c r="AG148" s="41" t="s">
        <v>109</v>
      </c>
      <c r="AH148" s="42"/>
      <c r="AI148" s="54" t="str">
        <f t="shared" ca="1" si="35"/>
        <v>NOTIFICACIÓN ELECTRÓNICA EFECTIVA</v>
      </c>
      <c r="AJ148" s="37" t="s">
        <v>99</v>
      </c>
      <c r="AK148" s="37">
        <v>46043</v>
      </c>
      <c r="AL148" s="37" t="s">
        <v>99</v>
      </c>
      <c r="AM148" s="53">
        <f>IF(AK148="","",WORKDAY(AK148,5,FESTIVOS_CO!A:A))</f>
        <v>46050</v>
      </c>
      <c r="AN148" s="37" t="s">
        <v>99</v>
      </c>
      <c r="AO148" s="37">
        <v>46043</v>
      </c>
      <c r="AP148" s="54" t="str">
        <f t="shared" ca="1" si="30"/>
        <v>NO PROCEDE CITACION</v>
      </c>
      <c r="AQ148" s="36"/>
      <c r="AR148" s="43"/>
      <c r="AS148" s="37"/>
      <c r="AT148" s="36"/>
      <c r="AU148" s="37"/>
      <c r="AV148" s="36"/>
      <c r="AW148" s="36"/>
      <c r="AX148" s="37"/>
      <c r="AY148" s="140" t="str">
        <f>IF(AU148="","",WORKDAY(AU148,5,FESTIVOS_CO!A:A))</f>
        <v/>
      </c>
      <c r="AZ148" s="54" t="str">
        <f t="shared" ca="1" si="39"/>
        <v>NO PROCEDE</v>
      </c>
      <c r="BA148" s="55" t="str">
        <f>IF(AX148="","",WORKDAY(AX148,5,FESTIVOS_CO!A:A))</f>
        <v/>
      </c>
      <c r="BB148" s="39"/>
      <c r="BC148" s="40"/>
      <c r="BD148" s="40"/>
      <c r="BE148" s="56" t="str">
        <f t="shared" ca="1" si="28"/>
        <v>NO PROCEDE</v>
      </c>
      <c r="BF148" s="37"/>
      <c r="BG148" s="45"/>
      <c r="BH148" s="37"/>
      <c r="BI148" s="36"/>
      <c r="BJ148" s="37"/>
      <c r="BK148" s="36"/>
      <c r="BL148" s="36"/>
      <c r="BM148" s="53" t="str">
        <f>IF(BJ148="","",WORKDAY(BJ148,5,FESTIVOS_CO!A:A))</f>
        <v/>
      </c>
      <c r="BN148" s="57" t="str">
        <f t="shared" ca="1" si="36"/>
        <v>NO PROCEDE</v>
      </c>
      <c r="BO148" s="54" t="str">
        <f t="shared" ca="1" si="37"/>
        <v>NO PROCEDE AVISO</v>
      </c>
      <c r="BP148" s="37"/>
      <c r="BQ148" s="53" t="str">
        <f>IF(BP148="","",WORKDAY(BP148,5,FESTIVOS_CO!A:A))</f>
        <v/>
      </c>
      <c r="BR148" s="37"/>
      <c r="BS148" s="36" t="s">
        <v>99</v>
      </c>
      <c r="BT148" s="38" t="s">
        <v>228</v>
      </c>
      <c r="BU148" s="58">
        <f>VLOOKUP(BT148,Hoja2!$C:$D,2,0)</f>
        <v>10</v>
      </c>
      <c r="BV148" s="80">
        <f>IF(
AND(AO148="",BD148="",BQ148=""),
"EN PROCESO NOTIFICACION / COMUNICACION",
IF(
BT148="",
"NO APLICA",
IF(
BU148=60,
IF(AO148&lt;&gt;"",AO148,IF(BD148&lt;&gt;"",BD148,BQ148))+60,
WORKDAY(
IF(AO148&lt;&gt;"",AO148,IF(BD148&lt;&gt;"",BD148,BQ148)),
BU148,
FESTIVOS_CO!A:A
)
)
))</f>
        <v>46057</v>
      </c>
      <c r="BW148" s="44" t="s">
        <v>99</v>
      </c>
      <c r="BX148" s="53"/>
      <c r="BY148" s="45"/>
      <c r="BZ148" s="37"/>
      <c r="CA148" s="54" t="str">
        <f t="shared" si="38"/>
        <v>PENDIENTE HACER EJECUTORIA</v>
      </c>
      <c r="CB148" s="59" t="str">
        <f t="shared" si="29"/>
        <v/>
      </c>
      <c r="CC148" s="36"/>
      <c r="CD148" s="40"/>
      <c r="CE148" s="46"/>
      <c r="CF148" s="40"/>
      <c r="CG148" s="40"/>
      <c r="CH148" s="40"/>
      <c r="CI148" s="36"/>
      <c r="CJ148" s="47"/>
      <c r="CK148" s="40"/>
      <c r="CL148" s="40"/>
      <c r="CM148" s="40"/>
      <c r="CN148" s="40"/>
    </row>
    <row r="149" spans="1:92" ht="28.5" hidden="1">
      <c r="A149" s="49" t="str">
        <f t="shared" ca="1" si="31"/>
        <v>PENDIENTE HACER EJECUTORIA</v>
      </c>
      <c r="B149" s="58" t="s">
        <v>445</v>
      </c>
      <c r="C149" s="37"/>
      <c r="D149" s="37"/>
      <c r="E149" s="49" t="str">
        <f t="shared" si="32"/>
        <v>NOTIFICACIÓN ELECTRÓNICA</v>
      </c>
      <c r="F149" s="141">
        <f t="shared" si="33"/>
        <v>46043</v>
      </c>
      <c r="G149" s="49" t="str">
        <f t="shared" si="34"/>
        <v/>
      </c>
      <c r="H149" s="51" t="str">
        <f ca="1">IF(
L149="",
"",
IF(
NETWORKDAYS(L149,IF(M149&lt;&gt;"",M149,TODAY()),FESTIVOS_CO!A:A)&gt;2,
"VENCIDO",
IF(
NETWORKDAYS(L149,IF(M149&lt;&gt;"",M149,TODAY()),FESTIVOS_CO!A:A)=2,
"ALERTA",
"A TIEMPO"
)))</f>
        <v>A TIEMPO</v>
      </c>
      <c r="I149" s="40"/>
      <c r="J149" s="36" t="s">
        <v>955</v>
      </c>
      <c r="K149" s="37">
        <v>46042</v>
      </c>
      <c r="L149" s="50">
        <v>46043</v>
      </c>
      <c r="M149" s="37">
        <v>46043</v>
      </c>
      <c r="N149" s="52"/>
      <c r="O149" s="52"/>
      <c r="P149" s="36"/>
      <c r="Q149" s="36" t="s">
        <v>99</v>
      </c>
      <c r="R149" s="40"/>
      <c r="S149" s="36"/>
      <c r="T149" s="40"/>
      <c r="U149" s="62" t="s">
        <v>100</v>
      </c>
      <c r="V149" s="81" t="s">
        <v>956</v>
      </c>
      <c r="W149" s="92">
        <v>45945</v>
      </c>
      <c r="X149" s="92"/>
      <c r="Y149" s="40">
        <v>900581703</v>
      </c>
      <c r="Z149" s="38" t="s">
        <v>102</v>
      </c>
      <c r="AA149" s="40" t="s">
        <v>103</v>
      </c>
      <c r="AB149" s="40" t="s">
        <v>169</v>
      </c>
      <c r="AC149" s="69" t="s">
        <v>105</v>
      </c>
      <c r="AD149" s="40" t="s">
        <v>234</v>
      </c>
      <c r="AE149" s="40" t="s">
        <v>957</v>
      </c>
      <c r="AF149" s="40" t="s">
        <v>108</v>
      </c>
      <c r="AG149" s="41" t="s">
        <v>109</v>
      </c>
      <c r="AH149" s="42"/>
      <c r="AI149" s="54" t="str">
        <f t="shared" ca="1" si="35"/>
        <v>NOTIFICACIÓN ELECTRÓNICA EFECTIVA</v>
      </c>
      <c r="AJ149" s="37" t="s">
        <v>99</v>
      </c>
      <c r="AK149" s="37">
        <v>46043</v>
      </c>
      <c r="AL149" s="37" t="s">
        <v>99</v>
      </c>
      <c r="AM149" s="53">
        <f>IF(AK149="","",WORKDAY(AK149,5,FESTIVOS_CO!A:A))</f>
        <v>46050</v>
      </c>
      <c r="AN149" s="37" t="s">
        <v>99</v>
      </c>
      <c r="AO149" s="37">
        <v>46043</v>
      </c>
      <c r="AP149" s="54" t="str">
        <f t="shared" ca="1" si="30"/>
        <v>NO PROCEDE CITACION</v>
      </c>
      <c r="AQ149" s="36"/>
      <c r="AR149" s="43"/>
      <c r="AS149" s="37"/>
      <c r="AT149" s="36"/>
      <c r="AU149" s="37"/>
      <c r="AV149" s="36"/>
      <c r="AW149" s="36"/>
      <c r="AX149" s="37"/>
      <c r="AY149" s="140" t="str">
        <f>IF(AU149="","",WORKDAY(AU149,5,FESTIVOS_CO!A:A))</f>
        <v/>
      </c>
      <c r="AZ149" s="54" t="str">
        <f t="shared" ca="1" si="39"/>
        <v>NO PROCEDE</v>
      </c>
      <c r="BA149" s="55" t="str">
        <f>IF(AX149="","",WORKDAY(AX149,5,FESTIVOS_CO!A:A))</f>
        <v/>
      </c>
      <c r="BB149" s="39"/>
      <c r="BC149" s="40"/>
      <c r="BD149" s="40"/>
      <c r="BE149" s="56" t="str">
        <f t="shared" ca="1" si="28"/>
        <v>NO PROCEDE</v>
      </c>
      <c r="BF149" s="37"/>
      <c r="BG149" s="45"/>
      <c r="BH149" s="37"/>
      <c r="BI149" s="36"/>
      <c r="BJ149" s="37"/>
      <c r="BK149" s="36"/>
      <c r="BL149" s="36"/>
      <c r="BM149" s="53" t="str">
        <f>IF(BJ149="","",WORKDAY(BJ149,5,FESTIVOS_CO!A:A))</f>
        <v/>
      </c>
      <c r="BN149" s="57" t="str">
        <f t="shared" ca="1" si="36"/>
        <v>NO PROCEDE</v>
      </c>
      <c r="BO149" s="54" t="str">
        <f t="shared" ca="1" si="37"/>
        <v>NO PROCEDE AVISO</v>
      </c>
      <c r="BP149" s="37"/>
      <c r="BQ149" s="53" t="str">
        <f>IF(BP149="","",WORKDAY(BP149,5,FESTIVOS_CO!A:A))</f>
        <v/>
      </c>
      <c r="BR149" s="37"/>
      <c r="BS149" s="36" t="s">
        <v>99</v>
      </c>
      <c r="BT149" s="38" t="s">
        <v>228</v>
      </c>
      <c r="BU149" s="58">
        <f>VLOOKUP(BT149,Hoja2!$C:$D,2,0)</f>
        <v>10</v>
      </c>
      <c r="BV149" s="80">
        <f>IF(
AND(AO149="",BD149="",BQ149=""),
"EN PROCESO NOTIFICACION / COMUNICACION",
IF(
BT149="",
"NO APLICA",
IF(
BU149=60,
IF(AO149&lt;&gt;"",AO149,IF(BD149&lt;&gt;"",BD149,BQ149))+60,
WORKDAY(
IF(AO149&lt;&gt;"",AO149,IF(BD149&lt;&gt;"",BD149,BQ149)),
BU149,
FESTIVOS_CO!A:A
)
)
))</f>
        <v>46057</v>
      </c>
      <c r="BW149" s="44" t="s">
        <v>99</v>
      </c>
      <c r="BX149" s="53"/>
      <c r="BY149" s="45"/>
      <c r="BZ149" s="37"/>
      <c r="CA149" s="54" t="str">
        <f t="shared" si="38"/>
        <v>PENDIENTE HACER EJECUTORIA</v>
      </c>
      <c r="CB149" s="59" t="str">
        <f t="shared" si="29"/>
        <v/>
      </c>
      <c r="CC149" s="36"/>
      <c r="CD149" s="40"/>
      <c r="CE149" s="46"/>
      <c r="CF149" s="40"/>
      <c r="CG149" s="40"/>
      <c r="CH149" s="40"/>
      <c r="CI149" s="36"/>
      <c r="CJ149" s="47"/>
      <c r="CK149" s="40"/>
      <c r="CL149" s="40"/>
      <c r="CM149" s="40"/>
      <c r="CN149" s="40"/>
    </row>
    <row r="150" spans="1:92" ht="28.5" hidden="1">
      <c r="A150" s="49" t="str">
        <f t="shared" ca="1" si="31"/>
        <v>PENDIENTE HACER EJECUTORIA</v>
      </c>
      <c r="B150" s="58" t="s">
        <v>445</v>
      </c>
      <c r="C150" s="37"/>
      <c r="D150" s="37"/>
      <c r="E150" s="49" t="str">
        <f t="shared" si="32"/>
        <v>NOTIFICACIÓN ELECTRÓNICA</v>
      </c>
      <c r="F150" s="141">
        <f t="shared" si="33"/>
        <v>46043</v>
      </c>
      <c r="G150" s="49" t="str">
        <f t="shared" si="34"/>
        <v/>
      </c>
      <c r="H150" s="51" t="str">
        <f ca="1">IF(
L150="",
"",
IF(
NETWORKDAYS(L150,IF(M150&lt;&gt;"",M150,TODAY()),FESTIVOS_CO!A:A)&gt;2,
"VENCIDO",
IF(
NETWORKDAYS(L150,IF(M150&lt;&gt;"",M150,TODAY()),FESTIVOS_CO!A:A)=2,
"ALERTA",
"A TIEMPO"
)))</f>
        <v>A TIEMPO</v>
      </c>
      <c r="I150" s="40"/>
      <c r="J150" s="36" t="s">
        <v>958</v>
      </c>
      <c r="K150" s="37">
        <v>46042</v>
      </c>
      <c r="L150" s="50">
        <v>46043</v>
      </c>
      <c r="M150" s="37">
        <v>46043</v>
      </c>
      <c r="N150" s="52"/>
      <c r="O150" s="52"/>
      <c r="P150" s="36"/>
      <c r="Q150" s="36" t="s">
        <v>99</v>
      </c>
      <c r="R150" s="40"/>
      <c r="S150" s="36"/>
      <c r="T150" s="40"/>
      <c r="U150" s="62" t="s">
        <v>100</v>
      </c>
      <c r="V150" s="81" t="s">
        <v>959</v>
      </c>
      <c r="W150" s="92">
        <v>45945</v>
      </c>
      <c r="X150" s="92"/>
      <c r="Y150" s="40">
        <v>900581703</v>
      </c>
      <c r="Z150" s="38" t="s">
        <v>102</v>
      </c>
      <c r="AA150" s="40" t="s">
        <v>103</v>
      </c>
      <c r="AB150" s="40" t="s">
        <v>169</v>
      </c>
      <c r="AC150" s="69" t="s">
        <v>105</v>
      </c>
      <c r="AD150" s="40" t="s">
        <v>234</v>
      </c>
      <c r="AE150" s="40" t="s">
        <v>960</v>
      </c>
      <c r="AF150" s="40" t="s">
        <v>108</v>
      </c>
      <c r="AG150" s="41" t="s">
        <v>109</v>
      </c>
      <c r="AH150" s="42"/>
      <c r="AI150" s="54" t="str">
        <f t="shared" ca="1" si="35"/>
        <v>NOTIFICACIÓN ELECTRÓNICA EFECTIVA</v>
      </c>
      <c r="AJ150" s="37" t="s">
        <v>99</v>
      </c>
      <c r="AK150" s="37">
        <v>46043</v>
      </c>
      <c r="AL150" s="37" t="s">
        <v>99</v>
      </c>
      <c r="AM150" s="53">
        <f>IF(AK150="","",WORKDAY(AK150,5,FESTIVOS_CO!A:A))</f>
        <v>46050</v>
      </c>
      <c r="AN150" s="37" t="s">
        <v>99</v>
      </c>
      <c r="AO150" s="37">
        <v>46043</v>
      </c>
      <c r="AP150" s="54" t="str">
        <f t="shared" ca="1" si="30"/>
        <v>NO PROCEDE CITACION</v>
      </c>
      <c r="AQ150" s="36"/>
      <c r="AR150" s="43"/>
      <c r="AS150" s="37"/>
      <c r="AT150" s="36"/>
      <c r="AU150" s="37"/>
      <c r="AV150" s="36"/>
      <c r="AW150" s="36"/>
      <c r="AX150" s="37"/>
      <c r="AY150" s="140" t="str">
        <f>IF(AU150="","",WORKDAY(AU150,5,FESTIVOS_CO!A:A))</f>
        <v/>
      </c>
      <c r="AZ150" s="54" t="str">
        <f t="shared" ca="1" si="39"/>
        <v>NO PROCEDE</v>
      </c>
      <c r="BA150" s="55" t="str">
        <f>IF(AX150="","",WORKDAY(AX150,5,FESTIVOS_CO!A:A))</f>
        <v/>
      </c>
      <c r="BB150" s="39"/>
      <c r="BC150" s="40"/>
      <c r="BD150" s="40"/>
      <c r="BE150" s="56" t="str">
        <f t="shared" ca="1" si="28"/>
        <v>NO PROCEDE</v>
      </c>
      <c r="BF150" s="37"/>
      <c r="BG150" s="45"/>
      <c r="BH150" s="37"/>
      <c r="BI150" s="36"/>
      <c r="BJ150" s="37"/>
      <c r="BK150" s="36"/>
      <c r="BL150" s="36"/>
      <c r="BM150" s="53" t="str">
        <f>IF(BJ150="","",WORKDAY(BJ150,5,FESTIVOS_CO!A:A))</f>
        <v/>
      </c>
      <c r="BN150" s="57" t="str">
        <f t="shared" ca="1" si="36"/>
        <v>NO PROCEDE</v>
      </c>
      <c r="BO150" s="54" t="str">
        <f t="shared" ca="1" si="37"/>
        <v>NO PROCEDE AVISO</v>
      </c>
      <c r="BP150" s="37"/>
      <c r="BQ150" s="53" t="str">
        <f>IF(BP150="","",WORKDAY(BP150,5,FESTIVOS_CO!A:A))</f>
        <v/>
      </c>
      <c r="BR150" s="37"/>
      <c r="BS150" s="36" t="s">
        <v>99</v>
      </c>
      <c r="BT150" s="38" t="s">
        <v>228</v>
      </c>
      <c r="BU150" s="58">
        <f>VLOOKUP(BT150,Hoja2!$C:$D,2,0)</f>
        <v>10</v>
      </c>
      <c r="BV150" s="80">
        <f>IF(
AND(AO150="",BD150="",BQ150=""),
"EN PROCESO NOTIFICACION / COMUNICACION",
IF(
BT150="",
"NO APLICA",
IF(
BU150=60,
IF(AO150&lt;&gt;"",AO150,IF(BD150&lt;&gt;"",BD150,BQ150))+60,
WORKDAY(
IF(AO150&lt;&gt;"",AO150,IF(BD150&lt;&gt;"",BD150,BQ150)),
BU150,
FESTIVOS_CO!A:A
)
)
))</f>
        <v>46057</v>
      </c>
      <c r="BW150" s="44" t="s">
        <v>99</v>
      </c>
      <c r="BX150" s="53"/>
      <c r="BY150" s="45"/>
      <c r="BZ150" s="37"/>
      <c r="CA150" s="54" t="str">
        <f t="shared" si="38"/>
        <v>PENDIENTE HACER EJECUTORIA</v>
      </c>
      <c r="CB150" s="59" t="str">
        <f t="shared" si="29"/>
        <v/>
      </c>
      <c r="CC150" s="36"/>
      <c r="CD150" s="40"/>
      <c r="CE150" s="46"/>
      <c r="CF150" s="40"/>
      <c r="CG150" s="40"/>
      <c r="CH150" s="40"/>
      <c r="CI150" s="36"/>
      <c r="CJ150" s="47"/>
      <c r="CK150" s="40"/>
      <c r="CL150" s="40"/>
      <c r="CM150" s="40"/>
      <c r="CN150" s="40"/>
    </row>
    <row r="151" spans="1:92" ht="28.5" hidden="1">
      <c r="A151" s="49" t="str">
        <f t="shared" ca="1" si="31"/>
        <v>PENDIENTE HACER EJECUTORIA</v>
      </c>
      <c r="B151" s="58" t="s">
        <v>445</v>
      </c>
      <c r="C151" s="37"/>
      <c r="D151" s="37"/>
      <c r="E151" s="49" t="str">
        <f t="shared" si="32"/>
        <v>NOTIFICACIÓN ELECTRÓNICA</v>
      </c>
      <c r="F151" s="141">
        <f t="shared" si="33"/>
        <v>46043</v>
      </c>
      <c r="G151" s="49" t="str">
        <f t="shared" si="34"/>
        <v/>
      </c>
      <c r="H151" s="51" t="str">
        <f ca="1">IF(
L151="",
"",
IF(
NETWORKDAYS(L151,IF(M151&lt;&gt;"",M151,TODAY()),FESTIVOS_CO!A:A)&gt;2,
"VENCIDO",
IF(
NETWORKDAYS(L151,IF(M151&lt;&gt;"",M151,TODAY()),FESTIVOS_CO!A:A)=2,
"ALERTA",
"A TIEMPO"
)))</f>
        <v>A TIEMPO</v>
      </c>
      <c r="I151" s="40"/>
      <c r="J151" s="36" t="s">
        <v>961</v>
      </c>
      <c r="K151" s="37">
        <v>46042</v>
      </c>
      <c r="L151" s="50">
        <v>46043</v>
      </c>
      <c r="M151" s="37">
        <v>46043</v>
      </c>
      <c r="N151" s="52"/>
      <c r="O151" s="52"/>
      <c r="P151" s="36"/>
      <c r="Q151" s="36" t="s">
        <v>99</v>
      </c>
      <c r="R151" s="40"/>
      <c r="S151" s="36"/>
      <c r="T151" s="40"/>
      <c r="U151" s="62" t="s">
        <v>100</v>
      </c>
      <c r="V151" s="81" t="s">
        <v>962</v>
      </c>
      <c r="W151" s="92">
        <v>45945</v>
      </c>
      <c r="X151" s="92"/>
      <c r="Y151" s="40">
        <v>900581703</v>
      </c>
      <c r="Z151" s="38" t="s">
        <v>102</v>
      </c>
      <c r="AA151" s="40" t="s">
        <v>103</v>
      </c>
      <c r="AB151" s="40" t="s">
        <v>169</v>
      </c>
      <c r="AC151" s="69" t="s">
        <v>105</v>
      </c>
      <c r="AD151" s="40" t="s">
        <v>234</v>
      </c>
      <c r="AE151" s="40" t="s">
        <v>963</v>
      </c>
      <c r="AF151" s="40" t="s">
        <v>108</v>
      </c>
      <c r="AG151" s="41" t="s">
        <v>109</v>
      </c>
      <c r="AH151" s="42"/>
      <c r="AI151" s="54" t="str">
        <f t="shared" ca="1" si="35"/>
        <v>NOTIFICACIÓN ELECTRÓNICA EFECTIVA</v>
      </c>
      <c r="AJ151" s="37" t="s">
        <v>99</v>
      </c>
      <c r="AK151" s="37">
        <v>46043</v>
      </c>
      <c r="AL151" s="37" t="s">
        <v>99</v>
      </c>
      <c r="AM151" s="53">
        <f>IF(AK151="","",WORKDAY(AK151,5,FESTIVOS_CO!A:A))</f>
        <v>46050</v>
      </c>
      <c r="AN151" s="37" t="s">
        <v>99</v>
      </c>
      <c r="AO151" s="37">
        <v>46043</v>
      </c>
      <c r="AP151" s="54" t="str">
        <f t="shared" ca="1" si="30"/>
        <v>NO PROCEDE CITACION</v>
      </c>
      <c r="AQ151" s="36"/>
      <c r="AR151" s="43"/>
      <c r="AS151" s="37"/>
      <c r="AT151" s="36"/>
      <c r="AU151" s="37"/>
      <c r="AV151" s="36"/>
      <c r="AW151" s="36"/>
      <c r="AX151" s="37"/>
      <c r="AY151" s="140" t="str">
        <f>IF(AU151="","",WORKDAY(AU151,5,FESTIVOS_CO!A:A))</f>
        <v/>
      </c>
      <c r="AZ151" s="54" t="str">
        <f t="shared" ca="1" si="39"/>
        <v>NO PROCEDE</v>
      </c>
      <c r="BA151" s="55" t="str">
        <f>IF(AX151="","",WORKDAY(AX151,5,FESTIVOS_CO!A:A))</f>
        <v/>
      </c>
      <c r="BB151" s="39"/>
      <c r="BC151" s="40"/>
      <c r="BD151" s="40"/>
      <c r="BE151" s="56" t="str">
        <f t="shared" ca="1" si="28"/>
        <v>NO PROCEDE</v>
      </c>
      <c r="BF151" s="37"/>
      <c r="BG151" s="45"/>
      <c r="BH151" s="37"/>
      <c r="BI151" s="36"/>
      <c r="BJ151" s="37"/>
      <c r="BK151" s="36"/>
      <c r="BL151" s="36"/>
      <c r="BM151" s="53" t="str">
        <f>IF(BJ151="","",WORKDAY(BJ151,5,FESTIVOS_CO!A:A))</f>
        <v/>
      </c>
      <c r="BN151" s="57" t="str">
        <f t="shared" ca="1" si="36"/>
        <v>NO PROCEDE</v>
      </c>
      <c r="BO151" s="54" t="str">
        <f t="shared" ca="1" si="37"/>
        <v>NO PROCEDE AVISO</v>
      </c>
      <c r="BP151" s="37"/>
      <c r="BQ151" s="53" t="str">
        <f>IF(BP151="","",WORKDAY(BP151,5,FESTIVOS_CO!A:A))</f>
        <v/>
      </c>
      <c r="BR151" s="37"/>
      <c r="BS151" s="36" t="s">
        <v>99</v>
      </c>
      <c r="BT151" s="38" t="s">
        <v>228</v>
      </c>
      <c r="BU151" s="58">
        <f>VLOOKUP(BT151,Hoja2!$C:$D,2,0)</f>
        <v>10</v>
      </c>
      <c r="BV151" s="80">
        <f>IF(
AND(AO151="",BD151="",BQ151=""),
"EN PROCESO NOTIFICACION / COMUNICACION",
IF(
BT151="",
"NO APLICA",
IF(
BU151=60,
IF(AO151&lt;&gt;"",AO151,IF(BD151&lt;&gt;"",BD151,BQ151))+60,
WORKDAY(
IF(AO151&lt;&gt;"",AO151,IF(BD151&lt;&gt;"",BD151,BQ151)),
BU151,
FESTIVOS_CO!A:A
)
)
))</f>
        <v>46057</v>
      </c>
      <c r="BW151" s="44" t="s">
        <v>99</v>
      </c>
      <c r="BX151" s="53"/>
      <c r="BY151" s="45"/>
      <c r="BZ151" s="37"/>
      <c r="CA151" s="54" t="str">
        <f t="shared" si="38"/>
        <v>PENDIENTE HACER EJECUTORIA</v>
      </c>
      <c r="CB151" s="59" t="str">
        <f t="shared" si="29"/>
        <v/>
      </c>
      <c r="CC151" s="36"/>
      <c r="CD151" s="40"/>
      <c r="CE151" s="46"/>
      <c r="CF151" s="40"/>
      <c r="CG151" s="40"/>
      <c r="CH151" s="40"/>
      <c r="CI151" s="36"/>
      <c r="CJ151" s="47"/>
      <c r="CK151" s="40"/>
      <c r="CL151" s="40"/>
      <c r="CM151" s="40"/>
      <c r="CN151" s="40"/>
    </row>
    <row r="152" spans="1:92" ht="28.5" hidden="1">
      <c r="A152" s="49" t="str">
        <f t="shared" ca="1" si="31"/>
        <v>PENDIENTE HACER EJECUTORIA</v>
      </c>
      <c r="B152" s="58" t="s">
        <v>445</v>
      </c>
      <c r="C152" s="37"/>
      <c r="D152" s="37"/>
      <c r="E152" s="49" t="str">
        <f t="shared" si="32"/>
        <v>NOTIFICACIÓN ELECTRÓNICA</v>
      </c>
      <c r="F152" s="141">
        <f t="shared" si="33"/>
        <v>46043</v>
      </c>
      <c r="G152" s="49" t="str">
        <f t="shared" si="34"/>
        <v/>
      </c>
      <c r="H152" s="51" t="str">
        <f ca="1">IF(
L152="",
"",
IF(
NETWORKDAYS(L152,IF(M152&lt;&gt;"",M152,TODAY()),FESTIVOS_CO!A:A)&gt;2,
"VENCIDO",
IF(
NETWORKDAYS(L152,IF(M152&lt;&gt;"",M152,TODAY()),FESTIVOS_CO!A:A)=2,
"ALERTA",
"A TIEMPO"
)))</f>
        <v>A TIEMPO</v>
      </c>
      <c r="I152" s="40"/>
      <c r="J152" s="36" t="s">
        <v>964</v>
      </c>
      <c r="K152" s="37">
        <v>46042</v>
      </c>
      <c r="L152" s="50">
        <v>46043</v>
      </c>
      <c r="M152" s="37">
        <v>46043</v>
      </c>
      <c r="N152" s="52"/>
      <c r="O152" s="52"/>
      <c r="P152" s="36"/>
      <c r="Q152" s="36" t="s">
        <v>99</v>
      </c>
      <c r="R152" s="40"/>
      <c r="S152" s="36"/>
      <c r="T152" s="40"/>
      <c r="U152" s="62" t="s">
        <v>100</v>
      </c>
      <c r="V152" s="81" t="s">
        <v>965</v>
      </c>
      <c r="W152" s="92">
        <v>45945</v>
      </c>
      <c r="X152" s="92"/>
      <c r="Y152" s="40">
        <v>900581703</v>
      </c>
      <c r="Z152" s="38" t="s">
        <v>102</v>
      </c>
      <c r="AA152" s="40" t="s">
        <v>103</v>
      </c>
      <c r="AB152" s="40" t="s">
        <v>169</v>
      </c>
      <c r="AC152" s="69" t="s">
        <v>105</v>
      </c>
      <c r="AD152" s="40" t="s">
        <v>234</v>
      </c>
      <c r="AE152" s="40" t="s">
        <v>966</v>
      </c>
      <c r="AF152" s="40" t="s">
        <v>108</v>
      </c>
      <c r="AG152" s="41" t="s">
        <v>109</v>
      </c>
      <c r="AH152" s="42"/>
      <c r="AI152" s="54" t="str">
        <f t="shared" ca="1" si="35"/>
        <v>NOTIFICACIÓN ELECTRÓNICA EFECTIVA</v>
      </c>
      <c r="AJ152" s="37" t="s">
        <v>99</v>
      </c>
      <c r="AK152" s="37">
        <v>46043</v>
      </c>
      <c r="AL152" s="37" t="s">
        <v>99</v>
      </c>
      <c r="AM152" s="53">
        <f>IF(AK152="","",WORKDAY(AK152,5,FESTIVOS_CO!A:A))</f>
        <v>46050</v>
      </c>
      <c r="AN152" s="37" t="s">
        <v>99</v>
      </c>
      <c r="AO152" s="37">
        <v>46043</v>
      </c>
      <c r="AP152" s="54" t="str">
        <f t="shared" ca="1" si="30"/>
        <v>NO PROCEDE CITACION</v>
      </c>
      <c r="AQ152" s="36"/>
      <c r="AR152" s="43"/>
      <c r="AS152" s="37"/>
      <c r="AT152" s="36"/>
      <c r="AU152" s="37"/>
      <c r="AV152" s="36"/>
      <c r="AW152" s="36"/>
      <c r="AX152" s="37"/>
      <c r="AY152" s="140" t="str">
        <f>IF(AU152="","",WORKDAY(AU152,5,FESTIVOS_CO!A:A))</f>
        <v/>
      </c>
      <c r="AZ152" s="54" t="str">
        <f t="shared" ca="1" si="39"/>
        <v>NO PROCEDE</v>
      </c>
      <c r="BA152" s="55" t="str">
        <f>IF(AX152="","",WORKDAY(AX152,5,FESTIVOS_CO!A:A))</f>
        <v/>
      </c>
      <c r="BB152" s="39"/>
      <c r="BC152" s="40"/>
      <c r="BD152" s="40"/>
      <c r="BE152" s="56" t="str">
        <f t="shared" ca="1" si="28"/>
        <v>NO PROCEDE</v>
      </c>
      <c r="BF152" s="37"/>
      <c r="BG152" s="45"/>
      <c r="BH152" s="37"/>
      <c r="BI152" s="36"/>
      <c r="BJ152" s="37"/>
      <c r="BK152" s="36"/>
      <c r="BL152" s="36"/>
      <c r="BM152" s="53" t="str">
        <f>IF(BJ152="","",WORKDAY(BJ152,5,FESTIVOS_CO!A:A))</f>
        <v/>
      </c>
      <c r="BN152" s="57" t="str">
        <f t="shared" ca="1" si="36"/>
        <v>NO PROCEDE</v>
      </c>
      <c r="BO152" s="54" t="str">
        <f t="shared" ca="1" si="37"/>
        <v>NO PROCEDE AVISO</v>
      </c>
      <c r="BP152" s="37"/>
      <c r="BQ152" s="53" t="str">
        <f>IF(BP152="","",WORKDAY(BP152,5,FESTIVOS_CO!A:A))</f>
        <v/>
      </c>
      <c r="BR152" s="37"/>
      <c r="BS152" s="36" t="s">
        <v>99</v>
      </c>
      <c r="BT152" s="38" t="s">
        <v>228</v>
      </c>
      <c r="BU152" s="58">
        <f>VLOOKUP(BT152,Hoja2!$C:$D,2,0)</f>
        <v>10</v>
      </c>
      <c r="BV152" s="80">
        <f>IF(
AND(AO152="",BD152="",BQ152=""),
"EN PROCESO NOTIFICACION / COMUNICACION",
IF(
BT152="",
"NO APLICA",
IF(
BU152=60,
IF(AO152&lt;&gt;"",AO152,IF(BD152&lt;&gt;"",BD152,BQ152))+60,
WORKDAY(
IF(AO152&lt;&gt;"",AO152,IF(BD152&lt;&gt;"",BD152,BQ152)),
BU152,
FESTIVOS_CO!A:A
)
)
))</f>
        <v>46057</v>
      </c>
      <c r="BW152" s="44" t="s">
        <v>99</v>
      </c>
      <c r="BX152" s="53"/>
      <c r="BY152" s="45"/>
      <c r="BZ152" s="37"/>
      <c r="CA152" s="54" t="str">
        <f t="shared" si="38"/>
        <v>PENDIENTE HACER EJECUTORIA</v>
      </c>
      <c r="CB152" s="59" t="str">
        <f t="shared" si="29"/>
        <v/>
      </c>
      <c r="CC152" s="36"/>
      <c r="CD152" s="40"/>
      <c r="CE152" s="46"/>
      <c r="CF152" s="40"/>
      <c r="CG152" s="40"/>
      <c r="CH152" s="40"/>
      <c r="CI152" s="36"/>
      <c r="CJ152" s="47"/>
      <c r="CK152" s="40"/>
      <c r="CL152" s="40"/>
      <c r="CM152" s="40"/>
      <c r="CN152" s="40"/>
    </row>
    <row r="153" spans="1:92" ht="28.5" hidden="1">
      <c r="A153" s="49" t="str">
        <f t="shared" ca="1" si="31"/>
        <v>PENDIENTE HACER EJECUTORIA</v>
      </c>
      <c r="B153" s="58" t="s">
        <v>445</v>
      </c>
      <c r="C153" s="37"/>
      <c r="D153" s="37"/>
      <c r="E153" s="49" t="str">
        <f t="shared" si="32"/>
        <v>NOTIFICACIÓN ELECTRÓNICA</v>
      </c>
      <c r="F153" s="141">
        <f t="shared" si="33"/>
        <v>46043</v>
      </c>
      <c r="G153" s="49" t="str">
        <f t="shared" si="34"/>
        <v/>
      </c>
      <c r="H153" s="51" t="str">
        <f ca="1">IF(
L153="",
"",
IF(
NETWORKDAYS(L153,IF(M153&lt;&gt;"",M153,TODAY()),FESTIVOS_CO!A:A)&gt;2,
"VENCIDO",
IF(
NETWORKDAYS(L153,IF(M153&lt;&gt;"",M153,TODAY()),FESTIVOS_CO!A:A)=2,
"ALERTA",
"A TIEMPO"
)))</f>
        <v>A TIEMPO</v>
      </c>
      <c r="I153" s="40"/>
      <c r="J153" s="36" t="s">
        <v>967</v>
      </c>
      <c r="K153" s="37">
        <v>46042</v>
      </c>
      <c r="L153" s="50">
        <v>46043</v>
      </c>
      <c r="M153" s="37">
        <v>46043</v>
      </c>
      <c r="N153" s="52"/>
      <c r="O153" s="52"/>
      <c r="P153" s="36"/>
      <c r="Q153" s="36" t="s">
        <v>99</v>
      </c>
      <c r="R153" s="40"/>
      <c r="S153" s="36"/>
      <c r="T153" s="40"/>
      <c r="U153" s="62" t="s">
        <v>100</v>
      </c>
      <c r="V153" s="81" t="s">
        <v>968</v>
      </c>
      <c r="W153" s="92">
        <v>45945</v>
      </c>
      <c r="X153" s="92"/>
      <c r="Y153" s="40">
        <v>900581703</v>
      </c>
      <c r="Z153" s="38" t="s">
        <v>102</v>
      </c>
      <c r="AA153" s="40" t="s">
        <v>103</v>
      </c>
      <c r="AB153" s="40" t="s">
        <v>169</v>
      </c>
      <c r="AC153" s="69" t="s">
        <v>105</v>
      </c>
      <c r="AD153" s="40" t="s">
        <v>234</v>
      </c>
      <c r="AE153" s="40" t="s">
        <v>969</v>
      </c>
      <c r="AF153" s="40" t="s">
        <v>108</v>
      </c>
      <c r="AG153" s="41" t="s">
        <v>109</v>
      </c>
      <c r="AH153" s="42"/>
      <c r="AI153" s="54" t="str">
        <f t="shared" ca="1" si="35"/>
        <v>NOTIFICACIÓN ELECTRÓNICA EFECTIVA</v>
      </c>
      <c r="AJ153" s="37" t="s">
        <v>99</v>
      </c>
      <c r="AK153" s="37">
        <v>46043</v>
      </c>
      <c r="AL153" s="147" t="s">
        <v>99</v>
      </c>
      <c r="AM153" s="53">
        <f>IF(AK153="","",WORKDAY(AK153,5,FESTIVOS_CO!A:A))</f>
        <v>46050</v>
      </c>
      <c r="AN153" s="37" t="s">
        <v>99</v>
      </c>
      <c r="AO153" s="37">
        <v>46043</v>
      </c>
      <c r="AP153" s="54" t="str">
        <f t="shared" ca="1" si="30"/>
        <v>NO PROCEDE CITACION</v>
      </c>
      <c r="AQ153" s="36"/>
      <c r="AR153" s="43"/>
      <c r="AS153" s="37"/>
      <c r="AT153" s="36"/>
      <c r="AU153" s="37"/>
      <c r="AV153" s="36"/>
      <c r="AW153" s="36"/>
      <c r="AX153" s="37"/>
      <c r="AY153" s="140" t="str">
        <f>IF(AU153="","",WORKDAY(AU153,5,FESTIVOS_CO!A:A))</f>
        <v/>
      </c>
      <c r="AZ153" s="54" t="str">
        <f t="shared" ca="1" si="39"/>
        <v>NO PROCEDE</v>
      </c>
      <c r="BA153" s="55" t="str">
        <f>IF(AX153="","",WORKDAY(AX153,5,FESTIVOS_CO!A:A))</f>
        <v/>
      </c>
      <c r="BB153" s="39"/>
      <c r="BC153" s="40"/>
      <c r="BD153" s="40"/>
      <c r="BE153" s="56" t="str">
        <f t="shared" ca="1" si="28"/>
        <v>NO PROCEDE</v>
      </c>
      <c r="BF153" s="37"/>
      <c r="BG153" s="45"/>
      <c r="BH153" s="37"/>
      <c r="BI153" s="36"/>
      <c r="BJ153" s="37"/>
      <c r="BK153" s="36"/>
      <c r="BL153" s="36"/>
      <c r="BM153" s="53" t="str">
        <f>IF(BJ153="","",WORKDAY(BJ153,5,FESTIVOS_CO!A:A))</f>
        <v/>
      </c>
      <c r="BN153" s="57" t="str">
        <f t="shared" ca="1" si="36"/>
        <v>NO PROCEDE</v>
      </c>
      <c r="BO153" s="54" t="str">
        <f t="shared" ca="1" si="37"/>
        <v>NO PROCEDE AVISO</v>
      </c>
      <c r="BP153" s="37"/>
      <c r="BQ153" s="53" t="str">
        <f>IF(BP153="","",WORKDAY(BP153,5,FESTIVOS_CO!A:A))</f>
        <v/>
      </c>
      <c r="BR153" s="37"/>
      <c r="BS153" s="36" t="s">
        <v>99</v>
      </c>
      <c r="BT153" s="38" t="s">
        <v>228</v>
      </c>
      <c r="BU153" s="58">
        <f>VLOOKUP(BT153,Hoja2!$C:$D,2,0)</f>
        <v>10</v>
      </c>
      <c r="BV153" s="80">
        <f>IF(
AND(AO153="",BD153="",BQ153=""),
"EN PROCESO NOTIFICACION / COMUNICACION",
IF(
BT153="",
"NO APLICA",
IF(
BU153=60,
IF(AO153&lt;&gt;"",AO153,IF(BD153&lt;&gt;"",BD153,BQ153))+60,
WORKDAY(
IF(AO153&lt;&gt;"",AO153,IF(BD153&lt;&gt;"",BD153,BQ153)),
BU153,
FESTIVOS_CO!A:A
)
)
))</f>
        <v>46057</v>
      </c>
      <c r="BW153" s="44" t="s">
        <v>99</v>
      </c>
      <c r="BX153" s="53"/>
      <c r="BY153" s="45"/>
      <c r="BZ153" s="37"/>
      <c r="CA153" s="54" t="str">
        <f t="shared" si="38"/>
        <v>PENDIENTE HACER EJECUTORIA</v>
      </c>
      <c r="CB153" s="59" t="str">
        <f t="shared" si="29"/>
        <v/>
      </c>
      <c r="CC153" s="36"/>
      <c r="CD153" s="40"/>
      <c r="CE153" s="46"/>
      <c r="CF153" s="40"/>
      <c r="CG153" s="40"/>
      <c r="CH153" s="40"/>
      <c r="CI153" s="36"/>
      <c r="CJ153" s="47"/>
      <c r="CK153" s="40"/>
      <c r="CL153" s="40"/>
      <c r="CM153" s="40"/>
      <c r="CN153" s="40"/>
    </row>
    <row r="154" spans="1:92" ht="42.75" hidden="1">
      <c r="A154" s="49" t="str">
        <f t="shared" ca="1" si="31"/>
        <v>PENDIENTE EJECUTORIA</v>
      </c>
      <c r="B154" s="58" t="s">
        <v>152</v>
      </c>
      <c r="C154" s="37">
        <v>46043</v>
      </c>
      <c r="D154" s="37"/>
      <c r="E154" s="49" t="str">
        <f t="shared" si="32"/>
        <v>NOTIFICACIÓN ELECTRÓNICA</v>
      </c>
      <c r="F154" s="141">
        <f t="shared" si="33"/>
        <v>46043</v>
      </c>
      <c r="G154" s="49">
        <f t="shared" si="34"/>
        <v>0</v>
      </c>
      <c r="H154" s="51" t="str">
        <f ca="1">IF(
L154="",
"",
IF(
NETWORKDAYS(L154,IF(M154&lt;&gt;"",M154,TODAY()),FESTIVOS_CO!A:A)&gt;2,
"VENCIDO",
IF(
NETWORKDAYS(L154,IF(M154&lt;&gt;"",M154,TODAY()),FESTIVOS_CO!A:A)=2,
"ALERTA",
"A TIEMPO"
)))</f>
        <v>A TIEMPO</v>
      </c>
      <c r="I154" s="36" t="s">
        <v>638</v>
      </c>
      <c r="J154" s="36" t="s">
        <v>970</v>
      </c>
      <c r="K154" s="37">
        <v>46042</v>
      </c>
      <c r="L154" s="50">
        <v>46043</v>
      </c>
      <c r="M154" s="37">
        <v>46043</v>
      </c>
      <c r="N154" s="52"/>
      <c r="O154" s="52"/>
      <c r="P154" s="36"/>
      <c r="Q154" s="36" t="s">
        <v>99</v>
      </c>
      <c r="R154" s="40"/>
      <c r="S154" s="36"/>
      <c r="T154" s="40"/>
      <c r="U154" s="40"/>
      <c r="V154" s="58" t="s">
        <v>971</v>
      </c>
      <c r="W154" s="37">
        <v>45945</v>
      </c>
      <c r="X154" s="37"/>
      <c r="Y154" s="36">
        <v>900581703</v>
      </c>
      <c r="Z154" s="38" t="s">
        <v>176</v>
      </c>
      <c r="AA154" s="36" t="s">
        <v>103</v>
      </c>
      <c r="AB154" s="36" t="s">
        <v>972</v>
      </c>
      <c r="AC154" s="100" t="s">
        <v>105</v>
      </c>
      <c r="AD154" s="36" t="s">
        <v>234</v>
      </c>
      <c r="AE154" s="36" t="s">
        <v>973</v>
      </c>
      <c r="AF154" s="36" t="s">
        <v>108</v>
      </c>
      <c r="AG154" s="41" t="s">
        <v>109</v>
      </c>
      <c r="AH154" s="42"/>
      <c r="AI154" s="54" t="str">
        <f t="shared" ca="1" si="35"/>
        <v>NOTIFICACIÓN ELECTRÓNICA EFECTIVA</v>
      </c>
      <c r="AJ154" s="37" t="s">
        <v>99</v>
      </c>
      <c r="AK154" s="145">
        <v>46043</v>
      </c>
      <c r="AL154" s="144" t="s">
        <v>99</v>
      </c>
      <c r="AM154" s="146">
        <f>IF(AK154="","",WORKDAY(AK154,5,FESTIVOS_CO!A:A))</f>
        <v>46050</v>
      </c>
      <c r="AN154" s="37" t="s">
        <v>99</v>
      </c>
      <c r="AO154" s="37">
        <v>46043</v>
      </c>
      <c r="AP154" s="54" t="str">
        <f t="shared" ca="1" si="30"/>
        <v>NO PROCEDE CITACION</v>
      </c>
      <c r="AQ154" s="36"/>
      <c r="AR154" s="43"/>
      <c r="AS154" s="37"/>
      <c r="AT154" s="36"/>
      <c r="AU154" s="37"/>
      <c r="AV154" s="36"/>
      <c r="AW154" s="36"/>
      <c r="AX154" s="37"/>
      <c r="AY154" s="140" t="str">
        <f>IF(AU154="","",WORKDAY(AU154,5,FESTIVOS_CO!A:A))</f>
        <v/>
      </c>
      <c r="AZ154" s="54" t="str">
        <f t="shared" ca="1" si="39"/>
        <v>NO PROCEDE</v>
      </c>
      <c r="BA154" s="55" t="str">
        <f>IF(AX154="","",WORKDAY(AX154,5,FESTIVOS_CO!A:A))</f>
        <v/>
      </c>
      <c r="BB154" s="39"/>
      <c r="BC154" s="40"/>
      <c r="BD154" s="40"/>
      <c r="BE154" s="56" t="str">
        <f t="shared" ca="1" si="28"/>
        <v>NO PROCEDE</v>
      </c>
      <c r="BF154" s="37"/>
      <c r="BG154" s="45"/>
      <c r="BH154" s="37"/>
      <c r="BI154" s="36"/>
      <c r="BJ154" s="37"/>
      <c r="BK154" s="36"/>
      <c r="BL154" s="36"/>
      <c r="BM154" s="53" t="str">
        <f>IF(BJ154="","",WORKDAY(BJ154,5,FESTIVOS_CO!A:A))</f>
        <v/>
      </c>
      <c r="BN154" s="57" t="str">
        <f t="shared" ca="1" si="36"/>
        <v>NO PROCEDE</v>
      </c>
      <c r="BO154" s="54" t="str">
        <f t="shared" ca="1" si="37"/>
        <v>NO PROCEDE AVISO</v>
      </c>
      <c r="BP154" s="37"/>
      <c r="BQ154" s="53" t="str">
        <f>IF(BP154="","",WORKDAY(BP154,5,FESTIVOS_CO!A:A))</f>
        <v/>
      </c>
      <c r="BR154" s="37"/>
      <c r="BS154" s="36"/>
      <c r="BT154" s="38"/>
      <c r="BU154" s="58" t="e">
        <f>VLOOKUP(BT154,Hoja2!$C:$D,2,0)</f>
        <v>#N/A</v>
      </c>
      <c r="BV154" s="80" t="str">
        <f>IF(
AND(AO154="",BD154="",BQ154=""),
"EN PROCESO NOTIFICACION / COMUNICACION",
IF(
BT154="",
"NO APLICA",
IF(
BU154=60,
IF(AO154&lt;&gt;"",AO154,IF(BD154&lt;&gt;"",BD154,BQ154))+60,
WORKDAY(
IF(AO154&lt;&gt;"",AO154,IF(BD154&lt;&gt;"",BD154,BQ154)),
BU154,
FESTIVOS_CO!A:A
)
)
))</f>
        <v>NO APLICA</v>
      </c>
      <c r="BW154" s="44"/>
      <c r="BX154" s="53"/>
      <c r="BY154" s="45"/>
      <c r="BZ154" s="37"/>
      <c r="CA154" s="54" t="str">
        <f t="shared" si="38"/>
        <v>PENDIENTE EJECUTORIA</v>
      </c>
      <c r="CB154" s="59" t="str">
        <f t="shared" si="29"/>
        <v/>
      </c>
      <c r="CC154" s="36"/>
      <c r="CD154" s="40"/>
      <c r="CE154" s="46"/>
      <c r="CF154" s="40"/>
      <c r="CG154" s="40"/>
      <c r="CH154" s="40"/>
      <c r="CI154" s="36"/>
      <c r="CJ154" s="47"/>
      <c r="CK154" s="40"/>
      <c r="CL154" s="40"/>
      <c r="CM154" s="40"/>
      <c r="CN154" s="40"/>
    </row>
    <row r="155" spans="1:92" ht="42.75" hidden="1">
      <c r="A155" s="49" t="str">
        <f t="shared" ca="1" si="31"/>
        <v>PENDIENTE EJECUTORIA</v>
      </c>
      <c r="B155" s="58" t="s">
        <v>152</v>
      </c>
      <c r="C155" s="37">
        <v>46043</v>
      </c>
      <c r="D155" s="37"/>
      <c r="E155" s="49" t="str">
        <f t="shared" si="32"/>
        <v>NOTIFICACIÓN ELECTRÓNICA</v>
      </c>
      <c r="F155" s="141">
        <f t="shared" si="33"/>
        <v>46043</v>
      </c>
      <c r="G155" s="49">
        <f t="shared" si="34"/>
        <v>0</v>
      </c>
      <c r="H155" s="51" t="str">
        <f ca="1">IF(
L155="",
"",
IF(
NETWORKDAYS(L155,IF(M155&lt;&gt;"",M155,TODAY()),FESTIVOS_CO!A:A)&gt;2,
"VENCIDO",
IF(
NETWORKDAYS(L155,IF(M155&lt;&gt;"",M155,TODAY()),FESTIVOS_CO!A:A)=2,
"ALERTA",
"A TIEMPO"
)))</f>
        <v>A TIEMPO</v>
      </c>
      <c r="I155" s="36" t="s">
        <v>638</v>
      </c>
      <c r="J155" s="36" t="s">
        <v>974</v>
      </c>
      <c r="K155" s="37">
        <v>46042</v>
      </c>
      <c r="L155" s="50">
        <v>46043</v>
      </c>
      <c r="M155" s="37">
        <v>46043</v>
      </c>
      <c r="N155" s="52"/>
      <c r="O155" s="52"/>
      <c r="P155" s="36"/>
      <c r="Q155" s="36" t="s">
        <v>99</v>
      </c>
      <c r="R155" s="40"/>
      <c r="S155" s="36"/>
      <c r="T155" s="40"/>
      <c r="U155" s="40"/>
      <c r="V155" s="58" t="s">
        <v>975</v>
      </c>
      <c r="W155" s="37">
        <v>45945</v>
      </c>
      <c r="X155" s="37"/>
      <c r="Y155" s="36">
        <v>900581703</v>
      </c>
      <c r="Z155" s="38" t="s">
        <v>176</v>
      </c>
      <c r="AA155" s="36" t="s">
        <v>103</v>
      </c>
      <c r="AB155" s="36" t="s">
        <v>972</v>
      </c>
      <c r="AC155" s="100" t="s">
        <v>105</v>
      </c>
      <c r="AD155" s="36" t="s">
        <v>234</v>
      </c>
      <c r="AE155" s="36" t="s">
        <v>976</v>
      </c>
      <c r="AF155" s="36" t="s">
        <v>108</v>
      </c>
      <c r="AG155" s="41" t="s">
        <v>109</v>
      </c>
      <c r="AH155" s="42"/>
      <c r="AI155" s="54" t="str">
        <f t="shared" ca="1" si="35"/>
        <v>NOTIFICACIÓN ELECTRÓNICA EFECTIVA</v>
      </c>
      <c r="AJ155" s="37" t="s">
        <v>99</v>
      </c>
      <c r="AK155" s="145">
        <v>46043</v>
      </c>
      <c r="AL155" s="144" t="s">
        <v>99</v>
      </c>
      <c r="AM155" s="146">
        <f>IF(AK155="","",WORKDAY(AK155,5,FESTIVOS_CO!A:A))</f>
        <v>46050</v>
      </c>
      <c r="AN155" s="37" t="s">
        <v>99</v>
      </c>
      <c r="AO155" s="37">
        <v>46043</v>
      </c>
      <c r="AP155" s="54" t="str">
        <f t="shared" ca="1" si="30"/>
        <v>NO PROCEDE CITACION</v>
      </c>
      <c r="AQ155" s="36"/>
      <c r="AR155" s="43"/>
      <c r="AS155" s="37"/>
      <c r="AT155" s="36"/>
      <c r="AU155" s="37"/>
      <c r="AV155" s="36"/>
      <c r="AW155" s="36"/>
      <c r="AX155" s="37"/>
      <c r="AY155" s="140" t="str">
        <f>IF(AU155="","",WORKDAY(AU155,5,FESTIVOS_CO!A:A))</f>
        <v/>
      </c>
      <c r="AZ155" s="54" t="str">
        <f t="shared" ca="1" si="39"/>
        <v>NO PROCEDE</v>
      </c>
      <c r="BA155" s="55" t="str">
        <f>IF(AX155="","",WORKDAY(AX155,5,FESTIVOS_CO!A:A))</f>
        <v/>
      </c>
      <c r="BB155" s="39"/>
      <c r="BC155" s="40"/>
      <c r="BD155" s="40"/>
      <c r="BE155" s="56" t="str">
        <f t="shared" ca="1" si="28"/>
        <v>NO PROCEDE</v>
      </c>
      <c r="BF155" s="37"/>
      <c r="BG155" s="45"/>
      <c r="BH155" s="37"/>
      <c r="BI155" s="36"/>
      <c r="BJ155" s="37"/>
      <c r="BK155" s="36"/>
      <c r="BL155" s="36"/>
      <c r="BM155" s="53" t="str">
        <f>IF(BJ155="","",WORKDAY(BJ155,5,FESTIVOS_CO!A:A))</f>
        <v/>
      </c>
      <c r="BN155" s="57" t="str">
        <f t="shared" ca="1" si="36"/>
        <v>NO PROCEDE</v>
      </c>
      <c r="BO155" s="54" t="str">
        <f t="shared" ca="1" si="37"/>
        <v>NO PROCEDE AVISO</v>
      </c>
      <c r="BP155" s="37"/>
      <c r="BQ155" s="53" t="str">
        <f>IF(BP155="","",WORKDAY(BP155,5,FESTIVOS_CO!A:A))</f>
        <v/>
      </c>
      <c r="BR155" s="37"/>
      <c r="BS155" s="36"/>
      <c r="BT155" s="38"/>
      <c r="BU155" s="58" t="e">
        <f>VLOOKUP(BT155,Hoja2!$C:$D,2,0)</f>
        <v>#N/A</v>
      </c>
      <c r="BV155" s="80" t="str">
        <f>IF(
AND(AO155="",BD155="",BQ155=""),
"EN PROCESO NOTIFICACION / COMUNICACION",
IF(
BT155="",
"NO APLICA",
IF(
BU155=60,
IF(AO155&lt;&gt;"",AO155,IF(BD155&lt;&gt;"",BD155,BQ155))+60,
WORKDAY(
IF(AO155&lt;&gt;"",AO155,IF(BD155&lt;&gt;"",BD155,BQ155)),
BU155,
FESTIVOS_CO!A:A
)
)
))</f>
        <v>NO APLICA</v>
      </c>
      <c r="BW155" s="44"/>
      <c r="BX155" s="53"/>
      <c r="BY155" s="45"/>
      <c r="BZ155" s="37"/>
      <c r="CA155" s="54" t="str">
        <f t="shared" si="38"/>
        <v>PENDIENTE EJECUTORIA</v>
      </c>
      <c r="CB155" s="59" t="str">
        <f t="shared" si="29"/>
        <v/>
      </c>
      <c r="CC155" s="36"/>
      <c r="CD155" s="40"/>
      <c r="CE155" s="46"/>
      <c r="CF155" s="40"/>
      <c r="CG155" s="40"/>
      <c r="CH155" s="40"/>
      <c r="CI155" s="36"/>
      <c r="CJ155" s="47"/>
      <c r="CK155" s="40"/>
      <c r="CL155" s="40"/>
      <c r="CM155" s="40"/>
      <c r="CN155" s="40"/>
    </row>
    <row r="156" spans="1:92" ht="42.75" hidden="1">
      <c r="A156" s="49" t="str">
        <f t="shared" ca="1" si="31"/>
        <v>PENDIENTE EJECUTORIA</v>
      </c>
      <c r="B156" s="58" t="s">
        <v>152</v>
      </c>
      <c r="C156" s="37">
        <v>46043</v>
      </c>
      <c r="D156" s="37"/>
      <c r="E156" s="49" t="str">
        <f t="shared" si="32"/>
        <v>NOTIFICACIÓN ELECTRÓNICA</v>
      </c>
      <c r="F156" s="141">
        <f t="shared" si="33"/>
        <v>46043</v>
      </c>
      <c r="G156" s="49">
        <f t="shared" si="34"/>
        <v>0</v>
      </c>
      <c r="H156" s="51" t="str">
        <f ca="1">IF(
L156="",
"",
IF(
NETWORKDAYS(L156,IF(M156&lt;&gt;"",M156,TODAY()),FESTIVOS_CO!A:A)&gt;2,
"VENCIDO",
IF(
NETWORKDAYS(L156,IF(M156&lt;&gt;"",M156,TODAY()),FESTIVOS_CO!A:A)=2,
"ALERTA",
"A TIEMPO"
)))</f>
        <v>A TIEMPO</v>
      </c>
      <c r="I156" s="36" t="s">
        <v>638</v>
      </c>
      <c r="J156" s="36" t="s">
        <v>977</v>
      </c>
      <c r="K156" s="37">
        <v>46042</v>
      </c>
      <c r="L156" s="50">
        <v>46043</v>
      </c>
      <c r="M156" s="37">
        <v>46043</v>
      </c>
      <c r="N156" s="52"/>
      <c r="O156" s="52"/>
      <c r="P156" s="36"/>
      <c r="Q156" s="36" t="s">
        <v>99</v>
      </c>
      <c r="R156" s="40"/>
      <c r="S156" s="36"/>
      <c r="T156" s="40"/>
      <c r="U156" s="40"/>
      <c r="V156" s="58" t="s">
        <v>978</v>
      </c>
      <c r="W156" s="37">
        <v>45945</v>
      </c>
      <c r="X156" s="37"/>
      <c r="Y156" s="36">
        <v>900581703</v>
      </c>
      <c r="Z156" s="38" t="s">
        <v>176</v>
      </c>
      <c r="AA156" s="36" t="s">
        <v>103</v>
      </c>
      <c r="AB156" s="36" t="s">
        <v>972</v>
      </c>
      <c r="AC156" s="100" t="s">
        <v>105</v>
      </c>
      <c r="AD156" s="36" t="s">
        <v>234</v>
      </c>
      <c r="AE156" s="36" t="s">
        <v>979</v>
      </c>
      <c r="AF156" s="36" t="s">
        <v>108</v>
      </c>
      <c r="AG156" s="41" t="s">
        <v>109</v>
      </c>
      <c r="AH156" s="42"/>
      <c r="AI156" s="54" t="str">
        <f t="shared" ca="1" si="35"/>
        <v>NOTIFICACIÓN ELECTRÓNICA EFECTIVA</v>
      </c>
      <c r="AJ156" s="37" t="s">
        <v>99</v>
      </c>
      <c r="AK156" s="145">
        <v>46043</v>
      </c>
      <c r="AL156" s="144" t="s">
        <v>99</v>
      </c>
      <c r="AM156" s="146">
        <f>IF(AK156="","",WORKDAY(AK156,5,FESTIVOS_CO!A:A))</f>
        <v>46050</v>
      </c>
      <c r="AN156" s="37" t="s">
        <v>99</v>
      </c>
      <c r="AO156" s="37">
        <v>46043</v>
      </c>
      <c r="AP156" s="54" t="str">
        <f t="shared" ca="1" si="30"/>
        <v>NO PROCEDE CITACION</v>
      </c>
      <c r="AQ156" s="36"/>
      <c r="AR156" s="43"/>
      <c r="AS156" s="37"/>
      <c r="AT156" s="36"/>
      <c r="AU156" s="37"/>
      <c r="AV156" s="36"/>
      <c r="AW156" s="36"/>
      <c r="AX156" s="37"/>
      <c r="AY156" s="140" t="str">
        <f>IF(AU156="","",WORKDAY(AU156,5,FESTIVOS_CO!A:A))</f>
        <v/>
      </c>
      <c r="AZ156" s="54" t="str">
        <f t="shared" ca="1" si="39"/>
        <v>NO PROCEDE</v>
      </c>
      <c r="BA156" s="55" t="str">
        <f>IF(AX156="","",WORKDAY(AX156,5,FESTIVOS_CO!A:A))</f>
        <v/>
      </c>
      <c r="BB156" s="39"/>
      <c r="BC156" s="40"/>
      <c r="BD156" s="40"/>
      <c r="BE156" s="56" t="str">
        <f t="shared" ca="1" si="28"/>
        <v>NO PROCEDE</v>
      </c>
      <c r="BF156" s="37"/>
      <c r="BG156" s="45"/>
      <c r="BH156" s="37"/>
      <c r="BI156" s="36"/>
      <c r="BJ156" s="37"/>
      <c r="BK156" s="36"/>
      <c r="BL156" s="36"/>
      <c r="BM156" s="53" t="str">
        <f>IF(BJ156="","",WORKDAY(BJ156,5,FESTIVOS_CO!A:A))</f>
        <v/>
      </c>
      <c r="BN156" s="57" t="str">
        <f t="shared" ca="1" si="36"/>
        <v>NO PROCEDE</v>
      </c>
      <c r="BO156" s="54" t="str">
        <f t="shared" ca="1" si="37"/>
        <v>NO PROCEDE AVISO</v>
      </c>
      <c r="BP156" s="37"/>
      <c r="BQ156" s="53" t="str">
        <f>IF(BP156="","",WORKDAY(BP156,5,FESTIVOS_CO!A:A))</f>
        <v/>
      </c>
      <c r="BR156" s="37"/>
      <c r="BS156" s="36"/>
      <c r="BT156" s="38"/>
      <c r="BU156" s="58" t="e">
        <f>VLOOKUP(BT156,Hoja2!$C:$D,2,0)</f>
        <v>#N/A</v>
      </c>
      <c r="BV156" s="80" t="str">
        <f>IF(
AND(AO156="",BD156="",BQ156=""),
"EN PROCESO NOTIFICACION / COMUNICACION",
IF(
BT156="",
"NO APLICA",
IF(
BU156=60,
IF(AO156&lt;&gt;"",AO156,IF(BD156&lt;&gt;"",BD156,BQ156))+60,
WORKDAY(
IF(AO156&lt;&gt;"",AO156,IF(BD156&lt;&gt;"",BD156,BQ156)),
BU156,
FESTIVOS_CO!A:A
)
)
))</f>
        <v>NO APLICA</v>
      </c>
      <c r="BW156" s="44"/>
      <c r="BX156" s="53"/>
      <c r="BY156" s="45"/>
      <c r="BZ156" s="37"/>
      <c r="CA156" s="54" t="str">
        <f t="shared" si="38"/>
        <v>PENDIENTE EJECUTORIA</v>
      </c>
      <c r="CB156" s="59" t="str">
        <f t="shared" si="29"/>
        <v/>
      </c>
      <c r="CC156" s="36"/>
      <c r="CD156" s="40"/>
      <c r="CE156" s="46"/>
      <c r="CF156" s="40"/>
      <c r="CG156" s="40"/>
      <c r="CH156" s="40"/>
      <c r="CI156" s="36"/>
      <c r="CJ156" s="47"/>
      <c r="CK156" s="40"/>
      <c r="CL156" s="40"/>
      <c r="CM156" s="40"/>
      <c r="CN156" s="40"/>
    </row>
    <row r="157" spans="1:92" ht="42.75" hidden="1">
      <c r="A157" s="49" t="str">
        <f t="shared" ca="1" si="31"/>
        <v>PENDIENTE EJECUTORIA</v>
      </c>
      <c r="B157" s="58" t="s">
        <v>152</v>
      </c>
      <c r="C157" s="37">
        <v>46043</v>
      </c>
      <c r="D157" s="37"/>
      <c r="E157" s="49" t="str">
        <f t="shared" si="32"/>
        <v>NOTIFICACIÓN ELECTRÓNICA</v>
      </c>
      <c r="F157" s="141">
        <f t="shared" si="33"/>
        <v>46043</v>
      </c>
      <c r="G157" s="49">
        <f t="shared" si="34"/>
        <v>0</v>
      </c>
      <c r="H157" s="51" t="str">
        <f ca="1">IF(
L157="",
"",
IF(
NETWORKDAYS(L157,IF(M157&lt;&gt;"",M157,TODAY()),FESTIVOS_CO!A:A)&gt;2,
"VENCIDO",
IF(
NETWORKDAYS(L157,IF(M157&lt;&gt;"",M157,TODAY()),FESTIVOS_CO!A:A)=2,
"ALERTA",
"A TIEMPO"
)))</f>
        <v>A TIEMPO</v>
      </c>
      <c r="I157" s="36" t="s">
        <v>638</v>
      </c>
      <c r="J157" s="36" t="s">
        <v>980</v>
      </c>
      <c r="K157" s="37">
        <v>46042</v>
      </c>
      <c r="L157" s="50">
        <v>46043</v>
      </c>
      <c r="M157" s="37">
        <v>46043</v>
      </c>
      <c r="N157" s="52"/>
      <c r="O157" s="52"/>
      <c r="P157" s="36"/>
      <c r="Q157" s="36" t="s">
        <v>99</v>
      </c>
      <c r="R157" s="40"/>
      <c r="S157" s="36"/>
      <c r="T157" s="40"/>
      <c r="U157" s="40"/>
      <c r="V157" s="58" t="s">
        <v>981</v>
      </c>
      <c r="W157" s="37">
        <v>45945</v>
      </c>
      <c r="X157" s="37"/>
      <c r="Y157" s="36">
        <v>900581703</v>
      </c>
      <c r="Z157" s="38" t="s">
        <v>176</v>
      </c>
      <c r="AA157" s="36" t="s">
        <v>103</v>
      </c>
      <c r="AB157" s="36" t="s">
        <v>972</v>
      </c>
      <c r="AC157" s="100" t="s">
        <v>105</v>
      </c>
      <c r="AD157" s="36" t="s">
        <v>234</v>
      </c>
      <c r="AE157" s="36" t="s">
        <v>982</v>
      </c>
      <c r="AF157" s="36" t="s">
        <v>108</v>
      </c>
      <c r="AG157" s="41" t="s">
        <v>109</v>
      </c>
      <c r="AH157" s="42"/>
      <c r="AI157" s="54" t="str">
        <f t="shared" ca="1" si="35"/>
        <v>NOTIFICACIÓN ELECTRÓNICA EFECTIVA</v>
      </c>
      <c r="AJ157" s="37" t="s">
        <v>99</v>
      </c>
      <c r="AK157" s="145">
        <v>46043</v>
      </c>
      <c r="AL157" s="144" t="s">
        <v>99</v>
      </c>
      <c r="AM157" s="146">
        <f>IF(AK157="","",WORKDAY(AK157,5,FESTIVOS_CO!A:A))</f>
        <v>46050</v>
      </c>
      <c r="AN157" s="37" t="s">
        <v>99</v>
      </c>
      <c r="AO157" s="37">
        <v>46043</v>
      </c>
      <c r="AP157" s="54" t="str">
        <f t="shared" ca="1" si="30"/>
        <v>NO PROCEDE CITACION</v>
      </c>
      <c r="AQ157" s="36"/>
      <c r="AR157" s="43"/>
      <c r="AS157" s="37"/>
      <c r="AT157" s="36"/>
      <c r="AU157" s="37"/>
      <c r="AV157" s="36"/>
      <c r="AW157" s="36"/>
      <c r="AX157" s="37"/>
      <c r="AY157" s="140" t="str">
        <f>IF(AU157="","",WORKDAY(AU157,5,FESTIVOS_CO!A:A))</f>
        <v/>
      </c>
      <c r="AZ157" s="54" t="str">
        <f t="shared" ca="1" si="39"/>
        <v>NO PROCEDE</v>
      </c>
      <c r="BA157" s="55" t="str">
        <f>IF(AX157="","",WORKDAY(AX157,5,FESTIVOS_CO!A:A))</f>
        <v/>
      </c>
      <c r="BB157" s="39"/>
      <c r="BC157" s="40"/>
      <c r="BD157" s="40"/>
      <c r="BE157" s="56" t="str">
        <f t="shared" ca="1" si="28"/>
        <v>NO PROCEDE</v>
      </c>
      <c r="BF157" s="37"/>
      <c r="BG157" s="45"/>
      <c r="BH157" s="37"/>
      <c r="BI157" s="36"/>
      <c r="BJ157" s="37"/>
      <c r="BK157" s="36"/>
      <c r="BL157" s="36"/>
      <c r="BM157" s="53" t="str">
        <f>IF(BJ157="","",WORKDAY(BJ157,5,FESTIVOS_CO!A:A))</f>
        <v/>
      </c>
      <c r="BN157" s="57" t="str">
        <f t="shared" ca="1" si="36"/>
        <v>NO PROCEDE</v>
      </c>
      <c r="BO157" s="54" t="str">
        <f t="shared" ca="1" si="37"/>
        <v>NO PROCEDE AVISO</v>
      </c>
      <c r="BP157" s="37"/>
      <c r="BQ157" s="53" t="str">
        <f>IF(BP157="","",WORKDAY(BP157,5,FESTIVOS_CO!A:A))</f>
        <v/>
      </c>
      <c r="BR157" s="37"/>
      <c r="BS157" s="36"/>
      <c r="BT157" s="38"/>
      <c r="BU157" s="58" t="e">
        <f>VLOOKUP(BT157,Hoja2!$C:$D,2,0)</f>
        <v>#N/A</v>
      </c>
      <c r="BV157" s="80" t="str">
        <f>IF(
AND(AO157="",BD157="",BQ157=""),
"EN PROCESO NOTIFICACION / COMUNICACION",
IF(
BT157="",
"NO APLICA",
IF(
BU157=60,
IF(AO157&lt;&gt;"",AO157,IF(BD157&lt;&gt;"",BD157,BQ157))+60,
WORKDAY(
IF(AO157&lt;&gt;"",AO157,IF(BD157&lt;&gt;"",BD157,BQ157)),
BU157,
FESTIVOS_CO!A:A
)
)
))</f>
        <v>NO APLICA</v>
      </c>
      <c r="BW157" s="44"/>
      <c r="BX157" s="53"/>
      <c r="BY157" s="45"/>
      <c r="BZ157" s="37"/>
      <c r="CA157" s="54" t="str">
        <f t="shared" si="38"/>
        <v>PENDIENTE EJECUTORIA</v>
      </c>
      <c r="CB157" s="59" t="str">
        <f t="shared" si="29"/>
        <v/>
      </c>
      <c r="CC157" s="36"/>
      <c r="CD157" s="40"/>
      <c r="CE157" s="46"/>
      <c r="CF157" s="40"/>
      <c r="CG157" s="40"/>
      <c r="CH157" s="40"/>
      <c r="CI157" s="36"/>
      <c r="CJ157" s="47"/>
      <c r="CK157" s="40"/>
      <c r="CL157" s="40"/>
      <c r="CM157" s="40"/>
      <c r="CN157" s="40"/>
    </row>
    <row r="158" spans="1:92" ht="42.75" hidden="1">
      <c r="A158" s="49" t="str">
        <f t="shared" ca="1" si="31"/>
        <v>PENDIENTE EJECUTORIA</v>
      </c>
      <c r="B158" s="58" t="s">
        <v>152</v>
      </c>
      <c r="C158" s="37">
        <v>46043</v>
      </c>
      <c r="D158" s="37"/>
      <c r="E158" s="49" t="str">
        <f t="shared" si="32"/>
        <v>NOTIFICACIÓN ELECTRÓNICA</v>
      </c>
      <c r="F158" s="141">
        <f t="shared" si="33"/>
        <v>46043</v>
      </c>
      <c r="G158" s="49">
        <f t="shared" si="34"/>
        <v>0</v>
      </c>
      <c r="H158" s="51" t="str">
        <f ca="1">IF(
L158="",
"",
IF(
NETWORKDAYS(L158,IF(M158&lt;&gt;"",M158,TODAY()),FESTIVOS_CO!A:A)&gt;2,
"VENCIDO",
IF(
NETWORKDAYS(L158,IF(M158&lt;&gt;"",M158,TODAY()),FESTIVOS_CO!A:A)=2,
"ALERTA",
"A TIEMPO"
)))</f>
        <v>A TIEMPO</v>
      </c>
      <c r="I158" s="36" t="s">
        <v>638</v>
      </c>
      <c r="J158" s="36" t="s">
        <v>983</v>
      </c>
      <c r="K158" s="37">
        <v>46042</v>
      </c>
      <c r="L158" s="50">
        <v>46043</v>
      </c>
      <c r="M158" s="37">
        <v>46043</v>
      </c>
      <c r="N158" s="52"/>
      <c r="O158" s="52"/>
      <c r="P158" s="36"/>
      <c r="Q158" s="36" t="s">
        <v>99</v>
      </c>
      <c r="R158" s="40"/>
      <c r="S158" s="36"/>
      <c r="T158" s="40"/>
      <c r="U158" s="40"/>
      <c r="V158" s="58" t="s">
        <v>984</v>
      </c>
      <c r="W158" s="37">
        <v>45945</v>
      </c>
      <c r="X158" s="37"/>
      <c r="Y158" s="36">
        <v>900581703</v>
      </c>
      <c r="Z158" s="38" t="s">
        <v>176</v>
      </c>
      <c r="AA158" s="36" t="s">
        <v>103</v>
      </c>
      <c r="AB158" s="36" t="s">
        <v>972</v>
      </c>
      <c r="AC158" s="100" t="s">
        <v>105</v>
      </c>
      <c r="AD158" s="36" t="s">
        <v>234</v>
      </c>
      <c r="AE158" s="36" t="s">
        <v>985</v>
      </c>
      <c r="AF158" s="36" t="s">
        <v>108</v>
      </c>
      <c r="AG158" s="41" t="s">
        <v>109</v>
      </c>
      <c r="AH158" s="42"/>
      <c r="AI158" s="54" t="str">
        <f t="shared" ca="1" si="35"/>
        <v>NOTIFICACIÓN ELECTRÓNICA EFECTIVA</v>
      </c>
      <c r="AJ158" s="37" t="s">
        <v>99</v>
      </c>
      <c r="AK158" s="145">
        <v>46043</v>
      </c>
      <c r="AL158" s="144" t="s">
        <v>99</v>
      </c>
      <c r="AM158" s="146">
        <f>IF(AK158="","",WORKDAY(AK158,5,FESTIVOS_CO!A:A))</f>
        <v>46050</v>
      </c>
      <c r="AN158" s="37" t="s">
        <v>99</v>
      </c>
      <c r="AO158" s="37">
        <v>46043</v>
      </c>
      <c r="AP158" s="54" t="str">
        <f t="shared" ca="1" si="30"/>
        <v>NO PROCEDE CITACION</v>
      </c>
      <c r="AQ158" s="36"/>
      <c r="AR158" s="43"/>
      <c r="AS158" s="37"/>
      <c r="AT158" s="36"/>
      <c r="AU158" s="37"/>
      <c r="AV158" s="36"/>
      <c r="AW158" s="36"/>
      <c r="AX158" s="37"/>
      <c r="AY158" s="140" t="str">
        <f>IF(AU158="","",WORKDAY(AU158,5,FESTIVOS_CO!A:A))</f>
        <v/>
      </c>
      <c r="AZ158" s="54" t="str">
        <f t="shared" ca="1" si="39"/>
        <v>NO PROCEDE</v>
      </c>
      <c r="BA158" s="55" t="str">
        <f>IF(AX158="","",WORKDAY(AX158,5,FESTIVOS_CO!A:A))</f>
        <v/>
      </c>
      <c r="BB158" s="39"/>
      <c r="BC158" s="40"/>
      <c r="BD158" s="40"/>
      <c r="BE158" s="56" t="str">
        <f t="shared" ca="1" si="28"/>
        <v>NO PROCEDE</v>
      </c>
      <c r="BF158" s="37"/>
      <c r="BG158" s="45"/>
      <c r="BH158" s="37"/>
      <c r="BI158" s="36"/>
      <c r="BJ158" s="37"/>
      <c r="BK158" s="36"/>
      <c r="BL158" s="36"/>
      <c r="BM158" s="53" t="str">
        <f>IF(BJ158="","",WORKDAY(BJ158,5,FESTIVOS_CO!A:A))</f>
        <v/>
      </c>
      <c r="BN158" s="57" t="str">
        <f t="shared" ca="1" si="36"/>
        <v>NO PROCEDE</v>
      </c>
      <c r="BO158" s="54" t="str">
        <f t="shared" ca="1" si="37"/>
        <v>NO PROCEDE AVISO</v>
      </c>
      <c r="BP158" s="37"/>
      <c r="BQ158" s="53" t="str">
        <f>IF(BP158="","",WORKDAY(BP158,5,FESTIVOS_CO!A:A))</f>
        <v/>
      </c>
      <c r="BR158" s="37"/>
      <c r="BS158" s="36"/>
      <c r="BT158" s="38"/>
      <c r="BU158" s="58" t="e">
        <f>VLOOKUP(BT158,Hoja2!$C:$D,2,0)</f>
        <v>#N/A</v>
      </c>
      <c r="BV158" s="80" t="str">
        <f>IF(
AND(AO158="",BD158="",BQ158=""),
"EN PROCESO NOTIFICACION / COMUNICACION",
IF(
BT158="",
"NO APLICA",
IF(
BU158=60,
IF(AO158&lt;&gt;"",AO158,IF(BD158&lt;&gt;"",BD158,BQ158))+60,
WORKDAY(
IF(AO158&lt;&gt;"",AO158,IF(BD158&lt;&gt;"",BD158,BQ158)),
BU158,
FESTIVOS_CO!A:A
)
)
))</f>
        <v>NO APLICA</v>
      </c>
      <c r="BW158" s="44"/>
      <c r="BX158" s="53"/>
      <c r="BY158" s="45"/>
      <c r="BZ158" s="37"/>
      <c r="CA158" s="54" t="str">
        <f t="shared" si="38"/>
        <v>PENDIENTE EJECUTORIA</v>
      </c>
      <c r="CB158" s="59" t="str">
        <f t="shared" si="29"/>
        <v/>
      </c>
      <c r="CC158" s="36"/>
      <c r="CD158" s="40"/>
      <c r="CE158" s="46"/>
      <c r="CF158" s="40"/>
      <c r="CG158" s="40"/>
      <c r="CH158" s="40"/>
      <c r="CI158" s="36"/>
      <c r="CJ158" s="47"/>
      <c r="CK158" s="40"/>
      <c r="CL158" s="40"/>
      <c r="CM158" s="40"/>
      <c r="CN158" s="40"/>
    </row>
    <row r="159" spans="1:92" ht="42.75" hidden="1">
      <c r="A159" s="49" t="str">
        <f t="shared" ca="1" si="31"/>
        <v>PENDIENTE EJECUTORIA</v>
      </c>
      <c r="B159" s="58" t="s">
        <v>152</v>
      </c>
      <c r="C159" s="37">
        <v>46043</v>
      </c>
      <c r="D159" s="37"/>
      <c r="E159" s="49" t="str">
        <f t="shared" si="32"/>
        <v>NOTIFICACIÓN ELECTRÓNICA</v>
      </c>
      <c r="F159" s="141">
        <f t="shared" si="33"/>
        <v>46043</v>
      </c>
      <c r="G159" s="49">
        <f t="shared" si="34"/>
        <v>0</v>
      </c>
      <c r="H159" s="51" t="str">
        <f ca="1">IF(
L159="",
"",
IF(
NETWORKDAYS(L159,IF(M159&lt;&gt;"",M159,TODAY()),FESTIVOS_CO!A:A)&gt;2,
"VENCIDO",
IF(
NETWORKDAYS(L159,IF(M159&lt;&gt;"",M159,TODAY()),FESTIVOS_CO!A:A)=2,
"ALERTA",
"A TIEMPO"
)))</f>
        <v>A TIEMPO</v>
      </c>
      <c r="I159" s="36" t="s">
        <v>638</v>
      </c>
      <c r="J159" s="36" t="s">
        <v>986</v>
      </c>
      <c r="K159" s="37">
        <v>46042</v>
      </c>
      <c r="L159" s="50">
        <v>46043</v>
      </c>
      <c r="M159" s="37">
        <v>46043</v>
      </c>
      <c r="N159" s="52"/>
      <c r="O159" s="52"/>
      <c r="P159" s="36"/>
      <c r="Q159" s="36" t="s">
        <v>99</v>
      </c>
      <c r="R159" s="40"/>
      <c r="S159" s="36"/>
      <c r="T159" s="40"/>
      <c r="U159" s="40"/>
      <c r="V159" s="58" t="s">
        <v>987</v>
      </c>
      <c r="W159" s="37">
        <v>45945</v>
      </c>
      <c r="X159" s="37"/>
      <c r="Y159" s="36">
        <v>900581703</v>
      </c>
      <c r="Z159" s="38" t="s">
        <v>176</v>
      </c>
      <c r="AA159" s="36" t="s">
        <v>103</v>
      </c>
      <c r="AB159" s="36" t="s">
        <v>972</v>
      </c>
      <c r="AC159" s="100" t="s">
        <v>105</v>
      </c>
      <c r="AD159" s="36" t="s">
        <v>234</v>
      </c>
      <c r="AE159" s="36" t="s">
        <v>988</v>
      </c>
      <c r="AF159" s="36" t="s">
        <v>108</v>
      </c>
      <c r="AG159" s="41" t="s">
        <v>109</v>
      </c>
      <c r="AH159" s="42"/>
      <c r="AI159" s="54" t="str">
        <f t="shared" ca="1" si="35"/>
        <v>NOTIFICACIÓN ELECTRÓNICA EFECTIVA</v>
      </c>
      <c r="AJ159" s="37" t="s">
        <v>99</v>
      </c>
      <c r="AK159" s="145">
        <v>46043</v>
      </c>
      <c r="AL159" s="144" t="s">
        <v>99</v>
      </c>
      <c r="AM159" s="146">
        <f>IF(AK159="","",WORKDAY(AK159,5,FESTIVOS_CO!A:A))</f>
        <v>46050</v>
      </c>
      <c r="AN159" s="37" t="s">
        <v>99</v>
      </c>
      <c r="AO159" s="37">
        <v>46043</v>
      </c>
      <c r="AP159" s="54" t="str">
        <f t="shared" ca="1" si="30"/>
        <v>NO PROCEDE CITACION</v>
      </c>
      <c r="AQ159" s="36"/>
      <c r="AR159" s="43"/>
      <c r="AS159" s="37"/>
      <c r="AT159" s="36"/>
      <c r="AU159" s="37"/>
      <c r="AV159" s="36"/>
      <c r="AW159" s="36"/>
      <c r="AX159" s="37"/>
      <c r="AY159" s="140" t="str">
        <f>IF(AU159="","",WORKDAY(AU159,5,FESTIVOS_CO!A:A))</f>
        <v/>
      </c>
      <c r="AZ159" s="54" t="str">
        <f t="shared" ca="1" si="39"/>
        <v>NO PROCEDE</v>
      </c>
      <c r="BA159" s="55" t="str">
        <f>IF(AX159="","",WORKDAY(AX159,5,FESTIVOS_CO!A:A))</f>
        <v/>
      </c>
      <c r="BB159" s="39"/>
      <c r="BC159" s="40"/>
      <c r="BD159" s="40"/>
      <c r="BE159" s="56" t="str">
        <f t="shared" ca="1" si="28"/>
        <v>NO PROCEDE</v>
      </c>
      <c r="BF159" s="37"/>
      <c r="BG159" s="45"/>
      <c r="BH159" s="37"/>
      <c r="BI159" s="36"/>
      <c r="BJ159" s="37"/>
      <c r="BK159" s="36"/>
      <c r="BL159" s="36"/>
      <c r="BM159" s="53" t="str">
        <f>IF(BJ159="","",WORKDAY(BJ159,5,FESTIVOS_CO!A:A))</f>
        <v/>
      </c>
      <c r="BN159" s="57" t="str">
        <f t="shared" ca="1" si="36"/>
        <v>NO PROCEDE</v>
      </c>
      <c r="BO159" s="54" t="str">
        <f t="shared" ca="1" si="37"/>
        <v>NO PROCEDE AVISO</v>
      </c>
      <c r="BP159" s="37"/>
      <c r="BQ159" s="53" t="str">
        <f>IF(BP159="","",WORKDAY(BP159,5,FESTIVOS_CO!A:A))</f>
        <v/>
      </c>
      <c r="BR159" s="37"/>
      <c r="BS159" s="36"/>
      <c r="BT159" s="38"/>
      <c r="BU159" s="58" t="e">
        <f>VLOOKUP(BT159,Hoja2!$C:$D,2,0)</f>
        <v>#N/A</v>
      </c>
      <c r="BV159" s="80" t="str">
        <f>IF(
AND(AO159="",BD159="",BQ159=""),
"EN PROCESO NOTIFICACION / COMUNICACION",
IF(
BT159="",
"NO APLICA",
IF(
BU159=60,
IF(AO159&lt;&gt;"",AO159,IF(BD159&lt;&gt;"",BD159,BQ159))+60,
WORKDAY(
IF(AO159&lt;&gt;"",AO159,IF(BD159&lt;&gt;"",BD159,BQ159)),
BU159,
FESTIVOS_CO!A:A
)
)
))</f>
        <v>NO APLICA</v>
      </c>
      <c r="BW159" s="44"/>
      <c r="BX159" s="53"/>
      <c r="BY159" s="45"/>
      <c r="BZ159" s="37"/>
      <c r="CA159" s="54" t="str">
        <f t="shared" si="38"/>
        <v>PENDIENTE EJECUTORIA</v>
      </c>
      <c r="CB159" s="59" t="str">
        <f t="shared" si="29"/>
        <v/>
      </c>
      <c r="CC159" s="36"/>
      <c r="CD159" s="40"/>
      <c r="CE159" s="46"/>
      <c r="CF159" s="40"/>
      <c r="CG159" s="40"/>
      <c r="CH159" s="40"/>
      <c r="CI159" s="36"/>
      <c r="CJ159" s="47"/>
      <c r="CK159" s="40"/>
      <c r="CL159" s="40"/>
      <c r="CM159" s="40"/>
      <c r="CN159" s="40"/>
    </row>
    <row r="160" spans="1:92" ht="42.75" hidden="1">
      <c r="A160" s="49" t="str">
        <f t="shared" ca="1" si="31"/>
        <v>PENDIENTE EJECUTORIA</v>
      </c>
      <c r="B160" s="58" t="s">
        <v>152</v>
      </c>
      <c r="C160" s="37">
        <v>46043</v>
      </c>
      <c r="D160" s="37"/>
      <c r="E160" s="49" t="str">
        <f t="shared" si="32"/>
        <v>NOTIFICACIÓN ELECTRÓNICA</v>
      </c>
      <c r="F160" s="141">
        <f t="shared" si="33"/>
        <v>46043</v>
      </c>
      <c r="G160" s="49">
        <f t="shared" si="34"/>
        <v>0</v>
      </c>
      <c r="H160" s="51" t="str">
        <f ca="1">IF(
L160="",
"",
IF(
NETWORKDAYS(L160,IF(M160&lt;&gt;"",M160,TODAY()),FESTIVOS_CO!A:A)&gt;2,
"VENCIDO",
IF(
NETWORKDAYS(L160,IF(M160&lt;&gt;"",M160,TODAY()),FESTIVOS_CO!A:A)=2,
"ALERTA",
"A TIEMPO"
)))</f>
        <v>A TIEMPO</v>
      </c>
      <c r="I160" s="36" t="s">
        <v>638</v>
      </c>
      <c r="J160" s="36" t="s">
        <v>989</v>
      </c>
      <c r="K160" s="37">
        <v>46042</v>
      </c>
      <c r="L160" s="50">
        <v>46043</v>
      </c>
      <c r="M160" s="37">
        <v>46043</v>
      </c>
      <c r="N160" s="52"/>
      <c r="O160" s="52"/>
      <c r="P160" s="36"/>
      <c r="Q160" s="36" t="s">
        <v>99</v>
      </c>
      <c r="R160" s="40"/>
      <c r="S160" s="36"/>
      <c r="T160" s="40"/>
      <c r="U160" s="40"/>
      <c r="V160" s="58" t="s">
        <v>990</v>
      </c>
      <c r="W160" s="37">
        <v>45945</v>
      </c>
      <c r="X160" s="37"/>
      <c r="Y160" s="36">
        <v>900581703</v>
      </c>
      <c r="Z160" s="38" t="s">
        <v>176</v>
      </c>
      <c r="AA160" s="36" t="s">
        <v>103</v>
      </c>
      <c r="AB160" s="36" t="s">
        <v>972</v>
      </c>
      <c r="AC160" s="100" t="s">
        <v>105</v>
      </c>
      <c r="AD160" s="36" t="s">
        <v>234</v>
      </c>
      <c r="AE160" s="36" t="s">
        <v>991</v>
      </c>
      <c r="AF160" s="36" t="s">
        <v>108</v>
      </c>
      <c r="AG160" s="41" t="s">
        <v>109</v>
      </c>
      <c r="AH160" s="42"/>
      <c r="AI160" s="54" t="str">
        <f t="shared" ca="1" si="35"/>
        <v>NOTIFICACIÓN ELECTRÓNICA EFECTIVA</v>
      </c>
      <c r="AJ160" s="37" t="s">
        <v>99</v>
      </c>
      <c r="AK160" s="37">
        <v>46043</v>
      </c>
      <c r="AL160" s="133" t="s">
        <v>99</v>
      </c>
      <c r="AM160" s="53">
        <f>IF(AK160="","",WORKDAY(AK160,5,FESTIVOS_CO!A:A))</f>
        <v>46050</v>
      </c>
      <c r="AN160" s="37" t="s">
        <v>99</v>
      </c>
      <c r="AO160" s="37">
        <v>46043</v>
      </c>
      <c r="AP160" s="54" t="str">
        <f t="shared" ca="1" si="30"/>
        <v>NO PROCEDE CITACION</v>
      </c>
      <c r="AQ160" s="36"/>
      <c r="AR160" s="43"/>
      <c r="AS160" s="37"/>
      <c r="AT160" s="36"/>
      <c r="AU160" s="37"/>
      <c r="AV160" s="36"/>
      <c r="AW160" s="36"/>
      <c r="AX160" s="37"/>
      <c r="AY160" s="140" t="str">
        <f>IF(AU160="","",WORKDAY(AU160,5,FESTIVOS_CO!A:A))</f>
        <v/>
      </c>
      <c r="AZ160" s="54" t="str">
        <f t="shared" ca="1" si="39"/>
        <v>NO PROCEDE</v>
      </c>
      <c r="BA160" s="55" t="str">
        <f>IF(AX160="","",WORKDAY(AX160,5,FESTIVOS_CO!A:A))</f>
        <v/>
      </c>
      <c r="BB160" s="39"/>
      <c r="BC160" s="40"/>
      <c r="BD160" s="40"/>
      <c r="BE160" s="56" t="str">
        <f t="shared" ca="1" si="28"/>
        <v>NO PROCEDE</v>
      </c>
      <c r="BF160" s="37"/>
      <c r="BG160" s="45"/>
      <c r="BH160" s="37"/>
      <c r="BI160" s="36"/>
      <c r="BJ160" s="37"/>
      <c r="BK160" s="36"/>
      <c r="BL160" s="36"/>
      <c r="BM160" s="53" t="str">
        <f>IF(BJ160="","",WORKDAY(BJ160,5,FESTIVOS_CO!A:A))</f>
        <v/>
      </c>
      <c r="BN160" s="57" t="str">
        <f t="shared" ca="1" si="36"/>
        <v>NO PROCEDE</v>
      </c>
      <c r="BO160" s="54" t="str">
        <f t="shared" ca="1" si="37"/>
        <v>NO PROCEDE AVISO</v>
      </c>
      <c r="BP160" s="37"/>
      <c r="BQ160" s="53" t="str">
        <f>IF(BP160="","",WORKDAY(BP160,5,FESTIVOS_CO!A:A))</f>
        <v/>
      </c>
      <c r="BR160" s="37"/>
      <c r="BS160" s="36"/>
      <c r="BT160" s="38"/>
      <c r="BU160" s="58" t="e">
        <f>VLOOKUP(BT160,Hoja2!$C:$D,2,0)</f>
        <v>#N/A</v>
      </c>
      <c r="BV160" s="80" t="str">
        <f>IF(
AND(AO160="",BD160="",BQ160=""),
"EN PROCESO NOTIFICACION / COMUNICACION",
IF(
BT160="",
"NO APLICA",
IF(
BU160=60,
IF(AO160&lt;&gt;"",AO160,IF(BD160&lt;&gt;"",BD160,BQ160))+60,
WORKDAY(
IF(AO160&lt;&gt;"",AO160,IF(BD160&lt;&gt;"",BD160,BQ160)),
BU160,
FESTIVOS_CO!A:A
)
)
))</f>
        <v>NO APLICA</v>
      </c>
      <c r="BW160" s="44"/>
      <c r="BX160" s="53"/>
      <c r="BY160" s="45"/>
      <c r="BZ160" s="37"/>
      <c r="CA160" s="54" t="str">
        <f t="shared" si="38"/>
        <v>PENDIENTE EJECUTORIA</v>
      </c>
      <c r="CB160" s="59" t="str">
        <f t="shared" si="29"/>
        <v/>
      </c>
      <c r="CC160" s="36"/>
      <c r="CD160" s="40"/>
      <c r="CE160" s="46"/>
      <c r="CF160" s="40"/>
      <c r="CG160" s="40"/>
      <c r="CH160" s="40"/>
      <c r="CI160" s="36"/>
      <c r="CJ160" s="47"/>
      <c r="CK160" s="40"/>
      <c r="CL160" s="40"/>
      <c r="CM160" s="40"/>
      <c r="CN160" s="40"/>
    </row>
    <row r="161" spans="1:92" ht="42.75" hidden="1">
      <c r="A161" s="49" t="str">
        <f t="shared" ca="1" si="31"/>
        <v>PENDIENTE EJECUTORIA</v>
      </c>
      <c r="B161" s="58" t="s">
        <v>152</v>
      </c>
      <c r="C161" s="37">
        <v>46043</v>
      </c>
      <c r="D161" s="37"/>
      <c r="E161" s="49" t="str">
        <f t="shared" si="32"/>
        <v>NOTIFICACIÓN ELECTRÓNICA</v>
      </c>
      <c r="F161" s="141">
        <f t="shared" si="33"/>
        <v>46043</v>
      </c>
      <c r="G161" s="49">
        <f t="shared" si="34"/>
        <v>0</v>
      </c>
      <c r="H161" s="51" t="str">
        <f ca="1">IF(
L161="",
"",
IF(
NETWORKDAYS(L161,IF(M161&lt;&gt;"",M161,TODAY()),FESTIVOS_CO!A:A)&gt;2,
"VENCIDO",
IF(
NETWORKDAYS(L161,IF(M161&lt;&gt;"",M161,TODAY()),FESTIVOS_CO!A:A)=2,
"ALERTA",
"A TIEMPO"
)))</f>
        <v>A TIEMPO</v>
      </c>
      <c r="I161" s="36" t="s">
        <v>638</v>
      </c>
      <c r="J161" s="36" t="s">
        <v>992</v>
      </c>
      <c r="K161" s="37">
        <v>46042</v>
      </c>
      <c r="L161" s="50">
        <v>46043</v>
      </c>
      <c r="M161" s="37">
        <v>46043</v>
      </c>
      <c r="N161" s="52"/>
      <c r="O161" s="52"/>
      <c r="P161" s="36"/>
      <c r="Q161" s="36" t="s">
        <v>99</v>
      </c>
      <c r="R161" s="40"/>
      <c r="S161" s="36"/>
      <c r="T161" s="40"/>
      <c r="U161" s="40"/>
      <c r="V161" s="58" t="s">
        <v>993</v>
      </c>
      <c r="W161" s="37">
        <v>45945</v>
      </c>
      <c r="X161" s="37"/>
      <c r="Y161" s="36">
        <v>900581703</v>
      </c>
      <c r="Z161" s="38" t="s">
        <v>176</v>
      </c>
      <c r="AA161" s="36" t="s">
        <v>103</v>
      </c>
      <c r="AB161" s="36" t="s">
        <v>972</v>
      </c>
      <c r="AC161" s="100" t="s">
        <v>105</v>
      </c>
      <c r="AD161" s="36" t="s">
        <v>234</v>
      </c>
      <c r="AE161" s="36" t="s">
        <v>994</v>
      </c>
      <c r="AF161" s="36" t="s">
        <v>108</v>
      </c>
      <c r="AG161" s="41" t="s">
        <v>109</v>
      </c>
      <c r="AH161" s="42"/>
      <c r="AI161" s="54" t="str">
        <f t="shared" ca="1" si="35"/>
        <v>NOTIFICACIÓN ELECTRÓNICA EFECTIVA</v>
      </c>
      <c r="AJ161" s="37" t="s">
        <v>99</v>
      </c>
      <c r="AK161" s="37">
        <v>46043</v>
      </c>
      <c r="AL161" s="144" t="s">
        <v>99</v>
      </c>
      <c r="AM161" s="53">
        <f>IF(AK161="","",WORKDAY(AK161,5,FESTIVOS_CO!A:A))</f>
        <v>46050</v>
      </c>
      <c r="AN161" s="37" t="s">
        <v>99</v>
      </c>
      <c r="AO161" s="37">
        <v>46043</v>
      </c>
      <c r="AP161" s="54" t="str">
        <f t="shared" ca="1" si="30"/>
        <v>NO PROCEDE CITACION</v>
      </c>
      <c r="AQ161" s="36"/>
      <c r="AR161" s="43"/>
      <c r="AS161" s="37"/>
      <c r="AT161" s="36"/>
      <c r="AU161" s="37"/>
      <c r="AV161" s="36"/>
      <c r="AW161" s="36"/>
      <c r="AX161" s="37"/>
      <c r="AY161" s="140" t="str">
        <f>IF(AU161="","",WORKDAY(AU161,5,FESTIVOS_CO!A:A))</f>
        <v/>
      </c>
      <c r="AZ161" s="54" t="str">
        <f t="shared" ca="1" si="39"/>
        <v>NO PROCEDE</v>
      </c>
      <c r="BA161" s="55" t="str">
        <f>IF(AX161="","",WORKDAY(AX161,5,FESTIVOS_CO!A:A))</f>
        <v/>
      </c>
      <c r="BB161" s="39"/>
      <c r="BC161" s="40"/>
      <c r="BD161" s="40"/>
      <c r="BE161" s="56" t="str">
        <f t="shared" ca="1" si="28"/>
        <v>NO PROCEDE</v>
      </c>
      <c r="BF161" s="37"/>
      <c r="BG161" s="45"/>
      <c r="BH161" s="37"/>
      <c r="BI161" s="36"/>
      <c r="BJ161" s="37"/>
      <c r="BK161" s="36"/>
      <c r="BL161" s="36"/>
      <c r="BM161" s="53" t="str">
        <f>IF(BJ161="","",WORKDAY(BJ161,5,FESTIVOS_CO!A:A))</f>
        <v/>
      </c>
      <c r="BN161" s="57" t="str">
        <f t="shared" ca="1" si="36"/>
        <v>NO PROCEDE</v>
      </c>
      <c r="BO161" s="54" t="str">
        <f t="shared" ca="1" si="37"/>
        <v>NO PROCEDE AVISO</v>
      </c>
      <c r="BP161" s="37"/>
      <c r="BQ161" s="53" t="str">
        <f>IF(BP161="","",WORKDAY(BP161,5,FESTIVOS_CO!A:A))</f>
        <v/>
      </c>
      <c r="BR161" s="37"/>
      <c r="BS161" s="36"/>
      <c r="BT161" s="38"/>
      <c r="BU161" s="58" t="e">
        <f>VLOOKUP(BT161,Hoja2!$C:$D,2,0)</f>
        <v>#N/A</v>
      </c>
      <c r="BV161" s="80" t="str">
        <f>IF(
AND(AO161="",BD161="",BQ161=""),
"EN PROCESO NOTIFICACION / COMUNICACION",
IF(
BT161="",
"NO APLICA",
IF(
BU161=60,
IF(AO161&lt;&gt;"",AO161,IF(BD161&lt;&gt;"",BD161,BQ161))+60,
WORKDAY(
IF(AO161&lt;&gt;"",AO161,IF(BD161&lt;&gt;"",BD161,BQ161)),
BU161,
FESTIVOS_CO!A:A
)
)
))</f>
        <v>NO APLICA</v>
      </c>
      <c r="BW161" s="44"/>
      <c r="BX161" s="53"/>
      <c r="BY161" s="45"/>
      <c r="BZ161" s="37"/>
      <c r="CA161" s="54" t="str">
        <f t="shared" si="38"/>
        <v>PENDIENTE EJECUTORIA</v>
      </c>
      <c r="CB161" s="59" t="str">
        <f t="shared" si="29"/>
        <v/>
      </c>
      <c r="CC161" s="36"/>
      <c r="CD161" s="40"/>
      <c r="CE161" s="46"/>
      <c r="CF161" s="40"/>
      <c r="CG161" s="40"/>
      <c r="CH161" s="40"/>
      <c r="CI161" s="36"/>
      <c r="CJ161" s="47"/>
      <c r="CK161" s="40"/>
      <c r="CL161" s="40"/>
      <c r="CM161" s="40"/>
      <c r="CN161" s="40"/>
    </row>
    <row r="162" spans="1:92" ht="42.75" hidden="1">
      <c r="A162" s="49" t="str">
        <f t="shared" ca="1" si="31"/>
        <v>PENDIENTE EJECUTORIA</v>
      </c>
      <c r="B162" s="58" t="s">
        <v>152</v>
      </c>
      <c r="C162" s="37">
        <v>46043</v>
      </c>
      <c r="D162" s="37"/>
      <c r="E162" s="49" t="str">
        <f t="shared" si="32"/>
        <v>NOTIFICACIÓN ELECTRÓNICA</v>
      </c>
      <c r="F162" s="141">
        <f t="shared" si="33"/>
        <v>46043</v>
      </c>
      <c r="G162" s="49">
        <f t="shared" si="34"/>
        <v>0</v>
      </c>
      <c r="H162" s="51" t="str">
        <f ca="1">IF(
L162="",
"",
IF(
NETWORKDAYS(L162,IF(M162&lt;&gt;"",M162,TODAY()),FESTIVOS_CO!A:A)&gt;2,
"VENCIDO",
IF(
NETWORKDAYS(L162,IF(M162&lt;&gt;"",M162,TODAY()),FESTIVOS_CO!A:A)=2,
"ALERTA",
"A TIEMPO"
)))</f>
        <v>A TIEMPO</v>
      </c>
      <c r="I162" s="36" t="s">
        <v>638</v>
      </c>
      <c r="J162" s="36" t="s">
        <v>995</v>
      </c>
      <c r="K162" s="37">
        <v>46042</v>
      </c>
      <c r="L162" s="50">
        <v>46043</v>
      </c>
      <c r="M162" s="37">
        <v>46043</v>
      </c>
      <c r="N162" s="52"/>
      <c r="O162" s="52"/>
      <c r="P162" s="36"/>
      <c r="Q162" s="36" t="s">
        <v>99</v>
      </c>
      <c r="R162" s="40"/>
      <c r="S162" s="36"/>
      <c r="T162" s="40"/>
      <c r="U162" s="40"/>
      <c r="V162" s="58" t="s">
        <v>996</v>
      </c>
      <c r="W162" s="37">
        <v>45925</v>
      </c>
      <c r="X162" s="37"/>
      <c r="Y162" s="36">
        <v>900581703</v>
      </c>
      <c r="Z162" s="38" t="s">
        <v>176</v>
      </c>
      <c r="AA162" s="36" t="s">
        <v>103</v>
      </c>
      <c r="AB162" s="36" t="s">
        <v>972</v>
      </c>
      <c r="AC162" s="100" t="s">
        <v>105</v>
      </c>
      <c r="AD162" s="36" t="s">
        <v>234</v>
      </c>
      <c r="AE162" s="36" t="s">
        <v>997</v>
      </c>
      <c r="AF162" s="36" t="s">
        <v>108</v>
      </c>
      <c r="AG162" s="41" t="s">
        <v>109</v>
      </c>
      <c r="AH162" s="42"/>
      <c r="AI162" s="54" t="str">
        <f t="shared" ca="1" si="35"/>
        <v>NOTIFICACIÓN ELECTRÓNICA EFECTIVA</v>
      </c>
      <c r="AJ162" s="37" t="s">
        <v>99</v>
      </c>
      <c r="AK162" s="37">
        <v>46043</v>
      </c>
      <c r="AL162" s="144" t="s">
        <v>99</v>
      </c>
      <c r="AM162" s="53">
        <f>IF(AK162="","",WORKDAY(AK162,5,FESTIVOS_CO!A:A))</f>
        <v>46050</v>
      </c>
      <c r="AN162" s="37" t="s">
        <v>99</v>
      </c>
      <c r="AO162" s="37">
        <v>46043</v>
      </c>
      <c r="AP162" s="54" t="str">
        <f t="shared" ca="1" si="30"/>
        <v>NO PROCEDE CITACION</v>
      </c>
      <c r="AQ162" s="36"/>
      <c r="AR162" s="43"/>
      <c r="AS162" s="37"/>
      <c r="AT162" s="36"/>
      <c r="AU162" s="37"/>
      <c r="AV162" s="36"/>
      <c r="AW162" s="36"/>
      <c r="AX162" s="37"/>
      <c r="AY162" s="140" t="str">
        <f>IF(AU162="","",WORKDAY(AU162,5,FESTIVOS_CO!A:A))</f>
        <v/>
      </c>
      <c r="AZ162" s="54" t="str">
        <f t="shared" ca="1" si="39"/>
        <v>NO PROCEDE</v>
      </c>
      <c r="BA162" s="55" t="str">
        <f>IF(AX162="","",WORKDAY(AX162,5,FESTIVOS_CO!A:A))</f>
        <v/>
      </c>
      <c r="BB162" s="39"/>
      <c r="BC162" s="40"/>
      <c r="BD162" s="40"/>
      <c r="BE162" s="56" t="str">
        <f t="shared" ca="1" si="28"/>
        <v>NO PROCEDE</v>
      </c>
      <c r="BF162" s="37"/>
      <c r="BG162" s="45"/>
      <c r="BH162" s="37"/>
      <c r="BI162" s="36"/>
      <c r="BJ162" s="37"/>
      <c r="BK162" s="36"/>
      <c r="BL162" s="36"/>
      <c r="BM162" s="53" t="str">
        <f>IF(BJ162="","",WORKDAY(BJ162,5,FESTIVOS_CO!A:A))</f>
        <v/>
      </c>
      <c r="BN162" s="57" t="str">
        <f t="shared" ca="1" si="36"/>
        <v>NO PROCEDE</v>
      </c>
      <c r="BO162" s="54" t="str">
        <f t="shared" ca="1" si="37"/>
        <v>NO PROCEDE AVISO</v>
      </c>
      <c r="BP162" s="37"/>
      <c r="BQ162" s="53" t="str">
        <f>IF(BP162="","",WORKDAY(BP162,5,FESTIVOS_CO!A:A))</f>
        <v/>
      </c>
      <c r="BR162" s="37"/>
      <c r="BS162" s="36"/>
      <c r="BT162" s="38"/>
      <c r="BU162" s="58" t="e">
        <f>VLOOKUP(BT162,Hoja2!$C:$D,2,0)</f>
        <v>#N/A</v>
      </c>
      <c r="BV162" s="80" t="str">
        <f>IF(
AND(AO162="",BD162="",BQ162=""),
"EN PROCESO NOTIFICACION / COMUNICACION",
IF(
BT162="",
"NO APLICA",
IF(
BU162=60,
IF(AO162&lt;&gt;"",AO162,IF(BD162&lt;&gt;"",BD162,BQ162))+60,
WORKDAY(
IF(AO162&lt;&gt;"",AO162,IF(BD162&lt;&gt;"",BD162,BQ162)),
BU162,
FESTIVOS_CO!A:A
)
)
))</f>
        <v>NO APLICA</v>
      </c>
      <c r="BW162" s="44"/>
      <c r="BX162" s="53"/>
      <c r="BY162" s="45"/>
      <c r="BZ162" s="37"/>
      <c r="CA162" s="54" t="str">
        <f t="shared" si="38"/>
        <v>PENDIENTE EJECUTORIA</v>
      </c>
      <c r="CB162" s="59" t="str">
        <f t="shared" si="29"/>
        <v/>
      </c>
      <c r="CC162" s="36"/>
      <c r="CD162" s="40"/>
      <c r="CE162" s="46"/>
      <c r="CF162" s="40"/>
      <c r="CG162" s="40"/>
      <c r="CH162" s="40"/>
      <c r="CI162" s="36"/>
      <c r="CJ162" s="47"/>
      <c r="CK162" s="40"/>
      <c r="CL162" s="40"/>
      <c r="CM162" s="40"/>
      <c r="CN162" s="40"/>
    </row>
    <row r="163" spans="1:92" ht="42.75" hidden="1">
      <c r="A163" s="49" t="str">
        <f t="shared" ca="1" si="31"/>
        <v>PENDIENTE EJECUTORIA</v>
      </c>
      <c r="B163" s="58" t="s">
        <v>152</v>
      </c>
      <c r="C163" s="37">
        <v>46043</v>
      </c>
      <c r="D163" s="37"/>
      <c r="E163" s="49" t="str">
        <f t="shared" si="32"/>
        <v>NOTIFICACIÓN ELECTRÓNICA</v>
      </c>
      <c r="F163" s="141">
        <f t="shared" si="33"/>
        <v>46043</v>
      </c>
      <c r="G163" s="49">
        <f t="shared" si="34"/>
        <v>0</v>
      </c>
      <c r="H163" s="51" t="str">
        <f ca="1">IF(
L163="",
"",
IF(
NETWORKDAYS(L163,IF(M163&lt;&gt;"",M163,TODAY()),FESTIVOS_CO!A:A)&gt;2,
"VENCIDO",
IF(
NETWORKDAYS(L163,IF(M163&lt;&gt;"",M163,TODAY()),FESTIVOS_CO!A:A)=2,
"ALERTA",
"A TIEMPO"
)))</f>
        <v>A TIEMPO</v>
      </c>
      <c r="I163" s="36" t="s">
        <v>638</v>
      </c>
      <c r="J163" s="36" t="s">
        <v>998</v>
      </c>
      <c r="K163" s="37">
        <v>46042</v>
      </c>
      <c r="L163" s="50">
        <v>46043</v>
      </c>
      <c r="M163" s="37">
        <v>46043</v>
      </c>
      <c r="N163" s="52"/>
      <c r="O163" s="52"/>
      <c r="P163" s="36"/>
      <c r="Q163" s="36" t="s">
        <v>99</v>
      </c>
      <c r="R163" s="40"/>
      <c r="S163" s="36"/>
      <c r="T163" s="40"/>
      <c r="U163" s="40"/>
      <c r="V163" s="58" t="s">
        <v>999</v>
      </c>
      <c r="W163" s="37">
        <v>45933</v>
      </c>
      <c r="X163" s="37"/>
      <c r="Y163" s="36">
        <v>900581703</v>
      </c>
      <c r="Z163" s="38" t="s">
        <v>176</v>
      </c>
      <c r="AA163" s="36" t="s">
        <v>103</v>
      </c>
      <c r="AB163" s="36" t="s">
        <v>972</v>
      </c>
      <c r="AC163" s="100" t="s">
        <v>105</v>
      </c>
      <c r="AD163" s="36" t="s">
        <v>106</v>
      </c>
      <c r="AE163" s="36" t="s">
        <v>1000</v>
      </c>
      <c r="AF163" s="36" t="s">
        <v>108</v>
      </c>
      <c r="AG163" s="41" t="s">
        <v>109</v>
      </c>
      <c r="AH163" s="42"/>
      <c r="AI163" s="54" t="str">
        <f t="shared" ca="1" si="35"/>
        <v>NOTIFICACIÓN ELECTRÓNICA EFECTIVA</v>
      </c>
      <c r="AJ163" s="37" t="s">
        <v>99</v>
      </c>
      <c r="AK163" s="37">
        <v>46043</v>
      </c>
      <c r="AL163" s="133" t="s">
        <v>99</v>
      </c>
      <c r="AM163" s="53">
        <f>IF(AK163="","",WORKDAY(AK163,5,FESTIVOS_CO!A:A))</f>
        <v>46050</v>
      </c>
      <c r="AN163" s="37" t="s">
        <v>99</v>
      </c>
      <c r="AO163" s="37">
        <v>46043</v>
      </c>
      <c r="AP163" s="54" t="str">
        <f t="shared" ca="1" si="30"/>
        <v>NO PROCEDE CITACION</v>
      </c>
      <c r="AQ163" s="36"/>
      <c r="AR163" s="43"/>
      <c r="AS163" s="37"/>
      <c r="AT163" s="36"/>
      <c r="AU163" s="37"/>
      <c r="AV163" s="36"/>
      <c r="AW163" s="36"/>
      <c r="AX163" s="37"/>
      <c r="AY163" s="140" t="str">
        <f>IF(AU163="","",WORKDAY(AU163,5,FESTIVOS_CO!A:A))</f>
        <v/>
      </c>
      <c r="AZ163" s="54" t="str">
        <f t="shared" ca="1" si="39"/>
        <v>NO PROCEDE</v>
      </c>
      <c r="BA163" s="55" t="str">
        <f>IF(AX163="","",WORKDAY(AX163,5,FESTIVOS_CO!A:A))</f>
        <v/>
      </c>
      <c r="BB163" s="39"/>
      <c r="BC163" s="40"/>
      <c r="BD163" s="40"/>
      <c r="BE163" s="56" t="str">
        <f t="shared" ca="1" si="28"/>
        <v>NO PROCEDE</v>
      </c>
      <c r="BF163" s="37"/>
      <c r="BG163" s="45"/>
      <c r="BH163" s="37"/>
      <c r="BI163" s="36"/>
      <c r="BJ163" s="37"/>
      <c r="BK163" s="36"/>
      <c r="BL163" s="36"/>
      <c r="BM163" s="53" t="str">
        <f>IF(BJ163="","",WORKDAY(BJ163,5,FESTIVOS_CO!A:A))</f>
        <v/>
      </c>
      <c r="BN163" s="57" t="str">
        <f t="shared" ca="1" si="36"/>
        <v>NO PROCEDE</v>
      </c>
      <c r="BO163" s="54" t="str">
        <f t="shared" ca="1" si="37"/>
        <v>NO PROCEDE AVISO</v>
      </c>
      <c r="BP163" s="37"/>
      <c r="BQ163" s="53" t="str">
        <f>IF(BP163="","",WORKDAY(BP163,5,FESTIVOS_CO!A:A))</f>
        <v/>
      </c>
      <c r="BR163" s="37"/>
      <c r="BS163" s="36"/>
      <c r="BT163" s="38"/>
      <c r="BU163" s="58" t="e">
        <f>VLOOKUP(BT163,Hoja2!$C:$D,2,0)</f>
        <v>#N/A</v>
      </c>
      <c r="BV163" s="80" t="str">
        <f>IF(
AND(AO163="",BD163="",BQ163=""),
"EN PROCESO NOTIFICACION / COMUNICACION",
IF(
BT163="",
"NO APLICA",
IF(
BU163=60,
IF(AO163&lt;&gt;"",AO163,IF(BD163&lt;&gt;"",BD163,BQ163))+60,
WORKDAY(
IF(AO163&lt;&gt;"",AO163,IF(BD163&lt;&gt;"",BD163,BQ163)),
BU163,
FESTIVOS_CO!A:A
)
)
))</f>
        <v>NO APLICA</v>
      </c>
      <c r="BW163" s="44"/>
      <c r="BX163" s="53"/>
      <c r="BY163" s="45"/>
      <c r="BZ163" s="37"/>
      <c r="CA163" s="54" t="str">
        <f t="shared" si="38"/>
        <v>PENDIENTE EJECUTORIA</v>
      </c>
      <c r="CB163" s="59" t="str">
        <f t="shared" si="29"/>
        <v/>
      </c>
      <c r="CC163" s="36"/>
      <c r="CD163" s="40"/>
      <c r="CE163" s="46"/>
      <c r="CF163" s="40"/>
      <c r="CG163" s="40"/>
      <c r="CH163" s="40"/>
      <c r="CI163" s="36"/>
      <c r="CJ163" s="47"/>
      <c r="CK163" s="40"/>
      <c r="CL163" s="40"/>
      <c r="CM163" s="40"/>
      <c r="CN163" s="40"/>
    </row>
    <row r="164" spans="1:92" ht="42.75" hidden="1">
      <c r="A164" s="49" t="str">
        <f t="shared" ca="1" si="31"/>
        <v>PENDIENTE EJECUTORIA</v>
      </c>
      <c r="B164" s="58" t="s">
        <v>152</v>
      </c>
      <c r="C164" s="37">
        <v>46043</v>
      </c>
      <c r="D164" s="37"/>
      <c r="E164" s="49" t="str">
        <f t="shared" si="32"/>
        <v>NOTIFICACIÓN ELECTRÓNICA</v>
      </c>
      <c r="F164" s="141">
        <f t="shared" si="33"/>
        <v>46043</v>
      </c>
      <c r="G164" s="49">
        <f t="shared" si="34"/>
        <v>0</v>
      </c>
      <c r="H164" s="51" t="str">
        <f ca="1">IF(
L164="",
"",
IF(
NETWORKDAYS(L164,IF(M164&lt;&gt;"",M164,TODAY()),FESTIVOS_CO!A:A)&gt;2,
"VENCIDO",
IF(
NETWORKDAYS(L164,IF(M164&lt;&gt;"",M164,TODAY()),FESTIVOS_CO!A:A)=2,
"ALERTA",
"A TIEMPO"
)))</f>
        <v>A TIEMPO</v>
      </c>
      <c r="I164" s="36" t="s">
        <v>638</v>
      </c>
      <c r="J164" s="36" t="s">
        <v>1001</v>
      </c>
      <c r="K164" s="37">
        <v>46042</v>
      </c>
      <c r="L164" s="50">
        <v>46043</v>
      </c>
      <c r="M164" s="37">
        <v>46043</v>
      </c>
      <c r="N164" s="52"/>
      <c r="O164" s="52"/>
      <c r="P164" s="36"/>
      <c r="Q164" s="36" t="s">
        <v>99</v>
      </c>
      <c r="R164" s="40"/>
      <c r="S164" s="36"/>
      <c r="T164" s="40"/>
      <c r="U164" s="40"/>
      <c r="V164" s="58" t="s">
        <v>1002</v>
      </c>
      <c r="W164" s="37">
        <v>45933</v>
      </c>
      <c r="X164" s="37"/>
      <c r="Y164" s="36">
        <v>900581703</v>
      </c>
      <c r="Z164" s="38" t="s">
        <v>176</v>
      </c>
      <c r="AA164" s="36" t="s">
        <v>103</v>
      </c>
      <c r="AB164" s="36" t="s">
        <v>972</v>
      </c>
      <c r="AC164" s="100" t="s">
        <v>105</v>
      </c>
      <c r="AD164" s="36" t="s">
        <v>106</v>
      </c>
      <c r="AE164" s="36" t="s">
        <v>1003</v>
      </c>
      <c r="AF164" s="36" t="s">
        <v>108</v>
      </c>
      <c r="AG164" s="41" t="s">
        <v>109</v>
      </c>
      <c r="AH164" s="42"/>
      <c r="AI164" s="54" t="str">
        <f t="shared" ca="1" si="35"/>
        <v>NOTIFICACIÓN ELECTRÓNICA EFECTIVA</v>
      </c>
      <c r="AJ164" s="37" t="s">
        <v>99</v>
      </c>
      <c r="AK164" s="145">
        <v>46043</v>
      </c>
      <c r="AL164" s="144" t="s">
        <v>99</v>
      </c>
      <c r="AM164" s="146">
        <f>IF(AK164="","",WORKDAY(AK164,5,FESTIVOS_CO!A:A))</f>
        <v>46050</v>
      </c>
      <c r="AN164" s="37" t="s">
        <v>99</v>
      </c>
      <c r="AO164" s="37">
        <v>46043</v>
      </c>
      <c r="AP164" s="54" t="str">
        <f t="shared" ca="1" si="30"/>
        <v>NO PROCEDE CITACION</v>
      </c>
      <c r="AQ164" s="36"/>
      <c r="AR164" s="43"/>
      <c r="AS164" s="37"/>
      <c r="AT164" s="36"/>
      <c r="AU164" s="37"/>
      <c r="AV164" s="36"/>
      <c r="AW164" s="36"/>
      <c r="AX164" s="37"/>
      <c r="AY164" s="140" t="str">
        <f>IF(AU164="","",WORKDAY(AU164,5,FESTIVOS_CO!A:A))</f>
        <v/>
      </c>
      <c r="AZ164" s="54" t="str">
        <f t="shared" ca="1" si="39"/>
        <v>NO PROCEDE</v>
      </c>
      <c r="BA164" s="55" t="str">
        <f>IF(AX164="","",WORKDAY(AX164,5,FESTIVOS_CO!A:A))</f>
        <v/>
      </c>
      <c r="BB164" s="39"/>
      <c r="BC164" s="40"/>
      <c r="BD164" s="40"/>
      <c r="BE164" s="56" t="str">
        <f t="shared" ca="1" si="28"/>
        <v>NO PROCEDE</v>
      </c>
      <c r="BF164" s="37"/>
      <c r="BG164" s="45"/>
      <c r="BH164" s="37"/>
      <c r="BI164" s="36"/>
      <c r="BJ164" s="37"/>
      <c r="BK164" s="36"/>
      <c r="BL164" s="36"/>
      <c r="BM164" s="53" t="str">
        <f>IF(BJ164="","",WORKDAY(BJ164,5,FESTIVOS_CO!A:A))</f>
        <v/>
      </c>
      <c r="BN164" s="57" t="str">
        <f t="shared" ca="1" si="36"/>
        <v>NO PROCEDE</v>
      </c>
      <c r="BO164" s="54" t="str">
        <f t="shared" ca="1" si="37"/>
        <v>NO PROCEDE AVISO</v>
      </c>
      <c r="BP164" s="37"/>
      <c r="BQ164" s="53" t="str">
        <f>IF(BP164="","",WORKDAY(BP164,5,FESTIVOS_CO!A:A))</f>
        <v/>
      </c>
      <c r="BR164" s="37"/>
      <c r="BS164" s="36"/>
      <c r="BT164" s="38"/>
      <c r="BU164" s="58" t="e">
        <f>VLOOKUP(BT164,Hoja2!$C:$D,2,0)</f>
        <v>#N/A</v>
      </c>
      <c r="BV164" s="80" t="str">
        <f>IF(
AND(AO164="",BD164="",BQ164=""),
"EN PROCESO NOTIFICACION / COMUNICACION",
IF(
BT164="",
"NO APLICA",
IF(
BU164=60,
IF(AO164&lt;&gt;"",AO164,IF(BD164&lt;&gt;"",BD164,BQ164))+60,
WORKDAY(
IF(AO164&lt;&gt;"",AO164,IF(BD164&lt;&gt;"",BD164,BQ164)),
BU164,
FESTIVOS_CO!A:A
)
)
))</f>
        <v>NO APLICA</v>
      </c>
      <c r="BW164" s="44"/>
      <c r="BX164" s="53"/>
      <c r="BY164" s="45"/>
      <c r="BZ164" s="37"/>
      <c r="CA164" s="54" t="str">
        <f t="shared" si="38"/>
        <v>PENDIENTE EJECUTORIA</v>
      </c>
      <c r="CB164" s="59" t="str">
        <f t="shared" si="29"/>
        <v/>
      </c>
      <c r="CC164" s="36"/>
      <c r="CD164" s="40"/>
      <c r="CE164" s="46"/>
      <c r="CF164" s="40"/>
      <c r="CG164" s="40"/>
      <c r="CH164" s="40"/>
      <c r="CI164" s="36"/>
      <c r="CJ164" s="47"/>
      <c r="CK164" s="40"/>
      <c r="CL164" s="40"/>
      <c r="CM164" s="40"/>
      <c r="CN164" s="40"/>
    </row>
    <row r="165" spans="1:92" ht="42.75" hidden="1">
      <c r="A165" s="49" t="str">
        <f t="shared" ca="1" si="31"/>
        <v>PENDIENTE EJECUTORIA</v>
      </c>
      <c r="B165" s="58" t="s">
        <v>152</v>
      </c>
      <c r="C165" s="37">
        <v>46043</v>
      </c>
      <c r="D165" s="37"/>
      <c r="E165" s="49" t="str">
        <f t="shared" si="32"/>
        <v>NOTIFICACIÓN ELECTRÓNICA</v>
      </c>
      <c r="F165" s="141">
        <f t="shared" si="33"/>
        <v>46043</v>
      </c>
      <c r="G165" s="49">
        <f t="shared" si="34"/>
        <v>0</v>
      </c>
      <c r="H165" s="51" t="str">
        <f ca="1">IF(
L165="",
"",
IF(
NETWORKDAYS(L165,IF(M165&lt;&gt;"",M165,TODAY()),FESTIVOS_CO!A:A)&gt;2,
"VENCIDO",
IF(
NETWORKDAYS(L165,IF(M165&lt;&gt;"",M165,TODAY()),FESTIVOS_CO!A:A)=2,
"ALERTA",
"A TIEMPO"
)))</f>
        <v>A TIEMPO</v>
      </c>
      <c r="I165" s="36" t="s">
        <v>638</v>
      </c>
      <c r="J165" s="36" t="s">
        <v>1004</v>
      </c>
      <c r="K165" s="37">
        <v>46042</v>
      </c>
      <c r="L165" s="50">
        <v>46043</v>
      </c>
      <c r="M165" s="37">
        <v>46043</v>
      </c>
      <c r="N165" s="52"/>
      <c r="O165" s="52"/>
      <c r="P165" s="36"/>
      <c r="Q165" s="36" t="s">
        <v>99</v>
      </c>
      <c r="R165" s="40"/>
      <c r="S165" s="36"/>
      <c r="T165" s="40"/>
      <c r="U165" s="40"/>
      <c r="V165" s="58" t="s">
        <v>1005</v>
      </c>
      <c r="W165" s="37">
        <v>45719</v>
      </c>
      <c r="X165" s="37"/>
      <c r="Y165" s="36">
        <v>900581703</v>
      </c>
      <c r="Z165" s="38" t="s">
        <v>176</v>
      </c>
      <c r="AA165" s="36" t="s">
        <v>103</v>
      </c>
      <c r="AB165" s="36" t="s">
        <v>972</v>
      </c>
      <c r="AC165" s="100" t="s">
        <v>105</v>
      </c>
      <c r="AD165" s="36" t="s">
        <v>106</v>
      </c>
      <c r="AE165" s="36" t="s">
        <v>1006</v>
      </c>
      <c r="AF165" s="36" t="s">
        <v>108</v>
      </c>
      <c r="AG165" s="41" t="s">
        <v>109</v>
      </c>
      <c r="AH165" s="42"/>
      <c r="AI165" s="54" t="str">
        <f t="shared" ca="1" si="35"/>
        <v>NOTIFICACIÓN ELECTRÓNICA EFECTIVA</v>
      </c>
      <c r="AJ165" s="37" t="s">
        <v>99</v>
      </c>
      <c r="AK165" s="145">
        <v>46043</v>
      </c>
      <c r="AL165" s="144" t="s">
        <v>99</v>
      </c>
      <c r="AM165" s="146">
        <f>IF(AK165="","",WORKDAY(AK165,5,FESTIVOS_CO!A:A))</f>
        <v>46050</v>
      </c>
      <c r="AN165" s="37" t="s">
        <v>99</v>
      </c>
      <c r="AO165" s="37">
        <v>46043</v>
      </c>
      <c r="AP165" s="54" t="str">
        <f t="shared" ca="1" si="30"/>
        <v>NO PROCEDE CITACION</v>
      </c>
      <c r="AQ165" s="36"/>
      <c r="AR165" s="43"/>
      <c r="AS165" s="37"/>
      <c r="AT165" s="36"/>
      <c r="AU165" s="37"/>
      <c r="AV165" s="36"/>
      <c r="AW165" s="36"/>
      <c r="AX165" s="37"/>
      <c r="AY165" s="140" t="str">
        <f>IF(AU165="","",WORKDAY(AU165,5,FESTIVOS_CO!A:A))</f>
        <v/>
      </c>
      <c r="AZ165" s="54" t="str">
        <f t="shared" ca="1" si="39"/>
        <v>NO PROCEDE</v>
      </c>
      <c r="BA165" s="55" t="str">
        <f>IF(AX165="","",WORKDAY(AX165,5,FESTIVOS_CO!A:A))</f>
        <v/>
      </c>
      <c r="BB165" s="39"/>
      <c r="BC165" s="40"/>
      <c r="BD165" s="40"/>
      <c r="BE165" s="56" t="str">
        <f t="shared" ca="1" si="28"/>
        <v>NO PROCEDE</v>
      </c>
      <c r="BF165" s="37"/>
      <c r="BG165" s="45"/>
      <c r="BH165" s="37"/>
      <c r="BI165" s="36"/>
      <c r="BJ165" s="37"/>
      <c r="BK165" s="36"/>
      <c r="BL165" s="36"/>
      <c r="BM165" s="53" t="str">
        <f>IF(BJ165="","",WORKDAY(BJ165,5,FESTIVOS_CO!A:A))</f>
        <v/>
      </c>
      <c r="BN165" s="57" t="str">
        <f t="shared" ca="1" si="36"/>
        <v>NO PROCEDE</v>
      </c>
      <c r="BO165" s="54" t="str">
        <f t="shared" ca="1" si="37"/>
        <v>NO PROCEDE AVISO</v>
      </c>
      <c r="BP165" s="37"/>
      <c r="BQ165" s="53" t="str">
        <f>IF(BP165="","",WORKDAY(BP165,5,FESTIVOS_CO!A:A))</f>
        <v/>
      </c>
      <c r="BR165" s="37"/>
      <c r="BS165" s="36"/>
      <c r="BT165" s="38"/>
      <c r="BU165" s="58" t="e">
        <f>VLOOKUP(BT165,Hoja2!$C:$D,2,0)</f>
        <v>#N/A</v>
      </c>
      <c r="BV165" s="80" t="str">
        <f>IF(
AND(AO165="",BD165="",BQ165=""),
"EN PROCESO NOTIFICACION / COMUNICACION",
IF(
BT165="",
"NO APLICA",
IF(
BU165=60,
IF(AO165&lt;&gt;"",AO165,IF(BD165&lt;&gt;"",BD165,BQ165))+60,
WORKDAY(
IF(AO165&lt;&gt;"",AO165,IF(BD165&lt;&gt;"",BD165,BQ165)),
BU165,
FESTIVOS_CO!A:A
)
)
))</f>
        <v>NO APLICA</v>
      </c>
      <c r="BW165" s="44"/>
      <c r="BX165" s="53"/>
      <c r="BY165" s="45"/>
      <c r="BZ165" s="37"/>
      <c r="CA165" s="54" t="str">
        <f t="shared" si="38"/>
        <v>PENDIENTE EJECUTORIA</v>
      </c>
      <c r="CB165" s="59" t="str">
        <f t="shared" si="29"/>
        <v/>
      </c>
      <c r="CC165" s="36"/>
      <c r="CD165" s="40"/>
      <c r="CE165" s="46"/>
      <c r="CF165" s="40"/>
      <c r="CG165" s="40"/>
      <c r="CH165" s="40"/>
      <c r="CI165" s="36"/>
      <c r="CJ165" s="47"/>
      <c r="CK165" s="40"/>
      <c r="CL165" s="40"/>
      <c r="CM165" s="40"/>
      <c r="CN165" s="40"/>
    </row>
    <row r="166" spans="1:92" ht="42.75" hidden="1">
      <c r="A166" s="49" t="str">
        <f t="shared" ca="1" si="31"/>
        <v>PENDIENTE EJECUTORIA</v>
      </c>
      <c r="B166" s="58" t="s">
        <v>152</v>
      </c>
      <c r="C166" s="37">
        <v>46043</v>
      </c>
      <c r="D166" s="37"/>
      <c r="E166" s="49" t="str">
        <f t="shared" si="32"/>
        <v>NOTIFICACIÓN ELECTRÓNICA</v>
      </c>
      <c r="F166" s="141">
        <f t="shared" si="33"/>
        <v>46043</v>
      </c>
      <c r="G166" s="49">
        <f t="shared" si="34"/>
        <v>0</v>
      </c>
      <c r="H166" s="51" t="str">
        <f ca="1">IF(
L166="",
"",
IF(
NETWORKDAYS(L166,IF(M166&lt;&gt;"",M166,TODAY()),FESTIVOS_CO!A:A)&gt;2,
"VENCIDO",
IF(
NETWORKDAYS(L166,IF(M166&lt;&gt;"",M166,TODAY()),FESTIVOS_CO!A:A)=2,
"ALERTA",
"A TIEMPO"
)))</f>
        <v>A TIEMPO</v>
      </c>
      <c r="I166" s="36" t="s">
        <v>638</v>
      </c>
      <c r="J166" s="36" t="s">
        <v>1007</v>
      </c>
      <c r="K166" s="37">
        <v>46042</v>
      </c>
      <c r="L166" s="50">
        <v>46043</v>
      </c>
      <c r="M166" s="37">
        <v>46043</v>
      </c>
      <c r="N166" s="52"/>
      <c r="O166" s="52"/>
      <c r="P166" s="36"/>
      <c r="Q166" s="36" t="s">
        <v>99</v>
      </c>
      <c r="R166" s="40"/>
      <c r="S166" s="36"/>
      <c r="T166" s="40"/>
      <c r="U166" s="40"/>
      <c r="V166" s="58" t="s">
        <v>1008</v>
      </c>
      <c r="W166" s="37">
        <v>45933</v>
      </c>
      <c r="X166" s="37"/>
      <c r="Y166" s="36">
        <v>900581703</v>
      </c>
      <c r="Z166" s="38" t="s">
        <v>176</v>
      </c>
      <c r="AA166" s="36" t="s">
        <v>103</v>
      </c>
      <c r="AB166" s="36" t="s">
        <v>972</v>
      </c>
      <c r="AC166" s="100" t="s">
        <v>105</v>
      </c>
      <c r="AD166" s="36" t="s">
        <v>106</v>
      </c>
      <c r="AE166" s="36" t="s">
        <v>1009</v>
      </c>
      <c r="AF166" s="36" t="s">
        <v>108</v>
      </c>
      <c r="AG166" s="41" t="s">
        <v>109</v>
      </c>
      <c r="AH166" s="42"/>
      <c r="AI166" s="54" t="str">
        <f t="shared" ca="1" si="35"/>
        <v>NOTIFICACIÓN ELECTRÓNICA EFECTIVA</v>
      </c>
      <c r="AJ166" s="37" t="s">
        <v>99</v>
      </c>
      <c r="AK166" s="145">
        <v>46043</v>
      </c>
      <c r="AL166" s="144" t="s">
        <v>99</v>
      </c>
      <c r="AM166" s="146">
        <f>IF(AK166="","",WORKDAY(AK166,5,FESTIVOS_CO!A:A))</f>
        <v>46050</v>
      </c>
      <c r="AN166" s="37" t="s">
        <v>99</v>
      </c>
      <c r="AO166" s="37">
        <v>46043</v>
      </c>
      <c r="AP166" s="54" t="str">
        <f t="shared" ca="1" si="30"/>
        <v>NO PROCEDE CITACION</v>
      </c>
      <c r="AQ166" s="36"/>
      <c r="AR166" s="43"/>
      <c r="AS166" s="37"/>
      <c r="AT166" s="36"/>
      <c r="AU166" s="37"/>
      <c r="AV166" s="36"/>
      <c r="AW166" s="36"/>
      <c r="AX166" s="37"/>
      <c r="AY166" s="140" t="str">
        <f>IF(AU166="","",WORKDAY(AU166,5,FESTIVOS_CO!A:A))</f>
        <v/>
      </c>
      <c r="AZ166" s="54" t="str">
        <f t="shared" ca="1" si="39"/>
        <v>NO PROCEDE</v>
      </c>
      <c r="BA166" s="55" t="str">
        <f>IF(AX166="","",WORKDAY(AX166,5,FESTIVOS_CO!A:A))</f>
        <v/>
      </c>
      <c r="BB166" s="39"/>
      <c r="BC166" s="40"/>
      <c r="BD166" s="40"/>
      <c r="BE166" s="56" t="str">
        <f t="shared" ca="1" si="28"/>
        <v>NO PROCEDE</v>
      </c>
      <c r="BF166" s="37"/>
      <c r="BG166" s="45"/>
      <c r="BH166" s="37"/>
      <c r="BI166" s="36"/>
      <c r="BJ166" s="37"/>
      <c r="BK166" s="36"/>
      <c r="BL166" s="36"/>
      <c r="BM166" s="53" t="str">
        <f>IF(BJ166="","",WORKDAY(BJ166,5,FESTIVOS_CO!A:A))</f>
        <v/>
      </c>
      <c r="BN166" s="57" t="str">
        <f t="shared" ca="1" si="36"/>
        <v>NO PROCEDE</v>
      </c>
      <c r="BO166" s="54" t="str">
        <f t="shared" ca="1" si="37"/>
        <v>NO PROCEDE AVISO</v>
      </c>
      <c r="BP166" s="37"/>
      <c r="BQ166" s="53" t="str">
        <f>IF(BP166="","",WORKDAY(BP166,5,FESTIVOS_CO!A:A))</f>
        <v/>
      </c>
      <c r="BR166" s="37"/>
      <c r="BS166" s="36"/>
      <c r="BT166" s="38"/>
      <c r="BU166" s="58" t="e">
        <f>VLOOKUP(BT166,Hoja2!$C:$D,2,0)</f>
        <v>#N/A</v>
      </c>
      <c r="BV166" s="80" t="str">
        <f>IF(
AND(AO166="",BD166="",BQ166=""),
"EN PROCESO NOTIFICACION / COMUNICACION",
IF(
BT166="",
"NO APLICA",
IF(
BU166=60,
IF(AO166&lt;&gt;"",AO166,IF(BD166&lt;&gt;"",BD166,BQ166))+60,
WORKDAY(
IF(AO166&lt;&gt;"",AO166,IF(BD166&lt;&gt;"",BD166,BQ166)),
BU166,
FESTIVOS_CO!A:A
)
)
))</f>
        <v>NO APLICA</v>
      </c>
      <c r="BW166" s="44"/>
      <c r="BX166" s="53"/>
      <c r="BY166" s="45"/>
      <c r="BZ166" s="37"/>
      <c r="CA166" s="54" t="str">
        <f t="shared" si="38"/>
        <v>PENDIENTE EJECUTORIA</v>
      </c>
      <c r="CB166" s="59" t="str">
        <f t="shared" si="29"/>
        <v/>
      </c>
      <c r="CC166" s="36"/>
      <c r="CD166" s="40"/>
      <c r="CE166" s="46"/>
      <c r="CF166" s="40"/>
      <c r="CG166" s="40"/>
      <c r="CH166" s="40"/>
      <c r="CI166" s="36"/>
      <c r="CJ166" s="47"/>
      <c r="CK166" s="40"/>
      <c r="CL166" s="40"/>
      <c r="CM166" s="40"/>
      <c r="CN166" s="40"/>
    </row>
    <row r="167" spans="1:92" ht="42.75" hidden="1">
      <c r="A167" s="49" t="str">
        <f t="shared" ca="1" si="31"/>
        <v>PENDIENTE EJECUTORIA</v>
      </c>
      <c r="B167" s="58" t="s">
        <v>152</v>
      </c>
      <c r="C167" s="37">
        <v>46043</v>
      </c>
      <c r="D167" s="37"/>
      <c r="E167" s="49" t="str">
        <f t="shared" si="32"/>
        <v>NOTIFICACIÓN ELECTRÓNICA</v>
      </c>
      <c r="F167" s="141">
        <f t="shared" si="33"/>
        <v>46043</v>
      </c>
      <c r="G167" s="49">
        <f t="shared" si="34"/>
        <v>0</v>
      </c>
      <c r="H167" s="51" t="str">
        <f ca="1">IF(
L167="",
"",
IF(
NETWORKDAYS(L167,IF(M167&lt;&gt;"",M167,TODAY()),FESTIVOS_CO!A:A)&gt;2,
"VENCIDO",
IF(
NETWORKDAYS(L167,IF(M167&lt;&gt;"",M167,TODAY()),FESTIVOS_CO!A:A)=2,
"ALERTA",
"A TIEMPO"
)))</f>
        <v>A TIEMPO</v>
      </c>
      <c r="I167" s="36" t="s">
        <v>638</v>
      </c>
      <c r="J167" s="36" t="s">
        <v>1010</v>
      </c>
      <c r="K167" s="37">
        <v>46042</v>
      </c>
      <c r="L167" s="50">
        <v>46043</v>
      </c>
      <c r="M167" s="37">
        <v>46043</v>
      </c>
      <c r="N167" s="52"/>
      <c r="O167" s="52"/>
      <c r="P167" s="36"/>
      <c r="Q167" s="36" t="s">
        <v>99</v>
      </c>
      <c r="R167" s="40"/>
      <c r="S167" s="36"/>
      <c r="T167" s="40"/>
      <c r="U167" s="40"/>
      <c r="V167" s="58" t="s">
        <v>1011</v>
      </c>
      <c r="W167" s="37">
        <v>45933</v>
      </c>
      <c r="X167" s="37"/>
      <c r="Y167" s="36">
        <v>900581703</v>
      </c>
      <c r="Z167" s="38" t="s">
        <v>176</v>
      </c>
      <c r="AA167" s="36" t="s">
        <v>103</v>
      </c>
      <c r="AB167" s="36" t="s">
        <v>972</v>
      </c>
      <c r="AC167" s="100" t="s">
        <v>105</v>
      </c>
      <c r="AD167" s="36" t="s">
        <v>106</v>
      </c>
      <c r="AE167" s="36" t="s">
        <v>1012</v>
      </c>
      <c r="AF167" s="36" t="s">
        <v>108</v>
      </c>
      <c r="AG167" s="41" t="s">
        <v>109</v>
      </c>
      <c r="AH167" s="42"/>
      <c r="AI167" s="54" t="str">
        <f t="shared" ca="1" si="35"/>
        <v>NOTIFICACIÓN ELECTRÓNICA EFECTIVA</v>
      </c>
      <c r="AJ167" s="37" t="s">
        <v>99</v>
      </c>
      <c r="AK167" s="145">
        <v>46043</v>
      </c>
      <c r="AL167" s="144" t="s">
        <v>99</v>
      </c>
      <c r="AM167" s="146">
        <f>IF(AK167="","",WORKDAY(AK167,5,FESTIVOS_CO!A:A))</f>
        <v>46050</v>
      </c>
      <c r="AN167" s="37" t="s">
        <v>99</v>
      </c>
      <c r="AO167" s="37">
        <v>46043</v>
      </c>
      <c r="AP167" s="54" t="str">
        <f t="shared" ca="1" si="30"/>
        <v>NO PROCEDE CITACION</v>
      </c>
      <c r="AQ167" s="36"/>
      <c r="AR167" s="43"/>
      <c r="AS167" s="37"/>
      <c r="AT167" s="36"/>
      <c r="AU167" s="37"/>
      <c r="AV167" s="36"/>
      <c r="AW167" s="36"/>
      <c r="AX167" s="37"/>
      <c r="AY167" s="140" t="str">
        <f>IF(AU167="","",WORKDAY(AU167,5,FESTIVOS_CO!A:A))</f>
        <v/>
      </c>
      <c r="AZ167" s="54" t="str">
        <f t="shared" ca="1" si="39"/>
        <v>NO PROCEDE</v>
      </c>
      <c r="BA167" s="55" t="str">
        <f>IF(AX167="","",WORKDAY(AX167,5,FESTIVOS_CO!A:A))</f>
        <v/>
      </c>
      <c r="BB167" s="39"/>
      <c r="BC167" s="40"/>
      <c r="BD167" s="40"/>
      <c r="BE167" s="56" t="str">
        <f t="shared" ref="BE167:BE230" ca="1" si="40">IF(AZ167="NO PROCEDE",
"NO PROCEDE",IF(OR(AZ167="HACER AVISO",BB167="NO"),
"HACER AVISO",
"NO APLICA"))</f>
        <v>NO PROCEDE</v>
      </c>
      <c r="BF167" s="37"/>
      <c r="BG167" s="45"/>
      <c r="BH167" s="37"/>
      <c r="BI167" s="36"/>
      <c r="BJ167" s="37"/>
      <c r="BK167" s="36"/>
      <c r="BL167" s="36"/>
      <c r="BM167" s="53" t="str">
        <f>IF(BJ167="","",WORKDAY(BJ167,5,FESTIVOS_CO!A:A))</f>
        <v/>
      </c>
      <c r="BN167" s="57" t="str">
        <f t="shared" ca="1" si="36"/>
        <v>NO PROCEDE</v>
      </c>
      <c r="BO167" s="54" t="str">
        <f t="shared" ca="1" si="37"/>
        <v>NO PROCEDE AVISO</v>
      </c>
      <c r="BP167" s="37"/>
      <c r="BQ167" s="53" t="str">
        <f>IF(BP167="","",WORKDAY(BP167,5,FESTIVOS_CO!A:A))</f>
        <v/>
      </c>
      <c r="BR167" s="37"/>
      <c r="BS167" s="36"/>
      <c r="BT167" s="38"/>
      <c r="BU167" s="58" t="e">
        <f>VLOOKUP(BT167,Hoja2!$C:$D,2,0)</f>
        <v>#N/A</v>
      </c>
      <c r="BV167" s="80" t="str">
        <f>IF(
AND(AO167="",BD167="",BQ167=""),
"EN PROCESO NOTIFICACION / COMUNICACION",
IF(
BT167="",
"NO APLICA",
IF(
BU167=60,
IF(AO167&lt;&gt;"",AO167,IF(BD167&lt;&gt;"",BD167,BQ167))+60,
WORKDAY(
IF(AO167&lt;&gt;"",AO167,IF(BD167&lt;&gt;"",BD167,BQ167)),
BU167,
FESTIVOS_CO!A:A
)
)
))</f>
        <v>NO APLICA</v>
      </c>
      <c r="BW167" s="44"/>
      <c r="BX167" s="53"/>
      <c r="BY167" s="45"/>
      <c r="BZ167" s="37"/>
      <c r="CA167" s="54" t="str">
        <f t="shared" si="38"/>
        <v>PENDIENTE EJECUTORIA</v>
      </c>
      <c r="CB167" s="59" t="str">
        <f t="shared" ref="CB167:CB230" si="41">IF(CC167="NO",
"NO APLICA",
IF(CC167="SI",
IF(COUNTBLANK(CC167:CH167)&gt;0,
"PENDIENTE MEMORANDO",
"MEMORANDOS ENVIADOS"
),
IF(CI167="NO",
"NO APLICA",
IF(CI167="SI",
IF(COUNTBLANK(CJ167:CN167)&gt;0,
"PENDIENTES OFICIOS",
"OFICIOS ENVIADOS"
),
""
)
)
))</f>
        <v/>
      </c>
      <c r="CC167" s="36"/>
      <c r="CD167" s="40"/>
      <c r="CE167" s="46"/>
      <c r="CF167" s="40"/>
      <c r="CG167" s="40"/>
      <c r="CH167" s="40"/>
      <c r="CI167" s="36"/>
      <c r="CJ167" s="47"/>
      <c r="CK167" s="40"/>
      <c r="CL167" s="40"/>
      <c r="CM167" s="40"/>
      <c r="CN167" s="40"/>
    </row>
    <row r="168" spans="1:92" ht="42.75" hidden="1">
      <c r="A168" s="49" t="e">
        <f t="shared" ca="1" si="31"/>
        <v>#VALUE!</v>
      </c>
      <c r="B168" s="58" t="s">
        <v>152</v>
      </c>
      <c r="C168" s="37">
        <v>46043</v>
      </c>
      <c r="D168" s="37"/>
      <c r="E168" s="49" t="str">
        <f t="shared" si="32"/>
        <v>PENDIENTE NOTIFICACIÓN</v>
      </c>
      <c r="F168" s="141" t="str">
        <f t="shared" si="33"/>
        <v>PENDIENTE NOTIFICACIÓN</v>
      </c>
      <c r="G168" s="49" t="str">
        <f t="shared" si="34"/>
        <v/>
      </c>
      <c r="H168" s="51" t="str">
        <f ca="1">IF(
L168="",
"",
IF(
NETWORKDAYS(L168,IF(M168&lt;&gt;"",M168,TODAY()),FESTIVOS_CO!A:A)&gt;2,
"VENCIDO",
IF(
NETWORKDAYS(L168,IF(M168&lt;&gt;"",M168,TODAY()),FESTIVOS_CO!A:A)=2,
"ALERTA",
"A TIEMPO"
)))</f>
        <v>A TIEMPO</v>
      </c>
      <c r="I168" s="40"/>
      <c r="J168" s="36" t="s">
        <v>1013</v>
      </c>
      <c r="K168" s="37">
        <v>46042</v>
      </c>
      <c r="L168" s="50">
        <v>46043</v>
      </c>
      <c r="M168" s="37">
        <v>46043</v>
      </c>
      <c r="N168" s="52"/>
      <c r="O168" s="52"/>
      <c r="P168" s="36"/>
      <c r="Q168" s="36" t="s">
        <v>99</v>
      </c>
      <c r="R168" s="40"/>
      <c r="S168" s="36"/>
      <c r="T168" s="40"/>
      <c r="U168" s="40"/>
      <c r="V168" s="58" t="s">
        <v>1014</v>
      </c>
      <c r="W168" s="37">
        <v>45933</v>
      </c>
      <c r="X168" s="37"/>
      <c r="Y168" s="36">
        <v>900581703</v>
      </c>
      <c r="Z168" s="38" t="s">
        <v>176</v>
      </c>
      <c r="AA168" s="36" t="s">
        <v>103</v>
      </c>
      <c r="AB168" s="36" t="s">
        <v>972</v>
      </c>
      <c r="AC168" s="100" t="s">
        <v>105</v>
      </c>
      <c r="AD168" s="36" t="s">
        <v>106</v>
      </c>
      <c r="AE168" s="38" t="s">
        <v>1015</v>
      </c>
      <c r="AF168" s="36" t="s">
        <v>108</v>
      </c>
      <c r="AG168" s="41" t="s">
        <v>109</v>
      </c>
      <c r="AH168" s="42"/>
      <c r="AI168" s="54" t="e">
        <f t="shared" ca="1" si="35"/>
        <v>#VALUE!</v>
      </c>
      <c r="AJ168" s="37" t="s">
        <v>99</v>
      </c>
      <c r="AK168" s="145">
        <v>46043</v>
      </c>
      <c r="AL168" s="144" t="s">
        <v>99</v>
      </c>
      <c r="AM168" s="146">
        <f>IF(AK168="","",WORKDAY(AK168,5,FESTIVOS_CO!A:A))</f>
        <v>46050</v>
      </c>
      <c r="AN168" s="37"/>
      <c r="AO168" s="37"/>
      <c r="AP168" s="54" t="str">
        <f t="shared" ref="AP168:AP231" ca="1" si="42">IF(
ISNUMBER(SEARCH("PENDIENTE",UPPER(AI168))),
"NO APLICA",
IF(
COUNTBLANK(AJ168:AL168)=COUNTA(AJ168:AL168),
"NO APLICA",
IF(
UPPER(AN168)="SI",
"NO PROCEDE CITACION",
"NOTIFICAR POR CITACION"
)
)
)</f>
        <v>NOTIFICAR POR CITACION</v>
      </c>
      <c r="AQ168" s="36"/>
      <c r="AR168" s="43"/>
      <c r="AS168" s="37"/>
      <c r="AT168" s="36"/>
      <c r="AU168" s="37"/>
      <c r="AV168" s="36"/>
      <c r="AW168" s="36"/>
      <c r="AX168" s="37"/>
      <c r="AY168" s="140" t="str">
        <f>IF(AU168="","",WORKDAY(AU168,5,FESTIVOS_CO!A:A))</f>
        <v/>
      </c>
      <c r="AZ168" s="54" t="str">
        <f t="shared" ca="1" si="39"/>
        <v>PENDIENTE GESTIONAR CITACIÓN</v>
      </c>
      <c r="BA168" s="55" t="str">
        <f>IF(AX168="","",WORKDAY(AX168,5,FESTIVOS_CO!A:A))</f>
        <v/>
      </c>
      <c r="BB168" s="39"/>
      <c r="BC168" s="40"/>
      <c r="BD168" s="40"/>
      <c r="BE168" s="56" t="str">
        <f t="shared" ca="1" si="40"/>
        <v>NO APLICA</v>
      </c>
      <c r="BF168" s="37"/>
      <c r="BG168" s="45"/>
      <c r="BH168" s="37"/>
      <c r="BI168" s="36"/>
      <c r="BJ168" s="37"/>
      <c r="BK168" s="36"/>
      <c r="BL168" s="36"/>
      <c r="BM168" s="53" t="str">
        <f>IF(BJ168="","",WORKDAY(BJ168,5,FESTIVOS_CO!A:A))</f>
        <v/>
      </c>
      <c r="BN168" s="57" t="str">
        <f t="shared" ca="1" si="36"/>
        <v>PENDIENTE HACER AVISO</v>
      </c>
      <c r="BO168" s="54" t="str">
        <f t="shared" ca="1" si="37"/>
        <v>EN TRÁMITE NOTIF. POR AVISO</v>
      </c>
      <c r="BP168" s="37"/>
      <c r="BQ168" s="53" t="str">
        <f>IF(BP168="","",WORKDAY(BP168,5,FESTIVOS_CO!A:A))</f>
        <v/>
      </c>
      <c r="BR168" s="37"/>
      <c r="BS168" s="36"/>
      <c r="BT168" s="38"/>
      <c r="BU168" s="58" t="e">
        <f>VLOOKUP(BT168,Hoja2!$C:$D,2,0)</f>
        <v>#N/A</v>
      </c>
      <c r="BV168" s="80" t="str">
        <f>IF(
AND(AO168="",BD168="",BQ168=""),
"EN PROCESO NOTIFICACION / COMUNICACION",
IF(
BT168="",
"NO APLICA",
IF(
BU168=60,
IF(AO168&lt;&gt;"",AO168,IF(BD168&lt;&gt;"",BD168,BQ168))+60,
WORKDAY(
IF(AO168&lt;&gt;"",AO168,IF(BD168&lt;&gt;"",BD168,BQ168)),
BU168,
FESTIVOS_CO!A:A
)
)
))</f>
        <v>EN PROCESO NOTIFICACION / COMUNICACION</v>
      </c>
      <c r="BW168" s="44"/>
      <c r="BX168" s="53"/>
      <c r="BY168" s="45"/>
      <c r="BZ168" s="37"/>
      <c r="CA168" s="54" t="str">
        <f t="shared" si="38"/>
        <v>PENDIENTE EJECUTORIA</v>
      </c>
      <c r="CB168" s="59" t="str">
        <f t="shared" si="41"/>
        <v/>
      </c>
      <c r="CC168" s="36"/>
      <c r="CD168" s="40"/>
      <c r="CE168" s="46"/>
      <c r="CF168" s="40"/>
      <c r="CG168" s="40"/>
      <c r="CH168" s="40"/>
      <c r="CI168" s="36"/>
      <c r="CJ168" s="47"/>
      <c r="CK168" s="40"/>
      <c r="CL168" s="40"/>
      <c r="CM168" s="40"/>
      <c r="CN168" s="40"/>
    </row>
    <row r="169" spans="1:92" ht="28.5" hidden="1">
      <c r="A169" s="49" t="str">
        <f t="shared" ca="1" si="31"/>
        <v>PENDIENTE HACER EJECUTORIA</v>
      </c>
      <c r="B169" s="58" t="s">
        <v>389</v>
      </c>
      <c r="C169" s="37">
        <v>46050</v>
      </c>
      <c r="D169" s="37"/>
      <c r="E169" s="49" t="str">
        <f t="shared" si="32"/>
        <v>NOTIFICACIÓN ELECTRÓNICA</v>
      </c>
      <c r="F169" s="141">
        <f t="shared" si="33"/>
        <v>46051</v>
      </c>
      <c r="G169" s="49">
        <f t="shared" si="34"/>
        <v>1</v>
      </c>
      <c r="H169" s="51" t="str">
        <f ca="1">IF(
L169="",
"",
IF(
NETWORKDAYS(L169,IF(M169&lt;&gt;"",M169,TODAY()),FESTIVOS_CO!A:A)&gt;2,
"VENCIDO",
IF(
NETWORKDAYS(L169,IF(M169&lt;&gt;"",M169,TODAY()),FESTIVOS_CO!A:A)=2,
"ALERTA",
"A TIEMPO"
)))</f>
        <v>VENCIDO</v>
      </c>
      <c r="I169" s="62" t="s">
        <v>1016</v>
      </c>
      <c r="J169" s="36" t="s">
        <v>1017</v>
      </c>
      <c r="K169" s="37">
        <v>46042</v>
      </c>
      <c r="L169" s="50">
        <v>46043</v>
      </c>
      <c r="M169" s="37">
        <v>46050</v>
      </c>
      <c r="N169" s="52"/>
      <c r="O169" s="52"/>
      <c r="P169" s="36"/>
      <c r="Q169" s="36" t="s">
        <v>99</v>
      </c>
      <c r="R169" s="40"/>
      <c r="S169" s="36"/>
      <c r="T169" s="40"/>
      <c r="U169" s="62" t="s">
        <v>100</v>
      </c>
      <c r="V169" s="81" t="s">
        <v>1018</v>
      </c>
      <c r="W169" s="63">
        <v>45933</v>
      </c>
      <c r="X169" s="63"/>
      <c r="Y169" s="65">
        <v>900581703</v>
      </c>
      <c r="Z169" s="38" t="str">
        <f>IFERROR(VLOOKUP(Y169,DIRECTORIO!A:B,2,FALSE),"")</f>
        <v>NEOSTAR SEGURIDAD DE COLOMBIA LTDA</v>
      </c>
      <c r="AA169" s="40" t="s">
        <v>849</v>
      </c>
      <c r="AB169" s="40" t="s">
        <v>268</v>
      </c>
      <c r="AC169" s="64" t="s">
        <v>850</v>
      </c>
      <c r="AD169" s="40" t="s">
        <v>106</v>
      </c>
      <c r="AE169" s="40" t="s">
        <v>1019</v>
      </c>
      <c r="AF169" s="40" t="s">
        <v>108</v>
      </c>
      <c r="AG169" s="41" t="s">
        <v>109</v>
      </c>
      <c r="AH169" s="42"/>
      <c r="AI169" s="54" t="str">
        <f t="shared" ca="1" si="35"/>
        <v>NOTIFICACIÓN ELECTRÓNICA EFECTIVA</v>
      </c>
      <c r="AJ169" s="37" t="s">
        <v>99</v>
      </c>
      <c r="AK169" s="37">
        <v>46050</v>
      </c>
      <c r="AL169" s="148" t="s">
        <v>99</v>
      </c>
      <c r="AM169" s="53">
        <f>IF(AK169="","",WORKDAY(AK169,5,FESTIVOS_CO!A:A))</f>
        <v>46057</v>
      </c>
      <c r="AN169" s="37" t="s">
        <v>99</v>
      </c>
      <c r="AO169" s="37">
        <v>46051</v>
      </c>
      <c r="AP169" s="54" t="str">
        <f t="shared" ca="1" si="42"/>
        <v>NO PROCEDE CITACION</v>
      </c>
      <c r="AQ169" s="36"/>
      <c r="AR169" s="43"/>
      <c r="AS169" s="37"/>
      <c r="AT169" s="36"/>
      <c r="AU169" s="37"/>
      <c r="AV169" s="36"/>
      <c r="AW169" s="36"/>
      <c r="AX169" s="37"/>
      <c r="AY169" s="140" t="str">
        <f>IF(AU169="","",WORKDAY(AU169,5,FESTIVOS_CO!A:A))</f>
        <v/>
      </c>
      <c r="AZ169" s="54" t="str">
        <f t="shared" ca="1" si="39"/>
        <v>NO PROCEDE</v>
      </c>
      <c r="BA169" s="55" t="str">
        <f>IF(AX169="","",WORKDAY(AX169,5,FESTIVOS_CO!A:A))</f>
        <v/>
      </c>
      <c r="BB169" s="39"/>
      <c r="BC169" s="40"/>
      <c r="BD169" s="40"/>
      <c r="BE169" s="56" t="str">
        <f t="shared" ca="1" si="40"/>
        <v>NO PROCEDE</v>
      </c>
      <c r="BF169" s="37"/>
      <c r="BG169" s="45"/>
      <c r="BH169" s="37"/>
      <c r="BI169" s="36"/>
      <c r="BJ169" s="37"/>
      <c r="BK169" s="36"/>
      <c r="BL169" s="36"/>
      <c r="BM169" s="53" t="str">
        <f>IF(BJ169="","",WORKDAY(BJ169,5,FESTIVOS_CO!A:A))</f>
        <v/>
      </c>
      <c r="BN169" s="57" t="str">
        <f t="shared" ca="1" si="36"/>
        <v>NO PROCEDE</v>
      </c>
      <c r="BO169" s="54" t="str">
        <f t="shared" ca="1" si="37"/>
        <v>NO PROCEDE AVISO</v>
      </c>
      <c r="BP169" s="37"/>
      <c r="BQ169" s="53" t="str">
        <f>IF(BP169="","",WORKDAY(BP169,5,FESTIVOS_CO!A:A))</f>
        <v/>
      </c>
      <c r="BR169" s="37"/>
      <c r="BS169" s="36" t="s">
        <v>99</v>
      </c>
      <c r="BT169" s="38" t="s">
        <v>228</v>
      </c>
      <c r="BU169" s="58">
        <f>VLOOKUP(BT169,Hoja2!$C:$D,2,0)</f>
        <v>10</v>
      </c>
      <c r="BV169" s="80">
        <f>IF(
AND(AO169="",BD169="",BQ169=""),
"EN PROCESO NOTIFICACION / COMUNICACION",
IF(
BT169="",
"NO APLICA",
IF(
BU169=60,
IF(AO169&lt;&gt;"",AO169,IF(BD169&lt;&gt;"",BD169,BQ169))+60,
WORKDAY(
IF(AO169&lt;&gt;"",AO169,IF(BD169&lt;&gt;"",BD169,BQ169)),
BU169,
FESTIVOS_CO!A:A
)
)
))</f>
        <v>46065</v>
      </c>
      <c r="BW169" s="36" t="s">
        <v>99</v>
      </c>
      <c r="BX169" s="53"/>
      <c r="BY169" s="45"/>
      <c r="BZ169" s="37"/>
      <c r="CA169" s="54" t="str">
        <f t="shared" si="38"/>
        <v>PENDIENTE HACER EJECUTORIA</v>
      </c>
      <c r="CB169" s="59" t="str">
        <f t="shared" si="41"/>
        <v/>
      </c>
      <c r="CC169" s="36"/>
      <c r="CD169" s="40"/>
      <c r="CE169" s="46"/>
      <c r="CF169" s="40"/>
      <c r="CG169" s="40"/>
      <c r="CH169" s="40"/>
      <c r="CI169" s="36"/>
      <c r="CJ169" s="47"/>
      <c r="CK169" s="40"/>
      <c r="CL169" s="40"/>
      <c r="CM169" s="40"/>
      <c r="CN169" s="40"/>
    </row>
    <row r="170" spans="1:92" ht="28.5" hidden="1">
      <c r="A170" s="49" t="str">
        <f t="shared" ca="1" si="31"/>
        <v>PENDIENTE HACER EJECUTORIA</v>
      </c>
      <c r="B170" s="58" t="s">
        <v>389</v>
      </c>
      <c r="C170" s="37">
        <v>46050</v>
      </c>
      <c r="D170" s="37"/>
      <c r="E170" s="49" t="str">
        <f t="shared" si="32"/>
        <v>NOTIFICACIÓN ELECTRÓNICA</v>
      </c>
      <c r="F170" s="141">
        <f t="shared" si="33"/>
        <v>46051</v>
      </c>
      <c r="G170" s="49">
        <f t="shared" si="34"/>
        <v>1</v>
      </c>
      <c r="H170" s="51" t="str">
        <f ca="1">IF(
L170="",
"",
IF(
NETWORKDAYS(L170,IF(M170&lt;&gt;"",M170,TODAY()),FESTIVOS_CO!A:A)&gt;2,
"VENCIDO",
IF(
NETWORKDAYS(L170,IF(M170&lt;&gt;"",M170,TODAY()),FESTIVOS_CO!A:A)=2,
"ALERTA",
"A TIEMPO"
)))</f>
        <v>VENCIDO</v>
      </c>
      <c r="I170" s="62" t="s">
        <v>1016</v>
      </c>
      <c r="J170" s="36" t="s">
        <v>1020</v>
      </c>
      <c r="K170" s="37">
        <v>46042</v>
      </c>
      <c r="L170" s="50">
        <v>46043</v>
      </c>
      <c r="M170" s="37">
        <v>46050</v>
      </c>
      <c r="N170" s="52"/>
      <c r="O170" s="52"/>
      <c r="P170" s="36"/>
      <c r="Q170" s="36" t="s">
        <v>99</v>
      </c>
      <c r="R170" s="40"/>
      <c r="S170" s="36"/>
      <c r="T170" s="40"/>
      <c r="U170" s="62" t="s">
        <v>100</v>
      </c>
      <c r="V170" s="81" t="s">
        <v>1021</v>
      </c>
      <c r="W170" s="63">
        <v>45933</v>
      </c>
      <c r="X170" s="63"/>
      <c r="Y170" s="40">
        <v>900581703</v>
      </c>
      <c r="Z170" s="38" t="str">
        <f>IFERROR(VLOOKUP(Y170,DIRECTORIO!A:B,2,FALSE),"")</f>
        <v>NEOSTAR SEGURIDAD DE COLOMBIA LTDA</v>
      </c>
      <c r="AA170" s="40" t="s">
        <v>849</v>
      </c>
      <c r="AB170" s="40" t="s">
        <v>268</v>
      </c>
      <c r="AC170" s="64" t="s">
        <v>850</v>
      </c>
      <c r="AD170" s="40" t="s">
        <v>106</v>
      </c>
      <c r="AE170" s="40" t="s">
        <v>1022</v>
      </c>
      <c r="AF170" s="40" t="s">
        <v>108</v>
      </c>
      <c r="AG170" s="41" t="s">
        <v>109</v>
      </c>
      <c r="AH170" s="42"/>
      <c r="AI170" s="54" t="str">
        <f t="shared" ca="1" si="35"/>
        <v>NOTIFICACIÓN ELECTRÓNICA EFECTIVA</v>
      </c>
      <c r="AJ170" s="37" t="s">
        <v>99</v>
      </c>
      <c r="AK170" s="37">
        <v>46050</v>
      </c>
      <c r="AL170" s="37" t="s">
        <v>99</v>
      </c>
      <c r="AM170" s="53">
        <f>IF(AK170="","",WORKDAY(AK170,5,FESTIVOS_CO!A:A))</f>
        <v>46057</v>
      </c>
      <c r="AN170" s="37" t="s">
        <v>99</v>
      </c>
      <c r="AO170" s="37">
        <v>46051</v>
      </c>
      <c r="AP170" s="54" t="str">
        <f t="shared" ca="1" si="42"/>
        <v>NO PROCEDE CITACION</v>
      </c>
      <c r="AQ170" s="36"/>
      <c r="AR170" s="43"/>
      <c r="AS170" s="37"/>
      <c r="AT170" s="36"/>
      <c r="AU170" s="37"/>
      <c r="AV170" s="36"/>
      <c r="AW170" s="36"/>
      <c r="AX170" s="37"/>
      <c r="AY170" s="140" t="str">
        <f>IF(AU170="","",WORKDAY(AU170,5,FESTIVOS_CO!A:A))</f>
        <v/>
      </c>
      <c r="AZ170" s="54" t="str">
        <f t="shared" ca="1" si="39"/>
        <v>NO PROCEDE</v>
      </c>
      <c r="BA170" s="55" t="str">
        <f>IF(AX170="","",WORKDAY(AX170,5,FESTIVOS_CO!A:A))</f>
        <v/>
      </c>
      <c r="BB170" s="39"/>
      <c r="BC170" s="40"/>
      <c r="BD170" s="40"/>
      <c r="BE170" s="56" t="str">
        <f t="shared" ca="1" si="40"/>
        <v>NO PROCEDE</v>
      </c>
      <c r="BF170" s="37"/>
      <c r="BG170" s="45"/>
      <c r="BH170" s="37"/>
      <c r="BI170" s="36"/>
      <c r="BJ170" s="37"/>
      <c r="BK170" s="36"/>
      <c r="BL170" s="36"/>
      <c r="BM170" s="53" t="str">
        <f>IF(BJ170="","",WORKDAY(BJ170,5,FESTIVOS_CO!A:A))</f>
        <v/>
      </c>
      <c r="BN170" s="57" t="str">
        <f t="shared" ca="1" si="36"/>
        <v>NO PROCEDE</v>
      </c>
      <c r="BO170" s="54" t="str">
        <f t="shared" ca="1" si="37"/>
        <v>NO PROCEDE AVISO</v>
      </c>
      <c r="BP170" s="37"/>
      <c r="BQ170" s="53" t="str">
        <f>IF(BP170="","",WORKDAY(BP170,5,FESTIVOS_CO!A:A))</f>
        <v/>
      </c>
      <c r="BR170" s="37"/>
      <c r="BS170" s="36" t="s">
        <v>99</v>
      </c>
      <c r="BT170" s="38" t="s">
        <v>228</v>
      </c>
      <c r="BU170" s="58">
        <f>VLOOKUP(BT170,Hoja2!$C:$D,2,0)</f>
        <v>10</v>
      </c>
      <c r="BV170" s="80">
        <f>IF(
AND(AO170="",BD170="",BQ170=""),
"EN PROCESO NOTIFICACION / COMUNICACION",
IF(
BT170="",
"NO APLICA",
IF(
BU170=60,
IF(AO170&lt;&gt;"",AO170,IF(BD170&lt;&gt;"",BD170,BQ170))+60,
WORKDAY(
IF(AO170&lt;&gt;"",AO170,IF(BD170&lt;&gt;"",BD170,BQ170)),
BU170,
FESTIVOS_CO!A:A
)
)
))</f>
        <v>46065</v>
      </c>
      <c r="BW170" s="36" t="s">
        <v>99</v>
      </c>
      <c r="BX170" s="53"/>
      <c r="BY170" s="45"/>
      <c r="BZ170" s="37"/>
      <c r="CA170" s="54" t="str">
        <f t="shared" si="38"/>
        <v>PENDIENTE HACER EJECUTORIA</v>
      </c>
      <c r="CB170" s="59" t="str">
        <f t="shared" si="41"/>
        <v/>
      </c>
      <c r="CC170" s="36"/>
      <c r="CD170" s="40"/>
      <c r="CE170" s="46"/>
      <c r="CF170" s="40"/>
      <c r="CG170" s="40"/>
      <c r="CH170" s="40"/>
      <c r="CI170" s="36"/>
      <c r="CJ170" s="47"/>
      <c r="CK170" s="40"/>
      <c r="CL170" s="40"/>
      <c r="CM170" s="40"/>
      <c r="CN170" s="40"/>
    </row>
    <row r="171" spans="1:92" ht="28.5" hidden="1">
      <c r="A171" s="49" t="str">
        <f t="shared" ca="1" si="31"/>
        <v>PENDIENTE HACER EJECUTORIA</v>
      </c>
      <c r="B171" s="58" t="s">
        <v>389</v>
      </c>
      <c r="C171" s="37">
        <v>46050</v>
      </c>
      <c r="D171" s="37"/>
      <c r="E171" s="49" t="str">
        <f t="shared" si="32"/>
        <v>NOTIFICACIÓN ELECTRÓNICA</v>
      </c>
      <c r="F171" s="141">
        <f t="shared" si="33"/>
        <v>46051</v>
      </c>
      <c r="G171" s="49">
        <f t="shared" si="34"/>
        <v>1</v>
      </c>
      <c r="H171" s="51" t="str">
        <f ca="1">IF(
L171="",
"",
IF(
NETWORKDAYS(L171,IF(M171&lt;&gt;"",M171,TODAY()),FESTIVOS_CO!A:A)&gt;2,
"VENCIDO",
IF(
NETWORKDAYS(L171,IF(M171&lt;&gt;"",M171,TODAY()),FESTIVOS_CO!A:A)=2,
"ALERTA",
"A TIEMPO"
)))</f>
        <v>VENCIDO</v>
      </c>
      <c r="I171" s="62" t="s">
        <v>1016</v>
      </c>
      <c r="J171" s="36" t="s">
        <v>1023</v>
      </c>
      <c r="K171" s="37">
        <v>46042</v>
      </c>
      <c r="L171" s="50">
        <v>46043</v>
      </c>
      <c r="M171" s="37">
        <v>46050</v>
      </c>
      <c r="N171" s="52"/>
      <c r="O171" s="52"/>
      <c r="P171" s="36"/>
      <c r="Q171" s="36" t="s">
        <v>99</v>
      </c>
      <c r="R171" s="40"/>
      <c r="S171" s="36"/>
      <c r="T171" s="40"/>
      <c r="U171" s="62" t="s">
        <v>100</v>
      </c>
      <c r="V171" s="81" t="s">
        <v>1024</v>
      </c>
      <c r="W171" s="63">
        <v>45933</v>
      </c>
      <c r="X171" s="63"/>
      <c r="Y171" s="40">
        <v>900581703</v>
      </c>
      <c r="Z171" s="38" t="str">
        <f>IFERROR(VLOOKUP(Y171,DIRECTORIO!A:B,2,FALSE),"")</f>
        <v>NEOSTAR SEGURIDAD DE COLOMBIA LTDA</v>
      </c>
      <c r="AA171" s="40" t="s">
        <v>849</v>
      </c>
      <c r="AB171" s="40" t="s">
        <v>268</v>
      </c>
      <c r="AC171" s="64" t="s">
        <v>850</v>
      </c>
      <c r="AD171" s="40" t="s">
        <v>106</v>
      </c>
      <c r="AE171" s="40" t="s">
        <v>1025</v>
      </c>
      <c r="AF171" s="40" t="s">
        <v>108</v>
      </c>
      <c r="AG171" s="41" t="s">
        <v>109</v>
      </c>
      <c r="AH171" s="42"/>
      <c r="AI171" s="54" t="str">
        <f t="shared" ca="1" si="35"/>
        <v>NOTIFICACIÓN ELECTRÓNICA EFECTIVA</v>
      </c>
      <c r="AJ171" s="37" t="s">
        <v>99</v>
      </c>
      <c r="AK171" s="37">
        <v>46050</v>
      </c>
      <c r="AL171" s="37" t="s">
        <v>99</v>
      </c>
      <c r="AM171" s="53">
        <f>IF(AK171="","",WORKDAY(AK171,5,FESTIVOS_CO!A:A))</f>
        <v>46057</v>
      </c>
      <c r="AN171" s="37" t="s">
        <v>99</v>
      </c>
      <c r="AO171" s="37">
        <v>46051</v>
      </c>
      <c r="AP171" s="54" t="str">
        <f t="shared" ca="1" si="42"/>
        <v>NO PROCEDE CITACION</v>
      </c>
      <c r="AQ171" s="36"/>
      <c r="AR171" s="43"/>
      <c r="AS171" s="37"/>
      <c r="AT171" s="36"/>
      <c r="AU171" s="37"/>
      <c r="AV171" s="36"/>
      <c r="AW171" s="36"/>
      <c r="AX171" s="37"/>
      <c r="AY171" s="140" t="str">
        <f>IF(AU171="","",WORKDAY(AU171,5,FESTIVOS_CO!A:A))</f>
        <v/>
      </c>
      <c r="AZ171" s="54" t="str">
        <f t="shared" ca="1" si="39"/>
        <v>NO PROCEDE</v>
      </c>
      <c r="BA171" s="55" t="str">
        <f>IF(AX171="","",WORKDAY(AX171,5,FESTIVOS_CO!A:A))</f>
        <v/>
      </c>
      <c r="BB171" s="39"/>
      <c r="BC171" s="40"/>
      <c r="BD171" s="40"/>
      <c r="BE171" s="56" t="str">
        <f t="shared" ca="1" si="40"/>
        <v>NO PROCEDE</v>
      </c>
      <c r="BF171" s="37"/>
      <c r="BG171" s="45"/>
      <c r="BH171" s="37"/>
      <c r="BI171" s="36"/>
      <c r="BJ171" s="37"/>
      <c r="BK171" s="36"/>
      <c r="BL171" s="36"/>
      <c r="BM171" s="53" t="str">
        <f>IF(BJ171="","",WORKDAY(BJ171,5,FESTIVOS_CO!A:A))</f>
        <v/>
      </c>
      <c r="BN171" s="57" t="str">
        <f t="shared" ca="1" si="36"/>
        <v>NO PROCEDE</v>
      </c>
      <c r="BO171" s="54" t="str">
        <f t="shared" ca="1" si="37"/>
        <v>NO PROCEDE AVISO</v>
      </c>
      <c r="BP171" s="37"/>
      <c r="BQ171" s="53" t="str">
        <f>IF(BP171="","",WORKDAY(BP171,5,FESTIVOS_CO!A:A))</f>
        <v/>
      </c>
      <c r="BR171" s="37"/>
      <c r="BS171" s="36" t="s">
        <v>99</v>
      </c>
      <c r="BT171" s="38" t="s">
        <v>228</v>
      </c>
      <c r="BU171" s="58">
        <f>VLOOKUP(BT171,Hoja2!$C:$D,2,0)</f>
        <v>10</v>
      </c>
      <c r="BV171" s="80">
        <f>IF(
AND(AO171="",BD171="",BQ171=""),
"EN PROCESO NOTIFICACION / COMUNICACION",
IF(
BT171="",
"NO APLICA",
IF(
BU171=60,
IF(AO171&lt;&gt;"",AO171,IF(BD171&lt;&gt;"",BD171,BQ171))+60,
WORKDAY(
IF(AO171&lt;&gt;"",AO171,IF(BD171&lt;&gt;"",BD171,BQ171)),
BU171,
FESTIVOS_CO!A:A
)
)
))</f>
        <v>46065</v>
      </c>
      <c r="BW171" s="36" t="s">
        <v>99</v>
      </c>
      <c r="BX171" s="53"/>
      <c r="BY171" s="45"/>
      <c r="BZ171" s="37"/>
      <c r="CA171" s="54" t="str">
        <f t="shared" si="38"/>
        <v>PENDIENTE HACER EJECUTORIA</v>
      </c>
      <c r="CB171" s="59" t="str">
        <f t="shared" si="41"/>
        <v/>
      </c>
      <c r="CC171" s="36"/>
      <c r="CD171" s="40"/>
      <c r="CE171" s="46"/>
      <c r="CF171" s="40"/>
      <c r="CG171" s="40"/>
      <c r="CH171" s="40"/>
      <c r="CI171" s="36"/>
      <c r="CJ171" s="47"/>
      <c r="CK171" s="40"/>
      <c r="CL171" s="40"/>
      <c r="CM171" s="40"/>
      <c r="CN171" s="40"/>
    </row>
    <row r="172" spans="1:92" ht="28.5" hidden="1">
      <c r="A172" s="49" t="str">
        <f t="shared" ca="1" si="31"/>
        <v>PENDIENTE HACER EJECUTORIA</v>
      </c>
      <c r="B172" s="58" t="s">
        <v>389</v>
      </c>
      <c r="C172" s="37">
        <v>46050</v>
      </c>
      <c r="D172" s="37"/>
      <c r="E172" s="49" t="str">
        <f t="shared" si="32"/>
        <v>NOTIFICACIÓN ELECTRÓNICA</v>
      </c>
      <c r="F172" s="141">
        <f t="shared" si="33"/>
        <v>46051</v>
      </c>
      <c r="G172" s="49">
        <f t="shared" si="34"/>
        <v>1</v>
      </c>
      <c r="H172" s="51" t="str">
        <f ca="1">IF(
L172="",
"",
IF(
NETWORKDAYS(L172,IF(M172&lt;&gt;"",M172,TODAY()),FESTIVOS_CO!A:A)&gt;2,
"VENCIDO",
IF(
NETWORKDAYS(L172,IF(M172&lt;&gt;"",M172,TODAY()),FESTIVOS_CO!A:A)=2,
"ALERTA",
"A TIEMPO"
)))</f>
        <v>VENCIDO</v>
      </c>
      <c r="I172" s="62" t="s">
        <v>1016</v>
      </c>
      <c r="J172" s="36" t="s">
        <v>1026</v>
      </c>
      <c r="K172" s="37">
        <v>46042</v>
      </c>
      <c r="L172" s="50">
        <v>46043</v>
      </c>
      <c r="M172" s="37">
        <v>46050</v>
      </c>
      <c r="N172" s="52"/>
      <c r="O172" s="52"/>
      <c r="P172" s="36"/>
      <c r="Q172" s="36" t="s">
        <v>99</v>
      </c>
      <c r="R172" s="40"/>
      <c r="S172" s="36"/>
      <c r="T172" s="40"/>
      <c r="U172" s="62" t="s">
        <v>100</v>
      </c>
      <c r="V172" s="81" t="s">
        <v>1027</v>
      </c>
      <c r="W172" s="63">
        <v>45933</v>
      </c>
      <c r="X172" s="63"/>
      <c r="Y172" s="40">
        <v>900581703</v>
      </c>
      <c r="Z172" s="38" t="str">
        <f>IFERROR(VLOOKUP(Y172,DIRECTORIO!A:B,2,FALSE),"")</f>
        <v>NEOSTAR SEGURIDAD DE COLOMBIA LTDA</v>
      </c>
      <c r="AA172" s="40" t="s">
        <v>849</v>
      </c>
      <c r="AB172" s="40" t="s">
        <v>268</v>
      </c>
      <c r="AC172" s="64" t="s">
        <v>850</v>
      </c>
      <c r="AD172" s="40" t="s">
        <v>106</v>
      </c>
      <c r="AE172" s="40" t="s">
        <v>1028</v>
      </c>
      <c r="AF172" s="40" t="s">
        <v>108</v>
      </c>
      <c r="AG172" s="41" t="s">
        <v>109</v>
      </c>
      <c r="AH172" s="42"/>
      <c r="AI172" s="54" t="str">
        <f t="shared" ca="1" si="35"/>
        <v>NOTIFICACIÓN ELECTRÓNICA EFECTIVA</v>
      </c>
      <c r="AJ172" s="37" t="s">
        <v>99</v>
      </c>
      <c r="AK172" s="37">
        <v>46050</v>
      </c>
      <c r="AL172" s="37" t="s">
        <v>99</v>
      </c>
      <c r="AM172" s="53">
        <f>IF(AK172="","",WORKDAY(AK172,5,FESTIVOS_CO!A:A))</f>
        <v>46057</v>
      </c>
      <c r="AN172" s="37" t="s">
        <v>99</v>
      </c>
      <c r="AO172" s="37">
        <v>46051</v>
      </c>
      <c r="AP172" s="54" t="str">
        <f t="shared" ca="1" si="42"/>
        <v>NO PROCEDE CITACION</v>
      </c>
      <c r="AQ172" s="36"/>
      <c r="AR172" s="43"/>
      <c r="AS172" s="37"/>
      <c r="AT172" s="36"/>
      <c r="AU172" s="37"/>
      <c r="AV172" s="36"/>
      <c r="AW172" s="36"/>
      <c r="AX172" s="37"/>
      <c r="AY172" s="140" t="str">
        <f>IF(AU172="","",WORKDAY(AU172,5,FESTIVOS_CO!A:A))</f>
        <v/>
      </c>
      <c r="AZ172" s="54" t="str">
        <f t="shared" ca="1" si="39"/>
        <v>NO PROCEDE</v>
      </c>
      <c r="BA172" s="55" t="str">
        <f>IF(AX172="","",WORKDAY(AX172,5,FESTIVOS_CO!A:A))</f>
        <v/>
      </c>
      <c r="BB172" s="39"/>
      <c r="BC172" s="40"/>
      <c r="BD172" s="40"/>
      <c r="BE172" s="56" t="str">
        <f t="shared" ca="1" si="40"/>
        <v>NO PROCEDE</v>
      </c>
      <c r="BF172" s="37"/>
      <c r="BG172" s="45"/>
      <c r="BH172" s="37"/>
      <c r="BI172" s="36"/>
      <c r="BJ172" s="37"/>
      <c r="BK172" s="36"/>
      <c r="BL172" s="36"/>
      <c r="BM172" s="53" t="str">
        <f>IF(BJ172="","",WORKDAY(BJ172,5,FESTIVOS_CO!A:A))</f>
        <v/>
      </c>
      <c r="BN172" s="57" t="str">
        <f t="shared" ca="1" si="36"/>
        <v>NO PROCEDE</v>
      </c>
      <c r="BO172" s="54" t="str">
        <f t="shared" ca="1" si="37"/>
        <v>NO PROCEDE AVISO</v>
      </c>
      <c r="BP172" s="37"/>
      <c r="BQ172" s="53" t="str">
        <f>IF(BP172="","",WORKDAY(BP172,5,FESTIVOS_CO!A:A))</f>
        <v/>
      </c>
      <c r="BR172" s="37"/>
      <c r="BS172" s="36" t="s">
        <v>99</v>
      </c>
      <c r="BT172" s="38" t="s">
        <v>228</v>
      </c>
      <c r="BU172" s="58">
        <f>VLOOKUP(BT172,Hoja2!$C:$D,2,0)</f>
        <v>10</v>
      </c>
      <c r="BV172" s="80">
        <f>IF(
AND(AO172="",BD172="",BQ172=""),
"EN PROCESO NOTIFICACION / COMUNICACION",
IF(
BT172="",
"NO APLICA",
IF(
BU172=60,
IF(AO172&lt;&gt;"",AO172,IF(BD172&lt;&gt;"",BD172,BQ172))+60,
WORKDAY(
IF(AO172&lt;&gt;"",AO172,IF(BD172&lt;&gt;"",BD172,BQ172)),
BU172,
FESTIVOS_CO!A:A
)
)
))</f>
        <v>46065</v>
      </c>
      <c r="BW172" s="36" t="s">
        <v>99</v>
      </c>
      <c r="BX172" s="53"/>
      <c r="BY172" s="45"/>
      <c r="BZ172" s="37"/>
      <c r="CA172" s="54" t="str">
        <f t="shared" si="38"/>
        <v>PENDIENTE HACER EJECUTORIA</v>
      </c>
      <c r="CB172" s="59" t="str">
        <f t="shared" si="41"/>
        <v/>
      </c>
      <c r="CC172" s="36"/>
      <c r="CD172" s="40"/>
      <c r="CE172" s="46"/>
      <c r="CF172" s="40"/>
      <c r="CG172" s="40"/>
      <c r="CH172" s="40"/>
      <c r="CI172" s="36"/>
      <c r="CJ172" s="47"/>
      <c r="CK172" s="40"/>
      <c r="CL172" s="40"/>
      <c r="CM172" s="40"/>
      <c r="CN172" s="40"/>
    </row>
    <row r="173" spans="1:92" ht="28.5" hidden="1">
      <c r="A173" s="49" t="str">
        <f t="shared" ca="1" si="31"/>
        <v>PENDIENTE HACER EJECUTORIA</v>
      </c>
      <c r="B173" s="58" t="s">
        <v>389</v>
      </c>
      <c r="C173" s="37">
        <v>46050</v>
      </c>
      <c r="D173" s="37"/>
      <c r="E173" s="49" t="str">
        <f t="shared" si="32"/>
        <v>NOTIFICACIÓN ELECTRÓNICA</v>
      </c>
      <c r="F173" s="141">
        <f t="shared" si="33"/>
        <v>46051</v>
      </c>
      <c r="G173" s="49">
        <f t="shared" si="34"/>
        <v>1</v>
      </c>
      <c r="H173" s="51" t="str">
        <f ca="1">IF(
L173="",
"",
IF(
NETWORKDAYS(L173,IF(M173&lt;&gt;"",M173,TODAY()),FESTIVOS_CO!A:A)&gt;2,
"VENCIDO",
IF(
NETWORKDAYS(L173,IF(M173&lt;&gt;"",M173,TODAY()),FESTIVOS_CO!A:A)=2,
"ALERTA",
"A TIEMPO"
)))</f>
        <v>VENCIDO</v>
      </c>
      <c r="I173" s="62" t="s">
        <v>1016</v>
      </c>
      <c r="J173" s="36" t="s">
        <v>1029</v>
      </c>
      <c r="K173" s="37">
        <v>46042</v>
      </c>
      <c r="L173" s="50">
        <v>46043</v>
      </c>
      <c r="M173" s="37">
        <v>46050</v>
      </c>
      <c r="N173" s="52"/>
      <c r="O173" s="52"/>
      <c r="P173" s="36"/>
      <c r="Q173" s="36" t="s">
        <v>99</v>
      </c>
      <c r="R173" s="40"/>
      <c r="S173" s="36"/>
      <c r="T173" s="40"/>
      <c r="U173" s="62" t="s">
        <v>100</v>
      </c>
      <c r="V173" s="81" t="s">
        <v>1011</v>
      </c>
      <c r="W173" s="63">
        <v>45933</v>
      </c>
      <c r="X173" s="63"/>
      <c r="Y173" s="40">
        <v>900581703</v>
      </c>
      <c r="Z173" s="38" t="str">
        <f>IFERROR(VLOOKUP(Y173,DIRECTORIO!A:B,2,FALSE),"")</f>
        <v>NEOSTAR SEGURIDAD DE COLOMBIA LTDA</v>
      </c>
      <c r="AA173" s="40" t="s">
        <v>849</v>
      </c>
      <c r="AB173" s="40" t="s">
        <v>268</v>
      </c>
      <c r="AC173" s="64" t="s">
        <v>850</v>
      </c>
      <c r="AD173" s="40" t="s">
        <v>550</v>
      </c>
      <c r="AE173" s="40" t="s">
        <v>1030</v>
      </c>
      <c r="AF173" s="40" t="s">
        <v>108</v>
      </c>
      <c r="AG173" s="41" t="s">
        <v>109</v>
      </c>
      <c r="AH173" s="42"/>
      <c r="AI173" s="54" t="str">
        <f t="shared" ca="1" si="35"/>
        <v>NOTIFICACIÓN ELECTRÓNICA EFECTIVA</v>
      </c>
      <c r="AJ173" s="37" t="s">
        <v>99</v>
      </c>
      <c r="AK173" s="37">
        <v>46050</v>
      </c>
      <c r="AL173" s="37" t="s">
        <v>99</v>
      </c>
      <c r="AM173" s="53">
        <f>IF(AK173="","",WORKDAY(AK173,5,FESTIVOS_CO!A:A))</f>
        <v>46057</v>
      </c>
      <c r="AN173" s="37" t="s">
        <v>99</v>
      </c>
      <c r="AO173" s="37">
        <v>46051</v>
      </c>
      <c r="AP173" s="54" t="str">
        <f t="shared" ca="1" si="42"/>
        <v>NO PROCEDE CITACION</v>
      </c>
      <c r="AQ173" s="36"/>
      <c r="AR173" s="43"/>
      <c r="AS173" s="37"/>
      <c r="AT173" s="36"/>
      <c r="AU173" s="37"/>
      <c r="AV173" s="36"/>
      <c r="AW173" s="36"/>
      <c r="AX173" s="37"/>
      <c r="AY173" s="140" t="str">
        <f>IF(AU173="","",WORKDAY(AU173,5,FESTIVOS_CO!A:A))</f>
        <v/>
      </c>
      <c r="AZ173" s="54" t="str">
        <f t="shared" ca="1" si="39"/>
        <v>NO PROCEDE</v>
      </c>
      <c r="BA173" s="55" t="str">
        <f>IF(AX173="","",WORKDAY(AX173,5,FESTIVOS_CO!A:A))</f>
        <v/>
      </c>
      <c r="BB173" s="39"/>
      <c r="BC173" s="40"/>
      <c r="BD173" s="40"/>
      <c r="BE173" s="56" t="str">
        <f t="shared" ca="1" si="40"/>
        <v>NO PROCEDE</v>
      </c>
      <c r="BF173" s="37"/>
      <c r="BG173" s="45"/>
      <c r="BH173" s="37"/>
      <c r="BI173" s="36"/>
      <c r="BJ173" s="37"/>
      <c r="BK173" s="36"/>
      <c r="BL173" s="36"/>
      <c r="BM173" s="53" t="str">
        <f>IF(BJ173="","",WORKDAY(BJ173,5,FESTIVOS_CO!A:A))</f>
        <v/>
      </c>
      <c r="BN173" s="57" t="str">
        <f t="shared" ca="1" si="36"/>
        <v>NO PROCEDE</v>
      </c>
      <c r="BO173" s="54" t="str">
        <f t="shared" ca="1" si="37"/>
        <v>NO PROCEDE AVISO</v>
      </c>
      <c r="BP173" s="37"/>
      <c r="BQ173" s="53" t="str">
        <f>IF(BP173="","",WORKDAY(BP173,5,FESTIVOS_CO!A:A))</f>
        <v/>
      </c>
      <c r="BR173" s="37"/>
      <c r="BS173" s="36" t="s">
        <v>99</v>
      </c>
      <c r="BT173" s="38" t="s">
        <v>228</v>
      </c>
      <c r="BU173" s="58">
        <f>VLOOKUP(BT173,Hoja2!$C:$D,2,0)</f>
        <v>10</v>
      </c>
      <c r="BV173" s="80">
        <f>IF(
AND(AO173="",BD173="",BQ173=""),
"EN PROCESO NOTIFICACION / COMUNICACION",
IF(
BT173="",
"NO APLICA",
IF(
BU173=60,
IF(AO173&lt;&gt;"",AO173,IF(BD173&lt;&gt;"",BD173,BQ173))+60,
WORKDAY(
IF(AO173&lt;&gt;"",AO173,IF(BD173&lt;&gt;"",BD173,BQ173)),
BU173,
FESTIVOS_CO!A:A
)
)
))</f>
        <v>46065</v>
      </c>
      <c r="BW173" s="36" t="s">
        <v>99</v>
      </c>
      <c r="BX173" s="53"/>
      <c r="BY173" s="45"/>
      <c r="BZ173" s="37"/>
      <c r="CA173" s="54" t="str">
        <f t="shared" si="38"/>
        <v>PENDIENTE HACER EJECUTORIA</v>
      </c>
      <c r="CB173" s="59" t="str">
        <f t="shared" si="41"/>
        <v/>
      </c>
      <c r="CC173" s="36"/>
      <c r="CD173" s="40"/>
      <c r="CE173" s="46"/>
      <c r="CF173" s="40"/>
      <c r="CG173" s="40"/>
      <c r="CH173" s="40"/>
      <c r="CI173" s="36"/>
      <c r="CJ173" s="47"/>
      <c r="CK173" s="40"/>
      <c r="CL173" s="40"/>
      <c r="CM173" s="40"/>
      <c r="CN173" s="40"/>
    </row>
    <row r="174" spans="1:92" ht="28.5" hidden="1">
      <c r="A174" s="49" t="str">
        <f t="shared" ca="1" si="31"/>
        <v>PENDIENTE HACER EJECUTORIA</v>
      </c>
      <c r="B174" s="58" t="s">
        <v>389</v>
      </c>
      <c r="C174" s="37">
        <v>46050</v>
      </c>
      <c r="D174" s="37"/>
      <c r="E174" s="49" t="str">
        <f t="shared" si="32"/>
        <v>NOTIFICACIÓN ELECTRÓNICA</v>
      </c>
      <c r="F174" s="141">
        <f t="shared" si="33"/>
        <v>46051</v>
      </c>
      <c r="G174" s="49">
        <f t="shared" si="34"/>
        <v>1</v>
      </c>
      <c r="H174" s="51" t="str">
        <f ca="1">IF(
L174="",
"",
IF(
NETWORKDAYS(L174,IF(M174&lt;&gt;"",M174,TODAY()),FESTIVOS_CO!A:A)&gt;2,
"VENCIDO",
IF(
NETWORKDAYS(L174,IF(M174&lt;&gt;"",M174,TODAY()),FESTIVOS_CO!A:A)=2,
"ALERTA",
"A TIEMPO"
)))</f>
        <v>VENCIDO</v>
      </c>
      <c r="I174" s="62" t="s">
        <v>1016</v>
      </c>
      <c r="J174" s="36" t="s">
        <v>1031</v>
      </c>
      <c r="K174" s="37">
        <v>46042</v>
      </c>
      <c r="L174" s="50">
        <v>46043</v>
      </c>
      <c r="M174" s="37">
        <v>46050</v>
      </c>
      <c r="N174" s="52"/>
      <c r="O174" s="52"/>
      <c r="P174" s="36"/>
      <c r="Q174" s="36" t="s">
        <v>99</v>
      </c>
      <c r="R174" s="40"/>
      <c r="S174" s="36"/>
      <c r="T174" s="40"/>
      <c r="U174" s="62" t="s">
        <v>100</v>
      </c>
      <c r="V174" s="81" t="s">
        <v>1032</v>
      </c>
      <c r="W174" s="63">
        <v>45933</v>
      </c>
      <c r="X174" s="63"/>
      <c r="Y174" s="40">
        <v>900581703</v>
      </c>
      <c r="Z174" s="38" t="str">
        <f>IFERROR(VLOOKUP(Y174,DIRECTORIO!A:B,2,FALSE),"")</f>
        <v>NEOSTAR SEGURIDAD DE COLOMBIA LTDA</v>
      </c>
      <c r="AA174" s="40" t="s">
        <v>849</v>
      </c>
      <c r="AB174" s="40" t="s">
        <v>268</v>
      </c>
      <c r="AC174" s="64" t="s">
        <v>850</v>
      </c>
      <c r="AD174" s="40" t="s">
        <v>106</v>
      </c>
      <c r="AE174" s="40" t="s">
        <v>1033</v>
      </c>
      <c r="AF174" s="40" t="s">
        <v>108</v>
      </c>
      <c r="AG174" s="41" t="s">
        <v>109</v>
      </c>
      <c r="AH174" s="42"/>
      <c r="AI174" s="54" t="str">
        <f t="shared" ca="1" si="35"/>
        <v>NOTIFICACIÓN ELECTRÓNICA EFECTIVA</v>
      </c>
      <c r="AJ174" s="37" t="s">
        <v>99</v>
      </c>
      <c r="AK174" s="37">
        <v>46050</v>
      </c>
      <c r="AL174" s="37" t="s">
        <v>99</v>
      </c>
      <c r="AM174" s="53">
        <f>IF(AK174="","",WORKDAY(AK174,5,FESTIVOS_CO!A:A))</f>
        <v>46057</v>
      </c>
      <c r="AN174" s="37" t="s">
        <v>99</v>
      </c>
      <c r="AO174" s="37">
        <v>46051</v>
      </c>
      <c r="AP174" s="54" t="str">
        <f t="shared" ca="1" si="42"/>
        <v>NO PROCEDE CITACION</v>
      </c>
      <c r="AQ174" s="36"/>
      <c r="AR174" s="43"/>
      <c r="AS174" s="37"/>
      <c r="AT174" s="36"/>
      <c r="AU174" s="37"/>
      <c r="AV174" s="36"/>
      <c r="AW174" s="36"/>
      <c r="AX174" s="37"/>
      <c r="AY174" s="140" t="str">
        <f>IF(AU174="","",WORKDAY(AU174,5,FESTIVOS_CO!A:A))</f>
        <v/>
      </c>
      <c r="AZ174" s="54" t="str">
        <f t="shared" ca="1" si="39"/>
        <v>NO PROCEDE</v>
      </c>
      <c r="BA174" s="55" t="str">
        <f>IF(AX174="","",WORKDAY(AX174,5,FESTIVOS_CO!A:A))</f>
        <v/>
      </c>
      <c r="BB174" s="39"/>
      <c r="BC174" s="40"/>
      <c r="BD174" s="40"/>
      <c r="BE174" s="56" t="str">
        <f t="shared" ca="1" si="40"/>
        <v>NO PROCEDE</v>
      </c>
      <c r="BF174" s="37"/>
      <c r="BG174" s="45"/>
      <c r="BH174" s="37"/>
      <c r="BI174" s="36"/>
      <c r="BJ174" s="37"/>
      <c r="BK174" s="36"/>
      <c r="BL174" s="36"/>
      <c r="BM174" s="53" t="str">
        <f>IF(BJ174="","",WORKDAY(BJ174,5,FESTIVOS_CO!A:A))</f>
        <v/>
      </c>
      <c r="BN174" s="57" t="str">
        <f t="shared" ca="1" si="36"/>
        <v>NO PROCEDE</v>
      </c>
      <c r="BO174" s="54" t="str">
        <f t="shared" ca="1" si="37"/>
        <v>NO PROCEDE AVISO</v>
      </c>
      <c r="BP174" s="37"/>
      <c r="BQ174" s="53" t="str">
        <f>IF(BP174="","",WORKDAY(BP174,5,FESTIVOS_CO!A:A))</f>
        <v/>
      </c>
      <c r="BR174" s="37"/>
      <c r="BS174" s="36" t="s">
        <v>99</v>
      </c>
      <c r="BT174" s="38" t="s">
        <v>228</v>
      </c>
      <c r="BU174" s="58">
        <f>VLOOKUP(BT174,Hoja2!$C:$D,2,0)</f>
        <v>10</v>
      </c>
      <c r="BV174" s="80">
        <f>IF(
AND(AO174="",BD174="",BQ174=""),
"EN PROCESO NOTIFICACION / COMUNICACION",
IF(
BT174="",
"NO APLICA",
IF(
BU174=60,
IF(AO174&lt;&gt;"",AO174,IF(BD174&lt;&gt;"",BD174,BQ174))+60,
WORKDAY(
IF(AO174&lt;&gt;"",AO174,IF(BD174&lt;&gt;"",BD174,BQ174)),
BU174,
FESTIVOS_CO!A:A
)
)
))</f>
        <v>46065</v>
      </c>
      <c r="BW174" s="36" t="s">
        <v>99</v>
      </c>
      <c r="BX174" s="53"/>
      <c r="BY174" s="45"/>
      <c r="BZ174" s="37"/>
      <c r="CA174" s="54" t="str">
        <f t="shared" si="38"/>
        <v>PENDIENTE HACER EJECUTORIA</v>
      </c>
      <c r="CB174" s="59" t="str">
        <f t="shared" si="41"/>
        <v/>
      </c>
      <c r="CC174" s="36"/>
      <c r="CD174" s="40"/>
      <c r="CE174" s="46"/>
      <c r="CF174" s="40"/>
      <c r="CG174" s="40"/>
      <c r="CH174" s="40"/>
      <c r="CI174" s="36"/>
      <c r="CJ174" s="47"/>
      <c r="CK174" s="40"/>
      <c r="CL174" s="40"/>
      <c r="CM174" s="40"/>
      <c r="CN174" s="40"/>
    </row>
    <row r="175" spans="1:92" ht="28.5" hidden="1">
      <c r="A175" s="49" t="str">
        <f t="shared" ca="1" si="31"/>
        <v>PENDIENTE HACER EJECUTORIA</v>
      </c>
      <c r="B175" s="58" t="s">
        <v>389</v>
      </c>
      <c r="C175" s="37">
        <v>46050</v>
      </c>
      <c r="D175" s="37"/>
      <c r="E175" s="49" t="str">
        <f t="shared" si="32"/>
        <v>NOTIFICACIÓN ELECTRÓNICA</v>
      </c>
      <c r="F175" s="141">
        <f t="shared" si="33"/>
        <v>46051</v>
      </c>
      <c r="G175" s="49">
        <f t="shared" si="34"/>
        <v>1</v>
      </c>
      <c r="H175" s="51" t="str">
        <f ca="1">IF(
L175="",
"",
IF(
NETWORKDAYS(L175,IF(M175&lt;&gt;"",M175,TODAY()),FESTIVOS_CO!A:A)&gt;2,
"VENCIDO",
IF(
NETWORKDAYS(L175,IF(M175&lt;&gt;"",M175,TODAY()),FESTIVOS_CO!A:A)=2,
"ALERTA",
"A TIEMPO"
)))</f>
        <v>VENCIDO</v>
      </c>
      <c r="I175" s="62" t="s">
        <v>1016</v>
      </c>
      <c r="J175" s="36" t="s">
        <v>1034</v>
      </c>
      <c r="K175" s="37">
        <v>46042</v>
      </c>
      <c r="L175" s="50">
        <v>46043</v>
      </c>
      <c r="M175" s="37">
        <v>46050</v>
      </c>
      <c r="N175" s="52"/>
      <c r="O175" s="52"/>
      <c r="P175" s="36"/>
      <c r="Q175" s="36" t="s">
        <v>99</v>
      </c>
      <c r="R175" s="40"/>
      <c r="S175" s="36"/>
      <c r="T175" s="40"/>
      <c r="U175" s="62" t="s">
        <v>100</v>
      </c>
      <c r="V175" s="81" t="s">
        <v>1035</v>
      </c>
      <c r="W175" s="63">
        <v>45847</v>
      </c>
      <c r="X175" s="63"/>
      <c r="Y175" s="40">
        <v>900581703</v>
      </c>
      <c r="Z175" s="38" t="str">
        <f>IFERROR(VLOOKUP(Y175,DIRECTORIO!A:B,2,FALSE),"")</f>
        <v>NEOSTAR SEGURIDAD DE COLOMBIA LTDA</v>
      </c>
      <c r="AA175" s="40" t="s">
        <v>849</v>
      </c>
      <c r="AB175" s="40" t="s">
        <v>268</v>
      </c>
      <c r="AC175" s="64" t="s">
        <v>850</v>
      </c>
      <c r="AD175" s="40" t="s">
        <v>234</v>
      </c>
      <c r="AE175" s="40" t="s">
        <v>1036</v>
      </c>
      <c r="AF175" s="40" t="s">
        <v>108</v>
      </c>
      <c r="AG175" s="41" t="s">
        <v>109</v>
      </c>
      <c r="AH175" s="42"/>
      <c r="AI175" s="54" t="str">
        <f t="shared" ca="1" si="35"/>
        <v>NOTIFICACIÓN ELECTRÓNICA EFECTIVA</v>
      </c>
      <c r="AJ175" s="37" t="s">
        <v>99</v>
      </c>
      <c r="AK175" s="37">
        <v>46050</v>
      </c>
      <c r="AL175" s="37" t="s">
        <v>99</v>
      </c>
      <c r="AM175" s="53">
        <f>IF(AK175="","",WORKDAY(AK175,5,FESTIVOS_CO!A:A))</f>
        <v>46057</v>
      </c>
      <c r="AN175" s="37" t="s">
        <v>99</v>
      </c>
      <c r="AO175" s="37">
        <v>46051</v>
      </c>
      <c r="AP175" s="54" t="str">
        <f t="shared" ca="1" si="42"/>
        <v>NO PROCEDE CITACION</v>
      </c>
      <c r="AQ175" s="36"/>
      <c r="AR175" s="43"/>
      <c r="AS175" s="37"/>
      <c r="AT175" s="36"/>
      <c r="AU175" s="37"/>
      <c r="AV175" s="36"/>
      <c r="AW175" s="36"/>
      <c r="AX175" s="37"/>
      <c r="AY175" s="140" t="str">
        <f>IF(AU175="","",WORKDAY(AU175,5,FESTIVOS_CO!A:A))</f>
        <v/>
      </c>
      <c r="AZ175" s="54" t="str">
        <f t="shared" ca="1" si="39"/>
        <v>NO PROCEDE</v>
      </c>
      <c r="BA175" s="55" t="str">
        <f>IF(AX175="","",WORKDAY(AX175,5,FESTIVOS_CO!A:A))</f>
        <v/>
      </c>
      <c r="BB175" s="39"/>
      <c r="BC175" s="40"/>
      <c r="BD175" s="40"/>
      <c r="BE175" s="56" t="str">
        <f t="shared" ca="1" si="40"/>
        <v>NO PROCEDE</v>
      </c>
      <c r="BF175" s="37"/>
      <c r="BG175" s="45"/>
      <c r="BH175" s="37"/>
      <c r="BI175" s="36"/>
      <c r="BJ175" s="37"/>
      <c r="BK175" s="36"/>
      <c r="BL175" s="36"/>
      <c r="BM175" s="53" t="str">
        <f>IF(BJ175="","",WORKDAY(BJ175,5,FESTIVOS_CO!A:A))</f>
        <v/>
      </c>
      <c r="BN175" s="57" t="str">
        <f t="shared" ca="1" si="36"/>
        <v>NO PROCEDE</v>
      </c>
      <c r="BO175" s="54" t="str">
        <f t="shared" ca="1" si="37"/>
        <v>NO PROCEDE AVISO</v>
      </c>
      <c r="BP175" s="37"/>
      <c r="BQ175" s="53" t="str">
        <f>IF(BP175="","",WORKDAY(BP175,5,FESTIVOS_CO!A:A))</f>
        <v/>
      </c>
      <c r="BR175" s="37"/>
      <c r="BS175" s="36" t="s">
        <v>99</v>
      </c>
      <c r="BT175" s="38" t="s">
        <v>228</v>
      </c>
      <c r="BU175" s="58">
        <f>VLOOKUP(BT175,Hoja2!$C:$D,2,0)</f>
        <v>10</v>
      </c>
      <c r="BV175" s="80">
        <f>IF(
AND(AO175="",BD175="",BQ175=""),
"EN PROCESO NOTIFICACION / COMUNICACION",
IF(
BT175="",
"NO APLICA",
IF(
BU175=60,
IF(AO175&lt;&gt;"",AO175,IF(BD175&lt;&gt;"",BD175,BQ175))+60,
WORKDAY(
IF(AO175&lt;&gt;"",AO175,IF(BD175&lt;&gt;"",BD175,BQ175)),
BU175,
FESTIVOS_CO!A:A
)
)
))</f>
        <v>46065</v>
      </c>
      <c r="BW175" s="36" t="s">
        <v>99</v>
      </c>
      <c r="BX175" s="53"/>
      <c r="BY175" s="45"/>
      <c r="BZ175" s="37"/>
      <c r="CA175" s="54" t="str">
        <f t="shared" si="38"/>
        <v>PENDIENTE HACER EJECUTORIA</v>
      </c>
      <c r="CB175" s="59" t="str">
        <f t="shared" si="41"/>
        <v/>
      </c>
      <c r="CC175" s="36"/>
      <c r="CD175" s="40"/>
      <c r="CE175" s="46"/>
      <c r="CF175" s="40"/>
      <c r="CG175" s="40"/>
      <c r="CH175" s="40"/>
      <c r="CI175" s="36"/>
      <c r="CJ175" s="47"/>
      <c r="CK175" s="40"/>
      <c r="CL175" s="40"/>
      <c r="CM175" s="40"/>
      <c r="CN175" s="40"/>
    </row>
    <row r="176" spans="1:92" ht="28.5" hidden="1">
      <c r="A176" s="49" t="str">
        <f t="shared" ca="1" si="31"/>
        <v>PENDIENTE HACER EJECUTORIA</v>
      </c>
      <c r="B176" s="58" t="s">
        <v>389</v>
      </c>
      <c r="C176" s="37">
        <v>46050</v>
      </c>
      <c r="D176" s="37"/>
      <c r="E176" s="49" t="str">
        <f t="shared" si="32"/>
        <v>NOTIFICACIÓN ELECTRÓNICA</v>
      </c>
      <c r="F176" s="141">
        <f t="shared" si="33"/>
        <v>46051</v>
      </c>
      <c r="G176" s="49">
        <f t="shared" si="34"/>
        <v>1</v>
      </c>
      <c r="H176" s="51" t="str">
        <f ca="1">IF(
L176="",
"",
IF(
NETWORKDAYS(L176,IF(M176&lt;&gt;"",M176,TODAY()),FESTIVOS_CO!A:A)&gt;2,
"VENCIDO",
IF(
NETWORKDAYS(L176,IF(M176&lt;&gt;"",M176,TODAY()),FESTIVOS_CO!A:A)=2,
"ALERTA",
"A TIEMPO"
)))</f>
        <v>VENCIDO</v>
      </c>
      <c r="I176" s="62" t="s">
        <v>1016</v>
      </c>
      <c r="J176" s="36" t="s">
        <v>1037</v>
      </c>
      <c r="K176" s="37">
        <v>46042</v>
      </c>
      <c r="L176" s="50">
        <v>46043</v>
      </c>
      <c r="M176" s="37">
        <v>46050</v>
      </c>
      <c r="N176" s="52"/>
      <c r="O176" s="52"/>
      <c r="P176" s="36"/>
      <c r="Q176" s="36" t="s">
        <v>99</v>
      </c>
      <c r="R176" s="40"/>
      <c r="S176" s="36"/>
      <c r="T176" s="40"/>
      <c r="U176" s="62" t="s">
        <v>100</v>
      </c>
      <c r="V176" s="81" t="s">
        <v>1038</v>
      </c>
      <c r="W176" s="63">
        <v>45912</v>
      </c>
      <c r="X176" s="63"/>
      <c r="Y176" s="40">
        <v>900581703</v>
      </c>
      <c r="Z176" s="38" t="str">
        <f>IFERROR(VLOOKUP(Y176,DIRECTORIO!A:B,2,FALSE),"")</f>
        <v>NEOSTAR SEGURIDAD DE COLOMBIA LTDA</v>
      </c>
      <c r="AA176" s="40" t="s">
        <v>849</v>
      </c>
      <c r="AB176" s="40" t="s">
        <v>268</v>
      </c>
      <c r="AC176" s="64" t="s">
        <v>850</v>
      </c>
      <c r="AD176" s="40" t="s">
        <v>234</v>
      </c>
      <c r="AE176" s="40" t="s">
        <v>1039</v>
      </c>
      <c r="AF176" s="40" t="s">
        <v>108</v>
      </c>
      <c r="AG176" s="41" t="s">
        <v>109</v>
      </c>
      <c r="AH176" s="42"/>
      <c r="AI176" s="54" t="str">
        <f t="shared" ca="1" si="35"/>
        <v>NOTIFICACIÓN ELECTRÓNICA EFECTIVA</v>
      </c>
      <c r="AJ176" s="37" t="s">
        <v>99</v>
      </c>
      <c r="AK176" s="37">
        <v>46050</v>
      </c>
      <c r="AL176" s="37" t="s">
        <v>99</v>
      </c>
      <c r="AM176" s="53">
        <f>IF(AK176="","",WORKDAY(AK176,5,FESTIVOS_CO!A:A))</f>
        <v>46057</v>
      </c>
      <c r="AN176" s="37" t="s">
        <v>99</v>
      </c>
      <c r="AO176" s="37">
        <v>46051</v>
      </c>
      <c r="AP176" s="54" t="str">
        <f t="shared" ca="1" si="42"/>
        <v>NO PROCEDE CITACION</v>
      </c>
      <c r="AQ176" s="36"/>
      <c r="AR176" s="43"/>
      <c r="AS176" s="37"/>
      <c r="AT176" s="36"/>
      <c r="AU176" s="37"/>
      <c r="AV176" s="36"/>
      <c r="AW176" s="36"/>
      <c r="AX176" s="37"/>
      <c r="AY176" s="140" t="str">
        <f>IF(AU176="","",WORKDAY(AU176,5,FESTIVOS_CO!A:A))</f>
        <v/>
      </c>
      <c r="AZ176" s="54" t="str">
        <f t="shared" ca="1" si="39"/>
        <v>NO PROCEDE</v>
      </c>
      <c r="BA176" s="55" t="str">
        <f>IF(AX176="","",WORKDAY(AX176,5,FESTIVOS_CO!A:A))</f>
        <v/>
      </c>
      <c r="BB176" s="39"/>
      <c r="BC176" s="40"/>
      <c r="BD176" s="40"/>
      <c r="BE176" s="56" t="str">
        <f t="shared" ca="1" si="40"/>
        <v>NO PROCEDE</v>
      </c>
      <c r="BF176" s="37"/>
      <c r="BG176" s="45"/>
      <c r="BH176" s="37"/>
      <c r="BI176" s="36"/>
      <c r="BJ176" s="37"/>
      <c r="BK176" s="36"/>
      <c r="BL176" s="36"/>
      <c r="BM176" s="53" t="str">
        <f>IF(BJ176="","",WORKDAY(BJ176,5,FESTIVOS_CO!A:A))</f>
        <v/>
      </c>
      <c r="BN176" s="57" t="str">
        <f t="shared" ca="1" si="36"/>
        <v>NO PROCEDE</v>
      </c>
      <c r="BO176" s="54" t="str">
        <f t="shared" ca="1" si="37"/>
        <v>NO PROCEDE AVISO</v>
      </c>
      <c r="BP176" s="37"/>
      <c r="BQ176" s="53" t="str">
        <f>IF(BP176="","",WORKDAY(BP176,5,FESTIVOS_CO!A:A))</f>
        <v/>
      </c>
      <c r="BR176" s="37"/>
      <c r="BS176" s="36" t="s">
        <v>99</v>
      </c>
      <c r="BT176" s="38" t="s">
        <v>228</v>
      </c>
      <c r="BU176" s="58">
        <f>VLOOKUP(BT176,Hoja2!$C:$D,2,0)</f>
        <v>10</v>
      </c>
      <c r="BV176" s="80">
        <f>IF(
AND(AO176="",BD176="",BQ176=""),
"EN PROCESO NOTIFICACION / COMUNICACION",
IF(
BT176="",
"NO APLICA",
IF(
BU176=60,
IF(AO176&lt;&gt;"",AO176,IF(BD176&lt;&gt;"",BD176,BQ176))+60,
WORKDAY(
IF(AO176&lt;&gt;"",AO176,IF(BD176&lt;&gt;"",BD176,BQ176)),
BU176,
FESTIVOS_CO!A:A
)
)
))</f>
        <v>46065</v>
      </c>
      <c r="BW176" s="36" t="s">
        <v>99</v>
      </c>
      <c r="BX176" s="53"/>
      <c r="BY176" s="45"/>
      <c r="BZ176" s="37"/>
      <c r="CA176" s="54" t="str">
        <f t="shared" si="38"/>
        <v>PENDIENTE HACER EJECUTORIA</v>
      </c>
      <c r="CB176" s="59" t="str">
        <f t="shared" si="41"/>
        <v/>
      </c>
      <c r="CC176" s="36"/>
      <c r="CD176" s="40"/>
      <c r="CE176" s="46"/>
      <c r="CF176" s="40"/>
      <c r="CG176" s="40"/>
      <c r="CH176" s="40"/>
      <c r="CI176" s="36"/>
      <c r="CJ176" s="47"/>
      <c r="CK176" s="40"/>
      <c r="CL176" s="40"/>
      <c r="CM176" s="40"/>
      <c r="CN176" s="40"/>
    </row>
    <row r="177" spans="1:92" ht="28.5" hidden="1">
      <c r="A177" s="49" t="str">
        <f t="shared" ca="1" si="31"/>
        <v>PENDIENTE HACER EJECUTORIA</v>
      </c>
      <c r="B177" s="58" t="s">
        <v>389</v>
      </c>
      <c r="C177" s="37">
        <v>46050</v>
      </c>
      <c r="D177" s="37"/>
      <c r="E177" s="49" t="str">
        <f t="shared" si="32"/>
        <v>NOTIFICACIÓN ELECTRÓNICA</v>
      </c>
      <c r="F177" s="141">
        <f t="shared" si="33"/>
        <v>46051</v>
      </c>
      <c r="G177" s="49">
        <f t="shared" si="34"/>
        <v>1</v>
      </c>
      <c r="H177" s="51" t="str">
        <f ca="1">IF(
L177="",
"",
IF(
NETWORKDAYS(L177,IF(M177&lt;&gt;"",M177,TODAY()),FESTIVOS_CO!A:A)&gt;2,
"VENCIDO",
IF(
NETWORKDAYS(L177,IF(M177&lt;&gt;"",M177,TODAY()),FESTIVOS_CO!A:A)=2,
"ALERTA",
"A TIEMPO"
)))</f>
        <v>VENCIDO</v>
      </c>
      <c r="I177" s="62" t="s">
        <v>1016</v>
      </c>
      <c r="J177" s="36" t="s">
        <v>1040</v>
      </c>
      <c r="K177" s="37">
        <v>46042</v>
      </c>
      <c r="L177" s="50">
        <v>46043</v>
      </c>
      <c r="M177" s="37">
        <v>46050</v>
      </c>
      <c r="N177" s="52"/>
      <c r="O177" s="52"/>
      <c r="P177" s="36"/>
      <c r="Q177" s="36" t="s">
        <v>99</v>
      </c>
      <c r="R177" s="40"/>
      <c r="S177" s="36"/>
      <c r="T177" s="40"/>
      <c r="U177" s="62" t="s">
        <v>100</v>
      </c>
      <c r="V177" s="81" t="s">
        <v>1041</v>
      </c>
      <c r="W177" s="63">
        <v>45909</v>
      </c>
      <c r="X177" s="63"/>
      <c r="Y177" s="40">
        <v>900581703</v>
      </c>
      <c r="Z177" s="38" t="str">
        <f>IFERROR(VLOOKUP(Y177,DIRECTORIO!A:B,2,FALSE),"")</f>
        <v>NEOSTAR SEGURIDAD DE COLOMBIA LTDA</v>
      </c>
      <c r="AA177" s="40" t="s">
        <v>849</v>
      </c>
      <c r="AB177" s="40" t="s">
        <v>268</v>
      </c>
      <c r="AC177" s="64" t="s">
        <v>850</v>
      </c>
      <c r="AD177" s="40" t="s">
        <v>234</v>
      </c>
      <c r="AE177" s="40" t="s">
        <v>1042</v>
      </c>
      <c r="AF177" s="40" t="s">
        <v>108</v>
      </c>
      <c r="AG177" s="41" t="s">
        <v>109</v>
      </c>
      <c r="AH177" s="42"/>
      <c r="AI177" s="54" t="str">
        <f t="shared" ca="1" si="35"/>
        <v>NOTIFICACIÓN ELECTRÓNICA EFECTIVA</v>
      </c>
      <c r="AJ177" s="37" t="s">
        <v>99</v>
      </c>
      <c r="AK177" s="37">
        <v>46050</v>
      </c>
      <c r="AL177" s="37" t="s">
        <v>99</v>
      </c>
      <c r="AM177" s="53">
        <f>IF(AK177="","",WORKDAY(AK177,5,FESTIVOS_CO!A:A))</f>
        <v>46057</v>
      </c>
      <c r="AN177" s="37" t="s">
        <v>99</v>
      </c>
      <c r="AO177" s="37">
        <v>46051</v>
      </c>
      <c r="AP177" s="54" t="str">
        <f t="shared" ca="1" si="42"/>
        <v>NO PROCEDE CITACION</v>
      </c>
      <c r="AQ177" s="36"/>
      <c r="AR177" s="43"/>
      <c r="AS177" s="37"/>
      <c r="AT177" s="36"/>
      <c r="AU177" s="37"/>
      <c r="AV177" s="36"/>
      <c r="AW177" s="36"/>
      <c r="AX177" s="37"/>
      <c r="AY177" s="140" t="str">
        <f>IF(AU177="","",WORKDAY(AU177,5,FESTIVOS_CO!A:A))</f>
        <v/>
      </c>
      <c r="AZ177" s="54" t="str">
        <f t="shared" ca="1" si="39"/>
        <v>NO PROCEDE</v>
      </c>
      <c r="BA177" s="55" t="str">
        <f>IF(AX177="","",WORKDAY(AX177,5,FESTIVOS_CO!A:A))</f>
        <v/>
      </c>
      <c r="BB177" s="39"/>
      <c r="BC177" s="40"/>
      <c r="BD177" s="40"/>
      <c r="BE177" s="56" t="str">
        <f t="shared" ca="1" si="40"/>
        <v>NO PROCEDE</v>
      </c>
      <c r="BF177" s="37"/>
      <c r="BG177" s="45"/>
      <c r="BH177" s="37"/>
      <c r="BI177" s="36"/>
      <c r="BJ177" s="37"/>
      <c r="BK177" s="36"/>
      <c r="BL177" s="36"/>
      <c r="BM177" s="53" t="str">
        <f>IF(BJ177="","",WORKDAY(BJ177,5,FESTIVOS_CO!A:A))</f>
        <v/>
      </c>
      <c r="BN177" s="57" t="str">
        <f t="shared" ca="1" si="36"/>
        <v>NO PROCEDE</v>
      </c>
      <c r="BO177" s="54" t="str">
        <f t="shared" ca="1" si="37"/>
        <v>NO PROCEDE AVISO</v>
      </c>
      <c r="BP177" s="37"/>
      <c r="BQ177" s="53" t="str">
        <f>IF(BP177="","",WORKDAY(BP177,5,FESTIVOS_CO!A:A))</f>
        <v/>
      </c>
      <c r="BR177" s="37"/>
      <c r="BS177" s="36" t="s">
        <v>99</v>
      </c>
      <c r="BT177" s="38" t="s">
        <v>228</v>
      </c>
      <c r="BU177" s="58">
        <f>VLOOKUP(BT177,Hoja2!$C:$D,2,0)</f>
        <v>10</v>
      </c>
      <c r="BV177" s="80">
        <f>IF(
AND(AO177="",BD177="",BQ177=""),
"EN PROCESO NOTIFICACION / COMUNICACION",
IF(
BT177="",
"NO APLICA",
IF(
BU177=60,
IF(AO177&lt;&gt;"",AO177,IF(BD177&lt;&gt;"",BD177,BQ177))+60,
WORKDAY(
IF(AO177&lt;&gt;"",AO177,IF(BD177&lt;&gt;"",BD177,BQ177)),
BU177,
FESTIVOS_CO!A:A
)
)
))</f>
        <v>46065</v>
      </c>
      <c r="BW177" s="36" t="s">
        <v>99</v>
      </c>
      <c r="BX177" s="53"/>
      <c r="BY177" s="45"/>
      <c r="BZ177" s="37"/>
      <c r="CA177" s="54" t="str">
        <f t="shared" si="38"/>
        <v>PENDIENTE HACER EJECUTORIA</v>
      </c>
      <c r="CB177" s="59" t="str">
        <f t="shared" si="41"/>
        <v/>
      </c>
      <c r="CC177" s="36"/>
      <c r="CD177" s="40"/>
      <c r="CE177" s="46"/>
      <c r="CF177" s="40"/>
      <c r="CG177" s="40"/>
      <c r="CH177" s="40"/>
      <c r="CI177" s="36"/>
      <c r="CJ177" s="47"/>
      <c r="CK177" s="40"/>
      <c r="CL177" s="40"/>
      <c r="CM177" s="40"/>
      <c r="CN177" s="40"/>
    </row>
    <row r="178" spans="1:92" ht="28.5" hidden="1">
      <c r="A178" s="49" t="str">
        <f t="shared" ca="1" si="31"/>
        <v>PENDIENTE HACER EJECUTORIA</v>
      </c>
      <c r="B178" s="58" t="s">
        <v>389</v>
      </c>
      <c r="C178" s="37">
        <v>46050</v>
      </c>
      <c r="D178" s="37"/>
      <c r="E178" s="49" t="str">
        <f t="shared" si="32"/>
        <v>NOTIFICACIÓN ELECTRÓNICA</v>
      </c>
      <c r="F178" s="141">
        <f t="shared" si="33"/>
        <v>46051</v>
      </c>
      <c r="G178" s="49">
        <f t="shared" si="34"/>
        <v>1</v>
      </c>
      <c r="H178" s="51" t="str">
        <f ca="1">IF(
L178="",
"",
IF(
NETWORKDAYS(L178,IF(M178&lt;&gt;"",M178,TODAY()),FESTIVOS_CO!A:A)&gt;2,
"VENCIDO",
IF(
NETWORKDAYS(L178,IF(M178&lt;&gt;"",M178,TODAY()),FESTIVOS_CO!A:A)=2,
"ALERTA",
"A TIEMPO"
)))</f>
        <v>VENCIDO</v>
      </c>
      <c r="I178" s="62" t="s">
        <v>1016</v>
      </c>
      <c r="J178" s="36" t="s">
        <v>1043</v>
      </c>
      <c r="K178" s="37">
        <v>46042</v>
      </c>
      <c r="L178" s="50">
        <v>46043</v>
      </c>
      <c r="M178" s="37">
        <v>46050</v>
      </c>
      <c r="N178" s="52"/>
      <c r="O178" s="52"/>
      <c r="P178" s="36"/>
      <c r="Q178" s="36" t="s">
        <v>99</v>
      </c>
      <c r="R178" s="40"/>
      <c r="S178" s="36"/>
      <c r="T178" s="40"/>
      <c r="U178" s="62" t="s">
        <v>100</v>
      </c>
      <c r="V178" s="81" t="s">
        <v>1044</v>
      </c>
      <c r="W178" s="63">
        <v>45779</v>
      </c>
      <c r="X178" s="63"/>
      <c r="Y178" s="40">
        <v>900581703</v>
      </c>
      <c r="Z178" s="38" t="str">
        <f>IFERROR(VLOOKUP(Y178,DIRECTORIO!A:B,2,FALSE),"")</f>
        <v>NEOSTAR SEGURIDAD DE COLOMBIA LTDA</v>
      </c>
      <c r="AA178" s="40" t="s">
        <v>849</v>
      </c>
      <c r="AB178" s="40" t="s">
        <v>268</v>
      </c>
      <c r="AC178" s="64" t="s">
        <v>850</v>
      </c>
      <c r="AD178" s="40" t="s">
        <v>106</v>
      </c>
      <c r="AE178" s="40" t="s">
        <v>1045</v>
      </c>
      <c r="AF178" s="40" t="s">
        <v>108</v>
      </c>
      <c r="AG178" s="41" t="s">
        <v>109</v>
      </c>
      <c r="AH178" s="42"/>
      <c r="AI178" s="54" t="str">
        <f t="shared" ca="1" si="35"/>
        <v>NOTIFICACIÓN ELECTRÓNICA EFECTIVA</v>
      </c>
      <c r="AJ178" s="37" t="s">
        <v>99</v>
      </c>
      <c r="AK178" s="37">
        <v>46050</v>
      </c>
      <c r="AL178" s="37" t="s">
        <v>99</v>
      </c>
      <c r="AM178" s="53">
        <f>IF(AK178="","",WORKDAY(AK178,5,FESTIVOS_CO!A:A))</f>
        <v>46057</v>
      </c>
      <c r="AN178" s="37" t="s">
        <v>99</v>
      </c>
      <c r="AO178" s="37">
        <v>46051</v>
      </c>
      <c r="AP178" s="54" t="str">
        <f t="shared" ca="1" si="42"/>
        <v>NO PROCEDE CITACION</v>
      </c>
      <c r="AQ178" s="36"/>
      <c r="AR178" s="43"/>
      <c r="AS178" s="37"/>
      <c r="AT178" s="36"/>
      <c r="AU178" s="37"/>
      <c r="AV178" s="36"/>
      <c r="AW178" s="36"/>
      <c r="AX178" s="37"/>
      <c r="AY178" s="140" t="str">
        <f>IF(AU178="","",WORKDAY(AU178,5,FESTIVOS_CO!A:A))</f>
        <v/>
      </c>
      <c r="AZ178" s="54" t="str">
        <f t="shared" ca="1" si="39"/>
        <v>NO PROCEDE</v>
      </c>
      <c r="BA178" s="55" t="str">
        <f>IF(AX178="","",WORKDAY(AX178,5,FESTIVOS_CO!A:A))</f>
        <v/>
      </c>
      <c r="BB178" s="39"/>
      <c r="BC178" s="40"/>
      <c r="BD178" s="40"/>
      <c r="BE178" s="56" t="str">
        <f t="shared" ca="1" si="40"/>
        <v>NO PROCEDE</v>
      </c>
      <c r="BF178" s="37"/>
      <c r="BG178" s="45"/>
      <c r="BH178" s="37"/>
      <c r="BI178" s="36"/>
      <c r="BJ178" s="37"/>
      <c r="BK178" s="36"/>
      <c r="BL178" s="36"/>
      <c r="BM178" s="53" t="str">
        <f>IF(BJ178="","",WORKDAY(BJ178,5,FESTIVOS_CO!A:A))</f>
        <v/>
      </c>
      <c r="BN178" s="57" t="str">
        <f t="shared" ca="1" si="36"/>
        <v>NO PROCEDE</v>
      </c>
      <c r="BO178" s="54" t="str">
        <f t="shared" ca="1" si="37"/>
        <v>NO PROCEDE AVISO</v>
      </c>
      <c r="BP178" s="37"/>
      <c r="BQ178" s="53" t="str">
        <f>IF(BP178="","",WORKDAY(BP178,5,FESTIVOS_CO!A:A))</f>
        <v/>
      </c>
      <c r="BR178" s="37"/>
      <c r="BS178" s="36" t="s">
        <v>99</v>
      </c>
      <c r="BT178" s="38" t="s">
        <v>228</v>
      </c>
      <c r="BU178" s="58">
        <f>VLOOKUP(BT178,Hoja2!$C:$D,2,0)</f>
        <v>10</v>
      </c>
      <c r="BV178" s="80">
        <f>IF(
AND(AO178="",BD178="",BQ178=""),
"EN PROCESO NOTIFICACION / COMUNICACION",
IF(
BT178="",
"NO APLICA",
IF(
BU178=60,
IF(AO178&lt;&gt;"",AO178,IF(BD178&lt;&gt;"",BD178,BQ178))+60,
WORKDAY(
IF(AO178&lt;&gt;"",AO178,IF(BD178&lt;&gt;"",BD178,BQ178)),
BU178,
FESTIVOS_CO!A:A
)
)
))</f>
        <v>46065</v>
      </c>
      <c r="BW178" s="36" t="s">
        <v>99</v>
      </c>
      <c r="BX178" s="53"/>
      <c r="BY178" s="45"/>
      <c r="BZ178" s="37"/>
      <c r="CA178" s="54" t="str">
        <f t="shared" si="38"/>
        <v>PENDIENTE HACER EJECUTORIA</v>
      </c>
      <c r="CB178" s="59" t="str">
        <f t="shared" si="41"/>
        <v/>
      </c>
      <c r="CC178" s="36"/>
      <c r="CD178" s="40"/>
      <c r="CE178" s="46"/>
      <c r="CF178" s="40"/>
      <c r="CG178" s="40"/>
      <c r="CH178" s="40"/>
      <c r="CI178" s="36"/>
      <c r="CJ178" s="47"/>
      <c r="CK178" s="40"/>
      <c r="CL178" s="40"/>
      <c r="CM178" s="40"/>
      <c r="CN178" s="40"/>
    </row>
    <row r="179" spans="1:92" ht="42.75" hidden="1">
      <c r="A179" s="49" t="str">
        <f t="shared" ca="1" si="31"/>
        <v>PENDIENTE ENTREGA NOTIFICACIÓN ELECTRÓNICA</v>
      </c>
      <c r="B179" s="58" t="s">
        <v>389</v>
      </c>
      <c r="C179" s="37">
        <v>46051</v>
      </c>
      <c r="D179" s="37"/>
      <c r="E179" s="49" t="str">
        <f t="shared" si="32"/>
        <v>PENDIENTE NOTIFICACIÓN</v>
      </c>
      <c r="F179" s="141" t="str">
        <f t="shared" si="33"/>
        <v>PENDIENTE NOTIFICACIÓN</v>
      </c>
      <c r="G179" s="49" t="str">
        <f t="shared" si="34"/>
        <v/>
      </c>
      <c r="H179" s="51" t="str">
        <f ca="1">IF(
L179="",
"",
IF(
NETWORKDAYS(L179,IF(M179&lt;&gt;"",M179,TODAY()),FESTIVOS_CO!A:A)&gt;2,
"VENCIDO",
IF(
NETWORKDAYS(L179,IF(M179&lt;&gt;"",M179,TODAY()),FESTIVOS_CO!A:A)=2,
"ALERTA",
"A TIEMPO"
)))</f>
        <v>VENCIDO</v>
      </c>
      <c r="I179" s="62" t="s">
        <v>1046</v>
      </c>
      <c r="J179" s="36" t="s">
        <v>1047</v>
      </c>
      <c r="K179" s="37">
        <v>46042</v>
      </c>
      <c r="L179" s="50">
        <v>46043</v>
      </c>
      <c r="M179" s="37">
        <v>46051</v>
      </c>
      <c r="N179" s="52"/>
      <c r="O179" s="52"/>
      <c r="P179" s="36"/>
      <c r="Q179" s="36" t="s">
        <v>99</v>
      </c>
      <c r="R179" s="40"/>
      <c r="S179" s="36"/>
      <c r="T179" s="40"/>
      <c r="U179" s="62" t="s">
        <v>100</v>
      </c>
      <c r="V179" s="81" t="s">
        <v>1048</v>
      </c>
      <c r="W179" s="63">
        <v>45779</v>
      </c>
      <c r="X179" s="36" t="s">
        <v>1049</v>
      </c>
      <c r="Y179" s="40">
        <v>900581703</v>
      </c>
      <c r="Z179" s="38" t="str">
        <f>IFERROR(VLOOKUP(Y179,DIRECTORIO!A:B,2,FALSE),"")</f>
        <v>NEOSTAR SEGURIDAD DE COLOMBIA LTDA</v>
      </c>
      <c r="AA179" s="40" t="s">
        <v>849</v>
      </c>
      <c r="AB179" s="40" t="s">
        <v>268</v>
      </c>
      <c r="AC179" s="64" t="s">
        <v>850</v>
      </c>
      <c r="AD179" s="40" t="s">
        <v>106</v>
      </c>
      <c r="AE179" s="40" t="s">
        <v>1050</v>
      </c>
      <c r="AF179" s="40" t="s">
        <v>108</v>
      </c>
      <c r="AG179" s="41" t="s">
        <v>109</v>
      </c>
      <c r="AH179" s="42"/>
      <c r="AI179" s="54" t="str">
        <f t="shared" ca="1" si="35"/>
        <v>PENDIENTE ENTREGA NOTIFICACIÓN ELECTRÓNICA</v>
      </c>
      <c r="AJ179" s="37" t="s">
        <v>99</v>
      </c>
      <c r="AK179" s="37">
        <v>46051</v>
      </c>
      <c r="AL179" s="37"/>
      <c r="AM179" s="53">
        <f>IF(AK179="","",WORKDAY(AK179,5,FESTIVOS_CO!A:A))</f>
        <v>46058</v>
      </c>
      <c r="AN179" s="37"/>
      <c r="AO179" s="37"/>
      <c r="AP179" s="54" t="str">
        <f t="shared" ca="1" si="42"/>
        <v>NO APLICA</v>
      </c>
      <c r="AQ179" s="36"/>
      <c r="AR179" s="43"/>
      <c r="AS179" s="37"/>
      <c r="AT179" s="36"/>
      <c r="AU179" s="37"/>
      <c r="AV179" s="36"/>
      <c r="AW179" s="36"/>
      <c r="AX179" s="37"/>
      <c r="AY179" s="140" t="str">
        <f>IF(AU179="","",WORKDAY(AU179,5,FESTIVOS_CO!A:A))</f>
        <v/>
      </c>
      <c r="AZ179" s="54" t="str">
        <f t="shared" ca="1" si="39"/>
        <v>NO APLICA</v>
      </c>
      <c r="BA179" s="55" t="str">
        <f>IF(AX179="","",WORKDAY(AX179,5,FESTIVOS_CO!A:A))</f>
        <v/>
      </c>
      <c r="BB179" s="39"/>
      <c r="BC179" s="40"/>
      <c r="BD179" s="40"/>
      <c r="BE179" s="56" t="str">
        <f t="shared" ca="1" si="40"/>
        <v>NO APLICA</v>
      </c>
      <c r="BF179" s="37"/>
      <c r="BG179" s="45"/>
      <c r="BH179" s="37"/>
      <c r="BI179" s="36"/>
      <c r="BJ179" s="37"/>
      <c r="BK179" s="36"/>
      <c r="BL179" s="36"/>
      <c r="BM179" s="53" t="str">
        <f>IF(BJ179="","",WORKDAY(BJ179,5,FESTIVOS_CO!A:A))</f>
        <v/>
      </c>
      <c r="BN179" s="57" t="str">
        <f t="shared" ca="1" si="36"/>
        <v>PENDIENTE HACER AVISO</v>
      </c>
      <c r="BO179" s="54" t="str">
        <f t="shared" ca="1" si="37"/>
        <v>EN TRÁMITE NOTIF. POR AVISO</v>
      </c>
      <c r="BP179" s="37"/>
      <c r="BQ179" s="53" t="str">
        <f>IF(BP179="","",WORKDAY(BP179,5,FESTIVOS_CO!A:A))</f>
        <v/>
      </c>
      <c r="BR179" s="37"/>
      <c r="BS179" s="36" t="s">
        <v>99</v>
      </c>
      <c r="BT179" s="38" t="s">
        <v>228</v>
      </c>
      <c r="BU179" s="58">
        <f>VLOOKUP(BT179,Hoja2!$C:$D,2,0)</f>
        <v>10</v>
      </c>
      <c r="BV179" s="80" t="str">
        <f>IF(
AND(AO179="",BD179="",BQ179=""),
"EN PROCESO NOTIFICACION / COMUNICACION",
IF(
BT179="",
"NO APLICA",
IF(
BU179=60,
IF(AO179&lt;&gt;"",AO179,IF(BD179&lt;&gt;"",BD179,BQ179))+60,
WORKDAY(
IF(AO179&lt;&gt;"",AO179,IF(BD179&lt;&gt;"",BD179,BQ179)),
BU179,
FESTIVOS_CO!A:A
)
)
))</f>
        <v>EN PROCESO NOTIFICACION / COMUNICACION</v>
      </c>
      <c r="BW179" s="36" t="s">
        <v>99</v>
      </c>
      <c r="BX179" s="53"/>
      <c r="BY179" s="45"/>
      <c r="BZ179" s="37"/>
      <c r="CA179" s="54" t="str">
        <f t="shared" si="38"/>
        <v>PENDIENTE HACER EJECUTORIA</v>
      </c>
      <c r="CB179" s="59" t="str">
        <f t="shared" si="41"/>
        <v/>
      </c>
      <c r="CC179" s="36"/>
      <c r="CD179" s="40"/>
      <c r="CE179" s="46"/>
      <c r="CF179" s="40"/>
      <c r="CG179" s="40"/>
      <c r="CH179" s="40"/>
      <c r="CI179" s="36"/>
      <c r="CJ179" s="47"/>
      <c r="CK179" s="40"/>
      <c r="CL179" s="40"/>
      <c r="CM179" s="40"/>
      <c r="CN179" s="40"/>
    </row>
    <row r="180" spans="1:92" ht="42.75" hidden="1">
      <c r="A180" s="49" t="str">
        <f t="shared" ca="1" si="31"/>
        <v>PENDIENTE ENTREGA NOTIFICACIÓN ELECTRÓNICA</v>
      </c>
      <c r="B180" s="58" t="s">
        <v>389</v>
      </c>
      <c r="C180" s="37">
        <v>46051</v>
      </c>
      <c r="D180" s="37"/>
      <c r="E180" s="49" t="str">
        <f t="shared" si="32"/>
        <v>PENDIENTE NOTIFICACIÓN</v>
      </c>
      <c r="F180" s="141" t="str">
        <f t="shared" si="33"/>
        <v>PENDIENTE NOTIFICACIÓN</v>
      </c>
      <c r="G180" s="49" t="str">
        <f t="shared" si="34"/>
        <v/>
      </c>
      <c r="H180" s="51" t="str">
        <f ca="1">IF(
L180="",
"",
IF(
NETWORKDAYS(L180,IF(M180&lt;&gt;"",M180,TODAY()),FESTIVOS_CO!A:A)&gt;2,
"VENCIDO",
IF(
NETWORKDAYS(L180,IF(M180&lt;&gt;"",M180,TODAY()),FESTIVOS_CO!A:A)=2,
"ALERTA",
"A TIEMPO"
)))</f>
        <v>VENCIDO</v>
      </c>
      <c r="I180" s="62" t="s">
        <v>1046</v>
      </c>
      <c r="J180" s="36" t="s">
        <v>1051</v>
      </c>
      <c r="K180" s="37">
        <v>46042</v>
      </c>
      <c r="L180" s="50">
        <v>46043</v>
      </c>
      <c r="M180" s="37">
        <v>46051</v>
      </c>
      <c r="N180" s="52"/>
      <c r="O180" s="52"/>
      <c r="P180" s="36"/>
      <c r="Q180" s="36" t="s">
        <v>99</v>
      </c>
      <c r="R180" s="40"/>
      <c r="S180" s="36"/>
      <c r="T180" s="40"/>
      <c r="U180" s="62" t="s">
        <v>100</v>
      </c>
      <c r="V180" s="81" t="s">
        <v>1052</v>
      </c>
      <c r="W180" s="63">
        <v>45758</v>
      </c>
      <c r="X180" s="36" t="s">
        <v>1049</v>
      </c>
      <c r="Y180" s="40">
        <v>900581703</v>
      </c>
      <c r="Z180" s="38" t="str">
        <f>IFERROR(VLOOKUP(Y180,DIRECTORIO!A:B,2,FALSE),"")</f>
        <v>NEOSTAR SEGURIDAD DE COLOMBIA LTDA</v>
      </c>
      <c r="AA180" s="40" t="s">
        <v>849</v>
      </c>
      <c r="AB180" s="40" t="s">
        <v>268</v>
      </c>
      <c r="AC180" s="64" t="s">
        <v>850</v>
      </c>
      <c r="AD180" s="40" t="s">
        <v>106</v>
      </c>
      <c r="AE180" s="40" t="s">
        <v>1053</v>
      </c>
      <c r="AF180" s="40" t="s">
        <v>108</v>
      </c>
      <c r="AG180" s="41" t="s">
        <v>109</v>
      </c>
      <c r="AH180" s="42"/>
      <c r="AI180" s="54" t="str">
        <f t="shared" ca="1" si="35"/>
        <v>PENDIENTE ENTREGA NOTIFICACIÓN ELECTRÓNICA</v>
      </c>
      <c r="AJ180" s="37" t="s">
        <v>99</v>
      </c>
      <c r="AK180" s="37">
        <v>46051</v>
      </c>
      <c r="AL180" s="37"/>
      <c r="AM180" s="53">
        <f>IF(AK180="","",WORKDAY(AK180,5,FESTIVOS_CO!A:A))</f>
        <v>46058</v>
      </c>
      <c r="AN180" s="37"/>
      <c r="AO180" s="37"/>
      <c r="AP180" s="54" t="str">
        <f t="shared" ca="1" si="42"/>
        <v>NO APLICA</v>
      </c>
      <c r="AQ180" s="36"/>
      <c r="AR180" s="43"/>
      <c r="AS180" s="37"/>
      <c r="AT180" s="36"/>
      <c r="AU180" s="37"/>
      <c r="AV180" s="36"/>
      <c r="AW180" s="36"/>
      <c r="AX180" s="37"/>
      <c r="AY180" s="140" t="str">
        <f>IF(AU180="","",WORKDAY(AU180,5,FESTIVOS_CO!A:A))</f>
        <v/>
      </c>
      <c r="AZ180" s="54" t="str">
        <f t="shared" ca="1" si="39"/>
        <v>NO APLICA</v>
      </c>
      <c r="BA180" s="55" t="str">
        <f>IF(AX180="","",WORKDAY(AX180,5,FESTIVOS_CO!A:A))</f>
        <v/>
      </c>
      <c r="BB180" s="39"/>
      <c r="BC180" s="40"/>
      <c r="BD180" s="40"/>
      <c r="BE180" s="56" t="str">
        <f t="shared" ca="1" si="40"/>
        <v>NO APLICA</v>
      </c>
      <c r="BF180" s="37"/>
      <c r="BG180" s="45"/>
      <c r="BH180" s="37"/>
      <c r="BI180" s="36"/>
      <c r="BJ180" s="37"/>
      <c r="BK180" s="36"/>
      <c r="BL180" s="36"/>
      <c r="BM180" s="53" t="str">
        <f>IF(BJ180="","",WORKDAY(BJ180,5,FESTIVOS_CO!A:A))</f>
        <v/>
      </c>
      <c r="BN180" s="57" t="str">
        <f t="shared" ca="1" si="36"/>
        <v>PENDIENTE HACER AVISO</v>
      </c>
      <c r="BO180" s="54" t="str">
        <f t="shared" ca="1" si="37"/>
        <v>EN TRÁMITE NOTIF. POR AVISO</v>
      </c>
      <c r="BP180" s="37"/>
      <c r="BQ180" s="53" t="str">
        <f>IF(BP180="","",WORKDAY(BP180,5,FESTIVOS_CO!A:A))</f>
        <v/>
      </c>
      <c r="BR180" s="37"/>
      <c r="BS180" s="36" t="s">
        <v>99</v>
      </c>
      <c r="BT180" s="38" t="s">
        <v>228</v>
      </c>
      <c r="BU180" s="58">
        <f>VLOOKUP(BT180,Hoja2!$C:$D,2,0)</f>
        <v>10</v>
      </c>
      <c r="BV180" s="80" t="str">
        <f>IF(
AND(AO180="",BD180="",BQ180=""),
"EN PROCESO NOTIFICACION / COMUNICACION",
IF(
BT180="",
"NO APLICA",
IF(
BU180=60,
IF(AO180&lt;&gt;"",AO180,IF(BD180&lt;&gt;"",BD180,BQ180))+60,
WORKDAY(
IF(AO180&lt;&gt;"",AO180,IF(BD180&lt;&gt;"",BD180,BQ180)),
BU180,
FESTIVOS_CO!A:A
)
)
))</f>
        <v>EN PROCESO NOTIFICACION / COMUNICACION</v>
      </c>
      <c r="BW180" s="36" t="s">
        <v>99</v>
      </c>
      <c r="BX180" s="53"/>
      <c r="BY180" s="45"/>
      <c r="BZ180" s="37"/>
      <c r="CA180" s="54" t="str">
        <f t="shared" si="38"/>
        <v>PENDIENTE HACER EJECUTORIA</v>
      </c>
      <c r="CB180" s="59" t="str">
        <f t="shared" si="41"/>
        <v/>
      </c>
      <c r="CC180" s="36"/>
      <c r="CD180" s="40"/>
      <c r="CE180" s="46"/>
      <c r="CF180" s="40"/>
      <c r="CG180" s="40"/>
      <c r="CH180" s="40"/>
      <c r="CI180" s="36"/>
      <c r="CJ180" s="47"/>
      <c r="CK180" s="40"/>
      <c r="CL180" s="40"/>
      <c r="CM180" s="40"/>
      <c r="CN180" s="40"/>
    </row>
    <row r="181" spans="1:92" ht="42.75" hidden="1">
      <c r="A181" s="49" t="str">
        <f t="shared" ca="1" si="31"/>
        <v>PENDIENTE ENTREGA NOTIFICACIÓN ELECTRÓNICA</v>
      </c>
      <c r="B181" s="58" t="s">
        <v>389</v>
      </c>
      <c r="C181" s="37">
        <v>46051</v>
      </c>
      <c r="D181" s="37"/>
      <c r="E181" s="49" t="str">
        <f t="shared" si="32"/>
        <v>PENDIENTE NOTIFICACIÓN</v>
      </c>
      <c r="F181" s="141" t="str">
        <f t="shared" si="33"/>
        <v>PENDIENTE NOTIFICACIÓN</v>
      </c>
      <c r="G181" s="49" t="str">
        <f t="shared" si="34"/>
        <v/>
      </c>
      <c r="H181" s="51" t="str">
        <f ca="1">IF(
L181="",
"",
IF(
NETWORKDAYS(L181,IF(M181&lt;&gt;"",M181,TODAY()),FESTIVOS_CO!A:A)&gt;2,
"VENCIDO",
IF(
NETWORKDAYS(L181,IF(M181&lt;&gt;"",M181,TODAY()),FESTIVOS_CO!A:A)=2,
"ALERTA",
"A TIEMPO"
)))</f>
        <v>VENCIDO</v>
      </c>
      <c r="I181" s="62" t="s">
        <v>1046</v>
      </c>
      <c r="J181" s="36" t="s">
        <v>1054</v>
      </c>
      <c r="K181" s="37">
        <v>46042</v>
      </c>
      <c r="L181" s="50">
        <v>46043</v>
      </c>
      <c r="M181" s="37">
        <v>46051</v>
      </c>
      <c r="N181" s="52"/>
      <c r="O181" s="52"/>
      <c r="P181" s="36"/>
      <c r="Q181" s="36" t="s">
        <v>99</v>
      </c>
      <c r="R181" s="40"/>
      <c r="S181" s="36"/>
      <c r="T181" s="40"/>
      <c r="U181" s="62" t="s">
        <v>100</v>
      </c>
      <c r="V181" s="81" t="s">
        <v>1055</v>
      </c>
      <c r="W181" s="63">
        <v>45803</v>
      </c>
      <c r="X181" s="36" t="s">
        <v>1049</v>
      </c>
      <c r="Y181" s="40">
        <v>900581703</v>
      </c>
      <c r="Z181" s="38" t="str">
        <f>IFERROR(VLOOKUP(Y181,DIRECTORIO!A:B,2,FALSE),"")</f>
        <v>NEOSTAR SEGURIDAD DE COLOMBIA LTDA</v>
      </c>
      <c r="AA181" s="40" t="s">
        <v>849</v>
      </c>
      <c r="AB181" s="40" t="s">
        <v>268</v>
      </c>
      <c r="AC181" s="64" t="s">
        <v>850</v>
      </c>
      <c r="AD181" s="40" t="s">
        <v>106</v>
      </c>
      <c r="AE181" s="40" t="s">
        <v>1056</v>
      </c>
      <c r="AF181" s="40" t="s">
        <v>108</v>
      </c>
      <c r="AG181" s="41" t="s">
        <v>109</v>
      </c>
      <c r="AH181" s="42"/>
      <c r="AI181" s="54" t="str">
        <f t="shared" ca="1" si="35"/>
        <v>PENDIENTE ENTREGA NOTIFICACIÓN ELECTRÓNICA</v>
      </c>
      <c r="AJ181" s="37" t="s">
        <v>99</v>
      </c>
      <c r="AK181" s="37">
        <v>46051</v>
      </c>
      <c r="AL181" s="37"/>
      <c r="AM181" s="53">
        <f>IF(AK181="","",WORKDAY(AK181,5,FESTIVOS_CO!A:A))</f>
        <v>46058</v>
      </c>
      <c r="AN181" s="37"/>
      <c r="AO181" s="37"/>
      <c r="AP181" s="54" t="str">
        <f t="shared" ca="1" si="42"/>
        <v>NO APLICA</v>
      </c>
      <c r="AQ181" s="36"/>
      <c r="AR181" s="43"/>
      <c r="AS181" s="37"/>
      <c r="AT181" s="36"/>
      <c r="AU181" s="37"/>
      <c r="AV181" s="36"/>
      <c r="AW181" s="36"/>
      <c r="AX181" s="37"/>
      <c r="AY181" s="140" t="str">
        <f>IF(AU181="","",WORKDAY(AU181,5,FESTIVOS_CO!A:A))</f>
        <v/>
      </c>
      <c r="AZ181" s="54" t="str">
        <f t="shared" ca="1" si="39"/>
        <v>NO APLICA</v>
      </c>
      <c r="BA181" s="55" t="str">
        <f>IF(AX181="","",WORKDAY(AX181,5,FESTIVOS_CO!A:A))</f>
        <v/>
      </c>
      <c r="BB181" s="39"/>
      <c r="BC181" s="40"/>
      <c r="BD181" s="40"/>
      <c r="BE181" s="56" t="str">
        <f t="shared" ca="1" si="40"/>
        <v>NO APLICA</v>
      </c>
      <c r="BF181" s="37"/>
      <c r="BG181" s="45"/>
      <c r="BH181" s="37"/>
      <c r="BI181" s="36"/>
      <c r="BJ181" s="37"/>
      <c r="BK181" s="36"/>
      <c r="BL181" s="36"/>
      <c r="BM181" s="53" t="str">
        <f>IF(BJ181="","",WORKDAY(BJ181,5,FESTIVOS_CO!A:A))</f>
        <v/>
      </c>
      <c r="BN181" s="57" t="str">
        <f t="shared" ca="1" si="36"/>
        <v>PENDIENTE HACER AVISO</v>
      </c>
      <c r="BO181" s="54" t="str">
        <f t="shared" ca="1" si="37"/>
        <v>EN TRÁMITE NOTIF. POR AVISO</v>
      </c>
      <c r="BP181" s="37"/>
      <c r="BQ181" s="53" t="str">
        <f>IF(BP181="","",WORKDAY(BP181,5,FESTIVOS_CO!A:A))</f>
        <v/>
      </c>
      <c r="BR181" s="37"/>
      <c r="BS181" s="36" t="s">
        <v>99</v>
      </c>
      <c r="BT181" s="38" t="s">
        <v>228</v>
      </c>
      <c r="BU181" s="58">
        <f>VLOOKUP(BT181,Hoja2!$C:$D,2,0)</f>
        <v>10</v>
      </c>
      <c r="BV181" s="80" t="str">
        <f>IF(
AND(AO181="",BD181="",BQ181=""),
"EN PROCESO NOTIFICACION / COMUNICACION",
IF(
BT181="",
"NO APLICA",
IF(
BU181=60,
IF(AO181&lt;&gt;"",AO181,IF(BD181&lt;&gt;"",BD181,BQ181))+60,
WORKDAY(
IF(AO181&lt;&gt;"",AO181,IF(BD181&lt;&gt;"",BD181,BQ181)),
BU181,
FESTIVOS_CO!A:A
)
)
))</f>
        <v>EN PROCESO NOTIFICACION / COMUNICACION</v>
      </c>
      <c r="BW181" s="36" t="s">
        <v>99</v>
      </c>
      <c r="BX181" s="53"/>
      <c r="BY181" s="45"/>
      <c r="BZ181" s="37"/>
      <c r="CA181" s="54" t="str">
        <f t="shared" si="38"/>
        <v>PENDIENTE HACER EJECUTORIA</v>
      </c>
      <c r="CB181" s="59" t="str">
        <f t="shared" si="41"/>
        <v/>
      </c>
      <c r="CC181" s="36"/>
      <c r="CD181" s="40"/>
      <c r="CE181" s="46"/>
      <c r="CF181" s="40"/>
      <c r="CG181" s="40"/>
      <c r="CH181" s="40"/>
      <c r="CI181" s="36"/>
      <c r="CJ181" s="47"/>
      <c r="CK181" s="40"/>
      <c r="CL181" s="40"/>
      <c r="CM181" s="40"/>
      <c r="CN181" s="40"/>
    </row>
    <row r="182" spans="1:92" ht="42.75" hidden="1">
      <c r="A182" s="49" t="str">
        <f t="shared" ca="1" si="31"/>
        <v>PENDIENTE ENTREGA NOTIFICACIÓN ELECTRÓNICA</v>
      </c>
      <c r="B182" s="58" t="s">
        <v>389</v>
      </c>
      <c r="C182" s="37">
        <v>46051</v>
      </c>
      <c r="D182" s="37"/>
      <c r="E182" s="49" t="str">
        <f t="shared" si="32"/>
        <v>PENDIENTE NOTIFICACIÓN</v>
      </c>
      <c r="F182" s="141" t="str">
        <f t="shared" si="33"/>
        <v>PENDIENTE NOTIFICACIÓN</v>
      </c>
      <c r="G182" s="49" t="str">
        <f t="shared" si="34"/>
        <v/>
      </c>
      <c r="H182" s="51" t="str">
        <f ca="1">IF(
L182="",
"",
IF(
NETWORKDAYS(L182,IF(M182&lt;&gt;"",M182,TODAY()),FESTIVOS_CO!A:A)&gt;2,
"VENCIDO",
IF(
NETWORKDAYS(L182,IF(M182&lt;&gt;"",M182,TODAY()),FESTIVOS_CO!A:A)=2,
"ALERTA",
"A TIEMPO"
)))</f>
        <v>VENCIDO</v>
      </c>
      <c r="I182" s="62" t="s">
        <v>1046</v>
      </c>
      <c r="J182" s="36" t="s">
        <v>1057</v>
      </c>
      <c r="K182" s="37">
        <v>46042</v>
      </c>
      <c r="L182" s="50">
        <v>46043</v>
      </c>
      <c r="M182" s="37">
        <v>46051</v>
      </c>
      <c r="N182" s="52"/>
      <c r="O182" s="52"/>
      <c r="P182" s="36"/>
      <c r="Q182" s="36" t="s">
        <v>99</v>
      </c>
      <c r="R182" s="40"/>
      <c r="S182" s="36"/>
      <c r="T182" s="40"/>
      <c r="U182" s="62" t="s">
        <v>100</v>
      </c>
      <c r="V182" s="81" t="s">
        <v>1058</v>
      </c>
      <c r="W182" s="63">
        <v>45779</v>
      </c>
      <c r="X182" s="36" t="s">
        <v>1049</v>
      </c>
      <c r="Y182" s="40">
        <v>900581703</v>
      </c>
      <c r="Z182" s="38" t="str">
        <f>IFERROR(VLOOKUP(Y182,DIRECTORIO!A:B,2,FALSE),"")</f>
        <v>NEOSTAR SEGURIDAD DE COLOMBIA LTDA</v>
      </c>
      <c r="AA182" s="40" t="s">
        <v>849</v>
      </c>
      <c r="AB182" s="40" t="s">
        <v>268</v>
      </c>
      <c r="AC182" s="64" t="s">
        <v>850</v>
      </c>
      <c r="AD182" s="40" t="s">
        <v>106</v>
      </c>
      <c r="AE182" s="40" t="s">
        <v>1059</v>
      </c>
      <c r="AF182" s="40" t="s">
        <v>108</v>
      </c>
      <c r="AG182" s="41" t="s">
        <v>109</v>
      </c>
      <c r="AH182" s="42"/>
      <c r="AI182" s="54" t="str">
        <f t="shared" ca="1" si="35"/>
        <v>PENDIENTE ENTREGA NOTIFICACIÓN ELECTRÓNICA</v>
      </c>
      <c r="AJ182" s="37" t="s">
        <v>99</v>
      </c>
      <c r="AK182" s="37">
        <v>46051</v>
      </c>
      <c r="AL182" s="37"/>
      <c r="AM182" s="53">
        <f>IF(AK182="","",WORKDAY(AK182,5,FESTIVOS_CO!A:A))</f>
        <v>46058</v>
      </c>
      <c r="AN182" s="37"/>
      <c r="AO182" s="37"/>
      <c r="AP182" s="54" t="str">
        <f t="shared" ca="1" si="42"/>
        <v>NO APLICA</v>
      </c>
      <c r="AQ182" s="36"/>
      <c r="AR182" s="43"/>
      <c r="AS182" s="37"/>
      <c r="AT182" s="36"/>
      <c r="AU182" s="37"/>
      <c r="AV182" s="36"/>
      <c r="AW182" s="36"/>
      <c r="AX182" s="37"/>
      <c r="AY182" s="140" t="str">
        <f>IF(AU182="","",WORKDAY(AU182,5,FESTIVOS_CO!A:A))</f>
        <v/>
      </c>
      <c r="AZ182" s="54" t="str">
        <f t="shared" ca="1" si="39"/>
        <v>NO APLICA</v>
      </c>
      <c r="BA182" s="55" t="str">
        <f>IF(AX182="","",WORKDAY(AX182,5,FESTIVOS_CO!A:A))</f>
        <v/>
      </c>
      <c r="BB182" s="39"/>
      <c r="BC182" s="40"/>
      <c r="BD182" s="40"/>
      <c r="BE182" s="56" t="str">
        <f t="shared" ca="1" si="40"/>
        <v>NO APLICA</v>
      </c>
      <c r="BF182" s="37"/>
      <c r="BG182" s="45"/>
      <c r="BH182" s="37"/>
      <c r="BI182" s="36"/>
      <c r="BJ182" s="37"/>
      <c r="BK182" s="36"/>
      <c r="BL182" s="36"/>
      <c r="BM182" s="53" t="str">
        <f>IF(BJ182="","",WORKDAY(BJ182,5,FESTIVOS_CO!A:A))</f>
        <v/>
      </c>
      <c r="BN182" s="57" t="str">
        <f t="shared" ca="1" si="36"/>
        <v>PENDIENTE HACER AVISO</v>
      </c>
      <c r="BO182" s="54" t="str">
        <f t="shared" ca="1" si="37"/>
        <v>EN TRÁMITE NOTIF. POR AVISO</v>
      </c>
      <c r="BP182" s="37"/>
      <c r="BQ182" s="53" t="str">
        <f>IF(BP182="","",WORKDAY(BP182,5,FESTIVOS_CO!A:A))</f>
        <v/>
      </c>
      <c r="BR182" s="37"/>
      <c r="BS182" s="36" t="s">
        <v>99</v>
      </c>
      <c r="BT182" s="38" t="s">
        <v>228</v>
      </c>
      <c r="BU182" s="58">
        <f>VLOOKUP(BT182,Hoja2!$C:$D,2,0)</f>
        <v>10</v>
      </c>
      <c r="BV182" s="80" t="str">
        <f>IF(
AND(AO182="",BD182="",BQ182=""),
"EN PROCESO NOTIFICACION / COMUNICACION",
IF(
BT182="",
"NO APLICA",
IF(
BU182=60,
IF(AO182&lt;&gt;"",AO182,IF(BD182&lt;&gt;"",BD182,BQ182))+60,
WORKDAY(
IF(AO182&lt;&gt;"",AO182,IF(BD182&lt;&gt;"",BD182,BQ182)),
BU182,
FESTIVOS_CO!A:A
)
)
))</f>
        <v>EN PROCESO NOTIFICACION / COMUNICACION</v>
      </c>
      <c r="BW182" s="36" t="s">
        <v>99</v>
      </c>
      <c r="BX182" s="53"/>
      <c r="BY182" s="45"/>
      <c r="BZ182" s="37"/>
      <c r="CA182" s="54" t="str">
        <f t="shared" si="38"/>
        <v>PENDIENTE HACER EJECUTORIA</v>
      </c>
      <c r="CB182" s="59" t="str">
        <f t="shared" si="41"/>
        <v/>
      </c>
      <c r="CC182" s="36"/>
      <c r="CD182" s="40"/>
      <c r="CE182" s="46"/>
      <c r="CF182" s="40"/>
      <c r="CG182" s="40"/>
      <c r="CH182" s="40"/>
      <c r="CI182" s="36"/>
      <c r="CJ182" s="47"/>
      <c r="CK182" s="40"/>
      <c r="CL182" s="40"/>
      <c r="CM182" s="40"/>
      <c r="CN182" s="40"/>
    </row>
    <row r="183" spans="1:92" ht="42.75" hidden="1">
      <c r="A183" s="49" t="str">
        <f t="shared" ca="1" si="31"/>
        <v>PENDIENTE ENTREGA NOTIFICACIÓN ELECTRÓNICA</v>
      </c>
      <c r="B183" s="58" t="s">
        <v>389</v>
      </c>
      <c r="C183" s="37">
        <v>46051</v>
      </c>
      <c r="D183" s="37"/>
      <c r="E183" s="49" t="str">
        <f t="shared" si="32"/>
        <v>PENDIENTE NOTIFICACIÓN</v>
      </c>
      <c r="F183" s="141" t="str">
        <f t="shared" si="33"/>
        <v>PENDIENTE NOTIFICACIÓN</v>
      </c>
      <c r="G183" s="49" t="str">
        <f t="shared" si="34"/>
        <v/>
      </c>
      <c r="H183" s="51" t="str">
        <f ca="1">IF(
L183="",
"",
IF(
NETWORKDAYS(L183,IF(M183&lt;&gt;"",M183,TODAY()),FESTIVOS_CO!A:A)&gt;2,
"VENCIDO",
IF(
NETWORKDAYS(L183,IF(M183&lt;&gt;"",M183,TODAY()),FESTIVOS_CO!A:A)=2,
"ALERTA",
"A TIEMPO"
)))</f>
        <v>VENCIDO</v>
      </c>
      <c r="I183" s="62" t="s">
        <v>1046</v>
      </c>
      <c r="J183" s="36" t="s">
        <v>1060</v>
      </c>
      <c r="K183" s="37">
        <v>46042</v>
      </c>
      <c r="L183" s="50">
        <v>46043</v>
      </c>
      <c r="M183" s="37">
        <v>46051</v>
      </c>
      <c r="N183" s="52"/>
      <c r="O183" s="52"/>
      <c r="P183" s="36"/>
      <c r="Q183" s="36" t="s">
        <v>99</v>
      </c>
      <c r="R183" s="40"/>
      <c r="S183" s="36"/>
      <c r="T183" s="40"/>
      <c r="U183" s="62" t="s">
        <v>100</v>
      </c>
      <c r="V183" s="81" t="s">
        <v>1061</v>
      </c>
      <c r="W183" s="63">
        <v>45779</v>
      </c>
      <c r="X183" s="36" t="s">
        <v>1049</v>
      </c>
      <c r="Y183" s="40">
        <v>900581703</v>
      </c>
      <c r="Z183" s="38" t="str">
        <f>IFERROR(VLOOKUP(Y183,DIRECTORIO!A:B,2,FALSE),"")</f>
        <v>NEOSTAR SEGURIDAD DE COLOMBIA LTDA</v>
      </c>
      <c r="AA183" s="40" t="s">
        <v>849</v>
      </c>
      <c r="AB183" s="40" t="s">
        <v>268</v>
      </c>
      <c r="AC183" s="64" t="s">
        <v>850</v>
      </c>
      <c r="AD183" s="40" t="s">
        <v>106</v>
      </c>
      <c r="AE183" s="40" t="s">
        <v>1062</v>
      </c>
      <c r="AF183" s="40" t="s">
        <v>108</v>
      </c>
      <c r="AG183" s="41" t="s">
        <v>109</v>
      </c>
      <c r="AH183" s="42"/>
      <c r="AI183" s="54" t="str">
        <f t="shared" ca="1" si="35"/>
        <v>PENDIENTE ENTREGA NOTIFICACIÓN ELECTRÓNICA</v>
      </c>
      <c r="AJ183" s="37" t="s">
        <v>99</v>
      </c>
      <c r="AK183" s="37">
        <v>46051</v>
      </c>
      <c r="AL183" s="37"/>
      <c r="AM183" s="53">
        <f>IF(AK183="","",WORKDAY(AK183,5,FESTIVOS_CO!A:A))</f>
        <v>46058</v>
      </c>
      <c r="AN183" s="37"/>
      <c r="AO183" s="37"/>
      <c r="AP183" s="54" t="str">
        <f t="shared" ca="1" si="42"/>
        <v>NO APLICA</v>
      </c>
      <c r="AQ183" s="36"/>
      <c r="AR183" s="43"/>
      <c r="AS183" s="37"/>
      <c r="AT183" s="36"/>
      <c r="AU183" s="37"/>
      <c r="AV183" s="36"/>
      <c r="AW183" s="36"/>
      <c r="AX183" s="37"/>
      <c r="AY183" s="140" t="str">
        <f>IF(AU183="","",WORKDAY(AU183,5,FESTIVOS_CO!A:A))</f>
        <v/>
      </c>
      <c r="AZ183" s="54" t="str">
        <f t="shared" ca="1" si="39"/>
        <v>NO APLICA</v>
      </c>
      <c r="BA183" s="55" t="str">
        <f>IF(AX183="","",WORKDAY(AX183,5,FESTIVOS_CO!A:A))</f>
        <v/>
      </c>
      <c r="BB183" s="39"/>
      <c r="BC183" s="40"/>
      <c r="BD183" s="40"/>
      <c r="BE183" s="56" t="str">
        <f t="shared" ca="1" si="40"/>
        <v>NO APLICA</v>
      </c>
      <c r="BF183" s="37"/>
      <c r="BG183" s="45"/>
      <c r="BH183" s="37"/>
      <c r="BI183" s="36"/>
      <c r="BJ183" s="37"/>
      <c r="BK183" s="36"/>
      <c r="BL183" s="36"/>
      <c r="BM183" s="53" t="str">
        <f>IF(BJ183="","",WORKDAY(BJ183,5,FESTIVOS_CO!A:A))</f>
        <v/>
      </c>
      <c r="BN183" s="57" t="str">
        <f t="shared" ca="1" si="36"/>
        <v>PENDIENTE HACER AVISO</v>
      </c>
      <c r="BO183" s="54" t="str">
        <f t="shared" ca="1" si="37"/>
        <v>EN TRÁMITE NOTIF. POR AVISO</v>
      </c>
      <c r="BP183" s="37"/>
      <c r="BQ183" s="53" t="str">
        <f>IF(BP183="","",WORKDAY(BP183,5,FESTIVOS_CO!A:A))</f>
        <v/>
      </c>
      <c r="BR183" s="37"/>
      <c r="BS183" s="36" t="s">
        <v>99</v>
      </c>
      <c r="BT183" s="38" t="s">
        <v>228</v>
      </c>
      <c r="BU183" s="58">
        <f>VLOOKUP(BT183,Hoja2!$C:$D,2,0)</f>
        <v>10</v>
      </c>
      <c r="BV183" s="80" t="str">
        <f>IF(
AND(AO183="",BD183="",BQ183=""),
"EN PROCESO NOTIFICACION / COMUNICACION",
IF(
BT183="",
"NO APLICA",
IF(
BU183=60,
IF(AO183&lt;&gt;"",AO183,IF(BD183&lt;&gt;"",BD183,BQ183))+60,
WORKDAY(
IF(AO183&lt;&gt;"",AO183,IF(BD183&lt;&gt;"",BD183,BQ183)),
BU183,
FESTIVOS_CO!A:A
)
)
))</f>
        <v>EN PROCESO NOTIFICACION / COMUNICACION</v>
      </c>
      <c r="BW183" s="36" t="s">
        <v>99</v>
      </c>
      <c r="BX183" s="53"/>
      <c r="BY183" s="45"/>
      <c r="BZ183" s="37"/>
      <c r="CA183" s="54" t="str">
        <f t="shared" si="38"/>
        <v>PENDIENTE HACER EJECUTORIA</v>
      </c>
      <c r="CB183" s="59" t="str">
        <f t="shared" si="41"/>
        <v/>
      </c>
      <c r="CC183" s="36"/>
      <c r="CD183" s="40"/>
      <c r="CE183" s="46"/>
      <c r="CF183" s="40"/>
      <c r="CG183" s="40"/>
      <c r="CH183" s="40"/>
      <c r="CI183" s="36"/>
      <c r="CJ183" s="47"/>
      <c r="CK183" s="40"/>
      <c r="CL183" s="40"/>
      <c r="CM183" s="40"/>
      <c r="CN183" s="40"/>
    </row>
    <row r="184" spans="1:92" ht="28.5" hidden="1">
      <c r="A184" s="49" t="str">
        <f t="shared" ca="1" si="31"/>
        <v>PENDIENTE EJECUTORIA</v>
      </c>
      <c r="B184" s="58" t="s">
        <v>327</v>
      </c>
      <c r="C184" s="37">
        <v>46043</v>
      </c>
      <c r="D184" s="37"/>
      <c r="E184" s="49" t="str">
        <f t="shared" si="32"/>
        <v>NOTIFICACIÓN ELECTRÓNICA</v>
      </c>
      <c r="F184" s="141">
        <f t="shared" si="33"/>
        <v>46049</v>
      </c>
      <c r="G184" s="49">
        <f t="shared" si="34"/>
        <v>6</v>
      </c>
      <c r="H184" s="51" t="str">
        <f ca="1">IF(
L184="",
"",
IF(
NETWORKDAYS(L184,IF(M184&lt;&gt;"",M184,TODAY()),FESTIVOS_CO!A:A)&gt;2,
"VENCIDO",
IF(
NETWORKDAYS(L184,IF(M184&lt;&gt;"",M184,TODAY()),FESTIVOS_CO!A:A)=2,
"ALERTA",
"A TIEMPO"
)))</f>
        <v>A TIEMPO</v>
      </c>
      <c r="I184" s="62" t="s">
        <v>676</v>
      </c>
      <c r="J184" s="36" t="s">
        <v>1063</v>
      </c>
      <c r="K184" s="37">
        <v>46042</v>
      </c>
      <c r="L184" s="50">
        <v>46043</v>
      </c>
      <c r="M184" s="37">
        <v>46043</v>
      </c>
      <c r="N184" s="52"/>
      <c r="O184" s="52"/>
      <c r="P184" s="36"/>
      <c r="Q184" s="36" t="s">
        <v>99</v>
      </c>
      <c r="R184" s="40"/>
      <c r="S184" s="36"/>
      <c r="T184" s="40"/>
      <c r="U184" s="62" t="s">
        <v>100</v>
      </c>
      <c r="V184" s="81" t="s">
        <v>1064</v>
      </c>
      <c r="W184" s="63">
        <v>45779</v>
      </c>
      <c r="X184" s="63"/>
      <c r="Y184" s="40">
        <v>900581703</v>
      </c>
      <c r="Z184" s="38" t="str">
        <f>IFERROR(VLOOKUP(Y184,DIRECTORIO!A:B,2,FALSE),"")</f>
        <v>NEOSTAR SEGURIDAD DE COLOMBIA LTDA</v>
      </c>
      <c r="AA184" s="40" t="s">
        <v>103</v>
      </c>
      <c r="AB184" s="40" t="s">
        <v>169</v>
      </c>
      <c r="AC184" s="69" t="s">
        <v>1065</v>
      </c>
      <c r="AD184" s="40" t="s">
        <v>106</v>
      </c>
      <c r="AE184" s="40" t="s">
        <v>1066</v>
      </c>
      <c r="AF184" s="40" t="s">
        <v>108</v>
      </c>
      <c r="AG184" s="41" t="s">
        <v>109</v>
      </c>
      <c r="AH184" s="42"/>
      <c r="AI184" s="54" t="str">
        <f t="shared" ca="1" si="35"/>
        <v>NOTIFICACIÓN ELECTRÓNICA EFECTIVA</v>
      </c>
      <c r="AJ184" s="37" t="s">
        <v>99</v>
      </c>
      <c r="AK184" s="37">
        <v>46049</v>
      </c>
      <c r="AL184" s="37" t="s">
        <v>99</v>
      </c>
      <c r="AM184" s="53">
        <f>IF(AK184="","",WORKDAY(AK184,5,FESTIVOS_CO!A:A))</f>
        <v>46056</v>
      </c>
      <c r="AN184" s="37" t="s">
        <v>99</v>
      </c>
      <c r="AO184" s="37">
        <v>46049</v>
      </c>
      <c r="AP184" s="54" t="str">
        <f t="shared" ca="1" si="42"/>
        <v>NO PROCEDE CITACION</v>
      </c>
      <c r="AQ184" s="36"/>
      <c r="AR184" s="43"/>
      <c r="AS184" s="37"/>
      <c r="AT184" s="36"/>
      <c r="AU184" s="37"/>
      <c r="AV184" s="36"/>
      <c r="AW184" s="36"/>
      <c r="AX184" s="37"/>
      <c r="AY184" s="140" t="str">
        <f>IF(AU184="","",WORKDAY(AU184,5,FESTIVOS_CO!A:A))</f>
        <v/>
      </c>
      <c r="AZ184" s="54" t="str">
        <f t="shared" ca="1" si="39"/>
        <v>NO PROCEDE</v>
      </c>
      <c r="BA184" s="55" t="str">
        <f>IF(AX184="","",WORKDAY(AX184,5,FESTIVOS_CO!A:A))</f>
        <v/>
      </c>
      <c r="BB184" s="39"/>
      <c r="BC184" s="40"/>
      <c r="BD184" s="40"/>
      <c r="BE184" s="56" t="str">
        <f t="shared" ca="1" si="40"/>
        <v>NO PROCEDE</v>
      </c>
      <c r="BF184" s="37"/>
      <c r="BG184" s="45"/>
      <c r="BH184" s="37"/>
      <c r="BI184" s="36"/>
      <c r="BJ184" s="37"/>
      <c r="BK184" s="36"/>
      <c r="BL184" s="36"/>
      <c r="BM184" s="53" t="str">
        <f>IF(BJ184="","",WORKDAY(BJ184,5,FESTIVOS_CO!A:A))</f>
        <v/>
      </c>
      <c r="BN184" s="57" t="str">
        <f t="shared" ca="1" si="36"/>
        <v>NO PROCEDE</v>
      </c>
      <c r="BO184" s="54" t="str">
        <f t="shared" ca="1" si="37"/>
        <v>NO PROCEDE AVISO</v>
      </c>
      <c r="BP184" s="37"/>
      <c r="BQ184" s="53" t="str">
        <f>IF(BP184="","",WORKDAY(BP184,5,FESTIVOS_CO!A:A))</f>
        <v/>
      </c>
      <c r="BR184" s="37"/>
      <c r="BS184" s="36" t="s">
        <v>99</v>
      </c>
      <c r="BT184" s="38" t="s">
        <v>228</v>
      </c>
      <c r="BU184" s="58">
        <f>VLOOKUP(BT184,Hoja2!$C:$D,2,0)</f>
        <v>10</v>
      </c>
      <c r="BV184" s="80">
        <f>IF(
AND(AO184="",BD184="",BQ184=""),
"EN PROCESO NOTIFICACION / COMUNICACION",
IF(
BT184="",
"NO APLICA",
IF(
BU184=60,
IF(AO184&lt;&gt;"",AO184,IF(BD184&lt;&gt;"",BD184,BQ184))+60,
WORKDAY(
IF(AO184&lt;&gt;"",AO184,IF(BD184&lt;&gt;"",BD184,BQ184)),
BU184,
FESTIVOS_CO!A:A
)
)
))</f>
        <v>46063</v>
      </c>
      <c r="BW184" s="44"/>
      <c r="BX184" s="53"/>
      <c r="BY184" s="45"/>
      <c r="BZ184" s="37"/>
      <c r="CA184" s="54" t="str">
        <f t="shared" si="38"/>
        <v>PENDIENTE EJECUTORIA</v>
      </c>
      <c r="CB184" s="59" t="str">
        <f t="shared" si="41"/>
        <v>NO APLICA</v>
      </c>
      <c r="CC184" s="36" t="s">
        <v>109</v>
      </c>
      <c r="CD184" s="40"/>
      <c r="CE184" s="46"/>
      <c r="CF184" s="40"/>
      <c r="CG184" s="40"/>
      <c r="CH184" s="40"/>
      <c r="CI184" s="36" t="s">
        <v>109</v>
      </c>
      <c r="CJ184" s="47"/>
      <c r="CK184" s="40"/>
      <c r="CL184" s="40"/>
      <c r="CM184" s="40"/>
      <c r="CN184" s="40"/>
    </row>
    <row r="185" spans="1:92" ht="28.5" hidden="1">
      <c r="A185" s="49" t="str">
        <f t="shared" ca="1" si="31"/>
        <v>PENDIENTE EJECUTORIA</v>
      </c>
      <c r="B185" s="58" t="s">
        <v>327</v>
      </c>
      <c r="C185" s="37">
        <v>46043</v>
      </c>
      <c r="D185" s="37"/>
      <c r="E185" s="49" t="str">
        <f t="shared" si="32"/>
        <v>NOTIFICACIÓN ELECTRÓNICA</v>
      </c>
      <c r="F185" s="141">
        <f t="shared" si="33"/>
        <v>46049</v>
      </c>
      <c r="G185" s="49">
        <f t="shared" si="34"/>
        <v>6</v>
      </c>
      <c r="H185" s="51" t="str">
        <f ca="1">IF(
L185="",
"",
IF(
NETWORKDAYS(L185,IF(M185&lt;&gt;"",M185,TODAY()),FESTIVOS_CO!A:A)&gt;2,
"VENCIDO",
IF(
NETWORKDAYS(L185,IF(M185&lt;&gt;"",M185,TODAY()),FESTIVOS_CO!A:A)=2,
"ALERTA",
"A TIEMPO"
)))</f>
        <v>A TIEMPO</v>
      </c>
      <c r="I185" s="62" t="s">
        <v>676</v>
      </c>
      <c r="J185" s="36" t="s">
        <v>1067</v>
      </c>
      <c r="K185" s="37">
        <v>46042</v>
      </c>
      <c r="L185" s="50">
        <v>46043</v>
      </c>
      <c r="M185" s="37">
        <v>46043</v>
      </c>
      <c r="N185" s="52"/>
      <c r="O185" s="52"/>
      <c r="P185" s="36"/>
      <c r="Q185" s="36" t="s">
        <v>99</v>
      </c>
      <c r="R185" s="40"/>
      <c r="S185" s="36"/>
      <c r="T185" s="40"/>
      <c r="U185" s="62" t="s">
        <v>100</v>
      </c>
      <c r="V185" s="81" t="s">
        <v>1068</v>
      </c>
      <c r="W185" s="63">
        <v>45832</v>
      </c>
      <c r="X185" s="63"/>
      <c r="Y185" s="40">
        <v>900581703</v>
      </c>
      <c r="Z185" s="38" t="str">
        <f>IFERROR(VLOOKUP(Y185,DIRECTORIO!A:B,2,FALSE),"")</f>
        <v>NEOSTAR SEGURIDAD DE COLOMBIA LTDA</v>
      </c>
      <c r="AA185" s="40" t="s">
        <v>103</v>
      </c>
      <c r="AB185" s="40" t="s">
        <v>169</v>
      </c>
      <c r="AC185" s="69" t="s">
        <v>1065</v>
      </c>
      <c r="AD185" s="40" t="s">
        <v>234</v>
      </c>
      <c r="AE185" s="40" t="s">
        <v>1069</v>
      </c>
      <c r="AF185" s="40" t="s">
        <v>108</v>
      </c>
      <c r="AG185" s="41" t="s">
        <v>109</v>
      </c>
      <c r="AH185" s="42"/>
      <c r="AI185" s="54" t="str">
        <f t="shared" ca="1" si="35"/>
        <v>NOTIFICACIÓN ELECTRÓNICA EFECTIVA</v>
      </c>
      <c r="AJ185" s="37" t="s">
        <v>99</v>
      </c>
      <c r="AK185" s="37">
        <v>46049</v>
      </c>
      <c r="AL185" s="37" t="s">
        <v>99</v>
      </c>
      <c r="AM185" s="53">
        <f>IF(AK185="","",WORKDAY(AK185,5,FESTIVOS_CO!A:A))</f>
        <v>46056</v>
      </c>
      <c r="AN185" s="37" t="s">
        <v>99</v>
      </c>
      <c r="AO185" s="37">
        <v>46049</v>
      </c>
      <c r="AP185" s="54" t="str">
        <f t="shared" ca="1" si="42"/>
        <v>NO PROCEDE CITACION</v>
      </c>
      <c r="AQ185" s="36"/>
      <c r="AR185" s="43"/>
      <c r="AS185" s="37"/>
      <c r="AT185" s="36"/>
      <c r="AU185" s="37"/>
      <c r="AV185" s="36"/>
      <c r="AW185" s="36"/>
      <c r="AX185" s="37"/>
      <c r="AY185" s="140" t="str">
        <f>IF(AU185="","",WORKDAY(AU185,5,FESTIVOS_CO!A:A))</f>
        <v/>
      </c>
      <c r="AZ185" s="54" t="str">
        <f t="shared" ca="1" si="39"/>
        <v>NO PROCEDE</v>
      </c>
      <c r="BA185" s="55" t="str">
        <f>IF(AX185="","",WORKDAY(AX185,5,FESTIVOS_CO!A:A))</f>
        <v/>
      </c>
      <c r="BB185" s="39"/>
      <c r="BC185" s="40"/>
      <c r="BD185" s="40"/>
      <c r="BE185" s="56" t="str">
        <f t="shared" ca="1" si="40"/>
        <v>NO PROCEDE</v>
      </c>
      <c r="BF185" s="37"/>
      <c r="BG185" s="45"/>
      <c r="BH185" s="37"/>
      <c r="BI185" s="36"/>
      <c r="BJ185" s="37"/>
      <c r="BK185" s="36"/>
      <c r="BL185" s="36"/>
      <c r="BM185" s="53" t="str">
        <f>IF(BJ185="","",WORKDAY(BJ185,5,FESTIVOS_CO!A:A))</f>
        <v/>
      </c>
      <c r="BN185" s="57" t="str">
        <f t="shared" ca="1" si="36"/>
        <v>NO PROCEDE</v>
      </c>
      <c r="BO185" s="54" t="str">
        <f t="shared" ca="1" si="37"/>
        <v>NO PROCEDE AVISO</v>
      </c>
      <c r="BP185" s="37"/>
      <c r="BQ185" s="53" t="str">
        <f>IF(BP185="","",WORKDAY(BP185,5,FESTIVOS_CO!A:A))</f>
        <v/>
      </c>
      <c r="BR185" s="37"/>
      <c r="BS185" s="36" t="s">
        <v>99</v>
      </c>
      <c r="BT185" s="38" t="s">
        <v>228</v>
      </c>
      <c r="BU185" s="58">
        <f>VLOOKUP(BT185,Hoja2!$C:$D,2,0)</f>
        <v>10</v>
      </c>
      <c r="BV185" s="80">
        <f>IF(
AND(AO185="",BD185="",BQ185=""),
"EN PROCESO NOTIFICACION / COMUNICACION",
IF(
BT185="",
"NO APLICA",
IF(
BU185=60,
IF(AO185&lt;&gt;"",AO185,IF(BD185&lt;&gt;"",BD185,BQ185))+60,
WORKDAY(
IF(AO185&lt;&gt;"",AO185,IF(BD185&lt;&gt;"",BD185,BQ185)),
BU185,
FESTIVOS_CO!A:A
)
)
))</f>
        <v>46063</v>
      </c>
      <c r="BW185" s="44"/>
      <c r="BX185" s="53"/>
      <c r="BY185" s="45"/>
      <c r="BZ185" s="37"/>
      <c r="CA185" s="54" t="str">
        <f t="shared" si="38"/>
        <v>PENDIENTE EJECUTORIA</v>
      </c>
      <c r="CB185" s="59" t="str">
        <f t="shared" si="41"/>
        <v>NO APLICA</v>
      </c>
      <c r="CC185" s="36" t="s">
        <v>109</v>
      </c>
      <c r="CD185" s="40"/>
      <c r="CE185" s="46"/>
      <c r="CF185" s="40"/>
      <c r="CG185" s="40"/>
      <c r="CH185" s="40"/>
      <c r="CI185" s="36" t="s">
        <v>109</v>
      </c>
      <c r="CJ185" s="47"/>
      <c r="CK185" s="40"/>
      <c r="CL185" s="40"/>
      <c r="CM185" s="40"/>
      <c r="CN185" s="40"/>
    </row>
    <row r="186" spans="1:92" ht="28.5" hidden="1">
      <c r="A186" s="49" t="str">
        <f t="shared" ca="1" si="31"/>
        <v>PENDIENTE EJECUTORIA</v>
      </c>
      <c r="B186" s="58" t="s">
        <v>327</v>
      </c>
      <c r="C186" s="37">
        <v>46043</v>
      </c>
      <c r="D186" s="37"/>
      <c r="E186" s="49" t="str">
        <f t="shared" si="32"/>
        <v>NOTIFICACIÓN ELECTRÓNICA</v>
      </c>
      <c r="F186" s="141">
        <f t="shared" si="33"/>
        <v>46049</v>
      </c>
      <c r="G186" s="49">
        <f t="shared" si="34"/>
        <v>6</v>
      </c>
      <c r="H186" s="51" t="str">
        <f ca="1">IF(
L186="",
"",
IF(
NETWORKDAYS(L186,IF(M186&lt;&gt;"",M186,TODAY()),FESTIVOS_CO!A:A)&gt;2,
"VENCIDO",
IF(
NETWORKDAYS(L186,IF(M186&lt;&gt;"",M186,TODAY()),FESTIVOS_CO!A:A)=2,
"ALERTA",
"A TIEMPO"
)))</f>
        <v>A TIEMPO</v>
      </c>
      <c r="I186" s="62" t="s">
        <v>676</v>
      </c>
      <c r="J186" s="36" t="s">
        <v>1070</v>
      </c>
      <c r="K186" s="37">
        <v>46042</v>
      </c>
      <c r="L186" s="50">
        <v>46043</v>
      </c>
      <c r="M186" s="37">
        <v>46043</v>
      </c>
      <c r="N186" s="52"/>
      <c r="O186" s="52"/>
      <c r="P186" s="36"/>
      <c r="Q186" s="36" t="s">
        <v>99</v>
      </c>
      <c r="R186" s="40"/>
      <c r="S186" s="36"/>
      <c r="T186" s="40"/>
      <c r="U186" s="62" t="s">
        <v>100</v>
      </c>
      <c r="V186" s="81" t="s">
        <v>1071</v>
      </c>
      <c r="W186" s="63">
        <v>45821</v>
      </c>
      <c r="X186" s="63"/>
      <c r="Y186" s="40">
        <v>900581703</v>
      </c>
      <c r="Z186" s="38" t="str">
        <f>IFERROR(VLOOKUP(Y186,DIRECTORIO!A:B,2,FALSE),"")</f>
        <v>NEOSTAR SEGURIDAD DE COLOMBIA LTDA</v>
      </c>
      <c r="AA186" s="40" t="s">
        <v>103</v>
      </c>
      <c r="AB186" s="40" t="s">
        <v>169</v>
      </c>
      <c r="AC186" s="96" t="s">
        <v>105</v>
      </c>
      <c r="AD186" s="40" t="s">
        <v>234</v>
      </c>
      <c r="AE186" s="40" t="s">
        <v>1072</v>
      </c>
      <c r="AF186" s="40" t="s">
        <v>108</v>
      </c>
      <c r="AG186" s="41" t="s">
        <v>109</v>
      </c>
      <c r="AH186" s="42"/>
      <c r="AI186" s="54" t="str">
        <f t="shared" ca="1" si="35"/>
        <v>NOTIFICACIÓN ELECTRÓNICA EFECTIVA</v>
      </c>
      <c r="AJ186" s="37" t="s">
        <v>99</v>
      </c>
      <c r="AK186" s="37">
        <v>46049</v>
      </c>
      <c r="AL186" s="37" t="s">
        <v>99</v>
      </c>
      <c r="AM186" s="53">
        <f>IF(AK186="","",WORKDAY(AK186,5,FESTIVOS_CO!A:A))</f>
        <v>46056</v>
      </c>
      <c r="AN186" s="37" t="s">
        <v>99</v>
      </c>
      <c r="AO186" s="37">
        <v>46049</v>
      </c>
      <c r="AP186" s="54" t="str">
        <f t="shared" ca="1" si="42"/>
        <v>NO PROCEDE CITACION</v>
      </c>
      <c r="AQ186" s="36"/>
      <c r="AR186" s="43"/>
      <c r="AS186" s="37"/>
      <c r="AT186" s="36"/>
      <c r="AU186" s="37"/>
      <c r="AV186" s="36"/>
      <c r="AW186" s="36"/>
      <c r="AX186" s="37"/>
      <c r="AY186" s="140" t="str">
        <f>IF(AU186="","",WORKDAY(AU186,5,FESTIVOS_CO!A:A))</f>
        <v/>
      </c>
      <c r="AZ186" s="54" t="str">
        <f t="shared" ca="1" si="39"/>
        <v>NO PROCEDE</v>
      </c>
      <c r="BA186" s="55" t="str">
        <f>IF(AX186="","",WORKDAY(AX186,5,FESTIVOS_CO!A:A))</f>
        <v/>
      </c>
      <c r="BB186" s="39"/>
      <c r="BC186" s="40"/>
      <c r="BD186" s="40"/>
      <c r="BE186" s="56" t="str">
        <f t="shared" ca="1" si="40"/>
        <v>NO PROCEDE</v>
      </c>
      <c r="BF186" s="37"/>
      <c r="BG186" s="45"/>
      <c r="BH186" s="37"/>
      <c r="BI186" s="36"/>
      <c r="BJ186" s="37"/>
      <c r="BK186" s="36"/>
      <c r="BL186" s="36"/>
      <c r="BM186" s="53" t="str">
        <f>IF(BJ186="","",WORKDAY(BJ186,5,FESTIVOS_CO!A:A))</f>
        <v/>
      </c>
      <c r="BN186" s="57" t="str">
        <f t="shared" ca="1" si="36"/>
        <v>NO PROCEDE</v>
      </c>
      <c r="BO186" s="54" t="str">
        <f t="shared" ca="1" si="37"/>
        <v>NO PROCEDE AVISO</v>
      </c>
      <c r="BP186" s="37"/>
      <c r="BQ186" s="53" t="str">
        <f>IF(BP186="","",WORKDAY(BP186,5,FESTIVOS_CO!A:A))</f>
        <v/>
      </c>
      <c r="BR186" s="37"/>
      <c r="BS186" s="36" t="s">
        <v>99</v>
      </c>
      <c r="BT186" s="38" t="s">
        <v>228</v>
      </c>
      <c r="BU186" s="58">
        <f>VLOOKUP(BT186,Hoja2!$C:$D,2,0)</f>
        <v>10</v>
      </c>
      <c r="BV186" s="80">
        <f>IF(
AND(AO186="",BD186="",BQ186=""),
"EN PROCESO NOTIFICACION / COMUNICACION",
IF(
BT186="",
"NO APLICA",
IF(
BU186=60,
IF(AO186&lt;&gt;"",AO186,IF(BD186&lt;&gt;"",BD186,BQ186))+60,
WORKDAY(
IF(AO186&lt;&gt;"",AO186,IF(BD186&lt;&gt;"",BD186,BQ186)),
BU186,
FESTIVOS_CO!A:A
)
)
))</f>
        <v>46063</v>
      </c>
      <c r="BW186" s="44"/>
      <c r="BX186" s="53"/>
      <c r="BY186" s="45"/>
      <c r="BZ186" s="37"/>
      <c r="CA186" s="54" t="str">
        <f t="shared" si="38"/>
        <v>PENDIENTE EJECUTORIA</v>
      </c>
      <c r="CB186" s="59" t="str">
        <f t="shared" si="41"/>
        <v>NO APLICA</v>
      </c>
      <c r="CC186" s="36" t="s">
        <v>109</v>
      </c>
      <c r="CD186" s="40"/>
      <c r="CE186" s="46"/>
      <c r="CF186" s="40"/>
      <c r="CG186" s="40"/>
      <c r="CH186" s="40"/>
      <c r="CI186" s="36" t="s">
        <v>109</v>
      </c>
      <c r="CJ186" s="47"/>
      <c r="CK186" s="40"/>
      <c r="CL186" s="40"/>
      <c r="CM186" s="40"/>
      <c r="CN186" s="40"/>
    </row>
    <row r="187" spans="1:92" ht="28.5" hidden="1">
      <c r="A187" s="49" t="str">
        <f t="shared" ca="1" si="31"/>
        <v>PENDIENTE EJECUTORIA</v>
      </c>
      <c r="B187" s="58" t="s">
        <v>327</v>
      </c>
      <c r="C187" s="37">
        <v>46043</v>
      </c>
      <c r="D187" s="37"/>
      <c r="E187" s="49" t="str">
        <f t="shared" si="32"/>
        <v>NOTIFICACIÓN ELECTRÓNICA</v>
      </c>
      <c r="F187" s="141">
        <f t="shared" si="33"/>
        <v>46049</v>
      </c>
      <c r="G187" s="49">
        <f t="shared" si="34"/>
        <v>6</v>
      </c>
      <c r="H187" s="51" t="str">
        <f ca="1">IF(
L187="",
"",
IF(
NETWORKDAYS(L187,IF(M187&lt;&gt;"",M187,TODAY()),FESTIVOS_CO!A:A)&gt;2,
"VENCIDO",
IF(
NETWORKDAYS(L187,IF(M187&lt;&gt;"",M187,TODAY()),FESTIVOS_CO!A:A)=2,
"ALERTA",
"A TIEMPO"
)))</f>
        <v>A TIEMPO</v>
      </c>
      <c r="I187" s="62" t="s">
        <v>676</v>
      </c>
      <c r="J187" s="36" t="s">
        <v>1073</v>
      </c>
      <c r="K187" s="37">
        <v>46042</v>
      </c>
      <c r="L187" s="50">
        <v>46043</v>
      </c>
      <c r="M187" s="37">
        <v>46043</v>
      </c>
      <c r="N187" s="52"/>
      <c r="O187" s="52"/>
      <c r="P187" s="36"/>
      <c r="Q187" s="36" t="s">
        <v>99</v>
      </c>
      <c r="R187" s="40"/>
      <c r="S187" s="36"/>
      <c r="T187" s="40"/>
      <c r="U187" s="62" t="s">
        <v>100</v>
      </c>
      <c r="V187" s="81" t="s">
        <v>1074</v>
      </c>
      <c r="W187" s="63">
        <v>45933</v>
      </c>
      <c r="X187" s="63"/>
      <c r="Y187" s="40">
        <v>900581703</v>
      </c>
      <c r="Z187" s="38" t="str">
        <f>IFERROR(VLOOKUP(Y187,DIRECTORIO!A:B,2,FALSE),"")</f>
        <v>NEOSTAR SEGURIDAD DE COLOMBIA LTDA</v>
      </c>
      <c r="AA187" s="40" t="s">
        <v>103</v>
      </c>
      <c r="AB187" s="40" t="s">
        <v>169</v>
      </c>
      <c r="AC187" s="111" t="s">
        <v>105</v>
      </c>
      <c r="AD187" s="40" t="s">
        <v>106</v>
      </c>
      <c r="AE187" s="40" t="s">
        <v>1075</v>
      </c>
      <c r="AF187" s="40" t="s">
        <v>108</v>
      </c>
      <c r="AG187" s="41" t="s">
        <v>109</v>
      </c>
      <c r="AH187" s="42"/>
      <c r="AI187" s="54" t="str">
        <f t="shared" ca="1" si="35"/>
        <v>NOTIFICACIÓN ELECTRÓNICA EFECTIVA</v>
      </c>
      <c r="AJ187" s="37" t="s">
        <v>99</v>
      </c>
      <c r="AK187" s="37">
        <v>46049</v>
      </c>
      <c r="AL187" s="37" t="s">
        <v>99</v>
      </c>
      <c r="AM187" s="53">
        <f>IF(AK187="","",WORKDAY(AK187,5,FESTIVOS_CO!A:A))</f>
        <v>46056</v>
      </c>
      <c r="AN187" s="37" t="s">
        <v>99</v>
      </c>
      <c r="AO187" s="37">
        <v>46049</v>
      </c>
      <c r="AP187" s="54" t="str">
        <f t="shared" ca="1" si="42"/>
        <v>NO PROCEDE CITACION</v>
      </c>
      <c r="AQ187" s="36"/>
      <c r="AR187" s="43"/>
      <c r="AS187" s="37"/>
      <c r="AT187" s="36"/>
      <c r="AU187" s="37"/>
      <c r="AV187" s="36"/>
      <c r="AW187" s="36"/>
      <c r="AX187" s="37"/>
      <c r="AY187" s="140" t="str">
        <f>IF(AU187="","",WORKDAY(AU187,5,FESTIVOS_CO!A:A))</f>
        <v/>
      </c>
      <c r="AZ187" s="54" t="str">
        <f t="shared" ca="1" si="39"/>
        <v>NO PROCEDE</v>
      </c>
      <c r="BA187" s="55" t="str">
        <f>IF(AX187="","",WORKDAY(AX187,5,FESTIVOS_CO!A:A))</f>
        <v/>
      </c>
      <c r="BB187" s="39"/>
      <c r="BC187" s="40"/>
      <c r="BD187" s="40"/>
      <c r="BE187" s="56" t="str">
        <f t="shared" ca="1" si="40"/>
        <v>NO PROCEDE</v>
      </c>
      <c r="BF187" s="37"/>
      <c r="BG187" s="45"/>
      <c r="BH187" s="37"/>
      <c r="BI187" s="36"/>
      <c r="BJ187" s="37"/>
      <c r="BK187" s="36"/>
      <c r="BL187" s="36"/>
      <c r="BM187" s="53" t="str">
        <f>IF(BJ187="","",WORKDAY(BJ187,5,FESTIVOS_CO!A:A))</f>
        <v/>
      </c>
      <c r="BN187" s="57" t="str">
        <f t="shared" ca="1" si="36"/>
        <v>NO PROCEDE</v>
      </c>
      <c r="BO187" s="54" t="str">
        <f t="shared" ca="1" si="37"/>
        <v>NO PROCEDE AVISO</v>
      </c>
      <c r="BP187" s="37"/>
      <c r="BQ187" s="53" t="str">
        <f>IF(BP187="","",WORKDAY(BP187,5,FESTIVOS_CO!A:A))</f>
        <v/>
      </c>
      <c r="BR187" s="37"/>
      <c r="BS187" s="36" t="s">
        <v>99</v>
      </c>
      <c r="BT187" s="38" t="s">
        <v>228</v>
      </c>
      <c r="BU187" s="58">
        <f>VLOOKUP(BT187,Hoja2!$C:$D,2,0)</f>
        <v>10</v>
      </c>
      <c r="BV187" s="80">
        <f>IF(
AND(AO187="",BD187="",BQ187=""),
"EN PROCESO NOTIFICACION / COMUNICACION",
IF(
BT187="",
"NO APLICA",
IF(
BU187=60,
IF(AO187&lt;&gt;"",AO187,IF(BD187&lt;&gt;"",BD187,BQ187))+60,
WORKDAY(
IF(AO187&lt;&gt;"",AO187,IF(BD187&lt;&gt;"",BD187,BQ187)),
BU187,
FESTIVOS_CO!A:A
)
)
))</f>
        <v>46063</v>
      </c>
      <c r="BW187" s="44"/>
      <c r="BX187" s="53"/>
      <c r="BY187" s="45"/>
      <c r="BZ187" s="37"/>
      <c r="CA187" s="54" t="str">
        <f t="shared" si="38"/>
        <v>PENDIENTE EJECUTORIA</v>
      </c>
      <c r="CB187" s="59" t="str">
        <f t="shared" si="41"/>
        <v>NO APLICA</v>
      </c>
      <c r="CC187" s="36" t="s">
        <v>109</v>
      </c>
      <c r="CD187" s="40"/>
      <c r="CE187" s="46"/>
      <c r="CF187" s="40"/>
      <c r="CG187" s="40"/>
      <c r="CH187" s="40"/>
      <c r="CI187" s="36" t="s">
        <v>109</v>
      </c>
      <c r="CJ187" s="47"/>
      <c r="CK187" s="40"/>
      <c r="CL187" s="40"/>
      <c r="CM187" s="40"/>
      <c r="CN187" s="40"/>
    </row>
    <row r="188" spans="1:92" ht="28.5" hidden="1">
      <c r="A188" s="49" t="str">
        <f t="shared" ca="1" si="31"/>
        <v>PENDIENTE EJECUTORIA</v>
      </c>
      <c r="B188" s="58" t="s">
        <v>327</v>
      </c>
      <c r="C188" s="37">
        <v>46043</v>
      </c>
      <c r="D188" s="37"/>
      <c r="E188" s="49" t="str">
        <f t="shared" si="32"/>
        <v>NOTIFICACIÓN ELECTRÓNICA</v>
      </c>
      <c r="F188" s="141">
        <f t="shared" si="33"/>
        <v>46049</v>
      </c>
      <c r="G188" s="49">
        <f t="shared" si="34"/>
        <v>6</v>
      </c>
      <c r="H188" s="51" t="str">
        <f ca="1">IF(
L188="",
"",
IF(
NETWORKDAYS(L188,IF(M188&lt;&gt;"",M188,TODAY()),FESTIVOS_CO!A:A)&gt;2,
"VENCIDO",
IF(
NETWORKDAYS(L188,IF(M188&lt;&gt;"",M188,TODAY()),FESTIVOS_CO!A:A)=2,
"ALERTA",
"A TIEMPO"
)))</f>
        <v>A TIEMPO</v>
      </c>
      <c r="I188" s="62" t="s">
        <v>676</v>
      </c>
      <c r="J188" s="36" t="s">
        <v>1076</v>
      </c>
      <c r="K188" s="37">
        <v>46042</v>
      </c>
      <c r="L188" s="50">
        <v>46043</v>
      </c>
      <c r="M188" s="37">
        <v>46043</v>
      </c>
      <c r="N188" s="52"/>
      <c r="O188" s="52"/>
      <c r="P188" s="36"/>
      <c r="Q188" s="36" t="s">
        <v>99</v>
      </c>
      <c r="R188" s="40"/>
      <c r="S188" s="36"/>
      <c r="T188" s="40"/>
      <c r="U188" s="62" t="s">
        <v>100</v>
      </c>
      <c r="V188" s="81" t="s">
        <v>1077</v>
      </c>
      <c r="W188" s="63">
        <v>45933</v>
      </c>
      <c r="X188" s="63"/>
      <c r="Y188" s="40">
        <v>900581703</v>
      </c>
      <c r="Z188" s="38" t="str">
        <f>IFERROR(VLOOKUP(Y188,DIRECTORIO!A:B,2,FALSE),"")</f>
        <v>NEOSTAR SEGURIDAD DE COLOMBIA LTDA</v>
      </c>
      <c r="AA188" s="40" t="s">
        <v>103</v>
      </c>
      <c r="AB188" s="40" t="s">
        <v>169</v>
      </c>
      <c r="AC188" s="111" t="s">
        <v>105</v>
      </c>
      <c r="AD188" s="40" t="s">
        <v>106</v>
      </c>
      <c r="AE188" s="40" t="s">
        <v>1078</v>
      </c>
      <c r="AF188" s="40" t="s">
        <v>108</v>
      </c>
      <c r="AG188" s="41" t="s">
        <v>109</v>
      </c>
      <c r="AH188" s="42"/>
      <c r="AI188" s="54" t="str">
        <f t="shared" ca="1" si="35"/>
        <v>NOTIFICACIÓN ELECTRÓNICA EFECTIVA</v>
      </c>
      <c r="AJ188" s="37" t="s">
        <v>99</v>
      </c>
      <c r="AK188" s="37">
        <v>46049</v>
      </c>
      <c r="AL188" s="37" t="s">
        <v>99</v>
      </c>
      <c r="AM188" s="53">
        <f>IF(AK188="","",WORKDAY(AK188,5,FESTIVOS_CO!A:A))</f>
        <v>46056</v>
      </c>
      <c r="AN188" s="37" t="s">
        <v>99</v>
      </c>
      <c r="AO188" s="37">
        <v>46049</v>
      </c>
      <c r="AP188" s="54" t="str">
        <f t="shared" ca="1" si="42"/>
        <v>NO PROCEDE CITACION</v>
      </c>
      <c r="AQ188" s="36"/>
      <c r="AR188" s="43"/>
      <c r="AS188" s="37"/>
      <c r="AT188" s="36"/>
      <c r="AU188" s="37"/>
      <c r="AV188" s="36"/>
      <c r="AW188" s="36"/>
      <c r="AX188" s="37"/>
      <c r="AY188" s="140" t="str">
        <f>IF(AU188="","",WORKDAY(AU188,5,FESTIVOS_CO!A:A))</f>
        <v/>
      </c>
      <c r="AZ188" s="54" t="str">
        <f t="shared" ca="1" si="39"/>
        <v>NO PROCEDE</v>
      </c>
      <c r="BA188" s="55" t="str">
        <f>IF(AX188="","",WORKDAY(AX188,5,FESTIVOS_CO!A:A))</f>
        <v/>
      </c>
      <c r="BB188" s="39"/>
      <c r="BC188" s="40"/>
      <c r="BD188" s="40"/>
      <c r="BE188" s="56" t="str">
        <f t="shared" ca="1" si="40"/>
        <v>NO PROCEDE</v>
      </c>
      <c r="BF188" s="37"/>
      <c r="BG188" s="45"/>
      <c r="BH188" s="37"/>
      <c r="BI188" s="36"/>
      <c r="BJ188" s="37"/>
      <c r="BK188" s="36"/>
      <c r="BL188" s="36"/>
      <c r="BM188" s="53" t="str">
        <f>IF(BJ188="","",WORKDAY(BJ188,5,FESTIVOS_CO!A:A))</f>
        <v/>
      </c>
      <c r="BN188" s="57" t="str">
        <f t="shared" ca="1" si="36"/>
        <v>NO PROCEDE</v>
      </c>
      <c r="BO188" s="54" t="str">
        <f t="shared" ca="1" si="37"/>
        <v>NO PROCEDE AVISO</v>
      </c>
      <c r="BP188" s="37"/>
      <c r="BQ188" s="53" t="str">
        <f>IF(BP188="","",WORKDAY(BP188,5,FESTIVOS_CO!A:A))</f>
        <v/>
      </c>
      <c r="BR188" s="37"/>
      <c r="BS188" s="36" t="s">
        <v>99</v>
      </c>
      <c r="BT188" s="38" t="s">
        <v>228</v>
      </c>
      <c r="BU188" s="58">
        <f>VLOOKUP(BT188,Hoja2!$C:$D,2,0)</f>
        <v>10</v>
      </c>
      <c r="BV188" s="80">
        <f>IF(
AND(AO188="",BD188="",BQ188=""),
"EN PROCESO NOTIFICACION / COMUNICACION",
IF(
BT188="",
"NO APLICA",
IF(
BU188=60,
IF(AO188&lt;&gt;"",AO188,IF(BD188&lt;&gt;"",BD188,BQ188))+60,
WORKDAY(
IF(AO188&lt;&gt;"",AO188,IF(BD188&lt;&gt;"",BD188,BQ188)),
BU188,
FESTIVOS_CO!A:A
)
)
))</f>
        <v>46063</v>
      </c>
      <c r="BW188" s="44"/>
      <c r="BX188" s="53"/>
      <c r="BY188" s="45"/>
      <c r="BZ188" s="37"/>
      <c r="CA188" s="54" t="str">
        <f t="shared" si="38"/>
        <v>PENDIENTE EJECUTORIA</v>
      </c>
      <c r="CB188" s="59" t="str">
        <f t="shared" si="41"/>
        <v>NO APLICA</v>
      </c>
      <c r="CC188" s="36" t="s">
        <v>109</v>
      </c>
      <c r="CD188" s="40"/>
      <c r="CE188" s="46"/>
      <c r="CF188" s="40"/>
      <c r="CG188" s="40"/>
      <c r="CH188" s="40"/>
      <c r="CI188" s="36" t="s">
        <v>109</v>
      </c>
      <c r="CJ188" s="47"/>
      <c r="CK188" s="40"/>
      <c r="CL188" s="40"/>
      <c r="CM188" s="40"/>
      <c r="CN188" s="40"/>
    </row>
    <row r="189" spans="1:92" ht="28.5" hidden="1">
      <c r="A189" s="49" t="str">
        <f t="shared" ca="1" si="31"/>
        <v>PENDIENTE EJECUTORIA</v>
      </c>
      <c r="B189" s="58" t="s">
        <v>327</v>
      </c>
      <c r="C189" s="37">
        <v>46043</v>
      </c>
      <c r="D189" s="37"/>
      <c r="E189" s="49" t="str">
        <f t="shared" si="32"/>
        <v>NOTIFICACIÓN ELECTRÓNICA</v>
      </c>
      <c r="F189" s="141">
        <f t="shared" si="33"/>
        <v>46049</v>
      </c>
      <c r="G189" s="49">
        <f t="shared" si="34"/>
        <v>6</v>
      </c>
      <c r="H189" s="51" t="str">
        <f ca="1">IF(
L189="",
"",
IF(
NETWORKDAYS(L189,IF(M189&lt;&gt;"",M189,TODAY()),FESTIVOS_CO!A:A)&gt;2,
"VENCIDO",
IF(
NETWORKDAYS(L189,IF(M189&lt;&gt;"",M189,TODAY()),FESTIVOS_CO!A:A)=2,
"ALERTA",
"A TIEMPO"
)))</f>
        <v>A TIEMPO</v>
      </c>
      <c r="I189" s="62" t="s">
        <v>676</v>
      </c>
      <c r="J189" s="36" t="s">
        <v>1079</v>
      </c>
      <c r="K189" s="37">
        <v>46042</v>
      </c>
      <c r="L189" s="50">
        <v>46043</v>
      </c>
      <c r="M189" s="37">
        <v>46043</v>
      </c>
      <c r="N189" s="52"/>
      <c r="O189" s="52"/>
      <c r="P189" s="36"/>
      <c r="Q189" s="36" t="s">
        <v>99</v>
      </c>
      <c r="R189" s="40"/>
      <c r="S189" s="36"/>
      <c r="T189" s="40"/>
      <c r="U189" s="62" t="s">
        <v>100</v>
      </c>
      <c r="V189" s="81" t="s">
        <v>1080</v>
      </c>
      <c r="W189" s="63">
        <v>45933</v>
      </c>
      <c r="X189" s="63"/>
      <c r="Y189" s="40">
        <v>900581703</v>
      </c>
      <c r="Z189" s="38" t="str">
        <f>IFERROR(VLOOKUP(Y189,DIRECTORIO!A:B,2,FALSE),"")</f>
        <v>NEOSTAR SEGURIDAD DE COLOMBIA LTDA</v>
      </c>
      <c r="AA189" s="40" t="s">
        <v>103</v>
      </c>
      <c r="AB189" s="40" t="s">
        <v>169</v>
      </c>
      <c r="AC189" s="111" t="s">
        <v>105</v>
      </c>
      <c r="AD189" s="40" t="s">
        <v>106</v>
      </c>
      <c r="AE189" s="40" t="s">
        <v>1081</v>
      </c>
      <c r="AF189" s="40" t="s">
        <v>108</v>
      </c>
      <c r="AG189" s="41" t="s">
        <v>109</v>
      </c>
      <c r="AH189" s="42"/>
      <c r="AI189" s="54" t="str">
        <f t="shared" ca="1" si="35"/>
        <v>NOTIFICACIÓN ELECTRÓNICA EFECTIVA</v>
      </c>
      <c r="AJ189" s="37" t="s">
        <v>99</v>
      </c>
      <c r="AK189" s="37">
        <v>46049</v>
      </c>
      <c r="AL189" s="37" t="s">
        <v>99</v>
      </c>
      <c r="AM189" s="53">
        <f>IF(AK189="","",WORKDAY(AK189,5,FESTIVOS_CO!A:A))</f>
        <v>46056</v>
      </c>
      <c r="AN189" s="37" t="s">
        <v>99</v>
      </c>
      <c r="AO189" s="37">
        <v>46049</v>
      </c>
      <c r="AP189" s="54" t="str">
        <f t="shared" ca="1" si="42"/>
        <v>NO PROCEDE CITACION</v>
      </c>
      <c r="AQ189" s="36"/>
      <c r="AR189" s="43"/>
      <c r="AS189" s="37"/>
      <c r="AT189" s="36"/>
      <c r="AU189" s="37"/>
      <c r="AV189" s="36"/>
      <c r="AW189" s="36"/>
      <c r="AX189" s="37"/>
      <c r="AY189" s="140" t="str">
        <f>IF(AU189="","",WORKDAY(AU189,5,FESTIVOS_CO!A:A))</f>
        <v/>
      </c>
      <c r="AZ189" s="54" t="str">
        <f t="shared" ca="1" si="39"/>
        <v>NO PROCEDE</v>
      </c>
      <c r="BA189" s="55" t="str">
        <f>IF(AX189="","",WORKDAY(AX189,5,FESTIVOS_CO!A:A))</f>
        <v/>
      </c>
      <c r="BB189" s="39"/>
      <c r="BC189" s="40"/>
      <c r="BD189" s="40"/>
      <c r="BE189" s="56" t="str">
        <f t="shared" ca="1" si="40"/>
        <v>NO PROCEDE</v>
      </c>
      <c r="BF189" s="37"/>
      <c r="BG189" s="45"/>
      <c r="BH189" s="37"/>
      <c r="BI189" s="36"/>
      <c r="BJ189" s="37"/>
      <c r="BK189" s="36"/>
      <c r="BL189" s="36"/>
      <c r="BM189" s="53" t="str">
        <f>IF(BJ189="","",WORKDAY(BJ189,5,FESTIVOS_CO!A:A))</f>
        <v/>
      </c>
      <c r="BN189" s="57" t="str">
        <f t="shared" ca="1" si="36"/>
        <v>NO PROCEDE</v>
      </c>
      <c r="BO189" s="54" t="str">
        <f t="shared" ca="1" si="37"/>
        <v>NO PROCEDE AVISO</v>
      </c>
      <c r="BP189" s="37"/>
      <c r="BQ189" s="53" t="str">
        <f>IF(BP189="","",WORKDAY(BP189,5,FESTIVOS_CO!A:A))</f>
        <v/>
      </c>
      <c r="BR189" s="37"/>
      <c r="BS189" s="36" t="s">
        <v>99</v>
      </c>
      <c r="BT189" s="38" t="s">
        <v>228</v>
      </c>
      <c r="BU189" s="58">
        <f>VLOOKUP(BT189,Hoja2!$C:$D,2,0)</f>
        <v>10</v>
      </c>
      <c r="BV189" s="80">
        <f>IF(
AND(AO189="",BD189="",BQ189=""),
"EN PROCESO NOTIFICACION / COMUNICACION",
IF(
BT189="",
"NO APLICA",
IF(
BU189=60,
IF(AO189&lt;&gt;"",AO189,IF(BD189&lt;&gt;"",BD189,BQ189))+60,
WORKDAY(
IF(AO189&lt;&gt;"",AO189,IF(BD189&lt;&gt;"",BD189,BQ189)),
BU189,
FESTIVOS_CO!A:A
)
)
))</f>
        <v>46063</v>
      </c>
      <c r="BW189" s="44"/>
      <c r="BX189" s="53"/>
      <c r="BY189" s="45"/>
      <c r="BZ189" s="37"/>
      <c r="CA189" s="54" t="str">
        <f t="shared" si="38"/>
        <v>PENDIENTE EJECUTORIA</v>
      </c>
      <c r="CB189" s="59" t="str">
        <f t="shared" si="41"/>
        <v>NO APLICA</v>
      </c>
      <c r="CC189" s="36" t="s">
        <v>109</v>
      </c>
      <c r="CD189" s="40"/>
      <c r="CE189" s="46"/>
      <c r="CF189" s="40"/>
      <c r="CG189" s="40"/>
      <c r="CH189" s="40"/>
      <c r="CI189" s="36" t="s">
        <v>109</v>
      </c>
      <c r="CJ189" s="47"/>
      <c r="CK189" s="40"/>
      <c r="CL189" s="40"/>
      <c r="CM189" s="40"/>
      <c r="CN189" s="40"/>
    </row>
    <row r="190" spans="1:92" ht="28.5" hidden="1">
      <c r="A190" s="49" t="str">
        <f t="shared" ca="1" si="31"/>
        <v>PENDIENTE EJECUTORIA</v>
      </c>
      <c r="B190" s="58" t="s">
        <v>327</v>
      </c>
      <c r="C190" s="37">
        <v>46043</v>
      </c>
      <c r="D190" s="37"/>
      <c r="E190" s="49" t="str">
        <f t="shared" si="32"/>
        <v>NOTIFICACIÓN ELECTRÓNICA</v>
      </c>
      <c r="F190" s="141">
        <f t="shared" si="33"/>
        <v>46049</v>
      </c>
      <c r="G190" s="49">
        <f t="shared" si="34"/>
        <v>6</v>
      </c>
      <c r="H190" s="51" t="str">
        <f ca="1">IF(
L190="",
"",
IF(
NETWORKDAYS(L190,IF(M190&lt;&gt;"",M190,TODAY()),FESTIVOS_CO!A:A)&gt;2,
"VENCIDO",
IF(
NETWORKDAYS(L190,IF(M190&lt;&gt;"",M190,TODAY()),FESTIVOS_CO!A:A)=2,
"ALERTA",
"A TIEMPO"
)))</f>
        <v>A TIEMPO</v>
      </c>
      <c r="I190" s="62" t="s">
        <v>676</v>
      </c>
      <c r="J190" s="36" t="s">
        <v>1082</v>
      </c>
      <c r="K190" s="37">
        <v>46042</v>
      </c>
      <c r="L190" s="50">
        <v>46043</v>
      </c>
      <c r="M190" s="37">
        <v>46043</v>
      </c>
      <c r="N190" s="52"/>
      <c r="O190" s="52"/>
      <c r="P190" s="36"/>
      <c r="Q190" s="36" t="s">
        <v>99</v>
      </c>
      <c r="R190" s="40"/>
      <c r="S190" s="36"/>
      <c r="T190" s="40"/>
      <c r="U190" s="62" t="s">
        <v>100</v>
      </c>
      <c r="V190" s="81" t="s">
        <v>1083</v>
      </c>
      <c r="W190" s="63">
        <v>45933</v>
      </c>
      <c r="X190" s="63"/>
      <c r="Y190" s="40">
        <v>900581703</v>
      </c>
      <c r="Z190" s="38" t="str">
        <f>IFERROR(VLOOKUP(Y190,DIRECTORIO!A:B,2,FALSE),"")</f>
        <v>NEOSTAR SEGURIDAD DE COLOMBIA LTDA</v>
      </c>
      <c r="AA190" s="40" t="s">
        <v>103</v>
      </c>
      <c r="AB190" s="40" t="s">
        <v>169</v>
      </c>
      <c r="AC190" s="111" t="s">
        <v>105</v>
      </c>
      <c r="AD190" s="40" t="s">
        <v>106</v>
      </c>
      <c r="AE190" s="40" t="s">
        <v>1084</v>
      </c>
      <c r="AF190" s="40" t="s">
        <v>108</v>
      </c>
      <c r="AG190" s="41" t="s">
        <v>109</v>
      </c>
      <c r="AH190" s="42"/>
      <c r="AI190" s="54" t="str">
        <f t="shared" ca="1" si="35"/>
        <v>NOTIFICACIÓN ELECTRÓNICA EFECTIVA</v>
      </c>
      <c r="AJ190" s="37" t="s">
        <v>99</v>
      </c>
      <c r="AK190" s="37">
        <v>46049</v>
      </c>
      <c r="AL190" s="37" t="s">
        <v>99</v>
      </c>
      <c r="AM190" s="53">
        <f>IF(AK190="","",WORKDAY(AK190,5,FESTIVOS_CO!A:A))</f>
        <v>46056</v>
      </c>
      <c r="AN190" s="37" t="s">
        <v>99</v>
      </c>
      <c r="AO190" s="37">
        <v>46049</v>
      </c>
      <c r="AP190" s="54" t="str">
        <f t="shared" ca="1" si="42"/>
        <v>NO PROCEDE CITACION</v>
      </c>
      <c r="AQ190" s="36"/>
      <c r="AR190" s="43"/>
      <c r="AS190" s="37"/>
      <c r="AT190" s="36"/>
      <c r="AU190" s="37"/>
      <c r="AV190" s="36"/>
      <c r="AW190" s="36"/>
      <c r="AX190" s="37"/>
      <c r="AY190" s="140" t="str">
        <f>IF(AU190="","",WORKDAY(AU190,5,FESTIVOS_CO!A:A))</f>
        <v/>
      </c>
      <c r="AZ190" s="54" t="str">
        <f t="shared" ca="1" si="39"/>
        <v>NO PROCEDE</v>
      </c>
      <c r="BA190" s="55" t="str">
        <f>IF(AX190="","",WORKDAY(AX190,5,FESTIVOS_CO!A:A))</f>
        <v/>
      </c>
      <c r="BB190" s="39"/>
      <c r="BC190" s="40"/>
      <c r="BD190" s="40"/>
      <c r="BE190" s="56" t="str">
        <f t="shared" ca="1" si="40"/>
        <v>NO PROCEDE</v>
      </c>
      <c r="BF190" s="37"/>
      <c r="BG190" s="45"/>
      <c r="BH190" s="37"/>
      <c r="BI190" s="36"/>
      <c r="BJ190" s="37"/>
      <c r="BK190" s="36"/>
      <c r="BL190" s="36"/>
      <c r="BM190" s="53" t="str">
        <f>IF(BJ190="","",WORKDAY(BJ190,5,FESTIVOS_CO!A:A))</f>
        <v/>
      </c>
      <c r="BN190" s="57" t="str">
        <f t="shared" ca="1" si="36"/>
        <v>NO PROCEDE</v>
      </c>
      <c r="BO190" s="54" t="str">
        <f t="shared" ca="1" si="37"/>
        <v>NO PROCEDE AVISO</v>
      </c>
      <c r="BP190" s="37"/>
      <c r="BQ190" s="53" t="str">
        <f>IF(BP190="","",WORKDAY(BP190,5,FESTIVOS_CO!A:A))</f>
        <v/>
      </c>
      <c r="BR190" s="37"/>
      <c r="BS190" s="36" t="s">
        <v>99</v>
      </c>
      <c r="BT190" s="38" t="s">
        <v>228</v>
      </c>
      <c r="BU190" s="58">
        <f>VLOOKUP(BT190,Hoja2!$C:$D,2,0)</f>
        <v>10</v>
      </c>
      <c r="BV190" s="80">
        <f>IF(
AND(AO190="",BD190="",BQ190=""),
"EN PROCESO NOTIFICACION / COMUNICACION",
IF(
BT190="",
"NO APLICA",
IF(
BU190=60,
IF(AO190&lt;&gt;"",AO190,IF(BD190&lt;&gt;"",BD190,BQ190))+60,
WORKDAY(
IF(AO190&lt;&gt;"",AO190,IF(BD190&lt;&gt;"",BD190,BQ190)),
BU190,
FESTIVOS_CO!A:A
)
)
))</f>
        <v>46063</v>
      </c>
      <c r="BW190" s="44"/>
      <c r="BX190" s="53"/>
      <c r="BY190" s="45"/>
      <c r="BZ190" s="37"/>
      <c r="CA190" s="54" t="str">
        <f t="shared" si="38"/>
        <v>PENDIENTE EJECUTORIA</v>
      </c>
      <c r="CB190" s="59" t="str">
        <f t="shared" si="41"/>
        <v>NO APLICA</v>
      </c>
      <c r="CC190" s="36" t="s">
        <v>109</v>
      </c>
      <c r="CD190" s="40"/>
      <c r="CE190" s="46"/>
      <c r="CF190" s="40"/>
      <c r="CG190" s="40"/>
      <c r="CH190" s="40"/>
      <c r="CI190" s="36" t="s">
        <v>109</v>
      </c>
      <c r="CJ190" s="47"/>
      <c r="CK190" s="40"/>
      <c r="CL190" s="40"/>
      <c r="CM190" s="40"/>
      <c r="CN190" s="40"/>
    </row>
    <row r="191" spans="1:92" ht="28.5" hidden="1">
      <c r="A191" s="49" t="str">
        <f t="shared" ca="1" si="31"/>
        <v>PENDIENTE EJECUTORIA</v>
      </c>
      <c r="B191" s="58" t="s">
        <v>327</v>
      </c>
      <c r="C191" s="37">
        <v>46043</v>
      </c>
      <c r="D191" s="37"/>
      <c r="E191" s="49" t="str">
        <f t="shared" si="32"/>
        <v>NOTIFICACIÓN ELECTRÓNICA</v>
      </c>
      <c r="F191" s="141">
        <f t="shared" si="33"/>
        <v>46049</v>
      </c>
      <c r="G191" s="49">
        <f t="shared" si="34"/>
        <v>6</v>
      </c>
      <c r="H191" s="51" t="str">
        <f ca="1">IF(
L191="",
"",
IF(
NETWORKDAYS(L191,IF(M191&lt;&gt;"",M191,TODAY()),FESTIVOS_CO!A:A)&gt;2,
"VENCIDO",
IF(
NETWORKDAYS(L191,IF(M191&lt;&gt;"",M191,TODAY()),FESTIVOS_CO!A:A)=2,
"ALERTA",
"A TIEMPO"
)))</f>
        <v>A TIEMPO</v>
      </c>
      <c r="I191" s="62" t="s">
        <v>676</v>
      </c>
      <c r="J191" s="36" t="s">
        <v>1085</v>
      </c>
      <c r="K191" s="37">
        <v>46042</v>
      </c>
      <c r="L191" s="50">
        <v>46043</v>
      </c>
      <c r="M191" s="37">
        <v>46043</v>
      </c>
      <c r="N191" s="52"/>
      <c r="O191" s="52"/>
      <c r="P191" s="36"/>
      <c r="Q191" s="36" t="s">
        <v>99</v>
      </c>
      <c r="R191" s="40"/>
      <c r="S191" s="36"/>
      <c r="T191" s="40"/>
      <c r="U191" s="62" t="s">
        <v>100</v>
      </c>
      <c r="V191" s="81" t="s">
        <v>1086</v>
      </c>
      <c r="W191" s="63">
        <v>45901</v>
      </c>
      <c r="X191" s="63"/>
      <c r="Y191" s="40">
        <v>900581703</v>
      </c>
      <c r="Z191" s="38" t="str">
        <f>IFERROR(VLOOKUP(Y191,DIRECTORIO!A:B,2,FALSE),"")</f>
        <v>NEOSTAR SEGURIDAD DE COLOMBIA LTDA</v>
      </c>
      <c r="AA191" s="40" t="s">
        <v>103</v>
      </c>
      <c r="AB191" s="40" t="s">
        <v>169</v>
      </c>
      <c r="AC191" s="111" t="s">
        <v>105</v>
      </c>
      <c r="AD191" s="40" t="s">
        <v>106</v>
      </c>
      <c r="AE191" s="40" t="s">
        <v>1087</v>
      </c>
      <c r="AF191" s="40" t="s">
        <v>108</v>
      </c>
      <c r="AG191" s="41" t="s">
        <v>109</v>
      </c>
      <c r="AH191" s="42"/>
      <c r="AI191" s="54" t="str">
        <f t="shared" ca="1" si="35"/>
        <v>NOTIFICACIÓN ELECTRÓNICA EFECTIVA</v>
      </c>
      <c r="AJ191" s="37" t="s">
        <v>99</v>
      </c>
      <c r="AK191" s="37">
        <v>46049</v>
      </c>
      <c r="AL191" s="37" t="s">
        <v>99</v>
      </c>
      <c r="AM191" s="53">
        <f>IF(AK191="","",WORKDAY(AK191,5,FESTIVOS_CO!A:A))</f>
        <v>46056</v>
      </c>
      <c r="AN191" s="37" t="s">
        <v>99</v>
      </c>
      <c r="AO191" s="37">
        <v>46049</v>
      </c>
      <c r="AP191" s="54" t="str">
        <f t="shared" ca="1" si="42"/>
        <v>NO PROCEDE CITACION</v>
      </c>
      <c r="AQ191" s="36"/>
      <c r="AR191" s="43"/>
      <c r="AS191" s="37"/>
      <c r="AT191" s="36"/>
      <c r="AU191" s="37"/>
      <c r="AV191" s="36"/>
      <c r="AW191" s="36"/>
      <c r="AX191" s="37"/>
      <c r="AY191" s="140" t="str">
        <f>IF(AU191="","",WORKDAY(AU191,5,FESTIVOS_CO!A:A))</f>
        <v/>
      </c>
      <c r="AZ191" s="54" t="str">
        <f t="shared" ca="1" si="39"/>
        <v>NO PROCEDE</v>
      </c>
      <c r="BA191" s="55" t="str">
        <f>IF(AX191="","",WORKDAY(AX191,5,FESTIVOS_CO!A:A))</f>
        <v/>
      </c>
      <c r="BB191" s="39"/>
      <c r="BC191" s="40"/>
      <c r="BD191" s="40"/>
      <c r="BE191" s="56" t="str">
        <f t="shared" ca="1" si="40"/>
        <v>NO PROCEDE</v>
      </c>
      <c r="BF191" s="37"/>
      <c r="BG191" s="45"/>
      <c r="BH191" s="37"/>
      <c r="BI191" s="36"/>
      <c r="BJ191" s="37"/>
      <c r="BK191" s="36"/>
      <c r="BL191" s="36"/>
      <c r="BM191" s="53" t="str">
        <f>IF(BJ191="","",WORKDAY(BJ191,5,FESTIVOS_CO!A:A))</f>
        <v/>
      </c>
      <c r="BN191" s="57" t="str">
        <f t="shared" ca="1" si="36"/>
        <v>NO PROCEDE</v>
      </c>
      <c r="BO191" s="54" t="str">
        <f t="shared" ca="1" si="37"/>
        <v>NO PROCEDE AVISO</v>
      </c>
      <c r="BP191" s="37"/>
      <c r="BQ191" s="53" t="str">
        <f>IF(BP191="","",WORKDAY(BP191,5,FESTIVOS_CO!A:A))</f>
        <v/>
      </c>
      <c r="BR191" s="37"/>
      <c r="BS191" s="36" t="s">
        <v>99</v>
      </c>
      <c r="BT191" s="38" t="s">
        <v>228</v>
      </c>
      <c r="BU191" s="58">
        <f>VLOOKUP(BT191,Hoja2!$C:$D,2,0)</f>
        <v>10</v>
      </c>
      <c r="BV191" s="80">
        <f>IF(
AND(AO191="",BD191="",BQ191=""),
"EN PROCESO NOTIFICACION / COMUNICACION",
IF(
BT191="",
"NO APLICA",
IF(
BU191=60,
IF(AO191&lt;&gt;"",AO191,IF(BD191&lt;&gt;"",BD191,BQ191))+60,
WORKDAY(
IF(AO191&lt;&gt;"",AO191,IF(BD191&lt;&gt;"",BD191,BQ191)),
BU191,
FESTIVOS_CO!A:A
)
)
))</f>
        <v>46063</v>
      </c>
      <c r="BW191" s="44"/>
      <c r="BX191" s="53"/>
      <c r="BY191" s="45"/>
      <c r="BZ191" s="37"/>
      <c r="CA191" s="54" t="str">
        <f t="shared" si="38"/>
        <v>PENDIENTE EJECUTORIA</v>
      </c>
      <c r="CB191" s="59" t="str">
        <f t="shared" si="41"/>
        <v>NO APLICA</v>
      </c>
      <c r="CC191" s="36" t="s">
        <v>109</v>
      </c>
      <c r="CD191" s="40"/>
      <c r="CE191" s="46"/>
      <c r="CF191" s="40"/>
      <c r="CG191" s="40"/>
      <c r="CH191" s="40"/>
      <c r="CI191" s="36" t="s">
        <v>109</v>
      </c>
      <c r="CJ191" s="47"/>
      <c r="CK191" s="40"/>
      <c r="CL191" s="40"/>
      <c r="CM191" s="40"/>
      <c r="CN191" s="40"/>
    </row>
    <row r="192" spans="1:92" ht="28.5" hidden="1">
      <c r="A192" s="49" t="str">
        <f t="shared" ca="1" si="31"/>
        <v>PENDIENTE EJECUTORIA</v>
      </c>
      <c r="B192" s="58" t="s">
        <v>327</v>
      </c>
      <c r="C192" s="37">
        <v>46043</v>
      </c>
      <c r="D192" s="37"/>
      <c r="E192" s="49" t="str">
        <f t="shared" si="32"/>
        <v>NOTIFICACIÓN ELECTRÓNICA</v>
      </c>
      <c r="F192" s="141">
        <f t="shared" si="33"/>
        <v>46049</v>
      </c>
      <c r="G192" s="49">
        <f t="shared" si="34"/>
        <v>6</v>
      </c>
      <c r="H192" s="51" t="str">
        <f ca="1">IF(
L192="",
"",
IF(
NETWORKDAYS(L192,IF(M192&lt;&gt;"",M192,TODAY()),FESTIVOS_CO!A:A)&gt;2,
"VENCIDO",
IF(
NETWORKDAYS(L192,IF(M192&lt;&gt;"",M192,TODAY()),FESTIVOS_CO!A:A)=2,
"ALERTA",
"A TIEMPO"
)))</f>
        <v>A TIEMPO</v>
      </c>
      <c r="I192" s="62" t="s">
        <v>676</v>
      </c>
      <c r="J192" s="36" t="s">
        <v>1088</v>
      </c>
      <c r="K192" s="37">
        <v>46042</v>
      </c>
      <c r="L192" s="50">
        <v>46043</v>
      </c>
      <c r="M192" s="37">
        <v>46043</v>
      </c>
      <c r="N192" s="52"/>
      <c r="O192" s="52"/>
      <c r="P192" s="36"/>
      <c r="Q192" s="36" t="s">
        <v>99</v>
      </c>
      <c r="R192" s="40"/>
      <c r="S192" s="36"/>
      <c r="T192" s="40"/>
      <c r="U192" s="62" t="s">
        <v>100</v>
      </c>
      <c r="V192" s="81" t="s">
        <v>1089</v>
      </c>
      <c r="W192" s="63">
        <v>45840</v>
      </c>
      <c r="X192" s="63"/>
      <c r="Y192" s="40">
        <v>900581703</v>
      </c>
      <c r="Z192" s="38" t="str">
        <f>IFERROR(VLOOKUP(Y192,DIRECTORIO!A:B,2,FALSE),"")</f>
        <v>NEOSTAR SEGURIDAD DE COLOMBIA LTDA</v>
      </c>
      <c r="AA192" s="40" t="s">
        <v>103</v>
      </c>
      <c r="AB192" s="40" t="s">
        <v>169</v>
      </c>
      <c r="AC192" s="69" t="s">
        <v>1065</v>
      </c>
      <c r="AD192" s="102" t="s">
        <v>234</v>
      </c>
      <c r="AE192" s="40" t="s">
        <v>1090</v>
      </c>
      <c r="AF192" s="40" t="s">
        <v>108</v>
      </c>
      <c r="AG192" s="41" t="s">
        <v>109</v>
      </c>
      <c r="AH192" s="42"/>
      <c r="AI192" s="54" t="str">
        <f t="shared" ca="1" si="35"/>
        <v>NOTIFICACIÓN ELECTRÓNICA EFECTIVA</v>
      </c>
      <c r="AJ192" s="37" t="s">
        <v>99</v>
      </c>
      <c r="AK192" s="37">
        <v>46049</v>
      </c>
      <c r="AL192" s="37" t="s">
        <v>99</v>
      </c>
      <c r="AM192" s="53">
        <f>IF(AK192="","",WORKDAY(AK192,5,FESTIVOS_CO!A:A))</f>
        <v>46056</v>
      </c>
      <c r="AN192" s="37" t="s">
        <v>99</v>
      </c>
      <c r="AO192" s="37">
        <v>46049</v>
      </c>
      <c r="AP192" s="54" t="str">
        <f t="shared" ca="1" si="42"/>
        <v>NO PROCEDE CITACION</v>
      </c>
      <c r="AQ192" s="36"/>
      <c r="AR192" s="43"/>
      <c r="AS192" s="37"/>
      <c r="AT192" s="36"/>
      <c r="AU192" s="37"/>
      <c r="AV192" s="36"/>
      <c r="AW192" s="36"/>
      <c r="AX192" s="37"/>
      <c r="AY192" s="140" t="str">
        <f>IF(AU192="","",WORKDAY(AU192,5,FESTIVOS_CO!A:A))</f>
        <v/>
      </c>
      <c r="AZ192" s="54" t="str">
        <f t="shared" ca="1" si="39"/>
        <v>NO PROCEDE</v>
      </c>
      <c r="BA192" s="55" t="str">
        <f>IF(AX192="","",WORKDAY(AX192,5,FESTIVOS_CO!A:A))</f>
        <v/>
      </c>
      <c r="BB192" s="39"/>
      <c r="BC192" s="40"/>
      <c r="BD192" s="40"/>
      <c r="BE192" s="56" t="str">
        <f t="shared" ca="1" si="40"/>
        <v>NO PROCEDE</v>
      </c>
      <c r="BF192" s="37"/>
      <c r="BG192" s="45"/>
      <c r="BH192" s="37"/>
      <c r="BI192" s="36"/>
      <c r="BJ192" s="37"/>
      <c r="BK192" s="36"/>
      <c r="BL192" s="36"/>
      <c r="BM192" s="53" t="str">
        <f>IF(BJ192="","",WORKDAY(BJ192,5,FESTIVOS_CO!A:A))</f>
        <v/>
      </c>
      <c r="BN192" s="57" t="str">
        <f t="shared" ca="1" si="36"/>
        <v>NO PROCEDE</v>
      </c>
      <c r="BO192" s="54" t="str">
        <f t="shared" ca="1" si="37"/>
        <v>NO PROCEDE AVISO</v>
      </c>
      <c r="BP192" s="37"/>
      <c r="BQ192" s="53" t="str">
        <f>IF(BP192="","",WORKDAY(BP192,5,FESTIVOS_CO!A:A))</f>
        <v/>
      </c>
      <c r="BR192" s="37"/>
      <c r="BS192" s="36" t="s">
        <v>99</v>
      </c>
      <c r="BT192" s="38" t="s">
        <v>228</v>
      </c>
      <c r="BU192" s="58">
        <f>VLOOKUP(BT192,Hoja2!$C:$D,2,0)</f>
        <v>10</v>
      </c>
      <c r="BV192" s="80">
        <f>IF(
AND(AO192="",BD192="",BQ192=""),
"EN PROCESO NOTIFICACION / COMUNICACION",
IF(
BT192="",
"NO APLICA",
IF(
BU192=60,
IF(AO192&lt;&gt;"",AO192,IF(BD192&lt;&gt;"",BD192,BQ192))+60,
WORKDAY(
IF(AO192&lt;&gt;"",AO192,IF(BD192&lt;&gt;"",BD192,BQ192)),
BU192,
FESTIVOS_CO!A:A
)
)
))</f>
        <v>46063</v>
      </c>
      <c r="BW192" s="44"/>
      <c r="BX192" s="53"/>
      <c r="BY192" s="45"/>
      <c r="BZ192" s="37"/>
      <c r="CA192" s="54" t="str">
        <f t="shared" si="38"/>
        <v>PENDIENTE EJECUTORIA</v>
      </c>
      <c r="CB192" s="59" t="str">
        <f t="shared" si="41"/>
        <v>NO APLICA</v>
      </c>
      <c r="CC192" s="36" t="s">
        <v>109</v>
      </c>
      <c r="CD192" s="40"/>
      <c r="CE192" s="46"/>
      <c r="CF192" s="40"/>
      <c r="CG192" s="40"/>
      <c r="CH192" s="40"/>
      <c r="CI192" s="36" t="s">
        <v>109</v>
      </c>
      <c r="CJ192" s="47"/>
      <c r="CK192" s="40"/>
      <c r="CL192" s="40"/>
      <c r="CM192" s="40"/>
      <c r="CN192" s="40"/>
    </row>
    <row r="193" spans="1:92" ht="28.5" hidden="1">
      <c r="A193" s="49" t="str">
        <f t="shared" ca="1" si="31"/>
        <v>PENDIENTE EJECUTORIA</v>
      </c>
      <c r="B193" s="58" t="s">
        <v>327</v>
      </c>
      <c r="C193" s="37">
        <v>46043</v>
      </c>
      <c r="D193" s="37"/>
      <c r="E193" s="49" t="str">
        <f t="shared" si="32"/>
        <v>NOTIFICACIÓN ELECTRÓNICA</v>
      </c>
      <c r="F193" s="141">
        <f t="shared" si="33"/>
        <v>46049</v>
      </c>
      <c r="G193" s="49">
        <f t="shared" si="34"/>
        <v>6</v>
      </c>
      <c r="H193" s="51" t="str">
        <f ca="1">IF(
L193="",
"",
IF(
NETWORKDAYS(L193,IF(M193&lt;&gt;"",M193,TODAY()),FESTIVOS_CO!A:A)&gt;2,
"VENCIDO",
IF(
NETWORKDAYS(L193,IF(M193&lt;&gt;"",M193,TODAY()),FESTIVOS_CO!A:A)=2,
"ALERTA",
"A TIEMPO"
)))</f>
        <v>A TIEMPO</v>
      </c>
      <c r="I193" s="62" t="s">
        <v>676</v>
      </c>
      <c r="J193" s="36" t="s">
        <v>1091</v>
      </c>
      <c r="K193" s="37">
        <v>46042</v>
      </c>
      <c r="L193" s="50">
        <v>46043</v>
      </c>
      <c r="M193" s="37">
        <v>46043</v>
      </c>
      <c r="N193" s="52"/>
      <c r="O193" s="52"/>
      <c r="P193" s="36"/>
      <c r="Q193" s="36" t="s">
        <v>99</v>
      </c>
      <c r="R193" s="40"/>
      <c r="S193" s="36"/>
      <c r="T193" s="40"/>
      <c r="U193" s="62" t="s">
        <v>100</v>
      </c>
      <c r="V193" s="81" t="s">
        <v>1092</v>
      </c>
      <c r="W193" s="63">
        <v>45847</v>
      </c>
      <c r="X193" s="63"/>
      <c r="Y193" s="40">
        <v>900581703</v>
      </c>
      <c r="Z193" s="38" t="str">
        <f>IFERROR(VLOOKUP(Y193,DIRECTORIO!A:B,2,FALSE),"")</f>
        <v>NEOSTAR SEGURIDAD DE COLOMBIA LTDA</v>
      </c>
      <c r="AA193" s="40" t="s">
        <v>103</v>
      </c>
      <c r="AB193" s="40" t="s">
        <v>169</v>
      </c>
      <c r="AC193" s="69" t="s">
        <v>1065</v>
      </c>
      <c r="AD193" s="102" t="s">
        <v>234</v>
      </c>
      <c r="AE193" s="40" t="s">
        <v>1093</v>
      </c>
      <c r="AF193" s="40" t="s">
        <v>108</v>
      </c>
      <c r="AG193" s="41" t="s">
        <v>109</v>
      </c>
      <c r="AH193" s="42"/>
      <c r="AI193" s="54" t="str">
        <f t="shared" ca="1" si="35"/>
        <v>NOTIFICACIÓN ELECTRÓNICA EFECTIVA</v>
      </c>
      <c r="AJ193" s="37" t="s">
        <v>99</v>
      </c>
      <c r="AK193" s="37">
        <v>46049</v>
      </c>
      <c r="AL193" s="37" t="s">
        <v>99</v>
      </c>
      <c r="AM193" s="53">
        <f>IF(AK193="","",WORKDAY(AK193,5,FESTIVOS_CO!A:A))</f>
        <v>46056</v>
      </c>
      <c r="AN193" s="37" t="s">
        <v>99</v>
      </c>
      <c r="AO193" s="37">
        <v>46049</v>
      </c>
      <c r="AP193" s="54" t="str">
        <f t="shared" ca="1" si="42"/>
        <v>NO PROCEDE CITACION</v>
      </c>
      <c r="AQ193" s="36"/>
      <c r="AR193" s="43"/>
      <c r="AS193" s="37"/>
      <c r="AT193" s="36"/>
      <c r="AU193" s="37"/>
      <c r="AV193" s="36"/>
      <c r="AW193" s="36"/>
      <c r="AX193" s="37"/>
      <c r="AY193" s="140" t="str">
        <f>IF(AU193="","",WORKDAY(AU193,5,FESTIVOS_CO!A:A))</f>
        <v/>
      </c>
      <c r="AZ193" s="54" t="str">
        <f t="shared" ca="1" si="39"/>
        <v>NO PROCEDE</v>
      </c>
      <c r="BA193" s="55" t="str">
        <f>IF(AX193="","",WORKDAY(AX193,5,FESTIVOS_CO!A:A))</f>
        <v/>
      </c>
      <c r="BB193" s="39"/>
      <c r="BC193" s="40"/>
      <c r="BD193" s="40"/>
      <c r="BE193" s="56" t="str">
        <f t="shared" ca="1" si="40"/>
        <v>NO PROCEDE</v>
      </c>
      <c r="BF193" s="37"/>
      <c r="BG193" s="45"/>
      <c r="BH193" s="37"/>
      <c r="BI193" s="36"/>
      <c r="BJ193" s="37"/>
      <c r="BK193" s="36"/>
      <c r="BL193" s="36"/>
      <c r="BM193" s="53" t="str">
        <f>IF(BJ193="","",WORKDAY(BJ193,5,FESTIVOS_CO!A:A))</f>
        <v/>
      </c>
      <c r="BN193" s="57" t="str">
        <f t="shared" ca="1" si="36"/>
        <v>NO PROCEDE</v>
      </c>
      <c r="BO193" s="54" t="str">
        <f t="shared" ca="1" si="37"/>
        <v>NO PROCEDE AVISO</v>
      </c>
      <c r="BP193" s="37"/>
      <c r="BQ193" s="53" t="str">
        <f>IF(BP193="","",WORKDAY(BP193,5,FESTIVOS_CO!A:A))</f>
        <v/>
      </c>
      <c r="BR193" s="37"/>
      <c r="BS193" s="36" t="s">
        <v>99</v>
      </c>
      <c r="BT193" s="38" t="s">
        <v>228</v>
      </c>
      <c r="BU193" s="58">
        <f>VLOOKUP(BT193,Hoja2!$C:$D,2,0)</f>
        <v>10</v>
      </c>
      <c r="BV193" s="80">
        <f>IF(
AND(AO193="",BD193="",BQ193=""),
"EN PROCESO NOTIFICACION / COMUNICACION",
IF(
BT193="",
"NO APLICA",
IF(
BU193=60,
IF(AO193&lt;&gt;"",AO193,IF(BD193&lt;&gt;"",BD193,BQ193))+60,
WORKDAY(
IF(AO193&lt;&gt;"",AO193,IF(BD193&lt;&gt;"",BD193,BQ193)),
BU193,
FESTIVOS_CO!A:A
)
)
))</f>
        <v>46063</v>
      </c>
      <c r="BW193" s="44"/>
      <c r="BX193" s="53"/>
      <c r="BY193" s="45"/>
      <c r="BZ193" s="37"/>
      <c r="CA193" s="54" t="str">
        <f t="shared" si="38"/>
        <v>PENDIENTE EJECUTORIA</v>
      </c>
      <c r="CB193" s="59" t="str">
        <f t="shared" si="41"/>
        <v>NO APLICA</v>
      </c>
      <c r="CC193" s="36" t="s">
        <v>109</v>
      </c>
      <c r="CD193" s="40"/>
      <c r="CE193" s="46"/>
      <c r="CF193" s="40"/>
      <c r="CG193" s="40"/>
      <c r="CH193" s="40"/>
      <c r="CI193" s="36" t="s">
        <v>109</v>
      </c>
      <c r="CJ193" s="47"/>
      <c r="CK193" s="40"/>
      <c r="CL193" s="40"/>
      <c r="CM193" s="40"/>
      <c r="CN193" s="40"/>
    </row>
    <row r="194" spans="1:92" ht="28.5" hidden="1">
      <c r="A194" s="49" t="str">
        <f t="shared" ref="A194:A257" ca="1" si="43">IF(
AND(Q194="NO",S194&lt;&gt;"SI"),
"TERMINADO PRODUCTO NO CONFORME",
IF(
AND(
COUNTBLANK(AJ194:AO194)=COLUMNS(AJ194:AO194),
COUNTBLANK(AQ194:AY194)=COLUMNS(AQ194:AY194),
COUNTBLANK(BC194:BD194)=COLUMNS(BC194:BD194),
COUNTBLANK(BF194:BM194)=COLUMNS(BF194:BM194),
COUNTBLANK(BP194:BR194)=COLUMNS(BP194:BR194)
),
"SIN GESTIÓN",
IF(
AND(BC194&lt;&gt;"",BD194&lt;&gt;"",AO194="",AX194="",BQ194=""),
"NOTIFICADO POR CONDUCTA CONCLUYENTE",
IF(
AI194="NOTIFICACIÓN ELECTRÓNICA EFECTIVA",
CA194,
IF(
OR(
AI194="NO PROCEDE NOTIFICACIÓN ELECTRÓNICA",
AI194="REALIZAR CITACIÓN",
AI194="NOTIFICACIÓN ELECTRÓNICA NO EFECTIVA"
),
IF(
AZ194="HACER AVISO",
IF(
OR(
BN194="NOTIFICACIÓN POR AVISO TERMINADA",
BN194="NOTIFICACIÓN PERSONAL COMPLETA"
),
CA194,
BN194
),
AZ194
),
AI194
)
)
)
))</f>
        <v>PENDIENTE EJECUTORIA</v>
      </c>
      <c r="B194" s="58" t="s">
        <v>327</v>
      </c>
      <c r="C194" s="37">
        <v>46043</v>
      </c>
      <c r="D194" s="37"/>
      <c r="E194" s="49" t="str">
        <f t="shared" ref="E194:E257" si="44">IF(AN194="SI",
"NOTIFICACIÓN ELECTRÓNICA",
IF(AND(BC194&lt;&gt;"",BD194&lt;&gt;""),
"NOTIFICACIÓN PERSONAL",
IF(BL194="SI",
"NOTIFICACIÓN POR AVISO",
"PENDIENTE NOTIFICACIÓN"
)))</f>
        <v>NOTIFICACIÓN ELECTRÓNICA</v>
      </c>
      <c r="F194" s="141">
        <f t="shared" ref="F194:F257" si="45">IF(
AND(AN194&lt;&gt;"SI",AW194&lt;&gt;"SI",BL194&lt;&gt;"SI",BC194="",BD194=""),
"PENDIENTE NOTIFICACIÓN",
IF(AN194="SI",
AO194,
IF(AW194="SI",
AX194,
IF(AND(BC194&lt;&gt;"",BD194&lt;&gt;""),
BD194,
IF(BL194="SI",
BQ194,
"PENDIENTE NOTIFICACIÓN"
)))))</f>
        <v>46049</v>
      </c>
      <c r="G194" s="49">
        <f t="shared" ref="G194:G257" si="46">IF(
OR(
C194="",
F194="PENDIENTE NOTIFICACIÓN",
NOT(ISNUMBER(C194)),
NOT(ISNUMBER(F194)),
F194&lt;C194
),
"",
F194-C194
)</f>
        <v>6</v>
      </c>
      <c r="H194" s="51" t="str">
        <f ca="1">IF(
L194="",
"",
IF(
NETWORKDAYS(L194,IF(M194&lt;&gt;"",M194,TODAY()),FESTIVOS_CO!A:A)&gt;2,
"VENCIDO",
IF(
NETWORKDAYS(L194,IF(M194&lt;&gt;"",M194,TODAY()),FESTIVOS_CO!A:A)=2,
"ALERTA",
"A TIEMPO"
)))</f>
        <v>A TIEMPO</v>
      </c>
      <c r="I194" s="62" t="s">
        <v>676</v>
      </c>
      <c r="J194" s="36" t="s">
        <v>1094</v>
      </c>
      <c r="K194" s="37">
        <v>46042</v>
      </c>
      <c r="L194" s="50">
        <v>46043</v>
      </c>
      <c r="M194" s="37">
        <v>46043</v>
      </c>
      <c r="N194" s="52"/>
      <c r="O194" s="52"/>
      <c r="P194" s="36"/>
      <c r="Q194" s="36" t="s">
        <v>99</v>
      </c>
      <c r="R194" s="40"/>
      <c r="S194" s="36"/>
      <c r="T194" s="40"/>
      <c r="U194" s="62" t="s">
        <v>100</v>
      </c>
      <c r="V194" s="81" t="s">
        <v>1095</v>
      </c>
      <c r="W194" s="63">
        <v>45933</v>
      </c>
      <c r="X194" s="63"/>
      <c r="Y194" s="40">
        <v>900581703</v>
      </c>
      <c r="Z194" s="38" t="str">
        <f>IFERROR(VLOOKUP(Y194,DIRECTORIO!A:B,2,FALSE),"")</f>
        <v>NEOSTAR SEGURIDAD DE COLOMBIA LTDA</v>
      </c>
      <c r="AA194" s="40" t="s">
        <v>103</v>
      </c>
      <c r="AB194" s="40" t="s">
        <v>169</v>
      </c>
      <c r="AC194" s="111" t="s">
        <v>105</v>
      </c>
      <c r="AD194" s="102" t="s">
        <v>106</v>
      </c>
      <c r="AE194" s="40" t="s">
        <v>1096</v>
      </c>
      <c r="AF194" s="40" t="s">
        <v>108</v>
      </c>
      <c r="AG194" s="41" t="s">
        <v>109</v>
      </c>
      <c r="AH194" s="42"/>
      <c r="AI194" s="54" t="str">
        <f t="shared" ref="AI194:AI257" ca="1" si="47">IF(AL194="NO",
"REALIZAR CITACIÓN",
IF(AND(AJ194="SI",AL194&lt;&gt;"SI",AL194&lt;&gt;"NO"),
"PENDIENTE ENTREGA NOTIFICACIÓN ELECTRÓNICA",
IF(AND(AJ194="SI",AL194="SI",AN194="SI"),
"NOTIFICACIÓN ELECTRÓNICA EFECTIVA",
IF(AND(AJ194="",AK194="",AL194="",AM194="",AN194="",AO194=""),
"PENDIENTE NOTIFICACIÓN ELECTRÓNICA",
IF(AJ194="NO",
"NO PROCEDE NOTIFICACIÓN ELECTRÓNICA",
IF(AND(AJ194="SI",F194=""),
"PENDIENTE ENVÍO NOTIFICACIÓN ELECTRÓNICA",
IF(AND(AJ194="SI",TODAY()-F194&lt;=5),
"EN ESPERA DE NOTIFICACIÓN ELECTRÓNICA (5 DÍAS)",
"NOTIFICACIÓN ELECTRÓNICA NO EFECTIVA"
)))))))</f>
        <v>NOTIFICACIÓN ELECTRÓNICA EFECTIVA</v>
      </c>
      <c r="AJ194" s="37" t="s">
        <v>99</v>
      </c>
      <c r="AK194" s="37">
        <v>46049</v>
      </c>
      <c r="AL194" s="37" t="s">
        <v>99</v>
      </c>
      <c r="AM194" s="53">
        <f>IF(AK194="","",WORKDAY(AK194,5,FESTIVOS_CO!A:A))</f>
        <v>46056</v>
      </c>
      <c r="AN194" s="37" t="s">
        <v>99</v>
      </c>
      <c r="AO194" s="37">
        <v>46049</v>
      </c>
      <c r="AP194" s="54" t="str">
        <f t="shared" ca="1" si="42"/>
        <v>NO PROCEDE CITACION</v>
      </c>
      <c r="AQ194" s="36"/>
      <c r="AR194" s="43"/>
      <c r="AS194" s="37"/>
      <c r="AT194" s="36"/>
      <c r="AU194" s="37"/>
      <c r="AV194" s="36"/>
      <c r="AW194" s="36"/>
      <c r="AX194" s="37"/>
      <c r="AY194" s="140" t="str">
        <f>IF(AU194="","",WORKDAY(AU194,5,FESTIVOS_CO!A:A))</f>
        <v/>
      </c>
      <c r="AZ194" s="54" t="str">
        <f t="shared" ca="1" si="39"/>
        <v>NO PROCEDE</v>
      </c>
      <c r="BA194" s="55" t="str">
        <f>IF(AX194="","",WORKDAY(AX194,5,FESTIVOS_CO!A:A))</f>
        <v/>
      </c>
      <c r="BB194" s="39"/>
      <c r="BC194" s="40"/>
      <c r="BD194" s="40"/>
      <c r="BE194" s="56" t="str">
        <f t="shared" ca="1" si="40"/>
        <v>NO PROCEDE</v>
      </c>
      <c r="BF194" s="37"/>
      <c r="BG194" s="45"/>
      <c r="BH194" s="37"/>
      <c r="BI194" s="36"/>
      <c r="BJ194" s="37"/>
      <c r="BK194" s="36"/>
      <c r="BL194" s="36"/>
      <c r="BM194" s="53" t="str">
        <f>IF(BJ194="","",WORKDAY(BJ194,5,FESTIVOS_CO!A:A))</f>
        <v/>
      </c>
      <c r="BN194" s="57" t="str">
        <f t="shared" ref="BN194:BN257" ca="1" si="48">IF(
AND(AZ194="CITACIÓN COMPLETA EN ESPERA DE NOTIFICACION PERSONAL",BB194="NO"),
"PENDIENTE HACER AVISO",
IF(AND(BC194&lt;&gt;"",BD194&lt;&gt;""),
"NOTIFICACIÓN PERSONAL COMPLETA",
IF(BR194="SI",
"NOTIFICACIÓN POR AVISO TERMINADA",
IF(BE194="NO PROCEDE",
"NO PROCEDE",
IF(BF194="",
"PENDIENTE HACER AVISO",
IF(BG194="",
"PENDIENTE REVISIÓN AVISO",
IF(BH194="",
"PENDIENTE FIRMA AVISO",
IF(BI194="",
"PENDIENTE RADICAR AVISO",
IF(BL194="",
"EN TRÁMITE DE ENTREGA AVISO",
IF(BL194="NO",
"PUBLICAR AVISO CARTELERA",
IF(BL194="SI",
"VERIFICAR SI PROCEDE RECURSO",
IF(BE194="HACER AVISO",
"HACER AVISO",
"NO APLICA"
))))))))))))</f>
        <v>NO PROCEDE</v>
      </c>
      <c r="BO194" s="54" t="str">
        <f t="shared" ref="BO194:BO257" ca="1" si="49">IF(BN194="NOTIFICACIÓN PERSONAL COMPLETA",
"NO PROCEDE AVISO",
IF(BR194="SI",
"NOTIFICACION POR AVISO TERMINADA",
IF(BE194="NO PROCEDE",
"NO PROCEDE AVISO",
IF(BN194="VERIFICAR SI PROCEDE RECURSO",
"NOTIFICACIÓN POR AVISO COMPLETA",
"EN TRÁMITE NOTIF. POR AVISO"
))))</f>
        <v>NO PROCEDE AVISO</v>
      </c>
      <c r="BP194" s="37"/>
      <c r="BQ194" s="53" t="str">
        <f>IF(BP194="","",WORKDAY(BP194,5,FESTIVOS_CO!A:A))</f>
        <v/>
      </c>
      <c r="BR194" s="37"/>
      <c r="BS194" s="36" t="s">
        <v>99</v>
      </c>
      <c r="BT194" s="38" t="s">
        <v>228</v>
      </c>
      <c r="BU194" s="58">
        <f>VLOOKUP(BT194,Hoja2!$C:$D,2,0)</f>
        <v>10</v>
      </c>
      <c r="BV194" s="80">
        <f>IF(
AND(AO194="",BD194="",BQ194=""),
"EN PROCESO NOTIFICACION / COMUNICACION",
IF(
BT194="",
"NO APLICA",
IF(
BU194=60,
IF(AO194&lt;&gt;"",AO194,IF(BD194&lt;&gt;"",BD194,BQ194))+60,
WORKDAY(
IF(AO194&lt;&gt;"",AO194,IF(BD194&lt;&gt;"",BD194,BQ194)),
BU194,
FESTIVOS_CO!A:A
)
)
))</f>
        <v>46063</v>
      </c>
      <c r="BW194" s="44"/>
      <c r="BX194" s="53"/>
      <c r="BY194" s="45"/>
      <c r="BZ194" s="37"/>
      <c r="CA194" s="54" t="str">
        <f t="shared" ref="CA194:CA257" si="50">IF(BW194&lt;&gt;"SI",
"PENDIENTE EJECUTORIA",
IF(AND(BX194="",BY194="",BZ194=""),
"PENDIENTE HACER EJECUTORIA",
IF(AND(BX194&lt;&gt;"",BY194="",BZ194=""),
"PENDIENTE REVISION EJECUTORIA",
IF(AND(BX194&lt;&gt;"",BY194&lt;&gt;"",BZ194=""),
"PENDIENTE FIRMA EJECUTORIA",
"PROCESO EJECUTORIA TERMINADO"
))))</f>
        <v>PENDIENTE EJECUTORIA</v>
      </c>
      <c r="CB194" s="59" t="str">
        <f t="shared" si="41"/>
        <v>NO APLICA</v>
      </c>
      <c r="CC194" s="36" t="s">
        <v>109</v>
      </c>
      <c r="CD194" s="40"/>
      <c r="CE194" s="46"/>
      <c r="CF194" s="40"/>
      <c r="CG194" s="40"/>
      <c r="CH194" s="40"/>
      <c r="CI194" s="36" t="s">
        <v>109</v>
      </c>
      <c r="CJ194" s="47"/>
      <c r="CK194" s="40"/>
      <c r="CL194" s="40"/>
      <c r="CM194" s="40"/>
      <c r="CN194" s="40"/>
    </row>
    <row r="195" spans="1:92" ht="28.5" hidden="1">
      <c r="A195" s="49" t="str">
        <f t="shared" ca="1" si="43"/>
        <v>PENDIENTE EJECUTORIA</v>
      </c>
      <c r="B195" s="58" t="s">
        <v>327</v>
      </c>
      <c r="C195" s="37">
        <v>46043</v>
      </c>
      <c r="D195" s="37"/>
      <c r="E195" s="49" t="str">
        <f t="shared" si="44"/>
        <v>NOTIFICACIÓN ELECTRÓNICA</v>
      </c>
      <c r="F195" s="141">
        <f t="shared" si="45"/>
        <v>46049</v>
      </c>
      <c r="G195" s="49">
        <f t="shared" si="46"/>
        <v>6</v>
      </c>
      <c r="H195" s="51" t="str">
        <f ca="1">IF(
L195="",
"",
IF(
NETWORKDAYS(L195,IF(M195&lt;&gt;"",M195,TODAY()),FESTIVOS_CO!A:A)&gt;2,
"VENCIDO",
IF(
NETWORKDAYS(L195,IF(M195&lt;&gt;"",M195,TODAY()),FESTIVOS_CO!A:A)=2,
"ALERTA",
"A TIEMPO"
)))</f>
        <v>A TIEMPO</v>
      </c>
      <c r="I195" s="62" t="s">
        <v>676</v>
      </c>
      <c r="J195" s="36" t="s">
        <v>1097</v>
      </c>
      <c r="K195" s="37">
        <v>46042</v>
      </c>
      <c r="L195" s="50">
        <v>46043</v>
      </c>
      <c r="M195" s="37">
        <v>46043</v>
      </c>
      <c r="N195" s="52"/>
      <c r="O195" s="52"/>
      <c r="P195" s="36"/>
      <c r="Q195" s="36" t="s">
        <v>99</v>
      </c>
      <c r="R195" s="40"/>
      <c r="S195" s="36"/>
      <c r="T195" s="40"/>
      <c r="U195" s="62" t="s">
        <v>100</v>
      </c>
      <c r="V195" s="81" t="s">
        <v>1098</v>
      </c>
      <c r="W195" s="63">
        <v>45933</v>
      </c>
      <c r="X195" s="63"/>
      <c r="Y195" s="40">
        <v>900581703</v>
      </c>
      <c r="Z195" s="38" t="str">
        <f>IFERROR(VLOOKUP(Y195,DIRECTORIO!A:B,2,FALSE),"")</f>
        <v>NEOSTAR SEGURIDAD DE COLOMBIA LTDA</v>
      </c>
      <c r="AA195" s="40" t="s">
        <v>103</v>
      </c>
      <c r="AB195" s="40" t="s">
        <v>169</v>
      </c>
      <c r="AC195" s="111" t="s">
        <v>105</v>
      </c>
      <c r="AD195" s="102" t="s">
        <v>106</v>
      </c>
      <c r="AE195" s="40" t="s">
        <v>1099</v>
      </c>
      <c r="AF195" s="40" t="s">
        <v>108</v>
      </c>
      <c r="AG195" s="41" t="s">
        <v>109</v>
      </c>
      <c r="AH195" s="42"/>
      <c r="AI195" s="54" t="str">
        <f t="shared" ca="1" si="47"/>
        <v>NOTIFICACIÓN ELECTRÓNICA EFECTIVA</v>
      </c>
      <c r="AJ195" s="37" t="s">
        <v>99</v>
      </c>
      <c r="AK195" s="37">
        <v>46049</v>
      </c>
      <c r="AL195" s="37" t="s">
        <v>99</v>
      </c>
      <c r="AM195" s="53">
        <f>IF(AK195="","",WORKDAY(AK195,5,FESTIVOS_CO!A:A))</f>
        <v>46056</v>
      </c>
      <c r="AN195" s="37" t="s">
        <v>99</v>
      </c>
      <c r="AO195" s="37">
        <v>46049</v>
      </c>
      <c r="AP195" s="54" t="str">
        <f t="shared" ca="1" si="42"/>
        <v>NO PROCEDE CITACION</v>
      </c>
      <c r="AQ195" s="36"/>
      <c r="AR195" s="43"/>
      <c r="AS195" s="37"/>
      <c r="AT195" s="36"/>
      <c r="AU195" s="37"/>
      <c r="AV195" s="36"/>
      <c r="AW195" s="36"/>
      <c r="AX195" s="37"/>
      <c r="AY195" s="140" t="str">
        <f>IF(AU195="","",WORKDAY(AU195,5,FESTIVOS_CO!A:A))</f>
        <v/>
      </c>
      <c r="AZ195" s="54" t="str">
        <f t="shared" ca="1" si="39"/>
        <v>NO PROCEDE</v>
      </c>
      <c r="BA195" s="55" t="str">
        <f>IF(AX195="","",WORKDAY(AX195,5,FESTIVOS_CO!A:A))</f>
        <v/>
      </c>
      <c r="BB195" s="39"/>
      <c r="BC195" s="40"/>
      <c r="BD195" s="40"/>
      <c r="BE195" s="56" t="str">
        <f t="shared" ca="1" si="40"/>
        <v>NO PROCEDE</v>
      </c>
      <c r="BF195" s="37"/>
      <c r="BG195" s="45"/>
      <c r="BH195" s="37"/>
      <c r="BI195" s="36"/>
      <c r="BJ195" s="37"/>
      <c r="BK195" s="36"/>
      <c r="BL195" s="36"/>
      <c r="BM195" s="53" t="str">
        <f>IF(BJ195="","",WORKDAY(BJ195,5,FESTIVOS_CO!A:A))</f>
        <v/>
      </c>
      <c r="BN195" s="57" t="str">
        <f t="shared" ca="1" si="48"/>
        <v>NO PROCEDE</v>
      </c>
      <c r="BO195" s="54" t="str">
        <f t="shared" ca="1" si="49"/>
        <v>NO PROCEDE AVISO</v>
      </c>
      <c r="BP195" s="37"/>
      <c r="BQ195" s="53" t="str">
        <f>IF(BP195="","",WORKDAY(BP195,5,FESTIVOS_CO!A:A))</f>
        <v/>
      </c>
      <c r="BR195" s="37"/>
      <c r="BS195" s="36" t="s">
        <v>99</v>
      </c>
      <c r="BT195" s="38" t="s">
        <v>228</v>
      </c>
      <c r="BU195" s="58">
        <f>VLOOKUP(BT195,Hoja2!$C:$D,2,0)</f>
        <v>10</v>
      </c>
      <c r="BV195" s="80">
        <f>IF(
AND(AO195="",BD195="",BQ195=""),
"EN PROCESO NOTIFICACION / COMUNICACION",
IF(
BT195="",
"NO APLICA",
IF(
BU195=60,
IF(AO195&lt;&gt;"",AO195,IF(BD195&lt;&gt;"",BD195,BQ195))+60,
WORKDAY(
IF(AO195&lt;&gt;"",AO195,IF(BD195&lt;&gt;"",BD195,BQ195)),
BU195,
FESTIVOS_CO!A:A
)
)
))</f>
        <v>46063</v>
      </c>
      <c r="BW195" s="44"/>
      <c r="BX195" s="53"/>
      <c r="BY195" s="45"/>
      <c r="BZ195" s="37"/>
      <c r="CA195" s="54" t="str">
        <f t="shared" si="50"/>
        <v>PENDIENTE EJECUTORIA</v>
      </c>
      <c r="CB195" s="59" t="str">
        <f t="shared" si="41"/>
        <v>NO APLICA</v>
      </c>
      <c r="CC195" s="36" t="s">
        <v>109</v>
      </c>
      <c r="CD195" s="40"/>
      <c r="CE195" s="46"/>
      <c r="CF195" s="40"/>
      <c r="CG195" s="40"/>
      <c r="CH195" s="40"/>
      <c r="CI195" s="36" t="s">
        <v>109</v>
      </c>
      <c r="CJ195" s="47"/>
      <c r="CK195" s="40"/>
      <c r="CL195" s="40"/>
      <c r="CM195" s="40"/>
      <c r="CN195" s="40"/>
    </row>
    <row r="196" spans="1:92" ht="28.5" hidden="1">
      <c r="A196" s="49" t="str">
        <f t="shared" ca="1" si="43"/>
        <v>PENDIENTE EJECUTORIA</v>
      </c>
      <c r="B196" s="58" t="s">
        <v>327</v>
      </c>
      <c r="C196" s="37">
        <v>46043</v>
      </c>
      <c r="D196" s="37"/>
      <c r="E196" s="49" t="str">
        <f t="shared" si="44"/>
        <v>NOTIFICACIÓN ELECTRÓNICA</v>
      </c>
      <c r="F196" s="141">
        <f t="shared" si="45"/>
        <v>46049</v>
      </c>
      <c r="G196" s="49">
        <f t="shared" si="46"/>
        <v>6</v>
      </c>
      <c r="H196" s="51" t="str">
        <f ca="1">IF(
L196="",
"",
IF(
NETWORKDAYS(L196,IF(M196&lt;&gt;"",M196,TODAY()),FESTIVOS_CO!A:A)&gt;2,
"VENCIDO",
IF(
NETWORKDAYS(L196,IF(M196&lt;&gt;"",M196,TODAY()),FESTIVOS_CO!A:A)=2,
"ALERTA",
"A TIEMPO"
)))</f>
        <v>A TIEMPO</v>
      </c>
      <c r="I196" s="62" t="s">
        <v>1100</v>
      </c>
      <c r="J196" s="36" t="s">
        <v>1101</v>
      </c>
      <c r="K196" s="37">
        <v>46042</v>
      </c>
      <c r="L196" s="50">
        <v>46043</v>
      </c>
      <c r="M196" s="37">
        <v>46043</v>
      </c>
      <c r="N196" s="52"/>
      <c r="O196" s="52"/>
      <c r="P196" s="36"/>
      <c r="Q196" s="36" t="s">
        <v>99</v>
      </c>
      <c r="R196" s="40"/>
      <c r="S196" s="36"/>
      <c r="T196" s="40"/>
      <c r="U196" s="62" t="s">
        <v>100</v>
      </c>
      <c r="V196" s="81" t="s">
        <v>1102</v>
      </c>
      <c r="W196" s="63">
        <v>45933</v>
      </c>
      <c r="X196" s="63"/>
      <c r="Y196" s="40">
        <v>900581703</v>
      </c>
      <c r="Z196" s="38" t="str">
        <f>IFERROR(VLOOKUP(Y196,DIRECTORIO!A:B,2,FALSE),"")</f>
        <v>NEOSTAR SEGURIDAD DE COLOMBIA LTDA</v>
      </c>
      <c r="AA196" s="40" t="s">
        <v>103</v>
      </c>
      <c r="AB196" s="40" t="s">
        <v>169</v>
      </c>
      <c r="AC196" s="111" t="s">
        <v>105</v>
      </c>
      <c r="AD196" s="102" t="s">
        <v>106</v>
      </c>
      <c r="AE196" s="40" t="s">
        <v>1103</v>
      </c>
      <c r="AF196" s="40" t="s">
        <v>108</v>
      </c>
      <c r="AG196" s="41" t="s">
        <v>109</v>
      </c>
      <c r="AH196" s="42"/>
      <c r="AI196" s="54" t="str">
        <f t="shared" ca="1" si="47"/>
        <v>NOTIFICACIÓN ELECTRÓNICA EFECTIVA</v>
      </c>
      <c r="AJ196" s="37" t="s">
        <v>99</v>
      </c>
      <c r="AK196" s="37">
        <v>46049</v>
      </c>
      <c r="AL196" s="37" t="s">
        <v>99</v>
      </c>
      <c r="AM196" s="53">
        <f>IF(AK196="","",WORKDAY(AK196,5,FESTIVOS_CO!A:A))</f>
        <v>46056</v>
      </c>
      <c r="AN196" s="37" t="s">
        <v>99</v>
      </c>
      <c r="AO196" s="37">
        <v>46049</v>
      </c>
      <c r="AP196" s="54" t="str">
        <f t="shared" ca="1" si="42"/>
        <v>NO PROCEDE CITACION</v>
      </c>
      <c r="AQ196" s="36"/>
      <c r="AR196" s="43"/>
      <c r="AS196" s="37"/>
      <c r="AT196" s="36"/>
      <c r="AU196" s="37"/>
      <c r="AV196" s="36"/>
      <c r="AW196" s="36"/>
      <c r="AX196" s="37"/>
      <c r="AY196" s="140" t="str">
        <f>IF(AU196="","",WORKDAY(AU196,5,FESTIVOS_CO!A:A))</f>
        <v/>
      </c>
      <c r="AZ196" s="54" t="str">
        <f t="shared" ca="1" si="39"/>
        <v>NO PROCEDE</v>
      </c>
      <c r="BA196" s="55" t="str">
        <f>IF(AX196="","",WORKDAY(AX196,5,FESTIVOS_CO!A:A))</f>
        <v/>
      </c>
      <c r="BB196" s="39"/>
      <c r="BC196" s="40"/>
      <c r="BD196" s="40"/>
      <c r="BE196" s="56" t="str">
        <f t="shared" ca="1" si="40"/>
        <v>NO PROCEDE</v>
      </c>
      <c r="BF196" s="37"/>
      <c r="BG196" s="45"/>
      <c r="BH196" s="37"/>
      <c r="BI196" s="36"/>
      <c r="BJ196" s="37"/>
      <c r="BK196" s="36"/>
      <c r="BL196" s="36"/>
      <c r="BM196" s="53" t="str">
        <f>IF(BJ196="","",WORKDAY(BJ196,5,FESTIVOS_CO!A:A))</f>
        <v/>
      </c>
      <c r="BN196" s="57" t="str">
        <f t="shared" ca="1" si="48"/>
        <v>NO PROCEDE</v>
      </c>
      <c r="BO196" s="54" t="str">
        <f t="shared" ca="1" si="49"/>
        <v>NO PROCEDE AVISO</v>
      </c>
      <c r="BP196" s="37"/>
      <c r="BQ196" s="53" t="str">
        <f>IF(BP196="","",WORKDAY(BP196,5,FESTIVOS_CO!A:A))</f>
        <v/>
      </c>
      <c r="BR196" s="37"/>
      <c r="BS196" s="36" t="s">
        <v>99</v>
      </c>
      <c r="BT196" s="38" t="s">
        <v>228</v>
      </c>
      <c r="BU196" s="58">
        <f>VLOOKUP(BT196,Hoja2!$C:$D,2,0)</f>
        <v>10</v>
      </c>
      <c r="BV196" s="80">
        <f>IF(
AND(AO196="",BD196="",BQ196=""),
"EN PROCESO NOTIFICACION / COMUNICACION",
IF(
BT196="",
"NO APLICA",
IF(
BU196=60,
IF(AO196&lt;&gt;"",AO196,IF(BD196&lt;&gt;"",BD196,BQ196))+60,
WORKDAY(
IF(AO196&lt;&gt;"",AO196,IF(BD196&lt;&gt;"",BD196,BQ196)),
BU196,
FESTIVOS_CO!A:A
)
)
))</f>
        <v>46063</v>
      </c>
      <c r="BW196" s="44"/>
      <c r="BX196" s="53"/>
      <c r="BY196" s="45"/>
      <c r="BZ196" s="37"/>
      <c r="CA196" s="54" t="str">
        <f t="shared" si="50"/>
        <v>PENDIENTE EJECUTORIA</v>
      </c>
      <c r="CB196" s="59" t="str">
        <f t="shared" si="41"/>
        <v>NO APLICA</v>
      </c>
      <c r="CC196" s="36" t="s">
        <v>109</v>
      </c>
      <c r="CD196" s="40"/>
      <c r="CE196" s="46"/>
      <c r="CF196" s="40"/>
      <c r="CG196" s="40"/>
      <c r="CH196" s="40"/>
      <c r="CI196" s="36" t="s">
        <v>109</v>
      </c>
      <c r="CJ196" s="47"/>
      <c r="CK196" s="40"/>
      <c r="CL196" s="40"/>
      <c r="CM196" s="40"/>
      <c r="CN196" s="40"/>
    </row>
    <row r="197" spans="1:92" ht="28.5" hidden="1">
      <c r="A197" s="49" t="str">
        <f t="shared" ca="1" si="43"/>
        <v>PENDIENTE EJECUTORIA</v>
      </c>
      <c r="B197" s="58" t="s">
        <v>327</v>
      </c>
      <c r="C197" s="37">
        <v>46043</v>
      </c>
      <c r="D197" s="37"/>
      <c r="E197" s="49" t="str">
        <f t="shared" si="44"/>
        <v>NOTIFICACIÓN ELECTRÓNICA</v>
      </c>
      <c r="F197" s="141">
        <f t="shared" si="45"/>
        <v>46049</v>
      </c>
      <c r="G197" s="49">
        <f t="shared" si="46"/>
        <v>6</v>
      </c>
      <c r="H197" s="51" t="str">
        <f ca="1">IF(
L197="",
"",
IF(
NETWORKDAYS(L197,IF(M197&lt;&gt;"",M197,TODAY()),FESTIVOS_CO!A:A)&gt;2,
"VENCIDO",
IF(
NETWORKDAYS(L197,IF(M197&lt;&gt;"",M197,TODAY()),FESTIVOS_CO!A:A)=2,
"ALERTA",
"A TIEMPO"
)))</f>
        <v>A TIEMPO</v>
      </c>
      <c r="I197" s="62" t="s">
        <v>1100</v>
      </c>
      <c r="J197" s="36" t="s">
        <v>1104</v>
      </c>
      <c r="K197" s="37">
        <v>46042</v>
      </c>
      <c r="L197" s="50">
        <v>46043</v>
      </c>
      <c r="M197" s="37">
        <v>46043</v>
      </c>
      <c r="N197" s="52"/>
      <c r="O197" s="52"/>
      <c r="P197" s="36"/>
      <c r="Q197" s="36" t="s">
        <v>99</v>
      </c>
      <c r="R197" s="40"/>
      <c r="S197" s="36"/>
      <c r="T197" s="40"/>
      <c r="U197" s="62" t="s">
        <v>100</v>
      </c>
      <c r="V197" s="81" t="s">
        <v>1105</v>
      </c>
      <c r="W197" s="63">
        <v>45933</v>
      </c>
      <c r="X197" s="63"/>
      <c r="Y197" s="40">
        <v>900581703</v>
      </c>
      <c r="Z197" s="38" t="str">
        <f>IFERROR(VLOOKUP(Y197,DIRECTORIO!A:B,2,FALSE),"")</f>
        <v>NEOSTAR SEGURIDAD DE COLOMBIA LTDA</v>
      </c>
      <c r="AA197" s="40" t="s">
        <v>103</v>
      </c>
      <c r="AB197" s="40" t="s">
        <v>169</v>
      </c>
      <c r="AC197" s="69" t="s">
        <v>105</v>
      </c>
      <c r="AD197" s="102" t="s">
        <v>106</v>
      </c>
      <c r="AE197" s="40" t="s">
        <v>1106</v>
      </c>
      <c r="AF197" s="40" t="s">
        <v>108</v>
      </c>
      <c r="AG197" s="41" t="s">
        <v>109</v>
      </c>
      <c r="AH197" s="42"/>
      <c r="AI197" s="54" t="str">
        <f t="shared" ca="1" si="47"/>
        <v>NOTIFICACIÓN ELECTRÓNICA EFECTIVA</v>
      </c>
      <c r="AJ197" s="37" t="s">
        <v>99</v>
      </c>
      <c r="AK197" s="37">
        <v>46049</v>
      </c>
      <c r="AL197" s="37" t="s">
        <v>99</v>
      </c>
      <c r="AM197" s="53">
        <f>IF(AK197="","",WORKDAY(AK197,5,FESTIVOS_CO!A:A))</f>
        <v>46056</v>
      </c>
      <c r="AN197" s="37" t="s">
        <v>99</v>
      </c>
      <c r="AO197" s="37">
        <v>46049</v>
      </c>
      <c r="AP197" s="54" t="str">
        <f t="shared" ca="1" si="42"/>
        <v>NO PROCEDE CITACION</v>
      </c>
      <c r="AQ197" s="36"/>
      <c r="AR197" s="43"/>
      <c r="AS197" s="37"/>
      <c r="AT197" s="36"/>
      <c r="AU197" s="37"/>
      <c r="AV197" s="36"/>
      <c r="AW197" s="36"/>
      <c r="AX197" s="37"/>
      <c r="AY197" s="140" t="str">
        <f>IF(AU197="","",WORKDAY(AU197,5,FESTIVOS_CO!A:A))</f>
        <v/>
      </c>
      <c r="AZ197" s="54" t="str">
        <f t="shared" ca="1" si="39"/>
        <v>NO PROCEDE</v>
      </c>
      <c r="BA197" s="55" t="str">
        <f>IF(AX197="","",WORKDAY(AX197,5,FESTIVOS_CO!A:A))</f>
        <v/>
      </c>
      <c r="BB197" s="39"/>
      <c r="BC197" s="40"/>
      <c r="BD197" s="40"/>
      <c r="BE197" s="56" t="str">
        <f t="shared" ca="1" si="40"/>
        <v>NO PROCEDE</v>
      </c>
      <c r="BF197" s="37"/>
      <c r="BG197" s="45"/>
      <c r="BH197" s="37"/>
      <c r="BI197" s="36"/>
      <c r="BJ197" s="37"/>
      <c r="BK197" s="36"/>
      <c r="BL197" s="36"/>
      <c r="BM197" s="53" t="str">
        <f>IF(BJ197="","",WORKDAY(BJ197,5,FESTIVOS_CO!A:A))</f>
        <v/>
      </c>
      <c r="BN197" s="57" t="str">
        <f t="shared" ca="1" si="48"/>
        <v>NO PROCEDE</v>
      </c>
      <c r="BO197" s="54" t="str">
        <f t="shared" ca="1" si="49"/>
        <v>NO PROCEDE AVISO</v>
      </c>
      <c r="BP197" s="37"/>
      <c r="BQ197" s="53" t="str">
        <f>IF(BP197="","",WORKDAY(BP197,5,FESTIVOS_CO!A:A))</f>
        <v/>
      </c>
      <c r="BR197" s="37"/>
      <c r="BS197" s="36" t="s">
        <v>99</v>
      </c>
      <c r="BT197" s="38" t="s">
        <v>228</v>
      </c>
      <c r="BU197" s="58">
        <f>VLOOKUP(BT197,Hoja2!$C:$D,2,0)</f>
        <v>10</v>
      </c>
      <c r="BV197" s="80">
        <f>IF(
AND(AO197="",BD197="",BQ197=""),
"EN PROCESO NOTIFICACION / COMUNICACION",
IF(
BT197="",
"NO APLICA",
IF(
BU197=60,
IF(AO197&lt;&gt;"",AO197,IF(BD197&lt;&gt;"",BD197,BQ197))+60,
WORKDAY(
IF(AO197&lt;&gt;"",AO197,IF(BD197&lt;&gt;"",BD197,BQ197)),
BU197,
FESTIVOS_CO!A:A
)
)
))</f>
        <v>46063</v>
      </c>
      <c r="BW197" s="44"/>
      <c r="BX197" s="53"/>
      <c r="BY197" s="45"/>
      <c r="BZ197" s="37"/>
      <c r="CA197" s="54" t="str">
        <f t="shared" si="50"/>
        <v>PENDIENTE EJECUTORIA</v>
      </c>
      <c r="CB197" s="59" t="str">
        <f t="shared" si="41"/>
        <v>NO APLICA</v>
      </c>
      <c r="CC197" s="36" t="s">
        <v>109</v>
      </c>
      <c r="CD197" s="40"/>
      <c r="CE197" s="46"/>
      <c r="CF197" s="40"/>
      <c r="CG197" s="40"/>
      <c r="CH197" s="40"/>
      <c r="CI197" s="36" t="s">
        <v>109</v>
      </c>
      <c r="CJ197" s="47"/>
      <c r="CK197" s="40"/>
      <c r="CL197" s="40"/>
      <c r="CM197" s="40"/>
      <c r="CN197" s="40"/>
    </row>
    <row r="198" spans="1:92" ht="28.5" hidden="1">
      <c r="A198" s="49" t="str">
        <f t="shared" ca="1" si="43"/>
        <v>PENDIENTE EJECUTORIA</v>
      </c>
      <c r="B198" s="58" t="s">
        <v>327</v>
      </c>
      <c r="C198" s="37">
        <v>46043</v>
      </c>
      <c r="D198" s="37"/>
      <c r="E198" s="49" t="str">
        <f t="shared" si="44"/>
        <v>NOTIFICACIÓN ELECTRÓNICA</v>
      </c>
      <c r="F198" s="141">
        <f t="shared" si="45"/>
        <v>46049</v>
      </c>
      <c r="G198" s="49">
        <f t="shared" si="46"/>
        <v>6</v>
      </c>
      <c r="H198" s="51" t="str">
        <f ca="1">IF(
L198="",
"",
IF(
NETWORKDAYS(L198,IF(M198&lt;&gt;"",M198,TODAY()),FESTIVOS_CO!A:A)&gt;2,
"VENCIDO",
IF(
NETWORKDAYS(L198,IF(M198&lt;&gt;"",M198,TODAY()),FESTIVOS_CO!A:A)=2,
"ALERTA",
"A TIEMPO"
)))</f>
        <v>A TIEMPO</v>
      </c>
      <c r="I198" s="62" t="s">
        <v>1100</v>
      </c>
      <c r="J198" s="36" t="s">
        <v>1107</v>
      </c>
      <c r="K198" s="37">
        <v>46042</v>
      </c>
      <c r="L198" s="50">
        <v>46043</v>
      </c>
      <c r="M198" s="37">
        <v>46043</v>
      </c>
      <c r="N198" s="52"/>
      <c r="O198" s="52"/>
      <c r="P198" s="36"/>
      <c r="Q198" s="36" t="s">
        <v>99</v>
      </c>
      <c r="R198" s="40"/>
      <c r="S198" s="36"/>
      <c r="T198" s="40"/>
      <c r="U198" s="62" t="s">
        <v>100</v>
      </c>
      <c r="V198" s="81" t="s">
        <v>1108</v>
      </c>
      <c r="W198" s="63">
        <v>45933</v>
      </c>
      <c r="X198" s="63"/>
      <c r="Y198" s="40">
        <v>900581703</v>
      </c>
      <c r="Z198" s="38" t="str">
        <f>IFERROR(VLOOKUP(Y198,DIRECTORIO!A:B,2,FALSE),"")</f>
        <v>NEOSTAR SEGURIDAD DE COLOMBIA LTDA</v>
      </c>
      <c r="AA198" s="40" t="s">
        <v>103</v>
      </c>
      <c r="AB198" s="40" t="s">
        <v>169</v>
      </c>
      <c r="AC198" s="69" t="s">
        <v>105</v>
      </c>
      <c r="AD198" s="102" t="s">
        <v>106</v>
      </c>
      <c r="AE198" s="40" t="s">
        <v>1109</v>
      </c>
      <c r="AF198" s="40" t="s">
        <v>108</v>
      </c>
      <c r="AG198" s="41" t="s">
        <v>109</v>
      </c>
      <c r="AH198" s="42"/>
      <c r="AI198" s="54" t="str">
        <f t="shared" ca="1" si="47"/>
        <v>NOTIFICACIÓN ELECTRÓNICA EFECTIVA</v>
      </c>
      <c r="AJ198" s="37" t="s">
        <v>99</v>
      </c>
      <c r="AK198" s="37">
        <v>46049</v>
      </c>
      <c r="AL198" s="37" t="s">
        <v>99</v>
      </c>
      <c r="AM198" s="53">
        <f>IF(AK198="","",WORKDAY(AK198,5,FESTIVOS_CO!A:A))</f>
        <v>46056</v>
      </c>
      <c r="AN198" s="37" t="s">
        <v>99</v>
      </c>
      <c r="AO198" s="37">
        <v>46049</v>
      </c>
      <c r="AP198" s="54" t="str">
        <f t="shared" ca="1" si="42"/>
        <v>NO PROCEDE CITACION</v>
      </c>
      <c r="AQ198" s="36"/>
      <c r="AR198" s="43"/>
      <c r="AS198" s="37"/>
      <c r="AT198" s="36"/>
      <c r="AU198" s="37"/>
      <c r="AV198" s="36"/>
      <c r="AW198" s="36"/>
      <c r="AX198" s="37"/>
      <c r="AY198" s="140" t="str">
        <f>IF(AU198="","",WORKDAY(AU198,5,FESTIVOS_CO!A:A))</f>
        <v/>
      </c>
      <c r="AZ198" s="54" t="str">
        <f t="shared" ca="1" si="39"/>
        <v>NO PROCEDE</v>
      </c>
      <c r="BA198" s="55" t="str">
        <f>IF(AX198="","",WORKDAY(AX198,5,FESTIVOS_CO!A:A))</f>
        <v/>
      </c>
      <c r="BB198" s="39"/>
      <c r="BC198" s="40"/>
      <c r="BD198" s="40"/>
      <c r="BE198" s="56" t="str">
        <f t="shared" ca="1" si="40"/>
        <v>NO PROCEDE</v>
      </c>
      <c r="BF198" s="37"/>
      <c r="BG198" s="45"/>
      <c r="BH198" s="37"/>
      <c r="BI198" s="36"/>
      <c r="BJ198" s="37"/>
      <c r="BK198" s="36"/>
      <c r="BL198" s="36"/>
      <c r="BM198" s="53" t="str">
        <f>IF(BJ198="","",WORKDAY(BJ198,5,FESTIVOS_CO!A:A))</f>
        <v/>
      </c>
      <c r="BN198" s="57" t="str">
        <f t="shared" ca="1" si="48"/>
        <v>NO PROCEDE</v>
      </c>
      <c r="BO198" s="54" t="str">
        <f t="shared" ca="1" si="49"/>
        <v>NO PROCEDE AVISO</v>
      </c>
      <c r="BP198" s="37"/>
      <c r="BQ198" s="53" t="str">
        <f>IF(BP198="","",WORKDAY(BP198,5,FESTIVOS_CO!A:A))</f>
        <v/>
      </c>
      <c r="BR198" s="37"/>
      <c r="BS198" s="36" t="s">
        <v>99</v>
      </c>
      <c r="BT198" s="38" t="s">
        <v>228</v>
      </c>
      <c r="BU198" s="58">
        <f>VLOOKUP(BT198,Hoja2!$C:$D,2,0)</f>
        <v>10</v>
      </c>
      <c r="BV198" s="80">
        <f>IF(
AND(AO198="",BD198="",BQ198=""),
"EN PROCESO NOTIFICACION / COMUNICACION",
IF(
BT198="",
"NO APLICA",
IF(
BU198=60,
IF(AO198&lt;&gt;"",AO198,IF(BD198&lt;&gt;"",BD198,BQ198))+60,
WORKDAY(
IF(AO198&lt;&gt;"",AO198,IF(BD198&lt;&gt;"",BD198,BQ198)),
BU198,
FESTIVOS_CO!A:A
)
)
))</f>
        <v>46063</v>
      </c>
      <c r="BW198" s="44"/>
      <c r="BX198" s="53"/>
      <c r="BY198" s="45"/>
      <c r="BZ198" s="37"/>
      <c r="CA198" s="54" t="str">
        <f t="shared" si="50"/>
        <v>PENDIENTE EJECUTORIA</v>
      </c>
      <c r="CB198" s="59" t="str">
        <f t="shared" si="41"/>
        <v>NO APLICA</v>
      </c>
      <c r="CC198" s="36" t="s">
        <v>109</v>
      </c>
      <c r="CD198" s="40"/>
      <c r="CE198" s="46"/>
      <c r="CF198" s="40"/>
      <c r="CG198" s="40"/>
      <c r="CH198" s="40"/>
      <c r="CI198" s="36" t="s">
        <v>109</v>
      </c>
      <c r="CJ198" s="47"/>
      <c r="CK198" s="40"/>
      <c r="CL198" s="40"/>
      <c r="CM198" s="40"/>
      <c r="CN198" s="40"/>
    </row>
    <row r="199" spans="1:92" ht="28.5" hidden="1">
      <c r="A199" s="49" t="str">
        <f t="shared" ca="1" si="43"/>
        <v>PENDIENTE EJECUTORIA</v>
      </c>
      <c r="B199" s="58" t="s">
        <v>196</v>
      </c>
      <c r="C199" s="37"/>
      <c r="D199" s="37"/>
      <c r="E199" s="49" t="str">
        <f t="shared" si="44"/>
        <v>NOTIFICACIÓN ELECTRÓNICA</v>
      </c>
      <c r="F199" s="141">
        <f t="shared" si="45"/>
        <v>46044</v>
      </c>
      <c r="G199" s="49" t="str">
        <f t="shared" si="46"/>
        <v/>
      </c>
      <c r="H199" s="51" t="str">
        <f ca="1">IF(
L199="",
"",
IF(
NETWORKDAYS(L199,IF(M199&lt;&gt;"",M199,TODAY()),FESTIVOS_CO!A:A)&gt;2,
"VENCIDO",
IF(
NETWORKDAYS(L199,IF(M199&lt;&gt;"",M199,TODAY()),FESTIVOS_CO!A:A)=2,
"ALERTA",
"A TIEMPO"
)))</f>
        <v>A TIEMPO</v>
      </c>
      <c r="I199" s="40" t="s">
        <v>1110</v>
      </c>
      <c r="J199" s="36" t="s">
        <v>1111</v>
      </c>
      <c r="K199" s="37">
        <v>46042</v>
      </c>
      <c r="L199" s="50">
        <v>46043</v>
      </c>
      <c r="M199" s="37">
        <v>46043</v>
      </c>
      <c r="N199" s="52"/>
      <c r="O199" s="52"/>
      <c r="P199" s="36"/>
      <c r="Q199" s="36" t="s">
        <v>99</v>
      </c>
      <c r="R199" s="40"/>
      <c r="S199" s="36"/>
      <c r="T199" s="40"/>
      <c r="U199" s="62" t="s">
        <v>100</v>
      </c>
      <c r="V199" s="81" t="s">
        <v>1112</v>
      </c>
      <c r="W199" s="63">
        <v>45933</v>
      </c>
      <c r="X199" s="63"/>
      <c r="Y199" s="40">
        <v>900581703</v>
      </c>
      <c r="Z199" s="38" t="str">
        <f>IFERROR(VLOOKUP(Y199,DIRECTORIO!A:B,2,FALSE),"")</f>
        <v>NEOSTAR SEGURIDAD DE COLOMBIA LTDA</v>
      </c>
      <c r="AA199" s="98" t="s">
        <v>860</v>
      </c>
      <c r="AB199" s="40" t="s">
        <v>268</v>
      </c>
      <c r="AC199" s="110" t="s">
        <v>861</v>
      </c>
      <c r="AD199" s="102" t="s">
        <v>106</v>
      </c>
      <c r="AE199" s="40" t="s">
        <v>1113</v>
      </c>
      <c r="AF199" s="40" t="s">
        <v>108</v>
      </c>
      <c r="AG199" s="41" t="s">
        <v>109</v>
      </c>
      <c r="AH199" s="42"/>
      <c r="AI199" s="54" t="str">
        <f t="shared" ca="1" si="47"/>
        <v>NOTIFICACIÓN ELECTRÓNICA EFECTIVA</v>
      </c>
      <c r="AJ199" s="37" t="s">
        <v>99</v>
      </c>
      <c r="AK199" s="37">
        <v>46044</v>
      </c>
      <c r="AL199" s="37" t="s">
        <v>99</v>
      </c>
      <c r="AM199" s="53">
        <f>IF(AK199="","",WORKDAY(AK199,5,FESTIVOS_CO!A:A))</f>
        <v>46051</v>
      </c>
      <c r="AN199" s="37" t="s">
        <v>99</v>
      </c>
      <c r="AO199" s="37">
        <v>46044</v>
      </c>
      <c r="AP199" s="54" t="str">
        <f t="shared" ca="1" si="42"/>
        <v>NO PROCEDE CITACION</v>
      </c>
      <c r="AQ199" s="36"/>
      <c r="AR199" s="43"/>
      <c r="AS199" s="37"/>
      <c r="AT199" s="36"/>
      <c r="AU199" s="37"/>
      <c r="AV199" s="36"/>
      <c r="AW199" s="36"/>
      <c r="AX199" s="37"/>
      <c r="AY199" s="140" t="str">
        <f>IF(AU199="","",WORKDAY(AU199,5,FESTIVOS_CO!A:A))</f>
        <v/>
      </c>
      <c r="AZ199" s="54" t="str">
        <f t="shared" ca="1" si="39"/>
        <v>NO PROCEDE</v>
      </c>
      <c r="BA199" s="55" t="str">
        <f>IF(AX199="","",WORKDAY(AX199,5,FESTIVOS_CO!A:A))</f>
        <v/>
      </c>
      <c r="BB199" s="39"/>
      <c r="BC199" s="40"/>
      <c r="BD199" s="40"/>
      <c r="BE199" s="56" t="str">
        <f t="shared" ca="1" si="40"/>
        <v>NO PROCEDE</v>
      </c>
      <c r="BF199" s="37"/>
      <c r="BG199" s="45"/>
      <c r="BH199" s="37"/>
      <c r="BI199" s="36"/>
      <c r="BJ199" s="37"/>
      <c r="BK199" s="36"/>
      <c r="BL199" s="36"/>
      <c r="BM199" s="53" t="str">
        <f>IF(BJ199="","",WORKDAY(BJ199,5,FESTIVOS_CO!A:A))</f>
        <v/>
      </c>
      <c r="BN199" s="57" t="str">
        <f t="shared" ca="1" si="48"/>
        <v>NO PROCEDE</v>
      </c>
      <c r="BO199" s="54" t="str">
        <f t="shared" ca="1" si="49"/>
        <v>NO PROCEDE AVISO</v>
      </c>
      <c r="BP199" s="37"/>
      <c r="BQ199" s="53" t="str">
        <f>IF(BP199="","",WORKDAY(BP199,5,FESTIVOS_CO!A:A))</f>
        <v/>
      </c>
      <c r="BR199" s="37"/>
      <c r="BS199" s="36" t="s">
        <v>99</v>
      </c>
      <c r="BT199" s="38" t="s">
        <v>228</v>
      </c>
      <c r="BU199" s="58">
        <f>VLOOKUP(BT199,Hoja2!$C:$D,2,0)</f>
        <v>10</v>
      </c>
      <c r="BV199" s="80">
        <f>IF(
AND(AO199="",BD199="",BQ199=""),
"EN PROCESO NOTIFICACION / COMUNICACION",
IF(
BT199="",
"NO APLICA",
IF(
BU199=60,
IF(AO199&lt;&gt;"",AO199,IF(BD199&lt;&gt;"",BD199,BQ199))+60,
WORKDAY(
IF(AO199&lt;&gt;"",AO199,IF(BD199&lt;&gt;"",BD199,BQ199)),
BU199,
FESTIVOS_CO!A:A
)
)
))</f>
        <v>46058</v>
      </c>
      <c r="BW199" s="44"/>
      <c r="BX199" s="53"/>
      <c r="BY199" s="45"/>
      <c r="BZ199" s="37"/>
      <c r="CA199" s="54" t="str">
        <f t="shared" si="50"/>
        <v>PENDIENTE EJECUTORIA</v>
      </c>
      <c r="CB199" s="59" t="str">
        <f t="shared" si="41"/>
        <v/>
      </c>
      <c r="CC199" s="36"/>
      <c r="CD199" s="40"/>
      <c r="CE199" s="46"/>
      <c r="CF199" s="40"/>
      <c r="CG199" s="40"/>
      <c r="CH199" s="40"/>
      <c r="CI199" s="36"/>
      <c r="CJ199" s="47"/>
      <c r="CK199" s="40"/>
      <c r="CL199" s="40"/>
      <c r="CM199" s="40"/>
      <c r="CN199" s="40"/>
    </row>
    <row r="200" spans="1:92" ht="28.5" hidden="1">
      <c r="A200" s="49" t="str">
        <f t="shared" ca="1" si="43"/>
        <v>PENDIENTE EJECUTORIA</v>
      </c>
      <c r="B200" s="58" t="s">
        <v>196</v>
      </c>
      <c r="C200" s="37"/>
      <c r="D200" s="37"/>
      <c r="E200" s="49" t="str">
        <f t="shared" si="44"/>
        <v>NOTIFICACIÓN ELECTRÓNICA</v>
      </c>
      <c r="F200" s="141">
        <f t="shared" si="45"/>
        <v>46044</v>
      </c>
      <c r="G200" s="49" t="str">
        <f t="shared" si="46"/>
        <v/>
      </c>
      <c r="H200" s="51" t="str">
        <f ca="1">IF(
L200="",
"",
IF(
NETWORKDAYS(L200,IF(M200&lt;&gt;"",M200,TODAY()),FESTIVOS_CO!A:A)&gt;2,
"VENCIDO",
IF(
NETWORKDAYS(L200,IF(M200&lt;&gt;"",M200,TODAY()),FESTIVOS_CO!A:A)=2,
"ALERTA",
"A TIEMPO"
)))</f>
        <v>A TIEMPO</v>
      </c>
      <c r="I200" s="40" t="s">
        <v>1110</v>
      </c>
      <c r="J200" s="36" t="s">
        <v>1114</v>
      </c>
      <c r="K200" s="37">
        <v>46042</v>
      </c>
      <c r="L200" s="50">
        <v>46043</v>
      </c>
      <c r="M200" s="37">
        <v>46043</v>
      </c>
      <c r="N200" s="52"/>
      <c r="O200" s="52"/>
      <c r="P200" s="36"/>
      <c r="Q200" s="36" t="s">
        <v>99</v>
      </c>
      <c r="R200" s="40"/>
      <c r="S200" s="36"/>
      <c r="T200" s="40"/>
      <c r="U200" s="62" t="s">
        <v>100</v>
      </c>
      <c r="V200" s="81" t="s">
        <v>1115</v>
      </c>
      <c r="W200" s="63">
        <v>45933</v>
      </c>
      <c r="X200" s="63"/>
      <c r="Y200" s="40">
        <v>900581703</v>
      </c>
      <c r="Z200" s="38" t="str">
        <f>IFERROR(VLOOKUP(Y200,DIRECTORIO!A:B,2,FALSE),"")</f>
        <v>NEOSTAR SEGURIDAD DE COLOMBIA LTDA</v>
      </c>
      <c r="AA200" s="98" t="s">
        <v>860</v>
      </c>
      <c r="AB200" s="40" t="s">
        <v>268</v>
      </c>
      <c r="AC200" s="110" t="s">
        <v>861</v>
      </c>
      <c r="AD200" s="102" t="s">
        <v>106</v>
      </c>
      <c r="AE200" s="40" t="s">
        <v>1116</v>
      </c>
      <c r="AF200" s="40" t="s">
        <v>108</v>
      </c>
      <c r="AG200" s="41" t="s">
        <v>109</v>
      </c>
      <c r="AH200" s="42"/>
      <c r="AI200" s="54" t="str">
        <f t="shared" ca="1" si="47"/>
        <v>NOTIFICACIÓN ELECTRÓNICA EFECTIVA</v>
      </c>
      <c r="AJ200" s="37" t="s">
        <v>99</v>
      </c>
      <c r="AK200" s="37">
        <v>46044</v>
      </c>
      <c r="AL200" s="37" t="s">
        <v>99</v>
      </c>
      <c r="AM200" s="53">
        <f>IF(AK200="","",WORKDAY(AK200,5,FESTIVOS_CO!A:A))</f>
        <v>46051</v>
      </c>
      <c r="AN200" s="37" t="s">
        <v>99</v>
      </c>
      <c r="AO200" s="37">
        <v>46044</v>
      </c>
      <c r="AP200" s="54" t="str">
        <f t="shared" ca="1" si="42"/>
        <v>NO PROCEDE CITACION</v>
      </c>
      <c r="AQ200" s="36"/>
      <c r="AR200" s="43"/>
      <c r="AS200" s="37"/>
      <c r="AT200" s="36"/>
      <c r="AU200" s="37"/>
      <c r="AV200" s="36"/>
      <c r="AW200" s="36"/>
      <c r="AX200" s="37"/>
      <c r="AY200" s="140" t="str">
        <f>IF(AU200="","",WORKDAY(AU200,5,FESTIVOS_CO!A:A))</f>
        <v/>
      </c>
      <c r="AZ200" s="54" t="str">
        <f t="shared" ca="1" si="39"/>
        <v>NO PROCEDE</v>
      </c>
      <c r="BA200" s="55" t="str">
        <f>IF(AX200="","",WORKDAY(AX200,5,FESTIVOS_CO!A:A))</f>
        <v/>
      </c>
      <c r="BB200" s="39"/>
      <c r="BC200" s="40"/>
      <c r="BD200" s="40"/>
      <c r="BE200" s="56" t="str">
        <f t="shared" ca="1" si="40"/>
        <v>NO PROCEDE</v>
      </c>
      <c r="BF200" s="37"/>
      <c r="BG200" s="45"/>
      <c r="BH200" s="37"/>
      <c r="BI200" s="36"/>
      <c r="BJ200" s="37"/>
      <c r="BK200" s="36"/>
      <c r="BL200" s="36"/>
      <c r="BM200" s="53" t="str">
        <f>IF(BJ200="","",WORKDAY(BJ200,5,FESTIVOS_CO!A:A))</f>
        <v/>
      </c>
      <c r="BN200" s="57" t="str">
        <f t="shared" ca="1" si="48"/>
        <v>NO PROCEDE</v>
      </c>
      <c r="BO200" s="54" t="str">
        <f t="shared" ca="1" si="49"/>
        <v>NO PROCEDE AVISO</v>
      </c>
      <c r="BP200" s="37"/>
      <c r="BQ200" s="53" t="str">
        <f>IF(BP200="","",WORKDAY(BP200,5,FESTIVOS_CO!A:A))</f>
        <v/>
      </c>
      <c r="BR200" s="37"/>
      <c r="BS200" s="36" t="s">
        <v>99</v>
      </c>
      <c r="BT200" s="38" t="s">
        <v>228</v>
      </c>
      <c r="BU200" s="58">
        <f>VLOOKUP(BT200,Hoja2!$C:$D,2,0)</f>
        <v>10</v>
      </c>
      <c r="BV200" s="80">
        <f>IF(
AND(AO200="",BD200="",BQ200=""),
"EN PROCESO NOTIFICACION / COMUNICACION",
IF(
BT200="",
"NO APLICA",
IF(
BU200=60,
IF(AO200&lt;&gt;"",AO200,IF(BD200&lt;&gt;"",BD200,BQ200))+60,
WORKDAY(
IF(AO200&lt;&gt;"",AO200,IF(BD200&lt;&gt;"",BD200,BQ200)),
BU200,
FESTIVOS_CO!A:A
)
)
))</f>
        <v>46058</v>
      </c>
      <c r="BW200" s="44"/>
      <c r="BX200" s="53"/>
      <c r="BY200" s="45"/>
      <c r="BZ200" s="37"/>
      <c r="CA200" s="54" t="str">
        <f t="shared" si="50"/>
        <v>PENDIENTE EJECUTORIA</v>
      </c>
      <c r="CB200" s="59" t="str">
        <f t="shared" si="41"/>
        <v/>
      </c>
      <c r="CC200" s="36"/>
      <c r="CD200" s="40"/>
      <c r="CE200" s="46"/>
      <c r="CF200" s="40"/>
      <c r="CG200" s="40"/>
      <c r="CH200" s="40"/>
      <c r="CI200" s="36"/>
      <c r="CJ200" s="47"/>
      <c r="CK200" s="40"/>
      <c r="CL200" s="40"/>
      <c r="CM200" s="40"/>
      <c r="CN200" s="40"/>
    </row>
    <row r="201" spans="1:92" ht="28.5" hidden="1">
      <c r="A201" s="49" t="str">
        <f t="shared" ca="1" si="43"/>
        <v>PENDIENTE EJECUTORIA</v>
      </c>
      <c r="B201" s="58" t="s">
        <v>196</v>
      </c>
      <c r="C201" s="37"/>
      <c r="D201" s="37"/>
      <c r="E201" s="49" t="str">
        <f t="shared" si="44"/>
        <v>NOTIFICACIÓN ELECTRÓNICA</v>
      </c>
      <c r="F201" s="141">
        <f t="shared" si="45"/>
        <v>46044</v>
      </c>
      <c r="G201" s="49" t="str">
        <f t="shared" si="46"/>
        <v/>
      </c>
      <c r="H201" s="51" t="str">
        <f ca="1">IF(
L201="",
"",
IF(
NETWORKDAYS(L201,IF(M201&lt;&gt;"",M201,TODAY()),FESTIVOS_CO!A:A)&gt;2,
"VENCIDO",
IF(
NETWORKDAYS(L201,IF(M201&lt;&gt;"",M201,TODAY()),FESTIVOS_CO!A:A)=2,
"ALERTA",
"A TIEMPO"
)))</f>
        <v>A TIEMPO</v>
      </c>
      <c r="I201" s="40"/>
      <c r="J201" s="36" t="s">
        <v>1117</v>
      </c>
      <c r="K201" s="37">
        <v>46042</v>
      </c>
      <c r="L201" s="50">
        <v>46043</v>
      </c>
      <c r="M201" s="37">
        <v>46043</v>
      </c>
      <c r="N201" s="52"/>
      <c r="O201" s="52"/>
      <c r="P201" s="36"/>
      <c r="Q201" s="36" t="s">
        <v>99</v>
      </c>
      <c r="R201" s="40"/>
      <c r="S201" s="36"/>
      <c r="T201" s="40"/>
      <c r="U201" s="62" t="s">
        <v>100</v>
      </c>
      <c r="V201" s="81" t="s">
        <v>1118</v>
      </c>
      <c r="W201" s="63">
        <v>45933</v>
      </c>
      <c r="X201" s="63"/>
      <c r="Y201" s="40">
        <v>900581703</v>
      </c>
      <c r="Z201" s="38" t="str">
        <f>IFERROR(VLOOKUP(Y201,DIRECTORIO!A:B,2,FALSE),"")</f>
        <v>NEOSTAR SEGURIDAD DE COLOMBIA LTDA</v>
      </c>
      <c r="AA201" s="98" t="s">
        <v>860</v>
      </c>
      <c r="AB201" s="40" t="s">
        <v>268</v>
      </c>
      <c r="AC201" s="110" t="s">
        <v>861</v>
      </c>
      <c r="AD201" s="102" t="s">
        <v>106</v>
      </c>
      <c r="AE201" s="40" t="s">
        <v>1119</v>
      </c>
      <c r="AF201" s="40" t="s">
        <v>108</v>
      </c>
      <c r="AG201" s="41" t="s">
        <v>109</v>
      </c>
      <c r="AH201" s="42"/>
      <c r="AI201" s="54" t="str">
        <f t="shared" ca="1" si="47"/>
        <v>NOTIFICACIÓN ELECTRÓNICA EFECTIVA</v>
      </c>
      <c r="AJ201" s="37" t="s">
        <v>99</v>
      </c>
      <c r="AK201" s="37">
        <v>46044</v>
      </c>
      <c r="AL201" s="37" t="s">
        <v>99</v>
      </c>
      <c r="AM201" s="53">
        <f>IF(AK201="","",WORKDAY(AK201,5,FESTIVOS_CO!A:A))</f>
        <v>46051</v>
      </c>
      <c r="AN201" s="37" t="s">
        <v>99</v>
      </c>
      <c r="AO201" s="37">
        <v>46044</v>
      </c>
      <c r="AP201" s="54" t="str">
        <f t="shared" ca="1" si="42"/>
        <v>NO PROCEDE CITACION</v>
      </c>
      <c r="AQ201" s="36"/>
      <c r="AR201" s="43"/>
      <c r="AS201" s="37"/>
      <c r="AT201" s="36"/>
      <c r="AU201" s="37"/>
      <c r="AV201" s="36"/>
      <c r="AW201" s="36"/>
      <c r="AX201" s="37"/>
      <c r="AY201" s="140" t="str">
        <f>IF(AU201="","",WORKDAY(AU201,5,FESTIVOS_CO!A:A))</f>
        <v/>
      </c>
      <c r="AZ201" s="54" t="str">
        <f t="shared" ca="1" si="39"/>
        <v>NO PROCEDE</v>
      </c>
      <c r="BA201" s="55" t="str">
        <f>IF(AX201="","",WORKDAY(AX201,5,FESTIVOS_CO!A:A))</f>
        <v/>
      </c>
      <c r="BB201" s="39"/>
      <c r="BC201" s="40"/>
      <c r="BD201" s="40"/>
      <c r="BE201" s="56" t="str">
        <f t="shared" ca="1" si="40"/>
        <v>NO PROCEDE</v>
      </c>
      <c r="BF201" s="37"/>
      <c r="BG201" s="45"/>
      <c r="BH201" s="37"/>
      <c r="BI201" s="36"/>
      <c r="BJ201" s="37"/>
      <c r="BK201" s="36"/>
      <c r="BL201" s="36"/>
      <c r="BM201" s="53" t="str">
        <f>IF(BJ201="","",WORKDAY(BJ201,5,FESTIVOS_CO!A:A))</f>
        <v/>
      </c>
      <c r="BN201" s="57" t="str">
        <f t="shared" ca="1" si="48"/>
        <v>NO PROCEDE</v>
      </c>
      <c r="BO201" s="54" t="str">
        <f t="shared" ca="1" si="49"/>
        <v>NO PROCEDE AVISO</v>
      </c>
      <c r="BP201" s="37"/>
      <c r="BQ201" s="53" t="str">
        <f>IF(BP201="","",WORKDAY(BP201,5,FESTIVOS_CO!A:A))</f>
        <v/>
      </c>
      <c r="BR201" s="37"/>
      <c r="BS201" s="36" t="s">
        <v>99</v>
      </c>
      <c r="BT201" s="38" t="s">
        <v>228</v>
      </c>
      <c r="BU201" s="58">
        <f>VLOOKUP(BT201,Hoja2!$C:$D,2,0)</f>
        <v>10</v>
      </c>
      <c r="BV201" s="80">
        <f>IF(
AND(AO201="",BD201="",BQ201=""),
"EN PROCESO NOTIFICACION / COMUNICACION",
IF(
BT201="",
"NO APLICA",
IF(
BU201=60,
IF(AO201&lt;&gt;"",AO201,IF(BD201&lt;&gt;"",BD201,BQ201))+60,
WORKDAY(
IF(AO201&lt;&gt;"",AO201,IF(BD201&lt;&gt;"",BD201,BQ201)),
BU201,
FESTIVOS_CO!A:A
)
)
))</f>
        <v>46058</v>
      </c>
      <c r="BW201" s="44"/>
      <c r="BX201" s="53"/>
      <c r="BY201" s="45"/>
      <c r="BZ201" s="37"/>
      <c r="CA201" s="54" t="str">
        <f t="shared" si="50"/>
        <v>PENDIENTE EJECUTORIA</v>
      </c>
      <c r="CB201" s="59" t="str">
        <f t="shared" si="41"/>
        <v/>
      </c>
      <c r="CC201" s="36"/>
      <c r="CD201" s="40"/>
      <c r="CE201" s="46"/>
      <c r="CF201" s="40"/>
      <c r="CG201" s="40"/>
      <c r="CH201" s="40"/>
      <c r="CI201" s="36"/>
      <c r="CJ201" s="47"/>
      <c r="CK201" s="40"/>
      <c r="CL201" s="40"/>
      <c r="CM201" s="40"/>
      <c r="CN201" s="40"/>
    </row>
    <row r="202" spans="1:92" ht="28.5" hidden="1">
      <c r="A202" s="49" t="str">
        <f t="shared" ca="1" si="43"/>
        <v>PENDIENTE EJECUTORIA</v>
      </c>
      <c r="B202" s="58" t="s">
        <v>196</v>
      </c>
      <c r="C202" s="37"/>
      <c r="D202" s="37"/>
      <c r="E202" s="49" t="str">
        <f t="shared" si="44"/>
        <v>NOTIFICACIÓN ELECTRÓNICA</v>
      </c>
      <c r="F202" s="141">
        <f t="shared" si="45"/>
        <v>22</v>
      </c>
      <c r="G202" s="49" t="str">
        <f t="shared" si="46"/>
        <v/>
      </c>
      <c r="H202" s="51" t="str">
        <f ca="1">IF(
L202="",
"",
IF(
NETWORKDAYS(L202,IF(M202&lt;&gt;"",M202,TODAY()),FESTIVOS_CO!A:A)&gt;2,
"VENCIDO",
IF(
NETWORKDAYS(L202,IF(M202&lt;&gt;"",M202,TODAY()),FESTIVOS_CO!A:A)=2,
"ALERTA",
"A TIEMPO"
)))</f>
        <v>A TIEMPO</v>
      </c>
      <c r="I202" s="40" t="s">
        <v>722</v>
      </c>
      <c r="J202" s="36" t="s">
        <v>1120</v>
      </c>
      <c r="K202" s="37">
        <v>46042</v>
      </c>
      <c r="L202" s="50">
        <v>46043</v>
      </c>
      <c r="M202" s="37">
        <v>46043</v>
      </c>
      <c r="N202" s="52"/>
      <c r="O202" s="52"/>
      <c r="P202" s="36"/>
      <c r="Q202" s="36" t="s">
        <v>99</v>
      </c>
      <c r="R202" s="40"/>
      <c r="S202" s="36"/>
      <c r="T202" s="40"/>
      <c r="U202" s="62" t="s">
        <v>100</v>
      </c>
      <c r="V202" s="81" t="s">
        <v>1121</v>
      </c>
      <c r="W202" s="63">
        <v>45758</v>
      </c>
      <c r="X202" s="63"/>
      <c r="Y202" s="40">
        <v>900581703</v>
      </c>
      <c r="Z202" s="38" t="str">
        <f>IFERROR(VLOOKUP(Y202,DIRECTORIO!A:B,2,FALSE),"")</f>
        <v>NEOSTAR SEGURIDAD DE COLOMBIA LTDA</v>
      </c>
      <c r="AA202" s="98" t="s">
        <v>860</v>
      </c>
      <c r="AB202" s="40" t="s">
        <v>268</v>
      </c>
      <c r="AC202" s="110" t="s">
        <v>861</v>
      </c>
      <c r="AD202" s="102" t="s">
        <v>106</v>
      </c>
      <c r="AE202" s="40" t="s">
        <v>1122</v>
      </c>
      <c r="AF202" s="40" t="s">
        <v>108</v>
      </c>
      <c r="AG202" s="41" t="s">
        <v>109</v>
      </c>
      <c r="AH202" s="42"/>
      <c r="AI202" s="54" t="str">
        <f t="shared" ca="1" si="47"/>
        <v>NOTIFICACIÓN ELECTRÓNICA EFECTIVA</v>
      </c>
      <c r="AJ202" s="37" t="s">
        <v>99</v>
      </c>
      <c r="AK202" s="37">
        <v>46044</v>
      </c>
      <c r="AL202" s="37" t="s">
        <v>99</v>
      </c>
      <c r="AM202" s="53">
        <f>IF(AK202="","",WORKDAY(AK202,5,FESTIVOS_CO!A:A))</f>
        <v>46051</v>
      </c>
      <c r="AN202" s="37" t="s">
        <v>99</v>
      </c>
      <c r="AO202" s="37">
        <v>22</v>
      </c>
      <c r="AP202" s="54" t="str">
        <f t="shared" ca="1" si="42"/>
        <v>NO PROCEDE CITACION</v>
      </c>
      <c r="AQ202" s="36"/>
      <c r="AR202" s="43"/>
      <c r="AS202" s="37"/>
      <c r="AT202" s="36"/>
      <c r="AU202" s="37"/>
      <c r="AV202" s="36"/>
      <c r="AW202" s="36"/>
      <c r="AX202" s="37"/>
      <c r="AY202" s="140" t="str">
        <f>IF(AU202="","",WORKDAY(AU202,5,FESTIVOS_CO!A:A))</f>
        <v/>
      </c>
      <c r="AZ202" s="54" t="str">
        <f t="shared" ca="1" si="39"/>
        <v>NO PROCEDE</v>
      </c>
      <c r="BA202" s="55" t="str">
        <f>IF(AX202="","",WORKDAY(AX202,5,FESTIVOS_CO!A:A))</f>
        <v/>
      </c>
      <c r="BB202" s="39"/>
      <c r="BC202" s="40"/>
      <c r="BD202" s="40"/>
      <c r="BE202" s="56" t="str">
        <f t="shared" ca="1" si="40"/>
        <v>NO PROCEDE</v>
      </c>
      <c r="BF202" s="37"/>
      <c r="BG202" s="45"/>
      <c r="BH202" s="37"/>
      <c r="BI202" s="36"/>
      <c r="BJ202" s="37"/>
      <c r="BK202" s="36"/>
      <c r="BL202" s="36"/>
      <c r="BM202" s="53" t="str">
        <f>IF(BJ202="","",WORKDAY(BJ202,5,FESTIVOS_CO!A:A))</f>
        <v/>
      </c>
      <c r="BN202" s="57" t="str">
        <f t="shared" ca="1" si="48"/>
        <v>NO PROCEDE</v>
      </c>
      <c r="BO202" s="54" t="str">
        <f t="shared" ca="1" si="49"/>
        <v>NO PROCEDE AVISO</v>
      </c>
      <c r="BP202" s="37"/>
      <c r="BQ202" s="53" t="str">
        <f>IF(BP202="","",WORKDAY(BP202,5,FESTIVOS_CO!A:A))</f>
        <v/>
      </c>
      <c r="BR202" s="37"/>
      <c r="BS202" s="36" t="s">
        <v>99</v>
      </c>
      <c r="BT202" s="38" t="s">
        <v>228</v>
      </c>
      <c r="BU202" s="58">
        <f>VLOOKUP(BT202,Hoja2!$C:$D,2,0)</f>
        <v>10</v>
      </c>
      <c r="BV202" s="80">
        <f>IF(
AND(AO202="",BD202="",BQ202=""),
"EN PROCESO NOTIFICACION / COMUNICACION",
IF(
BT202="",
"NO APLICA",
IF(
BU202=60,
IF(AO202&lt;&gt;"",AO202,IF(BD202&lt;&gt;"",BD202,BQ202))+60,
WORKDAY(
IF(AO202&lt;&gt;"",AO202,IF(BD202&lt;&gt;"",BD202,BQ202)),
BU202,
FESTIVOS_CO!A:A
)
)
))</f>
        <v>34</v>
      </c>
      <c r="BW202" s="44"/>
      <c r="BX202" s="53"/>
      <c r="BY202" s="45"/>
      <c r="BZ202" s="37"/>
      <c r="CA202" s="54" t="str">
        <f t="shared" si="50"/>
        <v>PENDIENTE EJECUTORIA</v>
      </c>
      <c r="CB202" s="59" t="str">
        <f t="shared" si="41"/>
        <v/>
      </c>
      <c r="CC202" s="36"/>
      <c r="CD202" s="40"/>
      <c r="CE202" s="46"/>
      <c r="CF202" s="40"/>
      <c r="CG202" s="40"/>
      <c r="CH202" s="40"/>
      <c r="CI202" s="36"/>
      <c r="CJ202" s="47"/>
      <c r="CK202" s="40"/>
      <c r="CL202" s="40"/>
      <c r="CM202" s="40"/>
      <c r="CN202" s="40"/>
    </row>
    <row r="203" spans="1:92" ht="28.5" hidden="1">
      <c r="A203" s="49" t="str">
        <f t="shared" ca="1" si="43"/>
        <v>PENDIENTE EJECUTORIA</v>
      </c>
      <c r="B203" s="58" t="s">
        <v>196</v>
      </c>
      <c r="C203" s="37"/>
      <c r="D203" s="37"/>
      <c r="E203" s="49" t="str">
        <f t="shared" si="44"/>
        <v>NOTIFICACIÓN ELECTRÓNICA</v>
      </c>
      <c r="F203" s="141">
        <f t="shared" si="45"/>
        <v>46044</v>
      </c>
      <c r="G203" s="49" t="str">
        <f t="shared" si="46"/>
        <v/>
      </c>
      <c r="H203" s="51" t="str">
        <f ca="1">IF(
L203="",
"",
IF(
NETWORKDAYS(L203,IF(M203&lt;&gt;"",M203,TODAY()),FESTIVOS_CO!A:A)&gt;2,
"VENCIDO",
IF(
NETWORKDAYS(L203,IF(M203&lt;&gt;"",M203,TODAY()),FESTIVOS_CO!A:A)=2,
"ALERTA",
"A TIEMPO"
)))</f>
        <v>A TIEMPO</v>
      </c>
      <c r="I203" s="40"/>
      <c r="J203" s="36" t="s">
        <v>1123</v>
      </c>
      <c r="K203" s="37">
        <v>46042</v>
      </c>
      <c r="L203" s="50">
        <v>46043</v>
      </c>
      <c r="M203" s="37">
        <v>46043</v>
      </c>
      <c r="N203" s="52"/>
      <c r="O203" s="52"/>
      <c r="P203" s="36"/>
      <c r="Q203" s="36" t="s">
        <v>99</v>
      </c>
      <c r="R203" s="40"/>
      <c r="S203" s="36"/>
      <c r="T203" s="40"/>
      <c r="U203" s="62" t="s">
        <v>100</v>
      </c>
      <c r="V203" s="81" t="s">
        <v>1124</v>
      </c>
      <c r="W203" s="63">
        <v>45933</v>
      </c>
      <c r="X203" s="63"/>
      <c r="Y203" s="40">
        <v>900581703</v>
      </c>
      <c r="Z203" s="38" t="str">
        <f>IFERROR(VLOOKUP(Y203,DIRECTORIO!A:B,2,FALSE),"")</f>
        <v>NEOSTAR SEGURIDAD DE COLOMBIA LTDA</v>
      </c>
      <c r="AA203" s="98" t="s">
        <v>860</v>
      </c>
      <c r="AB203" s="40" t="s">
        <v>268</v>
      </c>
      <c r="AC203" s="110" t="s">
        <v>861</v>
      </c>
      <c r="AD203" s="102" t="s">
        <v>106</v>
      </c>
      <c r="AE203" s="40" t="s">
        <v>1125</v>
      </c>
      <c r="AF203" s="40" t="s">
        <v>108</v>
      </c>
      <c r="AG203" s="41" t="s">
        <v>109</v>
      </c>
      <c r="AH203" s="42"/>
      <c r="AI203" s="54" t="str">
        <f t="shared" ca="1" si="47"/>
        <v>NOTIFICACIÓN ELECTRÓNICA EFECTIVA</v>
      </c>
      <c r="AJ203" s="37" t="s">
        <v>99</v>
      </c>
      <c r="AK203" s="37">
        <v>46044</v>
      </c>
      <c r="AL203" s="37" t="s">
        <v>99</v>
      </c>
      <c r="AM203" s="53">
        <f>IF(AK203="","",WORKDAY(AK203,5,FESTIVOS_CO!A:A))</f>
        <v>46051</v>
      </c>
      <c r="AN203" s="37" t="s">
        <v>99</v>
      </c>
      <c r="AO203" s="37">
        <v>46044</v>
      </c>
      <c r="AP203" s="54" t="str">
        <f t="shared" ca="1" si="42"/>
        <v>NO PROCEDE CITACION</v>
      </c>
      <c r="AQ203" s="36"/>
      <c r="AR203" s="43"/>
      <c r="AS203" s="37"/>
      <c r="AT203" s="36"/>
      <c r="AU203" s="37"/>
      <c r="AV203" s="36"/>
      <c r="AW203" s="36"/>
      <c r="AX203" s="37"/>
      <c r="AY203" s="140" t="str">
        <f>IF(AU203="","",WORKDAY(AU203,5,FESTIVOS_CO!A:A))</f>
        <v/>
      </c>
      <c r="AZ203" s="54" t="str">
        <f t="shared" ca="1" si="39"/>
        <v>NO PROCEDE</v>
      </c>
      <c r="BA203" s="55" t="str">
        <f>IF(AX203="","",WORKDAY(AX203,5,FESTIVOS_CO!A:A))</f>
        <v/>
      </c>
      <c r="BB203" s="39"/>
      <c r="BC203" s="40"/>
      <c r="BD203" s="40"/>
      <c r="BE203" s="56" t="str">
        <f t="shared" ca="1" si="40"/>
        <v>NO PROCEDE</v>
      </c>
      <c r="BF203" s="37"/>
      <c r="BG203" s="45"/>
      <c r="BH203" s="37"/>
      <c r="BI203" s="36"/>
      <c r="BJ203" s="37"/>
      <c r="BK203" s="36"/>
      <c r="BL203" s="36"/>
      <c r="BM203" s="53" t="str">
        <f>IF(BJ203="","",WORKDAY(BJ203,5,FESTIVOS_CO!A:A))</f>
        <v/>
      </c>
      <c r="BN203" s="57" t="str">
        <f t="shared" ca="1" si="48"/>
        <v>NO PROCEDE</v>
      </c>
      <c r="BO203" s="54" t="str">
        <f t="shared" ca="1" si="49"/>
        <v>NO PROCEDE AVISO</v>
      </c>
      <c r="BP203" s="37"/>
      <c r="BQ203" s="53" t="str">
        <f>IF(BP203="","",WORKDAY(BP203,5,FESTIVOS_CO!A:A))</f>
        <v/>
      </c>
      <c r="BR203" s="37"/>
      <c r="BS203" s="36" t="s">
        <v>99</v>
      </c>
      <c r="BT203" s="38" t="s">
        <v>228</v>
      </c>
      <c r="BU203" s="58">
        <f>VLOOKUP(BT203,Hoja2!$C:$D,2,0)</f>
        <v>10</v>
      </c>
      <c r="BV203" s="80">
        <f>IF(
AND(AO203="",BD203="",BQ203=""),
"EN PROCESO NOTIFICACION / COMUNICACION",
IF(
BT203="",
"NO APLICA",
IF(
BU203=60,
IF(AO203&lt;&gt;"",AO203,IF(BD203&lt;&gt;"",BD203,BQ203))+60,
WORKDAY(
IF(AO203&lt;&gt;"",AO203,IF(BD203&lt;&gt;"",BD203,BQ203)),
BU203,
FESTIVOS_CO!A:A
)
)
))</f>
        <v>46058</v>
      </c>
      <c r="BW203" s="44"/>
      <c r="BX203" s="53"/>
      <c r="BY203" s="45"/>
      <c r="BZ203" s="37"/>
      <c r="CA203" s="54" t="str">
        <f t="shared" si="50"/>
        <v>PENDIENTE EJECUTORIA</v>
      </c>
      <c r="CB203" s="59" t="str">
        <f t="shared" si="41"/>
        <v/>
      </c>
      <c r="CC203" s="36"/>
      <c r="CD203" s="40"/>
      <c r="CE203" s="46"/>
      <c r="CF203" s="40"/>
      <c r="CG203" s="40"/>
      <c r="CH203" s="40"/>
      <c r="CI203" s="36"/>
      <c r="CJ203" s="47"/>
      <c r="CK203" s="40"/>
      <c r="CL203" s="40"/>
      <c r="CM203" s="40"/>
      <c r="CN203" s="40"/>
    </row>
    <row r="204" spans="1:92" ht="28.5" hidden="1">
      <c r="A204" s="49" t="str">
        <f t="shared" ca="1" si="43"/>
        <v>PENDIENTE EJECUTORIA</v>
      </c>
      <c r="B204" s="58" t="s">
        <v>196</v>
      </c>
      <c r="C204" s="37"/>
      <c r="D204" s="37"/>
      <c r="E204" s="49" t="str">
        <f t="shared" si="44"/>
        <v>NOTIFICACIÓN ELECTRÓNICA</v>
      </c>
      <c r="F204" s="141">
        <f t="shared" si="45"/>
        <v>46044</v>
      </c>
      <c r="G204" s="49" t="str">
        <f t="shared" si="46"/>
        <v/>
      </c>
      <c r="H204" s="51" t="str">
        <f ca="1">IF(
L204="",
"",
IF(
NETWORKDAYS(L204,IF(M204&lt;&gt;"",M204,TODAY()),FESTIVOS_CO!A:A)&gt;2,
"VENCIDO",
IF(
NETWORKDAYS(L204,IF(M204&lt;&gt;"",M204,TODAY()),FESTIVOS_CO!A:A)=2,
"ALERTA",
"A TIEMPO"
)))</f>
        <v>A TIEMPO</v>
      </c>
      <c r="I204" s="40"/>
      <c r="J204" s="36" t="s">
        <v>1126</v>
      </c>
      <c r="K204" s="37">
        <v>46042</v>
      </c>
      <c r="L204" s="50">
        <v>46043</v>
      </c>
      <c r="M204" s="37">
        <v>46043</v>
      </c>
      <c r="N204" s="52"/>
      <c r="O204" s="52"/>
      <c r="P204" s="36"/>
      <c r="Q204" s="36" t="s">
        <v>99</v>
      </c>
      <c r="R204" s="40"/>
      <c r="S204" s="36"/>
      <c r="T204" s="40"/>
      <c r="U204" s="62" t="s">
        <v>100</v>
      </c>
      <c r="V204" s="81" t="s">
        <v>1127</v>
      </c>
      <c r="W204" s="63">
        <v>45933</v>
      </c>
      <c r="X204" s="63"/>
      <c r="Y204" s="40">
        <v>900581703</v>
      </c>
      <c r="Z204" s="38" t="str">
        <f>IFERROR(VLOOKUP(Y204,DIRECTORIO!A:B,2,FALSE),"")</f>
        <v>NEOSTAR SEGURIDAD DE COLOMBIA LTDA</v>
      </c>
      <c r="AA204" s="98" t="s">
        <v>860</v>
      </c>
      <c r="AB204" s="40" t="s">
        <v>268</v>
      </c>
      <c r="AC204" s="110" t="s">
        <v>861</v>
      </c>
      <c r="AD204" s="102" t="s">
        <v>106</v>
      </c>
      <c r="AE204" s="40" t="s">
        <v>1128</v>
      </c>
      <c r="AF204" s="40" t="s">
        <v>108</v>
      </c>
      <c r="AG204" s="41" t="s">
        <v>109</v>
      </c>
      <c r="AH204" s="42"/>
      <c r="AI204" s="54" t="str">
        <f t="shared" ca="1" si="47"/>
        <v>NOTIFICACIÓN ELECTRÓNICA EFECTIVA</v>
      </c>
      <c r="AJ204" s="37" t="s">
        <v>99</v>
      </c>
      <c r="AK204" s="37">
        <v>46044</v>
      </c>
      <c r="AL204" s="37" t="s">
        <v>99</v>
      </c>
      <c r="AM204" s="53">
        <f>IF(AK204="","",WORKDAY(AK204,5,FESTIVOS_CO!A:A))</f>
        <v>46051</v>
      </c>
      <c r="AN204" s="37" t="s">
        <v>99</v>
      </c>
      <c r="AO204" s="37">
        <v>46044</v>
      </c>
      <c r="AP204" s="54" t="str">
        <f t="shared" ca="1" si="42"/>
        <v>NO PROCEDE CITACION</v>
      </c>
      <c r="AQ204" s="36"/>
      <c r="AR204" s="43"/>
      <c r="AS204" s="37"/>
      <c r="AT204" s="36"/>
      <c r="AU204" s="37"/>
      <c r="AV204" s="36"/>
      <c r="AW204" s="36"/>
      <c r="AX204" s="37"/>
      <c r="AY204" s="140" t="str">
        <f>IF(AU204="","",WORKDAY(AU204,5,FESTIVOS_CO!A:A))</f>
        <v/>
      </c>
      <c r="AZ204" s="54" t="str">
        <f t="shared" ref="AZ204:AZ267" ca="1" si="51">IF(
AND(BB204="SI",BC204&lt;&gt;"",BD204&lt;&gt;""),
"NOTIFICACIÓN PERSONAL COMPLETA",
IF(
AND(AO204="",AX204="",BQ204="",BC204&lt;&gt;"",BD204&lt;&gt;""),
"NOTIFICADO POR CONDUCTA CONCLUYENTE",
IF(AP204="NO PROCEDE CITACION",
"NO PROCEDE",
IF(AP204="NO APLICA",
"NO APLICA",
IF(AW204="NO",
"HACER AVISO",
IF(AQ204="",
"PENDIENTE GESTIONAR CITACIÓN",
IF(AS204="",
"PENDIENTE FIRMA",
IF(AR204="",
"PENDIENTE REVISIÓN",
IF(AT204="",
"PENDIENTE RADICAR",
"CITACIÓN COMPLETA EN ESPERA PRESENTACION PERSONAL"
)))))))))</f>
        <v>NO PROCEDE</v>
      </c>
      <c r="BA204" s="55" t="str">
        <f>IF(AX204="","",WORKDAY(AX204,5,FESTIVOS_CO!A:A))</f>
        <v/>
      </c>
      <c r="BB204" s="39"/>
      <c r="BC204" s="40"/>
      <c r="BD204" s="40"/>
      <c r="BE204" s="56" t="str">
        <f t="shared" ca="1" si="40"/>
        <v>NO PROCEDE</v>
      </c>
      <c r="BF204" s="37"/>
      <c r="BG204" s="45"/>
      <c r="BH204" s="37"/>
      <c r="BI204" s="36"/>
      <c r="BJ204" s="37"/>
      <c r="BK204" s="36"/>
      <c r="BL204" s="36"/>
      <c r="BM204" s="53" t="str">
        <f>IF(BJ204="","",WORKDAY(BJ204,5,FESTIVOS_CO!A:A))</f>
        <v/>
      </c>
      <c r="BN204" s="57" t="str">
        <f t="shared" ca="1" si="48"/>
        <v>NO PROCEDE</v>
      </c>
      <c r="BO204" s="54" t="str">
        <f t="shared" ca="1" si="49"/>
        <v>NO PROCEDE AVISO</v>
      </c>
      <c r="BP204" s="37"/>
      <c r="BQ204" s="53" t="str">
        <f>IF(BP204="","",WORKDAY(BP204,5,FESTIVOS_CO!A:A))</f>
        <v/>
      </c>
      <c r="BR204" s="37"/>
      <c r="BS204" s="36" t="s">
        <v>99</v>
      </c>
      <c r="BT204" s="38" t="s">
        <v>228</v>
      </c>
      <c r="BU204" s="58">
        <f>VLOOKUP(BT204,Hoja2!$C:$D,2,0)</f>
        <v>10</v>
      </c>
      <c r="BV204" s="80">
        <f>IF(
AND(AO204="",BD204="",BQ204=""),
"EN PROCESO NOTIFICACION / COMUNICACION",
IF(
BT204="",
"NO APLICA",
IF(
BU204=60,
IF(AO204&lt;&gt;"",AO204,IF(BD204&lt;&gt;"",BD204,BQ204))+60,
WORKDAY(
IF(AO204&lt;&gt;"",AO204,IF(BD204&lt;&gt;"",BD204,BQ204)),
BU204,
FESTIVOS_CO!A:A
)
)
))</f>
        <v>46058</v>
      </c>
      <c r="BW204" s="44"/>
      <c r="BX204" s="53"/>
      <c r="BY204" s="45"/>
      <c r="BZ204" s="37"/>
      <c r="CA204" s="54" t="str">
        <f t="shared" si="50"/>
        <v>PENDIENTE EJECUTORIA</v>
      </c>
      <c r="CB204" s="59" t="str">
        <f t="shared" si="41"/>
        <v/>
      </c>
      <c r="CC204" s="36"/>
      <c r="CD204" s="40"/>
      <c r="CE204" s="46"/>
      <c r="CF204" s="40"/>
      <c r="CG204" s="40"/>
      <c r="CH204" s="40"/>
      <c r="CI204" s="36"/>
      <c r="CJ204" s="47"/>
      <c r="CK204" s="40"/>
      <c r="CL204" s="40"/>
      <c r="CM204" s="40"/>
      <c r="CN204" s="40"/>
    </row>
    <row r="205" spans="1:92" ht="28.5" hidden="1">
      <c r="A205" s="49" t="str">
        <f t="shared" ca="1" si="43"/>
        <v>PENDIENTE EJECUTORIA</v>
      </c>
      <c r="B205" s="58" t="s">
        <v>196</v>
      </c>
      <c r="C205" s="37"/>
      <c r="D205" s="37"/>
      <c r="E205" s="49" t="str">
        <f t="shared" si="44"/>
        <v>NOTIFICACIÓN ELECTRÓNICA</v>
      </c>
      <c r="F205" s="141">
        <f t="shared" si="45"/>
        <v>46044</v>
      </c>
      <c r="G205" s="49" t="str">
        <f t="shared" si="46"/>
        <v/>
      </c>
      <c r="H205" s="51" t="str">
        <f ca="1">IF(
L205="",
"",
IF(
NETWORKDAYS(L205,IF(M205&lt;&gt;"",M205,TODAY()),FESTIVOS_CO!A:A)&gt;2,
"VENCIDO",
IF(
NETWORKDAYS(L205,IF(M205&lt;&gt;"",M205,TODAY()),FESTIVOS_CO!A:A)=2,
"ALERTA",
"A TIEMPO"
)))</f>
        <v>A TIEMPO</v>
      </c>
      <c r="I205" s="40"/>
      <c r="J205" s="36" t="s">
        <v>1129</v>
      </c>
      <c r="K205" s="37">
        <v>46042</v>
      </c>
      <c r="L205" s="50">
        <v>46043</v>
      </c>
      <c r="M205" s="37">
        <v>46043</v>
      </c>
      <c r="N205" s="52"/>
      <c r="O205" s="52"/>
      <c r="P205" s="36"/>
      <c r="Q205" s="36" t="s">
        <v>99</v>
      </c>
      <c r="R205" s="40"/>
      <c r="S205" s="36"/>
      <c r="T205" s="40"/>
      <c r="U205" s="62" t="s">
        <v>100</v>
      </c>
      <c r="V205" s="81" t="s">
        <v>1130</v>
      </c>
      <c r="W205" s="63">
        <v>45933</v>
      </c>
      <c r="X205" s="63"/>
      <c r="Y205" s="40">
        <v>900581703</v>
      </c>
      <c r="Z205" s="38" t="str">
        <f>IFERROR(VLOOKUP(Y205,DIRECTORIO!A:B,2,FALSE),"")</f>
        <v>NEOSTAR SEGURIDAD DE COLOMBIA LTDA</v>
      </c>
      <c r="AA205" s="98" t="s">
        <v>860</v>
      </c>
      <c r="AB205" s="40" t="s">
        <v>268</v>
      </c>
      <c r="AC205" s="110" t="s">
        <v>861</v>
      </c>
      <c r="AD205" s="102" t="s">
        <v>106</v>
      </c>
      <c r="AE205" s="40" t="s">
        <v>1131</v>
      </c>
      <c r="AF205" s="40" t="s">
        <v>108</v>
      </c>
      <c r="AG205" s="41" t="s">
        <v>109</v>
      </c>
      <c r="AH205" s="42"/>
      <c r="AI205" s="54" t="str">
        <f t="shared" ca="1" si="47"/>
        <v>NOTIFICACIÓN ELECTRÓNICA EFECTIVA</v>
      </c>
      <c r="AJ205" s="37" t="s">
        <v>99</v>
      </c>
      <c r="AK205" s="37">
        <v>46044</v>
      </c>
      <c r="AL205" s="37" t="s">
        <v>99</v>
      </c>
      <c r="AM205" s="53">
        <f>IF(AK205="","",WORKDAY(AK205,5,FESTIVOS_CO!A:A))</f>
        <v>46051</v>
      </c>
      <c r="AN205" s="37" t="s">
        <v>99</v>
      </c>
      <c r="AO205" s="37">
        <v>46044</v>
      </c>
      <c r="AP205" s="54" t="str">
        <f t="shared" ca="1" si="42"/>
        <v>NO PROCEDE CITACION</v>
      </c>
      <c r="AQ205" s="36"/>
      <c r="AR205" s="43"/>
      <c r="AS205" s="37"/>
      <c r="AT205" s="36"/>
      <c r="AU205" s="37"/>
      <c r="AV205" s="36"/>
      <c r="AW205" s="36"/>
      <c r="AX205" s="37"/>
      <c r="AY205" s="140" t="str">
        <f>IF(AU205="","",WORKDAY(AU205,5,FESTIVOS_CO!A:A))</f>
        <v/>
      </c>
      <c r="AZ205" s="54" t="str">
        <f t="shared" ca="1" si="51"/>
        <v>NO PROCEDE</v>
      </c>
      <c r="BA205" s="55" t="str">
        <f>IF(AX205="","",WORKDAY(AX205,5,FESTIVOS_CO!A:A))</f>
        <v/>
      </c>
      <c r="BB205" s="39"/>
      <c r="BC205" s="40"/>
      <c r="BD205" s="40"/>
      <c r="BE205" s="56" t="str">
        <f t="shared" ca="1" si="40"/>
        <v>NO PROCEDE</v>
      </c>
      <c r="BF205" s="37"/>
      <c r="BG205" s="45"/>
      <c r="BH205" s="37"/>
      <c r="BI205" s="36"/>
      <c r="BJ205" s="37"/>
      <c r="BK205" s="36"/>
      <c r="BL205" s="36"/>
      <c r="BM205" s="53" t="str">
        <f>IF(BJ205="","",WORKDAY(BJ205,5,FESTIVOS_CO!A:A))</f>
        <v/>
      </c>
      <c r="BN205" s="57" t="str">
        <f t="shared" ca="1" si="48"/>
        <v>NO PROCEDE</v>
      </c>
      <c r="BO205" s="54" t="str">
        <f t="shared" ca="1" si="49"/>
        <v>NO PROCEDE AVISO</v>
      </c>
      <c r="BP205" s="37"/>
      <c r="BQ205" s="53" t="str">
        <f>IF(BP205="","",WORKDAY(BP205,5,FESTIVOS_CO!A:A))</f>
        <v/>
      </c>
      <c r="BR205" s="37"/>
      <c r="BS205" s="36" t="s">
        <v>99</v>
      </c>
      <c r="BT205" s="38" t="s">
        <v>228</v>
      </c>
      <c r="BU205" s="58">
        <f>VLOOKUP(BT205,Hoja2!$C:$D,2,0)</f>
        <v>10</v>
      </c>
      <c r="BV205" s="80">
        <f>IF(
AND(AO205="",BD205="",BQ205=""),
"EN PROCESO NOTIFICACION / COMUNICACION",
IF(
BT205="",
"NO APLICA",
IF(
BU205=60,
IF(AO205&lt;&gt;"",AO205,IF(BD205&lt;&gt;"",BD205,BQ205))+60,
WORKDAY(
IF(AO205&lt;&gt;"",AO205,IF(BD205&lt;&gt;"",BD205,BQ205)),
BU205,
FESTIVOS_CO!A:A
)
)
))</f>
        <v>46058</v>
      </c>
      <c r="BW205" s="44"/>
      <c r="BX205" s="53"/>
      <c r="BY205" s="45"/>
      <c r="BZ205" s="37"/>
      <c r="CA205" s="54" t="str">
        <f t="shared" si="50"/>
        <v>PENDIENTE EJECUTORIA</v>
      </c>
      <c r="CB205" s="59" t="str">
        <f t="shared" si="41"/>
        <v/>
      </c>
      <c r="CC205" s="36"/>
      <c r="CD205" s="40"/>
      <c r="CE205" s="46"/>
      <c r="CF205" s="40"/>
      <c r="CG205" s="40"/>
      <c r="CH205" s="40"/>
      <c r="CI205" s="36"/>
      <c r="CJ205" s="47"/>
      <c r="CK205" s="40"/>
      <c r="CL205" s="40"/>
      <c r="CM205" s="40"/>
      <c r="CN205" s="40"/>
    </row>
    <row r="206" spans="1:92" ht="57" hidden="1">
      <c r="A206" s="49" t="str">
        <f t="shared" ca="1" si="43"/>
        <v>PENDIENTE EJECUTORIA</v>
      </c>
      <c r="B206" s="58" t="s">
        <v>196</v>
      </c>
      <c r="C206" s="37"/>
      <c r="D206" s="37"/>
      <c r="E206" s="49" t="str">
        <f t="shared" si="44"/>
        <v>NOTIFICACIÓN ELECTRÓNICA</v>
      </c>
      <c r="F206" s="141">
        <f t="shared" si="45"/>
        <v>46044</v>
      </c>
      <c r="G206" s="49" t="str">
        <f t="shared" si="46"/>
        <v/>
      </c>
      <c r="H206" s="51" t="str">
        <f ca="1">IF(
L206="",
"",
IF(
NETWORKDAYS(L206,IF(M206&lt;&gt;"",M206,TODAY()),FESTIVOS_CO!A:A)&gt;2,
"VENCIDO",
IF(
NETWORKDAYS(L206,IF(M206&lt;&gt;"",M206,TODAY()),FESTIVOS_CO!A:A)=2,
"ALERTA",
"A TIEMPO"
)))</f>
        <v>A TIEMPO</v>
      </c>
      <c r="I206" s="40" t="s">
        <v>722</v>
      </c>
      <c r="J206" s="36" t="s">
        <v>1132</v>
      </c>
      <c r="K206" s="37">
        <v>46042</v>
      </c>
      <c r="L206" s="50">
        <v>46043</v>
      </c>
      <c r="M206" s="37">
        <v>46043</v>
      </c>
      <c r="N206" s="52"/>
      <c r="O206" s="52"/>
      <c r="P206" s="36"/>
      <c r="Q206" s="36" t="s">
        <v>99</v>
      </c>
      <c r="R206" s="40"/>
      <c r="S206" s="36"/>
      <c r="T206" s="40"/>
      <c r="U206" s="62" t="s">
        <v>120</v>
      </c>
      <c r="V206" s="81" t="s">
        <v>1133</v>
      </c>
      <c r="W206" s="63">
        <v>45973</v>
      </c>
      <c r="X206" s="63"/>
      <c r="Y206" s="40">
        <v>79994779</v>
      </c>
      <c r="Z206" s="38" t="str">
        <f>IFERROR(VLOOKUP(Y206,DIRECTORIO!A:B,2,FALSE),"")</f>
        <v/>
      </c>
      <c r="AA206" s="40"/>
      <c r="AB206" s="40"/>
      <c r="AC206" s="69" t="s">
        <v>1134</v>
      </c>
      <c r="AD206" s="101" t="s">
        <v>126</v>
      </c>
      <c r="AE206" s="40" t="s">
        <v>113</v>
      </c>
      <c r="AF206" s="40" t="s">
        <v>127</v>
      </c>
      <c r="AG206" s="41" t="s">
        <v>109</v>
      </c>
      <c r="AH206" s="42"/>
      <c r="AI206" s="54" t="str">
        <f t="shared" ca="1" si="47"/>
        <v>NOTIFICACIÓN ELECTRÓNICA EFECTIVA</v>
      </c>
      <c r="AJ206" s="37" t="s">
        <v>99</v>
      </c>
      <c r="AK206" s="37">
        <v>46044</v>
      </c>
      <c r="AL206" s="37" t="s">
        <v>99</v>
      </c>
      <c r="AM206" s="53">
        <f>IF(AK206="","",WORKDAY(AK206,5,FESTIVOS_CO!A:A))</f>
        <v>46051</v>
      </c>
      <c r="AN206" s="37" t="s">
        <v>99</v>
      </c>
      <c r="AO206" s="37">
        <v>46044</v>
      </c>
      <c r="AP206" s="54" t="str">
        <f t="shared" ca="1" si="42"/>
        <v>NO PROCEDE CITACION</v>
      </c>
      <c r="AQ206" s="36"/>
      <c r="AR206" s="43"/>
      <c r="AS206" s="37"/>
      <c r="AT206" s="36"/>
      <c r="AU206" s="37"/>
      <c r="AV206" s="36"/>
      <c r="AW206" s="36"/>
      <c r="AX206" s="37"/>
      <c r="AY206" s="140" t="str">
        <f>IF(AU206="","",WORKDAY(AU206,5,FESTIVOS_CO!A:A))</f>
        <v/>
      </c>
      <c r="AZ206" s="54" t="str">
        <f t="shared" ca="1" si="51"/>
        <v>NO PROCEDE</v>
      </c>
      <c r="BA206" s="55" t="str">
        <f>IF(AX206="","",WORKDAY(AX206,5,FESTIVOS_CO!A:A))</f>
        <v/>
      </c>
      <c r="BB206" s="39"/>
      <c r="BC206" s="40"/>
      <c r="BD206" s="40"/>
      <c r="BE206" s="56" t="str">
        <f t="shared" ca="1" si="40"/>
        <v>NO PROCEDE</v>
      </c>
      <c r="BF206" s="37"/>
      <c r="BG206" s="45"/>
      <c r="BH206" s="37"/>
      <c r="BI206" s="36"/>
      <c r="BJ206" s="37"/>
      <c r="BK206" s="36"/>
      <c r="BL206" s="36"/>
      <c r="BM206" s="53" t="str">
        <f>IF(BJ206="","",WORKDAY(BJ206,5,FESTIVOS_CO!A:A))</f>
        <v/>
      </c>
      <c r="BN206" s="57" t="str">
        <f t="shared" ca="1" si="48"/>
        <v>NO PROCEDE</v>
      </c>
      <c r="BO206" s="54" t="str">
        <f t="shared" ca="1" si="49"/>
        <v>NO PROCEDE AVISO</v>
      </c>
      <c r="BP206" s="37"/>
      <c r="BQ206" s="53" t="str">
        <f>IF(BP206="","",WORKDAY(BP206,5,FESTIVOS_CO!A:A))</f>
        <v/>
      </c>
      <c r="BR206" s="37"/>
      <c r="BS206" s="36" t="s">
        <v>99</v>
      </c>
      <c r="BT206" s="38" t="s">
        <v>228</v>
      </c>
      <c r="BU206" s="58">
        <f>VLOOKUP(BT206,Hoja2!$C:$D,2,0)</f>
        <v>10</v>
      </c>
      <c r="BV206" s="80">
        <f>IF(
AND(AO206="",BD206="",BQ206=""),
"EN PROCESO NOTIFICACION / COMUNICACION",
IF(
BT206="",
"NO APLICA",
IF(
BU206=60,
IF(AO206&lt;&gt;"",AO206,IF(BD206&lt;&gt;"",BD206,BQ206))+60,
WORKDAY(
IF(AO206&lt;&gt;"",AO206,IF(BD206&lt;&gt;"",BD206,BQ206)),
BU206,
FESTIVOS_CO!A:A
)
)
))</f>
        <v>46058</v>
      </c>
      <c r="BW206" s="44"/>
      <c r="BX206" s="53"/>
      <c r="BY206" s="45"/>
      <c r="BZ206" s="37"/>
      <c r="CA206" s="54" t="str">
        <f t="shared" si="50"/>
        <v>PENDIENTE EJECUTORIA</v>
      </c>
      <c r="CB206" s="59" t="str">
        <f t="shared" si="41"/>
        <v/>
      </c>
      <c r="CC206" s="36"/>
      <c r="CD206" s="40"/>
      <c r="CE206" s="46"/>
      <c r="CF206" s="40"/>
      <c r="CG206" s="40"/>
      <c r="CH206" s="40"/>
      <c r="CI206" s="36"/>
      <c r="CJ206" s="47"/>
      <c r="CK206" s="40"/>
      <c r="CL206" s="40"/>
      <c r="CM206" s="40"/>
      <c r="CN206" s="40"/>
    </row>
    <row r="207" spans="1:92" ht="57" hidden="1">
      <c r="A207" s="49" t="str">
        <f t="shared" ca="1" si="43"/>
        <v>PENDIENTE EJECUTORIA</v>
      </c>
      <c r="B207" s="58" t="s">
        <v>196</v>
      </c>
      <c r="C207" s="37"/>
      <c r="D207" s="37"/>
      <c r="E207" s="49" t="str">
        <f t="shared" si="44"/>
        <v>NOTIFICACIÓN ELECTRÓNICA</v>
      </c>
      <c r="F207" s="141">
        <f t="shared" si="45"/>
        <v>46044</v>
      </c>
      <c r="G207" s="49" t="str">
        <f t="shared" si="46"/>
        <v/>
      </c>
      <c r="H207" s="51" t="str">
        <f ca="1">IF(
L207="",
"",
IF(
NETWORKDAYS(L207,IF(M207&lt;&gt;"",M207,TODAY()),FESTIVOS_CO!A:A)&gt;2,
"VENCIDO",
IF(
NETWORKDAYS(L207,IF(M207&lt;&gt;"",M207,TODAY()),FESTIVOS_CO!A:A)=2,
"ALERTA",
"A TIEMPO"
)))</f>
        <v>A TIEMPO</v>
      </c>
      <c r="I207" s="40" t="s">
        <v>722</v>
      </c>
      <c r="J207" s="36" t="s">
        <v>1135</v>
      </c>
      <c r="K207" s="37">
        <v>46042</v>
      </c>
      <c r="L207" s="50">
        <v>46043</v>
      </c>
      <c r="M207" s="37">
        <v>46043</v>
      </c>
      <c r="N207" s="52"/>
      <c r="O207" s="52"/>
      <c r="P207" s="36"/>
      <c r="Q207" s="36" t="s">
        <v>99</v>
      </c>
      <c r="R207" s="40"/>
      <c r="S207" s="36"/>
      <c r="T207" s="40"/>
      <c r="U207" s="62" t="s">
        <v>120</v>
      </c>
      <c r="V207" s="81" t="s">
        <v>1136</v>
      </c>
      <c r="W207" s="63">
        <v>45975</v>
      </c>
      <c r="X207" s="63"/>
      <c r="Y207" s="40">
        <v>11318714</v>
      </c>
      <c r="Z207" s="38" t="str">
        <f>IFERROR(VLOOKUP(Y207,DIRECTORIO!A:B,2,FALSE),"")</f>
        <v>WILLIAM GONZALO HORTA GUEVARA</v>
      </c>
      <c r="AA207" s="40" t="s">
        <v>1137</v>
      </c>
      <c r="AB207" s="40" t="s">
        <v>203</v>
      </c>
      <c r="AC207" s="69" t="s">
        <v>1138</v>
      </c>
      <c r="AD207" s="101" t="s">
        <v>126</v>
      </c>
      <c r="AE207" s="40" t="s">
        <v>113</v>
      </c>
      <c r="AF207" s="40" t="s">
        <v>127</v>
      </c>
      <c r="AG207" s="41" t="s">
        <v>109</v>
      </c>
      <c r="AH207" s="42"/>
      <c r="AI207" s="54" t="str">
        <f t="shared" ca="1" si="47"/>
        <v>NOTIFICACIÓN ELECTRÓNICA EFECTIVA</v>
      </c>
      <c r="AJ207" s="37" t="s">
        <v>99</v>
      </c>
      <c r="AK207" s="37">
        <v>46044</v>
      </c>
      <c r="AL207" s="37" t="s">
        <v>99</v>
      </c>
      <c r="AM207" s="53">
        <f>IF(AK207="","",WORKDAY(AK207,5,FESTIVOS_CO!A:A))</f>
        <v>46051</v>
      </c>
      <c r="AN207" s="37" t="s">
        <v>99</v>
      </c>
      <c r="AO207" s="37">
        <v>46044</v>
      </c>
      <c r="AP207" s="54" t="str">
        <f t="shared" ca="1" si="42"/>
        <v>NO PROCEDE CITACION</v>
      </c>
      <c r="AQ207" s="36"/>
      <c r="AR207" s="43"/>
      <c r="AS207" s="37"/>
      <c r="AT207" s="36"/>
      <c r="AU207" s="37"/>
      <c r="AV207" s="36"/>
      <c r="AW207" s="36"/>
      <c r="AX207" s="37"/>
      <c r="AY207" s="140" t="str">
        <f>IF(AU207="","",WORKDAY(AU207,5,FESTIVOS_CO!A:A))</f>
        <v/>
      </c>
      <c r="AZ207" s="54" t="str">
        <f t="shared" ca="1" si="51"/>
        <v>NO PROCEDE</v>
      </c>
      <c r="BA207" s="55" t="str">
        <f>IF(AX207="","",WORKDAY(AX207,5,FESTIVOS_CO!A:A))</f>
        <v/>
      </c>
      <c r="BB207" s="39"/>
      <c r="BC207" s="40"/>
      <c r="BD207" s="40"/>
      <c r="BE207" s="56" t="str">
        <f t="shared" ca="1" si="40"/>
        <v>NO PROCEDE</v>
      </c>
      <c r="BF207" s="37"/>
      <c r="BG207" s="45"/>
      <c r="BH207" s="37"/>
      <c r="BI207" s="36"/>
      <c r="BJ207" s="37"/>
      <c r="BK207" s="36"/>
      <c r="BL207" s="36"/>
      <c r="BM207" s="53" t="str">
        <f>IF(BJ207="","",WORKDAY(BJ207,5,FESTIVOS_CO!A:A))</f>
        <v/>
      </c>
      <c r="BN207" s="57" t="str">
        <f t="shared" ca="1" si="48"/>
        <v>NO PROCEDE</v>
      </c>
      <c r="BO207" s="54" t="str">
        <f t="shared" ca="1" si="49"/>
        <v>NO PROCEDE AVISO</v>
      </c>
      <c r="BP207" s="37"/>
      <c r="BQ207" s="53" t="str">
        <f>IF(BP207="","",WORKDAY(BP207,5,FESTIVOS_CO!A:A))</f>
        <v/>
      </c>
      <c r="BR207" s="37"/>
      <c r="BS207" s="36" t="s">
        <v>99</v>
      </c>
      <c r="BT207" s="38" t="s">
        <v>228</v>
      </c>
      <c r="BU207" s="58">
        <f>VLOOKUP(BT207,Hoja2!$C:$D,2,0)</f>
        <v>10</v>
      </c>
      <c r="BV207" s="80">
        <f>IF(
AND(AO207="",BD207="",BQ207=""),
"EN PROCESO NOTIFICACION / COMUNICACION",
IF(
BT207="",
"NO APLICA",
IF(
BU207=60,
IF(AO207&lt;&gt;"",AO207,IF(BD207&lt;&gt;"",BD207,BQ207))+60,
WORKDAY(
IF(AO207&lt;&gt;"",AO207,IF(BD207&lt;&gt;"",BD207,BQ207)),
BU207,
FESTIVOS_CO!A:A
)
)
))</f>
        <v>46058</v>
      </c>
      <c r="BW207" s="44"/>
      <c r="BX207" s="53"/>
      <c r="BY207" s="45"/>
      <c r="BZ207" s="37"/>
      <c r="CA207" s="54" t="str">
        <f t="shared" si="50"/>
        <v>PENDIENTE EJECUTORIA</v>
      </c>
      <c r="CB207" s="59" t="str">
        <f t="shared" si="41"/>
        <v/>
      </c>
      <c r="CC207" s="36"/>
      <c r="CD207" s="40"/>
      <c r="CE207" s="46"/>
      <c r="CF207" s="40"/>
      <c r="CG207" s="40"/>
      <c r="CH207" s="40"/>
      <c r="CI207" s="36"/>
      <c r="CJ207" s="47"/>
      <c r="CK207" s="40"/>
      <c r="CL207" s="40"/>
      <c r="CM207" s="40"/>
      <c r="CN207" s="40"/>
    </row>
    <row r="208" spans="1:92" ht="57" hidden="1">
      <c r="A208" s="49" t="str">
        <f t="shared" ca="1" si="43"/>
        <v>PENDIENTE EJECUTORIA</v>
      </c>
      <c r="B208" s="58" t="s">
        <v>196</v>
      </c>
      <c r="C208" s="37"/>
      <c r="D208" s="37"/>
      <c r="E208" s="49" t="str">
        <f t="shared" si="44"/>
        <v>NOTIFICACIÓN ELECTRÓNICA</v>
      </c>
      <c r="F208" s="141">
        <f t="shared" si="45"/>
        <v>46044</v>
      </c>
      <c r="G208" s="49" t="str">
        <f t="shared" si="46"/>
        <v/>
      </c>
      <c r="H208" s="51" t="str">
        <f ca="1">IF(
L208="",
"",
IF(
NETWORKDAYS(L208,IF(M208&lt;&gt;"",M208,TODAY()),FESTIVOS_CO!A:A)&gt;2,
"VENCIDO",
IF(
NETWORKDAYS(L208,IF(M208&lt;&gt;"",M208,TODAY()),FESTIVOS_CO!A:A)=2,
"ALERTA",
"A TIEMPO"
)))</f>
        <v>A TIEMPO</v>
      </c>
      <c r="I208" s="40" t="s">
        <v>722</v>
      </c>
      <c r="J208" s="36" t="s">
        <v>1139</v>
      </c>
      <c r="K208" s="37">
        <v>46042</v>
      </c>
      <c r="L208" s="50">
        <v>46043</v>
      </c>
      <c r="M208" s="37">
        <v>46043</v>
      </c>
      <c r="N208" s="52"/>
      <c r="O208" s="52"/>
      <c r="P208" s="36"/>
      <c r="Q208" s="36" t="s">
        <v>99</v>
      </c>
      <c r="R208" s="40"/>
      <c r="S208" s="36"/>
      <c r="T208" s="40"/>
      <c r="U208" s="62" t="s">
        <v>120</v>
      </c>
      <c r="V208" s="81" t="s">
        <v>1140</v>
      </c>
      <c r="W208" s="63">
        <v>45973</v>
      </c>
      <c r="X208" s="63"/>
      <c r="Y208" s="40">
        <v>79901112</v>
      </c>
      <c r="Z208" s="38" t="str">
        <f>IFERROR(VLOOKUP(Y208,DIRECTORIO!A:B,2,FALSE),"")</f>
        <v/>
      </c>
      <c r="AA208" s="40" t="s">
        <v>1141</v>
      </c>
      <c r="AB208" s="40" t="s">
        <v>104</v>
      </c>
      <c r="AC208" s="69" t="s">
        <v>1142</v>
      </c>
      <c r="AD208" s="101" t="s">
        <v>126</v>
      </c>
      <c r="AE208" s="40" t="s">
        <v>113</v>
      </c>
      <c r="AF208" s="40" t="s">
        <v>127</v>
      </c>
      <c r="AG208" s="41" t="s">
        <v>109</v>
      </c>
      <c r="AH208" s="42"/>
      <c r="AI208" s="54" t="str">
        <f t="shared" ca="1" si="47"/>
        <v>NOTIFICACIÓN ELECTRÓNICA EFECTIVA</v>
      </c>
      <c r="AJ208" s="37" t="s">
        <v>99</v>
      </c>
      <c r="AK208" s="37">
        <v>46044</v>
      </c>
      <c r="AL208" s="37" t="s">
        <v>99</v>
      </c>
      <c r="AM208" s="53">
        <f>IF(AK208="","",WORKDAY(AK208,5,FESTIVOS_CO!A:A))</f>
        <v>46051</v>
      </c>
      <c r="AN208" s="37" t="s">
        <v>99</v>
      </c>
      <c r="AO208" s="37">
        <v>46044</v>
      </c>
      <c r="AP208" s="54" t="str">
        <f t="shared" ca="1" si="42"/>
        <v>NO PROCEDE CITACION</v>
      </c>
      <c r="AQ208" s="36"/>
      <c r="AR208" s="43"/>
      <c r="AS208" s="37"/>
      <c r="AT208" s="36"/>
      <c r="AU208" s="37"/>
      <c r="AV208" s="36"/>
      <c r="AW208" s="36"/>
      <c r="AX208" s="37"/>
      <c r="AY208" s="140" t="str">
        <f>IF(AU208="","",WORKDAY(AU208,5,FESTIVOS_CO!A:A))</f>
        <v/>
      </c>
      <c r="AZ208" s="54" t="str">
        <f t="shared" ca="1" si="51"/>
        <v>NO PROCEDE</v>
      </c>
      <c r="BA208" s="55" t="str">
        <f>IF(AX208="","",WORKDAY(AX208,5,FESTIVOS_CO!A:A))</f>
        <v/>
      </c>
      <c r="BB208" s="39"/>
      <c r="BC208" s="40"/>
      <c r="BD208" s="40"/>
      <c r="BE208" s="56" t="str">
        <f t="shared" ca="1" si="40"/>
        <v>NO PROCEDE</v>
      </c>
      <c r="BF208" s="37"/>
      <c r="BG208" s="45"/>
      <c r="BH208" s="37"/>
      <c r="BI208" s="36"/>
      <c r="BJ208" s="37"/>
      <c r="BK208" s="36"/>
      <c r="BL208" s="36"/>
      <c r="BM208" s="53" t="str">
        <f>IF(BJ208="","",WORKDAY(BJ208,5,FESTIVOS_CO!A:A))</f>
        <v/>
      </c>
      <c r="BN208" s="57" t="str">
        <f t="shared" ca="1" si="48"/>
        <v>NO PROCEDE</v>
      </c>
      <c r="BO208" s="54" t="str">
        <f t="shared" ca="1" si="49"/>
        <v>NO PROCEDE AVISO</v>
      </c>
      <c r="BP208" s="37"/>
      <c r="BQ208" s="53" t="str">
        <f>IF(BP208="","",WORKDAY(BP208,5,FESTIVOS_CO!A:A))</f>
        <v/>
      </c>
      <c r="BR208" s="37"/>
      <c r="BS208" s="36" t="s">
        <v>99</v>
      </c>
      <c r="BT208" s="38" t="s">
        <v>228</v>
      </c>
      <c r="BU208" s="58">
        <f>VLOOKUP(BT208,Hoja2!$C:$D,2,0)</f>
        <v>10</v>
      </c>
      <c r="BV208" s="80">
        <f>IF(
AND(AO208="",BD208="",BQ208=""),
"EN PROCESO NOTIFICACION / COMUNICACION",
IF(
BT208="",
"NO APLICA",
IF(
BU208=60,
IF(AO208&lt;&gt;"",AO208,IF(BD208&lt;&gt;"",BD208,BQ208))+60,
WORKDAY(
IF(AO208&lt;&gt;"",AO208,IF(BD208&lt;&gt;"",BD208,BQ208)),
BU208,
FESTIVOS_CO!A:A
)
)
))</f>
        <v>46058</v>
      </c>
      <c r="BW208" s="44"/>
      <c r="BX208" s="53"/>
      <c r="BY208" s="45"/>
      <c r="BZ208" s="37"/>
      <c r="CA208" s="54" t="str">
        <f t="shared" si="50"/>
        <v>PENDIENTE EJECUTORIA</v>
      </c>
      <c r="CB208" s="59" t="str">
        <f t="shared" si="41"/>
        <v/>
      </c>
      <c r="CC208" s="36"/>
      <c r="CD208" s="40"/>
      <c r="CE208" s="46"/>
      <c r="CF208" s="40"/>
      <c r="CG208" s="40"/>
      <c r="CH208" s="40"/>
      <c r="CI208" s="36"/>
      <c r="CJ208" s="47"/>
      <c r="CK208" s="40"/>
      <c r="CL208" s="40"/>
      <c r="CM208" s="40"/>
      <c r="CN208" s="40"/>
    </row>
    <row r="209" spans="1:92" ht="57" hidden="1">
      <c r="A209" s="49" t="str">
        <f t="shared" ca="1" si="43"/>
        <v>PENDIENTE EJECUTORIA</v>
      </c>
      <c r="B209" s="58" t="s">
        <v>196</v>
      </c>
      <c r="C209" s="37"/>
      <c r="D209" s="37"/>
      <c r="E209" s="49" t="str">
        <f t="shared" si="44"/>
        <v>NOTIFICACIÓN ELECTRÓNICA</v>
      </c>
      <c r="F209" s="141">
        <f t="shared" si="45"/>
        <v>46044</v>
      </c>
      <c r="G209" s="49" t="str">
        <f t="shared" si="46"/>
        <v/>
      </c>
      <c r="H209" s="51" t="str">
        <f ca="1">IF(
L209="",
"",
IF(
NETWORKDAYS(L209,IF(M209&lt;&gt;"",M209,TODAY()),FESTIVOS_CO!A:A)&gt;2,
"VENCIDO",
IF(
NETWORKDAYS(L209,IF(M209&lt;&gt;"",M209,TODAY()),FESTIVOS_CO!A:A)=2,
"ALERTA",
"A TIEMPO"
)))</f>
        <v>A TIEMPO</v>
      </c>
      <c r="I209" s="40" t="s">
        <v>722</v>
      </c>
      <c r="J209" s="36" t="s">
        <v>1143</v>
      </c>
      <c r="K209" s="37">
        <v>46042</v>
      </c>
      <c r="L209" s="50">
        <v>46043</v>
      </c>
      <c r="M209" s="37">
        <v>46043</v>
      </c>
      <c r="N209" s="52"/>
      <c r="O209" s="52"/>
      <c r="P209" s="36"/>
      <c r="Q209" s="36" t="s">
        <v>99</v>
      </c>
      <c r="R209" s="40"/>
      <c r="S209" s="36"/>
      <c r="T209" s="40"/>
      <c r="U209" s="62" t="s">
        <v>120</v>
      </c>
      <c r="V209" s="81" t="s">
        <v>1144</v>
      </c>
      <c r="W209" s="63">
        <v>45971</v>
      </c>
      <c r="X209" s="63"/>
      <c r="Y209" s="40">
        <v>79830864</v>
      </c>
      <c r="Z209" s="38" t="str">
        <f>IFERROR(VLOOKUP(Y209,DIRECTORIO!A:B,2,FALSE),"")</f>
        <v/>
      </c>
      <c r="AA209" s="40" t="s">
        <v>1145</v>
      </c>
      <c r="AB209" s="40" t="s">
        <v>268</v>
      </c>
      <c r="AC209" s="69" t="s">
        <v>1146</v>
      </c>
      <c r="AD209" s="101" t="s">
        <v>126</v>
      </c>
      <c r="AE209" s="40" t="s">
        <v>113</v>
      </c>
      <c r="AF209" s="40" t="s">
        <v>127</v>
      </c>
      <c r="AG209" s="41" t="s">
        <v>109</v>
      </c>
      <c r="AH209" s="42"/>
      <c r="AI209" s="54" t="str">
        <f t="shared" ca="1" si="47"/>
        <v>NOTIFICACIÓN ELECTRÓNICA EFECTIVA</v>
      </c>
      <c r="AJ209" s="37" t="s">
        <v>99</v>
      </c>
      <c r="AK209" s="37">
        <v>46044</v>
      </c>
      <c r="AL209" s="37" t="s">
        <v>99</v>
      </c>
      <c r="AM209" s="53">
        <f>IF(AK209="","",WORKDAY(AK209,5,FESTIVOS_CO!A:A))</f>
        <v>46051</v>
      </c>
      <c r="AN209" s="37" t="s">
        <v>99</v>
      </c>
      <c r="AO209" s="37">
        <v>46044</v>
      </c>
      <c r="AP209" s="54" t="str">
        <f t="shared" ca="1" si="42"/>
        <v>NO PROCEDE CITACION</v>
      </c>
      <c r="AQ209" s="36"/>
      <c r="AR209" s="43"/>
      <c r="AS209" s="37"/>
      <c r="AT209" s="36"/>
      <c r="AU209" s="37"/>
      <c r="AV209" s="36"/>
      <c r="AW209" s="36"/>
      <c r="AX209" s="37"/>
      <c r="AY209" s="140" t="str">
        <f>IF(AU209="","",WORKDAY(AU209,5,FESTIVOS_CO!A:A))</f>
        <v/>
      </c>
      <c r="AZ209" s="54" t="str">
        <f t="shared" ca="1" si="51"/>
        <v>NO PROCEDE</v>
      </c>
      <c r="BA209" s="55" t="str">
        <f>IF(AX209="","",WORKDAY(AX209,5,FESTIVOS_CO!A:A))</f>
        <v/>
      </c>
      <c r="BB209" s="39"/>
      <c r="BC209" s="40"/>
      <c r="BD209" s="40"/>
      <c r="BE209" s="56" t="str">
        <f t="shared" ca="1" si="40"/>
        <v>NO PROCEDE</v>
      </c>
      <c r="BF209" s="37"/>
      <c r="BG209" s="45"/>
      <c r="BH209" s="37"/>
      <c r="BI209" s="36"/>
      <c r="BJ209" s="37"/>
      <c r="BK209" s="36"/>
      <c r="BL209" s="36"/>
      <c r="BM209" s="53" t="str">
        <f>IF(BJ209="","",WORKDAY(BJ209,5,FESTIVOS_CO!A:A))</f>
        <v/>
      </c>
      <c r="BN209" s="57" t="str">
        <f t="shared" ca="1" si="48"/>
        <v>NO PROCEDE</v>
      </c>
      <c r="BO209" s="54" t="str">
        <f t="shared" ca="1" si="49"/>
        <v>NO PROCEDE AVISO</v>
      </c>
      <c r="BP209" s="37"/>
      <c r="BQ209" s="53" t="str">
        <f>IF(BP209="","",WORKDAY(BP209,5,FESTIVOS_CO!A:A))</f>
        <v/>
      </c>
      <c r="BR209" s="37"/>
      <c r="BS209" s="36" t="s">
        <v>99</v>
      </c>
      <c r="BT209" s="38" t="s">
        <v>228</v>
      </c>
      <c r="BU209" s="58">
        <f>VLOOKUP(BT209,Hoja2!$C:$D,2,0)</f>
        <v>10</v>
      </c>
      <c r="BV209" s="80">
        <f>IF(
AND(AO209="",BD209="",BQ209=""),
"EN PROCESO NOTIFICACION / COMUNICACION",
IF(
BT209="",
"NO APLICA",
IF(
BU209=60,
IF(AO209&lt;&gt;"",AO209,IF(BD209&lt;&gt;"",BD209,BQ209))+60,
WORKDAY(
IF(AO209&lt;&gt;"",AO209,IF(BD209&lt;&gt;"",BD209,BQ209)),
BU209,
FESTIVOS_CO!A:A
)
)
))</f>
        <v>46058</v>
      </c>
      <c r="BW209" s="44"/>
      <c r="BX209" s="53"/>
      <c r="BY209" s="45"/>
      <c r="BZ209" s="37"/>
      <c r="CA209" s="54" t="str">
        <f t="shared" si="50"/>
        <v>PENDIENTE EJECUTORIA</v>
      </c>
      <c r="CB209" s="59" t="str">
        <f t="shared" si="41"/>
        <v/>
      </c>
      <c r="CC209" s="36"/>
      <c r="CD209" s="40"/>
      <c r="CE209" s="46"/>
      <c r="CF209" s="40"/>
      <c r="CG209" s="40"/>
      <c r="CH209" s="40"/>
      <c r="CI209" s="36"/>
      <c r="CJ209" s="47"/>
      <c r="CK209" s="40"/>
      <c r="CL209" s="40"/>
      <c r="CM209" s="40"/>
      <c r="CN209" s="40"/>
    </row>
    <row r="210" spans="1:92" ht="28.5" hidden="1">
      <c r="A210" s="49" t="str">
        <f t="shared" ca="1" si="43"/>
        <v>PENDIENTE EJECUTORIA</v>
      </c>
      <c r="B210" s="58" t="s">
        <v>196</v>
      </c>
      <c r="C210" s="37"/>
      <c r="D210" s="37"/>
      <c r="E210" s="49" t="str">
        <f t="shared" si="44"/>
        <v>NOTIFICACIÓN ELECTRÓNICA</v>
      </c>
      <c r="F210" s="141">
        <f t="shared" si="45"/>
        <v>46044</v>
      </c>
      <c r="G210" s="49" t="str">
        <f t="shared" si="46"/>
        <v/>
      </c>
      <c r="H210" s="51" t="str">
        <f ca="1">IF(
L210="",
"",
IF(
NETWORKDAYS(L210,IF(M210&lt;&gt;"",M210,TODAY()),FESTIVOS_CO!A:A)&gt;2,
"VENCIDO",
IF(
NETWORKDAYS(L210,IF(M210&lt;&gt;"",M210,TODAY()),FESTIVOS_CO!A:A)=2,
"ALERTA",
"A TIEMPO"
)))</f>
        <v>A TIEMPO</v>
      </c>
      <c r="I210" s="40" t="s">
        <v>1110</v>
      </c>
      <c r="J210" s="36" t="s">
        <v>1147</v>
      </c>
      <c r="K210" s="37">
        <v>46042</v>
      </c>
      <c r="L210" s="50">
        <v>46043</v>
      </c>
      <c r="M210" s="37">
        <v>46043</v>
      </c>
      <c r="N210" s="52"/>
      <c r="O210" s="52"/>
      <c r="P210" s="36"/>
      <c r="Q210" s="36" t="s">
        <v>99</v>
      </c>
      <c r="R210" s="40"/>
      <c r="S210" s="36"/>
      <c r="T210" s="40"/>
      <c r="U210" s="62" t="s">
        <v>100</v>
      </c>
      <c r="V210" s="81" t="s">
        <v>1148</v>
      </c>
      <c r="W210" s="63">
        <v>45929</v>
      </c>
      <c r="X210" s="63"/>
      <c r="Y210" s="40">
        <v>830141219</v>
      </c>
      <c r="Z210" s="38" t="str">
        <f>IFERROR(VLOOKUP(Y210,DIRECTORIO!A:B,2,FALSE),"")</f>
        <v/>
      </c>
      <c r="AA210" s="62" t="s">
        <v>1149</v>
      </c>
      <c r="AB210" s="40" t="s">
        <v>268</v>
      </c>
      <c r="AC210" s="69" t="s">
        <v>1150</v>
      </c>
      <c r="AD210" s="102" t="s">
        <v>106</v>
      </c>
      <c r="AE210" s="40" t="s">
        <v>1151</v>
      </c>
      <c r="AF210" s="40" t="s">
        <v>108</v>
      </c>
      <c r="AG210" s="41" t="s">
        <v>109</v>
      </c>
      <c r="AH210" s="42"/>
      <c r="AI210" s="54" t="str">
        <f t="shared" ca="1" si="47"/>
        <v>NOTIFICACIÓN ELECTRÓNICA EFECTIVA</v>
      </c>
      <c r="AJ210" s="37" t="s">
        <v>99</v>
      </c>
      <c r="AK210" s="37">
        <v>46044</v>
      </c>
      <c r="AL210" s="37" t="s">
        <v>99</v>
      </c>
      <c r="AM210" s="53">
        <f>IF(AK210="","",WORKDAY(AK210,5,FESTIVOS_CO!A:A))</f>
        <v>46051</v>
      </c>
      <c r="AN210" s="37" t="s">
        <v>99</v>
      </c>
      <c r="AO210" s="37">
        <v>46044</v>
      </c>
      <c r="AP210" s="54" t="str">
        <f t="shared" ca="1" si="42"/>
        <v>NO PROCEDE CITACION</v>
      </c>
      <c r="AQ210" s="36"/>
      <c r="AR210" s="43"/>
      <c r="AS210" s="37"/>
      <c r="AT210" s="36"/>
      <c r="AU210" s="37"/>
      <c r="AV210" s="36"/>
      <c r="AW210" s="36"/>
      <c r="AX210" s="37"/>
      <c r="AY210" s="140" t="str">
        <f>IF(AU210="","",WORKDAY(AU210,5,FESTIVOS_CO!A:A))</f>
        <v/>
      </c>
      <c r="AZ210" s="54" t="str">
        <f t="shared" ca="1" si="51"/>
        <v>NO PROCEDE</v>
      </c>
      <c r="BA210" s="55" t="str">
        <f>IF(AX210="","",WORKDAY(AX210,5,FESTIVOS_CO!A:A))</f>
        <v/>
      </c>
      <c r="BB210" s="39"/>
      <c r="BC210" s="40"/>
      <c r="BD210" s="40"/>
      <c r="BE210" s="56" t="str">
        <f t="shared" ca="1" si="40"/>
        <v>NO PROCEDE</v>
      </c>
      <c r="BF210" s="37"/>
      <c r="BG210" s="45"/>
      <c r="BH210" s="37"/>
      <c r="BI210" s="36"/>
      <c r="BJ210" s="37"/>
      <c r="BK210" s="36"/>
      <c r="BL210" s="36"/>
      <c r="BM210" s="53" t="str">
        <f>IF(BJ210="","",WORKDAY(BJ210,5,FESTIVOS_CO!A:A))</f>
        <v/>
      </c>
      <c r="BN210" s="57" t="str">
        <f t="shared" ca="1" si="48"/>
        <v>NO PROCEDE</v>
      </c>
      <c r="BO210" s="54" t="str">
        <f t="shared" ca="1" si="49"/>
        <v>NO PROCEDE AVISO</v>
      </c>
      <c r="BP210" s="37"/>
      <c r="BQ210" s="53" t="str">
        <f>IF(BP210="","",WORKDAY(BP210,5,FESTIVOS_CO!A:A))</f>
        <v/>
      </c>
      <c r="BR210" s="37"/>
      <c r="BS210" s="36" t="s">
        <v>99</v>
      </c>
      <c r="BT210" s="38" t="s">
        <v>228</v>
      </c>
      <c r="BU210" s="58">
        <f>VLOOKUP(BT210,Hoja2!$C:$D,2,0)</f>
        <v>10</v>
      </c>
      <c r="BV210" s="80">
        <f>IF(
AND(AO210="",BD210="",BQ210=""),
"EN PROCESO NOTIFICACION / COMUNICACION",
IF(
BT210="",
"NO APLICA",
IF(
BU210=60,
IF(AO210&lt;&gt;"",AO210,IF(BD210&lt;&gt;"",BD210,BQ210))+60,
WORKDAY(
IF(AO210&lt;&gt;"",AO210,IF(BD210&lt;&gt;"",BD210,BQ210)),
BU210,
FESTIVOS_CO!A:A
)
)
))</f>
        <v>46058</v>
      </c>
      <c r="BW210" s="44"/>
      <c r="BX210" s="53"/>
      <c r="BY210" s="45"/>
      <c r="BZ210" s="37"/>
      <c r="CA210" s="54" t="str">
        <f t="shared" si="50"/>
        <v>PENDIENTE EJECUTORIA</v>
      </c>
      <c r="CB210" s="59" t="str">
        <f t="shared" si="41"/>
        <v/>
      </c>
      <c r="CC210" s="36"/>
      <c r="CD210" s="40"/>
      <c r="CE210" s="46"/>
      <c r="CF210" s="40"/>
      <c r="CG210" s="40"/>
      <c r="CH210" s="40"/>
      <c r="CI210" s="36"/>
      <c r="CJ210" s="47"/>
      <c r="CK210" s="40"/>
      <c r="CL210" s="40"/>
      <c r="CM210" s="40"/>
      <c r="CN210" s="40"/>
    </row>
    <row r="211" spans="1:92" ht="28.5" hidden="1">
      <c r="A211" s="49" t="str">
        <f t="shared" ca="1" si="43"/>
        <v>PENDIENTE EJECUTORIA</v>
      </c>
      <c r="B211" s="58" t="s">
        <v>196</v>
      </c>
      <c r="C211" s="37"/>
      <c r="D211" s="37"/>
      <c r="E211" s="49" t="str">
        <f t="shared" si="44"/>
        <v>NOTIFICACIÓN ELECTRÓNICA</v>
      </c>
      <c r="F211" s="141">
        <f t="shared" si="45"/>
        <v>46044</v>
      </c>
      <c r="G211" s="49" t="str">
        <f t="shared" si="46"/>
        <v/>
      </c>
      <c r="H211" s="51" t="str">
        <f ca="1">IF(
L211="",
"",
IF(
NETWORKDAYS(L211,IF(M211&lt;&gt;"",M211,TODAY()),FESTIVOS_CO!A:A)&gt;2,
"VENCIDO",
IF(
NETWORKDAYS(L211,IF(M211&lt;&gt;"",M211,TODAY()),FESTIVOS_CO!A:A)=2,
"ALERTA",
"A TIEMPO"
)))</f>
        <v>A TIEMPO</v>
      </c>
      <c r="I211" s="40" t="s">
        <v>1110</v>
      </c>
      <c r="J211" s="36" t="s">
        <v>1152</v>
      </c>
      <c r="K211" s="37">
        <v>46042</v>
      </c>
      <c r="L211" s="50">
        <v>46043</v>
      </c>
      <c r="M211" s="37">
        <v>46043</v>
      </c>
      <c r="N211" s="52"/>
      <c r="O211" s="52"/>
      <c r="P211" s="36"/>
      <c r="Q211" s="36" t="s">
        <v>99</v>
      </c>
      <c r="R211" s="40"/>
      <c r="S211" s="36"/>
      <c r="T211" s="40"/>
      <c r="U211" s="62" t="s">
        <v>100</v>
      </c>
      <c r="V211" s="81">
        <v>2025014906</v>
      </c>
      <c r="W211" s="63">
        <v>45929</v>
      </c>
      <c r="X211" s="63"/>
      <c r="Y211" s="40">
        <v>800042210</v>
      </c>
      <c r="Z211" s="38" t="str">
        <f>IFERROR(VLOOKUP(Y211,DIRECTORIO!A:B,2,FALSE),"")</f>
        <v/>
      </c>
      <c r="AA211" s="40" t="s">
        <v>1153</v>
      </c>
      <c r="AB211" s="40" t="s">
        <v>268</v>
      </c>
      <c r="AC211" s="69" t="s">
        <v>1154</v>
      </c>
      <c r="AD211" s="102" t="s">
        <v>106</v>
      </c>
      <c r="AE211" s="40" t="s">
        <v>1155</v>
      </c>
      <c r="AF211" s="40" t="s">
        <v>108</v>
      </c>
      <c r="AG211" s="41" t="s">
        <v>109</v>
      </c>
      <c r="AH211" s="42"/>
      <c r="AI211" s="54" t="str">
        <f t="shared" ca="1" si="47"/>
        <v>NOTIFICACIÓN ELECTRÓNICA EFECTIVA</v>
      </c>
      <c r="AJ211" s="37" t="s">
        <v>99</v>
      </c>
      <c r="AK211" s="37">
        <v>46044</v>
      </c>
      <c r="AL211" s="37" t="s">
        <v>99</v>
      </c>
      <c r="AM211" s="53">
        <f>IF(AK211="","",WORKDAY(AK211,5,FESTIVOS_CO!A:A))</f>
        <v>46051</v>
      </c>
      <c r="AN211" s="37" t="s">
        <v>99</v>
      </c>
      <c r="AO211" s="37">
        <v>46044</v>
      </c>
      <c r="AP211" s="54" t="str">
        <f t="shared" ca="1" si="42"/>
        <v>NO PROCEDE CITACION</v>
      </c>
      <c r="AQ211" s="36"/>
      <c r="AR211" s="43"/>
      <c r="AS211" s="37"/>
      <c r="AT211" s="36"/>
      <c r="AU211" s="37"/>
      <c r="AV211" s="36"/>
      <c r="AW211" s="36"/>
      <c r="AX211" s="37"/>
      <c r="AY211" s="140" t="str">
        <f>IF(AU211="","",WORKDAY(AU211,5,FESTIVOS_CO!A:A))</f>
        <v/>
      </c>
      <c r="AZ211" s="54" t="str">
        <f t="shared" ca="1" si="51"/>
        <v>NO PROCEDE</v>
      </c>
      <c r="BA211" s="55" t="str">
        <f>IF(AX211="","",WORKDAY(AX211,5,FESTIVOS_CO!A:A))</f>
        <v/>
      </c>
      <c r="BB211" s="39"/>
      <c r="BC211" s="40"/>
      <c r="BD211" s="40"/>
      <c r="BE211" s="56" t="str">
        <f t="shared" ca="1" si="40"/>
        <v>NO PROCEDE</v>
      </c>
      <c r="BF211" s="37"/>
      <c r="BG211" s="45"/>
      <c r="BH211" s="37"/>
      <c r="BI211" s="36"/>
      <c r="BJ211" s="37"/>
      <c r="BK211" s="36"/>
      <c r="BL211" s="36"/>
      <c r="BM211" s="53" t="str">
        <f>IF(BJ211="","",WORKDAY(BJ211,5,FESTIVOS_CO!A:A))</f>
        <v/>
      </c>
      <c r="BN211" s="57" t="str">
        <f t="shared" ca="1" si="48"/>
        <v>NO PROCEDE</v>
      </c>
      <c r="BO211" s="54" t="str">
        <f t="shared" ca="1" si="49"/>
        <v>NO PROCEDE AVISO</v>
      </c>
      <c r="BP211" s="37"/>
      <c r="BQ211" s="53" t="str">
        <f>IF(BP211="","",WORKDAY(BP211,5,FESTIVOS_CO!A:A))</f>
        <v/>
      </c>
      <c r="BR211" s="37"/>
      <c r="BS211" s="36" t="s">
        <v>99</v>
      </c>
      <c r="BT211" s="38" t="s">
        <v>228</v>
      </c>
      <c r="BU211" s="58">
        <f>VLOOKUP(BT211,Hoja2!$C:$D,2,0)</f>
        <v>10</v>
      </c>
      <c r="BV211" s="80">
        <f>IF(
AND(AO211="",BD211="",BQ211=""),
"EN PROCESO NOTIFICACION / COMUNICACION",
IF(
BT211="",
"NO APLICA",
IF(
BU211=60,
IF(AO211&lt;&gt;"",AO211,IF(BD211&lt;&gt;"",BD211,BQ211))+60,
WORKDAY(
IF(AO211&lt;&gt;"",AO211,IF(BD211&lt;&gt;"",BD211,BQ211)),
BU211,
FESTIVOS_CO!A:A
)
)
))</f>
        <v>46058</v>
      </c>
      <c r="BW211" s="44"/>
      <c r="BX211" s="53"/>
      <c r="BY211" s="45"/>
      <c r="BZ211" s="37"/>
      <c r="CA211" s="54" t="str">
        <f t="shared" si="50"/>
        <v>PENDIENTE EJECUTORIA</v>
      </c>
      <c r="CB211" s="59" t="str">
        <f t="shared" si="41"/>
        <v/>
      </c>
      <c r="CC211" s="36"/>
      <c r="CD211" s="40"/>
      <c r="CE211" s="46"/>
      <c r="CF211" s="40"/>
      <c r="CG211" s="40"/>
      <c r="CH211" s="40"/>
      <c r="CI211" s="36"/>
      <c r="CJ211" s="47"/>
      <c r="CK211" s="40"/>
      <c r="CL211" s="40"/>
      <c r="CM211" s="40"/>
      <c r="CN211" s="40"/>
    </row>
    <row r="212" spans="1:92" ht="28.5" hidden="1">
      <c r="A212" s="49" t="str">
        <f t="shared" ca="1" si="43"/>
        <v>PENDIENTE EJECUTORIA</v>
      </c>
      <c r="B212" s="58" t="s">
        <v>196</v>
      </c>
      <c r="C212" s="37"/>
      <c r="D212" s="37"/>
      <c r="E212" s="49" t="str">
        <f t="shared" si="44"/>
        <v>NOTIFICACIÓN ELECTRÓNICA</v>
      </c>
      <c r="F212" s="141">
        <f t="shared" si="45"/>
        <v>46044</v>
      </c>
      <c r="G212" s="49" t="str">
        <f t="shared" si="46"/>
        <v/>
      </c>
      <c r="H212" s="51" t="str">
        <f ca="1">IF(
L212="",
"",
IF(
NETWORKDAYS(L212,IF(M212&lt;&gt;"",M212,TODAY()),FESTIVOS_CO!A:A)&gt;2,
"VENCIDO",
IF(
NETWORKDAYS(L212,IF(M212&lt;&gt;"",M212,TODAY()),FESTIVOS_CO!A:A)=2,
"ALERTA",
"A TIEMPO"
)))</f>
        <v>A TIEMPO</v>
      </c>
      <c r="I212" s="40" t="s">
        <v>1110</v>
      </c>
      <c r="J212" s="36" t="s">
        <v>1156</v>
      </c>
      <c r="K212" s="37">
        <v>46042</v>
      </c>
      <c r="L212" s="50">
        <v>46043</v>
      </c>
      <c r="M212" s="37">
        <v>46043</v>
      </c>
      <c r="N212" s="52"/>
      <c r="O212" s="52"/>
      <c r="P212" s="36"/>
      <c r="Q212" s="36" t="s">
        <v>99</v>
      </c>
      <c r="R212" s="40"/>
      <c r="S212" s="36"/>
      <c r="T212" s="40"/>
      <c r="U212" s="62" t="s">
        <v>100</v>
      </c>
      <c r="V212" s="81" t="s">
        <v>1157</v>
      </c>
      <c r="W212" s="63">
        <v>45929</v>
      </c>
      <c r="X212" s="63"/>
      <c r="Y212" s="40">
        <v>800042210</v>
      </c>
      <c r="Z212" s="38" t="str">
        <f>IFERROR(VLOOKUP(Y212,DIRECTORIO!A:B,2,FALSE),"")</f>
        <v/>
      </c>
      <c r="AA212" s="40" t="s">
        <v>1153</v>
      </c>
      <c r="AB212" s="40" t="s">
        <v>268</v>
      </c>
      <c r="AC212" s="69" t="s">
        <v>1154</v>
      </c>
      <c r="AD212" s="102" t="s">
        <v>106</v>
      </c>
      <c r="AE212" s="40" t="s">
        <v>1158</v>
      </c>
      <c r="AF212" s="40" t="s">
        <v>108</v>
      </c>
      <c r="AG212" s="41" t="s">
        <v>109</v>
      </c>
      <c r="AH212" s="42"/>
      <c r="AI212" s="54" t="str">
        <f t="shared" ca="1" si="47"/>
        <v>NOTIFICACIÓN ELECTRÓNICA EFECTIVA</v>
      </c>
      <c r="AJ212" s="37" t="s">
        <v>99</v>
      </c>
      <c r="AK212" s="37">
        <v>46044</v>
      </c>
      <c r="AL212" s="37" t="s">
        <v>99</v>
      </c>
      <c r="AM212" s="53">
        <f>IF(AK212="","",WORKDAY(AK212,5,FESTIVOS_CO!A:A))</f>
        <v>46051</v>
      </c>
      <c r="AN212" s="37" t="s">
        <v>99</v>
      </c>
      <c r="AO212" s="37">
        <v>46044</v>
      </c>
      <c r="AP212" s="54" t="str">
        <f t="shared" ca="1" si="42"/>
        <v>NO PROCEDE CITACION</v>
      </c>
      <c r="AQ212" s="36"/>
      <c r="AR212" s="43"/>
      <c r="AS212" s="37"/>
      <c r="AT212" s="36"/>
      <c r="AU212" s="37"/>
      <c r="AV212" s="36"/>
      <c r="AW212" s="36"/>
      <c r="AX212" s="37"/>
      <c r="AY212" s="140" t="str">
        <f>IF(AU212="","",WORKDAY(AU212,5,FESTIVOS_CO!A:A))</f>
        <v/>
      </c>
      <c r="AZ212" s="54" t="str">
        <f t="shared" ca="1" si="51"/>
        <v>NO PROCEDE</v>
      </c>
      <c r="BA212" s="55" t="str">
        <f>IF(AX212="","",WORKDAY(AX212,5,FESTIVOS_CO!A:A))</f>
        <v/>
      </c>
      <c r="BB212" s="39"/>
      <c r="BC212" s="40"/>
      <c r="BD212" s="40"/>
      <c r="BE212" s="56" t="str">
        <f t="shared" ca="1" si="40"/>
        <v>NO PROCEDE</v>
      </c>
      <c r="BF212" s="37"/>
      <c r="BG212" s="45"/>
      <c r="BH212" s="37"/>
      <c r="BI212" s="36"/>
      <c r="BJ212" s="37"/>
      <c r="BK212" s="36"/>
      <c r="BL212" s="36"/>
      <c r="BM212" s="53" t="str">
        <f>IF(BJ212="","",WORKDAY(BJ212,5,FESTIVOS_CO!A:A))</f>
        <v/>
      </c>
      <c r="BN212" s="57" t="str">
        <f t="shared" ca="1" si="48"/>
        <v>NO PROCEDE</v>
      </c>
      <c r="BO212" s="54" t="str">
        <f t="shared" ca="1" si="49"/>
        <v>NO PROCEDE AVISO</v>
      </c>
      <c r="BP212" s="37"/>
      <c r="BQ212" s="53" t="str">
        <f>IF(BP212="","",WORKDAY(BP212,5,FESTIVOS_CO!A:A))</f>
        <v/>
      </c>
      <c r="BR212" s="37"/>
      <c r="BS212" s="36" t="s">
        <v>99</v>
      </c>
      <c r="BT212" s="38" t="s">
        <v>228</v>
      </c>
      <c r="BU212" s="58">
        <f>VLOOKUP(BT212,Hoja2!$C:$D,2,0)</f>
        <v>10</v>
      </c>
      <c r="BV212" s="80">
        <f>IF(
AND(AO212="",BD212="",BQ212=""),
"EN PROCESO NOTIFICACION / COMUNICACION",
IF(
BT212="",
"NO APLICA",
IF(
BU212=60,
IF(AO212&lt;&gt;"",AO212,IF(BD212&lt;&gt;"",BD212,BQ212))+60,
WORKDAY(
IF(AO212&lt;&gt;"",AO212,IF(BD212&lt;&gt;"",BD212,BQ212)),
BU212,
FESTIVOS_CO!A:A
)
)
))</f>
        <v>46058</v>
      </c>
      <c r="BW212" s="44"/>
      <c r="BX212" s="53"/>
      <c r="BY212" s="45"/>
      <c r="BZ212" s="37"/>
      <c r="CA212" s="54" t="str">
        <f t="shared" si="50"/>
        <v>PENDIENTE EJECUTORIA</v>
      </c>
      <c r="CB212" s="59" t="str">
        <f t="shared" si="41"/>
        <v/>
      </c>
      <c r="CC212" s="36"/>
      <c r="CD212" s="40"/>
      <c r="CE212" s="46"/>
      <c r="CF212" s="40"/>
      <c r="CG212" s="40"/>
      <c r="CH212" s="40"/>
      <c r="CI212" s="36"/>
      <c r="CJ212" s="47"/>
      <c r="CK212" s="40"/>
      <c r="CL212" s="40"/>
      <c r="CM212" s="40"/>
      <c r="CN212" s="40"/>
    </row>
    <row r="213" spans="1:92" ht="28.5" hidden="1">
      <c r="A213" s="49" t="str">
        <f t="shared" ca="1" si="43"/>
        <v>PENDIENTE EJECUTORIA</v>
      </c>
      <c r="B213" s="58" t="s">
        <v>196</v>
      </c>
      <c r="C213" s="37"/>
      <c r="D213" s="37"/>
      <c r="E213" s="49" t="str">
        <f t="shared" si="44"/>
        <v>NOTIFICACIÓN ELECTRÓNICA</v>
      </c>
      <c r="F213" s="141">
        <f t="shared" si="45"/>
        <v>46044</v>
      </c>
      <c r="G213" s="49" t="str">
        <f t="shared" si="46"/>
        <v/>
      </c>
      <c r="H213" s="51" t="str">
        <f ca="1">IF(
L213="",
"",
IF(
NETWORKDAYS(L213,IF(M213&lt;&gt;"",M213,TODAY()),FESTIVOS_CO!A:A)&gt;2,
"VENCIDO",
IF(
NETWORKDAYS(L213,IF(M213&lt;&gt;"",M213,TODAY()),FESTIVOS_CO!A:A)=2,
"ALERTA",
"A TIEMPO"
)))</f>
        <v>A TIEMPO</v>
      </c>
      <c r="I213" s="40" t="s">
        <v>1110</v>
      </c>
      <c r="J213" s="36" t="s">
        <v>1159</v>
      </c>
      <c r="K213" s="37">
        <v>46042</v>
      </c>
      <c r="L213" s="50">
        <v>46043</v>
      </c>
      <c r="M213" s="37">
        <v>46043</v>
      </c>
      <c r="N213" s="52"/>
      <c r="O213" s="52"/>
      <c r="P213" s="36"/>
      <c r="Q213" s="36" t="s">
        <v>99</v>
      </c>
      <c r="R213" s="40"/>
      <c r="S213" s="36"/>
      <c r="T213" s="40"/>
      <c r="U213" s="62" t="s">
        <v>100</v>
      </c>
      <c r="V213" s="81" t="s">
        <v>1160</v>
      </c>
      <c r="W213" s="63">
        <v>45929</v>
      </c>
      <c r="X213" s="63"/>
      <c r="Y213" s="40">
        <v>800042210</v>
      </c>
      <c r="Z213" s="38" t="str">
        <f>IFERROR(VLOOKUP(Y213,DIRECTORIO!A:B,2,FALSE),"")</f>
        <v/>
      </c>
      <c r="AA213" s="40" t="s">
        <v>1153</v>
      </c>
      <c r="AB213" s="40" t="s">
        <v>268</v>
      </c>
      <c r="AC213" s="69" t="s">
        <v>1154</v>
      </c>
      <c r="AD213" s="102" t="s">
        <v>106</v>
      </c>
      <c r="AE213" s="40"/>
      <c r="AF213" s="40"/>
      <c r="AG213" s="41" t="s">
        <v>109</v>
      </c>
      <c r="AH213" s="42"/>
      <c r="AI213" s="54" t="str">
        <f t="shared" ca="1" si="47"/>
        <v>NOTIFICACIÓN ELECTRÓNICA EFECTIVA</v>
      </c>
      <c r="AJ213" s="37" t="s">
        <v>99</v>
      </c>
      <c r="AK213" s="37">
        <v>46044</v>
      </c>
      <c r="AL213" s="37" t="s">
        <v>99</v>
      </c>
      <c r="AM213" s="53">
        <f>IF(AK213="","",WORKDAY(AK213,5,FESTIVOS_CO!A:A))</f>
        <v>46051</v>
      </c>
      <c r="AN213" s="37" t="s">
        <v>99</v>
      </c>
      <c r="AO213" s="37">
        <v>46044</v>
      </c>
      <c r="AP213" s="54" t="str">
        <f t="shared" ca="1" si="42"/>
        <v>NO PROCEDE CITACION</v>
      </c>
      <c r="AQ213" s="36"/>
      <c r="AR213" s="43"/>
      <c r="AS213" s="37"/>
      <c r="AT213" s="36"/>
      <c r="AU213" s="37"/>
      <c r="AV213" s="36"/>
      <c r="AW213" s="36"/>
      <c r="AX213" s="37"/>
      <c r="AY213" s="140" t="str">
        <f>IF(AU213="","",WORKDAY(AU213,5,FESTIVOS_CO!A:A))</f>
        <v/>
      </c>
      <c r="AZ213" s="54" t="str">
        <f t="shared" ca="1" si="51"/>
        <v>NO PROCEDE</v>
      </c>
      <c r="BA213" s="55" t="str">
        <f>IF(AX213="","",WORKDAY(AX213,5,FESTIVOS_CO!A:A))</f>
        <v/>
      </c>
      <c r="BB213" s="39"/>
      <c r="BC213" s="40"/>
      <c r="BD213" s="40"/>
      <c r="BE213" s="56" t="str">
        <f t="shared" ca="1" si="40"/>
        <v>NO PROCEDE</v>
      </c>
      <c r="BF213" s="37"/>
      <c r="BG213" s="45"/>
      <c r="BH213" s="37"/>
      <c r="BI213" s="36"/>
      <c r="BJ213" s="37"/>
      <c r="BK213" s="36"/>
      <c r="BL213" s="36"/>
      <c r="BM213" s="53" t="str">
        <f>IF(BJ213="","",WORKDAY(BJ213,5,FESTIVOS_CO!A:A))</f>
        <v/>
      </c>
      <c r="BN213" s="57" t="str">
        <f t="shared" ca="1" si="48"/>
        <v>NO PROCEDE</v>
      </c>
      <c r="BO213" s="54" t="str">
        <f t="shared" ca="1" si="49"/>
        <v>NO PROCEDE AVISO</v>
      </c>
      <c r="BP213" s="37"/>
      <c r="BQ213" s="53" t="str">
        <f>IF(BP213="","",WORKDAY(BP213,5,FESTIVOS_CO!A:A))</f>
        <v/>
      </c>
      <c r="BR213" s="37"/>
      <c r="BS213" s="36" t="s">
        <v>99</v>
      </c>
      <c r="BT213" s="38" t="s">
        <v>228</v>
      </c>
      <c r="BU213" s="58">
        <f>VLOOKUP(BT213,Hoja2!$C:$D,2,0)</f>
        <v>10</v>
      </c>
      <c r="BV213" s="80">
        <f>IF(
AND(AO213="",BD213="",BQ213=""),
"EN PROCESO NOTIFICACION / COMUNICACION",
IF(
BT213="",
"NO APLICA",
IF(
BU213=60,
IF(AO213&lt;&gt;"",AO213,IF(BD213&lt;&gt;"",BD213,BQ213))+60,
WORKDAY(
IF(AO213&lt;&gt;"",AO213,IF(BD213&lt;&gt;"",BD213,BQ213)),
BU213,
FESTIVOS_CO!A:A
)
)
))</f>
        <v>46058</v>
      </c>
      <c r="BW213" s="44"/>
      <c r="BX213" s="53"/>
      <c r="BY213" s="45"/>
      <c r="BZ213" s="37"/>
      <c r="CA213" s="54" t="str">
        <f t="shared" si="50"/>
        <v>PENDIENTE EJECUTORIA</v>
      </c>
      <c r="CB213" s="59" t="str">
        <f t="shared" si="41"/>
        <v/>
      </c>
      <c r="CC213" s="36"/>
      <c r="CD213" s="40"/>
      <c r="CE213" s="46"/>
      <c r="CF213" s="40"/>
      <c r="CG213" s="40"/>
      <c r="CH213" s="40"/>
      <c r="CI213" s="36"/>
      <c r="CJ213" s="47"/>
      <c r="CK213" s="40"/>
      <c r="CL213" s="40"/>
      <c r="CM213" s="40"/>
      <c r="CN213" s="40"/>
    </row>
    <row r="214" spans="1:92" ht="30" hidden="1">
      <c r="A214" s="49" t="str">
        <f t="shared" ca="1" si="43"/>
        <v>PENDIENTE EJECUTORIA</v>
      </c>
      <c r="B214" s="58" t="s">
        <v>485</v>
      </c>
      <c r="C214" s="37"/>
      <c r="D214" s="37"/>
      <c r="E214" s="49" t="str">
        <f t="shared" si="44"/>
        <v>NOTIFICACIÓN ELECTRÓNICA</v>
      </c>
      <c r="F214" s="141">
        <f t="shared" si="45"/>
        <v>46043</v>
      </c>
      <c r="G214" s="49" t="str">
        <f t="shared" si="46"/>
        <v/>
      </c>
      <c r="H214" s="51" t="str">
        <f ca="1">IF(
L214="",
"",
IF(
NETWORKDAYS(L214,IF(M214&lt;&gt;"",M214,TODAY()),FESTIVOS_CO!A:A)&gt;2,
"VENCIDO",
IF(
NETWORKDAYS(L214,IF(M214&lt;&gt;"",M214,TODAY()),FESTIVOS_CO!A:A)=2,
"ALERTA",
"A TIEMPO"
)))</f>
        <v>A TIEMPO</v>
      </c>
      <c r="I214" s="62" t="s">
        <v>1161</v>
      </c>
      <c r="J214" s="36" t="s">
        <v>1162</v>
      </c>
      <c r="K214" s="37">
        <v>46042</v>
      </c>
      <c r="L214" s="50">
        <v>46043</v>
      </c>
      <c r="M214" s="37">
        <v>46043</v>
      </c>
      <c r="N214" s="52"/>
      <c r="O214" s="52"/>
      <c r="P214" s="36"/>
      <c r="Q214" s="36" t="s">
        <v>99</v>
      </c>
      <c r="R214" s="40"/>
      <c r="S214" s="36"/>
      <c r="T214" s="40"/>
      <c r="U214" s="62" t="s">
        <v>100</v>
      </c>
      <c r="V214" s="81" t="s">
        <v>1163</v>
      </c>
      <c r="W214" s="63">
        <v>45926</v>
      </c>
      <c r="X214" s="63"/>
      <c r="Y214" s="40">
        <v>830141219</v>
      </c>
      <c r="Z214" s="38" t="s">
        <v>1164</v>
      </c>
      <c r="AA214" s="111" t="s">
        <v>1149</v>
      </c>
      <c r="AB214" s="40" t="s">
        <v>1165</v>
      </c>
      <c r="AC214" s="112" t="s">
        <v>1166</v>
      </c>
      <c r="AD214" s="102" t="s">
        <v>106</v>
      </c>
      <c r="AE214" s="40" t="s">
        <v>1167</v>
      </c>
      <c r="AF214" s="40" t="s">
        <v>108</v>
      </c>
      <c r="AG214" s="41" t="s">
        <v>109</v>
      </c>
      <c r="AH214" s="42"/>
      <c r="AI214" s="54" t="str">
        <f t="shared" ca="1" si="47"/>
        <v>NOTIFICACIÓN ELECTRÓNICA EFECTIVA</v>
      </c>
      <c r="AJ214" s="37" t="s">
        <v>99</v>
      </c>
      <c r="AK214" s="37">
        <v>46043</v>
      </c>
      <c r="AL214" s="37" t="s">
        <v>99</v>
      </c>
      <c r="AM214" s="53">
        <f>IF(AK214="","",WORKDAY(AK214,5,FESTIVOS_CO!A:A))</f>
        <v>46050</v>
      </c>
      <c r="AN214" s="37" t="s">
        <v>99</v>
      </c>
      <c r="AO214" s="37">
        <v>46043</v>
      </c>
      <c r="AP214" s="54" t="str">
        <f t="shared" ca="1" si="42"/>
        <v>NO PROCEDE CITACION</v>
      </c>
      <c r="AQ214" s="36"/>
      <c r="AR214" s="43"/>
      <c r="AS214" s="37"/>
      <c r="AT214" s="36"/>
      <c r="AU214" s="37"/>
      <c r="AV214" s="36"/>
      <c r="AW214" s="36"/>
      <c r="AX214" s="37"/>
      <c r="AY214" s="140" t="str">
        <f>IF(AU214="","",WORKDAY(AU214,5,FESTIVOS_CO!A:A))</f>
        <v/>
      </c>
      <c r="AZ214" s="54" t="str">
        <f t="shared" ca="1" si="51"/>
        <v>NO PROCEDE</v>
      </c>
      <c r="BA214" s="55" t="str">
        <f>IF(AX214="","",WORKDAY(AX214,5,FESTIVOS_CO!A:A))</f>
        <v/>
      </c>
      <c r="BB214" s="39"/>
      <c r="BC214" s="40"/>
      <c r="BD214" s="40"/>
      <c r="BE214" s="56" t="str">
        <f t="shared" ca="1" si="40"/>
        <v>NO PROCEDE</v>
      </c>
      <c r="BF214" s="37"/>
      <c r="BG214" s="45"/>
      <c r="BH214" s="37"/>
      <c r="BI214" s="36"/>
      <c r="BJ214" s="37"/>
      <c r="BK214" s="36"/>
      <c r="BL214" s="36"/>
      <c r="BM214" s="53" t="str">
        <f>IF(BJ214="","",WORKDAY(BJ214,5,FESTIVOS_CO!A:A))</f>
        <v/>
      </c>
      <c r="BN214" s="57" t="str">
        <f t="shared" ca="1" si="48"/>
        <v>NO PROCEDE</v>
      </c>
      <c r="BO214" s="54" t="str">
        <f t="shared" ca="1" si="49"/>
        <v>NO PROCEDE AVISO</v>
      </c>
      <c r="BP214" s="37"/>
      <c r="BQ214" s="53" t="str">
        <f>IF(BP214="","",WORKDAY(BP214,5,FESTIVOS_CO!A:A))</f>
        <v/>
      </c>
      <c r="BR214" s="37"/>
      <c r="BS214" s="36" t="s">
        <v>99</v>
      </c>
      <c r="BT214" s="38" t="s">
        <v>228</v>
      </c>
      <c r="BU214" s="58">
        <f>VLOOKUP(BT214,Hoja2!$C:$D,2,0)</f>
        <v>10</v>
      </c>
      <c r="BV214" s="80">
        <f>IF(
AND(AO214="",BD214="",BQ214=""),
"EN PROCESO NOTIFICACION / COMUNICACION",
IF(
BT214="",
"NO APLICA",
IF(
BU214=60,
IF(AO214&lt;&gt;"",AO214,IF(BD214&lt;&gt;"",BD214,BQ214))+60,
WORKDAY(
IF(AO214&lt;&gt;"",AO214,IF(BD214&lt;&gt;"",BD214,BQ214)),
BU214,
FESTIVOS_CO!A:A
)
)
))</f>
        <v>46057</v>
      </c>
      <c r="BW214" s="44"/>
      <c r="BX214" s="53"/>
      <c r="BY214" s="45"/>
      <c r="BZ214" s="37"/>
      <c r="CA214" s="54" t="str">
        <f t="shared" si="50"/>
        <v>PENDIENTE EJECUTORIA</v>
      </c>
      <c r="CB214" s="59" t="str">
        <f t="shared" si="41"/>
        <v/>
      </c>
      <c r="CC214" s="36"/>
      <c r="CD214" s="40"/>
      <c r="CE214" s="46"/>
      <c r="CF214" s="40"/>
      <c r="CG214" s="40"/>
      <c r="CH214" s="40"/>
      <c r="CI214" s="36"/>
      <c r="CJ214" s="47"/>
      <c r="CK214" s="40"/>
      <c r="CL214" s="40"/>
      <c r="CM214" s="40"/>
      <c r="CN214" s="40"/>
    </row>
    <row r="215" spans="1:92" ht="28.5" hidden="1">
      <c r="A215" s="49" t="str">
        <f t="shared" ca="1" si="43"/>
        <v>PENDIENTE EJECUTORIA</v>
      </c>
      <c r="B215" s="58" t="s">
        <v>196</v>
      </c>
      <c r="C215" s="37"/>
      <c r="D215" s="37"/>
      <c r="E215" s="49" t="str">
        <f t="shared" si="44"/>
        <v>NOTIFICACIÓN ELECTRÓNICA</v>
      </c>
      <c r="F215" s="141">
        <f t="shared" si="45"/>
        <v>46043</v>
      </c>
      <c r="G215" s="49" t="str">
        <f t="shared" si="46"/>
        <v/>
      </c>
      <c r="H215" s="51" t="str">
        <f ca="1">IF(
L215="",
"",
IF(
NETWORKDAYS(L215,IF(M215&lt;&gt;"",M215,TODAY()),FESTIVOS_CO!A:A)&gt;2,
"VENCIDO",
IF(
NETWORKDAYS(L215,IF(M215&lt;&gt;"",M215,TODAY()),FESTIVOS_CO!A:A)=2,
"ALERTA",
"A TIEMPO"
)))</f>
        <v>A TIEMPO</v>
      </c>
      <c r="I215" s="40" t="s">
        <v>722</v>
      </c>
      <c r="J215" s="90" t="s">
        <v>1168</v>
      </c>
      <c r="K215" s="37">
        <v>46043</v>
      </c>
      <c r="L215" s="50">
        <v>46043</v>
      </c>
      <c r="M215" s="37">
        <v>46043</v>
      </c>
      <c r="N215" s="52"/>
      <c r="O215" s="52"/>
      <c r="P215" s="36"/>
      <c r="Q215" s="36" t="s">
        <v>99</v>
      </c>
      <c r="R215" s="40"/>
      <c r="S215" s="36"/>
      <c r="T215" s="40"/>
      <c r="U215" s="62" t="s">
        <v>100</v>
      </c>
      <c r="V215" s="81">
        <v>2025010320</v>
      </c>
      <c r="W215" s="63">
        <v>45862</v>
      </c>
      <c r="X215" s="63"/>
      <c r="Y215" s="40">
        <v>900040955</v>
      </c>
      <c r="Z215" s="38" t="str">
        <f>IFERROR(VLOOKUP(Y215,DIRECTORIO!A:B,2,FALSE),"")</f>
        <v/>
      </c>
      <c r="AA215" s="40" t="s">
        <v>1169</v>
      </c>
      <c r="AB215" s="40" t="s">
        <v>268</v>
      </c>
      <c r="AC215" s="71" t="s">
        <v>562</v>
      </c>
      <c r="AD215" s="102" t="s">
        <v>550</v>
      </c>
      <c r="AE215" s="40" t="s">
        <v>1170</v>
      </c>
      <c r="AF215" s="40" t="s">
        <v>108</v>
      </c>
      <c r="AG215" s="41" t="s">
        <v>109</v>
      </c>
      <c r="AH215" s="42"/>
      <c r="AI215" s="54" t="str">
        <f t="shared" ca="1" si="47"/>
        <v>NOTIFICACIÓN ELECTRÓNICA EFECTIVA</v>
      </c>
      <c r="AJ215" s="37" t="s">
        <v>99</v>
      </c>
      <c r="AK215" s="37">
        <v>46043</v>
      </c>
      <c r="AL215" s="37" t="s">
        <v>99</v>
      </c>
      <c r="AM215" s="53">
        <f>IF(AK215="","",WORKDAY(AK215,5,FESTIVOS_CO!A:A))</f>
        <v>46050</v>
      </c>
      <c r="AN215" s="37" t="s">
        <v>99</v>
      </c>
      <c r="AO215" s="37">
        <v>46043</v>
      </c>
      <c r="AP215" s="54" t="str">
        <f t="shared" ca="1" si="42"/>
        <v>NO PROCEDE CITACION</v>
      </c>
      <c r="AQ215" s="36"/>
      <c r="AR215" s="43"/>
      <c r="AS215" s="37"/>
      <c r="AT215" s="36"/>
      <c r="AU215" s="37"/>
      <c r="AV215" s="36"/>
      <c r="AW215" s="36"/>
      <c r="AX215" s="37"/>
      <c r="AY215" s="140" t="str">
        <f>IF(AU215="","",WORKDAY(AU215,5,FESTIVOS_CO!A:A))</f>
        <v/>
      </c>
      <c r="AZ215" s="54" t="str">
        <f t="shared" ca="1" si="51"/>
        <v>NO PROCEDE</v>
      </c>
      <c r="BA215" s="55" t="str">
        <f>IF(AX215="","",WORKDAY(AX215,5,FESTIVOS_CO!A:A))</f>
        <v/>
      </c>
      <c r="BB215" s="39"/>
      <c r="BC215" s="40"/>
      <c r="BD215" s="40"/>
      <c r="BE215" s="56" t="str">
        <f t="shared" ca="1" si="40"/>
        <v>NO PROCEDE</v>
      </c>
      <c r="BF215" s="37"/>
      <c r="BG215" s="45"/>
      <c r="BH215" s="37"/>
      <c r="BI215" s="36"/>
      <c r="BJ215" s="37"/>
      <c r="BK215" s="36"/>
      <c r="BL215" s="36"/>
      <c r="BM215" s="53" t="str">
        <f>IF(BJ215="","",WORKDAY(BJ215,5,FESTIVOS_CO!A:A))</f>
        <v/>
      </c>
      <c r="BN215" s="57" t="str">
        <f t="shared" ca="1" si="48"/>
        <v>NO PROCEDE</v>
      </c>
      <c r="BO215" s="54" t="str">
        <f t="shared" ca="1" si="49"/>
        <v>NO PROCEDE AVISO</v>
      </c>
      <c r="BP215" s="37"/>
      <c r="BQ215" s="53" t="str">
        <f>IF(BP215="","",WORKDAY(BP215,5,FESTIVOS_CO!A:A))</f>
        <v/>
      </c>
      <c r="BR215" s="37"/>
      <c r="BS215" s="36" t="s">
        <v>99</v>
      </c>
      <c r="BT215" s="38" t="s">
        <v>228</v>
      </c>
      <c r="BU215" s="58">
        <f>VLOOKUP(BT215,Hoja2!$C:$D,2,0)</f>
        <v>10</v>
      </c>
      <c r="BV215" s="80">
        <f>IF(
AND(AO215="",BD215="",BQ215=""),
"EN PROCESO NOTIFICACION / COMUNICACION",
IF(
BT215="",
"NO APLICA",
IF(
BU215=60,
IF(AO215&lt;&gt;"",AO215,IF(BD215&lt;&gt;"",BD215,BQ215))+60,
WORKDAY(
IF(AO215&lt;&gt;"",AO215,IF(BD215&lt;&gt;"",BD215,BQ215)),
BU215,
FESTIVOS_CO!A:A
)
)
))</f>
        <v>46057</v>
      </c>
      <c r="BW215" s="44"/>
      <c r="BX215" s="53"/>
      <c r="BY215" s="45"/>
      <c r="BZ215" s="37"/>
      <c r="CA215" s="54" t="str">
        <f t="shared" si="50"/>
        <v>PENDIENTE EJECUTORIA</v>
      </c>
      <c r="CB215" s="59" t="str">
        <f t="shared" si="41"/>
        <v/>
      </c>
      <c r="CC215" s="36"/>
      <c r="CD215" s="40"/>
      <c r="CE215" s="46"/>
      <c r="CF215" s="40"/>
      <c r="CG215" s="40"/>
      <c r="CH215" s="40"/>
      <c r="CI215" s="36"/>
      <c r="CJ215" s="47"/>
      <c r="CK215" s="40"/>
      <c r="CL215" s="40"/>
      <c r="CM215" s="40"/>
      <c r="CN215" s="40"/>
    </row>
    <row r="216" spans="1:92" ht="28.5" hidden="1">
      <c r="A216" s="49" t="str">
        <f t="shared" ca="1" si="43"/>
        <v>PENDIENTE EJECUTORIA</v>
      </c>
      <c r="B216" s="58" t="s">
        <v>196</v>
      </c>
      <c r="C216" s="37"/>
      <c r="D216" s="37"/>
      <c r="E216" s="49" t="str">
        <f t="shared" si="44"/>
        <v>NOTIFICACIÓN ELECTRÓNICA</v>
      </c>
      <c r="F216" s="141">
        <f t="shared" si="45"/>
        <v>46043</v>
      </c>
      <c r="G216" s="49" t="str">
        <f t="shared" si="46"/>
        <v/>
      </c>
      <c r="H216" s="51" t="str">
        <f ca="1">IF(
L216="",
"",
IF(
NETWORKDAYS(L216,IF(M216&lt;&gt;"",M216,TODAY()),FESTIVOS_CO!A:A)&gt;2,
"VENCIDO",
IF(
NETWORKDAYS(L216,IF(M216&lt;&gt;"",M216,TODAY()),FESTIVOS_CO!A:A)=2,
"ALERTA",
"A TIEMPO"
)))</f>
        <v>A TIEMPO</v>
      </c>
      <c r="I216" s="40" t="s">
        <v>1110</v>
      </c>
      <c r="J216" s="90" t="s">
        <v>1171</v>
      </c>
      <c r="K216" s="37">
        <v>46043</v>
      </c>
      <c r="L216" s="50">
        <v>46043</v>
      </c>
      <c r="M216" s="37">
        <v>46043</v>
      </c>
      <c r="N216" s="52"/>
      <c r="O216" s="52"/>
      <c r="P216" s="36"/>
      <c r="Q216" s="36" t="s">
        <v>99</v>
      </c>
      <c r="R216" s="40"/>
      <c r="S216" s="36"/>
      <c r="T216" s="40"/>
      <c r="U216" s="62" t="s">
        <v>100</v>
      </c>
      <c r="V216" s="81" t="s">
        <v>1172</v>
      </c>
      <c r="W216" s="63">
        <v>46042</v>
      </c>
      <c r="X216" s="63"/>
      <c r="Y216" s="40">
        <v>94507080</v>
      </c>
      <c r="Z216" s="38" t="str">
        <f>IFERROR(VLOOKUP(Y216,DIRECTORIO!A:B,2,FALSE),"")</f>
        <v xml:space="preserve">JUAN MANUEL CABAL VILLEGAS </v>
      </c>
      <c r="AA216" s="40"/>
      <c r="AB216" s="40"/>
      <c r="AC216" s="69" t="s">
        <v>1173</v>
      </c>
      <c r="AD216" s="102" t="s">
        <v>387</v>
      </c>
      <c r="AE216" s="40"/>
      <c r="AF216" s="40" t="s">
        <v>1174</v>
      </c>
      <c r="AG216" s="41" t="s">
        <v>109</v>
      </c>
      <c r="AH216" s="42"/>
      <c r="AI216" s="54" t="str">
        <f t="shared" ca="1" si="47"/>
        <v>NOTIFICACIÓN ELECTRÓNICA EFECTIVA</v>
      </c>
      <c r="AJ216" s="37" t="s">
        <v>99</v>
      </c>
      <c r="AK216" s="37">
        <v>46043</v>
      </c>
      <c r="AL216" s="37" t="s">
        <v>99</v>
      </c>
      <c r="AM216" s="53">
        <f>IF(AK216="","",WORKDAY(AK216,5,FESTIVOS_CO!A:A))</f>
        <v>46050</v>
      </c>
      <c r="AN216" s="37" t="s">
        <v>99</v>
      </c>
      <c r="AO216" s="37">
        <v>46043</v>
      </c>
      <c r="AP216" s="54" t="str">
        <f t="shared" ca="1" si="42"/>
        <v>NO PROCEDE CITACION</v>
      </c>
      <c r="AQ216" s="36"/>
      <c r="AR216" s="43"/>
      <c r="AS216" s="37"/>
      <c r="AT216" s="36"/>
      <c r="AU216" s="37"/>
      <c r="AV216" s="36"/>
      <c r="AW216" s="36"/>
      <c r="AX216" s="37"/>
      <c r="AY216" s="140" t="str">
        <f>IF(AU216="","",WORKDAY(AU216,5,FESTIVOS_CO!A:A))</f>
        <v/>
      </c>
      <c r="AZ216" s="54" t="str">
        <f t="shared" ca="1" si="51"/>
        <v>NO PROCEDE</v>
      </c>
      <c r="BA216" s="55" t="str">
        <f>IF(AX216="","",WORKDAY(AX216,5,FESTIVOS_CO!A:A))</f>
        <v/>
      </c>
      <c r="BB216" s="39"/>
      <c r="BC216" s="40"/>
      <c r="BD216" s="40"/>
      <c r="BE216" s="56" t="str">
        <f t="shared" ca="1" si="40"/>
        <v>NO PROCEDE</v>
      </c>
      <c r="BF216" s="37"/>
      <c r="BG216" s="45"/>
      <c r="BH216" s="37"/>
      <c r="BI216" s="36"/>
      <c r="BJ216" s="37"/>
      <c r="BK216" s="36"/>
      <c r="BL216" s="36"/>
      <c r="BM216" s="53" t="str">
        <f>IF(BJ216="","",WORKDAY(BJ216,5,FESTIVOS_CO!A:A))</f>
        <v/>
      </c>
      <c r="BN216" s="57" t="str">
        <f t="shared" ca="1" si="48"/>
        <v>NO PROCEDE</v>
      </c>
      <c r="BO216" s="54" t="str">
        <f t="shared" ca="1" si="49"/>
        <v>NO PROCEDE AVISO</v>
      </c>
      <c r="BP216" s="37"/>
      <c r="BQ216" s="53" t="str">
        <f>IF(BP216="","",WORKDAY(BP216,5,FESTIVOS_CO!A:A))</f>
        <v/>
      </c>
      <c r="BR216" s="37"/>
      <c r="BS216" s="36" t="s">
        <v>99</v>
      </c>
      <c r="BT216" s="38" t="s">
        <v>228</v>
      </c>
      <c r="BU216" s="58">
        <f>VLOOKUP(BT216,Hoja2!$C:$D,2,0)</f>
        <v>10</v>
      </c>
      <c r="BV216" s="80">
        <f>IF(
AND(AO216="",BD216="",BQ216=""),
"EN PROCESO NOTIFICACION / COMUNICACION",
IF(
BT216="",
"NO APLICA",
IF(
BU216=60,
IF(AO216&lt;&gt;"",AO216,IF(BD216&lt;&gt;"",BD216,BQ216))+60,
WORKDAY(
IF(AO216&lt;&gt;"",AO216,IF(BD216&lt;&gt;"",BD216,BQ216)),
BU216,
FESTIVOS_CO!A:A
)
)
))</f>
        <v>46057</v>
      </c>
      <c r="BW216" s="44"/>
      <c r="BX216" s="53"/>
      <c r="BY216" s="45"/>
      <c r="BZ216" s="37"/>
      <c r="CA216" s="54" t="str">
        <f t="shared" si="50"/>
        <v>PENDIENTE EJECUTORIA</v>
      </c>
      <c r="CB216" s="59" t="str">
        <f t="shared" si="41"/>
        <v/>
      </c>
      <c r="CC216" s="36"/>
      <c r="CD216" s="40"/>
      <c r="CE216" s="46"/>
      <c r="CF216" s="40"/>
      <c r="CG216" s="40"/>
      <c r="CH216" s="40"/>
      <c r="CI216" s="36"/>
      <c r="CJ216" s="47"/>
      <c r="CK216" s="40"/>
      <c r="CL216" s="40"/>
      <c r="CM216" s="40"/>
      <c r="CN216" s="40"/>
    </row>
    <row r="217" spans="1:92" ht="57" hidden="1">
      <c r="A217" s="49" t="str">
        <f t="shared" ca="1" si="43"/>
        <v>PENDIENTE EJECUTORIA</v>
      </c>
      <c r="B217" s="58" t="s">
        <v>327</v>
      </c>
      <c r="C217" s="37">
        <v>46043</v>
      </c>
      <c r="D217" s="37"/>
      <c r="E217" s="49" t="str">
        <f t="shared" si="44"/>
        <v>NOTIFICACIÓN ELECTRÓNICA</v>
      </c>
      <c r="F217" s="141">
        <f t="shared" si="45"/>
        <v>46043</v>
      </c>
      <c r="G217" s="49">
        <f t="shared" si="46"/>
        <v>0</v>
      </c>
      <c r="H217" s="51" t="str">
        <f ca="1">IF(
L217="",
"",
IF(
NETWORKDAYS(L217,IF(M217&lt;&gt;"",M217,TODAY()),FESTIVOS_CO!A:A)&gt;2,
"VENCIDO",
IF(
NETWORKDAYS(L217,IF(M217&lt;&gt;"",M217,TODAY()),FESTIVOS_CO!A:A)=2,
"ALERTA",
"A TIEMPO"
)))</f>
        <v>A TIEMPO</v>
      </c>
      <c r="I217" s="113" t="s">
        <v>1175</v>
      </c>
      <c r="J217" s="90" t="s">
        <v>1176</v>
      </c>
      <c r="K217" s="37">
        <v>46043</v>
      </c>
      <c r="L217" s="50">
        <v>46043</v>
      </c>
      <c r="M217" s="37">
        <v>46043</v>
      </c>
      <c r="N217" s="52"/>
      <c r="O217" s="52"/>
      <c r="P217" s="36"/>
      <c r="Q217" s="36" t="s">
        <v>99</v>
      </c>
      <c r="R217" s="40"/>
      <c r="S217" s="36"/>
      <c r="T217" s="40"/>
      <c r="U217" s="62" t="s">
        <v>210</v>
      </c>
      <c r="V217" s="81">
        <v>2025001698</v>
      </c>
      <c r="W217" s="63">
        <v>45686</v>
      </c>
      <c r="X217" s="63"/>
      <c r="Y217" s="40">
        <v>901887579</v>
      </c>
      <c r="Z217" s="38" t="str">
        <f>IFERROR(VLOOKUP(Y217,DIRECTORIO!A:B,2,FALSE),"")</f>
        <v/>
      </c>
      <c r="AA217" s="62" t="s">
        <v>1177</v>
      </c>
      <c r="AB217" s="40" t="s">
        <v>636</v>
      </c>
      <c r="AC217" s="69" t="s">
        <v>1178</v>
      </c>
      <c r="AD217" s="101" t="s">
        <v>428</v>
      </c>
      <c r="AE217" s="40"/>
      <c r="AF217" s="40" t="s">
        <v>435</v>
      </c>
      <c r="AG217" s="41" t="s">
        <v>109</v>
      </c>
      <c r="AH217" s="42"/>
      <c r="AI217" s="54" t="str">
        <f t="shared" ca="1" si="47"/>
        <v>NOTIFICACIÓN ELECTRÓNICA EFECTIVA</v>
      </c>
      <c r="AJ217" s="37" t="s">
        <v>99</v>
      </c>
      <c r="AK217" s="37">
        <v>46043</v>
      </c>
      <c r="AL217" s="37" t="s">
        <v>99</v>
      </c>
      <c r="AM217" s="53">
        <f>IF(AK217="","",WORKDAY(AK217,5,FESTIVOS_CO!A:A))</f>
        <v>46050</v>
      </c>
      <c r="AN217" s="37" t="s">
        <v>99</v>
      </c>
      <c r="AO217" s="37">
        <v>46043</v>
      </c>
      <c r="AP217" s="54" t="str">
        <f t="shared" ca="1" si="42"/>
        <v>NO PROCEDE CITACION</v>
      </c>
      <c r="AQ217" s="36"/>
      <c r="AR217" s="43"/>
      <c r="AS217" s="37"/>
      <c r="AT217" s="36"/>
      <c r="AU217" s="37"/>
      <c r="AV217" s="36"/>
      <c r="AW217" s="36"/>
      <c r="AX217" s="37"/>
      <c r="AY217" s="140" t="str">
        <f>IF(AU217="","",WORKDAY(AU217,5,FESTIVOS_CO!A:A))</f>
        <v/>
      </c>
      <c r="AZ217" s="54" t="str">
        <f t="shared" ca="1" si="51"/>
        <v>NO PROCEDE</v>
      </c>
      <c r="BA217" s="55" t="str">
        <f>IF(AX217="","",WORKDAY(AX217,5,FESTIVOS_CO!A:A))</f>
        <v/>
      </c>
      <c r="BB217" s="39"/>
      <c r="BC217" s="40"/>
      <c r="BD217" s="40"/>
      <c r="BE217" s="56" t="str">
        <f t="shared" ca="1" si="40"/>
        <v>NO PROCEDE</v>
      </c>
      <c r="BF217" s="37"/>
      <c r="BG217" s="45"/>
      <c r="BH217" s="37"/>
      <c r="BI217" s="36"/>
      <c r="BJ217" s="37"/>
      <c r="BK217" s="36"/>
      <c r="BL217" s="36"/>
      <c r="BM217" s="53" t="str">
        <f>IF(BJ217="","",WORKDAY(BJ217,5,FESTIVOS_CO!A:A))</f>
        <v/>
      </c>
      <c r="BN217" s="57" t="str">
        <f t="shared" ca="1" si="48"/>
        <v>NO PROCEDE</v>
      </c>
      <c r="BO217" s="54" t="str">
        <f t="shared" ca="1" si="49"/>
        <v>NO PROCEDE AVISO</v>
      </c>
      <c r="BP217" s="37"/>
      <c r="BQ217" s="53" t="str">
        <f>IF(BP217="","",WORKDAY(BP217,5,FESTIVOS_CO!A:A))</f>
        <v/>
      </c>
      <c r="BR217" s="37"/>
      <c r="BS217" s="36" t="s">
        <v>99</v>
      </c>
      <c r="BT217" s="38" t="s">
        <v>228</v>
      </c>
      <c r="BU217" s="58">
        <f>VLOOKUP(BT217,Hoja2!$C:$D,2,0)</f>
        <v>10</v>
      </c>
      <c r="BV217" s="80">
        <f>IF(
AND(AO217="",BD217="",BQ217=""),
"EN PROCESO NOTIFICACION / COMUNICACION",
IF(
BT217="",
"NO APLICA",
IF(
BU217=60,
IF(AO217&lt;&gt;"",AO217,IF(BD217&lt;&gt;"",BD217,BQ217))+60,
WORKDAY(
IF(AO217&lt;&gt;"",AO217,IF(BD217&lt;&gt;"",BD217,BQ217)),
BU217,
FESTIVOS_CO!A:A
)
)
))</f>
        <v>46057</v>
      </c>
      <c r="BW217" s="44"/>
      <c r="BX217" s="53"/>
      <c r="BY217" s="45"/>
      <c r="BZ217" s="37"/>
      <c r="CA217" s="54" t="str">
        <f t="shared" si="50"/>
        <v>PENDIENTE EJECUTORIA</v>
      </c>
      <c r="CB217" s="59" t="str">
        <f t="shared" si="41"/>
        <v>NO APLICA</v>
      </c>
      <c r="CC217" s="36" t="s">
        <v>109</v>
      </c>
      <c r="CD217" s="40"/>
      <c r="CE217" s="46"/>
      <c r="CF217" s="40"/>
      <c r="CG217" s="40"/>
      <c r="CH217" s="40"/>
      <c r="CI217" s="36" t="s">
        <v>109</v>
      </c>
      <c r="CJ217" s="47"/>
      <c r="CK217" s="40"/>
      <c r="CL217" s="40"/>
      <c r="CM217" s="40"/>
      <c r="CN217" s="40"/>
    </row>
    <row r="218" spans="1:92" ht="28.5" hidden="1">
      <c r="A218" s="49" t="str">
        <f t="shared" ca="1" si="43"/>
        <v>PENDIENTE EJECUTORIA</v>
      </c>
      <c r="B218" s="58" t="s">
        <v>327</v>
      </c>
      <c r="C218" s="37">
        <v>46043</v>
      </c>
      <c r="D218" s="37"/>
      <c r="E218" s="49" t="str">
        <f t="shared" si="44"/>
        <v>NOTIFICACIÓN ELECTRÓNICA</v>
      </c>
      <c r="F218" s="141">
        <f t="shared" si="45"/>
        <v>46043</v>
      </c>
      <c r="G218" s="49">
        <f t="shared" si="46"/>
        <v>0</v>
      </c>
      <c r="H218" s="51" t="str">
        <f ca="1">IF(
L218="",
"",
IF(
NETWORKDAYS(L218,IF(M218&lt;&gt;"",M218,TODAY()),FESTIVOS_CO!A:A)&gt;2,
"VENCIDO",
IF(
NETWORKDAYS(L218,IF(M218&lt;&gt;"",M218,TODAY()),FESTIVOS_CO!A:A)=2,
"ALERTA",
"A TIEMPO"
)))</f>
        <v>A TIEMPO</v>
      </c>
      <c r="I218" s="113" t="s">
        <v>1175</v>
      </c>
      <c r="J218" s="90" t="s">
        <v>1179</v>
      </c>
      <c r="K218" s="37">
        <v>46043</v>
      </c>
      <c r="L218" s="50">
        <v>46043</v>
      </c>
      <c r="M218" s="37">
        <v>46043</v>
      </c>
      <c r="N218" s="52"/>
      <c r="O218" s="52"/>
      <c r="P218" s="36"/>
      <c r="Q218" s="36" t="s">
        <v>99</v>
      </c>
      <c r="R218" s="40"/>
      <c r="S218" s="36"/>
      <c r="T218" s="40"/>
      <c r="U218" s="62" t="s">
        <v>100</v>
      </c>
      <c r="V218" s="81">
        <v>2024018734</v>
      </c>
      <c r="W218" s="63">
        <v>45650</v>
      </c>
      <c r="X218" s="63"/>
      <c r="Y218" s="40">
        <v>31528325</v>
      </c>
      <c r="Z218" s="38" t="str">
        <f>IFERROR(VLOOKUP(Y218,DIRECTORIO!A:B,2,FALSE),"")</f>
        <v/>
      </c>
      <c r="AA218" s="40" t="s">
        <v>1180</v>
      </c>
      <c r="AB218" s="40" t="s">
        <v>1165</v>
      </c>
      <c r="AC218" s="69" t="s">
        <v>1181</v>
      </c>
      <c r="AD218" s="102" t="s">
        <v>106</v>
      </c>
      <c r="AE218" s="40" t="s">
        <v>1182</v>
      </c>
      <c r="AF218" s="40"/>
      <c r="AG218" s="41" t="s">
        <v>109</v>
      </c>
      <c r="AH218" s="42"/>
      <c r="AI218" s="54" t="str">
        <f t="shared" ca="1" si="47"/>
        <v>NOTIFICACIÓN ELECTRÓNICA EFECTIVA</v>
      </c>
      <c r="AJ218" s="37" t="s">
        <v>99</v>
      </c>
      <c r="AK218" s="37">
        <v>46043</v>
      </c>
      <c r="AL218" s="37" t="s">
        <v>99</v>
      </c>
      <c r="AM218" s="53">
        <f>IF(AK218="","",WORKDAY(AK218,5,FESTIVOS_CO!A:A))</f>
        <v>46050</v>
      </c>
      <c r="AN218" s="37" t="s">
        <v>99</v>
      </c>
      <c r="AO218" s="37">
        <v>46043</v>
      </c>
      <c r="AP218" s="54" t="str">
        <f t="shared" ca="1" si="42"/>
        <v>NO PROCEDE CITACION</v>
      </c>
      <c r="AQ218" s="36"/>
      <c r="AR218" s="43"/>
      <c r="AS218" s="37"/>
      <c r="AT218" s="36"/>
      <c r="AU218" s="37"/>
      <c r="AV218" s="36"/>
      <c r="AW218" s="36"/>
      <c r="AX218" s="37"/>
      <c r="AY218" s="140" t="str">
        <f>IF(AU218="","",WORKDAY(AU218,5,FESTIVOS_CO!A:A))</f>
        <v/>
      </c>
      <c r="AZ218" s="54" t="str">
        <f t="shared" ca="1" si="51"/>
        <v>NO PROCEDE</v>
      </c>
      <c r="BA218" s="55" t="str">
        <f>IF(AX218="","",WORKDAY(AX218,5,FESTIVOS_CO!A:A))</f>
        <v/>
      </c>
      <c r="BB218" s="39"/>
      <c r="BC218" s="40"/>
      <c r="BD218" s="40"/>
      <c r="BE218" s="56" t="str">
        <f t="shared" ca="1" si="40"/>
        <v>NO PROCEDE</v>
      </c>
      <c r="BF218" s="37"/>
      <c r="BG218" s="45"/>
      <c r="BH218" s="37"/>
      <c r="BI218" s="36"/>
      <c r="BJ218" s="37"/>
      <c r="BK218" s="36"/>
      <c r="BL218" s="36"/>
      <c r="BM218" s="53" t="str">
        <f>IF(BJ218="","",WORKDAY(BJ218,5,FESTIVOS_CO!A:A))</f>
        <v/>
      </c>
      <c r="BN218" s="57" t="str">
        <f t="shared" ca="1" si="48"/>
        <v>NO PROCEDE</v>
      </c>
      <c r="BO218" s="54" t="str">
        <f t="shared" ca="1" si="49"/>
        <v>NO PROCEDE AVISO</v>
      </c>
      <c r="BP218" s="37"/>
      <c r="BQ218" s="53" t="str">
        <f>IF(BP218="","",WORKDAY(BP218,5,FESTIVOS_CO!A:A))</f>
        <v/>
      </c>
      <c r="BR218" s="37"/>
      <c r="BS218" s="36" t="s">
        <v>99</v>
      </c>
      <c r="BT218" s="38" t="s">
        <v>228</v>
      </c>
      <c r="BU218" s="58">
        <f>VLOOKUP(BT218,Hoja2!$C:$D,2,0)</f>
        <v>10</v>
      </c>
      <c r="BV218" s="80">
        <f>IF(
AND(AO218="",BD218="",BQ218=""),
"EN PROCESO NOTIFICACION / COMUNICACION",
IF(
BT218="",
"NO APLICA",
IF(
BU218=60,
IF(AO218&lt;&gt;"",AO218,IF(BD218&lt;&gt;"",BD218,BQ218))+60,
WORKDAY(
IF(AO218&lt;&gt;"",AO218,IF(BD218&lt;&gt;"",BD218,BQ218)),
BU218,
FESTIVOS_CO!A:A
)
)
))</f>
        <v>46057</v>
      </c>
      <c r="BW218" s="44"/>
      <c r="BX218" s="53"/>
      <c r="BY218" s="45"/>
      <c r="BZ218" s="37"/>
      <c r="CA218" s="54" t="str">
        <f t="shared" si="50"/>
        <v>PENDIENTE EJECUTORIA</v>
      </c>
      <c r="CB218" s="59" t="str">
        <f t="shared" si="41"/>
        <v>NO APLICA</v>
      </c>
      <c r="CC218" s="36" t="s">
        <v>109</v>
      </c>
      <c r="CD218" s="40"/>
      <c r="CE218" s="46"/>
      <c r="CF218" s="40"/>
      <c r="CG218" s="40"/>
      <c r="CH218" s="40"/>
      <c r="CI218" s="36" t="s">
        <v>109</v>
      </c>
      <c r="CJ218" s="47"/>
      <c r="CK218" s="40"/>
      <c r="CL218" s="40"/>
      <c r="CM218" s="40"/>
      <c r="CN218" s="40"/>
    </row>
    <row r="219" spans="1:92" ht="28.5" hidden="1">
      <c r="A219" s="49" t="str">
        <f t="shared" ca="1" si="43"/>
        <v>PENDIENTE HACER EJECUTORIA</v>
      </c>
      <c r="B219" s="58" t="s">
        <v>445</v>
      </c>
      <c r="C219" s="37"/>
      <c r="D219" s="37"/>
      <c r="E219" s="49" t="str">
        <f t="shared" si="44"/>
        <v>NOTIFICACIÓN ELECTRÓNICA</v>
      </c>
      <c r="F219" s="141">
        <f t="shared" si="45"/>
        <v>46043</v>
      </c>
      <c r="G219" s="49" t="str">
        <f t="shared" si="46"/>
        <v/>
      </c>
      <c r="H219" s="51" t="str">
        <f ca="1">IF(
L219="",
"",
IF(
NETWORKDAYS(L219,IF(M219&lt;&gt;"",M219,TODAY()),FESTIVOS_CO!A:A)&gt;2,
"VENCIDO",
IF(
NETWORKDAYS(L219,IF(M219&lt;&gt;"",M219,TODAY()),FESTIVOS_CO!A:A)=2,
"ALERTA",
"A TIEMPO"
)))</f>
        <v>A TIEMPO</v>
      </c>
      <c r="I219" s="40"/>
      <c r="J219" s="90" t="s">
        <v>1183</v>
      </c>
      <c r="K219" s="37">
        <v>46043</v>
      </c>
      <c r="L219" s="50">
        <v>46043</v>
      </c>
      <c r="M219" s="37">
        <v>46043</v>
      </c>
      <c r="N219" s="52"/>
      <c r="O219" s="52"/>
      <c r="P219" s="36"/>
      <c r="Q219" s="36" t="s">
        <v>99</v>
      </c>
      <c r="R219" s="40"/>
      <c r="S219" s="36"/>
      <c r="T219" s="40"/>
      <c r="U219" s="62" t="s">
        <v>100</v>
      </c>
      <c r="V219" s="81" t="s">
        <v>1184</v>
      </c>
      <c r="W219" s="40"/>
      <c r="X219" s="40"/>
      <c r="Y219" s="40">
        <v>900032712</v>
      </c>
      <c r="Z219" s="38" t="str">
        <f>IFERROR(VLOOKUP(Y219,DIRECTORIO!A:B,2,FALSE),"")</f>
        <v/>
      </c>
      <c r="AA219" s="40" t="s">
        <v>1185</v>
      </c>
      <c r="AB219" s="40" t="s">
        <v>203</v>
      </c>
      <c r="AC219" s="69" t="s">
        <v>1186</v>
      </c>
      <c r="AD219" s="102" t="s">
        <v>106</v>
      </c>
      <c r="AE219" s="40" t="s">
        <v>1187</v>
      </c>
      <c r="AF219" s="40" t="s">
        <v>108</v>
      </c>
      <c r="AG219" s="41" t="s">
        <v>109</v>
      </c>
      <c r="AH219" s="42"/>
      <c r="AI219" s="54" t="str">
        <f t="shared" ca="1" si="47"/>
        <v>NOTIFICACIÓN ELECTRÓNICA EFECTIVA</v>
      </c>
      <c r="AJ219" s="37" t="s">
        <v>99</v>
      </c>
      <c r="AK219" s="37">
        <v>46043</v>
      </c>
      <c r="AL219" s="37" t="s">
        <v>99</v>
      </c>
      <c r="AM219" s="53">
        <f>IF(AK219="","",WORKDAY(AK219,5,FESTIVOS_CO!A:A))</f>
        <v>46050</v>
      </c>
      <c r="AN219" s="37" t="s">
        <v>99</v>
      </c>
      <c r="AO219" s="37">
        <v>46043</v>
      </c>
      <c r="AP219" s="54" t="str">
        <f t="shared" ca="1" si="42"/>
        <v>NO PROCEDE CITACION</v>
      </c>
      <c r="AQ219" s="36"/>
      <c r="AR219" s="43"/>
      <c r="AS219" s="37"/>
      <c r="AT219" s="36"/>
      <c r="AU219" s="37"/>
      <c r="AV219" s="36"/>
      <c r="AW219" s="36"/>
      <c r="AX219" s="37"/>
      <c r="AY219" s="140" t="str">
        <f>IF(AU219="","",WORKDAY(AU219,5,FESTIVOS_CO!A:A))</f>
        <v/>
      </c>
      <c r="AZ219" s="54" t="str">
        <f t="shared" ca="1" si="51"/>
        <v>NO PROCEDE</v>
      </c>
      <c r="BA219" s="55" t="str">
        <f>IF(AX219="","",WORKDAY(AX219,5,FESTIVOS_CO!A:A))</f>
        <v/>
      </c>
      <c r="BB219" s="39"/>
      <c r="BC219" s="40"/>
      <c r="BD219" s="40"/>
      <c r="BE219" s="56" t="str">
        <f t="shared" ca="1" si="40"/>
        <v>NO PROCEDE</v>
      </c>
      <c r="BF219" s="37"/>
      <c r="BG219" s="45"/>
      <c r="BH219" s="37"/>
      <c r="BI219" s="36"/>
      <c r="BJ219" s="37"/>
      <c r="BK219" s="36"/>
      <c r="BL219" s="36"/>
      <c r="BM219" s="53" t="str">
        <f>IF(BJ219="","",WORKDAY(BJ219,5,FESTIVOS_CO!A:A))</f>
        <v/>
      </c>
      <c r="BN219" s="57" t="str">
        <f t="shared" ca="1" si="48"/>
        <v>NO PROCEDE</v>
      </c>
      <c r="BO219" s="54" t="str">
        <f t="shared" ca="1" si="49"/>
        <v>NO PROCEDE AVISO</v>
      </c>
      <c r="BP219" s="37"/>
      <c r="BQ219" s="53" t="str">
        <f>IF(BP219="","",WORKDAY(BP219,5,FESTIVOS_CO!A:A))</f>
        <v/>
      </c>
      <c r="BR219" s="37"/>
      <c r="BS219" s="36" t="s">
        <v>99</v>
      </c>
      <c r="BT219" s="38" t="s">
        <v>228</v>
      </c>
      <c r="BU219" s="58">
        <f>VLOOKUP(BT219,Hoja2!$C:$D,2,0)</f>
        <v>10</v>
      </c>
      <c r="BV219" s="80">
        <f>IF(
AND(AO219="",BD219="",BQ219=""),
"EN PROCESO NOTIFICACION / COMUNICACION",
IF(
BT219="",
"NO APLICA",
IF(
BU219=60,
IF(AO219&lt;&gt;"",AO219,IF(BD219&lt;&gt;"",BD219,BQ219))+60,
WORKDAY(
IF(AO219&lt;&gt;"",AO219,IF(BD219&lt;&gt;"",BD219,BQ219)),
BU219,
FESTIVOS_CO!A:A
)
)
))</f>
        <v>46057</v>
      </c>
      <c r="BW219" s="44" t="s">
        <v>99</v>
      </c>
      <c r="BX219" s="53"/>
      <c r="BY219" s="45"/>
      <c r="BZ219" s="37"/>
      <c r="CA219" s="54" t="str">
        <f t="shared" si="50"/>
        <v>PENDIENTE HACER EJECUTORIA</v>
      </c>
      <c r="CB219" s="59" t="str">
        <f t="shared" si="41"/>
        <v/>
      </c>
      <c r="CC219" s="36"/>
      <c r="CD219" s="40"/>
      <c r="CE219" s="46"/>
      <c r="CF219" s="40"/>
      <c r="CG219" s="40"/>
      <c r="CH219" s="40"/>
      <c r="CI219" s="36"/>
      <c r="CJ219" s="47"/>
      <c r="CK219" s="40"/>
      <c r="CL219" s="40"/>
      <c r="CM219" s="40"/>
      <c r="CN219" s="40"/>
    </row>
    <row r="220" spans="1:92" ht="42.75" hidden="1">
      <c r="A220" s="49" t="str">
        <f t="shared" ca="1" si="43"/>
        <v>NOTIFICACIÓN PERSONAL COMPLETA</v>
      </c>
      <c r="B220" s="58" t="s">
        <v>196</v>
      </c>
      <c r="C220" s="37"/>
      <c r="D220" s="37"/>
      <c r="E220" s="49" t="str">
        <f t="shared" si="44"/>
        <v>NOTIFICACIÓN PERSONAL</v>
      </c>
      <c r="F220" s="141">
        <f t="shared" si="45"/>
        <v>46044</v>
      </c>
      <c r="G220" s="49" t="str">
        <f t="shared" si="46"/>
        <v/>
      </c>
      <c r="H220" s="51" t="str">
        <f ca="1">IF(
L220="",
"",
IF(
NETWORKDAYS(L220,IF(M220&lt;&gt;"",M220,TODAY()),FESTIVOS_CO!A:A)&gt;2,
"VENCIDO",
IF(
NETWORKDAYS(L220,IF(M220&lt;&gt;"",M220,TODAY()),FESTIVOS_CO!A:A)=2,
"ALERTA",
"A TIEMPO"
)))</f>
        <v>A TIEMPO</v>
      </c>
      <c r="I220" s="40" t="s">
        <v>1110</v>
      </c>
      <c r="J220" s="90" t="s">
        <v>1188</v>
      </c>
      <c r="K220" s="37">
        <v>46043</v>
      </c>
      <c r="L220" s="50">
        <v>46043</v>
      </c>
      <c r="M220" s="37">
        <v>46043</v>
      </c>
      <c r="N220" s="52"/>
      <c r="O220" s="52"/>
      <c r="P220" s="36"/>
      <c r="Q220" s="36" t="s">
        <v>99</v>
      </c>
      <c r="R220" s="40"/>
      <c r="S220" s="36"/>
      <c r="T220" s="40"/>
      <c r="U220" s="62" t="s">
        <v>100</v>
      </c>
      <c r="V220" s="81">
        <v>2024015169</v>
      </c>
      <c r="W220" s="63">
        <v>45610</v>
      </c>
      <c r="X220" s="63"/>
      <c r="Y220" s="40">
        <v>800130867</v>
      </c>
      <c r="Z220" s="38" t="str">
        <f>IFERROR(VLOOKUP(Y220,DIRECTORIO!A:B,2,FALSE),"")</f>
        <v/>
      </c>
      <c r="AA220" s="62" t="s">
        <v>1189</v>
      </c>
      <c r="AB220" s="40" t="s">
        <v>240</v>
      </c>
      <c r="AC220" s="69" t="s">
        <v>1190</v>
      </c>
      <c r="AD220" s="102" t="s">
        <v>106</v>
      </c>
      <c r="AE220" s="40" t="s">
        <v>1191</v>
      </c>
      <c r="AF220" s="40" t="s">
        <v>108</v>
      </c>
      <c r="AG220" s="41" t="s">
        <v>109</v>
      </c>
      <c r="AH220" s="42"/>
      <c r="AI220" s="54" t="str">
        <f t="shared" ca="1" si="47"/>
        <v>NO PROCEDE NOTIFICACIÓN ELECTRÓNICA</v>
      </c>
      <c r="AJ220" s="37" t="s">
        <v>109</v>
      </c>
      <c r="AK220" s="37"/>
      <c r="AL220" s="37"/>
      <c r="AM220" s="53" t="str">
        <f>IF(AK220="","",WORKDAY(AK220,5,FESTIVOS_CO!A:A))</f>
        <v/>
      </c>
      <c r="AN220" s="37"/>
      <c r="AO220" s="37"/>
      <c r="AP220" s="54" t="str">
        <f t="shared" ca="1" si="42"/>
        <v>NOTIFICAR POR CITACION</v>
      </c>
      <c r="AQ220" s="36" t="s">
        <v>270</v>
      </c>
      <c r="AR220" s="43">
        <v>46043</v>
      </c>
      <c r="AS220" s="37">
        <v>46043</v>
      </c>
      <c r="AT220" s="36" t="s">
        <v>1192</v>
      </c>
      <c r="AU220" s="37">
        <v>46044</v>
      </c>
      <c r="AV220" s="36"/>
      <c r="AW220" s="36" t="s">
        <v>99</v>
      </c>
      <c r="AX220" s="37">
        <v>46044</v>
      </c>
      <c r="AY220" s="140">
        <f>IF(AU220="","",WORKDAY(AU220,5,FESTIVOS_CO!A:A))</f>
        <v>46051</v>
      </c>
      <c r="AZ220" s="54" t="str">
        <f t="shared" si="51"/>
        <v>NOTIFICACIÓN PERSONAL COMPLETA</v>
      </c>
      <c r="BA220" s="55">
        <f>IF(AX220="","",WORKDAY(AX220,5,FESTIVOS_CO!A:A))</f>
        <v>46051</v>
      </c>
      <c r="BB220" s="39" t="s">
        <v>99</v>
      </c>
      <c r="BC220" s="40" t="s">
        <v>1193</v>
      </c>
      <c r="BD220" s="63">
        <v>46048</v>
      </c>
      <c r="BE220" s="56" t="str">
        <f t="shared" si="40"/>
        <v>NO APLICA</v>
      </c>
      <c r="BF220" s="37"/>
      <c r="BG220" s="45"/>
      <c r="BH220" s="37"/>
      <c r="BI220" s="36"/>
      <c r="BJ220" s="37"/>
      <c r="BK220" s="36"/>
      <c r="BL220" s="36"/>
      <c r="BM220" s="53" t="str">
        <f>IF(BJ220="","",WORKDAY(BJ220,5,FESTIVOS_CO!A:A))</f>
        <v/>
      </c>
      <c r="BN220" s="57" t="str">
        <f t="shared" si="48"/>
        <v>NOTIFICACIÓN PERSONAL COMPLETA</v>
      </c>
      <c r="BO220" s="54" t="str">
        <f t="shared" si="49"/>
        <v>NO PROCEDE AVISO</v>
      </c>
      <c r="BP220" s="37"/>
      <c r="BQ220" s="53" t="str">
        <f>IF(BP220="","",WORKDAY(BP220,5,FESTIVOS_CO!A:A))</f>
        <v/>
      </c>
      <c r="BR220" s="37"/>
      <c r="BS220" s="36" t="s">
        <v>99</v>
      </c>
      <c r="BT220" s="38" t="s">
        <v>228</v>
      </c>
      <c r="BU220" s="58">
        <f>VLOOKUP(BT220,Hoja2!$C:$D,2,0)</f>
        <v>10</v>
      </c>
      <c r="BV220" s="80">
        <f>IF(
AND(AO220="",BD220="",BQ220=""),
"EN PROCESO NOTIFICACION / COMUNICACION",
IF(
BT220="",
"NO APLICA",
IF(
BU220=60,
IF(AO220&lt;&gt;"",AO220,IF(BD220&lt;&gt;"",BD220,BQ220))+60,
WORKDAY(
IF(AO220&lt;&gt;"",AO220,IF(BD220&lt;&gt;"",BD220,BQ220)),
BU220,
FESTIVOS_CO!A:A
)
)
))</f>
        <v>46062</v>
      </c>
      <c r="BW220" s="44"/>
      <c r="BX220" s="53"/>
      <c r="BY220" s="45"/>
      <c r="BZ220" s="37"/>
      <c r="CA220" s="54" t="str">
        <f t="shared" si="50"/>
        <v>PENDIENTE EJECUTORIA</v>
      </c>
      <c r="CB220" s="59" t="str">
        <f t="shared" si="41"/>
        <v/>
      </c>
      <c r="CC220" s="36"/>
      <c r="CD220" s="40"/>
      <c r="CE220" s="46"/>
      <c r="CF220" s="40"/>
      <c r="CG220" s="40"/>
      <c r="CH220" s="40"/>
      <c r="CI220" s="36"/>
      <c r="CJ220" s="47"/>
      <c r="CK220" s="40"/>
      <c r="CL220" s="40"/>
      <c r="CM220" s="40"/>
      <c r="CN220" s="40"/>
    </row>
    <row r="221" spans="1:92" ht="42.75" hidden="1">
      <c r="A221" s="49" t="str">
        <f t="shared" si="43"/>
        <v>NOTIFICADO POR CONDUCTA CONCLUYENTE</v>
      </c>
      <c r="B221" s="58" t="s">
        <v>152</v>
      </c>
      <c r="C221" s="37">
        <v>46043</v>
      </c>
      <c r="D221" s="37"/>
      <c r="E221" s="49" t="str">
        <f t="shared" si="44"/>
        <v>NOTIFICACIÓN PERSONAL</v>
      </c>
      <c r="F221" s="141">
        <f t="shared" si="45"/>
        <v>46048</v>
      </c>
      <c r="G221" s="49">
        <f t="shared" si="46"/>
        <v>5</v>
      </c>
      <c r="H221" s="51" t="str">
        <f ca="1">IF(
L221="",
"",
IF(
NETWORKDAYS(L221,IF(M221&lt;&gt;"",M221,TODAY()),FESTIVOS_CO!A:A)&gt;2,
"VENCIDO",
IF(
NETWORKDAYS(L221,IF(M221&lt;&gt;"",M221,TODAY()),FESTIVOS_CO!A:A)=2,
"ALERTA",
"A TIEMPO"
)))</f>
        <v>A TIEMPO</v>
      </c>
      <c r="I221" s="40"/>
      <c r="J221" s="90" t="s">
        <v>1194</v>
      </c>
      <c r="K221" s="37">
        <v>46043</v>
      </c>
      <c r="L221" s="50">
        <v>46043</v>
      </c>
      <c r="M221" s="37">
        <v>46043</v>
      </c>
      <c r="N221" s="52"/>
      <c r="O221" s="52"/>
      <c r="P221" s="36"/>
      <c r="Q221" s="36" t="s">
        <v>99</v>
      </c>
      <c r="R221" s="40"/>
      <c r="S221" s="36"/>
      <c r="T221" s="40"/>
      <c r="U221" s="40"/>
      <c r="V221" s="58">
        <v>2024018072</v>
      </c>
      <c r="W221" s="37">
        <v>45834</v>
      </c>
      <c r="X221" s="37"/>
      <c r="Y221" s="36">
        <v>900296918</v>
      </c>
      <c r="Z221" s="38" t="str">
        <f>IFERROR(VLOOKUP(Y221,DIRECTORIO!A:B,2,FALSE),"")</f>
        <v>BLIPROC LTDA</v>
      </c>
      <c r="AA221" s="38" t="s">
        <v>1195</v>
      </c>
      <c r="AB221" s="36" t="s">
        <v>395</v>
      </c>
      <c r="AC221" s="100" t="s">
        <v>1196</v>
      </c>
      <c r="AD221" s="102" t="s">
        <v>1197</v>
      </c>
      <c r="AE221" s="36" t="s">
        <v>1198</v>
      </c>
      <c r="AF221" s="36" t="s">
        <v>419</v>
      </c>
      <c r="AG221" s="41" t="s">
        <v>109</v>
      </c>
      <c r="AH221" s="42"/>
      <c r="AI221" s="54" t="str">
        <f t="shared" ca="1" si="47"/>
        <v>REALIZAR CITACIÓN</v>
      </c>
      <c r="AJ221" s="37" t="s">
        <v>109</v>
      </c>
      <c r="AK221" s="37">
        <v>46043</v>
      </c>
      <c r="AL221" s="37" t="s">
        <v>109</v>
      </c>
      <c r="AM221" s="53">
        <f>IF(AK221="","",WORKDAY(AK221,5,FESTIVOS_CO!A:A))</f>
        <v>46050</v>
      </c>
      <c r="AN221" s="37"/>
      <c r="AO221" s="37"/>
      <c r="AP221" s="54" t="str">
        <f t="shared" ca="1" si="42"/>
        <v>NOTIFICAR POR CITACION</v>
      </c>
      <c r="AQ221" s="36" t="s">
        <v>270</v>
      </c>
      <c r="AR221" s="43">
        <v>46043</v>
      </c>
      <c r="AS221" s="37">
        <v>46043</v>
      </c>
      <c r="AT221" s="36"/>
      <c r="AU221" s="37"/>
      <c r="AV221" s="36"/>
      <c r="AW221" s="36"/>
      <c r="AX221" s="37"/>
      <c r="AY221" s="140" t="str">
        <f>IF(AU221="","",WORKDAY(AU221,5,FESTIVOS_CO!A:A))</f>
        <v/>
      </c>
      <c r="AZ221" s="54" t="str">
        <f t="shared" si="51"/>
        <v>NOTIFICADO POR CONDUCTA CONCLUYENTE</v>
      </c>
      <c r="BA221" s="55" t="str">
        <f>IF(AX221="","",WORKDAY(AX221,5,FESTIVOS_CO!A:A))</f>
        <v/>
      </c>
      <c r="BB221" s="39"/>
      <c r="BC221" s="40" t="s">
        <v>1193</v>
      </c>
      <c r="BD221" s="63">
        <v>46048</v>
      </c>
      <c r="BE221" s="56" t="str">
        <f t="shared" si="40"/>
        <v>NO APLICA</v>
      </c>
      <c r="BF221" s="37"/>
      <c r="BG221" s="45"/>
      <c r="BH221" s="37"/>
      <c r="BI221" s="36"/>
      <c r="BJ221" s="37"/>
      <c r="BK221" s="36"/>
      <c r="BL221" s="36"/>
      <c r="BM221" s="53" t="str">
        <f>IF(BJ221="","",WORKDAY(BJ221,5,FESTIVOS_CO!A:A))</f>
        <v/>
      </c>
      <c r="BN221" s="57" t="str">
        <f t="shared" si="48"/>
        <v>NOTIFICACIÓN PERSONAL COMPLETA</v>
      </c>
      <c r="BO221" s="54" t="str">
        <f t="shared" si="49"/>
        <v>NO PROCEDE AVISO</v>
      </c>
      <c r="BP221" s="37"/>
      <c r="BQ221" s="53" t="str">
        <f>IF(BP221="","",WORKDAY(BP221,5,FESTIVOS_CO!A:A))</f>
        <v/>
      </c>
      <c r="BR221" s="37"/>
      <c r="BS221" s="36"/>
      <c r="BT221" s="38"/>
      <c r="BU221" s="58" t="e">
        <f>VLOOKUP(BT221,Hoja2!$C:$D,2,0)</f>
        <v>#N/A</v>
      </c>
      <c r="BV221" s="80" t="str">
        <f>IF(
AND(AO221="",BD221="",BQ221=""),
"EN PROCESO NOTIFICACION / COMUNICACION",
IF(
BT221="",
"NO APLICA",
IF(
BU221=60,
IF(AO221&lt;&gt;"",AO221,IF(BD221&lt;&gt;"",BD221,BQ221))+60,
WORKDAY(
IF(AO221&lt;&gt;"",AO221,IF(BD221&lt;&gt;"",BD221,BQ221)),
BU221,
FESTIVOS_CO!A:A
)
)
))</f>
        <v>NO APLICA</v>
      </c>
      <c r="BW221" s="44"/>
      <c r="BX221" s="53"/>
      <c r="BY221" s="45"/>
      <c r="BZ221" s="37"/>
      <c r="CA221" s="54" t="str">
        <f t="shared" si="50"/>
        <v>PENDIENTE EJECUTORIA</v>
      </c>
      <c r="CB221" s="59" t="str">
        <f t="shared" si="41"/>
        <v/>
      </c>
      <c r="CC221" s="36"/>
      <c r="CD221" s="40"/>
      <c r="CE221" s="46"/>
      <c r="CF221" s="40"/>
      <c r="CG221" s="40"/>
      <c r="CH221" s="40"/>
      <c r="CI221" s="36"/>
      <c r="CJ221" s="47"/>
      <c r="CK221" s="40"/>
      <c r="CL221" s="40"/>
      <c r="CM221" s="40"/>
      <c r="CN221" s="40"/>
    </row>
    <row r="222" spans="1:92" ht="28.5" hidden="1">
      <c r="A222" s="49" t="str">
        <f t="shared" ca="1" si="43"/>
        <v>PENDIENTE HACER EJECUTORIA</v>
      </c>
      <c r="B222" s="58" t="s">
        <v>389</v>
      </c>
      <c r="C222" s="37">
        <v>46043</v>
      </c>
      <c r="D222" s="37"/>
      <c r="E222" s="49" t="str">
        <f t="shared" si="44"/>
        <v>NOTIFICACIÓN ELECTRÓNICA</v>
      </c>
      <c r="F222" s="141">
        <f t="shared" si="45"/>
        <v>46043</v>
      </c>
      <c r="G222" s="49">
        <f t="shared" si="46"/>
        <v>0</v>
      </c>
      <c r="H222" s="51" t="str">
        <f ca="1">IF(
L222="",
"",
IF(
NETWORKDAYS(L222,IF(M222&lt;&gt;"",M222,TODAY()),FESTIVOS_CO!A:A)&gt;2,
"VENCIDO",
IF(
NETWORKDAYS(L222,IF(M222&lt;&gt;"",M222,TODAY()),FESTIVOS_CO!A:A)=2,
"ALERTA",
"A TIEMPO"
)))</f>
        <v>A TIEMPO</v>
      </c>
      <c r="I222" s="62" t="s">
        <v>1199</v>
      </c>
      <c r="J222" s="90" t="s">
        <v>1200</v>
      </c>
      <c r="K222" s="37">
        <v>46043</v>
      </c>
      <c r="L222" s="50">
        <v>46043</v>
      </c>
      <c r="M222" s="37">
        <v>46043</v>
      </c>
      <c r="N222" s="52"/>
      <c r="O222" s="52"/>
      <c r="P222" s="36"/>
      <c r="Q222" s="36" t="s">
        <v>99</v>
      </c>
      <c r="R222" s="40"/>
      <c r="S222" s="36"/>
      <c r="T222" s="40"/>
      <c r="U222" s="101" t="s">
        <v>100</v>
      </c>
      <c r="V222" s="81" t="s">
        <v>1201</v>
      </c>
      <c r="W222" s="63">
        <v>45988</v>
      </c>
      <c r="X222" s="37" t="s">
        <v>1049</v>
      </c>
      <c r="Y222" s="40">
        <v>900581703</v>
      </c>
      <c r="Z222" s="38" t="str">
        <f>IFERROR(VLOOKUP(Y222,DIRECTORIO!A:B,2,FALSE),"")</f>
        <v>NEOSTAR SEGURIDAD DE COLOMBIA LTDA</v>
      </c>
      <c r="AA222" s="40" t="s">
        <v>849</v>
      </c>
      <c r="AB222" s="40" t="s">
        <v>268</v>
      </c>
      <c r="AC222" s="163" t="s">
        <v>1202</v>
      </c>
      <c r="AD222" s="102" t="s">
        <v>234</v>
      </c>
      <c r="AE222" s="40" t="s">
        <v>1203</v>
      </c>
      <c r="AF222" s="40" t="s">
        <v>108</v>
      </c>
      <c r="AG222" s="41" t="s">
        <v>99</v>
      </c>
      <c r="AH222" s="42"/>
      <c r="AI222" s="54" t="str">
        <f t="shared" ca="1" si="47"/>
        <v>NOTIFICACIÓN ELECTRÓNICA EFECTIVA</v>
      </c>
      <c r="AJ222" s="37" t="s">
        <v>99</v>
      </c>
      <c r="AK222" s="37">
        <v>46043</v>
      </c>
      <c r="AL222" s="37" t="s">
        <v>99</v>
      </c>
      <c r="AM222" s="53">
        <f>IF(AK222="","",WORKDAY(AK222,5,FESTIVOS_CO!A:A))</f>
        <v>46050</v>
      </c>
      <c r="AN222" s="37" t="s">
        <v>99</v>
      </c>
      <c r="AO222" s="37">
        <v>46043</v>
      </c>
      <c r="AP222" s="54" t="str">
        <f t="shared" ca="1" si="42"/>
        <v>NO PROCEDE CITACION</v>
      </c>
      <c r="AQ222" s="36"/>
      <c r="AR222" s="43"/>
      <c r="AS222" s="37"/>
      <c r="AT222" s="36"/>
      <c r="AU222" s="37"/>
      <c r="AV222" s="36"/>
      <c r="AW222" s="36"/>
      <c r="AX222" s="37"/>
      <c r="AY222" s="140" t="str">
        <f>IF(AU222="","",WORKDAY(AU222,5,FESTIVOS_CO!A:A))</f>
        <v/>
      </c>
      <c r="AZ222" s="54" t="str">
        <f t="shared" ca="1" si="51"/>
        <v>NO PROCEDE</v>
      </c>
      <c r="BA222" s="55" t="str">
        <f>IF(AX222="","",WORKDAY(AX222,5,FESTIVOS_CO!A:A))</f>
        <v/>
      </c>
      <c r="BB222" s="39"/>
      <c r="BC222" s="40"/>
      <c r="BD222" s="40"/>
      <c r="BE222" s="56" t="str">
        <f t="shared" ca="1" si="40"/>
        <v>NO PROCEDE</v>
      </c>
      <c r="BF222" s="37"/>
      <c r="BG222" s="45"/>
      <c r="BH222" s="37"/>
      <c r="BI222" s="36"/>
      <c r="BJ222" s="37"/>
      <c r="BK222" s="36"/>
      <c r="BL222" s="36"/>
      <c r="BM222" s="53" t="str">
        <f>IF(BJ222="","",WORKDAY(BJ222,5,FESTIVOS_CO!A:A))</f>
        <v/>
      </c>
      <c r="BN222" s="57" t="str">
        <f t="shared" ca="1" si="48"/>
        <v>NO PROCEDE</v>
      </c>
      <c r="BO222" s="54" t="str">
        <f t="shared" ca="1" si="49"/>
        <v>NO PROCEDE AVISO</v>
      </c>
      <c r="BP222" s="37"/>
      <c r="BQ222" s="53" t="str">
        <f>IF(BP222="","",WORKDAY(BP222,5,FESTIVOS_CO!A:A))</f>
        <v/>
      </c>
      <c r="BR222" s="37"/>
      <c r="BS222" s="36" t="s">
        <v>99</v>
      </c>
      <c r="BT222" s="38" t="s">
        <v>228</v>
      </c>
      <c r="BU222" s="58">
        <f>VLOOKUP(BT222,Hoja2!$C:$D,2,0)</f>
        <v>10</v>
      </c>
      <c r="BV222" s="80">
        <f>IF(
AND(AO222="",BD222="",BQ222=""),
"EN PROCESO NOTIFICACION / COMUNICACION",
IF(
BT222="",
"NO APLICA",
IF(
BU222=60,
IF(AO222&lt;&gt;"",AO222,IF(BD222&lt;&gt;"",BD222,BQ222))+60,
WORKDAY(
IF(AO222&lt;&gt;"",AO222,IF(BD222&lt;&gt;"",BD222,BQ222)),
BU222,
FESTIVOS_CO!A:A
)
)
))</f>
        <v>46057</v>
      </c>
      <c r="BW222" s="36" t="s">
        <v>99</v>
      </c>
      <c r="BX222" s="53"/>
      <c r="BY222" s="45"/>
      <c r="BZ222" s="37"/>
      <c r="CA222" s="54" t="str">
        <f t="shared" si="50"/>
        <v>PENDIENTE HACER EJECUTORIA</v>
      </c>
      <c r="CB222" s="59" t="str">
        <f t="shared" si="41"/>
        <v/>
      </c>
      <c r="CC222" s="36"/>
      <c r="CD222" s="40"/>
      <c r="CE222" s="46"/>
      <c r="CF222" s="40"/>
      <c r="CG222" s="40"/>
      <c r="CH222" s="40"/>
      <c r="CI222" s="36"/>
      <c r="CJ222" s="47"/>
      <c r="CK222" s="40"/>
      <c r="CL222" s="40"/>
      <c r="CM222" s="40"/>
      <c r="CN222" s="40"/>
    </row>
    <row r="223" spans="1:92" ht="28.5" hidden="1">
      <c r="A223" s="49" t="str">
        <f t="shared" ca="1" si="43"/>
        <v>PENDIENTE HACER EJECUTORIA</v>
      </c>
      <c r="B223" s="58" t="s">
        <v>445</v>
      </c>
      <c r="C223" s="37"/>
      <c r="D223" s="37"/>
      <c r="E223" s="49" t="str">
        <f t="shared" si="44"/>
        <v>NOTIFICACIÓN ELECTRÓNICA</v>
      </c>
      <c r="F223" s="141">
        <f t="shared" si="45"/>
        <v>46044</v>
      </c>
      <c r="G223" s="49" t="str">
        <f t="shared" si="46"/>
        <v/>
      </c>
      <c r="H223" s="51" t="str">
        <f ca="1">IF(
L223="",
"",
IF(
NETWORKDAYS(L223,IF(M223&lt;&gt;"",M223,TODAY()),FESTIVOS_CO!A:A)&gt;2,
"VENCIDO",
IF(
NETWORKDAYS(L223,IF(M223&lt;&gt;"",M223,TODAY()),FESTIVOS_CO!A:A)=2,
"ALERTA",
"A TIEMPO"
)))</f>
        <v>A TIEMPO</v>
      </c>
      <c r="I223" s="40" t="s">
        <v>164</v>
      </c>
      <c r="J223" s="90" t="s">
        <v>1204</v>
      </c>
      <c r="K223" s="37">
        <v>46043</v>
      </c>
      <c r="L223" s="50">
        <v>46043</v>
      </c>
      <c r="M223" s="37">
        <v>46043</v>
      </c>
      <c r="N223" s="52"/>
      <c r="O223" s="52"/>
      <c r="P223" s="36"/>
      <c r="Q223" s="36" t="s">
        <v>99</v>
      </c>
      <c r="R223" s="40"/>
      <c r="S223" s="36"/>
      <c r="T223" s="40"/>
      <c r="U223" s="62" t="s">
        <v>100</v>
      </c>
      <c r="V223" s="81" t="s">
        <v>1205</v>
      </c>
      <c r="W223" s="40"/>
      <c r="X223" s="40"/>
      <c r="Y223" s="40">
        <v>830129827</v>
      </c>
      <c r="Z223" s="38" t="str">
        <f>IFERROR(VLOOKUP(Y223,DIRECTORIO!A:B,2,FALSE),"")</f>
        <v>G M W SECURITY RENT A CAR LTDA</v>
      </c>
      <c r="AA223" s="40" t="s">
        <v>1206</v>
      </c>
      <c r="AB223" s="40" t="s">
        <v>169</v>
      </c>
      <c r="AC223" s="69" t="s">
        <v>1207</v>
      </c>
      <c r="AD223" s="102" t="s">
        <v>234</v>
      </c>
      <c r="AE223" s="40" t="s">
        <v>1208</v>
      </c>
      <c r="AF223" s="40" t="s">
        <v>108</v>
      </c>
      <c r="AG223" s="41" t="s">
        <v>109</v>
      </c>
      <c r="AH223" s="42"/>
      <c r="AI223" s="54" t="str">
        <f t="shared" ca="1" si="47"/>
        <v>NOTIFICACIÓN ELECTRÓNICA EFECTIVA</v>
      </c>
      <c r="AJ223" s="37" t="s">
        <v>99</v>
      </c>
      <c r="AK223" s="37">
        <v>46043</v>
      </c>
      <c r="AL223" s="37" t="s">
        <v>99</v>
      </c>
      <c r="AM223" s="53">
        <f>IF(AK223="","",WORKDAY(AK223,5,FESTIVOS_CO!A:A))</f>
        <v>46050</v>
      </c>
      <c r="AN223" s="37" t="s">
        <v>99</v>
      </c>
      <c r="AO223" s="37">
        <v>46044</v>
      </c>
      <c r="AP223" s="54" t="str">
        <f t="shared" ca="1" si="42"/>
        <v>NO PROCEDE CITACION</v>
      </c>
      <c r="AQ223" s="36"/>
      <c r="AR223" s="43"/>
      <c r="AS223" s="37"/>
      <c r="AT223" s="36"/>
      <c r="AU223" s="37"/>
      <c r="AV223" s="36"/>
      <c r="AW223" s="36"/>
      <c r="AX223" s="37"/>
      <c r="AY223" s="140" t="str">
        <f>IF(AU223="","",WORKDAY(AU223,5,FESTIVOS_CO!A:A))</f>
        <v/>
      </c>
      <c r="AZ223" s="54" t="str">
        <f t="shared" ca="1" si="51"/>
        <v>NO PROCEDE</v>
      </c>
      <c r="BA223" s="55" t="str">
        <f>IF(AX223="","",WORKDAY(AX223,5,FESTIVOS_CO!A:A))</f>
        <v/>
      </c>
      <c r="BB223" s="39"/>
      <c r="BC223" s="40"/>
      <c r="BD223" s="40"/>
      <c r="BE223" s="56" t="str">
        <f t="shared" ca="1" si="40"/>
        <v>NO PROCEDE</v>
      </c>
      <c r="BF223" s="37"/>
      <c r="BG223" s="45"/>
      <c r="BH223" s="37"/>
      <c r="BI223" s="36"/>
      <c r="BJ223" s="37"/>
      <c r="BK223" s="36"/>
      <c r="BL223" s="36"/>
      <c r="BM223" s="53" t="str">
        <f>IF(BJ223="","",WORKDAY(BJ223,5,FESTIVOS_CO!A:A))</f>
        <v/>
      </c>
      <c r="BN223" s="57" t="str">
        <f t="shared" ca="1" si="48"/>
        <v>NO PROCEDE</v>
      </c>
      <c r="BO223" s="54" t="str">
        <f t="shared" ca="1" si="49"/>
        <v>NO PROCEDE AVISO</v>
      </c>
      <c r="BP223" s="37"/>
      <c r="BQ223" s="53" t="str">
        <f>IF(BP223="","",WORKDAY(BP223,5,FESTIVOS_CO!A:A))</f>
        <v/>
      </c>
      <c r="BR223" s="37"/>
      <c r="BS223" s="36" t="s">
        <v>99</v>
      </c>
      <c r="BT223" s="38" t="s">
        <v>228</v>
      </c>
      <c r="BU223" s="58">
        <f>VLOOKUP(BT223,Hoja2!$C:$D,2,0)</f>
        <v>10</v>
      </c>
      <c r="BV223" s="80">
        <f>IF(
AND(AO223="",BD223="",BQ223=""),
"EN PROCESO NOTIFICACION / COMUNICACION",
IF(
BT223="",
"NO APLICA",
IF(
BU223=60,
IF(AO223&lt;&gt;"",AO223,IF(BD223&lt;&gt;"",BD223,BQ223))+60,
WORKDAY(
IF(AO223&lt;&gt;"",AO223,IF(BD223&lt;&gt;"",BD223,BQ223)),
BU223,
FESTIVOS_CO!A:A
)
)
))</f>
        <v>46058</v>
      </c>
      <c r="BW223" s="44" t="s">
        <v>99</v>
      </c>
      <c r="BX223" s="53"/>
      <c r="BY223" s="45"/>
      <c r="BZ223" s="37"/>
      <c r="CA223" s="54" t="str">
        <f t="shared" si="50"/>
        <v>PENDIENTE HACER EJECUTORIA</v>
      </c>
      <c r="CB223" s="59" t="str">
        <f t="shared" si="41"/>
        <v/>
      </c>
      <c r="CC223" s="36"/>
      <c r="CD223" s="40"/>
      <c r="CE223" s="46"/>
      <c r="CF223" s="40"/>
      <c r="CG223" s="40"/>
      <c r="CH223" s="40"/>
      <c r="CI223" s="36"/>
      <c r="CJ223" s="47"/>
      <c r="CK223" s="40"/>
      <c r="CL223" s="40"/>
      <c r="CM223" s="40"/>
      <c r="CN223" s="40"/>
    </row>
    <row r="224" spans="1:92" ht="57" hidden="1">
      <c r="A224" s="49" t="str">
        <f t="shared" ca="1" si="43"/>
        <v>CITACIÓN COMPLETA EN ESPERA PRESENTACION PERSONAL</v>
      </c>
      <c r="B224" s="58" t="s">
        <v>517</v>
      </c>
      <c r="C224" s="37"/>
      <c r="D224" s="37"/>
      <c r="E224" s="49" t="str">
        <f t="shared" si="44"/>
        <v>PENDIENTE NOTIFICACIÓN</v>
      </c>
      <c r="F224" s="141" t="str">
        <f t="shared" si="45"/>
        <v>PENDIENTE NOTIFICACIÓN</v>
      </c>
      <c r="G224" s="49" t="str">
        <f t="shared" si="46"/>
        <v/>
      </c>
      <c r="H224" s="51" t="str">
        <f ca="1">IF(
L224="",
"",
IF(
NETWORKDAYS(L224,IF(M224&lt;&gt;"",M224,TODAY()),FESTIVOS_CO!A:A)&gt;2,
"VENCIDO",
IF(
NETWORKDAYS(L224,IF(M224&lt;&gt;"",M224,TODAY()),FESTIVOS_CO!A:A)=2,
"ALERTA",
"A TIEMPO"
)))</f>
        <v>A TIEMPO</v>
      </c>
      <c r="I224" s="40" t="s">
        <v>164</v>
      </c>
      <c r="J224" s="90" t="s">
        <v>1209</v>
      </c>
      <c r="K224" s="37">
        <v>46043</v>
      </c>
      <c r="L224" s="50">
        <v>46043</v>
      </c>
      <c r="M224" s="37">
        <v>46043</v>
      </c>
      <c r="N224" s="52"/>
      <c r="O224" s="52"/>
      <c r="P224" s="36"/>
      <c r="Q224" s="36" t="s">
        <v>99</v>
      </c>
      <c r="R224" s="40"/>
      <c r="S224" s="36"/>
      <c r="T224" s="40"/>
      <c r="U224" s="62" t="s">
        <v>100</v>
      </c>
      <c r="V224" s="81" t="s">
        <v>1210</v>
      </c>
      <c r="W224" s="63">
        <v>45982</v>
      </c>
      <c r="X224" s="63"/>
      <c r="Y224" s="40">
        <v>860002964</v>
      </c>
      <c r="Z224" s="38" t="s">
        <v>1211</v>
      </c>
      <c r="AA224" s="40" t="s">
        <v>1206</v>
      </c>
      <c r="AB224" s="40" t="s">
        <v>333</v>
      </c>
      <c r="AC224" s="69" t="s">
        <v>1212</v>
      </c>
      <c r="AD224" s="102" t="s">
        <v>234</v>
      </c>
      <c r="AE224" s="40" t="s">
        <v>1213</v>
      </c>
      <c r="AF224" s="40" t="s">
        <v>108</v>
      </c>
      <c r="AG224" s="41" t="s">
        <v>109</v>
      </c>
      <c r="AH224" s="42"/>
      <c r="AI224" s="54" t="str">
        <f t="shared" ca="1" si="47"/>
        <v>NO PROCEDE NOTIFICACIÓN ELECTRÓNICA</v>
      </c>
      <c r="AJ224" s="37" t="s">
        <v>109</v>
      </c>
      <c r="AK224" s="37"/>
      <c r="AL224" s="37"/>
      <c r="AM224" s="53" t="str">
        <f>IF(AK224="","",WORKDAY(AK224,5,FESTIVOS_CO!A:A))</f>
        <v/>
      </c>
      <c r="AN224" s="37"/>
      <c r="AO224" s="37"/>
      <c r="AP224" s="54" t="str">
        <f t="shared" ca="1" si="42"/>
        <v>NOTIFICAR POR CITACION</v>
      </c>
      <c r="AQ224" s="36" t="s">
        <v>270</v>
      </c>
      <c r="AR224" s="43">
        <v>46044</v>
      </c>
      <c r="AS224" s="37">
        <v>46045</v>
      </c>
      <c r="AT224" s="36" t="s">
        <v>1214</v>
      </c>
      <c r="AU224" s="37">
        <v>46045</v>
      </c>
      <c r="AV224" s="36"/>
      <c r="AW224" s="36"/>
      <c r="AX224" s="37"/>
      <c r="AY224" s="140">
        <f>IF(AU224="","",WORKDAY(AU224,5,FESTIVOS_CO!A:A))</f>
        <v>46052</v>
      </c>
      <c r="AZ224" s="54" t="str">
        <f t="shared" ca="1" si="51"/>
        <v>CITACIÓN COMPLETA EN ESPERA PRESENTACION PERSONAL</v>
      </c>
      <c r="BA224" s="55" t="str">
        <f>IF(AX224="","",WORKDAY(AX224,5,FESTIVOS_CO!A:A))</f>
        <v/>
      </c>
      <c r="BB224" s="39"/>
      <c r="BC224" s="40"/>
      <c r="BD224" s="40"/>
      <c r="BE224" s="56" t="str">
        <f t="shared" ca="1" si="40"/>
        <v>NO APLICA</v>
      </c>
      <c r="BF224" s="37"/>
      <c r="BG224" s="45"/>
      <c r="BH224" s="37"/>
      <c r="BI224" s="36"/>
      <c r="BJ224" s="37"/>
      <c r="BK224" s="36"/>
      <c r="BL224" s="36"/>
      <c r="BM224" s="53" t="str">
        <f>IF(BJ224="","",WORKDAY(BJ224,5,FESTIVOS_CO!A:A))</f>
        <v/>
      </c>
      <c r="BN224" s="57" t="str">
        <f t="shared" ca="1" si="48"/>
        <v>PENDIENTE HACER AVISO</v>
      </c>
      <c r="BO224" s="54" t="str">
        <f t="shared" ca="1" si="49"/>
        <v>EN TRÁMITE NOTIF. POR AVISO</v>
      </c>
      <c r="BP224" s="37"/>
      <c r="BQ224" s="53" t="str">
        <f>IF(BP224="","",WORKDAY(BP224,5,FESTIVOS_CO!A:A))</f>
        <v/>
      </c>
      <c r="BR224" s="37"/>
      <c r="BS224" s="36"/>
      <c r="BT224" s="38"/>
      <c r="BU224" s="58" t="e">
        <f>VLOOKUP(BT224,Hoja2!$C:$D,2,0)</f>
        <v>#N/A</v>
      </c>
      <c r="BV224" s="80" t="str">
        <f>IF(
AND(AO224="",BD224="",BQ224=""),
"EN PROCESO NOTIFICACION / COMUNICACION",
IF(
BT224="",
"NO APLICA",
IF(
BU224=60,
IF(AO224&lt;&gt;"",AO224,IF(BD224&lt;&gt;"",BD224,BQ224))+60,
WORKDAY(
IF(AO224&lt;&gt;"",AO224,IF(BD224&lt;&gt;"",BD224,BQ224)),
BU224,
FESTIVOS_CO!A:A
)
)
))</f>
        <v>EN PROCESO NOTIFICACION / COMUNICACION</v>
      </c>
      <c r="BW224" s="44"/>
      <c r="BX224" s="53"/>
      <c r="BY224" s="45"/>
      <c r="BZ224" s="37"/>
      <c r="CA224" s="54" t="str">
        <f t="shared" si="50"/>
        <v>PENDIENTE EJECUTORIA</v>
      </c>
      <c r="CB224" s="59" t="str">
        <f t="shared" si="41"/>
        <v/>
      </c>
      <c r="CC224" s="36"/>
      <c r="CD224" s="40"/>
      <c r="CE224" s="46"/>
      <c r="CF224" s="40"/>
      <c r="CG224" s="40"/>
      <c r="CH224" s="40"/>
      <c r="CI224" s="36"/>
      <c r="CJ224" s="47"/>
      <c r="CK224" s="40"/>
      <c r="CL224" s="40"/>
      <c r="CM224" s="40"/>
      <c r="CN224" s="40"/>
    </row>
    <row r="225" spans="1:92" ht="28.5" hidden="1">
      <c r="A225" s="49" t="str">
        <f t="shared" ca="1" si="43"/>
        <v>PENDIENTE EJECUTORIA</v>
      </c>
      <c r="B225" s="58" t="s">
        <v>93</v>
      </c>
      <c r="C225" s="37">
        <v>46045</v>
      </c>
      <c r="D225" s="37"/>
      <c r="E225" s="49" t="str">
        <f t="shared" si="44"/>
        <v>NOTIFICACIÓN ELECTRÓNICA</v>
      </c>
      <c r="F225" s="141">
        <f t="shared" si="45"/>
        <v>46045</v>
      </c>
      <c r="G225" s="49">
        <f t="shared" si="46"/>
        <v>0</v>
      </c>
      <c r="H225" s="51" t="str">
        <f ca="1">IF(
L225="",
"",
IF(
NETWORKDAYS(L225,IF(M225&lt;&gt;"",M225,TODAY()),FESTIVOS_CO!A:A)&gt;2,
"VENCIDO",
IF(
NETWORKDAYS(L225,IF(M225&lt;&gt;"",M225,TODAY()),FESTIVOS_CO!A:A)=2,
"ALERTA",
"A TIEMPO"
)))</f>
        <v>A TIEMPO</v>
      </c>
      <c r="I225" s="62" t="s">
        <v>1215</v>
      </c>
      <c r="J225" s="36" t="s">
        <v>1216</v>
      </c>
      <c r="K225" s="118">
        <v>46043</v>
      </c>
      <c r="L225" s="50">
        <v>46045</v>
      </c>
      <c r="M225" s="37">
        <v>46045</v>
      </c>
      <c r="N225" s="52"/>
      <c r="O225" s="52"/>
      <c r="P225" s="36"/>
      <c r="Q225" s="36" t="s">
        <v>99</v>
      </c>
      <c r="R225" s="40"/>
      <c r="S225" s="36"/>
      <c r="T225" s="40"/>
      <c r="U225" s="62" t="s">
        <v>100</v>
      </c>
      <c r="V225" s="81" t="s">
        <v>1217</v>
      </c>
      <c r="W225" s="63">
        <v>45996</v>
      </c>
      <c r="X225" s="63"/>
      <c r="Y225" s="40">
        <v>900581703</v>
      </c>
      <c r="Z225" s="38" t="str">
        <f>IFERROR(VLOOKUP(Y225,DIRECTORIO!A:B,2,FALSE),"")</f>
        <v>NEOSTAR SEGURIDAD DE COLOMBIA LTDA</v>
      </c>
      <c r="AA225" s="40" t="s">
        <v>103</v>
      </c>
      <c r="AB225" s="40" t="s">
        <v>268</v>
      </c>
      <c r="AC225" s="69" t="s">
        <v>105</v>
      </c>
      <c r="AD225" s="102" t="s">
        <v>234</v>
      </c>
      <c r="AE225" s="40" t="s">
        <v>1218</v>
      </c>
      <c r="AF225" s="40" t="s">
        <v>108</v>
      </c>
      <c r="AG225" s="41" t="s">
        <v>109</v>
      </c>
      <c r="AH225" s="42"/>
      <c r="AI225" s="54" t="str">
        <f t="shared" ca="1" si="47"/>
        <v>NOTIFICACIÓN ELECTRÓNICA EFECTIVA</v>
      </c>
      <c r="AJ225" s="37" t="s">
        <v>99</v>
      </c>
      <c r="AK225" s="37">
        <v>46045</v>
      </c>
      <c r="AL225" s="37" t="s">
        <v>99</v>
      </c>
      <c r="AM225" s="53">
        <f>IF(AK225="","",WORKDAY(AK225,5,FESTIVOS_CO!A:A))</f>
        <v>46052</v>
      </c>
      <c r="AN225" s="37" t="s">
        <v>99</v>
      </c>
      <c r="AO225" s="37">
        <v>46045</v>
      </c>
      <c r="AP225" s="54" t="str">
        <f t="shared" ca="1" si="42"/>
        <v>NO PROCEDE CITACION</v>
      </c>
      <c r="AQ225" s="36"/>
      <c r="AR225" s="43"/>
      <c r="AS225" s="37"/>
      <c r="AT225" s="36"/>
      <c r="AU225" s="37"/>
      <c r="AV225" s="36"/>
      <c r="AW225" s="36"/>
      <c r="AX225" s="37"/>
      <c r="AY225" s="140" t="str">
        <f>IF(AU225="","",WORKDAY(AU225,5,FESTIVOS_CO!A:A))</f>
        <v/>
      </c>
      <c r="AZ225" s="54" t="str">
        <f t="shared" ca="1" si="51"/>
        <v>NO PROCEDE</v>
      </c>
      <c r="BA225" s="55" t="str">
        <f>IF(AX225="","",WORKDAY(AX225,5,FESTIVOS_CO!A:A))</f>
        <v/>
      </c>
      <c r="BB225" s="39"/>
      <c r="BC225" s="40"/>
      <c r="BD225" s="40"/>
      <c r="BE225" s="56" t="str">
        <f t="shared" ca="1" si="40"/>
        <v>NO PROCEDE</v>
      </c>
      <c r="BF225" s="37"/>
      <c r="BG225" s="45"/>
      <c r="BH225" s="37"/>
      <c r="BI225" s="36"/>
      <c r="BJ225" s="37"/>
      <c r="BK225" s="36"/>
      <c r="BL225" s="36"/>
      <c r="BM225" s="53" t="str">
        <f>IF(BJ225="","",WORKDAY(BJ225,5,FESTIVOS_CO!A:A))</f>
        <v/>
      </c>
      <c r="BN225" s="57" t="str">
        <f t="shared" ca="1" si="48"/>
        <v>NO PROCEDE</v>
      </c>
      <c r="BO225" s="54" t="str">
        <f t="shared" ca="1" si="49"/>
        <v>NO PROCEDE AVISO</v>
      </c>
      <c r="BP225" s="37"/>
      <c r="BQ225" s="53" t="str">
        <f>IF(BP225="","",WORKDAY(BP225,5,FESTIVOS_CO!A:A))</f>
        <v/>
      </c>
      <c r="BR225" s="37"/>
      <c r="BS225" s="36" t="s">
        <v>99</v>
      </c>
      <c r="BT225" s="38" t="s">
        <v>228</v>
      </c>
      <c r="BU225" s="58">
        <f>VLOOKUP(BT225,Hoja2!$C:$D,2,0)</f>
        <v>10</v>
      </c>
      <c r="BV225" s="80">
        <f>IF(
AND(AO225="",BD225="",BQ225=""),
"EN PROCESO NOTIFICACION / COMUNICACION",
IF(
BT225="",
"NO APLICA",
IF(
BU225=60,
IF(AO225&lt;&gt;"",AO225,IF(BD225&lt;&gt;"",BD225,BQ225))+60,
WORKDAY(
IF(AO225&lt;&gt;"",AO225,IF(BD225&lt;&gt;"",BD225,BQ225)),
BU225,
FESTIVOS_CO!A:A
)
)
))</f>
        <v>46059</v>
      </c>
      <c r="BW225" s="44"/>
      <c r="BX225" s="53"/>
      <c r="BY225" s="45"/>
      <c r="BZ225" s="37"/>
      <c r="CA225" s="54" t="str">
        <f t="shared" si="50"/>
        <v>PENDIENTE EJECUTORIA</v>
      </c>
      <c r="CB225" s="59" t="str">
        <f t="shared" si="41"/>
        <v/>
      </c>
      <c r="CC225" s="36"/>
      <c r="CD225" s="40"/>
      <c r="CE225" s="46"/>
      <c r="CF225" s="40"/>
      <c r="CG225" s="40"/>
      <c r="CH225" s="40"/>
      <c r="CI225" s="36"/>
      <c r="CJ225" s="47"/>
      <c r="CK225" s="40"/>
      <c r="CL225" s="40"/>
      <c r="CM225" s="40"/>
      <c r="CN225" s="40"/>
    </row>
    <row r="226" spans="1:92" ht="28.5" hidden="1">
      <c r="A226" s="49" t="str">
        <f t="shared" ca="1" si="43"/>
        <v>PENDIENTE EJECUTORIA</v>
      </c>
      <c r="B226" s="58" t="s">
        <v>93</v>
      </c>
      <c r="C226" s="37">
        <v>46045</v>
      </c>
      <c r="D226" s="37"/>
      <c r="E226" s="49" t="str">
        <f t="shared" si="44"/>
        <v>NOTIFICACIÓN ELECTRÓNICA</v>
      </c>
      <c r="F226" s="141">
        <f t="shared" si="45"/>
        <v>46045</v>
      </c>
      <c r="G226" s="49">
        <f t="shared" si="46"/>
        <v>0</v>
      </c>
      <c r="H226" s="51" t="str">
        <f ca="1">IF(
L226="",
"",
IF(
NETWORKDAYS(L226,IF(M226&lt;&gt;"",M226,TODAY()),FESTIVOS_CO!A:A)&gt;2,
"VENCIDO",
IF(
NETWORKDAYS(L226,IF(M226&lt;&gt;"",M226,TODAY()),FESTIVOS_CO!A:A)=2,
"ALERTA",
"A TIEMPO"
)))</f>
        <v>A TIEMPO</v>
      </c>
      <c r="I226" s="62" t="s">
        <v>1215</v>
      </c>
      <c r="J226" s="36" t="s">
        <v>1219</v>
      </c>
      <c r="K226" s="118">
        <v>46043</v>
      </c>
      <c r="L226" s="50">
        <v>46045</v>
      </c>
      <c r="M226" s="37">
        <v>46045</v>
      </c>
      <c r="N226" s="52"/>
      <c r="O226" s="52"/>
      <c r="P226" s="36"/>
      <c r="Q226" s="36" t="s">
        <v>99</v>
      </c>
      <c r="R226" s="40"/>
      <c r="S226" s="36"/>
      <c r="T226" s="40"/>
      <c r="U226" s="62" t="s">
        <v>100</v>
      </c>
      <c r="V226" s="81" t="s">
        <v>1220</v>
      </c>
      <c r="W226" s="63">
        <v>45901</v>
      </c>
      <c r="X226" s="63"/>
      <c r="Y226" s="40">
        <v>830125075</v>
      </c>
      <c r="Z226" s="38" t="str">
        <f>IFERROR(VLOOKUP(Y226,DIRECTORIO!A:B,2,FALSE),"")</f>
        <v>BLINSECURITY DE COLOMBIA LTDA</v>
      </c>
      <c r="AA226" s="40" t="s">
        <v>894</v>
      </c>
      <c r="AB226" s="40" t="s">
        <v>104</v>
      </c>
      <c r="AC226" s="69" t="s">
        <v>895</v>
      </c>
      <c r="AD226" s="102" t="s">
        <v>234</v>
      </c>
      <c r="AE226" s="62" t="s">
        <v>1221</v>
      </c>
      <c r="AF226" s="40" t="s">
        <v>108</v>
      </c>
      <c r="AG226" s="41" t="s">
        <v>109</v>
      </c>
      <c r="AH226" s="42"/>
      <c r="AI226" s="54" t="str">
        <f t="shared" ca="1" si="47"/>
        <v>NOTIFICACIÓN ELECTRÓNICA EFECTIVA</v>
      </c>
      <c r="AJ226" s="37" t="s">
        <v>99</v>
      </c>
      <c r="AK226" s="37">
        <v>46045</v>
      </c>
      <c r="AL226" s="37" t="s">
        <v>99</v>
      </c>
      <c r="AM226" s="53">
        <f>IF(AK226="","",WORKDAY(AK226,5,FESTIVOS_CO!A:A))</f>
        <v>46052</v>
      </c>
      <c r="AN226" s="37" t="s">
        <v>99</v>
      </c>
      <c r="AO226" s="37">
        <v>46045</v>
      </c>
      <c r="AP226" s="54" t="str">
        <f t="shared" ca="1" si="42"/>
        <v>NO PROCEDE CITACION</v>
      </c>
      <c r="AQ226" s="36"/>
      <c r="AR226" s="43"/>
      <c r="AS226" s="37"/>
      <c r="AT226" s="36"/>
      <c r="AU226" s="37"/>
      <c r="AV226" s="36"/>
      <c r="AW226" s="36"/>
      <c r="AX226" s="37"/>
      <c r="AY226" s="140" t="str">
        <f>IF(AU226="","",WORKDAY(AU226,5,FESTIVOS_CO!A:A))</f>
        <v/>
      </c>
      <c r="AZ226" s="54" t="str">
        <f t="shared" ca="1" si="51"/>
        <v>NO PROCEDE</v>
      </c>
      <c r="BA226" s="55" t="str">
        <f>IF(AX226="","",WORKDAY(AX226,5,FESTIVOS_CO!A:A))</f>
        <v/>
      </c>
      <c r="BB226" s="39"/>
      <c r="BC226" s="40"/>
      <c r="BD226" s="40"/>
      <c r="BE226" s="56" t="str">
        <f t="shared" ca="1" si="40"/>
        <v>NO PROCEDE</v>
      </c>
      <c r="BF226" s="37"/>
      <c r="BG226" s="45"/>
      <c r="BH226" s="37"/>
      <c r="BI226" s="36"/>
      <c r="BJ226" s="37"/>
      <c r="BK226" s="36"/>
      <c r="BL226" s="36"/>
      <c r="BM226" s="53" t="str">
        <f>IF(BJ226="","",WORKDAY(BJ226,5,FESTIVOS_CO!A:A))</f>
        <v/>
      </c>
      <c r="BN226" s="57" t="str">
        <f t="shared" ca="1" si="48"/>
        <v>NO PROCEDE</v>
      </c>
      <c r="BO226" s="54" t="str">
        <f t="shared" ca="1" si="49"/>
        <v>NO PROCEDE AVISO</v>
      </c>
      <c r="BP226" s="37"/>
      <c r="BQ226" s="53" t="str">
        <f>IF(BP226="","",WORKDAY(BP226,5,FESTIVOS_CO!A:A))</f>
        <v/>
      </c>
      <c r="BR226" s="37"/>
      <c r="BS226" s="36" t="s">
        <v>99</v>
      </c>
      <c r="BT226" s="38" t="s">
        <v>228</v>
      </c>
      <c r="BU226" s="58">
        <f>VLOOKUP(BT226,Hoja2!$C:$D,2,0)</f>
        <v>10</v>
      </c>
      <c r="BV226" s="80">
        <f>IF(
AND(AO226="",BD226="",BQ226=""),
"EN PROCESO NOTIFICACION / COMUNICACION",
IF(
BT226="",
"NO APLICA",
IF(
BU226=60,
IF(AO226&lt;&gt;"",AO226,IF(BD226&lt;&gt;"",BD226,BQ226))+60,
WORKDAY(
IF(AO226&lt;&gt;"",AO226,IF(BD226&lt;&gt;"",BD226,BQ226)),
BU226,
FESTIVOS_CO!A:A
)
)
))</f>
        <v>46059</v>
      </c>
      <c r="BW226" s="44"/>
      <c r="BX226" s="53"/>
      <c r="BY226" s="45"/>
      <c r="BZ226" s="37"/>
      <c r="CA226" s="54" t="str">
        <f t="shared" si="50"/>
        <v>PENDIENTE EJECUTORIA</v>
      </c>
      <c r="CB226" s="59" t="str">
        <f t="shared" si="41"/>
        <v/>
      </c>
      <c r="CC226" s="36"/>
      <c r="CD226" s="40"/>
      <c r="CE226" s="46"/>
      <c r="CF226" s="40"/>
      <c r="CG226" s="40"/>
      <c r="CH226" s="40"/>
      <c r="CI226" s="36"/>
      <c r="CJ226" s="47"/>
      <c r="CK226" s="40"/>
      <c r="CL226" s="40"/>
      <c r="CM226" s="40"/>
      <c r="CN226" s="40"/>
    </row>
    <row r="227" spans="1:92" ht="28.5" hidden="1">
      <c r="A227" s="49" t="str">
        <f t="shared" ca="1" si="43"/>
        <v>PENDIENTE EJECUTORIA</v>
      </c>
      <c r="B227" s="58" t="s">
        <v>93</v>
      </c>
      <c r="C227" s="37">
        <v>46045</v>
      </c>
      <c r="D227" s="37"/>
      <c r="E227" s="49" t="str">
        <f t="shared" si="44"/>
        <v>NOTIFICACIÓN ELECTRÓNICA</v>
      </c>
      <c r="F227" s="141">
        <f t="shared" si="45"/>
        <v>46045</v>
      </c>
      <c r="G227" s="49">
        <f t="shared" si="46"/>
        <v>0</v>
      </c>
      <c r="H227" s="51" t="str">
        <f ca="1">IF(
L227="",
"",
IF(
NETWORKDAYS(L227,IF(M227&lt;&gt;"",M227,TODAY()),FESTIVOS_CO!A:A)&gt;2,
"VENCIDO",
IF(
NETWORKDAYS(L227,IF(M227&lt;&gt;"",M227,TODAY()),FESTIVOS_CO!A:A)=2,
"ALERTA",
"A TIEMPO"
)))</f>
        <v>A TIEMPO</v>
      </c>
      <c r="I227" s="62" t="s">
        <v>1215</v>
      </c>
      <c r="J227" s="36" t="s">
        <v>1222</v>
      </c>
      <c r="K227" s="118">
        <v>46043</v>
      </c>
      <c r="L227" s="50">
        <v>46045</v>
      </c>
      <c r="M227" s="37">
        <v>46045</v>
      </c>
      <c r="N227" s="52"/>
      <c r="O227" s="52"/>
      <c r="P227" s="36"/>
      <c r="Q227" s="36" t="s">
        <v>99</v>
      </c>
      <c r="R227" s="40"/>
      <c r="S227" s="36"/>
      <c r="T227" s="40"/>
      <c r="U227" s="62" t="s">
        <v>100</v>
      </c>
      <c r="V227" s="81" t="s">
        <v>1223</v>
      </c>
      <c r="W227" s="63">
        <v>45996</v>
      </c>
      <c r="X227" s="63"/>
      <c r="Y227" s="40">
        <v>830029703</v>
      </c>
      <c r="Z227" s="38" t="str">
        <f>IFERROR(VLOOKUP(Y227,DIRECTORIO!A:B,2,FALSE),"")</f>
        <v>RCN TELEVISION S.A.</v>
      </c>
      <c r="AA227" s="40" t="s">
        <v>1224</v>
      </c>
      <c r="AB227" s="40" t="s">
        <v>104</v>
      </c>
      <c r="AC227" s="69" t="s">
        <v>1225</v>
      </c>
      <c r="AD227" s="102" t="s">
        <v>106</v>
      </c>
      <c r="AE227" s="62" t="s">
        <v>1226</v>
      </c>
      <c r="AF227" s="40" t="s">
        <v>108</v>
      </c>
      <c r="AG227" s="41" t="s">
        <v>109</v>
      </c>
      <c r="AH227" s="42"/>
      <c r="AI227" s="54" t="str">
        <f t="shared" ca="1" si="47"/>
        <v>NOTIFICACIÓN ELECTRÓNICA EFECTIVA</v>
      </c>
      <c r="AJ227" s="37" t="s">
        <v>99</v>
      </c>
      <c r="AK227" s="37">
        <v>46045</v>
      </c>
      <c r="AL227" s="37" t="s">
        <v>99</v>
      </c>
      <c r="AM227" s="53">
        <f>IF(AK227="","",WORKDAY(AK227,5,FESTIVOS_CO!A:A))</f>
        <v>46052</v>
      </c>
      <c r="AN227" s="37" t="s">
        <v>99</v>
      </c>
      <c r="AO227" s="37">
        <v>46045</v>
      </c>
      <c r="AP227" s="54" t="str">
        <f t="shared" ca="1" si="42"/>
        <v>NO PROCEDE CITACION</v>
      </c>
      <c r="AQ227" s="36"/>
      <c r="AR227" s="43"/>
      <c r="AS227" s="37"/>
      <c r="AT227" s="36"/>
      <c r="AU227" s="37"/>
      <c r="AV227" s="36"/>
      <c r="AW227" s="36"/>
      <c r="AX227" s="37"/>
      <c r="AY227" s="140" t="str">
        <f>IF(AU227="","",WORKDAY(AU227,5,FESTIVOS_CO!A:A))</f>
        <v/>
      </c>
      <c r="AZ227" s="54" t="str">
        <f t="shared" ca="1" si="51"/>
        <v>NO PROCEDE</v>
      </c>
      <c r="BA227" s="55" t="str">
        <f>IF(AX227="","",WORKDAY(AX227,5,FESTIVOS_CO!A:A))</f>
        <v/>
      </c>
      <c r="BB227" s="39"/>
      <c r="BC227" s="40"/>
      <c r="BD227" s="40"/>
      <c r="BE227" s="56" t="str">
        <f t="shared" ca="1" si="40"/>
        <v>NO PROCEDE</v>
      </c>
      <c r="BF227" s="37"/>
      <c r="BG227" s="45"/>
      <c r="BH227" s="37"/>
      <c r="BI227" s="36"/>
      <c r="BJ227" s="37"/>
      <c r="BK227" s="36"/>
      <c r="BL227" s="36"/>
      <c r="BM227" s="53" t="str">
        <f>IF(BJ227="","",WORKDAY(BJ227,5,FESTIVOS_CO!A:A))</f>
        <v/>
      </c>
      <c r="BN227" s="57" t="str">
        <f t="shared" ca="1" si="48"/>
        <v>NO PROCEDE</v>
      </c>
      <c r="BO227" s="54" t="str">
        <f t="shared" ca="1" si="49"/>
        <v>NO PROCEDE AVISO</v>
      </c>
      <c r="BP227" s="37"/>
      <c r="BQ227" s="53" t="str">
        <f>IF(BP227="","",WORKDAY(BP227,5,FESTIVOS_CO!A:A))</f>
        <v/>
      </c>
      <c r="BR227" s="37"/>
      <c r="BS227" s="36" t="s">
        <v>99</v>
      </c>
      <c r="BT227" s="38" t="s">
        <v>228</v>
      </c>
      <c r="BU227" s="58">
        <f>VLOOKUP(BT227,Hoja2!$C:$D,2,0)</f>
        <v>10</v>
      </c>
      <c r="BV227" s="80">
        <f>IF(
AND(AO227="",BD227="",BQ227=""),
"EN PROCESO NOTIFICACION / COMUNICACION",
IF(
BT227="",
"NO APLICA",
IF(
BU227=60,
IF(AO227&lt;&gt;"",AO227,IF(BD227&lt;&gt;"",BD227,BQ227))+60,
WORKDAY(
IF(AO227&lt;&gt;"",AO227,IF(BD227&lt;&gt;"",BD227,BQ227)),
BU227,
FESTIVOS_CO!A:A
)
)
))</f>
        <v>46059</v>
      </c>
      <c r="BW227" s="44"/>
      <c r="BX227" s="53"/>
      <c r="BY227" s="45"/>
      <c r="BZ227" s="37"/>
      <c r="CA227" s="54" t="str">
        <f t="shared" si="50"/>
        <v>PENDIENTE EJECUTORIA</v>
      </c>
      <c r="CB227" s="59" t="str">
        <f t="shared" si="41"/>
        <v/>
      </c>
      <c r="CC227" s="36"/>
      <c r="CD227" s="40"/>
      <c r="CE227" s="46"/>
      <c r="CF227" s="40"/>
      <c r="CG227" s="40"/>
      <c r="CH227" s="40"/>
      <c r="CI227" s="36"/>
      <c r="CJ227" s="47"/>
      <c r="CK227" s="40"/>
      <c r="CL227" s="40"/>
      <c r="CM227" s="40"/>
      <c r="CN227" s="40"/>
    </row>
    <row r="228" spans="1:92" ht="28.5" hidden="1">
      <c r="A228" s="49" t="str">
        <f t="shared" ca="1" si="43"/>
        <v>PENDIENTE EJECUTORIA</v>
      </c>
      <c r="B228" s="58" t="s">
        <v>93</v>
      </c>
      <c r="C228" s="37">
        <v>46045</v>
      </c>
      <c r="D228" s="37"/>
      <c r="E228" s="49" t="str">
        <f t="shared" si="44"/>
        <v>NOTIFICACIÓN ELECTRÓNICA</v>
      </c>
      <c r="F228" s="141">
        <f t="shared" si="45"/>
        <v>46045</v>
      </c>
      <c r="G228" s="49">
        <f t="shared" si="46"/>
        <v>0</v>
      </c>
      <c r="H228" s="51" t="str">
        <f ca="1">IF(
L228="",
"",
IF(
NETWORKDAYS(L228,IF(M228&lt;&gt;"",M228,TODAY()),FESTIVOS_CO!A:A)&gt;2,
"VENCIDO",
IF(
NETWORKDAYS(L228,IF(M228&lt;&gt;"",M228,TODAY()),FESTIVOS_CO!A:A)=2,
"ALERTA",
"A TIEMPO"
)))</f>
        <v>A TIEMPO</v>
      </c>
      <c r="I228" s="62" t="s">
        <v>1215</v>
      </c>
      <c r="J228" s="36" t="s">
        <v>1227</v>
      </c>
      <c r="K228" s="118">
        <v>46043</v>
      </c>
      <c r="L228" s="50">
        <v>46045</v>
      </c>
      <c r="M228" s="37">
        <v>46045</v>
      </c>
      <c r="N228" s="52"/>
      <c r="O228" s="52"/>
      <c r="P228" s="36"/>
      <c r="Q228" s="36" t="s">
        <v>99</v>
      </c>
      <c r="R228" s="40"/>
      <c r="S228" s="36"/>
      <c r="T228" s="40"/>
      <c r="U228" s="62" t="s">
        <v>210</v>
      </c>
      <c r="V228" s="81" t="s">
        <v>1228</v>
      </c>
      <c r="W228" s="63">
        <v>45788</v>
      </c>
      <c r="X228" s="63"/>
      <c r="Y228" s="40">
        <v>900439597</v>
      </c>
      <c r="Z228" s="38" t="str">
        <f>IFERROR(VLOOKUP(Y228,DIRECTORIO!A:B,2,FALSE),"")</f>
        <v xml:space="preserve">VECTOR LTDA ALQUILER DE VEHICULOS BLINDADOS </v>
      </c>
      <c r="AA228" s="40" t="s">
        <v>1229</v>
      </c>
      <c r="AB228" s="40" t="s">
        <v>104</v>
      </c>
      <c r="AC228" s="69" t="s">
        <v>1230</v>
      </c>
      <c r="AD228" s="102" t="s">
        <v>452</v>
      </c>
      <c r="AE228" s="40" t="s">
        <v>113</v>
      </c>
      <c r="AF228" s="40" t="s">
        <v>108</v>
      </c>
      <c r="AG228" s="41" t="s">
        <v>109</v>
      </c>
      <c r="AH228" s="42"/>
      <c r="AI228" s="54" t="str">
        <f t="shared" ca="1" si="47"/>
        <v>NOTIFICACIÓN ELECTRÓNICA EFECTIVA</v>
      </c>
      <c r="AJ228" s="37" t="s">
        <v>99</v>
      </c>
      <c r="AK228" s="37">
        <v>46045</v>
      </c>
      <c r="AL228" s="37" t="s">
        <v>99</v>
      </c>
      <c r="AM228" s="53">
        <f>IF(AK228="","",WORKDAY(AK228,5,FESTIVOS_CO!A:A))</f>
        <v>46052</v>
      </c>
      <c r="AN228" s="37" t="s">
        <v>99</v>
      </c>
      <c r="AO228" s="37">
        <v>46045</v>
      </c>
      <c r="AP228" s="54" t="str">
        <f t="shared" ca="1" si="42"/>
        <v>NO PROCEDE CITACION</v>
      </c>
      <c r="AQ228" s="36"/>
      <c r="AR228" s="43"/>
      <c r="AS228" s="37"/>
      <c r="AT228" s="36"/>
      <c r="AU228" s="37"/>
      <c r="AV228" s="36"/>
      <c r="AW228" s="36"/>
      <c r="AX228" s="37"/>
      <c r="AY228" s="140" t="str">
        <f>IF(AU228="","",WORKDAY(AU228,5,FESTIVOS_CO!A:A))</f>
        <v/>
      </c>
      <c r="AZ228" s="54" t="str">
        <f t="shared" ca="1" si="51"/>
        <v>NO PROCEDE</v>
      </c>
      <c r="BA228" s="55" t="str">
        <f>IF(AX228="","",WORKDAY(AX228,5,FESTIVOS_CO!A:A))</f>
        <v/>
      </c>
      <c r="BB228" s="39"/>
      <c r="BC228" s="40"/>
      <c r="BD228" s="40"/>
      <c r="BE228" s="56" t="str">
        <f t="shared" ca="1" si="40"/>
        <v>NO PROCEDE</v>
      </c>
      <c r="BF228" s="37"/>
      <c r="BG228" s="45"/>
      <c r="BH228" s="37"/>
      <c r="BI228" s="36"/>
      <c r="BJ228" s="37"/>
      <c r="BK228" s="36"/>
      <c r="BL228" s="36"/>
      <c r="BM228" s="53" t="str">
        <f>IF(BJ228="","",WORKDAY(BJ228,5,FESTIVOS_CO!A:A))</f>
        <v/>
      </c>
      <c r="BN228" s="57" t="str">
        <f t="shared" ca="1" si="48"/>
        <v>NO PROCEDE</v>
      </c>
      <c r="BO228" s="54" t="str">
        <f t="shared" ca="1" si="49"/>
        <v>NO PROCEDE AVISO</v>
      </c>
      <c r="BP228" s="37"/>
      <c r="BQ228" s="53" t="str">
        <f>IF(BP228="","",WORKDAY(BP228,5,FESTIVOS_CO!A:A))</f>
        <v/>
      </c>
      <c r="BR228" s="37"/>
      <c r="BS228" s="36" t="s">
        <v>99</v>
      </c>
      <c r="BT228" s="38" t="s">
        <v>228</v>
      </c>
      <c r="BU228" s="58">
        <f>VLOOKUP(BT228,Hoja2!$C:$D,2,0)</f>
        <v>10</v>
      </c>
      <c r="BV228" s="80">
        <f>IF(
AND(AO228="",BD228="",BQ228=""),
"EN PROCESO NOTIFICACION / COMUNICACION",
IF(
BT228="",
"NO APLICA",
IF(
BU228=60,
IF(AO228&lt;&gt;"",AO228,IF(BD228&lt;&gt;"",BD228,BQ228))+60,
WORKDAY(
IF(AO228&lt;&gt;"",AO228,IF(BD228&lt;&gt;"",BD228,BQ228)),
BU228,
FESTIVOS_CO!A:A
)
)
))</f>
        <v>46059</v>
      </c>
      <c r="BW228" s="44"/>
      <c r="BX228" s="53"/>
      <c r="BY228" s="45"/>
      <c r="BZ228" s="37"/>
      <c r="CA228" s="54" t="str">
        <f t="shared" si="50"/>
        <v>PENDIENTE EJECUTORIA</v>
      </c>
      <c r="CB228" s="59" t="str">
        <f t="shared" si="41"/>
        <v/>
      </c>
      <c r="CC228" s="36"/>
      <c r="CD228" s="40"/>
      <c r="CE228" s="46"/>
      <c r="CF228" s="40"/>
      <c r="CG228" s="40"/>
      <c r="CH228" s="40"/>
      <c r="CI228" s="36"/>
      <c r="CJ228" s="47"/>
      <c r="CK228" s="40"/>
      <c r="CL228" s="40"/>
      <c r="CM228" s="40"/>
      <c r="CN228" s="40"/>
    </row>
    <row r="229" spans="1:92" ht="57" hidden="1">
      <c r="A229" s="49" t="str">
        <f t="shared" ca="1" si="43"/>
        <v>PENDIENTE EJECUTORIA</v>
      </c>
      <c r="B229" s="58" t="s">
        <v>93</v>
      </c>
      <c r="C229" s="37">
        <v>46045</v>
      </c>
      <c r="D229" s="37"/>
      <c r="E229" s="49" t="str">
        <f t="shared" si="44"/>
        <v>NOTIFICACIÓN ELECTRÓNICA</v>
      </c>
      <c r="F229" s="141">
        <f t="shared" si="45"/>
        <v>46045</v>
      </c>
      <c r="G229" s="49">
        <f t="shared" si="46"/>
        <v>0</v>
      </c>
      <c r="H229" s="51" t="str">
        <f ca="1">IF(
L229="",
"",
IF(
NETWORKDAYS(L229,IF(M229&lt;&gt;"",M229,TODAY()),FESTIVOS_CO!A:A)&gt;2,
"VENCIDO",
IF(
NETWORKDAYS(L229,IF(M229&lt;&gt;"",M229,TODAY()),FESTIVOS_CO!A:A)=2,
"ALERTA",
"A TIEMPO"
)))</f>
        <v>A TIEMPO</v>
      </c>
      <c r="I229" s="40" t="s">
        <v>1215</v>
      </c>
      <c r="J229" s="36" t="s">
        <v>1231</v>
      </c>
      <c r="K229" s="118">
        <v>46043</v>
      </c>
      <c r="L229" s="50">
        <v>46045</v>
      </c>
      <c r="M229" s="37">
        <v>46045</v>
      </c>
      <c r="N229" s="52"/>
      <c r="O229" s="52"/>
      <c r="P229" s="36"/>
      <c r="Q229" s="36" t="s">
        <v>99</v>
      </c>
      <c r="R229" s="40"/>
      <c r="S229" s="36"/>
      <c r="T229" s="40"/>
      <c r="U229" s="62" t="s">
        <v>120</v>
      </c>
      <c r="V229" s="81" t="s">
        <v>1232</v>
      </c>
      <c r="W229" s="62" t="s">
        <v>758</v>
      </c>
      <c r="X229" s="62"/>
      <c r="Y229" s="40">
        <v>1070986086</v>
      </c>
      <c r="Z229" s="38" t="str">
        <f>IFERROR(VLOOKUP(Y229,DIRECTORIO!A:B,2,FALSE),"")</f>
        <v>MANUEL ALEJANDRO CUERVO RIOS</v>
      </c>
      <c r="AA229" s="40" t="s">
        <v>1233</v>
      </c>
      <c r="AB229" s="40" t="s">
        <v>1234</v>
      </c>
      <c r="AC229" s="62" t="s">
        <v>1235</v>
      </c>
      <c r="AD229" s="101" t="s">
        <v>126</v>
      </c>
      <c r="AE229" s="40" t="s">
        <v>113</v>
      </c>
      <c r="AF229" s="40" t="s">
        <v>127</v>
      </c>
      <c r="AG229" s="41" t="s">
        <v>109</v>
      </c>
      <c r="AH229" s="42"/>
      <c r="AI229" s="54" t="str">
        <f t="shared" ca="1" si="47"/>
        <v>NOTIFICACIÓN ELECTRÓNICA EFECTIVA</v>
      </c>
      <c r="AJ229" s="37" t="s">
        <v>99</v>
      </c>
      <c r="AK229" s="37">
        <v>46045</v>
      </c>
      <c r="AL229" s="37" t="s">
        <v>99</v>
      </c>
      <c r="AM229" s="53">
        <f>IF(AK229="","",WORKDAY(AK229,5,FESTIVOS_CO!A:A))</f>
        <v>46052</v>
      </c>
      <c r="AN229" s="37" t="s">
        <v>99</v>
      </c>
      <c r="AO229" s="37">
        <v>46045</v>
      </c>
      <c r="AP229" s="54" t="str">
        <f t="shared" ca="1" si="42"/>
        <v>NO PROCEDE CITACION</v>
      </c>
      <c r="AQ229" s="36"/>
      <c r="AR229" s="43"/>
      <c r="AS229" s="37"/>
      <c r="AT229" s="36"/>
      <c r="AU229" s="37"/>
      <c r="AV229" s="36"/>
      <c r="AW229" s="36"/>
      <c r="AX229" s="37"/>
      <c r="AY229" s="140" t="str">
        <f>IF(AU229="","",WORKDAY(AU229,5,FESTIVOS_CO!A:A))</f>
        <v/>
      </c>
      <c r="AZ229" s="54" t="str">
        <f t="shared" ca="1" si="51"/>
        <v>NO PROCEDE</v>
      </c>
      <c r="BA229" s="55" t="str">
        <f>IF(AX229="","",WORKDAY(AX229,5,FESTIVOS_CO!A:A))</f>
        <v/>
      </c>
      <c r="BB229" s="39"/>
      <c r="BC229" s="40"/>
      <c r="BD229" s="40"/>
      <c r="BE229" s="56" t="str">
        <f t="shared" ca="1" si="40"/>
        <v>NO PROCEDE</v>
      </c>
      <c r="BF229" s="37"/>
      <c r="BG229" s="45"/>
      <c r="BH229" s="37"/>
      <c r="BI229" s="36"/>
      <c r="BJ229" s="37"/>
      <c r="BK229" s="36"/>
      <c r="BL229" s="36"/>
      <c r="BM229" s="53" t="str">
        <f>IF(BJ229="","",WORKDAY(BJ229,5,FESTIVOS_CO!A:A))</f>
        <v/>
      </c>
      <c r="BN229" s="57" t="str">
        <f t="shared" ca="1" si="48"/>
        <v>NO PROCEDE</v>
      </c>
      <c r="BO229" s="54" t="str">
        <f t="shared" ca="1" si="49"/>
        <v>NO PROCEDE AVISO</v>
      </c>
      <c r="BP229" s="37"/>
      <c r="BQ229" s="53" t="str">
        <f>IF(BP229="","",WORKDAY(BP229,5,FESTIVOS_CO!A:A))</f>
        <v/>
      </c>
      <c r="BR229" s="37"/>
      <c r="BS229" s="36" t="s">
        <v>99</v>
      </c>
      <c r="BT229" s="38" t="s">
        <v>228</v>
      </c>
      <c r="BU229" s="58">
        <f>VLOOKUP(BT229,Hoja2!$C:$D,2,0)</f>
        <v>10</v>
      </c>
      <c r="BV229" s="80">
        <f>IF(
AND(AO229="",BD229="",BQ229=""),
"EN PROCESO NOTIFICACION / COMUNICACION",
IF(
BT229="",
"NO APLICA",
IF(
BU229=60,
IF(AO229&lt;&gt;"",AO229,IF(BD229&lt;&gt;"",BD229,BQ229))+60,
WORKDAY(
IF(AO229&lt;&gt;"",AO229,IF(BD229&lt;&gt;"",BD229,BQ229)),
BU229,
FESTIVOS_CO!A:A
)
)
))</f>
        <v>46059</v>
      </c>
      <c r="BW229" s="44"/>
      <c r="BX229" s="53"/>
      <c r="BY229" s="45"/>
      <c r="BZ229" s="37"/>
      <c r="CA229" s="54" t="str">
        <f t="shared" si="50"/>
        <v>PENDIENTE EJECUTORIA</v>
      </c>
      <c r="CB229" s="59" t="str">
        <f t="shared" si="41"/>
        <v/>
      </c>
      <c r="CC229" s="36"/>
      <c r="CD229" s="40"/>
      <c r="CE229" s="46"/>
      <c r="CF229" s="40"/>
      <c r="CG229" s="40"/>
      <c r="CH229" s="40"/>
      <c r="CI229" s="36"/>
      <c r="CJ229" s="47"/>
      <c r="CK229" s="40"/>
      <c r="CL229" s="40"/>
      <c r="CM229" s="40"/>
      <c r="CN229" s="40"/>
    </row>
    <row r="230" spans="1:92" ht="28.5" hidden="1">
      <c r="A230" s="49" t="str">
        <f t="shared" ca="1" si="43"/>
        <v>PENDIENTE EJECUTORIA</v>
      </c>
      <c r="B230" s="58" t="s">
        <v>93</v>
      </c>
      <c r="C230" s="37">
        <v>46045</v>
      </c>
      <c r="D230" s="37"/>
      <c r="E230" s="49" t="str">
        <f t="shared" si="44"/>
        <v>NOTIFICACIÓN ELECTRÓNICA</v>
      </c>
      <c r="F230" s="141">
        <f t="shared" si="45"/>
        <v>46045</v>
      </c>
      <c r="G230" s="49">
        <f t="shared" si="46"/>
        <v>0</v>
      </c>
      <c r="H230" s="51" t="str">
        <f ca="1">IF(
L230="",
"",
IF(
NETWORKDAYS(L230,IF(M230&lt;&gt;"",M230,TODAY()),FESTIVOS_CO!A:A)&gt;2,
"VENCIDO",
IF(
NETWORKDAYS(L230,IF(M230&lt;&gt;"",M230,TODAY()),FESTIVOS_CO!A:A)=2,
"ALERTA",
"A TIEMPO"
)))</f>
        <v>A TIEMPO</v>
      </c>
      <c r="I230" s="40" t="s">
        <v>1215</v>
      </c>
      <c r="J230" s="36" t="s">
        <v>1236</v>
      </c>
      <c r="K230" s="118">
        <v>46043</v>
      </c>
      <c r="L230" s="50">
        <v>46045</v>
      </c>
      <c r="M230" s="37">
        <v>46045</v>
      </c>
      <c r="N230" s="52"/>
      <c r="O230" s="52"/>
      <c r="P230" s="36"/>
      <c r="Q230" s="36" t="s">
        <v>99</v>
      </c>
      <c r="R230" s="40"/>
      <c r="S230" s="36"/>
      <c r="T230" s="40"/>
      <c r="U230" s="62" t="s">
        <v>100</v>
      </c>
      <c r="V230" s="81" t="s">
        <v>1237</v>
      </c>
      <c r="W230" s="63">
        <v>45988</v>
      </c>
      <c r="X230" s="63"/>
      <c r="Y230" s="40">
        <v>900581703</v>
      </c>
      <c r="Z230" s="38" t="str">
        <f>IFERROR(VLOOKUP(Y230,DIRECTORIO!A:B,2,FALSE),"")</f>
        <v>NEOSTAR SEGURIDAD DE COLOMBIA LTDA</v>
      </c>
      <c r="AA230" s="40" t="s">
        <v>103</v>
      </c>
      <c r="AB230" s="40" t="s">
        <v>268</v>
      </c>
      <c r="AC230" s="69" t="s">
        <v>105</v>
      </c>
      <c r="AD230" s="102" t="s">
        <v>234</v>
      </c>
      <c r="AE230" s="40" t="s">
        <v>1238</v>
      </c>
      <c r="AF230" s="40" t="s">
        <v>108</v>
      </c>
      <c r="AG230" s="41" t="s">
        <v>109</v>
      </c>
      <c r="AH230" s="42"/>
      <c r="AI230" s="54" t="str">
        <f t="shared" ca="1" si="47"/>
        <v>NOTIFICACIÓN ELECTRÓNICA EFECTIVA</v>
      </c>
      <c r="AJ230" s="37" t="s">
        <v>99</v>
      </c>
      <c r="AK230" s="37">
        <v>46045</v>
      </c>
      <c r="AL230" s="37" t="s">
        <v>99</v>
      </c>
      <c r="AM230" s="53">
        <f>IF(AK230="","",WORKDAY(AK230,5,FESTIVOS_CO!A:A))</f>
        <v>46052</v>
      </c>
      <c r="AN230" s="37" t="s">
        <v>99</v>
      </c>
      <c r="AO230" s="37">
        <v>46045</v>
      </c>
      <c r="AP230" s="54" t="str">
        <f t="shared" ca="1" si="42"/>
        <v>NO PROCEDE CITACION</v>
      </c>
      <c r="AQ230" s="36"/>
      <c r="AR230" s="43"/>
      <c r="AS230" s="37"/>
      <c r="AT230" s="36"/>
      <c r="AU230" s="37"/>
      <c r="AV230" s="36"/>
      <c r="AW230" s="36"/>
      <c r="AX230" s="37"/>
      <c r="AY230" s="140" t="str">
        <f>IF(AU230="","",WORKDAY(AU230,5,FESTIVOS_CO!A:A))</f>
        <v/>
      </c>
      <c r="AZ230" s="54" t="str">
        <f t="shared" ca="1" si="51"/>
        <v>NO PROCEDE</v>
      </c>
      <c r="BA230" s="55" t="str">
        <f>IF(AX230="","",WORKDAY(AX230,5,FESTIVOS_CO!A:A))</f>
        <v/>
      </c>
      <c r="BB230" s="39"/>
      <c r="BC230" s="40"/>
      <c r="BD230" s="40"/>
      <c r="BE230" s="56" t="str">
        <f t="shared" ca="1" si="40"/>
        <v>NO PROCEDE</v>
      </c>
      <c r="BF230" s="37"/>
      <c r="BG230" s="45"/>
      <c r="BH230" s="37"/>
      <c r="BI230" s="36"/>
      <c r="BJ230" s="37"/>
      <c r="BK230" s="36"/>
      <c r="BL230" s="36"/>
      <c r="BM230" s="53" t="str">
        <f>IF(BJ230="","",WORKDAY(BJ230,5,FESTIVOS_CO!A:A))</f>
        <v/>
      </c>
      <c r="BN230" s="57" t="str">
        <f t="shared" ca="1" si="48"/>
        <v>NO PROCEDE</v>
      </c>
      <c r="BO230" s="54" t="str">
        <f t="shared" ca="1" si="49"/>
        <v>NO PROCEDE AVISO</v>
      </c>
      <c r="BP230" s="37"/>
      <c r="BQ230" s="53" t="str">
        <f>IF(BP230="","",WORKDAY(BP230,5,FESTIVOS_CO!A:A))</f>
        <v/>
      </c>
      <c r="BR230" s="37"/>
      <c r="BS230" s="36" t="s">
        <v>99</v>
      </c>
      <c r="BT230" s="38" t="s">
        <v>228</v>
      </c>
      <c r="BU230" s="58">
        <f>VLOOKUP(BT230,Hoja2!$C:$D,2,0)</f>
        <v>10</v>
      </c>
      <c r="BV230" s="80">
        <f>IF(
AND(AO230="",BD230="",BQ230=""),
"EN PROCESO NOTIFICACION / COMUNICACION",
IF(
BT230="",
"NO APLICA",
IF(
BU230=60,
IF(AO230&lt;&gt;"",AO230,IF(BD230&lt;&gt;"",BD230,BQ230))+60,
WORKDAY(
IF(AO230&lt;&gt;"",AO230,IF(BD230&lt;&gt;"",BD230,BQ230)),
BU230,
FESTIVOS_CO!A:A
)
)
))</f>
        <v>46059</v>
      </c>
      <c r="BW230" s="44"/>
      <c r="BX230" s="53"/>
      <c r="BY230" s="45"/>
      <c r="BZ230" s="37"/>
      <c r="CA230" s="54" t="str">
        <f t="shared" si="50"/>
        <v>PENDIENTE EJECUTORIA</v>
      </c>
      <c r="CB230" s="59" t="str">
        <f t="shared" si="41"/>
        <v/>
      </c>
      <c r="CC230" s="36"/>
      <c r="CD230" s="40"/>
      <c r="CE230" s="46"/>
      <c r="CF230" s="40"/>
      <c r="CG230" s="40"/>
      <c r="CH230" s="40"/>
      <c r="CI230" s="36"/>
      <c r="CJ230" s="47"/>
      <c r="CK230" s="40"/>
      <c r="CL230" s="40"/>
      <c r="CM230" s="40"/>
      <c r="CN230" s="40"/>
    </row>
    <row r="231" spans="1:92" ht="28.5" hidden="1">
      <c r="A231" s="49" t="str">
        <f t="shared" ca="1" si="43"/>
        <v>PENDIENTE EJECUTORIA</v>
      </c>
      <c r="B231" s="58" t="s">
        <v>93</v>
      </c>
      <c r="C231" s="37">
        <v>46045</v>
      </c>
      <c r="D231" s="37"/>
      <c r="E231" s="49" t="str">
        <f t="shared" si="44"/>
        <v>NOTIFICACIÓN ELECTRÓNICA</v>
      </c>
      <c r="F231" s="141">
        <f t="shared" si="45"/>
        <v>46045</v>
      </c>
      <c r="G231" s="49">
        <f t="shared" si="46"/>
        <v>0</v>
      </c>
      <c r="H231" s="51" t="str">
        <f ca="1">IF(
L231="",
"",
IF(
NETWORKDAYS(L231,IF(M231&lt;&gt;"",M231,TODAY()),FESTIVOS_CO!A:A)&gt;2,
"VENCIDO",
IF(
NETWORKDAYS(L231,IF(M231&lt;&gt;"",M231,TODAY()),FESTIVOS_CO!A:A)=2,
"ALERTA",
"A TIEMPO"
)))</f>
        <v>A TIEMPO</v>
      </c>
      <c r="I231" s="40" t="s">
        <v>1215</v>
      </c>
      <c r="J231" s="36" t="s">
        <v>1239</v>
      </c>
      <c r="K231" s="118">
        <v>46043</v>
      </c>
      <c r="L231" s="50">
        <v>46045</v>
      </c>
      <c r="M231" s="37">
        <v>46045</v>
      </c>
      <c r="N231" s="52"/>
      <c r="O231" s="52"/>
      <c r="P231" s="36"/>
      <c r="Q231" s="36" t="s">
        <v>99</v>
      </c>
      <c r="R231" s="40"/>
      <c r="S231" s="36"/>
      <c r="T231" s="40"/>
      <c r="U231" s="62" t="s">
        <v>100</v>
      </c>
      <c r="V231" s="81" t="s">
        <v>1240</v>
      </c>
      <c r="W231" s="63">
        <v>45988</v>
      </c>
      <c r="X231" s="63"/>
      <c r="Y231" s="40">
        <v>900581703</v>
      </c>
      <c r="Z231" s="38" t="str">
        <f>IFERROR(VLOOKUP(Y231,DIRECTORIO!A:B,2,FALSE),"")</f>
        <v>NEOSTAR SEGURIDAD DE COLOMBIA LTDA</v>
      </c>
      <c r="AA231" s="40" t="s">
        <v>103</v>
      </c>
      <c r="AB231" s="40" t="s">
        <v>268</v>
      </c>
      <c r="AC231" s="69" t="s">
        <v>105</v>
      </c>
      <c r="AD231" s="102" t="s">
        <v>234</v>
      </c>
      <c r="AE231" s="40" t="s">
        <v>1241</v>
      </c>
      <c r="AF231" s="40" t="s">
        <v>108</v>
      </c>
      <c r="AG231" s="41" t="s">
        <v>109</v>
      </c>
      <c r="AH231" s="42"/>
      <c r="AI231" s="54" t="str">
        <f t="shared" ca="1" si="47"/>
        <v>NOTIFICACIÓN ELECTRÓNICA EFECTIVA</v>
      </c>
      <c r="AJ231" s="37" t="s">
        <v>99</v>
      </c>
      <c r="AK231" s="37">
        <v>46045</v>
      </c>
      <c r="AL231" s="37" t="s">
        <v>99</v>
      </c>
      <c r="AM231" s="53">
        <f>IF(AK231="","",WORKDAY(AK231,5,FESTIVOS_CO!A:A))</f>
        <v>46052</v>
      </c>
      <c r="AN231" s="37" t="s">
        <v>99</v>
      </c>
      <c r="AO231" s="37">
        <v>46045</v>
      </c>
      <c r="AP231" s="54" t="str">
        <f t="shared" ca="1" si="42"/>
        <v>NO PROCEDE CITACION</v>
      </c>
      <c r="AQ231" s="36"/>
      <c r="AR231" s="43"/>
      <c r="AS231" s="37"/>
      <c r="AT231" s="36"/>
      <c r="AU231" s="37"/>
      <c r="AV231" s="36"/>
      <c r="AW231" s="36"/>
      <c r="AX231" s="37"/>
      <c r="AY231" s="140" t="str">
        <f>IF(AU231="","",WORKDAY(AU231,5,FESTIVOS_CO!A:A))</f>
        <v/>
      </c>
      <c r="AZ231" s="54" t="str">
        <f t="shared" ca="1" si="51"/>
        <v>NO PROCEDE</v>
      </c>
      <c r="BA231" s="55" t="str">
        <f>IF(AX231="","",WORKDAY(AX231,5,FESTIVOS_CO!A:A))</f>
        <v/>
      </c>
      <c r="BB231" s="39"/>
      <c r="BC231" s="40"/>
      <c r="BD231" s="40"/>
      <c r="BE231" s="56" t="str">
        <f t="shared" ref="BE231:BE293" ca="1" si="52">IF(AZ231="NO PROCEDE",
"NO PROCEDE",IF(OR(AZ231="HACER AVISO",BB231="NO"),
"HACER AVISO",
"NO APLICA"))</f>
        <v>NO PROCEDE</v>
      </c>
      <c r="BF231" s="37"/>
      <c r="BG231" s="45"/>
      <c r="BH231" s="37"/>
      <c r="BI231" s="36"/>
      <c r="BJ231" s="37"/>
      <c r="BK231" s="36"/>
      <c r="BL231" s="36"/>
      <c r="BM231" s="53" t="str">
        <f>IF(BJ231="","",WORKDAY(BJ231,5,FESTIVOS_CO!A:A))</f>
        <v/>
      </c>
      <c r="BN231" s="57" t="str">
        <f t="shared" ca="1" si="48"/>
        <v>NO PROCEDE</v>
      </c>
      <c r="BO231" s="54" t="str">
        <f t="shared" ca="1" si="49"/>
        <v>NO PROCEDE AVISO</v>
      </c>
      <c r="BP231" s="37"/>
      <c r="BQ231" s="53" t="str">
        <f>IF(BP231="","",WORKDAY(BP231,5,FESTIVOS_CO!A:A))</f>
        <v/>
      </c>
      <c r="BR231" s="37"/>
      <c r="BS231" s="36" t="s">
        <v>99</v>
      </c>
      <c r="BT231" s="38" t="s">
        <v>228</v>
      </c>
      <c r="BU231" s="58">
        <f>VLOOKUP(BT231,Hoja2!$C:$D,2,0)</f>
        <v>10</v>
      </c>
      <c r="BV231" s="80">
        <f>IF(
AND(AO231="",BD231="",BQ231=""),
"EN PROCESO NOTIFICACION / COMUNICACION",
IF(
BT231="",
"NO APLICA",
IF(
BU231=60,
IF(AO231&lt;&gt;"",AO231,IF(BD231&lt;&gt;"",BD231,BQ231))+60,
WORKDAY(
IF(AO231&lt;&gt;"",AO231,IF(BD231&lt;&gt;"",BD231,BQ231)),
BU231,
FESTIVOS_CO!A:A
)
)
))</f>
        <v>46059</v>
      </c>
      <c r="BW231" s="44"/>
      <c r="BX231" s="53"/>
      <c r="BY231" s="45"/>
      <c r="BZ231" s="37"/>
      <c r="CA231" s="54" t="str">
        <f t="shared" si="50"/>
        <v>PENDIENTE EJECUTORIA</v>
      </c>
      <c r="CB231" s="59" t="str">
        <f t="shared" ref="CB231:CB293" si="53">IF(CC231="NO",
"NO APLICA",
IF(CC231="SI",
IF(COUNTBLANK(CC231:CH231)&gt;0,
"PENDIENTE MEMORANDO",
"MEMORANDOS ENVIADOS"
),
IF(CI231="NO",
"NO APLICA",
IF(CI231="SI",
IF(COUNTBLANK(CJ231:CN231)&gt;0,
"PENDIENTES OFICIOS",
"OFICIOS ENVIADOS"
),
""
)
)
))</f>
        <v/>
      </c>
      <c r="CC231" s="36"/>
      <c r="CD231" s="40"/>
      <c r="CE231" s="46"/>
      <c r="CF231" s="40"/>
      <c r="CG231" s="40"/>
      <c r="CH231" s="40"/>
      <c r="CI231" s="36"/>
      <c r="CJ231" s="47"/>
      <c r="CK231" s="40"/>
      <c r="CL231" s="40"/>
      <c r="CM231" s="40"/>
      <c r="CN231" s="40"/>
    </row>
    <row r="232" spans="1:92" ht="28.5" hidden="1">
      <c r="A232" s="49" t="str">
        <f t="shared" ca="1" si="43"/>
        <v>PENDIENTE HACER EJECUTORIA</v>
      </c>
      <c r="B232" s="58" t="s">
        <v>445</v>
      </c>
      <c r="C232" s="37"/>
      <c r="D232" s="37"/>
      <c r="E232" s="49" t="str">
        <f t="shared" si="44"/>
        <v>NOTIFICACIÓN ELECTRÓNICA</v>
      </c>
      <c r="F232" s="141">
        <f t="shared" si="45"/>
        <v>46045</v>
      </c>
      <c r="G232" s="49" t="str">
        <f t="shared" si="46"/>
        <v/>
      </c>
      <c r="H232" s="51" t="str">
        <f ca="1">IF(
L232="",
"",
IF(
NETWORKDAYS(L232,IF(M232&lt;&gt;"",M232,TODAY()),FESTIVOS_CO!A:A)&gt;2,
"VENCIDO",
IF(
NETWORKDAYS(L232,IF(M232&lt;&gt;"",M232,TODAY()),FESTIVOS_CO!A:A)=2,
"ALERTA",
"A TIEMPO"
)))</f>
        <v>A TIEMPO</v>
      </c>
      <c r="I232" s="40"/>
      <c r="J232" s="36" t="s">
        <v>1242</v>
      </c>
      <c r="K232" s="118">
        <v>46043</v>
      </c>
      <c r="L232" s="50">
        <v>46045</v>
      </c>
      <c r="M232" s="37">
        <v>46045</v>
      </c>
      <c r="N232" s="52"/>
      <c r="O232" s="52"/>
      <c r="P232" s="36"/>
      <c r="Q232" s="36" t="s">
        <v>99</v>
      </c>
      <c r="R232" s="40"/>
      <c r="S232" s="36"/>
      <c r="T232" s="40"/>
      <c r="U232" s="62" t="s">
        <v>100</v>
      </c>
      <c r="V232" s="81" t="s">
        <v>1243</v>
      </c>
      <c r="W232" s="92">
        <v>45945</v>
      </c>
      <c r="X232" s="92"/>
      <c r="Y232" s="40">
        <v>900581703</v>
      </c>
      <c r="Z232" s="38" t="str">
        <f>IFERROR(VLOOKUP(Y232,DIRECTORIO!A:B,2,FALSE),"")</f>
        <v>NEOSTAR SEGURIDAD DE COLOMBIA LTDA</v>
      </c>
      <c r="AA232" s="40" t="s">
        <v>103</v>
      </c>
      <c r="AB232" s="40" t="s">
        <v>169</v>
      </c>
      <c r="AC232" s="69" t="s">
        <v>105</v>
      </c>
      <c r="AD232" s="102" t="s">
        <v>234</v>
      </c>
      <c r="AE232" s="40" t="s">
        <v>1244</v>
      </c>
      <c r="AF232" s="40" t="s">
        <v>108</v>
      </c>
      <c r="AG232" s="41" t="s">
        <v>109</v>
      </c>
      <c r="AH232" s="42"/>
      <c r="AI232" s="54" t="str">
        <f t="shared" ca="1" si="47"/>
        <v>NOTIFICACIÓN ELECTRÓNICA EFECTIVA</v>
      </c>
      <c r="AJ232" s="37" t="s">
        <v>99</v>
      </c>
      <c r="AK232" s="37">
        <v>46045</v>
      </c>
      <c r="AL232" s="37" t="s">
        <v>99</v>
      </c>
      <c r="AM232" s="53">
        <f>IF(AK232="","",WORKDAY(AK232,5,FESTIVOS_CO!A:A))</f>
        <v>46052</v>
      </c>
      <c r="AN232" s="37" t="s">
        <v>99</v>
      </c>
      <c r="AO232" s="37">
        <v>46045</v>
      </c>
      <c r="AP232" s="54" t="str">
        <f t="shared" ref="AP232:AP294" ca="1" si="54">IF(
ISNUMBER(SEARCH("PENDIENTE",UPPER(AI232))),
"NO APLICA",
IF(
COUNTBLANK(AJ232:AL232)=COUNTA(AJ232:AL232),
"NO APLICA",
IF(
UPPER(AN232)="SI",
"NO PROCEDE CITACION",
"NOTIFICAR POR CITACION"
)
)
)</f>
        <v>NO PROCEDE CITACION</v>
      </c>
      <c r="AQ232" s="36"/>
      <c r="AR232" s="43"/>
      <c r="AS232" s="37"/>
      <c r="AT232" s="36"/>
      <c r="AU232" s="37"/>
      <c r="AV232" s="36"/>
      <c r="AW232" s="36"/>
      <c r="AX232" s="37"/>
      <c r="AY232" s="140" t="str">
        <f>IF(AU232="","",WORKDAY(AU232,5,FESTIVOS_CO!A:A))</f>
        <v/>
      </c>
      <c r="AZ232" s="54" t="str">
        <f t="shared" ca="1" si="51"/>
        <v>NO PROCEDE</v>
      </c>
      <c r="BA232" s="55" t="str">
        <f>IF(AX232="","",WORKDAY(AX232,5,FESTIVOS_CO!A:A))</f>
        <v/>
      </c>
      <c r="BB232" s="39"/>
      <c r="BC232" s="40"/>
      <c r="BD232" s="40"/>
      <c r="BE232" s="56" t="str">
        <f t="shared" ca="1" si="52"/>
        <v>NO PROCEDE</v>
      </c>
      <c r="BF232" s="37"/>
      <c r="BG232" s="45"/>
      <c r="BH232" s="37"/>
      <c r="BI232" s="36"/>
      <c r="BJ232" s="37"/>
      <c r="BK232" s="36"/>
      <c r="BL232" s="36"/>
      <c r="BM232" s="53" t="str">
        <f>IF(BJ232="","",WORKDAY(BJ232,5,FESTIVOS_CO!A:A))</f>
        <v/>
      </c>
      <c r="BN232" s="57" t="str">
        <f t="shared" ca="1" si="48"/>
        <v>NO PROCEDE</v>
      </c>
      <c r="BO232" s="54" t="str">
        <f t="shared" ca="1" si="49"/>
        <v>NO PROCEDE AVISO</v>
      </c>
      <c r="BP232" s="37"/>
      <c r="BQ232" s="53" t="str">
        <f>IF(BP232="","",WORKDAY(BP232,5,FESTIVOS_CO!A:A))</f>
        <v/>
      </c>
      <c r="BR232" s="37"/>
      <c r="BS232" s="36" t="s">
        <v>99</v>
      </c>
      <c r="BT232" s="38" t="s">
        <v>228</v>
      </c>
      <c r="BU232" s="58">
        <f>VLOOKUP(BT232,Hoja2!$C:$D,2,0)</f>
        <v>10</v>
      </c>
      <c r="BV232" s="80">
        <f>IF(
AND(AO232="",BD232="",BQ232=""),
"EN PROCESO NOTIFICACION / COMUNICACION",
IF(
BT232="",
"NO APLICA",
IF(
BU232=60,
IF(AO232&lt;&gt;"",AO232,IF(BD232&lt;&gt;"",BD232,BQ232))+60,
WORKDAY(
IF(AO232&lt;&gt;"",AO232,IF(BD232&lt;&gt;"",BD232,BQ232)),
BU232,
FESTIVOS_CO!A:A
)
)
))</f>
        <v>46059</v>
      </c>
      <c r="BW232" s="44" t="s">
        <v>99</v>
      </c>
      <c r="BX232" s="53"/>
      <c r="BY232" s="45"/>
      <c r="BZ232" s="37"/>
      <c r="CA232" s="54" t="str">
        <f t="shared" si="50"/>
        <v>PENDIENTE HACER EJECUTORIA</v>
      </c>
      <c r="CB232" s="59" t="str">
        <f t="shared" si="53"/>
        <v/>
      </c>
      <c r="CC232" s="36"/>
      <c r="CD232" s="40"/>
      <c r="CE232" s="46"/>
      <c r="CF232" s="40"/>
      <c r="CG232" s="40"/>
      <c r="CH232" s="40"/>
      <c r="CI232" s="36"/>
      <c r="CJ232" s="47"/>
      <c r="CK232" s="40"/>
      <c r="CL232" s="40"/>
      <c r="CM232" s="40"/>
      <c r="CN232" s="40"/>
    </row>
    <row r="233" spans="1:92" ht="28.5" hidden="1">
      <c r="A233" s="49" t="str">
        <f t="shared" ca="1" si="43"/>
        <v>PENDIENTE HACER EJECUTORIA</v>
      </c>
      <c r="B233" s="58" t="s">
        <v>445</v>
      </c>
      <c r="C233" s="37"/>
      <c r="D233" s="37"/>
      <c r="E233" s="49" t="str">
        <f t="shared" si="44"/>
        <v>NOTIFICACIÓN ELECTRÓNICA</v>
      </c>
      <c r="F233" s="141">
        <f t="shared" si="45"/>
        <v>46045</v>
      </c>
      <c r="G233" s="49" t="str">
        <f t="shared" si="46"/>
        <v/>
      </c>
      <c r="H233" s="51" t="str">
        <f ca="1">IF(
L233="",
"",
IF(
NETWORKDAYS(L233,IF(M233&lt;&gt;"",M233,TODAY()),FESTIVOS_CO!A:A)&gt;2,
"VENCIDO",
IF(
NETWORKDAYS(L233,IF(M233&lt;&gt;"",M233,TODAY()),FESTIVOS_CO!A:A)=2,
"ALERTA",
"A TIEMPO"
)))</f>
        <v>A TIEMPO</v>
      </c>
      <c r="I233" s="40"/>
      <c r="J233" s="36" t="s">
        <v>1245</v>
      </c>
      <c r="K233" s="118">
        <v>46043</v>
      </c>
      <c r="L233" s="50">
        <v>46045</v>
      </c>
      <c r="M233" s="37">
        <v>46045</v>
      </c>
      <c r="N233" s="52"/>
      <c r="O233" s="52"/>
      <c r="P233" s="36"/>
      <c r="Q233" s="36" t="s">
        <v>99</v>
      </c>
      <c r="R233" s="40"/>
      <c r="S233" s="36"/>
      <c r="T233" s="40"/>
      <c r="U233" s="62" t="s">
        <v>100</v>
      </c>
      <c r="V233" s="81" t="s">
        <v>1246</v>
      </c>
      <c r="W233" s="92">
        <v>45945</v>
      </c>
      <c r="X233" s="92"/>
      <c r="Y233" s="40">
        <v>900581703</v>
      </c>
      <c r="Z233" s="38" t="str">
        <f>IFERROR(VLOOKUP(Y233,DIRECTORIO!A:B,2,FALSE),"")</f>
        <v>NEOSTAR SEGURIDAD DE COLOMBIA LTDA</v>
      </c>
      <c r="AA233" s="40" t="s">
        <v>103</v>
      </c>
      <c r="AB233" s="40" t="s">
        <v>169</v>
      </c>
      <c r="AC233" s="69" t="s">
        <v>105</v>
      </c>
      <c r="AD233" s="102" t="s">
        <v>234</v>
      </c>
      <c r="AE233" s="40" t="s">
        <v>1247</v>
      </c>
      <c r="AF233" s="40" t="s">
        <v>108</v>
      </c>
      <c r="AG233" s="41" t="s">
        <v>109</v>
      </c>
      <c r="AH233" s="42"/>
      <c r="AI233" s="54" t="str">
        <f t="shared" ca="1" si="47"/>
        <v>NOTIFICACIÓN ELECTRÓNICA EFECTIVA</v>
      </c>
      <c r="AJ233" s="37" t="s">
        <v>99</v>
      </c>
      <c r="AK233" s="37">
        <v>46045</v>
      </c>
      <c r="AL233" s="37" t="s">
        <v>99</v>
      </c>
      <c r="AM233" s="53">
        <f>IF(AK233="","",WORKDAY(AK233,5,FESTIVOS_CO!A:A))</f>
        <v>46052</v>
      </c>
      <c r="AN233" s="37" t="s">
        <v>99</v>
      </c>
      <c r="AO233" s="37">
        <v>46045</v>
      </c>
      <c r="AP233" s="54" t="str">
        <f t="shared" ca="1" si="54"/>
        <v>NO PROCEDE CITACION</v>
      </c>
      <c r="AQ233" s="36"/>
      <c r="AR233" s="43"/>
      <c r="AS233" s="37"/>
      <c r="AT233" s="36"/>
      <c r="AU233" s="37"/>
      <c r="AV233" s="36"/>
      <c r="AW233" s="36"/>
      <c r="AX233" s="37"/>
      <c r="AY233" s="140" t="str">
        <f>IF(AU233="","",WORKDAY(AU233,5,FESTIVOS_CO!A:A))</f>
        <v/>
      </c>
      <c r="AZ233" s="54" t="str">
        <f t="shared" ca="1" si="51"/>
        <v>NO PROCEDE</v>
      </c>
      <c r="BA233" s="55" t="str">
        <f>IF(AX233="","",WORKDAY(AX233,5,FESTIVOS_CO!A:A))</f>
        <v/>
      </c>
      <c r="BB233" s="39"/>
      <c r="BC233" s="40"/>
      <c r="BD233" s="40"/>
      <c r="BE233" s="56" t="str">
        <f t="shared" ca="1" si="52"/>
        <v>NO PROCEDE</v>
      </c>
      <c r="BF233" s="37"/>
      <c r="BG233" s="45"/>
      <c r="BH233" s="37"/>
      <c r="BI233" s="36"/>
      <c r="BJ233" s="37"/>
      <c r="BK233" s="36"/>
      <c r="BL233" s="36"/>
      <c r="BM233" s="53" t="str">
        <f>IF(BJ233="","",WORKDAY(BJ233,5,FESTIVOS_CO!A:A))</f>
        <v/>
      </c>
      <c r="BN233" s="57" t="str">
        <f t="shared" ca="1" si="48"/>
        <v>NO PROCEDE</v>
      </c>
      <c r="BO233" s="54" t="str">
        <f t="shared" ca="1" si="49"/>
        <v>NO PROCEDE AVISO</v>
      </c>
      <c r="BP233" s="37"/>
      <c r="BQ233" s="53" t="str">
        <f>IF(BP233="","",WORKDAY(BP233,5,FESTIVOS_CO!A:A))</f>
        <v/>
      </c>
      <c r="BR233" s="37"/>
      <c r="BS233" s="36" t="s">
        <v>99</v>
      </c>
      <c r="BT233" s="38" t="s">
        <v>228</v>
      </c>
      <c r="BU233" s="58">
        <f>VLOOKUP(BT233,Hoja2!$C:$D,2,0)</f>
        <v>10</v>
      </c>
      <c r="BV233" s="80">
        <f>IF(
AND(AO233="",BD233="",BQ233=""),
"EN PROCESO NOTIFICACION / COMUNICACION",
IF(
BT233="",
"NO APLICA",
IF(
BU233=60,
IF(AO233&lt;&gt;"",AO233,IF(BD233&lt;&gt;"",BD233,BQ233))+60,
WORKDAY(
IF(AO233&lt;&gt;"",AO233,IF(BD233&lt;&gt;"",BD233,BQ233)),
BU233,
FESTIVOS_CO!A:A
)
)
))</f>
        <v>46059</v>
      </c>
      <c r="BW233" s="44" t="s">
        <v>99</v>
      </c>
      <c r="BX233" s="53"/>
      <c r="BY233" s="45"/>
      <c r="BZ233" s="37"/>
      <c r="CA233" s="54" t="str">
        <f t="shared" si="50"/>
        <v>PENDIENTE HACER EJECUTORIA</v>
      </c>
      <c r="CB233" s="59" t="str">
        <f t="shared" si="53"/>
        <v/>
      </c>
      <c r="CC233" s="36"/>
      <c r="CD233" s="40"/>
      <c r="CE233" s="46"/>
      <c r="CF233" s="40"/>
      <c r="CG233" s="40"/>
      <c r="CH233" s="40"/>
      <c r="CI233" s="36"/>
      <c r="CJ233" s="47"/>
      <c r="CK233" s="40"/>
      <c r="CL233" s="40"/>
      <c r="CM233" s="40"/>
      <c r="CN233" s="40"/>
    </row>
    <row r="234" spans="1:92" ht="28.5" hidden="1">
      <c r="A234" s="49" t="str">
        <f t="shared" ca="1" si="43"/>
        <v>PENDIENTE HACER EJECUTORIA</v>
      </c>
      <c r="B234" s="58" t="s">
        <v>445</v>
      </c>
      <c r="C234" s="37"/>
      <c r="D234" s="37"/>
      <c r="E234" s="49" t="str">
        <f t="shared" si="44"/>
        <v>NOTIFICACIÓN ELECTRÓNICA</v>
      </c>
      <c r="F234" s="141">
        <f t="shared" si="45"/>
        <v>46045</v>
      </c>
      <c r="G234" s="49" t="str">
        <f t="shared" si="46"/>
        <v/>
      </c>
      <c r="H234" s="51" t="str">
        <f ca="1">IF(
L234="",
"",
IF(
NETWORKDAYS(L234,IF(M234&lt;&gt;"",M234,TODAY()),FESTIVOS_CO!A:A)&gt;2,
"VENCIDO",
IF(
NETWORKDAYS(L234,IF(M234&lt;&gt;"",M234,TODAY()),FESTIVOS_CO!A:A)=2,
"ALERTA",
"A TIEMPO"
)))</f>
        <v>A TIEMPO</v>
      </c>
      <c r="I234" s="40"/>
      <c r="J234" s="36" t="s">
        <v>1248</v>
      </c>
      <c r="K234" s="118">
        <v>46043</v>
      </c>
      <c r="L234" s="50">
        <v>46045</v>
      </c>
      <c r="M234" s="37">
        <v>46045</v>
      </c>
      <c r="N234" s="52"/>
      <c r="O234" s="52"/>
      <c r="P234" s="36"/>
      <c r="Q234" s="36" t="s">
        <v>99</v>
      </c>
      <c r="R234" s="40"/>
      <c r="S234" s="36"/>
      <c r="T234" s="40"/>
      <c r="U234" s="62" t="s">
        <v>100</v>
      </c>
      <c r="V234" s="81" t="s">
        <v>1249</v>
      </c>
      <c r="W234" s="92">
        <v>45945</v>
      </c>
      <c r="X234" s="92"/>
      <c r="Y234" s="40">
        <v>900581703</v>
      </c>
      <c r="Z234" s="38" t="str">
        <f>IFERROR(VLOOKUP(Y234,DIRECTORIO!A:B,2,FALSE),"")</f>
        <v>NEOSTAR SEGURIDAD DE COLOMBIA LTDA</v>
      </c>
      <c r="AA234" s="40" t="s">
        <v>103</v>
      </c>
      <c r="AB234" s="40" t="s">
        <v>169</v>
      </c>
      <c r="AC234" s="69" t="s">
        <v>105</v>
      </c>
      <c r="AD234" s="102" t="s">
        <v>234</v>
      </c>
      <c r="AE234" s="40" t="s">
        <v>1250</v>
      </c>
      <c r="AF234" s="40" t="s">
        <v>108</v>
      </c>
      <c r="AG234" s="41" t="s">
        <v>109</v>
      </c>
      <c r="AH234" s="42"/>
      <c r="AI234" s="54" t="str">
        <f t="shared" ca="1" si="47"/>
        <v>NOTIFICACIÓN ELECTRÓNICA EFECTIVA</v>
      </c>
      <c r="AJ234" s="37" t="s">
        <v>99</v>
      </c>
      <c r="AK234" s="37">
        <v>46045</v>
      </c>
      <c r="AL234" s="37" t="s">
        <v>99</v>
      </c>
      <c r="AM234" s="53">
        <f>IF(AK234="","",WORKDAY(AK234,5,FESTIVOS_CO!A:A))</f>
        <v>46052</v>
      </c>
      <c r="AN234" s="37" t="s">
        <v>99</v>
      </c>
      <c r="AO234" s="37">
        <v>46045</v>
      </c>
      <c r="AP234" s="54" t="str">
        <f t="shared" ca="1" si="54"/>
        <v>NO PROCEDE CITACION</v>
      </c>
      <c r="AQ234" s="36"/>
      <c r="AR234" s="43"/>
      <c r="AS234" s="37"/>
      <c r="AT234" s="36"/>
      <c r="AU234" s="37"/>
      <c r="AV234" s="36"/>
      <c r="AW234" s="36"/>
      <c r="AX234" s="37"/>
      <c r="AY234" s="140" t="str">
        <f>IF(AU234="","",WORKDAY(AU234,5,FESTIVOS_CO!A:A))</f>
        <v/>
      </c>
      <c r="AZ234" s="54" t="str">
        <f t="shared" ca="1" si="51"/>
        <v>NO PROCEDE</v>
      </c>
      <c r="BA234" s="55" t="str">
        <f>IF(AX234="","",WORKDAY(AX234,5,FESTIVOS_CO!A:A))</f>
        <v/>
      </c>
      <c r="BB234" s="39"/>
      <c r="BC234" s="40"/>
      <c r="BD234" s="40"/>
      <c r="BE234" s="56" t="str">
        <f t="shared" ca="1" si="52"/>
        <v>NO PROCEDE</v>
      </c>
      <c r="BF234" s="37"/>
      <c r="BG234" s="45"/>
      <c r="BH234" s="37"/>
      <c r="BI234" s="36"/>
      <c r="BJ234" s="37"/>
      <c r="BK234" s="36"/>
      <c r="BL234" s="36"/>
      <c r="BM234" s="53" t="str">
        <f>IF(BJ234="","",WORKDAY(BJ234,5,FESTIVOS_CO!A:A))</f>
        <v/>
      </c>
      <c r="BN234" s="57" t="str">
        <f t="shared" ca="1" si="48"/>
        <v>NO PROCEDE</v>
      </c>
      <c r="BO234" s="54" t="str">
        <f t="shared" ca="1" si="49"/>
        <v>NO PROCEDE AVISO</v>
      </c>
      <c r="BP234" s="37"/>
      <c r="BQ234" s="53" t="str">
        <f>IF(BP234="","",WORKDAY(BP234,5,FESTIVOS_CO!A:A))</f>
        <v/>
      </c>
      <c r="BR234" s="37"/>
      <c r="BS234" s="36" t="s">
        <v>99</v>
      </c>
      <c r="BT234" s="38" t="s">
        <v>228</v>
      </c>
      <c r="BU234" s="58">
        <f>VLOOKUP(BT234,Hoja2!$C:$D,2,0)</f>
        <v>10</v>
      </c>
      <c r="BV234" s="80">
        <f>IF(
AND(AO234="",BD234="",BQ234=""),
"EN PROCESO NOTIFICACION / COMUNICACION",
IF(
BT234="",
"NO APLICA",
IF(
BU234=60,
IF(AO234&lt;&gt;"",AO234,IF(BD234&lt;&gt;"",BD234,BQ234))+60,
WORKDAY(
IF(AO234&lt;&gt;"",AO234,IF(BD234&lt;&gt;"",BD234,BQ234)),
BU234,
FESTIVOS_CO!A:A
)
)
))</f>
        <v>46059</v>
      </c>
      <c r="BW234" s="44" t="s">
        <v>99</v>
      </c>
      <c r="BX234" s="53"/>
      <c r="BY234" s="45"/>
      <c r="BZ234" s="37"/>
      <c r="CA234" s="54" t="str">
        <f t="shared" si="50"/>
        <v>PENDIENTE HACER EJECUTORIA</v>
      </c>
      <c r="CB234" s="59" t="str">
        <f t="shared" si="53"/>
        <v/>
      </c>
      <c r="CC234" s="36"/>
      <c r="CD234" s="40"/>
      <c r="CE234" s="46"/>
      <c r="CF234" s="40"/>
      <c r="CG234" s="40"/>
      <c r="CH234" s="40"/>
      <c r="CI234" s="36"/>
      <c r="CJ234" s="47"/>
      <c r="CK234" s="40"/>
      <c r="CL234" s="40"/>
      <c r="CM234" s="40"/>
      <c r="CN234" s="40"/>
    </row>
    <row r="235" spans="1:92" ht="28.5" hidden="1">
      <c r="A235" s="49" t="str">
        <f t="shared" ca="1" si="43"/>
        <v>PENDIENTE HACER EJECUTORIA</v>
      </c>
      <c r="B235" s="58" t="s">
        <v>445</v>
      </c>
      <c r="C235" s="37"/>
      <c r="D235" s="37"/>
      <c r="E235" s="49" t="str">
        <f t="shared" si="44"/>
        <v>NOTIFICACIÓN ELECTRÓNICA</v>
      </c>
      <c r="F235" s="141">
        <f t="shared" si="45"/>
        <v>46045</v>
      </c>
      <c r="G235" s="49" t="str">
        <f t="shared" si="46"/>
        <v/>
      </c>
      <c r="H235" s="51" t="str">
        <f ca="1">IF(
L235="",
"",
IF(
NETWORKDAYS(L235,IF(M235&lt;&gt;"",M235,TODAY()),FESTIVOS_CO!A:A)&gt;2,
"VENCIDO",
IF(
NETWORKDAYS(L235,IF(M235&lt;&gt;"",M235,TODAY()),FESTIVOS_CO!A:A)=2,
"ALERTA",
"A TIEMPO"
)))</f>
        <v>A TIEMPO</v>
      </c>
      <c r="I235" s="40"/>
      <c r="J235" s="36" t="s">
        <v>1251</v>
      </c>
      <c r="K235" s="118">
        <v>46043</v>
      </c>
      <c r="L235" s="50">
        <v>46045</v>
      </c>
      <c r="M235" s="37">
        <v>46045</v>
      </c>
      <c r="N235" s="52"/>
      <c r="O235" s="52"/>
      <c r="P235" s="36"/>
      <c r="Q235" s="36" t="s">
        <v>99</v>
      </c>
      <c r="R235" s="40"/>
      <c r="S235" s="36"/>
      <c r="T235" s="40"/>
      <c r="U235" s="62" t="s">
        <v>100</v>
      </c>
      <c r="V235" s="81" t="s">
        <v>1252</v>
      </c>
      <c r="W235" s="92">
        <v>45945</v>
      </c>
      <c r="X235" s="92"/>
      <c r="Y235" s="40">
        <v>900581703</v>
      </c>
      <c r="Z235" s="38" t="str">
        <f>IFERROR(VLOOKUP(Y235,DIRECTORIO!A:B,2,FALSE),"")</f>
        <v>NEOSTAR SEGURIDAD DE COLOMBIA LTDA</v>
      </c>
      <c r="AA235" s="40" t="s">
        <v>103</v>
      </c>
      <c r="AB235" s="40" t="s">
        <v>169</v>
      </c>
      <c r="AC235" s="69" t="s">
        <v>105</v>
      </c>
      <c r="AD235" s="102" t="s">
        <v>234</v>
      </c>
      <c r="AE235" s="40" t="s">
        <v>1253</v>
      </c>
      <c r="AF235" s="40" t="s">
        <v>108</v>
      </c>
      <c r="AG235" s="41" t="s">
        <v>109</v>
      </c>
      <c r="AH235" s="42"/>
      <c r="AI235" s="54" t="str">
        <f t="shared" ca="1" si="47"/>
        <v>NOTIFICACIÓN ELECTRÓNICA EFECTIVA</v>
      </c>
      <c r="AJ235" s="37" t="s">
        <v>99</v>
      </c>
      <c r="AK235" s="37">
        <v>46045</v>
      </c>
      <c r="AL235" s="37" t="s">
        <v>99</v>
      </c>
      <c r="AM235" s="53">
        <f>IF(AK235="","",WORKDAY(AK235,5,FESTIVOS_CO!A:A))</f>
        <v>46052</v>
      </c>
      <c r="AN235" s="37" t="s">
        <v>99</v>
      </c>
      <c r="AO235" s="37">
        <v>46045</v>
      </c>
      <c r="AP235" s="54" t="str">
        <f t="shared" ca="1" si="54"/>
        <v>NO PROCEDE CITACION</v>
      </c>
      <c r="AQ235" s="36"/>
      <c r="AR235" s="43"/>
      <c r="AS235" s="37"/>
      <c r="AT235" s="36"/>
      <c r="AU235" s="37"/>
      <c r="AV235" s="36"/>
      <c r="AW235" s="36"/>
      <c r="AX235" s="37"/>
      <c r="AY235" s="140" t="str">
        <f>IF(AU235="","",WORKDAY(AU235,5,FESTIVOS_CO!A:A))</f>
        <v/>
      </c>
      <c r="AZ235" s="54" t="str">
        <f t="shared" ca="1" si="51"/>
        <v>NO PROCEDE</v>
      </c>
      <c r="BA235" s="55" t="str">
        <f>IF(AX235="","",WORKDAY(AX235,5,FESTIVOS_CO!A:A))</f>
        <v/>
      </c>
      <c r="BB235" s="39"/>
      <c r="BC235" s="40"/>
      <c r="BD235" s="40"/>
      <c r="BE235" s="56" t="str">
        <f t="shared" ca="1" si="52"/>
        <v>NO PROCEDE</v>
      </c>
      <c r="BF235" s="37"/>
      <c r="BG235" s="45"/>
      <c r="BH235" s="37"/>
      <c r="BI235" s="36"/>
      <c r="BJ235" s="37"/>
      <c r="BK235" s="36"/>
      <c r="BL235" s="36"/>
      <c r="BM235" s="53" t="str">
        <f>IF(BJ235="","",WORKDAY(BJ235,5,FESTIVOS_CO!A:A))</f>
        <v/>
      </c>
      <c r="BN235" s="57" t="str">
        <f t="shared" ca="1" si="48"/>
        <v>NO PROCEDE</v>
      </c>
      <c r="BO235" s="54" t="str">
        <f t="shared" ca="1" si="49"/>
        <v>NO PROCEDE AVISO</v>
      </c>
      <c r="BP235" s="37"/>
      <c r="BQ235" s="53" t="str">
        <f>IF(BP235="","",WORKDAY(BP235,5,FESTIVOS_CO!A:A))</f>
        <v/>
      </c>
      <c r="BR235" s="37"/>
      <c r="BS235" s="36" t="s">
        <v>99</v>
      </c>
      <c r="BT235" s="38" t="s">
        <v>228</v>
      </c>
      <c r="BU235" s="58">
        <f>VLOOKUP(BT235,Hoja2!$C:$D,2,0)</f>
        <v>10</v>
      </c>
      <c r="BV235" s="80">
        <f>IF(
AND(AO235="",BD235="",BQ235=""),
"EN PROCESO NOTIFICACION / COMUNICACION",
IF(
BT235="",
"NO APLICA",
IF(
BU235=60,
IF(AO235&lt;&gt;"",AO235,IF(BD235&lt;&gt;"",BD235,BQ235))+60,
WORKDAY(
IF(AO235&lt;&gt;"",AO235,IF(BD235&lt;&gt;"",BD235,BQ235)),
BU235,
FESTIVOS_CO!A:A
)
)
))</f>
        <v>46059</v>
      </c>
      <c r="BW235" s="44" t="s">
        <v>99</v>
      </c>
      <c r="BX235" s="53"/>
      <c r="BY235" s="45"/>
      <c r="BZ235" s="37"/>
      <c r="CA235" s="54" t="str">
        <f t="shared" si="50"/>
        <v>PENDIENTE HACER EJECUTORIA</v>
      </c>
      <c r="CB235" s="59" t="str">
        <f t="shared" si="53"/>
        <v/>
      </c>
      <c r="CC235" s="36"/>
      <c r="CD235" s="40"/>
      <c r="CE235" s="46"/>
      <c r="CF235" s="40"/>
      <c r="CG235" s="40"/>
      <c r="CH235" s="40"/>
      <c r="CI235" s="36"/>
      <c r="CJ235" s="47"/>
      <c r="CK235" s="40"/>
      <c r="CL235" s="40"/>
      <c r="CM235" s="40"/>
      <c r="CN235" s="40"/>
    </row>
    <row r="236" spans="1:92" ht="28.5" hidden="1">
      <c r="A236" s="49" t="str">
        <f t="shared" ca="1" si="43"/>
        <v>PENDIENTE HACER EJECUTORIA</v>
      </c>
      <c r="B236" s="58" t="s">
        <v>445</v>
      </c>
      <c r="C236" s="37"/>
      <c r="D236" s="37"/>
      <c r="E236" s="49" t="str">
        <f t="shared" si="44"/>
        <v>NOTIFICACIÓN ELECTRÓNICA</v>
      </c>
      <c r="F236" s="141">
        <f t="shared" si="45"/>
        <v>46045</v>
      </c>
      <c r="G236" s="49" t="str">
        <f t="shared" si="46"/>
        <v/>
      </c>
      <c r="H236" s="51" t="str">
        <f ca="1">IF(
L236="",
"",
IF(
NETWORKDAYS(L236,IF(M236&lt;&gt;"",M236,TODAY()),FESTIVOS_CO!A:A)&gt;2,
"VENCIDO",
IF(
NETWORKDAYS(L236,IF(M236&lt;&gt;"",M236,TODAY()),FESTIVOS_CO!A:A)=2,
"ALERTA",
"A TIEMPO"
)))</f>
        <v>A TIEMPO</v>
      </c>
      <c r="I236" s="40"/>
      <c r="J236" s="36" t="s">
        <v>1254</v>
      </c>
      <c r="K236" s="118">
        <v>46043</v>
      </c>
      <c r="L236" s="50">
        <v>46045</v>
      </c>
      <c r="M236" s="37">
        <v>46045</v>
      </c>
      <c r="N236" s="52"/>
      <c r="O236" s="52"/>
      <c r="P236" s="36"/>
      <c r="Q236" s="36" t="s">
        <v>99</v>
      </c>
      <c r="R236" s="40"/>
      <c r="S236" s="36"/>
      <c r="T236" s="40"/>
      <c r="U236" s="62" t="s">
        <v>100</v>
      </c>
      <c r="V236" s="81" t="s">
        <v>1255</v>
      </c>
      <c r="W236" s="92">
        <v>45945</v>
      </c>
      <c r="X236" s="92"/>
      <c r="Y236" s="40">
        <v>900581703</v>
      </c>
      <c r="Z236" s="38" t="str">
        <f>IFERROR(VLOOKUP(Y236,DIRECTORIO!A:B,2,FALSE),"")</f>
        <v>NEOSTAR SEGURIDAD DE COLOMBIA LTDA</v>
      </c>
      <c r="AA236" s="40" t="s">
        <v>103</v>
      </c>
      <c r="AB236" s="40" t="s">
        <v>169</v>
      </c>
      <c r="AC236" s="69" t="s">
        <v>105</v>
      </c>
      <c r="AD236" s="102" t="s">
        <v>234</v>
      </c>
      <c r="AE236" s="40" t="s">
        <v>1256</v>
      </c>
      <c r="AF236" s="40" t="s">
        <v>108</v>
      </c>
      <c r="AG236" s="41" t="s">
        <v>109</v>
      </c>
      <c r="AH236" s="42"/>
      <c r="AI236" s="54" t="str">
        <f t="shared" ca="1" si="47"/>
        <v>NOTIFICACIÓN ELECTRÓNICA EFECTIVA</v>
      </c>
      <c r="AJ236" s="37" t="s">
        <v>99</v>
      </c>
      <c r="AK236" s="37">
        <v>46045</v>
      </c>
      <c r="AL236" s="37" t="s">
        <v>99</v>
      </c>
      <c r="AM236" s="53">
        <f>IF(AK236="","",WORKDAY(AK236,5,FESTIVOS_CO!A:A))</f>
        <v>46052</v>
      </c>
      <c r="AN236" s="37" t="s">
        <v>99</v>
      </c>
      <c r="AO236" s="37">
        <v>46045</v>
      </c>
      <c r="AP236" s="54" t="str">
        <f t="shared" ca="1" si="54"/>
        <v>NO PROCEDE CITACION</v>
      </c>
      <c r="AQ236" s="36"/>
      <c r="AR236" s="43"/>
      <c r="AS236" s="37"/>
      <c r="AT236" s="36"/>
      <c r="AU236" s="37"/>
      <c r="AV236" s="36"/>
      <c r="AW236" s="36"/>
      <c r="AX236" s="37"/>
      <c r="AY236" s="140" t="str">
        <f>IF(AU236="","",WORKDAY(AU236,5,FESTIVOS_CO!A:A))</f>
        <v/>
      </c>
      <c r="AZ236" s="54" t="str">
        <f t="shared" ca="1" si="51"/>
        <v>NO PROCEDE</v>
      </c>
      <c r="BA236" s="55" t="str">
        <f>IF(AX236="","",WORKDAY(AX236,5,FESTIVOS_CO!A:A))</f>
        <v/>
      </c>
      <c r="BB236" s="39"/>
      <c r="BC236" s="40"/>
      <c r="BD236" s="40"/>
      <c r="BE236" s="56" t="str">
        <f t="shared" ca="1" si="52"/>
        <v>NO PROCEDE</v>
      </c>
      <c r="BF236" s="37"/>
      <c r="BG236" s="45"/>
      <c r="BH236" s="37"/>
      <c r="BI236" s="36"/>
      <c r="BJ236" s="37"/>
      <c r="BK236" s="36"/>
      <c r="BL236" s="36"/>
      <c r="BM236" s="53" t="str">
        <f>IF(BJ236="","",WORKDAY(BJ236,5,FESTIVOS_CO!A:A))</f>
        <v/>
      </c>
      <c r="BN236" s="57" t="str">
        <f t="shared" ca="1" si="48"/>
        <v>NO PROCEDE</v>
      </c>
      <c r="BO236" s="54" t="str">
        <f t="shared" ca="1" si="49"/>
        <v>NO PROCEDE AVISO</v>
      </c>
      <c r="BP236" s="37"/>
      <c r="BQ236" s="53" t="str">
        <f>IF(BP236="","",WORKDAY(BP236,5,FESTIVOS_CO!A:A))</f>
        <v/>
      </c>
      <c r="BR236" s="37"/>
      <c r="BS236" s="36" t="s">
        <v>99</v>
      </c>
      <c r="BT236" s="38" t="s">
        <v>228</v>
      </c>
      <c r="BU236" s="58">
        <f>VLOOKUP(BT236,Hoja2!$C:$D,2,0)</f>
        <v>10</v>
      </c>
      <c r="BV236" s="80">
        <f>IF(
AND(AO236="",BD236="",BQ236=""),
"EN PROCESO NOTIFICACION / COMUNICACION",
IF(
BT236="",
"NO APLICA",
IF(
BU236=60,
IF(AO236&lt;&gt;"",AO236,IF(BD236&lt;&gt;"",BD236,BQ236))+60,
WORKDAY(
IF(AO236&lt;&gt;"",AO236,IF(BD236&lt;&gt;"",BD236,BQ236)),
BU236,
FESTIVOS_CO!A:A
)
)
))</f>
        <v>46059</v>
      </c>
      <c r="BW236" s="44" t="s">
        <v>99</v>
      </c>
      <c r="BX236" s="53"/>
      <c r="BY236" s="45"/>
      <c r="BZ236" s="37"/>
      <c r="CA236" s="54" t="str">
        <f t="shared" si="50"/>
        <v>PENDIENTE HACER EJECUTORIA</v>
      </c>
      <c r="CB236" s="59" t="str">
        <f t="shared" si="53"/>
        <v/>
      </c>
      <c r="CC236" s="36"/>
      <c r="CD236" s="40"/>
      <c r="CE236" s="46"/>
      <c r="CF236" s="40"/>
      <c r="CG236" s="40"/>
      <c r="CH236" s="40"/>
      <c r="CI236" s="36"/>
      <c r="CJ236" s="47"/>
      <c r="CK236" s="40"/>
      <c r="CL236" s="40"/>
      <c r="CM236" s="40"/>
      <c r="CN236" s="40"/>
    </row>
    <row r="237" spans="1:92" ht="28.5" hidden="1">
      <c r="A237" s="49" t="str">
        <f t="shared" ca="1" si="43"/>
        <v>PENDIENTE HACER EJECUTORIA</v>
      </c>
      <c r="B237" s="58" t="s">
        <v>445</v>
      </c>
      <c r="C237" s="37"/>
      <c r="D237" s="37"/>
      <c r="E237" s="49" t="str">
        <f t="shared" si="44"/>
        <v>NOTIFICACIÓN ELECTRÓNICA</v>
      </c>
      <c r="F237" s="141">
        <f t="shared" si="45"/>
        <v>46045</v>
      </c>
      <c r="G237" s="49" t="str">
        <f t="shared" si="46"/>
        <v/>
      </c>
      <c r="H237" s="51" t="str">
        <f ca="1">IF(
L237="",
"",
IF(
NETWORKDAYS(L237,IF(M237&lt;&gt;"",M237,TODAY()),FESTIVOS_CO!A:A)&gt;2,
"VENCIDO",
IF(
NETWORKDAYS(L237,IF(M237&lt;&gt;"",M237,TODAY()),FESTIVOS_CO!A:A)=2,
"ALERTA",
"A TIEMPO"
)))</f>
        <v>A TIEMPO</v>
      </c>
      <c r="I237" s="40"/>
      <c r="J237" s="36" t="s">
        <v>1257</v>
      </c>
      <c r="K237" s="118">
        <v>46043</v>
      </c>
      <c r="L237" s="50">
        <v>46045</v>
      </c>
      <c r="M237" s="37">
        <v>46045</v>
      </c>
      <c r="N237" s="52"/>
      <c r="O237" s="52"/>
      <c r="P237" s="36"/>
      <c r="Q237" s="36" t="s">
        <v>99</v>
      </c>
      <c r="R237" s="40"/>
      <c r="S237" s="36"/>
      <c r="T237" s="40"/>
      <c r="U237" s="62" t="s">
        <v>100</v>
      </c>
      <c r="V237" s="81" t="s">
        <v>1258</v>
      </c>
      <c r="W237" s="92">
        <v>45945</v>
      </c>
      <c r="X237" s="92"/>
      <c r="Y237" s="40">
        <v>900581703</v>
      </c>
      <c r="Z237" s="38" t="str">
        <f>IFERROR(VLOOKUP(Y237,DIRECTORIO!A:B,2,FALSE),"")</f>
        <v>NEOSTAR SEGURIDAD DE COLOMBIA LTDA</v>
      </c>
      <c r="AA237" s="40" t="s">
        <v>103</v>
      </c>
      <c r="AB237" s="40" t="s">
        <v>169</v>
      </c>
      <c r="AC237" s="69" t="s">
        <v>105</v>
      </c>
      <c r="AD237" s="102" t="s">
        <v>234</v>
      </c>
      <c r="AE237" s="40" t="s">
        <v>1259</v>
      </c>
      <c r="AF237" s="40" t="s">
        <v>108</v>
      </c>
      <c r="AG237" s="41" t="s">
        <v>109</v>
      </c>
      <c r="AH237" s="42"/>
      <c r="AI237" s="54" t="str">
        <f t="shared" ca="1" si="47"/>
        <v>NOTIFICACIÓN ELECTRÓNICA EFECTIVA</v>
      </c>
      <c r="AJ237" s="37" t="s">
        <v>99</v>
      </c>
      <c r="AK237" s="37">
        <v>46045</v>
      </c>
      <c r="AL237" s="37" t="s">
        <v>99</v>
      </c>
      <c r="AM237" s="53">
        <f>IF(AK237="","",WORKDAY(AK237,5,FESTIVOS_CO!A:A))</f>
        <v>46052</v>
      </c>
      <c r="AN237" s="37" t="s">
        <v>99</v>
      </c>
      <c r="AO237" s="37">
        <v>46045</v>
      </c>
      <c r="AP237" s="54" t="str">
        <f t="shared" ca="1" si="54"/>
        <v>NO PROCEDE CITACION</v>
      </c>
      <c r="AQ237" s="36"/>
      <c r="AR237" s="43"/>
      <c r="AS237" s="37"/>
      <c r="AT237" s="36"/>
      <c r="AU237" s="37"/>
      <c r="AV237" s="36"/>
      <c r="AW237" s="36"/>
      <c r="AX237" s="37"/>
      <c r="AY237" s="140" t="str">
        <f>IF(AU237="","",WORKDAY(AU237,5,FESTIVOS_CO!A:A))</f>
        <v/>
      </c>
      <c r="AZ237" s="54" t="str">
        <f t="shared" ca="1" si="51"/>
        <v>NO PROCEDE</v>
      </c>
      <c r="BA237" s="55" t="str">
        <f>IF(AX237="","",WORKDAY(AX237,5,FESTIVOS_CO!A:A))</f>
        <v/>
      </c>
      <c r="BB237" s="39"/>
      <c r="BC237" s="40"/>
      <c r="BD237" s="40"/>
      <c r="BE237" s="56" t="str">
        <f t="shared" ca="1" si="52"/>
        <v>NO PROCEDE</v>
      </c>
      <c r="BF237" s="37"/>
      <c r="BG237" s="45"/>
      <c r="BH237" s="37"/>
      <c r="BI237" s="36"/>
      <c r="BJ237" s="37"/>
      <c r="BK237" s="36"/>
      <c r="BL237" s="36"/>
      <c r="BM237" s="53" t="str">
        <f>IF(BJ237="","",WORKDAY(BJ237,5,FESTIVOS_CO!A:A))</f>
        <v/>
      </c>
      <c r="BN237" s="57" t="str">
        <f t="shared" ca="1" si="48"/>
        <v>NO PROCEDE</v>
      </c>
      <c r="BO237" s="54" t="str">
        <f t="shared" ca="1" si="49"/>
        <v>NO PROCEDE AVISO</v>
      </c>
      <c r="BP237" s="37"/>
      <c r="BQ237" s="53" t="str">
        <f>IF(BP237="","",WORKDAY(BP237,5,FESTIVOS_CO!A:A))</f>
        <v/>
      </c>
      <c r="BR237" s="37"/>
      <c r="BS237" s="36" t="s">
        <v>99</v>
      </c>
      <c r="BT237" s="38" t="s">
        <v>228</v>
      </c>
      <c r="BU237" s="58">
        <f>VLOOKUP(BT237,Hoja2!$C:$D,2,0)</f>
        <v>10</v>
      </c>
      <c r="BV237" s="80">
        <f>IF(
AND(AO237="",BD237="",BQ237=""),
"EN PROCESO NOTIFICACION / COMUNICACION",
IF(
BT237="",
"NO APLICA",
IF(
BU237=60,
IF(AO237&lt;&gt;"",AO237,IF(BD237&lt;&gt;"",BD237,BQ237))+60,
WORKDAY(
IF(AO237&lt;&gt;"",AO237,IF(BD237&lt;&gt;"",BD237,BQ237)),
BU237,
FESTIVOS_CO!A:A
)
)
))</f>
        <v>46059</v>
      </c>
      <c r="BW237" s="44" t="s">
        <v>99</v>
      </c>
      <c r="BX237" s="53"/>
      <c r="BY237" s="45"/>
      <c r="BZ237" s="37"/>
      <c r="CA237" s="54" t="str">
        <f t="shared" si="50"/>
        <v>PENDIENTE HACER EJECUTORIA</v>
      </c>
      <c r="CB237" s="59" t="str">
        <f t="shared" si="53"/>
        <v/>
      </c>
      <c r="CC237" s="36"/>
      <c r="CD237" s="40"/>
      <c r="CE237" s="46"/>
      <c r="CF237" s="40"/>
      <c r="CG237" s="40"/>
      <c r="CH237" s="40"/>
      <c r="CI237" s="36"/>
      <c r="CJ237" s="47"/>
      <c r="CK237" s="40"/>
      <c r="CL237" s="40"/>
      <c r="CM237" s="40"/>
      <c r="CN237" s="40"/>
    </row>
    <row r="238" spans="1:92" ht="28.5" hidden="1">
      <c r="A238" s="49" t="str">
        <f t="shared" ca="1" si="43"/>
        <v>PENDIENTE HACER EJECUTORIA</v>
      </c>
      <c r="B238" s="58" t="s">
        <v>445</v>
      </c>
      <c r="C238" s="37"/>
      <c r="D238" s="37"/>
      <c r="E238" s="49" t="str">
        <f t="shared" si="44"/>
        <v>NOTIFICACIÓN ELECTRÓNICA</v>
      </c>
      <c r="F238" s="141">
        <f t="shared" si="45"/>
        <v>46045</v>
      </c>
      <c r="G238" s="49" t="str">
        <f t="shared" si="46"/>
        <v/>
      </c>
      <c r="H238" s="51" t="str">
        <f ca="1">IF(
L238="",
"",
IF(
NETWORKDAYS(L238,IF(M238&lt;&gt;"",M238,TODAY()),FESTIVOS_CO!A:A)&gt;2,
"VENCIDO",
IF(
NETWORKDAYS(L238,IF(M238&lt;&gt;"",M238,TODAY()),FESTIVOS_CO!A:A)=2,
"ALERTA",
"A TIEMPO"
)))</f>
        <v>A TIEMPO</v>
      </c>
      <c r="I238" s="40"/>
      <c r="J238" s="36" t="s">
        <v>1260</v>
      </c>
      <c r="K238" s="118">
        <v>46043</v>
      </c>
      <c r="L238" s="50">
        <v>46045</v>
      </c>
      <c r="M238" s="37">
        <v>46045</v>
      </c>
      <c r="N238" s="52"/>
      <c r="O238" s="52"/>
      <c r="P238" s="36"/>
      <c r="Q238" s="36" t="s">
        <v>99</v>
      </c>
      <c r="R238" s="40"/>
      <c r="S238" s="36"/>
      <c r="T238" s="40"/>
      <c r="U238" s="62" t="s">
        <v>100</v>
      </c>
      <c r="V238" s="81" t="s">
        <v>1261</v>
      </c>
      <c r="W238" s="92">
        <v>45945</v>
      </c>
      <c r="X238" s="92"/>
      <c r="Y238" s="40">
        <v>900581703</v>
      </c>
      <c r="Z238" s="38" t="str">
        <f>IFERROR(VLOOKUP(Y238,DIRECTORIO!A:B,2,FALSE),"")</f>
        <v>NEOSTAR SEGURIDAD DE COLOMBIA LTDA</v>
      </c>
      <c r="AA238" s="40" t="s">
        <v>103</v>
      </c>
      <c r="AB238" s="40" t="s">
        <v>169</v>
      </c>
      <c r="AC238" s="69" t="s">
        <v>105</v>
      </c>
      <c r="AD238" s="102" t="s">
        <v>234</v>
      </c>
      <c r="AE238" s="40" t="s">
        <v>1262</v>
      </c>
      <c r="AF238" s="40" t="s">
        <v>108</v>
      </c>
      <c r="AG238" s="41" t="s">
        <v>109</v>
      </c>
      <c r="AH238" s="42"/>
      <c r="AI238" s="54" t="str">
        <f t="shared" ca="1" si="47"/>
        <v>NOTIFICACIÓN ELECTRÓNICA EFECTIVA</v>
      </c>
      <c r="AJ238" s="37" t="s">
        <v>99</v>
      </c>
      <c r="AK238" s="37">
        <v>46045</v>
      </c>
      <c r="AL238" s="37" t="s">
        <v>99</v>
      </c>
      <c r="AM238" s="53">
        <f>IF(AK238="","",WORKDAY(AK238,5,FESTIVOS_CO!A:A))</f>
        <v>46052</v>
      </c>
      <c r="AN238" s="37" t="s">
        <v>99</v>
      </c>
      <c r="AO238" s="37">
        <v>46045</v>
      </c>
      <c r="AP238" s="54" t="str">
        <f t="shared" ca="1" si="54"/>
        <v>NO PROCEDE CITACION</v>
      </c>
      <c r="AQ238" s="36"/>
      <c r="AR238" s="43"/>
      <c r="AS238" s="37"/>
      <c r="AT238" s="36"/>
      <c r="AU238" s="37"/>
      <c r="AV238" s="36"/>
      <c r="AW238" s="36"/>
      <c r="AX238" s="37"/>
      <c r="AY238" s="140" t="str">
        <f>IF(AU238="","",WORKDAY(AU238,5,FESTIVOS_CO!A:A))</f>
        <v/>
      </c>
      <c r="AZ238" s="54" t="str">
        <f t="shared" ca="1" si="51"/>
        <v>NO PROCEDE</v>
      </c>
      <c r="BA238" s="55" t="str">
        <f>IF(AX238="","",WORKDAY(AX238,5,FESTIVOS_CO!A:A))</f>
        <v/>
      </c>
      <c r="BB238" s="39"/>
      <c r="BC238" s="40"/>
      <c r="BD238" s="40"/>
      <c r="BE238" s="56" t="str">
        <f t="shared" ca="1" si="52"/>
        <v>NO PROCEDE</v>
      </c>
      <c r="BF238" s="37"/>
      <c r="BG238" s="45"/>
      <c r="BH238" s="37"/>
      <c r="BI238" s="36"/>
      <c r="BJ238" s="37"/>
      <c r="BK238" s="36"/>
      <c r="BL238" s="36"/>
      <c r="BM238" s="53" t="str">
        <f>IF(BJ238="","",WORKDAY(BJ238,5,FESTIVOS_CO!A:A))</f>
        <v/>
      </c>
      <c r="BN238" s="57" t="str">
        <f t="shared" ca="1" si="48"/>
        <v>NO PROCEDE</v>
      </c>
      <c r="BO238" s="54" t="str">
        <f t="shared" ca="1" si="49"/>
        <v>NO PROCEDE AVISO</v>
      </c>
      <c r="BP238" s="37"/>
      <c r="BQ238" s="53" t="str">
        <f>IF(BP238="","",WORKDAY(BP238,5,FESTIVOS_CO!A:A))</f>
        <v/>
      </c>
      <c r="BR238" s="37"/>
      <c r="BS238" s="36" t="s">
        <v>99</v>
      </c>
      <c r="BT238" s="38" t="s">
        <v>228</v>
      </c>
      <c r="BU238" s="58">
        <f>VLOOKUP(BT238,Hoja2!$C:$D,2,0)</f>
        <v>10</v>
      </c>
      <c r="BV238" s="80">
        <f>IF(
AND(AO238="",BD238="",BQ238=""),
"EN PROCESO NOTIFICACION / COMUNICACION",
IF(
BT238="",
"NO APLICA",
IF(
BU238=60,
IF(AO238&lt;&gt;"",AO238,IF(BD238&lt;&gt;"",BD238,BQ238))+60,
WORKDAY(
IF(AO238&lt;&gt;"",AO238,IF(BD238&lt;&gt;"",BD238,BQ238)),
BU238,
FESTIVOS_CO!A:A
)
)
))</f>
        <v>46059</v>
      </c>
      <c r="BW238" s="44" t="s">
        <v>99</v>
      </c>
      <c r="BX238" s="53"/>
      <c r="BY238" s="45"/>
      <c r="BZ238" s="37"/>
      <c r="CA238" s="54" t="str">
        <f t="shared" si="50"/>
        <v>PENDIENTE HACER EJECUTORIA</v>
      </c>
      <c r="CB238" s="59" t="str">
        <f t="shared" si="53"/>
        <v/>
      </c>
      <c r="CC238" s="36"/>
      <c r="CD238" s="40"/>
      <c r="CE238" s="46"/>
      <c r="CF238" s="40"/>
      <c r="CG238" s="40"/>
      <c r="CH238" s="40"/>
      <c r="CI238" s="36"/>
      <c r="CJ238" s="47"/>
      <c r="CK238" s="40"/>
      <c r="CL238" s="40"/>
      <c r="CM238" s="40"/>
      <c r="CN238" s="40"/>
    </row>
    <row r="239" spans="1:92" ht="28.5" hidden="1">
      <c r="A239" s="49" t="str">
        <f t="shared" ca="1" si="43"/>
        <v>PENDIENTE EJECUTORIA</v>
      </c>
      <c r="B239" s="58" t="s">
        <v>152</v>
      </c>
      <c r="C239" s="37">
        <v>46045</v>
      </c>
      <c r="D239" s="37"/>
      <c r="E239" s="49" t="str">
        <f t="shared" si="44"/>
        <v>NOTIFICACIÓN ELECTRÓNICA</v>
      </c>
      <c r="F239" s="141">
        <f t="shared" si="45"/>
        <v>46045</v>
      </c>
      <c r="G239" s="49">
        <f t="shared" si="46"/>
        <v>0</v>
      </c>
      <c r="H239" s="51" t="str">
        <f ca="1">IF(
L239="",
"",
IF(
NETWORKDAYS(L239,IF(M239&lt;&gt;"",M239,TODAY()),FESTIVOS_CO!A:A)&gt;2,
"VENCIDO",
IF(
NETWORKDAYS(L239,IF(M239&lt;&gt;"",M239,TODAY()),FESTIVOS_CO!A:A)=2,
"ALERTA",
"A TIEMPO"
)))</f>
        <v>A TIEMPO</v>
      </c>
      <c r="I239" s="36" t="s">
        <v>1263</v>
      </c>
      <c r="J239" s="36" t="s">
        <v>1264</v>
      </c>
      <c r="K239" s="118">
        <v>46043</v>
      </c>
      <c r="L239" s="50">
        <v>46045</v>
      </c>
      <c r="M239" s="37">
        <v>46045</v>
      </c>
      <c r="N239" s="52"/>
      <c r="O239" s="52"/>
      <c r="P239" s="36"/>
      <c r="Q239" s="36" t="s">
        <v>99</v>
      </c>
      <c r="R239" s="40"/>
      <c r="S239" s="36"/>
      <c r="T239" s="40"/>
      <c r="U239" s="40"/>
      <c r="V239" s="58" t="s">
        <v>1265</v>
      </c>
      <c r="W239" s="37">
        <v>45951</v>
      </c>
      <c r="X239" s="37"/>
      <c r="Y239" s="36">
        <v>900581703</v>
      </c>
      <c r="Z239" s="38" t="str">
        <f>IFERROR(VLOOKUP(Y239,DIRECTORIO!A:B,2,FALSE),"")</f>
        <v>NEOSTAR SEGURIDAD DE COLOMBIA LTDA</v>
      </c>
      <c r="AA239" s="36" t="s">
        <v>103</v>
      </c>
      <c r="AB239" s="36" t="s">
        <v>972</v>
      </c>
      <c r="AC239" s="100" t="s">
        <v>105</v>
      </c>
      <c r="AD239" s="102" t="s">
        <v>234</v>
      </c>
      <c r="AE239" s="36" t="s">
        <v>1266</v>
      </c>
      <c r="AF239" s="36" t="s">
        <v>108</v>
      </c>
      <c r="AG239" s="41" t="s">
        <v>109</v>
      </c>
      <c r="AH239" s="42"/>
      <c r="AI239" s="54" t="str">
        <f t="shared" ca="1" si="47"/>
        <v>NOTIFICACIÓN ELECTRÓNICA EFECTIVA</v>
      </c>
      <c r="AJ239" s="37" t="s">
        <v>99</v>
      </c>
      <c r="AK239" s="37">
        <v>46045</v>
      </c>
      <c r="AL239" s="37" t="s">
        <v>99</v>
      </c>
      <c r="AM239" s="53">
        <f>IF(AK239="","",WORKDAY(AK239,5,FESTIVOS_CO!A:A))</f>
        <v>46052</v>
      </c>
      <c r="AN239" s="37" t="s">
        <v>99</v>
      </c>
      <c r="AO239" s="37">
        <v>46045</v>
      </c>
      <c r="AP239" s="54" t="str">
        <f t="shared" ca="1" si="54"/>
        <v>NO PROCEDE CITACION</v>
      </c>
      <c r="AQ239" s="36"/>
      <c r="AR239" s="43"/>
      <c r="AS239" s="37"/>
      <c r="AT239" s="36"/>
      <c r="AU239" s="37"/>
      <c r="AV239" s="36"/>
      <c r="AW239" s="36"/>
      <c r="AX239" s="37"/>
      <c r="AY239" s="140" t="str">
        <f>IF(AU239="","",WORKDAY(AU239,5,FESTIVOS_CO!A:A))</f>
        <v/>
      </c>
      <c r="AZ239" s="54" t="str">
        <f t="shared" ca="1" si="51"/>
        <v>NO PROCEDE</v>
      </c>
      <c r="BA239" s="55" t="str">
        <f>IF(AX239="","",WORKDAY(AX239,5,FESTIVOS_CO!A:A))</f>
        <v/>
      </c>
      <c r="BB239" s="39"/>
      <c r="BC239" s="40"/>
      <c r="BD239" s="40"/>
      <c r="BE239" s="56" t="str">
        <f t="shared" ca="1" si="52"/>
        <v>NO PROCEDE</v>
      </c>
      <c r="BF239" s="37"/>
      <c r="BG239" s="45"/>
      <c r="BH239" s="37"/>
      <c r="BI239" s="36"/>
      <c r="BJ239" s="37"/>
      <c r="BK239" s="36"/>
      <c r="BL239" s="36"/>
      <c r="BM239" s="53" t="str">
        <f>IF(BJ239="","",WORKDAY(BJ239,5,FESTIVOS_CO!A:A))</f>
        <v/>
      </c>
      <c r="BN239" s="57" t="str">
        <f t="shared" ca="1" si="48"/>
        <v>NO PROCEDE</v>
      </c>
      <c r="BO239" s="54" t="str">
        <f t="shared" ca="1" si="49"/>
        <v>NO PROCEDE AVISO</v>
      </c>
      <c r="BP239" s="37"/>
      <c r="BQ239" s="53" t="str">
        <f>IF(BP239="","",WORKDAY(BP239,5,FESTIVOS_CO!A:A))</f>
        <v/>
      </c>
      <c r="BR239" s="37"/>
      <c r="BS239" s="36"/>
      <c r="BT239" s="38"/>
      <c r="BU239" s="58" t="e">
        <f>VLOOKUP(BT239,Hoja2!$C:$D,2,0)</f>
        <v>#N/A</v>
      </c>
      <c r="BV239" s="80" t="str">
        <f>IF(
AND(AO239="",BD239="",BQ239=""),
"EN PROCESO NOTIFICACION / COMUNICACION",
IF(
BT239="",
"NO APLICA",
IF(
BU239=60,
IF(AO239&lt;&gt;"",AO239,IF(BD239&lt;&gt;"",BD239,BQ239))+60,
WORKDAY(
IF(AO239&lt;&gt;"",AO239,IF(BD239&lt;&gt;"",BD239,BQ239)),
BU239,
FESTIVOS_CO!A:A
)
)
))</f>
        <v>NO APLICA</v>
      </c>
      <c r="BW239" s="44"/>
      <c r="BX239" s="53"/>
      <c r="BY239" s="45"/>
      <c r="BZ239" s="37"/>
      <c r="CA239" s="54" t="str">
        <f t="shared" si="50"/>
        <v>PENDIENTE EJECUTORIA</v>
      </c>
      <c r="CB239" s="59" t="str">
        <f t="shared" si="53"/>
        <v/>
      </c>
      <c r="CC239" s="36"/>
      <c r="CD239" s="40"/>
      <c r="CE239" s="46"/>
      <c r="CF239" s="40"/>
      <c r="CG239" s="40"/>
      <c r="CH239" s="40"/>
      <c r="CI239" s="36"/>
      <c r="CJ239" s="47"/>
      <c r="CK239" s="40"/>
      <c r="CL239" s="40"/>
      <c r="CM239" s="40"/>
      <c r="CN239" s="40"/>
    </row>
    <row r="240" spans="1:92" ht="28.5" hidden="1">
      <c r="A240" s="49" t="str">
        <f t="shared" ca="1" si="43"/>
        <v>PENDIENTE EJECUTORIA</v>
      </c>
      <c r="B240" s="58" t="s">
        <v>152</v>
      </c>
      <c r="C240" s="37">
        <v>46045</v>
      </c>
      <c r="D240" s="37"/>
      <c r="E240" s="49" t="str">
        <f t="shared" si="44"/>
        <v>NOTIFICACIÓN ELECTRÓNICA</v>
      </c>
      <c r="F240" s="141">
        <f t="shared" si="45"/>
        <v>46045</v>
      </c>
      <c r="G240" s="49">
        <f t="shared" si="46"/>
        <v>0</v>
      </c>
      <c r="H240" s="51" t="str">
        <f ca="1">IF(
L240="",
"",
IF(
NETWORKDAYS(L240,IF(M240&lt;&gt;"",M240,TODAY()),FESTIVOS_CO!A:A)&gt;2,
"VENCIDO",
IF(
NETWORKDAYS(L240,IF(M240&lt;&gt;"",M240,TODAY()),FESTIVOS_CO!A:A)=2,
"ALERTA",
"A TIEMPO"
)))</f>
        <v>A TIEMPO</v>
      </c>
      <c r="I240" s="36" t="s">
        <v>1263</v>
      </c>
      <c r="J240" s="36" t="s">
        <v>1267</v>
      </c>
      <c r="K240" s="118">
        <v>46043</v>
      </c>
      <c r="L240" s="50">
        <v>46045</v>
      </c>
      <c r="M240" s="37">
        <v>46045</v>
      </c>
      <c r="N240" s="52"/>
      <c r="O240" s="52"/>
      <c r="P240" s="36"/>
      <c r="Q240" s="36" t="s">
        <v>99</v>
      </c>
      <c r="R240" s="40"/>
      <c r="S240" s="36"/>
      <c r="T240" s="40"/>
      <c r="U240" s="40"/>
      <c r="V240" s="58" t="s">
        <v>1268</v>
      </c>
      <c r="W240" s="37">
        <v>45945</v>
      </c>
      <c r="X240" s="37"/>
      <c r="Y240" s="36">
        <v>900581703</v>
      </c>
      <c r="Z240" s="38" t="str">
        <f>IFERROR(VLOOKUP(Y240,DIRECTORIO!A:B,2,FALSE),"")</f>
        <v>NEOSTAR SEGURIDAD DE COLOMBIA LTDA</v>
      </c>
      <c r="AA240" s="36" t="s">
        <v>103</v>
      </c>
      <c r="AB240" s="36" t="s">
        <v>972</v>
      </c>
      <c r="AC240" s="100" t="s">
        <v>105</v>
      </c>
      <c r="AD240" s="102" t="s">
        <v>234</v>
      </c>
      <c r="AE240" s="36" t="s">
        <v>1269</v>
      </c>
      <c r="AF240" s="36" t="s">
        <v>108</v>
      </c>
      <c r="AG240" s="41" t="s">
        <v>109</v>
      </c>
      <c r="AH240" s="42"/>
      <c r="AI240" s="54" t="str">
        <f t="shared" ca="1" si="47"/>
        <v>NOTIFICACIÓN ELECTRÓNICA EFECTIVA</v>
      </c>
      <c r="AJ240" s="37" t="s">
        <v>99</v>
      </c>
      <c r="AK240" s="37">
        <v>46045</v>
      </c>
      <c r="AL240" s="37" t="s">
        <v>99</v>
      </c>
      <c r="AM240" s="53">
        <f>IF(AK240="","",WORKDAY(AK240,5,FESTIVOS_CO!A:A))</f>
        <v>46052</v>
      </c>
      <c r="AN240" s="37" t="s">
        <v>99</v>
      </c>
      <c r="AO240" s="37">
        <v>46045</v>
      </c>
      <c r="AP240" s="54" t="str">
        <f t="shared" ca="1" si="54"/>
        <v>NO PROCEDE CITACION</v>
      </c>
      <c r="AQ240" s="36"/>
      <c r="AR240" s="43"/>
      <c r="AS240" s="37"/>
      <c r="AT240" s="36"/>
      <c r="AU240" s="37"/>
      <c r="AV240" s="36"/>
      <c r="AW240" s="36"/>
      <c r="AX240" s="37"/>
      <c r="AY240" s="140" t="str">
        <f>IF(AU240="","",WORKDAY(AU240,5,FESTIVOS_CO!A:A))</f>
        <v/>
      </c>
      <c r="AZ240" s="54" t="str">
        <f t="shared" ca="1" si="51"/>
        <v>NO PROCEDE</v>
      </c>
      <c r="BA240" s="55" t="str">
        <f>IF(AX240="","",WORKDAY(AX240,5,FESTIVOS_CO!A:A))</f>
        <v/>
      </c>
      <c r="BB240" s="39"/>
      <c r="BC240" s="40"/>
      <c r="BD240" s="40"/>
      <c r="BE240" s="56" t="str">
        <f t="shared" ca="1" si="52"/>
        <v>NO PROCEDE</v>
      </c>
      <c r="BF240" s="37"/>
      <c r="BG240" s="45"/>
      <c r="BH240" s="37"/>
      <c r="BI240" s="36"/>
      <c r="BJ240" s="37"/>
      <c r="BK240" s="36"/>
      <c r="BL240" s="36"/>
      <c r="BM240" s="53" t="str">
        <f>IF(BJ240="","",WORKDAY(BJ240,5,FESTIVOS_CO!A:A))</f>
        <v/>
      </c>
      <c r="BN240" s="57" t="str">
        <f t="shared" ca="1" si="48"/>
        <v>NO PROCEDE</v>
      </c>
      <c r="BO240" s="54" t="str">
        <f t="shared" ca="1" si="49"/>
        <v>NO PROCEDE AVISO</v>
      </c>
      <c r="BP240" s="37"/>
      <c r="BQ240" s="53" t="str">
        <f>IF(BP240="","",WORKDAY(BP240,5,FESTIVOS_CO!A:A))</f>
        <v/>
      </c>
      <c r="BR240" s="37"/>
      <c r="BS240" s="36"/>
      <c r="BT240" s="38"/>
      <c r="BU240" s="58" t="e">
        <f>VLOOKUP(BT240,Hoja2!$C:$D,2,0)</f>
        <v>#N/A</v>
      </c>
      <c r="BV240" s="80" t="str">
        <f>IF(
AND(AO240="",BD240="",BQ240=""),
"EN PROCESO NOTIFICACION / COMUNICACION",
IF(
BT240="",
"NO APLICA",
IF(
BU240=60,
IF(AO240&lt;&gt;"",AO240,IF(BD240&lt;&gt;"",BD240,BQ240))+60,
WORKDAY(
IF(AO240&lt;&gt;"",AO240,IF(BD240&lt;&gt;"",BD240,BQ240)),
BU240,
FESTIVOS_CO!A:A
)
)
))</f>
        <v>NO APLICA</v>
      </c>
      <c r="BW240" s="44"/>
      <c r="BX240" s="53"/>
      <c r="BY240" s="45"/>
      <c r="BZ240" s="37"/>
      <c r="CA240" s="54" t="str">
        <f t="shared" si="50"/>
        <v>PENDIENTE EJECUTORIA</v>
      </c>
      <c r="CB240" s="59" t="str">
        <f t="shared" si="53"/>
        <v/>
      </c>
      <c r="CC240" s="36"/>
      <c r="CD240" s="40"/>
      <c r="CE240" s="46"/>
      <c r="CF240" s="40"/>
      <c r="CG240" s="40"/>
      <c r="CH240" s="40"/>
      <c r="CI240" s="36"/>
      <c r="CJ240" s="47"/>
      <c r="CK240" s="40"/>
      <c r="CL240" s="40"/>
      <c r="CM240" s="40"/>
      <c r="CN240" s="40"/>
    </row>
    <row r="241" spans="1:92" ht="28.5" hidden="1">
      <c r="A241" s="49" t="str">
        <f t="shared" ca="1" si="43"/>
        <v>PENDIENTE EJECUTORIA</v>
      </c>
      <c r="B241" s="58" t="s">
        <v>152</v>
      </c>
      <c r="C241" s="37">
        <v>46045</v>
      </c>
      <c r="D241" s="37"/>
      <c r="E241" s="49" t="str">
        <f t="shared" si="44"/>
        <v>NOTIFICACIÓN ELECTRÓNICA</v>
      </c>
      <c r="F241" s="141">
        <f t="shared" si="45"/>
        <v>46045</v>
      </c>
      <c r="G241" s="49">
        <f t="shared" si="46"/>
        <v>0</v>
      </c>
      <c r="H241" s="51" t="str">
        <f ca="1">IF(
L241="",
"",
IF(
NETWORKDAYS(L241,IF(M241&lt;&gt;"",M241,TODAY()),FESTIVOS_CO!A:A)&gt;2,
"VENCIDO",
IF(
NETWORKDAYS(L241,IF(M241&lt;&gt;"",M241,TODAY()),FESTIVOS_CO!A:A)=2,
"ALERTA",
"A TIEMPO"
)))</f>
        <v>A TIEMPO</v>
      </c>
      <c r="I241" s="36" t="s">
        <v>1263</v>
      </c>
      <c r="J241" s="36" t="s">
        <v>1270</v>
      </c>
      <c r="K241" s="118">
        <v>46043</v>
      </c>
      <c r="L241" s="50">
        <v>46045</v>
      </c>
      <c r="M241" s="37">
        <v>46045</v>
      </c>
      <c r="N241" s="52"/>
      <c r="O241" s="52"/>
      <c r="P241" s="36"/>
      <c r="Q241" s="36" t="s">
        <v>99</v>
      </c>
      <c r="R241" s="40"/>
      <c r="S241" s="36"/>
      <c r="T241" s="40"/>
      <c r="U241" s="40"/>
      <c r="V241" s="58" t="s">
        <v>1271</v>
      </c>
      <c r="W241" s="37">
        <v>45933</v>
      </c>
      <c r="X241" s="37"/>
      <c r="Y241" s="36">
        <v>900581703</v>
      </c>
      <c r="Z241" s="38" t="str">
        <f>IFERROR(VLOOKUP(Y241,DIRECTORIO!A:B,2,FALSE),"")</f>
        <v>NEOSTAR SEGURIDAD DE COLOMBIA LTDA</v>
      </c>
      <c r="AA241" s="36" t="s">
        <v>103</v>
      </c>
      <c r="AB241" s="36" t="s">
        <v>972</v>
      </c>
      <c r="AC241" s="100" t="s">
        <v>105</v>
      </c>
      <c r="AD241" s="102" t="s">
        <v>106</v>
      </c>
      <c r="AE241" s="36" t="s">
        <v>1272</v>
      </c>
      <c r="AF241" s="36" t="s">
        <v>108</v>
      </c>
      <c r="AG241" s="41" t="s">
        <v>109</v>
      </c>
      <c r="AH241" s="42"/>
      <c r="AI241" s="54" t="str">
        <f t="shared" ca="1" si="47"/>
        <v>NOTIFICACIÓN ELECTRÓNICA EFECTIVA</v>
      </c>
      <c r="AJ241" s="37" t="s">
        <v>99</v>
      </c>
      <c r="AK241" s="37">
        <v>46045</v>
      </c>
      <c r="AL241" s="37" t="s">
        <v>99</v>
      </c>
      <c r="AM241" s="53">
        <f>IF(AK241="","",WORKDAY(AK241,5,FESTIVOS_CO!A:A))</f>
        <v>46052</v>
      </c>
      <c r="AN241" s="37" t="s">
        <v>99</v>
      </c>
      <c r="AO241" s="37">
        <v>46045</v>
      </c>
      <c r="AP241" s="54" t="str">
        <f t="shared" ca="1" si="54"/>
        <v>NO PROCEDE CITACION</v>
      </c>
      <c r="AQ241" s="36"/>
      <c r="AR241" s="43"/>
      <c r="AS241" s="37"/>
      <c r="AT241" s="36"/>
      <c r="AU241" s="37"/>
      <c r="AV241" s="36"/>
      <c r="AW241" s="36"/>
      <c r="AX241" s="37"/>
      <c r="AY241" s="140" t="str">
        <f>IF(AU241="","",WORKDAY(AU241,5,FESTIVOS_CO!A:A))</f>
        <v/>
      </c>
      <c r="AZ241" s="54" t="str">
        <f t="shared" ca="1" si="51"/>
        <v>NO PROCEDE</v>
      </c>
      <c r="BA241" s="55" t="str">
        <f>IF(AX241="","",WORKDAY(AX241,5,FESTIVOS_CO!A:A))</f>
        <v/>
      </c>
      <c r="BB241" s="39"/>
      <c r="BC241" s="40"/>
      <c r="BD241" s="40"/>
      <c r="BE241" s="56" t="str">
        <f t="shared" ca="1" si="52"/>
        <v>NO PROCEDE</v>
      </c>
      <c r="BF241" s="37"/>
      <c r="BG241" s="45"/>
      <c r="BH241" s="37"/>
      <c r="BI241" s="36"/>
      <c r="BJ241" s="37"/>
      <c r="BK241" s="36"/>
      <c r="BL241" s="36"/>
      <c r="BM241" s="53" t="str">
        <f>IF(BJ241="","",WORKDAY(BJ241,5,FESTIVOS_CO!A:A))</f>
        <v/>
      </c>
      <c r="BN241" s="57" t="str">
        <f t="shared" ca="1" si="48"/>
        <v>NO PROCEDE</v>
      </c>
      <c r="BO241" s="54" t="str">
        <f t="shared" ca="1" si="49"/>
        <v>NO PROCEDE AVISO</v>
      </c>
      <c r="BP241" s="37"/>
      <c r="BQ241" s="53" t="str">
        <f>IF(BP241="","",WORKDAY(BP241,5,FESTIVOS_CO!A:A))</f>
        <v/>
      </c>
      <c r="BR241" s="37"/>
      <c r="BS241" s="36"/>
      <c r="BT241" s="38"/>
      <c r="BU241" s="58" t="e">
        <f>VLOOKUP(BT241,Hoja2!$C:$D,2,0)</f>
        <v>#N/A</v>
      </c>
      <c r="BV241" s="80" t="str">
        <f>IF(
AND(AO241="",BD241="",BQ241=""),
"EN PROCESO NOTIFICACION / COMUNICACION",
IF(
BT241="",
"NO APLICA",
IF(
BU241=60,
IF(AO241&lt;&gt;"",AO241,IF(BD241&lt;&gt;"",BD241,BQ241))+60,
WORKDAY(
IF(AO241&lt;&gt;"",AO241,IF(BD241&lt;&gt;"",BD241,BQ241)),
BU241,
FESTIVOS_CO!A:A
)
)
))</f>
        <v>NO APLICA</v>
      </c>
      <c r="BW241" s="44"/>
      <c r="BX241" s="53"/>
      <c r="BY241" s="45"/>
      <c r="BZ241" s="37"/>
      <c r="CA241" s="54" t="str">
        <f t="shared" si="50"/>
        <v>PENDIENTE EJECUTORIA</v>
      </c>
      <c r="CB241" s="59" t="str">
        <f t="shared" si="53"/>
        <v/>
      </c>
      <c r="CC241" s="36"/>
      <c r="CD241" s="40"/>
      <c r="CE241" s="46"/>
      <c r="CF241" s="40"/>
      <c r="CG241" s="40"/>
      <c r="CH241" s="40"/>
      <c r="CI241" s="36"/>
      <c r="CJ241" s="47"/>
      <c r="CK241" s="40"/>
      <c r="CL241" s="40"/>
      <c r="CM241" s="40"/>
      <c r="CN241" s="40"/>
    </row>
    <row r="242" spans="1:92" ht="28.5" hidden="1">
      <c r="A242" s="49" t="str">
        <f t="shared" ca="1" si="43"/>
        <v>PENDIENTE EJECUTORIA</v>
      </c>
      <c r="B242" s="58" t="s">
        <v>152</v>
      </c>
      <c r="C242" s="37">
        <v>46045</v>
      </c>
      <c r="D242" s="37"/>
      <c r="E242" s="49" t="str">
        <f t="shared" si="44"/>
        <v>NOTIFICACIÓN ELECTRÓNICA</v>
      </c>
      <c r="F242" s="141">
        <f t="shared" si="45"/>
        <v>46045</v>
      </c>
      <c r="G242" s="49">
        <f t="shared" si="46"/>
        <v>0</v>
      </c>
      <c r="H242" s="51" t="str">
        <f ca="1">IF(
L242="",
"",
IF(
NETWORKDAYS(L242,IF(M242&lt;&gt;"",M242,TODAY()),FESTIVOS_CO!A:A)&gt;2,
"VENCIDO",
IF(
NETWORKDAYS(L242,IF(M242&lt;&gt;"",M242,TODAY()),FESTIVOS_CO!A:A)=2,
"ALERTA",
"A TIEMPO"
)))</f>
        <v>A TIEMPO</v>
      </c>
      <c r="I242" s="36" t="s">
        <v>1263</v>
      </c>
      <c r="J242" s="36" t="s">
        <v>1273</v>
      </c>
      <c r="K242" s="118">
        <v>46043</v>
      </c>
      <c r="L242" s="50">
        <v>46045</v>
      </c>
      <c r="M242" s="37">
        <v>46045</v>
      </c>
      <c r="N242" s="52"/>
      <c r="O242" s="52"/>
      <c r="P242" s="36"/>
      <c r="Q242" s="36" t="s">
        <v>99</v>
      </c>
      <c r="R242" s="40"/>
      <c r="S242" s="36"/>
      <c r="T242" s="40"/>
      <c r="U242" s="40"/>
      <c r="V242" s="58" t="s">
        <v>1274</v>
      </c>
      <c r="W242" s="37">
        <v>45933</v>
      </c>
      <c r="X242" s="37"/>
      <c r="Y242" s="36">
        <v>900581703</v>
      </c>
      <c r="Z242" s="38" t="str">
        <f>IFERROR(VLOOKUP(Y242,DIRECTORIO!A:B,2,FALSE),"")</f>
        <v>NEOSTAR SEGURIDAD DE COLOMBIA LTDA</v>
      </c>
      <c r="AA242" s="36" t="s">
        <v>103</v>
      </c>
      <c r="AB242" s="36" t="s">
        <v>972</v>
      </c>
      <c r="AC242" s="100" t="s">
        <v>105</v>
      </c>
      <c r="AD242" s="102" t="s">
        <v>106</v>
      </c>
      <c r="AE242" s="36" t="s">
        <v>1275</v>
      </c>
      <c r="AF242" s="36" t="s">
        <v>108</v>
      </c>
      <c r="AG242" s="41" t="s">
        <v>109</v>
      </c>
      <c r="AH242" s="42"/>
      <c r="AI242" s="54" t="str">
        <f t="shared" ca="1" si="47"/>
        <v>NOTIFICACIÓN ELECTRÓNICA EFECTIVA</v>
      </c>
      <c r="AJ242" s="37" t="s">
        <v>99</v>
      </c>
      <c r="AK242" s="37">
        <v>46045</v>
      </c>
      <c r="AL242" s="37" t="s">
        <v>99</v>
      </c>
      <c r="AM242" s="53">
        <f>IF(AK242="","",WORKDAY(AK242,5,FESTIVOS_CO!A:A))</f>
        <v>46052</v>
      </c>
      <c r="AN242" s="37" t="s">
        <v>99</v>
      </c>
      <c r="AO242" s="37">
        <v>46045</v>
      </c>
      <c r="AP242" s="54" t="str">
        <f t="shared" ca="1" si="54"/>
        <v>NO PROCEDE CITACION</v>
      </c>
      <c r="AQ242" s="36"/>
      <c r="AR242" s="43"/>
      <c r="AS242" s="37"/>
      <c r="AT242" s="36"/>
      <c r="AU242" s="37"/>
      <c r="AV242" s="36"/>
      <c r="AW242" s="36"/>
      <c r="AX242" s="37"/>
      <c r="AY242" s="140" t="str">
        <f>IF(AU242="","",WORKDAY(AU242,5,FESTIVOS_CO!A:A))</f>
        <v/>
      </c>
      <c r="AZ242" s="54" t="str">
        <f t="shared" ca="1" si="51"/>
        <v>NO PROCEDE</v>
      </c>
      <c r="BA242" s="55" t="str">
        <f>IF(AX242="","",WORKDAY(AX242,5,FESTIVOS_CO!A:A))</f>
        <v/>
      </c>
      <c r="BB242" s="39"/>
      <c r="BC242" s="40"/>
      <c r="BD242" s="40"/>
      <c r="BE242" s="56" t="str">
        <f t="shared" ca="1" si="52"/>
        <v>NO PROCEDE</v>
      </c>
      <c r="BF242" s="37"/>
      <c r="BG242" s="45"/>
      <c r="BH242" s="37"/>
      <c r="BI242" s="36"/>
      <c r="BJ242" s="37"/>
      <c r="BK242" s="36"/>
      <c r="BL242" s="36"/>
      <c r="BM242" s="53" t="str">
        <f>IF(BJ242="","",WORKDAY(BJ242,5,FESTIVOS_CO!A:A))</f>
        <v/>
      </c>
      <c r="BN242" s="57" t="str">
        <f t="shared" ca="1" si="48"/>
        <v>NO PROCEDE</v>
      </c>
      <c r="BO242" s="54" t="str">
        <f t="shared" ca="1" si="49"/>
        <v>NO PROCEDE AVISO</v>
      </c>
      <c r="BP242" s="37"/>
      <c r="BQ242" s="53" t="str">
        <f>IF(BP242="","",WORKDAY(BP242,5,FESTIVOS_CO!A:A))</f>
        <v/>
      </c>
      <c r="BR242" s="37"/>
      <c r="BS242" s="36"/>
      <c r="BT242" s="38"/>
      <c r="BU242" s="58" t="e">
        <f>VLOOKUP(BT242,Hoja2!$C:$D,2,0)</f>
        <v>#N/A</v>
      </c>
      <c r="BV242" s="80" t="str">
        <f>IF(
AND(AO242="",BD242="",BQ242=""),
"EN PROCESO NOTIFICACION / COMUNICACION",
IF(
BT242="",
"NO APLICA",
IF(
BU242=60,
IF(AO242&lt;&gt;"",AO242,IF(BD242&lt;&gt;"",BD242,BQ242))+60,
WORKDAY(
IF(AO242&lt;&gt;"",AO242,IF(BD242&lt;&gt;"",BD242,BQ242)),
BU242,
FESTIVOS_CO!A:A
)
)
))</f>
        <v>NO APLICA</v>
      </c>
      <c r="BW242" s="44"/>
      <c r="BX242" s="53"/>
      <c r="BY242" s="45"/>
      <c r="BZ242" s="37"/>
      <c r="CA242" s="54" t="str">
        <f t="shared" si="50"/>
        <v>PENDIENTE EJECUTORIA</v>
      </c>
      <c r="CB242" s="59" t="str">
        <f t="shared" si="53"/>
        <v/>
      </c>
      <c r="CC242" s="36"/>
      <c r="CD242" s="40"/>
      <c r="CE242" s="46"/>
      <c r="CF242" s="40"/>
      <c r="CG242" s="40"/>
      <c r="CH242" s="40"/>
      <c r="CI242" s="36"/>
      <c r="CJ242" s="47"/>
      <c r="CK242" s="40"/>
      <c r="CL242" s="40"/>
      <c r="CM242" s="40"/>
      <c r="CN242" s="40"/>
    </row>
    <row r="243" spans="1:92" ht="28.5" hidden="1">
      <c r="A243" s="49" t="str">
        <f t="shared" ca="1" si="43"/>
        <v>PENDIENTE EJECUTORIA</v>
      </c>
      <c r="B243" s="58" t="s">
        <v>152</v>
      </c>
      <c r="C243" s="37">
        <v>46045</v>
      </c>
      <c r="D243" s="37"/>
      <c r="E243" s="49" t="str">
        <f t="shared" si="44"/>
        <v>NOTIFICACIÓN ELECTRÓNICA</v>
      </c>
      <c r="F243" s="141">
        <f t="shared" si="45"/>
        <v>46045</v>
      </c>
      <c r="G243" s="49">
        <f t="shared" si="46"/>
        <v>0</v>
      </c>
      <c r="H243" s="51" t="str">
        <f ca="1">IF(
L243="",
"",
IF(
NETWORKDAYS(L243,IF(M243&lt;&gt;"",M243,TODAY()),FESTIVOS_CO!A:A)&gt;2,
"VENCIDO",
IF(
NETWORKDAYS(L243,IF(M243&lt;&gt;"",M243,TODAY()),FESTIVOS_CO!A:A)=2,
"ALERTA",
"A TIEMPO"
)))</f>
        <v>A TIEMPO</v>
      </c>
      <c r="I243" s="36" t="s">
        <v>1263</v>
      </c>
      <c r="J243" s="36" t="s">
        <v>1276</v>
      </c>
      <c r="K243" s="118">
        <v>46043</v>
      </c>
      <c r="L243" s="50">
        <v>46045</v>
      </c>
      <c r="M243" s="37">
        <v>46045</v>
      </c>
      <c r="N243" s="52"/>
      <c r="O243" s="52"/>
      <c r="P243" s="36"/>
      <c r="Q243" s="36" t="s">
        <v>99</v>
      </c>
      <c r="R243" s="40"/>
      <c r="S243" s="36"/>
      <c r="T243" s="40"/>
      <c r="U243" s="40"/>
      <c r="V243" s="58" t="s">
        <v>1277</v>
      </c>
      <c r="W243" s="37">
        <v>45933</v>
      </c>
      <c r="X243" s="37"/>
      <c r="Y243" s="36">
        <v>900581703</v>
      </c>
      <c r="Z243" s="38" t="str">
        <f>IFERROR(VLOOKUP(Y243,DIRECTORIO!A:B,2,FALSE),"")</f>
        <v>NEOSTAR SEGURIDAD DE COLOMBIA LTDA</v>
      </c>
      <c r="AA243" s="36" t="s">
        <v>103</v>
      </c>
      <c r="AB243" s="36" t="s">
        <v>972</v>
      </c>
      <c r="AC243" s="100" t="s">
        <v>105</v>
      </c>
      <c r="AD243" s="102" t="s">
        <v>106</v>
      </c>
      <c r="AE243" s="36" t="s">
        <v>1278</v>
      </c>
      <c r="AF243" s="36" t="s">
        <v>108</v>
      </c>
      <c r="AG243" s="41" t="s">
        <v>109</v>
      </c>
      <c r="AH243" s="42"/>
      <c r="AI243" s="54" t="str">
        <f t="shared" ca="1" si="47"/>
        <v>NOTIFICACIÓN ELECTRÓNICA EFECTIVA</v>
      </c>
      <c r="AJ243" s="37" t="s">
        <v>99</v>
      </c>
      <c r="AK243" s="37">
        <v>46045</v>
      </c>
      <c r="AL243" s="37" t="s">
        <v>99</v>
      </c>
      <c r="AM243" s="53">
        <f>IF(AK243="","",WORKDAY(AK243,5,FESTIVOS_CO!A:A))</f>
        <v>46052</v>
      </c>
      <c r="AN243" s="37" t="s">
        <v>99</v>
      </c>
      <c r="AO243" s="37">
        <v>46045</v>
      </c>
      <c r="AP243" s="54" t="str">
        <f t="shared" ca="1" si="54"/>
        <v>NO PROCEDE CITACION</v>
      </c>
      <c r="AQ243" s="36"/>
      <c r="AR243" s="43"/>
      <c r="AS243" s="37"/>
      <c r="AT243" s="36"/>
      <c r="AU243" s="37"/>
      <c r="AV243" s="36"/>
      <c r="AW243" s="36"/>
      <c r="AX243" s="37"/>
      <c r="AY243" s="140" t="str">
        <f>IF(AU243="","",WORKDAY(AU243,5,FESTIVOS_CO!A:A))</f>
        <v/>
      </c>
      <c r="AZ243" s="54" t="str">
        <f t="shared" ca="1" si="51"/>
        <v>NO PROCEDE</v>
      </c>
      <c r="BA243" s="55" t="str">
        <f>IF(AX243="","",WORKDAY(AX243,5,FESTIVOS_CO!A:A))</f>
        <v/>
      </c>
      <c r="BB243" s="39"/>
      <c r="BC243" s="40"/>
      <c r="BD243" s="40"/>
      <c r="BE243" s="56" t="str">
        <f t="shared" ca="1" si="52"/>
        <v>NO PROCEDE</v>
      </c>
      <c r="BF243" s="37"/>
      <c r="BG243" s="45"/>
      <c r="BH243" s="37"/>
      <c r="BI243" s="36"/>
      <c r="BJ243" s="37"/>
      <c r="BK243" s="36"/>
      <c r="BL243" s="36"/>
      <c r="BM243" s="53" t="str">
        <f>IF(BJ243="","",WORKDAY(BJ243,5,FESTIVOS_CO!A:A))</f>
        <v/>
      </c>
      <c r="BN243" s="57" t="str">
        <f t="shared" ca="1" si="48"/>
        <v>NO PROCEDE</v>
      </c>
      <c r="BO243" s="54" t="str">
        <f t="shared" ca="1" si="49"/>
        <v>NO PROCEDE AVISO</v>
      </c>
      <c r="BP243" s="37"/>
      <c r="BQ243" s="53" t="str">
        <f>IF(BP243="","",WORKDAY(BP243,5,FESTIVOS_CO!A:A))</f>
        <v/>
      </c>
      <c r="BR243" s="37"/>
      <c r="BS243" s="36"/>
      <c r="BT243" s="38"/>
      <c r="BU243" s="58" t="e">
        <f>VLOOKUP(BT243,Hoja2!$C:$D,2,0)</f>
        <v>#N/A</v>
      </c>
      <c r="BV243" s="80" t="str">
        <f>IF(
AND(AO243="",BD243="",BQ243=""),
"EN PROCESO NOTIFICACION / COMUNICACION",
IF(
BT243="",
"NO APLICA",
IF(
BU243=60,
IF(AO243&lt;&gt;"",AO243,IF(BD243&lt;&gt;"",BD243,BQ243))+60,
WORKDAY(
IF(AO243&lt;&gt;"",AO243,IF(BD243&lt;&gt;"",BD243,BQ243)),
BU243,
FESTIVOS_CO!A:A
)
)
))</f>
        <v>NO APLICA</v>
      </c>
      <c r="BW243" s="44"/>
      <c r="BX243" s="53"/>
      <c r="BY243" s="45"/>
      <c r="BZ243" s="37"/>
      <c r="CA243" s="54" t="str">
        <f t="shared" si="50"/>
        <v>PENDIENTE EJECUTORIA</v>
      </c>
      <c r="CB243" s="59" t="str">
        <f t="shared" si="53"/>
        <v/>
      </c>
      <c r="CC243" s="36"/>
      <c r="CD243" s="40"/>
      <c r="CE243" s="46"/>
      <c r="CF243" s="40"/>
      <c r="CG243" s="40"/>
      <c r="CH243" s="40"/>
      <c r="CI243" s="36"/>
      <c r="CJ243" s="47"/>
      <c r="CK243" s="40"/>
      <c r="CL243" s="40"/>
      <c r="CM243" s="40"/>
      <c r="CN243" s="40"/>
    </row>
    <row r="244" spans="1:92" ht="28.5" hidden="1">
      <c r="A244" s="49" t="str">
        <f t="shared" ca="1" si="43"/>
        <v>PENDIENTE EJECUTORIA</v>
      </c>
      <c r="B244" s="58" t="s">
        <v>152</v>
      </c>
      <c r="C244" s="37">
        <v>46045</v>
      </c>
      <c r="D244" s="37"/>
      <c r="E244" s="49" t="str">
        <f t="shared" si="44"/>
        <v>NOTIFICACIÓN ELECTRÓNICA</v>
      </c>
      <c r="F244" s="141">
        <f t="shared" si="45"/>
        <v>46045</v>
      </c>
      <c r="G244" s="49">
        <f t="shared" si="46"/>
        <v>0</v>
      </c>
      <c r="H244" s="51" t="str">
        <f ca="1">IF(
L244="",
"",
IF(
NETWORKDAYS(L244,IF(M244&lt;&gt;"",M244,TODAY()),FESTIVOS_CO!A:A)&gt;2,
"VENCIDO",
IF(
NETWORKDAYS(L244,IF(M244&lt;&gt;"",M244,TODAY()),FESTIVOS_CO!A:A)=2,
"ALERTA",
"A TIEMPO"
)))</f>
        <v>A TIEMPO</v>
      </c>
      <c r="I244" s="36" t="s">
        <v>1263</v>
      </c>
      <c r="J244" s="36" t="s">
        <v>1279</v>
      </c>
      <c r="K244" s="118">
        <v>46043</v>
      </c>
      <c r="L244" s="50">
        <v>46045</v>
      </c>
      <c r="M244" s="37">
        <v>46045</v>
      </c>
      <c r="N244" s="52"/>
      <c r="O244" s="52"/>
      <c r="P244" s="36"/>
      <c r="Q244" s="36" t="s">
        <v>99</v>
      </c>
      <c r="R244" s="40"/>
      <c r="S244" s="36"/>
      <c r="T244" s="40"/>
      <c r="U244" s="40"/>
      <c r="V244" s="58" t="s">
        <v>1280</v>
      </c>
      <c r="W244" s="37">
        <v>45933</v>
      </c>
      <c r="X244" s="37"/>
      <c r="Y244" s="36">
        <v>900581703</v>
      </c>
      <c r="Z244" s="38" t="str">
        <f>IFERROR(VLOOKUP(Y244,DIRECTORIO!A:B,2,FALSE),"")</f>
        <v>NEOSTAR SEGURIDAD DE COLOMBIA LTDA</v>
      </c>
      <c r="AA244" s="36" t="s">
        <v>103</v>
      </c>
      <c r="AB244" s="36" t="s">
        <v>972</v>
      </c>
      <c r="AC244" s="100" t="s">
        <v>105</v>
      </c>
      <c r="AD244" s="102" t="s">
        <v>106</v>
      </c>
      <c r="AE244" s="36" t="s">
        <v>1281</v>
      </c>
      <c r="AF244" s="36" t="s">
        <v>108</v>
      </c>
      <c r="AG244" s="41" t="s">
        <v>109</v>
      </c>
      <c r="AH244" s="42"/>
      <c r="AI244" s="54" t="str">
        <f t="shared" ca="1" si="47"/>
        <v>NOTIFICACIÓN ELECTRÓNICA EFECTIVA</v>
      </c>
      <c r="AJ244" s="37" t="s">
        <v>99</v>
      </c>
      <c r="AK244" s="37">
        <v>46045</v>
      </c>
      <c r="AL244" s="37" t="s">
        <v>99</v>
      </c>
      <c r="AM244" s="53">
        <f>IF(AK244="","",WORKDAY(AK244,5,FESTIVOS_CO!A:A))</f>
        <v>46052</v>
      </c>
      <c r="AN244" s="37" t="s">
        <v>99</v>
      </c>
      <c r="AO244" s="37">
        <v>46045</v>
      </c>
      <c r="AP244" s="54" t="str">
        <f t="shared" ca="1" si="54"/>
        <v>NO PROCEDE CITACION</v>
      </c>
      <c r="AQ244" s="36"/>
      <c r="AR244" s="43"/>
      <c r="AS244" s="37"/>
      <c r="AT244" s="36"/>
      <c r="AU244" s="37" t="s">
        <v>1282</v>
      </c>
      <c r="AV244" s="36"/>
      <c r="AW244" s="36"/>
      <c r="AX244" s="37"/>
      <c r="AY244" s="140" t="e">
        <f>IF(AU244="","",WORKDAY(AU244,5,FESTIVOS_CO!A:A))</f>
        <v>#VALUE!</v>
      </c>
      <c r="AZ244" s="54" t="str">
        <f t="shared" ca="1" si="51"/>
        <v>NO PROCEDE</v>
      </c>
      <c r="BA244" s="55" t="str">
        <f>IF(AX244="","",WORKDAY(AX244,5,FESTIVOS_CO!A:A))</f>
        <v/>
      </c>
      <c r="BB244" s="39"/>
      <c r="BC244" s="40"/>
      <c r="BD244" s="40"/>
      <c r="BE244" s="56" t="str">
        <f t="shared" ca="1" si="52"/>
        <v>NO PROCEDE</v>
      </c>
      <c r="BF244" s="37"/>
      <c r="BG244" s="45"/>
      <c r="BH244" s="37"/>
      <c r="BI244" s="36"/>
      <c r="BJ244" s="37"/>
      <c r="BK244" s="36"/>
      <c r="BL244" s="36"/>
      <c r="BM244" s="53" t="str">
        <f>IF(BJ244="","",WORKDAY(BJ244,5,FESTIVOS_CO!A:A))</f>
        <v/>
      </c>
      <c r="BN244" s="57" t="str">
        <f t="shared" ca="1" si="48"/>
        <v>NO PROCEDE</v>
      </c>
      <c r="BO244" s="54" t="str">
        <f t="shared" ca="1" si="49"/>
        <v>NO PROCEDE AVISO</v>
      </c>
      <c r="BP244" s="37"/>
      <c r="BQ244" s="53" t="str">
        <f>IF(BP244="","",WORKDAY(BP244,5,FESTIVOS_CO!A:A))</f>
        <v/>
      </c>
      <c r="BR244" s="37"/>
      <c r="BS244" s="36"/>
      <c r="BT244" s="38"/>
      <c r="BU244" s="58" t="e">
        <f>VLOOKUP(BT244,Hoja2!$C:$D,2,0)</f>
        <v>#N/A</v>
      </c>
      <c r="BV244" s="80" t="str">
        <f>IF(
AND(AO244="",BD244="",BQ244=""),
"EN PROCESO NOTIFICACION / COMUNICACION",
IF(
BT244="",
"NO APLICA",
IF(
BU244=60,
IF(AO244&lt;&gt;"",AO244,IF(BD244&lt;&gt;"",BD244,BQ244))+60,
WORKDAY(
IF(AO244&lt;&gt;"",AO244,IF(BD244&lt;&gt;"",BD244,BQ244)),
BU244,
FESTIVOS_CO!A:A
)
)
))</f>
        <v>NO APLICA</v>
      </c>
      <c r="BW244" s="44"/>
      <c r="BX244" s="53"/>
      <c r="BY244" s="45"/>
      <c r="BZ244" s="37"/>
      <c r="CA244" s="54" t="str">
        <f t="shared" si="50"/>
        <v>PENDIENTE EJECUTORIA</v>
      </c>
      <c r="CB244" s="59" t="str">
        <f t="shared" si="53"/>
        <v/>
      </c>
      <c r="CC244" s="36"/>
      <c r="CD244" s="40"/>
      <c r="CE244" s="46"/>
      <c r="CF244" s="40"/>
      <c r="CG244" s="40"/>
      <c r="CH244" s="40"/>
      <c r="CI244" s="36"/>
      <c r="CJ244" s="47"/>
      <c r="CK244" s="40"/>
      <c r="CL244" s="40"/>
      <c r="CM244" s="40"/>
      <c r="CN244" s="40"/>
    </row>
    <row r="245" spans="1:92" ht="42.75" hidden="1">
      <c r="A245" s="49" t="str">
        <f t="shared" ca="1" si="43"/>
        <v>PENDIENTE ENTREGA NOTIFICACIÓN ELECTRÓNICA</v>
      </c>
      <c r="B245" s="58" t="s">
        <v>389</v>
      </c>
      <c r="C245" s="37">
        <v>46051</v>
      </c>
      <c r="D245" s="37"/>
      <c r="E245" s="49" t="str">
        <f t="shared" si="44"/>
        <v>PENDIENTE NOTIFICACIÓN</v>
      </c>
      <c r="F245" s="141" t="str">
        <f t="shared" si="45"/>
        <v>PENDIENTE NOTIFICACIÓN</v>
      </c>
      <c r="G245" s="49" t="str">
        <f t="shared" si="46"/>
        <v/>
      </c>
      <c r="H245" s="51" t="str">
        <f ca="1">IF(
L245="",
"",
IF(
NETWORKDAYS(L245,IF(M245&lt;&gt;"",M245,TODAY()),FESTIVOS_CO!A:A)&gt;2,
"VENCIDO",
IF(
NETWORKDAYS(L245,IF(M245&lt;&gt;"",M245,TODAY()),FESTIVOS_CO!A:A)=2,
"ALERTA",
"A TIEMPO"
)))</f>
        <v>VENCIDO</v>
      </c>
      <c r="I245" s="62" t="s">
        <v>1046</v>
      </c>
      <c r="J245" s="36" t="s">
        <v>1283</v>
      </c>
      <c r="K245" s="118">
        <v>46043</v>
      </c>
      <c r="L245" s="50">
        <v>46045</v>
      </c>
      <c r="M245" s="37">
        <v>46051</v>
      </c>
      <c r="N245" s="52"/>
      <c r="O245" s="52"/>
      <c r="P245" s="36"/>
      <c r="Q245" s="36" t="s">
        <v>99</v>
      </c>
      <c r="R245" s="40"/>
      <c r="S245" s="36"/>
      <c r="T245" s="40"/>
      <c r="U245" s="62" t="s">
        <v>100</v>
      </c>
      <c r="V245" s="81" t="s">
        <v>1284</v>
      </c>
      <c r="W245" s="63">
        <v>45933</v>
      </c>
      <c r="X245" s="37" t="s">
        <v>1049</v>
      </c>
      <c r="Y245" s="40">
        <v>900581703</v>
      </c>
      <c r="Z245" s="38" t="str">
        <f>IFERROR(VLOOKUP(Y245,DIRECTORIO!A:B,2,FALSE),"")</f>
        <v>NEOSTAR SEGURIDAD DE COLOMBIA LTDA</v>
      </c>
      <c r="AA245" s="40" t="s">
        <v>849</v>
      </c>
      <c r="AB245" s="40" t="s">
        <v>268</v>
      </c>
      <c r="AC245" s="163" t="s">
        <v>1202</v>
      </c>
      <c r="AD245" s="102" t="s">
        <v>106</v>
      </c>
      <c r="AE245" s="40" t="s">
        <v>1285</v>
      </c>
      <c r="AF245" s="40" t="s">
        <v>108</v>
      </c>
      <c r="AG245" s="41" t="s">
        <v>109</v>
      </c>
      <c r="AH245" s="42"/>
      <c r="AI245" s="54" t="str">
        <f t="shared" ca="1" si="47"/>
        <v>PENDIENTE ENTREGA NOTIFICACIÓN ELECTRÓNICA</v>
      </c>
      <c r="AJ245" s="37" t="s">
        <v>99</v>
      </c>
      <c r="AK245" s="37">
        <v>46051</v>
      </c>
      <c r="AL245" s="37"/>
      <c r="AM245" s="53">
        <f>IF(AK245="","",WORKDAY(AK245,5,FESTIVOS_CO!A:A))</f>
        <v>46058</v>
      </c>
      <c r="AN245" s="37"/>
      <c r="AO245" s="37"/>
      <c r="AP245" s="54" t="str">
        <f t="shared" ca="1" si="54"/>
        <v>NO APLICA</v>
      </c>
      <c r="AQ245" s="36"/>
      <c r="AR245" s="43"/>
      <c r="AS245" s="37"/>
      <c r="AT245" s="36"/>
      <c r="AU245" s="37"/>
      <c r="AV245" s="36"/>
      <c r="AW245" s="36"/>
      <c r="AX245" s="37"/>
      <c r="AY245" s="140" t="str">
        <f>IF(AU245="","",WORKDAY(AU245,5,FESTIVOS_CO!A:A))</f>
        <v/>
      </c>
      <c r="AZ245" s="54" t="str">
        <f t="shared" ca="1" si="51"/>
        <v>NO APLICA</v>
      </c>
      <c r="BA245" s="55" t="str">
        <f>IF(AX245="","",WORKDAY(AX245,5,FESTIVOS_CO!A:A))</f>
        <v/>
      </c>
      <c r="BB245" s="39"/>
      <c r="BC245" s="40"/>
      <c r="BD245" s="40"/>
      <c r="BE245" s="56" t="str">
        <f t="shared" ca="1" si="52"/>
        <v>NO APLICA</v>
      </c>
      <c r="BF245" s="37"/>
      <c r="BG245" s="45"/>
      <c r="BH245" s="37"/>
      <c r="BI245" s="36"/>
      <c r="BJ245" s="37"/>
      <c r="BK245" s="36"/>
      <c r="BL245" s="36"/>
      <c r="BM245" s="53" t="str">
        <f>IF(BJ245="","",WORKDAY(BJ245,5,FESTIVOS_CO!A:A))</f>
        <v/>
      </c>
      <c r="BN245" s="57" t="str">
        <f t="shared" ca="1" si="48"/>
        <v>PENDIENTE HACER AVISO</v>
      </c>
      <c r="BO245" s="54" t="str">
        <f t="shared" ca="1" si="49"/>
        <v>EN TRÁMITE NOTIF. POR AVISO</v>
      </c>
      <c r="BP245" s="37"/>
      <c r="BQ245" s="53" t="str">
        <f>IF(BP245="","",WORKDAY(BP245,5,FESTIVOS_CO!A:A))</f>
        <v/>
      </c>
      <c r="BR245" s="37"/>
      <c r="BS245" s="36" t="s">
        <v>99</v>
      </c>
      <c r="BT245" s="38" t="s">
        <v>228</v>
      </c>
      <c r="BU245" s="58">
        <f>VLOOKUP(BT245,Hoja2!$C:$D,2,0)</f>
        <v>10</v>
      </c>
      <c r="BV245" s="80" t="str">
        <f>IF(
AND(AO245="",BD245="",BQ245=""),
"EN PROCESO NOTIFICACION / COMUNICACION",
IF(
BT245="",
"NO APLICA",
IF(
BU245=60,
IF(AO245&lt;&gt;"",AO245,IF(BD245&lt;&gt;"",BD245,BQ245))+60,
WORKDAY(
IF(AO245&lt;&gt;"",AO245,IF(BD245&lt;&gt;"",BD245,BQ245)),
BU245,
FESTIVOS_CO!A:A
)
)
))</f>
        <v>EN PROCESO NOTIFICACION / COMUNICACION</v>
      </c>
      <c r="BW245" s="36" t="s">
        <v>99</v>
      </c>
      <c r="BX245" s="53"/>
      <c r="BY245" s="45"/>
      <c r="BZ245" s="37"/>
      <c r="CA245" s="54" t="str">
        <f t="shared" si="50"/>
        <v>PENDIENTE HACER EJECUTORIA</v>
      </c>
      <c r="CB245" s="59" t="str">
        <f t="shared" si="53"/>
        <v/>
      </c>
      <c r="CC245" s="36"/>
      <c r="CD245" s="40"/>
      <c r="CE245" s="46"/>
      <c r="CF245" s="40"/>
      <c r="CG245" s="40"/>
      <c r="CH245" s="40"/>
      <c r="CI245" s="36"/>
      <c r="CJ245" s="47"/>
      <c r="CK245" s="40"/>
      <c r="CL245" s="40"/>
      <c r="CM245" s="40"/>
      <c r="CN245" s="40"/>
    </row>
    <row r="246" spans="1:92" ht="42.75" hidden="1">
      <c r="A246" s="49" t="str">
        <f t="shared" ca="1" si="43"/>
        <v>PENDIENTE ENTREGA NOTIFICACIÓN ELECTRÓNICA</v>
      </c>
      <c r="B246" s="58" t="s">
        <v>389</v>
      </c>
      <c r="C246" s="37">
        <v>46051</v>
      </c>
      <c r="D246" s="37"/>
      <c r="E246" s="49" t="str">
        <f t="shared" si="44"/>
        <v>PENDIENTE NOTIFICACIÓN</v>
      </c>
      <c r="F246" s="141" t="str">
        <f t="shared" si="45"/>
        <v>PENDIENTE NOTIFICACIÓN</v>
      </c>
      <c r="G246" s="49" t="str">
        <f t="shared" si="46"/>
        <v/>
      </c>
      <c r="H246" s="51" t="str">
        <f ca="1">IF(
L246="",
"",
IF(
NETWORKDAYS(L246,IF(M246&lt;&gt;"",M246,TODAY()),FESTIVOS_CO!A:A)&gt;2,
"VENCIDO",
IF(
NETWORKDAYS(L246,IF(M246&lt;&gt;"",M246,TODAY()),FESTIVOS_CO!A:A)=2,
"ALERTA",
"A TIEMPO"
)))</f>
        <v>VENCIDO</v>
      </c>
      <c r="I246" s="62" t="s">
        <v>1046</v>
      </c>
      <c r="J246" s="36" t="s">
        <v>1286</v>
      </c>
      <c r="K246" s="118">
        <v>46043</v>
      </c>
      <c r="L246" s="50">
        <v>46045</v>
      </c>
      <c r="M246" s="37">
        <v>46051</v>
      </c>
      <c r="N246" s="52"/>
      <c r="O246" s="52"/>
      <c r="P246" s="36"/>
      <c r="Q246" s="36" t="s">
        <v>99</v>
      </c>
      <c r="R246" s="40"/>
      <c r="S246" s="36"/>
      <c r="T246" s="40"/>
      <c r="U246" s="62" t="s">
        <v>100</v>
      </c>
      <c r="V246" s="81" t="s">
        <v>1287</v>
      </c>
      <c r="W246" s="63">
        <v>45909</v>
      </c>
      <c r="X246" s="37" t="s">
        <v>1049</v>
      </c>
      <c r="Y246" s="40">
        <v>900581703</v>
      </c>
      <c r="Z246" s="38" t="str">
        <f>IFERROR(VLOOKUP(Y246,DIRECTORIO!A:B,2,FALSE),"")</f>
        <v>NEOSTAR SEGURIDAD DE COLOMBIA LTDA</v>
      </c>
      <c r="AA246" s="40" t="s">
        <v>849</v>
      </c>
      <c r="AB246" s="40" t="s">
        <v>268</v>
      </c>
      <c r="AC246" s="163" t="s">
        <v>1202</v>
      </c>
      <c r="AD246" s="102" t="s">
        <v>234</v>
      </c>
      <c r="AE246" s="40" t="s">
        <v>1288</v>
      </c>
      <c r="AF246" s="40" t="s">
        <v>108</v>
      </c>
      <c r="AG246" s="41" t="s">
        <v>109</v>
      </c>
      <c r="AH246" s="42"/>
      <c r="AI246" s="54" t="str">
        <f t="shared" ca="1" si="47"/>
        <v>PENDIENTE ENTREGA NOTIFICACIÓN ELECTRÓNICA</v>
      </c>
      <c r="AJ246" s="37" t="s">
        <v>99</v>
      </c>
      <c r="AK246" s="37">
        <v>46051</v>
      </c>
      <c r="AL246" s="37"/>
      <c r="AM246" s="53">
        <f>IF(AK246="","",WORKDAY(AK246,5,FESTIVOS_CO!A:A))</f>
        <v>46058</v>
      </c>
      <c r="AN246" s="37"/>
      <c r="AO246" s="37"/>
      <c r="AP246" s="54" t="str">
        <f t="shared" ca="1" si="54"/>
        <v>NO APLICA</v>
      </c>
      <c r="AQ246" s="36"/>
      <c r="AR246" s="43"/>
      <c r="AS246" s="37"/>
      <c r="AT246" s="36"/>
      <c r="AU246" s="37"/>
      <c r="AV246" s="36"/>
      <c r="AW246" s="36"/>
      <c r="AX246" s="37"/>
      <c r="AY246" s="140" t="str">
        <f>IF(AU246="","",WORKDAY(AU246,5,FESTIVOS_CO!A:A))</f>
        <v/>
      </c>
      <c r="AZ246" s="54" t="str">
        <f t="shared" ca="1" si="51"/>
        <v>NO APLICA</v>
      </c>
      <c r="BA246" s="55" t="str">
        <f>IF(AX246="","",WORKDAY(AX246,5,FESTIVOS_CO!A:A))</f>
        <v/>
      </c>
      <c r="BB246" s="39"/>
      <c r="BC246" s="40"/>
      <c r="BD246" s="40"/>
      <c r="BE246" s="56" t="str">
        <f t="shared" ca="1" si="52"/>
        <v>NO APLICA</v>
      </c>
      <c r="BF246" s="37"/>
      <c r="BG246" s="45"/>
      <c r="BH246" s="37"/>
      <c r="BI246" s="36"/>
      <c r="BJ246" s="37"/>
      <c r="BK246" s="36"/>
      <c r="BL246" s="36"/>
      <c r="BM246" s="53" t="str">
        <f>IF(BJ246="","",WORKDAY(BJ246,5,FESTIVOS_CO!A:A))</f>
        <v/>
      </c>
      <c r="BN246" s="57" t="str">
        <f t="shared" ca="1" si="48"/>
        <v>PENDIENTE HACER AVISO</v>
      </c>
      <c r="BO246" s="54" t="str">
        <f t="shared" ca="1" si="49"/>
        <v>EN TRÁMITE NOTIF. POR AVISO</v>
      </c>
      <c r="BP246" s="37"/>
      <c r="BQ246" s="53" t="str">
        <f>IF(BP246="","",WORKDAY(BP246,5,FESTIVOS_CO!A:A))</f>
        <v/>
      </c>
      <c r="BR246" s="37"/>
      <c r="BS246" s="36" t="s">
        <v>99</v>
      </c>
      <c r="BT246" s="38" t="s">
        <v>228</v>
      </c>
      <c r="BU246" s="58">
        <f>VLOOKUP(BT246,Hoja2!$C:$D,2,0)</f>
        <v>10</v>
      </c>
      <c r="BV246" s="80" t="str">
        <f>IF(
AND(AO246="",BD246="",BQ246=""),
"EN PROCESO NOTIFICACION / COMUNICACION",
IF(
BT246="",
"NO APLICA",
IF(
BU246=60,
IF(AO246&lt;&gt;"",AO246,IF(BD246&lt;&gt;"",BD246,BQ246))+60,
WORKDAY(
IF(AO246&lt;&gt;"",AO246,IF(BD246&lt;&gt;"",BD246,BQ246)),
BU246,
FESTIVOS_CO!A:A
)
)
))</f>
        <v>EN PROCESO NOTIFICACION / COMUNICACION</v>
      </c>
      <c r="BW246" s="36" t="s">
        <v>99</v>
      </c>
      <c r="BX246" s="53"/>
      <c r="BY246" s="45"/>
      <c r="BZ246" s="37"/>
      <c r="CA246" s="54" t="str">
        <f t="shared" si="50"/>
        <v>PENDIENTE HACER EJECUTORIA</v>
      </c>
      <c r="CB246" s="59" t="str">
        <f t="shared" si="53"/>
        <v/>
      </c>
      <c r="CC246" s="36"/>
      <c r="CD246" s="40"/>
      <c r="CE246" s="46"/>
      <c r="CF246" s="40"/>
      <c r="CG246" s="40"/>
      <c r="CH246" s="40"/>
      <c r="CI246" s="36"/>
      <c r="CJ246" s="47"/>
      <c r="CK246" s="40"/>
      <c r="CL246" s="40"/>
      <c r="CM246" s="40"/>
      <c r="CN246" s="40"/>
    </row>
    <row r="247" spans="1:92" ht="42.75" hidden="1">
      <c r="A247" s="49" t="str">
        <f t="shared" ca="1" si="43"/>
        <v>PENDIENTE ENTREGA NOTIFICACIÓN ELECTRÓNICA</v>
      </c>
      <c r="B247" s="58" t="s">
        <v>389</v>
      </c>
      <c r="C247" s="37">
        <v>46051</v>
      </c>
      <c r="D247" s="37"/>
      <c r="E247" s="49" t="str">
        <f t="shared" si="44"/>
        <v>PENDIENTE NOTIFICACIÓN</v>
      </c>
      <c r="F247" s="141" t="str">
        <f t="shared" si="45"/>
        <v>PENDIENTE NOTIFICACIÓN</v>
      </c>
      <c r="G247" s="49" t="str">
        <f t="shared" si="46"/>
        <v/>
      </c>
      <c r="H247" s="51" t="str">
        <f ca="1">IF(
L247="",
"",
IF(
NETWORKDAYS(L247,IF(M247&lt;&gt;"",M247,TODAY()),FESTIVOS_CO!A:A)&gt;2,
"VENCIDO",
IF(
NETWORKDAYS(L247,IF(M247&lt;&gt;"",M247,TODAY()),FESTIVOS_CO!A:A)=2,
"ALERTA",
"A TIEMPO"
)))</f>
        <v>VENCIDO</v>
      </c>
      <c r="I247" s="62" t="s">
        <v>1046</v>
      </c>
      <c r="J247" s="36" t="s">
        <v>1289</v>
      </c>
      <c r="K247" s="118">
        <v>46043</v>
      </c>
      <c r="L247" s="50">
        <v>46045</v>
      </c>
      <c r="M247" s="37">
        <v>46051</v>
      </c>
      <c r="N247" s="52"/>
      <c r="O247" s="52"/>
      <c r="P247" s="36"/>
      <c r="Q247" s="36" t="s">
        <v>99</v>
      </c>
      <c r="R247" s="40"/>
      <c r="S247" s="36"/>
      <c r="T247" s="40"/>
      <c r="U247" s="62" t="s">
        <v>100</v>
      </c>
      <c r="V247" s="81" t="s">
        <v>1290</v>
      </c>
      <c r="W247" s="63">
        <v>45909</v>
      </c>
      <c r="X247" s="37" t="s">
        <v>1049</v>
      </c>
      <c r="Y247" s="40">
        <v>900581703</v>
      </c>
      <c r="Z247" s="38" t="str">
        <f>IFERROR(VLOOKUP(Y247,DIRECTORIO!A:B,2,FALSE),"")</f>
        <v>NEOSTAR SEGURIDAD DE COLOMBIA LTDA</v>
      </c>
      <c r="AA247" s="40" t="s">
        <v>849</v>
      </c>
      <c r="AB247" s="40" t="s">
        <v>268</v>
      </c>
      <c r="AC247" s="163" t="s">
        <v>1202</v>
      </c>
      <c r="AD247" s="102" t="s">
        <v>234</v>
      </c>
      <c r="AE247" s="40" t="s">
        <v>1291</v>
      </c>
      <c r="AF247" s="40" t="s">
        <v>108</v>
      </c>
      <c r="AG247" s="41" t="s">
        <v>109</v>
      </c>
      <c r="AH247" s="42"/>
      <c r="AI247" s="54" t="str">
        <f t="shared" ca="1" si="47"/>
        <v>PENDIENTE ENTREGA NOTIFICACIÓN ELECTRÓNICA</v>
      </c>
      <c r="AJ247" s="37" t="s">
        <v>99</v>
      </c>
      <c r="AK247" s="37">
        <v>46051</v>
      </c>
      <c r="AL247" s="37"/>
      <c r="AM247" s="53">
        <f>IF(AK247="","",WORKDAY(AK247,5,FESTIVOS_CO!A:A))</f>
        <v>46058</v>
      </c>
      <c r="AN247" s="37"/>
      <c r="AO247" s="37"/>
      <c r="AP247" s="54" t="str">
        <f t="shared" ca="1" si="54"/>
        <v>NO APLICA</v>
      </c>
      <c r="AQ247" s="36"/>
      <c r="AR247" s="43"/>
      <c r="AS247" s="37"/>
      <c r="AT247" s="36"/>
      <c r="AU247" s="37"/>
      <c r="AV247" s="36"/>
      <c r="AW247" s="36"/>
      <c r="AX247" s="37"/>
      <c r="AY247" s="140" t="str">
        <f>IF(AU247="","",WORKDAY(AU247,5,FESTIVOS_CO!A:A))</f>
        <v/>
      </c>
      <c r="AZ247" s="54" t="str">
        <f t="shared" ca="1" si="51"/>
        <v>NO APLICA</v>
      </c>
      <c r="BA247" s="55" t="str">
        <f>IF(AX247="","",WORKDAY(AX247,5,FESTIVOS_CO!A:A))</f>
        <v/>
      </c>
      <c r="BB247" s="39"/>
      <c r="BC247" s="40"/>
      <c r="BD247" s="40"/>
      <c r="BE247" s="56" t="str">
        <f t="shared" ca="1" si="52"/>
        <v>NO APLICA</v>
      </c>
      <c r="BF247" s="37"/>
      <c r="BG247" s="45"/>
      <c r="BH247" s="37"/>
      <c r="BI247" s="36"/>
      <c r="BJ247" s="37"/>
      <c r="BK247" s="36"/>
      <c r="BL247" s="36"/>
      <c r="BM247" s="53" t="str">
        <f>IF(BJ247="","",WORKDAY(BJ247,5,FESTIVOS_CO!A:A))</f>
        <v/>
      </c>
      <c r="BN247" s="57" t="str">
        <f t="shared" ca="1" si="48"/>
        <v>PENDIENTE HACER AVISO</v>
      </c>
      <c r="BO247" s="54" t="str">
        <f t="shared" ca="1" si="49"/>
        <v>EN TRÁMITE NOTIF. POR AVISO</v>
      </c>
      <c r="BP247" s="37"/>
      <c r="BQ247" s="53" t="str">
        <f>IF(BP247="","",WORKDAY(BP247,5,FESTIVOS_CO!A:A))</f>
        <v/>
      </c>
      <c r="BR247" s="37"/>
      <c r="BS247" s="36" t="s">
        <v>99</v>
      </c>
      <c r="BT247" s="38" t="s">
        <v>228</v>
      </c>
      <c r="BU247" s="58">
        <f>VLOOKUP(BT247,Hoja2!$C:$D,2,0)</f>
        <v>10</v>
      </c>
      <c r="BV247" s="80" t="str">
        <f>IF(
AND(AO247="",BD247="",BQ247=""),
"EN PROCESO NOTIFICACION / COMUNICACION",
IF(
BT247="",
"NO APLICA",
IF(
BU247=60,
IF(AO247&lt;&gt;"",AO247,IF(BD247&lt;&gt;"",BD247,BQ247))+60,
WORKDAY(
IF(AO247&lt;&gt;"",AO247,IF(BD247&lt;&gt;"",BD247,BQ247)),
BU247,
FESTIVOS_CO!A:A
)
)
))</f>
        <v>EN PROCESO NOTIFICACION / COMUNICACION</v>
      </c>
      <c r="BW247" s="36" t="s">
        <v>99</v>
      </c>
      <c r="BX247" s="53"/>
      <c r="BY247" s="45"/>
      <c r="BZ247" s="37"/>
      <c r="CA247" s="54" t="str">
        <f t="shared" si="50"/>
        <v>PENDIENTE HACER EJECUTORIA</v>
      </c>
      <c r="CB247" s="59" t="str">
        <f t="shared" si="53"/>
        <v/>
      </c>
      <c r="CC247" s="36"/>
      <c r="CD247" s="40"/>
      <c r="CE247" s="46"/>
      <c r="CF247" s="40"/>
      <c r="CG247" s="40"/>
      <c r="CH247" s="40"/>
      <c r="CI247" s="36"/>
      <c r="CJ247" s="47"/>
      <c r="CK247" s="40"/>
      <c r="CL247" s="40"/>
      <c r="CM247" s="40"/>
      <c r="CN247" s="40"/>
    </row>
    <row r="248" spans="1:92" ht="42.75" hidden="1">
      <c r="A248" s="49" t="str">
        <f t="shared" ca="1" si="43"/>
        <v>PENDIENTE ENTREGA NOTIFICACIÓN ELECTRÓNICA</v>
      </c>
      <c r="B248" s="58" t="s">
        <v>389</v>
      </c>
      <c r="C248" s="37">
        <v>46051</v>
      </c>
      <c r="D248" s="37"/>
      <c r="E248" s="49" t="str">
        <f t="shared" si="44"/>
        <v>PENDIENTE NOTIFICACIÓN</v>
      </c>
      <c r="F248" s="141" t="str">
        <f t="shared" si="45"/>
        <v>PENDIENTE NOTIFICACIÓN</v>
      </c>
      <c r="G248" s="49" t="str">
        <f t="shared" si="46"/>
        <v/>
      </c>
      <c r="H248" s="51" t="str">
        <f ca="1">IF(
L248="",
"",
IF(
NETWORKDAYS(L248,IF(M248&lt;&gt;"",M248,TODAY()),FESTIVOS_CO!A:A)&gt;2,
"VENCIDO",
IF(
NETWORKDAYS(L248,IF(M248&lt;&gt;"",M248,TODAY()),FESTIVOS_CO!A:A)=2,
"ALERTA",
"A TIEMPO"
)))</f>
        <v>VENCIDO</v>
      </c>
      <c r="I248" s="62" t="s">
        <v>1046</v>
      </c>
      <c r="J248" s="36" t="s">
        <v>1292</v>
      </c>
      <c r="K248" s="118">
        <v>46043</v>
      </c>
      <c r="L248" s="50">
        <v>46045</v>
      </c>
      <c r="M248" s="37">
        <v>46051</v>
      </c>
      <c r="N248" s="52"/>
      <c r="O248" s="52"/>
      <c r="P248" s="36"/>
      <c r="Q248" s="36" t="s">
        <v>99</v>
      </c>
      <c r="R248" s="40"/>
      <c r="S248" s="36"/>
      <c r="T248" s="40"/>
      <c r="U248" s="62" t="s">
        <v>100</v>
      </c>
      <c r="V248" s="81" t="s">
        <v>1293</v>
      </c>
      <c r="W248" s="63">
        <v>45933</v>
      </c>
      <c r="X248" s="37" t="s">
        <v>1049</v>
      </c>
      <c r="Y248" s="40">
        <v>900581703</v>
      </c>
      <c r="Z248" s="38" t="str">
        <f>IFERROR(VLOOKUP(Y248,DIRECTORIO!A:B,2,FALSE),"")</f>
        <v>NEOSTAR SEGURIDAD DE COLOMBIA LTDA</v>
      </c>
      <c r="AA248" s="40" t="s">
        <v>849</v>
      </c>
      <c r="AB248" s="40" t="s">
        <v>268</v>
      </c>
      <c r="AC248" s="163" t="s">
        <v>1202</v>
      </c>
      <c r="AD248" s="102" t="s">
        <v>106</v>
      </c>
      <c r="AE248" s="40" t="s">
        <v>1294</v>
      </c>
      <c r="AF248" s="40" t="s">
        <v>108</v>
      </c>
      <c r="AG248" s="41" t="s">
        <v>109</v>
      </c>
      <c r="AH248" s="42"/>
      <c r="AI248" s="54" t="str">
        <f t="shared" ca="1" si="47"/>
        <v>PENDIENTE ENTREGA NOTIFICACIÓN ELECTRÓNICA</v>
      </c>
      <c r="AJ248" s="37" t="s">
        <v>99</v>
      </c>
      <c r="AK248" s="37">
        <v>46051</v>
      </c>
      <c r="AL248" s="37"/>
      <c r="AM248" s="53">
        <f>IF(AK248="","",WORKDAY(AK248,5,FESTIVOS_CO!A:A))</f>
        <v>46058</v>
      </c>
      <c r="AN248" s="37"/>
      <c r="AO248" s="37"/>
      <c r="AP248" s="54" t="str">
        <f t="shared" ca="1" si="54"/>
        <v>NO APLICA</v>
      </c>
      <c r="AQ248" s="36"/>
      <c r="AR248" s="43"/>
      <c r="AS248" s="37"/>
      <c r="AT248" s="36"/>
      <c r="AU248" s="37"/>
      <c r="AV248" s="36"/>
      <c r="AW248" s="36"/>
      <c r="AX248" s="37"/>
      <c r="AY248" s="140" t="str">
        <f>IF(AU248="","",WORKDAY(AU248,5,FESTIVOS_CO!A:A))</f>
        <v/>
      </c>
      <c r="AZ248" s="54" t="str">
        <f t="shared" ca="1" si="51"/>
        <v>NO APLICA</v>
      </c>
      <c r="BA248" s="55" t="str">
        <f>IF(AX248="","",WORKDAY(AX248,5,FESTIVOS_CO!A:A))</f>
        <v/>
      </c>
      <c r="BB248" s="39"/>
      <c r="BC248" s="40"/>
      <c r="BD248" s="40"/>
      <c r="BE248" s="56" t="str">
        <f t="shared" ca="1" si="52"/>
        <v>NO APLICA</v>
      </c>
      <c r="BF248" s="37"/>
      <c r="BG248" s="45"/>
      <c r="BH248" s="37"/>
      <c r="BI248" s="36"/>
      <c r="BJ248" s="37"/>
      <c r="BK248" s="36"/>
      <c r="BL248" s="36"/>
      <c r="BM248" s="53" t="str">
        <f>IF(BJ248="","",WORKDAY(BJ248,5,FESTIVOS_CO!A:A))</f>
        <v/>
      </c>
      <c r="BN248" s="57" t="str">
        <f t="shared" ca="1" si="48"/>
        <v>PENDIENTE HACER AVISO</v>
      </c>
      <c r="BO248" s="54" t="str">
        <f t="shared" ca="1" si="49"/>
        <v>EN TRÁMITE NOTIF. POR AVISO</v>
      </c>
      <c r="BP248" s="37"/>
      <c r="BQ248" s="53" t="str">
        <f>IF(BP248="","",WORKDAY(BP248,5,FESTIVOS_CO!A:A))</f>
        <v/>
      </c>
      <c r="BR248" s="37"/>
      <c r="BS248" s="36" t="s">
        <v>99</v>
      </c>
      <c r="BT248" s="38" t="s">
        <v>228</v>
      </c>
      <c r="BU248" s="58">
        <f>VLOOKUP(BT248,Hoja2!$C:$D,2,0)</f>
        <v>10</v>
      </c>
      <c r="BV248" s="80" t="str">
        <f>IF(
AND(AO248="",BD248="",BQ248=""),
"EN PROCESO NOTIFICACION / COMUNICACION",
IF(
BT248="",
"NO APLICA",
IF(
BU248=60,
IF(AO248&lt;&gt;"",AO248,IF(BD248&lt;&gt;"",BD248,BQ248))+60,
WORKDAY(
IF(AO248&lt;&gt;"",AO248,IF(BD248&lt;&gt;"",BD248,BQ248)),
BU248,
FESTIVOS_CO!A:A
)
)
))</f>
        <v>EN PROCESO NOTIFICACION / COMUNICACION</v>
      </c>
      <c r="BW248" s="36" t="s">
        <v>99</v>
      </c>
      <c r="BX248" s="53"/>
      <c r="BY248" s="45"/>
      <c r="BZ248" s="37"/>
      <c r="CA248" s="54" t="str">
        <f t="shared" si="50"/>
        <v>PENDIENTE HACER EJECUTORIA</v>
      </c>
      <c r="CB248" s="59" t="str">
        <f t="shared" si="53"/>
        <v/>
      </c>
      <c r="CC248" s="36"/>
      <c r="CD248" s="40"/>
      <c r="CE248" s="46"/>
      <c r="CF248" s="40"/>
      <c r="CG248" s="40"/>
      <c r="CH248" s="40"/>
      <c r="CI248" s="36"/>
      <c r="CJ248" s="47"/>
      <c r="CK248" s="40"/>
      <c r="CL248" s="40"/>
      <c r="CM248" s="40"/>
      <c r="CN248" s="40"/>
    </row>
    <row r="249" spans="1:92" ht="42.75" hidden="1">
      <c r="A249" s="49" t="str">
        <f t="shared" ca="1" si="43"/>
        <v>PENDIENTE ENTREGA NOTIFICACIÓN ELECTRÓNICA</v>
      </c>
      <c r="B249" s="58" t="s">
        <v>389</v>
      </c>
      <c r="C249" s="37">
        <v>46051</v>
      </c>
      <c r="D249" s="37"/>
      <c r="E249" s="49" t="str">
        <f t="shared" si="44"/>
        <v>PENDIENTE NOTIFICACIÓN</v>
      </c>
      <c r="F249" s="141" t="str">
        <f t="shared" si="45"/>
        <v>PENDIENTE NOTIFICACIÓN</v>
      </c>
      <c r="G249" s="49" t="str">
        <f t="shared" si="46"/>
        <v/>
      </c>
      <c r="H249" s="51" t="str">
        <f ca="1">IF(
L249="",
"",
IF(
NETWORKDAYS(L249,IF(M249&lt;&gt;"",M249,TODAY()),FESTIVOS_CO!A:A)&gt;2,
"VENCIDO",
IF(
NETWORKDAYS(L249,IF(M249&lt;&gt;"",M249,TODAY()),FESTIVOS_CO!A:A)=2,
"ALERTA",
"A TIEMPO"
)))</f>
        <v>VENCIDO</v>
      </c>
      <c r="I249" s="62" t="s">
        <v>1046</v>
      </c>
      <c r="J249" s="36" t="s">
        <v>1295</v>
      </c>
      <c r="K249" s="118">
        <v>46043</v>
      </c>
      <c r="L249" s="50">
        <v>46045</v>
      </c>
      <c r="M249" s="37">
        <v>46051</v>
      </c>
      <c r="N249" s="52"/>
      <c r="O249" s="52"/>
      <c r="P249" s="36"/>
      <c r="Q249" s="36" t="s">
        <v>99</v>
      </c>
      <c r="R249" s="40"/>
      <c r="S249" s="36"/>
      <c r="T249" s="40"/>
      <c r="U249" s="62" t="s">
        <v>100</v>
      </c>
      <c r="V249" s="81" t="s">
        <v>1296</v>
      </c>
      <c r="W249" s="63">
        <v>45933</v>
      </c>
      <c r="X249" s="37" t="s">
        <v>1049</v>
      </c>
      <c r="Y249" s="40">
        <v>900581703</v>
      </c>
      <c r="Z249" s="38" t="str">
        <f>IFERROR(VLOOKUP(Y249,DIRECTORIO!A:B,2,FALSE),"")</f>
        <v>NEOSTAR SEGURIDAD DE COLOMBIA LTDA</v>
      </c>
      <c r="AA249" s="40" t="s">
        <v>849</v>
      </c>
      <c r="AB249" s="40" t="s">
        <v>268</v>
      </c>
      <c r="AC249" s="163" t="s">
        <v>1202</v>
      </c>
      <c r="AD249" s="102" t="s">
        <v>106</v>
      </c>
      <c r="AE249" s="40" t="s">
        <v>1297</v>
      </c>
      <c r="AF249" s="40" t="s">
        <v>108</v>
      </c>
      <c r="AG249" s="41" t="s">
        <v>109</v>
      </c>
      <c r="AH249" s="42"/>
      <c r="AI249" s="54" t="str">
        <f t="shared" ca="1" si="47"/>
        <v>PENDIENTE ENTREGA NOTIFICACIÓN ELECTRÓNICA</v>
      </c>
      <c r="AJ249" s="37" t="s">
        <v>99</v>
      </c>
      <c r="AK249" s="37">
        <v>46051</v>
      </c>
      <c r="AL249" s="37"/>
      <c r="AM249" s="53">
        <f>IF(AK249="","",WORKDAY(AK249,5,FESTIVOS_CO!A:A))</f>
        <v>46058</v>
      </c>
      <c r="AN249" s="37"/>
      <c r="AO249" s="37"/>
      <c r="AP249" s="54" t="str">
        <f t="shared" ca="1" si="54"/>
        <v>NO APLICA</v>
      </c>
      <c r="AQ249" s="36"/>
      <c r="AR249" s="43"/>
      <c r="AS249" s="37"/>
      <c r="AT249" s="36"/>
      <c r="AU249" s="37"/>
      <c r="AV249" s="36"/>
      <c r="AW249" s="36"/>
      <c r="AX249" s="37"/>
      <c r="AY249" s="140" t="str">
        <f>IF(AU249="","",WORKDAY(AU249,5,FESTIVOS_CO!A:A))</f>
        <v/>
      </c>
      <c r="AZ249" s="54" t="str">
        <f t="shared" ca="1" si="51"/>
        <v>NO APLICA</v>
      </c>
      <c r="BA249" s="55" t="str">
        <f>IF(AX249="","",WORKDAY(AX249,5,FESTIVOS_CO!A:A))</f>
        <v/>
      </c>
      <c r="BB249" s="39"/>
      <c r="BC249" s="40"/>
      <c r="BD249" s="40"/>
      <c r="BE249" s="56" t="str">
        <f t="shared" ca="1" si="52"/>
        <v>NO APLICA</v>
      </c>
      <c r="BF249" s="37"/>
      <c r="BG249" s="45"/>
      <c r="BH249" s="37"/>
      <c r="BI249" s="36"/>
      <c r="BJ249" s="37"/>
      <c r="BK249" s="36"/>
      <c r="BL249" s="36"/>
      <c r="BM249" s="53" t="str">
        <f>IF(BJ249="","",WORKDAY(BJ249,5,FESTIVOS_CO!A:A))</f>
        <v/>
      </c>
      <c r="BN249" s="57" t="str">
        <f t="shared" ca="1" si="48"/>
        <v>PENDIENTE HACER AVISO</v>
      </c>
      <c r="BO249" s="54" t="str">
        <f t="shared" ca="1" si="49"/>
        <v>EN TRÁMITE NOTIF. POR AVISO</v>
      </c>
      <c r="BP249" s="37"/>
      <c r="BQ249" s="53" t="str">
        <f>IF(BP249="","",WORKDAY(BP249,5,FESTIVOS_CO!A:A))</f>
        <v/>
      </c>
      <c r="BR249" s="37"/>
      <c r="BS249" s="36" t="s">
        <v>99</v>
      </c>
      <c r="BT249" s="38" t="s">
        <v>228</v>
      </c>
      <c r="BU249" s="58">
        <f>VLOOKUP(BT249,Hoja2!$C:$D,2,0)</f>
        <v>10</v>
      </c>
      <c r="BV249" s="80" t="str">
        <f>IF(
AND(AO249="",BD249="",BQ249=""),
"EN PROCESO NOTIFICACION / COMUNICACION",
IF(
BT249="",
"NO APLICA",
IF(
BU249=60,
IF(AO249&lt;&gt;"",AO249,IF(BD249&lt;&gt;"",BD249,BQ249))+60,
WORKDAY(
IF(AO249&lt;&gt;"",AO249,IF(BD249&lt;&gt;"",BD249,BQ249)),
BU249,
FESTIVOS_CO!A:A
)
)
))</f>
        <v>EN PROCESO NOTIFICACION / COMUNICACION</v>
      </c>
      <c r="BW249" s="36" t="s">
        <v>99</v>
      </c>
      <c r="BX249" s="53"/>
      <c r="BY249" s="45"/>
      <c r="BZ249" s="37"/>
      <c r="CA249" s="54" t="str">
        <f t="shared" si="50"/>
        <v>PENDIENTE HACER EJECUTORIA</v>
      </c>
      <c r="CB249" s="59" t="str">
        <f t="shared" si="53"/>
        <v/>
      </c>
      <c r="CC249" s="36"/>
      <c r="CD249" s="40"/>
      <c r="CE249" s="46"/>
      <c r="CF249" s="40"/>
      <c r="CG249" s="40"/>
      <c r="CH249" s="40"/>
      <c r="CI249" s="36"/>
      <c r="CJ249" s="47"/>
      <c r="CK249" s="40"/>
      <c r="CL249" s="40"/>
      <c r="CM249" s="40"/>
      <c r="CN249" s="40"/>
    </row>
    <row r="250" spans="1:92" ht="42.75" hidden="1">
      <c r="A250" s="49" t="str">
        <f t="shared" ca="1" si="43"/>
        <v>PENDIENTE ENTREGA NOTIFICACIÓN ELECTRÓNICA</v>
      </c>
      <c r="B250" s="58" t="s">
        <v>389</v>
      </c>
      <c r="C250" s="37">
        <v>46051</v>
      </c>
      <c r="D250" s="37"/>
      <c r="E250" s="49" t="str">
        <f t="shared" si="44"/>
        <v>PENDIENTE NOTIFICACIÓN</v>
      </c>
      <c r="F250" s="141" t="str">
        <f t="shared" si="45"/>
        <v>PENDIENTE NOTIFICACIÓN</v>
      </c>
      <c r="G250" s="49" t="str">
        <f t="shared" si="46"/>
        <v/>
      </c>
      <c r="H250" s="51" t="str">
        <f ca="1">IF(
L250="",
"",
IF(
NETWORKDAYS(L250,IF(M250&lt;&gt;"",M250,TODAY()),FESTIVOS_CO!A:A)&gt;2,
"VENCIDO",
IF(
NETWORKDAYS(L250,IF(M250&lt;&gt;"",M250,TODAY()),FESTIVOS_CO!A:A)=2,
"ALERTA",
"A TIEMPO"
)))</f>
        <v>VENCIDO</v>
      </c>
      <c r="I250" s="62" t="s">
        <v>1046</v>
      </c>
      <c r="J250" s="36" t="s">
        <v>1298</v>
      </c>
      <c r="K250" s="118">
        <v>46043</v>
      </c>
      <c r="L250" s="50">
        <v>46045</v>
      </c>
      <c r="M250" s="37">
        <v>46051</v>
      </c>
      <c r="N250" s="52"/>
      <c r="O250" s="52"/>
      <c r="P250" s="36"/>
      <c r="Q250" s="36" t="s">
        <v>99</v>
      </c>
      <c r="R250" s="40"/>
      <c r="S250" s="36"/>
      <c r="T250" s="40"/>
      <c r="U250" s="62" t="s">
        <v>100</v>
      </c>
      <c r="V250" s="81" t="s">
        <v>1299</v>
      </c>
      <c r="W250" s="63">
        <v>45933</v>
      </c>
      <c r="X250" s="37" t="s">
        <v>1049</v>
      </c>
      <c r="Y250" s="40">
        <v>900581703</v>
      </c>
      <c r="Z250" s="38" t="str">
        <f>IFERROR(VLOOKUP(Y250,DIRECTORIO!A:B,2,FALSE),"")</f>
        <v>NEOSTAR SEGURIDAD DE COLOMBIA LTDA</v>
      </c>
      <c r="AA250" s="40" t="s">
        <v>849</v>
      </c>
      <c r="AB250" s="40" t="s">
        <v>268</v>
      </c>
      <c r="AC250" s="163" t="s">
        <v>1202</v>
      </c>
      <c r="AD250" s="102" t="s">
        <v>106</v>
      </c>
      <c r="AE250" s="40" t="s">
        <v>1300</v>
      </c>
      <c r="AF250" s="40" t="s">
        <v>108</v>
      </c>
      <c r="AG250" s="41" t="s">
        <v>109</v>
      </c>
      <c r="AH250" s="42"/>
      <c r="AI250" s="54" t="str">
        <f t="shared" ca="1" si="47"/>
        <v>PENDIENTE ENTREGA NOTIFICACIÓN ELECTRÓNICA</v>
      </c>
      <c r="AJ250" s="37" t="s">
        <v>99</v>
      </c>
      <c r="AK250" s="37">
        <v>46051</v>
      </c>
      <c r="AL250" s="37"/>
      <c r="AM250" s="53">
        <f>IF(AK250="","",WORKDAY(AK250,5,FESTIVOS_CO!A:A))</f>
        <v>46058</v>
      </c>
      <c r="AN250" s="37"/>
      <c r="AO250" s="37"/>
      <c r="AP250" s="54" t="str">
        <f t="shared" ca="1" si="54"/>
        <v>NO APLICA</v>
      </c>
      <c r="AQ250" s="36"/>
      <c r="AR250" s="43"/>
      <c r="AS250" s="37"/>
      <c r="AT250" s="36"/>
      <c r="AU250" s="37"/>
      <c r="AV250" s="36"/>
      <c r="AW250" s="36"/>
      <c r="AX250" s="37"/>
      <c r="AY250" s="140" t="str">
        <f>IF(AU250="","",WORKDAY(AU250,5,FESTIVOS_CO!A:A))</f>
        <v/>
      </c>
      <c r="AZ250" s="54" t="str">
        <f t="shared" ca="1" si="51"/>
        <v>NO APLICA</v>
      </c>
      <c r="BA250" s="55" t="str">
        <f>IF(AX250="","",WORKDAY(AX250,5,FESTIVOS_CO!A:A))</f>
        <v/>
      </c>
      <c r="BB250" s="39"/>
      <c r="BC250" s="40"/>
      <c r="BD250" s="40"/>
      <c r="BE250" s="56" t="str">
        <f t="shared" ca="1" si="52"/>
        <v>NO APLICA</v>
      </c>
      <c r="BF250" s="37"/>
      <c r="BG250" s="45"/>
      <c r="BH250" s="37"/>
      <c r="BI250" s="36"/>
      <c r="BJ250" s="37"/>
      <c r="BK250" s="36"/>
      <c r="BL250" s="36"/>
      <c r="BM250" s="53" t="str">
        <f>IF(BJ250="","",WORKDAY(BJ250,5,FESTIVOS_CO!A:A))</f>
        <v/>
      </c>
      <c r="BN250" s="57" t="str">
        <f t="shared" ca="1" si="48"/>
        <v>PENDIENTE HACER AVISO</v>
      </c>
      <c r="BO250" s="54" t="str">
        <f t="shared" ca="1" si="49"/>
        <v>EN TRÁMITE NOTIF. POR AVISO</v>
      </c>
      <c r="BP250" s="37"/>
      <c r="BQ250" s="53" t="str">
        <f>IF(BP250="","",WORKDAY(BP250,5,FESTIVOS_CO!A:A))</f>
        <v/>
      </c>
      <c r="BR250" s="37"/>
      <c r="BS250" s="36" t="s">
        <v>99</v>
      </c>
      <c r="BT250" s="38" t="s">
        <v>228</v>
      </c>
      <c r="BU250" s="58">
        <f>VLOOKUP(BT250,Hoja2!$C:$D,2,0)</f>
        <v>10</v>
      </c>
      <c r="BV250" s="80" t="str">
        <f>IF(
AND(AO250="",BD250="",BQ250=""),
"EN PROCESO NOTIFICACION / COMUNICACION",
IF(
BT250="",
"NO APLICA",
IF(
BU250=60,
IF(AO250&lt;&gt;"",AO250,IF(BD250&lt;&gt;"",BD250,BQ250))+60,
WORKDAY(
IF(AO250&lt;&gt;"",AO250,IF(BD250&lt;&gt;"",BD250,BQ250)),
BU250,
FESTIVOS_CO!A:A
)
)
))</f>
        <v>EN PROCESO NOTIFICACION / COMUNICACION</v>
      </c>
      <c r="BW250" s="36" t="s">
        <v>99</v>
      </c>
      <c r="BX250" s="53"/>
      <c r="BY250" s="45"/>
      <c r="BZ250" s="37"/>
      <c r="CA250" s="54" t="str">
        <f t="shared" si="50"/>
        <v>PENDIENTE HACER EJECUTORIA</v>
      </c>
      <c r="CB250" s="59" t="str">
        <f t="shared" si="53"/>
        <v/>
      </c>
      <c r="CC250" s="36"/>
      <c r="CD250" s="40"/>
      <c r="CE250" s="46"/>
      <c r="CF250" s="40"/>
      <c r="CG250" s="40"/>
      <c r="CH250" s="40"/>
      <c r="CI250" s="36"/>
      <c r="CJ250" s="47"/>
      <c r="CK250" s="40"/>
      <c r="CL250" s="40"/>
      <c r="CM250" s="40"/>
      <c r="CN250" s="40"/>
    </row>
    <row r="251" spans="1:92" ht="42.75" hidden="1">
      <c r="A251" s="49" t="str">
        <f t="shared" ca="1" si="43"/>
        <v>PENDIENTE ENTREGA NOTIFICACIÓN ELECTRÓNICA</v>
      </c>
      <c r="B251" s="58" t="s">
        <v>389</v>
      </c>
      <c r="C251" s="37">
        <v>46051</v>
      </c>
      <c r="D251" s="37"/>
      <c r="E251" s="49" t="str">
        <f t="shared" si="44"/>
        <v>PENDIENTE NOTIFICACIÓN</v>
      </c>
      <c r="F251" s="141" t="str">
        <f t="shared" si="45"/>
        <v>PENDIENTE NOTIFICACIÓN</v>
      </c>
      <c r="G251" s="49" t="str">
        <f t="shared" si="46"/>
        <v/>
      </c>
      <c r="H251" s="51" t="str">
        <f ca="1">IF(
L251="",
"",
IF(
NETWORKDAYS(L251,IF(M251&lt;&gt;"",M251,TODAY()),FESTIVOS_CO!A:A)&gt;2,
"VENCIDO",
IF(
NETWORKDAYS(L251,IF(M251&lt;&gt;"",M251,TODAY()),FESTIVOS_CO!A:A)=2,
"ALERTA",
"A TIEMPO"
)))</f>
        <v>VENCIDO</v>
      </c>
      <c r="I251" s="62" t="s">
        <v>1046</v>
      </c>
      <c r="J251" s="36" t="s">
        <v>1301</v>
      </c>
      <c r="K251" s="118">
        <v>46043</v>
      </c>
      <c r="L251" s="50">
        <v>46045</v>
      </c>
      <c r="M251" s="37">
        <v>46051</v>
      </c>
      <c r="N251" s="52"/>
      <c r="O251" s="52"/>
      <c r="P251" s="36"/>
      <c r="Q251" s="36" t="s">
        <v>99</v>
      </c>
      <c r="R251" s="40"/>
      <c r="S251" s="36"/>
      <c r="T251" s="40"/>
      <c r="U251" s="62" t="s">
        <v>100</v>
      </c>
      <c r="V251" s="81" t="s">
        <v>1302</v>
      </c>
      <c r="W251" s="63">
        <v>45880</v>
      </c>
      <c r="X251" s="37" t="s">
        <v>1049</v>
      </c>
      <c r="Y251" s="40">
        <v>900581703</v>
      </c>
      <c r="Z251" s="38" t="str">
        <f>IFERROR(VLOOKUP(Y251,DIRECTORIO!A:B,2,FALSE),"")</f>
        <v>NEOSTAR SEGURIDAD DE COLOMBIA LTDA</v>
      </c>
      <c r="AA251" s="40" t="s">
        <v>849</v>
      </c>
      <c r="AB251" s="40" t="s">
        <v>268</v>
      </c>
      <c r="AC251" s="163" t="s">
        <v>1202</v>
      </c>
      <c r="AD251" s="102" t="s">
        <v>234</v>
      </c>
      <c r="AE251" s="40" t="s">
        <v>1303</v>
      </c>
      <c r="AF251" s="40" t="s">
        <v>108</v>
      </c>
      <c r="AG251" s="41" t="s">
        <v>109</v>
      </c>
      <c r="AH251" s="42"/>
      <c r="AI251" s="54" t="str">
        <f t="shared" ca="1" si="47"/>
        <v>PENDIENTE ENTREGA NOTIFICACIÓN ELECTRÓNICA</v>
      </c>
      <c r="AJ251" s="37" t="s">
        <v>99</v>
      </c>
      <c r="AK251" s="37">
        <v>46051</v>
      </c>
      <c r="AL251" s="37"/>
      <c r="AM251" s="53">
        <f>IF(AK251="","",WORKDAY(AK251,5,FESTIVOS_CO!A:A))</f>
        <v>46058</v>
      </c>
      <c r="AN251" s="37"/>
      <c r="AO251" s="37"/>
      <c r="AP251" s="54" t="str">
        <f t="shared" ca="1" si="54"/>
        <v>NO APLICA</v>
      </c>
      <c r="AQ251" s="36"/>
      <c r="AR251" s="43"/>
      <c r="AS251" s="37"/>
      <c r="AT251" s="36"/>
      <c r="AU251" s="37"/>
      <c r="AV251" s="36"/>
      <c r="AW251" s="36"/>
      <c r="AX251" s="37"/>
      <c r="AY251" s="140" t="str">
        <f>IF(AU251="","",WORKDAY(AU251,5,FESTIVOS_CO!A:A))</f>
        <v/>
      </c>
      <c r="AZ251" s="54" t="str">
        <f t="shared" ca="1" si="51"/>
        <v>NO APLICA</v>
      </c>
      <c r="BA251" s="55" t="str">
        <f>IF(AX251="","",WORKDAY(AX251,5,FESTIVOS_CO!A:A))</f>
        <v/>
      </c>
      <c r="BB251" s="39"/>
      <c r="BC251" s="40"/>
      <c r="BD251" s="40"/>
      <c r="BE251" s="56" t="str">
        <f t="shared" ca="1" si="52"/>
        <v>NO APLICA</v>
      </c>
      <c r="BF251" s="37"/>
      <c r="BG251" s="45"/>
      <c r="BH251" s="37"/>
      <c r="BI251" s="36"/>
      <c r="BJ251" s="37"/>
      <c r="BK251" s="36"/>
      <c r="BL251" s="36"/>
      <c r="BM251" s="53" t="str">
        <f>IF(BJ251="","",WORKDAY(BJ251,5,FESTIVOS_CO!A:A))</f>
        <v/>
      </c>
      <c r="BN251" s="57" t="str">
        <f t="shared" ca="1" si="48"/>
        <v>PENDIENTE HACER AVISO</v>
      </c>
      <c r="BO251" s="54" t="str">
        <f t="shared" ca="1" si="49"/>
        <v>EN TRÁMITE NOTIF. POR AVISO</v>
      </c>
      <c r="BP251" s="37"/>
      <c r="BQ251" s="53" t="str">
        <f>IF(BP251="","",WORKDAY(BP251,5,FESTIVOS_CO!A:A))</f>
        <v/>
      </c>
      <c r="BR251" s="37"/>
      <c r="BS251" s="36" t="s">
        <v>99</v>
      </c>
      <c r="BT251" s="38" t="s">
        <v>228</v>
      </c>
      <c r="BU251" s="58">
        <f>VLOOKUP(BT251,Hoja2!$C:$D,2,0)</f>
        <v>10</v>
      </c>
      <c r="BV251" s="80" t="str">
        <f>IF(
AND(AO251="",BD251="",BQ251=""),
"EN PROCESO NOTIFICACION / COMUNICACION",
IF(
BT251="",
"NO APLICA",
IF(
BU251=60,
IF(AO251&lt;&gt;"",AO251,IF(BD251&lt;&gt;"",BD251,BQ251))+60,
WORKDAY(
IF(AO251&lt;&gt;"",AO251,IF(BD251&lt;&gt;"",BD251,BQ251)),
BU251,
FESTIVOS_CO!A:A
)
)
))</f>
        <v>EN PROCESO NOTIFICACION / COMUNICACION</v>
      </c>
      <c r="BW251" s="36" t="s">
        <v>99</v>
      </c>
      <c r="BX251" s="53"/>
      <c r="BY251" s="45"/>
      <c r="BZ251" s="37"/>
      <c r="CA251" s="54" t="str">
        <f t="shared" si="50"/>
        <v>PENDIENTE HACER EJECUTORIA</v>
      </c>
      <c r="CB251" s="59" t="str">
        <f t="shared" si="53"/>
        <v/>
      </c>
      <c r="CC251" s="36"/>
      <c r="CD251" s="40"/>
      <c r="CE251" s="46"/>
      <c r="CF251" s="40"/>
      <c r="CG251" s="40"/>
      <c r="CH251" s="40"/>
      <c r="CI251" s="36"/>
      <c r="CJ251" s="47"/>
      <c r="CK251" s="40"/>
      <c r="CL251" s="40"/>
      <c r="CM251" s="40"/>
      <c r="CN251" s="40"/>
    </row>
    <row r="252" spans="1:92" ht="28.5" hidden="1">
      <c r="A252" s="49" t="str">
        <f t="shared" ca="1" si="43"/>
        <v>PENDIENTE EJECUTORIA</v>
      </c>
      <c r="B252" s="58" t="s">
        <v>327</v>
      </c>
      <c r="C252" s="37">
        <v>46045</v>
      </c>
      <c r="D252" s="37"/>
      <c r="E252" s="49" t="str">
        <f t="shared" si="44"/>
        <v>NOTIFICACIÓN ELECTRÓNICA</v>
      </c>
      <c r="F252" s="141">
        <f t="shared" si="45"/>
        <v>46045</v>
      </c>
      <c r="G252" s="49">
        <f t="shared" si="46"/>
        <v>0</v>
      </c>
      <c r="H252" s="51" t="str">
        <f ca="1">IF(
L252="",
"",
IF(
NETWORKDAYS(L252,IF(M252&lt;&gt;"",M252,TODAY()),FESTIVOS_CO!A:A)&gt;2,
"VENCIDO",
IF(
NETWORKDAYS(L252,IF(M252&lt;&gt;"",M252,TODAY()),FESTIVOS_CO!A:A)=2,
"ALERTA",
"A TIEMPO"
)))</f>
        <v>A TIEMPO</v>
      </c>
      <c r="I252" s="62" t="s">
        <v>1304</v>
      </c>
      <c r="J252" s="36" t="s">
        <v>1305</v>
      </c>
      <c r="K252" s="118">
        <v>46043</v>
      </c>
      <c r="L252" s="50">
        <v>46045</v>
      </c>
      <c r="M252" s="37">
        <v>46045</v>
      </c>
      <c r="N252" s="52"/>
      <c r="O252" s="52"/>
      <c r="P252" s="36"/>
      <c r="Q252" s="36" t="s">
        <v>99</v>
      </c>
      <c r="R252" s="40"/>
      <c r="S252" s="36"/>
      <c r="T252" s="40"/>
      <c r="U252" s="62" t="s">
        <v>100</v>
      </c>
      <c r="V252" s="81" t="s">
        <v>1306</v>
      </c>
      <c r="W252" s="63">
        <v>45880</v>
      </c>
      <c r="X252" s="63"/>
      <c r="Y252" s="40">
        <v>900581703</v>
      </c>
      <c r="Z252" s="38" t="str">
        <f>IFERROR(VLOOKUP(Y252,DIRECTORIO!A:B,2,FALSE),"")</f>
        <v>NEOSTAR SEGURIDAD DE COLOMBIA LTDA</v>
      </c>
      <c r="AA252" s="40" t="s">
        <v>103</v>
      </c>
      <c r="AB252" s="40" t="s">
        <v>169</v>
      </c>
      <c r="AC252" s="69" t="s">
        <v>105</v>
      </c>
      <c r="AD252" s="102" t="s">
        <v>234</v>
      </c>
      <c r="AE252" s="40" t="s">
        <v>1307</v>
      </c>
      <c r="AF252" s="40" t="s">
        <v>108</v>
      </c>
      <c r="AG252" s="41" t="s">
        <v>109</v>
      </c>
      <c r="AH252" s="42"/>
      <c r="AI252" s="54" t="str">
        <f t="shared" ca="1" si="47"/>
        <v>NOTIFICACIÓN ELECTRÓNICA EFECTIVA</v>
      </c>
      <c r="AJ252" s="37" t="s">
        <v>99</v>
      </c>
      <c r="AK252" s="37">
        <v>46045</v>
      </c>
      <c r="AL252" s="37" t="s">
        <v>99</v>
      </c>
      <c r="AM252" s="53">
        <f>IF(AK252="","",WORKDAY(AK252,5,FESTIVOS_CO!A:A))</f>
        <v>46052</v>
      </c>
      <c r="AN252" s="37" t="s">
        <v>99</v>
      </c>
      <c r="AO252" s="37">
        <v>46045</v>
      </c>
      <c r="AP252" s="54" t="str">
        <f t="shared" ca="1" si="54"/>
        <v>NO PROCEDE CITACION</v>
      </c>
      <c r="AQ252" s="36"/>
      <c r="AR252" s="43"/>
      <c r="AS252" s="37"/>
      <c r="AT252" s="36"/>
      <c r="AU252" s="37"/>
      <c r="AV252" s="36"/>
      <c r="AW252" s="36"/>
      <c r="AX252" s="37"/>
      <c r="AY252" s="140" t="str">
        <f>IF(AU252="","",WORKDAY(AU252,5,FESTIVOS_CO!A:A))</f>
        <v/>
      </c>
      <c r="AZ252" s="54" t="str">
        <f t="shared" ca="1" si="51"/>
        <v>NO PROCEDE</v>
      </c>
      <c r="BA252" s="55" t="str">
        <f>IF(AX252="","",WORKDAY(AX252,5,FESTIVOS_CO!A:A))</f>
        <v/>
      </c>
      <c r="BB252" s="39"/>
      <c r="BC252" s="40"/>
      <c r="BD252" s="40"/>
      <c r="BE252" s="56" t="str">
        <f t="shared" ca="1" si="52"/>
        <v>NO PROCEDE</v>
      </c>
      <c r="BF252" s="37"/>
      <c r="BG252" s="45"/>
      <c r="BH252" s="37"/>
      <c r="BI252" s="36"/>
      <c r="BJ252" s="37"/>
      <c r="BK252" s="36"/>
      <c r="BL252" s="36"/>
      <c r="BM252" s="53" t="str">
        <f>IF(BJ252="","",WORKDAY(BJ252,5,FESTIVOS_CO!A:A))</f>
        <v/>
      </c>
      <c r="BN252" s="57" t="str">
        <f t="shared" ca="1" si="48"/>
        <v>NO PROCEDE</v>
      </c>
      <c r="BO252" s="54" t="str">
        <f t="shared" ca="1" si="49"/>
        <v>NO PROCEDE AVISO</v>
      </c>
      <c r="BP252" s="37"/>
      <c r="BQ252" s="53" t="str">
        <f>IF(BP252="","",WORKDAY(BP252,5,FESTIVOS_CO!A:A))</f>
        <v/>
      </c>
      <c r="BR252" s="37"/>
      <c r="BS252" s="36" t="s">
        <v>99</v>
      </c>
      <c r="BT252" s="38" t="s">
        <v>228</v>
      </c>
      <c r="BU252" s="58">
        <f>VLOOKUP(BT252,Hoja2!$C:$D,2,0)</f>
        <v>10</v>
      </c>
      <c r="BV252" s="80">
        <f>IF(
AND(AO252="",BD252="",BQ252=""),
"EN PROCESO NOTIFICACION / COMUNICACION",
IF(
BT252="",
"NO APLICA",
IF(
BU252=60,
IF(AO252&lt;&gt;"",AO252,IF(BD252&lt;&gt;"",BD252,BQ252))+60,
WORKDAY(
IF(AO252&lt;&gt;"",AO252,IF(BD252&lt;&gt;"",BD252,BQ252)),
BU252,
FESTIVOS_CO!A:A
)
)
))</f>
        <v>46059</v>
      </c>
      <c r="BW252" s="44"/>
      <c r="BX252" s="53"/>
      <c r="BY252" s="45"/>
      <c r="BZ252" s="37"/>
      <c r="CA252" s="54" t="str">
        <f t="shared" si="50"/>
        <v>PENDIENTE EJECUTORIA</v>
      </c>
      <c r="CB252" s="59" t="str">
        <f t="shared" si="53"/>
        <v>NO APLICA</v>
      </c>
      <c r="CC252" s="36" t="s">
        <v>109</v>
      </c>
      <c r="CD252" s="40"/>
      <c r="CE252" s="46"/>
      <c r="CF252" s="40"/>
      <c r="CG252" s="40"/>
      <c r="CH252" s="40"/>
      <c r="CI252" s="36" t="s">
        <v>109</v>
      </c>
      <c r="CJ252" s="47"/>
      <c r="CK252" s="40"/>
      <c r="CL252" s="40"/>
      <c r="CM252" s="40"/>
      <c r="CN252" s="40"/>
    </row>
    <row r="253" spans="1:92" ht="28.5" hidden="1">
      <c r="A253" s="49" t="str">
        <f t="shared" ca="1" si="43"/>
        <v>PENDIENTE EJECUTORIA</v>
      </c>
      <c r="B253" s="58" t="s">
        <v>327</v>
      </c>
      <c r="C253" s="37">
        <v>46045</v>
      </c>
      <c r="D253" s="37"/>
      <c r="E253" s="49" t="str">
        <f t="shared" si="44"/>
        <v>NOTIFICACIÓN ELECTRÓNICA</v>
      </c>
      <c r="F253" s="141">
        <f t="shared" si="45"/>
        <v>46045</v>
      </c>
      <c r="G253" s="49">
        <f t="shared" si="46"/>
        <v>0</v>
      </c>
      <c r="H253" s="51" t="str">
        <f ca="1">IF(
L253="",
"",
IF(
NETWORKDAYS(L253,IF(M253&lt;&gt;"",M253,TODAY()),FESTIVOS_CO!A:A)&gt;2,
"VENCIDO",
IF(
NETWORKDAYS(L253,IF(M253&lt;&gt;"",M253,TODAY()),FESTIVOS_CO!A:A)=2,
"ALERTA",
"A TIEMPO"
)))</f>
        <v>A TIEMPO</v>
      </c>
      <c r="I253" s="62" t="s">
        <v>1304</v>
      </c>
      <c r="J253" s="36" t="s">
        <v>1308</v>
      </c>
      <c r="K253" s="118">
        <v>46043</v>
      </c>
      <c r="L253" s="50">
        <v>46045</v>
      </c>
      <c r="M253" s="37">
        <v>46045</v>
      </c>
      <c r="N253" s="52"/>
      <c r="O253" s="52"/>
      <c r="P253" s="36"/>
      <c r="Q253" s="36" t="s">
        <v>99</v>
      </c>
      <c r="R253" s="40"/>
      <c r="S253" s="36"/>
      <c r="T253" s="40"/>
      <c r="U253" s="62" t="s">
        <v>100</v>
      </c>
      <c r="V253" s="81" t="s">
        <v>1309</v>
      </c>
      <c r="W253" s="63">
        <v>45880</v>
      </c>
      <c r="X253" s="63"/>
      <c r="Y253" s="40">
        <v>900581703</v>
      </c>
      <c r="Z253" s="38" t="str">
        <f>IFERROR(VLOOKUP(Y253,DIRECTORIO!A:B,2,FALSE),"")</f>
        <v>NEOSTAR SEGURIDAD DE COLOMBIA LTDA</v>
      </c>
      <c r="AA253" s="40" t="s">
        <v>103</v>
      </c>
      <c r="AB253" s="40" t="s">
        <v>169</v>
      </c>
      <c r="AC253" s="69" t="s">
        <v>105</v>
      </c>
      <c r="AD253" s="102" t="s">
        <v>234</v>
      </c>
      <c r="AE253" s="40" t="s">
        <v>1310</v>
      </c>
      <c r="AF253" s="40" t="s">
        <v>108</v>
      </c>
      <c r="AG253" s="41" t="s">
        <v>109</v>
      </c>
      <c r="AH253" s="42"/>
      <c r="AI253" s="54" t="str">
        <f t="shared" ca="1" si="47"/>
        <v>NOTIFICACIÓN ELECTRÓNICA EFECTIVA</v>
      </c>
      <c r="AJ253" s="37" t="s">
        <v>99</v>
      </c>
      <c r="AK253" s="37">
        <v>46045</v>
      </c>
      <c r="AL253" s="37" t="s">
        <v>99</v>
      </c>
      <c r="AM253" s="53">
        <f>IF(AK253="","",WORKDAY(AK253,5,FESTIVOS_CO!A:A))</f>
        <v>46052</v>
      </c>
      <c r="AN253" s="37" t="s">
        <v>99</v>
      </c>
      <c r="AO253" s="37">
        <v>46045</v>
      </c>
      <c r="AP253" s="54" t="str">
        <f t="shared" ca="1" si="54"/>
        <v>NO PROCEDE CITACION</v>
      </c>
      <c r="AQ253" s="36"/>
      <c r="AR253" s="43"/>
      <c r="AS253" s="37"/>
      <c r="AT253" s="36"/>
      <c r="AU253" s="37"/>
      <c r="AV253" s="36"/>
      <c r="AW253" s="36"/>
      <c r="AX253" s="37"/>
      <c r="AY253" s="140" t="str">
        <f>IF(AU253="","",WORKDAY(AU253,5,FESTIVOS_CO!A:A))</f>
        <v/>
      </c>
      <c r="AZ253" s="54" t="str">
        <f t="shared" ca="1" si="51"/>
        <v>NO PROCEDE</v>
      </c>
      <c r="BA253" s="55" t="str">
        <f>IF(AX253="","",WORKDAY(AX253,5,FESTIVOS_CO!A:A))</f>
        <v/>
      </c>
      <c r="BB253" s="39"/>
      <c r="BC253" s="40"/>
      <c r="BD253" s="40"/>
      <c r="BE253" s="56" t="str">
        <f t="shared" ca="1" si="52"/>
        <v>NO PROCEDE</v>
      </c>
      <c r="BF253" s="37"/>
      <c r="BG253" s="45"/>
      <c r="BH253" s="37"/>
      <c r="BI253" s="36"/>
      <c r="BJ253" s="37"/>
      <c r="BK253" s="36"/>
      <c r="BL253" s="36"/>
      <c r="BM253" s="53" t="str">
        <f>IF(BJ253="","",WORKDAY(BJ253,5,FESTIVOS_CO!A:A))</f>
        <v/>
      </c>
      <c r="BN253" s="57" t="str">
        <f t="shared" ca="1" si="48"/>
        <v>NO PROCEDE</v>
      </c>
      <c r="BO253" s="54" t="str">
        <f t="shared" ca="1" si="49"/>
        <v>NO PROCEDE AVISO</v>
      </c>
      <c r="BP253" s="37"/>
      <c r="BQ253" s="53" t="str">
        <f>IF(BP253="","",WORKDAY(BP253,5,FESTIVOS_CO!A:A))</f>
        <v/>
      </c>
      <c r="BR253" s="37"/>
      <c r="BS253" s="36" t="s">
        <v>99</v>
      </c>
      <c r="BT253" s="38" t="s">
        <v>228</v>
      </c>
      <c r="BU253" s="58">
        <f>VLOOKUP(BT253,Hoja2!$C:$D,2,0)</f>
        <v>10</v>
      </c>
      <c r="BV253" s="80">
        <f>IF(
AND(AO253="",BD253="",BQ253=""),
"EN PROCESO NOTIFICACION / COMUNICACION",
IF(
BT253="",
"NO APLICA",
IF(
BU253=60,
IF(AO253&lt;&gt;"",AO253,IF(BD253&lt;&gt;"",BD253,BQ253))+60,
WORKDAY(
IF(AO253&lt;&gt;"",AO253,IF(BD253&lt;&gt;"",BD253,BQ253)),
BU253,
FESTIVOS_CO!A:A
)
)
))</f>
        <v>46059</v>
      </c>
      <c r="BW253" s="44"/>
      <c r="BX253" s="53"/>
      <c r="BY253" s="45"/>
      <c r="BZ253" s="37"/>
      <c r="CA253" s="54" t="str">
        <f t="shared" si="50"/>
        <v>PENDIENTE EJECUTORIA</v>
      </c>
      <c r="CB253" s="59" t="str">
        <f t="shared" si="53"/>
        <v>NO APLICA</v>
      </c>
      <c r="CC253" s="36" t="s">
        <v>109</v>
      </c>
      <c r="CD253" s="40"/>
      <c r="CE253" s="46"/>
      <c r="CF253" s="40"/>
      <c r="CG253" s="40"/>
      <c r="CH253" s="40"/>
      <c r="CI253" s="36" t="s">
        <v>109</v>
      </c>
      <c r="CJ253" s="47"/>
      <c r="CK253" s="40"/>
      <c r="CL253" s="40"/>
      <c r="CM253" s="40"/>
      <c r="CN253" s="40"/>
    </row>
    <row r="254" spans="1:92" ht="28.5" hidden="1">
      <c r="A254" s="49" t="str">
        <f t="shared" ca="1" si="43"/>
        <v>PENDIENTE EJECUTORIA</v>
      </c>
      <c r="B254" s="58" t="s">
        <v>327</v>
      </c>
      <c r="C254" s="37">
        <v>46045</v>
      </c>
      <c r="D254" s="37"/>
      <c r="E254" s="49" t="str">
        <f t="shared" si="44"/>
        <v>NOTIFICACIÓN ELECTRÓNICA</v>
      </c>
      <c r="F254" s="141">
        <f t="shared" si="45"/>
        <v>46045</v>
      </c>
      <c r="G254" s="49">
        <f t="shared" si="46"/>
        <v>0</v>
      </c>
      <c r="H254" s="51" t="str">
        <f ca="1">IF(
L254="",
"",
IF(
NETWORKDAYS(L254,IF(M254&lt;&gt;"",M254,TODAY()),FESTIVOS_CO!A:A)&gt;2,
"VENCIDO",
IF(
NETWORKDAYS(L254,IF(M254&lt;&gt;"",M254,TODAY()),FESTIVOS_CO!A:A)=2,
"ALERTA",
"A TIEMPO"
)))</f>
        <v>A TIEMPO</v>
      </c>
      <c r="I254" s="62" t="s">
        <v>1304</v>
      </c>
      <c r="J254" s="36" t="s">
        <v>1311</v>
      </c>
      <c r="K254" s="118">
        <v>46043</v>
      </c>
      <c r="L254" s="50">
        <v>46045</v>
      </c>
      <c r="M254" s="37">
        <v>46045</v>
      </c>
      <c r="N254" s="52"/>
      <c r="O254" s="52"/>
      <c r="P254" s="36"/>
      <c r="Q254" s="36" t="s">
        <v>99</v>
      </c>
      <c r="R254" s="40"/>
      <c r="S254" s="36"/>
      <c r="T254" s="40"/>
      <c r="U254" s="62" t="s">
        <v>100</v>
      </c>
      <c r="V254" s="81" t="s">
        <v>1312</v>
      </c>
      <c r="W254" s="63">
        <v>45891</v>
      </c>
      <c r="X254" s="63"/>
      <c r="Y254" s="40">
        <v>900581703</v>
      </c>
      <c r="Z254" s="38" t="str">
        <f>IFERROR(VLOOKUP(Y254,DIRECTORIO!A:B,2,FALSE),"")</f>
        <v>NEOSTAR SEGURIDAD DE COLOMBIA LTDA</v>
      </c>
      <c r="AA254" s="40" t="s">
        <v>103</v>
      </c>
      <c r="AB254" s="40" t="s">
        <v>169</v>
      </c>
      <c r="AC254" s="69" t="s">
        <v>105</v>
      </c>
      <c r="AD254" s="102" t="s">
        <v>234</v>
      </c>
      <c r="AE254" s="40" t="s">
        <v>1313</v>
      </c>
      <c r="AF254" s="40" t="s">
        <v>108</v>
      </c>
      <c r="AG254" s="41" t="s">
        <v>109</v>
      </c>
      <c r="AH254" s="42"/>
      <c r="AI254" s="54" t="str">
        <f t="shared" ca="1" si="47"/>
        <v>NOTIFICACIÓN ELECTRÓNICA EFECTIVA</v>
      </c>
      <c r="AJ254" s="37" t="s">
        <v>99</v>
      </c>
      <c r="AK254" s="37">
        <v>46045</v>
      </c>
      <c r="AL254" s="37" t="s">
        <v>99</v>
      </c>
      <c r="AM254" s="53">
        <f>IF(AK254="","",WORKDAY(AK254,5,FESTIVOS_CO!A:A))</f>
        <v>46052</v>
      </c>
      <c r="AN254" s="37" t="s">
        <v>99</v>
      </c>
      <c r="AO254" s="37">
        <v>46045</v>
      </c>
      <c r="AP254" s="54" t="str">
        <f t="shared" ca="1" si="54"/>
        <v>NO PROCEDE CITACION</v>
      </c>
      <c r="AQ254" s="36"/>
      <c r="AR254" s="43"/>
      <c r="AS254" s="37"/>
      <c r="AT254" s="36"/>
      <c r="AU254" s="37"/>
      <c r="AV254" s="36"/>
      <c r="AW254" s="36"/>
      <c r="AX254" s="37"/>
      <c r="AY254" s="140" t="str">
        <f>IF(AU254="","",WORKDAY(AU254,5,FESTIVOS_CO!A:A))</f>
        <v/>
      </c>
      <c r="AZ254" s="54" t="str">
        <f t="shared" ca="1" si="51"/>
        <v>NO PROCEDE</v>
      </c>
      <c r="BA254" s="55" t="str">
        <f>IF(AX254="","",WORKDAY(AX254,5,FESTIVOS_CO!A:A))</f>
        <v/>
      </c>
      <c r="BB254" s="39"/>
      <c r="BC254" s="40"/>
      <c r="BD254" s="40"/>
      <c r="BE254" s="56" t="str">
        <f t="shared" ca="1" si="52"/>
        <v>NO PROCEDE</v>
      </c>
      <c r="BF254" s="37"/>
      <c r="BG254" s="45"/>
      <c r="BH254" s="37"/>
      <c r="BI254" s="36"/>
      <c r="BJ254" s="37"/>
      <c r="BK254" s="36"/>
      <c r="BL254" s="36"/>
      <c r="BM254" s="53" t="str">
        <f>IF(BJ254="","",WORKDAY(BJ254,5,FESTIVOS_CO!A:A))</f>
        <v/>
      </c>
      <c r="BN254" s="57" t="str">
        <f t="shared" ca="1" si="48"/>
        <v>NO PROCEDE</v>
      </c>
      <c r="BO254" s="54" t="str">
        <f t="shared" ca="1" si="49"/>
        <v>NO PROCEDE AVISO</v>
      </c>
      <c r="BP254" s="37"/>
      <c r="BQ254" s="53" t="str">
        <f>IF(BP254="","",WORKDAY(BP254,5,FESTIVOS_CO!A:A))</f>
        <v/>
      </c>
      <c r="BR254" s="37"/>
      <c r="BS254" s="36" t="s">
        <v>99</v>
      </c>
      <c r="BT254" s="38" t="s">
        <v>228</v>
      </c>
      <c r="BU254" s="58">
        <f>VLOOKUP(BT254,Hoja2!$C:$D,2,0)</f>
        <v>10</v>
      </c>
      <c r="BV254" s="80">
        <f>IF(
AND(AO254="",BD254="",BQ254=""),
"EN PROCESO NOTIFICACION / COMUNICACION",
IF(
BT254="",
"NO APLICA",
IF(
BU254=60,
IF(AO254&lt;&gt;"",AO254,IF(BD254&lt;&gt;"",BD254,BQ254))+60,
WORKDAY(
IF(AO254&lt;&gt;"",AO254,IF(BD254&lt;&gt;"",BD254,BQ254)),
BU254,
FESTIVOS_CO!A:A
)
)
))</f>
        <v>46059</v>
      </c>
      <c r="BW254" s="44"/>
      <c r="BX254" s="53"/>
      <c r="BY254" s="45"/>
      <c r="BZ254" s="37"/>
      <c r="CA254" s="54" t="str">
        <f t="shared" si="50"/>
        <v>PENDIENTE EJECUTORIA</v>
      </c>
      <c r="CB254" s="59" t="str">
        <f t="shared" si="53"/>
        <v>NO APLICA</v>
      </c>
      <c r="CC254" s="36" t="s">
        <v>109</v>
      </c>
      <c r="CD254" s="40"/>
      <c r="CE254" s="46"/>
      <c r="CF254" s="40"/>
      <c r="CG254" s="40"/>
      <c r="CH254" s="40"/>
      <c r="CI254" s="36" t="s">
        <v>109</v>
      </c>
      <c r="CJ254" s="47"/>
      <c r="CK254" s="40"/>
      <c r="CL254" s="40"/>
      <c r="CM254" s="40"/>
      <c r="CN254" s="40"/>
    </row>
    <row r="255" spans="1:92" ht="30" hidden="1">
      <c r="A255" s="49" t="str">
        <f t="shared" ca="1" si="43"/>
        <v>PENDIENTE EJECUTORIA</v>
      </c>
      <c r="B255" s="58" t="s">
        <v>327</v>
      </c>
      <c r="C255" s="37">
        <v>46045</v>
      </c>
      <c r="D255" s="37"/>
      <c r="E255" s="49" t="str">
        <f t="shared" si="44"/>
        <v>NOTIFICACIÓN ELECTRÓNICA</v>
      </c>
      <c r="F255" s="141">
        <f t="shared" si="45"/>
        <v>46045</v>
      </c>
      <c r="G255" s="49">
        <f t="shared" si="46"/>
        <v>0</v>
      </c>
      <c r="H255" s="51" t="str">
        <f ca="1">IF(
L255="",
"",
IF(
NETWORKDAYS(L255,IF(M255&lt;&gt;"",M255,TODAY()),FESTIVOS_CO!A:A)&gt;2,
"VENCIDO",
IF(
NETWORKDAYS(L255,IF(M255&lt;&gt;"",M255,TODAY()),FESTIVOS_CO!A:A)=2,
"ALERTA",
"A TIEMPO"
)))</f>
        <v>A TIEMPO</v>
      </c>
      <c r="I255" s="62" t="s">
        <v>1304</v>
      </c>
      <c r="J255" s="36" t="s">
        <v>1314</v>
      </c>
      <c r="K255" s="118">
        <v>46043</v>
      </c>
      <c r="L255" s="50">
        <v>46045</v>
      </c>
      <c r="M255" s="37">
        <v>46045</v>
      </c>
      <c r="N255" s="52"/>
      <c r="O255" s="52"/>
      <c r="P255" s="36"/>
      <c r="Q255" s="36" t="s">
        <v>99</v>
      </c>
      <c r="R255" s="40"/>
      <c r="S255" s="36"/>
      <c r="T255" s="40"/>
      <c r="U255" s="62" t="s">
        <v>100</v>
      </c>
      <c r="V255" s="81" t="s">
        <v>1315</v>
      </c>
      <c r="W255" s="63">
        <v>45895</v>
      </c>
      <c r="X255" s="63"/>
      <c r="Y255" s="40">
        <v>900581703</v>
      </c>
      <c r="Z255" s="38" t="str">
        <f>IFERROR(VLOOKUP(Y255,DIRECTORIO!A:B,2,FALSE),"")</f>
        <v>NEOSTAR SEGURIDAD DE COLOMBIA LTDA</v>
      </c>
      <c r="AA255" s="40" t="s">
        <v>103</v>
      </c>
      <c r="AB255" s="40" t="s">
        <v>169</v>
      </c>
      <c r="AC255" s="119" t="s">
        <v>823</v>
      </c>
      <c r="AD255" s="102" t="s">
        <v>234</v>
      </c>
      <c r="AE255" s="40" t="s">
        <v>1316</v>
      </c>
      <c r="AF255" s="40" t="s">
        <v>108</v>
      </c>
      <c r="AG255" s="41" t="s">
        <v>109</v>
      </c>
      <c r="AH255" s="42"/>
      <c r="AI255" s="54" t="str">
        <f t="shared" ca="1" si="47"/>
        <v>NOTIFICACIÓN ELECTRÓNICA EFECTIVA</v>
      </c>
      <c r="AJ255" s="37" t="s">
        <v>99</v>
      </c>
      <c r="AK255" s="37">
        <v>46045</v>
      </c>
      <c r="AL255" s="37" t="s">
        <v>99</v>
      </c>
      <c r="AM255" s="53">
        <f>IF(AK255="","",WORKDAY(AK255,5,FESTIVOS_CO!A:A))</f>
        <v>46052</v>
      </c>
      <c r="AN255" s="37" t="s">
        <v>99</v>
      </c>
      <c r="AO255" s="37">
        <v>46045</v>
      </c>
      <c r="AP255" s="54" t="str">
        <f t="shared" ca="1" si="54"/>
        <v>NO PROCEDE CITACION</v>
      </c>
      <c r="AQ255" s="36"/>
      <c r="AR255" s="43"/>
      <c r="AS255" s="37"/>
      <c r="AT255" s="36"/>
      <c r="AU255" s="37"/>
      <c r="AV255" s="36"/>
      <c r="AW255" s="36"/>
      <c r="AX255" s="37"/>
      <c r="AY255" s="140" t="str">
        <f>IF(AU255="","",WORKDAY(AU255,5,FESTIVOS_CO!A:A))</f>
        <v/>
      </c>
      <c r="AZ255" s="54" t="str">
        <f t="shared" ca="1" si="51"/>
        <v>NO PROCEDE</v>
      </c>
      <c r="BA255" s="55" t="str">
        <f>IF(AX255="","",WORKDAY(AX255,5,FESTIVOS_CO!A:A))</f>
        <v/>
      </c>
      <c r="BB255" s="39"/>
      <c r="BC255" s="40"/>
      <c r="BD255" s="40"/>
      <c r="BE255" s="56" t="str">
        <f t="shared" ca="1" si="52"/>
        <v>NO PROCEDE</v>
      </c>
      <c r="BF255" s="37"/>
      <c r="BG255" s="45"/>
      <c r="BH255" s="37"/>
      <c r="BI255" s="36"/>
      <c r="BJ255" s="37"/>
      <c r="BK255" s="36"/>
      <c r="BL255" s="36"/>
      <c r="BM255" s="53" t="str">
        <f>IF(BJ255="","",WORKDAY(BJ255,5,FESTIVOS_CO!A:A))</f>
        <v/>
      </c>
      <c r="BN255" s="57" t="str">
        <f t="shared" ca="1" si="48"/>
        <v>NO PROCEDE</v>
      </c>
      <c r="BO255" s="54" t="str">
        <f t="shared" ca="1" si="49"/>
        <v>NO PROCEDE AVISO</v>
      </c>
      <c r="BP255" s="37"/>
      <c r="BQ255" s="53" t="str">
        <f>IF(BP255="","",WORKDAY(BP255,5,FESTIVOS_CO!A:A))</f>
        <v/>
      </c>
      <c r="BR255" s="37"/>
      <c r="BS255" s="36" t="s">
        <v>99</v>
      </c>
      <c r="BT255" s="38" t="s">
        <v>228</v>
      </c>
      <c r="BU255" s="58">
        <f>VLOOKUP(BT255,Hoja2!$C:$D,2,0)</f>
        <v>10</v>
      </c>
      <c r="BV255" s="80">
        <f>IF(
AND(AO255="",BD255="",BQ255=""),
"EN PROCESO NOTIFICACION / COMUNICACION",
IF(
BT255="",
"NO APLICA",
IF(
BU255=60,
IF(AO255&lt;&gt;"",AO255,IF(BD255&lt;&gt;"",BD255,BQ255))+60,
WORKDAY(
IF(AO255&lt;&gt;"",AO255,IF(BD255&lt;&gt;"",BD255,BQ255)),
BU255,
FESTIVOS_CO!A:A
)
)
))</f>
        <v>46059</v>
      </c>
      <c r="BW255" s="44"/>
      <c r="BX255" s="53"/>
      <c r="BY255" s="45"/>
      <c r="BZ255" s="37"/>
      <c r="CA255" s="54" t="str">
        <f t="shared" si="50"/>
        <v>PENDIENTE EJECUTORIA</v>
      </c>
      <c r="CB255" s="59" t="str">
        <f t="shared" si="53"/>
        <v>NO APLICA</v>
      </c>
      <c r="CC255" s="36" t="s">
        <v>109</v>
      </c>
      <c r="CD255" s="40"/>
      <c r="CE255" s="46"/>
      <c r="CF255" s="40"/>
      <c r="CG255" s="40"/>
      <c r="CH255" s="40"/>
      <c r="CI255" s="36" t="s">
        <v>109</v>
      </c>
      <c r="CJ255" s="47"/>
      <c r="CK255" s="40"/>
      <c r="CL255" s="40"/>
      <c r="CM255" s="40"/>
      <c r="CN255" s="40"/>
    </row>
    <row r="256" spans="1:92" ht="30" hidden="1">
      <c r="A256" s="49" t="str">
        <f t="shared" ca="1" si="43"/>
        <v>PENDIENTE EJECUTORIA</v>
      </c>
      <c r="B256" s="58" t="s">
        <v>327</v>
      </c>
      <c r="C256" s="37">
        <v>46045</v>
      </c>
      <c r="D256" s="37"/>
      <c r="E256" s="49" t="str">
        <f t="shared" si="44"/>
        <v>NOTIFICACIÓN ELECTRÓNICA</v>
      </c>
      <c r="F256" s="141">
        <f t="shared" si="45"/>
        <v>46045</v>
      </c>
      <c r="G256" s="49">
        <f t="shared" si="46"/>
        <v>0</v>
      </c>
      <c r="H256" s="51" t="str">
        <f ca="1">IF(
L256="",
"",
IF(
NETWORKDAYS(L256,IF(M256&lt;&gt;"",M256,TODAY()),FESTIVOS_CO!A:A)&gt;2,
"VENCIDO",
IF(
NETWORKDAYS(L256,IF(M256&lt;&gt;"",M256,TODAY()),FESTIVOS_CO!A:A)=2,
"ALERTA",
"A TIEMPO"
)))</f>
        <v>A TIEMPO</v>
      </c>
      <c r="I256" s="62" t="s">
        <v>1304</v>
      </c>
      <c r="J256" s="36" t="s">
        <v>1317</v>
      </c>
      <c r="K256" s="118">
        <v>46043</v>
      </c>
      <c r="L256" s="50">
        <v>46045</v>
      </c>
      <c r="M256" s="37">
        <v>46045</v>
      </c>
      <c r="N256" s="52"/>
      <c r="O256" s="52"/>
      <c r="P256" s="36"/>
      <c r="Q256" s="36" t="s">
        <v>99</v>
      </c>
      <c r="R256" s="40"/>
      <c r="S256" s="36"/>
      <c r="T256" s="40"/>
      <c r="U256" s="62" t="s">
        <v>100</v>
      </c>
      <c r="V256" s="81" t="s">
        <v>1318</v>
      </c>
      <c r="W256" s="63">
        <v>45895</v>
      </c>
      <c r="X256" s="63"/>
      <c r="Y256" s="40">
        <v>900581703</v>
      </c>
      <c r="Z256" s="38" t="str">
        <f>IFERROR(VLOOKUP(Y256,DIRECTORIO!A:B,2,FALSE),"")</f>
        <v>NEOSTAR SEGURIDAD DE COLOMBIA LTDA</v>
      </c>
      <c r="AA256" s="40" t="s">
        <v>103</v>
      </c>
      <c r="AB256" s="40" t="s">
        <v>169</v>
      </c>
      <c r="AC256" s="119" t="s">
        <v>823</v>
      </c>
      <c r="AD256" s="102" t="s">
        <v>234</v>
      </c>
      <c r="AE256" s="40" t="s">
        <v>1319</v>
      </c>
      <c r="AF256" s="40" t="s">
        <v>108</v>
      </c>
      <c r="AG256" s="41" t="s">
        <v>109</v>
      </c>
      <c r="AH256" s="42"/>
      <c r="AI256" s="54" t="str">
        <f t="shared" ca="1" si="47"/>
        <v>NOTIFICACIÓN ELECTRÓNICA EFECTIVA</v>
      </c>
      <c r="AJ256" s="37" t="s">
        <v>99</v>
      </c>
      <c r="AK256" s="37">
        <v>46045</v>
      </c>
      <c r="AL256" s="37" t="s">
        <v>99</v>
      </c>
      <c r="AM256" s="53">
        <f>IF(AK256="","",WORKDAY(AK256,5,FESTIVOS_CO!A:A))</f>
        <v>46052</v>
      </c>
      <c r="AN256" s="37" t="s">
        <v>99</v>
      </c>
      <c r="AO256" s="37">
        <v>46045</v>
      </c>
      <c r="AP256" s="54" t="str">
        <f t="shared" ca="1" si="54"/>
        <v>NO PROCEDE CITACION</v>
      </c>
      <c r="AQ256" s="36"/>
      <c r="AR256" s="43"/>
      <c r="AS256" s="37"/>
      <c r="AT256" s="36"/>
      <c r="AU256" s="37"/>
      <c r="AV256" s="36"/>
      <c r="AW256" s="36"/>
      <c r="AX256" s="37"/>
      <c r="AY256" s="140" t="str">
        <f>IF(AU256="","",WORKDAY(AU256,5,FESTIVOS_CO!A:A))</f>
        <v/>
      </c>
      <c r="AZ256" s="54" t="str">
        <f t="shared" ca="1" si="51"/>
        <v>NO PROCEDE</v>
      </c>
      <c r="BA256" s="55" t="str">
        <f>IF(AX256="","",WORKDAY(AX256,5,FESTIVOS_CO!A:A))</f>
        <v/>
      </c>
      <c r="BB256" s="39"/>
      <c r="BC256" s="40"/>
      <c r="BD256" s="40"/>
      <c r="BE256" s="56" t="str">
        <f t="shared" ca="1" si="52"/>
        <v>NO PROCEDE</v>
      </c>
      <c r="BF256" s="37"/>
      <c r="BG256" s="45"/>
      <c r="BH256" s="37"/>
      <c r="BI256" s="36"/>
      <c r="BJ256" s="37"/>
      <c r="BK256" s="36"/>
      <c r="BL256" s="36"/>
      <c r="BM256" s="53" t="str">
        <f>IF(BJ256="","",WORKDAY(BJ256,5,FESTIVOS_CO!A:A))</f>
        <v/>
      </c>
      <c r="BN256" s="57" t="str">
        <f t="shared" ca="1" si="48"/>
        <v>NO PROCEDE</v>
      </c>
      <c r="BO256" s="54" t="str">
        <f t="shared" ca="1" si="49"/>
        <v>NO PROCEDE AVISO</v>
      </c>
      <c r="BP256" s="37"/>
      <c r="BQ256" s="53" t="str">
        <f>IF(BP256="","",WORKDAY(BP256,5,FESTIVOS_CO!A:A))</f>
        <v/>
      </c>
      <c r="BR256" s="37"/>
      <c r="BS256" s="36" t="s">
        <v>99</v>
      </c>
      <c r="BT256" s="38" t="s">
        <v>228</v>
      </c>
      <c r="BU256" s="58">
        <f>VLOOKUP(BT256,Hoja2!$C:$D,2,0)</f>
        <v>10</v>
      </c>
      <c r="BV256" s="80">
        <f>IF(
AND(AO256="",BD256="",BQ256=""),
"EN PROCESO NOTIFICACION / COMUNICACION",
IF(
BT256="",
"NO APLICA",
IF(
BU256=60,
IF(AO256&lt;&gt;"",AO256,IF(BD256&lt;&gt;"",BD256,BQ256))+60,
WORKDAY(
IF(AO256&lt;&gt;"",AO256,IF(BD256&lt;&gt;"",BD256,BQ256)),
BU256,
FESTIVOS_CO!A:A
)
)
))</f>
        <v>46059</v>
      </c>
      <c r="BW256" s="44"/>
      <c r="BX256" s="53"/>
      <c r="BY256" s="45"/>
      <c r="BZ256" s="37"/>
      <c r="CA256" s="54" t="str">
        <f t="shared" si="50"/>
        <v>PENDIENTE EJECUTORIA</v>
      </c>
      <c r="CB256" s="59" t="str">
        <f t="shared" si="53"/>
        <v>NO APLICA</v>
      </c>
      <c r="CC256" s="36" t="s">
        <v>109</v>
      </c>
      <c r="CD256" s="40"/>
      <c r="CE256" s="46"/>
      <c r="CF256" s="40"/>
      <c r="CG256" s="40"/>
      <c r="CH256" s="40"/>
      <c r="CI256" s="36" t="s">
        <v>109</v>
      </c>
      <c r="CJ256" s="47"/>
      <c r="CK256" s="40"/>
      <c r="CL256" s="40"/>
      <c r="CM256" s="40"/>
      <c r="CN256" s="40"/>
    </row>
    <row r="257" spans="1:92" ht="30" hidden="1">
      <c r="A257" s="49" t="str">
        <f t="shared" ca="1" si="43"/>
        <v>PENDIENTE EJECUTORIA</v>
      </c>
      <c r="B257" s="58" t="s">
        <v>327</v>
      </c>
      <c r="C257" s="37">
        <v>46045</v>
      </c>
      <c r="D257" s="37"/>
      <c r="E257" s="49" t="str">
        <f t="shared" si="44"/>
        <v>NOTIFICACIÓN ELECTRÓNICA</v>
      </c>
      <c r="F257" s="141">
        <f t="shared" si="45"/>
        <v>46045</v>
      </c>
      <c r="G257" s="49">
        <f t="shared" si="46"/>
        <v>0</v>
      </c>
      <c r="H257" s="51" t="str">
        <f ca="1">IF(
L257="",
"",
IF(
NETWORKDAYS(L257,IF(M257&lt;&gt;"",M257,TODAY()),FESTIVOS_CO!A:A)&gt;2,
"VENCIDO",
IF(
NETWORKDAYS(L257,IF(M257&lt;&gt;"",M257,TODAY()),FESTIVOS_CO!A:A)=2,
"ALERTA",
"A TIEMPO"
)))</f>
        <v>A TIEMPO</v>
      </c>
      <c r="I257" s="62" t="s">
        <v>1304</v>
      </c>
      <c r="J257" s="36" t="s">
        <v>1320</v>
      </c>
      <c r="K257" s="118">
        <v>46043</v>
      </c>
      <c r="L257" s="50">
        <v>46045</v>
      </c>
      <c r="M257" s="37">
        <v>46045</v>
      </c>
      <c r="N257" s="52"/>
      <c r="O257" s="52"/>
      <c r="P257" s="36"/>
      <c r="Q257" s="36" t="s">
        <v>99</v>
      </c>
      <c r="R257" s="40"/>
      <c r="S257" s="36"/>
      <c r="T257" s="40"/>
      <c r="U257" s="62" t="s">
        <v>100</v>
      </c>
      <c r="V257" s="81" t="s">
        <v>1321</v>
      </c>
      <c r="W257" s="63">
        <v>45895</v>
      </c>
      <c r="X257" s="63"/>
      <c r="Y257" s="40">
        <v>900581703</v>
      </c>
      <c r="Z257" s="38" t="str">
        <f>IFERROR(VLOOKUP(Y257,DIRECTORIO!A:B,2,FALSE),"")</f>
        <v>NEOSTAR SEGURIDAD DE COLOMBIA LTDA</v>
      </c>
      <c r="AA257" s="40" t="s">
        <v>103</v>
      </c>
      <c r="AB257" s="40" t="s">
        <v>169</v>
      </c>
      <c r="AC257" s="119" t="s">
        <v>823</v>
      </c>
      <c r="AD257" s="102" t="s">
        <v>234</v>
      </c>
      <c r="AE257" s="40" t="s">
        <v>1322</v>
      </c>
      <c r="AF257" s="40" t="s">
        <v>108</v>
      </c>
      <c r="AG257" s="41" t="s">
        <v>109</v>
      </c>
      <c r="AH257" s="42"/>
      <c r="AI257" s="54" t="str">
        <f t="shared" ca="1" si="47"/>
        <v>NOTIFICACIÓN ELECTRÓNICA EFECTIVA</v>
      </c>
      <c r="AJ257" s="37" t="s">
        <v>99</v>
      </c>
      <c r="AK257" s="37">
        <v>46045</v>
      </c>
      <c r="AL257" s="37" t="s">
        <v>99</v>
      </c>
      <c r="AM257" s="53">
        <f>IF(AK257="","",WORKDAY(AK257,5,FESTIVOS_CO!A:A))</f>
        <v>46052</v>
      </c>
      <c r="AN257" s="37" t="s">
        <v>99</v>
      </c>
      <c r="AO257" s="37">
        <v>46045</v>
      </c>
      <c r="AP257" s="54" t="str">
        <f t="shared" ca="1" si="54"/>
        <v>NO PROCEDE CITACION</v>
      </c>
      <c r="AQ257" s="36"/>
      <c r="AR257" s="43"/>
      <c r="AS257" s="37"/>
      <c r="AT257" s="36"/>
      <c r="AU257" s="37"/>
      <c r="AV257" s="36"/>
      <c r="AW257" s="36"/>
      <c r="AX257" s="37"/>
      <c r="AY257" s="140" t="str">
        <f>IF(AU257="","",WORKDAY(AU257,5,FESTIVOS_CO!A:A))</f>
        <v/>
      </c>
      <c r="AZ257" s="54" t="str">
        <f t="shared" ca="1" si="51"/>
        <v>NO PROCEDE</v>
      </c>
      <c r="BA257" s="55" t="str">
        <f>IF(AX257="","",WORKDAY(AX257,5,FESTIVOS_CO!A:A))</f>
        <v/>
      </c>
      <c r="BB257" s="39"/>
      <c r="BC257" s="40"/>
      <c r="BD257" s="40"/>
      <c r="BE257" s="56" t="str">
        <f t="shared" ca="1" si="52"/>
        <v>NO PROCEDE</v>
      </c>
      <c r="BF257" s="37"/>
      <c r="BG257" s="45"/>
      <c r="BH257" s="37"/>
      <c r="BI257" s="36"/>
      <c r="BJ257" s="37"/>
      <c r="BK257" s="36"/>
      <c r="BL257" s="36"/>
      <c r="BM257" s="53" t="str">
        <f>IF(BJ257="","",WORKDAY(BJ257,5,FESTIVOS_CO!A:A))</f>
        <v/>
      </c>
      <c r="BN257" s="57" t="str">
        <f t="shared" ca="1" si="48"/>
        <v>NO PROCEDE</v>
      </c>
      <c r="BO257" s="54" t="str">
        <f t="shared" ca="1" si="49"/>
        <v>NO PROCEDE AVISO</v>
      </c>
      <c r="BP257" s="37"/>
      <c r="BQ257" s="53" t="str">
        <f>IF(BP257="","",WORKDAY(BP257,5,FESTIVOS_CO!A:A))</f>
        <v/>
      </c>
      <c r="BR257" s="37"/>
      <c r="BS257" s="36" t="s">
        <v>99</v>
      </c>
      <c r="BT257" s="38" t="s">
        <v>228</v>
      </c>
      <c r="BU257" s="58">
        <f>VLOOKUP(BT257,Hoja2!$C:$D,2,0)</f>
        <v>10</v>
      </c>
      <c r="BV257" s="80">
        <f>IF(
AND(AO257="",BD257="",BQ257=""),
"EN PROCESO NOTIFICACION / COMUNICACION",
IF(
BT257="",
"NO APLICA",
IF(
BU257=60,
IF(AO257&lt;&gt;"",AO257,IF(BD257&lt;&gt;"",BD257,BQ257))+60,
WORKDAY(
IF(AO257&lt;&gt;"",AO257,IF(BD257&lt;&gt;"",BD257,BQ257)),
BU257,
FESTIVOS_CO!A:A
)
)
))</f>
        <v>46059</v>
      </c>
      <c r="BW257" s="44"/>
      <c r="BX257" s="53"/>
      <c r="BY257" s="45"/>
      <c r="BZ257" s="37"/>
      <c r="CA257" s="54" t="str">
        <f t="shared" si="50"/>
        <v>PENDIENTE EJECUTORIA</v>
      </c>
      <c r="CB257" s="59" t="str">
        <f t="shared" si="53"/>
        <v>NO APLICA</v>
      </c>
      <c r="CC257" s="36" t="s">
        <v>109</v>
      </c>
      <c r="CD257" s="40"/>
      <c r="CE257" s="46"/>
      <c r="CF257" s="40"/>
      <c r="CG257" s="40"/>
      <c r="CH257" s="40"/>
      <c r="CI257" s="36" t="s">
        <v>109</v>
      </c>
      <c r="CJ257" s="47"/>
      <c r="CK257" s="40"/>
      <c r="CL257" s="40"/>
      <c r="CM257" s="40"/>
      <c r="CN257" s="40"/>
    </row>
    <row r="258" spans="1:92" ht="28.5" hidden="1">
      <c r="A258" s="49" t="str">
        <f t="shared" ref="A258:A321" ca="1" si="55">IF(
AND(Q258="NO",S258&lt;&gt;"SI"),
"TERMINADO PRODUCTO NO CONFORME",
IF(
AND(
COUNTBLANK(AJ258:AO258)=COLUMNS(AJ258:AO258),
COUNTBLANK(AQ258:AY258)=COLUMNS(AQ258:AY258),
COUNTBLANK(BC258:BD258)=COLUMNS(BC258:BD258),
COUNTBLANK(BF258:BM258)=COLUMNS(BF258:BM258),
COUNTBLANK(BP258:BR258)=COLUMNS(BP258:BR258)
),
"SIN GESTIÓN",
IF(
AND(BC258&lt;&gt;"",BD258&lt;&gt;"",AO258="",AX258="",BQ258=""),
"NOTIFICADO POR CONDUCTA CONCLUYENTE",
IF(
AI258="NOTIFICACIÓN ELECTRÓNICA EFECTIVA",
CA258,
IF(
OR(
AI258="NO PROCEDE NOTIFICACIÓN ELECTRÓNICA",
AI258="REALIZAR CITACIÓN",
AI258="NOTIFICACIÓN ELECTRÓNICA NO EFECTIVA"
),
IF(
AZ258="HACER AVISO",
IF(
OR(
BN258="NOTIFICACIÓN POR AVISO TERMINADA",
BN258="NOTIFICACIÓN PERSONAL COMPLETA"
),
CA258,
BN258
),
AZ258
),
AI258
)
)
)
))</f>
        <v>PENDIENTE EJECUTORIA</v>
      </c>
      <c r="B258" s="58" t="s">
        <v>196</v>
      </c>
      <c r="C258" s="37"/>
      <c r="D258" s="37"/>
      <c r="E258" s="49" t="str">
        <f t="shared" ref="E258:E321" si="56">IF(AN258="SI",
"NOTIFICACIÓN ELECTRÓNICA",
IF(AND(BC258&lt;&gt;"",BD258&lt;&gt;""),
"NOTIFICACIÓN PERSONAL",
IF(BL258="SI",
"NOTIFICACIÓN POR AVISO",
"PENDIENTE NOTIFICACIÓN"
)))</f>
        <v>NOTIFICACIÓN ELECTRÓNICA</v>
      </c>
      <c r="F258" s="141">
        <f t="shared" ref="F258:F321" si="57">IF(
AND(AN258&lt;&gt;"SI",AW258&lt;&gt;"SI",BL258&lt;&gt;"SI",BC258="",BD258=""),
"PENDIENTE NOTIFICACIÓN",
IF(AN258="SI",
AO258,
IF(AW258="SI",
AX258,
IF(AND(BC258&lt;&gt;"",BD258&lt;&gt;""),
BD258,
IF(BL258="SI",
BQ258,
"PENDIENTE NOTIFICACIÓN"
)))))</f>
        <v>46048</v>
      </c>
      <c r="G258" s="49" t="str">
        <f t="shared" ref="G258:G321" si="58">IF(
OR(
C258="",
F258="PENDIENTE NOTIFICACIÓN",
NOT(ISNUMBER(C258)),
NOT(ISNUMBER(F258)),
F258&lt;C258
),
"",
F258-C258
)</f>
        <v/>
      </c>
      <c r="H258" s="51" t="str">
        <f ca="1">IF(
L258="",
"",
IF(
NETWORKDAYS(L258,IF(M258&lt;&gt;"",M258,TODAY()),FESTIVOS_CO!A:A)&gt;2,
"VENCIDO",
IF(
NETWORKDAYS(L258,IF(M258&lt;&gt;"",M258,TODAY()),FESTIVOS_CO!A:A)=2,
"ALERTA",
"A TIEMPO"
)))</f>
        <v>A TIEMPO</v>
      </c>
      <c r="I258" s="40" t="s">
        <v>722</v>
      </c>
      <c r="J258" s="36" t="s">
        <v>1323</v>
      </c>
      <c r="K258" s="118">
        <v>46043</v>
      </c>
      <c r="L258" s="50">
        <v>46045</v>
      </c>
      <c r="M258" s="37">
        <v>46045</v>
      </c>
      <c r="N258" s="52"/>
      <c r="O258" s="52"/>
      <c r="P258" s="36"/>
      <c r="Q258" s="36" t="s">
        <v>99</v>
      </c>
      <c r="R258" s="40"/>
      <c r="S258" s="36"/>
      <c r="T258" s="40"/>
      <c r="U258" s="62" t="s">
        <v>100</v>
      </c>
      <c r="V258" s="81" t="s">
        <v>1324</v>
      </c>
      <c r="W258" s="63">
        <v>45909</v>
      </c>
      <c r="X258" s="63"/>
      <c r="Y258" s="40">
        <v>900581703</v>
      </c>
      <c r="Z258" s="38" t="str">
        <f>IFERROR(VLOOKUP(Y258,DIRECTORIO!A:B,2,FALSE),"")</f>
        <v>NEOSTAR SEGURIDAD DE COLOMBIA LTDA</v>
      </c>
      <c r="AA258" s="98" t="s">
        <v>1325</v>
      </c>
      <c r="AB258" s="40" t="s">
        <v>268</v>
      </c>
      <c r="AC258" s="110" t="s">
        <v>861</v>
      </c>
      <c r="AD258" s="102" t="s">
        <v>234</v>
      </c>
      <c r="AE258" s="40" t="s">
        <v>1326</v>
      </c>
      <c r="AF258" s="40" t="s">
        <v>108</v>
      </c>
      <c r="AG258" s="41" t="s">
        <v>109</v>
      </c>
      <c r="AH258" s="42"/>
      <c r="AI258" s="54" t="str">
        <f t="shared" ref="AI258:AI321" ca="1" si="59">IF(AL258="NO",
"REALIZAR CITACIÓN",
IF(AND(AJ258="SI",AL258&lt;&gt;"SI",AL258&lt;&gt;"NO"),
"PENDIENTE ENTREGA NOTIFICACIÓN ELECTRÓNICA",
IF(AND(AJ258="SI",AL258="SI",AN258="SI"),
"NOTIFICACIÓN ELECTRÓNICA EFECTIVA",
IF(AND(AJ258="",AK258="",AL258="",AM258="",AN258="",AO258=""),
"PENDIENTE NOTIFICACIÓN ELECTRÓNICA",
IF(AJ258="NO",
"NO PROCEDE NOTIFICACIÓN ELECTRÓNICA",
IF(AND(AJ258="SI",F258=""),
"PENDIENTE ENVÍO NOTIFICACIÓN ELECTRÓNICA",
IF(AND(AJ258="SI",TODAY()-F258&lt;=5),
"EN ESPERA DE NOTIFICACIÓN ELECTRÓNICA (5 DÍAS)",
"NOTIFICACIÓN ELECTRÓNICA NO EFECTIVA"
)))))))</f>
        <v>NOTIFICACIÓN ELECTRÓNICA EFECTIVA</v>
      </c>
      <c r="AJ258" s="37" t="s">
        <v>99</v>
      </c>
      <c r="AK258" s="37">
        <v>46048</v>
      </c>
      <c r="AL258" s="37" t="s">
        <v>99</v>
      </c>
      <c r="AM258" s="53">
        <f>IF(AK258="","",WORKDAY(AK258,5,FESTIVOS_CO!A:A))</f>
        <v>46055</v>
      </c>
      <c r="AN258" s="37" t="s">
        <v>99</v>
      </c>
      <c r="AO258" s="37">
        <v>46048</v>
      </c>
      <c r="AP258" s="54" t="str">
        <f t="shared" ca="1" si="54"/>
        <v>NO PROCEDE CITACION</v>
      </c>
      <c r="AQ258" s="36"/>
      <c r="AR258" s="43"/>
      <c r="AS258" s="37"/>
      <c r="AT258" s="36"/>
      <c r="AU258" s="37"/>
      <c r="AV258" s="36"/>
      <c r="AW258" s="36"/>
      <c r="AX258" s="37"/>
      <c r="AY258" s="140" t="str">
        <f>IF(AU258="","",WORKDAY(AU258,5,FESTIVOS_CO!A:A))</f>
        <v/>
      </c>
      <c r="AZ258" s="54" t="str">
        <f t="shared" ca="1" si="51"/>
        <v>NO PROCEDE</v>
      </c>
      <c r="BA258" s="55" t="str">
        <f>IF(AX258="","",WORKDAY(AX258,5,FESTIVOS_CO!A:A))</f>
        <v/>
      </c>
      <c r="BB258" s="39"/>
      <c r="BC258" s="40"/>
      <c r="BD258" s="40"/>
      <c r="BE258" s="56" t="str">
        <f t="shared" ca="1" si="52"/>
        <v>NO PROCEDE</v>
      </c>
      <c r="BF258" s="37"/>
      <c r="BG258" s="45"/>
      <c r="BH258" s="37"/>
      <c r="BI258" s="36"/>
      <c r="BJ258" s="37"/>
      <c r="BK258" s="36"/>
      <c r="BL258" s="36"/>
      <c r="BM258" s="53" t="str">
        <f>IF(BJ258="","",WORKDAY(BJ258,5,FESTIVOS_CO!A:A))</f>
        <v/>
      </c>
      <c r="BN258" s="57" t="str">
        <f t="shared" ref="BN258:BN321" ca="1" si="60">IF(
AND(AZ258="CITACIÓN COMPLETA EN ESPERA DE NOTIFICACION PERSONAL",BB258="NO"),
"PENDIENTE HACER AVISO",
IF(AND(BC258&lt;&gt;"",BD258&lt;&gt;""),
"NOTIFICACIÓN PERSONAL COMPLETA",
IF(BR258="SI",
"NOTIFICACIÓN POR AVISO TERMINADA",
IF(BE258="NO PROCEDE",
"NO PROCEDE",
IF(BF258="",
"PENDIENTE HACER AVISO",
IF(BG258="",
"PENDIENTE REVISIÓN AVISO",
IF(BH258="",
"PENDIENTE FIRMA AVISO",
IF(BI258="",
"PENDIENTE RADICAR AVISO",
IF(BL258="",
"EN TRÁMITE DE ENTREGA AVISO",
IF(BL258="NO",
"PUBLICAR AVISO CARTELERA",
IF(BL258="SI",
"VERIFICAR SI PROCEDE RECURSO",
IF(BE258="HACER AVISO",
"HACER AVISO",
"NO APLICA"
))))))))))))</f>
        <v>NO PROCEDE</v>
      </c>
      <c r="BO258" s="54" t="str">
        <f t="shared" ref="BO258:BO320" ca="1" si="61">IF(BN258="NOTIFICACIÓN PERSONAL COMPLETA",
"NO PROCEDE AVISO",
IF(BR258="SI",
"NOTIFICACION POR AVISO TERMINADA",
IF(BE258="NO PROCEDE",
"NO PROCEDE AVISO",
IF(BN258="VERIFICAR SI PROCEDE RECURSO",
"NOTIFICACIÓN POR AVISO COMPLETA",
"EN TRÁMITE NOTIF. POR AVISO"
))))</f>
        <v>NO PROCEDE AVISO</v>
      </c>
      <c r="BP258" s="37"/>
      <c r="BQ258" s="53" t="str">
        <f>IF(BP258="","",WORKDAY(BP258,5,FESTIVOS_CO!A:A))</f>
        <v/>
      </c>
      <c r="BR258" s="37"/>
      <c r="BS258" s="36" t="s">
        <v>99</v>
      </c>
      <c r="BT258" s="38" t="s">
        <v>228</v>
      </c>
      <c r="BU258" s="58">
        <f>VLOOKUP(BT258,Hoja2!$C:$D,2,0)</f>
        <v>10</v>
      </c>
      <c r="BV258" s="80">
        <f>IF(
AND(AO258="",BD258="",BQ258=""),
"EN PROCESO NOTIFICACION / COMUNICACION",
IF(
BT258="",
"NO APLICA",
IF(
BU258=60,
IF(AO258&lt;&gt;"",AO258,IF(BD258&lt;&gt;"",BD258,BQ258))+60,
WORKDAY(
IF(AO258&lt;&gt;"",AO258,IF(BD258&lt;&gt;"",BD258,BQ258)),
BU258,
FESTIVOS_CO!A:A
)
)
))</f>
        <v>46062</v>
      </c>
      <c r="BW258" s="44"/>
      <c r="BX258" s="53"/>
      <c r="BY258" s="45"/>
      <c r="BZ258" s="37"/>
      <c r="CA258" s="54" t="str">
        <f t="shared" ref="CA258:CA320" si="62">IF(BW258&lt;&gt;"SI",
"PENDIENTE EJECUTORIA",
IF(AND(BX258="",BY258="",BZ258=""),
"PENDIENTE HACER EJECUTORIA",
IF(AND(BX258&lt;&gt;"",BY258="",BZ258=""),
"PENDIENTE REVISION EJECUTORIA",
IF(AND(BX258&lt;&gt;"",BY258&lt;&gt;"",BZ258=""),
"PENDIENTE FIRMA EJECUTORIA",
"PROCESO EJECUTORIA TERMINADO"
))))</f>
        <v>PENDIENTE EJECUTORIA</v>
      </c>
      <c r="CB258" s="59" t="str">
        <f t="shared" si="53"/>
        <v/>
      </c>
      <c r="CC258" s="36"/>
      <c r="CD258" s="40"/>
      <c r="CE258" s="46"/>
      <c r="CF258" s="40"/>
      <c r="CG258" s="40"/>
      <c r="CH258" s="40"/>
      <c r="CI258" s="36"/>
      <c r="CJ258" s="47"/>
      <c r="CK258" s="40"/>
      <c r="CL258" s="40"/>
      <c r="CM258" s="40"/>
      <c r="CN258" s="40"/>
    </row>
    <row r="259" spans="1:92" ht="28.5" hidden="1">
      <c r="A259" s="49" t="str">
        <f t="shared" ca="1" si="55"/>
        <v>PENDIENTE EJECUTORIA</v>
      </c>
      <c r="B259" s="58" t="s">
        <v>196</v>
      </c>
      <c r="C259" s="37"/>
      <c r="D259" s="37"/>
      <c r="E259" s="49" t="str">
        <f t="shared" si="56"/>
        <v>NOTIFICACIÓN ELECTRÓNICA</v>
      </c>
      <c r="F259" s="141">
        <f t="shared" si="57"/>
        <v>46048</v>
      </c>
      <c r="G259" s="49" t="str">
        <f t="shared" si="58"/>
        <v/>
      </c>
      <c r="H259" s="51" t="str">
        <f ca="1">IF(
L259="",
"",
IF(
NETWORKDAYS(L259,IF(M259&lt;&gt;"",M259,TODAY()),FESTIVOS_CO!A:A)&gt;2,
"VENCIDO",
IF(
NETWORKDAYS(L259,IF(M259&lt;&gt;"",M259,TODAY()),FESTIVOS_CO!A:A)=2,
"ALERTA",
"A TIEMPO"
)))</f>
        <v>A TIEMPO</v>
      </c>
      <c r="I259" s="40" t="s">
        <v>722</v>
      </c>
      <c r="J259" s="36" t="s">
        <v>1327</v>
      </c>
      <c r="K259" s="118">
        <v>46043</v>
      </c>
      <c r="L259" s="50">
        <v>46045</v>
      </c>
      <c r="M259" s="37">
        <v>46045</v>
      </c>
      <c r="N259" s="52"/>
      <c r="O259" s="52"/>
      <c r="P259" s="36"/>
      <c r="Q259" s="36" t="s">
        <v>99</v>
      </c>
      <c r="R259" s="40"/>
      <c r="S259" s="36"/>
      <c r="T259" s="40"/>
      <c r="U259" s="62" t="s">
        <v>100</v>
      </c>
      <c r="V259" s="81" t="s">
        <v>1328</v>
      </c>
      <c r="W259" s="63">
        <v>45909</v>
      </c>
      <c r="X259" s="63"/>
      <c r="Y259" s="40">
        <v>900581703</v>
      </c>
      <c r="Z259" s="38" t="str">
        <f>IFERROR(VLOOKUP(Y259,DIRECTORIO!A:B,2,FALSE),"")</f>
        <v>NEOSTAR SEGURIDAD DE COLOMBIA LTDA</v>
      </c>
      <c r="AA259" s="98" t="s">
        <v>1325</v>
      </c>
      <c r="AB259" s="40" t="s">
        <v>268</v>
      </c>
      <c r="AC259" s="110" t="s">
        <v>861</v>
      </c>
      <c r="AD259" s="102" t="s">
        <v>234</v>
      </c>
      <c r="AE259" s="40" t="s">
        <v>1329</v>
      </c>
      <c r="AF259" s="40" t="s">
        <v>108</v>
      </c>
      <c r="AG259" s="41" t="s">
        <v>109</v>
      </c>
      <c r="AH259" s="42"/>
      <c r="AI259" s="54" t="str">
        <f t="shared" ca="1" si="59"/>
        <v>NOTIFICACIÓN ELECTRÓNICA EFECTIVA</v>
      </c>
      <c r="AJ259" s="37" t="s">
        <v>99</v>
      </c>
      <c r="AK259" s="37">
        <v>46048</v>
      </c>
      <c r="AL259" s="37" t="s">
        <v>99</v>
      </c>
      <c r="AM259" s="53">
        <f>IF(AK259="","",WORKDAY(AK259,5,FESTIVOS_CO!A:A))</f>
        <v>46055</v>
      </c>
      <c r="AN259" s="37" t="s">
        <v>99</v>
      </c>
      <c r="AO259" s="37">
        <v>46048</v>
      </c>
      <c r="AP259" s="54" t="str">
        <f t="shared" ca="1" si="54"/>
        <v>NO PROCEDE CITACION</v>
      </c>
      <c r="AQ259" s="36"/>
      <c r="AR259" s="43"/>
      <c r="AS259" s="37"/>
      <c r="AT259" s="36"/>
      <c r="AU259" s="37"/>
      <c r="AV259" s="36"/>
      <c r="AW259" s="36"/>
      <c r="AX259" s="37"/>
      <c r="AY259" s="140" t="str">
        <f>IF(AU259="","",WORKDAY(AU259,5,FESTIVOS_CO!A:A))</f>
        <v/>
      </c>
      <c r="AZ259" s="54" t="str">
        <f t="shared" ca="1" si="51"/>
        <v>NO PROCEDE</v>
      </c>
      <c r="BA259" s="55" t="str">
        <f>IF(AX259="","",WORKDAY(AX259,5,FESTIVOS_CO!A:A))</f>
        <v/>
      </c>
      <c r="BB259" s="39"/>
      <c r="BC259" s="40"/>
      <c r="BD259" s="40"/>
      <c r="BE259" s="56" t="str">
        <f t="shared" ca="1" si="52"/>
        <v>NO PROCEDE</v>
      </c>
      <c r="BF259" s="37"/>
      <c r="BG259" s="45"/>
      <c r="BH259" s="37"/>
      <c r="BI259" s="36"/>
      <c r="BJ259" s="37"/>
      <c r="BK259" s="36"/>
      <c r="BL259" s="36"/>
      <c r="BM259" s="53" t="str">
        <f>IF(BJ259="","",WORKDAY(BJ259,5,FESTIVOS_CO!A:A))</f>
        <v/>
      </c>
      <c r="BN259" s="57" t="str">
        <f t="shared" ca="1" si="60"/>
        <v>NO PROCEDE</v>
      </c>
      <c r="BO259" s="54" t="str">
        <f t="shared" ca="1" si="61"/>
        <v>NO PROCEDE AVISO</v>
      </c>
      <c r="BP259" s="37"/>
      <c r="BQ259" s="53" t="str">
        <f>IF(BP259="","",WORKDAY(BP259,5,FESTIVOS_CO!A:A))</f>
        <v/>
      </c>
      <c r="BR259" s="37"/>
      <c r="BS259" s="36" t="s">
        <v>99</v>
      </c>
      <c r="BT259" s="38" t="s">
        <v>228</v>
      </c>
      <c r="BU259" s="58">
        <f>VLOOKUP(BT259,Hoja2!$C:$D,2,0)</f>
        <v>10</v>
      </c>
      <c r="BV259" s="80">
        <f>IF(
AND(AO259="",BD259="",BQ259=""),
"EN PROCESO NOTIFICACION / COMUNICACION",
IF(
BT259="",
"NO APLICA",
IF(
BU259=60,
IF(AO259&lt;&gt;"",AO259,IF(BD259&lt;&gt;"",BD259,BQ259))+60,
WORKDAY(
IF(AO259&lt;&gt;"",AO259,IF(BD259&lt;&gt;"",BD259,BQ259)),
BU259,
FESTIVOS_CO!A:A
)
)
))</f>
        <v>46062</v>
      </c>
      <c r="BW259" s="44"/>
      <c r="BX259" s="53"/>
      <c r="BY259" s="45"/>
      <c r="BZ259" s="37"/>
      <c r="CA259" s="54" t="str">
        <f t="shared" si="62"/>
        <v>PENDIENTE EJECUTORIA</v>
      </c>
      <c r="CB259" s="59" t="str">
        <f t="shared" si="53"/>
        <v/>
      </c>
      <c r="CC259" s="36"/>
      <c r="CD259" s="40"/>
      <c r="CE259" s="46"/>
      <c r="CF259" s="40"/>
      <c r="CG259" s="40"/>
      <c r="CH259" s="40"/>
      <c r="CI259" s="36"/>
      <c r="CJ259" s="47"/>
      <c r="CK259" s="40"/>
      <c r="CL259" s="40"/>
      <c r="CM259" s="40"/>
      <c r="CN259" s="40"/>
    </row>
    <row r="260" spans="1:92" ht="28.5" hidden="1">
      <c r="A260" s="49" t="str">
        <f t="shared" ca="1" si="55"/>
        <v>PENDIENTE EJECUTORIA</v>
      </c>
      <c r="B260" s="58" t="s">
        <v>196</v>
      </c>
      <c r="C260" s="37"/>
      <c r="D260" s="37"/>
      <c r="E260" s="49" t="str">
        <f t="shared" si="56"/>
        <v>NOTIFICACIÓN ELECTRÓNICA</v>
      </c>
      <c r="F260" s="141">
        <f t="shared" si="57"/>
        <v>46048</v>
      </c>
      <c r="G260" s="49" t="str">
        <f t="shared" si="58"/>
        <v/>
      </c>
      <c r="H260" s="51" t="str">
        <f ca="1">IF(
L260="",
"",
IF(
NETWORKDAYS(L260,IF(M260&lt;&gt;"",M260,TODAY()),FESTIVOS_CO!A:A)&gt;2,
"VENCIDO",
IF(
NETWORKDAYS(L260,IF(M260&lt;&gt;"",M260,TODAY()),FESTIVOS_CO!A:A)=2,
"ALERTA",
"A TIEMPO"
)))</f>
        <v>A TIEMPO</v>
      </c>
      <c r="I260" s="40" t="s">
        <v>722</v>
      </c>
      <c r="J260" s="36" t="s">
        <v>1330</v>
      </c>
      <c r="K260" s="118">
        <v>46043</v>
      </c>
      <c r="L260" s="50">
        <v>46045</v>
      </c>
      <c r="M260" s="37">
        <v>46045</v>
      </c>
      <c r="N260" s="52"/>
      <c r="O260" s="52"/>
      <c r="P260" s="36"/>
      <c r="Q260" s="36" t="s">
        <v>99</v>
      </c>
      <c r="R260" s="40"/>
      <c r="S260" s="36"/>
      <c r="T260" s="40"/>
      <c r="U260" s="62" t="s">
        <v>100</v>
      </c>
      <c r="V260" s="81" t="s">
        <v>1331</v>
      </c>
      <c r="W260" s="63">
        <v>45909</v>
      </c>
      <c r="X260" s="63"/>
      <c r="Y260" s="40">
        <v>900581703</v>
      </c>
      <c r="Z260" s="38" t="str">
        <f>IFERROR(VLOOKUP(Y260,DIRECTORIO!A:B,2,FALSE),"")</f>
        <v>NEOSTAR SEGURIDAD DE COLOMBIA LTDA</v>
      </c>
      <c r="AA260" s="98" t="s">
        <v>1325</v>
      </c>
      <c r="AB260" s="40" t="s">
        <v>268</v>
      </c>
      <c r="AC260" s="110" t="s">
        <v>861</v>
      </c>
      <c r="AD260" s="102" t="s">
        <v>234</v>
      </c>
      <c r="AE260" s="40" t="s">
        <v>1332</v>
      </c>
      <c r="AF260" s="40" t="s">
        <v>108</v>
      </c>
      <c r="AG260" s="41" t="s">
        <v>109</v>
      </c>
      <c r="AH260" s="42"/>
      <c r="AI260" s="54" t="str">
        <f t="shared" ca="1" si="59"/>
        <v>NOTIFICACIÓN ELECTRÓNICA EFECTIVA</v>
      </c>
      <c r="AJ260" s="37" t="s">
        <v>99</v>
      </c>
      <c r="AK260" s="37">
        <v>46048</v>
      </c>
      <c r="AL260" s="37" t="s">
        <v>99</v>
      </c>
      <c r="AM260" s="53">
        <f>IF(AK260="","",WORKDAY(AK260,5,FESTIVOS_CO!A:A))</f>
        <v>46055</v>
      </c>
      <c r="AN260" s="37" t="s">
        <v>99</v>
      </c>
      <c r="AO260" s="37">
        <v>46048</v>
      </c>
      <c r="AP260" s="54" t="str">
        <f t="shared" ca="1" si="54"/>
        <v>NO PROCEDE CITACION</v>
      </c>
      <c r="AQ260" s="36"/>
      <c r="AR260" s="43"/>
      <c r="AS260" s="37"/>
      <c r="AT260" s="36"/>
      <c r="AU260" s="37"/>
      <c r="AV260" s="36"/>
      <c r="AW260" s="36"/>
      <c r="AX260" s="37"/>
      <c r="AY260" s="140" t="str">
        <f>IF(AU260="","",WORKDAY(AU260,5,FESTIVOS_CO!A:A))</f>
        <v/>
      </c>
      <c r="AZ260" s="54" t="str">
        <f t="shared" ca="1" si="51"/>
        <v>NO PROCEDE</v>
      </c>
      <c r="BA260" s="55" t="str">
        <f>IF(AX260="","",WORKDAY(AX260,5,FESTIVOS_CO!A:A))</f>
        <v/>
      </c>
      <c r="BB260" s="39"/>
      <c r="BC260" s="40"/>
      <c r="BD260" s="40"/>
      <c r="BE260" s="56" t="str">
        <f t="shared" ca="1" si="52"/>
        <v>NO PROCEDE</v>
      </c>
      <c r="BF260" s="37"/>
      <c r="BG260" s="45"/>
      <c r="BH260" s="37"/>
      <c r="BI260" s="36"/>
      <c r="BJ260" s="37"/>
      <c r="BK260" s="36"/>
      <c r="BL260" s="36"/>
      <c r="BM260" s="53" t="str">
        <f>IF(BJ260="","",WORKDAY(BJ260,5,FESTIVOS_CO!A:A))</f>
        <v/>
      </c>
      <c r="BN260" s="57" t="str">
        <f t="shared" ca="1" si="60"/>
        <v>NO PROCEDE</v>
      </c>
      <c r="BO260" s="54" t="str">
        <f t="shared" ca="1" si="61"/>
        <v>NO PROCEDE AVISO</v>
      </c>
      <c r="BP260" s="37"/>
      <c r="BQ260" s="53" t="str">
        <f>IF(BP260="","",WORKDAY(BP260,5,FESTIVOS_CO!A:A))</f>
        <v/>
      </c>
      <c r="BR260" s="37"/>
      <c r="BS260" s="36" t="s">
        <v>99</v>
      </c>
      <c r="BT260" s="38" t="s">
        <v>228</v>
      </c>
      <c r="BU260" s="58">
        <f>VLOOKUP(BT260,Hoja2!$C:$D,2,0)</f>
        <v>10</v>
      </c>
      <c r="BV260" s="80">
        <f>IF(
AND(AO260="",BD260="",BQ260=""),
"EN PROCESO NOTIFICACION / COMUNICACION",
IF(
BT260="",
"NO APLICA",
IF(
BU260=60,
IF(AO260&lt;&gt;"",AO260,IF(BD260&lt;&gt;"",BD260,BQ260))+60,
WORKDAY(
IF(AO260&lt;&gt;"",AO260,IF(BD260&lt;&gt;"",BD260,BQ260)),
BU260,
FESTIVOS_CO!A:A
)
)
))</f>
        <v>46062</v>
      </c>
      <c r="BW260" s="44"/>
      <c r="BX260" s="53"/>
      <c r="BY260" s="45"/>
      <c r="BZ260" s="37"/>
      <c r="CA260" s="54" t="str">
        <f t="shared" si="62"/>
        <v>PENDIENTE EJECUTORIA</v>
      </c>
      <c r="CB260" s="59" t="str">
        <f t="shared" si="53"/>
        <v/>
      </c>
      <c r="CC260" s="36"/>
      <c r="CD260" s="40"/>
      <c r="CE260" s="46"/>
      <c r="CF260" s="40"/>
      <c r="CG260" s="40"/>
      <c r="CH260" s="40"/>
      <c r="CI260" s="36"/>
      <c r="CJ260" s="47"/>
      <c r="CK260" s="40"/>
      <c r="CL260" s="40"/>
      <c r="CM260" s="40"/>
      <c r="CN260" s="40"/>
    </row>
    <row r="261" spans="1:92" ht="28.5" hidden="1">
      <c r="A261" s="49" t="str">
        <f t="shared" ca="1" si="55"/>
        <v>PENDIENTE EJECUTORIA</v>
      </c>
      <c r="B261" s="58" t="s">
        <v>196</v>
      </c>
      <c r="C261" s="37"/>
      <c r="D261" s="37"/>
      <c r="E261" s="49" t="str">
        <f t="shared" si="56"/>
        <v>NOTIFICACIÓN ELECTRÓNICA</v>
      </c>
      <c r="F261" s="141">
        <f t="shared" si="57"/>
        <v>46048</v>
      </c>
      <c r="G261" s="49" t="str">
        <f t="shared" si="58"/>
        <v/>
      </c>
      <c r="H261" s="51" t="str">
        <f ca="1">IF(
L261="",
"",
IF(
NETWORKDAYS(L261,IF(M261&lt;&gt;"",M261,TODAY()),FESTIVOS_CO!A:A)&gt;2,
"VENCIDO",
IF(
NETWORKDAYS(L261,IF(M261&lt;&gt;"",M261,TODAY()),FESTIVOS_CO!A:A)=2,
"ALERTA",
"A TIEMPO"
)))</f>
        <v>A TIEMPO</v>
      </c>
      <c r="I261" s="40" t="s">
        <v>722</v>
      </c>
      <c r="J261" s="36" t="s">
        <v>1333</v>
      </c>
      <c r="K261" s="118">
        <v>46043</v>
      </c>
      <c r="L261" s="50">
        <v>46045</v>
      </c>
      <c r="M261" s="37">
        <v>46045</v>
      </c>
      <c r="N261" s="52"/>
      <c r="O261" s="52"/>
      <c r="P261" s="36"/>
      <c r="Q261" s="36" t="s">
        <v>99</v>
      </c>
      <c r="R261" s="40"/>
      <c r="S261" s="36"/>
      <c r="T261" s="40"/>
      <c r="U261" s="62" t="s">
        <v>100</v>
      </c>
      <c r="V261" s="81" t="s">
        <v>1334</v>
      </c>
      <c r="W261" s="63">
        <v>45909</v>
      </c>
      <c r="X261" s="63"/>
      <c r="Y261" s="40">
        <v>900581703</v>
      </c>
      <c r="Z261" s="38" t="str">
        <f>IFERROR(VLOOKUP(Y261,DIRECTORIO!A:B,2,FALSE),"")</f>
        <v>NEOSTAR SEGURIDAD DE COLOMBIA LTDA</v>
      </c>
      <c r="AA261" s="98" t="s">
        <v>1325</v>
      </c>
      <c r="AB261" s="40" t="s">
        <v>268</v>
      </c>
      <c r="AC261" s="110" t="s">
        <v>861</v>
      </c>
      <c r="AD261" s="102" t="s">
        <v>234</v>
      </c>
      <c r="AE261" s="40" t="s">
        <v>1335</v>
      </c>
      <c r="AF261" s="40" t="s">
        <v>108</v>
      </c>
      <c r="AG261" s="41" t="s">
        <v>109</v>
      </c>
      <c r="AH261" s="42"/>
      <c r="AI261" s="54" t="str">
        <f t="shared" ca="1" si="59"/>
        <v>NOTIFICACIÓN ELECTRÓNICA EFECTIVA</v>
      </c>
      <c r="AJ261" s="37" t="s">
        <v>99</v>
      </c>
      <c r="AK261" s="37">
        <v>46048</v>
      </c>
      <c r="AL261" s="37" t="s">
        <v>99</v>
      </c>
      <c r="AM261" s="53">
        <f>IF(AK261="","",WORKDAY(AK261,5,FESTIVOS_CO!A:A))</f>
        <v>46055</v>
      </c>
      <c r="AN261" s="37" t="s">
        <v>99</v>
      </c>
      <c r="AO261" s="37">
        <v>46048</v>
      </c>
      <c r="AP261" s="54" t="str">
        <f t="shared" ca="1" si="54"/>
        <v>NO PROCEDE CITACION</v>
      </c>
      <c r="AQ261" s="36"/>
      <c r="AR261" s="43"/>
      <c r="AS261" s="37"/>
      <c r="AT261" s="36"/>
      <c r="AU261" s="37"/>
      <c r="AV261" s="36"/>
      <c r="AW261" s="36"/>
      <c r="AX261" s="37"/>
      <c r="AY261" s="140" t="str">
        <f>IF(AU261="","",WORKDAY(AU261,5,FESTIVOS_CO!A:A))</f>
        <v/>
      </c>
      <c r="AZ261" s="54" t="str">
        <f t="shared" ca="1" si="51"/>
        <v>NO PROCEDE</v>
      </c>
      <c r="BA261" s="55" t="str">
        <f>IF(AX261="","",WORKDAY(AX261,5,FESTIVOS_CO!A:A))</f>
        <v/>
      </c>
      <c r="BB261" s="39"/>
      <c r="BC261" s="40"/>
      <c r="BD261" s="40"/>
      <c r="BE261" s="56" t="str">
        <f t="shared" ca="1" si="52"/>
        <v>NO PROCEDE</v>
      </c>
      <c r="BF261" s="37"/>
      <c r="BG261" s="45"/>
      <c r="BH261" s="37"/>
      <c r="BI261" s="36"/>
      <c r="BJ261" s="37"/>
      <c r="BK261" s="36"/>
      <c r="BL261" s="36"/>
      <c r="BM261" s="53" t="str">
        <f>IF(BJ261="","",WORKDAY(BJ261,5,FESTIVOS_CO!A:A))</f>
        <v/>
      </c>
      <c r="BN261" s="57" t="str">
        <f t="shared" ca="1" si="60"/>
        <v>NO PROCEDE</v>
      </c>
      <c r="BO261" s="54" t="str">
        <f t="shared" ca="1" si="61"/>
        <v>NO PROCEDE AVISO</v>
      </c>
      <c r="BP261" s="37"/>
      <c r="BQ261" s="53" t="str">
        <f>IF(BP261="","",WORKDAY(BP261,5,FESTIVOS_CO!A:A))</f>
        <v/>
      </c>
      <c r="BR261" s="37"/>
      <c r="BS261" s="36" t="s">
        <v>99</v>
      </c>
      <c r="BT261" s="38" t="s">
        <v>228</v>
      </c>
      <c r="BU261" s="58">
        <f>VLOOKUP(BT261,Hoja2!$C:$D,2,0)</f>
        <v>10</v>
      </c>
      <c r="BV261" s="80">
        <f>IF(
AND(AO261="",BD261="",BQ261=""),
"EN PROCESO NOTIFICACION / COMUNICACION",
IF(
BT261="",
"NO APLICA",
IF(
BU261=60,
IF(AO261&lt;&gt;"",AO261,IF(BD261&lt;&gt;"",BD261,BQ261))+60,
WORKDAY(
IF(AO261&lt;&gt;"",AO261,IF(BD261&lt;&gt;"",BD261,BQ261)),
BU261,
FESTIVOS_CO!A:A
)
)
))</f>
        <v>46062</v>
      </c>
      <c r="BW261" s="44"/>
      <c r="BX261" s="53"/>
      <c r="BY261" s="45"/>
      <c r="BZ261" s="37"/>
      <c r="CA261" s="54" t="str">
        <f t="shared" si="62"/>
        <v>PENDIENTE EJECUTORIA</v>
      </c>
      <c r="CB261" s="59" t="str">
        <f t="shared" si="53"/>
        <v/>
      </c>
      <c r="CC261" s="36"/>
      <c r="CD261" s="40"/>
      <c r="CE261" s="46"/>
      <c r="CF261" s="40"/>
      <c r="CG261" s="40"/>
      <c r="CH261" s="40"/>
      <c r="CI261" s="36"/>
      <c r="CJ261" s="47"/>
      <c r="CK261" s="40"/>
      <c r="CL261" s="40"/>
      <c r="CM261" s="40"/>
      <c r="CN261" s="40"/>
    </row>
    <row r="262" spans="1:92" ht="28.5" hidden="1">
      <c r="A262" s="49" t="str">
        <f t="shared" ca="1" si="55"/>
        <v>PENDIENTE EJECUTORIA</v>
      </c>
      <c r="B262" s="58" t="s">
        <v>196</v>
      </c>
      <c r="C262" s="37"/>
      <c r="D262" s="37"/>
      <c r="E262" s="49" t="str">
        <f t="shared" si="56"/>
        <v>NOTIFICACIÓN ELECTRÓNICA</v>
      </c>
      <c r="F262" s="141">
        <f t="shared" si="57"/>
        <v>46048</v>
      </c>
      <c r="G262" s="49" t="str">
        <f t="shared" si="58"/>
        <v/>
      </c>
      <c r="H262" s="51" t="str">
        <f ca="1">IF(
L262="",
"",
IF(
NETWORKDAYS(L262,IF(M262&lt;&gt;"",M262,TODAY()),FESTIVOS_CO!A:A)&gt;2,
"VENCIDO",
IF(
NETWORKDAYS(L262,IF(M262&lt;&gt;"",M262,TODAY()),FESTIVOS_CO!A:A)=2,
"ALERTA",
"A TIEMPO"
)))</f>
        <v>A TIEMPO</v>
      </c>
      <c r="I262" s="40" t="s">
        <v>722</v>
      </c>
      <c r="J262" s="36" t="s">
        <v>1336</v>
      </c>
      <c r="K262" s="118">
        <v>46043</v>
      </c>
      <c r="L262" s="50">
        <v>46045</v>
      </c>
      <c r="M262" s="37">
        <v>46045</v>
      </c>
      <c r="N262" s="52"/>
      <c r="O262" s="52"/>
      <c r="P262" s="36"/>
      <c r="Q262" s="36" t="s">
        <v>99</v>
      </c>
      <c r="R262" s="40"/>
      <c r="S262" s="36"/>
      <c r="T262" s="40"/>
      <c r="U262" s="62" t="s">
        <v>100</v>
      </c>
      <c r="V262" s="81" t="s">
        <v>1337</v>
      </c>
      <c r="W262" s="63">
        <v>45909</v>
      </c>
      <c r="X262" s="63"/>
      <c r="Y262" s="40">
        <v>900581703</v>
      </c>
      <c r="Z262" s="38" t="str">
        <f>IFERROR(VLOOKUP(Y262,DIRECTORIO!A:B,2,FALSE),"")</f>
        <v>NEOSTAR SEGURIDAD DE COLOMBIA LTDA</v>
      </c>
      <c r="AA262" s="98" t="s">
        <v>1325</v>
      </c>
      <c r="AB262" s="40" t="s">
        <v>268</v>
      </c>
      <c r="AC262" s="110" t="s">
        <v>861</v>
      </c>
      <c r="AD262" s="102" t="s">
        <v>234</v>
      </c>
      <c r="AE262" s="40" t="s">
        <v>1338</v>
      </c>
      <c r="AF262" s="40" t="s">
        <v>108</v>
      </c>
      <c r="AG262" s="41" t="s">
        <v>109</v>
      </c>
      <c r="AH262" s="42"/>
      <c r="AI262" s="54" t="str">
        <f t="shared" ca="1" si="59"/>
        <v>NOTIFICACIÓN ELECTRÓNICA EFECTIVA</v>
      </c>
      <c r="AJ262" s="37" t="s">
        <v>99</v>
      </c>
      <c r="AK262" s="37">
        <v>46048</v>
      </c>
      <c r="AL262" s="37" t="s">
        <v>99</v>
      </c>
      <c r="AM262" s="53">
        <f>IF(AK262="","",WORKDAY(AK262,5,FESTIVOS_CO!A:A))</f>
        <v>46055</v>
      </c>
      <c r="AN262" s="37" t="s">
        <v>99</v>
      </c>
      <c r="AO262" s="37">
        <v>46048</v>
      </c>
      <c r="AP262" s="54" t="str">
        <f t="shared" ca="1" si="54"/>
        <v>NO PROCEDE CITACION</v>
      </c>
      <c r="AQ262" s="36"/>
      <c r="AR262" s="43"/>
      <c r="AS262" s="37"/>
      <c r="AT262" s="36"/>
      <c r="AU262" s="37"/>
      <c r="AV262" s="36"/>
      <c r="AW262" s="36"/>
      <c r="AX262" s="37"/>
      <c r="AY262" s="140" t="str">
        <f>IF(AU262="","",WORKDAY(AU262,5,FESTIVOS_CO!A:A))</f>
        <v/>
      </c>
      <c r="AZ262" s="54" t="str">
        <f t="shared" ca="1" si="51"/>
        <v>NO PROCEDE</v>
      </c>
      <c r="BA262" s="55" t="str">
        <f>IF(AX262="","",WORKDAY(AX262,5,FESTIVOS_CO!A:A))</f>
        <v/>
      </c>
      <c r="BB262" s="39"/>
      <c r="BC262" s="40"/>
      <c r="BD262" s="40"/>
      <c r="BE262" s="56" t="str">
        <f t="shared" ca="1" si="52"/>
        <v>NO PROCEDE</v>
      </c>
      <c r="BF262" s="37"/>
      <c r="BG262" s="45"/>
      <c r="BH262" s="37"/>
      <c r="BI262" s="36"/>
      <c r="BJ262" s="37"/>
      <c r="BK262" s="36"/>
      <c r="BL262" s="36"/>
      <c r="BM262" s="53" t="str">
        <f>IF(BJ262="","",WORKDAY(BJ262,5,FESTIVOS_CO!A:A))</f>
        <v/>
      </c>
      <c r="BN262" s="57" t="str">
        <f t="shared" ca="1" si="60"/>
        <v>NO PROCEDE</v>
      </c>
      <c r="BO262" s="54" t="str">
        <f t="shared" ca="1" si="61"/>
        <v>NO PROCEDE AVISO</v>
      </c>
      <c r="BP262" s="37"/>
      <c r="BQ262" s="53" t="str">
        <f>IF(BP262="","",WORKDAY(BP262,5,FESTIVOS_CO!A:A))</f>
        <v/>
      </c>
      <c r="BR262" s="37"/>
      <c r="BS262" s="36" t="s">
        <v>99</v>
      </c>
      <c r="BT262" s="38" t="s">
        <v>228</v>
      </c>
      <c r="BU262" s="58">
        <f>VLOOKUP(BT262,Hoja2!$C:$D,2,0)</f>
        <v>10</v>
      </c>
      <c r="BV262" s="80">
        <f>IF(
AND(AO262="",BD262="",BQ262=""),
"EN PROCESO NOTIFICACION / COMUNICACION",
IF(
BT262="",
"NO APLICA",
IF(
BU262=60,
IF(AO262&lt;&gt;"",AO262,IF(BD262&lt;&gt;"",BD262,BQ262))+60,
WORKDAY(
IF(AO262&lt;&gt;"",AO262,IF(BD262&lt;&gt;"",BD262,BQ262)),
BU262,
FESTIVOS_CO!A:A
)
)
))</f>
        <v>46062</v>
      </c>
      <c r="BW262" s="44"/>
      <c r="BX262" s="53"/>
      <c r="BY262" s="45"/>
      <c r="BZ262" s="37"/>
      <c r="CA262" s="54" t="str">
        <f t="shared" si="62"/>
        <v>PENDIENTE EJECUTORIA</v>
      </c>
      <c r="CB262" s="59" t="str">
        <f t="shared" si="53"/>
        <v/>
      </c>
      <c r="CC262" s="36"/>
      <c r="CD262" s="40"/>
      <c r="CE262" s="46"/>
      <c r="CF262" s="40"/>
      <c r="CG262" s="40"/>
      <c r="CH262" s="40"/>
      <c r="CI262" s="36"/>
      <c r="CJ262" s="47"/>
      <c r="CK262" s="40"/>
      <c r="CL262" s="40"/>
      <c r="CM262" s="40"/>
      <c r="CN262" s="40"/>
    </row>
    <row r="263" spans="1:92" ht="28.5" hidden="1">
      <c r="A263" s="49" t="str">
        <f t="shared" ca="1" si="55"/>
        <v>PENDIENTE EJECUTORIA</v>
      </c>
      <c r="B263" s="58" t="s">
        <v>196</v>
      </c>
      <c r="C263" s="37"/>
      <c r="D263" s="37"/>
      <c r="E263" s="49" t="str">
        <f t="shared" si="56"/>
        <v>NOTIFICACIÓN ELECTRÓNICA</v>
      </c>
      <c r="F263" s="141">
        <f t="shared" si="57"/>
        <v>46048</v>
      </c>
      <c r="G263" s="49" t="str">
        <f t="shared" si="58"/>
        <v/>
      </c>
      <c r="H263" s="51" t="str">
        <f ca="1">IF(
L263="",
"",
IF(
NETWORKDAYS(L263,IF(M263&lt;&gt;"",M263,TODAY()),FESTIVOS_CO!A:A)&gt;2,
"VENCIDO",
IF(
NETWORKDAYS(L263,IF(M263&lt;&gt;"",M263,TODAY()),FESTIVOS_CO!A:A)=2,
"ALERTA",
"A TIEMPO"
)))</f>
        <v>A TIEMPO</v>
      </c>
      <c r="I263" s="40" t="s">
        <v>722</v>
      </c>
      <c r="J263" s="36" t="s">
        <v>1339</v>
      </c>
      <c r="K263" s="118">
        <v>46043</v>
      </c>
      <c r="L263" s="50">
        <v>46045</v>
      </c>
      <c r="M263" s="37">
        <v>46045</v>
      </c>
      <c r="N263" s="52"/>
      <c r="O263" s="52"/>
      <c r="P263" s="36"/>
      <c r="Q263" s="36" t="s">
        <v>99</v>
      </c>
      <c r="R263" s="40"/>
      <c r="S263" s="36"/>
      <c r="T263" s="40"/>
      <c r="U263" s="62" t="s">
        <v>100</v>
      </c>
      <c r="V263" s="81" t="s">
        <v>1340</v>
      </c>
      <c r="W263" s="63">
        <v>45909</v>
      </c>
      <c r="X263" s="63"/>
      <c r="Y263" s="40">
        <v>900581703</v>
      </c>
      <c r="Z263" s="38" t="str">
        <f>IFERROR(VLOOKUP(Y263,DIRECTORIO!A:B,2,FALSE),"")</f>
        <v>NEOSTAR SEGURIDAD DE COLOMBIA LTDA</v>
      </c>
      <c r="AA263" s="98" t="s">
        <v>1325</v>
      </c>
      <c r="AB263" s="40" t="s">
        <v>268</v>
      </c>
      <c r="AC263" s="110" t="s">
        <v>861</v>
      </c>
      <c r="AD263" s="102" t="s">
        <v>234</v>
      </c>
      <c r="AE263" s="40" t="s">
        <v>1341</v>
      </c>
      <c r="AF263" s="40" t="s">
        <v>108</v>
      </c>
      <c r="AG263" s="41" t="s">
        <v>109</v>
      </c>
      <c r="AH263" s="42"/>
      <c r="AI263" s="54" t="str">
        <f t="shared" ca="1" si="59"/>
        <v>NOTIFICACIÓN ELECTRÓNICA EFECTIVA</v>
      </c>
      <c r="AJ263" s="37" t="s">
        <v>99</v>
      </c>
      <c r="AK263" s="37">
        <v>46048</v>
      </c>
      <c r="AL263" s="37" t="s">
        <v>99</v>
      </c>
      <c r="AM263" s="53">
        <f>IF(AK263="","",WORKDAY(AK263,5,FESTIVOS_CO!A:A))</f>
        <v>46055</v>
      </c>
      <c r="AN263" s="37" t="s">
        <v>99</v>
      </c>
      <c r="AO263" s="37">
        <v>46048</v>
      </c>
      <c r="AP263" s="54" t="str">
        <f t="shared" ca="1" si="54"/>
        <v>NO PROCEDE CITACION</v>
      </c>
      <c r="AQ263" s="36"/>
      <c r="AR263" s="43"/>
      <c r="AS263" s="37"/>
      <c r="AT263" s="36"/>
      <c r="AU263" s="37"/>
      <c r="AV263" s="36"/>
      <c r="AW263" s="36"/>
      <c r="AX263" s="37"/>
      <c r="AY263" s="140" t="str">
        <f>IF(AU263="","",WORKDAY(AU263,5,FESTIVOS_CO!A:A))</f>
        <v/>
      </c>
      <c r="AZ263" s="54" t="str">
        <f t="shared" ca="1" si="51"/>
        <v>NO PROCEDE</v>
      </c>
      <c r="BA263" s="55" t="str">
        <f>IF(AX263="","",WORKDAY(AX263,5,FESTIVOS_CO!A:A))</f>
        <v/>
      </c>
      <c r="BB263" s="39"/>
      <c r="BC263" s="40"/>
      <c r="BD263" s="40"/>
      <c r="BE263" s="56" t="str">
        <f t="shared" ca="1" si="52"/>
        <v>NO PROCEDE</v>
      </c>
      <c r="BF263" s="37"/>
      <c r="BG263" s="45"/>
      <c r="BH263" s="37"/>
      <c r="BI263" s="36"/>
      <c r="BJ263" s="37"/>
      <c r="BK263" s="36"/>
      <c r="BL263" s="36"/>
      <c r="BM263" s="53" t="str">
        <f>IF(BJ263="","",WORKDAY(BJ263,5,FESTIVOS_CO!A:A))</f>
        <v/>
      </c>
      <c r="BN263" s="57" t="str">
        <f t="shared" ca="1" si="60"/>
        <v>NO PROCEDE</v>
      </c>
      <c r="BO263" s="54" t="str">
        <f t="shared" ca="1" si="61"/>
        <v>NO PROCEDE AVISO</v>
      </c>
      <c r="BP263" s="37"/>
      <c r="BQ263" s="53" t="str">
        <f>IF(BP263="","",WORKDAY(BP263,5,FESTIVOS_CO!A:A))</f>
        <v/>
      </c>
      <c r="BR263" s="37"/>
      <c r="BS263" s="36" t="s">
        <v>99</v>
      </c>
      <c r="BT263" s="38" t="s">
        <v>228</v>
      </c>
      <c r="BU263" s="58">
        <f>VLOOKUP(BT263,Hoja2!$C:$D,2,0)</f>
        <v>10</v>
      </c>
      <c r="BV263" s="80">
        <f>IF(
AND(AO263="",BD263="",BQ263=""),
"EN PROCESO NOTIFICACION / COMUNICACION",
IF(
BT263="",
"NO APLICA",
IF(
BU263=60,
IF(AO263&lt;&gt;"",AO263,IF(BD263&lt;&gt;"",BD263,BQ263))+60,
WORKDAY(
IF(AO263&lt;&gt;"",AO263,IF(BD263&lt;&gt;"",BD263,BQ263)),
BU263,
FESTIVOS_CO!A:A
)
)
))</f>
        <v>46062</v>
      </c>
      <c r="BW263" s="44"/>
      <c r="BX263" s="53"/>
      <c r="BY263" s="45"/>
      <c r="BZ263" s="37"/>
      <c r="CA263" s="54" t="str">
        <f t="shared" si="62"/>
        <v>PENDIENTE EJECUTORIA</v>
      </c>
      <c r="CB263" s="59" t="str">
        <f t="shared" si="53"/>
        <v/>
      </c>
      <c r="CC263" s="36"/>
      <c r="CD263" s="40"/>
      <c r="CE263" s="46"/>
      <c r="CF263" s="40"/>
      <c r="CG263" s="40"/>
      <c r="CH263" s="40"/>
      <c r="CI263" s="36"/>
      <c r="CJ263" s="47"/>
      <c r="CK263" s="40"/>
      <c r="CL263" s="40"/>
      <c r="CM263" s="40"/>
      <c r="CN263" s="40"/>
    </row>
    <row r="264" spans="1:92" ht="28.5" hidden="1">
      <c r="A264" s="49" t="str">
        <f t="shared" ca="1" si="55"/>
        <v>PENDIENTE EJECUTORIA</v>
      </c>
      <c r="B264" s="58" t="s">
        <v>196</v>
      </c>
      <c r="C264" s="37"/>
      <c r="D264" s="37"/>
      <c r="E264" s="49" t="str">
        <f t="shared" si="56"/>
        <v>NOTIFICACIÓN ELECTRÓNICA</v>
      </c>
      <c r="F264" s="141">
        <f t="shared" si="57"/>
        <v>46048</v>
      </c>
      <c r="G264" s="49" t="str">
        <f t="shared" si="58"/>
        <v/>
      </c>
      <c r="H264" s="51" t="str">
        <f ca="1">IF(
L264="",
"",
IF(
NETWORKDAYS(L264,IF(M264&lt;&gt;"",M264,TODAY()),FESTIVOS_CO!A:A)&gt;2,
"VENCIDO",
IF(
NETWORKDAYS(L264,IF(M264&lt;&gt;"",M264,TODAY()),FESTIVOS_CO!A:A)=2,
"ALERTA",
"A TIEMPO"
)))</f>
        <v>A TIEMPO</v>
      </c>
      <c r="I264" s="40" t="s">
        <v>1342</v>
      </c>
      <c r="J264" s="36" t="s">
        <v>1343</v>
      </c>
      <c r="K264" s="118">
        <v>46043</v>
      </c>
      <c r="L264" s="50">
        <v>46045</v>
      </c>
      <c r="M264" s="37">
        <v>46045</v>
      </c>
      <c r="N264" s="52"/>
      <c r="O264" s="52"/>
      <c r="P264" s="36"/>
      <c r="Q264" s="36" t="s">
        <v>99</v>
      </c>
      <c r="R264" s="40"/>
      <c r="S264" s="36"/>
      <c r="T264" s="40"/>
      <c r="U264" s="62" t="s">
        <v>1344</v>
      </c>
      <c r="V264" s="81" t="s">
        <v>113</v>
      </c>
      <c r="W264" s="63">
        <v>46036</v>
      </c>
      <c r="X264" s="63"/>
      <c r="Y264" s="40">
        <v>901627093</v>
      </c>
      <c r="Z264" s="38" t="str">
        <f>IFERROR(VLOOKUP(Y264,DIRECTORIO!A:B,2,FALSE),"")</f>
        <v>FLOTTA SAS</v>
      </c>
      <c r="AA264" s="98" t="s">
        <v>1345</v>
      </c>
      <c r="AB264" s="40" t="s">
        <v>268</v>
      </c>
      <c r="AC264" s="110" t="s">
        <v>1346</v>
      </c>
      <c r="AD264" s="102" t="s">
        <v>1347</v>
      </c>
      <c r="AE264" s="40" t="s">
        <v>113</v>
      </c>
      <c r="AF264" s="40" t="s">
        <v>127</v>
      </c>
      <c r="AG264" s="41" t="s">
        <v>109</v>
      </c>
      <c r="AH264" s="42"/>
      <c r="AI264" s="54" t="str">
        <f t="shared" ca="1" si="59"/>
        <v>NOTIFICACIÓN ELECTRÓNICA EFECTIVA</v>
      </c>
      <c r="AJ264" s="37" t="s">
        <v>99</v>
      </c>
      <c r="AK264" s="37">
        <v>46048</v>
      </c>
      <c r="AL264" s="37" t="s">
        <v>99</v>
      </c>
      <c r="AM264" s="53">
        <f>IF(AK264="","",WORKDAY(AK264,5,FESTIVOS_CO!A:A))</f>
        <v>46055</v>
      </c>
      <c r="AN264" s="37" t="s">
        <v>99</v>
      </c>
      <c r="AO264" s="37">
        <v>46048</v>
      </c>
      <c r="AP264" s="54" t="str">
        <f t="shared" ca="1" si="54"/>
        <v>NO PROCEDE CITACION</v>
      </c>
      <c r="AQ264" s="36"/>
      <c r="AR264" s="43"/>
      <c r="AS264" s="37"/>
      <c r="AT264" s="36"/>
      <c r="AU264" s="37"/>
      <c r="AV264" s="36"/>
      <c r="AW264" s="36"/>
      <c r="AX264" s="37"/>
      <c r="AY264" s="140" t="str">
        <f>IF(AU264="","",WORKDAY(AU264,5,FESTIVOS_CO!A:A))</f>
        <v/>
      </c>
      <c r="AZ264" s="54" t="str">
        <f t="shared" ca="1" si="51"/>
        <v>NO PROCEDE</v>
      </c>
      <c r="BA264" s="55" t="str">
        <f>IF(AX264="","",WORKDAY(AX264,5,FESTIVOS_CO!A:A))</f>
        <v/>
      </c>
      <c r="BB264" s="39"/>
      <c r="BC264" s="40"/>
      <c r="BD264" s="40"/>
      <c r="BE264" s="56" t="str">
        <f t="shared" ca="1" si="52"/>
        <v>NO PROCEDE</v>
      </c>
      <c r="BF264" s="37"/>
      <c r="BG264" s="45"/>
      <c r="BH264" s="37"/>
      <c r="BI264" s="36"/>
      <c r="BJ264" s="37"/>
      <c r="BK264" s="36"/>
      <c r="BL264" s="36"/>
      <c r="BM264" s="53" t="str">
        <f>IF(BJ264="","",WORKDAY(BJ264,5,FESTIVOS_CO!A:A))</f>
        <v/>
      </c>
      <c r="BN264" s="57" t="str">
        <f t="shared" ca="1" si="60"/>
        <v>NO PROCEDE</v>
      </c>
      <c r="BO264" s="54" t="str">
        <f t="shared" ca="1" si="61"/>
        <v>NO PROCEDE AVISO</v>
      </c>
      <c r="BP264" s="37"/>
      <c r="BQ264" s="53" t="str">
        <f>IF(BP264="","",WORKDAY(BP264,5,FESTIVOS_CO!A:A))</f>
        <v/>
      </c>
      <c r="BR264" s="37"/>
      <c r="BS264" s="36" t="s">
        <v>99</v>
      </c>
      <c r="BT264" s="38" t="s">
        <v>228</v>
      </c>
      <c r="BU264" s="58">
        <f>VLOOKUP(BT264,Hoja2!$C:$D,2,0)</f>
        <v>10</v>
      </c>
      <c r="BV264" s="80">
        <f>IF(
AND(AO264="",BD264="",BQ264=""),
"EN PROCESO NOTIFICACION / COMUNICACION",
IF(
BT264="",
"NO APLICA",
IF(
BU264=60,
IF(AO264&lt;&gt;"",AO264,IF(BD264&lt;&gt;"",BD264,BQ264))+60,
WORKDAY(
IF(AO264&lt;&gt;"",AO264,IF(BD264&lt;&gt;"",BD264,BQ264)),
BU264,
FESTIVOS_CO!A:A
)
)
))</f>
        <v>46062</v>
      </c>
      <c r="BW264" s="44"/>
      <c r="BX264" s="53"/>
      <c r="BY264" s="45"/>
      <c r="BZ264" s="37"/>
      <c r="CA264" s="54" t="str">
        <f t="shared" si="62"/>
        <v>PENDIENTE EJECUTORIA</v>
      </c>
      <c r="CB264" s="59" t="str">
        <f t="shared" si="53"/>
        <v/>
      </c>
      <c r="CC264" s="36"/>
      <c r="CD264" s="40"/>
      <c r="CE264" s="46"/>
      <c r="CF264" s="40"/>
      <c r="CG264" s="40"/>
      <c r="CH264" s="40"/>
      <c r="CI264" s="36"/>
      <c r="CJ264" s="47"/>
      <c r="CK264" s="40"/>
      <c r="CL264" s="40"/>
      <c r="CM264" s="40"/>
      <c r="CN264" s="40"/>
    </row>
    <row r="265" spans="1:92" ht="42.75" hidden="1">
      <c r="A265" s="49" t="str">
        <f t="shared" ca="1" si="55"/>
        <v>PROCESO EJECUTORIA TERMINADO</v>
      </c>
      <c r="B265" s="58" t="s">
        <v>93</v>
      </c>
      <c r="C265" s="37">
        <v>46045</v>
      </c>
      <c r="D265" s="37"/>
      <c r="E265" s="49" t="str">
        <f t="shared" si="56"/>
        <v>NOTIFICACIÓN ELECTRÓNICA</v>
      </c>
      <c r="F265" s="141">
        <f t="shared" si="57"/>
        <v>46048</v>
      </c>
      <c r="G265" s="49">
        <f t="shared" si="58"/>
        <v>3</v>
      </c>
      <c r="H265" s="51" t="str">
        <f ca="1">IF(
L265="",
"",
IF(
NETWORKDAYS(L265,IF(M265&lt;&gt;"",M265,TODAY()),FESTIVOS_CO!A:A)&gt;2,
"VENCIDO",
IF(
NETWORKDAYS(L265,IF(M265&lt;&gt;"",M265,TODAY()),FESTIVOS_CO!A:A)=2,
"ALERTA",
"A TIEMPO"
)))</f>
        <v>A TIEMPO</v>
      </c>
      <c r="I265" s="62" t="s">
        <v>571</v>
      </c>
      <c r="J265" s="90" t="s">
        <v>1348</v>
      </c>
      <c r="K265" s="37">
        <v>46045</v>
      </c>
      <c r="L265" s="50">
        <v>46045</v>
      </c>
      <c r="M265" s="37">
        <v>46045</v>
      </c>
      <c r="N265" s="52"/>
      <c r="O265" s="52"/>
      <c r="P265" s="36"/>
      <c r="Q265" s="36" t="s">
        <v>99</v>
      </c>
      <c r="R265" s="40"/>
      <c r="S265" s="36"/>
      <c r="T265" s="40"/>
      <c r="U265" s="62" t="s">
        <v>100</v>
      </c>
      <c r="V265" s="81" t="s">
        <v>1349</v>
      </c>
      <c r="W265" s="63">
        <v>46007</v>
      </c>
      <c r="X265" s="63"/>
      <c r="Y265" s="40">
        <v>830101528</v>
      </c>
      <c r="Z265" s="38" t="str">
        <f>IFERROR(VLOOKUP(Y265,DIRECTORIO!A:B,2,FALSE),"")</f>
        <v>C.I. VIVID GREEN S.A.S.</v>
      </c>
      <c r="AA265" s="40" t="s">
        <v>1350</v>
      </c>
      <c r="AB265" s="40" t="s">
        <v>268</v>
      </c>
      <c r="AC265" s="69" t="s">
        <v>1351</v>
      </c>
      <c r="AD265" s="101" t="s">
        <v>1352</v>
      </c>
      <c r="AE265" s="40" t="s">
        <v>113</v>
      </c>
      <c r="AF265" s="40" t="s">
        <v>1353</v>
      </c>
      <c r="AG265" s="41" t="s">
        <v>109</v>
      </c>
      <c r="AH265" s="42"/>
      <c r="AI265" s="54" t="str">
        <f t="shared" ca="1" si="59"/>
        <v>NOTIFICACIÓN ELECTRÓNICA EFECTIVA</v>
      </c>
      <c r="AJ265" s="37" t="s">
        <v>99</v>
      </c>
      <c r="AK265" s="37">
        <v>46048</v>
      </c>
      <c r="AL265" s="37" t="s">
        <v>99</v>
      </c>
      <c r="AM265" s="53">
        <f>IF(AK265="","",WORKDAY(AK265,5,FESTIVOS_CO!A:A))</f>
        <v>46055</v>
      </c>
      <c r="AN265" s="37" t="s">
        <v>99</v>
      </c>
      <c r="AO265" s="37">
        <v>46048</v>
      </c>
      <c r="AP265" s="54" t="str">
        <f t="shared" ca="1" si="54"/>
        <v>NO PROCEDE CITACION</v>
      </c>
      <c r="AQ265" s="36"/>
      <c r="AR265" s="43"/>
      <c r="AS265" s="37"/>
      <c r="AT265" s="36"/>
      <c r="AU265" s="37"/>
      <c r="AV265" s="36"/>
      <c r="AW265" s="36"/>
      <c r="AX265" s="37"/>
      <c r="AY265" s="140" t="str">
        <f>IF(AU265="","",WORKDAY(AU265,5,FESTIVOS_CO!A:A))</f>
        <v/>
      </c>
      <c r="AZ265" s="54" t="str">
        <f t="shared" ca="1" si="51"/>
        <v>NO PROCEDE</v>
      </c>
      <c r="BA265" s="55" t="str">
        <f>IF(AX265="","",WORKDAY(AX265,5,FESTIVOS_CO!A:A))</f>
        <v/>
      </c>
      <c r="BB265" s="39"/>
      <c r="BC265" s="40"/>
      <c r="BD265" s="40"/>
      <c r="BE265" s="56" t="str">
        <f t="shared" ca="1" si="52"/>
        <v>NO PROCEDE</v>
      </c>
      <c r="BF265" s="37"/>
      <c r="BG265" s="45"/>
      <c r="BH265" s="37"/>
      <c r="BI265" s="36"/>
      <c r="BJ265" s="37"/>
      <c r="BK265" s="36"/>
      <c r="BL265" s="36"/>
      <c r="BM265" s="53" t="str">
        <f>IF(BJ265="","",WORKDAY(BJ265,5,FESTIVOS_CO!A:A))</f>
        <v/>
      </c>
      <c r="BN265" s="57" t="str">
        <f t="shared" ca="1" si="60"/>
        <v>NO PROCEDE</v>
      </c>
      <c r="BO265" s="54" t="str">
        <f t="shared" ca="1" si="61"/>
        <v>NO PROCEDE AVISO</v>
      </c>
      <c r="BP265" s="37"/>
      <c r="BQ265" s="53" t="str">
        <f>IF(BP265="","",WORKDAY(BP265,5,FESTIVOS_CO!A:A))</f>
        <v/>
      </c>
      <c r="BR265" s="37"/>
      <c r="BS265" s="36" t="s">
        <v>109</v>
      </c>
      <c r="BT265" s="38" t="s">
        <v>113</v>
      </c>
      <c r="BU265" s="58">
        <f>VLOOKUP(BT265,Hoja2!$C:$D,2,0)</f>
        <v>0</v>
      </c>
      <c r="BV265" s="80">
        <f>IF(
AND(AO265="",BD265="",BQ265=""),
"EN PROCESO NOTIFICACION / COMUNICACION",
IF(
BT265="",
"NO APLICA",
IF(
BU265=60,
IF(AO265&lt;&gt;"",AO265,IF(BD265&lt;&gt;"",BD265,BQ265))+60,
WORKDAY(
IF(AO265&lt;&gt;"",AO265,IF(BD265&lt;&gt;"",BD265,BQ265)),
BU265,
FESTIVOS_CO!A:A
)
)
))</f>
        <v>46048</v>
      </c>
      <c r="BW265" s="44" t="s">
        <v>99</v>
      </c>
      <c r="BX265" s="53"/>
      <c r="BY265" s="45">
        <v>46055</v>
      </c>
      <c r="BZ265" s="37"/>
      <c r="CA265" s="54" t="str">
        <f t="shared" si="62"/>
        <v>PROCESO EJECUTORIA TERMINADO</v>
      </c>
      <c r="CB265" s="59" t="str">
        <f t="shared" si="53"/>
        <v/>
      </c>
      <c r="CC265" s="36"/>
      <c r="CD265" s="40"/>
      <c r="CE265" s="46"/>
      <c r="CF265" s="40"/>
      <c r="CG265" s="40"/>
      <c r="CH265" s="40"/>
      <c r="CI265" s="36"/>
      <c r="CJ265" s="47"/>
      <c r="CK265" s="40"/>
      <c r="CL265" s="40"/>
      <c r="CM265" s="40"/>
      <c r="CN265" s="40"/>
    </row>
    <row r="266" spans="1:92" ht="28.5" hidden="1">
      <c r="A266" s="49" t="str">
        <f t="shared" ca="1" si="55"/>
        <v>PENDIENTE EJECUTORIA</v>
      </c>
      <c r="B266" s="58" t="s">
        <v>152</v>
      </c>
      <c r="C266" s="37">
        <v>46045</v>
      </c>
      <c r="D266" s="37"/>
      <c r="E266" s="49" t="str">
        <f t="shared" si="56"/>
        <v>NOTIFICACIÓN ELECTRÓNICA</v>
      </c>
      <c r="F266" s="141">
        <f t="shared" si="57"/>
        <v>46045</v>
      </c>
      <c r="G266" s="49">
        <f t="shared" si="58"/>
        <v>0</v>
      </c>
      <c r="H266" s="51" t="str">
        <f ca="1">IF(
L266="",
"",
IF(
NETWORKDAYS(L266,IF(M266&lt;&gt;"",M266,TODAY()),FESTIVOS_CO!A:A)&gt;2,
"VENCIDO",
IF(
NETWORKDAYS(L266,IF(M266&lt;&gt;"",M266,TODAY()),FESTIVOS_CO!A:A)=2,
"ALERTA",
"A TIEMPO"
)))</f>
        <v>A TIEMPO</v>
      </c>
      <c r="I266" s="36" t="s">
        <v>1263</v>
      </c>
      <c r="J266" s="90" t="s">
        <v>1354</v>
      </c>
      <c r="K266" s="37">
        <v>46045</v>
      </c>
      <c r="L266" s="50">
        <v>46045</v>
      </c>
      <c r="M266" s="37">
        <v>46045</v>
      </c>
      <c r="N266" s="52"/>
      <c r="O266" s="52"/>
      <c r="P266" s="36"/>
      <c r="Q266" s="36" t="s">
        <v>99</v>
      </c>
      <c r="R266" s="40"/>
      <c r="S266" s="36"/>
      <c r="T266" s="40"/>
      <c r="U266" s="40"/>
      <c r="V266" s="58" t="s">
        <v>1355</v>
      </c>
      <c r="W266" s="37">
        <v>45982</v>
      </c>
      <c r="X266" s="37"/>
      <c r="Y266" s="36">
        <v>830119287</v>
      </c>
      <c r="Z266" s="38" t="str">
        <f>IFERROR(VLOOKUP(Y266,DIRECTORIO!A:B,2,FALSE),"")</f>
        <v>INVERSIONES PINZON Y PINZON SAS</v>
      </c>
      <c r="AA266" s="36" t="s">
        <v>1356</v>
      </c>
      <c r="AB266" s="36" t="s">
        <v>169</v>
      </c>
      <c r="AC266" s="100" t="s">
        <v>1357</v>
      </c>
      <c r="AD266" s="102" t="s">
        <v>106</v>
      </c>
      <c r="AE266" s="36" t="s">
        <v>1358</v>
      </c>
      <c r="AF266" s="36" t="s">
        <v>108</v>
      </c>
      <c r="AG266" s="41" t="s">
        <v>109</v>
      </c>
      <c r="AH266" s="42"/>
      <c r="AI266" s="54" t="str">
        <f t="shared" ca="1" si="59"/>
        <v>NOTIFICACIÓN ELECTRÓNICA EFECTIVA</v>
      </c>
      <c r="AJ266" s="37" t="s">
        <v>99</v>
      </c>
      <c r="AK266" s="37">
        <v>46045</v>
      </c>
      <c r="AL266" s="37" t="s">
        <v>99</v>
      </c>
      <c r="AM266" s="53">
        <f>IF(AK266="","",WORKDAY(AK266,5,FESTIVOS_CO!A:A))</f>
        <v>46052</v>
      </c>
      <c r="AN266" s="37" t="s">
        <v>99</v>
      </c>
      <c r="AO266" s="37">
        <v>46045</v>
      </c>
      <c r="AP266" s="54" t="str">
        <f t="shared" ca="1" si="54"/>
        <v>NO PROCEDE CITACION</v>
      </c>
      <c r="AQ266" s="36"/>
      <c r="AR266" s="43"/>
      <c r="AS266" s="37"/>
      <c r="AT266" s="36"/>
      <c r="AU266" s="37"/>
      <c r="AV266" s="36"/>
      <c r="AW266" s="36"/>
      <c r="AX266" s="37"/>
      <c r="AY266" s="140" t="str">
        <f>IF(AU266="","",WORKDAY(AU266,5,FESTIVOS_CO!A:A))</f>
        <v/>
      </c>
      <c r="AZ266" s="54" t="str">
        <f t="shared" ca="1" si="51"/>
        <v>NO PROCEDE</v>
      </c>
      <c r="BA266" s="55" t="str">
        <f>IF(AX266="","",WORKDAY(AX266,5,FESTIVOS_CO!A:A))</f>
        <v/>
      </c>
      <c r="BB266" s="39"/>
      <c r="BC266" s="40"/>
      <c r="BD266" s="40"/>
      <c r="BE266" s="56" t="str">
        <f t="shared" ca="1" si="52"/>
        <v>NO PROCEDE</v>
      </c>
      <c r="BF266" s="37"/>
      <c r="BG266" s="45"/>
      <c r="BH266" s="37"/>
      <c r="BI266" s="36"/>
      <c r="BJ266" s="37"/>
      <c r="BK266" s="36"/>
      <c r="BL266" s="36"/>
      <c r="BM266" s="53" t="str">
        <f>IF(BJ266="","",WORKDAY(BJ266,5,FESTIVOS_CO!A:A))</f>
        <v/>
      </c>
      <c r="BN266" s="57" t="str">
        <f t="shared" ca="1" si="60"/>
        <v>NO PROCEDE</v>
      </c>
      <c r="BO266" s="54" t="str">
        <f t="shared" ca="1" si="61"/>
        <v>NO PROCEDE AVISO</v>
      </c>
      <c r="BP266" s="37"/>
      <c r="BQ266" s="53" t="str">
        <f>IF(BP266="","",WORKDAY(BP266,5,FESTIVOS_CO!A:A))</f>
        <v/>
      </c>
      <c r="BR266" s="37"/>
      <c r="BS266" s="36"/>
      <c r="BT266" s="38"/>
      <c r="BU266" s="58" t="e">
        <f>VLOOKUP(BT266,Hoja2!$C:$D,2,0)</f>
        <v>#N/A</v>
      </c>
      <c r="BV266" s="80" t="str">
        <f>IF(
AND(AO266="",BD266="",BQ266=""),
"EN PROCESO NOTIFICACION / COMUNICACION",
IF(
BT266="",
"NO APLICA",
IF(
BU266=60,
IF(AO266&lt;&gt;"",AO266,IF(BD266&lt;&gt;"",BD266,BQ266))+60,
WORKDAY(
IF(AO266&lt;&gt;"",AO266,IF(BD266&lt;&gt;"",BD266,BQ266)),
BU266,
FESTIVOS_CO!A:A
)
)
))</f>
        <v>NO APLICA</v>
      </c>
      <c r="BW266" s="44"/>
      <c r="BX266" s="53"/>
      <c r="BY266" s="45"/>
      <c r="BZ266" s="37"/>
      <c r="CA266" s="54" t="str">
        <f t="shared" si="62"/>
        <v>PENDIENTE EJECUTORIA</v>
      </c>
      <c r="CB266" s="59" t="str">
        <f t="shared" si="53"/>
        <v/>
      </c>
      <c r="CC266" s="36"/>
      <c r="CD266" s="40"/>
      <c r="CE266" s="46"/>
      <c r="CF266" s="40"/>
      <c r="CG266" s="40"/>
      <c r="CH266" s="40"/>
      <c r="CI266" s="36"/>
      <c r="CJ266" s="47"/>
      <c r="CK266" s="40"/>
      <c r="CL266" s="40"/>
      <c r="CM266" s="40"/>
      <c r="CN266" s="40"/>
    </row>
    <row r="267" spans="1:92" ht="57" hidden="1">
      <c r="A267" s="49" t="str">
        <f t="shared" ca="1" si="55"/>
        <v>PENDIENTE HACER EJECUTORIA</v>
      </c>
      <c r="B267" s="58" t="s">
        <v>445</v>
      </c>
      <c r="C267" s="37"/>
      <c r="D267" s="37"/>
      <c r="E267" s="49" t="str">
        <f t="shared" si="56"/>
        <v>NOTIFICACIÓN ELECTRÓNICA</v>
      </c>
      <c r="F267" s="141">
        <f t="shared" si="57"/>
        <v>46048</v>
      </c>
      <c r="G267" s="49" t="str">
        <f t="shared" si="58"/>
        <v/>
      </c>
      <c r="H267" s="51" t="str">
        <f ca="1">IF(
L267="",
"",
IF(
NETWORKDAYS(L267,IF(M267&lt;&gt;"",M267,TODAY()),FESTIVOS_CO!A:A)&gt;2,
"VENCIDO",
IF(
NETWORKDAYS(L267,IF(M267&lt;&gt;"",M267,TODAY()),FESTIVOS_CO!A:A)=2,
"ALERTA",
"A TIEMPO"
)))</f>
        <v>A TIEMPO</v>
      </c>
      <c r="I267" s="40" t="s">
        <v>164</v>
      </c>
      <c r="J267" s="90" t="s">
        <v>1359</v>
      </c>
      <c r="K267" s="37">
        <v>46048</v>
      </c>
      <c r="L267" s="50">
        <v>46048</v>
      </c>
      <c r="M267" s="37">
        <v>46048</v>
      </c>
      <c r="N267" s="52"/>
      <c r="O267" s="52"/>
      <c r="P267" s="36"/>
      <c r="Q267" s="36" t="s">
        <v>99</v>
      </c>
      <c r="R267" s="40"/>
      <c r="S267" s="36"/>
      <c r="T267" s="40"/>
      <c r="U267" s="40" t="s">
        <v>198</v>
      </c>
      <c r="V267" s="81" t="s">
        <v>1360</v>
      </c>
      <c r="W267" s="40"/>
      <c r="X267" s="40"/>
      <c r="Y267" s="40">
        <v>860521986</v>
      </c>
      <c r="Z267" s="38" t="str">
        <f>IFERROR(VLOOKUP(Y267,DIRECTORIO!A:B,2,FALSE),"")</f>
        <v>ARMOR INTERNATIONAL S.A.S</v>
      </c>
      <c r="AA267" s="62" t="s">
        <v>1361</v>
      </c>
      <c r="AB267" s="40" t="s">
        <v>169</v>
      </c>
      <c r="AC267" s="69" t="s">
        <v>170</v>
      </c>
      <c r="AD267" s="102" t="s">
        <v>1362</v>
      </c>
      <c r="AE267" s="40" t="s">
        <v>1363</v>
      </c>
      <c r="AF267" s="40" t="s">
        <v>744</v>
      </c>
      <c r="AG267" s="41" t="s">
        <v>109</v>
      </c>
      <c r="AH267" s="42"/>
      <c r="AI267" s="54" t="str">
        <f t="shared" ca="1" si="59"/>
        <v>NOTIFICACIÓN ELECTRÓNICA EFECTIVA</v>
      </c>
      <c r="AJ267" s="37" t="s">
        <v>99</v>
      </c>
      <c r="AK267" s="37">
        <v>46048</v>
      </c>
      <c r="AL267" s="37" t="s">
        <v>99</v>
      </c>
      <c r="AM267" s="53">
        <f>IF(AK267="","",WORKDAY(AK267,5,FESTIVOS_CO!A:A))</f>
        <v>46055</v>
      </c>
      <c r="AN267" s="37" t="s">
        <v>99</v>
      </c>
      <c r="AO267" s="37">
        <v>46048</v>
      </c>
      <c r="AP267" s="54" t="str">
        <f t="shared" ca="1" si="54"/>
        <v>NO PROCEDE CITACION</v>
      </c>
      <c r="AQ267" s="36"/>
      <c r="AR267" s="43"/>
      <c r="AS267" s="37"/>
      <c r="AT267" s="36"/>
      <c r="AU267" s="37"/>
      <c r="AV267" s="36"/>
      <c r="AW267" s="36"/>
      <c r="AX267" s="37"/>
      <c r="AY267" s="140" t="str">
        <f>IF(AU267="","",WORKDAY(AU267,5,FESTIVOS_CO!A:A))</f>
        <v/>
      </c>
      <c r="AZ267" s="54" t="str">
        <f t="shared" ca="1" si="51"/>
        <v>NO PROCEDE</v>
      </c>
      <c r="BA267" s="55" t="str">
        <f>IF(AX267="","",WORKDAY(AX267,5,FESTIVOS_CO!A:A))</f>
        <v/>
      </c>
      <c r="BB267" s="39"/>
      <c r="BC267" s="40"/>
      <c r="BD267" s="40"/>
      <c r="BE267" s="56" t="str">
        <f t="shared" ca="1" si="52"/>
        <v>NO PROCEDE</v>
      </c>
      <c r="BF267" s="37"/>
      <c r="BG267" s="45"/>
      <c r="BH267" s="37"/>
      <c r="BI267" s="36"/>
      <c r="BJ267" s="37"/>
      <c r="BK267" s="36"/>
      <c r="BL267" s="36"/>
      <c r="BM267" s="53" t="str">
        <f>IF(BJ267="","",WORKDAY(BJ267,5,FESTIVOS_CO!A:A))</f>
        <v/>
      </c>
      <c r="BN267" s="57" t="str">
        <f t="shared" ca="1" si="60"/>
        <v>NO PROCEDE</v>
      </c>
      <c r="BO267" s="54" t="str">
        <f t="shared" ca="1" si="61"/>
        <v>NO PROCEDE AVISO</v>
      </c>
      <c r="BP267" s="37"/>
      <c r="BQ267" s="53" t="str">
        <f>IF(BP267="","",WORKDAY(BP267,5,FESTIVOS_CO!A:A))</f>
        <v/>
      </c>
      <c r="BR267" s="37"/>
      <c r="BS267" s="36" t="s">
        <v>99</v>
      </c>
      <c r="BT267" s="38" t="s">
        <v>228</v>
      </c>
      <c r="BU267" s="58">
        <f>VLOOKUP(BT267,Hoja2!$C:$D,2,0)</f>
        <v>10</v>
      </c>
      <c r="BV267" s="80">
        <f>IF(
AND(AO267="",BD267="",BQ267=""),
"EN PROCESO NOTIFICACION / COMUNICACION",
IF(
BT267="",
"NO APLICA",
IF(
BU267=60,
IF(AO267&lt;&gt;"",AO267,IF(BD267&lt;&gt;"",BD267,BQ267))+60,
WORKDAY(
IF(AO267&lt;&gt;"",AO267,IF(BD267&lt;&gt;"",BD267,BQ267)),
BU267,
FESTIVOS_CO!A:A
)
)
))</f>
        <v>46062</v>
      </c>
      <c r="BW267" s="44" t="s">
        <v>99</v>
      </c>
      <c r="BX267" s="53"/>
      <c r="BY267" s="45"/>
      <c r="BZ267" s="37"/>
      <c r="CA267" s="54" t="str">
        <f t="shared" si="62"/>
        <v>PENDIENTE HACER EJECUTORIA</v>
      </c>
      <c r="CB267" s="59" t="str">
        <f t="shared" si="53"/>
        <v/>
      </c>
      <c r="CC267" s="36"/>
      <c r="CD267" s="40"/>
      <c r="CE267" s="46"/>
      <c r="CF267" s="40"/>
      <c r="CG267" s="40"/>
      <c r="CH267" s="40"/>
      <c r="CI267" s="36"/>
      <c r="CJ267" s="47"/>
      <c r="CK267" s="40"/>
      <c r="CL267" s="40"/>
      <c r="CM267" s="40"/>
      <c r="CN267" s="40"/>
    </row>
    <row r="268" spans="1:92" ht="42.75" hidden="1">
      <c r="A268" s="49" t="str">
        <f t="shared" ca="1" si="55"/>
        <v>PROCESO EJECUTORIA TERMINADO</v>
      </c>
      <c r="B268" s="58" t="s">
        <v>93</v>
      </c>
      <c r="C268" s="37">
        <v>46045</v>
      </c>
      <c r="D268" s="37"/>
      <c r="E268" s="49" t="str">
        <f t="shared" si="56"/>
        <v>NOTIFICACIÓN ELECTRÓNICA</v>
      </c>
      <c r="F268" s="141">
        <f t="shared" si="57"/>
        <v>46045</v>
      </c>
      <c r="G268" s="49">
        <f t="shared" si="58"/>
        <v>0</v>
      </c>
      <c r="H268" s="51" t="str">
        <f ca="1">IF(
L268="",
"",
IF(
NETWORKDAYS(L268,IF(M268&lt;&gt;"",M268,TODAY()),FESTIVOS_CO!A:A)&gt;2,
"VENCIDO",
IF(
NETWORKDAYS(L268,IF(M268&lt;&gt;"",M268,TODAY()),FESTIVOS_CO!A:A)=2,
"ALERTA",
"A TIEMPO"
)))</f>
        <v>A TIEMPO</v>
      </c>
      <c r="I268" s="62" t="s">
        <v>571</v>
      </c>
      <c r="J268" s="90" t="s">
        <v>1364</v>
      </c>
      <c r="K268" s="37">
        <v>46045</v>
      </c>
      <c r="L268" s="50">
        <v>46045</v>
      </c>
      <c r="M268" s="37">
        <v>46045</v>
      </c>
      <c r="N268" s="52"/>
      <c r="O268" s="52"/>
      <c r="P268" s="36"/>
      <c r="Q268" s="36" t="s">
        <v>99</v>
      </c>
      <c r="R268" s="40"/>
      <c r="S268" s="36"/>
      <c r="T268" s="40"/>
      <c r="U268" s="40" t="s">
        <v>198</v>
      </c>
      <c r="V268" s="81" t="s">
        <v>1365</v>
      </c>
      <c r="W268" s="40" t="s">
        <v>113</v>
      </c>
      <c r="X268" s="40"/>
      <c r="Y268" s="40">
        <v>892120119</v>
      </c>
      <c r="Z268" s="38" t="str">
        <f>IFERROR(VLOOKUP(Y268,DIRECTORIO!A:B,2,FALSE),"")</f>
        <v>VIGILANCIA GUAJIRA LTDA</v>
      </c>
      <c r="AA268" s="40" t="s">
        <v>1366</v>
      </c>
      <c r="AB268" s="40" t="s">
        <v>104</v>
      </c>
      <c r="AC268" s="69" t="s">
        <v>1367</v>
      </c>
      <c r="AD268" s="102" t="s">
        <v>542</v>
      </c>
      <c r="AE268" s="40" t="s">
        <v>113</v>
      </c>
      <c r="AF268" s="40" t="s">
        <v>543</v>
      </c>
      <c r="AG268" s="41" t="s">
        <v>109</v>
      </c>
      <c r="AH268" s="42"/>
      <c r="AI268" s="54" t="str">
        <f t="shared" ca="1" si="59"/>
        <v>NOTIFICACIÓN ELECTRÓNICA EFECTIVA</v>
      </c>
      <c r="AJ268" s="37" t="s">
        <v>99</v>
      </c>
      <c r="AK268" s="37">
        <v>46045</v>
      </c>
      <c r="AL268" s="37" t="s">
        <v>99</v>
      </c>
      <c r="AM268" s="53">
        <f>IF(AK268="","",WORKDAY(AK268,5,FESTIVOS_CO!A:A))</f>
        <v>46052</v>
      </c>
      <c r="AN268" s="37" t="s">
        <v>99</v>
      </c>
      <c r="AO268" s="37">
        <v>46045</v>
      </c>
      <c r="AP268" s="54" t="str">
        <f t="shared" ca="1" si="54"/>
        <v>NO PROCEDE CITACION</v>
      </c>
      <c r="AQ268" s="36"/>
      <c r="AR268" s="43"/>
      <c r="AS268" s="37"/>
      <c r="AT268" s="36"/>
      <c r="AU268" s="37"/>
      <c r="AV268" s="36"/>
      <c r="AW268" s="36"/>
      <c r="AX268" s="37"/>
      <c r="AY268" s="140" t="str">
        <f>IF(AU268="","",WORKDAY(AU268,5,FESTIVOS_CO!A:A))</f>
        <v/>
      </c>
      <c r="AZ268" s="54" t="str">
        <f t="shared" ref="AZ268:AZ331" ca="1" si="63">IF(
AND(BB268="SI",BC268&lt;&gt;"",BD268&lt;&gt;""),
"NOTIFICACIÓN PERSONAL COMPLETA",
IF(
AND(AO268="",AX268="",BQ268="",BC268&lt;&gt;"",BD268&lt;&gt;""),
"NOTIFICADO POR CONDUCTA CONCLUYENTE",
IF(AP268="NO PROCEDE CITACION",
"NO PROCEDE",
IF(AP268="NO APLICA",
"NO APLICA",
IF(AW268="NO",
"HACER AVISO",
IF(AQ268="",
"PENDIENTE GESTIONAR CITACIÓN",
IF(AS268="",
"PENDIENTE FIRMA",
IF(AR268="",
"PENDIENTE REVISIÓN",
IF(AT268="",
"PENDIENTE RADICAR",
"CITACIÓN COMPLETA EN ESPERA PRESENTACION PERSONAL"
)))))))))</f>
        <v>NO PROCEDE</v>
      </c>
      <c r="BA268" s="55" t="str">
        <f>IF(AX268="","",WORKDAY(AX268,5,FESTIVOS_CO!A:A))</f>
        <v/>
      </c>
      <c r="BB268" s="39"/>
      <c r="BC268" s="40"/>
      <c r="BD268" s="40"/>
      <c r="BE268" s="56" t="str">
        <f t="shared" ca="1" si="52"/>
        <v>NO PROCEDE</v>
      </c>
      <c r="BF268" s="37"/>
      <c r="BG268" s="45"/>
      <c r="BH268" s="37"/>
      <c r="BI268" s="36"/>
      <c r="BJ268" s="37"/>
      <c r="BK268" s="36"/>
      <c r="BL268" s="36"/>
      <c r="BM268" s="53" t="str">
        <f>IF(BJ268="","",WORKDAY(BJ268,5,FESTIVOS_CO!A:A))</f>
        <v/>
      </c>
      <c r="BN268" s="57" t="str">
        <f t="shared" ca="1" si="60"/>
        <v>NO PROCEDE</v>
      </c>
      <c r="BO268" s="54" t="str">
        <f t="shared" ca="1" si="61"/>
        <v>NO PROCEDE AVISO</v>
      </c>
      <c r="BP268" s="37"/>
      <c r="BQ268" s="53" t="str">
        <f>IF(BP268="","",WORKDAY(BP268,5,FESTIVOS_CO!A:A))</f>
        <v/>
      </c>
      <c r="BR268" s="37"/>
      <c r="BS268" s="36" t="s">
        <v>109</v>
      </c>
      <c r="BT268" s="38" t="s">
        <v>113</v>
      </c>
      <c r="BU268" s="58">
        <f>VLOOKUP(BT268,Hoja2!$C:$D,2,0)</f>
        <v>0</v>
      </c>
      <c r="BV268" s="80">
        <f>IF(
AND(AO268="",BD268="",BQ268=""),
"EN PROCESO NOTIFICACION / COMUNICACION",
IF(
BT268="",
"NO APLICA",
IF(
BU268=60,
IF(AO268&lt;&gt;"",AO268,IF(BD268&lt;&gt;"",BD268,BQ268))+60,
WORKDAY(
IF(AO268&lt;&gt;"",AO268,IF(BD268&lt;&gt;"",BD268,BQ268)),
BU268,
FESTIVOS_CO!A:A
)
)
))</f>
        <v>46045</v>
      </c>
      <c r="BW268" s="44" t="s">
        <v>99</v>
      </c>
      <c r="BX268" s="53"/>
      <c r="BY268" s="45">
        <v>46055</v>
      </c>
      <c r="BZ268" s="37"/>
      <c r="CA268" s="54" t="str">
        <f t="shared" si="62"/>
        <v>PROCESO EJECUTORIA TERMINADO</v>
      </c>
      <c r="CB268" s="59" t="str">
        <f t="shared" si="53"/>
        <v/>
      </c>
      <c r="CC268" s="36"/>
      <c r="CD268" s="40"/>
      <c r="CE268" s="46"/>
      <c r="CF268" s="40"/>
      <c r="CG268" s="40"/>
      <c r="CH268" s="40"/>
      <c r="CI268" s="36"/>
      <c r="CJ268" s="47"/>
      <c r="CK268" s="40"/>
      <c r="CL268" s="40"/>
      <c r="CM268" s="40"/>
      <c r="CN268" s="40"/>
    </row>
    <row r="269" spans="1:92" ht="28.5" hidden="1">
      <c r="A269" s="49" t="str">
        <f t="shared" ca="1" si="55"/>
        <v>PENDIENTE EJECUTORIA</v>
      </c>
      <c r="B269" s="58" t="s">
        <v>196</v>
      </c>
      <c r="C269" s="37"/>
      <c r="D269" s="37"/>
      <c r="E269" s="49" t="str">
        <f t="shared" si="56"/>
        <v>NOTIFICACIÓN ELECTRÓNICA</v>
      </c>
      <c r="F269" s="141">
        <f t="shared" si="57"/>
        <v>46045</v>
      </c>
      <c r="G269" s="49" t="str">
        <f t="shared" si="58"/>
        <v/>
      </c>
      <c r="H269" s="51" t="str">
        <f ca="1">IF(
L269="",
"",
IF(
NETWORKDAYS(L269,IF(M269&lt;&gt;"",M269,TODAY()),FESTIVOS_CO!A:A)&gt;2,
"VENCIDO",
IF(
NETWORKDAYS(L269,IF(M269&lt;&gt;"",M269,TODAY()),FESTIVOS_CO!A:A)=2,
"ALERTA",
"A TIEMPO"
)))</f>
        <v>A TIEMPO</v>
      </c>
      <c r="I269" s="40" t="s">
        <v>164</v>
      </c>
      <c r="J269" s="90" t="s">
        <v>1368</v>
      </c>
      <c r="K269" s="37">
        <v>46045</v>
      </c>
      <c r="L269" s="50">
        <v>46045</v>
      </c>
      <c r="M269" s="37">
        <v>46045</v>
      </c>
      <c r="N269" s="52"/>
      <c r="O269" s="52"/>
      <c r="P269" s="36"/>
      <c r="Q269" s="36" t="s">
        <v>99</v>
      </c>
      <c r="R269" s="40"/>
      <c r="S269" s="36"/>
      <c r="T269" s="40"/>
      <c r="U269" s="40" t="s">
        <v>198</v>
      </c>
      <c r="V269" s="81" t="s">
        <v>1369</v>
      </c>
      <c r="W269" s="40" t="s">
        <v>113</v>
      </c>
      <c r="X269" s="40"/>
      <c r="Y269" s="40">
        <v>901400800</v>
      </c>
      <c r="Z269" s="38" t="s">
        <v>1370</v>
      </c>
      <c r="AA269" s="98" t="s">
        <v>1371</v>
      </c>
      <c r="AB269" s="40" t="s">
        <v>268</v>
      </c>
      <c r="AC269" s="110" t="s">
        <v>1372</v>
      </c>
      <c r="AD269" s="102" t="s">
        <v>542</v>
      </c>
      <c r="AE269" s="40" t="s">
        <v>113</v>
      </c>
      <c r="AF269" s="62" t="s">
        <v>1373</v>
      </c>
      <c r="AG269" s="41" t="s">
        <v>109</v>
      </c>
      <c r="AH269" s="42"/>
      <c r="AI269" s="54" t="str">
        <f t="shared" ca="1" si="59"/>
        <v>NOTIFICACIÓN ELECTRÓNICA EFECTIVA</v>
      </c>
      <c r="AJ269" s="37" t="s">
        <v>99</v>
      </c>
      <c r="AK269" s="37">
        <v>46045</v>
      </c>
      <c r="AL269" s="37" t="s">
        <v>99</v>
      </c>
      <c r="AM269" s="53">
        <f>IF(AK269="","",WORKDAY(AK269,5,FESTIVOS_CO!A:A))</f>
        <v>46052</v>
      </c>
      <c r="AN269" s="37" t="s">
        <v>99</v>
      </c>
      <c r="AO269" s="37">
        <v>46045</v>
      </c>
      <c r="AP269" s="54" t="str">
        <f t="shared" ca="1" si="54"/>
        <v>NO PROCEDE CITACION</v>
      </c>
      <c r="AQ269" s="36"/>
      <c r="AR269" s="43"/>
      <c r="AS269" s="37"/>
      <c r="AT269" s="36"/>
      <c r="AU269" s="37"/>
      <c r="AV269" s="36"/>
      <c r="AW269" s="36"/>
      <c r="AX269" s="37"/>
      <c r="AY269" s="140" t="str">
        <f>IF(AU269="","",WORKDAY(AU269,5,FESTIVOS_CO!A:A))</f>
        <v/>
      </c>
      <c r="AZ269" s="54" t="str">
        <f t="shared" ca="1" si="63"/>
        <v>NO PROCEDE</v>
      </c>
      <c r="BA269" s="55" t="str">
        <f>IF(AX269="","",WORKDAY(AX269,5,FESTIVOS_CO!A:A))</f>
        <v/>
      </c>
      <c r="BB269" s="39"/>
      <c r="BC269" s="40"/>
      <c r="BD269" s="40"/>
      <c r="BE269" s="56" t="str">
        <f t="shared" ca="1" si="52"/>
        <v>NO PROCEDE</v>
      </c>
      <c r="BF269" s="37"/>
      <c r="BG269" s="45"/>
      <c r="BH269" s="37"/>
      <c r="BI269" s="36"/>
      <c r="BJ269" s="37"/>
      <c r="BK269" s="36"/>
      <c r="BL269" s="36"/>
      <c r="BM269" s="53" t="str">
        <f>IF(BJ269="","",WORKDAY(BJ269,5,FESTIVOS_CO!A:A))</f>
        <v/>
      </c>
      <c r="BN269" s="57" t="str">
        <f t="shared" ca="1" si="60"/>
        <v>NO PROCEDE</v>
      </c>
      <c r="BO269" s="54" t="str">
        <f t="shared" ca="1" si="61"/>
        <v>NO PROCEDE AVISO</v>
      </c>
      <c r="BP269" s="37"/>
      <c r="BQ269" s="53" t="str">
        <f>IF(BP269="","",WORKDAY(BP269,5,FESTIVOS_CO!A:A))</f>
        <v/>
      </c>
      <c r="BR269" s="37"/>
      <c r="BS269" s="36" t="s">
        <v>109</v>
      </c>
      <c r="BT269" s="38" t="s">
        <v>113</v>
      </c>
      <c r="BU269" s="58">
        <f>VLOOKUP(BT269,Hoja2!$C:$D,2,0)</f>
        <v>0</v>
      </c>
      <c r="BV269" s="80">
        <f>IF(
AND(AO269="",BD269="",BQ269=""),
"EN PROCESO NOTIFICACION / COMUNICACION",
IF(
BT269="",
"NO APLICA",
IF(
BU269=60,
IF(AO269&lt;&gt;"",AO269,IF(BD269&lt;&gt;"",BD269,BQ269))+60,
WORKDAY(
IF(AO269&lt;&gt;"",AO269,IF(BD269&lt;&gt;"",BD269,BQ269)),
BU269,
FESTIVOS_CO!A:A
)
)
))</f>
        <v>46045</v>
      </c>
      <c r="BW269" s="44" t="s">
        <v>109</v>
      </c>
      <c r="BX269" s="53"/>
      <c r="BY269" s="45"/>
      <c r="BZ269" s="37"/>
      <c r="CA269" s="54" t="str">
        <f t="shared" si="62"/>
        <v>PENDIENTE EJECUTORIA</v>
      </c>
      <c r="CB269" s="59" t="str">
        <f t="shared" si="53"/>
        <v/>
      </c>
      <c r="CC269" s="36"/>
      <c r="CD269" s="40"/>
      <c r="CE269" s="46"/>
      <c r="CF269" s="40"/>
      <c r="CG269" s="40"/>
      <c r="CH269" s="40"/>
      <c r="CI269" s="36"/>
      <c r="CJ269" s="47"/>
      <c r="CK269" s="40"/>
      <c r="CL269" s="40"/>
      <c r="CM269" s="40"/>
      <c r="CN269" s="40"/>
    </row>
    <row r="270" spans="1:92" ht="28.5" hidden="1">
      <c r="A270" s="49" t="str">
        <f t="shared" ca="1" si="55"/>
        <v>PENDIENTE EJECUTORIA</v>
      </c>
      <c r="B270" s="58" t="s">
        <v>93</v>
      </c>
      <c r="C270" s="37">
        <v>46048</v>
      </c>
      <c r="D270" s="37"/>
      <c r="E270" s="49" t="str">
        <f t="shared" si="56"/>
        <v>NOTIFICACIÓN ELECTRÓNICA</v>
      </c>
      <c r="F270" s="141">
        <f t="shared" si="57"/>
        <v>46048</v>
      </c>
      <c r="G270" s="49">
        <f t="shared" si="58"/>
        <v>0</v>
      </c>
      <c r="H270" s="51" t="str">
        <f ca="1">IF(
L270="",
"",
IF(
NETWORKDAYS(L270,IF(M270&lt;&gt;"",M270,TODAY()),FESTIVOS_CO!A:A)&gt;2,
"VENCIDO",
IF(
NETWORKDAYS(L270,IF(M270&lt;&gt;"",M270,TODAY()),FESTIVOS_CO!A:A)=2,
"ALERTA",
"A TIEMPO"
)))</f>
        <v>A TIEMPO</v>
      </c>
      <c r="I270" s="40" t="s">
        <v>1374</v>
      </c>
      <c r="J270" s="36" t="s">
        <v>1375</v>
      </c>
      <c r="K270" s="37">
        <v>46045</v>
      </c>
      <c r="L270" s="50">
        <v>46048</v>
      </c>
      <c r="M270" s="37">
        <v>46048</v>
      </c>
      <c r="N270" s="52"/>
      <c r="O270" s="52"/>
      <c r="P270" s="36"/>
      <c r="Q270" s="36" t="s">
        <v>99</v>
      </c>
      <c r="R270" s="40"/>
      <c r="S270" s="36"/>
      <c r="T270" s="40"/>
      <c r="U270" s="62" t="s">
        <v>100</v>
      </c>
      <c r="V270" s="81" t="s">
        <v>1376</v>
      </c>
      <c r="W270" s="63">
        <v>45786</v>
      </c>
      <c r="X270" s="63"/>
      <c r="Y270" s="40">
        <v>900494927</v>
      </c>
      <c r="Z270" s="38" t="str">
        <f>IFERROR(VLOOKUP(Y270,DIRECTORIO!A:B,2,FALSE),"")</f>
        <v>VIACOTUR BLINDADOS LTDA.</v>
      </c>
      <c r="AA270" s="40" t="s">
        <v>1377</v>
      </c>
      <c r="AB270" s="40" t="s">
        <v>350</v>
      </c>
      <c r="AC270" s="69" t="s">
        <v>1378</v>
      </c>
      <c r="AD270" s="102" t="s">
        <v>106</v>
      </c>
      <c r="AE270" s="40" t="s">
        <v>1379</v>
      </c>
      <c r="AF270" s="40" t="s">
        <v>108</v>
      </c>
      <c r="AG270" s="41" t="s">
        <v>109</v>
      </c>
      <c r="AH270" s="42"/>
      <c r="AI270" s="54" t="str">
        <f t="shared" ca="1" si="59"/>
        <v>NOTIFICACIÓN ELECTRÓNICA EFECTIVA</v>
      </c>
      <c r="AJ270" s="37" t="s">
        <v>99</v>
      </c>
      <c r="AK270" s="37">
        <v>46048</v>
      </c>
      <c r="AL270" s="37" t="s">
        <v>99</v>
      </c>
      <c r="AM270" s="53">
        <f>IF(AK270="","",WORKDAY(AK270,5,FESTIVOS_CO!A:A))</f>
        <v>46055</v>
      </c>
      <c r="AN270" s="37" t="s">
        <v>99</v>
      </c>
      <c r="AO270" s="37">
        <v>46048</v>
      </c>
      <c r="AP270" s="54" t="str">
        <f t="shared" ca="1" si="54"/>
        <v>NO PROCEDE CITACION</v>
      </c>
      <c r="AQ270" s="36"/>
      <c r="AR270" s="43"/>
      <c r="AS270" s="37"/>
      <c r="AT270" s="36"/>
      <c r="AU270" s="37"/>
      <c r="AV270" s="36"/>
      <c r="AW270" s="36"/>
      <c r="AX270" s="37"/>
      <c r="AY270" s="140" t="str">
        <f>IF(AU270="","",WORKDAY(AU270,5,FESTIVOS_CO!A:A))</f>
        <v/>
      </c>
      <c r="AZ270" s="54" t="str">
        <f t="shared" ca="1" si="63"/>
        <v>NO PROCEDE</v>
      </c>
      <c r="BA270" s="55" t="str">
        <f>IF(AX270="","",WORKDAY(AX270,5,FESTIVOS_CO!A:A))</f>
        <v/>
      </c>
      <c r="BB270" s="39"/>
      <c r="BC270" s="40"/>
      <c r="BD270" s="40"/>
      <c r="BE270" s="56" t="str">
        <f t="shared" ca="1" si="52"/>
        <v>NO PROCEDE</v>
      </c>
      <c r="BF270" s="37"/>
      <c r="BG270" s="45"/>
      <c r="BH270" s="37"/>
      <c r="BI270" s="36"/>
      <c r="BJ270" s="37"/>
      <c r="BK270" s="36"/>
      <c r="BL270" s="36"/>
      <c r="BM270" s="53" t="str">
        <f>IF(BJ270="","",WORKDAY(BJ270,5,FESTIVOS_CO!A:A))</f>
        <v/>
      </c>
      <c r="BN270" s="57" t="str">
        <f t="shared" ca="1" si="60"/>
        <v>NO PROCEDE</v>
      </c>
      <c r="BO270" s="54" t="str">
        <f t="shared" ca="1" si="61"/>
        <v>NO PROCEDE AVISO</v>
      </c>
      <c r="BP270" s="37"/>
      <c r="BQ270" s="53" t="str">
        <f>IF(BP270="","",WORKDAY(BP270,5,FESTIVOS_CO!A:A))</f>
        <v/>
      </c>
      <c r="BR270" s="37"/>
      <c r="BS270" s="36" t="s">
        <v>99</v>
      </c>
      <c r="BT270" s="38" t="s">
        <v>228</v>
      </c>
      <c r="BU270" s="58">
        <f>VLOOKUP(BT270,Hoja2!$C:$D,2,0)</f>
        <v>10</v>
      </c>
      <c r="BV270" s="80">
        <f>IF(
AND(AO270="",BD270="",BQ270=""),
"EN PROCESO NOTIFICACION / COMUNICACION",
IF(
BT270="",
"NO APLICA",
IF(
BU270=60,
IF(AO270&lt;&gt;"",AO270,IF(BD270&lt;&gt;"",BD270,BQ270))+60,
WORKDAY(
IF(AO270&lt;&gt;"",AO270,IF(BD270&lt;&gt;"",BD270,BQ270)),
BU270,
FESTIVOS_CO!A:A
)
)
))</f>
        <v>46062</v>
      </c>
      <c r="BW270" s="44"/>
      <c r="BX270" s="53"/>
      <c r="BY270" s="45"/>
      <c r="BZ270" s="37"/>
      <c r="CA270" s="54" t="str">
        <f t="shared" si="62"/>
        <v>PENDIENTE EJECUTORIA</v>
      </c>
      <c r="CB270" s="59" t="str">
        <f t="shared" si="53"/>
        <v/>
      </c>
      <c r="CC270" s="36"/>
      <c r="CD270" s="40"/>
      <c r="CE270" s="46"/>
      <c r="CF270" s="40"/>
      <c r="CG270" s="40"/>
      <c r="CH270" s="40"/>
      <c r="CI270" s="36"/>
      <c r="CJ270" s="47"/>
      <c r="CK270" s="40"/>
      <c r="CL270" s="40"/>
      <c r="CM270" s="40"/>
      <c r="CN270" s="40"/>
    </row>
    <row r="271" spans="1:92" ht="28.5" hidden="1">
      <c r="A271" s="49" t="str">
        <f t="shared" ca="1" si="55"/>
        <v>PENDIENTE EJECUTORIA</v>
      </c>
      <c r="B271" s="58" t="s">
        <v>93</v>
      </c>
      <c r="C271" s="37">
        <v>46048</v>
      </c>
      <c r="D271" s="37"/>
      <c r="E271" s="49" t="str">
        <f t="shared" si="56"/>
        <v>NOTIFICACIÓN ELECTRÓNICA</v>
      </c>
      <c r="F271" s="141">
        <f t="shared" si="57"/>
        <v>46048</v>
      </c>
      <c r="G271" s="49">
        <f t="shared" si="58"/>
        <v>0</v>
      </c>
      <c r="H271" s="51" t="str">
        <f ca="1">IF(
L271="",
"",
IF(
NETWORKDAYS(L271,IF(M271&lt;&gt;"",M271,TODAY()),FESTIVOS_CO!A:A)&gt;2,
"VENCIDO",
IF(
NETWORKDAYS(L271,IF(M271&lt;&gt;"",M271,TODAY()),FESTIVOS_CO!A:A)=2,
"ALERTA",
"A TIEMPO"
)))</f>
        <v>A TIEMPO</v>
      </c>
      <c r="I271" s="40" t="s">
        <v>1374</v>
      </c>
      <c r="J271" s="36" t="s">
        <v>1380</v>
      </c>
      <c r="K271" s="37">
        <v>46045</v>
      </c>
      <c r="L271" s="50">
        <v>46048</v>
      </c>
      <c r="M271" s="37">
        <v>46048</v>
      </c>
      <c r="N271" s="52"/>
      <c r="O271" s="52"/>
      <c r="P271" s="36"/>
      <c r="Q271" s="36" t="s">
        <v>99</v>
      </c>
      <c r="R271" s="40"/>
      <c r="S271" s="36"/>
      <c r="T271" s="40"/>
      <c r="U271" s="62" t="s">
        <v>100</v>
      </c>
      <c r="V271" s="81" t="s">
        <v>1381</v>
      </c>
      <c r="W271" s="63">
        <v>46001</v>
      </c>
      <c r="X271" s="63"/>
      <c r="Y271" s="40">
        <v>860002964</v>
      </c>
      <c r="Z271" s="38" t="str">
        <f>IFERROR(VLOOKUP(Y271,DIRECTORIO!A:B,2,FALSE),"")</f>
        <v>BANCO DE BOGOTA</v>
      </c>
      <c r="AA271" s="40" t="s">
        <v>1206</v>
      </c>
      <c r="AB271" s="40" t="s">
        <v>104</v>
      </c>
      <c r="AC271" s="69" t="s">
        <v>1382</v>
      </c>
      <c r="AD271" s="102" t="s">
        <v>234</v>
      </c>
      <c r="AE271" s="40" t="s">
        <v>1383</v>
      </c>
      <c r="AF271" s="40" t="s">
        <v>108</v>
      </c>
      <c r="AG271" s="41" t="s">
        <v>109</v>
      </c>
      <c r="AH271" s="42"/>
      <c r="AI271" s="54" t="str">
        <f t="shared" ca="1" si="59"/>
        <v>NOTIFICACIÓN ELECTRÓNICA EFECTIVA</v>
      </c>
      <c r="AJ271" s="37" t="s">
        <v>99</v>
      </c>
      <c r="AK271" s="37">
        <v>46048</v>
      </c>
      <c r="AL271" s="37" t="s">
        <v>99</v>
      </c>
      <c r="AM271" s="53">
        <f>IF(AK271="","",WORKDAY(AK271,5,FESTIVOS_CO!A:A))</f>
        <v>46055</v>
      </c>
      <c r="AN271" s="37" t="s">
        <v>99</v>
      </c>
      <c r="AO271" s="37">
        <v>46048</v>
      </c>
      <c r="AP271" s="54" t="str">
        <f t="shared" ca="1" si="54"/>
        <v>NO PROCEDE CITACION</v>
      </c>
      <c r="AQ271" s="36"/>
      <c r="AR271" s="43"/>
      <c r="AS271" s="37"/>
      <c r="AT271" s="36"/>
      <c r="AU271" s="37"/>
      <c r="AV271" s="36"/>
      <c r="AW271" s="36"/>
      <c r="AX271" s="37"/>
      <c r="AY271" s="140" t="str">
        <f>IF(AU271="","",WORKDAY(AU271,5,FESTIVOS_CO!A:A))</f>
        <v/>
      </c>
      <c r="AZ271" s="54" t="str">
        <f t="shared" ca="1" si="63"/>
        <v>NO PROCEDE</v>
      </c>
      <c r="BA271" s="55" t="str">
        <f>IF(AX271="","",WORKDAY(AX271,5,FESTIVOS_CO!A:A))</f>
        <v/>
      </c>
      <c r="BB271" s="39"/>
      <c r="BC271" s="40"/>
      <c r="BD271" s="40"/>
      <c r="BE271" s="56" t="str">
        <f t="shared" ca="1" si="52"/>
        <v>NO PROCEDE</v>
      </c>
      <c r="BF271" s="37"/>
      <c r="BG271" s="45"/>
      <c r="BH271" s="37"/>
      <c r="BI271" s="36"/>
      <c r="BJ271" s="37"/>
      <c r="BK271" s="36"/>
      <c r="BL271" s="36"/>
      <c r="BM271" s="53" t="str">
        <f>IF(BJ271="","",WORKDAY(BJ271,5,FESTIVOS_CO!A:A))</f>
        <v/>
      </c>
      <c r="BN271" s="57" t="str">
        <f t="shared" ca="1" si="60"/>
        <v>NO PROCEDE</v>
      </c>
      <c r="BO271" s="54" t="str">
        <f t="shared" ca="1" si="61"/>
        <v>NO PROCEDE AVISO</v>
      </c>
      <c r="BP271" s="37"/>
      <c r="BQ271" s="53" t="str">
        <f>IF(BP271="","",WORKDAY(BP271,5,FESTIVOS_CO!A:A))</f>
        <v/>
      </c>
      <c r="BR271" s="37"/>
      <c r="BS271" s="36" t="s">
        <v>99</v>
      </c>
      <c r="BT271" s="38" t="s">
        <v>228</v>
      </c>
      <c r="BU271" s="58">
        <f>VLOOKUP(BT271,Hoja2!$C:$D,2,0)</f>
        <v>10</v>
      </c>
      <c r="BV271" s="80">
        <f>IF(
AND(AO271="",BD271="",BQ271=""),
"EN PROCESO NOTIFICACION / COMUNICACION",
IF(
BT271="",
"NO APLICA",
IF(
BU271=60,
IF(AO271&lt;&gt;"",AO271,IF(BD271&lt;&gt;"",BD271,BQ271))+60,
WORKDAY(
IF(AO271&lt;&gt;"",AO271,IF(BD271&lt;&gt;"",BD271,BQ271)),
BU271,
FESTIVOS_CO!A:A
)
)
))</f>
        <v>46062</v>
      </c>
      <c r="BW271" s="44"/>
      <c r="BX271" s="53"/>
      <c r="BY271" s="45"/>
      <c r="BZ271" s="37"/>
      <c r="CA271" s="54" t="str">
        <f t="shared" si="62"/>
        <v>PENDIENTE EJECUTORIA</v>
      </c>
      <c r="CB271" s="59" t="str">
        <f t="shared" si="53"/>
        <v/>
      </c>
      <c r="CC271" s="36"/>
      <c r="CD271" s="40"/>
      <c r="CE271" s="46"/>
      <c r="CF271" s="40"/>
      <c r="CG271" s="40"/>
      <c r="CH271" s="40"/>
      <c r="CI271" s="36"/>
      <c r="CJ271" s="47"/>
      <c r="CK271" s="40"/>
      <c r="CL271" s="40"/>
      <c r="CM271" s="40"/>
      <c r="CN271" s="40"/>
    </row>
    <row r="272" spans="1:92" ht="28.5" hidden="1">
      <c r="A272" s="49" t="str">
        <f t="shared" ca="1" si="55"/>
        <v>PENDIENTE EJECUTORIA</v>
      </c>
      <c r="B272" s="58" t="s">
        <v>93</v>
      </c>
      <c r="C272" s="37">
        <v>46048</v>
      </c>
      <c r="D272" s="37"/>
      <c r="E272" s="49" t="str">
        <f t="shared" si="56"/>
        <v>NOTIFICACIÓN ELECTRÓNICA</v>
      </c>
      <c r="F272" s="141">
        <f t="shared" si="57"/>
        <v>46048</v>
      </c>
      <c r="G272" s="49">
        <f t="shared" si="58"/>
        <v>0</v>
      </c>
      <c r="H272" s="51" t="str">
        <f ca="1">IF(
L272="",
"",
IF(
NETWORKDAYS(L272,IF(M272&lt;&gt;"",M272,TODAY()),FESTIVOS_CO!A:A)&gt;2,
"VENCIDO",
IF(
NETWORKDAYS(L272,IF(M272&lt;&gt;"",M272,TODAY()),FESTIVOS_CO!A:A)=2,
"ALERTA",
"A TIEMPO"
)))</f>
        <v>A TIEMPO</v>
      </c>
      <c r="I272" s="40" t="s">
        <v>1374</v>
      </c>
      <c r="J272" s="36" t="s">
        <v>1384</v>
      </c>
      <c r="K272" s="37">
        <v>46045</v>
      </c>
      <c r="L272" s="50">
        <v>46048</v>
      </c>
      <c r="M272" s="37">
        <v>46048</v>
      </c>
      <c r="N272" s="52"/>
      <c r="O272" s="52"/>
      <c r="P272" s="36"/>
      <c r="Q272" s="36" t="s">
        <v>99</v>
      </c>
      <c r="R272" s="40"/>
      <c r="S272" s="36"/>
      <c r="T272" s="40"/>
      <c r="U272" s="62" t="s">
        <v>100</v>
      </c>
      <c r="V272" s="81" t="s">
        <v>1385</v>
      </c>
      <c r="W272" s="63">
        <v>46001</v>
      </c>
      <c r="X272" s="63"/>
      <c r="Y272" s="40">
        <v>860002964</v>
      </c>
      <c r="Z272" s="38" t="str">
        <f>IFERROR(VLOOKUP(Y272,DIRECTORIO!A:B,2,FALSE),"")</f>
        <v>BANCO DE BOGOTA</v>
      </c>
      <c r="AA272" s="40" t="s">
        <v>1206</v>
      </c>
      <c r="AB272" s="40" t="s">
        <v>104</v>
      </c>
      <c r="AC272" s="69" t="s">
        <v>1382</v>
      </c>
      <c r="AD272" s="102" t="s">
        <v>234</v>
      </c>
      <c r="AE272" s="40" t="s">
        <v>1386</v>
      </c>
      <c r="AF272" s="40" t="s">
        <v>108</v>
      </c>
      <c r="AG272" s="41" t="s">
        <v>109</v>
      </c>
      <c r="AH272" s="42"/>
      <c r="AI272" s="54" t="str">
        <f t="shared" ca="1" si="59"/>
        <v>NOTIFICACIÓN ELECTRÓNICA EFECTIVA</v>
      </c>
      <c r="AJ272" s="37" t="s">
        <v>99</v>
      </c>
      <c r="AK272" s="37">
        <v>46048</v>
      </c>
      <c r="AL272" s="37" t="s">
        <v>99</v>
      </c>
      <c r="AM272" s="53">
        <f>IF(AK272="","",WORKDAY(AK272,5,FESTIVOS_CO!A:A))</f>
        <v>46055</v>
      </c>
      <c r="AN272" s="37" t="s">
        <v>99</v>
      </c>
      <c r="AO272" s="37">
        <v>46048</v>
      </c>
      <c r="AP272" s="54" t="str">
        <f t="shared" ca="1" si="54"/>
        <v>NO PROCEDE CITACION</v>
      </c>
      <c r="AQ272" s="36"/>
      <c r="AR272" s="43"/>
      <c r="AS272" s="37"/>
      <c r="AT272" s="36"/>
      <c r="AU272" s="37"/>
      <c r="AV272" s="36"/>
      <c r="AW272" s="36"/>
      <c r="AX272" s="37"/>
      <c r="AY272" s="140" t="str">
        <f>IF(AU272="","",WORKDAY(AU272,5,FESTIVOS_CO!A:A))</f>
        <v/>
      </c>
      <c r="AZ272" s="54" t="str">
        <f t="shared" ca="1" si="63"/>
        <v>NO PROCEDE</v>
      </c>
      <c r="BA272" s="55" t="str">
        <f>IF(AX272="","",WORKDAY(AX272,5,FESTIVOS_CO!A:A))</f>
        <v/>
      </c>
      <c r="BB272" s="39"/>
      <c r="BC272" s="40"/>
      <c r="BD272" s="40"/>
      <c r="BE272" s="56" t="str">
        <f t="shared" ca="1" si="52"/>
        <v>NO PROCEDE</v>
      </c>
      <c r="BF272" s="37"/>
      <c r="BG272" s="45"/>
      <c r="BH272" s="37"/>
      <c r="BI272" s="36"/>
      <c r="BJ272" s="37"/>
      <c r="BK272" s="36"/>
      <c r="BL272" s="36"/>
      <c r="BM272" s="53" t="str">
        <f>IF(BJ272="","",WORKDAY(BJ272,5,FESTIVOS_CO!A:A))</f>
        <v/>
      </c>
      <c r="BN272" s="57" t="str">
        <f t="shared" ca="1" si="60"/>
        <v>NO PROCEDE</v>
      </c>
      <c r="BO272" s="54" t="str">
        <f t="shared" ca="1" si="61"/>
        <v>NO PROCEDE AVISO</v>
      </c>
      <c r="BP272" s="37"/>
      <c r="BQ272" s="53" t="str">
        <f>IF(BP272="","",WORKDAY(BP272,5,FESTIVOS_CO!A:A))</f>
        <v/>
      </c>
      <c r="BR272" s="37"/>
      <c r="BS272" s="36" t="s">
        <v>99</v>
      </c>
      <c r="BT272" s="38" t="s">
        <v>228</v>
      </c>
      <c r="BU272" s="58">
        <f>VLOOKUP(BT272,Hoja2!$C:$D,2,0)</f>
        <v>10</v>
      </c>
      <c r="BV272" s="80">
        <f>IF(
AND(AO272="",BD272="",BQ272=""),
"EN PROCESO NOTIFICACION / COMUNICACION",
IF(
BT272="",
"NO APLICA",
IF(
BU272=60,
IF(AO272&lt;&gt;"",AO272,IF(BD272&lt;&gt;"",BD272,BQ272))+60,
WORKDAY(
IF(AO272&lt;&gt;"",AO272,IF(BD272&lt;&gt;"",BD272,BQ272)),
BU272,
FESTIVOS_CO!A:A
)
)
))</f>
        <v>46062</v>
      </c>
      <c r="BW272" s="44"/>
      <c r="BX272" s="53"/>
      <c r="BY272" s="45"/>
      <c r="BZ272" s="37"/>
      <c r="CA272" s="54" t="str">
        <f t="shared" si="62"/>
        <v>PENDIENTE EJECUTORIA</v>
      </c>
      <c r="CB272" s="59" t="str">
        <f t="shared" si="53"/>
        <v/>
      </c>
      <c r="CC272" s="36"/>
      <c r="CD272" s="40"/>
      <c r="CE272" s="46"/>
      <c r="CF272" s="40"/>
      <c r="CG272" s="40"/>
      <c r="CH272" s="40"/>
      <c r="CI272" s="36"/>
      <c r="CJ272" s="47"/>
      <c r="CK272" s="40"/>
      <c r="CL272" s="40"/>
      <c r="CM272" s="40"/>
      <c r="CN272" s="40"/>
    </row>
    <row r="273" spans="1:92" ht="28.5" hidden="1">
      <c r="A273" s="49" t="str">
        <f t="shared" ca="1" si="55"/>
        <v>PENDIENTE EJECUTORIA</v>
      </c>
      <c r="B273" s="58" t="s">
        <v>93</v>
      </c>
      <c r="C273" s="37">
        <v>46048</v>
      </c>
      <c r="D273" s="37"/>
      <c r="E273" s="49" t="str">
        <f t="shared" si="56"/>
        <v>NOTIFICACIÓN ELECTRÓNICA</v>
      </c>
      <c r="F273" s="141">
        <f t="shared" si="57"/>
        <v>46048</v>
      </c>
      <c r="G273" s="49">
        <f t="shared" si="58"/>
        <v>0</v>
      </c>
      <c r="H273" s="51" t="str">
        <f ca="1">IF(
L273="",
"",
IF(
NETWORKDAYS(L273,IF(M273&lt;&gt;"",M273,TODAY()),FESTIVOS_CO!A:A)&gt;2,
"VENCIDO",
IF(
NETWORKDAYS(L273,IF(M273&lt;&gt;"",M273,TODAY()),FESTIVOS_CO!A:A)=2,
"ALERTA",
"A TIEMPO"
)))</f>
        <v>A TIEMPO</v>
      </c>
      <c r="I273" s="40" t="s">
        <v>1374</v>
      </c>
      <c r="J273" s="36" t="s">
        <v>1387</v>
      </c>
      <c r="K273" s="37">
        <v>46045</v>
      </c>
      <c r="L273" s="50">
        <v>46048</v>
      </c>
      <c r="M273" s="37">
        <v>46048</v>
      </c>
      <c r="N273" s="52"/>
      <c r="O273" s="52"/>
      <c r="P273" s="36"/>
      <c r="Q273" s="36" t="s">
        <v>99</v>
      </c>
      <c r="R273" s="40"/>
      <c r="S273" s="36"/>
      <c r="T273" s="40"/>
      <c r="U273" s="62" t="s">
        <v>100</v>
      </c>
      <c r="V273" s="81" t="s">
        <v>1388</v>
      </c>
      <c r="W273" s="63">
        <v>46001</v>
      </c>
      <c r="X273" s="63"/>
      <c r="Y273" s="40">
        <v>860002964</v>
      </c>
      <c r="Z273" s="38" t="str">
        <f>IFERROR(VLOOKUP(Y273,DIRECTORIO!A:B,2,FALSE),"")</f>
        <v>BANCO DE BOGOTA</v>
      </c>
      <c r="AA273" s="40" t="s">
        <v>1206</v>
      </c>
      <c r="AB273" s="40" t="s">
        <v>104</v>
      </c>
      <c r="AC273" s="69" t="s">
        <v>1382</v>
      </c>
      <c r="AD273" s="102" t="s">
        <v>234</v>
      </c>
      <c r="AE273" s="40" t="s">
        <v>1389</v>
      </c>
      <c r="AF273" s="40" t="s">
        <v>108</v>
      </c>
      <c r="AG273" s="41" t="s">
        <v>109</v>
      </c>
      <c r="AH273" s="42"/>
      <c r="AI273" s="54" t="str">
        <f t="shared" ca="1" si="59"/>
        <v>NOTIFICACIÓN ELECTRÓNICA EFECTIVA</v>
      </c>
      <c r="AJ273" s="37" t="s">
        <v>99</v>
      </c>
      <c r="AK273" s="37">
        <v>46048</v>
      </c>
      <c r="AL273" s="37" t="s">
        <v>99</v>
      </c>
      <c r="AM273" s="53">
        <f>IF(AK273="","",WORKDAY(AK273,5,FESTIVOS_CO!A:A))</f>
        <v>46055</v>
      </c>
      <c r="AN273" s="37" t="s">
        <v>99</v>
      </c>
      <c r="AO273" s="37">
        <v>46048</v>
      </c>
      <c r="AP273" s="54" t="str">
        <f t="shared" ca="1" si="54"/>
        <v>NO PROCEDE CITACION</v>
      </c>
      <c r="AQ273" s="36"/>
      <c r="AR273" s="43"/>
      <c r="AS273" s="37"/>
      <c r="AT273" s="36"/>
      <c r="AU273" s="37"/>
      <c r="AV273" s="36"/>
      <c r="AW273" s="36"/>
      <c r="AX273" s="37"/>
      <c r="AY273" s="140" t="str">
        <f>IF(AU273="","",WORKDAY(AU273,5,FESTIVOS_CO!A:A))</f>
        <v/>
      </c>
      <c r="AZ273" s="54" t="str">
        <f t="shared" ca="1" si="63"/>
        <v>NO PROCEDE</v>
      </c>
      <c r="BA273" s="55" t="str">
        <f>IF(AX273="","",WORKDAY(AX273,5,FESTIVOS_CO!A:A))</f>
        <v/>
      </c>
      <c r="BB273" s="39"/>
      <c r="BC273" s="40"/>
      <c r="BD273" s="40"/>
      <c r="BE273" s="56" t="str">
        <f t="shared" ca="1" si="52"/>
        <v>NO PROCEDE</v>
      </c>
      <c r="BF273" s="37"/>
      <c r="BG273" s="45"/>
      <c r="BH273" s="37"/>
      <c r="BI273" s="36"/>
      <c r="BJ273" s="37"/>
      <c r="BK273" s="36"/>
      <c r="BL273" s="36"/>
      <c r="BM273" s="53" t="str">
        <f>IF(BJ273="","",WORKDAY(BJ273,5,FESTIVOS_CO!A:A))</f>
        <v/>
      </c>
      <c r="BN273" s="57" t="str">
        <f t="shared" ca="1" si="60"/>
        <v>NO PROCEDE</v>
      </c>
      <c r="BO273" s="54" t="str">
        <f t="shared" ca="1" si="61"/>
        <v>NO PROCEDE AVISO</v>
      </c>
      <c r="BP273" s="37"/>
      <c r="BQ273" s="53" t="str">
        <f>IF(BP273="","",WORKDAY(BP273,5,FESTIVOS_CO!A:A))</f>
        <v/>
      </c>
      <c r="BR273" s="37"/>
      <c r="BS273" s="36" t="s">
        <v>99</v>
      </c>
      <c r="BT273" s="38" t="s">
        <v>228</v>
      </c>
      <c r="BU273" s="58">
        <f>VLOOKUP(BT273,Hoja2!$C:$D,2,0)</f>
        <v>10</v>
      </c>
      <c r="BV273" s="80">
        <f>IF(
AND(AO273="",BD273="",BQ273=""),
"EN PROCESO NOTIFICACION / COMUNICACION",
IF(
BT273="",
"NO APLICA",
IF(
BU273=60,
IF(AO273&lt;&gt;"",AO273,IF(BD273&lt;&gt;"",BD273,BQ273))+60,
WORKDAY(
IF(AO273&lt;&gt;"",AO273,IF(BD273&lt;&gt;"",BD273,BQ273)),
BU273,
FESTIVOS_CO!A:A
)
)
))</f>
        <v>46062</v>
      </c>
      <c r="BW273" s="44"/>
      <c r="BX273" s="53"/>
      <c r="BY273" s="45"/>
      <c r="BZ273" s="37"/>
      <c r="CA273" s="54" t="str">
        <f t="shared" si="62"/>
        <v>PENDIENTE EJECUTORIA</v>
      </c>
      <c r="CB273" s="59" t="str">
        <f t="shared" si="53"/>
        <v/>
      </c>
      <c r="CC273" s="36"/>
      <c r="CD273" s="40"/>
      <c r="CE273" s="46"/>
      <c r="CF273" s="40"/>
      <c r="CG273" s="40"/>
      <c r="CH273" s="40"/>
      <c r="CI273" s="36"/>
      <c r="CJ273" s="47"/>
      <c r="CK273" s="40"/>
      <c r="CL273" s="40"/>
      <c r="CM273" s="40"/>
      <c r="CN273" s="40"/>
    </row>
    <row r="274" spans="1:92" ht="28.5" hidden="1">
      <c r="A274" s="49" t="str">
        <f t="shared" ca="1" si="55"/>
        <v>PENDIENTE EJECUTORIA</v>
      </c>
      <c r="B274" s="58" t="s">
        <v>93</v>
      </c>
      <c r="C274" s="37">
        <v>46048</v>
      </c>
      <c r="D274" s="37"/>
      <c r="E274" s="49" t="str">
        <f t="shared" si="56"/>
        <v>NOTIFICACIÓN ELECTRÓNICA</v>
      </c>
      <c r="F274" s="141">
        <f t="shared" si="57"/>
        <v>46048</v>
      </c>
      <c r="G274" s="49">
        <f t="shared" si="58"/>
        <v>0</v>
      </c>
      <c r="H274" s="51" t="str">
        <f ca="1">IF(
L274="",
"",
IF(
NETWORKDAYS(L274,IF(M274&lt;&gt;"",M274,TODAY()),FESTIVOS_CO!A:A)&gt;2,
"VENCIDO",
IF(
NETWORKDAYS(L274,IF(M274&lt;&gt;"",M274,TODAY()),FESTIVOS_CO!A:A)=2,
"ALERTA",
"A TIEMPO"
)))</f>
        <v>A TIEMPO</v>
      </c>
      <c r="I274" s="40" t="s">
        <v>1374</v>
      </c>
      <c r="J274" s="36" t="s">
        <v>1390</v>
      </c>
      <c r="K274" s="37">
        <v>46045</v>
      </c>
      <c r="L274" s="50">
        <v>46048</v>
      </c>
      <c r="M274" s="37">
        <v>46048</v>
      </c>
      <c r="N274" s="52"/>
      <c r="O274" s="52"/>
      <c r="P274" s="36"/>
      <c r="Q274" s="36" t="s">
        <v>99</v>
      </c>
      <c r="R274" s="40"/>
      <c r="S274" s="36"/>
      <c r="T274" s="40"/>
      <c r="U274" s="62" t="s">
        <v>100</v>
      </c>
      <c r="V274" s="81" t="s">
        <v>1391</v>
      </c>
      <c r="W274" s="63">
        <v>46001</v>
      </c>
      <c r="X274" s="63"/>
      <c r="Y274" s="40">
        <v>860002964</v>
      </c>
      <c r="Z274" s="38" t="str">
        <f>IFERROR(VLOOKUP(Y274,DIRECTORIO!A:B,2,FALSE),"")</f>
        <v>BANCO DE BOGOTA</v>
      </c>
      <c r="AA274" s="40" t="s">
        <v>1206</v>
      </c>
      <c r="AB274" s="40" t="s">
        <v>104</v>
      </c>
      <c r="AC274" s="69" t="s">
        <v>1382</v>
      </c>
      <c r="AD274" s="102" t="s">
        <v>234</v>
      </c>
      <c r="AE274" s="40" t="s">
        <v>1392</v>
      </c>
      <c r="AF274" s="40" t="s">
        <v>108</v>
      </c>
      <c r="AG274" s="41" t="s">
        <v>109</v>
      </c>
      <c r="AH274" s="42"/>
      <c r="AI274" s="54" t="str">
        <f t="shared" ca="1" si="59"/>
        <v>NOTIFICACIÓN ELECTRÓNICA EFECTIVA</v>
      </c>
      <c r="AJ274" s="37" t="s">
        <v>99</v>
      </c>
      <c r="AK274" s="37">
        <v>46048</v>
      </c>
      <c r="AL274" s="37" t="s">
        <v>99</v>
      </c>
      <c r="AM274" s="53">
        <f>IF(AK274="","",WORKDAY(AK274,5,FESTIVOS_CO!A:A))</f>
        <v>46055</v>
      </c>
      <c r="AN274" s="37" t="s">
        <v>99</v>
      </c>
      <c r="AO274" s="37">
        <v>46048</v>
      </c>
      <c r="AP274" s="54" t="str">
        <f t="shared" ca="1" si="54"/>
        <v>NO PROCEDE CITACION</v>
      </c>
      <c r="AQ274" s="36"/>
      <c r="AR274" s="43"/>
      <c r="AS274" s="37"/>
      <c r="AT274" s="36"/>
      <c r="AU274" s="37"/>
      <c r="AV274" s="36"/>
      <c r="AW274" s="36"/>
      <c r="AX274" s="37"/>
      <c r="AY274" s="140" t="str">
        <f>IF(AU274="","",WORKDAY(AU274,5,FESTIVOS_CO!A:A))</f>
        <v/>
      </c>
      <c r="AZ274" s="54" t="str">
        <f t="shared" ca="1" si="63"/>
        <v>NO PROCEDE</v>
      </c>
      <c r="BA274" s="55" t="str">
        <f>IF(AX274="","",WORKDAY(AX274,5,FESTIVOS_CO!A:A))</f>
        <v/>
      </c>
      <c r="BB274" s="39"/>
      <c r="BC274" s="40"/>
      <c r="BD274" s="40"/>
      <c r="BE274" s="56" t="str">
        <f t="shared" ca="1" si="52"/>
        <v>NO PROCEDE</v>
      </c>
      <c r="BF274" s="37"/>
      <c r="BG274" s="45"/>
      <c r="BH274" s="37"/>
      <c r="BI274" s="36"/>
      <c r="BJ274" s="37"/>
      <c r="BK274" s="36"/>
      <c r="BL274" s="36"/>
      <c r="BM274" s="53" t="str">
        <f>IF(BJ274="","",WORKDAY(BJ274,5,FESTIVOS_CO!A:A))</f>
        <v/>
      </c>
      <c r="BN274" s="57" t="str">
        <f t="shared" ca="1" si="60"/>
        <v>NO PROCEDE</v>
      </c>
      <c r="BO274" s="54" t="str">
        <f t="shared" ca="1" si="61"/>
        <v>NO PROCEDE AVISO</v>
      </c>
      <c r="BP274" s="37"/>
      <c r="BQ274" s="53" t="str">
        <f>IF(BP274="","",WORKDAY(BP274,5,FESTIVOS_CO!A:A))</f>
        <v/>
      </c>
      <c r="BR274" s="37"/>
      <c r="BS274" s="36" t="s">
        <v>99</v>
      </c>
      <c r="BT274" s="38" t="s">
        <v>228</v>
      </c>
      <c r="BU274" s="58">
        <f>VLOOKUP(BT274,Hoja2!$C:$D,2,0)</f>
        <v>10</v>
      </c>
      <c r="BV274" s="80">
        <f>IF(
AND(AO274="",BD274="",BQ274=""),
"EN PROCESO NOTIFICACION / COMUNICACION",
IF(
BT274="",
"NO APLICA",
IF(
BU274=60,
IF(AO274&lt;&gt;"",AO274,IF(BD274&lt;&gt;"",BD274,BQ274))+60,
WORKDAY(
IF(AO274&lt;&gt;"",AO274,IF(BD274&lt;&gt;"",BD274,BQ274)),
BU274,
FESTIVOS_CO!A:A
)
)
))</f>
        <v>46062</v>
      </c>
      <c r="BW274" s="44"/>
      <c r="BX274" s="53"/>
      <c r="BY274" s="45"/>
      <c r="BZ274" s="37"/>
      <c r="CA274" s="54" t="str">
        <f t="shared" si="62"/>
        <v>PENDIENTE EJECUTORIA</v>
      </c>
      <c r="CB274" s="59" t="str">
        <f t="shared" si="53"/>
        <v/>
      </c>
      <c r="CC274" s="36"/>
      <c r="CD274" s="40"/>
      <c r="CE274" s="46"/>
      <c r="CF274" s="40"/>
      <c r="CG274" s="40"/>
      <c r="CH274" s="40"/>
      <c r="CI274" s="36"/>
      <c r="CJ274" s="47"/>
      <c r="CK274" s="40"/>
      <c r="CL274" s="40"/>
      <c r="CM274" s="40"/>
      <c r="CN274" s="40"/>
    </row>
    <row r="275" spans="1:92" ht="28.5" hidden="1">
      <c r="A275" s="49" t="str">
        <f t="shared" ca="1" si="55"/>
        <v>PENDIENTE EJECUTORIA</v>
      </c>
      <c r="B275" s="58" t="s">
        <v>93</v>
      </c>
      <c r="C275" s="37">
        <v>46048</v>
      </c>
      <c r="D275" s="37"/>
      <c r="E275" s="49" t="str">
        <f t="shared" si="56"/>
        <v>NOTIFICACIÓN ELECTRÓNICA</v>
      </c>
      <c r="F275" s="141">
        <f t="shared" si="57"/>
        <v>46048</v>
      </c>
      <c r="G275" s="49">
        <f t="shared" si="58"/>
        <v>0</v>
      </c>
      <c r="H275" s="51" t="str">
        <f ca="1">IF(
L275="",
"",
IF(
NETWORKDAYS(L275,IF(M275&lt;&gt;"",M275,TODAY()),FESTIVOS_CO!A:A)&gt;2,
"VENCIDO",
IF(
NETWORKDAYS(L275,IF(M275&lt;&gt;"",M275,TODAY()),FESTIVOS_CO!A:A)=2,
"ALERTA",
"A TIEMPO"
)))</f>
        <v>A TIEMPO</v>
      </c>
      <c r="I275" s="40" t="s">
        <v>1374</v>
      </c>
      <c r="J275" s="36" t="s">
        <v>1393</v>
      </c>
      <c r="K275" s="37">
        <v>46045</v>
      </c>
      <c r="L275" s="50">
        <v>46048</v>
      </c>
      <c r="M275" s="37">
        <v>46048</v>
      </c>
      <c r="N275" s="52"/>
      <c r="O275" s="52"/>
      <c r="P275" s="36"/>
      <c r="Q275" s="36" t="s">
        <v>99</v>
      </c>
      <c r="R275" s="40"/>
      <c r="S275" s="36"/>
      <c r="T275" s="40"/>
      <c r="U275" s="62" t="s">
        <v>100</v>
      </c>
      <c r="V275" s="81" t="s">
        <v>1394</v>
      </c>
      <c r="W275" s="63">
        <v>46001</v>
      </c>
      <c r="X275" s="63"/>
      <c r="Y275" s="40">
        <v>860002964</v>
      </c>
      <c r="Z275" s="38" t="str">
        <f>IFERROR(VLOOKUP(Y275,DIRECTORIO!A:B,2,FALSE),"")</f>
        <v>BANCO DE BOGOTA</v>
      </c>
      <c r="AA275" s="40" t="s">
        <v>1206</v>
      </c>
      <c r="AB275" s="40" t="s">
        <v>104</v>
      </c>
      <c r="AC275" s="69" t="s">
        <v>1382</v>
      </c>
      <c r="AD275" s="102" t="s">
        <v>234</v>
      </c>
      <c r="AE275" s="40" t="s">
        <v>1395</v>
      </c>
      <c r="AF275" s="40" t="s">
        <v>108</v>
      </c>
      <c r="AG275" s="41" t="s">
        <v>109</v>
      </c>
      <c r="AH275" s="42"/>
      <c r="AI275" s="54" t="str">
        <f t="shared" ca="1" si="59"/>
        <v>NOTIFICACIÓN ELECTRÓNICA EFECTIVA</v>
      </c>
      <c r="AJ275" s="37" t="s">
        <v>99</v>
      </c>
      <c r="AK275" s="37">
        <v>46048</v>
      </c>
      <c r="AL275" s="37" t="s">
        <v>99</v>
      </c>
      <c r="AM275" s="53">
        <f>IF(AK275="","",WORKDAY(AK275,5,FESTIVOS_CO!A:A))</f>
        <v>46055</v>
      </c>
      <c r="AN275" s="37" t="s">
        <v>99</v>
      </c>
      <c r="AO275" s="37">
        <v>46048</v>
      </c>
      <c r="AP275" s="54" t="str">
        <f t="shared" ca="1" si="54"/>
        <v>NO PROCEDE CITACION</v>
      </c>
      <c r="AQ275" s="36"/>
      <c r="AR275" s="43"/>
      <c r="AS275" s="37"/>
      <c r="AT275" s="36"/>
      <c r="AU275" s="37"/>
      <c r="AV275" s="36"/>
      <c r="AW275" s="36"/>
      <c r="AX275" s="37"/>
      <c r="AY275" s="140" t="str">
        <f>IF(AU275="","",WORKDAY(AU275,5,FESTIVOS_CO!A:A))</f>
        <v/>
      </c>
      <c r="AZ275" s="54" t="str">
        <f t="shared" ca="1" si="63"/>
        <v>NO PROCEDE</v>
      </c>
      <c r="BA275" s="55" t="str">
        <f>IF(AX275="","",WORKDAY(AX275,5,FESTIVOS_CO!A:A))</f>
        <v/>
      </c>
      <c r="BB275" s="39"/>
      <c r="BC275" s="40"/>
      <c r="BD275" s="40"/>
      <c r="BE275" s="56" t="str">
        <f t="shared" ca="1" si="52"/>
        <v>NO PROCEDE</v>
      </c>
      <c r="BF275" s="37"/>
      <c r="BG275" s="45"/>
      <c r="BH275" s="37"/>
      <c r="BI275" s="36"/>
      <c r="BJ275" s="37"/>
      <c r="BK275" s="36"/>
      <c r="BL275" s="36"/>
      <c r="BM275" s="53" t="str">
        <f>IF(BJ275="","",WORKDAY(BJ275,5,FESTIVOS_CO!A:A))</f>
        <v/>
      </c>
      <c r="BN275" s="57" t="str">
        <f t="shared" ca="1" si="60"/>
        <v>NO PROCEDE</v>
      </c>
      <c r="BO275" s="54" t="str">
        <f t="shared" ca="1" si="61"/>
        <v>NO PROCEDE AVISO</v>
      </c>
      <c r="BP275" s="37"/>
      <c r="BQ275" s="53" t="str">
        <f>IF(BP275="","",WORKDAY(BP275,5,FESTIVOS_CO!A:A))</f>
        <v/>
      </c>
      <c r="BR275" s="37"/>
      <c r="BS275" s="36" t="s">
        <v>99</v>
      </c>
      <c r="BT275" s="38" t="s">
        <v>228</v>
      </c>
      <c r="BU275" s="58">
        <f>VLOOKUP(BT275,Hoja2!$C:$D,2,0)</f>
        <v>10</v>
      </c>
      <c r="BV275" s="80">
        <f>IF(
AND(AO275="",BD275="",BQ275=""),
"EN PROCESO NOTIFICACION / COMUNICACION",
IF(
BT275="",
"NO APLICA",
IF(
BU275=60,
IF(AO275&lt;&gt;"",AO275,IF(BD275&lt;&gt;"",BD275,BQ275))+60,
WORKDAY(
IF(AO275&lt;&gt;"",AO275,IF(BD275&lt;&gt;"",BD275,BQ275)),
BU275,
FESTIVOS_CO!A:A
)
)
))</f>
        <v>46062</v>
      </c>
      <c r="BW275" s="44"/>
      <c r="BX275" s="53"/>
      <c r="BY275" s="45"/>
      <c r="BZ275" s="37"/>
      <c r="CA275" s="54" t="str">
        <f t="shared" si="62"/>
        <v>PENDIENTE EJECUTORIA</v>
      </c>
      <c r="CB275" s="59" t="str">
        <f t="shared" si="53"/>
        <v/>
      </c>
      <c r="CC275" s="36"/>
      <c r="CD275" s="40"/>
      <c r="CE275" s="46"/>
      <c r="CF275" s="40"/>
      <c r="CG275" s="40"/>
      <c r="CH275" s="40"/>
      <c r="CI275" s="36"/>
      <c r="CJ275" s="47"/>
      <c r="CK275" s="40"/>
      <c r="CL275" s="40"/>
      <c r="CM275" s="40"/>
      <c r="CN275" s="40"/>
    </row>
    <row r="276" spans="1:92" ht="28.5" hidden="1">
      <c r="A276" s="49" t="str">
        <f t="shared" ca="1" si="55"/>
        <v>PENDIENTE EJECUTORIA</v>
      </c>
      <c r="B276" s="58" t="s">
        <v>93</v>
      </c>
      <c r="C276" s="37">
        <v>46048</v>
      </c>
      <c r="D276" s="37"/>
      <c r="E276" s="49" t="str">
        <f t="shared" si="56"/>
        <v>NOTIFICACIÓN ELECTRÓNICA</v>
      </c>
      <c r="F276" s="141">
        <f t="shared" si="57"/>
        <v>46048</v>
      </c>
      <c r="G276" s="49">
        <f t="shared" si="58"/>
        <v>0</v>
      </c>
      <c r="H276" s="51" t="str">
        <f ca="1">IF(
L276="",
"",
IF(
NETWORKDAYS(L276,IF(M276&lt;&gt;"",M276,TODAY()),FESTIVOS_CO!A:A)&gt;2,
"VENCIDO",
IF(
NETWORKDAYS(L276,IF(M276&lt;&gt;"",M276,TODAY()),FESTIVOS_CO!A:A)=2,
"ALERTA",
"A TIEMPO"
)))</f>
        <v>A TIEMPO</v>
      </c>
      <c r="I276" s="40" t="s">
        <v>1374</v>
      </c>
      <c r="J276" s="36" t="s">
        <v>1396</v>
      </c>
      <c r="K276" s="37">
        <v>46045</v>
      </c>
      <c r="L276" s="50">
        <v>46048</v>
      </c>
      <c r="M276" s="37">
        <v>46048</v>
      </c>
      <c r="N276" s="52"/>
      <c r="O276" s="52"/>
      <c r="P276" s="36"/>
      <c r="Q276" s="36" t="s">
        <v>99</v>
      </c>
      <c r="R276" s="40"/>
      <c r="S276" s="36"/>
      <c r="T276" s="40"/>
      <c r="U276" s="62" t="s">
        <v>100</v>
      </c>
      <c r="V276" s="81" t="s">
        <v>1397</v>
      </c>
      <c r="W276" s="63">
        <v>46006</v>
      </c>
      <c r="X276" s="63"/>
      <c r="Y276" s="40">
        <v>860002964</v>
      </c>
      <c r="Z276" s="38" t="str">
        <f>IFERROR(VLOOKUP(Y276,DIRECTORIO!A:B,2,FALSE),"")</f>
        <v>BANCO DE BOGOTA</v>
      </c>
      <c r="AA276" s="40" t="s">
        <v>1206</v>
      </c>
      <c r="AB276" s="40" t="s">
        <v>104</v>
      </c>
      <c r="AC276" s="69" t="s">
        <v>1382</v>
      </c>
      <c r="AD276" s="102" t="s">
        <v>234</v>
      </c>
      <c r="AE276" s="40" t="s">
        <v>1398</v>
      </c>
      <c r="AF276" s="40" t="s">
        <v>108</v>
      </c>
      <c r="AG276" s="41" t="s">
        <v>109</v>
      </c>
      <c r="AH276" s="42"/>
      <c r="AI276" s="54" t="str">
        <f t="shared" ca="1" si="59"/>
        <v>NOTIFICACIÓN ELECTRÓNICA EFECTIVA</v>
      </c>
      <c r="AJ276" s="37" t="s">
        <v>99</v>
      </c>
      <c r="AK276" s="37">
        <v>46048</v>
      </c>
      <c r="AL276" s="37" t="s">
        <v>99</v>
      </c>
      <c r="AM276" s="53">
        <f>IF(AK276="","",WORKDAY(AK276,5,FESTIVOS_CO!A:A))</f>
        <v>46055</v>
      </c>
      <c r="AN276" s="37" t="s">
        <v>99</v>
      </c>
      <c r="AO276" s="37">
        <v>46048</v>
      </c>
      <c r="AP276" s="54" t="str">
        <f t="shared" ca="1" si="54"/>
        <v>NO PROCEDE CITACION</v>
      </c>
      <c r="AQ276" s="36"/>
      <c r="AR276" s="43"/>
      <c r="AS276" s="37"/>
      <c r="AT276" s="36"/>
      <c r="AU276" s="37"/>
      <c r="AV276" s="36"/>
      <c r="AW276" s="36"/>
      <c r="AX276" s="37"/>
      <c r="AY276" s="140" t="str">
        <f>IF(AU276="","",WORKDAY(AU276,5,FESTIVOS_CO!A:A))</f>
        <v/>
      </c>
      <c r="AZ276" s="54" t="str">
        <f t="shared" ca="1" si="63"/>
        <v>NO PROCEDE</v>
      </c>
      <c r="BA276" s="55" t="str">
        <f>IF(AX276="","",WORKDAY(AX276,5,FESTIVOS_CO!A:A))</f>
        <v/>
      </c>
      <c r="BB276" s="39"/>
      <c r="BC276" s="40"/>
      <c r="BD276" s="40"/>
      <c r="BE276" s="56" t="str">
        <f t="shared" ca="1" si="52"/>
        <v>NO PROCEDE</v>
      </c>
      <c r="BF276" s="37"/>
      <c r="BG276" s="45"/>
      <c r="BH276" s="37"/>
      <c r="BI276" s="36"/>
      <c r="BJ276" s="37"/>
      <c r="BK276" s="36"/>
      <c r="BL276" s="36"/>
      <c r="BM276" s="53" t="str">
        <f>IF(BJ276="","",WORKDAY(BJ276,5,FESTIVOS_CO!A:A))</f>
        <v/>
      </c>
      <c r="BN276" s="57" t="str">
        <f t="shared" ca="1" si="60"/>
        <v>NO PROCEDE</v>
      </c>
      <c r="BO276" s="54" t="str">
        <f t="shared" ca="1" si="61"/>
        <v>NO PROCEDE AVISO</v>
      </c>
      <c r="BP276" s="37"/>
      <c r="BQ276" s="53" t="str">
        <f>IF(BP276="","",WORKDAY(BP276,5,FESTIVOS_CO!A:A))</f>
        <v/>
      </c>
      <c r="BR276" s="37"/>
      <c r="BS276" s="36" t="s">
        <v>99</v>
      </c>
      <c r="BT276" s="38" t="s">
        <v>228</v>
      </c>
      <c r="BU276" s="58">
        <f>VLOOKUP(BT276,Hoja2!$C:$D,2,0)</f>
        <v>10</v>
      </c>
      <c r="BV276" s="80">
        <f>IF(
AND(AO276="",BD276="",BQ276=""),
"EN PROCESO NOTIFICACION / COMUNICACION",
IF(
BT276="",
"NO APLICA",
IF(
BU276=60,
IF(AO276&lt;&gt;"",AO276,IF(BD276&lt;&gt;"",BD276,BQ276))+60,
WORKDAY(
IF(AO276&lt;&gt;"",AO276,IF(BD276&lt;&gt;"",BD276,BQ276)),
BU276,
FESTIVOS_CO!A:A
)
)
))</f>
        <v>46062</v>
      </c>
      <c r="BW276" s="44"/>
      <c r="BX276" s="53"/>
      <c r="BY276" s="45"/>
      <c r="BZ276" s="37"/>
      <c r="CA276" s="54" t="str">
        <f t="shared" si="62"/>
        <v>PENDIENTE EJECUTORIA</v>
      </c>
      <c r="CB276" s="59" t="str">
        <f t="shared" si="53"/>
        <v/>
      </c>
      <c r="CC276" s="36"/>
      <c r="CD276" s="40"/>
      <c r="CE276" s="46"/>
      <c r="CF276" s="40"/>
      <c r="CG276" s="40"/>
      <c r="CH276" s="40"/>
      <c r="CI276" s="36"/>
      <c r="CJ276" s="47"/>
      <c r="CK276" s="40"/>
      <c r="CL276" s="40"/>
      <c r="CM276" s="40"/>
      <c r="CN276" s="40"/>
    </row>
    <row r="277" spans="1:92" ht="28.5" hidden="1">
      <c r="A277" s="49" t="str">
        <f t="shared" ca="1" si="55"/>
        <v>PENDIENTE EJECUTORIA</v>
      </c>
      <c r="B277" s="58" t="s">
        <v>93</v>
      </c>
      <c r="C277" s="37">
        <v>46048</v>
      </c>
      <c r="D277" s="37"/>
      <c r="E277" s="49" t="str">
        <f t="shared" si="56"/>
        <v>NOTIFICACIÓN ELECTRÓNICA</v>
      </c>
      <c r="F277" s="141">
        <f t="shared" si="57"/>
        <v>46048</v>
      </c>
      <c r="G277" s="49">
        <f t="shared" si="58"/>
        <v>0</v>
      </c>
      <c r="H277" s="51" t="str">
        <f ca="1">IF(
L277="",
"",
IF(
NETWORKDAYS(L277,IF(M277&lt;&gt;"",M277,TODAY()),FESTIVOS_CO!A:A)&gt;2,
"VENCIDO",
IF(
NETWORKDAYS(L277,IF(M277&lt;&gt;"",M277,TODAY()),FESTIVOS_CO!A:A)=2,
"ALERTA",
"A TIEMPO"
)))</f>
        <v>A TIEMPO</v>
      </c>
      <c r="I277" s="40" t="s">
        <v>1374</v>
      </c>
      <c r="J277" s="36" t="s">
        <v>1399</v>
      </c>
      <c r="K277" s="37">
        <v>46045</v>
      </c>
      <c r="L277" s="50">
        <v>46048</v>
      </c>
      <c r="M277" s="37">
        <v>46048</v>
      </c>
      <c r="N277" s="52"/>
      <c r="O277" s="52"/>
      <c r="P277" s="36"/>
      <c r="Q277" s="36" t="s">
        <v>99</v>
      </c>
      <c r="R277" s="40"/>
      <c r="S277" s="36"/>
      <c r="T277" s="40"/>
      <c r="U277" s="62" t="s">
        <v>100</v>
      </c>
      <c r="V277" s="81" t="s">
        <v>1400</v>
      </c>
      <c r="W277" s="63">
        <v>46006</v>
      </c>
      <c r="X277" s="63"/>
      <c r="Y277" s="40">
        <v>860002964</v>
      </c>
      <c r="Z277" s="38" t="str">
        <f>IFERROR(VLOOKUP(Y277,DIRECTORIO!A:B,2,FALSE),"")</f>
        <v>BANCO DE BOGOTA</v>
      </c>
      <c r="AA277" s="40" t="s">
        <v>1206</v>
      </c>
      <c r="AB277" s="40" t="s">
        <v>104</v>
      </c>
      <c r="AC277" s="69" t="s">
        <v>1382</v>
      </c>
      <c r="AD277" s="102" t="s">
        <v>234</v>
      </c>
      <c r="AE277" s="40" t="s">
        <v>1401</v>
      </c>
      <c r="AF277" s="40" t="s">
        <v>108</v>
      </c>
      <c r="AG277" s="41" t="s">
        <v>109</v>
      </c>
      <c r="AH277" s="42"/>
      <c r="AI277" s="54" t="str">
        <f t="shared" ca="1" si="59"/>
        <v>NOTIFICACIÓN ELECTRÓNICA EFECTIVA</v>
      </c>
      <c r="AJ277" s="37" t="s">
        <v>99</v>
      </c>
      <c r="AK277" s="37">
        <v>46048</v>
      </c>
      <c r="AL277" s="37" t="s">
        <v>99</v>
      </c>
      <c r="AM277" s="53">
        <f>IF(AK277="","",WORKDAY(AK277,5,FESTIVOS_CO!A:A))</f>
        <v>46055</v>
      </c>
      <c r="AN277" s="37" t="s">
        <v>99</v>
      </c>
      <c r="AO277" s="37">
        <v>46048</v>
      </c>
      <c r="AP277" s="54" t="str">
        <f t="shared" ca="1" si="54"/>
        <v>NO PROCEDE CITACION</v>
      </c>
      <c r="AQ277" s="36"/>
      <c r="AR277" s="43"/>
      <c r="AS277" s="37"/>
      <c r="AT277" s="36"/>
      <c r="AU277" s="37"/>
      <c r="AV277" s="36"/>
      <c r="AW277" s="36"/>
      <c r="AX277" s="37"/>
      <c r="AY277" s="140" t="str">
        <f>IF(AU277="","",WORKDAY(AU277,5,FESTIVOS_CO!A:A))</f>
        <v/>
      </c>
      <c r="AZ277" s="54" t="str">
        <f t="shared" ca="1" si="63"/>
        <v>NO PROCEDE</v>
      </c>
      <c r="BA277" s="55" t="str">
        <f>IF(AX277="","",WORKDAY(AX277,5,FESTIVOS_CO!A:A))</f>
        <v/>
      </c>
      <c r="BB277" s="39"/>
      <c r="BC277" s="40"/>
      <c r="BD277" s="40"/>
      <c r="BE277" s="56" t="str">
        <f t="shared" ca="1" si="52"/>
        <v>NO PROCEDE</v>
      </c>
      <c r="BF277" s="37"/>
      <c r="BG277" s="45"/>
      <c r="BH277" s="37"/>
      <c r="BI277" s="36"/>
      <c r="BJ277" s="37"/>
      <c r="BK277" s="36"/>
      <c r="BL277" s="36"/>
      <c r="BM277" s="53" t="str">
        <f>IF(BJ277="","",WORKDAY(BJ277,5,FESTIVOS_CO!A:A))</f>
        <v/>
      </c>
      <c r="BN277" s="57" t="str">
        <f t="shared" ca="1" si="60"/>
        <v>NO PROCEDE</v>
      </c>
      <c r="BO277" s="54" t="str">
        <f t="shared" ca="1" si="61"/>
        <v>NO PROCEDE AVISO</v>
      </c>
      <c r="BP277" s="37"/>
      <c r="BQ277" s="53" t="str">
        <f>IF(BP277="","",WORKDAY(BP277,5,FESTIVOS_CO!A:A))</f>
        <v/>
      </c>
      <c r="BR277" s="37"/>
      <c r="BS277" s="36" t="s">
        <v>99</v>
      </c>
      <c r="BT277" s="38" t="s">
        <v>228</v>
      </c>
      <c r="BU277" s="58">
        <f>VLOOKUP(BT277,Hoja2!$C:$D,2,0)</f>
        <v>10</v>
      </c>
      <c r="BV277" s="80">
        <f>IF(
AND(AO277="",BD277="",BQ277=""),
"EN PROCESO NOTIFICACION / COMUNICACION",
IF(
BT277="",
"NO APLICA",
IF(
BU277=60,
IF(AO277&lt;&gt;"",AO277,IF(BD277&lt;&gt;"",BD277,BQ277))+60,
WORKDAY(
IF(AO277&lt;&gt;"",AO277,IF(BD277&lt;&gt;"",BD277,BQ277)),
BU277,
FESTIVOS_CO!A:A
)
)
))</f>
        <v>46062</v>
      </c>
      <c r="BW277" s="44"/>
      <c r="BX277" s="53"/>
      <c r="BY277" s="45"/>
      <c r="BZ277" s="37"/>
      <c r="CA277" s="54" t="str">
        <f t="shared" si="62"/>
        <v>PENDIENTE EJECUTORIA</v>
      </c>
      <c r="CB277" s="59" t="str">
        <f t="shared" si="53"/>
        <v/>
      </c>
      <c r="CC277" s="36"/>
      <c r="CD277" s="40"/>
      <c r="CE277" s="46"/>
      <c r="CF277" s="40"/>
      <c r="CG277" s="40"/>
      <c r="CH277" s="40"/>
      <c r="CI277" s="36"/>
      <c r="CJ277" s="47"/>
      <c r="CK277" s="40"/>
      <c r="CL277" s="40"/>
      <c r="CM277" s="40"/>
      <c r="CN277" s="40"/>
    </row>
    <row r="278" spans="1:92" ht="28.5" hidden="1">
      <c r="A278" s="49" t="str">
        <f t="shared" ca="1" si="55"/>
        <v>PENDIENTE EJECUTORIA</v>
      </c>
      <c r="B278" s="58" t="s">
        <v>93</v>
      </c>
      <c r="C278" s="37">
        <v>46048</v>
      </c>
      <c r="D278" s="37"/>
      <c r="E278" s="49" t="str">
        <f t="shared" si="56"/>
        <v>NOTIFICACIÓN ELECTRÓNICA</v>
      </c>
      <c r="F278" s="141">
        <f t="shared" si="57"/>
        <v>46048</v>
      </c>
      <c r="G278" s="49">
        <f t="shared" si="58"/>
        <v>0</v>
      </c>
      <c r="H278" s="51" t="str">
        <f ca="1">IF(
L278="",
"",
IF(
NETWORKDAYS(L278,IF(M278&lt;&gt;"",M278,TODAY()),FESTIVOS_CO!A:A)&gt;2,
"VENCIDO",
IF(
NETWORKDAYS(L278,IF(M278&lt;&gt;"",M278,TODAY()),FESTIVOS_CO!A:A)=2,
"ALERTA",
"A TIEMPO"
)))</f>
        <v>A TIEMPO</v>
      </c>
      <c r="I278" s="40" t="s">
        <v>1374</v>
      </c>
      <c r="J278" s="36" t="s">
        <v>1402</v>
      </c>
      <c r="K278" s="37">
        <v>46045</v>
      </c>
      <c r="L278" s="50">
        <v>46048</v>
      </c>
      <c r="M278" s="37">
        <v>46048</v>
      </c>
      <c r="N278" s="52"/>
      <c r="O278" s="52"/>
      <c r="P278" s="36"/>
      <c r="Q278" s="36" t="s">
        <v>99</v>
      </c>
      <c r="R278" s="40"/>
      <c r="S278" s="36"/>
      <c r="T278" s="40"/>
      <c r="U278" s="62" t="s">
        <v>100</v>
      </c>
      <c r="V278" s="81" t="s">
        <v>1403</v>
      </c>
      <c r="W278" s="63">
        <v>45994</v>
      </c>
      <c r="X278" s="63"/>
      <c r="Y278" s="40">
        <v>900581703</v>
      </c>
      <c r="Z278" s="38" t="str">
        <f>IFERROR(VLOOKUP(Y278,DIRECTORIO!A:B,2,FALSE),"")</f>
        <v>NEOSTAR SEGURIDAD DE COLOMBIA LTDA</v>
      </c>
      <c r="AA278" s="98" t="s">
        <v>1325</v>
      </c>
      <c r="AB278" s="40" t="s">
        <v>268</v>
      </c>
      <c r="AC278" s="110" t="s">
        <v>1404</v>
      </c>
      <c r="AD278" s="102" t="s">
        <v>234</v>
      </c>
      <c r="AE278" s="40" t="s">
        <v>1405</v>
      </c>
      <c r="AF278" s="40" t="s">
        <v>108</v>
      </c>
      <c r="AG278" s="41" t="s">
        <v>109</v>
      </c>
      <c r="AH278" s="42"/>
      <c r="AI278" s="54" t="str">
        <f t="shared" ca="1" si="59"/>
        <v>NOTIFICACIÓN ELECTRÓNICA EFECTIVA</v>
      </c>
      <c r="AJ278" s="37" t="s">
        <v>99</v>
      </c>
      <c r="AK278" s="37">
        <v>46048</v>
      </c>
      <c r="AL278" s="37" t="s">
        <v>99</v>
      </c>
      <c r="AM278" s="53">
        <f>IF(AK278="","",WORKDAY(AK278,5,FESTIVOS_CO!A:A))</f>
        <v>46055</v>
      </c>
      <c r="AN278" s="37" t="s">
        <v>99</v>
      </c>
      <c r="AO278" s="37">
        <v>46048</v>
      </c>
      <c r="AP278" s="54" t="str">
        <f t="shared" ca="1" si="54"/>
        <v>NO PROCEDE CITACION</v>
      </c>
      <c r="AQ278" s="36"/>
      <c r="AR278" s="43"/>
      <c r="AS278" s="37"/>
      <c r="AT278" s="36"/>
      <c r="AU278" s="37"/>
      <c r="AV278" s="36"/>
      <c r="AW278" s="36"/>
      <c r="AX278" s="37"/>
      <c r="AY278" s="140" t="str">
        <f>IF(AU278="","",WORKDAY(AU278,5,FESTIVOS_CO!A:A))</f>
        <v/>
      </c>
      <c r="AZ278" s="54" t="str">
        <f t="shared" ca="1" si="63"/>
        <v>NO PROCEDE</v>
      </c>
      <c r="BA278" s="55" t="str">
        <f>IF(AX278="","",WORKDAY(AX278,5,FESTIVOS_CO!A:A))</f>
        <v/>
      </c>
      <c r="BB278" s="39"/>
      <c r="BC278" s="40"/>
      <c r="BD278" s="40"/>
      <c r="BE278" s="56" t="str">
        <f t="shared" ca="1" si="52"/>
        <v>NO PROCEDE</v>
      </c>
      <c r="BF278" s="37"/>
      <c r="BG278" s="45"/>
      <c r="BH278" s="37"/>
      <c r="BI278" s="36"/>
      <c r="BJ278" s="37"/>
      <c r="BK278" s="36"/>
      <c r="BL278" s="36"/>
      <c r="BM278" s="53" t="str">
        <f>IF(BJ278="","",WORKDAY(BJ278,5,FESTIVOS_CO!A:A))</f>
        <v/>
      </c>
      <c r="BN278" s="57" t="str">
        <f t="shared" ca="1" si="60"/>
        <v>NO PROCEDE</v>
      </c>
      <c r="BO278" s="54" t="str">
        <f t="shared" ca="1" si="61"/>
        <v>NO PROCEDE AVISO</v>
      </c>
      <c r="BP278" s="37"/>
      <c r="BQ278" s="53" t="str">
        <f>IF(BP278="","",WORKDAY(BP278,5,FESTIVOS_CO!A:A))</f>
        <v/>
      </c>
      <c r="BR278" s="37"/>
      <c r="BS278" s="36" t="s">
        <v>99</v>
      </c>
      <c r="BT278" s="38" t="s">
        <v>228</v>
      </c>
      <c r="BU278" s="58">
        <f>VLOOKUP(BT278,Hoja2!$C:$D,2,0)</f>
        <v>10</v>
      </c>
      <c r="BV278" s="80">
        <f>IF(
AND(AO278="",BD278="",BQ278=""),
"EN PROCESO NOTIFICACION / COMUNICACION",
IF(
BT278="",
"NO APLICA",
IF(
BU278=60,
IF(AO278&lt;&gt;"",AO278,IF(BD278&lt;&gt;"",BD278,BQ278))+60,
WORKDAY(
IF(AO278&lt;&gt;"",AO278,IF(BD278&lt;&gt;"",BD278,BQ278)),
BU278,
FESTIVOS_CO!A:A
)
)
))</f>
        <v>46062</v>
      </c>
      <c r="BW278" s="44"/>
      <c r="BX278" s="53"/>
      <c r="BY278" s="45"/>
      <c r="BZ278" s="37"/>
      <c r="CA278" s="54" t="str">
        <f t="shared" si="62"/>
        <v>PENDIENTE EJECUTORIA</v>
      </c>
      <c r="CB278" s="59" t="str">
        <f t="shared" si="53"/>
        <v/>
      </c>
      <c r="CC278" s="36"/>
      <c r="CD278" s="40"/>
      <c r="CE278" s="46"/>
      <c r="CF278" s="40"/>
      <c r="CG278" s="40"/>
      <c r="CH278" s="40"/>
      <c r="CI278" s="36"/>
      <c r="CJ278" s="47"/>
      <c r="CK278" s="40"/>
      <c r="CL278" s="40"/>
      <c r="CM278" s="40"/>
      <c r="CN278" s="40"/>
    </row>
    <row r="279" spans="1:92" ht="28.5" hidden="1">
      <c r="A279" s="49" t="str">
        <f t="shared" ca="1" si="55"/>
        <v>PENDIENTE EJECUTORIA</v>
      </c>
      <c r="B279" s="58" t="s">
        <v>93</v>
      </c>
      <c r="C279" s="37">
        <v>46048</v>
      </c>
      <c r="D279" s="37"/>
      <c r="E279" s="49" t="str">
        <f t="shared" si="56"/>
        <v>NOTIFICACIÓN ELECTRÓNICA</v>
      </c>
      <c r="F279" s="141">
        <f t="shared" si="57"/>
        <v>46048</v>
      </c>
      <c r="G279" s="49">
        <f t="shared" si="58"/>
        <v>0</v>
      </c>
      <c r="H279" s="51" t="str">
        <f ca="1">IF(
L279="",
"",
IF(
NETWORKDAYS(L279,IF(M279&lt;&gt;"",M279,TODAY()),FESTIVOS_CO!A:A)&gt;2,
"VENCIDO",
IF(
NETWORKDAYS(L279,IF(M279&lt;&gt;"",M279,TODAY()),FESTIVOS_CO!A:A)=2,
"ALERTA",
"A TIEMPO"
)))</f>
        <v>A TIEMPO</v>
      </c>
      <c r="I279" s="40" t="s">
        <v>1374</v>
      </c>
      <c r="J279" s="36" t="s">
        <v>1406</v>
      </c>
      <c r="K279" s="37">
        <v>46045</v>
      </c>
      <c r="L279" s="50">
        <v>46048</v>
      </c>
      <c r="M279" s="37">
        <v>46048</v>
      </c>
      <c r="N279" s="52"/>
      <c r="O279" s="52"/>
      <c r="P279" s="36"/>
      <c r="Q279" s="36" t="s">
        <v>99</v>
      </c>
      <c r="R279" s="40"/>
      <c r="S279" s="36"/>
      <c r="T279" s="40"/>
      <c r="U279" s="62" t="s">
        <v>100</v>
      </c>
      <c r="V279" s="81" t="s">
        <v>1407</v>
      </c>
      <c r="W279" s="63">
        <v>45779</v>
      </c>
      <c r="X279" s="63"/>
      <c r="Y279" s="40">
        <v>900581703</v>
      </c>
      <c r="Z279" s="38" t="str">
        <f>IFERROR(VLOOKUP(Y279,DIRECTORIO!A:B,2,FALSE),"")</f>
        <v>NEOSTAR SEGURIDAD DE COLOMBIA LTDA</v>
      </c>
      <c r="AA279" s="98" t="s">
        <v>1325</v>
      </c>
      <c r="AB279" s="40" t="s">
        <v>268</v>
      </c>
      <c r="AC279" s="110" t="s">
        <v>1404</v>
      </c>
      <c r="AD279" s="102" t="s">
        <v>234</v>
      </c>
      <c r="AE279" s="40" t="s">
        <v>1408</v>
      </c>
      <c r="AF279" s="40" t="s">
        <v>108</v>
      </c>
      <c r="AG279" s="41" t="s">
        <v>109</v>
      </c>
      <c r="AH279" s="42"/>
      <c r="AI279" s="54" t="str">
        <f t="shared" ca="1" si="59"/>
        <v>NOTIFICACIÓN ELECTRÓNICA EFECTIVA</v>
      </c>
      <c r="AJ279" s="37" t="s">
        <v>99</v>
      </c>
      <c r="AK279" s="37">
        <v>46048</v>
      </c>
      <c r="AL279" s="37" t="s">
        <v>99</v>
      </c>
      <c r="AM279" s="53">
        <f>IF(AK279="","",WORKDAY(AK279,5,FESTIVOS_CO!A:A))</f>
        <v>46055</v>
      </c>
      <c r="AN279" s="37" t="s">
        <v>99</v>
      </c>
      <c r="AO279" s="37">
        <v>46048</v>
      </c>
      <c r="AP279" s="54" t="str">
        <f t="shared" ca="1" si="54"/>
        <v>NO PROCEDE CITACION</v>
      </c>
      <c r="AQ279" s="36"/>
      <c r="AR279" s="43"/>
      <c r="AS279" s="37"/>
      <c r="AT279" s="36"/>
      <c r="AU279" s="37"/>
      <c r="AV279" s="36"/>
      <c r="AW279" s="36"/>
      <c r="AX279" s="37"/>
      <c r="AY279" s="140" t="str">
        <f>IF(AU279="","",WORKDAY(AU279,5,FESTIVOS_CO!A:A))</f>
        <v/>
      </c>
      <c r="AZ279" s="54" t="str">
        <f t="shared" ca="1" si="63"/>
        <v>NO PROCEDE</v>
      </c>
      <c r="BA279" s="55" t="str">
        <f>IF(AX279="","",WORKDAY(AX279,5,FESTIVOS_CO!A:A))</f>
        <v/>
      </c>
      <c r="BB279" s="39"/>
      <c r="BC279" s="40"/>
      <c r="BD279" s="40"/>
      <c r="BE279" s="56" t="str">
        <f t="shared" ca="1" si="52"/>
        <v>NO PROCEDE</v>
      </c>
      <c r="BF279" s="37"/>
      <c r="BG279" s="45"/>
      <c r="BH279" s="37"/>
      <c r="BI279" s="36"/>
      <c r="BJ279" s="37"/>
      <c r="BK279" s="36"/>
      <c r="BL279" s="36"/>
      <c r="BM279" s="53" t="str">
        <f>IF(BJ279="","",WORKDAY(BJ279,5,FESTIVOS_CO!A:A))</f>
        <v/>
      </c>
      <c r="BN279" s="57" t="str">
        <f t="shared" ca="1" si="60"/>
        <v>NO PROCEDE</v>
      </c>
      <c r="BO279" s="54" t="str">
        <f t="shared" ca="1" si="61"/>
        <v>NO PROCEDE AVISO</v>
      </c>
      <c r="BP279" s="37"/>
      <c r="BQ279" s="53" t="str">
        <f>IF(BP279="","",WORKDAY(BP279,5,FESTIVOS_CO!A:A))</f>
        <v/>
      </c>
      <c r="BR279" s="37"/>
      <c r="BS279" s="36" t="s">
        <v>99</v>
      </c>
      <c r="BT279" s="38" t="s">
        <v>228</v>
      </c>
      <c r="BU279" s="58">
        <f>VLOOKUP(BT279,Hoja2!$C:$D,2,0)</f>
        <v>10</v>
      </c>
      <c r="BV279" s="80">
        <f>IF(
AND(AO279="",BD279="",BQ279=""),
"EN PROCESO NOTIFICACION / COMUNICACION",
IF(
BT279="",
"NO APLICA",
IF(
BU279=60,
IF(AO279&lt;&gt;"",AO279,IF(BD279&lt;&gt;"",BD279,BQ279))+60,
WORKDAY(
IF(AO279&lt;&gt;"",AO279,IF(BD279&lt;&gt;"",BD279,BQ279)),
BU279,
FESTIVOS_CO!A:A
)
)
))</f>
        <v>46062</v>
      </c>
      <c r="BW279" s="44"/>
      <c r="BX279" s="53"/>
      <c r="BY279" s="45"/>
      <c r="BZ279" s="37"/>
      <c r="CA279" s="54" t="str">
        <f t="shared" si="62"/>
        <v>PENDIENTE EJECUTORIA</v>
      </c>
      <c r="CB279" s="59" t="str">
        <f t="shared" si="53"/>
        <v/>
      </c>
      <c r="CC279" s="36"/>
      <c r="CD279" s="40"/>
      <c r="CE279" s="46"/>
      <c r="CF279" s="40"/>
      <c r="CG279" s="40"/>
      <c r="CH279" s="40"/>
      <c r="CI279" s="36"/>
      <c r="CJ279" s="47"/>
      <c r="CK279" s="40"/>
      <c r="CL279" s="40"/>
      <c r="CM279" s="40"/>
      <c r="CN279" s="40"/>
    </row>
    <row r="280" spans="1:92" ht="28.5" hidden="1">
      <c r="A280" s="49" t="str">
        <f t="shared" ca="1" si="55"/>
        <v>PENDIENTE EJECUTORIA</v>
      </c>
      <c r="B280" s="58" t="s">
        <v>93</v>
      </c>
      <c r="C280" s="37">
        <v>46048</v>
      </c>
      <c r="D280" s="37"/>
      <c r="E280" s="49" t="str">
        <f t="shared" si="56"/>
        <v>NOTIFICACIÓN ELECTRÓNICA</v>
      </c>
      <c r="F280" s="141">
        <f t="shared" si="57"/>
        <v>46048</v>
      </c>
      <c r="G280" s="49">
        <f t="shared" si="58"/>
        <v>0</v>
      </c>
      <c r="H280" s="51" t="str">
        <f ca="1">IF(
L280="",
"",
IF(
NETWORKDAYS(L280,IF(M280&lt;&gt;"",M280,TODAY()),FESTIVOS_CO!A:A)&gt;2,
"VENCIDO",
IF(
NETWORKDAYS(L280,IF(M280&lt;&gt;"",M280,TODAY()),FESTIVOS_CO!A:A)=2,
"ALERTA",
"A TIEMPO"
)))</f>
        <v>A TIEMPO</v>
      </c>
      <c r="I280" s="40" t="s">
        <v>1374</v>
      </c>
      <c r="J280" s="36" t="s">
        <v>1409</v>
      </c>
      <c r="K280" s="37">
        <v>46045</v>
      </c>
      <c r="L280" s="50">
        <v>46048</v>
      </c>
      <c r="M280" s="37">
        <v>46048</v>
      </c>
      <c r="N280" s="52"/>
      <c r="O280" s="52"/>
      <c r="P280" s="36"/>
      <c r="Q280" s="36" t="s">
        <v>99</v>
      </c>
      <c r="R280" s="40"/>
      <c r="S280" s="36"/>
      <c r="T280" s="40"/>
      <c r="U280" s="62" t="s">
        <v>100</v>
      </c>
      <c r="V280" s="81" t="s">
        <v>1410</v>
      </c>
      <c r="W280" s="63">
        <v>45951</v>
      </c>
      <c r="X280" s="63"/>
      <c r="Y280" s="40">
        <v>900581703</v>
      </c>
      <c r="Z280" s="38" t="str">
        <f>IFERROR(VLOOKUP(Y280,DIRECTORIO!A:B,2,FALSE),"")</f>
        <v>NEOSTAR SEGURIDAD DE COLOMBIA LTDA</v>
      </c>
      <c r="AA280" s="98" t="s">
        <v>1325</v>
      </c>
      <c r="AB280" s="40" t="s">
        <v>268</v>
      </c>
      <c r="AC280" s="110" t="s">
        <v>1404</v>
      </c>
      <c r="AD280" s="102" t="s">
        <v>106</v>
      </c>
      <c r="AE280" s="40" t="s">
        <v>1411</v>
      </c>
      <c r="AF280" s="40" t="s">
        <v>108</v>
      </c>
      <c r="AG280" s="41" t="s">
        <v>109</v>
      </c>
      <c r="AH280" s="42"/>
      <c r="AI280" s="54" t="str">
        <f t="shared" ca="1" si="59"/>
        <v>NOTIFICACIÓN ELECTRÓNICA EFECTIVA</v>
      </c>
      <c r="AJ280" s="37" t="s">
        <v>99</v>
      </c>
      <c r="AK280" s="37">
        <v>46048</v>
      </c>
      <c r="AL280" s="37" t="s">
        <v>99</v>
      </c>
      <c r="AM280" s="53">
        <f>IF(AK280="","",WORKDAY(AK280,5,FESTIVOS_CO!A:A))</f>
        <v>46055</v>
      </c>
      <c r="AN280" s="37" t="s">
        <v>99</v>
      </c>
      <c r="AO280" s="37">
        <v>46048</v>
      </c>
      <c r="AP280" s="54" t="str">
        <f t="shared" ca="1" si="54"/>
        <v>NO PROCEDE CITACION</v>
      </c>
      <c r="AQ280" s="36"/>
      <c r="AR280" s="43"/>
      <c r="AS280" s="37"/>
      <c r="AT280" s="36"/>
      <c r="AU280" s="37"/>
      <c r="AV280" s="36"/>
      <c r="AW280" s="36"/>
      <c r="AX280" s="37"/>
      <c r="AY280" s="140" t="str">
        <f>IF(AU280="","",WORKDAY(AU280,5,FESTIVOS_CO!A:A))</f>
        <v/>
      </c>
      <c r="AZ280" s="54" t="str">
        <f t="shared" ca="1" si="63"/>
        <v>NO PROCEDE</v>
      </c>
      <c r="BA280" s="55" t="str">
        <f>IF(AX280="","",WORKDAY(AX280,5,FESTIVOS_CO!A:A))</f>
        <v/>
      </c>
      <c r="BB280" s="39"/>
      <c r="BC280" s="40"/>
      <c r="BD280" s="40"/>
      <c r="BE280" s="56" t="str">
        <f t="shared" ca="1" si="52"/>
        <v>NO PROCEDE</v>
      </c>
      <c r="BF280" s="37"/>
      <c r="BG280" s="45"/>
      <c r="BH280" s="37"/>
      <c r="BI280" s="36"/>
      <c r="BJ280" s="37"/>
      <c r="BK280" s="36"/>
      <c r="BL280" s="36"/>
      <c r="BM280" s="53" t="str">
        <f>IF(BJ280="","",WORKDAY(BJ280,5,FESTIVOS_CO!A:A))</f>
        <v/>
      </c>
      <c r="BN280" s="57" t="str">
        <f t="shared" ca="1" si="60"/>
        <v>NO PROCEDE</v>
      </c>
      <c r="BO280" s="54" t="str">
        <f t="shared" ca="1" si="61"/>
        <v>NO PROCEDE AVISO</v>
      </c>
      <c r="BP280" s="37"/>
      <c r="BQ280" s="53" t="str">
        <f>IF(BP280="","",WORKDAY(BP280,5,FESTIVOS_CO!A:A))</f>
        <v/>
      </c>
      <c r="BR280" s="37"/>
      <c r="BS280" s="36" t="s">
        <v>99</v>
      </c>
      <c r="BT280" s="38" t="s">
        <v>228</v>
      </c>
      <c r="BU280" s="58">
        <f>VLOOKUP(BT280,Hoja2!$C:$D,2,0)</f>
        <v>10</v>
      </c>
      <c r="BV280" s="80">
        <f>IF(
AND(AO280="",BD280="",BQ280=""),
"EN PROCESO NOTIFICACION / COMUNICACION",
IF(
BT280="",
"NO APLICA",
IF(
BU280=60,
IF(AO280&lt;&gt;"",AO280,IF(BD280&lt;&gt;"",BD280,BQ280))+60,
WORKDAY(
IF(AO280&lt;&gt;"",AO280,IF(BD280&lt;&gt;"",BD280,BQ280)),
BU280,
FESTIVOS_CO!A:A
)
)
))</f>
        <v>46062</v>
      </c>
      <c r="BW280" s="44"/>
      <c r="BX280" s="53"/>
      <c r="BY280" s="45"/>
      <c r="BZ280" s="37"/>
      <c r="CA280" s="54" t="str">
        <f t="shared" si="62"/>
        <v>PENDIENTE EJECUTORIA</v>
      </c>
      <c r="CB280" s="59" t="str">
        <f t="shared" si="53"/>
        <v/>
      </c>
      <c r="CC280" s="36"/>
      <c r="CD280" s="40"/>
      <c r="CE280" s="46"/>
      <c r="CF280" s="40"/>
      <c r="CG280" s="40"/>
      <c r="CH280" s="40"/>
      <c r="CI280" s="36"/>
      <c r="CJ280" s="47"/>
      <c r="CK280" s="40"/>
      <c r="CL280" s="40"/>
      <c r="CM280" s="40"/>
      <c r="CN280" s="40"/>
    </row>
    <row r="281" spans="1:92" ht="28.5" hidden="1">
      <c r="A281" s="49" t="str">
        <f t="shared" ca="1" si="55"/>
        <v>PENDIENTE EJECUTORIA</v>
      </c>
      <c r="B281" s="58" t="s">
        <v>93</v>
      </c>
      <c r="C281" s="37">
        <v>46048</v>
      </c>
      <c r="D281" s="37"/>
      <c r="E281" s="49" t="str">
        <f t="shared" si="56"/>
        <v>NOTIFICACIÓN ELECTRÓNICA</v>
      </c>
      <c r="F281" s="141">
        <f t="shared" si="57"/>
        <v>46048</v>
      </c>
      <c r="G281" s="49">
        <f t="shared" si="58"/>
        <v>0</v>
      </c>
      <c r="H281" s="51" t="str">
        <f ca="1">IF(
L281="",
"",
IF(
NETWORKDAYS(L281,IF(M281&lt;&gt;"",M281,TODAY()),FESTIVOS_CO!A:A)&gt;2,
"VENCIDO",
IF(
NETWORKDAYS(L281,IF(M281&lt;&gt;"",M281,TODAY()),FESTIVOS_CO!A:A)=2,
"ALERTA",
"A TIEMPO"
)))</f>
        <v>A TIEMPO</v>
      </c>
      <c r="I281" s="40" t="s">
        <v>1374</v>
      </c>
      <c r="J281" s="36" t="s">
        <v>1412</v>
      </c>
      <c r="K281" s="37">
        <v>46045</v>
      </c>
      <c r="L281" s="50">
        <v>46048</v>
      </c>
      <c r="M281" s="37">
        <v>46048</v>
      </c>
      <c r="N281" s="52"/>
      <c r="O281" s="52"/>
      <c r="P281" s="36"/>
      <c r="Q281" s="36" t="s">
        <v>99</v>
      </c>
      <c r="R281" s="40"/>
      <c r="S281" s="36"/>
      <c r="T281" s="40"/>
      <c r="U281" s="62" t="s">
        <v>100</v>
      </c>
      <c r="V281" s="81" t="s">
        <v>1413</v>
      </c>
      <c r="W281" s="40" t="s">
        <v>1414</v>
      </c>
      <c r="X281" s="40"/>
      <c r="Y281" s="40">
        <v>900581703</v>
      </c>
      <c r="Z281" s="38" t="str">
        <f>IFERROR(VLOOKUP(Y281,DIRECTORIO!A:B,2,FALSE),"")</f>
        <v>NEOSTAR SEGURIDAD DE COLOMBIA LTDA</v>
      </c>
      <c r="AA281" s="98" t="s">
        <v>1325</v>
      </c>
      <c r="AB281" s="40" t="s">
        <v>268</v>
      </c>
      <c r="AC281" s="110" t="s">
        <v>1404</v>
      </c>
      <c r="AD281" s="102" t="s">
        <v>106</v>
      </c>
      <c r="AE281" s="40" t="s">
        <v>1415</v>
      </c>
      <c r="AF281" s="40" t="s">
        <v>108</v>
      </c>
      <c r="AG281" s="41" t="s">
        <v>109</v>
      </c>
      <c r="AH281" s="42"/>
      <c r="AI281" s="54" t="str">
        <f t="shared" ca="1" si="59"/>
        <v>NOTIFICACIÓN ELECTRÓNICA EFECTIVA</v>
      </c>
      <c r="AJ281" s="37" t="s">
        <v>99</v>
      </c>
      <c r="AK281" s="37">
        <v>46048</v>
      </c>
      <c r="AL281" s="37" t="s">
        <v>99</v>
      </c>
      <c r="AM281" s="53">
        <f>IF(AK281="","",WORKDAY(AK281,5,FESTIVOS_CO!A:A))</f>
        <v>46055</v>
      </c>
      <c r="AN281" s="37" t="s">
        <v>99</v>
      </c>
      <c r="AO281" s="37">
        <v>46048</v>
      </c>
      <c r="AP281" s="54" t="str">
        <f t="shared" ca="1" si="54"/>
        <v>NO PROCEDE CITACION</v>
      </c>
      <c r="AQ281" s="36"/>
      <c r="AR281" s="43"/>
      <c r="AS281" s="37"/>
      <c r="AT281" s="36"/>
      <c r="AU281" s="37"/>
      <c r="AV281" s="36"/>
      <c r="AW281" s="36"/>
      <c r="AX281" s="37"/>
      <c r="AY281" s="140" t="str">
        <f>IF(AU281="","",WORKDAY(AU281,5,FESTIVOS_CO!A:A))</f>
        <v/>
      </c>
      <c r="AZ281" s="54" t="str">
        <f t="shared" ca="1" si="63"/>
        <v>NO PROCEDE</v>
      </c>
      <c r="BA281" s="55" t="str">
        <f>IF(AX281="","",WORKDAY(AX281,5,FESTIVOS_CO!A:A))</f>
        <v/>
      </c>
      <c r="BB281" s="39"/>
      <c r="BC281" s="40"/>
      <c r="BD281" s="40"/>
      <c r="BE281" s="56" t="str">
        <f t="shared" ca="1" si="52"/>
        <v>NO PROCEDE</v>
      </c>
      <c r="BF281" s="37"/>
      <c r="BG281" s="45"/>
      <c r="BH281" s="37"/>
      <c r="BI281" s="36"/>
      <c r="BJ281" s="37"/>
      <c r="BK281" s="36"/>
      <c r="BL281" s="36"/>
      <c r="BM281" s="53" t="str">
        <f>IF(BJ281="","",WORKDAY(BJ281,5,FESTIVOS_CO!A:A))</f>
        <v/>
      </c>
      <c r="BN281" s="57" t="str">
        <f t="shared" ca="1" si="60"/>
        <v>NO PROCEDE</v>
      </c>
      <c r="BO281" s="54" t="str">
        <f t="shared" ca="1" si="61"/>
        <v>NO PROCEDE AVISO</v>
      </c>
      <c r="BP281" s="37"/>
      <c r="BQ281" s="53" t="str">
        <f>IF(BP281="","",WORKDAY(BP281,5,FESTIVOS_CO!A:A))</f>
        <v/>
      </c>
      <c r="BR281" s="37"/>
      <c r="BS281" s="36" t="s">
        <v>99</v>
      </c>
      <c r="BT281" s="38" t="s">
        <v>228</v>
      </c>
      <c r="BU281" s="58">
        <f>VLOOKUP(BT281,Hoja2!$C:$D,2,0)</f>
        <v>10</v>
      </c>
      <c r="BV281" s="80">
        <f>IF(
AND(AO281="",BD281="",BQ281=""),
"EN PROCESO NOTIFICACION / COMUNICACION",
IF(
BT281="",
"NO APLICA",
IF(
BU281=60,
IF(AO281&lt;&gt;"",AO281,IF(BD281&lt;&gt;"",BD281,BQ281))+60,
WORKDAY(
IF(AO281&lt;&gt;"",AO281,IF(BD281&lt;&gt;"",BD281,BQ281)),
BU281,
FESTIVOS_CO!A:A
)
)
))</f>
        <v>46062</v>
      </c>
      <c r="BW281" s="44"/>
      <c r="BX281" s="53"/>
      <c r="BY281" s="45"/>
      <c r="BZ281" s="37"/>
      <c r="CA281" s="54" t="str">
        <f t="shared" si="62"/>
        <v>PENDIENTE EJECUTORIA</v>
      </c>
      <c r="CB281" s="59" t="str">
        <f t="shared" si="53"/>
        <v/>
      </c>
      <c r="CC281" s="36"/>
      <c r="CD281" s="40"/>
      <c r="CE281" s="46"/>
      <c r="CF281" s="40"/>
      <c r="CG281" s="40"/>
      <c r="CH281" s="40"/>
      <c r="CI281" s="36"/>
      <c r="CJ281" s="47"/>
      <c r="CK281" s="40"/>
      <c r="CL281" s="40"/>
      <c r="CM281" s="40"/>
      <c r="CN281" s="40"/>
    </row>
    <row r="282" spans="1:92" ht="28.5" hidden="1">
      <c r="A282" s="49" t="str">
        <f t="shared" ca="1" si="55"/>
        <v>PENDIENTE EJECUTORIA</v>
      </c>
      <c r="B282" s="58" t="s">
        <v>93</v>
      </c>
      <c r="C282" s="37">
        <v>46048</v>
      </c>
      <c r="D282" s="37"/>
      <c r="E282" s="49" t="str">
        <f t="shared" si="56"/>
        <v>NOTIFICACIÓN ELECTRÓNICA</v>
      </c>
      <c r="F282" s="141">
        <f t="shared" si="57"/>
        <v>46048</v>
      </c>
      <c r="G282" s="49">
        <f t="shared" si="58"/>
        <v>0</v>
      </c>
      <c r="H282" s="51" t="str">
        <f ca="1">IF(
L282="",
"",
IF(
NETWORKDAYS(L282,IF(M282&lt;&gt;"",M282,TODAY()),FESTIVOS_CO!A:A)&gt;2,
"VENCIDO",
IF(
NETWORKDAYS(L282,IF(M282&lt;&gt;"",M282,TODAY()),FESTIVOS_CO!A:A)=2,
"ALERTA",
"A TIEMPO"
)))</f>
        <v>A TIEMPO</v>
      </c>
      <c r="I282" s="40" t="s">
        <v>1416</v>
      </c>
      <c r="J282" s="36" t="s">
        <v>1417</v>
      </c>
      <c r="K282" s="37">
        <v>46045</v>
      </c>
      <c r="L282" s="50">
        <v>46048</v>
      </c>
      <c r="M282" s="37">
        <v>46048</v>
      </c>
      <c r="N282" s="52"/>
      <c r="O282" s="52"/>
      <c r="P282" s="36"/>
      <c r="Q282" s="36" t="s">
        <v>99</v>
      </c>
      <c r="R282" s="40"/>
      <c r="S282" s="36"/>
      <c r="T282" s="40"/>
      <c r="U282" s="62" t="s">
        <v>100</v>
      </c>
      <c r="V282" s="81" t="s">
        <v>1418</v>
      </c>
      <c r="W282" s="63">
        <v>45932</v>
      </c>
      <c r="X282" s="63"/>
      <c r="Y282" s="40">
        <v>900581703</v>
      </c>
      <c r="Z282" s="38" t="str">
        <f>IFERROR(VLOOKUP(Y282,DIRECTORIO!A:B,2,FALSE),"")</f>
        <v>NEOSTAR SEGURIDAD DE COLOMBIA LTDA</v>
      </c>
      <c r="AA282" s="98" t="s">
        <v>1325</v>
      </c>
      <c r="AB282" s="40" t="s">
        <v>268</v>
      </c>
      <c r="AC282" s="110" t="s">
        <v>1404</v>
      </c>
      <c r="AD282" s="102" t="s">
        <v>106</v>
      </c>
      <c r="AE282" s="40" t="s">
        <v>1419</v>
      </c>
      <c r="AF282" s="40" t="s">
        <v>108</v>
      </c>
      <c r="AG282" s="41" t="s">
        <v>109</v>
      </c>
      <c r="AH282" s="42"/>
      <c r="AI282" s="54" t="str">
        <f t="shared" ca="1" si="59"/>
        <v>NOTIFICACIÓN ELECTRÓNICA EFECTIVA</v>
      </c>
      <c r="AJ282" s="37" t="s">
        <v>99</v>
      </c>
      <c r="AK282" s="37">
        <v>46048</v>
      </c>
      <c r="AL282" s="37" t="s">
        <v>99</v>
      </c>
      <c r="AM282" s="53">
        <f>IF(AK282="","",WORKDAY(AK282,5,FESTIVOS_CO!A:A))</f>
        <v>46055</v>
      </c>
      <c r="AN282" s="37" t="s">
        <v>99</v>
      </c>
      <c r="AO282" s="37">
        <v>46048</v>
      </c>
      <c r="AP282" s="54" t="str">
        <f t="shared" ca="1" si="54"/>
        <v>NO PROCEDE CITACION</v>
      </c>
      <c r="AQ282" s="36"/>
      <c r="AR282" s="43"/>
      <c r="AS282" s="37"/>
      <c r="AT282" s="36"/>
      <c r="AU282" s="37"/>
      <c r="AV282" s="36"/>
      <c r="AW282" s="36"/>
      <c r="AX282" s="37"/>
      <c r="AY282" s="140" t="str">
        <f>IF(AU282="","",WORKDAY(AU282,5,FESTIVOS_CO!A:A))</f>
        <v/>
      </c>
      <c r="AZ282" s="54" t="str">
        <f t="shared" ca="1" si="63"/>
        <v>NO PROCEDE</v>
      </c>
      <c r="BA282" s="55" t="str">
        <f>IF(AX282="","",WORKDAY(AX282,5,FESTIVOS_CO!A:A))</f>
        <v/>
      </c>
      <c r="BB282" s="39"/>
      <c r="BC282" s="40"/>
      <c r="BD282" s="40"/>
      <c r="BE282" s="56" t="str">
        <f t="shared" ca="1" si="52"/>
        <v>NO PROCEDE</v>
      </c>
      <c r="BF282" s="37"/>
      <c r="BG282" s="45"/>
      <c r="BH282" s="37"/>
      <c r="BI282" s="36"/>
      <c r="BJ282" s="37"/>
      <c r="BK282" s="36"/>
      <c r="BL282" s="36"/>
      <c r="BM282" s="53" t="str">
        <f>IF(BJ282="","",WORKDAY(BJ282,5,FESTIVOS_CO!A:A))</f>
        <v/>
      </c>
      <c r="BN282" s="57" t="str">
        <f t="shared" ca="1" si="60"/>
        <v>NO PROCEDE</v>
      </c>
      <c r="BO282" s="54" t="str">
        <f t="shared" ca="1" si="61"/>
        <v>NO PROCEDE AVISO</v>
      </c>
      <c r="BP282" s="37"/>
      <c r="BQ282" s="53" t="str">
        <f>IF(BP282="","",WORKDAY(BP282,5,FESTIVOS_CO!A:A))</f>
        <v/>
      </c>
      <c r="BR282" s="37"/>
      <c r="BS282" s="36" t="s">
        <v>99</v>
      </c>
      <c r="BT282" s="38" t="s">
        <v>228</v>
      </c>
      <c r="BU282" s="58">
        <f>VLOOKUP(BT282,Hoja2!$C:$D,2,0)</f>
        <v>10</v>
      </c>
      <c r="BV282" s="80">
        <f>IF(
AND(AO282="",BD282="",BQ282=""),
"EN PROCESO NOTIFICACION / COMUNICACION",
IF(
BT282="",
"NO APLICA",
IF(
BU282=60,
IF(AO282&lt;&gt;"",AO282,IF(BD282&lt;&gt;"",BD282,BQ282))+60,
WORKDAY(
IF(AO282&lt;&gt;"",AO282,IF(BD282&lt;&gt;"",BD282,BQ282)),
BU282,
FESTIVOS_CO!A:A
)
)
))</f>
        <v>46062</v>
      </c>
      <c r="BW282" s="44"/>
      <c r="BX282" s="53"/>
      <c r="BY282" s="45"/>
      <c r="BZ282" s="37"/>
      <c r="CA282" s="54" t="str">
        <f t="shared" si="62"/>
        <v>PENDIENTE EJECUTORIA</v>
      </c>
      <c r="CB282" s="59" t="str">
        <f t="shared" si="53"/>
        <v/>
      </c>
      <c r="CC282" s="36"/>
      <c r="CD282" s="40"/>
      <c r="CE282" s="46"/>
      <c r="CF282" s="40"/>
      <c r="CG282" s="40"/>
      <c r="CH282" s="40"/>
      <c r="CI282" s="36"/>
      <c r="CJ282" s="47"/>
      <c r="CK282" s="40"/>
      <c r="CL282" s="40"/>
      <c r="CM282" s="40"/>
      <c r="CN282" s="40"/>
    </row>
    <row r="283" spans="1:92" ht="28.5" hidden="1">
      <c r="A283" s="49" t="str">
        <f t="shared" ca="1" si="55"/>
        <v>PENDIENTE HACER EJECUTORIA</v>
      </c>
      <c r="B283" s="58" t="s">
        <v>445</v>
      </c>
      <c r="C283" s="37"/>
      <c r="D283" s="37"/>
      <c r="E283" s="49" t="str">
        <f t="shared" si="56"/>
        <v>NOTIFICACIÓN ELECTRÓNICA</v>
      </c>
      <c r="F283" s="141">
        <f t="shared" si="57"/>
        <v>46048</v>
      </c>
      <c r="G283" s="49" t="str">
        <f t="shared" si="58"/>
        <v/>
      </c>
      <c r="H283" s="51" t="str">
        <f ca="1">IF(
L283="",
"",
IF(
NETWORKDAYS(L283,IF(M283&lt;&gt;"",M283,TODAY()),FESTIVOS_CO!A:A)&gt;2,
"VENCIDO",
IF(
NETWORKDAYS(L283,IF(M283&lt;&gt;"",M283,TODAY()),FESTIVOS_CO!A:A)=2,
"ALERTA",
"A TIEMPO"
)))</f>
        <v>A TIEMPO</v>
      </c>
      <c r="I283" s="40"/>
      <c r="J283" s="36" t="s">
        <v>1420</v>
      </c>
      <c r="K283" s="37">
        <v>46045</v>
      </c>
      <c r="L283" s="50">
        <v>46048</v>
      </c>
      <c r="M283" s="37">
        <v>46048</v>
      </c>
      <c r="N283" s="52"/>
      <c r="O283" s="52"/>
      <c r="P283" s="36"/>
      <c r="Q283" s="36" t="s">
        <v>99</v>
      </c>
      <c r="R283" s="40"/>
      <c r="S283" s="36"/>
      <c r="T283" s="40"/>
      <c r="U283" s="62" t="s">
        <v>100</v>
      </c>
      <c r="V283" s="81" t="s">
        <v>1421</v>
      </c>
      <c r="W283" s="92">
        <v>45945</v>
      </c>
      <c r="X283" s="92"/>
      <c r="Y283" s="40">
        <v>900581703</v>
      </c>
      <c r="Z283" s="38" t="str">
        <f>IFERROR(VLOOKUP(Y283,DIRECTORIO!A:B,2,FALSE),"")</f>
        <v>NEOSTAR SEGURIDAD DE COLOMBIA LTDA</v>
      </c>
      <c r="AA283" s="40" t="s">
        <v>103</v>
      </c>
      <c r="AB283" s="40" t="s">
        <v>169</v>
      </c>
      <c r="AC283" s="110" t="s">
        <v>1404</v>
      </c>
      <c r="AD283" s="102" t="s">
        <v>106</v>
      </c>
      <c r="AE283" s="40" t="s">
        <v>1422</v>
      </c>
      <c r="AF283" s="40" t="s">
        <v>108</v>
      </c>
      <c r="AG283" s="41" t="s">
        <v>109</v>
      </c>
      <c r="AH283" s="42"/>
      <c r="AI283" s="54" t="str">
        <f t="shared" ca="1" si="59"/>
        <v>NOTIFICACIÓN ELECTRÓNICA EFECTIVA</v>
      </c>
      <c r="AJ283" s="37" t="s">
        <v>99</v>
      </c>
      <c r="AK283" s="37">
        <v>46048</v>
      </c>
      <c r="AL283" s="37" t="s">
        <v>99</v>
      </c>
      <c r="AM283" s="53">
        <f>IF(AK283="","",WORKDAY(AK283,5,FESTIVOS_CO!A:A))</f>
        <v>46055</v>
      </c>
      <c r="AN283" s="37" t="s">
        <v>99</v>
      </c>
      <c r="AO283" s="37">
        <v>46048</v>
      </c>
      <c r="AP283" s="54" t="str">
        <f t="shared" ca="1" si="54"/>
        <v>NO PROCEDE CITACION</v>
      </c>
      <c r="AQ283" s="36"/>
      <c r="AR283" s="43"/>
      <c r="AS283" s="37"/>
      <c r="AT283" s="36"/>
      <c r="AU283" s="37"/>
      <c r="AV283" s="36"/>
      <c r="AW283" s="36"/>
      <c r="AX283" s="37"/>
      <c r="AY283" s="140" t="str">
        <f>IF(AU283="","",WORKDAY(AU283,5,FESTIVOS_CO!A:A))</f>
        <v/>
      </c>
      <c r="AZ283" s="54" t="str">
        <f t="shared" ca="1" si="63"/>
        <v>NO PROCEDE</v>
      </c>
      <c r="BA283" s="55" t="str">
        <f>IF(AX283="","",WORKDAY(AX283,5,FESTIVOS_CO!A:A))</f>
        <v/>
      </c>
      <c r="BB283" s="39"/>
      <c r="BC283" s="40"/>
      <c r="BD283" s="40"/>
      <c r="BE283" s="56" t="str">
        <f t="shared" ca="1" si="52"/>
        <v>NO PROCEDE</v>
      </c>
      <c r="BF283" s="37"/>
      <c r="BG283" s="45"/>
      <c r="BH283" s="37"/>
      <c r="BI283" s="36"/>
      <c r="BJ283" s="37"/>
      <c r="BK283" s="36"/>
      <c r="BL283" s="36"/>
      <c r="BM283" s="53" t="str">
        <f>IF(BJ283="","",WORKDAY(BJ283,5,FESTIVOS_CO!A:A))</f>
        <v/>
      </c>
      <c r="BN283" s="57" t="str">
        <f t="shared" ca="1" si="60"/>
        <v>NO PROCEDE</v>
      </c>
      <c r="BO283" s="54" t="str">
        <f t="shared" ca="1" si="61"/>
        <v>NO PROCEDE AVISO</v>
      </c>
      <c r="BP283" s="37"/>
      <c r="BQ283" s="53" t="str">
        <f>IF(BP283="","",WORKDAY(BP283,5,FESTIVOS_CO!A:A))</f>
        <v/>
      </c>
      <c r="BR283" s="37"/>
      <c r="BS283" s="36" t="s">
        <v>99</v>
      </c>
      <c r="BT283" s="38" t="s">
        <v>228</v>
      </c>
      <c r="BU283" s="58">
        <f>VLOOKUP(BT283,Hoja2!$C:$D,2,0)</f>
        <v>10</v>
      </c>
      <c r="BV283" s="80">
        <f>IF(
AND(AO283="",BD283="",BQ283=""),
"EN PROCESO NOTIFICACION / COMUNICACION",
IF(
BT283="",
"NO APLICA",
IF(
BU283=60,
IF(AO283&lt;&gt;"",AO283,IF(BD283&lt;&gt;"",BD283,BQ283))+60,
WORKDAY(
IF(AO283&lt;&gt;"",AO283,IF(BD283&lt;&gt;"",BD283,BQ283)),
BU283,
FESTIVOS_CO!A:A
)
)
))</f>
        <v>46062</v>
      </c>
      <c r="BW283" s="44" t="s">
        <v>99</v>
      </c>
      <c r="BX283" s="53"/>
      <c r="BY283" s="45"/>
      <c r="BZ283" s="37"/>
      <c r="CA283" s="54" t="str">
        <f t="shared" si="62"/>
        <v>PENDIENTE HACER EJECUTORIA</v>
      </c>
      <c r="CB283" s="59" t="str">
        <f t="shared" si="53"/>
        <v/>
      </c>
      <c r="CC283" s="36"/>
      <c r="CD283" s="40"/>
      <c r="CE283" s="46"/>
      <c r="CF283" s="40"/>
      <c r="CG283" s="40"/>
      <c r="CH283" s="40"/>
      <c r="CI283" s="36"/>
      <c r="CJ283" s="47"/>
      <c r="CK283" s="40"/>
      <c r="CL283" s="40"/>
      <c r="CM283" s="40"/>
      <c r="CN283" s="40"/>
    </row>
    <row r="284" spans="1:92" ht="28.5" hidden="1">
      <c r="A284" s="49" t="str">
        <f t="shared" ca="1" si="55"/>
        <v>PENDIENTE HACER EJECUTORIA</v>
      </c>
      <c r="B284" s="58" t="s">
        <v>445</v>
      </c>
      <c r="C284" s="37"/>
      <c r="D284" s="37"/>
      <c r="E284" s="49" t="str">
        <f t="shared" si="56"/>
        <v>NOTIFICACIÓN ELECTRÓNICA</v>
      </c>
      <c r="F284" s="141">
        <f t="shared" si="57"/>
        <v>46049</v>
      </c>
      <c r="G284" s="49" t="str">
        <f t="shared" si="58"/>
        <v/>
      </c>
      <c r="H284" s="51" t="str">
        <f ca="1">IF(
L284="",
"",
IF(
NETWORKDAYS(L284,IF(M284&lt;&gt;"",M284,TODAY()),FESTIVOS_CO!A:A)&gt;2,
"VENCIDO",
IF(
NETWORKDAYS(L284,IF(M284&lt;&gt;"",M284,TODAY()),FESTIVOS_CO!A:A)=2,
"ALERTA",
"A TIEMPO"
)))</f>
        <v>A TIEMPO</v>
      </c>
      <c r="I284" s="40"/>
      <c r="J284" s="36" t="s">
        <v>1423</v>
      </c>
      <c r="K284" s="37">
        <v>46045</v>
      </c>
      <c r="L284" s="50">
        <v>46048</v>
      </c>
      <c r="M284" s="37">
        <v>46048</v>
      </c>
      <c r="N284" s="52"/>
      <c r="O284" s="52"/>
      <c r="P284" s="36"/>
      <c r="Q284" s="36" t="s">
        <v>99</v>
      </c>
      <c r="R284" s="40"/>
      <c r="S284" s="36"/>
      <c r="T284" s="40"/>
      <c r="U284" s="62" t="s">
        <v>100</v>
      </c>
      <c r="V284" s="81" t="s">
        <v>1424</v>
      </c>
      <c r="W284" s="40"/>
      <c r="X284" s="40"/>
      <c r="Y284" s="40">
        <v>900581703</v>
      </c>
      <c r="Z284" s="38" t="str">
        <f>IFERROR(VLOOKUP(Y284,DIRECTORIO!A:B,2,FALSE),"")</f>
        <v>NEOSTAR SEGURIDAD DE COLOMBIA LTDA</v>
      </c>
      <c r="AA284" s="40" t="s">
        <v>103</v>
      </c>
      <c r="AB284" s="40" t="s">
        <v>169</v>
      </c>
      <c r="AC284" s="110" t="s">
        <v>1404</v>
      </c>
      <c r="AD284" s="102" t="s">
        <v>106</v>
      </c>
      <c r="AE284" s="40" t="s">
        <v>1425</v>
      </c>
      <c r="AF284" s="40" t="s">
        <v>108</v>
      </c>
      <c r="AG284" s="41" t="s">
        <v>109</v>
      </c>
      <c r="AH284" s="42"/>
      <c r="AI284" s="54" t="str">
        <f t="shared" ca="1" si="59"/>
        <v>NOTIFICACIÓN ELECTRÓNICA EFECTIVA</v>
      </c>
      <c r="AJ284" s="37" t="s">
        <v>99</v>
      </c>
      <c r="AK284" s="37">
        <v>46049</v>
      </c>
      <c r="AL284" s="37" t="s">
        <v>99</v>
      </c>
      <c r="AM284" s="53">
        <f>IF(AK284="","",WORKDAY(AK284,5,FESTIVOS_CO!A:A))</f>
        <v>46056</v>
      </c>
      <c r="AN284" s="37" t="s">
        <v>99</v>
      </c>
      <c r="AO284" s="37">
        <v>46049</v>
      </c>
      <c r="AP284" s="54" t="str">
        <f t="shared" ca="1" si="54"/>
        <v>NO PROCEDE CITACION</v>
      </c>
      <c r="AQ284" s="36"/>
      <c r="AR284" s="43"/>
      <c r="AS284" s="37"/>
      <c r="AT284" s="36"/>
      <c r="AU284" s="37"/>
      <c r="AV284" s="36"/>
      <c r="AW284" s="36"/>
      <c r="AX284" s="37"/>
      <c r="AY284" s="140" t="str">
        <f>IF(AU284="","",WORKDAY(AU284,5,FESTIVOS_CO!A:A))</f>
        <v/>
      </c>
      <c r="AZ284" s="54" t="str">
        <f t="shared" ca="1" si="63"/>
        <v>NO PROCEDE</v>
      </c>
      <c r="BA284" s="55" t="str">
        <f>IF(AX284="","",WORKDAY(AX284,5,FESTIVOS_CO!A:A))</f>
        <v/>
      </c>
      <c r="BB284" s="39"/>
      <c r="BC284" s="40"/>
      <c r="BD284" s="40"/>
      <c r="BE284" s="56" t="str">
        <f t="shared" ca="1" si="52"/>
        <v>NO PROCEDE</v>
      </c>
      <c r="BF284" s="37"/>
      <c r="BG284" s="45"/>
      <c r="BH284" s="37"/>
      <c r="BI284" s="36"/>
      <c r="BJ284" s="37"/>
      <c r="BK284" s="36"/>
      <c r="BL284" s="36"/>
      <c r="BM284" s="53" t="str">
        <f>IF(BJ284="","",WORKDAY(BJ284,5,FESTIVOS_CO!A:A))</f>
        <v/>
      </c>
      <c r="BN284" s="57" t="str">
        <f t="shared" ca="1" si="60"/>
        <v>NO PROCEDE</v>
      </c>
      <c r="BO284" s="54" t="str">
        <f t="shared" ca="1" si="61"/>
        <v>NO PROCEDE AVISO</v>
      </c>
      <c r="BP284" s="37"/>
      <c r="BQ284" s="53" t="str">
        <f>IF(BP284="","",WORKDAY(BP284,5,FESTIVOS_CO!A:A))</f>
        <v/>
      </c>
      <c r="BR284" s="37"/>
      <c r="BS284" s="36" t="s">
        <v>99</v>
      </c>
      <c r="BT284" s="38" t="s">
        <v>228</v>
      </c>
      <c r="BU284" s="58">
        <f>VLOOKUP(BT284,Hoja2!$C:$D,2,0)</f>
        <v>10</v>
      </c>
      <c r="BV284" s="80">
        <f>IF(
AND(AO284="",BD284="",BQ284=""),
"EN PROCESO NOTIFICACION / COMUNICACION",
IF(
BT284="",
"NO APLICA",
IF(
BU284=60,
IF(AO284&lt;&gt;"",AO284,IF(BD284&lt;&gt;"",BD284,BQ284))+60,
WORKDAY(
IF(AO284&lt;&gt;"",AO284,IF(BD284&lt;&gt;"",BD284,BQ284)),
BU284,
FESTIVOS_CO!A:A
)
)
))</f>
        <v>46063</v>
      </c>
      <c r="BW284" s="44" t="s">
        <v>99</v>
      </c>
      <c r="BX284" s="53"/>
      <c r="BY284" s="45"/>
      <c r="BZ284" s="37"/>
      <c r="CA284" s="54" t="str">
        <f t="shared" si="62"/>
        <v>PENDIENTE HACER EJECUTORIA</v>
      </c>
      <c r="CB284" s="59" t="str">
        <f t="shared" si="53"/>
        <v/>
      </c>
      <c r="CC284" s="36"/>
      <c r="CD284" s="40"/>
      <c r="CE284" s="46"/>
      <c r="CF284" s="40"/>
      <c r="CG284" s="40"/>
      <c r="CH284" s="40"/>
      <c r="CI284" s="36"/>
      <c r="CJ284" s="47"/>
      <c r="CK284" s="40"/>
      <c r="CL284" s="40"/>
      <c r="CM284" s="40"/>
      <c r="CN284" s="40"/>
    </row>
    <row r="285" spans="1:92" ht="28.5" hidden="1">
      <c r="A285" s="49" t="str">
        <f t="shared" ca="1" si="55"/>
        <v>PENDIENTE HACER EJECUTORIA</v>
      </c>
      <c r="B285" s="58" t="s">
        <v>445</v>
      </c>
      <c r="C285" s="37"/>
      <c r="D285" s="37"/>
      <c r="E285" s="49" t="str">
        <f t="shared" si="56"/>
        <v>NOTIFICACIÓN ELECTRÓNICA</v>
      </c>
      <c r="F285" s="141">
        <f t="shared" si="57"/>
        <v>46049</v>
      </c>
      <c r="G285" s="49" t="str">
        <f t="shared" si="58"/>
        <v/>
      </c>
      <c r="H285" s="51" t="str">
        <f ca="1">IF(
L285="",
"",
IF(
NETWORKDAYS(L285,IF(M285&lt;&gt;"",M285,TODAY()),FESTIVOS_CO!A:A)&gt;2,
"VENCIDO",
IF(
NETWORKDAYS(L285,IF(M285&lt;&gt;"",M285,TODAY()),FESTIVOS_CO!A:A)=2,
"ALERTA",
"A TIEMPO"
)))</f>
        <v>A TIEMPO</v>
      </c>
      <c r="I285" s="40"/>
      <c r="J285" s="36" t="s">
        <v>1426</v>
      </c>
      <c r="K285" s="37">
        <v>46045</v>
      </c>
      <c r="L285" s="50">
        <v>46048</v>
      </c>
      <c r="M285" s="37">
        <v>46048</v>
      </c>
      <c r="N285" s="52"/>
      <c r="O285" s="52"/>
      <c r="P285" s="36"/>
      <c r="Q285" s="36" t="s">
        <v>99</v>
      </c>
      <c r="R285" s="40"/>
      <c r="S285" s="36"/>
      <c r="T285" s="40"/>
      <c r="U285" s="62" t="s">
        <v>100</v>
      </c>
      <c r="V285" s="81" t="s">
        <v>1427</v>
      </c>
      <c r="W285" s="40"/>
      <c r="X285" s="40"/>
      <c r="Y285" s="40">
        <v>900581703</v>
      </c>
      <c r="Z285" s="38" t="str">
        <f>IFERROR(VLOOKUP(Y285,DIRECTORIO!A:B,2,FALSE),"")</f>
        <v>NEOSTAR SEGURIDAD DE COLOMBIA LTDA</v>
      </c>
      <c r="AA285" s="40" t="s">
        <v>103</v>
      </c>
      <c r="AB285" s="40" t="s">
        <v>169</v>
      </c>
      <c r="AC285" s="110" t="s">
        <v>1404</v>
      </c>
      <c r="AD285" s="102" t="s">
        <v>106</v>
      </c>
      <c r="AE285" s="40" t="s">
        <v>1428</v>
      </c>
      <c r="AF285" s="40" t="s">
        <v>108</v>
      </c>
      <c r="AG285" s="41" t="s">
        <v>109</v>
      </c>
      <c r="AH285" s="42"/>
      <c r="AI285" s="54" t="str">
        <f t="shared" ca="1" si="59"/>
        <v>NOTIFICACIÓN ELECTRÓNICA EFECTIVA</v>
      </c>
      <c r="AJ285" s="37" t="s">
        <v>99</v>
      </c>
      <c r="AK285" s="37">
        <v>46049</v>
      </c>
      <c r="AL285" s="37" t="s">
        <v>99</v>
      </c>
      <c r="AM285" s="53">
        <f>IF(AK285="","",WORKDAY(AK285,5,FESTIVOS_CO!A:A))</f>
        <v>46056</v>
      </c>
      <c r="AN285" s="37" t="s">
        <v>99</v>
      </c>
      <c r="AO285" s="37">
        <v>46049</v>
      </c>
      <c r="AP285" s="54" t="str">
        <f t="shared" ca="1" si="54"/>
        <v>NO PROCEDE CITACION</v>
      </c>
      <c r="AQ285" s="36"/>
      <c r="AR285" s="43"/>
      <c r="AS285" s="37"/>
      <c r="AT285" s="36"/>
      <c r="AU285" s="37"/>
      <c r="AV285" s="36"/>
      <c r="AW285" s="36"/>
      <c r="AX285" s="37"/>
      <c r="AY285" s="140" t="str">
        <f>IF(AU285="","",WORKDAY(AU285,5,FESTIVOS_CO!A:A))</f>
        <v/>
      </c>
      <c r="AZ285" s="54" t="str">
        <f t="shared" ca="1" si="63"/>
        <v>NO PROCEDE</v>
      </c>
      <c r="BA285" s="55" t="str">
        <f>IF(AX285="","",WORKDAY(AX285,5,FESTIVOS_CO!A:A))</f>
        <v/>
      </c>
      <c r="BB285" s="39"/>
      <c r="BC285" s="40"/>
      <c r="BD285" s="40"/>
      <c r="BE285" s="56" t="str">
        <f t="shared" ca="1" si="52"/>
        <v>NO PROCEDE</v>
      </c>
      <c r="BF285" s="37"/>
      <c r="BG285" s="45"/>
      <c r="BH285" s="37"/>
      <c r="BI285" s="36"/>
      <c r="BJ285" s="37"/>
      <c r="BK285" s="36"/>
      <c r="BL285" s="36"/>
      <c r="BM285" s="53" t="str">
        <f>IF(BJ285="","",WORKDAY(BJ285,5,FESTIVOS_CO!A:A))</f>
        <v/>
      </c>
      <c r="BN285" s="57" t="str">
        <f t="shared" ca="1" si="60"/>
        <v>NO PROCEDE</v>
      </c>
      <c r="BO285" s="54" t="str">
        <f t="shared" ca="1" si="61"/>
        <v>NO PROCEDE AVISO</v>
      </c>
      <c r="BP285" s="37"/>
      <c r="BQ285" s="53" t="str">
        <f>IF(BP285="","",WORKDAY(BP285,5,FESTIVOS_CO!A:A))</f>
        <v/>
      </c>
      <c r="BR285" s="37"/>
      <c r="BS285" s="36" t="s">
        <v>99</v>
      </c>
      <c r="BT285" s="38" t="s">
        <v>228</v>
      </c>
      <c r="BU285" s="58">
        <f>VLOOKUP(BT285,Hoja2!$C:$D,2,0)</f>
        <v>10</v>
      </c>
      <c r="BV285" s="80">
        <f>IF(
AND(AO285="",BD285="",BQ285=""),
"EN PROCESO NOTIFICACION / COMUNICACION",
IF(
BT285="",
"NO APLICA",
IF(
BU285=60,
IF(AO285&lt;&gt;"",AO285,IF(BD285&lt;&gt;"",BD285,BQ285))+60,
WORKDAY(
IF(AO285&lt;&gt;"",AO285,IF(BD285&lt;&gt;"",BD285,BQ285)),
BU285,
FESTIVOS_CO!A:A
)
)
))</f>
        <v>46063</v>
      </c>
      <c r="BW285" s="44" t="s">
        <v>99</v>
      </c>
      <c r="BX285" s="53"/>
      <c r="BY285" s="45"/>
      <c r="BZ285" s="37"/>
      <c r="CA285" s="54" t="str">
        <f t="shared" si="62"/>
        <v>PENDIENTE HACER EJECUTORIA</v>
      </c>
      <c r="CB285" s="59" t="str">
        <f t="shared" si="53"/>
        <v/>
      </c>
      <c r="CC285" s="36"/>
      <c r="CD285" s="40"/>
      <c r="CE285" s="46"/>
      <c r="CF285" s="40"/>
      <c r="CG285" s="40"/>
      <c r="CH285" s="40"/>
      <c r="CI285" s="36"/>
      <c r="CJ285" s="47"/>
      <c r="CK285" s="40"/>
      <c r="CL285" s="40"/>
      <c r="CM285" s="40"/>
      <c r="CN285" s="40"/>
    </row>
    <row r="286" spans="1:92" ht="28.5" hidden="1">
      <c r="A286" s="49" t="str">
        <f t="shared" ca="1" si="55"/>
        <v>PENDIENTE HACER EJECUTORIA</v>
      </c>
      <c r="B286" s="58" t="s">
        <v>445</v>
      </c>
      <c r="C286" s="37"/>
      <c r="D286" s="37"/>
      <c r="E286" s="49" t="str">
        <f t="shared" si="56"/>
        <v>NOTIFICACIÓN ELECTRÓNICA</v>
      </c>
      <c r="F286" s="141">
        <f t="shared" si="57"/>
        <v>46049</v>
      </c>
      <c r="G286" s="49" t="str">
        <f t="shared" si="58"/>
        <v/>
      </c>
      <c r="H286" s="51" t="str">
        <f ca="1">IF(
L286="",
"",
IF(
NETWORKDAYS(L286,IF(M286&lt;&gt;"",M286,TODAY()),FESTIVOS_CO!A:A)&gt;2,
"VENCIDO",
IF(
NETWORKDAYS(L286,IF(M286&lt;&gt;"",M286,TODAY()),FESTIVOS_CO!A:A)=2,
"ALERTA",
"A TIEMPO"
)))</f>
        <v>A TIEMPO</v>
      </c>
      <c r="I286" s="40"/>
      <c r="J286" s="36" t="s">
        <v>1429</v>
      </c>
      <c r="K286" s="37">
        <v>46045</v>
      </c>
      <c r="L286" s="50">
        <v>46048</v>
      </c>
      <c r="M286" s="37">
        <v>46048</v>
      </c>
      <c r="N286" s="52"/>
      <c r="O286" s="52"/>
      <c r="P286" s="36"/>
      <c r="Q286" s="36" t="s">
        <v>99</v>
      </c>
      <c r="R286" s="40"/>
      <c r="S286" s="36"/>
      <c r="T286" s="40"/>
      <c r="U286" s="62" t="s">
        <v>100</v>
      </c>
      <c r="V286" s="81" t="s">
        <v>1430</v>
      </c>
      <c r="W286" s="40"/>
      <c r="X286" s="40"/>
      <c r="Y286" s="40">
        <v>900581703</v>
      </c>
      <c r="Z286" s="38" t="str">
        <f>IFERROR(VLOOKUP(Y286,DIRECTORIO!A:B,2,FALSE),"")</f>
        <v>NEOSTAR SEGURIDAD DE COLOMBIA LTDA</v>
      </c>
      <c r="AA286" s="40" t="s">
        <v>103</v>
      </c>
      <c r="AB286" s="40" t="s">
        <v>169</v>
      </c>
      <c r="AC286" s="110" t="s">
        <v>1404</v>
      </c>
      <c r="AD286" s="102" t="s">
        <v>106</v>
      </c>
      <c r="AE286" s="40" t="s">
        <v>1431</v>
      </c>
      <c r="AF286" s="40" t="s">
        <v>108</v>
      </c>
      <c r="AG286" s="41" t="s">
        <v>109</v>
      </c>
      <c r="AH286" s="42"/>
      <c r="AI286" s="54" t="str">
        <f t="shared" ca="1" si="59"/>
        <v>NOTIFICACIÓN ELECTRÓNICA EFECTIVA</v>
      </c>
      <c r="AJ286" s="37" t="s">
        <v>99</v>
      </c>
      <c r="AK286" s="37">
        <v>46049</v>
      </c>
      <c r="AL286" s="37" t="s">
        <v>99</v>
      </c>
      <c r="AM286" s="53">
        <f>IF(AK286="","",WORKDAY(AK286,5,FESTIVOS_CO!A:A))</f>
        <v>46056</v>
      </c>
      <c r="AN286" s="37" t="s">
        <v>99</v>
      </c>
      <c r="AO286" s="37">
        <v>46049</v>
      </c>
      <c r="AP286" s="54" t="str">
        <f t="shared" ca="1" si="54"/>
        <v>NO PROCEDE CITACION</v>
      </c>
      <c r="AQ286" s="36"/>
      <c r="AR286" s="43"/>
      <c r="AS286" s="37"/>
      <c r="AT286" s="36"/>
      <c r="AU286" s="37"/>
      <c r="AV286" s="36"/>
      <c r="AW286" s="36"/>
      <c r="AX286" s="37"/>
      <c r="AY286" s="140" t="str">
        <f>IF(AU286="","",WORKDAY(AU286,5,FESTIVOS_CO!A:A))</f>
        <v/>
      </c>
      <c r="AZ286" s="54" t="str">
        <f t="shared" ca="1" si="63"/>
        <v>NO PROCEDE</v>
      </c>
      <c r="BA286" s="55" t="str">
        <f>IF(AX286="","",WORKDAY(AX286,5,FESTIVOS_CO!A:A))</f>
        <v/>
      </c>
      <c r="BB286" s="39"/>
      <c r="BC286" s="40"/>
      <c r="BD286" s="40"/>
      <c r="BE286" s="56" t="str">
        <f t="shared" ca="1" si="52"/>
        <v>NO PROCEDE</v>
      </c>
      <c r="BF286" s="37"/>
      <c r="BG286" s="45"/>
      <c r="BH286" s="37"/>
      <c r="BI286" s="36"/>
      <c r="BJ286" s="37"/>
      <c r="BK286" s="36"/>
      <c r="BL286" s="36"/>
      <c r="BM286" s="53" t="str">
        <f>IF(BJ286="","",WORKDAY(BJ286,5,FESTIVOS_CO!A:A))</f>
        <v/>
      </c>
      <c r="BN286" s="57" t="str">
        <f t="shared" ca="1" si="60"/>
        <v>NO PROCEDE</v>
      </c>
      <c r="BO286" s="54" t="str">
        <f t="shared" ca="1" si="61"/>
        <v>NO PROCEDE AVISO</v>
      </c>
      <c r="BP286" s="37"/>
      <c r="BQ286" s="53" t="str">
        <f>IF(BP286="","",WORKDAY(BP286,5,FESTIVOS_CO!A:A))</f>
        <v/>
      </c>
      <c r="BR286" s="37"/>
      <c r="BS286" s="36" t="s">
        <v>99</v>
      </c>
      <c r="BT286" s="38" t="s">
        <v>228</v>
      </c>
      <c r="BU286" s="58">
        <f>VLOOKUP(BT286,Hoja2!$C:$D,2,0)</f>
        <v>10</v>
      </c>
      <c r="BV286" s="80">
        <f>IF(
AND(AO286="",BD286="",BQ286=""),
"EN PROCESO NOTIFICACION / COMUNICACION",
IF(
BT286="",
"NO APLICA",
IF(
BU286=60,
IF(AO286&lt;&gt;"",AO286,IF(BD286&lt;&gt;"",BD286,BQ286))+60,
WORKDAY(
IF(AO286&lt;&gt;"",AO286,IF(BD286&lt;&gt;"",BD286,BQ286)),
BU286,
FESTIVOS_CO!A:A
)
)
))</f>
        <v>46063</v>
      </c>
      <c r="BW286" s="44" t="s">
        <v>99</v>
      </c>
      <c r="BX286" s="53"/>
      <c r="BY286" s="45"/>
      <c r="BZ286" s="37"/>
      <c r="CA286" s="54" t="str">
        <f t="shared" si="62"/>
        <v>PENDIENTE HACER EJECUTORIA</v>
      </c>
      <c r="CB286" s="59" t="str">
        <f t="shared" si="53"/>
        <v/>
      </c>
      <c r="CC286" s="36"/>
      <c r="CD286" s="40"/>
      <c r="CE286" s="46"/>
      <c r="CF286" s="40"/>
      <c r="CG286" s="40"/>
      <c r="CH286" s="40"/>
      <c r="CI286" s="36"/>
      <c r="CJ286" s="47"/>
      <c r="CK286" s="40"/>
      <c r="CL286" s="40"/>
      <c r="CM286" s="40"/>
      <c r="CN286" s="40"/>
    </row>
    <row r="287" spans="1:92" ht="28.5" hidden="1">
      <c r="A287" s="49" t="str">
        <f t="shared" ca="1" si="55"/>
        <v>PENDIENTE HACER EJECUTORIA</v>
      </c>
      <c r="B287" s="58" t="s">
        <v>445</v>
      </c>
      <c r="C287" s="37"/>
      <c r="D287" s="37"/>
      <c r="E287" s="49" t="str">
        <f t="shared" si="56"/>
        <v>NOTIFICACIÓN ELECTRÓNICA</v>
      </c>
      <c r="F287" s="141">
        <f t="shared" si="57"/>
        <v>46080</v>
      </c>
      <c r="G287" s="49" t="str">
        <f t="shared" si="58"/>
        <v/>
      </c>
      <c r="H287" s="51" t="str">
        <f ca="1">IF(
L287="",
"",
IF(
NETWORKDAYS(L287,IF(M287&lt;&gt;"",M287,TODAY()),FESTIVOS_CO!A:A)&gt;2,
"VENCIDO",
IF(
NETWORKDAYS(L287,IF(M287&lt;&gt;"",M287,TODAY()),FESTIVOS_CO!A:A)=2,
"ALERTA",
"A TIEMPO"
)))</f>
        <v>A TIEMPO</v>
      </c>
      <c r="I287" s="40"/>
      <c r="J287" s="36" t="s">
        <v>1432</v>
      </c>
      <c r="K287" s="37">
        <v>46045</v>
      </c>
      <c r="L287" s="50">
        <v>46048</v>
      </c>
      <c r="M287" s="37">
        <v>46048</v>
      </c>
      <c r="N287" s="52"/>
      <c r="O287" s="52"/>
      <c r="P287" s="36"/>
      <c r="Q287" s="36" t="s">
        <v>99</v>
      </c>
      <c r="R287" s="40"/>
      <c r="S287" s="36"/>
      <c r="T287" s="40"/>
      <c r="U287" s="62" t="s">
        <v>100</v>
      </c>
      <c r="V287" s="81" t="s">
        <v>1433</v>
      </c>
      <c r="W287" s="40"/>
      <c r="X287" s="40"/>
      <c r="Y287" s="40">
        <v>900581703</v>
      </c>
      <c r="Z287" s="38" t="str">
        <f>IFERROR(VLOOKUP(Y287,DIRECTORIO!A:B,2,FALSE),"")</f>
        <v>NEOSTAR SEGURIDAD DE COLOMBIA LTDA</v>
      </c>
      <c r="AA287" s="40" t="s">
        <v>103</v>
      </c>
      <c r="AB287" s="40" t="s">
        <v>169</v>
      </c>
      <c r="AC287" s="110" t="s">
        <v>1404</v>
      </c>
      <c r="AD287" s="102" t="s">
        <v>106</v>
      </c>
      <c r="AE287" s="40" t="s">
        <v>1434</v>
      </c>
      <c r="AF287" s="40" t="s">
        <v>108</v>
      </c>
      <c r="AG287" s="41" t="s">
        <v>109</v>
      </c>
      <c r="AH287" s="42"/>
      <c r="AI287" s="54" t="str">
        <f t="shared" ca="1" si="59"/>
        <v>NOTIFICACIÓN ELECTRÓNICA EFECTIVA</v>
      </c>
      <c r="AJ287" s="37" t="s">
        <v>99</v>
      </c>
      <c r="AK287" s="37">
        <v>46049</v>
      </c>
      <c r="AL287" s="37" t="s">
        <v>99</v>
      </c>
      <c r="AM287" s="53">
        <f>IF(AK287="","",WORKDAY(AK287,5,FESTIVOS_CO!A:A))</f>
        <v>46056</v>
      </c>
      <c r="AN287" s="37" t="s">
        <v>99</v>
      </c>
      <c r="AO287" s="37">
        <v>46080</v>
      </c>
      <c r="AP287" s="54" t="str">
        <f t="shared" ca="1" si="54"/>
        <v>NO PROCEDE CITACION</v>
      </c>
      <c r="AQ287" s="36"/>
      <c r="AR287" s="43"/>
      <c r="AS287" s="37"/>
      <c r="AT287" s="36"/>
      <c r="AU287" s="37"/>
      <c r="AV287" s="36"/>
      <c r="AW287" s="36"/>
      <c r="AX287" s="37"/>
      <c r="AY287" s="140" t="str">
        <f>IF(AU287="","",WORKDAY(AU287,5,FESTIVOS_CO!A:A))</f>
        <v/>
      </c>
      <c r="AZ287" s="54" t="str">
        <f t="shared" ca="1" si="63"/>
        <v>NO PROCEDE</v>
      </c>
      <c r="BA287" s="55" t="str">
        <f>IF(AX287="","",WORKDAY(AX287,5,FESTIVOS_CO!A:A))</f>
        <v/>
      </c>
      <c r="BB287" s="39"/>
      <c r="BC287" s="40"/>
      <c r="BD287" s="40"/>
      <c r="BE287" s="56" t="str">
        <f t="shared" ca="1" si="52"/>
        <v>NO PROCEDE</v>
      </c>
      <c r="BF287" s="37"/>
      <c r="BG287" s="45"/>
      <c r="BH287" s="37"/>
      <c r="BI287" s="36"/>
      <c r="BJ287" s="37"/>
      <c r="BK287" s="36"/>
      <c r="BL287" s="36"/>
      <c r="BM287" s="53" t="str">
        <f>IF(BJ287="","",WORKDAY(BJ287,5,FESTIVOS_CO!A:A))</f>
        <v/>
      </c>
      <c r="BN287" s="57" t="str">
        <f t="shared" ca="1" si="60"/>
        <v>NO PROCEDE</v>
      </c>
      <c r="BO287" s="54" t="str">
        <f t="shared" ca="1" si="61"/>
        <v>NO PROCEDE AVISO</v>
      </c>
      <c r="BP287" s="37"/>
      <c r="BQ287" s="53" t="str">
        <f>IF(BP287="","",WORKDAY(BP287,5,FESTIVOS_CO!A:A))</f>
        <v/>
      </c>
      <c r="BR287" s="37"/>
      <c r="BS287" s="36" t="s">
        <v>99</v>
      </c>
      <c r="BT287" s="38" t="s">
        <v>228</v>
      </c>
      <c r="BU287" s="58">
        <f>VLOOKUP(BT287,Hoja2!$C:$D,2,0)</f>
        <v>10</v>
      </c>
      <c r="BV287" s="80">
        <f>IF(
AND(AO287="",BD287="",BQ287=""),
"EN PROCESO NOTIFICACION / COMUNICACION",
IF(
BT287="",
"NO APLICA",
IF(
BU287=60,
IF(AO287&lt;&gt;"",AO287,IF(BD287&lt;&gt;"",BD287,BQ287))+60,
WORKDAY(
IF(AO287&lt;&gt;"",AO287,IF(BD287&lt;&gt;"",BD287,BQ287)),
BU287,
FESTIVOS_CO!A:A
)
)
))</f>
        <v>46094</v>
      </c>
      <c r="BW287" s="44" t="s">
        <v>99</v>
      </c>
      <c r="BX287" s="53"/>
      <c r="BY287" s="45"/>
      <c r="BZ287" s="37"/>
      <c r="CA287" s="54" t="str">
        <f t="shared" si="62"/>
        <v>PENDIENTE HACER EJECUTORIA</v>
      </c>
      <c r="CB287" s="59" t="str">
        <f t="shared" si="53"/>
        <v/>
      </c>
      <c r="CC287" s="36"/>
      <c r="CD287" s="40"/>
      <c r="CE287" s="46"/>
      <c r="CF287" s="40"/>
      <c r="CG287" s="40"/>
      <c r="CH287" s="40"/>
      <c r="CI287" s="36"/>
      <c r="CJ287" s="47"/>
      <c r="CK287" s="40"/>
      <c r="CL287" s="40"/>
      <c r="CM287" s="40"/>
      <c r="CN287" s="40"/>
    </row>
    <row r="288" spans="1:92" ht="28.5" hidden="1">
      <c r="A288" s="49" t="str">
        <f t="shared" ca="1" si="55"/>
        <v>PENDIENTE HACER EJECUTORIA</v>
      </c>
      <c r="B288" s="58" t="s">
        <v>445</v>
      </c>
      <c r="C288" s="37"/>
      <c r="D288" s="37"/>
      <c r="E288" s="49" t="str">
        <f t="shared" si="56"/>
        <v>NOTIFICACIÓN ELECTRÓNICA</v>
      </c>
      <c r="F288" s="141">
        <f t="shared" si="57"/>
        <v>46049</v>
      </c>
      <c r="G288" s="49" t="str">
        <f t="shared" si="58"/>
        <v/>
      </c>
      <c r="H288" s="51" t="str">
        <f ca="1">IF(
L288="",
"",
IF(
NETWORKDAYS(L288,IF(M288&lt;&gt;"",M288,TODAY()),FESTIVOS_CO!A:A)&gt;2,
"VENCIDO",
IF(
NETWORKDAYS(L288,IF(M288&lt;&gt;"",M288,TODAY()),FESTIVOS_CO!A:A)=2,
"ALERTA",
"A TIEMPO"
)))</f>
        <v>A TIEMPO</v>
      </c>
      <c r="I288" s="40"/>
      <c r="J288" s="36" t="s">
        <v>1435</v>
      </c>
      <c r="K288" s="37">
        <v>46045</v>
      </c>
      <c r="L288" s="50">
        <v>46048</v>
      </c>
      <c r="M288" s="37">
        <v>46048</v>
      </c>
      <c r="N288" s="52"/>
      <c r="O288" s="52"/>
      <c r="P288" s="36"/>
      <c r="Q288" s="36" t="s">
        <v>99</v>
      </c>
      <c r="R288" s="40"/>
      <c r="S288" s="36"/>
      <c r="T288" s="40"/>
      <c r="U288" s="62" t="s">
        <v>100</v>
      </c>
      <c r="V288" s="81" t="s">
        <v>1436</v>
      </c>
      <c r="W288" s="40"/>
      <c r="X288" s="40"/>
      <c r="Y288" s="40">
        <v>900581703</v>
      </c>
      <c r="Z288" s="38" t="str">
        <f>IFERROR(VLOOKUP(Y288,DIRECTORIO!A:B,2,FALSE),"")</f>
        <v>NEOSTAR SEGURIDAD DE COLOMBIA LTDA</v>
      </c>
      <c r="AA288" s="40" t="s">
        <v>103</v>
      </c>
      <c r="AB288" s="40" t="s">
        <v>169</v>
      </c>
      <c r="AC288" s="110" t="s">
        <v>1404</v>
      </c>
      <c r="AD288" s="102" t="s">
        <v>106</v>
      </c>
      <c r="AE288" s="40" t="s">
        <v>1437</v>
      </c>
      <c r="AF288" s="40" t="s">
        <v>108</v>
      </c>
      <c r="AG288" s="41" t="s">
        <v>109</v>
      </c>
      <c r="AH288" s="42"/>
      <c r="AI288" s="54" t="str">
        <f t="shared" ca="1" si="59"/>
        <v>NOTIFICACIÓN ELECTRÓNICA EFECTIVA</v>
      </c>
      <c r="AJ288" s="37" t="s">
        <v>99</v>
      </c>
      <c r="AK288" s="37">
        <v>46049</v>
      </c>
      <c r="AL288" s="37" t="s">
        <v>99</v>
      </c>
      <c r="AM288" s="53">
        <f>IF(AK288="","",WORKDAY(AK288,5,FESTIVOS_CO!A:A))</f>
        <v>46056</v>
      </c>
      <c r="AN288" s="37" t="s">
        <v>99</v>
      </c>
      <c r="AO288" s="37">
        <v>46049</v>
      </c>
      <c r="AP288" s="54" t="str">
        <f t="shared" ca="1" si="54"/>
        <v>NO PROCEDE CITACION</v>
      </c>
      <c r="AQ288" s="36"/>
      <c r="AR288" s="43"/>
      <c r="AS288" s="37"/>
      <c r="AT288" s="36"/>
      <c r="AU288" s="37"/>
      <c r="AV288" s="36"/>
      <c r="AW288" s="36"/>
      <c r="AX288" s="37"/>
      <c r="AY288" s="140" t="str">
        <f>IF(AU288="","",WORKDAY(AU288,5,FESTIVOS_CO!A:A))</f>
        <v/>
      </c>
      <c r="AZ288" s="54" t="str">
        <f t="shared" ca="1" si="63"/>
        <v>NO PROCEDE</v>
      </c>
      <c r="BA288" s="55" t="str">
        <f>IF(AX288="","",WORKDAY(AX288,5,FESTIVOS_CO!A:A))</f>
        <v/>
      </c>
      <c r="BB288" s="39"/>
      <c r="BC288" s="40"/>
      <c r="BD288" s="40"/>
      <c r="BE288" s="56" t="str">
        <f t="shared" ca="1" si="52"/>
        <v>NO PROCEDE</v>
      </c>
      <c r="BF288" s="37"/>
      <c r="BG288" s="45"/>
      <c r="BH288" s="37"/>
      <c r="BI288" s="36"/>
      <c r="BJ288" s="37"/>
      <c r="BK288" s="36"/>
      <c r="BL288" s="36"/>
      <c r="BM288" s="53" t="str">
        <f>IF(BJ288="","",WORKDAY(BJ288,5,FESTIVOS_CO!A:A))</f>
        <v/>
      </c>
      <c r="BN288" s="57" t="str">
        <f t="shared" ca="1" si="60"/>
        <v>NO PROCEDE</v>
      </c>
      <c r="BO288" s="54" t="str">
        <f t="shared" ca="1" si="61"/>
        <v>NO PROCEDE AVISO</v>
      </c>
      <c r="BP288" s="37"/>
      <c r="BQ288" s="53" t="str">
        <f>IF(BP288="","",WORKDAY(BP288,5,FESTIVOS_CO!A:A))</f>
        <v/>
      </c>
      <c r="BR288" s="37"/>
      <c r="BS288" s="36" t="s">
        <v>99</v>
      </c>
      <c r="BT288" s="38" t="s">
        <v>228</v>
      </c>
      <c r="BU288" s="58">
        <f>VLOOKUP(BT288,Hoja2!$C:$D,2,0)</f>
        <v>10</v>
      </c>
      <c r="BV288" s="80">
        <f>IF(
AND(AO288="",BD288="",BQ288=""),
"EN PROCESO NOTIFICACION / COMUNICACION",
IF(
BT288="",
"NO APLICA",
IF(
BU288=60,
IF(AO288&lt;&gt;"",AO288,IF(BD288&lt;&gt;"",BD288,BQ288))+60,
WORKDAY(
IF(AO288&lt;&gt;"",AO288,IF(BD288&lt;&gt;"",BD288,BQ288)),
BU288,
FESTIVOS_CO!A:A
)
)
))</f>
        <v>46063</v>
      </c>
      <c r="BW288" s="44" t="s">
        <v>99</v>
      </c>
      <c r="BX288" s="53"/>
      <c r="BY288" s="45"/>
      <c r="BZ288" s="37"/>
      <c r="CA288" s="54" t="str">
        <f t="shared" si="62"/>
        <v>PENDIENTE HACER EJECUTORIA</v>
      </c>
      <c r="CB288" s="59" t="str">
        <f t="shared" si="53"/>
        <v/>
      </c>
      <c r="CC288" s="36"/>
      <c r="CD288" s="40"/>
      <c r="CE288" s="46"/>
      <c r="CF288" s="40"/>
      <c r="CG288" s="40"/>
      <c r="CH288" s="40"/>
      <c r="CI288" s="36"/>
      <c r="CJ288" s="47"/>
      <c r="CK288" s="40"/>
      <c r="CL288" s="40"/>
      <c r="CM288" s="40"/>
      <c r="CN288" s="40"/>
    </row>
    <row r="289" spans="1:92" ht="28.5" hidden="1">
      <c r="A289" s="49" t="str">
        <f t="shared" ca="1" si="55"/>
        <v>PENDIENTE HACER EJECUTORIA</v>
      </c>
      <c r="B289" s="58" t="s">
        <v>445</v>
      </c>
      <c r="C289" s="37"/>
      <c r="D289" s="37"/>
      <c r="E289" s="49" t="str">
        <f t="shared" si="56"/>
        <v>NOTIFICACIÓN ELECTRÓNICA</v>
      </c>
      <c r="F289" s="141">
        <f t="shared" si="57"/>
        <v>46049</v>
      </c>
      <c r="G289" s="49" t="str">
        <f t="shared" si="58"/>
        <v/>
      </c>
      <c r="H289" s="51" t="str">
        <f ca="1">IF(
L289="",
"",
IF(
NETWORKDAYS(L289,IF(M289&lt;&gt;"",M289,TODAY()),FESTIVOS_CO!A:A)&gt;2,
"VENCIDO",
IF(
NETWORKDAYS(L289,IF(M289&lt;&gt;"",M289,TODAY()),FESTIVOS_CO!A:A)=2,
"ALERTA",
"A TIEMPO"
)))</f>
        <v>A TIEMPO</v>
      </c>
      <c r="I289" s="40"/>
      <c r="J289" s="36" t="s">
        <v>1438</v>
      </c>
      <c r="K289" s="37">
        <v>46045</v>
      </c>
      <c r="L289" s="50">
        <v>46048</v>
      </c>
      <c r="M289" s="37">
        <v>46048</v>
      </c>
      <c r="N289" s="52"/>
      <c r="O289" s="52"/>
      <c r="P289" s="36"/>
      <c r="Q289" s="36" t="s">
        <v>99</v>
      </c>
      <c r="R289" s="40"/>
      <c r="S289" s="36"/>
      <c r="T289" s="40"/>
      <c r="U289" s="62" t="s">
        <v>100</v>
      </c>
      <c r="V289" s="81" t="s">
        <v>1439</v>
      </c>
      <c r="W289" s="40"/>
      <c r="X289" s="40"/>
      <c r="Y289" s="40">
        <v>900581703</v>
      </c>
      <c r="Z289" s="38" t="str">
        <f>IFERROR(VLOOKUP(Y289,DIRECTORIO!A:B,2,FALSE),"")</f>
        <v>NEOSTAR SEGURIDAD DE COLOMBIA LTDA</v>
      </c>
      <c r="AA289" s="40" t="s">
        <v>103</v>
      </c>
      <c r="AB289" s="40" t="s">
        <v>169</v>
      </c>
      <c r="AC289" s="110" t="s">
        <v>1404</v>
      </c>
      <c r="AD289" s="102" t="s">
        <v>106</v>
      </c>
      <c r="AE289" s="40" t="s">
        <v>1440</v>
      </c>
      <c r="AF289" s="40" t="s">
        <v>108</v>
      </c>
      <c r="AG289" s="41" t="s">
        <v>109</v>
      </c>
      <c r="AH289" s="42"/>
      <c r="AI289" s="54" t="str">
        <f t="shared" ca="1" si="59"/>
        <v>NOTIFICACIÓN ELECTRÓNICA EFECTIVA</v>
      </c>
      <c r="AJ289" s="37" t="s">
        <v>99</v>
      </c>
      <c r="AK289" s="37">
        <v>46049</v>
      </c>
      <c r="AL289" s="37" t="s">
        <v>99</v>
      </c>
      <c r="AM289" s="53">
        <f>IF(AK289="","",WORKDAY(AK289,5,FESTIVOS_CO!A:A))</f>
        <v>46056</v>
      </c>
      <c r="AN289" s="37" t="s">
        <v>99</v>
      </c>
      <c r="AO289" s="37">
        <v>46049</v>
      </c>
      <c r="AP289" s="54" t="str">
        <f t="shared" ca="1" si="54"/>
        <v>NO PROCEDE CITACION</v>
      </c>
      <c r="AQ289" s="36"/>
      <c r="AR289" s="43"/>
      <c r="AS289" s="37"/>
      <c r="AT289" s="36"/>
      <c r="AU289" s="37"/>
      <c r="AV289" s="36"/>
      <c r="AW289" s="36"/>
      <c r="AX289" s="37"/>
      <c r="AY289" s="140" t="str">
        <f>IF(AU289="","",WORKDAY(AU289,5,FESTIVOS_CO!A:A))</f>
        <v/>
      </c>
      <c r="AZ289" s="54" t="str">
        <f t="shared" ca="1" si="63"/>
        <v>NO PROCEDE</v>
      </c>
      <c r="BA289" s="55" t="str">
        <f>IF(AX289="","",WORKDAY(AX289,5,FESTIVOS_CO!A:A))</f>
        <v/>
      </c>
      <c r="BB289" s="39"/>
      <c r="BC289" s="40"/>
      <c r="BD289" s="40"/>
      <c r="BE289" s="56" t="str">
        <f t="shared" ca="1" si="52"/>
        <v>NO PROCEDE</v>
      </c>
      <c r="BF289" s="37"/>
      <c r="BG289" s="45"/>
      <c r="BH289" s="37"/>
      <c r="BI289" s="36"/>
      <c r="BJ289" s="37"/>
      <c r="BK289" s="36"/>
      <c r="BL289" s="36"/>
      <c r="BM289" s="53" t="str">
        <f>IF(BJ289="","",WORKDAY(BJ289,5,FESTIVOS_CO!A:A))</f>
        <v/>
      </c>
      <c r="BN289" s="57" t="str">
        <f t="shared" ca="1" si="60"/>
        <v>NO PROCEDE</v>
      </c>
      <c r="BO289" s="54" t="str">
        <f t="shared" ca="1" si="61"/>
        <v>NO PROCEDE AVISO</v>
      </c>
      <c r="BP289" s="37"/>
      <c r="BQ289" s="53" t="str">
        <f>IF(BP289="","",WORKDAY(BP289,5,FESTIVOS_CO!A:A))</f>
        <v/>
      </c>
      <c r="BR289" s="37"/>
      <c r="BS289" s="36" t="s">
        <v>99</v>
      </c>
      <c r="BT289" s="38" t="s">
        <v>228</v>
      </c>
      <c r="BU289" s="58">
        <f>VLOOKUP(BT289,Hoja2!$C:$D,2,0)</f>
        <v>10</v>
      </c>
      <c r="BV289" s="80">
        <f>IF(
AND(AO289="",BD289="",BQ289=""),
"EN PROCESO NOTIFICACION / COMUNICACION",
IF(
BT289="",
"NO APLICA",
IF(
BU289=60,
IF(AO289&lt;&gt;"",AO289,IF(BD289&lt;&gt;"",BD289,BQ289))+60,
WORKDAY(
IF(AO289&lt;&gt;"",AO289,IF(BD289&lt;&gt;"",BD289,BQ289)),
BU289,
FESTIVOS_CO!A:A
)
)
))</f>
        <v>46063</v>
      </c>
      <c r="BW289" s="44" t="s">
        <v>99</v>
      </c>
      <c r="BX289" s="53"/>
      <c r="BY289" s="45"/>
      <c r="BZ289" s="37"/>
      <c r="CA289" s="54" t="str">
        <f t="shared" si="62"/>
        <v>PENDIENTE HACER EJECUTORIA</v>
      </c>
      <c r="CB289" s="59" t="str">
        <f t="shared" si="53"/>
        <v/>
      </c>
      <c r="CC289" s="36"/>
      <c r="CD289" s="40"/>
      <c r="CE289" s="46"/>
      <c r="CF289" s="40"/>
      <c r="CG289" s="40"/>
      <c r="CH289" s="40"/>
      <c r="CI289" s="36"/>
      <c r="CJ289" s="47"/>
      <c r="CK289" s="40"/>
      <c r="CL289" s="40"/>
      <c r="CM289" s="40"/>
      <c r="CN289" s="40"/>
    </row>
    <row r="290" spans="1:92" ht="28.5" hidden="1">
      <c r="A290" s="49" t="str">
        <f t="shared" ca="1" si="55"/>
        <v>PENDIENTE HACER EJECUTORIA</v>
      </c>
      <c r="B290" s="58" t="s">
        <v>445</v>
      </c>
      <c r="C290" s="37"/>
      <c r="D290" s="37"/>
      <c r="E290" s="49" t="str">
        <f t="shared" si="56"/>
        <v>NOTIFICACIÓN ELECTRÓNICA</v>
      </c>
      <c r="F290" s="141">
        <f t="shared" si="57"/>
        <v>46049</v>
      </c>
      <c r="G290" s="49" t="str">
        <f t="shared" si="58"/>
        <v/>
      </c>
      <c r="H290" s="51" t="str">
        <f ca="1">IF(
L290="",
"",
IF(
NETWORKDAYS(L290,IF(M290&lt;&gt;"",M290,TODAY()),FESTIVOS_CO!A:A)&gt;2,
"VENCIDO",
IF(
NETWORKDAYS(L290,IF(M290&lt;&gt;"",M290,TODAY()),FESTIVOS_CO!A:A)=2,
"ALERTA",
"A TIEMPO"
)))</f>
        <v>A TIEMPO</v>
      </c>
      <c r="I290" s="40"/>
      <c r="J290" s="36" t="s">
        <v>1441</v>
      </c>
      <c r="K290" s="37">
        <v>46045</v>
      </c>
      <c r="L290" s="50">
        <v>46048</v>
      </c>
      <c r="M290" s="37">
        <v>46048</v>
      </c>
      <c r="N290" s="52"/>
      <c r="O290" s="52"/>
      <c r="P290" s="36"/>
      <c r="Q290" s="36" t="s">
        <v>99</v>
      </c>
      <c r="R290" s="40"/>
      <c r="S290" s="36"/>
      <c r="T290" s="40"/>
      <c r="U290" s="62" t="s">
        <v>100</v>
      </c>
      <c r="V290" s="81" t="s">
        <v>1442</v>
      </c>
      <c r="W290" s="40"/>
      <c r="X290" s="40"/>
      <c r="Y290" s="40">
        <v>900581703</v>
      </c>
      <c r="Z290" s="38" t="str">
        <f>IFERROR(VLOOKUP(Y290,DIRECTORIO!A:B,2,FALSE),"")</f>
        <v>NEOSTAR SEGURIDAD DE COLOMBIA LTDA</v>
      </c>
      <c r="AA290" s="40" t="s">
        <v>103</v>
      </c>
      <c r="AB290" s="40" t="s">
        <v>169</v>
      </c>
      <c r="AC290" s="110" t="s">
        <v>1404</v>
      </c>
      <c r="AD290" s="102" t="s">
        <v>106</v>
      </c>
      <c r="AE290" s="40" t="s">
        <v>1443</v>
      </c>
      <c r="AF290" s="40" t="s">
        <v>108</v>
      </c>
      <c r="AG290" s="41" t="s">
        <v>109</v>
      </c>
      <c r="AH290" s="42"/>
      <c r="AI290" s="54" t="str">
        <f t="shared" ca="1" si="59"/>
        <v>NOTIFICACIÓN ELECTRÓNICA EFECTIVA</v>
      </c>
      <c r="AJ290" s="37" t="s">
        <v>99</v>
      </c>
      <c r="AK290" s="37">
        <v>46049</v>
      </c>
      <c r="AL290" s="37" t="s">
        <v>99</v>
      </c>
      <c r="AM290" s="53">
        <f>IF(AK290="","",WORKDAY(AK290,5,FESTIVOS_CO!A:A))</f>
        <v>46056</v>
      </c>
      <c r="AN290" s="37" t="s">
        <v>99</v>
      </c>
      <c r="AO290" s="37">
        <v>46049</v>
      </c>
      <c r="AP290" s="54" t="str">
        <f t="shared" ca="1" si="54"/>
        <v>NO PROCEDE CITACION</v>
      </c>
      <c r="AQ290" s="36"/>
      <c r="AR290" s="43"/>
      <c r="AS290" s="37"/>
      <c r="AT290" s="36"/>
      <c r="AU290" s="37"/>
      <c r="AV290" s="36"/>
      <c r="AW290" s="36"/>
      <c r="AX290" s="37"/>
      <c r="AY290" s="140" t="str">
        <f>IF(AU290="","",WORKDAY(AU290,5,FESTIVOS_CO!A:A))</f>
        <v/>
      </c>
      <c r="AZ290" s="54" t="str">
        <f t="shared" ca="1" si="63"/>
        <v>NO PROCEDE</v>
      </c>
      <c r="BA290" s="55" t="str">
        <f>IF(AX290="","",WORKDAY(AX290,5,FESTIVOS_CO!A:A))</f>
        <v/>
      </c>
      <c r="BB290" s="39"/>
      <c r="BC290" s="40"/>
      <c r="BD290" s="40"/>
      <c r="BE290" s="56" t="str">
        <f t="shared" ca="1" si="52"/>
        <v>NO PROCEDE</v>
      </c>
      <c r="BF290" s="37"/>
      <c r="BG290" s="45"/>
      <c r="BH290" s="37"/>
      <c r="BI290" s="36"/>
      <c r="BJ290" s="37"/>
      <c r="BK290" s="36"/>
      <c r="BL290" s="36"/>
      <c r="BM290" s="53" t="str">
        <f>IF(BJ290="","",WORKDAY(BJ290,5,FESTIVOS_CO!A:A))</f>
        <v/>
      </c>
      <c r="BN290" s="57" t="str">
        <f t="shared" ca="1" si="60"/>
        <v>NO PROCEDE</v>
      </c>
      <c r="BO290" s="54" t="str">
        <f t="shared" ca="1" si="61"/>
        <v>NO PROCEDE AVISO</v>
      </c>
      <c r="BP290" s="37"/>
      <c r="BQ290" s="53" t="str">
        <f>IF(BP290="","",WORKDAY(BP290,5,FESTIVOS_CO!A:A))</f>
        <v/>
      </c>
      <c r="BR290" s="37"/>
      <c r="BS290" s="36" t="s">
        <v>99</v>
      </c>
      <c r="BT290" s="38" t="s">
        <v>228</v>
      </c>
      <c r="BU290" s="58">
        <f>VLOOKUP(BT290,Hoja2!$C:$D,2,0)</f>
        <v>10</v>
      </c>
      <c r="BV290" s="80">
        <f>IF(
AND(AO290="",BD290="",BQ290=""),
"EN PROCESO NOTIFICACION / COMUNICACION",
IF(
BT290="",
"NO APLICA",
IF(
BU290=60,
IF(AO290&lt;&gt;"",AO290,IF(BD290&lt;&gt;"",BD290,BQ290))+60,
WORKDAY(
IF(AO290&lt;&gt;"",AO290,IF(BD290&lt;&gt;"",BD290,BQ290)),
BU290,
FESTIVOS_CO!A:A
)
)
))</f>
        <v>46063</v>
      </c>
      <c r="BW290" s="44" t="s">
        <v>99</v>
      </c>
      <c r="BX290" s="53"/>
      <c r="BY290" s="45"/>
      <c r="BZ290" s="37"/>
      <c r="CA290" s="54" t="str">
        <f t="shared" si="62"/>
        <v>PENDIENTE HACER EJECUTORIA</v>
      </c>
      <c r="CB290" s="59" t="str">
        <f t="shared" si="53"/>
        <v/>
      </c>
      <c r="CC290" s="36"/>
      <c r="CD290" s="40"/>
      <c r="CE290" s="46"/>
      <c r="CF290" s="40"/>
      <c r="CG290" s="40"/>
      <c r="CH290" s="40"/>
      <c r="CI290" s="36"/>
      <c r="CJ290" s="47"/>
      <c r="CK290" s="40"/>
      <c r="CL290" s="40"/>
      <c r="CM290" s="40"/>
      <c r="CN290" s="40"/>
    </row>
    <row r="291" spans="1:92" ht="28.5" hidden="1">
      <c r="A291" s="49" t="str">
        <f t="shared" ca="1" si="55"/>
        <v>PENDIENTE HACER EJECUTORIA</v>
      </c>
      <c r="B291" s="58" t="s">
        <v>445</v>
      </c>
      <c r="C291" s="37"/>
      <c r="D291" s="37"/>
      <c r="E291" s="49" t="str">
        <f t="shared" si="56"/>
        <v>NOTIFICACIÓN ELECTRÓNICA</v>
      </c>
      <c r="F291" s="141">
        <f t="shared" si="57"/>
        <v>46049</v>
      </c>
      <c r="G291" s="49" t="str">
        <f t="shared" si="58"/>
        <v/>
      </c>
      <c r="H291" s="51" t="str">
        <f ca="1">IF(
L291="",
"",
IF(
NETWORKDAYS(L291,IF(M291&lt;&gt;"",M291,TODAY()),FESTIVOS_CO!A:A)&gt;2,
"VENCIDO",
IF(
NETWORKDAYS(L291,IF(M291&lt;&gt;"",M291,TODAY()),FESTIVOS_CO!A:A)=2,
"ALERTA",
"A TIEMPO"
)))</f>
        <v>A TIEMPO</v>
      </c>
      <c r="I291" s="40"/>
      <c r="J291" s="36" t="s">
        <v>1444</v>
      </c>
      <c r="K291" s="37">
        <v>46045</v>
      </c>
      <c r="L291" s="50">
        <v>46048</v>
      </c>
      <c r="M291" s="37">
        <v>46048</v>
      </c>
      <c r="N291" s="52"/>
      <c r="O291" s="52"/>
      <c r="P291" s="36"/>
      <c r="Q291" s="36" t="s">
        <v>99</v>
      </c>
      <c r="R291" s="40"/>
      <c r="S291" s="36"/>
      <c r="T291" s="40"/>
      <c r="U291" s="62" t="s">
        <v>100</v>
      </c>
      <c r="V291" s="81" t="s">
        <v>1445</v>
      </c>
      <c r="W291" s="40"/>
      <c r="X291" s="40"/>
      <c r="Y291" s="40">
        <v>900581703</v>
      </c>
      <c r="Z291" s="38" t="str">
        <f>IFERROR(VLOOKUP(Y291,DIRECTORIO!A:B,2,FALSE),"")</f>
        <v>NEOSTAR SEGURIDAD DE COLOMBIA LTDA</v>
      </c>
      <c r="AA291" s="40" t="s">
        <v>103</v>
      </c>
      <c r="AB291" s="40" t="s">
        <v>169</v>
      </c>
      <c r="AC291" s="110" t="s">
        <v>1404</v>
      </c>
      <c r="AD291" s="102" t="s">
        <v>106</v>
      </c>
      <c r="AE291" s="40" t="s">
        <v>1446</v>
      </c>
      <c r="AF291" s="40" t="s">
        <v>108</v>
      </c>
      <c r="AG291" s="41" t="s">
        <v>109</v>
      </c>
      <c r="AH291" s="42"/>
      <c r="AI291" s="54" t="str">
        <f t="shared" ca="1" si="59"/>
        <v>NOTIFICACIÓN ELECTRÓNICA EFECTIVA</v>
      </c>
      <c r="AJ291" s="37" t="s">
        <v>99</v>
      </c>
      <c r="AK291" s="37">
        <v>46049</v>
      </c>
      <c r="AL291" s="37" t="s">
        <v>99</v>
      </c>
      <c r="AM291" s="53">
        <f>IF(AK291="","",WORKDAY(AK291,5,FESTIVOS_CO!A:A))</f>
        <v>46056</v>
      </c>
      <c r="AN291" s="37" t="s">
        <v>99</v>
      </c>
      <c r="AO291" s="37">
        <v>46049</v>
      </c>
      <c r="AP291" s="54" t="str">
        <f t="shared" ca="1" si="54"/>
        <v>NO PROCEDE CITACION</v>
      </c>
      <c r="AQ291" s="36"/>
      <c r="AR291" s="43"/>
      <c r="AS291" s="37"/>
      <c r="AT291" s="36"/>
      <c r="AU291" s="37"/>
      <c r="AV291" s="36"/>
      <c r="AW291" s="36"/>
      <c r="AX291" s="37"/>
      <c r="AY291" s="140" t="str">
        <f>IF(AU291="","",WORKDAY(AU291,5,FESTIVOS_CO!A:A))</f>
        <v/>
      </c>
      <c r="AZ291" s="54" t="str">
        <f t="shared" ca="1" si="63"/>
        <v>NO PROCEDE</v>
      </c>
      <c r="BA291" s="55" t="str">
        <f>IF(AX291="","",WORKDAY(AX291,5,FESTIVOS_CO!A:A))</f>
        <v/>
      </c>
      <c r="BB291" s="39"/>
      <c r="BC291" s="40"/>
      <c r="BD291" s="40"/>
      <c r="BE291" s="56" t="str">
        <f t="shared" ca="1" si="52"/>
        <v>NO PROCEDE</v>
      </c>
      <c r="BF291" s="37"/>
      <c r="BG291" s="45"/>
      <c r="BH291" s="37"/>
      <c r="BI291" s="36"/>
      <c r="BJ291" s="37"/>
      <c r="BK291" s="36"/>
      <c r="BL291" s="36"/>
      <c r="BM291" s="53" t="str">
        <f>IF(BJ291="","",WORKDAY(BJ291,5,FESTIVOS_CO!A:A))</f>
        <v/>
      </c>
      <c r="BN291" s="57" t="str">
        <f t="shared" ca="1" si="60"/>
        <v>NO PROCEDE</v>
      </c>
      <c r="BO291" s="54" t="str">
        <f t="shared" ca="1" si="61"/>
        <v>NO PROCEDE AVISO</v>
      </c>
      <c r="BP291" s="37"/>
      <c r="BQ291" s="53" t="str">
        <f>IF(BP291="","",WORKDAY(BP291,5,FESTIVOS_CO!A:A))</f>
        <v/>
      </c>
      <c r="BR291" s="37"/>
      <c r="BS291" s="36" t="s">
        <v>99</v>
      </c>
      <c r="BT291" s="38" t="s">
        <v>228</v>
      </c>
      <c r="BU291" s="58">
        <f>VLOOKUP(BT291,Hoja2!$C:$D,2,0)</f>
        <v>10</v>
      </c>
      <c r="BV291" s="80">
        <f>IF(
AND(AO291="",BD291="",BQ291=""),
"EN PROCESO NOTIFICACION / COMUNICACION",
IF(
BT291="",
"NO APLICA",
IF(
BU291=60,
IF(AO291&lt;&gt;"",AO291,IF(BD291&lt;&gt;"",BD291,BQ291))+60,
WORKDAY(
IF(AO291&lt;&gt;"",AO291,IF(BD291&lt;&gt;"",BD291,BQ291)),
BU291,
FESTIVOS_CO!A:A
)
)
))</f>
        <v>46063</v>
      </c>
      <c r="BW291" s="44" t="s">
        <v>99</v>
      </c>
      <c r="BX291" s="53"/>
      <c r="BY291" s="45"/>
      <c r="BZ291" s="37"/>
      <c r="CA291" s="54" t="str">
        <f t="shared" si="62"/>
        <v>PENDIENTE HACER EJECUTORIA</v>
      </c>
      <c r="CB291" s="59" t="str">
        <f t="shared" si="53"/>
        <v/>
      </c>
      <c r="CC291" s="36"/>
      <c r="CD291" s="40"/>
      <c r="CE291" s="46"/>
      <c r="CF291" s="40"/>
      <c r="CG291" s="40"/>
      <c r="CH291" s="40"/>
      <c r="CI291" s="36"/>
      <c r="CJ291" s="47"/>
      <c r="CK291" s="40"/>
      <c r="CL291" s="40"/>
      <c r="CM291" s="40"/>
      <c r="CN291" s="40"/>
    </row>
    <row r="292" spans="1:92" ht="28.5" hidden="1">
      <c r="A292" s="49" t="str">
        <f t="shared" ca="1" si="55"/>
        <v>PENDIENTE HACER EJECUTORIA</v>
      </c>
      <c r="B292" s="58" t="s">
        <v>445</v>
      </c>
      <c r="C292" s="37"/>
      <c r="D292" s="37"/>
      <c r="E292" s="49" t="str">
        <f t="shared" si="56"/>
        <v>NOTIFICACIÓN ELECTRÓNICA</v>
      </c>
      <c r="F292" s="141">
        <f t="shared" si="57"/>
        <v>46049</v>
      </c>
      <c r="G292" s="49" t="str">
        <f t="shared" si="58"/>
        <v/>
      </c>
      <c r="H292" s="51" t="str">
        <f ca="1">IF(
L292="",
"",
IF(
NETWORKDAYS(L292,IF(M292&lt;&gt;"",M292,TODAY()),FESTIVOS_CO!A:A)&gt;2,
"VENCIDO",
IF(
NETWORKDAYS(L292,IF(M292&lt;&gt;"",M292,TODAY()),FESTIVOS_CO!A:A)=2,
"ALERTA",
"A TIEMPO"
)))</f>
        <v>A TIEMPO</v>
      </c>
      <c r="I292" s="40"/>
      <c r="J292" s="36" t="s">
        <v>1447</v>
      </c>
      <c r="K292" s="37">
        <v>46045</v>
      </c>
      <c r="L292" s="50">
        <v>46048</v>
      </c>
      <c r="M292" s="37">
        <v>46048</v>
      </c>
      <c r="N292" s="52"/>
      <c r="O292" s="52"/>
      <c r="P292" s="36"/>
      <c r="Q292" s="36" t="s">
        <v>99</v>
      </c>
      <c r="R292" s="40"/>
      <c r="S292" s="36"/>
      <c r="T292" s="40"/>
      <c r="U292" s="62" t="s">
        <v>100</v>
      </c>
      <c r="V292" s="81" t="s">
        <v>1448</v>
      </c>
      <c r="W292" s="40"/>
      <c r="X292" s="40"/>
      <c r="Y292" s="40">
        <v>900581703</v>
      </c>
      <c r="Z292" s="38" t="str">
        <f>IFERROR(VLOOKUP(Y292,DIRECTORIO!A:B,2,FALSE),"")</f>
        <v>NEOSTAR SEGURIDAD DE COLOMBIA LTDA</v>
      </c>
      <c r="AA292" s="40" t="s">
        <v>103</v>
      </c>
      <c r="AB292" s="40" t="s">
        <v>169</v>
      </c>
      <c r="AC292" s="110" t="s">
        <v>1404</v>
      </c>
      <c r="AD292" s="102" t="s">
        <v>106</v>
      </c>
      <c r="AE292" s="40" t="s">
        <v>1449</v>
      </c>
      <c r="AF292" s="40" t="s">
        <v>108</v>
      </c>
      <c r="AG292" s="41" t="s">
        <v>109</v>
      </c>
      <c r="AH292" s="42"/>
      <c r="AI292" s="54" t="str">
        <f t="shared" ca="1" si="59"/>
        <v>NOTIFICACIÓN ELECTRÓNICA EFECTIVA</v>
      </c>
      <c r="AJ292" s="37" t="s">
        <v>99</v>
      </c>
      <c r="AK292" s="37">
        <v>46049</v>
      </c>
      <c r="AL292" s="37" t="s">
        <v>99</v>
      </c>
      <c r="AM292" s="53">
        <f>IF(AK292="","",WORKDAY(AK292,5,FESTIVOS_CO!A:A))</f>
        <v>46056</v>
      </c>
      <c r="AN292" s="37" t="s">
        <v>99</v>
      </c>
      <c r="AO292" s="37">
        <v>46049</v>
      </c>
      <c r="AP292" s="54" t="str">
        <f t="shared" ca="1" si="54"/>
        <v>NO PROCEDE CITACION</v>
      </c>
      <c r="AQ292" s="36"/>
      <c r="AR292" s="43"/>
      <c r="AS292" s="37"/>
      <c r="AT292" s="36"/>
      <c r="AU292" s="37"/>
      <c r="AV292" s="36"/>
      <c r="AW292" s="36"/>
      <c r="AX292" s="37"/>
      <c r="AY292" s="140" t="str">
        <f>IF(AU292="","",WORKDAY(AU292,5,FESTIVOS_CO!A:A))</f>
        <v/>
      </c>
      <c r="AZ292" s="54" t="str">
        <f t="shared" ca="1" si="63"/>
        <v>NO PROCEDE</v>
      </c>
      <c r="BA292" s="55" t="str">
        <f>IF(AX292="","",WORKDAY(AX292,5,FESTIVOS_CO!A:A))</f>
        <v/>
      </c>
      <c r="BB292" s="39"/>
      <c r="BC292" s="40"/>
      <c r="BD292" s="40"/>
      <c r="BE292" s="56" t="str">
        <f t="shared" ca="1" si="52"/>
        <v>NO PROCEDE</v>
      </c>
      <c r="BF292" s="37"/>
      <c r="BG292" s="45"/>
      <c r="BH292" s="37"/>
      <c r="BI292" s="36"/>
      <c r="BJ292" s="37"/>
      <c r="BK292" s="36"/>
      <c r="BL292" s="36"/>
      <c r="BM292" s="53" t="str">
        <f>IF(BJ292="","",WORKDAY(BJ292,5,FESTIVOS_CO!A:A))</f>
        <v/>
      </c>
      <c r="BN292" s="57" t="str">
        <f t="shared" ca="1" si="60"/>
        <v>NO PROCEDE</v>
      </c>
      <c r="BO292" s="54" t="str">
        <f t="shared" ca="1" si="61"/>
        <v>NO PROCEDE AVISO</v>
      </c>
      <c r="BP292" s="37"/>
      <c r="BQ292" s="53" t="str">
        <f>IF(BP292="","",WORKDAY(BP292,5,FESTIVOS_CO!A:A))</f>
        <v/>
      </c>
      <c r="BR292" s="37"/>
      <c r="BS292" s="36" t="s">
        <v>99</v>
      </c>
      <c r="BT292" s="38" t="s">
        <v>228</v>
      </c>
      <c r="BU292" s="58">
        <f>VLOOKUP(BT292,Hoja2!$C:$D,2,0)</f>
        <v>10</v>
      </c>
      <c r="BV292" s="80">
        <f>IF(
AND(AO292="",BD292="",BQ292=""),
"EN PROCESO NOTIFICACION / COMUNICACION",
IF(
BT292="",
"NO APLICA",
IF(
BU292=60,
IF(AO292&lt;&gt;"",AO292,IF(BD292&lt;&gt;"",BD292,BQ292))+60,
WORKDAY(
IF(AO292&lt;&gt;"",AO292,IF(BD292&lt;&gt;"",BD292,BQ292)),
BU292,
FESTIVOS_CO!A:A
)
)
))</f>
        <v>46063</v>
      </c>
      <c r="BW292" s="44" t="s">
        <v>99</v>
      </c>
      <c r="BX292" s="53"/>
      <c r="BY292" s="45"/>
      <c r="BZ292" s="37"/>
      <c r="CA292" s="54" t="str">
        <f t="shared" si="62"/>
        <v>PENDIENTE HACER EJECUTORIA</v>
      </c>
      <c r="CB292" s="59" t="str">
        <f t="shared" si="53"/>
        <v/>
      </c>
      <c r="CC292" s="36"/>
      <c r="CD292" s="40"/>
      <c r="CE292" s="46"/>
      <c r="CF292" s="40"/>
      <c r="CG292" s="40"/>
      <c r="CH292" s="40"/>
      <c r="CI292" s="36"/>
      <c r="CJ292" s="47"/>
      <c r="CK292" s="40"/>
      <c r="CL292" s="40"/>
      <c r="CM292" s="40"/>
      <c r="CN292" s="40"/>
    </row>
    <row r="293" spans="1:92" ht="28.5" hidden="1">
      <c r="A293" s="49" t="str">
        <f t="shared" ca="1" si="55"/>
        <v>PENDIENTE HACER EJECUTORIA</v>
      </c>
      <c r="B293" s="58" t="s">
        <v>445</v>
      </c>
      <c r="C293" s="37"/>
      <c r="D293" s="37"/>
      <c r="E293" s="49" t="str">
        <f t="shared" si="56"/>
        <v>NOTIFICACIÓN ELECTRÓNICA</v>
      </c>
      <c r="F293" s="141">
        <f t="shared" si="57"/>
        <v>46048</v>
      </c>
      <c r="G293" s="49" t="str">
        <f t="shared" si="58"/>
        <v/>
      </c>
      <c r="H293" s="51" t="str">
        <f ca="1">IF(
L293="",
"",
IF(
NETWORKDAYS(L293,IF(M293&lt;&gt;"",M293,TODAY()),FESTIVOS_CO!A:A)&gt;2,
"VENCIDO",
IF(
NETWORKDAYS(L293,IF(M293&lt;&gt;"",M293,TODAY()),FESTIVOS_CO!A:A)=2,
"ALERTA",
"A TIEMPO"
)))</f>
        <v>A TIEMPO</v>
      </c>
      <c r="I293" s="40"/>
      <c r="J293" s="36" t="s">
        <v>1450</v>
      </c>
      <c r="K293" s="37">
        <v>46045</v>
      </c>
      <c r="L293" s="50">
        <v>46048</v>
      </c>
      <c r="M293" s="37">
        <v>46048</v>
      </c>
      <c r="N293" s="52"/>
      <c r="O293" s="52"/>
      <c r="P293" s="36"/>
      <c r="Q293" s="36" t="s">
        <v>99</v>
      </c>
      <c r="R293" s="40"/>
      <c r="S293" s="36"/>
      <c r="T293" s="40"/>
      <c r="U293" s="62" t="s">
        <v>100</v>
      </c>
      <c r="V293" s="81" t="s">
        <v>1451</v>
      </c>
      <c r="W293" s="92">
        <v>45945</v>
      </c>
      <c r="X293" s="92"/>
      <c r="Y293" s="40">
        <v>900581703</v>
      </c>
      <c r="Z293" s="38" t="str">
        <f>IFERROR(VLOOKUP(Y293,DIRECTORIO!A:B,2,FALSE),"")</f>
        <v>NEOSTAR SEGURIDAD DE COLOMBIA LTDA</v>
      </c>
      <c r="AA293" s="40" t="s">
        <v>103</v>
      </c>
      <c r="AB293" s="40" t="s">
        <v>169</v>
      </c>
      <c r="AC293" s="69" t="s">
        <v>105</v>
      </c>
      <c r="AD293" s="102" t="s">
        <v>106</v>
      </c>
      <c r="AE293" s="40" t="s">
        <v>1452</v>
      </c>
      <c r="AF293" s="40" t="s">
        <v>108</v>
      </c>
      <c r="AG293" s="41" t="s">
        <v>109</v>
      </c>
      <c r="AH293" s="42"/>
      <c r="AI293" s="54" t="str">
        <f t="shared" ca="1" si="59"/>
        <v>NOTIFICACIÓN ELECTRÓNICA EFECTIVA</v>
      </c>
      <c r="AJ293" s="37" t="s">
        <v>99</v>
      </c>
      <c r="AK293" s="37">
        <v>46048</v>
      </c>
      <c r="AL293" s="37" t="s">
        <v>99</v>
      </c>
      <c r="AM293" s="53">
        <f>IF(AK293="","",WORKDAY(AK293,5,FESTIVOS_CO!A:A))</f>
        <v>46055</v>
      </c>
      <c r="AN293" s="37" t="s">
        <v>99</v>
      </c>
      <c r="AO293" s="37">
        <v>46048</v>
      </c>
      <c r="AP293" s="54" t="str">
        <f t="shared" ca="1" si="54"/>
        <v>NO PROCEDE CITACION</v>
      </c>
      <c r="AQ293" s="36"/>
      <c r="AR293" s="43"/>
      <c r="AS293" s="37"/>
      <c r="AT293" s="36"/>
      <c r="AU293" s="37"/>
      <c r="AV293" s="36"/>
      <c r="AW293" s="36"/>
      <c r="AX293" s="37"/>
      <c r="AY293" s="140" t="str">
        <f>IF(AU293="","",WORKDAY(AU293,5,FESTIVOS_CO!A:A))</f>
        <v/>
      </c>
      <c r="AZ293" s="54" t="str">
        <f t="shared" ca="1" si="63"/>
        <v>NO PROCEDE</v>
      </c>
      <c r="BA293" s="55" t="str">
        <f>IF(AX293="","",WORKDAY(AX293,5,FESTIVOS_CO!A:A))</f>
        <v/>
      </c>
      <c r="BB293" s="39"/>
      <c r="BC293" s="40"/>
      <c r="BD293" s="40"/>
      <c r="BE293" s="56" t="str">
        <f t="shared" ca="1" si="52"/>
        <v>NO PROCEDE</v>
      </c>
      <c r="BF293" s="37"/>
      <c r="BG293" s="45"/>
      <c r="BH293" s="37"/>
      <c r="BI293" s="36"/>
      <c r="BJ293" s="37"/>
      <c r="BK293" s="36"/>
      <c r="BL293" s="36"/>
      <c r="BM293" s="53" t="str">
        <f>IF(BJ293="","",WORKDAY(BJ293,5,FESTIVOS_CO!A:A))</f>
        <v/>
      </c>
      <c r="BN293" s="57" t="str">
        <f t="shared" ca="1" si="60"/>
        <v>NO PROCEDE</v>
      </c>
      <c r="BO293" s="54" t="str">
        <f t="shared" ca="1" si="61"/>
        <v>NO PROCEDE AVISO</v>
      </c>
      <c r="BP293" s="37"/>
      <c r="BQ293" s="53" t="str">
        <f>IF(BP293="","",WORKDAY(BP293,5,FESTIVOS_CO!A:A))</f>
        <v/>
      </c>
      <c r="BR293" s="37"/>
      <c r="BS293" s="36" t="s">
        <v>99</v>
      </c>
      <c r="BT293" s="38" t="s">
        <v>228</v>
      </c>
      <c r="BU293" s="58">
        <f>VLOOKUP(BT293,Hoja2!$C:$D,2,0)</f>
        <v>10</v>
      </c>
      <c r="BV293" s="80">
        <f>IF(
AND(AO293="",BD293="",BQ293=""),
"EN PROCESO NOTIFICACION / COMUNICACION",
IF(
BT293="",
"NO APLICA",
IF(
BU293=60,
IF(AO293&lt;&gt;"",AO293,IF(BD293&lt;&gt;"",BD293,BQ293))+60,
WORKDAY(
IF(AO293&lt;&gt;"",AO293,IF(BD293&lt;&gt;"",BD293,BQ293)),
BU293,
FESTIVOS_CO!A:A
)
)
))</f>
        <v>46062</v>
      </c>
      <c r="BW293" s="44" t="s">
        <v>99</v>
      </c>
      <c r="BX293" s="53"/>
      <c r="BY293" s="45"/>
      <c r="BZ293" s="37"/>
      <c r="CA293" s="54" t="str">
        <f t="shared" si="62"/>
        <v>PENDIENTE HACER EJECUTORIA</v>
      </c>
      <c r="CB293" s="59" t="str">
        <f t="shared" si="53"/>
        <v/>
      </c>
      <c r="CC293" s="36"/>
      <c r="CD293" s="40"/>
      <c r="CE293" s="46"/>
      <c r="CF293" s="40"/>
      <c r="CG293" s="40"/>
      <c r="CH293" s="40"/>
      <c r="CI293" s="36"/>
      <c r="CJ293" s="47"/>
      <c r="CK293" s="40"/>
      <c r="CL293" s="40"/>
      <c r="CM293" s="40"/>
      <c r="CN293" s="40"/>
    </row>
    <row r="294" spans="1:92" ht="28.5" hidden="1">
      <c r="A294" s="49" t="str">
        <f t="shared" ca="1" si="55"/>
        <v>PENDIENTE EJECUTORIA</v>
      </c>
      <c r="B294" s="58" t="s">
        <v>152</v>
      </c>
      <c r="C294" s="37">
        <v>46048</v>
      </c>
      <c r="D294" s="37"/>
      <c r="E294" s="49" t="str">
        <f t="shared" si="56"/>
        <v>NOTIFICACIÓN ELECTRÓNICA</v>
      </c>
      <c r="F294" s="141">
        <f t="shared" si="57"/>
        <v>46048</v>
      </c>
      <c r="G294" s="49">
        <f t="shared" si="58"/>
        <v>0</v>
      </c>
      <c r="H294" s="51" t="str">
        <f ca="1">IF(
L294="",
"",
IF(
NETWORKDAYS(L294,IF(M294&lt;&gt;"",M294,TODAY()),FESTIVOS_CO!A:A)&gt;2,
"VENCIDO",
IF(
NETWORKDAYS(L294,IF(M294&lt;&gt;"",M294,TODAY()),FESTIVOS_CO!A:A)=2,
"ALERTA",
"A TIEMPO"
)))</f>
        <v>A TIEMPO</v>
      </c>
      <c r="I294" s="36" t="s">
        <v>1453</v>
      </c>
      <c r="J294" s="36" t="s">
        <v>1454</v>
      </c>
      <c r="K294" s="37">
        <v>46045</v>
      </c>
      <c r="L294" s="50">
        <v>46048</v>
      </c>
      <c r="M294" s="37">
        <v>46048</v>
      </c>
      <c r="N294" s="52"/>
      <c r="O294" s="52"/>
      <c r="P294" s="36"/>
      <c r="Q294" s="36" t="s">
        <v>99</v>
      </c>
      <c r="R294" s="40"/>
      <c r="S294" s="36"/>
      <c r="T294" s="40"/>
      <c r="U294" s="40"/>
      <c r="V294" s="58" t="s">
        <v>1455</v>
      </c>
      <c r="W294" s="37">
        <v>45932</v>
      </c>
      <c r="X294" s="37"/>
      <c r="Y294" s="36">
        <v>900581703</v>
      </c>
      <c r="Z294" s="38" t="str">
        <f>IFERROR(VLOOKUP(Y294,DIRECTORIO!A:B,2,FALSE),"")</f>
        <v>NEOSTAR SEGURIDAD DE COLOMBIA LTDA</v>
      </c>
      <c r="AA294" s="36" t="s">
        <v>103</v>
      </c>
      <c r="AB294" s="36" t="s">
        <v>972</v>
      </c>
      <c r="AC294" s="100" t="s">
        <v>105</v>
      </c>
      <c r="AD294" s="102" t="s">
        <v>106</v>
      </c>
      <c r="AE294" s="36" t="s">
        <v>1456</v>
      </c>
      <c r="AF294" s="36" t="s">
        <v>108</v>
      </c>
      <c r="AG294" s="41" t="s">
        <v>109</v>
      </c>
      <c r="AH294" s="42"/>
      <c r="AI294" s="54" t="str">
        <f t="shared" ca="1" si="59"/>
        <v>NOTIFICACIÓN ELECTRÓNICA EFECTIVA</v>
      </c>
      <c r="AJ294" s="37" t="s">
        <v>99</v>
      </c>
      <c r="AK294" s="37">
        <v>46048</v>
      </c>
      <c r="AL294" s="37" t="s">
        <v>99</v>
      </c>
      <c r="AM294" s="53">
        <f>IF(AK294="","",WORKDAY(AK294,5,FESTIVOS_CO!A:A))</f>
        <v>46055</v>
      </c>
      <c r="AN294" s="37" t="s">
        <v>99</v>
      </c>
      <c r="AO294" s="37">
        <v>46048</v>
      </c>
      <c r="AP294" s="54" t="str">
        <f t="shared" ca="1" si="54"/>
        <v>NO PROCEDE CITACION</v>
      </c>
      <c r="AQ294" s="36"/>
      <c r="AR294" s="43"/>
      <c r="AS294" s="37"/>
      <c r="AT294" s="36"/>
      <c r="AU294" s="37"/>
      <c r="AV294" s="36"/>
      <c r="AW294" s="36"/>
      <c r="AX294" s="37"/>
      <c r="AY294" s="140" t="str">
        <f>IF(AU294="","",WORKDAY(AU294,5,FESTIVOS_CO!A:A))</f>
        <v/>
      </c>
      <c r="AZ294" s="54" t="str">
        <f t="shared" ca="1" si="63"/>
        <v>NO PROCEDE</v>
      </c>
      <c r="BA294" s="55" t="str">
        <f>IF(AX294="","",WORKDAY(AX294,5,FESTIVOS_CO!A:A))</f>
        <v/>
      </c>
      <c r="BB294" s="39"/>
      <c r="BC294" s="40"/>
      <c r="BD294" s="40"/>
      <c r="BE294" s="56" t="str">
        <f t="shared" ref="BE294:BE348" ca="1" si="64">IF(AZ294="NO PROCEDE",
"NO PROCEDE",IF(OR(AZ294="HACER AVISO",BB294="NO"),
"HACER AVISO",
"NO APLICA"))</f>
        <v>NO PROCEDE</v>
      </c>
      <c r="BF294" s="37"/>
      <c r="BG294" s="45"/>
      <c r="BH294" s="37"/>
      <c r="BI294" s="36"/>
      <c r="BJ294" s="37"/>
      <c r="BK294" s="36"/>
      <c r="BL294" s="36"/>
      <c r="BM294" s="53" t="str">
        <f>IF(BJ294="","",WORKDAY(BJ294,5,FESTIVOS_CO!A:A))</f>
        <v/>
      </c>
      <c r="BN294" s="57" t="str">
        <f t="shared" ca="1" si="60"/>
        <v>NO PROCEDE</v>
      </c>
      <c r="BO294" s="54" t="str">
        <f t="shared" ca="1" si="61"/>
        <v>NO PROCEDE AVISO</v>
      </c>
      <c r="BP294" s="37"/>
      <c r="BQ294" s="53" t="str">
        <f>IF(BP294="","",WORKDAY(BP294,5,FESTIVOS_CO!A:A))</f>
        <v/>
      </c>
      <c r="BR294" s="37"/>
      <c r="BS294" s="36"/>
      <c r="BT294" s="38"/>
      <c r="BU294" s="58" t="e">
        <f>VLOOKUP(BT294,Hoja2!$C:$D,2,0)</f>
        <v>#N/A</v>
      </c>
      <c r="BV294" s="80" t="str">
        <f>IF(
AND(AO294="",BD294="",BQ294=""),
"EN PROCESO NOTIFICACION / COMUNICACION",
IF(
BT294="",
"NO APLICA",
IF(
BU294=60,
IF(AO294&lt;&gt;"",AO294,IF(BD294&lt;&gt;"",BD294,BQ294))+60,
WORKDAY(
IF(AO294&lt;&gt;"",AO294,IF(BD294&lt;&gt;"",BD294,BQ294)),
BU294,
FESTIVOS_CO!A:A
)
)
))</f>
        <v>NO APLICA</v>
      </c>
      <c r="BW294" s="44"/>
      <c r="BX294" s="53"/>
      <c r="BY294" s="45"/>
      <c r="BZ294" s="37"/>
      <c r="CA294" s="54" t="str">
        <f t="shared" si="62"/>
        <v>PENDIENTE EJECUTORIA</v>
      </c>
      <c r="CB294" s="59" t="str">
        <f t="shared" ref="CB294:CB348" si="65">IF(CC294="NO",
"NO APLICA",
IF(CC294="SI",
IF(COUNTBLANK(CC294:CH294)&gt;0,
"PENDIENTE MEMORANDO",
"MEMORANDOS ENVIADOS"
),
IF(CI294="NO",
"NO APLICA",
IF(CI294="SI",
IF(COUNTBLANK(CJ294:CN294)&gt;0,
"PENDIENTES OFICIOS",
"OFICIOS ENVIADOS"
),
""
)
)
))</f>
        <v/>
      </c>
      <c r="CC294" s="36"/>
      <c r="CD294" s="40"/>
      <c r="CE294" s="46"/>
      <c r="CF294" s="40"/>
      <c r="CG294" s="40"/>
      <c r="CH294" s="40"/>
      <c r="CI294" s="36"/>
      <c r="CJ294" s="47"/>
      <c r="CK294" s="40"/>
      <c r="CL294" s="40"/>
      <c r="CM294" s="40"/>
      <c r="CN294" s="40"/>
    </row>
    <row r="295" spans="1:92" ht="42.75" hidden="1">
      <c r="A295" s="49" t="e">
        <f t="shared" ca="1" si="55"/>
        <v>#VALUE!</v>
      </c>
      <c r="B295" s="58" t="s">
        <v>152</v>
      </c>
      <c r="C295" s="37">
        <v>46049</v>
      </c>
      <c r="D295" s="37"/>
      <c r="E295" s="49" t="str">
        <f t="shared" si="56"/>
        <v>PENDIENTE NOTIFICACIÓN</v>
      </c>
      <c r="F295" s="141" t="str">
        <f t="shared" si="57"/>
        <v>PENDIENTE NOTIFICACIÓN</v>
      </c>
      <c r="G295" s="49" t="str">
        <f t="shared" si="58"/>
        <v/>
      </c>
      <c r="H295" s="51" t="str">
        <f ca="1">IF(
L295="",
"",
IF(
NETWORKDAYS(L295,IF(M295&lt;&gt;"",M295,TODAY()),FESTIVOS_CO!A:A)&gt;2,
"VENCIDO",
IF(
NETWORKDAYS(L295,IF(M295&lt;&gt;"",M295,TODAY()),FESTIVOS_CO!A:A)=2,
"ALERTA",
"A TIEMPO"
)))</f>
        <v>ALERTA</v>
      </c>
      <c r="I295" s="40"/>
      <c r="J295" s="36" t="s">
        <v>1457</v>
      </c>
      <c r="K295" s="37">
        <v>46045</v>
      </c>
      <c r="L295" s="50">
        <v>46048</v>
      </c>
      <c r="M295" s="37">
        <v>46049</v>
      </c>
      <c r="N295" s="52"/>
      <c r="O295" s="52"/>
      <c r="P295" s="36"/>
      <c r="Q295" s="36" t="s">
        <v>99</v>
      </c>
      <c r="R295" s="40"/>
      <c r="S295" s="36"/>
      <c r="T295" s="40"/>
      <c r="U295" s="40"/>
      <c r="V295" s="81" t="s">
        <v>1458</v>
      </c>
      <c r="W295" s="37">
        <v>45932</v>
      </c>
      <c r="X295" s="37"/>
      <c r="Y295" s="36">
        <v>900581703</v>
      </c>
      <c r="Z295" s="38" t="s">
        <v>176</v>
      </c>
      <c r="AA295" s="36" t="s">
        <v>103</v>
      </c>
      <c r="AB295" s="36" t="s">
        <v>972</v>
      </c>
      <c r="AC295" s="100" t="s">
        <v>105</v>
      </c>
      <c r="AD295" s="102" t="s">
        <v>106</v>
      </c>
      <c r="AE295" s="36" t="s">
        <v>1459</v>
      </c>
      <c r="AF295" s="36" t="s">
        <v>108</v>
      </c>
      <c r="AG295" s="41" t="s">
        <v>109</v>
      </c>
      <c r="AH295" s="42"/>
      <c r="AI295" s="54" t="e">
        <f t="shared" ca="1" si="59"/>
        <v>#VALUE!</v>
      </c>
      <c r="AJ295" s="37" t="s">
        <v>99</v>
      </c>
      <c r="AK295" s="37">
        <v>46049</v>
      </c>
      <c r="AL295" s="37" t="s">
        <v>99</v>
      </c>
      <c r="AM295" s="53">
        <f>IF(AK295="","",WORKDAY(AK295,5,FESTIVOS_CO!A:A))</f>
        <v>46056</v>
      </c>
      <c r="AN295" s="37"/>
      <c r="AO295" s="37"/>
      <c r="AP295" s="54" t="str">
        <f t="shared" ref="AP295:AP349" ca="1" si="66">IF(
ISNUMBER(SEARCH("PENDIENTE",UPPER(AI295))),
"NO APLICA",
IF(
COUNTBLANK(AJ295:AL295)=COUNTA(AJ295:AL295),
"NO APLICA",
IF(
UPPER(AN295)="SI",
"NO PROCEDE CITACION",
"NOTIFICAR POR CITACION"
)
)
)</f>
        <v>NOTIFICAR POR CITACION</v>
      </c>
      <c r="AQ295" s="36"/>
      <c r="AR295" s="43"/>
      <c r="AS295" s="37"/>
      <c r="AT295" s="36"/>
      <c r="AU295" s="37"/>
      <c r="AV295" s="36"/>
      <c r="AW295" s="36"/>
      <c r="AX295" s="37"/>
      <c r="AY295" s="140" t="str">
        <f>IF(AU295="","",WORKDAY(AU295,5,FESTIVOS_CO!A:A))</f>
        <v/>
      </c>
      <c r="AZ295" s="54" t="str">
        <f t="shared" ca="1" si="63"/>
        <v>PENDIENTE GESTIONAR CITACIÓN</v>
      </c>
      <c r="BA295" s="55" t="str">
        <f>IF(AX295="","",WORKDAY(AX295,5,FESTIVOS_CO!A:A))</f>
        <v/>
      </c>
      <c r="BB295" s="39"/>
      <c r="BC295" s="40"/>
      <c r="BD295" s="40"/>
      <c r="BE295" s="56" t="str">
        <f t="shared" ca="1" si="64"/>
        <v>NO APLICA</v>
      </c>
      <c r="BF295" s="37"/>
      <c r="BG295" s="45"/>
      <c r="BH295" s="37"/>
      <c r="BI295" s="36"/>
      <c r="BJ295" s="37"/>
      <c r="BK295" s="36"/>
      <c r="BL295" s="36"/>
      <c r="BM295" s="53" t="str">
        <f>IF(BJ295="","",WORKDAY(BJ295,5,FESTIVOS_CO!A:A))</f>
        <v/>
      </c>
      <c r="BN295" s="57" t="str">
        <f t="shared" ca="1" si="60"/>
        <v>PENDIENTE HACER AVISO</v>
      </c>
      <c r="BO295" s="54" t="str">
        <f t="shared" ca="1" si="61"/>
        <v>EN TRÁMITE NOTIF. POR AVISO</v>
      </c>
      <c r="BP295" s="37"/>
      <c r="BQ295" s="53" t="str">
        <f>IF(BP295="","",WORKDAY(BP295,5,FESTIVOS_CO!A:A))</f>
        <v/>
      </c>
      <c r="BR295" s="37"/>
      <c r="BS295" s="36"/>
      <c r="BT295" s="38"/>
      <c r="BU295" s="58" t="e">
        <f>VLOOKUP(BT295,Hoja2!$C:$D,2,0)</f>
        <v>#N/A</v>
      </c>
      <c r="BV295" s="80" t="str">
        <f>IF(
AND(AO295="",BD295="",BQ295=""),
"EN PROCESO NOTIFICACION / COMUNICACION",
IF(
BT295="",
"NO APLICA",
IF(
BU295=60,
IF(AO295&lt;&gt;"",AO295,IF(BD295&lt;&gt;"",BD295,BQ295))+60,
WORKDAY(
IF(AO295&lt;&gt;"",AO295,IF(BD295&lt;&gt;"",BD295,BQ295)),
BU295,
FESTIVOS_CO!A:A
)
)
))</f>
        <v>EN PROCESO NOTIFICACION / COMUNICACION</v>
      </c>
      <c r="BW295" s="44"/>
      <c r="BX295" s="53"/>
      <c r="BY295" s="45"/>
      <c r="BZ295" s="37"/>
      <c r="CA295" s="54" t="str">
        <f t="shared" si="62"/>
        <v>PENDIENTE EJECUTORIA</v>
      </c>
      <c r="CB295" s="59" t="str">
        <f t="shared" si="65"/>
        <v/>
      </c>
      <c r="CC295" s="36"/>
      <c r="CD295" s="40"/>
      <c r="CE295" s="46"/>
      <c r="CF295" s="40"/>
      <c r="CG295" s="40"/>
      <c r="CH295" s="40"/>
      <c r="CI295" s="36"/>
      <c r="CJ295" s="47"/>
      <c r="CK295" s="40"/>
      <c r="CL295" s="40"/>
      <c r="CM295" s="40"/>
      <c r="CN295" s="40"/>
    </row>
    <row r="296" spans="1:92" ht="42.75" hidden="1">
      <c r="A296" s="49" t="e">
        <f t="shared" ca="1" si="55"/>
        <v>#VALUE!</v>
      </c>
      <c r="B296" s="58" t="s">
        <v>152</v>
      </c>
      <c r="C296" s="37">
        <v>46049</v>
      </c>
      <c r="D296" s="37"/>
      <c r="E296" s="49" t="str">
        <f t="shared" si="56"/>
        <v>PENDIENTE NOTIFICACIÓN</v>
      </c>
      <c r="F296" s="141" t="str">
        <f t="shared" si="57"/>
        <v>PENDIENTE NOTIFICACIÓN</v>
      </c>
      <c r="G296" s="49" t="str">
        <f t="shared" si="58"/>
        <v/>
      </c>
      <c r="H296" s="51" t="str">
        <f ca="1">IF(
L296="",
"",
IF(
NETWORKDAYS(L296,IF(M296&lt;&gt;"",M296,TODAY()),FESTIVOS_CO!A:A)&gt;2,
"VENCIDO",
IF(
NETWORKDAYS(L296,IF(M296&lt;&gt;"",M296,TODAY()),FESTIVOS_CO!A:A)=2,
"ALERTA",
"A TIEMPO"
)))</f>
        <v>ALERTA</v>
      </c>
      <c r="I296" s="40"/>
      <c r="J296" s="36" t="s">
        <v>1460</v>
      </c>
      <c r="K296" s="37">
        <v>46045</v>
      </c>
      <c r="L296" s="50">
        <v>46048</v>
      </c>
      <c r="M296" s="37">
        <v>46049</v>
      </c>
      <c r="N296" s="52"/>
      <c r="O296" s="52"/>
      <c r="P296" s="36"/>
      <c r="Q296" s="36" t="s">
        <v>99</v>
      </c>
      <c r="R296" s="40"/>
      <c r="S296" s="36"/>
      <c r="T296" s="40"/>
      <c r="U296" s="40"/>
      <c r="V296" s="81" t="s">
        <v>1461</v>
      </c>
      <c r="W296" s="37">
        <v>45932</v>
      </c>
      <c r="X296" s="37"/>
      <c r="Y296" s="36">
        <v>900581703</v>
      </c>
      <c r="Z296" s="38" t="s">
        <v>176</v>
      </c>
      <c r="AA296" s="36" t="s">
        <v>103</v>
      </c>
      <c r="AB296" s="36" t="s">
        <v>972</v>
      </c>
      <c r="AC296" s="100" t="s">
        <v>105</v>
      </c>
      <c r="AD296" s="102" t="s">
        <v>106</v>
      </c>
      <c r="AE296" s="36" t="s">
        <v>1462</v>
      </c>
      <c r="AF296" s="36" t="s">
        <v>108</v>
      </c>
      <c r="AG296" s="41" t="s">
        <v>109</v>
      </c>
      <c r="AH296" s="42"/>
      <c r="AI296" s="54" t="e">
        <f t="shared" ca="1" si="59"/>
        <v>#VALUE!</v>
      </c>
      <c r="AJ296" s="37" t="s">
        <v>99</v>
      </c>
      <c r="AK296" s="37">
        <v>46049</v>
      </c>
      <c r="AL296" s="37" t="s">
        <v>99</v>
      </c>
      <c r="AM296" s="53">
        <f>IF(AK296="","",WORKDAY(AK296,5,FESTIVOS_CO!A:A))</f>
        <v>46056</v>
      </c>
      <c r="AN296" s="37"/>
      <c r="AO296" s="37"/>
      <c r="AP296" s="54" t="str">
        <f t="shared" ca="1" si="66"/>
        <v>NOTIFICAR POR CITACION</v>
      </c>
      <c r="AQ296" s="36"/>
      <c r="AR296" s="43"/>
      <c r="AS296" s="37"/>
      <c r="AT296" s="36"/>
      <c r="AU296" s="37"/>
      <c r="AV296" s="36"/>
      <c r="AW296" s="36"/>
      <c r="AX296" s="37"/>
      <c r="AY296" s="140" t="str">
        <f>IF(AU296="","",WORKDAY(AU296,5,FESTIVOS_CO!A:A))</f>
        <v/>
      </c>
      <c r="AZ296" s="54" t="str">
        <f t="shared" ca="1" si="63"/>
        <v>PENDIENTE GESTIONAR CITACIÓN</v>
      </c>
      <c r="BA296" s="55" t="str">
        <f>IF(AX296="","",WORKDAY(AX296,5,FESTIVOS_CO!A:A))</f>
        <v/>
      </c>
      <c r="BB296" s="39"/>
      <c r="BC296" s="40"/>
      <c r="BD296" s="40"/>
      <c r="BE296" s="56" t="str">
        <f t="shared" ca="1" si="64"/>
        <v>NO APLICA</v>
      </c>
      <c r="BF296" s="37"/>
      <c r="BG296" s="45"/>
      <c r="BH296" s="37"/>
      <c r="BI296" s="36"/>
      <c r="BJ296" s="37"/>
      <c r="BK296" s="36"/>
      <c r="BL296" s="36"/>
      <c r="BM296" s="53" t="str">
        <f>IF(BJ296="","",WORKDAY(BJ296,5,FESTIVOS_CO!A:A))</f>
        <v/>
      </c>
      <c r="BN296" s="57" t="str">
        <f t="shared" ca="1" si="60"/>
        <v>PENDIENTE HACER AVISO</v>
      </c>
      <c r="BO296" s="54" t="str">
        <f t="shared" ca="1" si="61"/>
        <v>EN TRÁMITE NOTIF. POR AVISO</v>
      </c>
      <c r="BP296" s="37"/>
      <c r="BQ296" s="53" t="str">
        <f>IF(BP296="","",WORKDAY(BP296,5,FESTIVOS_CO!A:A))</f>
        <v/>
      </c>
      <c r="BR296" s="37"/>
      <c r="BS296" s="36"/>
      <c r="BT296" s="38"/>
      <c r="BU296" s="58" t="e">
        <f>VLOOKUP(BT296,Hoja2!$C:$D,2,0)</f>
        <v>#N/A</v>
      </c>
      <c r="BV296" s="80" t="str">
        <f>IF(
AND(AO296="",BD296="",BQ296=""),
"EN PROCESO NOTIFICACION / COMUNICACION",
IF(
BT296="",
"NO APLICA",
IF(
BU296=60,
IF(AO296&lt;&gt;"",AO296,IF(BD296&lt;&gt;"",BD296,BQ296))+60,
WORKDAY(
IF(AO296&lt;&gt;"",AO296,IF(BD296&lt;&gt;"",BD296,BQ296)),
BU296,
FESTIVOS_CO!A:A
)
)
))</f>
        <v>EN PROCESO NOTIFICACION / COMUNICACION</v>
      </c>
      <c r="BW296" s="44"/>
      <c r="BX296" s="53"/>
      <c r="BY296" s="45"/>
      <c r="BZ296" s="37"/>
      <c r="CA296" s="54" t="str">
        <f t="shared" si="62"/>
        <v>PENDIENTE EJECUTORIA</v>
      </c>
      <c r="CB296" s="59" t="str">
        <f t="shared" si="65"/>
        <v/>
      </c>
      <c r="CC296" s="36"/>
      <c r="CD296" s="40"/>
      <c r="CE296" s="46"/>
      <c r="CF296" s="40"/>
      <c r="CG296" s="40"/>
      <c r="CH296" s="40"/>
      <c r="CI296" s="36"/>
      <c r="CJ296" s="47"/>
      <c r="CK296" s="40"/>
      <c r="CL296" s="40"/>
      <c r="CM296" s="40"/>
      <c r="CN296" s="40"/>
    </row>
    <row r="297" spans="1:92" ht="42.75" hidden="1">
      <c r="A297" s="49" t="e">
        <f t="shared" ca="1" si="55"/>
        <v>#VALUE!</v>
      </c>
      <c r="B297" s="58" t="s">
        <v>152</v>
      </c>
      <c r="C297" s="37">
        <v>46049</v>
      </c>
      <c r="D297" s="37"/>
      <c r="E297" s="49" t="str">
        <f t="shared" si="56"/>
        <v>PENDIENTE NOTIFICACIÓN</v>
      </c>
      <c r="F297" s="141" t="str">
        <f t="shared" si="57"/>
        <v>PENDIENTE NOTIFICACIÓN</v>
      </c>
      <c r="G297" s="49" t="str">
        <f t="shared" si="58"/>
        <v/>
      </c>
      <c r="H297" s="51" t="str">
        <f ca="1">IF(
L297="",
"",
IF(
NETWORKDAYS(L297,IF(M297&lt;&gt;"",M297,TODAY()),FESTIVOS_CO!A:A)&gt;2,
"VENCIDO",
IF(
NETWORKDAYS(L297,IF(M297&lt;&gt;"",M297,TODAY()),FESTIVOS_CO!A:A)=2,
"ALERTA",
"A TIEMPO"
)))</f>
        <v>ALERTA</v>
      </c>
      <c r="I297" s="40"/>
      <c r="J297" s="36" t="s">
        <v>1463</v>
      </c>
      <c r="K297" s="37">
        <v>46045</v>
      </c>
      <c r="L297" s="50">
        <v>46048</v>
      </c>
      <c r="M297" s="37">
        <v>46049</v>
      </c>
      <c r="N297" s="52"/>
      <c r="O297" s="52"/>
      <c r="P297" s="36"/>
      <c r="Q297" s="36" t="s">
        <v>99</v>
      </c>
      <c r="R297" s="40"/>
      <c r="S297" s="36"/>
      <c r="T297" s="40"/>
      <c r="U297" s="40"/>
      <c r="V297" s="81" t="s">
        <v>1464</v>
      </c>
      <c r="W297" s="37">
        <v>45932</v>
      </c>
      <c r="X297" s="37"/>
      <c r="Y297" s="36">
        <v>900581703</v>
      </c>
      <c r="Z297" s="38" t="s">
        <v>176</v>
      </c>
      <c r="AA297" s="36" t="s">
        <v>103</v>
      </c>
      <c r="AB297" s="36" t="s">
        <v>972</v>
      </c>
      <c r="AC297" s="100" t="s">
        <v>105</v>
      </c>
      <c r="AD297" s="102" t="s">
        <v>106</v>
      </c>
      <c r="AE297" s="36" t="s">
        <v>1465</v>
      </c>
      <c r="AF297" s="36" t="s">
        <v>108</v>
      </c>
      <c r="AG297" s="41" t="s">
        <v>109</v>
      </c>
      <c r="AH297" s="42"/>
      <c r="AI297" s="54" t="e">
        <f t="shared" ca="1" si="59"/>
        <v>#VALUE!</v>
      </c>
      <c r="AJ297" s="37" t="s">
        <v>99</v>
      </c>
      <c r="AK297" s="37">
        <v>46049</v>
      </c>
      <c r="AL297" s="37" t="s">
        <v>99</v>
      </c>
      <c r="AM297" s="53">
        <f>IF(AK297="","",WORKDAY(AK297,5,FESTIVOS_CO!A:A))</f>
        <v>46056</v>
      </c>
      <c r="AN297" s="37"/>
      <c r="AO297" s="37"/>
      <c r="AP297" s="54" t="str">
        <f t="shared" ca="1" si="66"/>
        <v>NOTIFICAR POR CITACION</v>
      </c>
      <c r="AQ297" s="36"/>
      <c r="AR297" s="43"/>
      <c r="AS297" s="37"/>
      <c r="AT297" s="36"/>
      <c r="AU297" s="37"/>
      <c r="AV297" s="36"/>
      <c r="AW297" s="36"/>
      <c r="AX297" s="37"/>
      <c r="AY297" s="140" t="str">
        <f>IF(AU297="","",WORKDAY(AU297,5,FESTIVOS_CO!A:A))</f>
        <v/>
      </c>
      <c r="AZ297" s="54" t="str">
        <f t="shared" ca="1" si="63"/>
        <v>PENDIENTE GESTIONAR CITACIÓN</v>
      </c>
      <c r="BA297" s="55" t="str">
        <f>IF(AX297="","",WORKDAY(AX297,5,FESTIVOS_CO!A:A))</f>
        <v/>
      </c>
      <c r="BB297" s="39"/>
      <c r="BC297" s="40"/>
      <c r="BD297" s="40"/>
      <c r="BE297" s="56" t="str">
        <f t="shared" ca="1" si="64"/>
        <v>NO APLICA</v>
      </c>
      <c r="BF297" s="37"/>
      <c r="BG297" s="45"/>
      <c r="BH297" s="37"/>
      <c r="BI297" s="36"/>
      <c r="BJ297" s="37"/>
      <c r="BK297" s="36"/>
      <c r="BL297" s="36"/>
      <c r="BM297" s="53" t="str">
        <f>IF(BJ297="","",WORKDAY(BJ297,5,FESTIVOS_CO!A:A))</f>
        <v/>
      </c>
      <c r="BN297" s="57" t="str">
        <f t="shared" ca="1" si="60"/>
        <v>PENDIENTE HACER AVISO</v>
      </c>
      <c r="BO297" s="54" t="str">
        <f t="shared" ca="1" si="61"/>
        <v>EN TRÁMITE NOTIF. POR AVISO</v>
      </c>
      <c r="BP297" s="37"/>
      <c r="BQ297" s="53" t="str">
        <f>IF(BP297="","",WORKDAY(BP297,5,FESTIVOS_CO!A:A))</f>
        <v/>
      </c>
      <c r="BR297" s="37"/>
      <c r="BS297" s="36"/>
      <c r="BT297" s="38"/>
      <c r="BU297" s="58" t="e">
        <f>VLOOKUP(BT297,Hoja2!$C:$D,2,0)</f>
        <v>#N/A</v>
      </c>
      <c r="BV297" s="80" t="str">
        <f>IF(
AND(AO297="",BD297="",BQ297=""),
"EN PROCESO NOTIFICACION / COMUNICACION",
IF(
BT297="",
"NO APLICA",
IF(
BU297=60,
IF(AO297&lt;&gt;"",AO297,IF(BD297&lt;&gt;"",BD297,BQ297))+60,
WORKDAY(
IF(AO297&lt;&gt;"",AO297,IF(BD297&lt;&gt;"",BD297,BQ297)),
BU297,
FESTIVOS_CO!A:A
)
)
))</f>
        <v>EN PROCESO NOTIFICACION / COMUNICACION</v>
      </c>
      <c r="BW297" s="44"/>
      <c r="BX297" s="53"/>
      <c r="BY297" s="45"/>
      <c r="BZ297" s="37"/>
      <c r="CA297" s="54" t="str">
        <f t="shared" si="62"/>
        <v>PENDIENTE EJECUTORIA</v>
      </c>
      <c r="CB297" s="59" t="str">
        <f t="shared" si="65"/>
        <v/>
      </c>
      <c r="CC297" s="36"/>
      <c r="CD297" s="40"/>
      <c r="CE297" s="46"/>
      <c r="CF297" s="40"/>
      <c r="CG297" s="40"/>
      <c r="CH297" s="40"/>
      <c r="CI297" s="36"/>
      <c r="CJ297" s="47"/>
      <c r="CK297" s="40"/>
      <c r="CL297" s="40"/>
      <c r="CM297" s="40"/>
      <c r="CN297" s="40"/>
    </row>
    <row r="298" spans="1:92" ht="42.75" hidden="1">
      <c r="A298" s="49" t="e">
        <f t="shared" ca="1" si="55"/>
        <v>#VALUE!</v>
      </c>
      <c r="B298" s="58" t="s">
        <v>152</v>
      </c>
      <c r="C298" s="37">
        <v>46049</v>
      </c>
      <c r="D298" s="37"/>
      <c r="E298" s="49" t="str">
        <f t="shared" si="56"/>
        <v>PENDIENTE NOTIFICACIÓN</v>
      </c>
      <c r="F298" s="141" t="str">
        <f t="shared" si="57"/>
        <v>PENDIENTE NOTIFICACIÓN</v>
      </c>
      <c r="G298" s="49" t="str">
        <f t="shared" si="58"/>
        <v/>
      </c>
      <c r="H298" s="51" t="str">
        <f ca="1">IF(
L298="",
"",
IF(
NETWORKDAYS(L298,IF(M298&lt;&gt;"",M298,TODAY()),FESTIVOS_CO!A:A)&gt;2,
"VENCIDO",
IF(
NETWORKDAYS(L298,IF(M298&lt;&gt;"",M298,TODAY()),FESTIVOS_CO!A:A)=2,
"ALERTA",
"A TIEMPO"
)))</f>
        <v>ALERTA</v>
      </c>
      <c r="I298" s="40"/>
      <c r="J298" s="36" t="s">
        <v>1466</v>
      </c>
      <c r="K298" s="37">
        <v>46045</v>
      </c>
      <c r="L298" s="50">
        <v>46048</v>
      </c>
      <c r="M298" s="37">
        <v>46049</v>
      </c>
      <c r="N298" s="52"/>
      <c r="O298" s="52"/>
      <c r="P298" s="36"/>
      <c r="Q298" s="36" t="s">
        <v>99</v>
      </c>
      <c r="R298" s="40"/>
      <c r="S298" s="36"/>
      <c r="T298" s="40"/>
      <c r="U298" s="40"/>
      <c r="V298" s="81" t="s">
        <v>1467</v>
      </c>
      <c r="W298" s="37">
        <v>45932</v>
      </c>
      <c r="X298" s="37"/>
      <c r="Y298" s="36">
        <v>900581703</v>
      </c>
      <c r="Z298" s="38" t="s">
        <v>176</v>
      </c>
      <c r="AA298" s="36" t="s">
        <v>103</v>
      </c>
      <c r="AB298" s="36" t="s">
        <v>972</v>
      </c>
      <c r="AC298" s="100" t="s">
        <v>105</v>
      </c>
      <c r="AD298" s="102" t="s">
        <v>106</v>
      </c>
      <c r="AE298" s="36" t="s">
        <v>1468</v>
      </c>
      <c r="AF298" s="36" t="s">
        <v>108</v>
      </c>
      <c r="AG298" s="41" t="s">
        <v>109</v>
      </c>
      <c r="AH298" s="42"/>
      <c r="AI298" s="54" t="e">
        <f t="shared" ca="1" si="59"/>
        <v>#VALUE!</v>
      </c>
      <c r="AJ298" s="37" t="s">
        <v>99</v>
      </c>
      <c r="AK298" s="37">
        <v>46049</v>
      </c>
      <c r="AL298" s="37" t="s">
        <v>99</v>
      </c>
      <c r="AM298" s="53">
        <f>IF(AK298="","",WORKDAY(AK298,5,FESTIVOS_CO!A:A))</f>
        <v>46056</v>
      </c>
      <c r="AN298" s="37"/>
      <c r="AO298" s="37"/>
      <c r="AP298" s="54" t="str">
        <f t="shared" ca="1" si="66"/>
        <v>NOTIFICAR POR CITACION</v>
      </c>
      <c r="AQ298" s="36"/>
      <c r="AR298" s="43"/>
      <c r="AS298" s="37"/>
      <c r="AT298" s="36"/>
      <c r="AU298" s="37"/>
      <c r="AV298" s="36"/>
      <c r="AW298" s="36"/>
      <c r="AX298" s="37"/>
      <c r="AY298" s="140" t="str">
        <f>IF(AU298="","",WORKDAY(AU298,5,FESTIVOS_CO!A:A))</f>
        <v/>
      </c>
      <c r="AZ298" s="54" t="str">
        <f t="shared" ca="1" si="63"/>
        <v>PENDIENTE GESTIONAR CITACIÓN</v>
      </c>
      <c r="BA298" s="55" t="str">
        <f>IF(AX298="","",WORKDAY(AX298,5,FESTIVOS_CO!A:A))</f>
        <v/>
      </c>
      <c r="BB298" s="39"/>
      <c r="BC298" s="40"/>
      <c r="BD298" s="40"/>
      <c r="BE298" s="56" t="str">
        <f t="shared" ca="1" si="64"/>
        <v>NO APLICA</v>
      </c>
      <c r="BF298" s="37"/>
      <c r="BG298" s="45"/>
      <c r="BH298" s="37"/>
      <c r="BI298" s="36"/>
      <c r="BJ298" s="37"/>
      <c r="BK298" s="36"/>
      <c r="BL298" s="36"/>
      <c r="BM298" s="53" t="str">
        <f>IF(BJ298="","",WORKDAY(BJ298,5,FESTIVOS_CO!A:A))</f>
        <v/>
      </c>
      <c r="BN298" s="57" t="str">
        <f t="shared" ca="1" si="60"/>
        <v>PENDIENTE HACER AVISO</v>
      </c>
      <c r="BO298" s="54" t="str">
        <f t="shared" ca="1" si="61"/>
        <v>EN TRÁMITE NOTIF. POR AVISO</v>
      </c>
      <c r="BP298" s="37"/>
      <c r="BQ298" s="53" t="str">
        <f>IF(BP298="","",WORKDAY(BP298,5,FESTIVOS_CO!A:A))</f>
        <v/>
      </c>
      <c r="BR298" s="37"/>
      <c r="BS298" s="36"/>
      <c r="BT298" s="38"/>
      <c r="BU298" s="58" t="e">
        <f>VLOOKUP(BT298,Hoja2!$C:$D,2,0)</f>
        <v>#N/A</v>
      </c>
      <c r="BV298" s="80" t="str">
        <f>IF(
AND(AO298="",BD298="",BQ298=""),
"EN PROCESO NOTIFICACION / COMUNICACION",
IF(
BT298="",
"NO APLICA",
IF(
BU298=60,
IF(AO298&lt;&gt;"",AO298,IF(BD298&lt;&gt;"",BD298,BQ298))+60,
WORKDAY(
IF(AO298&lt;&gt;"",AO298,IF(BD298&lt;&gt;"",BD298,BQ298)),
BU298,
FESTIVOS_CO!A:A
)
)
))</f>
        <v>EN PROCESO NOTIFICACION / COMUNICACION</v>
      </c>
      <c r="BW298" s="44"/>
      <c r="BX298" s="53"/>
      <c r="BY298" s="45"/>
      <c r="BZ298" s="37"/>
      <c r="CA298" s="54" t="str">
        <f t="shared" si="62"/>
        <v>PENDIENTE EJECUTORIA</v>
      </c>
      <c r="CB298" s="59" t="str">
        <f t="shared" si="65"/>
        <v/>
      </c>
      <c r="CC298" s="36"/>
      <c r="CD298" s="40"/>
      <c r="CE298" s="46"/>
      <c r="CF298" s="40"/>
      <c r="CG298" s="40"/>
      <c r="CH298" s="40"/>
      <c r="CI298" s="36"/>
      <c r="CJ298" s="47"/>
      <c r="CK298" s="40"/>
      <c r="CL298" s="40"/>
      <c r="CM298" s="40"/>
      <c r="CN298" s="40"/>
    </row>
    <row r="299" spans="1:92" ht="42.75" hidden="1">
      <c r="A299" s="49" t="e">
        <f t="shared" ca="1" si="55"/>
        <v>#VALUE!</v>
      </c>
      <c r="B299" s="58" t="s">
        <v>152</v>
      </c>
      <c r="C299" s="37">
        <v>46049</v>
      </c>
      <c r="D299" s="37"/>
      <c r="E299" s="49" t="str">
        <f t="shared" si="56"/>
        <v>PENDIENTE NOTIFICACIÓN</v>
      </c>
      <c r="F299" s="141" t="str">
        <f t="shared" si="57"/>
        <v>PENDIENTE NOTIFICACIÓN</v>
      </c>
      <c r="G299" s="49" t="str">
        <f t="shared" si="58"/>
        <v/>
      </c>
      <c r="H299" s="51" t="str">
        <f ca="1">IF(
L299="",
"",
IF(
NETWORKDAYS(L299,IF(M299&lt;&gt;"",M299,TODAY()),FESTIVOS_CO!A:A)&gt;2,
"VENCIDO",
IF(
NETWORKDAYS(L299,IF(M299&lt;&gt;"",M299,TODAY()),FESTIVOS_CO!A:A)=2,
"ALERTA",
"A TIEMPO"
)))</f>
        <v>ALERTA</v>
      </c>
      <c r="I299" s="40"/>
      <c r="J299" s="36" t="s">
        <v>1469</v>
      </c>
      <c r="K299" s="37">
        <v>46045</v>
      </c>
      <c r="L299" s="50">
        <v>46048</v>
      </c>
      <c r="M299" s="37">
        <v>46049</v>
      </c>
      <c r="N299" s="52"/>
      <c r="O299" s="52"/>
      <c r="P299" s="36"/>
      <c r="Q299" s="36" t="s">
        <v>99</v>
      </c>
      <c r="R299" s="40"/>
      <c r="S299" s="36"/>
      <c r="T299" s="40"/>
      <c r="U299" s="40"/>
      <c r="V299" s="81" t="s">
        <v>1470</v>
      </c>
      <c r="W299" s="37">
        <v>45932</v>
      </c>
      <c r="X299" s="37"/>
      <c r="Y299" s="36">
        <v>900581703</v>
      </c>
      <c r="Z299" s="38" t="s">
        <v>176</v>
      </c>
      <c r="AA299" s="36" t="s">
        <v>103</v>
      </c>
      <c r="AB299" s="36" t="s">
        <v>972</v>
      </c>
      <c r="AC299" s="100" t="s">
        <v>105</v>
      </c>
      <c r="AD299" s="102" t="s">
        <v>106</v>
      </c>
      <c r="AE299" s="36" t="s">
        <v>1471</v>
      </c>
      <c r="AF299" s="36" t="s">
        <v>108</v>
      </c>
      <c r="AG299" s="41" t="s">
        <v>109</v>
      </c>
      <c r="AH299" s="42"/>
      <c r="AI299" s="54" t="e">
        <f t="shared" ca="1" si="59"/>
        <v>#VALUE!</v>
      </c>
      <c r="AJ299" s="37" t="s">
        <v>99</v>
      </c>
      <c r="AK299" s="37">
        <v>46049</v>
      </c>
      <c r="AL299" s="37" t="s">
        <v>99</v>
      </c>
      <c r="AM299" s="53">
        <f>IF(AK299="","",WORKDAY(AK299,5,FESTIVOS_CO!A:A))</f>
        <v>46056</v>
      </c>
      <c r="AN299" s="37"/>
      <c r="AO299" s="37"/>
      <c r="AP299" s="54" t="str">
        <f t="shared" ca="1" si="66"/>
        <v>NOTIFICAR POR CITACION</v>
      </c>
      <c r="AQ299" s="36"/>
      <c r="AR299" s="43"/>
      <c r="AS299" s="37"/>
      <c r="AT299" s="36"/>
      <c r="AU299" s="37"/>
      <c r="AV299" s="36"/>
      <c r="AW299" s="36"/>
      <c r="AX299" s="37"/>
      <c r="AY299" s="140" t="str">
        <f>IF(AU299="","",WORKDAY(AU299,5,FESTIVOS_CO!A:A))</f>
        <v/>
      </c>
      <c r="AZ299" s="54" t="str">
        <f t="shared" ca="1" si="63"/>
        <v>PENDIENTE GESTIONAR CITACIÓN</v>
      </c>
      <c r="BA299" s="55" t="str">
        <f>IF(AX299="","",WORKDAY(AX299,5,FESTIVOS_CO!A:A))</f>
        <v/>
      </c>
      <c r="BB299" s="39"/>
      <c r="BC299" s="40"/>
      <c r="BD299" s="40"/>
      <c r="BE299" s="56" t="str">
        <f t="shared" ca="1" si="64"/>
        <v>NO APLICA</v>
      </c>
      <c r="BF299" s="37"/>
      <c r="BG299" s="45"/>
      <c r="BH299" s="37"/>
      <c r="BI299" s="36"/>
      <c r="BJ299" s="37"/>
      <c r="BK299" s="36"/>
      <c r="BL299" s="36"/>
      <c r="BM299" s="53" t="str">
        <f>IF(BJ299="","",WORKDAY(BJ299,5,FESTIVOS_CO!A:A))</f>
        <v/>
      </c>
      <c r="BN299" s="57" t="str">
        <f t="shared" ca="1" si="60"/>
        <v>PENDIENTE HACER AVISO</v>
      </c>
      <c r="BO299" s="54" t="str">
        <f t="shared" ca="1" si="61"/>
        <v>EN TRÁMITE NOTIF. POR AVISO</v>
      </c>
      <c r="BP299" s="37"/>
      <c r="BQ299" s="53" t="str">
        <f>IF(BP299="","",WORKDAY(BP299,5,FESTIVOS_CO!A:A))</f>
        <v/>
      </c>
      <c r="BR299" s="37"/>
      <c r="BS299" s="36"/>
      <c r="BT299" s="38"/>
      <c r="BU299" s="58" t="e">
        <f>VLOOKUP(BT299,Hoja2!$C:$D,2,0)</f>
        <v>#N/A</v>
      </c>
      <c r="BV299" s="80" t="str">
        <f>IF(
AND(AO299="",BD299="",BQ299=""),
"EN PROCESO NOTIFICACION / COMUNICACION",
IF(
BT299="",
"NO APLICA",
IF(
BU299=60,
IF(AO299&lt;&gt;"",AO299,IF(BD299&lt;&gt;"",BD299,BQ299))+60,
WORKDAY(
IF(AO299&lt;&gt;"",AO299,IF(BD299&lt;&gt;"",BD299,BQ299)),
BU299,
FESTIVOS_CO!A:A
)
)
))</f>
        <v>EN PROCESO NOTIFICACION / COMUNICACION</v>
      </c>
      <c r="BW299" s="44"/>
      <c r="BX299" s="53"/>
      <c r="BY299" s="45"/>
      <c r="BZ299" s="37"/>
      <c r="CA299" s="54" t="str">
        <f t="shared" si="62"/>
        <v>PENDIENTE EJECUTORIA</v>
      </c>
      <c r="CB299" s="59" t="str">
        <f t="shared" si="65"/>
        <v/>
      </c>
      <c r="CC299" s="36"/>
      <c r="CD299" s="40"/>
      <c r="CE299" s="46"/>
      <c r="CF299" s="40"/>
      <c r="CG299" s="40"/>
      <c r="CH299" s="40"/>
      <c r="CI299" s="36"/>
      <c r="CJ299" s="47"/>
      <c r="CK299" s="40"/>
      <c r="CL299" s="40"/>
      <c r="CM299" s="40"/>
      <c r="CN299" s="40"/>
    </row>
    <row r="300" spans="1:92" ht="42.75" hidden="1">
      <c r="A300" s="49" t="e">
        <f t="shared" ca="1" si="55"/>
        <v>#VALUE!</v>
      </c>
      <c r="B300" s="58" t="s">
        <v>152</v>
      </c>
      <c r="C300" s="37">
        <v>46049</v>
      </c>
      <c r="D300" s="37"/>
      <c r="E300" s="49" t="str">
        <f t="shared" si="56"/>
        <v>PENDIENTE NOTIFICACIÓN</v>
      </c>
      <c r="F300" s="141" t="str">
        <f t="shared" si="57"/>
        <v>PENDIENTE NOTIFICACIÓN</v>
      </c>
      <c r="G300" s="49" t="str">
        <f t="shared" si="58"/>
        <v/>
      </c>
      <c r="H300" s="51" t="str">
        <f ca="1">IF(
L300="",
"",
IF(
NETWORKDAYS(L300,IF(M300&lt;&gt;"",M300,TODAY()),FESTIVOS_CO!A:A)&gt;2,
"VENCIDO",
IF(
NETWORKDAYS(L300,IF(M300&lt;&gt;"",M300,TODAY()),FESTIVOS_CO!A:A)=2,
"ALERTA",
"A TIEMPO"
)))</f>
        <v>ALERTA</v>
      </c>
      <c r="I300" s="40"/>
      <c r="J300" s="36" t="s">
        <v>1472</v>
      </c>
      <c r="K300" s="37">
        <v>46045</v>
      </c>
      <c r="L300" s="50">
        <v>46048</v>
      </c>
      <c r="M300" s="37">
        <v>46049</v>
      </c>
      <c r="N300" s="52"/>
      <c r="O300" s="52"/>
      <c r="P300" s="36"/>
      <c r="Q300" s="36" t="s">
        <v>99</v>
      </c>
      <c r="R300" s="40"/>
      <c r="S300" s="36"/>
      <c r="T300" s="40"/>
      <c r="U300" s="40"/>
      <c r="V300" s="81" t="s">
        <v>1473</v>
      </c>
      <c r="W300" s="37">
        <v>45932</v>
      </c>
      <c r="X300" s="37"/>
      <c r="Y300" s="36">
        <v>900581703</v>
      </c>
      <c r="Z300" s="38" t="s">
        <v>176</v>
      </c>
      <c r="AA300" s="36" t="s">
        <v>103</v>
      </c>
      <c r="AB300" s="36" t="s">
        <v>972</v>
      </c>
      <c r="AC300" s="100" t="s">
        <v>105</v>
      </c>
      <c r="AD300" s="102" t="s">
        <v>106</v>
      </c>
      <c r="AE300" s="36" t="s">
        <v>1474</v>
      </c>
      <c r="AF300" s="36" t="s">
        <v>108</v>
      </c>
      <c r="AG300" s="41" t="s">
        <v>109</v>
      </c>
      <c r="AH300" s="42"/>
      <c r="AI300" s="54" t="e">
        <f t="shared" ca="1" si="59"/>
        <v>#VALUE!</v>
      </c>
      <c r="AJ300" s="37" t="s">
        <v>99</v>
      </c>
      <c r="AK300" s="37">
        <v>46049</v>
      </c>
      <c r="AL300" s="37" t="s">
        <v>99</v>
      </c>
      <c r="AM300" s="53">
        <f>IF(AK300="","",WORKDAY(AK300,5,FESTIVOS_CO!A:A))</f>
        <v>46056</v>
      </c>
      <c r="AN300" s="37"/>
      <c r="AO300" s="37"/>
      <c r="AP300" s="54" t="str">
        <f t="shared" ca="1" si="66"/>
        <v>NOTIFICAR POR CITACION</v>
      </c>
      <c r="AQ300" s="36"/>
      <c r="AR300" s="43"/>
      <c r="AS300" s="37"/>
      <c r="AT300" s="36"/>
      <c r="AU300" s="37"/>
      <c r="AV300" s="36"/>
      <c r="AW300" s="36"/>
      <c r="AX300" s="37"/>
      <c r="AY300" s="140" t="str">
        <f>IF(AU300="","",WORKDAY(AU300,5,FESTIVOS_CO!A:A))</f>
        <v/>
      </c>
      <c r="AZ300" s="54" t="str">
        <f t="shared" ca="1" si="63"/>
        <v>PENDIENTE GESTIONAR CITACIÓN</v>
      </c>
      <c r="BA300" s="55" t="str">
        <f>IF(AX300="","",WORKDAY(AX300,5,FESTIVOS_CO!A:A))</f>
        <v/>
      </c>
      <c r="BB300" s="39"/>
      <c r="BC300" s="40"/>
      <c r="BD300" s="40"/>
      <c r="BE300" s="56" t="str">
        <f t="shared" ca="1" si="64"/>
        <v>NO APLICA</v>
      </c>
      <c r="BF300" s="37"/>
      <c r="BG300" s="45"/>
      <c r="BH300" s="37"/>
      <c r="BI300" s="36"/>
      <c r="BJ300" s="37"/>
      <c r="BK300" s="36"/>
      <c r="BL300" s="36"/>
      <c r="BM300" s="53" t="str">
        <f>IF(BJ300="","",WORKDAY(BJ300,5,FESTIVOS_CO!A:A))</f>
        <v/>
      </c>
      <c r="BN300" s="57" t="str">
        <f t="shared" ca="1" si="60"/>
        <v>PENDIENTE HACER AVISO</v>
      </c>
      <c r="BO300" s="54" t="str">
        <f t="shared" ca="1" si="61"/>
        <v>EN TRÁMITE NOTIF. POR AVISO</v>
      </c>
      <c r="BP300" s="37"/>
      <c r="BQ300" s="53" t="str">
        <f>IF(BP300="","",WORKDAY(BP300,5,FESTIVOS_CO!A:A))</f>
        <v/>
      </c>
      <c r="BR300" s="37"/>
      <c r="BS300" s="36"/>
      <c r="BT300" s="38"/>
      <c r="BU300" s="58" t="e">
        <f>VLOOKUP(BT300,Hoja2!$C:$D,2,0)</f>
        <v>#N/A</v>
      </c>
      <c r="BV300" s="80" t="str">
        <f>IF(
AND(AO300="",BD300="",BQ300=""),
"EN PROCESO NOTIFICACION / COMUNICACION",
IF(
BT300="",
"NO APLICA",
IF(
BU300=60,
IF(AO300&lt;&gt;"",AO300,IF(BD300&lt;&gt;"",BD300,BQ300))+60,
WORKDAY(
IF(AO300&lt;&gt;"",AO300,IF(BD300&lt;&gt;"",BD300,BQ300)),
BU300,
FESTIVOS_CO!A:A
)
)
))</f>
        <v>EN PROCESO NOTIFICACION / COMUNICACION</v>
      </c>
      <c r="BW300" s="44"/>
      <c r="BX300" s="53"/>
      <c r="BY300" s="45"/>
      <c r="BZ300" s="37"/>
      <c r="CA300" s="54" t="str">
        <f t="shared" si="62"/>
        <v>PENDIENTE EJECUTORIA</v>
      </c>
      <c r="CB300" s="59" t="str">
        <f t="shared" si="65"/>
        <v/>
      </c>
      <c r="CC300" s="36"/>
      <c r="CD300" s="40"/>
      <c r="CE300" s="46"/>
      <c r="CF300" s="40"/>
      <c r="CG300" s="40"/>
      <c r="CH300" s="40"/>
      <c r="CI300" s="36"/>
      <c r="CJ300" s="47"/>
      <c r="CK300" s="40"/>
      <c r="CL300" s="40"/>
      <c r="CM300" s="40"/>
      <c r="CN300" s="40"/>
    </row>
    <row r="301" spans="1:92" ht="57" hidden="1">
      <c r="A301" s="49" t="e">
        <f t="shared" ca="1" si="55"/>
        <v>#VALUE!</v>
      </c>
      <c r="B301" s="58" t="s">
        <v>152</v>
      </c>
      <c r="C301" s="37">
        <v>46049</v>
      </c>
      <c r="D301" s="37"/>
      <c r="E301" s="49" t="str">
        <f t="shared" si="56"/>
        <v>PENDIENTE NOTIFICACIÓN</v>
      </c>
      <c r="F301" s="141" t="str">
        <f t="shared" si="57"/>
        <v>PENDIENTE NOTIFICACIÓN</v>
      </c>
      <c r="G301" s="49" t="str">
        <f t="shared" si="58"/>
        <v/>
      </c>
      <c r="H301" s="51" t="str">
        <f ca="1">IF(
L301="",
"",
IF(
NETWORKDAYS(L301,IF(M301&lt;&gt;"",M301,TODAY()),FESTIVOS_CO!A:A)&gt;2,
"VENCIDO",
IF(
NETWORKDAYS(L301,IF(M301&lt;&gt;"",M301,TODAY()),FESTIVOS_CO!A:A)=2,
"ALERTA",
"A TIEMPO"
)))</f>
        <v>ALERTA</v>
      </c>
      <c r="I301" s="40"/>
      <c r="J301" s="36" t="s">
        <v>1475</v>
      </c>
      <c r="K301" s="37">
        <v>46045</v>
      </c>
      <c r="L301" s="50">
        <v>46048</v>
      </c>
      <c r="M301" s="37">
        <v>46049</v>
      </c>
      <c r="N301" s="52"/>
      <c r="O301" s="52"/>
      <c r="P301" s="36"/>
      <c r="Q301" s="36" t="s">
        <v>99</v>
      </c>
      <c r="R301" s="40"/>
      <c r="S301" s="36"/>
      <c r="T301" s="40"/>
      <c r="U301" s="40"/>
      <c r="V301" s="81" t="s">
        <v>1476</v>
      </c>
      <c r="W301" s="37">
        <v>45971</v>
      </c>
      <c r="X301" s="37"/>
      <c r="Y301" s="36">
        <v>1074958682</v>
      </c>
      <c r="Z301" s="38" t="str">
        <f>IFERROR(VLOOKUP(Y301,DIRECTORIO!A:B,2,FALSE),"")</f>
        <v>MARIBEL HUESO FLORIDO</v>
      </c>
      <c r="AA301" s="36" t="s">
        <v>1477</v>
      </c>
      <c r="AB301" s="36" t="s">
        <v>240</v>
      </c>
      <c r="AC301" s="100" t="s">
        <v>1478</v>
      </c>
      <c r="AD301" s="101" t="s">
        <v>126</v>
      </c>
      <c r="AE301" s="36" t="s">
        <v>113</v>
      </c>
      <c r="AF301" s="36" t="s">
        <v>419</v>
      </c>
      <c r="AG301" s="41" t="s">
        <v>109</v>
      </c>
      <c r="AH301" s="42"/>
      <c r="AI301" s="54" t="e">
        <f t="shared" ca="1" si="59"/>
        <v>#VALUE!</v>
      </c>
      <c r="AJ301" s="37" t="s">
        <v>99</v>
      </c>
      <c r="AK301" s="37">
        <v>46049</v>
      </c>
      <c r="AL301" s="37" t="s">
        <v>99</v>
      </c>
      <c r="AM301" s="53">
        <f>IF(AK301="","",WORKDAY(AK301,5,FESTIVOS_CO!A:A))</f>
        <v>46056</v>
      </c>
      <c r="AN301" s="37"/>
      <c r="AO301" s="37"/>
      <c r="AP301" s="54" t="str">
        <f t="shared" ca="1" si="66"/>
        <v>NOTIFICAR POR CITACION</v>
      </c>
      <c r="AQ301" s="36"/>
      <c r="AR301" s="43"/>
      <c r="AS301" s="37"/>
      <c r="AT301" s="36"/>
      <c r="AU301" s="37"/>
      <c r="AV301" s="36"/>
      <c r="AW301" s="36"/>
      <c r="AX301" s="37"/>
      <c r="AY301" s="140" t="str">
        <f>IF(AU301="","",WORKDAY(AU301,5,FESTIVOS_CO!A:A))</f>
        <v/>
      </c>
      <c r="AZ301" s="54" t="str">
        <f t="shared" ca="1" si="63"/>
        <v>PENDIENTE GESTIONAR CITACIÓN</v>
      </c>
      <c r="BA301" s="55" t="str">
        <f>IF(AX301="","",WORKDAY(AX301,5,FESTIVOS_CO!A:A))</f>
        <v/>
      </c>
      <c r="BB301" s="39"/>
      <c r="BC301" s="40"/>
      <c r="BD301" s="40"/>
      <c r="BE301" s="56" t="str">
        <f t="shared" ca="1" si="64"/>
        <v>NO APLICA</v>
      </c>
      <c r="BF301" s="37"/>
      <c r="BG301" s="45"/>
      <c r="BH301" s="37"/>
      <c r="BI301" s="36"/>
      <c r="BJ301" s="37"/>
      <c r="BK301" s="36"/>
      <c r="BL301" s="36"/>
      <c r="BM301" s="53" t="str">
        <f>IF(BJ301="","",WORKDAY(BJ301,5,FESTIVOS_CO!A:A))</f>
        <v/>
      </c>
      <c r="BN301" s="57" t="str">
        <f t="shared" ca="1" si="60"/>
        <v>PENDIENTE HACER AVISO</v>
      </c>
      <c r="BO301" s="54" t="str">
        <f t="shared" ca="1" si="61"/>
        <v>EN TRÁMITE NOTIF. POR AVISO</v>
      </c>
      <c r="BP301" s="37"/>
      <c r="BQ301" s="53" t="str">
        <f>IF(BP301="","",WORKDAY(BP301,5,FESTIVOS_CO!A:A))</f>
        <v/>
      </c>
      <c r="BR301" s="37"/>
      <c r="BS301" s="36"/>
      <c r="BT301" s="38"/>
      <c r="BU301" s="58" t="e">
        <f>VLOOKUP(BT301,Hoja2!$C:$D,2,0)</f>
        <v>#N/A</v>
      </c>
      <c r="BV301" s="80" t="str">
        <f>IF(
AND(AO301="",BD301="",BQ301=""),
"EN PROCESO NOTIFICACION / COMUNICACION",
IF(
BT301="",
"NO APLICA",
IF(
BU301=60,
IF(AO301&lt;&gt;"",AO301,IF(BD301&lt;&gt;"",BD301,BQ301))+60,
WORKDAY(
IF(AO301&lt;&gt;"",AO301,IF(BD301&lt;&gt;"",BD301,BQ301)),
BU301,
FESTIVOS_CO!A:A
)
)
))</f>
        <v>EN PROCESO NOTIFICACION / COMUNICACION</v>
      </c>
      <c r="BW301" s="44"/>
      <c r="BX301" s="53"/>
      <c r="BY301" s="45"/>
      <c r="BZ301" s="37"/>
      <c r="CA301" s="54" t="str">
        <f t="shared" si="62"/>
        <v>PENDIENTE EJECUTORIA</v>
      </c>
      <c r="CB301" s="59" t="str">
        <f t="shared" si="65"/>
        <v/>
      </c>
      <c r="CC301" s="36"/>
      <c r="CD301" s="40"/>
      <c r="CE301" s="46"/>
      <c r="CF301" s="40"/>
      <c r="CG301" s="40"/>
      <c r="CH301" s="40"/>
      <c r="CI301" s="36"/>
      <c r="CJ301" s="47"/>
      <c r="CK301" s="40"/>
      <c r="CL301" s="40"/>
      <c r="CM301" s="40"/>
      <c r="CN301" s="40"/>
    </row>
    <row r="302" spans="1:92" ht="57" hidden="1">
      <c r="A302" s="49" t="e">
        <f t="shared" ca="1" si="55"/>
        <v>#VALUE!</v>
      </c>
      <c r="B302" s="58" t="s">
        <v>152</v>
      </c>
      <c r="C302" s="37">
        <v>46049</v>
      </c>
      <c r="D302" s="37"/>
      <c r="E302" s="49" t="str">
        <f t="shared" si="56"/>
        <v>PENDIENTE NOTIFICACIÓN</v>
      </c>
      <c r="F302" s="141" t="str">
        <f t="shared" si="57"/>
        <v>PENDIENTE NOTIFICACIÓN</v>
      </c>
      <c r="G302" s="49" t="str">
        <f t="shared" si="58"/>
        <v/>
      </c>
      <c r="H302" s="51" t="str">
        <f ca="1">IF(
L302="",
"",
IF(
NETWORKDAYS(L302,IF(M302&lt;&gt;"",M302,TODAY()),FESTIVOS_CO!A:A)&gt;2,
"VENCIDO",
IF(
NETWORKDAYS(L302,IF(M302&lt;&gt;"",M302,TODAY()),FESTIVOS_CO!A:A)=2,
"ALERTA",
"A TIEMPO"
)))</f>
        <v>ALERTA</v>
      </c>
      <c r="I302" s="40"/>
      <c r="J302" s="36" t="s">
        <v>1479</v>
      </c>
      <c r="K302" s="37">
        <v>46045</v>
      </c>
      <c r="L302" s="50">
        <v>46048</v>
      </c>
      <c r="M302" s="37">
        <v>46049</v>
      </c>
      <c r="N302" s="52"/>
      <c r="O302" s="52"/>
      <c r="P302" s="36"/>
      <c r="Q302" s="36" t="s">
        <v>99</v>
      </c>
      <c r="R302" s="40"/>
      <c r="S302" s="36"/>
      <c r="T302" s="40"/>
      <c r="U302" s="40"/>
      <c r="V302" s="81" t="s">
        <v>1480</v>
      </c>
      <c r="W302" s="37">
        <v>45971</v>
      </c>
      <c r="X302" s="37"/>
      <c r="Y302" s="36">
        <v>74360491</v>
      </c>
      <c r="Z302" s="38" t="str">
        <f>IFERROR(VLOOKUP(Y302,DIRECTORIO!A:B,2,FALSE),"")</f>
        <v>LUIS JUVENAL PLAZAS CASTRO</v>
      </c>
      <c r="AA302" s="36" t="s">
        <v>1481</v>
      </c>
      <c r="AB302" s="36" t="s">
        <v>972</v>
      </c>
      <c r="AC302" s="100" t="s">
        <v>1482</v>
      </c>
      <c r="AD302" s="101" t="s">
        <v>126</v>
      </c>
      <c r="AE302" s="36" t="s">
        <v>113</v>
      </c>
      <c r="AF302" s="36" t="s">
        <v>419</v>
      </c>
      <c r="AG302" s="41" t="s">
        <v>109</v>
      </c>
      <c r="AH302" s="42"/>
      <c r="AI302" s="54" t="e">
        <f t="shared" ca="1" si="59"/>
        <v>#VALUE!</v>
      </c>
      <c r="AJ302" s="37" t="s">
        <v>99</v>
      </c>
      <c r="AK302" s="37">
        <v>46049</v>
      </c>
      <c r="AL302" s="37" t="s">
        <v>99</v>
      </c>
      <c r="AM302" s="53">
        <f>IF(AK302="","",WORKDAY(AK302,5,FESTIVOS_CO!A:A))</f>
        <v>46056</v>
      </c>
      <c r="AN302" s="37"/>
      <c r="AO302" s="37"/>
      <c r="AP302" s="54" t="str">
        <f t="shared" ca="1" si="66"/>
        <v>NOTIFICAR POR CITACION</v>
      </c>
      <c r="AQ302" s="36"/>
      <c r="AR302" s="43"/>
      <c r="AS302" s="37"/>
      <c r="AT302" s="36"/>
      <c r="AU302" s="37"/>
      <c r="AV302" s="36"/>
      <c r="AW302" s="36"/>
      <c r="AX302" s="37"/>
      <c r="AY302" s="140" t="str">
        <f>IF(AU302="","",WORKDAY(AU302,5,FESTIVOS_CO!A:A))</f>
        <v/>
      </c>
      <c r="AZ302" s="54" t="str">
        <f t="shared" ca="1" si="63"/>
        <v>PENDIENTE GESTIONAR CITACIÓN</v>
      </c>
      <c r="BA302" s="55" t="str">
        <f>IF(AX302="","",WORKDAY(AX302,5,FESTIVOS_CO!A:A))</f>
        <v/>
      </c>
      <c r="BB302" s="39"/>
      <c r="BC302" s="40"/>
      <c r="BD302" s="40"/>
      <c r="BE302" s="56" t="str">
        <f t="shared" ca="1" si="64"/>
        <v>NO APLICA</v>
      </c>
      <c r="BF302" s="37"/>
      <c r="BG302" s="45"/>
      <c r="BH302" s="37"/>
      <c r="BI302" s="36"/>
      <c r="BJ302" s="37"/>
      <c r="BK302" s="36"/>
      <c r="BL302" s="36"/>
      <c r="BM302" s="53" t="str">
        <f>IF(BJ302="","",WORKDAY(BJ302,5,FESTIVOS_CO!A:A))</f>
        <v/>
      </c>
      <c r="BN302" s="57" t="str">
        <f t="shared" ca="1" si="60"/>
        <v>PENDIENTE HACER AVISO</v>
      </c>
      <c r="BO302" s="54" t="str">
        <f t="shared" ca="1" si="61"/>
        <v>EN TRÁMITE NOTIF. POR AVISO</v>
      </c>
      <c r="BP302" s="37"/>
      <c r="BQ302" s="53" t="str">
        <f>IF(BP302="","",WORKDAY(BP302,5,FESTIVOS_CO!A:A))</f>
        <v/>
      </c>
      <c r="BR302" s="37"/>
      <c r="BS302" s="36"/>
      <c r="BT302" s="38"/>
      <c r="BU302" s="58" t="e">
        <f>VLOOKUP(BT302,Hoja2!$C:$D,2,0)</f>
        <v>#N/A</v>
      </c>
      <c r="BV302" s="80" t="str">
        <f>IF(
AND(AO302="",BD302="",BQ302=""),
"EN PROCESO NOTIFICACION / COMUNICACION",
IF(
BT302="",
"NO APLICA",
IF(
BU302=60,
IF(AO302&lt;&gt;"",AO302,IF(BD302&lt;&gt;"",BD302,BQ302))+60,
WORKDAY(
IF(AO302&lt;&gt;"",AO302,IF(BD302&lt;&gt;"",BD302,BQ302)),
BU302,
FESTIVOS_CO!A:A
)
)
))</f>
        <v>EN PROCESO NOTIFICACION / COMUNICACION</v>
      </c>
      <c r="BW302" s="44"/>
      <c r="BX302" s="53"/>
      <c r="BY302" s="45"/>
      <c r="BZ302" s="37"/>
      <c r="CA302" s="54" t="str">
        <f t="shared" si="62"/>
        <v>PENDIENTE EJECUTORIA</v>
      </c>
      <c r="CB302" s="59" t="str">
        <f t="shared" si="65"/>
        <v/>
      </c>
      <c r="CC302" s="36"/>
      <c r="CD302" s="40"/>
      <c r="CE302" s="46"/>
      <c r="CF302" s="40"/>
      <c r="CG302" s="40"/>
      <c r="CH302" s="40"/>
      <c r="CI302" s="36"/>
      <c r="CJ302" s="47"/>
      <c r="CK302" s="40"/>
      <c r="CL302" s="40"/>
      <c r="CM302" s="40"/>
      <c r="CN302" s="40"/>
    </row>
    <row r="303" spans="1:92" ht="57" hidden="1">
      <c r="A303" s="49" t="e">
        <f t="shared" ca="1" si="55"/>
        <v>#VALUE!</v>
      </c>
      <c r="B303" s="58" t="s">
        <v>152</v>
      </c>
      <c r="C303" s="37">
        <v>46049</v>
      </c>
      <c r="D303" s="37"/>
      <c r="E303" s="49" t="str">
        <f t="shared" si="56"/>
        <v>PENDIENTE NOTIFICACIÓN</v>
      </c>
      <c r="F303" s="141" t="str">
        <f t="shared" si="57"/>
        <v>PENDIENTE NOTIFICACIÓN</v>
      </c>
      <c r="G303" s="49" t="str">
        <f t="shared" si="58"/>
        <v/>
      </c>
      <c r="H303" s="51" t="str">
        <f ca="1">IF(
L303="",
"",
IF(
NETWORKDAYS(L303,IF(M303&lt;&gt;"",M303,TODAY()),FESTIVOS_CO!A:A)&gt;2,
"VENCIDO",
IF(
NETWORKDAYS(L303,IF(M303&lt;&gt;"",M303,TODAY()),FESTIVOS_CO!A:A)=2,
"ALERTA",
"A TIEMPO"
)))</f>
        <v>ALERTA</v>
      </c>
      <c r="I303" s="40"/>
      <c r="J303" s="36" t="s">
        <v>1483</v>
      </c>
      <c r="K303" s="37">
        <v>46045</v>
      </c>
      <c r="L303" s="50">
        <v>46048</v>
      </c>
      <c r="M303" s="37">
        <v>46049</v>
      </c>
      <c r="N303" s="52"/>
      <c r="O303" s="52"/>
      <c r="P303" s="36"/>
      <c r="Q303" s="36" t="s">
        <v>99</v>
      </c>
      <c r="R303" s="40"/>
      <c r="S303" s="36"/>
      <c r="T303" s="40"/>
      <c r="U303" s="40"/>
      <c r="V303" s="81" t="s">
        <v>1484</v>
      </c>
      <c r="W303" s="37">
        <v>45968</v>
      </c>
      <c r="X303" s="37"/>
      <c r="Y303" s="36">
        <v>98706337</v>
      </c>
      <c r="Z303" s="38" t="str">
        <f>IFERROR(VLOOKUP(Y303,DIRECTORIO!A:B,2,FALSE),"")</f>
        <v>WILSON ARLEY SALDARRIAGA GÓMEZ</v>
      </c>
      <c r="AA303" s="36" t="s">
        <v>1485</v>
      </c>
      <c r="AB303" s="36" t="s">
        <v>1486</v>
      </c>
      <c r="AC303" s="100" t="s">
        <v>1487</v>
      </c>
      <c r="AD303" s="101" t="s">
        <v>126</v>
      </c>
      <c r="AE303" s="36" t="s">
        <v>113</v>
      </c>
      <c r="AF303" s="36" t="s">
        <v>419</v>
      </c>
      <c r="AG303" s="41" t="s">
        <v>109</v>
      </c>
      <c r="AH303" s="42"/>
      <c r="AI303" s="54" t="e">
        <f t="shared" ca="1" si="59"/>
        <v>#VALUE!</v>
      </c>
      <c r="AJ303" s="37" t="s">
        <v>99</v>
      </c>
      <c r="AK303" s="37">
        <v>46049</v>
      </c>
      <c r="AL303" s="37" t="s">
        <v>99</v>
      </c>
      <c r="AM303" s="53">
        <f>IF(AK303="","",WORKDAY(AK303,5,FESTIVOS_CO!A:A))</f>
        <v>46056</v>
      </c>
      <c r="AN303" s="37"/>
      <c r="AO303" s="37"/>
      <c r="AP303" s="54" t="str">
        <f t="shared" ca="1" si="66"/>
        <v>NOTIFICAR POR CITACION</v>
      </c>
      <c r="AQ303" s="36"/>
      <c r="AR303" s="43"/>
      <c r="AS303" s="37"/>
      <c r="AT303" s="36"/>
      <c r="AU303" s="37"/>
      <c r="AV303" s="36"/>
      <c r="AW303" s="36"/>
      <c r="AX303" s="37"/>
      <c r="AY303" s="140" t="str">
        <f>IF(AU303="","",WORKDAY(AU303,5,FESTIVOS_CO!A:A))</f>
        <v/>
      </c>
      <c r="AZ303" s="54" t="str">
        <f t="shared" ca="1" si="63"/>
        <v>PENDIENTE GESTIONAR CITACIÓN</v>
      </c>
      <c r="BA303" s="55" t="str">
        <f>IF(AX303="","",WORKDAY(AX303,5,FESTIVOS_CO!A:A))</f>
        <v/>
      </c>
      <c r="BB303" s="39"/>
      <c r="BC303" s="40"/>
      <c r="BD303" s="40"/>
      <c r="BE303" s="56" t="str">
        <f t="shared" ca="1" si="64"/>
        <v>NO APLICA</v>
      </c>
      <c r="BF303" s="37"/>
      <c r="BG303" s="45"/>
      <c r="BH303" s="37"/>
      <c r="BI303" s="36"/>
      <c r="BJ303" s="37"/>
      <c r="BK303" s="36"/>
      <c r="BL303" s="36"/>
      <c r="BM303" s="53" t="str">
        <f>IF(BJ303="","",WORKDAY(BJ303,5,FESTIVOS_CO!A:A))</f>
        <v/>
      </c>
      <c r="BN303" s="57" t="str">
        <f t="shared" ca="1" si="60"/>
        <v>PENDIENTE HACER AVISO</v>
      </c>
      <c r="BO303" s="54" t="str">
        <f t="shared" ca="1" si="61"/>
        <v>EN TRÁMITE NOTIF. POR AVISO</v>
      </c>
      <c r="BP303" s="37"/>
      <c r="BQ303" s="53" t="str">
        <f>IF(BP303="","",WORKDAY(BP303,5,FESTIVOS_CO!A:A))</f>
        <v/>
      </c>
      <c r="BR303" s="37"/>
      <c r="BS303" s="36"/>
      <c r="BT303" s="38"/>
      <c r="BU303" s="58" t="e">
        <f>VLOOKUP(BT303,Hoja2!$C:$D,2,0)</f>
        <v>#N/A</v>
      </c>
      <c r="BV303" s="80" t="str">
        <f>IF(
AND(AO303="",BD303="",BQ303=""),
"EN PROCESO NOTIFICACION / COMUNICACION",
IF(
BT303="",
"NO APLICA",
IF(
BU303=60,
IF(AO303&lt;&gt;"",AO303,IF(BD303&lt;&gt;"",BD303,BQ303))+60,
WORKDAY(
IF(AO303&lt;&gt;"",AO303,IF(BD303&lt;&gt;"",BD303,BQ303)),
BU303,
FESTIVOS_CO!A:A
)
)
))</f>
        <v>EN PROCESO NOTIFICACION / COMUNICACION</v>
      </c>
      <c r="BW303" s="44"/>
      <c r="BX303" s="53"/>
      <c r="BY303" s="45"/>
      <c r="BZ303" s="37"/>
      <c r="CA303" s="54" t="str">
        <f t="shared" si="62"/>
        <v>PENDIENTE EJECUTORIA</v>
      </c>
      <c r="CB303" s="59" t="str">
        <f t="shared" si="65"/>
        <v/>
      </c>
      <c r="CC303" s="36"/>
      <c r="CD303" s="40"/>
      <c r="CE303" s="46"/>
      <c r="CF303" s="40"/>
      <c r="CG303" s="40"/>
      <c r="CH303" s="40"/>
      <c r="CI303" s="36"/>
      <c r="CJ303" s="47"/>
      <c r="CK303" s="40"/>
      <c r="CL303" s="40"/>
      <c r="CM303" s="40"/>
      <c r="CN303" s="40"/>
    </row>
    <row r="304" spans="1:92" ht="57" hidden="1">
      <c r="A304" s="49" t="e">
        <f t="shared" ca="1" si="55"/>
        <v>#VALUE!</v>
      </c>
      <c r="B304" s="58" t="s">
        <v>152</v>
      </c>
      <c r="C304" s="37">
        <v>46049</v>
      </c>
      <c r="D304" s="37"/>
      <c r="E304" s="49" t="str">
        <f t="shared" si="56"/>
        <v>PENDIENTE NOTIFICACIÓN</v>
      </c>
      <c r="F304" s="141" t="str">
        <f t="shared" si="57"/>
        <v>PENDIENTE NOTIFICACIÓN</v>
      </c>
      <c r="G304" s="49" t="str">
        <f t="shared" si="58"/>
        <v/>
      </c>
      <c r="H304" s="51" t="str">
        <f ca="1">IF(
L304="",
"",
IF(
NETWORKDAYS(L304,IF(M304&lt;&gt;"",M304,TODAY()),FESTIVOS_CO!A:A)&gt;2,
"VENCIDO",
IF(
NETWORKDAYS(L304,IF(M304&lt;&gt;"",M304,TODAY()),FESTIVOS_CO!A:A)=2,
"ALERTA",
"A TIEMPO"
)))</f>
        <v>ALERTA</v>
      </c>
      <c r="I304" s="40"/>
      <c r="J304" s="36" t="s">
        <v>1488</v>
      </c>
      <c r="K304" s="37">
        <v>46045</v>
      </c>
      <c r="L304" s="50">
        <v>46048</v>
      </c>
      <c r="M304" s="37">
        <v>46049</v>
      </c>
      <c r="N304" s="52"/>
      <c r="O304" s="52"/>
      <c r="P304" s="36"/>
      <c r="Q304" s="36" t="s">
        <v>99</v>
      </c>
      <c r="R304" s="40"/>
      <c r="S304" s="36"/>
      <c r="T304" s="40"/>
      <c r="U304" s="40"/>
      <c r="V304" s="81" t="s">
        <v>1489</v>
      </c>
      <c r="W304" s="37">
        <v>45966</v>
      </c>
      <c r="X304" s="37"/>
      <c r="Y304" s="36">
        <v>12201018</v>
      </c>
      <c r="Z304" s="38" t="str">
        <f>IFERROR(VLOOKUP(Y304,DIRECTORIO!A:B,2,FALSE),"")</f>
        <v>NELSON RODRIGO MARTINEZ</v>
      </c>
      <c r="AA304" s="36" t="s">
        <v>514</v>
      </c>
      <c r="AB304" s="36" t="s">
        <v>514</v>
      </c>
      <c r="AC304" s="100" t="s">
        <v>1490</v>
      </c>
      <c r="AD304" s="101" t="s">
        <v>126</v>
      </c>
      <c r="AE304" s="36" t="s">
        <v>113</v>
      </c>
      <c r="AF304" s="36" t="s">
        <v>1353</v>
      </c>
      <c r="AG304" s="41" t="s">
        <v>109</v>
      </c>
      <c r="AH304" s="42"/>
      <c r="AI304" s="54" t="e">
        <f t="shared" ca="1" si="59"/>
        <v>#VALUE!</v>
      </c>
      <c r="AJ304" s="37" t="s">
        <v>99</v>
      </c>
      <c r="AK304" s="37">
        <v>46049</v>
      </c>
      <c r="AL304" s="37" t="s">
        <v>99</v>
      </c>
      <c r="AM304" s="53">
        <f>IF(AK304="","",WORKDAY(AK304,5,FESTIVOS_CO!A:A))</f>
        <v>46056</v>
      </c>
      <c r="AN304" s="37"/>
      <c r="AO304" s="37"/>
      <c r="AP304" s="54" t="str">
        <f t="shared" ca="1" si="66"/>
        <v>NOTIFICAR POR CITACION</v>
      </c>
      <c r="AQ304" s="36"/>
      <c r="AR304" s="43"/>
      <c r="AS304" s="37"/>
      <c r="AT304" s="36"/>
      <c r="AU304" s="37"/>
      <c r="AV304" s="36"/>
      <c r="AW304" s="36"/>
      <c r="AX304" s="37"/>
      <c r="AY304" s="140" t="str">
        <f>IF(AU304="","",WORKDAY(AU304,5,FESTIVOS_CO!A:A))</f>
        <v/>
      </c>
      <c r="AZ304" s="54" t="str">
        <f t="shared" ca="1" si="63"/>
        <v>PENDIENTE GESTIONAR CITACIÓN</v>
      </c>
      <c r="BA304" s="55" t="str">
        <f>IF(AX304="","",WORKDAY(AX304,5,FESTIVOS_CO!A:A))</f>
        <v/>
      </c>
      <c r="BB304" s="39"/>
      <c r="BC304" s="40"/>
      <c r="BD304" s="40"/>
      <c r="BE304" s="56" t="str">
        <f t="shared" ca="1" si="64"/>
        <v>NO APLICA</v>
      </c>
      <c r="BF304" s="37"/>
      <c r="BG304" s="45"/>
      <c r="BH304" s="37"/>
      <c r="BI304" s="36"/>
      <c r="BJ304" s="37"/>
      <c r="BK304" s="36"/>
      <c r="BL304" s="36"/>
      <c r="BM304" s="53" t="str">
        <f>IF(BJ304="","",WORKDAY(BJ304,5,FESTIVOS_CO!A:A))</f>
        <v/>
      </c>
      <c r="BN304" s="57" t="str">
        <f t="shared" ca="1" si="60"/>
        <v>PENDIENTE HACER AVISO</v>
      </c>
      <c r="BO304" s="54" t="str">
        <f t="shared" ca="1" si="61"/>
        <v>EN TRÁMITE NOTIF. POR AVISO</v>
      </c>
      <c r="BP304" s="37"/>
      <c r="BQ304" s="53" t="str">
        <f>IF(BP304="","",WORKDAY(BP304,5,FESTIVOS_CO!A:A))</f>
        <v/>
      </c>
      <c r="BR304" s="37"/>
      <c r="BS304" s="36"/>
      <c r="BT304" s="38"/>
      <c r="BU304" s="58" t="e">
        <f>VLOOKUP(BT304,Hoja2!$C:$D,2,0)</f>
        <v>#N/A</v>
      </c>
      <c r="BV304" s="80" t="str">
        <f>IF(
AND(AO304="",BD304="",BQ304=""),
"EN PROCESO NOTIFICACION / COMUNICACION",
IF(
BT304="",
"NO APLICA",
IF(
BU304=60,
IF(AO304&lt;&gt;"",AO304,IF(BD304&lt;&gt;"",BD304,BQ304))+60,
WORKDAY(
IF(AO304&lt;&gt;"",AO304,IF(BD304&lt;&gt;"",BD304,BQ304)),
BU304,
FESTIVOS_CO!A:A
)
)
))</f>
        <v>EN PROCESO NOTIFICACION / COMUNICACION</v>
      </c>
      <c r="BW304" s="44"/>
      <c r="BX304" s="53"/>
      <c r="BY304" s="45"/>
      <c r="BZ304" s="37"/>
      <c r="CA304" s="54" t="str">
        <f t="shared" si="62"/>
        <v>PENDIENTE EJECUTORIA</v>
      </c>
      <c r="CB304" s="59" t="str">
        <f t="shared" si="65"/>
        <v/>
      </c>
      <c r="CC304" s="36"/>
      <c r="CD304" s="40"/>
      <c r="CE304" s="46"/>
      <c r="CF304" s="40"/>
      <c r="CG304" s="40"/>
      <c r="CH304" s="40"/>
      <c r="CI304" s="36"/>
      <c r="CJ304" s="47"/>
      <c r="CK304" s="40"/>
      <c r="CL304" s="40"/>
      <c r="CM304" s="40"/>
      <c r="CN304" s="40"/>
    </row>
    <row r="305" spans="1:92" ht="57" hidden="1">
      <c r="A305" s="49" t="e">
        <f t="shared" ca="1" si="55"/>
        <v>#VALUE!</v>
      </c>
      <c r="B305" s="58" t="s">
        <v>152</v>
      </c>
      <c r="C305" s="37">
        <v>46048</v>
      </c>
      <c r="D305" s="37"/>
      <c r="E305" s="49" t="str">
        <f t="shared" si="56"/>
        <v>PENDIENTE NOTIFICACIÓN</v>
      </c>
      <c r="F305" s="141" t="str">
        <f t="shared" si="57"/>
        <v>PENDIENTE NOTIFICACIÓN</v>
      </c>
      <c r="G305" s="49" t="str">
        <f t="shared" si="58"/>
        <v/>
      </c>
      <c r="H305" s="51" t="str">
        <f ca="1">IF(
L305="",
"",
IF(
NETWORKDAYS(L305,IF(M305&lt;&gt;"",M305,TODAY()),FESTIVOS_CO!A:A)&gt;2,
"VENCIDO",
IF(
NETWORKDAYS(L305,IF(M305&lt;&gt;"",M305,TODAY()),FESTIVOS_CO!A:A)=2,
"ALERTA",
"A TIEMPO"
)))</f>
        <v>A TIEMPO</v>
      </c>
      <c r="I305" s="40"/>
      <c r="J305" s="36" t="s">
        <v>1491</v>
      </c>
      <c r="K305" s="37">
        <v>46045</v>
      </c>
      <c r="L305" s="50">
        <v>46048</v>
      </c>
      <c r="M305" s="37">
        <v>46048</v>
      </c>
      <c r="N305" s="52"/>
      <c r="O305" s="52"/>
      <c r="P305" s="36"/>
      <c r="Q305" s="36" t="s">
        <v>99</v>
      </c>
      <c r="R305" s="40"/>
      <c r="S305" s="36"/>
      <c r="T305" s="40"/>
      <c r="U305" s="40"/>
      <c r="V305" s="58" t="s">
        <v>1492</v>
      </c>
      <c r="W305" s="37">
        <v>45937</v>
      </c>
      <c r="X305" s="37"/>
      <c r="Y305" s="36">
        <v>74357617</v>
      </c>
      <c r="Z305" s="38" t="str">
        <f>IFERROR(VLOOKUP(Y305,DIRECTORIO!A:B,2,FALSE),"")</f>
        <v>JAIME ENRIQUE TOVAR TOVAR</v>
      </c>
      <c r="AA305" s="36" t="s">
        <v>514</v>
      </c>
      <c r="AB305" s="36" t="s">
        <v>514</v>
      </c>
      <c r="AC305" s="100" t="s">
        <v>1493</v>
      </c>
      <c r="AD305" s="101" t="s">
        <v>126</v>
      </c>
      <c r="AE305" s="36" t="s">
        <v>113</v>
      </c>
      <c r="AF305" s="36" t="s">
        <v>127</v>
      </c>
      <c r="AG305" s="41" t="s">
        <v>109</v>
      </c>
      <c r="AH305" s="42"/>
      <c r="AI305" s="54" t="e">
        <f t="shared" ca="1" si="59"/>
        <v>#VALUE!</v>
      </c>
      <c r="AJ305" s="37" t="s">
        <v>99</v>
      </c>
      <c r="AK305" s="37">
        <v>46048</v>
      </c>
      <c r="AL305" s="37" t="s">
        <v>99</v>
      </c>
      <c r="AM305" s="53">
        <f>IF(AK305="","",WORKDAY(AK305,5,FESTIVOS_CO!A:A))</f>
        <v>46055</v>
      </c>
      <c r="AN305" s="37"/>
      <c r="AO305" s="37"/>
      <c r="AP305" s="54" t="str">
        <f t="shared" ca="1" si="66"/>
        <v>NOTIFICAR POR CITACION</v>
      </c>
      <c r="AQ305" s="36"/>
      <c r="AR305" s="43"/>
      <c r="AS305" s="37"/>
      <c r="AT305" s="36"/>
      <c r="AU305" s="37"/>
      <c r="AV305" s="36"/>
      <c r="AW305" s="36"/>
      <c r="AX305" s="37"/>
      <c r="AY305" s="140" t="str">
        <f>IF(AU305="","",WORKDAY(AU305,5,FESTIVOS_CO!A:A))</f>
        <v/>
      </c>
      <c r="AZ305" s="54" t="str">
        <f t="shared" ca="1" si="63"/>
        <v>PENDIENTE GESTIONAR CITACIÓN</v>
      </c>
      <c r="BA305" s="55" t="str">
        <f>IF(AX305="","",WORKDAY(AX305,5,FESTIVOS_CO!A:A))</f>
        <v/>
      </c>
      <c r="BB305" s="39"/>
      <c r="BC305" s="40"/>
      <c r="BD305" s="40"/>
      <c r="BE305" s="56" t="str">
        <f t="shared" ca="1" si="64"/>
        <v>NO APLICA</v>
      </c>
      <c r="BF305" s="37"/>
      <c r="BG305" s="45"/>
      <c r="BH305" s="37"/>
      <c r="BI305" s="36"/>
      <c r="BJ305" s="37"/>
      <c r="BK305" s="36"/>
      <c r="BL305" s="36"/>
      <c r="BM305" s="53" t="str">
        <f>IF(BJ305="","",WORKDAY(BJ305,5,FESTIVOS_CO!A:A))</f>
        <v/>
      </c>
      <c r="BN305" s="57" t="str">
        <f t="shared" ca="1" si="60"/>
        <v>PENDIENTE HACER AVISO</v>
      </c>
      <c r="BO305" s="54" t="str">
        <f t="shared" ca="1" si="61"/>
        <v>EN TRÁMITE NOTIF. POR AVISO</v>
      </c>
      <c r="BP305" s="37"/>
      <c r="BQ305" s="53" t="str">
        <f>IF(BP305="","",WORKDAY(BP305,5,FESTIVOS_CO!A:A))</f>
        <v/>
      </c>
      <c r="BR305" s="37"/>
      <c r="BS305" s="36"/>
      <c r="BT305" s="38"/>
      <c r="BU305" s="58" t="e">
        <f>VLOOKUP(BT305,Hoja2!$C:$D,2,0)</f>
        <v>#N/A</v>
      </c>
      <c r="BV305" s="80" t="str">
        <f>IF(
AND(AO305="",BD305="",BQ305=""),
"EN PROCESO NOTIFICACION / COMUNICACION",
IF(
BT305="",
"NO APLICA",
IF(
BU305=60,
IF(AO305&lt;&gt;"",AO305,IF(BD305&lt;&gt;"",BD305,BQ305))+60,
WORKDAY(
IF(AO305&lt;&gt;"",AO305,IF(BD305&lt;&gt;"",BD305,BQ305)),
BU305,
FESTIVOS_CO!A:A
)
)
))</f>
        <v>EN PROCESO NOTIFICACION / COMUNICACION</v>
      </c>
      <c r="BW305" s="44"/>
      <c r="BX305" s="53"/>
      <c r="BY305" s="45"/>
      <c r="BZ305" s="37"/>
      <c r="CA305" s="54" t="str">
        <f t="shared" si="62"/>
        <v>PENDIENTE EJECUTORIA</v>
      </c>
      <c r="CB305" s="59" t="str">
        <f t="shared" si="65"/>
        <v/>
      </c>
      <c r="CC305" s="36"/>
      <c r="CD305" s="40"/>
      <c r="CE305" s="46"/>
      <c r="CF305" s="40"/>
      <c r="CG305" s="40"/>
      <c r="CH305" s="40"/>
      <c r="CI305" s="36"/>
      <c r="CJ305" s="47"/>
      <c r="CK305" s="40"/>
      <c r="CL305" s="40"/>
      <c r="CM305" s="40"/>
      <c r="CN305" s="40"/>
    </row>
    <row r="306" spans="1:92" ht="28.5" hidden="1">
      <c r="A306" s="49" t="str">
        <f t="shared" ca="1" si="55"/>
        <v>PENDIENTE EJECUTORIA</v>
      </c>
      <c r="B306" s="58" t="s">
        <v>152</v>
      </c>
      <c r="C306" s="37">
        <v>46045</v>
      </c>
      <c r="D306" s="37"/>
      <c r="E306" s="49" t="str">
        <f t="shared" si="56"/>
        <v>NOTIFICACIÓN ELECTRÓNICA</v>
      </c>
      <c r="F306" s="141">
        <f t="shared" si="57"/>
        <v>46045</v>
      </c>
      <c r="G306" s="49">
        <f t="shared" si="58"/>
        <v>0</v>
      </c>
      <c r="H306" s="51" t="str">
        <f ca="1">IF(
L306="",
"",
IF(
NETWORKDAYS(L306,IF(M306&lt;&gt;"",M306,TODAY()),FESTIVOS_CO!A:A)&gt;2,
"VENCIDO",
IF(
NETWORKDAYS(L306,IF(M306&lt;&gt;"",M306,TODAY()),FESTIVOS_CO!A:A)=2,
"ALERTA",
"A TIEMPO"
)))</f>
        <v>A TIEMPO</v>
      </c>
      <c r="I306" s="36" t="s">
        <v>1263</v>
      </c>
      <c r="J306" s="90" t="s">
        <v>1494</v>
      </c>
      <c r="K306" s="37">
        <v>46045</v>
      </c>
      <c r="L306" s="50">
        <v>46045</v>
      </c>
      <c r="M306" s="37">
        <v>46045</v>
      </c>
      <c r="N306" s="52"/>
      <c r="O306" s="52"/>
      <c r="P306" s="36"/>
      <c r="Q306" s="36" t="s">
        <v>99</v>
      </c>
      <c r="R306" s="40"/>
      <c r="S306" s="36"/>
      <c r="T306" s="40"/>
      <c r="U306" s="40"/>
      <c r="V306" s="81">
        <v>2024005143</v>
      </c>
      <c r="W306" s="37">
        <v>45540</v>
      </c>
      <c r="X306" s="37"/>
      <c r="Y306" s="36">
        <v>813002358</v>
      </c>
      <c r="Z306" s="38" t="str">
        <f>IFERROR(VLOOKUP(Y306,DIRECTORIO!A:B,2,FALSE),"")</f>
        <v>EMPRESA DE SEGURIDAD Y VIGILANCIA PRIVADA PUMA LTDA</v>
      </c>
      <c r="AA306" s="36" t="s">
        <v>1495</v>
      </c>
      <c r="AB306" s="36" t="s">
        <v>1496</v>
      </c>
      <c r="AC306" s="100" t="s">
        <v>1497</v>
      </c>
      <c r="AD306" s="36" t="s">
        <v>205</v>
      </c>
      <c r="AE306" s="36" t="s">
        <v>113</v>
      </c>
      <c r="AF306" s="36" t="s">
        <v>206</v>
      </c>
      <c r="AG306" s="41" t="s">
        <v>109</v>
      </c>
      <c r="AH306" s="42"/>
      <c r="AI306" s="54" t="str">
        <f t="shared" ca="1" si="59"/>
        <v>NOTIFICACIÓN ELECTRÓNICA EFECTIVA</v>
      </c>
      <c r="AJ306" s="37" t="s">
        <v>99</v>
      </c>
      <c r="AK306" s="37">
        <v>46045</v>
      </c>
      <c r="AL306" s="37" t="s">
        <v>99</v>
      </c>
      <c r="AM306" s="53">
        <f>IF(AK306="","",WORKDAY(AK306,5,FESTIVOS_CO!A:A))</f>
        <v>46052</v>
      </c>
      <c r="AN306" s="37" t="s">
        <v>99</v>
      </c>
      <c r="AO306" s="37">
        <v>46045</v>
      </c>
      <c r="AP306" s="54" t="str">
        <f t="shared" ca="1" si="66"/>
        <v>NO PROCEDE CITACION</v>
      </c>
      <c r="AQ306" s="36"/>
      <c r="AR306" s="43"/>
      <c r="AS306" s="37"/>
      <c r="AT306" s="36"/>
      <c r="AU306" s="37"/>
      <c r="AV306" s="36"/>
      <c r="AW306" s="36"/>
      <c r="AX306" s="37"/>
      <c r="AY306" s="140" t="str">
        <f>IF(AU306="","",WORKDAY(AU306,5,FESTIVOS_CO!A:A))</f>
        <v/>
      </c>
      <c r="AZ306" s="54" t="str">
        <f t="shared" ca="1" si="63"/>
        <v>NO PROCEDE</v>
      </c>
      <c r="BA306" s="55" t="str">
        <f>IF(AX306="","",WORKDAY(AX306,5,FESTIVOS_CO!A:A))</f>
        <v/>
      </c>
      <c r="BB306" s="39"/>
      <c r="BC306" s="40"/>
      <c r="BD306" s="40"/>
      <c r="BE306" s="56" t="str">
        <f t="shared" ca="1" si="64"/>
        <v>NO PROCEDE</v>
      </c>
      <c r="BF306" s="37"/>
      <c r="BG306" s="45"/>
      <c r="BH306" s="37"/>
      <c r="BI306" s="36"/>
      <c r="BJ306" s="37"/>
      <c r="BK306" s="36"/>
      <c r="BL306" s="36"/>
      <c r="BM306" s="53" t="str">
        <f>IF(BJ306="","",WORKDAY(BJ306,5,FESTIVOS_CO!A:A))</f>
        <v/>
      </c>
      <c r="BN306" s="57" t="str">
        <f t="shared" ca="1" si="60"/>
        <v>NO PROCEDE</v>
      </c>
      <c r="BO306" s="54" t="str">
        <f t="shared" ca="1" si="61"/>
        <v>NO PROCEDE AVISO</v>
      </c>
      <c r="BP306" s="37"/>
      <c r="BQ306" s="53" t="str">
        <f>IF(BP306="","",WORKDAY(BP306,5,FESTIVOS_CO!A:A))</f>
        <v/>
      </c>
      <c r="BR306" s="37"/>
      <c r="BS306" s="36"/>
      <c r="BT306" s="38"/>
      <c r="BU306" s="58" t="e">
        <f>VLOOKUP(BT306,Hoja2!$C:$D,2,0)</f>
        <v>#N/A</v>
      </c>
      <c r="BV306" s="80" t="str">
        <f>IF(
AND(AO306="",BD306="",BQ306=""),
"EN PROCESO NOTIFICACION / COMUNICACION",
IF(
BT306="",
"NO APLICA",
IF(
BU306=60,
IF(AO306&lt;&gt;"",AO306,IF(BD306&lt;&gt;"",BD306,BQ306))+60,
WORKDAY(
IF(AO306&lt;&gt;"",AO306,IF(BD306&lt;&gt;"",BD306,BQ306)),
BU306,
FESTIVOS_CO!A:A
)
)
))</f>
        <v>NO APLICA</v>
      </c>
      <c r="BW306" s="44"/>
      <c r="BX306" s="53"/>
      <c r="BY306" s="45"/>
      <c r="BZ306" s="37"/>
      <c r="CA306" s="54" t="str">
        <f t="shared" si="62"/>
        <v>PENDIENTE EJECUTORIA</v>
      </c>
      <c r="CB306" s="59" t="str">
        <f t="shared" si="65"/>
        <v/>
      </c>
      <c r="CC306" s="36"/>
      <c r="CD306" s="40"/>
      <c r="CE306" s="46"/>
      <c r="CF306" s="40"/>
      <c r="CG306" s="40"/>
      <c r="CH306" s="40"/>
      <c r="CI306" s="36"/>
      <c r="CJ306" s="47"/>
      <c r="CK306" s="40"/>
      <c r="CL306" s="40"/>
      <c r="CM306" s="40"/>
      <c r="CN306" s="40"/>
    </row>
    <row r="307" spans="1:92" ht="42.75" hidden="1">
      <c r="A307" s="49" t="str">
        <f t="shared" si="55"/>
        <v>TERMINADO PRODUCTO NO CONFORME</v>
      </c>
      <c r="B307" s="58" t="s">
        <v>389</v>
      </c>
      <c r="C307" s="37">
        <v>46055</v>
      </c>
      <c r="D307" s="37"/>
      <c r="E307" s="49" t="str">
        <f t="shared" si="56"/>
        <v>PENDIENTE NOTIFICACIÓN</v>
      </c>
      <c r="F307" s="141" t="str">
        <f t="shared" si="57"/>
        <v>PENDIENTE NOTIFICACIÓN</v>
      </c>
      <c r="G307" s="49" t="str">
        <f t="shared" si="58"/>
        <v/>
      </c>
      <c r="H307" s="51" t="str">
        <f ca="1">IF(
L307="",
"",
IF(
NETWORKDAYS(L307,IF(M307&lt;&gt;"",M307,TODAY()),FESTIVOS_CO!A:A)&gt;2,
"VENCIDO",
IF(
NETWORKDAYS(L307,IF(M307&lt;&gt;"",M307,TODAY()),FESTIVOS_CO!A:A)=2,
"ALERTA",
"A TIEMPO"
)))</f>
        <v>VENCIDO</v>
      </c>
      <c r="I307" s="85" t="s">
        <v>421</v>
      </c>
      <c r="J307" s="36" t="s">
        <v>1498</v>
      </c>
      <c r="K307" s="169">
        <v>46048</v>
      </c>
      <c r="L307" s="50">
        <v>46048</v>
      </c>
      <c r="M307" s="37">
        <v>46055</v>
      </c>
      <c r="N307" s="52"/>
      <c r="O307" s="52"/>
      <c r="P307" s="36"/>
      <c r="Q307" s="36" t="s">
        <v>109</v>
      </c>
      <c r="R307" s="40" t="s">
        <v>1499</v>
      </c>
      <c r="S307" s="36"/>
      <c r="T307" s="40"/>
      <c r="U307" s="62" t="s">
        <v>100</v>
      </c>
      <c r="V307" s="81" t="s">
        <v>1500</v>
      </c>
      <c r="W307" s="63">
        <v>46001</v>
      </c>
      <c r="X307" s="37" t="s">
        <v>1049</v>
      </c>
      <c r="Y307" s="40">
        <v>900581703</v>
      </c>
      <c r="Z307" s="38" t="str">
        <f>IFERROR(VLOOKUP(Y307,DIRECTORIO!A:B,2,FALSE),"")</f>
        <v>NEOSTAR SEGURIDAD DE COLOMBIA LTDA</v>
      </c>
      <c r="AA307" s="40" t="s">
        <v>849</v>
      </c>
      <c r="AB307" s="40" t="s">
        <v>268</v>
      </c>
      <c r="AC307" s="163" t="s">
        <v>1202</v>
      </c>
      <c r="AD307" s="40" t="s">
        <v>106</v>
      </c>
      <c r="AE307" s="40" t="s">
        <v>1501</v>
      </c>
      <c r="AF307" s="40" t="s">
        <v>108</v>
      </c>
      <c r="AG307" s="41" t="s">
        <v>109</v>
      </c>
      <c r="AH307" s="42"/>
      <c r="AI307" s="54" t="str">
        <f t="shared" ca="1" si="59"/>
        <v>PENDIENTE NOTIFICACIÓN ELECTRÓNICA</v>
      </c>
      <c r="AJ307" s="37"/>
      <c r="AK307" s="37"/>
      <c r="AL307" s="37"/>
      <c r="AM307" s="53" t="str">
        <f>IF(AK307="","",WORKDAY(AK307,5,FESTIVOS_CO!A:A))</f>
        <v/>
      </c>
      <c r="AN307" s="37"/>
      <c r="AO307" s="37"/>
      <c r="AP307" s="54" t="str">
        <f t="shared" ca="1" si="66"/>
        <v>NO APLICA</v>
      </c>
      <c r="AQ307" s="36"/>
      <c r="AR307" s="43"/>
      <c r="AS307" s="37"/>
      <c r="AT307" s="36"/>
      <c r="AU307" s="37"/>
      <c r="AV307" s="36"/>
      <c r="AW307" s="36"/>
      <c r="AX307" s="37"/>
      <c r="AY307" s="140" t="str">
        <f>IF(AU307="","",WORKDAY(AU307,5,FESTIVOS_CO!A:A))</f>
        <v/>
      </c>
      <c r="AZ307" s="54" t="str">
        <f t="shared" ca="1" si="63"/>
        <v>NO APLICA</v>
      </c>
      <c r="BA307" s="55" t="str">
        <f>IF(AX307="","",WORKDAY(AX307,5,FESTIVOS_CO!A:A))</f>
        <v/>
      </c>
      <c r="BB307" s="39"/>
      <c r="BC307" s="40"/>
      <c r="BD307" s="40"/>
      <c r="BE307" s="56" t="str">
        <f t="shared" ca="1" si="64"/>
        <v>NO APLICA</v>
      </c>
      <c r="BF307" s="37"/>
      <c r="BG307" s="45"/>
      <c r="BH307" s="37"/>
      <c r="BI307" s="36"/>
      <c r="BJ307" s="37"/>
      <c r="BK307" s="36"/>
      <c r="BL307" s="36"/>
      <c r="BM307" s="53" t="str">
        <f>IF(BJ307="","",WORKDAY(BJ307,5,FESTIVOS_CO!A:A))</f>
        <v/>
      </c>
      <c r="BN307" s="57" t="str">
        <f t="shared" ca="1" si="60"/>
        <v>PENDIENTE HACER AVISO</v>
      </c>
      <c r="BO307" s="54" t="str">
        <f t="shared" ca="1" si="61"/>
        <v>EN TRÁMITE NOTIF. POR AVISO</v>
      </c>
      <c r="BP307" s="37"/>
      <c r="BQ307" s="53" t="str">
        <f>IF(BP307="","",WORKDAY(BP307,5,FESTIVOS_CO!A:A))</f>
        <v/>
      </c>
      <c r="BR307" s="37"/>
      <c r="BS307" s="36"/>
      <c r="BT307" s="38"/>
      <c r="BU307" s="58" t="e">
        <f>VLOOKUP(BT307,Hoja2!$C:$D,2,0)</f>
        <v>#N/A</v>
      </c>
      <c r="BV307" s="80" t="str">
        <f>IF(
AND(AO307="",BD307="",BQ307=""),
"EN PROCESO NOTIFICACION / COMUNICACION",
IF(
BT307="",
"NO APLICA",
IF(
BU307=60,
IF(AO307&lt;&gt;"",AO307,IF(BD307&lt;&gt;"",BD307,BQ307))+60,
WORKDAY(
IF(AO307&lt;&gt;"",AO307,IF(BD307&lt;&gt;"",BD307,BQ307)),
BU307,
FESTIVOS_CO!A:A
)
)
))</f>
        <v>EN PROCESO NOTIFICACION / COMUNICACION</v>
      </c>
      <c r="BW307" s="44"/>
      <c r="BX307" s="53"/>
      <c r="BY307" s="45"/>
      <c r="BZ307" s="37"/>
      <c r="CA307" s="54" t="str">
        <f t="shared" si="62"/>
        <v>PENDIENTE EJECUTORIA</v>
      </c>
      <c r="CB307" s="59" t="str">
        <f t="shared" si="65"/>
        <v/>
      </c>
      <c r="CC307" s="36"/>
      <c r="CD307" s="40"/>
      <c r="CE307" s="46"/>
      <c r="CF307" s="40"/>
      <c r="CG307" s="40"/>
      <c r="CH307" s="40"/>
      <c r="CI307" s="36"/>
      <c r="CJ307" s="47"/>
      <c r="CK307" s="40"/>
      <c r="CL307" s="40"/>
      <c r="CM307" s="40"/>
      <c r="CN307" s="40"/>
    </row>
    <row r="308" spans="1:92" ht="42.75" hidden="1">
      <c r="A308" s="49" t="str">
        <f t="shared" ca="1" si="55"/>
        <v>PENDIENTE ENTREGA NOTIFICACIÓN ELECTRÓNICA</v>
      </c>
      <c r="B308" s="58" t="s">
        <v>389</v>
      </c>
      <c r="C308" s="37">
        <v>46055</v>
      </c>
      <c r="D308" s="37"/>
      <c r="E308" s="49" t="str">
        <f t="shared" si="56"/>
        <v>PENDIENTE NOTIFICACIÓN</v>
      </c>
      <c r="F308" s="141" t="str">
        <f t="shared" si="57"/>
        <v>PENDIENTE NOTIFICACIÓN</v>
      </c>
      <c r="G308" s="49" t="str">
        <f t="shared" si="58"/>
        <v/>
      </c>
      <c r="H308" s="51" t="str">
        <f ca="1">IF(
L308="",
"",
IF(
NETWORKDAYS(L308,IF(M308&lt;&gt;"",M308,TODAY()),FESTIVOS_CO!A:A)&gt;2,
"VENCIDO",
IF(
NETWORKDAYS(L308,IF(M308&lt;&gt;"",M308,TODAY()),FESTIVOS_CO!A:A)=2,
"ALERTA",
"A TIEMPO"
)))</f>
        <v>VENCIDO</v>
      </c>
      <c r="I308" s="62" t="s">
        <v>1502</v>
      </c>
      <c r="J308" s="36" t="s">
        <v>1503</v>
      </c>
      <c r="K308" s="37">
        <v>46048</v>
      </c>
      <c r="L308" s="50">
        <v>46048</v>
      </c>
      <c r="M308" s="37">
        <v>46055</v>
      </c>
      <c r="N308" s="52"/>
      <c r="O308" s="52"/>
      <c r="P308" s="36"/>
      <c r="Q308" s="36" t="s">
        <v>99</v>
      </c>
      <c r="R308" s="40"/>
      <c r="S308" s="36"/>
      <c r="T308" s="40"/>
      <c r="U308" s="62" t="s">
        <v>100</v>
      </c>
      <c r="V308" s="81" t="s">
        <v>1504</v>
      </c>
      <c r="W308" s="63">
        <v>45951</v>
      </c>
      <c r="X308" s="37" t="s">
        <v>1049</v>
      </c>
      <c r="Y308" s="40">
        <v>900581703</v>
      </c>
      <c r="Z308" s="38" t="str">
        <f>IFERROR(VLOOKUP(Y308,DIRECTORIO!A:B,2,FALSE),"")</f>
        <v>NEOSTAR SEGURIDAD DE COLOMBIA LTDA</v>
      </c>
      <c r="AA308" s="40" t="s">
        <v>849</v>
      </c>
      <c r="AB308" s="40" t="s">
        <v>268</v>
      </c>
      <c r="AC308" s="163" t="s">
        <v>1202</v>
      </c>
      <c r="AD308" s="40" t="s">
        <v>550</v>
      </c>
      <c r="AE308" s="40" t="s">
        <v>1505</v>
      </c>
      <c r="AF308" s="40" t="s">
        <v>108</v>
      </c>
      <c r="AG308" s="41" t="s">
        <v>109</v>
      </c>
      <c r="AH308" s="42"/>
      <c r="AI308" s="54" t="str">
        <f t="shared" ca="1" si="59"/>
        <v>PENDIENTE ENTREGA NOTIFICACIÓN ELECTRÓNICA</v>
      </c>
      <c r="AJ308" s="37" t="s">
        <v>99</v>
      </c>
      <c r="AK308" s="37">
        <v>46055</v>
      </c>
      <c r="AL308" s="37"/>
      <c r="AM308" s="53">
        <f>IF(AK308="","",WORKDAY(AK308,5,FESTIVOS_CO!A:A))</f>
        <v>46062</v>
      </c>
      <c r="AN308" s="37"/>
      <c r="AO308" s="37"/>
      <c r="AP308" s="54" t="str">
        <f t="shared" ca="1" si="66"/>
        <v>NO APLICA</v>
      </c>
      <c r="AQ308" s="36"/>
      <c r="AR308" s="43"/>
      <c r="AS308" s="37"/>
      <c r="AT308" s="36"/>
      <c r="AU308" s="37"/>
      <c r="AV308" s="36"/>
      <c r="AW308" s="36"/>
      <c r="AX308" s="37"/>
      <c r="AY308" s="140" t="str">
        <f>IF(AU308="","",WORKDAY(AU308,5,FESTIVOS_CO!A:A))</f>
        <v/>
      </c>
      <c r="AZ308" s="54" t="str">
        <f t="shared" ca="1" si="63"/>
        <v>NO APLICA</v>
      </c>
      <c r="BA308" s="55" t="str">
        <f>IF(AX308="","",WORKDAY(AX308,5,FESTIVOS_CO!A:A))</f>
        <v/>
      </c>
      <c r="BB308" s="39"/>
      <c r="BC308" s="40"/>
      <c r="BD308" s="40"/>
      <c r="BE308" s="56" t="str">
        <f t="shared" ca="1" si="64"/>
        <v>NO APLICA</v>
      </c>
      <c r="BF308" s="37"/>
      <c r="BG308" s="45"/>
      <c r="BH308" s="37"/>
      <c r="BI308" s="36"/>
      <c r="BJ308" s="37"/>
      <c r="BK308" s="36"/>
      <c r="BL308" s="36"/>
      <c r="BM308" s="53" t="str">
        <f>IF(BJ308="","",WORKDAY(BJ308,5,FESTIVOS_CO!A:A))</f>
        <v/>
      </c>
      <c r="BN308" s="57" t="str">
        <f t="shared" ca="1" si="60"/>
        <v>PENDIENTE HACER AVISO</v>
      </c>
      <c r="BO308" s="54" t="str">
        <f t="shared" ca="1" si="61"/>
        <v>EN TRÁMITE NOTIF. POR AVISO</v>
      </c>
      <c r="BP308" s="37"/>
      <c r="BQ308" s="53" t="str">
        <f>IF(BP308="","",WORKDAY(BP308,5,FESTIVOS_CO!A:A))</f>
        <v/>
      </c>
      <c r="BR308" s="37"/>
      <c r="BS308" s="36" t="s">
        <v>99</v>
      </c>
      <c r="BT308" s="38" t="s">
        <v>228</v>
      </c>
      <c r="BU308" s="58">
        <f>VLOOKUP(BT308,Hoja2!$C:$D,2,0)</f>
        <v>10</v>
      </c>
      <c r="BV308" s="80" t="str">
        <f>IF(
AND(AO308="",BD308="",BQ308=""),
"EN PROCESO NOTIFICACION / COMUNICACION",
IF(
BT308="",
"NO APLICA",
IF(
BU308=60,
IF(AO308&lt;&gt;"",AO308,IF(BD308&lt;&gt;"",BD308,BQ308))+60,
WORKDAY(
IF(AO308&lt;&gt;"",AO308,IF(BD308&lt;&gt;"",BD308,BQ308)),
BU308,
FESTIVOS_CO!A:A
)
)
))</f>
        <v>EN PROCESO NOTIFICACION / COMUNICACION</v>
      </c>
      <c r="BW308" s="36" t="s">
        <v>99</v>
      </c>
      <c r="BX308" s="53"/>
      <c r="BY308" s="45"/>
      <c r="BZ308" s="37"/>
      <c r="CA308" s="54" t="str">
        <f t="shared" si="62"/>
        <v>PENDIENTE HACER EJECUTORIA</v>
      </c>
      <c r="CB308" s="59" t="str">
        <f t="shared" si="65"/>
        <v/>
      </c>
      <c r="CC308" s="36"/>
      <c r="CD308" s="40"/>
      <c r="CE308" s="46"/>
      <c r="CF308" s="40"/>
      <c r="CG308" s="40"/>
      <c r="CH308" s="40"/>
      <c r="CI308" s="36"/>
      <c r="CJ308" s="47"/>
      <c r="CK308" s="40"/>
      <c r="CL308" s="40"/>
      <c r="CM308" s="40"/>
      <c r="CN308" s="40"/>
    </row>
    <row r="309" spans="1:92" ht="42.75" hidden="1">
      <c r="A309" s="49" t="str">
        <f t="shared" ca="1" si="55"/>
        <v>PENDIENTE ENTREGA NOTIFICACIÓN ELECTRÓNICA</v>
      </c>
      <c r="B309" s="58" t="s">
        <v>389</v>
      </c>
      <c r="C309" s="37">
        <v>46055</v>
      </c>
      <c r="D309" s="37"/>
      <c r="E309" s="49" t="str">
        <f t="shared" si="56"/>
        <v>PENDIENTE NOTIFICACIÓN</v>
      </c>
      <c r="F309" s="141" t="str">
        <f t="shared" si="57"/>
        <v>PENDIENTE NOTIFICACIÓN</v>
      </c>
      <c r="G309" s="49" t="str">
        <f t="shared" si="58"/>
        <v/>
      </c>
      <c r="H309" s="51" t="str">
        <f ca="1">IF(
L309="",
"",
IF(
NETWORKDAYS(L309,IF(M309&lt;&gt;"",M309,TODAY()),FESTIVOS_CO!A:A)&gt;2,
"VENCIDO",
IF(
NETWORKDAYS(L309,IF(M309&lt;&gt;"",M309,TODAY()),FESTIVOS_CO!A:A)=2,
"ALERTA",
"A TIEMPO"
)))</f>
        <v>VENCIDO</v>
      </c>
      <c r="I309" s="62" t="s">
        <v>1502</v>
      </c>
      <c r="J309" s="36" t="s">
        <v>1506</v>
      </c>
      <c r="K309" s="37">
        <v>46048</v>
      </c>
      <c r="L309" s="50">
        <v>46048</v>
      </c>
      <c r="M309" s="37">
        <v>46055</v>
      </c>
      <c r="N309" s="52"/>
      <c r="O309" s="52"/>
      <c r="P309" s="36"/>
      <c r="Q309" s="36" t="s">
        <v>99</v>
      </c>
      <c r="R309" s="40"/>
      <c r="S309" s="36"/>
      <c r="T309" s="40"/>
      <c r="U309" s="62" t="s">
        <v>100</v>
      </c>
      <c r="V309" s="81" t="s">
        <v>1507</v>
      </c>
      <c r="W309" s="63">
        <v>45957</v>
      </c>
      <c r="X309" s="37" t="s">
        <v>1049</v>
      </c>
      <c r="Y309" s="40">
        <v>900581703</v>
      </c>
      <c r="Z309" s="38" t="str">
        <f>IFERROR(VLOOKUP(Y309,DIRECTORIO!A:B,2,FALSE),"")</f>
        <v>NEOSTAR SEGURIDAD DE COLOMBIA LTDA</v>
      </c>
      <c r="AA309" s="40" t="s">
        <v>849</v>
      </c>
      <c r="AB309" s="40" t="s">
        <v>268</v>
      </c>
      <c r="AC309" s="163" t="s">
        <v>1202</v>
      </c>
      <c r="AD309" s="40" t="s">
        <v>106</v>
      </c>
      <c r="AE309" s="40" t="s">
        <v>1508</v>
      </c>
      <c r="AF309" s="40" t="s">
        <v>108</v>
      </c>
      <c r="AG309" s="41" t="s">
        <v>109</v>
      </c>
      <c r="AH309" s="42"/>
      <c r="AI309" s="54" t="str">
        <f t="shared" ca="1" si="59"/>
        <v>PENDIENTE ENTREGA NOTIFICACIÓN ELECTRÓNICA</v>
      </c>
      <c r="AJ309" s="37" t="s">
        <v>99</v>
      </c>
      <c r="AK309" s="37">
        <v>46055</v>
      </c>
      <c r="AL309" s="37"/>
      <c r="AM309" s="53">
        <f>IF(AK309="","",WORKDAY(AK309,5,FESTIVOS_CO!A:A))</f>
        <v>46062</v>
      </c>
      <c r="AN309" s="37"/>
      <c r="AO309" s="37"/>
      <c r="AP309" s="54" t="str">
        <f t="shared" ca="1" si="66"/>
        <v>NO APLICA</v>
      </c>
      <c r="AQ309" s="36"/>
      <c r="AR309" s="43"/>
      <c r="AS309" s="37"/>
      <c r="AT309" s="36"/>
      <c r="AU309" s="37"/>
      <c r="AV309" s="36"/>
      <c r="AW309" s="36"/>
      <c r="AX309" s="37"/>
      <c r="AY309" s="140" t="str">
        <f>IF(AU309="","",WORKDAY(AU309,5,FESTIVOS_CO!A:A))</f>
        <v/>
      </c>
      <c r="AZ309" s="54" t="str">
        <f t="shared" ca="1" si="63"/>
        <v>NO APLICA</v>
      </c>
      <c r="BA309" s="55" t="str">
        <f>IF(AX309="","",WORKDAY(AX309,5,FESTIVOS_CO!A:A))</f>
        <v/>
      </c>
      <c r="BB309" s="39"/>
      <c r="BC309" s="40"/>
      <c r="BD309" s="40"/>
      <c r="BE309" s="56" t="str">
        <f t="shared" ca="1" si="64"/>
        <v>NO APLICA</v>
      </c>
      <c r="BF309" s="37"/>
      <c r="BG309" s="45"/>
      <c r="BH309" s="37"/>
      <c r="BI309" s="36"/>
      <c r="BJ309" s="37"/>
      <c r="BK309" s="36"/>
      <c r="BL309" s="36"/>
      <c r="BM309" s="53" t="str">
        <f>IF(BJ309="","",WORKDAY(BJ309,5,FESTIVOS_CO!A:A))</f>
        <v/>
      </c>
      <c r="BN309" s="57" t="str">
        <f t="shared" ca="1" si="60"/>
        <v>PENDIENTE HACER AVISO</v>
      </c>
      <c r="BO309" s="54" t="str">
        <f t="shared" ca="1" si="61"/>
        <v>EN TRÁMITE NOTIF. POR AVISO</v>
      </c>
      <c r="BP309" s="37"/>
      <c r="BQ309" s="53" t="str">
        <f>IF(BP309="","",WORKDAY(BP309,5,FESTIVOS_CO!A:A))</f>
        <v/>
      </c>
      <c r="BR309" s="37"/>
      <c r="BS309" s="36" t="s">
        <v>99</v>
      </c>
      <c r="BT309" s="38" t="s">
        <v>228</v>
      </c>
      <c r="BU309" s="58">
        <f>VLOOKUP(BT309,Hoja2!$C:$D,2,0)</f>
        <v>10</v>
      </c>
      <c r="BV309" s="80" t="str">
        <f>IF(
AND(AO309="",BD309="",BQ309=""),
"EN PROCESO NOTIFICACION / COMUNICACION",
IF(
BT309="",
"NO APLICA",
IF(
BU309=60,
IF(AO309&lt;&gt;"",AO309,IF(BD309&lt;&gt;"",BD309,BQ309))+60,
WORKDAY(
IF(AO309&lt;&gt;"",AO309,IF(BD309&lt;&gt;"",BD309,BQ309)),
BU309,
FESTIVOS_CO!A:A
)
)
))</f>
        <v>EN PROCESO NOTIFICACION / COMUNICACION</v>
      </c>
      <c r="BW309" s="36" t="s">
        <v>99</v>
      </c>
      <c r="BX309" s="53"/>
      <c r="BY309" s="45"/>
      <c r="BZ309" s="37"/>
      <c r="CA309" s="54" t="str">
        <f t="shared" si="62"/>
        <v>PENDIENTE HACER EJECUTORIA</v>
      </c>
      <c r="CB309" s="59" t="str">
        <f t="shared" si="65"/>
        <v/>
      </c>
      <c r="CC309" s="36"/>
      <c r="CD309" s="40"/>
      <c r="CE309" s="46"/>
      <c r="CF309" s="40"/>
      <c r="CG309" s="40"/>
      <c r="CH309" s="40"/>
      <c r="CI309" s="36"/>
      <c r="CJ309" s="47"/>
      <c r="CK309" s="40"/>
      <c r="CL309" s="40"/>
      <c r="CM309" s="40"/>
      <c r="CN309" s="40"/>
    </row>
    <row r="310" spans="1:92" ht="42.75" hidden="1">
      <c r="A310" s="49" t="str">
        <f t="shared" ca="1" si="55"/>
        <v>PENDIENTE ENTREGA NOTIFICACIÓN ELECTRÓNICA</v>
      </c>
      <c r="B310" s="58" t="s">
        <v>389</v>
      </c>
      <c r="C310" s="37">
        <v>46055</v>
      </c>
      <c r="D310" s="37"/>
      <c r="E310" s="49" t="str">
        <f t="shared" si="56"/>
        <v>PENDIENTE NOTIFICACIÓN</v>
      </c>
      <c r="F310" s="141" t="str">
        <f t="shared" si="57"/>
        <v>PENDIENTE NOTIFICACIÓN</v>
      </c>
      <c r="G310" s="49" t="str">
        <f t="shared" si="58"/>
        <v/>
      </c>
      <c r="H310" s="51" t="str">
        <f ca="1">IF(
L310="",
"",
IF(
NETWORKDAYS(L310,IF(M310&lt;&gt;"",M310,TODAY()),FESTIVOS_CO!A:A)&gt;2,
"VENCIDO",
IF(
NETWORKDAYS(L310,IF(M310&lt;&gt;"",M310,TODAY()),FESTIVOS_CO!A:A)=2,
"ALERTA",
"A TIEMPO"
)))</f>
        <v>VENCIDO</v>
      </c>
      <c r="I310" s="62" t="s">
        <v>1502</v>
      </c>
      <c r="J310" s="36" t="s">
        <v>1509</v>
      </c>
      <c r="K310" s="37">
        <v>46048</v>
      </c>
      <c r="L310" s="50">
        <v>46048</v>
      </c>
      <c r="M310" s="37">
        <v>46055</v>
      </c>
      <c r="N310" s="52"/>
      <c r="O310" s="52"/>
      <c r="P310" s="36"/>
      <c r="Q310" s="36" t="s">
        <v>99</v>
      </c>
      <c r="R310" s="40"/>
      <c r="S310" s="36"/>
      <c r="T310" s="40"/>
      <c r="U310" s="62" t="s">
        <v>100</v>
      </c>
      <c r="V310" s="81" t="s">
        <v>1510</v>
      </c>
      <c r="W310" s="63">
        <v>45933</v>
      </c>
      <c r="X310" s="37" t="s">
        <v>1049</v>
      </c>
      <c r="Y310" s="40">
        <v>900581703</v>
      </c>
      <c r="Z310" s="38" t="str">
        <f>IFERROR(VLOOKUP(Y310,DIRECTORIO!A:B,2,FALSE),"")</f>
        <v>NEOSTAR SEGURIDAD DE COLOMBIA LTDA</v>
      </c>
      <c r="AA310" s="40" t="s">
        <v>849</v>
      </c>
      <c r="AB310" s="40" t="s">
        <v>268</v>
      </c>
      <c r="AC310" s="163" t="s">
        <v>1202</v>
      </c>
      <c r="AD310" s="40" t="s">
        <v>106</v>
      </c>
      <c r="AE310" s="40" t="s">
        <v>1511</v>
      </c>
      <c r="AF310" s="40" t="s">
        <v>108</v>
      </c>
      <c r="AG310" s="41" t="s">
        <v>109</v>
      </c>
      <c r="AH310" s="42"/>
      <c r="AI310" s="54" t="str">
        <f t="shared" ca="1" si="59"/>
        <v>PENDIENTE ENTREGA NOTIFICACIÓN ELECTRÓNICA</v>
      </c>
      <c r="AJ310" s="37" t="s">
        <v>99</v>
      </c>
      <c r="AK310" s="37">
        <v>46055</v>
      </c>
      <c r="AL310" s="37"/>
      <c r="AM310" s="53">
        <f>IF(AK310="","",WORKDAY(AK310,5,FESTIVOS_CO!A:A))</f>
        <v>46062</v>
      </c>
      <c r="AN310" s="37"/>
      <c r="AO310" s="37"/>
      <c r="AP310" s="54" t="str">
        <f t="shared" ca="1" si="66"/>
        <v>NO APLICA</v>
      </c>
      <c r="AQ310" s="36"/>
      <c r="AR310" s="43"/>
      <c r="AS310" s="37"/>
      <c r="AT310" s="36"/>
      <c r="AU310" s="37"/>
      <c r="AV310" s="36"/>
      <c r="AW310" s="36"/>
      <c r="AX310" s="37"/>
      <c r="AY310" s="140" t="str">
        <f>IF(AU310="","",WORKDAY(AU310,5,FESTIVOS_CO!A:A))</f>
        <v/>
      </c>
      <c r="AZ310" s="54" t="str">
        <f t="shared" ca="1" si="63"/>
        <v>NO APLICA</v>
      </c>
      <c r="BA310" s="55" t="str">
        <f>IF(AX310="","",WORKDAY(AX310,5,FESTIVOS_CO!A:A))</f>
        <v/>
      </c>
      <c r="BB310" s="39"/>
      <c r="BC310" s="40"/>
      <c r="BD310" s="40"/>
      <c r="BE310" s="56" t="str">
        <f t="shared" ca="1" si="64"/>
        <v>NO APLICA</v>
      </c>
      <c r="BF310" s="37"/>
      <c r="BG310" s="45"/>
      <c r="BH310" s="37"/>
      <c r="BI310" s="36"/>
      <c r="BJ310" s="37"/>
      <c r="BK310" s="36"/>
      <c r="BL310" s="36"/>
      <c r="BM310" s="53" t="str">
        <f>IF(BJ310="","",WORKDAY(BJ310,5,FESTIVOS_CO!A:A))</f>
        <v/>
      </c>
      <c r="BN310" s="57" t="str">
        <f t="shared" ca="1" si="60"/>
        <v>PENDIENTE HACER AVISO</v>
      </c>
      <c r="BO310" s="54" t="str">
        <f t="shared" ca="1" si="61"/>
        <v>EN TRÁMITE NOTIF. POR AVISO</v>
      </c>
      <c r="BP310" s="37"/>
      <c r="BQ310" s="53" t="str">
        <f>IF(BP310="","",WORKDAY(BP310,5,FESTIVOS_CO!A:A))</f>
        <v/>
      </c>
      <c r="BR310" s="37"/>
      <c r="BS310" s="36" t="s">
        <v>99</v>
      </c>
      <c r="BT310" s="38" t="s">
        <v>228</v>
      </c>
      <c r="BU310" s="58">
        <f>VLOOKUP(BT310,Hoja2!$C:$D,2,0)</f>
        <v>10</v>
      </c>
      <c r="BV310" s="80" t="str">
        <f>IF(
AND(AO310="",BD310="",BQ310=""),
"EN PROCESO NOTIFICACION / COMUNICACION",
IF(
BT310="",
"NO APLICA",
IF(
BU310=60,
IF(AO310&lt;&gt;"",AO310,IF(BD310&lt;&gt;"",BD310,BQ310))+60,
WORKDAY(
IF(AO310&lt;&gt;"",AO310,IF(BD310&lt;&gt;"",BD310,BQ310)),
BU310,
FESTIVOS_CO!A:A
)
)
))</f>
        <v>EN PROCESO NOTIFICACION / COMUNICACION</v>
      </c>
      <c r="BW310" s="36" t="s">
        <v>99</v>
      </c>
      <c r="BX310" s="53"/>
      <c r="BY310" s="45"/>
      <c r="BZ310" s="37"/>
      <c r="CA310" s="54" t="str">
        <f t="shared" si="62"/>
        <v>PENDIENTE HACER EJECUTORIA</v>
      </c>
      <c r="CB310" s="59" t="str">
        <f t="shared" si="65"/>
        <v/>
      </c>
      <c r="CC310" s="36"/>
      <c r="CD310" s="40"/>
      <c r="CE310" s="46"/>
      <c r="CF310" s="40"/>
      <c r="CG310" s="40"/>
      <c r="CH310" s="40"/>
      <c r="CI310" s="36"/>
      <c r="CJ310" s="47"/>
      <c r="CK310" s="40"/>
      <c r="CL310" s="40"/>
      <c r="CM310" s="40"/>
      <c r="CN310" s="40"/>
    </row>
    <row r="311" spans="1:92" ht="42.75" hidden="1">
      <c r="A311" s="49" t="str">
        <f t="shared" ca="1" si="55"/>
        <v>PENDIENTE ENTREGA NOTIFICACIÓN ELECTRÓNICA</v>
      </c>
      <c r="B311" s="58" t="s">
        <v>389</v>
      </c>
      <c r="C311" s="37">
        <v>46055</v>
      </c>
      <c r="D311" s="37"/>
      <c r="E311" s="49" t="str">
        <f t="shared" si="56"/>
        <v>PENDIENTE NOTIFICACIÓN</v>
      </c>
      <c r="F311" s="141" t="str">
        <f t="shared" si="57"/>
        <v>PENDIENTE NOTIFICACIÓN</v>
      </c>
      <c r="G311" s="49" t="str">
        <f t="shared" si="58"/>
        <v/>
      </c>
      <c r="H311" s="51" t="str">
        <f ca="1">IF(
L311="",
"",
IF(
NETWORKDAYS(L311,IF(M311&lt;&gt;"",M311,TODAY()),FESTIVOS_CO!A:A)&gt;2,
"VENCIDO",
IF(
NETWORKDAYS(L311,IF(M311&lt;&gt;"",M311,TODAY()),FESTIVOS_CO!A:A)=2,
"ALERTA",
"A TIEMPO"
)))</f>
        <v>VENCIDO</v>
      </c>
      <c r="I311" s="62" t="s">
        <v>1502</v>
      </c>
      <c r="J311" s="36" t="s">
        <v>1512</v>
      </c>
      <c r="K311" s="37">
        <v>46048</v>
      </c>
      <c r="L311" s="50">
        <v>46048</v>
      </c>
      <c r="M311" s="37">
        <v>46055</v>
      </c>
      <c r="N311" s="52"/>
      <c r="O311" s="52"/>
      <c r="P311" s="36"/>
      <c r="Q311" s="36" t="s">
        <v>99</v>
      </c>
      <c r="R311" s="40"/>
      <c r="S311" s="36"/>
      <c r="T311" s="40"/>
      <c r="U311" s="62" t="s">
        <v>100</v>
      </c>
      <c r="V311" s="81" t="s">
        <v>1513</v>
      </c>
      <c r="W311" s="63">
        <v>45933</v>
      </c>
      <c r="X311" s="37" t="s">
        <v>1049</v>
      </c>
      <c r="Y311" s="40">
        <v>900581703</v>
      </c>
      <c r="Z311" s="38" t="str">
        <f>IFERROR(VLOOKUP(Y311,DIRECTORIO!A:B,2,FALSE),"")</f>
        <v>NEOSTAR SEGURIDAD DE COLOMBIA LTDA</v>
      </c>
      <c r="AA311" s="40" t="s">
        <v>849</v>
      </c>
      <c r="AB311" s="40" t="s">
        <v>268</v>
      </c>
      <c r="AC311" s="163" t="s">
        <v>1202</v>
      </c>
      <c r="AD311" s="40" t="s">
        <v>106</v>
      </c>
      <c r="AE311" s="40" t="s">
        <v>1514</v>
      </c>
      <c r="AF311" s="40" t="s">
        <v>108</v>
      </c>
      <c r="AG311" s="41" t="s">
        <v>109</v>
      </c>
      <c r="AH311" s="42"/>
      <c r="AI311" s="54" t="str">
        <f t="shared" ca="1" si="59"/>
        <v>PENDIENTE ENTREGA NOTIFICACIÓN ELECTRÓNICA</v>
      </c>
      <c r="AJ311" s="37" t="s">
        <v>99</v>
      </c>
      <c r="AK311" s="37">
        <v>46055</v>
      </c>
      <c r="AL311" s="37"/>
      <c r="AM311" s="53">
        <f>IF(AK311="","",WORKDAY(AK311,5,FESTIVOS_CO!A:A))</f>
        <v>46062</v>
      </c>
      <c r="AN311" s="37"/>
      <c r="AO311" s="37"/>
      <c r="AP311" s="54" t="str">
        <f t="shared" ca="1" si="66"/>
        <v>NO APLICA</v>
      </c>
      <c r="AQ311" s="36"/>
      <c r="AR311" s="43"/>
      <c r="AS311" s="37"/>
      <c r="AT311" s="36"/>
      <c r="AU311" s="37"/>
      <c r="AV311" s="36"/>
      <c r="AW311" s="36"/>
      <c r="AX311" s="37"/>
      <c r="AY311" s="140" t="str">
        <f>IF(AU311="","",WORKDAY(AU311,5,FESTIVOS_CO!A:A))</f>
        <v/>
      </c>
      <c r="AZ311" s="54" t="str">
        <f t="shared" ca="1" si="63"/>
        <v>NO APLICA</v>
      </c>
      <c r="BA311" s="55" t="str">
        <f>IF(AX311="","",WORKDAY(AX311,5,FESTIVOS_CO!A:A))</f>
        <v/>
      </c>
      <c r="BB311" s="39"/>
      <c r="BC311" s="40"/>
      <c r="BD311" s="40"/>
      <c r="BE311" s="56" t="str">
        <f t="shared" ca="1" si="64"/>
        <v>NO APLICA</v>
      </c>
      <c r="BF311" s="37"/>
      <c r="BG311" s="45"/>
      <c r="BH311" s="37"/>
      <c r="BI311" s="36"/>
      <c r="BJ311" s="37"/>
      <c r="BK311" s="36"/>
      <c r="BL311" s="36"/>
      <c r="BM311" s="53" t="str">
        <f>IF(BJ311="","",WORKDAY(BJ311,5,FESTIVOS_CO!A:A))</f>
        <v/>
      </c>
      <c r="BN311" s="57" t="str">
        <f t="shared" ca="1" si="60"/>
        <v>PENDIENTE HACER AVISO</v>
      </c>
      <c r="BO311" s="54" t="str">
        <f t="shared" ca="1" si="61"/>
        <v>EN TRÁMITE NOTIF. POR AVISO</v>
      </c>
      <c r="BP311" s="37"/>
      <c r="BQ311" s="53" t="str">
        <f>IF(BP311="","",WORKDAY(BP311,5,FESTIVOS_CO!A:A))</f>
        <v/>
      </c>
      <c r="BR311" s="37"/>
      <c r="BS311" s="36" t="s">
        <v>99</v>
      </c>
      <c r="BT311" s="38" t="s">
        <v>228</v>
      </c>
      <c r="BU311" s="58">
        <f>VLOOKUP(BT311,Hoja2!$C:$D,2,0)</f>
        <v>10</v>
      </c>
      <c r="BV311" s="80" t="str">
        <f>IF(
AND(AO311="",BD311="",BQ311=""),
"EN PROCESO NOTIFICACION / COMUNICACION",
IF(
BT311="",
"NO APLICA",
IF(
BU311=60,
IF(AO311&lt;&gt;"",AO311,IF(BD311&lt;&gt;"",BD311,BQ311))+60,
WORKDAY(
IF(AO311&lt;&gt;"",AO311,IF(BD311&lt;&gt;"",BD311,BQ311)),
BU311,
FESTIVOS_CO!A:A
)
)
))</f>
        <v>EN PROCESO NOTIFICACION / COMUNICACION</v>
      </c>
      <c r="BW311" s="36" t="s">
        <v>99</v>
      </c>
      <c r="BX311" s="53"/>
      <c r="BY311" s="45"/>
      <c r="BZ311" s="37"/>
      <c r="CA311" s="54" t="str">
        <f t="shared" si="62"/>
        <v>PENDIENTE HACER EJECUTORIA</v>
      </c>
      <c r="CB311" s="59" t="str">
        <f t="shared" si="65"/>
        <v/>
      </c>
      <c r="CC311" s="36"/>
      <c r="CD311" s="40"/>
      <c r="CE311" s="46"/>
      <c r="CF311" s="40"/>
      <c r="CG311" s="40"/>
      <c r="CH311" s="40"/>
      <c r="CI311" s="36"/>
      <c r="CJ311" s="47"/>
      <c r="CK311" s="40"/>
      <c r="CL311" s="40"/>
      <c r="CM311" s="40"/>
      <c r="CN311" s="40"/>
    </row>
    <row r="312" spans="1:92" ht="42.75" hidden="1">
      <c r="A312" s="49" t="str">
        <f t="shared" ca="1" si="55"/>
        <v>PENDIENTE ENTREGA NOTIFICACIÓN ELECTRÓNICA</v>
      </c>
      <c r="B312" s="58" t="s">
        <v>389</v>
      </c>
      <c r="C312" s="37">
        <v>46055</v>
      </c>
      <c r="D312" s="37"/>
      <c r="E312" s="49" t="str">
        <f t="shared" si="56"/>
        <v>PENDIENTE NOTIFICACIÓN</v>
      </c>
      <c r="F312" s="141" t="str">
        <f t="shared" si="57"/>
        <v>PENDIENTE NOTIFICACIÓN</v>
      </c>
      <c r="G312" s="49" t="str">
        <f t="shared" si="58"/>
        <v/>
      </c>
      <c r="H312" s="51" t="str">
        <f ca="1">IF(
L312="",
"",
IF(
NETWORKDAYS(L312,IF(M312&lt;&gt;"",M312,TODAY()),FESTIVOS_CO!A:A)&gt;2,
"VENCIDO",
IF(
NETWORKDAYS(L312,IF(M312&lt;&gt;"",M312,TODAY()),FESTIVOS_CO!A:A)=2,
"ALERTA",
"A TIEMPO"
)))</f>
        <v>VENCIDO</v>
      </c>
      <c r="I312" s="62" t="s">
        <v>1502</v>
      </c>
      <c r="J312" s="36" t="s">
        <v>1515</v>
      </c>
      <c r="K312" s="37">
        <v>46048</v>
      </c>
      <c r="L312" s="50">
        <v>46048</v>
      </c>
      <c r="M312" s="37">
        <v>46055</v>
      </c>
      <c r="N312" s="52"/>
      <c r="O312" s="52"/>
      <c r="P312" s="36"/>
      <c r="Q312" s="36" t="s">
        <v>99</v>
      </c>
      <c r="R312" s="40"/>
      <c r="S312" s="36"/>
      <c r="T312" s="40"/>
      <c r="U312" s="62" t="s">
        <v>100</v>
      </c>
      <c r="V312" s="81" t="s">
        <v>1516</v>
      </c>
      <c r="W312" s="63">
        <v>45842</v>
      </c>
      <c r="X312" s="37" t="s">
        <v>1049</v>
      </c>
      <c r="Y312" s="40">
        <v>900581703</v>
      </c>
      <c r="Z312" s="38" t="str">
        <f>IFERROR(VLOOKUP(Y312,DIRECTORIO!A:B,2,FALSE),"")</f>
        <v>NEOSTAR SEGURIDAD DE COLOMBIA LTDA</v>
      </c>
      <c r="AA312" s="40" t="s">
        <v>849</v>
      </c>
      <c r="AB312" s="40" t="s">
        <v>268</v>
      </c>
      <c r="AC312" s="163" t="s">
        <v>1202</v>
      </c>
      <c r="AD312" s="40" t="s">
        <v>106</v>
      </c>
      <c r="AE312" s="40" t="s">
        <v>1517</v>
      </c>
      <c r="AF312" s="40" t="s">
        <v>108</v>
      </c>
      <c r="AG312" s="41" t="s">
        <v>109</v>
      </c>
      <c r="AH312" s="42"/>
      <c r="AI312" s="54" t="str">
        <f t="shared" ca="1" si="59"/>
        <v>PENDIENTE ENTREGA NOTIFICACIÓN ELECTRÓNICA</v>
      </c>
      <c r="AJ312" s="37" t="s">
        <v>99</v>
      </c>
      <c r="AK312" s="37">
        <v>46055</v>
      </c>
      <c r="AL312" s="37"/>
      <c r="AM312" s="53">
        <f>IF(AK312="","",WORKDAY(AK312,5,FESTIVOS_CO!A:A))</f>
        <v>46062</v>
      </c>
      <c r="AN312" s="37"/>
      <c r="AO312" s="37"/>
      <c r="AP312" s="54" t="str">
        <f t="shared" ca="1" si="66"/>
        <v>NO APLICA</v>
      </c>
      <c r="AQ312" s="36"/>
      <c r="AR312" s="43"/>
      <c r="AS312" s="37"/>
      <c r="AT312" s="36"/>
      <c r="AU312" s="37"/>
      <c r="AV312" s="36"/>
      <c r="AW312" s="36"/>
      <c r="AX312" s="37"/>
      <c r="AY312" s="140" t="str">
        <f>IF(AU312="","",WORKDAY(AU312,5,FESTIVOS_CO!A:A))</f>
        <v/>
      </c>
      <c r="AZ312" s="54" t="str">
        <f t="shared" ca="1" si="63"/>
        <v>NO APLICA</v>
      </c>
      <c r="BA312" s="55" t="str">
        <f>IF(AX312="","",WORKDAY(AX312,5,FESTIVOS_CO!A:A))</f>
        <v/>
      </c>
      <c r="BB312" s="39"/>
      <c r="BC312" s="40"/>
      <c r="BD312" s="40"/>
      <c r="BE312" s="56" t="str">
        <f t="shared" ca="1" si="64"/>
        <v>NO APLICA</v>
      </c>
      <c r="BF312" s="37"/>
      <c r="BG312" s="45"/>
      <c r="BH312" s="37"/>
      <c r="BI312" s="36"/>
      <c r="BJ312" s="37"/>
      <c r="BK312" s="36"/>
      <c r="BL312" s="36"/>
      <c r="BM312" s="53" t="str">
        <f>IF(BJ312="","",WORKDAY(BJ312,5,FESTIVOS_CO!A:A))</f>
        <v/>
      </c>
      <c r="BN312" s="57" t="str">
        <f t="shared" ca="1" si="60"/>
        <v>PENDIENTE HACER AVISO</v>
      </c>
      <c r="BO312" s="54" t="str">
        <f t="shared" ca="1" si="61"/>
        <v>EN TRÁMITE NOTIF. POR AVISO</v>
      </c>
      <c r="BP312" s="37"/>
      <c r="BQ312" s="53" t="str">
        <f>IF(BP312="","",WORKDAY(BP312,5,FESTIVOS_CO!A:A))</f>
        <v/>
      </c>
      <c r="BR312" s="37"/>
      <c r="BS312" s="36" t="s">
        <v>99</v>
      </c>
      <c r="BT312" s="38" t="s">
        <v>228</v>
      </c>
      <c r="BU312" s="58">
        <f>VLOOKUP(BT312,Hoja2!$C:$D,2,0)</f>
        <v>10</v>
      </c>
      <c r="BV312" s="80" t="str">
        <f>IF(
AND(AO312="",BD312="",BQ312=""),
"EN PROCESO NOTIFICACION / COMUNICACION",
IF(
BT312="",
"NO APLICA",
IF(
BU312=60,
IF(AO312&lt;&gt;"",AO312,IF(BD312&lt;&gt;"",BD312,BQ312))+60,
WORKDAY(
IF(AO312&lt;&gt;"",AO312,IF(BD312&lt;&gt;"",BD312,BQ312)),
BU312,
FESTIVOS_CO!A:A
)
)
))</f>
        <v>EN PROCESO NOTIFICACION / COMUNICACION</v>
      </c>
      <c r="BW312" s="36" t="s">
        <v>99</v>
      </c>
      <c r="BX312" s="53"/>
      <c r="BY312" s="45"/>
      <c r="BZ312" s="37"/>
      <c r="CA312" s="54" t="str">
        <f t="shared" si="62"/>
        <v>PENDIENTE HACER EJECUTORIA</v>
      </c>
      <c r="CB312" s="59" t="str">
        <f t="shared" si="65"/>
        <v/>
      </c>
      <c r="CC312" s="36"/>
      <c r="CD312" s="40"/>
      <c r="CE312" s="46"/>
      <c r="CF312" s="40"/>
      <c r="CG312" s="40"/>
      <c r="CH312" s="40"/>
      <c r="CI312" s="36"/>
      <c r="CJ312" s="47"/>
      <c r="CK312" s="40"/>
      <c r="CL312" s="40"/>
      <c r="CM312" s="40"/>
      <c r="CN312" s="40"/>
    </row>
    <row r="313" spans="1:92" ht="42.75" hidden="1">
      <c r="A313" s="49" t="str">
        <f t="shared" ca="1" si="55"/>
        <v>PENDIENTE ENTREGA NOTIFICACIÓN ELECTRÓNICA</v>
      </c>
      <c r="B313" s="58" t="s">
        <v>389</v>
      </c>
      <c r="C313" s="37">
        <v>46055</v>
      </c>
      <c r="D313" s="37"/>
      <c r="E313" s="49" t="str">
        <f t="shared" si="56"/>
        <v>PENDIENTE NOTIFICACIÓN</v>
      </c>
      <c r="F313" s="141" t="str">
        <f t="shared" si="57"/>
        <v>PENDIENTE NOTIFICACIÓN</v>
      </c>
      <c r="G313" s="49" t="str">
        <f t="shared" si="58"/>
        <v/>
      </c>
      <c r="H313" s="51" t="str">
        <f ca="1">IF(
L313="",
"",
IF(
NETWORKDAYS(L313,IF(M313&lt;&gt;"",M313,TODAY()),FESTIVOS_CO!A:A)&gt;2,
"VENCIDO",
IF(
NETWORKDAYS(L313,IF(M313&lt;&gt;"",M313,TODAY()),FESTIVOS_CO!A:A)=2,
"ALERTA",
"A TIEMPO"
)))</f>
        <v>VENCIDO</v>
      </c>
      <c r="I313" s="62" t="s">
        <v>1502</v>
      </c>
      <c r="J313" s="36" t="s">
        <v>1518</v>
      </c>
      <c r="K313" s="37">
        <v>46048</v>
      </c>
      <c r="L313" s="50">
        <v>46048</v>
      </c>
      <c r="M313" s="37">
        <v>46055</v>
      </c>
      <c r="N313" s="52"/>
      <c r="O313" s="52"/>
      <c r="P313" s="36"/>
      <c r="Q313" s="36" t="s">
        <v>99</v>
      </c>
      <c r="R313" s="40"/>
      <c r="S313" s="36"/>
      <c r="T313" s="40"/>
      <c r="U313" s="62" t="s">
        <v>100</v>
      </c>
      <c r="V313" s="81" t="s">
        <v>1519</v>
      </c>
      <c r="W313" s="63">
        <v>45932</v>
      </c>
      <c r="X313" s="37" t="s">
        <v>1049</v>
      </c>
      <c r="Y313" s="40">
        <v>900581703</v>
      </c>
      <c r="Z313" s="38" t="str">
        <f>IFERROR(VLOOKUP(Y313,DIRECTORIO!A:B,2,FALSE),"")</f>
        <v>NEOSTAR SEGURIDAD DE COLOMBIA LTDA</v>
      </c>
      <c r="AA313" s="40" t="s">
        <v>849</v>
      </c>
      <c r="AB313" s="40" t="s">
        <v>268</v>
      </c>
      <c r="AC313" s="163" t="s">
        <v>1202</v>
      </c>
      <c r="AD313" s="40" t="s">
        <v>106</v>
      </c>
      <c r="AE313" s="40" t="s">
        <v>1520</v>
      </c>
      <c r="AF313" s="40" t="s">
        <v>108</v>
      </c>
      <c r="AG313" s="41" t="s">
        <v>109</v>
      </c>
      <c r="AH313" s="42"/>
      <c r="AI313" s="54" t="str">
        <f t="shared" ca="1" si="59"/>
        <v>PENDIENTE ENTREGA NOTIFICACIÓN ELECTRÓNICA</v>
      </c>
      <c r="AJ313" s="37" t="s">
        <v>99</v>
      </c>
      <c r="AK313" s="37">
        <v>46055</v>
      </c>
      <c r="AL313" s="37"/>
      <c r="AM313" s="53">
        <f>IF(AK313="","",WORKDAY(AK313,5,FESTIVOS_CO!A:A))</f>
        <v>46062</v>
      </c>
      <c r="AN313" s="37"/>
      <c r="AO313" s="37"/>
      <c r="AP313" s="54" t="str">
        <f t="shared" ca="1" si="66"/>
        <v>NO APLICA</v>
      </c>
      <c r="AQ313" s="36"/>
      <c r="AR313" s="43"/>
      <c r="AS313" s="37"/>
      <c r="AT313" s="36"/>
      <c r="AU313" s="37"/>
      <c r="AV313" s="36"/>
      <c r="AW313" s="36"/>
      <c r="AX313" s="37"/>
      <c r="AY313" s="140" t="str">
        <f>IF(AU313="","",WORKDAY(AU313,5,FESTIVOS_CO!A:A))</f>
        <v/>
      </c>
      <c r="AZ313" s="54" t="str">
        <f t="shared" ca="1" si="63"/>
        <v>NO APLICA</v>
      </c>
      <c r="BA313" s="55" t="str">
        <f>IF(AX313="","",WORKDAY(AX313,5,FESTIVOS_CO!A:A))</f>
        <v/>
      </c>
      <c r="BB313" s="39"/>
      <c r="BC313" s="40"/>
      <c r="BD313" s="40"/>
      <c r="BE313" s="56" t="str">
        <f t="shared" ca="1" si="64"/>
        <v>NO APLICA</v>
      </c>
      <c r="BF313" s="37"/>
      <c r="BG313" s="45"/>
      <c r="BH313" s="37"/>
      <c r="BI313" s="36"/>
      <c r="BJ313" s="37"/>
      <c r="BK313" s="36"/>
      <c r="BL313" s="36"/>
      <c r="BM313" s="53" t="str">
        <f>IF(BJ313="","",WORKDAY(BJ313,5,FESTIVOS_CO!A:A))</f>
        <v/>
      </c>
      <c r="BN313" s="57" t="str">
        <f t="shared" ca="1" si="60"/>
        <v>PENDIENTE HACER AVISO</v>
      </c>
      <c r="BO313" s="54" t="str">
        <f t="shared" ca="1" si="61"/>
        <v>EN TRÁMITE NOTIF. POR AVISO</v>
      </c>
      <c r="BP313" s="37"/>
      <c r="BQ313" s="53" t="str">
        <f>IF(BP313="","",WORKDAY(BP313,5,FESTIVOS_CO!A:A))</f>
        <v/>
      </c>
      <c r="BR313" s="37"/>
      <c r="BS313" s="36" t="s">
        <v>99</v>
      </c>
      <c r="BT313" s="38" t="s">
        <v>228</v>
      </c>
      <c r="BU313" s="58">
        <f>VLOOKUP(BT313,Hoja2!$C:$D,2,0)</f>
        <v>10</v>
      </c>
      <c r="BV313" s="80" t="str">
        <f>IF(
AND(AO313="",BD313="",BQ313=""),
"EN PROCESO NOTIFICACION / COMUNICACION",
IF(
BT313="",
"NO APLICA",
IF(
BU313=60,
IF(AO313&lt;&gt;"",AO313,IF(BD313&lt;&gt;"",BD313,BQ313))+60,
WORKDAY(
IF(AO313&lt;&gt;"",AO313,IF(BD313&lt;&gt;"",BD313,BQ313)),
BU313,
FESTIVOS_CO!A:A
)
)
))</f>
        <v>EN PROCESO NOTIFICACION / COMUNICACION</v>
      </c>
      <c r="BW313" s="36" t="s">
        <v>99</v>
      </c>
      <c r="BX313" s="53"/>
      <c r="BY313" s="45"/>
      <c r="BZ313" s="37"/>
      <c r="CA313" s="54" t="str">
        <f t="shared" si="62"/>
        <v>PENDIENTE HACER EJECUTORIA</v>
      </c>
      <c r="CB313" s="59" t="str">
        <f t="shared" si="65"/>
        <v/>
      </c>
      <c r="CC313" s="36"/>
      <c r="CD313" s="40"/>
      <c r="CE313" s="46"/>
      <c r="CF313" s="40"/>
      <c r="CG313" s="40"/>
      <c r="CH313" s="40"/>
      <c r="CI313" s="36"/>
      <c r="CJ313" s="47"/>
      <c r="CK313" s="40"/>
      <c r="CL313" s="40"/>
      <c r="CM313" s="40"/>
      <c r="CN313" s="40"/>
    </row>
    <row r="314" spans="1:92" ht="42.75" hidden="1">
      <c r="A314" s="49" t="str">
        <f t="shared" ca="1" si="55"/>
        <v>PENDIENTE ENTREGA NOTIFICACIÓN ELECTRÓNICA</v>
      </c>
      <c r="B314" s="58" t="s">
        <v>389</v>
      </c>
      <c r="C314" s="37">
        <v>46055</v>
      </c>
      <c r="D314" s="37"/>
      <c r="E314" s="49" t="str">
        <f t="shared" si="56"/>
        <v>PENDIENTE NOTIFICACIÓN</v>
      </c>
      <c r="F314" s="141" t="str">
        <f t="shared" si="57"/>
        <v>PENDIENTE NOTIFICACIÓN</v>
      </c>
      <c r="G314" s="49" t="str">
        <f t="shared" si="58"/>
        <v/>
      </c>
      <c r="H314" s="51" t="str">
        <f ca="1">IF(
L314="",
"",
IF(
NETWORKDAYS(L314,IF(M314&lt;&gt;"",M314,TODAY()),FESTIVOS_CO!A:A)&gt;2,
"VENCIDO",
IF(
NETWORKDAYS(L314,IF(M314&lt;&gt;"",M314,TODAY()),FESTIVOS_CO!A:A)=2,
"ALERTA",
"A TIEMPO"
)))</f>
        <v>VENCIDO</v>
      </c>
      <c r="I314" s="62" t="s">
        <v>1502</v>
      </c>
      <c r="J314" s="36" t="s">
        <v>1521</v>
      </c>
      <c r="K314" s="37">
        <v>46048</v>
      </c>
      <c r="L314" s="50">
        <v>46048</v>
      </c>
      <c r="M314" s="37">
        <v>46055</v>
      </c>
      <c r="N314" s="52"/>
      <c r="O314" s="52"/>
      <c r="P314" s="36"/>
      <c r="Q314" s="36" t="s">
        <v>99</v>
      </c>
      <c r="R314" s="40"/>
      <c r="S314" s="36"/>
      <c r="T314" s="40"/>
      <c r="U314" s="62" t="s">
        <v>100</v>
      </c>
      <c r="V314" s="81" t="s">
        <v>1522</v>
      </c>
      <c r="W314" s="63">
        <v>45847</v>
      </c>
      <c r="X314" s="37" t="s">
        <v>1049</v>
      </c>
      <c r="Y314" s="40">
        <v>900581703</v>
      </c>
      <c r="Z314" s="38" t="str">
        <f>IFERROR(VLOOKUP(Y314,DIRECTORIO!A:B,2,FALSE),"")</f>
        <v>NEOSTAR SEGURIDAD DE COLOMBIA LTDA</v>
      </c>
      <c r="AA314" s="40" t="s">
        <v>849</v>
      </c>
      <c r="AB314" s="40" t="s">
        <v>268</v>
      </c>
      <c r="AC314" s="163" t="s">
        <v>1202</v>
      </c>
      <c r="AD314" s="40" t="s">
        <v>106</v>
      </c>
      <c r="AE314" s="40" t="s">
        <v>1523</v>
      </c>
      <c r="AF314" s="40" t="s">
        <v>108</v>
      </c>
      <c r="AG314" s="41" t="s">
        <v>109</v>
      </c>
      <c r="AH314" s="42"/>
      <c r="AI314" s="54" t="str">
        <f t="shared" ca="1" si="59"/>
        <v>PENDIENTE ENTREGA NOTIFICACIÓN ELECTRÓNICA</v>
      </c>
      <c r="AJ314" s="37" t="s">
        <v>99</v>
      </c>
      <c r="AK314" s="37">
        <v>46055</v>
      </c>
      <c r="AL314" s="37"/>
      <c r="AM314" s="53">
        <f>IF(AK314="","",WORKDAY(AK314,5,FESTIVOS_CO!A:A))</f>
        <v>46062</v>
      </c>
      <c r="AN314" s="37"/>
      <c r="AO314" s="37"/>
      <c r="AP314" s="54" t="str">
        <f t="shared" ca="1" si="66"/>
        <v>NO APLICA</v>
      </c>
      <c r="AQ314" s="36"/>
      <c r="AR314" s="43"/>
      <c r="AS314" s="37"/>
      <c r="AT314" s="36"/>
      <c r="AU314" s="37"/>
      <c r="AV314" s="36"/>
      <c r="AW314" s="36"/>
      <c r="AX314" s="37"/>
      <c r="AY314" s="140" t="str">
        <f>IF(AU314="","",WORKDAY(AU314,5,FESTIVOS_CO!A:A))</f>
        <v/>
      </c>
      <c r="AZ314" s="54" t="str">
        <f t="shared" ca="1" si="63"/>
        <v>NO APLICA</v>
      </c>
      <c r="BA314" s="55" t="str">
        <f>IF(AX314="","",WORKDAY(AX314,5,FESTIVOS_CO!A:A))</f>
        <v/>
      </c>
      <c r="BB314" s="39"/>
      <c r="BC314" s="40"/>
      <c r="BD314" s="40"/>
      <c r="BE314" s="56" t="str">
        <f t="shared" ca="1" si="64"/>
        <v>NO APLICA</v>
      </c>
      <c r="BF314" s="37"/>
      <c r="BG314" s="45"/>
      <c r="BH314" s="37"/>
      <c r="BI314" s="36"/>
      <c r="BJ314" s="37"/>
      <c r="BK314" s="36"/>
      <c r="BL314" s="36"/>
      <c r="BM314" s="53" t="str">
        <f>IF(BJ314="","",WORKDAY(BJ314,5,FESTIVOS_CO!A:A))</f>
        <v/>
      </c>
      <c r="BN314" s="57" t="str">
        <f t="shared" ca="1" si="60"/>
        <v>PENDIENTE HACER AVISO</v>
      </c>
      <c r="BO314" s="54" t="str">
        <f t="shared" ca="1" si="61"/>
        <v>EN TRÁMITE NOTIF. POR AVISO</v>
      </c>
      <c r="BP314" s="37"/>
      <c r="BQ314" s="53" t="str">
        <f>IF(BP314="","",WORKDAY(BP314,5,FESTIVOS_CO!A:A))</f>
        <v/>
      </c>
      <c r="BR314" s="37"/>
      <c r="BS314" s="36" t="s">
        <v>99</v>
      </c>
      <c r="BT314" s="38" t="s">
        <v>228</v>
      </c>
      <c r="BU314" s="58">
        <f>VLOOKUP(BT314,Hoja2!$C:$D,2,0)</f>
        <v>10</v>
      </c>
      <c r="BV314" s="80" t="str">
        <f>IF(
AND(AO314="",BD314="",BQ314=""),
"EN PROCESO NOTIFICACION / COMUNICACION",
IF(
BT314="",
"NO APLICA",
IF(
BU314=60,
IF(AO314&lt;&gt;"",AO314,IF(BD314&lt;&gt;"",BD314,BQ314))+60,
WORKDAY(
IF(AO314&lt;&gt;"",AO314,IF(BD314&lt;&gt;"",BD314,BQ314)),
BU314,
FESTIVOS_CO!A:A
)
)
))</f>
        <v>EN PROCESO NOTIFICACION / COMUNICACION</v>
      </c>
      <c r="BW314" s="36" t="s">
        <v>99</v>
      </c>
      <c r="BX314" s="53"/>
      <c r="BY314" s="45"/>
      <c r="BZ314" s="37"/>
      <c r="CA314" s="54" t="str">
        <f t="shared" si="62"/>
        <v>PENDIENTE HACER EJECUTORIA</v>
      </c>
      <c r="CB314" s="59" t="str">
        <f t="shared" si="65"/>
        <v/>
      </c>
      <c r="CC314" s="36"/>
      <c r="CD314" s="40"/>
      <c r="CE314" s="46"/>
      <c r="CF314" s="40"/>
      <c r="CG314" s="40"/>
      <c r="CH314" s="40"/>
      <c r="CI314" s="36"/>
      <c r="CJ314" s="47"/>
      <c r="CK314" s="40"/>
      <c r="CL314" s="40"/>
      <c r="CM314" s="40"/>
      <c r="CN314" s="40"/>
    </row>
    <row r="315" spans="1:92" ht="42.75" hidden="1">
      <c r="A315" s="49" t="str">
        <f t="shared" ca="1" si="55"/>
        <v>PENDIENTE ENTREGA NOTIFICACIÓN ELECTRÓNICA</v>
      </c>
      <c r="B315" s="58" t="s">
        <v>389</v>
      </c>
      <c r="C315" s="37">
        <v>46055</v>
      </c>
      <c r="D315" s="37"/>
      <c r="E315" s="49" t="str">
        <f t="shared" si="56"/>
        <v>PENDIENTE NOTIFICACIÓN</v>
      </c>
      <c r="F315" s="141" t="str">
        <f t="shared" si="57"/>
        <v>PENDIENTE NOTIFICACIÓN</v>
      </c>
      <c r="G315" s="49" t="str">
        <f t="shared" si="58"/>
        <v/>
      </c>
      <c r="H315" s="51" t="str">
        <f ca="1">IF(
L315="",
"",
IF(
NETWORKDAYS(L315,IF(M315&lt;&gt;"",M315,TODAY()),FESTIVOS_CO!A:A)&gt;2,
"VENCIDO",
IF(
NETWORKDAYS(L315,IF(M315&lt;&gt;"",M315,TODAY()),FESTIVOS_CO!A:A)=2,
"ALERTA",
"A TIEMPO"
)))</f>
        <v>VENCIDO</v>
      </c>
      <c r="I315" s="62" t="s">
        <v>1502</v>
      </c>
      <c r="J315" s="36" t="s">
        <v>1524</v>
      </c>
      <c r="K315" s="37">
        <v>46048</v>
      </c>
      <c r="L315" s="50">
        <v>46048</v>
      </c>
      <c r="M315" s="37">
        <v>46055</v>
      </c>
      <c r="N315" s="52"/>
      <c r="O315" s="52"/>
      <c r="P315" s="36"/>
      <c r="Q315" s="36" t="s">
        <v>99</v>
      </c>
      <c r="R315" s="40"/>
      <c r="S315" s="36"/>
      <c r="T315" s="40"/>
      <c r="U315" s="62" t="s">
        <v>100</v>
      </c>
      <c r="V315" s="81" t="s">
        <v>1525</v>
      </c>
      <c r="W315" s="63">
        <v>45933</v>
      </c>
      <c r="X315" s="37" t="s">
        <v>1049</v>
      </c>
      <c r="Y315" s="40">
        <v>900581703</v>
      </c>
      <c r="Z315" s="38" t="str">
        <f>IFERROR(VLOOKUP(Y315,DIRECTORIO!A:B,2,FALSE),"")</f>
        <v>NEOSTAR SEGURIDAD DE COLOMBIA LTDA</v>
      </c>
      <c r="AA315" s="40" t="s">
        <v>849</v>
      </c>
      <c r="AB315" s="40" t="s">
        <v>268</v>
      </c>
      <c r="AC315" s="163" t="s">
        <v>1202</v>
      </c>
      <c r="AD315" s="40" t="s">
        <v>106</v>
      </c>
      <c r="AE315" s="40" t="s">
        <v>1526</v>
      </c>
      <c r="AF315" s="40" t="s">
        <v>108</v>
      </c>
      <c r="AG315" s="41" t="s">
        <v>109</v>
      </c>
      <c r="AH315" s="42"/>
      <c r="AI315" s="54" t="str">
        <f t="shared" ca="1" si="59"/>
        <v>PENDIENTE ENTREGA NOTIFICACIÓN ELECTRÓNICA</v>
      </c>
      <c r="AJ315" s="37" t="s">
        <v>99</v>
      </c>
      <c r="AK315" s="37">
        <v>46055</v>
      </c>
      <c r="AL315" s="37"/>
      <c r="AM315" s="53">
        <f>IF(AK315="","",WORKDAY(AK315,5,FESTIVOS_CO!A:A))</f>
        <v>46062</v>
      </c>
      <c r="AN315" s="37"/>
      <c r="AO315" s="37"/>
      <c r="AP315" s="54" t="str">
        <f t="shared" ca="1" si="66"/>
        <v>NO APLICA</v>
      </c>
      <c r="AQ315" s="36"/>
      <c r="AR315" s="43"/>
      <c r="AS315" s="37"/>
      <c r="AT315" s="36"/>
      <c r="AU315" s="37"/>
      <c r="AV315" s="36"/>
      <c r="AW315" s="36"/>
      <c r="AX315" s="37"/>
      <c r="AY315" s="140" t="str">
        <f>IF(AU315="","",WORKDAY(AU315,5,FESTIVOS_CO!A:A))</f>
        <v/>
      </c>
      <c r="AZ315" s="54" t="str">
        <f t="shared" ca="1" si="63"/>
        <v>NO APLICA</v>
      </c>
      <c r="BA315" s="55" t="str">
        <f>IF(AX315="","",WORKDAY(AX315,5,FESTIVOS_CO!A:A))</f>
        <v/>
      </c>
      <c r="BB315" s="39"/>
      <c r="BC315" s="40"/>
      <c r="BD315" s="40"/>
      <c r="BE315" s="56" t="str">
        <f t="shared" ca="1" si="64"/>
        <v>NO APLICA</v>
      </c>
      <c r="BF315" s="37"/>
      <c r="BG315" s="45"/>
      <c r="BH315" s="37"/>
      <c r="BI315" s="36"/>
      <c r="BJ315" s="37"/>
      <c r="BK315" s="36"/>
      <c r="BL315" s="36"/>
      <c r="BM315" s="53" t="str">
        <f>IF(BJ315="","",WORKDAY(BJ315,5,FESTIVOS_CO!A:A))</f>
        <v/>
      </c>
      <c r="BN315" s="57" t="str">
        <f t="shared" ca="1" si="60"/>
        <v>PENDIENTE HACER AVISO</v>
      </c>
      <c r="BO315" s="54" t="str">
        <f t="shared" ca="1" si="61"/>
        <v>EN TRÁMITE NOTIF. POR AVISO</v>
      </c>
      <c r="BP315" s="37"/>
      <c r="BQ315" s="53" t="str">
        <f>IF(BP315="","",WORKDAY(BP315,5,FESTIVOS_CO!A:A))</f>
        <v/>
      </c>
      <c r="BR315" s="37"/>
      <c r="BS315" s="36" t="s">
        <v>99</v>
      </c>
      <c r="BT315" s="38" t="s">
        <v>228</v>
      </c>
      <c r="BU315" s="58">
        <f>VLOOKUP(BT315,Hoja2!$C:$D,2,0)</f>
        <v>10</v>
      </c>
      <c r="BV315" s="80" t="str">
        <f>IF(
AND(AO315="",BD315="",BQ315=""),
"EN PROCESO NOTIFICACION / COMUNICACION",
IF(
BT315="",
"NO APLICA",
IF(
BU315=60,
IF(AO315&lt;&gt;"",AO315,IF(BD315&lt;&gt;"",BD315,BQ315))+60,
WORKDAY(
IF(AO315&lt;&gt;"",AO315,IF(BD315&lt;&gt;"",BD315,BQ315)),
BU315,
FESTIVOS_CO!A:A
)
)
))</f>
        <v>EN PROCESO NOTIFICACION / COMUNICACION</v>
      </c>
      <c r="BW315" s="36" t="s">
        <v>99</v>
      </c>
      <c r="BX315" s="53"/>
      <c r="BY315" s="45"/>
      <c r="BZ315" s="37"/>
      <c r="CA315" s="54" t="str">
        <f t="shared" si="62"/>
        <v>PENDIENTE HACER EJECUTORIA</v>
      </c>
      <c r="CB315" s="59" t="str">
        <f t="shared" si="65"/>
        <v/>
      </c>
      <c r="CC315" s="36"/>
      <c r="CD315" s="40"/>
      <c r="CE315" s="46"/>
      <c r="CF315" s="40"/>
      <c r="CG315" s="40"/>
      <c r="CH315" s="40"/>
      <c r="CI315" s="36"/>
      <c r="CJ315" s="47"/>
      <c r="CK315" s="40"/>
      <c r="CL315" s="40"/>
      <c r="CM315" s="40"/>
      <c r="CN315" s="40"/>
    </row>
    <row r="316" spans="1:92" ht="42.75" hidden="1">
      <c r="A316" s="49" t="str">
        <f t="shared" ca="1" si="55"/>
        <v>PENDIENTE ENTREGA NOTIFICACIÓN ELECTRÓNICA</v>
      </c>
      <c r="B316" s="58" t="s">
        <v>389</v>
      </c>
      <c r="C316" s="37">
        <v>46055</v>
      </c>
      <c r="D316" s="37"/>
      <c r="E316" s="49" t="str">
        <f t="shared" si="56"/>
        <v>PENDIENTE NOTIFICACIÓN</v>
      </c>
      <c r="F316" s="141" t="str">
        <f t="shared" si="57"/>
        <v>PENDIENTE NOTIFICACIÓN</v>
      </c>
      <c r="G316" s="49" t="str">
        <f t="shared" si="58"/>
        <v/>
      </c>
      <c r="H316" s="51" t="str">
        <f ca="1">IF(
L316="",
"",
IF(
NETWORKDAYS(L316,IF(M316&lt;&gt;"",M316,TODAY()),FESTIVOS_CO!A:A)&gt;2,
"VENCIDO",
IF(
NETWORKDAYS(L316,IF(M316&lt;&gt;"",M316,TODAY()),FESTIVOS_CO!A:A)=2,
"ALERTA",
"A TIEMPO"
)))</f>
        <v>VENCIDO</v>
      </c>
      <c r="I316" s="62" t="s">
        <v>1502</v>
      </c>
      <c r="J316" s="36" t="s">
        <v>1527</v>
      </c>
      <c r="K316" s="37">
        <v>46048</v>
      </c>
      <c r="L316" s="50">
        <v>46048</v>
      </c>
      <c r="M316" s="37">
        <v>46055</v>
      </c>
      <c r="N316" s="52"/>
      <c r="O316" s="52"/>
      <c r="P316" s="36"/>
      <c r="Q316" s="36" t="s">
        <v>99</v>
      </c>
      <c r="R316" s="40"/>
      <c r="S316" s="36"/>
      <c r="T316" s="40"/>
      <c r="U316" s="62" t="s">
        <v>100</v>
      </c>
      <c r="V316" s="81" t="s">
        <v>1528</v>
      </c>
      <c r="W316" s="63">
        <v>45933</v>
      </c>
      <c r="X316" s="37" t="s">
        <v>1049</v>
      </c>
      <c r="Y316" s="40">
        <v>900581703</v>
      </c>
      <c r="Z316" s="38" t="str">
        <f>IFERROR(VLOOKUP(Y316,DIRECTORIO!A:B,2,FALSE),"")</f>
        <v>NEOSTAR SEGURIDAD DE COLOMBIA LTDA</v>
      </c>
      <c r="AA316" s="40" t="s">
        <v>849</v>
      </c>
      <c r="AB316" s="40" t="s">
        <v>268</v>
      </c>
      <c r="AC316" s="163" t="s">
        <v>1202</v>
      </c>
      <c r="AD316" s="40" t="s">
        <v>106</v>
      </c>
      <c r="AE316" s="40" t="s">
        <v>1529</v>
      </c>
      <c r="AF316" s="40" t="s">
        <v>108</v>
      </c>
      <c r="AG316" s="41" t="s">
        <v>109</v>
      </c>
      <c r="AH316" s="42"/>
      <c r="AI316" s="54" t="str">
        <f t="shared" ca="1" si="59"/>
        <v>PENDIENTE ENTREGA NOTIFICACIÓN ELECTRÓNICA</v>
      </c>
      <c r="AJ316" s="37" t="s">
        <v>99</v>
      </c>
      <c r="AK316" s="37">
        <v>46055</v>
      </c>
      <c r="AL316" s="37"/>
      <c r="AM316" s="53">
        <f>IF(AK316="","",WORKDAY(AK316,5,FESTIVOS_CO!A:A))</f>
        <v>46062</v>
      </c>
      <c r="AN316" s="37"/>
      <c r="AO316" s="37"/>
      <c r="AP316" s="54" t="str">
        <f t="shared" ca="1" si="66"/>
        <v>NO APLICA</v>
      </c>
      <c r="AQ316" s="36"/>
      <c r="AR316" s="43"/>
      <c r="AS316" s="37"/>
      <c r="AT316" s="36"/>
      <c r="AU316" s="37"/>
      <c r="AV316" s="36"/>
      <c r="AW316" s="36"/>
      <c r="AX316" s="37"/>
      <c r="AY316" s="140" t="str">
        <f>IF(AU316="","",WORKDAY(AU316,5,FESTIVOS_CO!A:A))</f>
        <v/>
      </c>
      <c r="AZ316" s="54" t="str">
        <f t="shared" ca="1" si="63"/>
        <v>NO APLICA</v>
      </c>
      <c r="BA316" s="55" t="str">
        <f>IF(AX316="","",WORKDAY(AX316,5,FESTIVOS_CO!A:A))</f>
        <v/>
      </c>
      <c r="BB316" s="39"/>
      <c r="BC316" s="40"/>
      <c r="BD316" s="40"/>
      <c r="BE316" s="56" t="str">
        <f t="shared" ca="1" si="64"/>
        <v>NO APLICA</v>
      </c>
      <c r="BF316" s="37"/>
      <c r="BG316" s="45"/>
      <c r="BH316" s="37"/>
      <c r="BI316" s="36"/>
      <c r="BJ316" s="37"/>
      <c r="BK316" s="36"/>
      <c r="BL316" s="36"/>
      <c r="BM316" s="53" t="str">
        <f>IF(BJ316="","",WORKDAY(BJ316,5,FESTIVOS_CO!A:A))</f>
        <v/>
      </c>
      <c r="BN316" s="57" t="str">
        <f t="shared" ca="1" si="60"/>
        <v>PENDIENTE HACER AVISO</v>
      </c>
      <c r="BO316" s="54" t="str">
        <f t="shared" ca="1" si="61"/>
        <v>EN TRÁMITE NOTIF. POR AVISO</v>
      </c>
      <c r="BP316" s="37"/>
      <c r="BQ316" s="53" t="str">
        <f>IF(BP316="","",WORKDAY(BP316,5,FESTIVOS_CO!A:A))</f>
        <v/>
      </c>
      <c r="BR316" s="37"/>
      <c r="BS316" s="36" t="s">
        <v>99</v>
      </c>
      <c r="BT316" s="38" t="s">
        <v>228</v>
      </c>
      <c r="BU316" s="58">
        <f>VLOOKUP(BT316,Hoja2!$C:$D,2,0)</f>
        <v>10</v>
      </c>
      <c r="BV316" s="80" t="str">
        <f>IF(
AND(AO316="",BD316="",BQ316=""),
"EN PROCESO NOTIFICACION / COMUNICACION",
IF(
BT316="",
"NO APLICA",
IF(
BU316=60,
IF(AO316&lt;&gt;"",AO316,IF(BD316&lt;&gt;"",BD316,BQ316))+60,
WORKDAY(
IF(AO316&lt;&gt;"",AO316,IF(BD316&lt;&gt;"",BD316,BQ316)),
BU316,
FESTIVOS_CO!A:A
)
)
))</f>
        <v>EN PROCESO NOTIFICACION / COMUNICACION</v>
      </c>
      <c r="BW316" s="36" t="s">
        <v>99</v>
      </c>
      <c r="BX316" s="53"/>
      <c r="BY316" s="45"/>
      <c r="BZ316" s="37"/>
      <c r="CA316" s="54" t="str">
        <f t="shared" si="62"/>
        <v>PENDIENTE HACER EJECUTORIA</v>
      </c>
      <c r="CB316" s="59" t="str">
        <f t="shared" si="65"/>
        <v/>
      </c>
      <c r="CC316" s="36"/>
      <c r="CD316" s="40"/>
      <c r="CE316" s="46"/>
      <c r="CF316" s="40"/>
      <c r="CG316" s="40"/>
      <c r="CH316" s="40"/>
      <c r="CI316" s="36"/>
      <c r="CJ316" s="47"/>
      <c r="CK316" s="40"/>
      <c r="CL316" s="40"/>
      <c r="CM316" s="40"/>
      <c r="CN316" s="40"/>
    </row>
    <row r="317" spans="1:92" ht="42.75" hidden="1">
      <c r="A317" s="49" t="str">
        <f t="shared" ca="1" si="55"/>
        <v>PENDIENTE ENTREGA NOTIFICACIÓN ELECTRÓNICA</v>
      </c>
      <c r="B317" s="58" t="s">
        <v>389</v>
      </c>
      <c r="C317" s="37">
        <v>46055</v>
      </c>
      <c r="D317" s="37"/>
      <c r="E317" s="49" t="str">
        <f t="shared" si="56"/>
        <v>PENDIENTE NOTIFICACIÓN</v>
      </c>
      <c r="F317" s="141" t="str">
        <f t="shared" si="57"/>
        <v>PENDIENTE NOTIFICACIÓN</v>
      </c>
      <c r="G317" s="49" t="str">
        <f t="shared" si="58"/>
        <v/>
      </c>
      <c r="H317" s="51" t="str">
        <f ca="1">IF(
L317="",
"",
IF(
NETWORKDAYS(L317,IF(M317&lt;&gt;"",M317,TODAY()),FESTIVOS_CO!A:A)&gt;2,
"VENCIDO",
IF(
NETWORKDAYS(L317,IF(M317&lt;&gt;"",M317,TODAY()),FESTIVOS_CO!A:A)=2,
"ALERTA",
"A TIEMPO"
)))</f>
        <v>VENCIDO</v>
      </c>
      <c r="I317" s="62" t="s">
        <v>1502</v>
      </c>
      <c r="J317" s="36" t="s">
        <v>1530</v>
      </c>
      <c r="K317" s="37">
        <v>46048</v>
      </c>
      <c r="L317" s="50">
        <v>46048</v>
      </c>
      <c r="M317" s="37">
        <v>46055</v>
      </c>
      <c r="N317" s="52"/>
      <c r="O317" s="52"/>
      <c r="P317" s="36"/>
      <c r="Q317" s="36" t="s">
        <v>99</v>
      </c>
      <c r="R317" s="40"/>
      <c r="S317" s="36"/>
      <c r="T317" s="40"/>
      <c r="U317" s="62" t="s">
        <v>100</v>
      </c>
      <c r="V317" s="81" t="s">
        <v>1531</v>
      </c>
      <c r="W317" s="63">
        <v>45933</v>
      </c>
      <c r="X317" s="37" t="s">
        <v>1049</v>
      </c>
      <c r="Y317" s="40">
        <v>900581703</v>
      </c>
      <c r="Z317" s="38" t="str">
        <f>IFERROR(VLOOKUP(Y317,DIRECTORIO!A:B,2,FALSE),"")</f>
        <v>NEOSTAR SEGURIDAD DE COLOMBIA LTDA</v>
      </c>
      <c r="AA317" s="40" t="s">
        <v>849</v>
      </c>
      <c r="AB317" s="40" t="s">
        <v>268</v>
      </c>
      <c r="AC317" s="163" t="s">
        <v>1202</v>
      </c>
      <c r="AD317" s="40" t="s">
        <v>106</v>
      </c>
      <c r="AE317" s="40" t="s">
        <v>1532</v>
      </c>
      <c r="AF317" s="40" t="s">
        <v>108</v>
      </c>
      <c r="AG317" s="41" t="s">
        <v>109</v>
      </c>
      <c r="AH317" s="42"/>
      <c r="AI317" s="54" t="str">
        <f t="shared" ca="1" si="59"/>
        <v>PENDIENTE ENTREGA NOTIFICACIÓN ELECTRÓNICA</v>
      </c>
      <c r="AJ317" s="37" t="s">
        <v>99</v>
      </c>
      <c r="AK317" s="37">
        <v>46055</v>
      </c>
      <c r="AL317" s="37"/>
      <c r="AM317" s="53">
        <f>IF(AK317="","",WORKDAY(AK317,5,FESTIVOS_CO!A:A))</f>
        <v>46062</v>
      </c>
      <c r="AN317" s="37"/>
      <c r="AO317" s="37"/>
      <c r="AP317" s="54" t="str">
        <f t="shared" ca="1" si="66"/>
        <v>NO APLICA</v>
      </c>
      <c r="AQ317" s="36"/>
      <c r="AR317" s="43"/>
      <c r="AS317" s="37"/>
      <c r="AT317" s="36"/>
      <c r="AU317" s="37"/>
      <c r="AV317" s="36"/>
      <c r="AW317" s="36"/>
      <c r="AX317" s="37"/>
      <c r="AY317" s="140" t="str">
        <f>IF(AU317="","",WORKDAY(AU317,5,FESTIVOS_CO!A:A))</f>
        <v/>
      </c>
      <c r="AZ317" s="54" t="str">
        <f t="shared" ca="1" si="63"/>
        <v>NO APLICA</v>
      </c>
      <c r="BA317" s="55" t="str">
        <f>IF(AX317="","",WORKDAY(AX317,5,FESTIVOS_CO!A:A))</f>
        <v/>
      </c>
      <c r="BB317" s="39"/>
      <c r="BC317" s="40"/>
      <c r="BD317" s="40"/>
      <c r="BE317" s="56" t="str">
        <f t="shared" ca="1" si="64"/>
        <v>NO APLICA</v>
      </c>
      <c r="BF317" s="37"/>
      <c r="BG317" s="45"/>
      <c r="BH317" s="37"/>
      <c r="BI317" s="36"/>
      <c r="BJ317" s="37"/>
      <c r="BK317" s="36"/>
      <c r="BL317" s="36"/>
      <c r="BM317" s="53" t="str">
        <f>IF(BJ317="","",WORKDAY(BJ317,5,FESTIVOS_CO!A:A))</f>
        <v/>
      </c>
      <c r="BN317" s="57" t="str">
        <f t="shared" ca="1" si="60"/>
        <v>PENDIENTE HACER AVISO</v>
      </c>
      <c r="BO317" s="54" t="str">
        <f t="shared" ca="1" si="61"/>
        <v>EN TRÁMITE NOTIF. POR AVISO</v>
      </c>
      <c r="BP317" s="37"/>
      <c r="BQ317" s="53" t="str">
        <f>IF(BP317="","",WORKDAY(BP317,5,FESTIVOS_CO!A:A))</f>
        <v/>
      </c>
      <c r="BR317" s="37"/>
      <c r="BS317" s="36" t="s">
        <v>99</v>
      </c>
      <c r="BT317" s="38" t="s">
        <v>228</v>
      </c>
      <c r="BU317" s="58">
        <f>VLOOKUP(BT317,Hoja2!$C:$D,2,0)</f>
        <v>10</v>
      </c>
      <c r="BV317" s="80" t="str">
        <f>IF(
AND(AO317="",BD317="",BQ317=""),
"EN PROCESO NOTIFICACION / COMUNICACION",
IF(
BT317="",
"NO APLICA",
IF(
BU317=60,
IF(AO317&lt;&gt;"",AO317,IF(BD317&lt;&gt;"",BD317,BQ317))+60,
WORKDAY(
IF(AO317&lt;&gt;"",AO317,IF(BD317&lt;&gt;"",BD317,BQ317)),
BU317,
FESTIVOS_CO!A:A
)
)
))</f>
        <v>EN PROCESO NOTIFICACION / COMUNICACION</v>
      </c>
      <c r="BW317" s="36" t="s">
        <v>99</v>
      </c>
      <c r="BX317" s="53"/>
      <c r="BY317" s="45"/>
      <c r="BZ317" s="37"/>
      <c r="CA317" s="54" t="str">
        <f t="shared" si="62"/>
        <v>PENDIENTE HACER EJECUTORIA</v>
      </c>
      <c r="CB317" s="59" t="str">
        <f t="shared" si="65"/>
        <v/>
      </c>
      <c r="CC317" s="36"/>
      <c r="CD317" s="40"/>
      <c r="CE317" s="46"/>
      <c r="CF317" s="40"/>
      <c r="CG317" s="40"/>
      <c r="CH317" s="40"/>
      <c r="CI317" s="36"/>
      <c r="CJ317" s="47"/>
      <c r="CK317" s="40"/>
      <c r="CL317" s="40"/>
      <c r="CM317" s="40"/>
      <c r="CN317" s="40"/>
    </row>
    <row r="318" spans="1:92" ht="28.5" hidden="1">
      <c r="A318" s="49" t="str">
        <f t="shared" ca="1" si="55"/>
        <v>PENDIENTE EJECUTORIA</v>
      </c>
      <c r="B318" s="58" t="s">
        <v>327</v>
      </c>
      <c r="C318" s="37">
        <v>46048</v>
      </c>
      <c r="D318" s="37"/>
      <c r="E318" s="49" t="str">
        <f t="shared" si="56"/>
        <v>NOTIFICACIÓN ELECTRÓNICA</v>
      </c>
      <c r="F318" s="141">
        <f t="shared" si="57"/>
        <v>46051</v>
      </c>
      <c r="G318" s="49">
        <f t="shared" si="58"/>
        <v>3</v>
      </c>
      <c r="H318" s="51" t="str">
        <f ca="1">IF(
L318="",
"",
IF(
NETWORKDAYS(L318,IF(M318&lt;&gt;"",M318,TODAY()),FESTIVOS_CO!A:A)&gt;2,
"VENCIDO",
IF(
NETWORKDAYS(L318,IF(M318&lt;&gt;"",M318,TODAY()),FESTIVOS_CO!A:A)=2,
"ALERTA",
"A TIEMPO"
)))</f>
        <v>A TIEMPO</v>
      </c>
      <c r="I318" s="62" t="s">
        <v>1533</v>
      </c>
      <c r="J318" s="36" t="s">
        <v>1534</v>
      </c>
      <c r="K318" s="37">
        <v>46045</v>
      </c>
      <c r="L318" s="50">
        <v>46048</v>
      </c>
      <c r="M318" s="37">
        <v>46048</v>
      </c>
      <c r="N318" s="52"/>
      <c r="O318" s="52"/>
      <c r="P318" s="36"/>
      <c r="Q318" s="36" t="s">
        <v>99</v>
      </c>
      <c r="R318" s="40"/>
      <c r="S318" s="36"/>
      <c r="T318" s="40"/>
      <c r="U318" s="62" t="s">
        <v>100</v>
      </c>
      <c r="V318" s="81" t="s">
        <v>1535</v>
      </c>
      <c r="W318" s="63">
        <v>45933</v>
      </c>
      <c r="X318" s="63"/>
      <c r="Y318" s="40">
        <v>900581703</v>
      </c>
      <c r="Z318" s="38" t="str">
        <f>IFERROR(VLOOKUP(Y318,DIRECTORIO!A:B,2,FALSE),"")</f>
        <v>NEOSTAR SEGURIDAD DE COLOMBIA LTDA</v>
      </c>
      <c r="AA318" s="40" t="s">
        <v>103</v>
      </c>
      <c r="AB318" s="40" t="s">
        <v>169</v>
      </c>
      <c r="AC318" s="69" t="s">
        <v>105</v>
      </c>
      <c r="AD318" s="40" t="s">
        <v>106</v>
      </c>
      <c r="AE318" s="40" t="s">
        <v>1536</v>
      </c>
      <c r="AF318" s="40" t="s">
        <v>108</v>
      </c>
      <c r="AG318" s="41" t="s">
        <v>109</v>
      </c>
      <c r="AH318" s="42"/>
      <c r="AI318" s="54" t="str">
        <f t="shared" ca="1" si="59"/>
        <v>NOTIFICACIÓN ELECTRÓNICA EFECTIVA</v>
      </c>
      <c r="AJ318" s="37" t="s">
        <v>99</v>
      </c>
      <c r="AK318" s="37">
        <v>46050</v>
      </c>
      <c r="AL318" s="37" t="s">
        <v>99</v>
      </c>
      <c r="AM318" s="53">
        <f>IF(AK318="","",WORKDAY(AK318,5,FESTIVOS_CO!A:A))</f>
        <v>46057</v>
      </c>
      <c r="AN318" s="37" t="s">
        <v>99</v>
      </c>
      <c r="AO318" s="37">
        <v>46051</v>
      </c>
      <c r="AP318" s="54" t="str">
        <f t="shared" ca="1" si="66"/>
        <v>NO PROCEDE CITACION</v>
      </c>
      <c r="AQ318" s="36"/>
      <c r="AR318" s="43"/>
      <c r="AS318" s="37"/>
      <c r="AT318" s="36"/>
      <c r="AU318" s="37"/>
      <c r="AV318" s="36"/>
      <c r="AW318" s="36"/>
      <c r="AX318" s="37"/>
      <c r="AY318" s="140" t="str">
        <f>IF(AU318="","",WORKDAY(AU318,5,FESTIVOS_CO!A:A))</f>
        <v/>
      </c>
      <c r="AZ318" s="54" t="str">
        <f t="shared" ca="1" si="63"/>
        <v>NO PROCEDE</v>
      </c>
      <c r="BA318" s="55" t="str">
        <f>IF(AX318="","",WORKDAY(AX318,5,FESTIVOS_CO!A:A))</f>
        <v/>
      </c>
      <c r="BB318" s="39"/>
      <c r="BC318" s="40"/>
      <c r="BD318" s="40"/>
      <c r="BE318" s="56" t="str">
        <f t="shared" ca="1" si="64"/>
        <v>NO PROCEDE</v>
      </c>
      <c r="BF318" s="37"/>
      <c r="BG318" s="45"/>
      <c r="BH318" s="37"/>
      <c r="BI318" s="36"/>
      <c r="BJ318" s="37"/>
      <c r="BK318" s="36"/>
      <c r="BL318" s="36"/>
      <c r="BM318" s="53" t="str">
        <f>IF(BJ318="","",WORKDAY(BJ318,5,FESTIVOS_CO!A:A))</f>
        <v/>
      </c>
      <c r="BN318" s="57" t="str">
        <f t="shared" ca="1" si="60"/>
        <v>NO PROCEDE</v>
      </c>
      <c r="BO318" s="54" t="str">
        <f t="shared" ca="1" si="61"/>
        <v>NO PROCEDE AVISO</v>
      </c>
      <c r="BP318" s="37"/>
      <c r="BQ318" s="53" t="str">
        <f>IF(BP318="","",WORKDAY(BP318,5,FESTIVOS_CO!A:A))</f>
        <v/>
      </c>
      <c r="BR318" s="37"/>
      <c r="BS318" s="36" t="s">
        <v>99</v>
      </c>
      <c r="BT318" s="38" t="s">
        <v>228</v>
      </c>
      <c r="BU318" s="58">
        <f>VLOOKUP(BT318,Hoja2!$C:$D,2,0)</f>
        <v>10</v>
      </c>
      <c r="BV318" s="80">
        <f>IF(
AND(AO318="",BD318="",BQ318=""),
"EN PROCESO NOTIFICACION / COMUNICACION",
IF(
BT318="",
"NO APLICA",
IF(
BU318=60,
IF(AO318&lt;&gt;"",AO318,IF(BD318&lt;&gt;"",BD318,BQ318))+60,
WORKDAY(
IF(AO318&lt;&gt;"",AO318,IF(BD318&lt;&gt;"",BD318,BQ318)),
BU318,
FESTIVOS_CO!A:A
)
)
))</f>
        <v>46065</v>
      </c>
      <c r="BW318" s="44"/>
      <c r="BX318" s="53"/>
      <c r="BY318" s="45"/>
      <c r="BZ318" s="37"/>
      <c r="CA318" s="54" t="str">
        <f t="shared" si="62"/>
        <v>PENDIENTE EJECUTORIA</v>
      </c>
      <c r="CB318" s="59" t="str">
        <f t="shared" si="65"/>
        <v>NO APLICA</v>
      </c>
      <c r="CC318" s="36" t="s">
        <v>109</v>
      </c>
      <c r="CD318" s="40"/>
      <c r="CE318" s="46"/>
      <c r="CF318" s="40"/>
      <c r="CG318" s="40"/>
      <c r="CH318" s="40"/>
      <c r="CI318" s="36" t="s">
        <v>109</v>
      </c>
      <c r="CJ318" s="47"/>
      <c r="CK318" s="40"/>
      <c r="CL318" s="40"/>
      <c r="CM318" s="40"/>
      <c r="CN318" s="40"/>
    </row>
    <row r="319" spans="1:92" ht="28.5" hidden="1">
      <c r="A319" s="49" t="str">
        <f t="shared" ca="1" si="55"/>
        <v>PENDIENTE EJECUTORIA</v>
      </c>
      <c r="B319" s="58" t="s">
        <v>327</v>
      </c>
      <c r="C319" s="37">
        <v>46048</v>
      </c>
      <c r="D319" s="37"/>
      <c r="E319" s="49" t="str">
        <f t="shared" si="56"/>
        <v>NOTIFICACIÓN ELECTRÓNICA</v>
      </c>
      <c r="F319" s="141">
        <f t="shared" si="57"/>
        <v>46051</v>
      </c>
      <c r="G319" s="49">
        <f t="shared" si="58"/>
        <v>3</v>
      </c>
      <c r="H319" s="51" t="str">
        <f ca="1">IF(
L319="",
"",
IF(
NETWORKDAYS(L319,IF(M319&lt;&gt;"",M319,TODAY()),FESTIVOS_CO!A:A)&gt;2,
"VENCIDO",
IF(
NETWORKDAYS(L319,IF(M319&lt;&gt;"",M319,TODAY()),FESTIVOS_CO!A:A)=2,
"ALERTA",
"A TIEMPO"
)))</f>
        <v>A TIEMPO</v>
      </c>
      <c r="I319" s="62" t="s">
        <v>1533</v>
      </c>
      <c r="J319" s="36" t="s">
        <v>1537</v>
      </c>
      <c r="K319" s="37">
        <v>46045</v>
      </c>
      <c r="L319" s="50">
        <v>46048</v>
      </c>
      <c r="M319" s="37">
        <v>46048</v>
      </c>
      <c r="N319" s="52"/>
      <c r="O319" s="52"/>
      <c r="P319" s="36"/>
      <c r="Q319" s="36" t="s">
        <v>99</v>
      </c>
      <c r="R319" s="40"/>
      <c r="S319" s="36"/>
      <c r="T319" s="40"/>
      <c r="U319" s="62" t="s">
        <v>100</v>
      </c>
      <c r="V319" s="81" t="s">
        <v>1538</v>
      </c>
      <c r="W319" s="63">
        <v>45933</v>
      </c>
      <c r="X319" s="63"/>
      <c r="Y319" s="40">
        <v>900581703</v>
      </c>
      <c r="Z319" s="38" t="str">
        <f>IFERROR(VLOOKUP(Y319,DIRECTORIO!A:B,2,FALSE),"")</f>
        <v>NEOSTAR SEGURIDAD DE COLOMBIA LTDA</v>
      </c>
      <c r="AA319" s="40" t="s">
        <v>103</v>
      </c>
      <c r="AB319" s="40" t="s">
        <v>169</v>
      </c>
      <c r="AC319" s="69" t="s">
        <v>105</v>
      </c>
      <c r="AD319" s="40" t="s">
        <v>106</v>
      </c>
      <c r="AE319" s="40" t="s">
        <v>1539</v>
      </c>
      <c r="AF319" s="40" t="s">
        <v>108</v>
      </c>
      <c r="AG319" s="41" t="s">
        <v>109</v>
      </c>
      <c r="AH319" s="42"/>
      <c r="AI319" s="54" t="str">
        <f t="shared" ca="1" si="59"/>
        <v>NOTIFICACIÓN ELECTRÓNICA EFECTIVA</v>
      </c>
      <c r="AJ319" s="37" t="s">
        <v>99</v>
      </c>
      <c r="AK319" s="37">
        <v>46050</v>
      </c>
      <c r="AL319" s="37" t="s">
        <v>99</v>
      </c>
      <c r="AM319" s="53">
        <f>IF(AK319="","",WORKDAY(AK319,5,FESTIVOS_CO!A:A))</f>
        <v>46057</v>
      </c>
      <c r="AN319" s="37" t="s">
        <v>99</v>
      </c>
      <c r="AO319" s="37">
        <v>46051</v>
      </c>
      <c r="AP319" s="54" t="str">
        <f t="shared" ca="1" si="66"/>
        <v>NO PROCEDE CITACION</v>
      </c>
      <c r="AQ319" s="36"/>
      <c r="AR319" s="43"/>
      <c r="AS319" s="37"/>
      <c r="AT319" s="36"/>
      <c r="AU319" s="37"/>
      <c r="AV319" s="36"/>
      <c r="AW319" s="36"/>
      <c r="AX319" s="37"/>
      <c r="AY319" s="140" t="str">
        <f>IF(AU319="","",WORKDAY(AU319,5,FESTIVOS_CO!A:A))</f>
        <v/>
      </c>
      <c r="AZ319" s="54" t="str">
        <f t="shared" ca="1" si="63"/>
        <v>NO PROCEDE</v>
      </c>
      <c r="BA319" s="55" t="str">
        <f>IF(AX319="","",WORKDAY(AX319,5,FESTIVOS_CO!A:A))</f>
        <v/>
      </c>
      <c r="BB319" s="39"/>
      <c r="BC319" s="40"/>
      <c r="BD319" s="40"/>
      <c r="BE319" s="56" t="str">
        <f t="shared" ca="1" si="64"/>
        <v>NO PROCEDE</v>
      </c>
      <c r="BF319" s="37"/>
      <c r="BG319" s="45"/>
      <c r="BH319" s="37"/>
      <c r="BI319" s="36"/>
      <c r="BJ319" s="37"/>
      <c r="BK319" s="36"/>
      <c r="BL319" s="36"/>
      <c r="BM319" s="53" t="str">
        <f>IF(BJ319="","",WORKDAY(BJ319,5,FESTIVOS_CO!A:A))</f>
        <v/>
      </c>
      <c r="BN319" s="57" t="str">
        <f t="shared" ca="1" si="60"/>
        <v>NO PROCEDE</v>
      </c>
      <c r="BO319" s="54" t="str">
        <f t="shared" ca="1" si="61"/>
        <v>NO PROCEDE AVISO</v>
      </c>
      <c r="BP319" s="37"/>
      <c r="BQ319" s="53" t="str">
        <f>IF(BP319="","",WORKDAY(BP319,5,FESTIVOS_CO!A:A))</f>
        <v/>
      </c>
      <c r="BR319" s="37"/>
      <c r="BS319" s="36" t="s">
        <v>99</v>
      </c>
      <c r="BT319" s="38" t="s">
        <v>228</v>
      </c>
      <c r="BU319" s="58">
        <f>VLOOKUP(BT319,Hoja2!$C:$D,2,0)</f>
        <v>10</v>
      </c>
      <c r="BV319" s="80">
        <f>IF(
AND(AO319="",BD319="",BQ319=""),
"EN PROCESO NOTIFICACION / COMUNICACION",
IF(
BT319="",
"NO APLICA",
IF(
BU319=60,
IF(AO319&lt;&gt;"",AO319,IF(BD319&lt;&gt;"",BD319,BQ319))+60,
WORKDAY(
IF(AO319&lt;&gt;"",AO319,IF(BD319&lt;&gt;"",BD319,BQ319)),
BU319,
FESTIVOS_CO!A:A
)
)
))</f>
        <v>46065</v>
      </c>
      <c r="BW319" s="44"/>
      <c r="BX319" s="53"/>
      <c r="BY319" s="45"/>
      <c r="BZ319" s="37"/>
      <c r="CA319" s="54" t="str">
        <f t="shared" si="62"/>
        <v>PENDIENTE EJECUTORIA</v>
      </c>
      <c r="CB319" s="59" t="str">
        <f t="shared" si="65"/>
        <v>NO APLICA</v>
      </c>
      <c r="CC319" s="36" t="s">
        <v>109</v>
      </c>
      <c r="CD319" s="40"/>
      <c r="CE319" s="46"/>
      <c r="CF319" s="40"/>
      <c r="CG319" s="40"/>
      <c r="CH319" s="40"/>
      <c r="CI319" s="36" t="s">
        <v>109</v>
      </c>
      <c r="CJ319" s="47"/>
      <c r="CK319" s="40"/>
      <c r="CL319" s="40"/>
      <c r="CM319" s="40"/>
      <c r="CN319" s="40"/>
    </row>
    <row r="320" spans="1:92" ht="28.5" hidden="1">
      <c r="A320" s="49" t="str">
        <f t="shared" ca="1" si="55"/>
        <v>PENDIENTE EJECUTORIA</v>
      </c>
      <c r="B320" s="58" t="s">
        <v>327</v>
      </c>
      <c r="C320" s="37">
        <v>46048</v>
      </c>
      <c r="D320" s="37"/>
      <c r="E320" s="49" t="str">
        <f t="shared" si="56"/>
        <v>NOTIFICACIÓN ELECTRÓNICA</v>
      </c>
      <c r="F320" s="141">
        <f t="shared" si="57"/>
        <v>46051</v>
      </c>
      <c r="G320" s="49">
        <f t="shared" si="58"/>
        <v>3</v>
      </c>
      <c r="H320" s="51" t="str">
        <f ca="1">IF(
L320="",
"",
IF(
NETWORKDAYS(L320,IF(M320&lt;&gt;"",M320,TODAY()),FESTIVOS_CO!A:A)&gt;2,
"VENCIDO",
IF(
NETWORKDAYS(L320,IF(M320&lt;&gt;"",M320,TODAY()),FESTIVOS_CO!A:A)=2,
"ALERTA",
"A TIEMPO"
)))</f>
        <v>A TIEMPO</v>
      </c>
      <c r="I320" s="62" t="s">
        <v>1533</v>
      </c>
      <c r="J320" s="36" t="s">
        <v>1540</v>
      </c>
      <c r="K320" s="37">
        <v>46045</v>
      </c>
      <c r="L320" s="50">
        <v>46048</v>
      </c>
      <c r="M320" s="37">
        <v>46048</v>
      </c>
      <c r="N320" s="52"/>
      <c r="O320" s="52"/>
      <c r="P320" s="36"/>
      <c r="Q320" s="36" t="s">
        <v>99</v>
      </c>
      <c r="R320" s="40"/>
      <c r="S320" s="36"/>
      <c r="T320" s="40"/>
      <c r="U320" s="62" t="s">
        <v>100</v>
      </c>
      <c r="V320" s="81" t="s">
        <v>1541</v>
      </c>
      <c r="W320" s="63">
        <v>45933</v>
      </c>
      <c r="X320" s="63"/>
      <c r="Y320" s="40">
        <v>900581703</v>
      </c>
      <c r="Z320" s="38" t="str">
        <f>IFERROR(VLOOKUP(Y320,DIRECTORIO!A:B,2,FALSE),"")</f>
        <v>NEOSTAR SEGURIDAD DE COLOMBIA LTDA</v>
      </c>
      <c r="AA320" s="40" t="s">
        <v>103</v>
      </c>
      <c r="AB320" s="40" t="s">
        <v>169</v>
      </c>
      <c r="AC320" s="69" t="s">
        <v>105</v>
      </c>
      <c r="AD320" s="40" t="s">
        <v>106</v>
      </c>
      <c r="AE320" s="40" t="s">
        <v>1542</v>
      </c>
      <c r="AF320" s="40" t="s">
        <v>108</v>
      </c>
      <c r="AG320" s="41" t="s">
        <v>109</v>
      </c>
      <c r="AH320" s="42"/>
      <c r="AI320" s="54" t="str">
        <f t="shared" ca="1" si="59"/>
        <v>NOTIFICACIÓN ELECTRÓNICA EFECTIVA</v>
      </c>
      <c r="AJ320" s="37" t="s">
        <v>99</v>
      </c>
      <c r="AK320" s="37">
        <v>46050</v>
      </c>
      <c r="AL320" s="37" t="s">
        <v>99</v>
      </c>
      <c r="AM320" s="53">
        <f>IF(AK320="","",WORKDAY(AK320,5,FESTIVOS_CO!A:A))</f>
        <v>46057</v>
      </c>
      <c r="AN320" s="37" t="s">
        <v>99</v>
      </c>
      <c r="AO320" s="37">
        <v>46051</v>
      </c>
      <c r="AP320" s="54" t="str">
        <f t="shared" ca="1" si="66"/>
        <v>NO PROCEDE CITACION</v>
      </c>
      <c r="AQ320" s="36"/>
      <c r="AR320" s="43"/>
      <c r="AS320" s="37"/>
      <c r="AT320" s="36"/>
      <c r="AU320" s="37"/>
      <c r="AV320" s="36"/>
      <c r="AW320" s="36"/>
      <c r="AX320" s="37"/>
      <c r="AY320" s="140" t="str">
        <f>IF(AU320="","",WORKDAY(AU320,5,FESTIVOS_CO!A:A))</f>
        <v/>
      </c>
      <c r="AZ320" s="54" t="str">
        <f t="shared" ca="1" si="63"/>
        <v>NO PROCEDE</v>
      </c>
      <c r="BA320" s="55" t="str">
        <f>IF(AX320="","",WORKDAY(AX320,5,FESTIVOS_CO!A:A))</f>
        <v/>
      </c>
      <c r="BB320" s="39"/>
      <c r="BC320" s="40"/>
      <c r="BD320" s="40"/>
      <c r="BE320" s="56" t="str">
        <f t="shared" ca="1" si="64"/>
        <v>NO PROCEDE</v>
      </c>
      <c r="BF320" s="37"/>
      <c r="BG320" s="45"/>
      <c r="BH320" s="37"/>
      <c r="BI320" s="36"/>
      <c r="BJ320" s="37"/>
      <c r="BK320" s="36"/>
      <c r="BL320" s="36"/>
      <c r="BM320" s="53" t="str">
        <f>IF(BJ320="","",WORKDAY(BJ320,5,FESTIVOS_CO!A:A))</f>
        <v/>
      </c>
      <c r="BN320" s="57" t="str">
        <f t="shared" ca="1" si="60"/>
        <v>NO PROCEDE</v>
      </c>
      <c r="BO320" s="54" t="str">
        <f t="shared" ca="1" si="61"/>
        <v>NO PROCEDE AVISO</v>
      </c>
      <c r="BP320" s="37"/>
      <c r="BQ320" s="53" t="str">
        <f>IF(BP320="","",WORKDAY(BP320,5,FESTIVOS_CO!A:A))</f>
        <v/>
      </c>
      <c r="BR320" s="37"/>
      <c r="BS320" s="36" t="s">
        <v>99</v>
      </c>
      <c r="BT320" s="38" t="s">
        <v>228</v>
      </c>
      <c r="BU320" s="58">
        <f>VLOOKUP(BT320,Hoja2!$C:$D,2,0)</f>
        <v>10</v>
      </c>
      <c r="BV320" s="80">
        <f>IF(
AND(AO320="",BD320="",BQ320=""),
"EN PROCESO NOTIFICACION / COMUNICACION",
IF(
BT320="",
"NO APLICA",
IF(
BU320=60,
IF(AO320&lt;&gt;"",AO320,IF(BD320&lt;&gt;"",BD320,BQ320))+60,
WORKDAY(
IF(AO320&lt;&gt;"",AO320,IF(BD320&lt;&gt;"",BD320,BQ320)),
BU320,
FESTIVOS_CO!A:A
)
)
))</f>
        <v>46065</v>
      </c>
      <c r="BW320" s="44"/>
      <c r="BX320" s="53"/>
      <c r="BY320" s="45"/>
      <c r="BZ320" s="37"/>
      <c r="CA320" s="54" t="str">
        <f t="shared" si="62"/>
        <v>PENDIENTE EJECUTORIA</v>
      </c>
      <c r="CB320" s="59" t="str">
        <f t="shared" si="65"/>
        <v>NO APLICA</v>
      </c>
      <c r="CC320" s="36" t="s">
        <v>109</v>
      </c>
      <c r="CD320" s="40"/>
      <c r="CE320" s="46"/>
      <c r="CF320" s="40"/>
      <c r="CG320" s="40"/>
      <c r="CH320" s="40"/>
      <c r="CI320" s="36" t="s">
        <v>109</v>
      </c>
      <c r="CJ320" s="47"/>
      <c r="CK320" s="40"/>
      <c r="CL320" s="40"/>
      <c r="CM320" s="40"/>
      <c r="CN320" s="40"/>
    </row>
    <row r="321" spans="1:92" ht="28.5" hidden="1">
      <c r="A321" s="49" t="str">
        <f t="shared" ca="1" si="55"/>
        <v>PENDIENTE EJECUTORIA</v>
      </c>
      <c r="B321" s="58" t="s">
        <v>327</v>
      </c>
      <c r="C321" s="37">
        <v>46048</v>
      </c>
      <c r="D321" s="37"/>
      <c r="E321" s="49" t="str">
        <f t="shared" si="56"/>
        <v>NOTIFICACIÓN ELECTRÓNICA</v>
      </c>
      <c r="F321" s="141">
        <f t="shared" si="57"/>
        <v>46051</v>
      </c>
      <c r="G321" s="49">
        <f t="shared" si="58"/>
        <v>3</v>
      </c>
      <c r="H321" s="51" t="str">
        <f ca="1">IF(
L321="",
"",
IF(
NETWORKDAYS(L321,IF(M321&lt;&gt;"",M321,TODAY()),FESTIVOS_CO!A:A)&gt;2,
"VENCIDO",
IF(
NETWORKDAYS(L321,IF(M321&lt;&gt;"",M321,TODAY()),FESTIVOS_CO!A:A)=2,
"ALERTA",
"A TIEMPO"
)))</f>
        <v>A TIEMPO</v>
      </c>
      <c r="I321" s="62" t="s">
        <v>1533</v>
      </c>
      <c r="J321" s="36" t="s">
        <v>1543</v>
      </c>
      <c r="K321" s="37">
        <v>46045</v>
      </c>
      <c r="L321" s="50">
        <v>46048</v>
      </c>
      <c r="M321" s="37">
        <v>46048</v>
      </c>
      <c r="N321" s="52"/>
      <c r="O321" s="52"/>
      <c r="P321" s="36"/>
      <c r="Q321" s="36" t="s">
        <v>99</v>
      </c>
      <c r="R321" s="40"/>
      <c r="S321" s="36"/>
      <c r="T321" s="40"/>
      <c r="U321" s="62" t="s">
        <v>100</v>
      </c>
      <c r="V321" s="81" t="s">
        <v>1544</v>
      </c>
      <c r="W321" s="63">
        <v>45933</v>
      </c>
      <c r="X321" s="63"/>
      <c r="Y321" s="40">
        <v>900581703</v>
      </c>
      <c r="Z321" s="38" t="str">
        <f>IFERROR(VLOOKUP(Y321,DIRECTORIO!A:B,2,FALSE),"")</f>
        <v>NEOSTAR SEGURIDAD DE COLOMBIA LTDA</v>
      </c>
      <c r="AA321" s="40" t="s">
        <v>103</v>
      </c>
      <c r="AB321" s="40" t="s">
        <v>169</v>
      </c>
      <c r="AC321" s="69" t="s">
        <v>105</v>
      </c>
      <c r="AD321" s="40" t="s">
        <v>106</v>
      </c>
      <c r="AE321" s="40" t="s">
        <v>1545</v>
      </c>
      <c r="AF321" s="40" t="s">
        <v>108</v>
      </c>
      <c r="AG321" s="41" t="s">
        <v>109</v>
      </c>
      <c r="AH321" s="42"/>
      <c r="AI321" s="54" t="str">
        <f t="shared" ca="1" si="59"/>
        <v>NOTIFICACIÓN ELECTRÓNICA EFECTIVA</v>
      </c>
      <c r="AJ321" s="37" t="s">
        <v>99</v>
      </c>
      <c r="AK321" s="37">
        <v>46050</v>
      </c>
      <c r="AL321" s="37" t="s">
        <v>99</v>
      </c>
      <c r="AM321" s="53">
        <f>IF(AK321="","",WORKDAY(AK321,5,FESTIVOS_CO!A:A))</f>
        <v>46057</v>
      </c>
      <c r="AN321" s="37" t="s">
        <v>99</v>
      </c>
      <c r="AO321" s="37">
        <v>46051</v>
      </c>
      <c r="AP321" s="54" t="str">
        <f t="shared" ca="1" si="66"/>
        <v>NO PROCEDE CITACION</v>
      </c>
      <c r="AQ321" s="36"/>
      <c r="AR321" s="43"/>
      <c r="AS321" s="37"/>
      <c r="AT321" s="36"/>
      <c r="AU321" s="37"/>
      <c r="AV321" s="36"/>
      <c r="AW321" s="36"/>
      <c r="AX321" s="37"/>
      <c r="AY321" s="140" t="str">
        <f>IF(AU321="","",WORKDAY(AU321,5,FESTIVOS_CO!A:A))</f>
        <v/>
      </c>
      <c r="AZ321" s="54" t="str">
        <f t="shared" ca="1" si="63"/>
        <v>NO PROCEDE</v>
      </c>
      <c r="BA321" s="55" t="str">
        <f>IF(AX321="","",WORKDAY(AX321,5,FESTIVOS_CO!A:A))</f>
        <v/>
      </c>
      <c r="BB321" s="39"/>
      <c r="BC321" s="40"/>
      <c r="BD321" s="40"/>
      <c r="BE321" s="56" t="str">
        <f t="shared" ca="1" si="64"/>
        <v>NO PROCEDE</v>
      </c>
      <c r="BF321" s="37"/>
      <c r="BG321" s="45"/>
      <c r="BH321" s="37"/>
      <c r="BI321" s="36"/>
      <c r="BJ321" s="37"/>
      <c r="BK321" s="36"/>
      <c r="BL321" s="36"/>
      <c r="BM321" s="53" t="str">
        <f>IF(BJ321="","",WORKDAY(BJ321,5,FESTIVOS_CO!A:A))</f>
        <v/>
      </c>
      <c r="BN321" s="57" t="str">
        <f t="shared" ca="1" si="60"/>
        <v>NO PROCEDE</v>
      </c>
      <c r="BO321" s="54" t="str">
        <f t="shared" ref="BO321:BO373" ca="1" si="67">IF(BN321="NOTIFICACIÓN PERSONAL COMPLETA",
"NO PROCEDE AVISO",
IF(BR321="SI",
"NOTIFICACION POR AVISO TERMINADA",
IF(BE321="NO PROCEDE",
"NO PROCEDE AVISO",
IF(BN321="VERIFICAR SI PROCEDE RECURSO",
"NOTIFICACIÓN POR AVISO COMPLETA",
"EN TRÁMITE NOTIF. POR AVISO"
))))</f>
        <v>NO PROCEDE AVISO</v>
      </c>
      <c r="BP321" s="37"/>
      <c r="BQ321" s="53" t="str">
        <f>IF(BP321="","",WORKDAY(BP321,5,FESTIVOS_CO!A:A))</f>
        <v/>
      </c>
      <c r="BR321" s="37"/>
      <c r="BS321" s="36" t="s">
        <v>99</v>
      </c>
      <c r="BT321" s="38" t="s">
        <v>228</v>
      </c>
      <c r="BU321" s="58">
        <f>VLOOKUP(BT321,Hoja2!$C:$D,2,0)</f>
        <v>10</v>
      </c>
      <c r="BV321" s="80">
        <f>IF(
AND(AO321="",BD321="",BQ321=""),
"EN PROCESO NOTIFICACION / COMUNICACION",
IF(
BT321="",
"NO APLICA",
IF(
BU321=60,
IF(AO321&lt;&gt;"",AO321,IF(BD321&lt;&gt;"",BD321,BQ321))+60,
WORKDAY(
IF(AO321&lt;&gt;"",AO321,IF(BD321&lt;&gt;"",BD321,BQ321)),
BU321,
FESTIVOS_CO!A:A
)
)
))</f>
        <v>46065</v>
      </c>
      <c r="BW321" s="44"/>
      <c r="BX321" s="53"/>
      <c r="BY321" s="45"/>
      <c r="BZ321" s="37"/>
      <c r="CA321" s="54" t="str">
        <f t="shared" ref="CA321:CA373" si="68">IF(BW321&lt;&gt;"SI",
"PENDIENTE EJECUTORIA",
IF(AND(BX321="",BY321="",BZ321=""),
"PENDIENTE HACER EJECUTORIA",
IF(AND(BX321&lt;&gt;"",BY321="",BZ321=""),
"PENDIENTE REVISION EJECUTORIA",
IF(AND(BX321&lt;&gt;"",BY321&lt;&gt;"",BZ321=""),
"PENDIENTE FIRMA EJECUTORIA",
"PROCESO EJECUTORIA TERMINADO"
))))</f>
        <v>PENDIENTE EJECUTORIA</v>
      </c>
      <c r="CB321" s="59" t="str">
        <f t="shared" si="65"/>
        <v>NO APLICA</v>
      </c>
      <c r="CC321" s="36" t="s">
        <v>109</v>
      </c>
      <c r="CD321" s="40"/>
      <c r="CE321" s="46"/>
      <c r="CF321" s="40"/>
      <c r="CG321" s="40"/>
      <c r="CH321" s="40"/>
      <c r="CI321" s="36" t="s">
        <v>109</v>
      </c>
      <c r="CJ321" s="47"/>
      <c r="CK321" s="40"/>
      <c r="CL321" s="40"/>
      <c r="CM321" s="40"/>
      <c r="CN321" s="40"/>
    </row>
    <row r="322" spans="1:92" ht="28.5" hidden="1">
      <c r="A322" s="49" t="str">
        <f t="shared" ref="A322:A375" ca="1" si="69">IF(
AND(Q322="NO",S322&lt;&gt;"SI"),
"TERMINADO PRODUCTO NO CONFORME",
IF(
AND(
COUNTBLANK(AJ322:AO322)=COLUMNS(AJ322:AO322),
COUNTBLANK(AQ322:AY322)=COLUMNS(AQ322:AY322),
COUNTBLANK(BC322:BD322)=COLUMNS(BC322:BD322),
COUNTBLANK(BF322:BM322)=COLUMNS(BF322:BM322),
COUNTBLANK(BP322:BR322)=COLUMNS(BP322:BR322)
),
"SIN GESTIÓN",
IF(
AND(BC322&lt;&gt;"",BD322&lt;&gt;"",AO322="",AX322="",BQ322=""),
"NOTIFICADO POR CONDUCTA CONCLUYENTE",
IF(
AI322="NOTIFICACIÓN ELECTRÓNICA EFECTIVA",
CA322,
IF(
OR(
AI322="NO PROCEDE NOTIFICACIÓN ELECTRÓNICA",
AI322="REALIZAR CITACIÓN",
AI322="NOTIFICACIÓN ELECTRÓNICA NO EFECTIVA"
),
IF(
AZ322="HACER AVISO",
IF(
OR(
BN322="NOTIFICACIÓN POR AVISO TERMINADA",
BN322="NOTIFICACIÓN PERSONAL COMPLETA"
),
CA322,
BN322
),
AZ322
),
AI322
)
)
)
))</f>
        <v>PENDIENTE EJECUTORIA</v>
      </c>
      <c r="B322" s="58" t="s">
        <v>327</v>
      </c>
      <c r="C322" s="37">
        <v>46048</v>
      </c>
      <c r="D322" s="37"/>
      <c r="E322" s="49" t="str">
        <f t="shared" ref="E322:E375" si="70">IF(AN322="SI",
"NOTIFICACIÓN ELECTRÓNICA",
IF(AND(BC322&lt;&gt;"",BD322&lt;&gt;""),
"NOTIFICACIÓN PERSONAL",
IF(BL322="SI",
"NOTIFICACIÓN POR AVISO",
"PENDIENTE NOTIFICACIÓN"
)))</f>
        <v>NOTIFICACIÓN ELECTRÓNICA</v>
      </c>
      <c r="F322" s="141">
        <f t="shared" ref="F322:F375" si="71">IF(
AND(AN322&lt;&gt;"SI",AW322&lt;&gt;"SI",BL322&lt;&gt;"SI",BC322="",BD322=""),
"PENDIENTE NOTIFICACIÓN",
IF(AN322="SI",
AO322,
IF(AW322="SI",
AX322,
IF(AND(BC322&lt;&gt;"",BD322&lt;&gt;""),
BD322,
IF(BL322="SI",
BQ322,
"PENDIENTE NOTIFICACIÓN"
)))))</f>
        <v>46051</v>
      </c>
      <c r="G322" s="49">
        <f t="shared" ref="G322:G375" si="72">IF(
OR(
C322="",
F322="PENDIENTE NOTIFICACIÓN",
NOT(ISNUMBER(C322)),
NOT(ISNUMBER(F322)),
F322&lt;C322
),
"",
F322-C322
)</f>
        <v>3</v>
      </c>
      <c r="H322" s="51" t="str">
        <f ca="1">IF(
L322="",
"",
IF(
NETWORKDAYS(L322,IF(M322&lt;&gt;"",M322,TODAY()),FESTIVOS_CO!A:A)&gt;2,
"VENCIDO",
IF(
NETWORKDAYS(L322,IF(M322&lt;&gt;"",M322,TODAY()),FESTIVOS_CO!A:A)=2,
"ALERTA",
"A TIEMPO"
)))</f>
        <v>A TIEMPO</v>
      </c>
      <c r="I322" s="62" t="s">
        <v>1533</v>
      </c>
      <c r="J322" s="36" t="s">
        <v>1546</v>
      </c>
      <c r="K322" s="37">
        <v>46045</v>
      </c>
      <c r="L322" s="50">
        <v>46048</v>
      </c>
      <c r="M322" s="37">
        <v>46048</v>
      </c>
      <c r="N322" s="52"/>
      <c r="O322" s="52"/>
      <c r="P322" s="36"/>
      <c r="Q322" s="36" t="s">
        <v>99</v>
      </c>
      <c r="R322" s="40"/>
      <c r="S322" s="36"/>
      <c r="T322" s="40"/>
      <c r="U322" s="62" t="s">
        <v>100</v>
      </c>
      <c r="V322" s="81" t="s">
        <v>1547</v>
      </c>
      <c r="W322" s="63">
        <v>45933</v>
      </c>
      <c r="X322" s="63"/>
      <c r="Y322" s="40">
        <v>900581703</v>
      </c>
      <c r="Z322" s="38" t="str">
        <f>IFERROR(VLOOKUP(Y322,DIRECTORIO!A:B,2,FALSE),"")</f>
        <v>NEOSTAR SEGURIDAD DE COLOMBIA LTDA</v>
      </c>
      <c r="AA322" s="40" t="s">
        <v>103</v>
      </c>
      <c r="AB322" s="40" t="s">
        <v>169</v>
      </c>
      <c r="AC322" s="69" t="s">
        <v>105</v>
      </c>
      <c r="AD322" s="40" t="s">
        <v>106</v>
      </c>
      <c r="AE322" s="40" t="s">
        <v>1548</v>
      </c>
      <c r="AF322" s="40" t="s">
        <v>108</v>
      </c>
      <c r="AG322" s="41" t="s">
        <v>109</v>
      </c>
      <c r="AH322" s="42"/>
      <c r="AI322" s="54" t="str">
        <f t="shared" ref="AI322:AI375" ca="1" si="73">IF(AL322="NO",
"REALIZAR CITACIÓN",
IF(AND(AJ322="SI",AL322&lt;&gt;"SI",AL322&lt;&gt;"NO"),
"PENDIENTE ENTREGA NOTIFICACIÓN ELECTRÓNICA",
IF(AND(AJ322="SI",AL322="SI",AN322="SI"),
"NOTIFICACIÓN ELECTRÓNICA EFECTIVA",
IF(AND(AJ322="",AK322="",AL322="",AM322="",AN322="",AO322=""),
"PENDIENTE NOTIFICACIÓN ELECTRÓNICA",
IF(AJ322="NO",
"NO PROCEDE NOTIFICACIÓN ELECTRÓNICA",
IF(AND(AJ322="SI",F322=""),
"PENDIENTE ENVÍO NOTIFICACIÓN ELECTRÓNICA",
IF(AND(AJ322="SI",TODAY()-F322&lt;=5),
"EN ESPERA DE NOTIFICACIÓN ELECTRÓNICA (5 DÍAS)",
"NOTIFICACIÓN ELECTRÓNICA NO EFECTIVA"
)))))))</f>
        <v>NOTIFICACIÓN ELECTRÓNICA EFECTIVA</v>
      </c>
      <c r="AJ322" s="37" t="s">
        <v>99</v>
      </c>
      <c r="AK322" s="37">
        <v>46050</v>
      </c>
      <c r="AL322" s="37" t="s">
        <v>99</v>
      </c>
      <c r="AM322" s="53">
        <f>IF(AK322="","",WORKDAY(AK322,5,FESTIVOS_CO!A:A))</f>
        <v>46057</v>
      </c>
      <c r="AN322" s="37" t="s">
        <v>99</v>
      </c>
      <c r="AO322" s="37">
        <v>46051</v>
      </c>
      <c r="AP322" s="54" t="str">
        <f t="shared" ca="1" si="66"/>
        <v>NO PROCEDE CITACION</v>
      </c>
      <c r="AQ322" s="36"/>
      <c r="AR322" s="43"/>
      <c r="AS322" s="37"/>
      <c r="AT322" s="36"/>
      <c r="AU322" s="37"/>
      <c r="AV322" s="36"/>
      <c r="AW322" s="36"/>
      <c r="AX322" s="37"/>
      <c r="AY322" s="140" t="str">
        <f>IF(AU322="","",WORKDAY(AU322,5,FESTIVOS_CO!A:A))</f>
        <v/>
      </c>
      <c r="AZ322" s="54" t="str">
        <f t="shared" ca="1" si="63"/>
        <v>NO PROCEDE</v>
      </c>
      <c r="BA322" s="55" t="str">
        <f>IF(AX322="","",WORKDAY(AX322,5,FESTIVOS_CO!A:A))</f>
        <v/>
      </c>
      <c r="BB322" s="39"/>
      <c r="BC322" s="40"/>
      <c r="BD322" s="40"/>
      <c r="BE322" s="56" t="str">
        <f t="shared" ca="1" si="64"/>
        <v>NO PROCEDE</v>
      </c>
      <c r="BF322" s="37"/>
      <c r="BG322" s="45"/>
      <c r="BH322" s="37"/>
      <c r="BI322" s="36"/>
      <c r="BJ322" s="37"/>
      <c r="BK322" s="36"/>
      <c r="BL322" s="36"/>
      <c r="BM322" s="53" t="str">
        <f>IF(BJ322="","",WORKDAY(BJ322,5,FESTIVOS_CO!A:A))</f>
        <v/>
      </c>
      <c r="BN322" s="57" t="str">
        <f t="shared" ref="BN322:BN375" ca="1" si="74">IF(
AND(AZ322="CITACIÓN COMPLETA EN ESPERA DE NOTIFICACION PERSONAL",BB322="NO"),
"PENDIENTE HACER AVISO",
IF(AND(BC322&lt;&gt;"",BD322&lt;&gt;""),
"NOTIFICACIÓN PERSONAL COMPLETA",
IF(BR322="SI",
"NOTIFICACIÓN POR AVISO TERMINADA",
IF(BE322="NO PROCEDE",
"NO PROCEDE",
IF(BF322="",
"PENDIENTE HACER AVISO",
IF(BG322="",
"PENDIENTE REVISIÓN AVISO",
IF(BH322="",
"PENDIENTE FIRMA AVISO",
IF(BI322="",
"PENDIENTE RADICAR AVISO",
IF(BL322="",
"EN TRÁMITE DE ENTREGA AVISO",
IF(BL322="NO",
"PUBLICAR AVISO CARTELERA",
IF(BL322="SI",
"VERIFICAR SI PROCEDE RECURSO",
IF(BE322="HACER AVISO",
"HACER AVISO",
"NO APLICA"
))))))))))))</f>
        <v>NO PROCEDE</v>
      </c>
      <c r="BO322" s="54" t="str">
        <f t="shared" ca="1" si="67"/>
        <v>NO PROCEDE AVISO</v>
      </c>
      <c r="BP322" s="37"/>
      <c r="BQ322" s="53" t="str">
        <f>IF(BP322="","",WORKDAY(BP322,5,FESTIVOS_CO!A:A))</f>
        <v/>
      </c>
      <c r="BR322" s="37"/>
      <c r="BS322" s="36" t="s">
        <v>99</v>
      </c>
      <c r="BT322" s="38" t="s">
        <v>228</v>
      </c>
      <c r="BU322" s="58">
        <f>VLOOKUP(BT322,Hoja2!$C:$D,2,0)</f>
        <v>10</v>
      </c>
      <c r="BV322" s="80">
        <f>IF(
AND(AO322="",BD322="",BQ322=""),
"EN PROCESO NOTIFICACION / COMUNICACION",
IF(
BT322="",
"NO APLICA",
IF(
BU322=60,
IF(AO322&lt;&gt;"",AO322,IF(BD322&lt;&gt;"",BD322,BQ322))+60,
WORKDAY(
IF(AO322&lt;&gt;"",AO322,IF(BD322&lt;&gt;"",BD322,BQ322)),
BU322,
FESTIVOS_CO!A:A
)
)
))</f>
        <v>46065</v>
      </c>
      <c r="BW322" s="44"/>
      <c r="BX322" s="53"/>
      <c r="BY322" s="45"/>
      <c r="BZ322" s="37"/>
      <c r="CA322" s="54" t="str">
        <f t="shared" si="68"/>
        <v>PENDIENTE EJECUTORIA</v>
      </c>
      <c r="CB322" s="59" t="str">
        <f t="shared" si="65"/>
        <v>NO APLICA</v>
      </c>
      <c r="CC322" s="36" t="s">
        <v>109</v>
      </c>
      <c r="CD322" s="40"/>
      <c r="CE322" s="46"/>
      <c r="CF322" s="40"/>
      <c r="CG322" s="40"/>
      <c r="CH322" s="40"/>
      <c r="CI322" s="36" t="s">
        <v>109</v>
      </c>
      <c r="CJ322" s="47"/>
      <c r="CK322" s="40"/>
      <c r="CL322" s="40"/>
      <c r="CM322" s="40"/>
      <c r="CN322" s="40"/>
    </row>
    <row r="323" spans="1:92" ht="28.5" hidden="1">
      <c r="A323" s="49" t="str">
        <f t="shared" ca="1" si="69"/>
        <v>PENDIENTE EJECUTORIA</v>
      </c>
      <c r="B323" s="58" t="s">
        <v>327</v>
      </c>
      <c r="C323" s="37">
        <v>46048</v>
      </c>
      <c r="D323" s="37"/>
      <c r="E323" s="49" t="str">
        <f t="shared" si="70"/>
        <v>NOTIFICACIÓN ELECTRÓNICA</v>
      </c>
      <c r="F323" s="141">
        <f t="shared" si="71"/>
        <v>46051</v>
      </c>
      <c r="G323" s="49">
        <f t="shared" si="72"/>
        <v>3</v>
      </c>
      <c r="H323" s="51" t="str">
        <f ca="1">IF(
L323="",
"",
IF(
NETWORKDAYS(L323,IF(M323&lt;&gt;"",M323,TODAY()),FESTIVOS_CO!A:A)&gt;2,
"VENCIDO",
IF(
NETWORKDAYS(L323,IF(M323&lt;&gt;"",M323,TODAY()),FESTIVOS_CO!A:A)=2,
"ALERTA",
"A TIEMPO"
)))</f>
        <v>A TIEMPO</v>
      </c>
      <c r="I323" s="62" t="s">
        <v>1533</v>
      </c>
      <c r="J323" s="36" t="s">
        <v>1549</v>
      </c>
      <c r="K323" s="37">
        <v>46045</v>
      </c>
      <c r="L323" s="50">
        <v>46048</v>
      </c>
      <c r="M323" s="37">
        <v>46048</v>
      </c>
      <c r="N323" s="52"/>
      <c r="O323" s="52"/>
      <c r="P323" s="36"/>
      <c r="Q323" s="36" t="s">
        <v>99</v>
      </c>
      <c r="R323" s="40"/>
      <c r="S323" s="36"/>
      <c r="T323" s="40"/>
      <c r="U323" s="62" t="s">
        <v>100</v>
      </c>
      <c r="V323" s="81" t="s">
        <v>1550</v>
      </c>
      <c r="W323" s="63">
        <v>45933</v>
      </c>
      <c r="X323" s="63"/>
      <c r="Y323" s="40">
        <v>900581703</v>
      </c>
      <c r="Z323" s="38" t="str">
        <f>IFERROR(VLOOKUP(Y323,DIRECTORIO!A:B,2,FALSE),"")</f>
        <v>NEOSTAR SEGURIDAD DE COLOMBIA LTDA</v>
      </c>
      <c r="AA323" s="40" t="s">
        <v>103</v>
      </c>
      <c r="AB323" s="40" t="s">
        <v>169</v>
      </c>
      <c r="AC323" s="69" t="s">
        <v>105</v>
      </c>
      <c r="AD323" s="40" t="s">
        <v>106</v>
      </c>
      <c r="AE323" s="40" t="s">
        <v>1551</v>
      </c>
      <c r="AF323" s="40" t="s">
        <v>108</v>
      </c>
      <c r="AG323" s="41" t="s">
        <v>109</v>
      </c>
      <c r="AH323" s="42"/>
      <c r="AI323" s="54" t="str">
        <f t="shared" ca="1" si="73"/>
        <v>NOTIFICACIÓN ELECTRÓNICA EFECTIVA</v>
      </c>
      <c r="AJ323" s="37" t="s">
        <v>99</v>
      </c>
      <c r="AK323" s="37">
        <v>46050</v>
      </c>
      <c r="AL323" s="37" t="s">
        <v>99</v>
      </c>
      <c r="AM323" s="53">
        <f>IF(AK323="","",WORKDAY(AK323,5,FESTIVOS_CO!A:A))</f>
        <v>46057</v>
      </c>
      <c r="AN323" s="37" t="s">
        <v>99</v>
      </c>
      <c r="AO323" s="37">
        <v>46051</v>
      </c>
      <c r="AP323" s="54" t="str">
        <f t="shared" ca="1" si="66"/>
        <v>NO PROCEDE CITACION</v>
      </c>
      <c r="AQ323" s="36"/>
      <c r="AR323" s="43"/>
      <c r="AS323" s="37"/>
      <c r="AT323" s="36"/>
      <c r="AU323" s="37"/>
      <c r="AV323" s="36"/>
      <c r="AW323" s="36"/>
      <c r="AX323" s="37"/>
      <c r="AY323" s="140" t="str">
        <f>IF(AU323="","",WORKDAY(AU323,5,FESTIVOS_CO!A:A))</f>
        <v/>
      </c>
      <c r="AZ323" s="54" t="str">
        <f t="shared" ca="1" si="63"/>
        <v>NO PROCEDE</v>
      </c>
      <c r="BA323" s="55" t="str">
        <f>IF(AX323="","",WORKDAY(AX323,5,FESTIVOS_CO!A:A))</f>
        <v/>
      </c>
      <c r="BB323" s="39"/>
      <c r="BC323" s="40"/>
      <c r="BD323" s="40"/>
      <c r="BE323" s="56" t="str">
        <f t="shared" ca="1" si="64"/>
        <v>NO PROCEDE</v>
      </c>
      <c r="BF323" s="37"/>
      <c r="BG323" s="45"/>
      <c r="BH323" s="37"/>
      <c r="BI323" s="36"/>
      <c r="BJ323" s="37"/>
      <c r="BK323" s="36"/>
      <c r="BL323" s="36"/>
      <c r="BM323" s="53" t="str">
        <f>IF(BJ323="","",WORKDAY(BJ323,5,FESTIVOS_CO!A:A))</f>
        <v/>
      </c>
      <c r="BN323" s="57" t="str">
        <f t="shared" ca="1" si="74"/>
        <v>NO PROCEDE</v>
      </c>
      <c r="BO323" s="54" t="str">
        <f t="shared" ca="1" si="67"/>
        <v>NO PROCEDE AVISO</v>
      </c>
      <c r="BP323" s="37"/>
      <c r="BQ323" s="53" t="str">
        <f>IF(BP323="","",WORKDAY(BP323,5,FESTIVOS_CO!A:A))</f>
        <v/>
      </c>
      <c r="BR323" s="37"/>
      <c r="BS323" s="36" t="s">
        <v>99</v>
      </c>
      <c r="BT323" s="38" t="s">
        <v>228</v>
      </c>
      <c r="BU323" s="58">
        <f>VLOOKUP(BT323,Hoja2!$C:$D,2,0)</f>
        <v>10</v>
      </c>
      <c r="BV323" s="80">
        <f>IF(
AND(AO323="",BD323="",BQ323=""),
"EN PROCESO NOTIFICACION / COMUNICACION",
IF(
BT323="",
"NO APLICA",
IF(
BU323=60,
IF(AO323&lt;&gt;"",AO323,IF(BD323&lt;&gt;"",BD323,BQ323))+60,
WORKDAY(
IF(AO323&lt;&gt;"",AO323,IF(BD323&lt;&gt;"",BD323,BQ323)),
BU323,
FESTIVOS_CO!A:A
)
)
))</f>
        <v>46065</v>
      </c>
      <c r="BW323" s="44"/>
      <c r="BX323" s="53"/>
      <c r="BY323" s="45"/>
      <c r="BZ323" s="37"/>
      <c r="CA323" s="54" t="str">
        <f t="shared" si="68"/>
        <v>PENDIENTE EJECUTORIA</v>
      </c>
      <c r="CB323" s="59" t="str">
        <f t="shared" si="65"/>
        <v>NO APLICA</v>
      </c>
      <c r="CC323" s="36" t="s">
        <v>109</v>
      </c>
      <c r="CD323" s="40"/>
      <c r="CE323" s="46"/>
      <c r="CF323" s="40"/>
      <c r="CG323" s="40"/>
      <c r="CH323" s="40"/>
      <c r="CI323" s="36" t="s">
        <v>109</v>
      </c>
      <c r="CJ323" s="47"/>
      <c r="CK323" s="40"/>
      <c r="CL323" s="40"/>
      <c r="CM323" s="40"/>
      <c r="CN323" s="40"/>
    </row>
    <row r="324" spans="1:92" ht="28.5" hidden="1">
      <c r="A324" s="49" t="str">
        <f t="shared" ca="1" si="69"/>
        <v>PENDIENTE EJECUTORIA</v>
      </c>
      <c r="B324" s="58" t="s">
        <v>327</v>
      </c>
      <c r="C324" s="37">
        <v>46048</v>
      </c>
      <c r="D324" s="37"/>
      <c r="E324" s="49" t="str">
        <f t="shared" si="70"/>
        <v>NOTIFICACIÓN ELECTRÓNICA</v>
      </c>
      <c r="F324" s="141">
        <f t="shared" si="71"/>
        <v>46051</v>
      </c>
      <c r="G324" s="49">
        <f t="shared" si="72"/>
        <v>3</v>
      </c>
      <c r="H324" s="51" t="str">
        <f ca="1">IF(
L324="",
"",
IF(
NETWORKDAYS(L324,IF(M324&lt;&gt;"",M324,TODAY()),FESTIVOS_CO!A:A)&gt;2,
"VENCIDO",
IF(
NETWORKDAYS(L324,IF(M324&lt;&gt;"",M324,TODAY()),FESTIVOS_CO!A:A)=2,
"ALERTA",
"A TIEMPO"
)))</f>
        <v>A TIEMPO</v>
      </c>
      <c r="I324" s="62" t="s">
        <v>1533</v>
      </c>
      <c r="J324" s="36" t="s">
        <v>1552</v>
      </c>
      <c r="K324" s="37">
        <v>46045</v>
      </c>
      <c r="L324" s="50">
        <v>46048</v>
      </c>
      <c r="M324" s="37">
        <v>46048</v>
      </c>
      <c r="N324" s="52"/>
      <c r="O324" s="52"/>
      <c r="P324" s="36"/>
      <c r="Q324" s="36" t="s">
        <v>99</v>
      </c>
      <c r="R324" s="40"/>
      <c r="S324" s="36"/>
      <c r="T324" s="40"/>
      <c r="U324" s="62" t="s">
        <v>100</v>
      </c>
      <c r="V324" s="81" t="s">
        <v>1553</v>
      </c>
      <c r="W324" s="63">
        <v>45933</v>
      </c>
      <c r="X324" s="63"/>
      <c r="Y324" s="40">
        <v>900581703</v>
      </c>
      <c r="Z324" s="38" t="str">
        <f>IFERROR(VLOOKUP(Y324,DIRECTORIO!A:B,2,FALSE),"")</f>
        <v>NEOSTAR SEGURIDAD DE COLOMBIA LTDA</v>
      </c>
      <c r="AA324" s="40" t="s">
        <v>103</v>
      </c>
      <c r="AB324" s="40" t="s">
        <v>169</v>
      </c>
      <c r="AC324" s="69" t="s">
        <v>105</v>
      </c>
      <c r="AD324" s="40" t="s">
        <v>106</v>
      </c>
      <c r="AE324" s="40" t="s">
        <v>1554</v>
      </c>
      <c r="AF324" s="40" t="s">
        <v>108</v>
      </c>
      <c r="AG324" s="41" t="s">
        <v>109</v>
      </c>
      <c r="AH324" s="42"/>
      <c r="AI324" s="54" t="str">
        <f t="shared" ca="1" si="73"/>
        <v>NOTIFICACIÓN ELECTRÓNICA EFECTIVA</v>
      </c>
      <c r="AJ324" s="37" t="s">
        <v>99</v>
      </c>
      <c r="AK324" s="37">
        <v>46050</v>
      </c>
      <c r="AL324" s="37" t="s">
        <v>99</v>
      </c>
      <c r="AM324" s="53">
        <f>IF(AK324="","",WORKDAY(AK324,5,FESTIVOS_CO!A:A))</f>
        <v>46057</v>
      </c>
      <c r="AN324" s="37" t="s">
        <v>99</v>
      </c>
      <c r="AO324" s="37">
        <v>46051</v>
      </c>
      <c r="AP324" s="54" t="str">
        <f t="shared" ca="1" si="66"/>
        <v>NO PROCEDE CITACION</v>
      </c>
      <c r="AQ324" s="36"/>
      <c r="AR324" s="43"/>
      <c r="AS324" s="37"/>
      <c r="AT324" s="36"/>
      <c r="AU324" s="37"/>
      <c r="AV324" s="36"/>
      <c r="AW324" s="36"/>
      <c r="AX324" s="37"/>
      <c r="AY324" s="140" t="str">
        <f>IF(AU324="","",WORKDAY(AU324,5,FESTIVOS_CO!A:A))</f>
        <v/>
      </c>
      <c r="AZ324" s="54" t="str">
        <f t="shared" ca="1" si="63"/>
        <v>NO PROCEDE</v>
      </c>
      <c r="BA324" s="55" t="str">
        <f>IF(AX324="","",WORKDAY(AX324,5,FESTIVOS_CO!A:A))</f>
        <v/>
      </c>
      <c r="BB324" s="39"/>
      <c r="BC324" s="40"/>
      <c r="BD324" s="40"/>
      <c r="BE324" s="56" t="str">
        <f t="shared" ca="1" si="64"/>
        <v>NO PROCEDE</v>
      </c>
      <c r="BF324" s="37"/>
      <c r="BG324" s="45"/>
      <c r="BH324" s="37"/>
      <c r="BI324" s="36"/>
      <c r="BJ324" s="37"/>
      <c r="BK324" s="36"/>
      <c r="BL324" s="36"/>
      <c r="BM324" s="53" t="str">
        <f>IF(BJ324="","",WORKDAY(BJ324,5,FESTIVOS_CO!A:A))</f>
        <v/>
      </c>
      <c r="BN324" s="57" t="str">
        <f t="shared" ca="1" si="74"/>
        <v>NO PROCEDE</v>
      </c>
      <c r="BO324" s="54" t="str">
        <f t="shared" ca="1" si="67"/>
        <v>NO PROCEDE AVISO</v>
      </c>
      <c r="BP324" s="37"/>
      <c r="BQ324" s="53" t="str">
        <f>IF(BP324="","",WORKDAY(BP324,5,FESTIVOS_CO!A:A))</f>
        <v/>
      </c>
      <c r="BR324" s="37"/>
      <c r="BS324" s="36" t="s">
        <v>99</v>
      </c>
      <c r="BT324" s="38" t="s">
        <v>228</v>
      </c>
      <c r="BU324" s="58">
        <f>VLOOKUP(BT324,Hoja2!$C:$D,2,0)</f>
        <v>10</v>
      </c>
      <c r="BV324" s="80">
        <f>IF(
AND(AO324="",BD324="",BQ324=""),
"EN PROCESO NOTIFICACION / COMUNICACION",
IF(
BT324="",
"NO APLICA",
IF(
BU324=60,
IF(AO324&lt;&gt;"",AO324,IF(BD324&lt;&gt;"",BD324,BQ324))+60,
WORKDAY(
IF(AO324&lt;&gt;"",AO324,IF(BD324&lt;&gt;"",BD324,BQ324)),
BU324,
FESTIVOS_CO!A:A
)
)
))</f>
        <v>46065</v>
      </c>
      <c r="BW324" s="44"/>
      <c r="BX324" s="53"/>
      <c r="BY324" s="45"/>
      <c r="BZ324" s="37"/>
      <c r="CA324" s="54" t="str">
        <f t="shared" si="68"/>
        <v>PENDIENTE EJECUTORIA</v>
      </c>
      <c r="CB324" s="59" t="str">
        <f t="shared" si="65"/>
        <v>NO APLICA</v>
      </c>
      <c r="CC324" s="36" t="s">
        <v>109</v>
      </c>
      <c r="CD324" s="40"/>
      <c r="CE324" s="46"/>
      <c r="CF324" s="40"/>
      <c r="CG324" s="40"/>
      <c r="CH324" s="40"/>
      <c r="CI324" s="36" t="s">
        <v>109</v>
      </c>
      <c r="CJ324" s="47"/>
      <c r="CK324" s="40"/>
      <c r="CL324" s="40"/>
      <c r="CM324" s="40"/>
      <c r="CN324" s="40"/>
    </row>
    <row r="325" spans="1:92" ht="28.5" hidden="1">
      <c r="A325" s="49" t="str">
        <f t="shared" ca="1" si="69"/>
        <v>PENDIENTE EJECUTORIA</v>
      </c>
      <c r="B325" s="58" t="s">
        <v>327</v>
      </c>
      <c r="C325" s="37">
        <v>46048</v>
      </c>
      <c r="D325" s="37"/>
      <c r="E325" s="49" t="str">
        <f t="shared" si="70"/>
        <v>NOTIFICACIÓN ELECTRÓNICA</v>
      </c>
      <c r="F325" s="141">
        <f t="shared" si="71"/>
        <v>46051</v>
      </c>
      <c r="G325" s="49">
        <f t="shared" si="72"/>
        <v>3</v>
      </c>
      <c r="H325" s="51" t="str">
        <f ca="1">IF(
L325="",
"",
IF(
NETWORKDAYS(L325,IF(M325&lt;&gt;"",M325,TODAY()),FESTIVOS_CO!A:A)&gt;2,
"VENCIDO",
IF(
NETWORKDAYS(L325,IF(M325&lt;&gt;"",M325,TODAY()),FESTIVOS_CO!A:A)=2,
"ALERTA",
"A TIEMPO"
)))</f>
        <v>A TIEMPO</v>
      </c>
      <c r="I325" s="62" t="s">
        <v>1533</v>
      </c>
      <c r="J325" s="36" t="s">
        <v>1555</v>
      </c>
      <c r="K325" s="37">
        <v>46045</v>
      </c>
      <c r="L325" s="50">
        <v>46048</v>
      </c>
      <c r="M325" s="37">
        <v>46048</v>
      </c>
      <c r="N325" s="52"/>
      <c r="O325" s="52"/>
      <c r="P325" s="36"/>
      <c r="Q325" s="36" t="s">
        <v>99</v>
      </c>
      <c r="R325" s="40"/>
      <c r="S325" s="36"/>
      <c r="T325" s="40"/>
      <c r="U325" s="62" t="s">
        <v>100</v>
      </c>
      <c r="V325" s="81" t="s">
        <v>1556</v>
      </c>
      <c r="W325" s="63">
        <v>45933</v>
      </c>
      <c r="X325" s="63"/>
      <c r="Y325" s="40">
        <v>900581703</v>
      </c>
      <c r="Z325" s="38" t="str">
        <f>IFERROR(VLOOKUP(Y325,DIRECTORIO!A:B,2,FALSE),"")</f>
        <v>NEOSTAR SEGURIDAD DE COLOMBIA LTDA</v>
      </c>
      <c r="AA325" s="40" t="s">
        <v>103</v>
      </c>
      <c r="AB325" s="40" t="s">
        <v>169</v>
      </c>
      <c r="AC325" s="69" t="s">
        <v>105</v>
      </c>
      <c r="AD325" s="40" t="s">
        <v>106</v>
      </c>
      <c r="AE325" s="40" t="s">
        <v>1557</v>
      </c>
      <c r="AF325" s="40" t="s">
        <v>108</v>
      </c>
      <c r="AG325" s="41" t="s">
        <v>109</v>
      </c>
      <c r="AH325" s="42"/>
      <c r="AI325" s="54" t="str">
        <f t="shared" ca="1" si="73"/>
        <v>NOTIFICACIÓN ELECTRÓNICA EFECTIVA</v>
      </c>
      <c r="AJ325" s="37" t="s">
        <v>99</v>
      </c>
      <c r="AK325" s="37">
        <v>46050</v>
      </c>
      <c r="AL325" s="37" t="s">
        <v>99</v>
      </c>
      <c r="AM325" s="53">
        <f>IF(AK325="","",WORKDAY(AK325,5,FESTIVOS_CO!A:A))</f>
        <v>46057</v>
      </c>
      <c r="AN325" s="37" t="s">
        <v>99</v>
      </c>
      <c r="AO325" s="37">
        <v>46051</v>
      </c>
      <c r="AP325" s="54" t="str">
        <f t="shared" ca="1" si="66"/>
        <v>NO PROCEDE CITACION</v>
      </c>
      <c r="AQ325" s="36"/>
      <c r="AR325" s="43"/>
      <c r="AS325" s="37"/>
      <c r="AT325" s="36"/>
      <c r="AU325" s="37"/>
      <c r="AV325" s="36"/>
      <c r="AW325" s="36"/>
      <c r="AX325" s="37"/>
      <c r="AY325" s="140" t="str">
        <f>IF(AU325="","",WORKDAY(AU325,5,FESTIVOS_CO!A:A))</f>
        <v/>
      </c>
      <c r="AZ325" s="54" t="str">
        <f t="shared" ca="1" si="63"/>
        <v>NO PROCEDE</v>
      </c>
      <c r="BA325" s="55" t="str">
        <f>IF(AX325="","",WORKDAY(AX325,5,FESTIVOS_CO!A:A))</f>
        <v/>
      </c>
      <c r="BB325" s="39"/>
      <c r="BC325" s="40"/>
      <c r="BD325" s="40"/>
      <c r="BE325" s="56" t="str">
        <f t="shared" ca="1" si="64"/>
        <v>NO PROCEDE</v>
      </c>
      <c r="BF325" s="37"/>
      <c r="BG325" s="45"/>
      <c r="BH325" s="37"/>
      <c r="BI325" s="36"/>
      <c r="BJ325" s="37"/>
      <c r="BK325" s="36"/>
      <c r="BL325" s="36"/>
      <c r="BM325" s="53" t="str">
        <f>IF(BJ325="","",WORKDAY(BJ325,5,FESTIVOS_CO!A:A))</f>
        <v/>
      </c>
      <c r="BN325" s="57" t="str">
        <f t="shared" ca="1" si="74"/>
        <v>NO PROCEDE</v>
      </c>
      <c r="BO325" s="54" t="str">
        <f t="shared" ca="1" si="67"/>
        <v>NO PROCEDE AVISO</v>
      </c>
      <c r="BP325" s="37"/>
      <c r="BQ325" s="53" t="str">
        <f>IF(BP325="","",WORKDAY(BP325,5,FESTIVOS_CO!A:A))</f>
        <v/>
      </c>
      <c r="BR325" s="37"/>
      <c r="BS325" s="36" t="s">
        <v>99</v>
      </c>
      <c r="BT325" s="38" t="s">
        <v>228</v>
      </c>
      <c r="BU325" s="58">
        <f>VLOOKUP(BT325,Hoja2!$C:$D,2,0)</f>
        <v>10</v>
      </c>
      <c r="BV325" s="80">
        <f>IF(
AND(AO325="",BD325="",BQ325=""),
"EN PROCESO NOTIFICACION / COMUNICACION",
IF(
BT325="",
"NO APLICA",
IF(
BU325=60,
IF(AO325&lt;&gt;"",AO325,IF(BD325&lt;&gt;"",BD325,BQ325))+60,
WORKDAY(
IF(AO325&lt;&gt;"",AO325,IF(BD325&lt;&gt;"",BD325,BQ325)),
BU325,
FESTIVOS_CO!A:A
)
)
))</f>
        <v>46065</v>
      </c>
      <c r="BW325" s="44"/>
      <c r="BX325" s="53"/>
      <c r="BY325" s="45"/>
      <c r="BZ325" s="37"/>
      <c r="CA325" s="54" t="str">
        <f t="shared" si="68"/>
        <v>PENDIENTE EJECUTORIA</v>
      </c>
      <c r="CB325" s="59" t="str">
        <f t="shared" si="65"/>
        <v>NO APLICA</v>
      </c>
      <c r="CC325" s="36" t="s">
        <v>109</v>
      </c>
      <c r="CD325" s="40"/>
      <c r="CE325" s="46"/>
      <c r="CF325" s="40"/>
      <c r="CG325" s="40"/>
      <c r="CH325" s="40"/>
      <c r="CI325" s="36" t="s">
        <v>109</v>
      </c>
      <c r="CJ325" s="47"/>
      <c r="CK325" s="40"/>
      <c r="CL325" s="40"/>
      <c r="CM325" s="40"/>
      <c r="CN325" s="40"/>
    </row>
    <row r="326" spans="1:92" ht="28.5" hidden="1">
      <c r="A326" s="49" t="str">
        <f t="shared" ca="1" si="69"/>
        <v>PENDIENTE EJECUTORIA</v>
      </c>
      <c r="B326" s="58" t="s">
        <v>327</v>
      </c>
      <c r="C326" s="37">
        <v>46048</v>
      </c>
      <c r="D326" s="37"/>
      <c r="E326" s="49" t="str">
        <f t="shared" si="70"/>
        <v>NOTIFICACIÓN ELECTRÓNICA</v>
      </c>
      <c r="F326" s="141">
        <f t="shared" si="71"/>
        <v>46051</v>
      </c>
      <c r="G326" s="49">
        <f t="shared" si="72"/>
        <v>3</v>
      </c>
      <c r="H326" s="51" t="str">
        <f ca="1">IF(
L326="",
"",
IF(
NETWORKDAYS(L326,IF(M326&lt;&gt;"",M326,TODAY()),FESTIVOS_CO!A:A)&gt;2,
"VENCIDO",
IF(
NETWORKDAYS(L326,IF(M326&lt;&gt;"",M326,TODAY()),FESTIVOS_CO!A:A)=2,
"ALERTA",
"A TIEMPO"
)))</f>
        <v>A TIEMPO</v>
      </c>
      <c r="I326" s="62" t="s">
        <v>1533</v>
      </c>
      <c r="J326" s="36" t="s">
        <v>1558</v>
      </c>
      <c r="K326" s="37">
        <v>46045</v>
      </c>
      <c r="L326" s="50">
        <v>46048</v>
      </c>
      <c r="M326" s="37">
        <v>46048</v>
      </c>
      <c r="N326" s="52"/>
      <c r="O326" s="52"/>
      <c r="P326" s="36"/>
      <c r="Q326" s="36" t="s">
        <v>99</v>
      </c>
      <c r="R326" s="40"/>
      <c r="S326" s="36"/>
      <c r="T326" s="40"/>
      <c r="U326" s="62" t="s">
        <v>100</v>
      </c>
      <c r="V326" s="81" t="s">
        <v>1559</v>
      </c>
      <c r="W326" s="63">
        <v>45933</v>
      </c>
      <c r="X326" s="63"/>
      <c r="Y326" s="40">
        <v>900581703</v>
      </c>
      <c r="Z326" s="38" t="str">
        <f>IFERROR(VLOOKUP(Y326,DIRECTORIO!A:B,2,FALSE),"")</f>
        <v>NEOSTAR SEGURIDAD DE COLOMBIA LTDA</v>
      </c>
      <c r="AA326" s="40" t="s">
        <v>103</v>
      </c>
      <c r="AB326" s="40" t="s">
        <v>169</v>
      </c>
      <c r="AC326" s="69" t="s">
        <v>105</v>
      </c>
      <c r="AD326" s="40" t="s">
        <v>106</v>
      </c>
      <c r="AE326" s="40" t="s">
        <v>1560</v>
      </c>
      <c r="AF326" s="40" t="s">
        <v>108</v>
      </c>
      <c r="AG326" s="41" t="s">
        <v>109</v>
      </c>
      <c r="AH326" s="42"/>
      <c r="AI326" s="54" t="str">
        <f t="shared" ca="1" si="73"/>
        <v>NOTIFICACIÓN ELECTRÓNICA EFECTIVA</v>
      </c>
      <c r="AJ326" s="37" t="s">
        <v>99</v>
      </c>
      <c r="AK326" s="37">
        <v>46050</v>
      </c>
      <c r="AL326" s="37" t="s">
        <v>99</v>
      </c>
      <c r="AM326" s="53">
        <f>IF(AK326="","",WORKDAY(AK326,5,FESTIVOS_CO!A:A))</f>
        <v>46057</v>
      </c>
      <c r="AN326" s="37" t="s">
        <v>99</v>
      </c>
      <c r="AO326" s="37">
        <v>46051</v>
      </c>
      <c r="AP326" s="54" t="str">
        <f t="shared" ca="1" si="66"/>
        <v>NO PROCEDE CITACION</v>
      </c>
      <c r="AQ326" s="36"/>
      <c r="AR326" s="43"/>
      <c r="AS326" s="37"/>
      <c r="AT326" s="36"/>
      <c r="AU326" s="37"/>
      <c r="AV326" s="36"/>
      <c r="AW326" s="36"/>
      <c r="AX326" s="37"/>
      <c r="AY326" s="140" t="str">
        <f>IF(AU326="","",WORKDAY(AU326,5,FESTIVOS_CO!A:A))</f>
        <v/>
      </c>
      <c r="AZ326" s="54" t="str">
        <f t="shared" ca="1" si="63"/>
        <v>NO PROCEDE</v>
      </c>
      <c r="BA326" s="55" t="str">
        <f>IF(AX326="","",WORKDAY(AX326,5,FESTIVOS_CO!A:A))</f>
        <v/>
      </c>
      <c r="BB326" s="39"/>
      <c r="BC326" s="40"/>
      <c r="BD326" s="40"/>
      <c r="BE326" s="56" t="str">
        <f t="shared" ca="1" si="64"/>
        <v>NO PROCEDE</v>
      </c>
      <c r="BF326" s="37"/>
      <c r="BG326" s="45"/>
      <c r="BH326" s="37"/>
      <c r="BI326" s="36"/>
      <c r="BJ326" s="37"/>
      <c r="BK326" s="36"/>
      <c r="BL326" s="36"/>
      <c r="BM326" s="53" t="str">
        <f>IF(BJ326="","",WORKDAY(BJ326,5,FESTIVOS_CO!A:A))</f>
        <v/>
      </c>
      <c r="BN326" s="57" t="str">
        <f t="shared" ca="1" si="74"/>
        <v>NO PROCEDE</v>
      </c>
      <c r="BO326" s="54" t="str">
        <f t="shared" ca="1" si="67"/>
        <v>NO PROCEDE AVISO</v>
      </c>
      <c r="BP326" s="37"/>
      <c r="BQ326" s="53" t="str">
        <f>IF(BP326="","",WORKDAY(BP326,5,FESTIVOS_CO!A:A))</f>
        <v/>
      </c>
      <c r="BR326" s="37"/>
      <c r="BS326" s="36" t="s">
        <v>99</v>
      </c>
      <c r="BT326" s="38" t="s">
        <v>228</v>
      </c>
      <c r="BU326" s="58">
        <f>VLOOKUP(BT326,Hoja2!$C:$D,2,0)</f>
        <v>10</v>
      </c>
      <c r="BV326" s="80">
        <f>IF(
AND(AO326="",BD326="",BQ326=""),
"EN PROCESO NOTIFICACION / COMUNICACION",
IF(
BT326="",
"NO APLICA",
IF(
BU326=60,
IF(AO326&lt;&gt;"",AO326,IF(BD326&lt;&gt;"",BD326,BQ326))+60,
WORKDAY(
IF(AO326&lt;&gt;"",AO326,IF(BD326&lt;&gt;"",BD326,BQ326)),
BU326,
FESTIVOS_CO!A:A
)
)
))</f>
        <v>46065</v>
      </c>
      <c r="BW326" s="44"/>
      <c r="BX326" s="53"/>
      <c r="BY326" s="45"/>
      <c r="BZ326" s="37"/>
      <c r="CA326" s="54" t="str">
        <f t="shared" si="68"/>
        <v>PENDIENTE EJECUTORIA</v>
      </c>
      <c r="CB326" s="59" t="str">
        <f t="shared" si="65"/>
        <v>NO APLICA</v>
      </c>
      <c r="CC326" s="36" t="s">
        <v>109</v>
      </c>
      <c r="CD326" s="40"/>
      <c r="CE326" s="46"/>
      <c r="CF326" s="40"/>
      <c r="CG326" s="40"/>
      <c r="CH326" s="40"/>
      <c r="CI326" s="36" t="s">
        <v>109</v>
      </c>
      <c r="CJ326" s="47"/>
      <c r="CK326" s="40"/>
      <c r="CL326" s="40"/>
      <c r="CM326" s="40"/>
      <c r="CN326" s="40"/>
    </row>
    <row r="327" spans="1:92" ht="28.5" hidden="1">
      <c r="A327" s="49" t="str">
        <f t="shared" ca="1" si="69"/>
        <v>PENDIENTE EJECUTORIA</v>
      </c>
      <c r="B327" s="58" t="s">
        <v>327</v>
      </c>
      <c r="C327" s="37">
        <v>46048</v>
      </c>
      <c r="D327" s="37"/>
      <c r="E327" s="49" t="str">
        <f t="shared" si="70"/>
        <v>NOTIFICACIÓN ELECTRÓNICA</v>
      </c>
      <c r="F327" s="141">
        <f t="shared" si="71"/>
        <v>46051</v>
      </c>
      <c r="G327" s="49">
        <f t="shared" si="72"/>
        <v>3</v>
      </c>
      <c r="H327" s="51" t="str">
        <f ca="1">IF(
L327="",
"",
IF(
NETWORKDAYS(L327,IF(M327&lt;&gt;"",M327,TODAY()),FESTIVOS_CO!A:A)&gt;2,
"VENCIDO",
IF(
NETWORKDAYS(L327,IF(M327&lt;&gt;"",M327,TODAY()),FESTIVOS_CO!A:A)=2,
"ALERTA",
"A TIEMPO"
)))</f>
        <v>A TIEMPO</v>
      </c>
      <c r="I327" s="62" t="s">
        <v>1533</v>
      </c>
      <c r="J327" s="36" t="s">
        <v>1561</v>
      </c>
      <c r="K327" s="37">
        <v>46045</v>
      </c>
      <c r="L327" s="50">
        <v>46048</v>
      </c>
      <c r="M327" s="37">
        <v>46048</v>
      </c>
      <c r="N327" s="52"/>
      <c r="O327" s="52"/>
      <c r="P327" s="36"/>
      <c r="Q327" s="36" t="s">
        <v>99</v>
      </c>
      <c r="R327" s="40"/>
      <c r="S327" s="36"/>
      <c r="T327" s="40"/>
      <c r="U327" s="62" t="s">
        <v>100</v>
      </c>
      <c r="V327" s="81" t="s">
        <v>1562</v>
      </c>
      <c r="W327" s="63">
        <v>45933</v>
      </c>
      <c r="X327" s="63"/>
      <c r="Y327" s="40">
        <v>900581703</v>
      </c>
      <c r="Z327" s="38" t="str">
        <f>IFERROR(VLOOKUP(Y327,DIRECTORIO!A:B,2,FALSE),"")</f>
        <v>NEOSTAR SEGURIDAD DE COLOMBIA LTDA</v>
      </c>
      <c r="AA327" s="40" t="s">
        <v>103</v>
      </c>
      <c r="AB327" s="40" t="s">
        <v>169</v>
      </c>
      <c r="AC327" s="69" t="s">
        <v>105</v>
      </c>
      <c r="AD327" s="40" t="s">
        <v>106</v>
      </c>
      <c r="AE327" s="40" t="s">
        <v>1563</v>
      </c>
      <c r="AF327" s="40" t="s">
        <v>108</v>
      </c>
      <c r="AG327" s="41" t="s">
        <v>109</v>
      </c>
      <c r="AH327" s="42"/>
      <c r="AI327" s="54" t="str">
        <f t="shared" ca="1" si="73"/>
        <v>NOTIFICACIÓN ELECTRÓNICA EFECTIVA</v>
      </c>
      <c r="AJ327" s="37" t="s">
        <v>99</v>
      </c>
      <c r="AK327" s="37">
        <v>46050</v>
      </c>
      <c r="AL327" s="37" t="s">
        <v>99</v>
      </c>
      <c r="AM327" s="53">
        <f>IF(AK327="","",WORKDAY(AK327,5,FESTIVOS_CO!A:A))</f>
        <v>46057</v>
      </c>
      <c r="AN327" s="37" t="s">
        <v>99</v>
      </c>
      <c r="AO327" s="37">
        <v>46051</v>
      </c>
      <c r="AP327" s="54" t="str">
        <f t="shared" ca="1" si="66"/>
        <v>NO PROCEDE CITACION</v>
      </c>
      <c r="AQ327" s="36"/>
      <c r="AR327" s="43"/>
      <c r="AS327" s="37"/>
      <c r="AT327" s="36"/>
      <c r="AU327" s="37"/>
      <c r="AV327" s="36"/>
      <c r="AW327" s="36"/>
      <c r="AX327" s="37"/>
      <c r="AY327" s="140" t="str">
        <f>IF(AU327="","",WORKDAY(AU327,5,FESTIVOS_CO!A:A))</f>
        <v/>
      </c>
      <c r="AZ327" s="54" t="str">
        <f t="shared" ca="1" si="63"/>
        <v>NO PROCEDE</v>
      </c>
      <c r="BA327" s="55" t="str">
        <f>IF(AX327="","",WORKDAY(AX327,5,FESTIVOS_CO!A:A))</f>
        <v/>
      </c>
      <c r="BB327" s="39"/>
      <c r="BC327" s="40"/>
      <c r="BD327" s="40"/>
      <c r="BE327" s="56" t="str">
        <f t="shared" ca="1" si="64"/>
        <v>NO PROCEDE</v>
      </c>
      <c r="BF327" s="37"/>
      <c r="BG327" s="45"/>
      <c r="BH327" s="37"/>
      <c r="BI327" s="36"/>
      <c r="BJ327" s="37"/>
      <c r="BK327" s="36"/>
      <c r="BL327" s="36"/>
      <c r="BM327" s="53" t="str">
        <f>IF(BJ327="","",WORKDAY(BJ327,5,FESTIVOS_CO!A:A))</f>
        <v/>
      </c>
      <c r="BN327" s="57" t="str">
        <f t="shared" ca="1" si="74"/>
        <v>NO PROCEDE</v>
      </c>
      <c r="BO327" s="54" t="str">
        <f t="shared" ca="1" si="67"/>
        <v>NO PROCEDE AVISO</v>
      </c>
      <c r="BP327" s="37"/>
      <c r="BQ327" s="53" t="str">
        <f>IF(BP327="","",WORKDAY(BP327,5,FESTIVOS_CO!A:A))</f>
        <v/>
      </c>
      <c r="BR327" s="37"/>
      <c r="BS327" s="36" t="s">
        <v>99</v>
      </c>
      <c r="BT327" s="38" t="s">
        <v>228</v>
      </c>
      <c r="BU327" s="58">
        <f>VLOOKUP(BT327,Hoja2!$C:$D,2,0)</f>
        <v>10</v>
      </c>
      <c r="BV327" s="80">
        <f>IF(
AND(AO327="",BD327="",BQ327=""),
"EN PROCESO NOTIFICACION / COMUNICACION",
IF(
BT327="",
"NO APLICA",
IF(
BU327=60,
IF(AO327&lt;&gt;"",AO327,IF(BD327&lt;&gt;"",BD327,BQ327))+60,
WORKDAY(
IF(AO327&lt;&gt;"",AO327,IF(BD327&lt;&gt;"",BD327,BQ327)),
BU327,
FESTIVOS_CO!A:A
)
)
))</f>
        <v>46065</v>
      </c>
      <c r="BW327" s="44"/>
      <c r="BX327" s="53"/>
      <c r="BY327" s="45"/>
      <c r="BZ327" s="37"/>
      <c r="CA327" s="54" t="str">
        <f t="shared" si="68"/>
        <v>PENDIENTE EJECUTORIA</v>
      </c>
      <c r="CB327" s="59" t="str">
        <f t="shared" si="65"/>
        <v>NO APLICA</v>
      </c>
      <c r="CC327" s="36" t="s">
        <v>109</v>
      </c>
      <c r="CD327" s="40"/>
      <c r="CE327" s="46"/>
      <c r="CF327" s="40"/>
      <c r="CG327" s="40"/>
      <c r="CH327" s="40"/>
      <c r="CI327" s="36" t="s">
        <v>109</v>
      </c>
      <c r="CJ327" s="47"/>
      <c r="CK327" s="40"/>
      <c r="CL327" s="40"/>
      <c r="CM327" s="40"/>
      <c r="CN327" s="40"/>
    </row>
    <row r="328" spans="1:92" ht="28.5" hidden="1">
      <c r="A328" s="49" t="str">
        <f t="shared" ca="1" si="69"/>
        <v>PENDIENTE EJECUTORIA</v>
      </c>
      <c r="B328" s="58" t="s">
        <v>327</v>
      </c>
      <c r="C328" s="37">
        <v>46048</v>
      </c>
      <c r="D328" s="37"/>
      <c r="E328" s="49" t="str">
        <f t="shared" si="70"/>
        <v>NOTIFICACIÓN ELECTRÓNICA</v>
      </c>
      <c r="F328" s="141">
        <f t="shared" si="71"/>
        <v>46051</v>
      </c>
      <c r="G328" s="49">
        <f t="shared" si="72"/>
        <v>3</v>
      </c>
      <c r="H328" s="51" t="str">
        <f ca="1">IF(
L328="",
"",
IF(
NETWORKDAYS(L328,IF(M328&lt;&gt;"",M328,TODAY()),FESTIVOS_CO!A:A)&gt;2,
"VENCIDO",
IF(
NETWORKDAYS(L328,IF(M328&lt;&gt;"",M328,TODAY()),FESTIVOS_CO!A:A)=2,
"ALERTA",
"A TIEMPO"
)))</f>
        <v>A TIEMPO</v>
      </c>
      <c r="I328" s="62" t="s">
        <v>1533</v>
      </c>
      <c r="J328" s="36" t="s">
        <v>1564</v>
      </c>
      <c r="K328" s="37">
        <v>46045</v>
      </c>
      <c r="L328" s="50">
        <v>46048</v>
      </c>
      <c r="M328" s="37">
        <v>46048</v>
      </c>
      <c r="N328" s="52"/>
      <c r="O328" s="52"/>
      <c r="P328" s="36"/>
      <c r="Q328" s="36" t="s">
        <v>99</v>
      </c>
      <c r="R328" s="40"/>
      <c r="S328" s="36"/>
      <c r="T328" s="40"/>
      <c r="U328" s="62" t="s">
        <v>100</v>
      </c>
      <c r="V328" s="81" t="s">
        <v>1565</v>
      </c>
      <c r="W328" s="63">
        <v>45951</v>
      </c>
      <c r="X328" s="63"/>
      <c r="Y328" s="40">
        <v>900581703</v>
      </c>
      <c r="Z328" s="38" t="str">
        <f>IFERROR(VLOOKUP(Y328,DIRECTORIO!A:B,2,FALSE),"")</f>
        <v>NEOSTAR SEGURIDAD DE COLOMBIA LTDA</v>
      </c>
      <c r="AA328" s="40" t="s">
        <v>103</v>
      </c>
      <c r="AB328" s="40" t="s">
        <v>169</v>
      </c>
      <c r="AC328" s="69" t="s">
        <v>105</v>
      </c>
      <c r="AD328" s="40" t="s">
        <v>550</v>
      </c>
      <c r="AE328" s="40" t="s">
        <v>1566</v>
      </c>
      <c r="AF328" s="40" t="s">
        <v>108</v>
      </c>
      <c r="AG328" s="41" t="s">
        <v>109</v>
      </c>
      <c r="AH328" s="42"/>
      <c r="AI328" s="54" t="str">
        <f t="shared" ca="1" si="73"/>
        <v>NOTIFICACIÓN ELECTRÓNICA EFECTIVA</v>
      </c>
      <c r="AJ328" s="37" t="s">
        <v>99</v>
      </c>
      <c r="AK328" s="37">
        <v>46050</v>
      </c>
      <c r="AL328" s="37" t="s">
        <v>99</v>
      </c>
      <c r="AM328" s="53">
        <f>IF(AK328="","",WORKDAY(AK328,5,FESTIVOS_CO!A:A))</f>
        <v>46057</v>
      </c>
      <c r="AN328" s="37" t="s">
        <v>99</v>
      </c>
      <c r="AO328" s="37">
        <v>46051</v>
      </c>
      <c r="AP328" s="54" t="str">
        <f t="shared" ca="1" si="66"/>
        <v>NO PROCEDE CITACION</v>
      </c>
      <c r="AQ328" s="36"/>
      <c r="AR328" s="43"/>
      <c r="AS328" s="37"/>
      <c r="AT328" s="36"/>
      <c r="AU328" s="37"/>
      <c r="AV328" s="36"/>
      <c r="AW328" s="36"/>
      <c r="AX328" s="37"/>
      <c r="AY328" s="140" t="str">
        <f>IF(AU328="","",WORKDAY(AU328,5,FESTIVOS_CO!A:A))</f>
        <v/>
      </c>
      <c r="AZ328" s="54" t="str">
        <f t="shared" ca="1" si="63"/>
        <v>NO PROCEDE</v>
      </c>
      <c r="BA328" s="55" t="str">
        <f>IF(AX328="","",WORKDAY(AX328,5,FESTIVOS_CO!A:A))</f>
        <v/>
      </c>
      <c r="BB328" s="39"/>
      <c r="BC328" s="40"/>
      <c r="BD328" s="40"/>
      <c r="BE328" s="56" t="str">
        <f t="shared" ca="1" si="64"/>
        <v>NO PROCEDE</v>
      </c>
      <c r="BF328" s="37"/>
      <c r="BG328" s="45"/>
      <c r="BH328" s="37"/>
      <c r="BI328" s="36"/>
      <c r="BJ328" s="37"/>
      <c r="BK328" s="36"/>
      <c r="BL328" s="36"/>
      <c r="BM328" s="53" t="str">
        <f>IF(BJ328="","",WORKDAY(BJ328,5,FESTIVOS_CO!A:A))</f>
        <v/>
      </c>
      <c r="BN328" s="57" t="str">
        <f t="shared" ca="1" si="74"/>
        <v>NO PROCEDE</v>
      </c>
      <c r="BO328" s="54" t="str">
        <f t="shared" ca="1" si="67"/>
        <v>NO PROCEDE AVISO</v>
      </c>
      <c r="BP328" s="37"/>
      <c r="BQ328" s="53" t="str">
        <f>IF(BP328="","",WORKDAY(BP328,5,FESTIVOS_CO!A:A))</f>
        <v/>
      </c>
      <c r="BR328" s="37"/>
      <c r="BS328" s="36" t="s">
        <v>99</v>
      </c>
      <c r="BT328" s="38" t="s">
        <v>228</v>
      </c>
      <c r="BU328" s="58">
        <f>VLOOKUP(BT328,Hoja2!$C:$D,2,0)</f>
        <v>10</v>
      </c>
      <c r="BV328" s="80">
        <f>IF(
AND(AO328="",BD328="",BQ328=""),
"EN PROCESO NOTIFICACION / COMUNICACION",
IF(
BT328="",
"NO APLICA",
IF(
BU328=60,
IF(AO328&lt;&gt;"",AO328,IF(BD328&lt;&gt;"",BD328,BQ328))+60,
WORKDAY(
IF(AO328&lt;&gt;"",AO328,IF(BD328&lt;&gt;"",BD328,BQ328)),
BU328,
FESTIVOS_CO!A:A
)
)
))</f>
        <v>46065</v>
      </c>
      <c r="BW328" s="44"/>
      <c r="BX328" s="53"/>
      <c r="BY328" s="45"/>
      <c r="BZ328" s="37"/>
      <c r="CA328" s="54" t="str">
        <f t="shared" si="68"/>
        <v>PENDIENTE EJECUTORIA</v>
      </c>
      <c r="CB328" s="59" t="str">
        <f t="shared" si="65"/>
        <v>NO APLICA</v>
      </c>
      <c r="CC328" s="36" t="s">
        <v>109</v>
      </c>
      <c r="CD328" s="40"/>
      <c r="CE328" s="46"/>
      <c r="CF328" s="40"/>
      <c r="CG328" s="40"/>
      <c r="CH328" s="40"/>
      <c r="CI328" s="36" t="s">
        <v>109</v>
      </c>
      <c r="CJ328" s="47"/>
      <c r="CK328" s="40"/>
      <c r="CL328" s="40"/>
      <c r="CM328" s="40"/>
      <c r="CN328" s="40"/>
    </row>
    <row r="329" spans="1:92" ht="57" hidden="1">
      <c r="A329" s="49" t="str">
        <f t="shared" ca="1" si="69"/>
        <v>PENDIENTE EJECUTORIA</v>
      </c>
      <c r="B329" s="58" t="s">
        <v>327</v>
      </c>
      <c r="C329" s="37">
        <v>46048</v>
      </c>
      <c r="D329" s="37"/>
      <c r="E329" s="49" t="str">
        <f t="shared" si="70"/>
        <v>NOTIFICACIÓN ELECTRÓNICA</v>
      </c>
      <c r="F329" s="141">
        <f t="shared" si="71"/>
        <v>46050</v>
      </c>
      <c r="G329" s="49">
        <f t="shared" si="72"/>
        <v>2</v>
      </c>
      <c r="H329" s="51" t="str">
        <f ca="1">IF(
L329="",
"",
IF(
NETWORKDAYS(L329,IF(M329&lt;&gt;"",M329,TODAY()),FESTIVOS_CO!A:A)&gt;2,
"VENCIDO",
IF(
NETWORKDAYS(L329,IF(M329&lt;&gt;"",M329,TODAY()),FESTIVOS_CO!A:A)=2,
"ALERTA",
"A TIEMPO"
)))</f>
        <v>A TIEMPO</v>
      </c>
      <c r="I329" s="62" t="s">
        <v>1533</v>
      </c>
      <c r="J329" s="36" t="s">
        <v>1567</v>
      </c>
      <c r="K329" s="37">
        <v>46045</v>
      </c>
      <c r="L329" s="50">
        <v>46048</v>
      </c>
      <c r="M329" s="37">
        <v>46048</v>
      </c>
      <c r="N329" s="52"/>
      <c r="O329" s="52"/>
      <c r="P329" s="36"/>
      <c r="Q329" s="36" t="s">
        <v>99</v>
      </c>
      <c r="R329" s="40"/>
      <c r="S329" s="36"/>
      <c r="T329" s="40"/>
      <c r="U329" s="62" t="s">
        <v>210</v>
      </c>
      <c r="V329" s="81" t="s">
        <v>1568</v>
      </c>
      <c r="W329" s="63">
        <v>45331</v>
      </c>
      <c r="X329" s="63"/>
      <c r="Y329" s="40">
        <v>860523408</v>
      </c>
      <c r="Z329" s="38" t="str">
        <f>IFERROR(VLOOKUP(Y329,DIRECTORIO!A:B,2,FALSE),"")</f>
        <v>SEGURIDAD NAPOLES LTDA</v>
      </c>
      <c r="AA329" s="40" t="s">
        <v>1569</v>
      </c>
      <c r="AB329" s="40" t="s">
        <v>169</v>
      </c>
      <c r="AC329" s="69" t="s">
        <v>1570</v>
      </c>
      <c r="AD329" s="62" t="s">
        <v>775</v>
      </c>
      <c r="AE329" s="40" t="s">
        <v>113</v>
      </c>
      <c r="AF329" s="40" t="s">
        <v>108</v>
      </c>
      <c r="AG329" s="41" t="s">
        <v>109</v>
      </c>
      <c r="AH329" s="42"/>
      <c r="AI329" s="54" t="str">
        <f t="shared" ca="1" si="73"/>
        <v>NOTIFICACIÓN ELECTRÓNICA EFECTIVA</v>
      </c>
      <c r="AJ329" s="37" t="s">
        <v>99</v>
      </c>
      <c r="AK329" s="37">
        <v>46050</v>
      </c>
      <c r="AL329" s="37" t="s">
        <v>99</v>
      </c>
      <c r="AM329" s="53">
        <f>IF(AK329="","",WORKDAY(AK329,5,FESTIVOS_CO!A:A))</f>
        <v>46057</v>
      </c>
      <c r="AN329" s="37" t="s">
        <v>99</v>
      </c>
      <c r="AO329" s="37">
        <v>46050</v>
      </c>
      <c r="AP329" s="54" t="str">
        <f t="shared" ca="1" si="66"/>
        <v>NO PROCEDE CITACION</v>
      </c>
      <c r="AQ329" s="36"/>
      <c r="AR329" s="43"/>
      <c r="AS329" s="37"/>
      <c r="AT329" s="36"/>
      <c r="AU329" s="37"/>
      <c r="AV329" s="36"/>
      <c r="AW329" s="36"/>
      <c r="AX329" s="37"/>
      <c r="AY329" s="140" t="str">
        <f>IF(AU329="","",WORKDAY(AU329,5,FESTIVOS_CO!A:A))</f>
        <v/>
      </c>
      <c r="AZ329" s="54" t="str">
        <f t="shared" ca="1" si="63"/>
        <v>NO PROCEDE</v>
      </c>
      <c r="BA329" s="55" t="str">
        <f>IF(AX329="","",WORKDAY(AX329,5,FESTIVOS_CO!A:A))</f>
        <v/>
      </c>
      <c r="BB329" s="39"/>
      <c r="BC329" s="40"/>
      <c r="BD329" s="40"/>
      <c r="BE329" s="56" t="str">
        <f t="shared" ca="1" si="64"/>
        <v>NO PROCEDE</v>
      </c>
      <c r="BF329" s="37"/>
      <c r="BG329" s="45"/>
      <c r="BH329" s="37"/>
      <c r="BI329" s="36"/>
      <c r="BJ329" s="37"/>
      <c r="BK329" s="36"/>
      <c r="BL329" s="36"/>
      <c r="BM329" s="53" t="str">
        <f>IF(BJ329="","",WORKDAY(BJ329,5,FESTIVOS_CO!A:A))</f>
        <v/>
      </c>
      <c r="BN329" s="57" t="str">
        <f t="shared" ca="1" si="74"/>
        <v>NO PROCEDE</v>
      </c>
      <c r="BO329" s="54" t="str">
        <f t="shared" ca="1" si="67"/>
        <v>NO PROCEDE AVISO</v>
      </c>
      <c r="BP329" s="37"/>
      <c r="BQ329" s="53" t="str">
        <f>IF(BP329="","",WORKDAY(BP329,5,FESTIVOS_CO!A:A))</f>
        <v/>
      </c>
      <c r="BR329" s="37"/>
      <c r="BS329" s="36" t="s">
        <v>99</v>
      </c>
      <c r="BT329" s="38" t="s">
        <v>228</v>
      </c>
      <c r="BU329" s="58">
        <f>VLOOKUP(BT329,Hoja2!$C:$D,2,0)</f>
        <v>10</v>
      </c>
      <c r="BV329" s="80">
        <f>IF(
AND(AO329="",BD329="",BQ329=""),
"EN PROCESO NOTIFICACION / COMUNICACION",
IF(
BT329="",
"NO APLICA",
IF(
BU329=60,
IF(AO329&lt;&gt;"",AO329,IF(BD329&lt;&gt;"",BD329,BQ329))+60,
WORKDAY(
IF(AO329&lt;&gt;"",AO329,IF(BD329&lt;&gt;"",BD329,BQ329)),
BU329,
FESTIVOS_CO!A:A
)
)
))</f>
        <v>46064</v>
      </c>
      <c r="BW329" s="44"/>
      <c r="BX329" s="53"/>
      <c r="BY329" s="45"/>
      <c r="BZ329" s="37"/>
      <c r="CA329" s="54" t="str">
        <f t="shared" si="68"/>
        <v>PENDIENTE EJECUTORIA</v>
      </c>
      <c r="CB329" s="59" t="str">
        <f t="shared" si="65"/>
        <v>NO APLICA</v>
      </c>
      <c r="CC329" s="36" t="s">
        <v>109</v>
      </c>
      <c r="CD329" s="40"/>
      <c r="CE329" s="46"/>
      <c r="CF329" s="40"/>
      <c r="CG329" s="40"/>
      <c r="CH329" s="40"/>
      <c r="CI329" s="36" t="s">
        <v>109</v>
      </c>
      <c r="CJ329" s="47"/>
      <c r="CK329" s="40"/>
      <c r="CL329" s="40"/>
      <c r="CM329" s="40"/>
      <c r="CN329" s="40"/>
    </row>
    <row r="330" spans="1:92" ht="57" hidden="1">
      <c r="A330" s="49" t="str">
        <f t="shared" ca="1" si="69"/>
        <v>PENDIENTE EJECUTORIA</v>
      </c>
      <c r="B330" s="58" t="s">
        <v>196</v>
      </c>
      <c r="C330" s="37"/>
      <c r="D330" s="37"/>
      <c r="E330" s="49" t="str">
        <f t="shared" si="70"/>
        <v>NOTIFICACIÓN ELECTRÓNICA</v>
      </c>
      <c r="F330" s="141">
        <f t="shared" si="71"/>
        <v>46031</v>
      </c>
      <c r="G330" s="49" t="str">
        <f t="shared" si="72"/>
        <v/>
      </c>
      <c r="H330" s="51" t="str">
        <f ca="1">IF(
L330="",
"",
IF(
NETWORKDAYS(L330,IF(M330&lt;&gt;"",M330,TODAY()),FESTIVOS_CO!A:A)&gt;2,
"VENCIDO",
IF(
NETWORKDAYS(L330,IF(M330&lt;&gt;"",M330,TODAY()),FESTIVOS_CO!A:A)=2,
"ALERTA",
"A TIEMPO"
)))</f>
        <v>A TIEMPO</v>
      </c>
      <c r="I330" s="40" t="s">
        <v>1342</v>
      </c>
      <c r="J330" s="36" t="s">
        <v>1571</v>
      </c>
      <c r="K330" s="37">
        <v>46045</v>
      </c>
      <c r="L330" s="50">
        <v>46048</v>
      </c>
      <c r="M330" s="37">
        <v>46048</v>
      </c>
      <c r="N330" s="52"/>
      <c r="O330" s="52"/>
      <c r="P330" s="36"/>
      <c r="Q330" s="36" t="s">
        <v>99</v>
      </c>
      <c r="R330" s="40"/>
      <c r="S330" s="36"/>
      <c r="T330" s="40"/>
      <c r="U330" s="62" t="s">
        <v>210</v>
      </c>
      <c r="V330" s="81" t="s">
        <v>1572</v>
      </c>
      <c r="W330" s="63">
        <v>45331</v>
      </c>
      <c r="X330" s="63"/>
      <c r="Y330" s="40">
        <v>860523408</v>
      </c>
      <c r="Z330" s="38" t="s">
        <v>1573</v>
      </c>
      <c r="AA330" s="38" t="s">
        <v>1574</v>
      </c>
      <c r="AB330" s="40" t="s">
        <v>268</v>
      </c>
      <c r="AC330" s="114" t="s">
        <v>1570</v>
      </c>
      <c r="AD330" s="62" t="s">
        <v>775</v>
      </c>
      <c r="AE330" s="40" t="s">
        <v>113</v>
      </c>
      <c r="AF330" s="40" t="s">
        <v>108</v>
      </c>
      <c r="AG330" s="41" t="s">
        <v>109</v>
      </c>
      <c r="AH330" s="42"/>
      <c r="AI330" s="54" t="str">
        <f t="shared" ca="1" si="73"/>
        <v>NOTIFICACIÓN ELECTRÓNICA EFECTIVA</v>
      </c>
      <c r="AJ330" s="37" t="s">
        <v>99</v>
      </c>
      <c r="AK330" s="37">
        <v>46051</v>
      </c>
      <c r="AL330" s="37" t="s">
        <v>99</v>
      </c>
      <c r="AM330" s="53">
        <f>IF(AK330="","",WORKDAY(AK330,5,FESTIVOS_CO!A:A))</f>
        <v>46058</v>
      </c>
      <c r="AN330" s="37" t="s">
        <v>99</v>
      </c>
      <c r="AO330" s="37">
        <v>46031</v>
      </c>
      <c r="AP330" s="54" t="str">
        <f t="shared" ca="1" si="66"/>
        <v>NO PROCEDE CITACION</v>
      </c>
      <c r="AQ330" s="36"/>
      <c r="AR330" s="43"/>
      <c r="AS330" s="37"/>
      <c r="AT330" s="36"/>
      <c r="AU330" s="37"/>
      <c r="AV330" s="36"/>
      <c r="AW330" s="36"/>
      <c r="AX330" s="37"/>
      <c r="AY330" s="140" t="str">
        <f>IF(AU330="","",WORKDAY(AU330,5,FESTIVOS_CO!A:A))</f>
        <v/>
      </c>
      <c r="AZ330" s="54" t="str">
        <f t="shared" ca="1" si="63"/>
        <v>NO PROCEDE</v>
      </c>
      <c r="BA330" s="55" t="str">
        <f>IF(AX330="","",WORKDAY(AX330,5,FESTIVOS_CO!A:A))</f>
        <v/>
      </c>
      <c r="BB330" s="39"/>
      <c r="BC330" s="40"/>
      <c r="BD330" s="40"/>
      <c r="BE330" s="56" t="str">
        <f t="shared" ca="1" si="64"/>
        <v>NO PROCEDE</v>
      </c>
      <c r="BF330" s="37"/>
      <c r="BG330" s="45"/>
      <c r="BH330" s="37"/>
      <c r="BI330" s="36"/>
      <c r="BJ330" s="37"/>
      <c r="BK330" s="36"/>
      <c r="BL330" s="36"/>
      <c r="BM330" s="53" t="str">
        <f>IF(BJ330="","",WORKDAY(BJ330,5,FESTIVOS_CO!A:A))</f>
        <v/>
      </c>
      <c r="BN330" s="57" t="str">
        <f t="shared" ca="1" si="74"/>
        <v>NO PROCEDE</v>
      </c>
      <c r="BO330" s="54" t="str">
        <f t="shared" ca="1" si="67"/>
        <v>NO PROCEDE AVISO</v>
      </c>
      <c r="BP330" s="37"/>
      <c r="BQ330" s="53" t="str">
        <f>IF(BP330="","",WORKDAY(BP330,5,FESTIVOS_CO!A:A))</f>
        <v/>
      </c>
      <c r="BR330" s="37"/>
      <c r="BS330" s="36" t="s">
        <v>99</v>
      </c>
      <c r="BT330" s="38" t="s">
        <v>228</v>
      </c>
      <c r="BU330" s="58">
        <f>VLOOKUP(BT330,Hoja2!$C:$D,2,0)</f>
        <v>10</v>
      </c>
      <c r="BV330" s="80">
        <f>IF(
AND(AO330="",BD330="",BQ330=""),
"EN PROCESO NOTIFICACION / COMUNICACION",
IF(
BT330="",
"NO APLICA",
IF(
BU330=60,
IF(AO330&lt;&gt;"",AO330,IF(BD330&lt;&gt;"",BD330,BQ330))+60,
WORKDAY(
IF(AO330&lt;&gt;"",AO330,IF(BD330&lt;&gt;"",BD330,BQ330)),
BU330,
FESTIVOS_CO!A:A
)
)
))</f>
        <v>46048</v>
      </c>
      <c r="BW330" s="44"/>
      <c r="BX330" s="53"/>
      <c r="BY330" s="45"/>
      <c r="BZ330" s="37"/>
      <c r="CA330" s="54" t="str">
        <f t="shared" si="68"/>
        <v>PENDIENTE EJECUTORIA</v>
      </c>
      <c r="CB330" s="59" t="str">
        <f t="shared" si="65"/>
        <v/>
      </c>
      <c r="CC330" s="36"/>
      <c r="CD330" s="40"/>
      <c r="CE330" s="46"/>
      <c r="CF330" s="40"/>
      <c r="CG330" s="40"/>
      <c r="CH330" s="40"/>
      <c r="CI330" s="36"/>
      <c r="CJ330" s="47"/>
      <c r="CK330" s="40"/>
      <c r="CL330" s="40"/>
      <c r="CM330" s="40"/>
      <c r="CN330" s="40"/>
    </row>
    <row r="331" spans="1:92" ht="42.75" hidden="1">
      <c r="A331" s="49" t="str">
        <f t="shared" ca="1" si="69"/>
        <v>PENDIENTE ENTREGA NOTIFICACIÓN ELECTRÓNICA</v>
      </c>
      <c r="B331" s="58" t="s">
        <v>196</v>
      </c>
      <c r="C331" s="37"/>
      <c r="D331" s="37"/>
      <c r="E331" s="49" t="str">
        <f t="shared" si="70"/>
        <v>PENDIENTE NOTIFICACIÓN</v>
      </c>
      <c r="F331" s="141" t="str">
        <f t="shared" si="71"/>
        <v>PENDIENTE NOTIFICACIÓN</v>
      </c>
      <c r="G331" s="49" t="str">
        <f t="shared" si="72"/>
        <v/>
      </c>
      <c r="H331" s="51" t="str">
        <f ca="1">IF(
L331="",
"",
IF(
NETWORKDAYS(L331,IF(M331&lt;&gt;"",M331,TODAY()),FESTIVOS_CO!A:A)&gt;2,
"VENCIDO",
IF(
NETWORKDAYS(L331,IF(M331&lt;&gt;"",M331,TODAY()),FESTIVOS_CO!A:A)=2,
"ALERTA",
"A TIEMPO"
)))</f>
        <v>A TIEMPO</v>
      </c>
      <c r="I331" s="40" t="s">
        <v>717</v>
      </c>
      <c r="J331" s="36" t="s">
        <v>1575</v>
      </c>
      <c r="K331" s="37">
        <v>46045</v>
      </c>
      <c r="L331" s="50">
        <v>46048</v>
      </c>
      <c r="M331" s="37">
        <v>46048</v>
      </c>
      <c r="N331" s="52"/>
      <c r="O331" s="52"/>
      <c r="P331" s="36"/>
      <c r="Q331" s="36" t="s">
        <v>99</v>
      </c>
      <c r="R331" s="40"/>
      <c r="S331" s="36"/>
      <c r="T331" s="40"/>
      <c r="U331" s="40" t="s">
        <v>198</v>
      </c>
      <c r="V331" s="81" t="s">
        <v>1576</v>
      </c>
      <c r="W331" s="40" t="s">
        <v>113</v>
      </c>
      <c r="X331" s="40"/>
      <c r="Y331" s="40">
        <v>830080092</v>
      </c>
      <c r="Z331" s="38" t="str">
        <f>IFERROR(VLOOKUP(Y331,DIRECTORIO!A:B,2,FALSE),"")</f>
        <v>TORONTO DE COLOMBIA LTDA</v>
      </c>
      <c r="AA331" s="38" t="s">
        <v>1577</v>
      </c>
      <c r="AB331" s="40" t="s">
        <v>268</v>
      </c>
      <c r="AC331" s="69" t="s">
        <v>1578</v>
      </c>
      <c r="AD331" s="40" t="s">
        <v>1579</v>
      </c>
      <c r="AE331" s="40" t="s">
        <v>113</v>
      </c>
      <c r="AF331" s="62" t="s">
        <v>419</v>
      </c>
      <c r="AG331" s="41" t="s">
        <v>109</v>
      </c>
      <c r="AH331" s="42"/>
      <c r="AI331" s="54" t="str">
        <f t="shared" ca="1" si="73"/>
        <v>PENDIENTE ENTREGA NOTIFICACIÓN ELECTRÓNICA</v>
      </c>
      <c r="AJ331" s="37" t="s">
        <v>99</v>
      </c>
      <c r="AK331" s="37">
        <v>46052</v>
      </c>
      <c r="AL331" s="37"/>
      <c r="AM331" s="53">
        <f>IF(AK331="","",WORKDAY(AK331,5,FESTIVOS_CO!A:A))</f>
        <v>46059</v>
      </c>
      <c r="AN331" s="37"/>
      <c r="AO331" s="37"/>
      <c r="AP331" s="54" t="str">
        <f t="shared" ca="1" si="66"/>
        <v>NO APLICA</v>
      </c>
      <c r="AQ331" s="36"/>
      <c r="AR331" s="43">
        <v>46050</v>
      </c>
      <c r="AS331" s="37"/>
      <c r="AT331" s="36"/>
      <c r="AU331" s="37"/>
      <c r="AV331" s="36"/>
      <c r="AW331" s="36"/>
      <c r="AX331" s="37"/>
      <c r="AY331" s="140" t="str">
        <f>IF(AU331="","",WORKDAY(AU331,5,FESTIVOS_CO!A:A))</f>
        <v/>
      </c>
      <c r="AZ331" s="54" t="str">
        <f t="shared" ca="1" si="63"/>
        <v>NO APLICA</v>
      </c>
      <c r="BA331" s="55" t="str">
        <f>IF(AX331="","",WORKDAY(AX331,5,FESTIVOS_CO!A:A))</f>
        <v/>
      </c>
      <c r="BB331" s="39"/>
      <c r="BC331" s="40"/>
      <c r="BD331" s="40"/>
      <c r="BE331" s="56" t="str">
        <f t="shared" ca="1" si="64"/>
        <v>NO APLICA</v>
      </c>
      <c r="BF331" s="37"/>
      <c r="BG331" s="45"/>
      <c r="BH331" s="37"/>
      <c r="BI331" s="36"/>
      <c r="BJ331" s="37"/>
      <c r="BK331" s="36"/>
      <c r="BL331" s="36"/>
      <c r="BM331" s="53" t="str">
        <f>IF(BJ331="","",WORKDAY(BJ331,5,FESTIVOS_CO!A:A))</f>
        <v/>
      </c>
      <c r="BN331" s="57" t="str">
        <f t="shared" ca="1" si="74"/>
        <v>PENDIENTE HACER AVISO</v>
      </c>
      <c r="BO331" s="54" t="str">
        <f t="shared" ca="1" si="67"/>
        <v>EN TRÁMITE NOTIF. POR AVISO</v>
      </c>
      <c r="BP331" s="37"/>
      <c r="BQ331" s="53" t="str">
        <f>IF(BP331="","",WORKDAY(BP331,5,FESTIVOS_CO!A:A))</f>
        <v/>
      </c>
      <c r="BR331" s="37"/>
      <c r="BS331" s="36" t="s">
        <v>109</v>
      </c>
      <c r="BT331" s="38" t="s">
        <v>113</v>
      </c>
      <c r="BU331" s="58">
        <f>VLOOKUP(BT331,Hoja2!$C:$D,2,0)</f>
        <v>0</v>
      </c>
      <c r="BV331" s="80" t="str">
        <f>IF(
AND(AO331="",BD331="",BQ331=""),
"EN PROCESO NOTIFICACION / COMUNICACION",
IF(
BT331="",
"NO APLICA",
IF(
BU331=60,
IF(AO331&lt;&gt;"",AO331,IF(BD331&lt;&gt;"",BD331,BQ331))+60,
WORKDAY(
IF(AO331&lt;&gt;"",AO331,IF(BD331&lt;&gt;"",BD331,BQ331)),
BU331,
FESTIVOS_CO!A:A
)
)
))</f>
        <v>EN PROCESO NOTIFICACION / COMUNICACION</v>
      </c>
      <c r="BW331" s="44"/>
      <c r="BX331" s="53"/>
      <c r="BY331" s="45"/>
      <c r="BZ331" s="37"/>
      <c r="CA331" s="54" t="str">
        <f t="shared" si="68"/>
        <v>PENDIENTE EJECUTORIA</v>
      </c>
      <c r="CB331" s="59" t="str">
        <f t="shared" si="65"/>
        <v/>
      </c>
      <c r="CC331" s="36"/>
      <c r="CD331" s="40"/>
      <c r="CE331" s="46"/>
      <c r="CF331" s="40"/>
      <c r="CG331" s="40"/>
      <c r="CH331" s="40"/>
      <c r="CI331" s="36"/>
      <c r="CJ331" s="47"/>
      <c r="CK331" s="40"/>
      <c r="CL331" s="40"/>
      <c r="CM331" s="40"/>
      <c r="CN331" s="40"/>
    </row>
    <row r="332" spans="1:92" ht="42.75" hidden="1">
      <c r="A332" s="49" t="str">
        <f t="shared" ca="1" si="69"/>
        <v>PENDIENTE ENTREGA NOTIFICACIÓN ELECTRÓNICA</v>
      </c>
      <c r="B332" s="58" t="s">
        <v>196</v>
      </c>
      <c r="C332" s="37"/>
      <c r="D332" s="37"/>
      <c r="E332" s="49" t="str">
        <f t="shared" si="70"/>
        <v>PENDIENTE NOTIFICACIÓN</v>
      </c>
      <c r="F332" s="141" t="str">
        <f t="shared" si="71"/>
        <v>PENDIENTE NOTIFICACIÓN</v>
      </c>
      <c r="G332" s="49" t="str">
        <f t="shared" si="72"/>
        <v/>
      </c>
      <c r="H332" s="51" t="str">
        <f ca="1">IF(
L332="",
"",
IF(
NETWORKDAYS(L332,IF(M332&lt;&gt;"",M332,TODAY()),FESTIVOS_CO!A:A)&gt;2,
"VENCIDO",
IF(
NETWORKDAYS(L332,IF(M332&lt;&gt;"",M332,TODAY()),FESTIVOS_CO!A:A)=2,
"ALERTA",
"A TIEMPO"
)))</f>
        <v>A TIEMPO</v>
      </c>
      <c r="I332" s="40" t="s">
        <v>1580</v>
      </c>
      <c r="J332" s="36" t="s">
        <v>1581</v>
      </c>
      <c r="K332" s="37">
        <v>46045</v>
      </c>
      <c r="L332" s="50">
        <v>46048</v>
      </c>
      <c r="M332" s="37">
        <v>46048</v>
      </c>
      <c r="N332" s="52"/>
      <c r="O332" s="52"/>
      <c r="P332" s="36"/>
      <c r="Q332" s="36" t="s">
        <v>99</v>
      </c>
      <c r="R332" s="40"/>
      <c r="S332" s="36"/>
      <c r="T332" s="40"/>
      <c r="U332" s="159" t="s">
        <v>198</v>
      </c>
      <c r="V332" s="81" t="s">
        <v>1582</v>
      </c>
      <c r="W332" s="40" t="s">
        <v>113</v>
      </c>
      <c r="X332" s="40"/>
      <c r="Y332" s="40">
        <v>901656578</v>
      </c>
      <c r="Z332" s="38" t="str">
        <f>IFERROR(VLOOKUP(Y332,DIRECTORIO!A:B,2,FALSE),"")</f>
        <v>SEGURIDAD PRIVADA FRONTIER LTDA</v>
      </c>
      <c r="AA332" s="40" t="s">
        <v>1583</v>
      </c>
      <c r="AB332" s="40" t="s">
        <v>240</v>
      </c>
      <c r="AC332" s="71" t="s">
        <v>1584</v>
      </c>
      <c r="AD332" s="40" t="s">
        <v>1579</v>
      </c>
      <c r="AE332" s="40" t="s">
        <v>113</v>
      </c>
      <c r="AF332" s="40" t="s">
        <v>543</v>
      </c>
      <c r="AG332" s="41" t="s">
        <v>109</v>
      </c>
      <c r="AH332" s="42"/>
      <c r="AI332" s="54" t="str">
        <f t="shared" ca="1" si="73"/>
        <v>PENDIENTE ENTREGA NOTIFICACIÓN ELECTRÓNICA</v>
      </c>
      <c r="AJ332" s="37" t="s">
        <v>99</v>
      </c>
      <c r="AK332" s="37">
        <v>46052</v>
      </c>
      <c r="AL332" s="37"/>
      <c r="AM332" s="53">
        <f>IF(AK332="","",WORKDAY(AK332,5,FESTIVOS_CO!A:A))</f>
        <v>46059</v>
      </c>
      <c r="AN332" s="37"/>
      <c r="AO332" s="37"/>
      <c r="AP332" s="54" t="str">
        <f t="shared" ca="1" si="66"/>
        <v>NO APLICA</v>
      </c>
      <c r="AQ332" s="36"/>
      <c r="AR332" s="43">
        <v>46050</v>
      </c>
      <c r="AS332" s="37"/>
      <c r="AT332" s="36"/>
      <c r="AU332" s="37"/>
      <c r="AV332" s="36"/>
      <c r="AW332" s="36"/>
      <c r="AX332" s="37"/>
      <c r="AY332" s="140" t="str">
        <f>IF(AU332="","",WORKDAY(AU332,5,FESTIVOS_CO!A:A))</f>
        <v/>
      </c>
      <c r="AZ332" s="54" t="str">
        <f t="shared" ref="AZ332:AZ393" ca="1" si="75">IF(
AND(BB332="SI",BC332&lt;&gt;"",BD332&lt;&gt;""),
"NOTIFICACIÓN PERSONAL COMPLETA",
IF(
AND(AO332="",AX332="",BQ332="",BC332&lt;&gt;"",BD332&lt;&gt;""),
"NOTIFICADO POR CONDUCTA CONCLUYENTE",
IF(AP332="NO PROCEDE CITACION",
"NO PROCEDE",
IF(AP332="NO APLICA",
"NO APLICA",
IF(AW332="NO",
"HACER AVISO",
IF(AQ332="",
"PENDIENTE GESTIONAR CITACIÓN",
IF(AS332="",
"PENDIENTE FIRMA",
IF(AR332="",
"PENDIENTE REVISIÓN",
IF(AT332="",
"PENDIENTE RADICAR",
"CITACIÓN COMPLETA EN ESPERA PRESENTACION PERSONAL"
)))))))))</f>
        <v>NO APLICA</v>
      </c>
      <c r="BA332" s="55" t="str">
        <f>IF(AX332="","",WORKDAY(AX332,5,FESTIVOS_CO!A:A))</f>
        <v/>
      </c>
      <c r="BB332" s="39"/>
      <c r="BC332" s="40"/>
      <c r="BD332" s="40"/>
      <c r="BE332" s="56" t="str">
        <f t="shared" ca="1" si="64"/>
        <v>NO APLICA</v>
      </c>
      <c r="BF332" s="37"/>
      <c r="BG332" s="45"/>
      <c r="BH332" s="37"/>
      <c r="BI332" s="36"/>
      <c r="BJ332" s="37"/>
      <c r="BK332" s="36"/>
      <c r="BL332" s="36"/>
      <c r="BM332" s="53" t="str">
        <f>IF(BJ332="","",WORKDAY(BJ332,5,FESTIVOS_CO!A:A))</f>
        <v/>
      </c>
      <c r="BN332" s="57" t="str">
        <f t="shared" ca="1" si="74"/>
        <v>PENDIENTE HACER AVISO</v>
      </c>
      <c r="BO332" s="54" t="str">
        <f t="shared" ca="1" si="67"/>
        <v>EN TRÁMITE NOTIF. POR AVISO</v>
      </c>
      <c r="BP332" s="37"/>
      <c r="BQ332" s="53" t="str">
        <f>IF(BP332="","",WORKDAY(BP332,5,FESTIVOS_CO!A:A))</f>
        <v/>
      </c>
      <c r="BR332" s="37"/>
      <c r="BS332" s="36" t="s">
        <v>109</v>
      </c>
      <c r="BT332" s="38" t="s">
        <v>113</v>
      </c>
      <c r="BU332" s="58">
        <f>VLOOKUP(BT332,Hoja2!$C:$D,2,0)</f>
        <v>0</v>
      </c>
      <c r="BV332" s="80" t="str">
        <f>IF(
AND(AO332="",BD332="",BQ332=""),
"EN PROCESO NOTIFICACION / COMUNICACION",
IF(
BT332="",
"NO APLICA",
IF(
BU332=60,
IF(AO332&lt;&gt;"",AO332,IF(BD332&lt;&gt;"",BD332,BQ332))+60,
WORKDAY(
IF(AO332&lt;&gt;"",AO332,IF(BD332&lt;&gt;"",BD332,BQ332)),
BU332,
FESTIVOS_CO!A:A
)
)
))</f>
        <v>EN PROCESO NOTIFICACION / COMUNICACION</v>
      </c>
      <c r="BW332" s="44"/>
      <c r="BX332" s="53"/>
      <c r="BY332" s="45"/>
      <c r="BZ332" s="37"/>
      <c r="CA332" s="54" t="str">
        <f t="shared" si="68"/>
        <v>PENDIENTE EJECUTORIA</v>
      </c>
      <c r="CB332" s="59" t="str">
        <f t="shared" si="65"/>
        <v/>
      </c>
      <c r="CC332" s="36"/>
      <c r="CD332" s="40"/>
      <c r="CE332" s="46"/>
      <c r="CF332" s="40"/>
      <c r="CG332" s="40"/>
      <c r="CH332" s="40"/>
      <c r="CI332" s="36"/>
      <c r="CJ332" s="47"/>
      <c r="CK332" s="40"/>
      <c r="CL332" s="40"/>
      <c r="CM332" s="40"/>
      <c r="CN332" s="40"/>
    </row>
    <row r="333" spans="1:92" ht="57" hidden="1">
      <c r="A333" s="49" t="e">
        <f t="shared" ca="1" si="69"/>
        <v>#VALUE!</v>
      </c>
      <c r="B333" s="58" t="s">
        <v>152</v>
      </c>
      <c r="C333" s="37">
        <v>46049</v>
      </c>
      <c r="D333" s="37"/>
      <c r="E333" s="49" t="str">
        <f t="shared" si="70"/>
        <v>PENDIENTE NOTIFICACIÓN</v>
      </c>
      <c r="F333" s="141" t="str">
        <f t="shared" si="71"/>
        <v>PENDIENTE NOTIFICACIÓN</v>
      </c>
      <c r="G333" s="49" t="str">
        <f t="shared" si="72"/>
        <v/>
      </c>
      <c r="H333" s="51" t="str">
        <f ca="1">IF(
L333="",
"",
IF(
NETWORKDAYS(L333,IF(M333&lt;&gt;"",M333,TODAY()),FESTIVOS_CO!A:A)&gt;2,
"VENCIDO",
IF(
NETWORKDAYS(L333,IF(M333&lt;&gt;"",M333,TODAY()),FESTIVOS_CO!A:A)=2,
"ALERTA",
"A TIEMPO"
)))</f>
        <v>A TIEMPO</v>
      </c>
      <c r="I333" s="40" t="s">
        <v>164</v>
      </c>
      <c r="J333" s="90" t="s">
        <v>1585</v>
      </c>
      <c r="K333" s="37">
        <v>46049</v>
      </c>
      <c r="L333" s="50">
        <v>46049</v>
      </c>
      <c r="M333" s="37">
        <v>46049</v>
      </c>
      <c r="N333" s="52"/>
      <c r="O333" s="52"/>
      <c r="P333" s="36"/>
      <c r="Q333" s="36" t="s">
        <v>99</v>
      </c>
      <c r="R333" s="40"/>
      <c r="S333" s="36"/>
      <c r="T333" s="75"/>
      <c r="U333" s="73"/>
      <c r="V333" s="143" t="s">
        <v>1586</v>
      </c>
      <c r="W333" s="37">
        <v>45953</v>
      </c>
      <c r="X333" s="37"/>
      <c r="Y333" s="36">
        <v>80256350</v>
      </c>
      <c r="Z333" s="38" t="str">
        <f>IFERROR(VLOOKUP(Y333,DIRECTORIO!A:B,2,FALSE),"")</f>
        <v>RUBEN DARIO GUARNIZO TORRES</v>
      </c>
      <c r="AA333" s="36" t="s">
        <v>1587</v>
      </c>
      <c r="AB333" s="36" t="s">
        <v>972</v>
      </c>
      <c r="AC333" s="100" t="s">
        <v>1588</v>
      </c>
      <c r="AD333" s="62" t="s">
        <v>126</v>
      </c>
      <c r="AE333" s="36" t="s">
        <v>113</v>
      </c>
      <c r="AF333" s="36" t="s">
        <v>127</v>
      </c>
      <c r="AG333" s="41" t="s">
        <v>109</v>
      </c>
      <c r="AH333" s="42"/>
      <c r="AI333" s="54" t="e">
        <f t="shared" ca="1" si="73"/>
        <v>#VALUE!</v>
      </c>
      <c r="AJ333" s="37" t="s">
        <v>99</v>
      </c>
      <c r="AK333" s="37">
        <v>46049</v>
      </c>
      <c r="AL333" s="37" t="s">
        <v>99</v>
      </c>
      <c r="AM333" s="53">
        <f>IF(AK333="","",WORKDAY(AK333,5,FESTIVOS_CO!A:A))</f>
        <v>46056</v>
      </c>
      <c r="AN333" s="37"/>
      <c r="AO333" s="37"/>
      <c r="AP333" s="54" t="str">
        <f t="shared" ca="1" si="66"/>
        <v>NOTIFICAR POR CITACION</v>
      </c>
      <c r="AQ333" s="36"/>
      <c r="AR333" s="43"/>
      <c r="AS333" s="37"/>
      <c r="AT333" s="36"/>
      <c r="AU333" s="37"/>
      <c r="AV333" s="36"/>
      <c r="AW333" s="36"/>
      <c r="AX333" s="37"/>
      <c r="AY333" s="140" t="str">
        <f>IF(AU333="","",WORKDAY(AU333,5,FESTIVOS_CO!A:A))</f>
        <v/>
      </c>
      <c r="AZ333" s="54" t="str">
        <f t="shared" ca="1" si="75"/>
        <v>PENDIENTE GESTIONAR CITACIÓN</v>
      </c>
      <c r="BA333" s="55" t="str">
        <f>IF(AX333="","",WORKDAY(AX333,5,FESTIVOS_CO!A:A))</f>
        <v/>
      </c>
      <c r="BB333" s="39"/>
      <c r="BC333" s="40"/>
      <c r="BD333" s="40"/>
      <c r="BE333" s="56" t="str">
        <f t="shared" ca="1" si="64"/>
        <v>NO APLICA</v>
      </c>
      <c r="BF333" s="37"/>
      <c r="BG333" s="45"/>
      <c r="BH333" s="37"/>
      <c r="BI333" s="36"/>
      <c r="BJ333" s="37"/>
      <c r="BK333" s="36"/>
      <c r="BL333" s="36"/>
      <c r="BM333" s="53" t="str">
        <f>IF(BJ333="","",WORKDAY(BJ333,5,FESTIVOS_CO!A:A))</f>
        <v/>
      </c>
      <c r="BN333" s="57" t="str">
        <f t="shared" ca="1" si="74"/>
        <v>PENDIENTE HACER AVISO</v>
      </c>
      <c r="BO333" s="54" t="str">
        <f t="shared" ca="1" si="67"/>
        <v>EN TRÁMITE NOTIF. POR AVISO</v>
      </c>
      <c r="BP333" s="37"/>
      <c r="BQ333" s="53" t="str">
        <f>IF(BP333="","",WORKDAY(BP333,5,FESTIVOS_CO!A:A))</f>
        <v/>
      </c>
      <c r="BR333" s="37"/>
      <c r="BS333" s="36" t="s">
        <v>99</v>
      </c>
      <c r="BT333" s="38" t="s">
        <v>228</v>
      </c>
      <c r="BU333" s="58">
        <f>VLOOKUP(BT333,Hoja2!$C:$D,2,0)</f>
        <v>10</v>
      </c>
      <c r="BV333" s="80" t="str">
        <f>IF(
AND(AO333="",BD333="",BQ333=""),
"EN PROCESO NOTIFICACION / COMUNICACION",
IF(
BT333="",
"NO APLICA",
IF(
BU333=60,
IF(AO333&lt;&gt;"",AO333,IF(BD333&lt;&gt;"",BD333,BQ333))+60,
WORKDAY(
IF(AO333&lt;&gt;"",AO333,IF(BD333&lt;&gt;"",BD333,BQ333)),
BU333,
FESTIVOS_CO!A:A
)
)
))</f>
        <v>EN PROCESO NOTIFICACION / COMUNICACION</v>
      </c>
      <c r="BW333" s="44"/>
      <c r="BX333" s="53"/>
      <c r="BY333" s="45"/>
      <c r="BZ333" s="37"/>
      <c r="CA333" s="54" t="str">
        <f t="shared" si="68"/>
        <v>PENDIENTE EJECUTORIA</v>
      </c>
      <c r="CB333" s="59" t="str">
        <f t="shared" si="65"/>
        <v/>
      </c>
      <c r="CC333" s="36"/>
      <c r="CD333" s="40"/>
      <c r="CE333" s="46"/>
      <c r="CF333" s="40"/>
      <c r="CG333" s="40"/>
      <c r="CH333" s="40"/>
      <c r="CI333" s="36"/>
      <c r="CJ333" s="47"/>
      <c r="CK333" s="40"/>
      <c r="CL333" s="40"/>
      <c r="CM333" s="40"/>
      <c r="CN333" s="40"/>
    </row>
    <row r="334" spans="1:92" ht="57" hidden="1">
      <c r="A334" s="49" t="str">
        <f t="shared" ca="1" si="69"/>
        <v>PENDIENTE ENTREGA NOTIFICACIÓN ELECTRÓNICA</v>
      </c>
      <c r="B334" s="58" t="s">
        <v>93</v>
      </c>
      <c r="C334" s="37">
        <v>46050</v>
      </c>
      <c r="D334" s="37"/>
      <c r="E334" s="49" t="str">
        <f t="shared" si="70"/>
        <v>PENDIENTE NOTIFICACIÓN</v>
      </c>
      <c r="F334" s="141" t="str">
        <f t="shared" si="71"/>
        <v>PENDIENTE NOTIFICACIÓN</v>
      </c>
      <c r="G334" s="49" t="str">
        <f t="shared" si="72"/>
        <v/>
      </c>
      <c r="H334" s="51" t="str">
        <f ca="1">IF(
L334="",
"",
IF(
NETWORKDAYS(L334,IF(M334&lt;&gt;"",M334,TODAY()),FESTIVOS_CO!A:A)&gt;2,
"VENCIDO",
IF(
NETWORKDAYS(L334,IF(M334&lt;&gt;"",M334,TODAY()),FESTIVOS_CO!A:A)=2,
"ALERTA",
"A TIEMPO"
)))</f>
        <v>A TIEMPO</v>
      </c>
      <c r="I334" s="40" t="s">
        <v>1589</v>
      </c>
      <c r="J334" s="36" t="s">
        <v>1590</v>
      </c>
      <c r="K334" s="37">
        <v>46049</v>
      </c>
      <c r="L334" s="50">
        <v>46050</v>
      </c>
      <c r="M334" s="37">
        <v>46050</v>
      </c>
      <c r="N334" s="52"/>
      <c r="O334" s="52"/>
      <c r="P334" s="36"/>
      <c r="Q334" s="36" t="s">
        <v>99</v>
      </c>
      <c r="R334" s="40"/>
      <c r="S334" s="36"/>
      <c r="T334" s="40"/>
      <c r="U334" s="68" t="s">
        <v>120</v>
      </c>
      <c r="V334" s="81" t="s">
        <v>1591</v>
      </c>
      <c r="W334" s="63">
        <v>45974</v>
      </c>
      <c r="X334" s="63"/>
      <c r="Y334" s="40">
        <v>80386876</v>
      </c>
      <c r="Z334" s="38" t="str">
        <f>IFERROR(VLOOKUP(Y334,DIRECTORIO!A:B,2,FALSE),"")</f>
        <v xml:space="preserve">MIGUEL ERNESTO CAMACHO PRIETO
</v>
      </c>
      <c r="AA334" s="40" t="s">
        <v>113</v>
      </c>
      <c r="AB334" s="40" t="s">
        <v>113</v>
      </c>
      <c r="AC334" s="62" t="s">
        <v>1592</v>
      </c>
      <c r="AD334" s="62" t="s">
        <v>126</v>
      </c>
      <c r="AE334" s="40" t="s">
        <v>113</v>
      </c>
      <c r="AF334" s="40" t="s">
        <v>127</v>
      </c>
      <c r="AG334" s="41" t="s">
        <v>109</v>
      </c>
      <c r="AH334" s="42"/>
      <c r="AI334" s="54" t="str">
        <f t="shared" ca="1" si="73"/>
        <v>PENDIENTE ENTREGA NOTIFICACIÓN ELECTRÓNICA</v>
      </c>
      <c r="AJ334" s="37" t="s">
        <v>99</v>
      </c>
      <c r="AK334" s="37">
        <v>46050</v>
      </c>
      <c r="AL334" s="37"/>
      <c r="AM334" s="53">
        <f>IF(AK334="","",WORKDAY(AK334,5,FESTIVOS_CO!A:A))</f>
        <v>46057</v>
      </c>
      <c r="AN334" s="37"/>
      <c r="AO334" s="37"/>
      <c r="AP334" s="54" t="str">
        <f t="shared" ca="1" si="66"/>
        <v>NO APLICA</v>
      </c>
      <c r="AQ334" s="36"/>
      <c r="AR334" s="43"/>
      <c r="AS334" s="37"/>
      <c r="AT334" s="36"/>
      <c r="AU334" s="37"/>
      <c r="AV334" s="36"/>
      <c r="AW334" s="36"/>
      <c r="AX334" s="37"/>
      <c r="AY334" s="140" t="str">
        <f>IF(AU334="","",WORKDAY(AU334,5,FESTIVOS_CO!A:A))</f>
        <v/>
      </c>
      <c r="AZ334" s="54" t="str">
        <f t="shared" ca="1" si="75"/>
        <v>NO APLICA</v>
      </c>
      <c r="BA334" s="55" t="str">
        <f>IF(AX334="","",WORKDAY(AX334,5,FESTIVOS_CO!A:A))</f>
        <v/>
      </c>
      <c r="BB334" s="39"/>
      <c r="BC334" s="40"/>
      <c r="BD334" s="40"/>
      <c r="BE334" s="56" t="str">
        <f t="shared" ca="1" si="64"/>
        <v>NO APLICA</v>
      </c>
      <c r="BF334" s="37"/>
      <c r="BG334" s="45"/>
      <c r="BH334" s="37"/>
      <c r="BI334" s="36"/>
      <c r="BJ334" s="37"/>
      <c r="BK334" s="36"/>
      <c r="BL334" s="36"/>
      <c r="BM334" s="53" t="str">
        <f>IF(BJ334="","",WORKDAY(BJ334,5,FESTIVOS_CO!A:A))</f>
        <v/>
      </c>
      <c r="BN334" s="57" t="str">
        <f t="shared" ca="1" si="74"/>
        <v>PENDIENTE HACER AVISO</v>
      </c>
      <c r="BO334" s="54" t="str">
        <f t="shared" ca="1" si="67"/>
        <v>EN TRÁMITE NOTIF. POR AVISO</v>
      </c>
      <c r="BP334" s="37"/>
      <c r="BQ334" s="53" t="str">
        <f>IF(BP334="","",WORKDAY(BP334,5,FESTIVOS_CO!A:A))</f>
        <v/>
      </c>
      <c r="BR334" s="37"/>
      <c r="BS334" s="36" t="s">
        <v>99</v>
      </c>
      <c r="BT334" s="38" t="s">
        <v>228</v>
      </c>
      <c r="BU334" s="58">
        <f>VLOOKUP(BT334,Hoja2!$C:$D,2,0)</f>
        <v>10</v>
      </c>
      <c r="BV334" s="80" t="str">
        <f>IF(
AND(AO334="",BD334="",BQ334=""),
"EN PROCESO NOTIFICACION / COMUNICACION",
IF(
BT334="",
"NO APLICA",
IF(
BU334=60,
IF(AO334&lt;&gt;"",AO334,IF(BD334&lt;&gt;"",BD334,BQ334))+60,
WORKDAY(
IF(AO334&lt;&gt;"",AO334,IF(BD334&lt;&gt;"",BD334,BQ334)),
BU334,
FESTIVOS_CO!A:A
)
)
))</f>
        <v>EN PROCESO NOTIFICACION / COMUNICACION</v>
      </c>
      <c r="BW334" s="44"/>
      <c r="BX334" s="53"/>
      <c r="BY334" s="45"/>
      <c r="BZ334" s="37"/>
      <c r="CA334" s="54" t="str">
        <f t="shared" si="68"/>
        <v>PENDIENTE EJECUTORIA</v>
      </c>
      <c r="CB334" s="59" t="str">
        <f t="shared" si="65"/>
        <v/>
      </c>
      <c r="CC334" s="36"/>
      <c r="CD334" s="40"/>
      <c r="CE334" s="46"/>
      <c r="CF334" s="40"/>
      <c r="CG334" s="40"/>
      <c r="CH334" s="40"/>
      <c r="CI334" s="36"/>
      <c r="CJ334" s="47"/>
      <c r="CK334" s="40"/>
      <c r="CL334" s="40"/>
      <c r="CM334" s="40"/>
      <c r="CN334" s="40"/>
    </row>
    <row r="335" spans="1:92" ht="57" hidden="1">
      <c r="A335" s="49" t="str">
        <f t="shared" ca="1" si="69"/>
        <v>PENDIENTE ENTREGA NOTIFICACIÓN ELECTRÓNICA</v>
      </c>
      <c r="B335" s="58" t="s">
        <v>93</v>
      </c>
      <c r="C335" s="37">
        <v>46050</v>
      </c>
      <c r="D335" s="37"/>
      <c r="E335" s="49" t="str">
        <f t="shared" si="70"/>
        <v>PENDIENTE NOTIFICACIÓN</v>
      </c>
      <c r="F335" s="141" t="str">
        <f t="shared" si="71"/>
        <v>PENDIENTE NOTIFICACIÓN</v>
      </c>
      <c r="G335" s="49" t="str">
        <f t="shared" si="72"/>
        <v/>
      </c>
      <c r="H335" s="51" t="str">
        <f ca="1">IF(
L335="",
"",
IF(
NETWORKDAYS(L335,IF(M335&lt;&gt;"",M335,TODAY()),FESTIVOS_CO!A:A)&gt;2,
"VENCIDO",
IF(
NETWORKDAYS(L335,IF(M335&lt;&gt;"",M335,TODAY()),FESTIVOS_CO!A:A)=2,
"ALERTA",
"A TIEMPO"
)))</f>
        <v>A TIEMPO</v>
      </c>
      <c r="I335" s="40" t="s">
        <v>1589</v>
      </c>
      <c r="J335" s="36" t="s">
        <v>1593</v>
      </c>
      <c r="K335" s="37">
        <v>46049</v>
      </c>
      <c r="L335" s="50">
        <v>46050</v>
      </c>
      <c r="M335" s="37">
        <v>46050</v>
      </c>
      <c r="N335" s="52"/>
      <c r="O335" s="52"/>
      <c r="P335" s="36"/>
      <c r="Q335" s="36" t="s">
        <v>99</v>
      </c>
      <c r="R335" s="40"/>
      <c r="S335" s="36"/>
      <c r="T335" s="40"/>
      <c r="U335" s="62" t="s">
        <v>120</v>
      </c>
      <c r="V335" s="81" t="s">
        <v>1594</v>
      </c>
      <c r="W335" s="63">
        <v>45971</v>
      </c>
      <c r="X335" s="63"/>
      <c r="Y335" s="40">
        <v>1019098290</v>
      </c>
      <c r="Z335" s="38" t="str">
        <f>IFERROR(VLOOKUP(Y335,DIRECTORIO!A:B,2,FALSE),"")</f>
        <v xml:space="preserve">KATERINNE PAOLA MAHECHA GIRALDO
</v>
      </c>
      <c r="AA335" s="40" t="s">
        <v>1595</v>
      </c>
      <c r="AB335" s="40" t="s">
        <v>104</v>
      </c>
      <c r="AC335" s="69" t="s">
        <v>1596</v>
      </c>
      <c r="AD335" s="62" t="s">
        <v>126</v>
      </c>
      <c r="AE335" s="40" t="s">
        <v>113</v>
      </c>
      <c r="AF335" s="40" t="s">
        <v>127</v>
      </c>
      <c r="AG335" s="41" t="s">
        <v>109</v>
      </c>
      <c r="AH335" s="42"/>
      <c r="AI335" s="54" t="str">
        <f t="shared" ca="1" si="73"/>
        <v>PENDIENTE ENTREGA NOTIFICACIÓN ELECTRÓNICA</v>
      </c>
      <c r="AJ335" s="37" t="s">
        <v>99</v>
      </c>
      <c r="AK335" s="37">
        <v>46050</v>
      </c>
      <c r="AL335" s="37"/>
      <c r="AM335" s="53">
        <f>IF(AK335="","",WORKDAY(AK335,5,FESTIVOS_CO!A:A))</f>
        <v>46057</v>
      </c>
      <c r="AN335" s="37"/>
      <c r="AO335" s="37"/>
      <c r="AP335" s="54" t="str">
        <f t="shared" ca="1" si="66"/>
        <v>NO APLICA</v>
      </c>
      <c r="AQ335" s="36"/>
      <c r="AR335" s="43"/>
      <c r="AS335" s="37"/>
      <c r="AT335" s="36"/>
      <c r="AU335" s="37"/>
      <c r="AV335" s="36"/>
      <c r="AW335" s="36"/>
      <c r="AX335" s="37"/>
      <c r="AY335" s="140" t="str">
        <f>IF(AU335="","",WORKDAY(AU335,5,FESTIVOS_CO!A:A))</f>
        <v/>
      </c>
      <c r="AZ335" s="54" t="str">
        <f t="shared" ca="1" si="75"/>
        <v>NO APLICA</v>
      </c>
      <c r="BA335" s="55" t="str">
        <f>IF(AX335="","",WORKDAY(AX335,5,FESTIVOS_CO!A:A))</f>
        <v/>
      </c>
      <c r="BB335" s="39"/>
      <c r="BC335" s="40"/>
      <c r="BD335" s="40"/>
      <c r="BE335" s="56" t="str">
        <f t="shared" ca="1" si="64"/>
        <v>NO APLICA</v>
      </c>
      <c r="BF335" s="37"/>
      <c r="BG335" s="45"/>
      <c r="BH335" s="37"/>
      <c r="BI335" s="36"/>
      <c r="BJ335" s="37"/>
      <c r="BK335" s="36"/>
      <c r="BL335" s="36"/>
      <c r="BM335" s="53" t="str">
        <f>IF(BJ335="","",WORKDAY(BJ335,5,FESTIVOS_CO!A:A))</f>
        <v/>
      </c>
      <c r="BN335" s="57" t="str">
        <f t="shared" ca="1" si="74"/>
        <v>PENDIENTE HACER AVISO</v>
      </c>
      <c r="BO335" s="54" t="str">
        <f t="shared" ca="1" si="67"/>
        <v>EN TRÁMITE NOTIF. POR AVISO</v>
      </c>
      <c r="BP335" s="37"/>
      <c r="BQ335" s="53" t="str">
        <f>IF(BP335="","",WORKDAY(BP335,5,FESTIVOS_CO!A:A))</f>
        <v/>
      </c>
      <c r="BR335" s="37"/>
      <c r="BS335" s="36" t="s">
        <v>99</v>
      </c>
      <c r="BT335" s="38" t="s">
        <v>228</v>
      </c>
      <c r="BU335" s="58">
        <f>VLOOKUP(BT335,Hoja2!$C:$D,2,0)</f>
        <v>10</v>
      </c>
      <c r="BV335" s="80" t="str">
        <f>IF(
AND(AO335="",BD335="",BQ335=""),
"EN PROCESO NOTIFICACION / COMUNICACION",
IF(
BT335="",
"NO APLICA",
IF(
BU335=60,
IF(AO335&lt;&gt;"",AO335,IF(BD335&lt;&gt;"",BD335,BQ335))+60,
WORKDAY(
IF(AO335&lt;&gt;"",AO335,IF(BD335&lt;&gt;"",BD335,BQ335)),
BU335,
FESTIVOS_CO!A:A
)
)
))</f>
        <v>EN PROCESO NOTIFICACION / COMUNICACION</v>
      </c>
      <c r="BW335" s="44"/>
      <c r="BX335" s="53"/>
      <c r="BY335" s="45"/>
      <c r="BZ335" s="37"/>
      <c r="CA335" s="54" t="str">
        <f t="shared" si="68"/>
        <v>PENDIENTE EJECUTORIA</v>
      </c>
      <c r="CB335" s="59" t="str">
        <f t="shared" si="65"/>
        <v/>
      </c>
      <c r="CC335" s="36"/>
      <c r="CD335" s="40"/>
      <c r="CE335" s="46"/>
      <c r="CF335" s="40"/>
      <c r="CG335" s="40"/>
      <c r="CH335" s="40"/>
      <c r="CI335" s="36"/>
      <c r="CJ335" s="47"/>
      <c r="CK335" s="40"/>
      <c r="CL335" s="40"/>
      <c r="CM335" s="40"/>
      <c r="CN335" s="40"/>
    </row>
    <row r="336" spans="1:92" ht="57" hidden="1">
      <c r="A336" s="49" t="str">
        <f t="shared" ca="1" si="69"/>
        <v>PENDIENTE ENTREGA NOTIFICACIÓN ELECTRÓNICA</v>
      </c>
      <c r="B336" s="58" t="s">
        <v>93</v>
      </c>
      <c r="C336" s="37">
        <v>46050</v>
      </c>
      <c r="D336" s="37"/>
      <c r="E336" s="49" t="str">
        <f t="shared" si="70"/>
        <v>PENDIENTE NOTIFICACIÓN</v>
      </c>
      <c r="F336" s="141" t="str">
        <f t="shared" si="71"/>
        <v>PENDIENTE NOTIFICACIÓN</v>
      </c>
      <c r="G336" s="49" t="str">
        <f t="shared" si="72"/>
        <v/>
      </c>
      <c r="H336" s="51" t="str">
        <f ca="1">IF(
L336="",
"",
IF(
NETWORKDAYS(L336,IF(M336&lt;&gt;"",M336,TODAY()),FESTIVOS_CO!A:A)&gt;2,
"VENCIDO",
IF(
NETWORKDAYS(L336,IF(M336&lt;&gt;"",M336,TODAY()),FESTIVOS_CO!A:A)=2,
"ALERTA",
"A TIEMPO"
)))</f>
        <v>A TIEMPO</v>
      </c>
      <c r="I336" s="40" t="s">
        <v>1589</v>
      </c>
      <c r="J336" s="36" t="s">
        <v>1597</v>
      </c>
      <c r="K336" s="37">
        <v>46049</v>
      </c>
      <c r="L336" s="50">
        <v>46050</v>
      </c>
      <c r="M336" s="37">
        <v>46050</v>
      </c>
      <c r="N336" s="52"/>
      <c r="O336" s="52"/>
      <c r="P336" s="36"/>
      <c r="Q336" s="36" t="s">
        <v>99</v>
      </c>
      <c r="R336" s="40"/>
      <c r="S336" s="36"/>
      <c r="T336" s="40"/>
      <c r="U336" s="62" t="s">
        <v>120</v>
      </c>
      <c r="V336" s="81" t="s">
        <v>1598</v>
      </c>
      <c r="W336" s="63">
        <v>45972</v>
      </c>
      <c r="X336" s="63"/>
      <c r="Y336" s="40">
        <v>1024547379</v>
      </c>
      <c r="Z336" s="38" t="str">
        <f>IFERROR(VLOOKUP(Y336,DIRECTORIO!A:B,2,FALSE),"")</f>
        <v xml:space="preserve"> JULIAN HENAO MERCHAN</v>
      </c>
      <c r="AA336" s="40" t="s">
        <v>1599</v>
      </c>
      <c r="AB336" s="40" t="s">
        <v>113</v>
      </c>
      <c r="AC336" s="62" t="s">
        <v>1600</v>
      </c>
      <c r="AD336" s="62" t="s">
        <v>126</v>
      </c>
      <c r="AE336" s="40" t="s">
        <v>113</v>
      </c>
      <c r="AF336" s="40" t="s">
        <v>419</v>
      </c>
      <c r="AG336" s="41" t="s">
        <v>109</v>
      </c>
      <c r="AH336" s="42"/>
      <c r="AI336" s="54" t="str">
        <f t="shared" ca="1" si="73"/>
        <v>PENDIENTE ENTREGA NOTIFICACIÓN ELECTRÓNICA</v>
      </c>
      <c r="AJ336" s="37" t="s">
        <v>99</v>
      </c>
      <c r="AK336" s="37">
        <v>46050</v>
      </c>
      <c r="AL336" s="37"/>
      <c r="AM336" s="53">
        <f>IF(AK336="","",WORKDAY(AK336,5,FESTIVOS_CO!A:A))</f>
        <v>46057</v>
      </c>
      <c r="AN336" s="37"/>
      <c r="AO336" s="37"/>
      <c r="AP336" s="54" t="str">
        <f t="shared" ca="1" si="66"/>
        <v>NO APLICA</v>
      </c>
      <c r="AQ336" s="36"/>
      <c r="AR336" s="43"/>
      <c r="AS336" s="37"/>
      <c r="AT336" s="36"/>
      <c r="AU336" s="37"/>
      <c r="AV336" s="36"/>
      <c r="AW336" s="36"/>
      <c r="AX336" s="37"/>
      <c r="AY336" s="140" t="str">
        <f>IF(AU336="","",WORKDAY(AU336,5,FESTIVOS_CO!A:A))</f>
        <v/>
      </c>
      <c r="AZ336" s="54" t="str">
        <f t="shared" ca="1" si="75"/>
        <v>NO APLICA</v>
      </c>
      <c r="BA336" s="55" t="str">
        <f>IF(AX336="","",WORKDAY(AX336,5,FESTIVOS_CO!A:A))</f>
        <v/>
      </c>
      <c r="BB336" s="39"/>
      <c r="BC336" s="40"/>
      <c r="BD336" s="40"/>
      <c r="BE336" s="56" t="str">
        <f t="shared" ca="1" si="64"/>
        <v>NO APLICA</v>
      </c>
      <c r="BF336" s="37"/>
      <c r="BG336" s="45"/>
      <c r="BH336" s="37"/>
      <c r="BI336" s="36"/>
      <c r="BJ336" s="37"/>
      <c r="BK336" s="36"/>
      <c r="BL336" s="36"/>
      <c r="BM336" s="53" t="str">
        <f>IF(BJ336="","",WORKDAY(BJ336,5,FESTIVOS_CO!A:A))</f>
        <v/>
      </c>
      <c r="BN336" s="57" t="str">
        <f t="shared" ca="1" si="74"/>
        <v>PENDIENTE HACER AVISO</v>
      </c>
      <c r="BO336" s="54" t="str">
        <f t="shared" ca="1" si="67"/>
        <v>EN TRÁMITE NOTIF. POR AVISO</v>
      </c>
      <c r="BP336" s="37"/>
      <c r="BQ336" s="53" t="str">
        <f>IF(BP336="","",WORKDAY(BP336,5,FESTIVOS_CO!A:A))</f>
        <v/>
      </c>
      <c r="BR336" s="37"/>
      <c r="BS336" s="36" t="s">
        <v>99</v>
      </c>
      <c r="BT336" s="38" t="s">
        <v>228</v>
      </c>
      <c r="BU336" s="58">
        <f>VLOOKUP(BT336,Hoja2!$C:$D,2,0)</f>
        <v>10</v>
      </c>
      <c r="BV336" s="80" t="str">
        <f>IF(
AND(AO336="",BD336="",BQ336=""),
"EN PROCESO NOTIFICACION / COMUNICACION",
IF(
BT336="",
"NO APLICA",
IF(
BU336=60,
IF(AO336&lt;&gt;"",AO336,IF(BD336&lt;&gt;"",BD336,BQ336))+60,
WORKDAY(
IF(AO336&lt;&gt;"",AO336,IF(BD336&lt;&gt;"",BD336,BQ336)),
BU336,
FESTIVOS_CO!A:A
)
)
))</f>
        <v>EN PROCESO NOTIFICACION / COMUNICACION</v>
      </c>
      <c r="BW336" s="44"/>
      <c r="BX336" s="53"/>
      <c r="BY336" s="45"/>
      <c r="BZ336" s="37"/>
      <c r="CA336" s="54" t="str">
        <f t="shared" si="68"/>
        <v>PENDIENTE EJECUTORIA</v>
      </c>
      <c r="CB336" s="59" t="str">
        <f t="shared" si="65"/>
        <v/>
      </c>
      <c r="CC336" s="36"/>
      <c r="CD336" s="40"/>
      <c r="CE336" s="46"/>
      <c r="CF336" s="40"/>
      <c r="CG336" s="40"/>
      <c r="CH336" s="40"/>
      <c r="CI336" s="36"/>
      <c r="CJ336" s="47"/>
      <c r="CK336" s="40"/>
      <c r="CL336" s="40"/>
      <c r="CM336" s="40"/>
      <c r="CN336" s="40"/>
    </row>
    <row r="337" spans="1:92" ht="57" hidden="1">
      <c r="A337" s="49" t="str">
        <f t="shared" ca="1" si="69"/>
        <v>PENDIENTE ENTREGA NOTIFICACIÓN ELECTRÓNICA</v>
      </c>
      <c r="B337" s="58" t="s">
        <v>517</v>
      </c>
      <c r="C337" s="37"/>
      <c r="D337" s="37"/>
      <c r="E337" s="49" t="str">
        <f t="shared" si="70"/>
        <v>PENDIENTE NOTIFICACIÓN</v>
      </c>
      <c r="F337" s="141" t="str">
        <f t="shared" si="71"/>
        <v>PENDIENTE NOTIFICACIÓN</v>
      </c>
      <c r="G337" s="49" t="str">
        <f t="shared" si="72"/>
        <v/>
      </c>
      <c r="H337" s="51" t="str">
        <f ca="1">IF(
L337="",
"",
IF(
NETWORKDAYS(L337,IF(M337&lt;&gt;"",M337,TODAY()),FESTIVOS_CO!A:A)&gt;2,
"VENCIDO",
IF(
NETWORKDAYS(L337,IF(M337&lt;&gt;"",M337,TODAY()),FESTIVOS_CO!A:A)=2,
"ALERTA",
"A TIEMPO"
)))</f>
        <v>A TIEMPO</v>
      </c>
      <c r="I337" s="40"/>
      <c r="J337" s="36" t="s">
        <v>1601</v>
      </c>
      <c r="K337" s="37">
        <v>46049</v>
      </c>
      <c r="L337" s="50">
        <v>46050</v>
      </c>
      <c r="M337" s="37">
        <v>46050</v>
      </c>
      <c r="N337" s="52"/>
      <c r="O337" s="52"/>
      <c r="P337" s="36"/>
      <c r="Q337" s="36" t="s">
        <v>99</v>
      </c>
      <c r="R337" s="40"/>
      <c r="S337" s="36"/>
      <c r="T337" s="40"/>
      <c r="U337" s="62" t="s">
        <v>120</v>
      </c>
      <c r="V337" s="81" t="s">
        <v>1602</v>
      </c>
      <c r="W337" s="40" t="s">
        <v>113</v>
      </c>
      <c r="X337" s="40"/>
      <c r="Y337" s="40">
        <v>84006049</v>
      </c>
      <c r="Z337" s="38" t="s">
        <v>1603</v>
      </c>
      <c r="AA337" s="40" t="s">
        <v>1604</v>
      </c>
      <c r="AB337" s="40" t="s">
        <v>333</v>
      </c>
      <c r="AC337" s="69" t="s">
        <v>1605</v>
      </c>
      <c r="AD337" s="62" t="s">
        <v>126</v>
      </c>
      <c r="AE337" s="40" t="s">
        <v>113</v>
      </c>
      <c r="AF337" s="40" t="s">
        <v>127</v>
      </c>
      <c r="AG337" s="41" t="s">
        <v>109</v>
      </c>
      <c r="AH337" s="42"/>
      <c r="AI337" s="54" t="str">
        <f t="shared" ca="1" si="73"/>
        <v>PENDIENTE ENTREGA NOTIFICACIÓN ELECTRÓNICA</v>
      </c>
      <c r="AJ337" s="37" t="s">
        <v>99</v>
      </c>
      <c r="AK337" s="37">
        <v>46050</v>
      </c>
      <c r="AL337" s="37"/>
      <c r="AM337" s="53">
        <f>IF(AK337="","",WORKDAY(AK337,5,FESTIVOS_CO!A:A))</f>
        <v>46057</v>
      </c>
      <c r="AN337" s="37"/>
      <c r="AO337" s="37"/>
      <c r="AP337" s="54" t="str">
        <f t="shared" ca="1" si="66"/>
        <v>NO APLICA</v>
      </c>
      <c r="AQ337" s="36"/>
      <c r="AR337" s="43"/>
      <c r="AS337" s="37"/>
      <c r="AT337" s="36"/>
      <c r="AU337" s="37"/>
      <c r="AV337" s="36"/>
      <c r="AW337" s="36"/>
      <c r="AX337" s="37"/>
      <c r="AY337" s="140" t="str">
        <f>IF(AU337="","",WORKDAY(AU337,5,FESTIVOS_CO!A:A))</f>
        <v/>
      </c>
      <c r="AZ337" s="54" t="str">
        <f t="shared" ca="1" si="75"/>
        <v>NO APLICA</v>
      </c>
      <c r="BA337" s="55" t="str">
        <f>IF(AX337="","",WORKDAY(AX337,5,FESTIVOS_CO!A:A))</f>
        <v/>
      </c>
      <c r="BB337" s="39"/>
      <c r="BC337" s="40"/>
      <c r="BD337" s="40"/>
      <c r="BE337" s="56" t="str">
        <f t="shared" ca="1" si="64"/>
        <v>NO APLICA</v>
      </c>
      <c r="BF337" s="37"/>
      <c r="BG337" s="45"/>
      <c r="BH337" s="37"/>
      <c r="BI337" s="36"/>
      <c r="BJ337" s="37"/>
      <c r="BK337" s="36"/>
      <c r="BL337" s="36"/>
      <c r="BM337" s="53" t="str">
        <f>IF(BJ337="","",WORKDAY(BJ337,5,FESTIVOS_CO!A:A))</f>
        <v/>
      </c>
      <c r="BN337" s="57" t="str">
        <f t="shared" ca="1" si="74"/>
        <v>PENDIENTE HACER AVISO</v>
      </c>
      <c r="BO337" s="54" t="str">
        <f t="shared" ca="1" si="67"/>
        <v>EN TRÁMITE NOTIF. POR AVISO</v>
      </c>
      <c r="BP337" s="37"/>
      <c r="BQ337" s="53" t="str">
        <f>IF(BP337="","",WORKDAY(BP337,5,FESTIVOS_CO!A:A))</f>
        <v/>
      </c>
      <c r="BR337" s="37"/>
      <c r="BS337" s="36" t="s">
        <v>99</v>
      </c>
      <c r="BT337" s="38" t="s">
        <v>228</v>
      </c>
      <c r="BU337" s="58">
        <f>VLOOKUP(BT337,Hoja2!$C:$D,2,0)</f>
        <v>10</v>
      </c>
      <c r="BV337" s="80" t="str">
        <f>IF(
AND(AO337="",BD337="",BQ337=""),
"EN PROCESO NOTIFICACION / COMUNICACION",
IF(
BT337="",
"NO APLICA",
IF(
BU337=60,
IF(AO337&lt;&gt;"",AO337,IF(BD337&lt;&gt;"",BD337,BQ337))+60,
WORKDAY(
IF(AO337&lt;&gt;"",AO337,IF(BD337&lt;&gt;"",BD337,BQ337)),
BU337,
FESTIVOS_CO!A:A
)
)
))</f>
        <v>EN PROCESO NOTIFICACION / COMUNICACION</v>
      </c>
      <c r="BW337" s="44"/>
      <c r="BX337" s="53"/>
      <c r="BY337" s="45"/>
      <c r="BZ337" s="37"/>
      <c r="CA337" s="54" t="str">
        <f t="shared" si="68"/>
        <v>PENDIENTE EJECUTORIA</v>
      </c>
      <c r="CB337" s="59" t="str">
        <f t="shared" si="65"/>
        <v/>
      </c>
      <c r="CC337" s="36"/>
      <c r="CD337" s="40"/>
      <c r="CE337" s="46"/>
      <c r="CF337" s="40"/>
      <c r="CG337" s="40"/>
      <c r="CH337" s="40"/>
      <c r="CI337" s="36"/>
      <c r="CJ337" s="47"/>
      <c r="CK337" s="40"/>
      <c r="CL337" s="40"/>
      <c r="CM337" s="40"/>
      <c r="CN337" s="40"/>
    </row>
    <row r="338" spans="1:92" ht="57" hidden="1">
      <c r="A338" s="49" t="str">
        <f t="shared" ca="1" si="69"/>
        <v>PENDIENTE ENTREGA NOTIFICACIÓN ELECTRÓNICA</v>
      </c>
      <c r="B338" s="58" t="s">
        <v>517</v>
      </c>
      <c r="C338" s="37"/>
      <c r="D338" s="37"/>
      <c r="E338" s="49" t="str">
        <f t="shared" si="70"/>
        <v>PENDIENTE NOTIFICACIÓN</v>
      </c>
      <c r="F338" s="141" t="str">
        <f t="shared" si="71"/>
        <v>PENDIENTE NOTIFICACIÓN</v>
      </c>
      <c r="G338" s="49" t="str">
        <f t="shared" si="72"/>
        <v/>
      </c>
      <c r="H338" s="51" t="str">
        <f ca="1">IF(
L338="",
"",
IF(
NETWORKDAYS(L338,IF(M338&lt;&gt;"",M338,TODAY()),FESTIVOS_CO!A:A)&gt;2,
"VENCIDO",
IF(
NETWORKDAYS(L338,IF(M338&lt;&gt;"",M338,TODAY()),FESTIVOS_CO!A:A)=2,
"ALERTA",
"A TIEMPO"
)))</f>
        <v>A TIEMPO</v>
      </c>
      <c r="I338" s="40"/>
      <c r="J338" s="36" t="s">
        <v>1606</v>
      </c>
      <c r="K338" s="37">
        <v>46049</v>
      </c>
      <c r="L338" s="50">
        <v>46050</v>
      </c>
      <c r="M338" s="37">
        <v>46050</v>
      </c>
      <c r="N338" s="52"/>
      <c r="O338" s="52"/>
      <c r="P338" s="36"/>
      <c r="Q338" s="36" t="s">
        <v>99</v>
      </c>
      <c r="R338" s="40"/>
      <c r="S338" s="36"/>
      <c r="T338" s="40"/>
      <c r="U338" s="62" t="s">
        <v>120</v>
      </c>
      <c r="V338" s="81" t="s">
        <v>1607</v>
      </c>
      <c r="W338" s="40" t="s">
        <v>113</v>
      </c>
      <c r="X338" s="40"/>
      <c r="Y338" s="40">
        <v>94520943</v>
      </c>
      <c r="Z338" s="38" t="s">
        <v>1608</v>
      </c>
      <c r="AA338" s="40" t="s">
        <v>1609</v>
      </c>
      <c r="AB338" s="40" t="s">
        <v>350</v>
      </c>
      <c r="AC338" s="69" t="s">
        <v>1610</v>
      </c>
      <c r="AD338" s="62" t="s">
        <v>126</v>
      </c>
      <c r="AE338" s="40" t="s">
        <v>113</v>
      </c>
      <c r="AF338" s="40" t="s">
        <v>419</v>
      </c>
      <c r="AG338" s="41" t="s">
        <v>109</v>
      </c>
      <c r="AH338" s="42"/>
      <c r="AI338" s="54" t="str">
        <f t="shared" ca="1" si="73"/>
        <v>PENDIENTE ENTREGA NOTIFICACIÓN ELECTRÓNICA</v>
      </c>
      <c r="AJ338" s="37" t="s">
        <v>99</v>
      </c>
      <c r="AK338" s="37">
        <v>46050</v>
      </c>
      <c r="AL338" s="37"/>
      <c r="AM338" s="53">
        <f>IF(AK338="","",WORKDAY(AK338,5,FESTIVOS_CO!A:A))</f>
        <v>46057</v>
      </c>
      <c r="AN338" s="37"/>
      <c r="AO338" s="37"/>
      <c r="AP338" s="54" t="str">
        <f t="shared" ca="1" si="66"/>
        <v>NO APLICA</v>
      </c>
      <c r="AQ338" s="36"/>
      <c r="AR338" s="43"/>
      <c r="AS338" s="37"/>
      <c r="AT338" s="36"/>
      <c r="AU338" s="37"/>
      <c r="AV338" s="36"/>
      <c r="AW338" s="36"/>
      <c r="AX338" s="37"/>
      <c r="AY338" s="140" t="str">
        <f>IF(AU338="","",WORKDAY(AU338,5,FESTIVOS_CO!A:A))</f>
        <v/>
      </c>
      <c r="AZ338" s="54" t="str">
        <f t="shared" ca="1" si="75"/>
        <v>NO APLICA</v>
      </c>
      <c r="BA338" s="55" t="str">
        <f>IF(AX338="","",WORKDAY(AX338,5,FESTIVOS_CO!A:A))</f>
        <v/>
      </c>
      <c r="BB338" s="39"/>
      <c r="BC338" s="40"/>
      <c r="BD338" s="40"/>
      <c r="BE338" s="56" t="str">
        <f t="shared" ca="1" si="64"/>
        <v>NO APLICA</v>
      </c>
      <c r="BF338" s="37"/>
      <c r="BG338" s="45"/>
      <c r="BH338" s="37"/>
      <c r="BI338" s="36"/>
      <c r="BJ338" s="37"/>
      <c r="BK338" s="36"/>
      <c r="BL338" s="36"/>
      <c r="BM338" s="53" t="str">
        <f>IF(BJ338="","",WORKDAY(BJ338,5,FESTIVOS_CO!A:A))</f>
        <v/>
      </c>
      <c r="BN338" s="57" t="str">
        <f t="shared" ca="1" si="74"/>
        <v>PENDIENTE HACER AVISO</v>
      </c>
      <c r="BO338" s="54" t="str">
        <f t="shared" ca="1" si="67"/>
        <v>EN TRÁMITE NOTIF. POR AVISO</v>
      </c>
      <c r="BP338" s="37"/>
      <c r="BQ338" s="53" t="str">
        <f>IF(BP338="","",WORKDAY(BP338,5,FESTIVOS_CO!A:A))</f>
        <v/>
      </c>
      <c r="BR338" s="37"/>
      <c r="BS338" s="36" t="s">
        <v>99</v>
      </c>
      <c r="BT338" s="38" t="s">
        <v>228</v>
      </c>
      <c r="BU338" s="58">
        <f>VLOOKUP(BT338,Hoja2!$C:$D,2,0)</f>
        <v>10</v>
      </c>
      <c r="BV338" s="80" t="str">
        <f>IF(
AND(AO338="",BD338="",BQ338=""),
"EN PROCESO NOTIFICACION / COMUNICACION",
IF(
BT338="",
"NO APLICA",
IF(
BU338=60,
IF(AO338&lt;&gt;"",AO338,IF(BD338&lt;&gt;"",BD338,BQ338))+60,
WORKDAY(
IF(AO338&lt;&gt;"",AO338,IF(BD338&lt;&gt;"",BD338,BQ338)),
BU338,
FESTIVOS_CO!A:A
)
)
))</f>
        <v>EN PROCESO NOTIFICACION / COMUNICACION</v>
      </c>
      <c r="BW338" s="44"/>
      <c r="BX338" s="53"/>
      <c r="BY338" s="45"/>
      <c r="BZ338" s="37"/>
      <c r="CA338" s="54" t="str">
        <f t="shared" si="68"/>
        <v>PENDIENTE EJECUTORIA</v>
      </c>
      <c r="CB338" s="59" t="str">
        <f t="shared" si="65"/>
        <v/>
      </c>
      <c r="CC338" s="36"/>
      <c r="CD338" s="40"/>
      <c r="CE338" s="46"/>
      <c r="CF338" s="40"/>
      <c r="CG338" s="40"/>
      <c r="CH338" s="40"/>
      <c r="CI338" s="36"/>
      <c r="CJ338" s="47"/>
      <c r="CK338" s="40"/>
      <c r="CL338" s="40"/>
      <c r="CM338" s="40"/>
      <c r="CN338" s="40"/>
    </row>
    <row r="339" spans="1:92" ht="42.75" hidden="1">
      <c r="A339" s="49" t="str">
        <f t="shared" ca="1" si="69"/>
        <v>PENDIENTE ENTREGA NOTIFICACIÓN ELECTRÓNICA</v>
      </c>
      <c r="B339" s="58" t="s">
        <v>517</v>
      </c>
      <c r="C339" s="37"/>
      <c r="D339" s="37"/>
      <c r="E339" s="49" t="str">
        <f t="shared" si="70"/>
        <v>PENDIENTE NOTIFICACIÓN</v>
      </c>
      <c r="F339" s="141" t="str">
        <f t="shared" si="71"/>
        <v>PENDIENTE NOTIFICACIÓN</v>
      </c>
      <c r="G339" s="49" t="str">
        <f t="shared" si="72"/>
        <v/>
      </c>
      <c r="H339" s="51" t="str">
        <f ca="1">IF(
L339="",
"",
IF(
NETWORKDAYS(L339,IF(M339&lt;&gt;"",M339,TODAY()),FESTIVOS_CO!A:A)&gt;2,
"VENCIDO",
IF(
NETWORKDAYS(L339,IF(M339&lt;&gt;"",M339,TODAY()),FESTIVOS_CO!A:A)=2,
"ALERTA",
"A TIEMPO"
)))</f>
        <v>A TIEMPO</v>
      </c>
      <c r="I339" s="40"/>
      <c r="J339" s="36" t="s">
        <v>1611</v>
      </c>
      <c r="K339" s="37">
        <v>46049</v>
      </c>
      <c r="L339" s="50">
        <v>46050</v>
      </c>
      <c r="M339" s="37">
        <v>46050</v>
      </c>
      <c r="N339" s="52"/>
      <c r="O339" s="52"/>
      <c r="P339" s="36"/>
      <c r="Q339" s="36" t="s">
        <v>99</v>
      </c>
      <c r="R339" s="40"/>
      <c r="S339" s="36"/>
      <c r="T339" s="40"/>
      <c r="U339" s="62" t="s">
        <v>210</v>
      </c>
      <c r="V339" s="81" t="s">
        <v>1612</v>
      </c>
      <c r="W339" s="40" t="s">
        <v>113</v>
      </c>
      <c r="X339" s="40"/>
      <c r="Y339" s="40">
        <v>901516867</v>
      </c>
      <c r="Z339" s="38" t="str">
        <f>IFERROR(VLOOKUP(Y339,DIRECTORIO!A:B,2,FALSE),"")</f>
        <v>SEGUVISOL LTDA</v>
      </c>
      <c r="AA339" s="40" t="s">
        <v>1613</v>
      </c>
      <c r="AB339" s="149" t="s">
        <v>1614</v>
      </c>
      <c r="AC339" s="69" t="s">
        <v>1615</v>
      </c>
      <c r="AD339" s="62" t="s">
        <v>536</v>
      </c>
      <c r="AE339" s="40" t="s">
        <v>113</v>
      </c>
      <c r="AF339" s="40" t="s">
        <v>108</v>
      </c>
      <c r="AG339" s="41" t="s">
        <v>109</v>
      </c>
      <c r="AH339" s="42"/>
      <c r="AI339" s="54" t="str">
        <f t="shared" ca="1" si="73"/>
        <v>PENDIENTE ENTREGA NOTIFICACIÓN ELECTRÓNICA</v>
      </c>
      <c r="AJ339" s="37" t="s">
        <v>99</v>
      </c>
      <c r="AK339" s="37">
        <v>46050</v>
      </c>
      <c r="AL339" s="37"/>
      <c r="AM339" s="53">
        <f>IF(AK339="","",WORKDAY(AK339,5,FESTIVOS_CO!A:A))</f>
        <v>46057</v>
      </c>
      <c r="AN339" s="37"/>
      <c r="AO339" s="37"/>
      <c r="AP339" s="54" t="str">
        <f t="shared" ca="1" si="66"/>
        <v>NO APLICA</v>
      </c>
      <c r="AQ339" s="36"/>
      <c r="AR339" s="43"/>
      <c r="AS339" s="37"/>
      <c r="AT339" s="36"/>
      <c r="AU339" s="37"/>
      <c r="AV339" s="36"/>
      <c r="AW339" s="36"/>
      <c r="AX339" s="37"/>
      <c r="AY339" s="140" t="str">
        <f>IF(AU339="","",WORKDAY(AU339,5,FESTIVOS_CO!A:A))</f>
        <v/>
      </c>
      <c r="AZ339" s="54" t="str">
        <f t="shared" ca="1" si="75"/>
        <v>NO APLICA</v>
      </c>
      <c r="BA339" s="55" t="str">
        <f>IF(AX339="","",WORKDAY(AX339,5,FESTIVOS_CO!A:A))</f>
        <v/>
      </c>
      <c r="BB339" s="39"/>
      <c r="BC339" s="40"/>
      <c r="BD339" s="40"/>
      <c r="BE339" s="56" t="str">
        <f t="shared" ca="1" si="64"/>
        <v>NO APLICA</v>
      </c>
      <c r="BF339" s="37"/>
      <c r="BG339" s="45"/>
      <c r="BH339" s="37"/>
      <c r="BI339" s="36"/>
      <c r="BJ339" s="37"/>
      <c r="BK339" s="36"/>
      <c r="BL339" s="36"/>
      <c r="BM339" s="53" t="str">
        <f>IF(BJ339="","",WORKDAY(BJ339,5,FESTIVOS_CO!A:A))</f>
        <v/>
      </c>
      <c r="BN339" s="57" t="str">
        <f t="shared" ca="1" si="74"/>
        <v>PENDIENTE HACER AVISO</v>
      </c>
      <c r="BO339" s="54" t="str">
        <f t="shared" ca="1" si="67"/>
        <v>EN TRÁMITE NOTIF. POR AVISO</v>
      </c>
      <c r="BP339" s="37"/>
      <c r="BQ339" s="53" t="str">
        <f>IF(BP339="","",WORKDAY(BP339,5,FESTIVOS_CO!A:A))</f>
        <v/>
      </c>
      <c r="BR339" s="37"/>
      <c r="BS339" s="36" t="s">
        <v>99</v>
      </c>
      <c r="BT339" s="38" t="s">
        <v>228</v>
      </c>
      <c r="BU339" s="58">
        <f>VLOOKUP(BT339,Hoja2!$C:$D,2,0)</f>
        <v>10</v>
      </c>
      <c r="BV339" s="80" t="str">
        <f>IF(
AND(AO339="",BD339="",BQ339=""),
"EN PROCESO NOTIFICACION / COMUNICACION",
IF(
BT339="",
"NO APLICA",
IF(
BU339=60,
IF(AO339&lt;&gt;"",AO339,IF(BD339&lt;&gt;"",BD339,BQ339))+60,
WORKDAY(
IF(AO339&lt;&gt;"",AO339,IF(BD339&lt;&gt;"",BD339,BQ339)),
BU339,
FESTIVOS_CO!A:A
)
)
))</f>
        <v>EN PROCESO NOTIFICACION / COMUNICACION</v>
      </c>
      <c r="BW339" s="44"/>
      <c r="BX339" s="53"/>
      <c r="BY339" s="45"/>
      <c r="BZ339" s="37"/>
      <c r="CA339" s="54" t="str">
        <f t="shared" si="68"/>
        <v>PENDIENTE EJECUTORIA</v>
      </c>
      <c r="CB339" s="59" t="str">
        <f t="shared" si="65"/>
        <v/>
      </c>
      <c r="CC339" s="36"/>
      <c r="CD339" s="40"/>
      <c r="CE339" s="46"/>
      <c r="CF339" s="40"/>
      <c r="CG339" s="40"/>
      <c r="CH339" s="40"/>
      <c r="CI339" s="36"/>
      <c r="CJ339" s="47"/>
      <c r="CK339" s="40"/>
      <c r="CL339" s="40"/>
      <c r="CM339" s="40"/>
      <c r="CN339" s="40"/>
    </row>
    <row r="340" spans="1:92" ht="42.75" hidden="1">
      <c r="A340" s="49" t="str">
        <f t="shared" ca="1" si="69"/>
        <v>PENDIENTE ENTREGA NOTIFICACIÓN ELECTRÓNICA</v>
      </c>
      <c r="B340" s="58" t="s">
        <v>445</v>
      </c>
      <c r="C340" s="37"/>
      <c r="D340" s="37"/>
      <c r="E340" s="49" t="str">
        <f t="shared" si="70"/>
        <v>PENDIENTE NOTIFICACIÓN</v>
      </c>
      <c r="F340" s="141" t="str">
        <f t="shared" si="71"/>
        <v>PENDIENTE NOTIFICACIÓN</v>
      </c>
      <c r="G340" s="49" t="str">
        <f t="shared" si="72"/>
        <v/>
      </c>
      <c r="H340" s="51" t="str">
        <f ca="1">IF(
L340="",
"",
IF(
NETWORKDAYS(L340,IF(M340&lt;&gt;"",M340,TODAY()),FESTIVOS_CO!A:A)&gt;2,
"VENCIDO",
IF(
NETWORKDAYS(L340,IF(M340&lt;&gt;"",M340,TODAY()),FESTIVOS_CO!A:A)=2,
"ALERTA",
"A TIEMPO"
)))</f>
        <v>A TIEMPO</v>
      </c>
      <c r="I340" s="40"/>
      <c r="J340" s="36" t="s">
        <v>1616</v>
      </c>
      <c r="K340" s="37">
        <v>46050</v>
      </c>
      <c r="L340" s="50">
        <v>46050</v>
      </c>
      <c r="M340" s="37">
        <v>46050</v>
      </c>
      <c r="N340" s="52"/>
      <c r="O340" s="52"/>
      <c r="P340" s="36"/>
      <c r="Q340" s="36" t="s">
        <v>99</v>
      </c>
      <c r="R340" s="40"/>
      <c r="S340" s="36"/>
      <c r="T340" s="40"/>
      <c r="U340" s="62" t="s">
        <v>100</v>
      </c>
      <c r="V340" s="81" t="s">
        <v>1617</v>
      </c>
      <c r="W340" s="92">
        <v>45930</v>
      </c>
      <c r="X340" s="92"/>
      <c r="Y340" s="40">
        <v>16774786</v>
      </c>
      <c r="Z340" s="38" t="s">
        <v>1618</v>
      </c>
      <c r="AA340" s="40" t="s">
        <v>1363</v>
      </c>
      <c r="AB340" s="40" t="s">
        <v>1363</v>
      </c>
      <c r="AC340" s="69" t="s">
        <v>1619</v>
      </c>
      <c r="AD340" s="40" t="s">
        <v>106</v>
      </c>
      <c r="AE340" s="40" t="s">
        <v>1620</v>
      </c>
      <c r="AF340" s="40" t="s">
        <v>108</v>
      </c>
      <c r="AG340" s="41" t="s">
        <v>109</v>
      </c>
      <c r="AH340" s="42"/>
      <c r="AI340" s="54" t="str">
        <f t="shared" ca="1" si="73"/>
        <v>PENDIENTE ENTREGA NOTIFICACIÓN ELECTRÓNICA</v>
      </c>
      <c r="AJ340" s="37" t="s">
        <v>99</v>
      </c>
      <c r="AK340" s="37">
        <v>46050</v>
      </c>
      <c r="AL340" s="37"/>
      <c r="AM340" s="53">
        <f>IF(AK340="","",WORKDAY(AK340,5,FESTIVOS_CO!A:A))</f>
        <v>46057</v>
      </c>
      <c r="AN340" s="37"/>
      <c r="AO340" s="37"/>
      <c r="AP340" s="54" t="str">
        <f t="shared" ca="1" si="66"/>
        <v>NO APLICA</v>
      </c>
      <c r="AQ340" s="36"/>
      <c r="AR340" s="43"/>
      <c r="AS340" s="37"/>
      <c r="AT340" s="36"/>
      <c r="AU340" s="37"/>
      <c r="AV340" s="36"/>
      <c r="AW340" s="36"/>
      <c r="AX340" s="37"/>
      <c r="AY340" s="140" t="str">
        <f>IF(AU340="","",WORKDAY(AU340,5,FESTIVOS_CO!A:A))</f>
        <v/>
      </c>
      <c r="AZ340" s="54" t="str">
        <f t="shared" ca="1" si="75"/>
        <v>NO APLICA</v>
      </c>
      <c r="BA340" s="55" t="str">
        <f>IF(AX340="","",WORKDAY(AX340,5,FESTIVOS_CO!A:A))</f>
        <v/>
      </c>
      <c r="BB340" s="39"/>
      <c r="BC340" s="40"/>
      <c r="BD340" s="40"/>
      <c r="BE340" s="56" t="str">
        <f t="shared" ca="1" si="64"/>
        <v>NO APLICA</v>
      </c>
      <c r="BF340" s="37"/>
      <c r="BG340" s="45"/>
      <c r="BH340" s="37"/>
      <c r="BI340" s="36"/>
      <c r="BJ340" s="37"/>
      <c r="BK340" s="36"/>
      <c r="BL340" s="36"/>
      <c r="BM340" s="53" t="str">
        <f>IF(BJ340="","",WORKDAY(BJ340,5,FESTIVOS_CO!A:A))</f>
        <v/>
      </c>
      <c r="BN340" s="57" t="str">
        <f t="shared" ca="1" si="74"/>
        <v>PENDIENTE HACER AVISO</v>
      </c>
      <c r="BO340" s="54" t="str">
        <f t="shared" ca="1" si="67"/>
        <v>EN TRÁMITE NOTIF. POR AVISO</v>
      </c>
      <c r="BP340" s="37"/>
      <c r="BQ340" s="53" t="str">
        <f>IF(BP340="","",WORKDAY(BP340,5,FESTIVOS_CO!A:A))</f>
        <v/>
      </c>
      <c r="BR340" s="37"/>
      <c r="BS340" s="36" t="s">
        <v>109</v>
      </c>
      <c r="BT340" s="38" t="s">
        <v>113</v>
      </c>
      <c r="BU340" s="58">
        <f>VLOOKUP(BT340,Hoja2!$C:$D,2,0)</f>
        <v>0</v>
      </c>
      <c r="BV340" s="80" t="str">
        <f>IF(
AND(AO340="",BD340="",BQ340=""),
"EN PROCESO NOTIFICACION / COMUNICACION",
IF(
BT340="",
"NO APLICA",
IF(
BU340=60,
IF(AO340&lt;&gt;"",AO340,IF(BD340&lt;&gt;"",BD340,BQ340))+60,
WORKDAY(
IF(AO340&lt;&gt;"",AO340,IF(BD340&lt;&gt;"",BD340,BQ340)),
BU340,
FESTIVOS_CO!A:A
)
)
))</f>
        <v>EN PROCESO NOTIFICACION / COMUNICACION</v>
      </c>
      <c r="BW340" s="44"/>
      <c r="BX340" s="53"/>
      <c r="BY340" s="45"/>
      <c r="BZ340" s="37"/>
      <c r="CA340" s="54" t="str">
        <f t="shared" si="68"/>
        <v>PENDIENTE EJECUTORIA</v>
      </c>
      <c r="CB340" s="59" t="str">
        <f t="shared" si="65"/>
        <v/>
      </c>
      <c r="CC340" s="36"/>
      <c r="CD340" s="40"/>
      <c r="CE340" s="46"/>
      <c r="CF340" s="40"/>
      <c r="CG340" s="40"/>
      <c r="CH340" s="40"/>
      <c r="CI340" s="36"/>
      <c r="CJ340" s="47"/>
      <c r="CK340" s="40"/>
      <c r="CL340" s="40"/>
      <c r="CM340" s="40"/>
      <c r="CN340" s="40"/>
    </row>
    <row r="341" spans="1:92" ht="42.75" hidden="1">
      <c r="A341" s="49" t="str">
        <f t="shared" ca="1" si="69"/>
        <v>PENDIENTE ENTREGA NOTIFICACIÓN ELECTRÓNICA</v>
      </c>
      <c r="B341" s="58" t="s">
        <v>445</v>
      </c>
      <c r="C341" s="37"/>
      <c r="D341" s="37"/>
      <c r="E341" s="49" t="str">
        <f t="shared" si="70"/>
        <v>PENDIENTE NOTIFICACIÓN</v>
      </c>
      <c r="F341" s="141" t="str">
        <f t="shared" si="71"/>
        <v>PENDIENTE NOTIFICACIÓN</v>
      </c>
      <c r="G341" s="49" t="str">
        <f t="shared" si="72"/>
        <v/>
      </c>
      <c r="H341" s="51" t="str">
        <f ca="1">IF(
L341="",
"",
IF(
NETWORKDAYS(L341,IF(M341&lt;&gt;"",M341,TODAY()),FESTIVOS_CO!A:A)&gt;2,
"VENCIDO",
IF(
NETWORKDAYS(L341,IF(M341&lt;&gt;"",M341,TODAY()),FESTIVOS_CO!A:A)=2,
"ALERTA",
"A TIEMPO"
)))</f>
        <v>A TIEMPO</v>
      </c>
      <c r="I341" s="40"/>
      <c r="J341" s="36" t="s">
        <v>1621</v>
      </c>
      <c r="K341" s="37">
        <v>46050</v>
      </c>
      <c r="L341" s="50">
        <v>46050</v>
      </c>
      <c r="M341" s="37">
        <v>46050</v>
      </c>
      <c r="N341" s="52"/>
      <c r="O341" s="52"/>
      <c r="P341" s="36"/>
      <c r="Q341" s="36" t="s">
        <v>99</v>
      </c>
      <c r="R341" s="40"/>
      <c r="S341" s="36"/>
      <c r="T341" s="40"/>
      <c r="U341" s="62" t="s">
        <v>100</v>
      </c>
      <c r="V341" s="81" t="s">
        <v>1622</v>
      </c>
      <c r="W341" s="92">
        <v>45988</v>
      </c>
      <c r="X341" s="92"/>
      <c r="Y341" s="40">
        <v>830129827</v>
      </c>
      <c r="Z341" s="38" t="s">
        <v>1623</v>
      </c>
      <c r="AA341" s="40" t="s">
        <v>1624</v>
      </c>
      <c r="AB341" s="40" t="s">
        <v>169</v>
      </c>
      <c r="AC341" s="69" t="s">
        <v>1207</v>
      </c>
      <c r="AD341" s="40" t="s">
        <v>234</v>
      </c>
      <c r="AE341" s="40" t="s">
        <v>1625</v>
      </c>
      <c r="AF341" s="40" t="s">
        <v>108</v>
      </c>
      <c r="AG341" s="41" t="s">
        <v>109</v>
      </c>
      <c r="AH341" s="42"/>
      <c r="AI341" s="54" t="str">
        <f t="shared" ca="1" si="73"/>
        <v>PENDIENTE ENTREGA NOTIFICACIÓN ELECTRÓNICA</v>
      </c>
      <c r="AJ341" s="37" t="s">
        <v>99</v>
      </c>
      <c r="AK341" s="37">
        <v>46050</v>
      </c>
      <c r="AL341" s="37"/>
      <c r="AM341" s="53">
        <f>IF(AK341="","",WORKDAY(AK341,5,FESTIVOS_CO!A:A))</f>
        <v>46057</v>
      </c>
      <c r="AN341" s="37"/>
      <c r="AO341" s="37"/>
      <c r="AP341" s="54" t="str">
        <f t="shared" ca="1" si="66"/>
        <v>NO APLICA</v>
      </c>
      <c r="AQ341" s="36"/>
      <c r="AR341" s="43"/>
      <c r="AS341" s="37"/>
      <c r="AT341" s="36"/>
      <c r="AU341" s="37"/>
      <c r="AV341" s="36"/>
      <c r="AW341" s="36"/>
      <c r="AX341" s="37"/>
      <c r="AY341" s="140" t="str">
        <f>IF(AU341="","",WORKDAY(AU341,5,FESTIVOS_CO!A:A))</f>
        <v/>
      </c>
      <c r="AZ341" s="54" t="str">
        <f t="shared" ca="1" si="75"/>
        <v>NO APLICA</v>
      </c>
      <c r="BA341" s="55" t="str">
        <f>IF(AX341="","",WORKDAY(AX341,5,FESTIVOS_CO!A:A))</f>
        <v/>
      </c>
      <c r="BB341" s="39"/>
      <c r="BC341" s="40"/>
      <c r="BD341" s="40"/>
      <c r="BE341" s="56" t="str">
        <f t="shared" ca="1" si="64"/>
        <v>NO APLICA</v>
      </c>
      <c r="BF341" s="37"/>
      <c r="BG341" s="45"/>
      <c r="BH341" s="37"/>
      <c r="BI341" s="36"/>
      <c r="BJ341" s="37"/>
      <c r="BK341" s="36"/>
      <c r="BL341" s="36"/>
      <c r="BM341" s="53" t="str">
        <f>IF(BJ341="","",WORKDAY(BJ341,5,FESTIVOS_CO!A:A))</f>
        <v/>
      </c>
      <c r="BN341" s="57" t="str">
        <f t="shared" ca="1" si="74"/>
        <v>PENDIENTE HACER AVISO</v>
      </c>
      <c r="BO341" s="54" t="str">
        <f t="shared" ca="1" si="67"/>
        <v>EN TRÁMITE NOTIF. POR AVISO</v>
      </c>
      <c r="BP341" s="37"/>
      <c r="BQ341" s="53" t="str">
        <f>IF(BP341="","",WORKDAY(BP341,5,FESTIVOS_CO!A:A))</f>
        <v/>
      </c>
      <c r="BR341" s="37"/>
      <c r="BS341" s="36"/>
      <c r="BT341" s="38"/>
      <c r="BU341" s="58" t="e">
        <f>VLOOKUP(BT341,Hoja2!$C:$D,2,0)</f>
        <v>#N/A</v>
      </c>
      <c r="BV341" s="80" t="str">
        <f>IF(
AND(AO341="",BD341="",BQ341=""),
"EN PROCESO NOTIFICACION / COMUNICACION",
IF(
BT341="",
"NO APLICA",
IF(
BU341=60,
IF(AO341&lt;&gt;"",AO341,IF(BD341&lt;&gt;"",BD341,BQ341))+60,
WORKDAY(
IF(AO341&lt;&gt;"",AO341,IF(BD341&lt;&gt;"",BD341,BQ341)),
BU341,
FESTIVOS_CO!A:A
)
)
))</f>
        <v>EN PROCESO NOTIFICACION / COMUNICACION</v>
      </c>
      <c r="BW341" s="44"/>
      <c r="BX341" s="53"/>
      <c r="BY341" s="45"/>
      <c r="BZ341" s="37"/>
      <c r="CA341" s="54" t="str">
        <f t="shared" si="68"/>
        <v>PENDIENTE EJECUTORIA</v>
      </c>
      <c r="CB341" s="59" t="str">
        <f t="shared" si="65"/>
        <v/>
      </c>
      <c r="CC341" s="36"/>
      <c r="CD341" s="40"/>
      <c r="CE341" s="46"/>
      <c r="CF341" s="40"/>
      <c r="CG341" s="40"/>
      <c r="CH341" s="40"/>
      <c r="CI341" s="36"/>
      <c r="CJ341" s="47"/>
      <c r="CK341" s="40"/>
      <c r="CL341" s="40"/>
      <c r="CM341" s="40"/>
      <c r="CN341" s="40"/>
    </row>
    <row r="342" spans="1:92" ht="42.75" hidden="1">
      <c r="A342" s="49" t="str">
        <f t="shared" ca="1" si="69"/>
        <v>PENDIENTE ENTREGA NOTIFICACIÓN ELECTRÓNICA</v>
      </c>
      <c r="B342" s="58" t="s">
        <v>445</v>
      </c>
      <c r="C342" s="37"/>
      <c r="D342" s="37"/>
      <c r="E342" s="49" t="str">
        <f t="shared" si="70"/>
        <v>PENDIENTE NOTIFICACIÓN</v>
      </c>
      <c r="F342" s="141" t="str">
        <f t="shared" si="71"/>
        <v>PENDIENTE NOTIFICACIÓN</v>
      </c>
      <c r="G342" s="49" t="str">
        <f t="shared" si="72"/>
        <v/>
      </c>
      <c r="H342" s="51" t="str">
        <f ca="1">IF(
L342="",
"",
IF(
NETWORKDAYS(L342,IF(M342&lt;&gt;"",M342,TODAY()),FESTIVOS_CO!A:A)&gt;2,
"VENCIDO",
IF(
NETWORKDAYS(L342,IF(M342&lt;&gt;"",M342,TODAY()),FESTIVOS_CO!A:A)=2,
"ALERTA",
"A TIEMPO"
)))</f>
        <v>A TIEMPO</v>
      </c>
      <c r="I342" s="40"/>
      <c r="J342" s="36" t="s">
        <v>1626</v>
      </c>
      <c r="K342" s="37">
        <v>46050</v>
      </c>
      <c r="L342" s="50">
        <v>46050</v>
      </c>
      <c r="M342" s="37">
        <v>46050</v>
      </c>
      <c r="N342" s="52"/>
      <c r="O342" s="52"/>
      <c r="P342" s="36"/>
      <c r="Q342" s="36" t="s">
        <v>99</v>
      </c>
      <c r="R342" s="40"/>
      <c r="S342" s="36"/>
      <c r="T342" s="40"/>
      <c r="U342" s="62" t="s">
        <v>100</v>
      </c>
      <c r="V342" s="81" t="s">
        <v>1627</v>
      </c>
      <c r="W342" s="92">
        <v>45988</v>
      </c>
      <c r="X342" s="92"/>
      <c r="Y342" s="40">
        <v>830129827</v>
      </c>
      <c r="Z342" s="38" t="s">
        <v>1623</v>
      </c>
      <c r="AA342" s="40" t="s">
        <v>1624</v>
      </c>
      <c r="AB342" s="40" t="s">
        <v>169</v>
      </c>
      <c r="AC342" s="69" t="s">
        <v>1207</v>
      </c>
      <c r="AD342" s="40" t="s">
        <v>234</v>
      </c>
      <c r="AE342" s="40" t="s">
        <v>1628</v>
      </c>
      <c r="AF342" s="40" t="s">
        <v>108</v>
      </c>
      <c r="AG342" s="41" t="s">
        <v>109</v>
      </c>
      <c r="AH342" s="42"/>
      <c r="AI342" s="54" t="str">
        <f t="shared" ca="1" si="73"/>
        <v>PENDIENTE ENTREGA NOTIFICACIÓN ELECTRÓNICA</v>
      </c>
      <c r="AJ342" s="37" t="s">
        <v>99</v>
      </c>
      <c r="AK342" s="37">
        <v>46050</v>
      </c>
      <c r="AL342" s="37"/>
      <c r="AM342" s="53">
        <f>IF(AK342="","",WORKDAY(AK342,5,FESTIVOS_CO!A:A))</f>
        <v>46057</v>
      </c>
      <c r="AN342" s="37"/>
      <c r="AO342" s="37"/>
      <c r="AP342" s="54" t="str">
        <f t="shared" ca="1" si="66"/>
        <v>NO APLICA</v>
      </c>
      <c r="AQ342" s="36"/>
      <c r="AR342" s="43"/>
      <c r="AS342" s="37"/>
      <c r="AT342" s="36"/>
      <c r="AU342" s="37"/>
      <c r="AV342" s="36"/>
      <c r="AW342" s="36"/>
      <c r="AX342" s="37"/>
      <c r="AY342" s="140" t="str">
        <f>IF(AU342="","",WORKDAY(AU342,5,FESTIVOS_CO!A:A))</f>
        <v/>
      </c>
      <c r="AZ342" s="54" t="str">
        <f t="shared" ca="1" si="75"/>
        <v>NO APLICA</v>
      </c>
      <c r="BA342" s="55" t="str">
        <f>IF(AX342="","",WORKDAY(AX342,5,FESTIVOS_CO!A:A))</f>
        <v/>
      </c>
      <c r="BB342" s="39"/>
      <c r="BC342" s="40"/>
      <c r="BD342" s="40"/>
      <c r="BE342" s="56" t="str">
        <f t="shared" ca="1" si="64"/>
        <v>NO APLICA</v>
      </c>
      <c r="BF342" s="37"/>
      <c r="BG342" s="45"/>
      <c r="BH342" s="37"/>
      <c r="BI342" s="36"/>
      <c r="BJ342" s="37"/>
      <c r="BK342" s="36"/>
      <c r="BL342" s="36"/>
      <c r="BM342" s="53" t="str">
        <f>IF(BJ342="","",WORKDAY(BJ342,5,FESTIVOS_CO!A:A))</f>
        <v/>
      </c>
      <c r="BN342" s="57" t="str">
        <f t="shared" ca="1" si="74"/>
        <v>PENDIENTE HACER AVISO</v>
      </c>
      <c r="BO342" s="54" t="str">
        <f t="shared" ca="1" si="67"/>
        <v>EN TRÁMITE NOTIF. POR AVISO</v>
      </c>
      <c r="BP342" s="37"/>
      <c r="BQ342" s="53" t="str">
        <f>IF(BP342="","",WORKDAY(BP342,5,FESTIVOS_CO!A:A))</f>
        <v/>
      </c>
      <c r="BR342" s="37"/>
      <c r="BS342" s="36"/>
      <c r="BT342" s="38"/>
      <c r="BU342" s="58" t="e">
        <f>VLOOKUP(BT342,Hoja2!$C:$D,2,0)</f>
        <v>#N/A</v>
      </c>
      <c r="BV342" s="80" t="str">
        <f>IF(
AND(AO342="",BD342="",BQ342=""),
"EN PROCESO NOTIFICACION / COMUNICACION",
IF(
BT342="",
"NO APLICA",
IF(
BU342=60,
IF(AO342&lt;&gt;"",AO342,IF(BD342&lt;&gt;"",BD342,BQ342))+60,
WORKDAY(
IF(AO342&lt;&gt;"",AO342,IF(BD342&lt;&gt;"",BD342,BQ342)),
BU342,
FESTIVOS_CO!A:A
)
)
))</f>
        <v>EN PROCESO NOTIFICACION / COMUNICACION</v>
      </c>
      <c r="BW342" s="44"/>
      <c r="BX342" s="53"/>
      <c r="BY342" s="45"/>
      <c r="BZ342" s="37"/>
      <c r="CA342" s="54" t="str">
        <f t="shared" si="68"/>
        <v>PENDIENTE EJECUTORIA</v>
      </c>
      <c r="CB342" s="59" t="str">
        <f t="shared" si="65"/>
        <v/>
      </c>
      <c r="CC342" s="36"/>
      <c r="CD342" s="40"/>
      <c r="CE342" s="46"/>
      <c r="CF342" s="40"/>
      <c r="CG342" s="40"/>
      <c r="CH342" s="40"/>
      <c r="CI342" s="36"/>
      <c r="CJ342" s="47"/>
      <c r="CK342" s="40"/>
      <c r="CL342" s="40"/>
      <c r="CM342" s="40"/>
      <c r="CN342" s="40"/>
    </row>
    <row r="343" spans="1:92" ht="57" hidden="1">
      <c r="A343" s="49" t="str">
        <f t="shared" ca="1" si="69"/>
        <v>CITACIÓN COMPLETA EN ESPERA PRESENTACION PERSONAL</v>
      </c>
      <c r="B343" s="58" t="s">
        <v>152</v>
      </c>
      <c r="C343" s="37">
        <v>46050</v>
      </c>
      <c r="D343" s="37"/>
      <c r="E343" s="49" t="str">
        <f t="shared" si="70"/>
        <v>PENDIENTE NOTIFICACIÓN</v>
      </c>
      <c r="F343" s="141" t="str">
        <f t="shared" si="71"/>
        <v>PENDIENTE NOTIFICACIÓN</v>
      </c>
      <c r="G343" s="49" t="str">
        <f t="shared" si="72"/>
        <v/>
      </c>
      <c r="H343" s="51" t="str">
        <f ca="1">IF(
L343="",
"",
IF(
NETWORKDAYS(L343,IF(M343&lt;&gt;"",M343,TODAY()),FESTIVOS_CO!A:A)&gt;2,
"VENCIDO",
IF(
NETWORKDAYS(L343,IF(M343&lt;&gt;"",M343,TODAY()),FESTIVOS_CO!A:A)=2,
"ALERTA",
"A TIEMPO"
)))</f>
        <v>A TIEMPO</v>
      </c>
      <c r="I343" s="40"/>
      <c r="J343" s="36" t="s">
        <v>1629</v>
      </c>
      <c r="K343" s="37">
        <v>46050</v>
      </c>
      <c r="L343" s="50">
        <v>46050</v>
      </c>
      <c r="M343" s="37">
        <v>46050</v>
      </c>
      <c r="N343" s="52"/>
      <c r="O343" s="52"/>
      <c r="P343" s="36"/>
      <c r="Q343" s="36" t="s">
        <v>99</v>
      </c>
      <c r="R343" s="40"/>
      <c r="S343" s="36"/>
      <c r="T343" s="40"/>
      <c r="U343" s="40"/>
      <c r="V343" s="81" t="s">
        <v>1630</v>
      </c>
      <c r="W343" s="37">
        <v>45922</v>
      </c>
      <c r="X343" s="63"/>
      <c r="Y343" s="36">
        <v>860002964</v>
      </c>
      <c r="Z343" s="38" t="str">
        <f>IFERROR(VLOOKUP(Y343,DIRECTORIO!A:B,2,FALSE),"")</f>
        <v>BANCO DE BOGOTA</v>
      </c>
      <c r="AA343" s="36" t="s">
        <v>1206</v>
      </c>
      <c r="AB343" s="36" t="s">
        <v>169</v>
      </c>
      <c r="AC343" s="100" t="s">
        <v>1631</v>
      </c>
      <c r="AD343" s="102" t="s">
        <v>234</v>
      </c>
      <c r="AE343" s="36" t="s">
        <v>1632</v>
      </c>
      <c r="AF343" s="36" t="s">
        <v>108</v>
      </c>
      <c r="AG343" s="41" t="s">
        <v>109</v>
      </c>
      <c r="AH343" s="42"/>
      <c r="AI343" s="54" t="str">
        <f t="shared" ca="1" si="73"/>
        <v>NO PROCEDE NOTIFICACIÓN ELECTRÓNICA</v>
      </c>
      <c r="AJ343" s="37" t="s">
        <v>109</v>
      </c>
      <c r="AK343" s="37"/>
      <c r="AL343" s="37"/>
      <c r="AM343" s="53" t="str">
        <f>IF(AK343="","",WORKDAY(AK343,5,FESTIVOS_CO!A:A))</f>
        <v/>
      </c>
      <c r="AN343" s="37"/>
      <c r="AO343" s="37"/>
      <c r="AP343" s="54" t="str">
        <f t="shared" ca="1" si="66"/>
        <v>NOTIFICAR POR CITACION</v>
      </c>
      <c r="AQ343" s="36" t="s">
        <v>270</v>
      </c>
      <c r="AR343" s="43">
        <v>46050</v>
      </c>
      <c r="AS343" s="37">
        <v>46052</v>
      </c>
      <c r="AT343" s="36" t="s">
        <v>1633</v>
      </c>
      <c r="AU343" s="37">
        <v>46055</v>
      </c>
      <c r="AV343" s="36"/>
      <c r="AW343" s="36"/>
      <c r="AX343" s="37"/>
      <c r="AY343" s="140">
        <f>IF(AU343="","",WORKDAY(AU343,5,FESTIVOS_CO!A:A))</f>
        <v>46062</v>
      </c>
      <c r="AZ343" s="54" t="str">
        <f t="shared" ca="1" si="75"/>
        <v>CITACIÓN COMPLETA EN ESPERA PRESENTACION PERSONAL</v>
      </c>
      <c r="BA343" s="55" t="str">
        <f>IF(AX343="","",WORKDAY(AX343,5,FESTIVOS_CO!A:A))</f>
        <v/>
      </c>
      <c r="BB343" s="39"/>
      <c r="BC343" s="40"/>
      <c r="BD343" s="40"/>
      <c r="BE343" s="56" t="str">
        <f t="shared" ca="1" si="64"/>
        <v>NO APLICA</v>
      </c>
      <c r="BF343" s="37"/>
      <c r="BG343" s="45"/>
      <c r="BH343" s="37"/>
      <c r="BI343" s="36"/>
      <c r="BJ343" s="37"/>
      <c r="BK343" s="36"/>
      <c r="BL343" s="36"/>
      <c r="BM343" s="53" t="str">
        <f>IF(BJ343="","",WORKDAY(BJ343,5,FESTIVOS_CO!A:A))</f>
        <v/>
      </c>
      <c r="BN343" s="57" t="str">
        <f t="shared" ca="1" si="74"/>
        <v>PENDIENTE HACER AVISO</v>
      </c>
      <c r="BO343" s="54" t="str">
        <f t="shared" ca="1" si="67"/>
        <v>EN TRÁMITE NOTIF. POR AVISO</v>
      </c>
      <c r="BP343" s="37"/>
      <c r="BQ343" s="53" t="str">
        <f>IF(BP343="","",WORKDAY(BP343,5,FESTIVOS_CO!A:A))</f>
        <v/>
      </c>
      <c r="BR343" s="37"/>
      <c r="BS343" s="36" t="s">
        <v>99</v>
      </c>
      <c r="BT343" s="38" t="s">
        <v>228</v>
      </c>
      <c r="BU343" s="58">
        <f>VLOOKUP(BT343,Hoja2!$C:$D,2,0)</f>
        <v>10</v>
      </c>
      <c r="BV343" s="80" t="str">
        <f>IF(
AND(AO343="",BD343="",BQ343=""),
"EN PROCESO NOTIFICACION / COMUNICACION",
IF(
BT343="",
"NO APLICA",
IF(
BU343=60,
IF(AO343&lt;&gt;"",AO343,IF(BD343&lt;&gt;"",BD343,BQ343))+60,
WORKDAY(
IF(AO343&lt;&gt;"",AO343,IF(BD343&lt;&gt;"",BD343,BQ343)),
BU343,
FESTIVOS_CO!A:A
)
)
))</f>
        <v>EN PROCESO NOTIFICACION / COMUNICACION</v>
      </c>
      <c r="BW343" s="44"/>
      <c r="BX343" s="53"/>
      <c r="BY343" s="45"/>
      <c r="BZ343" s="37"/>
      <c r="CA343" s="54" t="str">
        <f t="shared" si="68"/>
        <v>PENDIENTE EJECUTORIA</v>
      </c>
      <c r="CB343" s="59" t="str">
        <f t="shared" si="65"/>
        <v/>
      </c>
      <c r="CC343" s="36"/>
      <c r="CD343" s="40"/>
      <c r="CE343" s="46"/>
      <c r="CF343" s="40"/>
      <c r="CG343" s="40"/>
      <c r="CH343" s="40"/>
      <c r="CI343" s="36"/>
      <c r="CJ343" s="47"/>
      <c r="CK343" s="40"/>
      <c r="CL343" s="40"/>
      <c r="CM343" s="40"/>
      <c r="CN343" s="40"/>
    </row>
    <row r="344" spans="1:92" ht="28.5" hidden="1">
      <c r="A344" s="49" t="str">
        <f t="shared" ca="1" si="69"/>
        <v>PENDIENTE EJECUTORIA</v>
      </c>
      <c r="B344" s="58" t="s">
        <v>152</v>
      </c>
      <c r="C344" s="37">
        <v>46050</v>
      </c>
      <c r="D344" s="37"/>
      <c r="E344" s="49" t="str">
        <f t="shared" si="70"/>
        <v>NOTIFICACIÓN ELECTRÓNICA</v>
      </c>
      <c r="F344" s="141">
        <f t="shared" si="71"/>
        <v>46041</v>
      </c>
      <c r="G344" s="49" t="str">
        <f t="shared" si="72"/>
        <v/>
      </c>
      <c r="H344" s="51" t="str">
        <f ca="1">IF(
L344="",
"",
IF(
NETWORKDAYS(L344,IF(M344&lt;&gt;"",M344,TODAY()),FESTIVOS_CO!A:A)&gt;2,
"VENCIDO",
IF(
NETWORKDAYS(L344,IF(M344&lt;&gt;"",M344,TODAY()),FESTIVOS_CO!A:A)=2,
"ALERTA",
"A TIEMPO"
)))</f>
        <v>A TIEMPO</v>
      </c>
      <c r="I344" s="36" t="s">
        <v>506</v>
      </c>
      <c r="J344" s="36" t="s">
        <v>1634</v>
      </c>
      <c r="K344" s="37">
        <v>46050</v>
      </c>
      <c r="L344" s="50">
        <v>46050</v>
      </c>
      <c r="M344" s="37">
        <v>46050</v>
      </c>
      <c r="N344" s="52"/>
      <c r="O344" s="52"/>
      <c r="P344" s="36"/>
      <c r="Q344" s="36" t="s">
        <v>99</v>
      </c>
      <c r="R344" s="40"/>
      <c r="S344" s="36"/>
      <c r="T344" s="40"/>
      <c r="U344" s="40"/>
      <c r="V344" s="81" t="s">
        <v>1635</v>
      </c>
      <c r="W344" s="37">
        <v>45988</v>
      </c>
      <c r="X344" s="161"/>
      <c r="Y344" s="36">
        <v>830129827</v>
      </c>
      <c r="Z344" s="38" t="str">
        <f>IFERROR(VLOOKUP(Y344,DIRECTORIO!A:B,2,FALSE),"")</f>
        <v>G M W SECURITY RENT A CAR LTDA</v>
      </c>
      <c r="AA344" s="36" t="s">
        <v>1624</v>
      </c>
      <c r="AB344" s="36" t="s">
        <v>169</v>
      </c>
      <c r="AC344" s="100" t="s">
        <v>1636</v>
      </c>
      <c r="AD344" s="102" t="s">
        <v>234</v>
      </c>
      <c r="AE344" s="36" t="s">
        <v>1637</v>
      </c>
      <c r="AF344" s="36" t="s">
        <v>108</v>
      </c>
      <c r="AG344" s="41" t="s">
        <v>109</v>
      </c>
      <c r="AH344" s="42"/>
      <c r="AI344" s="54" t="str">
        <f t="shared" ca="1" si="73"/>
        <v>NOTIFICACIÓN ELECTRÓNICA EFECTIVA</v>
      </c>
      <c r="AJ344" s="37" t="s">
        <v>99</v>
      </c>
      <c r="AK344" s="37">
        <v>46050</v>
      </c>
      <c r="AL344" s="37" t="s">
        <v>99</v>
      </c>
      <c r="AM344" s="53">
        <f>IF(AK344="","",WORKDAY(AK344,5,FESTIVOS_CO!A:A))</f>
        <v>46057</v>
      </c>
      <c r="AN344" s="37" t="s">
        <v>99</v>
      </c>
      <c r="AO344" s="37">
        <v>46041</v>
      </c>
      <c r="AP344" s="54" t="str">
        <f t="shared" ca="1" si="66"/>
        <v>NO PROCEDE CITACION</v>
      </c>
      <c r="AQ344" s="36"/>
      <c r="AR344" s="43"/>
      <c r="AS344" s="37"/>
      <c r="AT344" s="36"/>
      <c r="AU344" s="37"/>
      <c r="AV344" s="36"/>
      <c r="AW344" s="36"/>
      <c r="AX344" s="37"/>
      <c r="AY344" s="140" t="str">
        <f>IF(AU344="","",WORKDAY(AU344,5,FESTIVOS_CO!A:A))</f>
        <v/>
      </c>
      <c r="AZ344" s="54" t="str">
        <f t="shared" ca="1" si="75"/>
        <v>NO PROCEDE</v>
      </c>
      <c r="BA344" s="55" t="str">
        <f>IF(AX344="","",WORKDAY(AX344,5,FESTIVOS_CO!A:A))</f>
        <v/>
      </c>
      <c r="BB344" s="39"/>
      <c r="BC344" s="40"/>
      <c r="BD344" s="40"/>
      <c r="BE344" s="56" t="str">
        <f t="shared" ca="1" si="64"/>
        <v>NO PROCEDE</v>
      </c>
      <c r="BF344" s="37"/>
      <c r="BG344" s="45"/>
      <c r="BH344" s="37"/>
      <c r="BI344" s="36"/>
      <c r="BJ344" s="37"/>
      <c r="BK344" s="36"/>
      <c r="BL344" s="36"/>
      <c r="BM344" s="53" t="str">
        <f>IF(BJ344="","",WORKDAY(BJ344,5,FESTIVOS_CO!A:A))</f>
        <v/>
      </c>
      <c r="BN344" s="57" t="str">
        <f t="shared" ca="1" si="74"/>
        <v>NO PROCEDE</v>
      </c>
      <c r="BO344" s="54" t="str">
        <f t="shared" ca="1" si="67"/>
        <v>NO PROCEDE AVISO</v>
      </c>
      <c r="BP344" s="37"/>
      <c r="BQ344" s="53" t="str">
        <f>IF(BP344="","",WORKDAY(BP344,5,FESTIVOS_CO!A:A))</f>
        <v/>
      </c>
      <c r="BR344" s="37"/>
      <c r="BS344" s="36" t="s">
        <v>99</v>
      </c>
      <c r="BT344" s="38" t="s">
        <v>228</v>
      </c>
      <c r="BU344" s="58">
        <f>VLOOKUP(BT344,Hoja2!$C:$D,2,0)</f>
        <v>10</v>
      </c>
      <c r="BV344" s="80">
        <f>IF(
AND(AO344="",BD344="",BQ344=""),
"EN PROCESO NOTIFICACION / COMUNICACION",
IF(
BT344="",
"NO APLICA",
IF(
BU344=60,
IF(AO344&lt;&gt;"",AO344,IF(BD344&lt;&gt;"",BD344,BQ344))+60,
WORKDAY(
IF(AO344&lt;&gt;"",AO344,IF(BD344&lt;&gt;"",BD344,BQ344)),
BU344,
FESTIVOS_CO!A:A
)
)
))</f>
        <v>46055</v>
      </c>
      <c r="BW344" s="44"/>
      <c r="BX344" s="53"/>
      <c r="BY344" s="45"/>
      <c r="BZ344" s="37"/>
      <c r="CA344" s="54" t="str">
        <f t="shared" si="68"/>
        <v>PENDIENTE EJECUTORIA</v>
      </c>
      <c r="CB344" s="59" t="str">
        <f t="shared" si="65"/>
        <v/>
      </c>
      <c r="CC344" s="36"/>
      <c r="CD344" s="40"/>
      <c r="CE344" s="46"/>
      <c r="CF344" s="40"/>
      <c r="CG344" s="40"/>
      <c r="CH344" s="40"/>
      <c r="CI344" s="36"/>
      <c r="CJ344" s="47"/>
      <c r="CK344" s="40"/>
      <c r="CL344" s="40"/>
      <c r="CM344" s="40"/>
      <c r="CN344" s="40"/>
    </row>
    <row r="345" spans="1:92" ht="57" hidden="1">
      <c r="A345" s="49" t="str">
        <f t="shared" ca="1" si="69"/>
        <v>CITACIÓN COMPLETA EN ESPERA PRESENTACION PERSONAL</v>
      </c>
      <c r="B345" s="58" t="s">
        <v>152</v>
      </c>
      <c r="C345" s="37">
        <v>46050</v>
      </c>
      <c r="D345" s="37"/>
      <c r="E345" s="49" t="str">
        <f t="shared" si="70"/>
        <v>PENDIENTE NOTIFICACIÓN</v>
      </c>
      <c r="F345" s="141" t="str">
        <f t="shared" si="71"/>
        <v>PENDIENTE NOTIFICACIÓN</v>
      </c>
      <c r="G345" s="49" t="str">
        <f t="shared" si="72"/>
        <v/>
      </c>
      <c r="H345" s="51" t="str">
        <f ca="1">IF(
L345="",
"",
IF(
NETWORKDAYS(L345,IF(M345&lt;&gt;"",M345,TODAY()),FESTIVOS_CO!A:A)&gt;2,
"VENCIDO",
IF(
NETWORKDAYS(L345,IF(M345&lt;&gt;"",M345,TODAY()),FESTIVOS_CO!A:A)=2,
"ALERTA",
"A TIEMPO"
)))</f>
        <v>A TIEMPO</v>
      </c>
      <c r="I345" s="40"/>
      <c r="J345" s="36" t="s">
        <v>1638</v>
      </c>
      <c r="K345" s="37">
        <v>46050</v>
      </c>
      <c r="L345" s="50">
        <v>46050</v>
      </c>
      <c r="M345" s="37">
        <v>46050</v>
      </c>
      <c r="N345" s="52"/>
      <c r="O345" s="52"/>
      <c r="P345" s="36"/>
      <c r="Q345" s="36" t="s">
        <v>99</v>
      </c>
      <c r="R345" s="40"/>
      <c r="S345" s="36"/>
      <c r="T345" s="40"/>
      <c r="U345" s="40"/>
      <c r="V345" s="81" t="s">
        <v>1639</v>
      </c>
      <c r="W345" s="157">
        <v>45922</v>
      </c>
      <c r="X345" s="160"/>
      <c r="Y345" s="158">
        <v>860002964</v>
      </c>
      <c r="Z345" s="38" t="str">
        <f>IFERROR(VLOOKUP(Y345,DIRECTORIO!A:B,2,FALSE),"")</f>
        <v>BANCO DE BOGOTA</v>
      </c>
      <c r="AA345" s="158" t="s">
        <v>1206</v>
      </c>
      <c r="AB345" s="36" t="s">
        <v>169</v>
      </c>
      <c r="AC345" s="162" t="s">
        <v>1631</v>
      </c>
      <c r="AD345" s="102" t="s">
        <v>234</v>
      </c>
      <c r="AE345" s="36" t="s">
        <v>1640</v>
      </c>
      <c r="AF345" s="36" t="s">
        <v>108</v>
      </c>
      <c r="AG345" s="41" t="s">
        <v>109</v>
      </c>
      <c r="AH345" s="42"/>
      <c r="AI345" s="54" t="str">
        <f t="shared" ca="1" si="73"/>
        <v>NO PROCEDE NOTIFICACIÓN ELECTRÓNICA</v>
      </c>
      <c r="AJ345" s="37" t="s">
        <v>109</v>
      </c>
      <c r="AK345" s="37"/>
      <c r="AL345" s="37"/>
      <c r="AM345" s="53" t="str">
        <f>IF(AK345="","",WORKDAY(AK345,5,FESTIVOS_CO!A:A))</f>
        <v/>
      </c>
      <c r="AN345" s="37"/>
      <c r="AO345" s="37"/>
      <c r="AP345" s="54" t="str">
        <f t="shared" ca="1" si="66"/>
        <v>NOTIFICAR POR CITACION</v>
      </c>
      <c r="AQ345" s="36" t="s">
        <v>270</v>
      </c>
      <c r="AR345" s="43">
        <v>46050</v>
      </c>
      <c r="AS345" s="37">
        <v>46052</v>
      </c>
      <c r="AT345" s="36" t="s">
        <v>1641</v>
      </c>
      <c r="AU345" s="37">
        <v>46055</v>
      </c>
      <c r="AV345" s="36"/>
      <c r="AW345" s="36"/>
      <c r="AX345" s="37"/>
      <c r="AY345" s="140">
        <f>IF(AU345="","",WORKDAY(AU345,5,FESTIVOS_CO!A:A))</f>
        <v>46062</v>
      </c>
      <c r="AZ345" s="54" t="str">
        <f t="shared" ca="1" si="75"/>
        <v>CITACIÓN COMPLETA EN ESPERA PRESENTACION PERSONAL</v>
      </c>
      <c r="BA345" s="55" t="str">
        <f>IF(AX345="","",WORKDAY(AX345,5,FESTIVOS_CO!A:A))</f>
        <v/>
      </c>
      <c r="BB345" s="39"/>
      <c r="BC345" s="40"/>
      <c r="BD345" s="40"/>
      <c r="BE345" s="56" t="str">
        <f t="shared" ca="1" si="64"/>
        <v>NO APLICA</v>
      </c>
      <c r="BF345" s="37"/>
      <c r="BG345" s="45"/>
      <c r="BH345" s="37"/>
      <c r="BI345" s="36"/>
      <c r="BJ345" s="37"/>
      <c r="BK345" s="36"/>
      <c r="BL345" s="36"/>
      <c r="BM345" s="53" t="str">
        <f>IF(BJ345="","",WORKDAY(BJ345,5,FESTIVOS_CO!A:A))</f>
        <v/>
      </c>
      <c r="BN345" s="57" t="str">
        <f t="shared" ca="1" si="74"/>
        <v>PENDIENTE HACER AVISO</v>
      </c>
      <c r="BO345" s="54" t="str">
        <f t="shared" ca="1" si="67"/>
        <v>EN TRÁMITE NOTIF. POR AVISO</v>
      </c>
      <c r="BP345" s="37"/>
      <c r="BQ345" s="53" t="str">
        <f>IF(BP345="","",WORKDAY(BP345,5,FESTIVOS_CO!A:A))</f>
        <v/>
      </c>
      <c r="BR345" s="37"/>
      <c r="BS345" s="36" t="s">
        <v>99</v>
      </c>
      <c r="BT345" s="38" t="s">
        <v>228</v>
      </c>
      <c r="BU345" s="58">
        <f>VLOOKUP(BT345,Hoja2!$C:$D,2,0)</f>
        <v>10</v>
      </c>
      <c r="BV345" s="80" t="str">
        <f>IF(
AND(AO345="",BD345="",BQ345=""),
"EN PROCESO NOTIFICACION / COMUNICACION",
IF(
BT345="",
"NO APLICA",
IF(
BU345=60,
IF(AO345&lt;&gt;"",AO345,IF(BD345&lt;&gt;"",BD345,BQ345))+60,
WORKDAY(
IF(AO345&lt;&gt;"",AO345,IF(BD345&lt;&gt;"",BD345,BQ345)),
BU345,
FESTIVOS_CO!A:A
)
)
))</f>
        <v>EN PROCESO NOTIFICACION / COMUNICACION</v>
      </c>
      <c r="BW345" s="44"/>
      <c r="BX345" s="53"/>
      <c r="BY345" s="45"/>
      <c r="BZ345" s="37"/>
      <c r="CA345" s="54" t="str">
        <f t="shared" si="68"/>
        <v>PENDIENTE EJECUTORIA</v>
      </c>
      <c r="CB345" s="59" t="str">
        <f t="shared" si="65"/>
        <v/>
      </c>
      <c r="CC345" s="36"/>
      <c r="CD345" s="40"/>
      <c r="CE345" s="46"/>
      <c r="CF345" s="40"/>
      <c r="CG345" s="40"/>
      <c r="CH345" s="40"/>
      <c r="CI345" s="36"/>
      <c r="CJ345" s="47"/>
      <c r="CK345" s="40"/>
      <c r="CL345" s="40"/>
      <c r="CM345" s="40"/>
      <c r="CN345" s="40"/>
    </row>
    <row r="346" spans="1:92" ht="42.75" hidden="1">
      <c r="A346" s="49" t="str">
        <f t="shared" ca="1" si="69"/>
        <v>PENDIENTE ENTREGA NOTIFICACIÓN ELECTRÓNICA</v>
      </c>
      <c r="B346" s="58" t="s">
        <v>389</v>
      </c>
      <c r="C346" s="37">
        <v>46055</v>
      </c>
      <c r="D346" s="37"/>
      <c r="E346" s="49" t="str">
        <f t="shared" si="70"/>
        <v>PENDIENTE NOTIFICACIÓN</v>
      </c>
      <c r="F346" s="141" t="str">
        <f t="shared" si="71"/>
        <v>PENDIENTE NOTIFICACIÓN</v>
      </c>
      <c r="G346" s="49" t="str">
        <f t="shared" si="72"/>
        <v/>
      </c>
      <c r="H346" s="51" t="str">
        <f ca="1">IF(
L346="",
"",
IF(
NETWORKDAYS(L346,IF(M346&lt;&gt;"",M346,TODAY()),FESTIVOS_CO!A:A)&gt;2,
"VENCIDO",
IF(
NETWORKDAYS(L346,IF(M346&lt;&gt;"",M346,TODAY()),FESTIVOS_CO!A:A)=2,
"ALERTA",
"A TIEMPO"
)))</f>
        <v>VENCIDO</v>
      </c>
      <c r="I346" s="62" t="s">
        <v>1502</v>
      </c>
      <c r="J346" s="36" t="s">
        <v>1642</v>
      </c>
      <c r="K346" s="37">
        <v>46050</v>
      </c>
      <c r="L346" s="50">
        <v>46050</v>
      </c>
      <c r="M346" s="37">
        <v>46055</v>
      </c>
      <c r="N346" s="52"/>
      <c r="O346" s="52"/>
      <c r="P346" s="36"/>
      <c r="Q346" s="36" t="s">
        <v>99</v>
      </c>
      <c r="R346" s="40"/>
      <c r="S346" s="36"/>
      <c r="T346" s="40"/>
      <c r="U346" s="62" t="s">
        <v>210</v>
      </c>
      <c r="V346" s="81" t="s">
        <v>1643</v>
      </c>
      <c r="W346" s="63">
        <v>45866</v>
      </c>
      <c r="X346" s="179" t="s">
        <v>1644</v>
      </c>
      <c r="Y346" s="40">
        <v>800064114</v>
      </c>
      <c r="Z346" s="38" t="s">
        <v>1645</v>
      </c>
      <c r="AA346" s="40" t="s">
        <v>1646</v>
      </c>
      <c r="AB346" s="40" t="s">
        <v>268</v>
      </c>
      <c r="AC346" s="69" t="s">
        <v>1647</v>
      </c>
      <c r="AD346" s="62" t="s">
        <v>214</v>
      </c>
      <c r="AE346" s="40" t="s">
        <v>113</v>
      </c>
      <c r="AF346" s="40" t="s">
        <v>435</v>
      </c>
      <c r="AG346" s="41" t="s">
        <v>109</v>
      </c>
      <c r="AH346" s="42"/>
      <c r="AI346" s="54" t="str">
        <f t="shared" ca="1" si="73"/>
        <v>PENDIENTE ENTREGA NOTIFICACIÓN ELECTRÓNICA</v>
      </c>
      <c r="AJ346" s="37" t="s">
        <v>99</v>
      </c>
      <c r="AK346" s="37">
        <v>46055</v>
      </c>
      <c r="AL346" s="37"/>
      <c r="AM346" s="53">
        <f>IF(AK346="","",WORKDAY(AK346,5,FESTIVOS_CO!A:A))</f>
        <v>46062</v>
      </c>
      <c r="AN346" s="37"/>
      <c r="AO346" s="37"/>
      <c r="AP346" s="54" t="str">
        <f t="shared" ca="1" si="66"/>
        <v>NO APLICA</v>
      </c>
      <c r="AQ346" s="36"/>
      <c r="AR346" s="43"/>
      <c r="AS346" s="37"/>
      <c r="AT346" s="36"/>
      <c r="AU346" s="37"/>
      <c r="AV346" s="36"/>
      <c r="AW346" s="36"/>
      <c r="AX346" s="37"/>
      <c r="AY346" s="140" t="str">
        <f>IF(AU346="","",WORKDAY(AU346,5,FESTIVOS_CO!A:A))</f>
        <v/>
      </c>
      <c r="AZ346" s="54" t="str">
        <f t="shared" ca="1" si="75"/>
        <v>NO APLICA</v>
      </c>
      <c r="BA346" s="55" t="str">
        <f>IF(AX346="","",WORKDAY(AX346,5,FESTIVOS_CO!A:A))</f>
        <v/>
      </c>
      <c r="BB346" s="39"/>
      <c r="BC346" s="40"/>
      <c r="BD346" s="40"/>
      <c r="BE346" s="56" t="str">
        <f t="shared" ca="1" si="64"/>
        <v>NO APLICA</v>
      </c>
      <c r="BF346" s="37"/>
      <c r="BG346" s="45"/>
      <c r="BH346" s="37"/>
      <c r="BI346" s="36"/>
      <c r="BJ346" s="37"/>
      <c r="BK346" s="36"/>
      <c r="BL346" s="36"/>
      <c r="BM346" s="53" t="str">
        <f>IF(BJ346="","",WORKDAY(BJ346,5,FESTIVOS_CO!A:A))</f>
        <v/>
      </c>
      <c r="BN346" s="57" t="str">
        <f t="shared" ca="1" si="74"/>
        <v>PENDIENTE HACER AVISO</v>
      </c>
      <c r="BO346" s="54" t="str">
        <f t="shared" ca="1" si="67"/>
        <v>EN TRÁMITE NOTIF. POR AVISO</v>
      </c>
      <c r="BP346" s="37"/>
      <c r="BQ346" s="53" t="str">
        <f>IF(BP346="","",WORKDAY(BP346,5,FESTIVOS_CO!A:A))</f>
        <v/>
      </c>
      <c r="BR346" s="37"/>
      <c r="BS346" s="36" t="s">
        <v>99</v>
      </c>
      <c r="BT346" s="38" t="s">
        <v>228</v>
      </c>
      <c r="BU346" s="58">
        <f>VLOOKUP(BT346,Hoja2!$C:$D,2,0)</f>
        <v>10</v>
      </c>
      <c r="BV346" s="80" t="str">
        <f>IF(
AND(AO346="",BD346="",BQ346=""),
"EN PROCESO NOTIFICACION / COMUNICACION",
IF(
BT346="",
"NO APLICA",
IF(
BU346=60,
IF(AO346&lt;&gt;"",AO346,IF(BD346&lt;&gt;"",BD346,BQ346))+60,
WORKDAY(
IF(AO346&lt;&gt;"",AO346,IF(BD346&lt;&gt;"",BD346,BQ346)),
BU346,
FESTIVOS_CO!A:A
)
)
))</f>
        <v>EN PROCESO NOTIFICACION / COMUNICACION</v>
      </c>
      <c r="BW346" s="36" t="s">
        <v>99</v>
      </c>
      <c r="BX346" s="53"/>
      <c r="BY346" s="45"/>
      <c r="BZ346" s="37"/>
      <c r="CA346" s="54" t="str">
        <f t="shared" si="68"/>
        <v>PENDIENTE HACER EJECUTORIA</v>
      </c>
      <c r="CB346" s="59" t="str">
        <f t="shared" si="65"/>
        <v/>
      </c>
      <c r="CC346" s="36"/>
      <c r="CD346" s="40"/>
      <c r="CE346" s="46"/>
      <c r="CF346" s="40"/>
      <c r="CG346" s="40"/>
      <c r="CH346" s="40"/>
      <c r="CI346" s="36"/>
      <c r="CJ346" s="47"/>
      <c r="CK346" s="40"/>
      <c r="CL346" s="40"/>
      <c r="CM346" s="40"/>
      <c r="CN346" s="40"/>
    </row>
    <row r="347" spans="1:92" ht="42.75" hidden="1">
      <c r="A347" s="49" t="str">
        <f t="shared" ca="1" si="69"/>
        <v>PENDIENTE ENTREGA NOTIFICACIÓN ELECTRÓNICA</v>
      </c>
      <c r="B347" s="58" t="s">
        <v>389</v>
      </c>
      <c r="C347" s="37">
        <v>46055</v>
      </c>
      <c r="D347" s="37"/>
      <c r="E347" s="49" t="str">
        <f t="shared" si="70"/>
        <v>PENDIENTE NOTIFICACIÓN</v>
      </c>
      <c r="F347" s="141" t="str">
        <f t="shared" si="71"/>
        <v>PENDIENTE NOTIFICACIÓN</v>
      </c>
      <c r="G347" s="49" t="str">
        <f t="shared" si="72"/>
        <v/>
      </c>
      <c r="H347" s="51" t="str">
        <f ca="1">IF(
L347="",
"",
IF(
NETWORKDAYS(L347,IF(M347&lt;&gt;"",M347,TODAY()),FESTIVOS_CO!A:A)&gt;2,
"VENCIDO",
IF(
NETWORKDAYS(L347,IF(M347&lt;&gt;"",M347,TODAY()),FESTIVOS_CO!A:A)=2,
"ALERTA",
"A TIEMPO"
)))</f>
        <v>VENCIDO</v>
      </c>
      <c r="I347" s="62" t="s">
        <v>1502</v>
      </c>
      <c r="J347" s="36" t="s">
        <v>1648</v>
      </c>
      <c r="K347" s="37">
        <v>46049</v>
      </c>
      <c r="L347" s="50">
        <v>46050</v>
      </c>
      <c r="M347" s="37">
        <v>46055</v>
      </c>
      <c r="N347" s="52"/>
      <c r="O347" s="52"/>
      <c r="P347" s="36"/>
      <c r="Q347" s="36" t="s">
        <v>99</v>
      </c>
      <c r="R347" s="40"/>
      <c r="S347" s="36"/>
      <c r="T347" s="40"/>
      <c r="U347" s="40" t="s">
        <v>1649</v>
      </c>
      <c r="V347" s="81" t="s">
        <v>1650</v>
      </c>
      <c r="W347" s="65" t="s">
        <v>113</v>
      </c>
      <c r="X347" s="36" t="s">
        <v>113</v>
      </c>
      <c r="Y347" s="65" t="s">
        <v>113</v>
      </c>
      <c r="Z347" s="38" t="s">
        <v>1651</v>
      </c>
      <c r="AA347" s="62" t="s">
        <v>1652</v>
      </c>
      <c r="AB347" s="40" t="s">
        <v>280</v>
      </c>
      <c r="AC347" s="69" t="s">
        <v>1653</v>
      </c>
      <c r="AD347" s="40" t="s">
        <v>1654</v>
      </c>
      <c r="AE347" s="40" t="s">
        <v>113</v>
      </c>
      <c r="AF347" s="40" t="s">
        <v>475</v>
      </c>
      <c r="AG347" s="41" t="s">
        <v>109</v>
      </c>
      <c r="AH347" s="42"/>
      <c r="AI347" s="54" t="str">
        <f t="shared" ca="1" si="73"/>
        <v>PENDIENTE ENTREGA NOTIFICACIÓN ELECTRÓNICA</v>
      </c>
      <c r="AJ347" s="37" t="s">
        <v>99</v>
      </c>
      <c r="AK347" s="37">
        <v>46055</v>
      </c>
      <c r="AL347" s="37"/>
      <c r="AM347" s="53">
        <f>IF(AK347="","",WORKDAY(AK347,5,FESTIVOS_CO!A:A))</f>
        <v>46062</v>
      </c>
      <c r="AN347" s="37"/>
      <c r="AO347" s="37"/>
      <c r="AP347" s="54" t="str">
        <f t="shared" ca="1" si="66"/>
        <v>NO APLICA</v>
      </c>
      <c r="AQ347" s="36"/>
      <c r="AR347" s="43"/>
      <c r="AS347" s="37"/>
      <c r="AT347" s="36"/>
      <c r="AU347" s="37"/>
      <c r="AV347" s="36"/>
      <c r="AW347" s="36"/>
      <c r="AX347" s="37"/>
      <c r="AY347" s="140" t="str">
        <f>IF(AU347="","",WORKDAY(AU347,5,FESTIVOS_CO!A:A))</f>
        <v/>
      </c>
      <c r="AZ347" s="54" t="str">
        <f t="shared" ca="1" si="75"/>
        <v>NO APLICA</v>
      </c>
      <c r="BA347" s="55" t="str">
        <f>IF(AX347="","",WORKDAY(AX347,5,FESTIVOS_CO!A:A))</f>
        <v/>
      </c>
      <c r="BB347" s="39"/>
      <c r="BC347" s="40"/>
      <c r="BD347" s="40"/>
      <c r="BE347" s="56" t="str">
        <f t="shared" ca="1" si="64"/>
        <v>NO APLICA</v>
      </c>
      <c r="BF347" s="37"/>
      <c r="BG347" s="45"/>
      <c r="BH347" s="37"/>
      <c r="BI347" s="36"/>
      <c r="BJ347" s="37"/>
      <c r="BK347" s="36"/>
      <c r="BL347" s="36"/>
      <c r="BM347" s="53" t="str">
        <f>IF(BJ347="","",WORKDAY(BJ347,5,FESTIVOS_CO!A:A))</f>
        <v/>
      </c>
      <c r="BN347" s="57" t="str">
        <f t="shared" ca="1" si="74"/>
        <v>PENDIENTE HACER AVISO</v>
      </c>
      <c r="BO347" s="54" t="str">
        <f t="shared" ca="1" si="67"/>
        <v>EN TRÁMITE NOTIF. POR AVISO</v>
      </c>
      <c r="BP347" s="37"/>
      <c r="BQ347" s="53" t="str">
        <f>IF(BP347="","",WORKDAY(BP347,5,FESTIVOS_CO!A:A))</f>
        <v/>
      </c>
      <c r="BR347" s="37"/>
      <c r="BS347" s="36" t="s">
        <v>99</v>
      </c>
      <c r="BT347" s="38" t="s">
        <v>207</v>
      </c>
      <c r="BU347" s="58">
        <f>VLOOKUP(BT347,Hoja2!$C:$D,2,0)</f>
        <v>10</v>
      </c>
      <c r="BV347" s="80" t="str">
        <f>IF(
AND(AO347="",BD347="",BQ347=""),
"EN PROCESO NOTIFICACION / COMUNICACION",
IF(
BT347="",
"NO APLICA",
IF(
BU347=60,
IF(AO347&lt;&gt;"",AO347,IF(BD347&lt;&gt;"",BD347,BQ347))+60,
WORKDAY(
IF(AO347&lt;&gt;"",AO347,IF(BD347&lt;&gt;"",BD347,BQ347)),
BU347,
FESTIVOS_CO!A:A
)
)
))</f>
        <v>EN PROCESO NOTIFICACION / COMUNICACION</v>
      </c>
      <c r="BW347" s="36" t="s">
        <v>99</v>
      </c>
      <c r="BX347" s="53"/>
      <c r="BY347" s="45"/>
      <c r="BZ347" s="37"/>
      <c r="CA347" s="54" t="str">
        <f t="shared" si="68"/>
        <v>PENDIENTE HACER EJECUTORIA</v>
      </c>
      <c r="CB347" s="59" t="str">
        <f t="shared" si="65"/>
        <v/>
      </c>
      <c r="CC347" s="36"/>
      <c r="CD347" s="40"/>
      <c r="CE347" s="46"/>
      <c r="CF347" s="40"/>
      <c r="CG347" s="40"/>
      <c r="CH347" s="40"/>
      <c r="CI347" s="36"/>
      <c r="CJ347" s="47"/>
      <c r="CK347" s="40"/>
      <c r="CL347" s="40"/>
      <c r="CM347" s="40"/>
      <c r="CN347" s="40"/>
    </row>
    <row r="348" spans="1:92" ht="42.75" hidden="1">
      <c r="A348" s="49" t="str">
        <f t="shared" ca="1" si="69"/>
        <v>PENDIENTE FIRMA</v>
      </c>
      <c r="B348" s="58" t="s">
        <v>327</v>
      </c>
      <c r="C348" s="37">
        <v>46050</v>
      </c>
      <c r="D348" s="37"/>
      <c r="E348" s="49" t="str">
        <f t="shared" si="70"/>
        <v>PENDIENTE NOTIFICACIÓN</v>
      </c>
      <c r="F348" s="141" t="str">
        <f t="shared" si="71"/>
        <v>PENDIENTE NOTIFICACIÓN</v>
      </c>
      <c r="G348" s="49" t="str">
        <f t="shared" si="72"/>
        <v/>
      </c>
      <c r="H348" s="51" t="str">
        <f ca="1">IF(
L348="",
"",
IF(
NETWORKDAYS(L348,IF(M348&lt;&gt;"",M348,TODAY()),FESTIVOS_CO!A:A)&gt;2,
"VENCIDO",
IF(
NETWORKDAYS(L348,IF(M348&lt;&gt;"",M348,TODAY()),FESTIVOS_CO!A:A)=2,
"ALERTA",
"A TIEMPO"
)))</f>
        <v>A TIEMPO</v>
      </c>
      <c r="I348" s="62" t="s">
        <v>1655</v>
      </c>
      <c r="J348" s="36" t="s">
        <v>1656</v>
      </c>
      <c r="K348" s="37">
        <v>46049</v>
      </c>
      <c r="L348" s="50">
        <v>46050</v>
      </c>
      <c r="M348" s="37">
        <v>46050</v>
      </c>
      <c r="N348" s="52"/>
      <c r="O348" s="52"/>
      <c r="P348" s="36"/>
      <c r="Q348" s="36" t="s">
        <v>99</v>
      </c>
      <c r="R348" s="40"/>
      <c r="S348" s="36"/>
      <c r="T348" s="40"/>
      <c r="U348" s="40" t="s">
        <v>1649</v>
      </c>
      <c r="V348" s="81" t="s">
        <v>1657</v>
      </c>
      <c r="W348" s="40" t="s">
        <v>113</v>
      </c>
      <c r="X348" s="40"/>
      <c r="Y348" s="40"/>
      <c r="Z348" s="38" t="s">
        <v>1658</v>
      </c>
      <c r="AA348" s="40" t="s">
        <v>1659</v>
      </c>
      <c r="AB348" s="40" t="s">
        <v>1660</v>
      </c>
      <c r="AC348" s="40" t="s">
        <v>514</v>
      </c>
      <c r="AD348" s="40" t="s">
        <v>1654</v>
      </c>
      <c r="AE348" s="40" t="s">
        <v>113</v>
      </c>
      <c r="AF348" s="40" t="s">
        <v>475</v>
      </c>
      <c r="AG348" s="41" t="s">
        <v>109</v>
      </c>
      <c r="AH348" s="42"/>
      <c r="AI348" s="54" t="str">
        <f t="shared" ca="1" si="73"/>
        <v>NO PROCEDE NOTIFICACIÓN ELECTRÓNICA</v>
      </c>
      <c r="AJ348" s="37" t="s">
        <v>109</v>
      </c>
      <c r="AK348" s="37"/>
      <c r="AL348" s="37"/>
      <c r="AM348" s="53" t="str">
        <f>IF(AK348="","",WORKDAY(AK348,5,FESTIVOS_CO!A:A))</f>
        <v/>
      </c>
      <c r="AN348" s="37"/>
      <c r="AO348" s="37"/>
      <c r="AP348" s="54" t="str">
        <f t="shared" ca="1" si="66"/>
        <v>NOTIFICAR POR CITACION</v>
      </c>
      <c r="AQ348" s="36" t="s">
        <v>244</v>
      </c>
      <c r="AR348" s="43">
        <v>46050</v>
      </c>
      <c r="AS348" s="37"/>
      <c r="AT348" s="36"/>
      <c r="AU348" s="37"/>
      <c r="AV348" s="36"/>
      <c r="AW348" s="36"/>
      <c r="AX348" s="37"/>
      <c r="AY348" s="140" t="str">
        <f>IF(AU348="","",WORKDAY(AU348,5,FESTIVOS_CO!A:A))</f>
        <v/>
      </c>
      <c r="AZ348" s="54" t="str">
        <f t="shared" ca="1" si="75"/>
        <v>PENDIENTE FIRMA</v>
      </c>
      <c r="BA348" s="55" t="str">
        <f>IF(AX348="","",WORKDAY(AX348,5,FESTIVOS_CO!A:A))</f>
        <v/>
      </c>
      <c r="BB348" s="39"/>
      <c r="BC348" s="40"/>
      <c r="BD348" s="40"/>
      <c r="BE348" s="56" t="str">
        <f t="shared" ca="1" si="64"/>
        <v>NO APLICA</v>
      </c>
      <c r="BF348" s="37"/>
      <c r="BG348" s="45"/>
      <c r="BH348" s="37"/>
      <c r="BI348" s="36"/>
      <c r="BJ348" s="37"/>
      <c r="BK348" s="36"/>
      <c r="BL348" s="36"/>
      <c r="BM348" s="53" t="str">
        <f>IF(BJ348="","",WORKDAY(BJ348,5,FESTIVOS_CO!A:A))</f>
        <v/>
      </c>
      <c r="BN348" s="57" t="str">
        <f t="shared" ca="1" si="74"/>
        <v>PENDIENTE HACER AVISO</v>
      </c>
      <c r="BO348" s="54" t="str">
        <f t="shared" ca="1" si="67"/>
        <v>EN TRÁMITE NOTIF. POR AVISO</v>
      </c>
      <c r="BP348" s="37"/>
      <c r="BQ348" s="53" t="str">
        <f>IF(BP348="","",WORKDAY(BP348,5,FESTIVOS_CO!A:A))</f>
        <v/>
      </c>
      <c r="BR348" s="37"/>
      <c r="BS348" s="36" t="s">
        <v>99</v>
      </c>
      <c r="BT348" s="38" t="s">
        <v>207</v>
      </c>
      <c r="BU348" s="58">
        <f>VLOOKUP(BT348,Hoja2!$C:$D,2,0)</f>
        <v>10</v>
      </c>
      <c r="BV348" s="80" t="str">
        <f>IF(
AND(AO348="",BD348="",BQ348=""),
"EN PROCESO NOTIFICACION / COMUNICACION",
IF(
BT348="",
"NO APLICA",
IF(
BU348=60,
IF(AO348&lt;&gt;"",AO348,IF(BD348&lt;&gt;"",BD348,BQ348))+60,
WORKDAY(
IF(AO348&lt;&gt;"",AO348,IF(BD348&lt;&gt;"",BD348,BQ348)),
BU348,
FESTIVOS_CO!A:A
)
)
))</f>
        <v>EN PROCESO NOTIFICACION / COMUNICACION</v>
      </c>
      <c r="BW348" s="44"/>
      <c r="BX348" s="53"/>
      <c r="BY348" s="45"/>
      <c r="BZ348" s="37"/>
      <c r="CA348" s="54" t="str">
        <f t="shared" si="68"/>
        <v>PENDIENTE EJECUTORIA</v>
      </c>
      <c r="CB348" s="59" t="str">
        <f t="shared" si="65"/>
        <v>PENDIENTE MEMORANDO</v>
      </c>
      <c r="CC348" s="36" t="s">
        <v>99</v>
      </c>
      <c r="CD348" s="40"/>
      <c r="CE348" s="46"/>
      <c r="CF348" s="40"/>
      <c r="CG348" s="40"/>
      <c r="CH348" s="40"/>
      <c r="CI348" s="36" t="s">
        <v>109</v>
      </c>
      <c r="CJ348" s="47"/>
      <c r="CK348" s="40"/>
      <c r="CL348" s="40"/>
      <c r="CM348" s="40"/>
      <c r="CN348" s="40"/>
    </row>
    <row r="349" spans="1:92" ht="42.75" hidden="1">
      <c r="A349" s="49" t="str">
        <f t="shared" ca="1" si="69"/>
        <v>PENDIENTE ENTREGA NOTIFICACIÓN ELECTRÓNICA</v>
      </c>
      <c r="B349" s="58" t="s">
        <v>327</v>
      </c>
      <c r="C349" s="37">
        <v>46050</v>
      </c>
      <c r="D349" s="37"/>
      <c r="E349" s="49" t="str">
        <f t="shared" si="70"/>
        <v>PENDIENTE NOTIFICACIÓN</v>
      </c>
      <c r="F349" s="141" t="str">
        <f t="shared" si="71"/>
        <v>PENDIENTE NOTIFICACIÓN</v>
      </c>
      <c r="G349" s="49" t="str">
        <f t="shared" si="72"/>
        <v/>
      </c>
      <c r="H349" s="51" t="str">
        <f ca="1">IF(
L349="",
"",
IF(
NETWORKDAYS(L349,IF(M349&lt;&gt;"",M349,TODAY()),FESTIVOS_CO!A:A)&gt;2,
"VENCIDO",
IF(
NETWORKDAYS(L349,IF(M349&lt;&gt;"",M349,TODAY()),FESTIVOS_CO!A:A)=2,
"ALERTA",
"A TIEMPO"
)))</f>
        <v>A TIEMPO</v>
      </c>
      <c r="I349" s="40"/>
      <c r="J349" s="36" t="s">
        <v>1661</v>
      </c>
      <c r="K349" s="37">
        <v>46049</v>
      </c>
      <c r="L349" s="50">
        <v>46050</v>
      </c>
      <c r="M349" s="37">
        <v>46050</v>
      </c>
      <c r="N349" s="52"/>
      <c r="O349" s="52"/>
      <c r="P349" s="36"/>
      <c r="Q349" s="36" t="s">
        <v>99</v>
      </c>
      <c r="R349" s="40"/>
      <c r="S349" s="36"/>
      <c r="T349" s="40"/>
      <c r="U349" s="40" t="s">
        <v>1649</v>
      </c>
      <c r="V349" s="81" t="s">
        <v>1662</v>
      </c>
      <c r="W349" s="40" t="s">
        <v>113</v>
      </c>
      <c r="X349" s="40"/>
      <c r="Y349" s="40">
        <v>804003442</v>
      </c>
      <c r="Z349" s="38" t="s">
        <v>1663</v>
      </c>
      <c r="AA349" s="62" t="s">
        <v>1664</v>
      </c>
      <c r="AB349" s="40" t="s">
        <v>1665</v>
      </c>
      <c r="AC349" s="69" t="s">
        <v>1666</v>
      </c>
      <c r="AD349" s="40" t="s">
        <v>1654</v>
      </c>
      <c r="AE349" s="40" t="s">
        <v>113</v>
      </c>
      <c r="AF349" s="40" t="s">
        <v>475</v>
      </c>
      <c r="AG349" s="41" t="s">
        <v>109</v>
      </c>
      <c r="AH349" s="42"/>
      <c r="AI349" s="54" t="str">
        <f t="shared" ca="1" si="73"/>
        <v>PENDIENTE ENTREGA NOTIFICACIÓN ELECTRÓNICA</v>
      </c>
      <c r="AJ349" s="37" t="s">
        <v>99</v>
      </c>
      <c r="AK349" s="37">
        <v>46050</v>
      </c>
      <c r="AL349" s="37"/>
      <c r="AM349" s="53">
        <f>IF(AK349="","",WORKDAY(AK349,5,FESTIVOS_CO!A:A))</f>
        <v>46057</v>
      </c>
      <c r="AN349" s="37"/>
      <c r="AO349" s="37"/>
      <c r="AP349" s="54" t="str">
        <f t="shared" ca="1" si="66"/>
        <v>NO APLICA</v>
      </c>
      <c r="AQ349" s="36"/>
      <c r="AR349" s="43"/>
      <c r="AS349" s="37"/>
      <c r="AT349" s="36"/>
      <c r="AU349" s="37"/>
      <c r="AV349" s="36"/>
      <c r="AW349" s="36"/>
      <c r="AX349" s="37"/>
      <c r="AY349" s="140" t="str">
        <f>IF(AU349="","",WORKDAY(AU349,5,FESTIVOS_CO!A:A))</f>
        <v/>
      </c>
      <c r="AZ349" s="54" t="str">
        <f t="shared" ca="1" si="75"/>
        <v>NO APLICA</v>
      </c>
      <c r="BA349" s="55" t="str">
        <f>IF(AX349="","",WORKDAY(AX349,5,FESTIVOS_CO!A:A))</f>
        <v/>
      </c>
      <c r="BB349" s="39"/>
      <c r="BC349" s="40"/>
      <c r="BD349" s="40"/>
      <c r="BE349" s="56" t="str">
        <f t="shared" ref="BE349:BE410" ca="1" si="76">IF(AZ349="NO PROCEDE",
"NO PROCEDE",IF(OR(AZ349="HACER AVISO",BB349="NO"),
"HACER AVISO",
"NO APLICA"))</f>
        <v>NO APLICA</v>
      </c>
      <c r="BF349" s="37"/>
      <c r="BG349" s="45"/>
      <c r="BH349" s="37"/>
      <c r="BI349" s="36"/>
      <c r="BJ349" s="37"/>
      <c r="BK349" s="36"/>
      <c r="BL349" s="36"/>
      <c r="BM349" s="53" t="str">
        <f>IF(BJ349="","",WORKDAY(BJ349,5,FESTIVOS_CO!A:A))</f>
        <v/>
      </c>
      <c r="BN349" s="57" t="str">
        <f t="shared" ca="1" si="74"/>
        <v>PENDIENTE HACER AVISO</v>
      </c>
      <c r="BO349" s="54" t="str">
        <f t="shared" ca="1" si="67"/>
        <v>EN TRÁMITE NOTIF. POR AVISO</v>
      </c>
      <c r="BP349" s="37"/>
      <c r="BQ349" s="53" t="str">
        <f>IF(BP349="","",WORKDAY(BP349,5,FESTIVOS_CO!A:A))</f>
        <v/>
      </c>
      <c r="BR349" s="37"/>
      <c r="BS349" s="36"/>
      <c r="BT349" s="38"/>
      <c r="BU349" s="58" t="e">
        <f>VLOOKUP(BT349,Hoja2!$C:$D,2,0)</f>
        <v>#N/A</v>
      </c>
      <c r="BV349" s="80" t="str">
        <f>IF(
AND(AO349="",BD349="",BQ349=""),
"EN PROCESO NOTIFICACION / COMUNICACION",
IF(
BT349="",
"NO APLICA",
IF(
BU349=60,
IF(AO349&lt;&gt;"",AO349,IF(BD349&lt;&gt;"",BD349,BQ349))+60,
WORKDAY(
IF(AO349&lt;&gt;"",AO349,IF(BD349&lt;&gt;"",BD349,BQ349)),
BU349,
FESTIVOS_CO!A:A
)
)
))</f>
        <v>EN PROCESO NOTIFICACION / COMUNICACION</v>
      </c>
      <c r="BW349" s="44"/>
      <c r="BX349" s="53"/>
      <c r="BY349" s="45"/>
      <c r="BZ349" s="37"/>
      <c r="CA349" s="54" t="str">
        <f t="shared" si="68"/>
        <v>PENDIENTE EJECUTORIA</v>
      </c>
      <c r="CB349" s="59" t="str">
        <f t="shared" ref="CB349:CB410" si="77">IF(CC349="NO",
"NO APLICA",
IF(CC349="SI",
IF(COUNTBLANK(CC349:CH349)&gt;0,
"PENDIENTE MEMORANDO",
"MEMORANDOS ENVIADOS"
),
IF(CI349="NO",
"NO APLICA",
IF(CI349="SI",
IF(COUNTBLANK(CJ349:CN349)&gt;0,
"PENDIENTES OFICIOS",
"OFICIOS ENVIADOS"
),
""
)
)
))</f>
        <v/>
      </c>
      <c r="CC349" s="36"/>
      <c r="CD349" s="40"/>
      <c r="CE349" s="46"/>
      <c r="CF349" s="40"/>
      <c r="CG349" s="40"/>
      <c r="CH349" s="40"/>
      <c r="CI349" s="36"/>
      <c r="CJ349" s="47"/>
      <c r="CK349" s="40"/>
      <c r="CL349" s="40"/>
      <c r="CM349" s="40"/>
      <c r="CN349" s="40"/>
    </row>
    <row r="350" spans="1:92" ht="42.75" hidden="1">
      <c r="A350" s="49" t="str">
        <f t="shared" ca="1" si="69"/>
        <v>PENDIENTE ENTREGA NOTIFICACIÓN ELECTRÓNICA</v>
      </c>
      <c r="B350" s="58" t="s">
        <v>196</v>
      </c>
      <c r="C350" s="37"/>
      <c r="D350" s="37"/>
      <c r="E350" s="49" t="str">
        <f t="shared" si="70"/>
        <v>PENDIENTE NOTIFICACIÓN</v>
      </c>
      <c r="F350" s="141" t="str">
        <f t="shared" si="71"/>
        <v>PENDIENTE NOTIFICACIÓN</v>
      </c>
      <c r="G350" s="49" t="str">
        <f t="shared" si="72"/>
        <v/>
      </c>
      <c r="H350" s="51" t="str">
        <f ca="1">IF(
L350="",
"",
IF(
NETWORKDAYS(L350,IF(M350&lt;&gt;"",M350,TODAY()),FESTIVOS_CO!A:A)&gt;2,
"VENCIDO",
IF(
NETWORKDAYS(L350,IF(M350&lt;&gt;"",M350,TODAY()),FESTIVOS_CO!A:A)=2,
"ALERTA",
"A TIEMPO"
)))</f>
        <v>A TIEMPO</v>
      </c>
      <c r="I350" s="40" t="s">
        <v>1342</v>
      </c>
      <c r="J350" s="36" t="s">
        <v>1667</v>
      </c>
      <c r="K350" s="37">
        <v>46049</v>
      </c>
      <c r="L350" s="50">
        <v>46050</v>
      </c>
      <c r="M350" s="37">
        <v>46050</v>
      </c>
      <c r="N350" s="52"/>
      <c r="O350" s="52"/>
      <c r="P350" s="36"/>
      <c r="Q350" s="36" t="s">
        <v>99</v>
      </c>
      <c r="R350" s="40"/>
      <c r="S350" s="36"/>
      <c r="T350" s="40"/>
      <c r="U350" s="62" t="s">
        <v>1344</v>
      </c>
      <c r="V350" s="81" t="s">
        <v>113</v>
      </c>
      <c r="W350" s="63">
        <v>45988</v>
      </c>
      <c r="X350" s="40" t="s">
        <v>1668</v>
      </c>
      <c r="Y350" s="40">
        <v>830038733</v>
      </c>
      <c r="Z350" s="38" t="str">
        <f>IFERROR(VLOOKUP(Y350,DIRECTORIO!A:B,2,FALSE),"")</f>
        <v>AW ELECTRONICA LTDA</v>
      </c>
      <c r="AA350" s="71" t="s">
        <v>1669</v>
      </c>
      <c r="AB350" s="40" t="s">
        <v>268</v>
      </c>
      <c r="AC350" s="69" t="s">
        <v>1670</v>
      </c>
      <c r="AD350" s="40" t="s">
        <v>1671</v>
      </c>
      <c r="AE350" s="40" t="s">
        <v>113</v>
      </c>
      <c r="AF350" s="40" t="s">
        <v>1672</v>
      </c>
      <c r="AG350" s="41" t="s">
        <v>109</v>
      </c>
      <c r="AH350" s="42"/>
      <c r="AI350" s="54" t="str">
        <f t="shared" ca="1" si="73"/>
        <v>PENDIENTE ENTREGA NOTIFICACIÓN ELECTRÓNICA</v>
      </c>
      <c r="AJ350" s="37" t="s">
        <v>99</v>
      </c>
      <c r="AK350" s="37">
        <v>46055</v>
      </c>
      <c r="AL350" s="37"/>
      <c r="AM350" s="53">
        <f>IF(AK350="","",WORKDAY(AK350,5,FESTIVOS_CO!A:A))</f>
        <v>46062</v>
      </c>
      <c r="AN350" s="37"/>
      <c r="AO350" s="37"/>
      <c r="AP350" s="54" t="str">
        <f t="shared" ref="AP350:AP411" ca="1" si="78">IF(
ISNUMBER(SEARCH("PENDIENTE",UPPER(AI350))),
"NO APLICA",
IF(
COUNTBLANK(AJ350:AL350)=COUNTA(AJ350:AL350),
"NO APLICA",
IF(
UPPER(AN350)="SI",
"NO PROCEDE CITACION",
"NOTIFICAR POR CITACION"
)
)
)</f>
        <v>NO APLICA</v>
      </c>
      <c r="AQ350" s="36"/>
      <c r="AR350" s="43">
        <v>46051</v>
      </c>
      <c r="AS350" s="37"/>
      <c r="AT350" s="36"/>
      <c r="AU350" s="37"/>
      <c r="AV350" s="36"/>
      <c r="AW350" s="36"/>
      <c r="AX350" s="37"/>
      <c r="AY350" s="140" t="str">
        <f>IF(AU350="","",WORKDAY(AU350,5,FESTIVOS_CO!A:A))</f>
        <v/>
      </c>
      <c r="AZ350" s="54" t="str">
        <f t="shared" ca="1" si="75"/>
        <v>NO APLICA</v>
      </c>
      <c r="BA350" s="55" t="str">
        <f>IF(AX350="","",WORKDAY(AX350,5,FESTIVOS_CO!A:A))</f>
        <v/>
      </c>
      <c r="BB350" s="39"/>
      <c r="BC350" s="40"/>
      <c r="BD350" s="40"/>
      <c r="BE350" s="56" t="str">
        <f t="shared" ca="1" si="76"/>
        <v>NO APLICA</v>
      </c>
      <c r="BF350" s="37"/>
      <c r="BG350" s="45"/>
      <c r="BH350" s="37"/>
      <c r="BI350" s="36"/>
      <c r="BJ350" s="37"/>
      <c r="BK350" s="36"/>
      <c r="BL350" s="36"/>
      <c r="BM350" s="53" t="str">
        <f>IF(BJ350="","",WORKDAY(BJ350,5,FESTIVOS_CO!A:A))</f>
        <v/>
      </c>
      <c r="BN350" s="57" t="str">
        <f t="shared" ca="1" si="74"/>
        <v>PENDIENTE HACER AVISO</v>
      </c>
      <c r="BO350" s="54" t="str">
        <f t="shared" ca="1" si="67"/>
        <v>EN TRÁMITE NOTIF. POR AVISO</v>
      </c>
      <c r="BP350" s="37"/>
      <c r="BQ350" s="53" t="str">
        <f>IF(BP350="","",WORKDAY(BP350,5,FESTIVOS_CO!A:A))</f>
        <v/>
      </c>
      <c r="BR350" s="37"/>
      <c r="BS350" s="36"/>
      <c r="BT350" s="38"/>
      <c r="BU350" s="58" t="e">
        <f>VLOOKUP(BT350,Hoja2!$C:$D,2,0)</f>
        <v>#N/A</v>
      </c>
      <c r="BV350" s="80" t="str">
        <f>IF(
AND(AO350="",BD350="",BQ350=""),
"EN PROCESO NOTIFICACION / COMUNICACION",
IF(
BT350="",
"NO APLICA",
IF(
BU350=60,
IF(AO350&lt;&gt;"",AO350,IF(BD350&lt;&gt;"",BD350,BQ350))+60,
WORKDAY(
IF(AO350&lt;&gt;"",AO350,IF(BD350&lt;&gt;"",BD350,BQ350)),
BU350,
FESTIVOS_CO!A:A
)
)
))</f>
        <v>EN PROCESO NOTIFICACION / COMUNICACION</v>
      </c>
      <c r="BW350" s="44"/>
      <c r="BX350" s="53"/>
      <c r="BY350" s="45"/>
      <c r="BZ350" s="37"/>
      <c r="CA350" s="54" t="str">
        <f t="shared" si="68"/>
        <v>PENDIENTE EJECUTORIA</v>
      </c>
      <c r="CB350" s="59" t="str">
        <f t="shared" si="77"/>
        <v/>
      </c>
      <c r="CC350" s="36"/>
      <c r="CD350" s="40"/>
      <c r="CE350" s="46"/>
      <c r="CF350" s="40"/>
      <c r="CG350" s="40"/>
      <c r="CH350" s="40"/>
      <c r="CI350" s="36"/>
      <c r="CJ350" s="47"/>
      <c r="CK350" s="40"/>
      <c r="CL350" s="40"/>
      <c r="CM350" s="40"/>
      <c r="CN350" s="40"/>
    </row>
    <row r="351" spans="1:92" ht="42.75" hidden="1">
      <c r="A351" s="49" t="str">
        <f t="shared" ca="1" si="69"/>
        <v>PENDIENTE ENTREGA NOTIFICACIÓN ELECTRÓNICA</v>
      </c>
      <c r="B351" s="58" t="s">
        <v>196</v>
      </c>
      <c r="C351" s="37"/>
      <c r="D351" s="37"/>
      <c r="E351" s="49" t="str">
        <f t="shared" si="70"/>
        <v>PENDIENTE NOTIFICACIÓN</v>
      </c>
      <c r="F351" s="141" t="str">
        <f t="shared" si="71"/>
        <v>PENDIENTE NOTIFICACIÓN</v>
      </c>
      <c r="G351" s="49" t="str">
        <f t="shared" si="72"/>
        <v/>
      </c>
      <c r="H351" s="51" t="str">
        <f ca="1">IF(
L351="",
"",
IF(
NETWORKDAYS(L351,IF(M351&lt;&gt;"",M351,TODAY()),FESTIVOS_CO!A:A)&gt;2,
"VENCIDO",
IF(
NETWORKDAYS(L351,IF(M351&lt;&gt;"",M351,TODAY()),FESTIVOS_CO!A:A)=2,
"ALERTA",
"A TIEMPO"
)))</f>
        <v>A TIEMPO</v>
      </c>
      <c r="I351" s="40" t="s">
        <v>717</v>
      </c>
      <c r="J351" s="36" t="s">
        <v>1673</v>
      </c>
      <c r="K351" s="37">
        <v>46049</v>
      </c>
      <c r="L351" s="50">
        <v>46050</v>
      </c>
      <c r="M351" s="37">
        <v>46050</v>
      </c>
      <c r="N351" s="52"/>
      <c r="O351" s="52"/>
      <c r="P351" s="36"/>
      <c r="Q351" s="36" t="s">
        <v>99</v>
      </c>
      <c r="R351" s="40"/>
      <c r="S351" s="36"/>
      <c r="T351" s="40"/>
      <c r="U351" s="40" t="s">
        <v>198</v>
      </c>
      <c r="V351" s="81" t="s">
        <v>1674</v>
      </c>
      <c r="W351" s="63">
        <v>46028</v>
      </c>
      <c r="X351" s="40"/>
      <c r="Y351" s="40">
        <v>901710625</v>
      </c>
      <c r="Z351" s="38" t="str">
        <f>IFERROR(VLOOKUP(Y351,DIRECTORIO!A:B,2,FALSE),"")</f>
        <v>ARROW SECURITY LTDA</v>
      </c>
      <c r="AA351" s="40" t="s">
        <v>1675</v>
      </c>
      <c r="AB351" s="40" t="s">
        <v>240</v>
      </c>
      <c r="AC351" s="69" t="s">
        <v>1676</v>
      </c>
      <c r="AD351" s="62" t="s">
        <v>1677</v>
      </c>
      <c r="AE351" s="40" t="s">
        <v>113</v>
      </c>
      <c r="AF351" s="62" t="s">
        <v>1678</v>
      </c>
      <c r="AG351" s="41" t="s">
        <v>109</v>
      </c>
      <c r="AH351" s="42"/>
      <c r="AI351" s="54" t="str">
        <f t="shared" ca="1" si="73"/>
        <v>PENDIENTE ENTREGA NOTIFICACIÓN ELECTRÓNICA</v>
      </c>
      <c r="AJ351" s="37" t="s">
        <v>99</v>
      </c>
      <c r="AK351" s="37">
        <v>46055</v>
      </c>
      <c r="AL351" s="37"/>
      <c r="AM351" s="53">
        <f>IF(AK351="","",WORKDAY(AK351,5,FESTIVOS_CO!A:A))</f>
        <v>46062</v>
      </c>
      <c r="AN351" s="37"/>
      <c r="AO351" s="37"/>
      <c r="AP351" s="54" t="str">
        <f t="shared" ca="1" si="78"/>
        <v>NO APLICA</v>
      </c>
      <c r="AQ351" s="36"/>
      <c r="AR351" s="43">
        <v>46051</v>
      </c>
      <c r="AS351" s="37"/>
      <c r="AT351" s="36"/>
      <c r="AU351" s="37"/>
      <c r="AV351" s="36"/>
      <c r="AW351" s="36"/>
      <c r="AX351" s="37"/>
      <c r="AY351" s="140" t="str">
        <f>IF(AU351="","",WORKDAY(AU351,5,FESTIVOS_CO!A:A))</f>
        <v/>
      </c>
      <c r="AZ351" s="54" t="str">
        <f t="shared" ca="1" si="75"/>
        <v>NO APLICA</v>
      </c>
      <c r="BA351" s="55" t="str">
        <f>IF(AX351="","",WORKDAY(AX351,5,FESTIVOS_CO!A:A))</f>
        <v/>
      </c>
      <c r="BB351" s="39"/>
      <c r="BC351" s="40"/>
      <c r="BD351" s="40"/>
      <c r="BE351" s="56" t="str">
        <f t="shared" ca="1" si="76"/>
        <v>NO APLICA</v>
      </c>
      <c r="BF351" s="37"/>
      <c r="BG351" s="45"/>
      <c r="BH351" s="37"/>
      <c r="BI351" s="36"/>
      <c r="BJ351" s="37"/>
      <c r="BK351" s="36"/>
      <c r="BL351" s="36"/>
      <c r="BM351" s="53" t="str">
        <f>IF(BJ351="","",WORKDAY(BJ351,5,FESTIVOS_CO!A:A))</f>
        <v/>
      </c>
      <c r="BN351" s="57" t="str">
        <f t="shared" ca="1" si="74"/>
        <v>PENDIENTE HACER AVISO</v>
      </c>
      <c r="BO351" s="54" t="str">
        <f t="shared" ca="1" si="67"/>
        <v>EN TRÁMITE NOTIF. POR AVISO</v>
      </c>
      <c r="BP351" s="37"/>
      <c r="BQ351" s="53" t="str">
        <f>IF(BP351="","",WORKDAY(BP351,5,FESTIVOS_CO!A:A))</f>
        <v/>
      </c>
      <c r="BR351" s="37"/>
      <c r="BS351" s="36"/>
      <c r="BT351" s="38"/>
      <c r="BU351" s="58" t="e">
        <f>VLOOKUP(BT351,Hoja2!$C:$D,2,0)</f>
        <v>#N/A</v>
      </c>
      <c r="BV351" s="80" t="str">
        <f>IF(
AND(AO351="",BD351="",BQ351=""),
"EN PROCESO NOTIFICACION / COMUNICACION",
IF(
BT351="",
"NO APLICA",
IF(
BU351=60,
IF(AO351&lt;&gt;"",AO351,IF(BD351&lt;&gt;"",BD351,BQ351))+60,
WORKDAY(
IF(AO351&lt;&gt;"",AO351,IF(BD351&lt;&gt;"",BD351,BQ351)),
BU351,
FESTIVOS_CO!A:A
)
)
))</f>
        <v>EN PROCESO NOTIFICACION / COMUNICACION</v>
      </c>
      <c r="BW351" s="44"/>
      <c r="BX351" s="53"/>
      <c r="BY351" s="45"/>
      <c r="BZ351" s="37"/>
      <c r="CA351" s="54" t="str">
        <f t="shared" si="68"/>
        <v>PENDIENTE EJECUTORIA</v>
      </c>
      <c r="CB351" s="59" t="str">
        <f t="shared" si="77"/>
        <v/>
      </c>
      <c r="CC351" s="36"/>
      <c r="CD351" s="40"/>
      <c r="CE351" s="46"/>
      <c r="CF351" s="40"/>
      <c r="CG351" s="40"/>
      <c r="CH351" s="40"/>
      <c r="CI351" s="36"/>
      <c r="CJ351" s="47"/>
      <c r="CK351" s="40"/>
      <c r="CL351" s="40"/>
      <c r="CM351" s="40"/>
      <c r="CN351" s="40"/>
    </row>
    <row r="352" spans="1:92" ht="57" hidden="1">
      <c r="A352" s="49" t="str">
        <f t="shared" ca="1" si="69"/>
        <v>CITACIÓN COMPLETA EN ESPERA PRESENTACION PERSONAL</v>
      </c>
      <c r="B352" s="58" t="s">
        <v>152</v>
      </c>
      <c r="C352" s="37">
        <v>46050</v>
      </c>
      <c r="D352" s="37"/>
      <c r="E352" s="49" t="str">
        <f t="shared" si="70"/>
        <v>PENDIENTE NOTIFICACIÓN</v>
      </c>
      <c r="F352" s="141" t="str">
        <f t="shared" si="71"/>
        <v>PENDIENTE NOTIFICACIÓN</v>
      </c>
      <c r="G352" s="49" t="str">
        <f t="shared" si="72"/>
        <v/>
      </c>
      <c r="H352" s="51" t="str">
        <f ca="1">IF(
L352="",
"",
IF(
NETWORKDAYS(L352,IF(M352&lt;&gt;"",M352,TODAY()),FESTIVOS_CO!A:A)&gt;2,
"VENCIDO",
IF(
NETWORKDAYS(L352,IF(M352&lt;&gt;"",M352,TODAY()),FESTIVOS_CO!A:A)=2,
"ALERTA",
"A TIEMPO"
)))</f>
        <v>A TIEMPO</v>
      </c>
      <c r="I352" s="40" t="s">
        <v>164</v>
      </c>
      <c r="J352" s="90" t="s">
        <v>1679</v>
      </c>
      <c r="K352" s="37">
        <v>46050</v>
      </c>
      <c r="L352" s="50">
        <v>46050</v>
      </c>
      <c r="M352" s="37">
        <v>46050</v>
      </c>
      <c r="N352" s="52"/>
      <c r="O352" s="52"/>
      <c r="P352" s="36"/>
      <c r="Q352" s="36" t="s">
        <v>99</v>
      </c>
      <c r="R352" s="40"/>
      <c r="S352" s="36"/>
      <c r="T352" s="40"/>
      <c r="U352" s="40"/>
      <c r="V352" s="81" t="s">
        <v>1680</v>
      </c>
      <c r="W352" s="37">
        <v>45826</v>
      </c>
      <c r="X352" s="63"/>
      <c r="Y352" s="36">
        <v>901571803</v>
      </c>
      <c r="Z352" s="38" t="str">
        <f>IFERROR(VLOOKUP(Y352,DIRECTORIO!A:B,2,FALSE),"")</f>
        <v>MATECH TECHNOLOGY SAS</v>
      </c>
      <c r="AA352" s="36" t="s">
        <v>1681</v>
      </c>
      <c r="AB352" s="36" t="s">
        <v>169</v>
      </c>
      <c r="AC352" s="100" t="s">
        <v>1682</v>
      </c>
      <c r="AD352" s="101" t="s">
        <v>444</v>
      </c>
      <c r="AE352" s="36" t="s">
        <v>113</v>
      </c>
      <c r="AF352" s="36" t="s">
        <v>435</v>
      </c>
      <c r="AG352" s="41" t="s">
        <v>109</v>
      </c>
      <c r="AH352" s="42"/>
      <c r="AI352" s="54" t="str">
        <f t="shared" ca="1" si="73"/>
        <v>NO PROCEDE NOTIFICACIÓN ELECTRÓNICA</v>
      </c>
      <c r="AJ352" s="37" t="s">
        <v>109</v>
      </c>
      <c r="AK352" s="37">
        <v>46051</v>
      </c>
      <c r="AL352" s="37"/>
      <c r="AM352" s="53">
        <f>IF(AK352="","",WORKDAY(AK352,5,FESTIVOS_CO!A:A))</f>
        <v>46058</v>
      </c>
      <c r="AN352" s="37"/>
      <c r="AO352" s="37"/>
      <c r="AP352" s="54" t="str">
        <f t="shared" ca="1" si="78"/>
        <v>NOTIFICAR POR CITACION</v>
      </c>
      <c r="AQ352" s="36" t="s">
        <v>270</v>
      </c>
      <c r="AR352" s="43">
        <v>46050</v>
      </c>
      <c r="AS352" s="37">
        <v>46051</v>
      </c>
      <c r="AT352" s="164" t="s">
        <v>1683</v>
      </c>
      <c r="AU352" s="165">
        <v>46051</v>
      </c>
      <c r="AV352" s="36"/>
      <c r="AW352" s="36"/>
      <c r="AX352" s="37"/>
      <c r="AY352" s="140">
        <f>IF(AU352="","",WORKDAY(AU352,5,FESTIVOS_CO!A:A))</f>
        <v>46058</v>
      </c>
      <c r="AZ352" s="54" t="str">
        <f t="shared" ca="1" si="75"/>
        <v>CITACIÓN COMPLETA EN ESPERA PRESENTACION PERSONAL</v>
      </c>
      <c r="BA352" s="55" t="str">
        <f>IF(AX352="","",WORKDAY(AX352,5,FESTIVOS_CO!A:A))</f>
        <v/>
      </c>
      <c r="BB352" s="39"/>
      <c r="BC352" s="40"/>
      <c r="BD352" s="40"/>
      <c r="BE352" s="56" t="str">
        <f t="shared" ca="1" si="76"/>
        <v>NO APLICA</v>
      </c>
      <c r="BF352" s="37"/>
      <c r="BG352" s="45"/>
      <c r="BH352" s="37"/>
      <c r="BI352" s="36"/>
      <c r="BJ352" s="37"/>
      <c r="BK352" s="36"/>
      <c r="BL352" s="36"/>
      <c r="BM352" s="53" t="str">
        <f>IF(BJ352="","",WORKDAY(BJ352,5,FESTIVOS_CO!A:A))</f>
        <v/>
      </c>
      <c r="BN352" s="57" t="str">
        <f t="shared" ca="1" si="74"/>
        <v>PENDIENTE HACER AVISO</v>
      </c>
      <c r="BO352" s="54" t="str">
        <f t="shared" ca="1" si="67"/>
        <v>EN TRÁMITE NOTIF. POR AVISO</v>
      </c>
      <c r="BP352" s="37"/>
      <c r="BQ352" s="53" t="str">
        <f>IF(BP352="","",WORKDAY(BP352,5,FESTIVOS_CO!A:A))</f>
        <v/>
      </c>
      <c r="BR352" s="37"/>
      <c r="BS352" s="36" t="s">
        <v>99</v>
      </c>
      <c r="BT352" s="38" t="s">
        <v>228</v>
      </c>
      <c r="BU352" s="58">
        <f>VLOOKUP(BT352,Hoja2!$C:$D,2,0)</f>
        <v>10</v>
      </c>
      <c r="BV352" s="80" t="str">
        <f>IF(
AND(AO352="",BD352="",BQ352=""),
"EN PROCESO NOTIFICACION / COMUNICACION",
IF(
BT352="",
"NO APLICA",
IF(
BU352=60,
IF(AO352&lt;&gt;"",AO352,IF(BD352&lt;&gt;"",BD352,BQ352))+60,
WORKDAY(
IF(AO352&lt;&gt;"",AO352,IF(BD352&lt;&gt;"",BD352,BQ352)),
BU352,
FESTIVOS_CO!A:A
)
)
))</f>
        <v>EN PROCESO NOTIFICACION / COMUNICACION</v>
      </c>
      <c r="BW352" s="44"/>
      <c r="BX352" s="53"/>
      <c r="BY352" s="45"/>
      <c r="BZ352" s="37"/>
      <c r="CA352" s="54" t="str">
        <f t="shared" si="68"/>
        <v>PENDIENTE EJECUTORIA</v>
      </c>
      <c r="CB352" s="59" t="str">
        <f t="shared" si="77"/>
        <v/>
      </c>
      <c r="CC352" s="36"/>
      <c r="CD352" s="40"/>
      <c r="CE352" s="46"/>
      <c r="CF352" s="40"/>
      <c r="CG352" s="40"/>
      <c r="CH352" s="40"/>
      <c r="CI352" s="36"/>
      <c r="CJ352" s="47"/>
      <c r="CK352" s="40"/>
      <c r="CL352" s="40"/>
      <c r="CM352" s="40"/>
      <c r="CN352" s="40"/>
    </row>
    <row r="353" spans="1:92" ht="42.75" hidden="1">
      <c r="A353" s="49" t="str">
        <f t="shared" ca="1" si="69"/>
        <v>PENDIENTE HACER EJECUTORIA</v>
      </c>
      <c r="B353" s="58" t="s">
        <v>389</v>
      </c>
      <c r="C353" s="37">
        <v>46050</v>
      </c>
      <c r="D353" s="37"/>
      <c r="E353" s="49" t="str">
        <f t="shared" si="70"/>
        <v>NOTIFICACIÓN ELECTRÓNICA</v>
      </c>
      <c r="F353" s="141">
        <f t="shared" si="71"/>
        <v>46050</v>
      </c>
      <c r="G353" s="49">
        <f t="shared" si="72"/>
        <v>0</v>
      </c>
      <c r="H353" s="51" t="str">
        <f ca="1">IF(
L353="",
"",
IF(
NETWORKDAYS(L353,IF(M353&lt;&gt;"",M353,TODAY()),FESTIVOS_CO!A:A)&gt;2,
"VENCIDO",
IF(
NETWORKDAYS(L353,IF(M353&lt;&gt;"",M353,TODAY()),FESTIVOS_CO!A:A)=2,
"ALERTA",
"A TIEMPO"
)))</f>
        <v>A TIEMPO</v>
      </c>
      <c r="I353" s="62" t="s">
        <v>1684</v>
      </c>
      <c r="J353" s="90" t="s">
        <v>1685</v>
      </c>
      <c r="K353" s="37">
        <v>46050</v>
      </c>
      <c r="L353" s="50">
        <v>46050</v>
      </c>
      <c r="M353" s="37">
        <v>46050</v>
      </c>
      <c r="N353" s="52"/>
      <c r="O353" s="52"/>
      <c r="P353" s="36"/>
      <c r="Q353" s="36" t="s">
        <v>99</v>
      </c>
      <c r="R353" s="40"/>
      <c r="S353" s="36"/>
      <c r="T353" s="40"/>
      <c r="U353" s="62" t="s">
        <v>210</v>
      </c>
      <c r="V353" s="81">
        <v>2050003551</v>
      </c>
      <c r="W353" s="65" t="s">
        <v>113</v>
      </c>
      <c r="X353" s="36" t="s">
        <v>1686</v>
      </c>
      <c r="Y353" s="40">
        <v>839000088</v>
      </c>
      <c r="Z353" s="38" t="s">
        <v>1687</v>
      </c>
      <c r="AA353" s="40" t="s">
        <v>1688</v>
      </c>
      <c r="AB353" s="40" t="s">
        <v>1496</v>
      </c>
      <c r="AC353" s="69" t="s">
        <v>1689</v>
      </c>
      <c r="AD353" s="62" t="s">
        <v>1690</v>
      </c>
      <c r="AE353" s="40" t="s">
        <v>113</v>
      </c>
      <c r="AF353" s="40" t="s">
        <v>1691</v>
      </c>
      <c r="AG353" s="41" t="s">
        <v>109</v>
      </c>
      <c r="AH353" s="42"/>
      <c r="AI353" s="54" t="str">
        <f t="shared" ca="1" si="73"/>
        <v>NOTIFICACIÓN ELECTRÓNICA EFECTIVA</v>
      </c>
      <c r="AJ353" s="37" t="s">
        <v>99</v>
      </c>
      <c r="AK353" s="37">
        <v>46050</v>
      </c>
      <c r="AL353" s="37" t="s">
        <v>99</v>
      </c>
      <c r="AM353" s="53">
        <f>IF(AK353="","",WORKDAY(AK353,5,FESTIVOS_CO!A:A))</f>
        <v>46057</v>
      </c>
      <c r="AN353" s="37" t="s">
        <v>99</v>
      </c>
      <c r="AO353" s="37">
        <v>46050</v>
      </c>
      <c r="AP353" s="54" t="str">
        <f t="shared" ca="1" si="78"/>
        <v>NO PROCEDE CITACION</v>
      </c>
      <c r="AQ353" s="36"/>
      <c r="AR353" s="43"/>
      <c r="AS353" s="37"/>
      <c r="AT353" s="36"/>
      <c r="AU353" s="37"/>
      <c r="AV353" s="36"/>
      <c r="AW353" s="36"/>
      <c r="AX353" s="37"/>
      <c r="AY353" s="140" t="str">
        <f>IF(AU353="","",WORKDAY(AU353,5,FESTIVOS_CO!A:A))</f>
        <v/>
      </c>
      <c r="AZ353" s="54" t="str">
        <f t="shared" ca="1" si="75"/>
        <v>NO PROCEDE</v>
      </c>
      <c r="BA353" s="55" t="str">
        <f>IF(AX353="","",WORKDAY(AX353,5,FESTIVOS_CO!A:A))</f>
        <v/>
      </c>
      <c r="BB353" s="39"/>
      <c r="BC353" s="40"/>
      <c r="BD353" s="40"/>
      <c r="BE353" s="56" t="str">
        <f t="shared" ca="1" si="76"/>
        <v>NO PROCEDE</v>
      </c>
      <c r="BF353" s="37"/>
      <c r="BG353" s="45"/>
      <c r="BH353" s="37"/>
      <c r="BI353" s="36"/>
      <c r="BJ353" s="37"/>
      <c r="BK353" s="36"/>
      <c r="BL353" s="36"/>
      <c r="BM353" s="53" t="str">
        <f>IF(BJ353="","",WORKDAY(BJ353,5,FESTIVOS_CO!A:A))</f>
        <v/>
      </c>
      <c r="BN353" s="57" t="str">
        <f t="shared" ca="1" si="74"/>
        <v>NO PROCEDE</v>
      </c>
      <c r="BO353" s="54" t="str">
        <f t="shared" ca="1" si="67"/>
        <v>NO PROCEDE AVISO</v>
      </c>
      <c r="BP353" s="37"/>
      <c r="BQ353" s="53" t="str">
        <f>IF(BP353="","",WORKDAY(BP353,5,FESTIVOS_CO!A:A))</f>
        <v/>
      </c>
      <c r="BR353" s="37"/>
      <c r="BS353" s="36" t="s">
        <v>109</v>
      </c>
      <c r="BT353" s="38" t="s">
        <v>113</v>
      </c>
      <c r="BU353" s="58">
        <f>VLOOKUP(BT353,Hoja2!$C:$D,2,0)</f>
        <v>0</v>
      </c>
      <c r="BV353" s="80">
        <f>IF(
AND(AO353="",BD353="",BQ353=""),
"EN PROCESO NOTIFICACION / COMUNICACION",
IF(
BT353="",
"NO APLICA",
IF(
BU353=60,
IF(AO353&lt;&gt;"",AO353,IF(BD353&lt;&gt;"",BD353,BQ353))+60,
WORKDAY(
IF(AO353&lt;&gt;"",AO353,IF(BD353&lt;&gt;"",BD353,BQ353)),
BU353,
FESTIVOS_CO!A:A
)
)
))</f>
        <v>46050</v>
      </c>
      <c r="BW353" s="36" t="s">
        <v>99</v>
      </c>
      <c r="BX353" s="53"/>
      <c r="BY353" s="45"/>
      <c r="BZ353" s="37"/>
      <c r="CA353" s="54" t="str">
        <f t="shared" si="68"/>
        <v>PENDIENTE HACER EJECUTORIA</v>
      </c>
      <c r="CB353" s="59" t="str">
        <f t="shared" si="77"/>
        <v>NO APLICA</v>
      </c>
      <c r="CC353" s="36" t="s">
        <v>109</v>
      </c>
      <c r="CD353" s="40"/>
      <c r="CE353" s="46"/>
      <c r="CF353" s="40"/>
      <c r="CG353" s="40"/>
      <c r="CH353" s="40"/>
      <c r="CI353" s="36" t="s">
        <v>109</v>
      </c>
      <c r="CJ353" s="47"/>
      <c r="CK353" s="40"/>
      <c r="CL353" s="40"/>
      <c r="CM353" s="40"/>
      <c r="CN353" s="40"/>
    </row>
    <row r="354" spans="1:92" ht="42.75" hidden="1">
      <c r="A354" s="49" t="str">
        <f t="shared" ca="1" si="69"/>
        <v>PENDIENTE ENTREGA NOTIFICACIÓN ELECTRÓNICA</v>
      </c>
      <c r="B354" s="58" t="s">
        <v>327</v>
      </c>
      <c r="C354" s="37">
        <v>46051</v>
      </c>
      <c r="D354" s="37"/>
      <c r="E354" s="49" t="str">
        <f t="shared" si="70"/>
        <v>PENDIENTE NOTIFICACIÓN</v>
      </c>
      <c r="F354" s="141" t="str">
        <f t="shared" si="71"/>
        <v>PENDIENTE NOTIFICACIÓN</v>
      </c>
      <c r="G354" s="49" t="str">
        <f t="shared" si="72"/>
        <v/>
      </c>
      <c r="H354" s="51" t="str">
        <f ca="1">IF(
L354="",
"",
IF(
NETWORKDAYS(L354,IF(M354&lt;&gt;"",M354,TODAY()),FESTIVOS_CO!A:A)&gt;2,
"VENCIDO",
IF(
NETWORKDAYS(L354,IF(M354&lt;&gt;"",M354,TODAY()),FESTIVOS_CO!A:A)=2,
"ALERTA",
"A TIEMPO"
)))</f>
        <v>A TIEMPO</v>
      </c>
      <c r="I354" s="40" t="s">
        <v>164</v>
      </c>
      <c r="J354" s="90" t="s">
        <v>1692</v>
      </c>
      <c r="K354" s="37">
        <v>46051</v>
      </c>
      <c r="L354" s="50">
        <v>46051</v>
      </c>
      <c r="M354" s="37">
        <v>46051</v>
      </c>
      <c r="N354" s="52"/>
      <c r="O354" s="52"/>
      <c r="P354" s="36"/>
      <c r="Q354" s="36" t="s">
        <v>99</v>
      </c>
      <c r="R354" s="40"/>
      <c r="S354" s="36"/>
      <c r="T354" s="40"/>
      <c r="U354" s="40"/>
      <c r="V354" s="81" t="s">
        <v>1693</v>
      </c>
      <c r="W354" s="63">
        <v>45866</v>
      </c>
      <c r="X354" s="111" t="s">
        <v>1694</v>
      </c>
      <c r="Y354" s="40">
        <v>860052498</v>
      </c>
      <c r="Z354" s="38" t="str">
        <f>IFERROR(VLOOKUP(Y354,DIRECTORIO!A:B,2,FALSE),"")</f>
        <v>INVERSIONES MARTINEZ TRILLOS SAS</v>
      </c>
      <c r="AA354" s="40" t="s">
        <v>1695</v>
      </c>
      <c r="AB354" s="40" t="s">
        <v>261</v>
      </c>
      <c r="AC354" s="69" t="s">
        <v>1696</v>
      </c>
      <c r="AD354" s="40" t="s">
        <v>106</v>
      </c>
      <c r="AE354" s="40" t="s">
        <v>1697</v>
      </c>
      <c r="AF354" s="40" t="s">
        <v>108</v>
      </c>
      <c r="AG354" s="41" t="s">
        <v>109</v>
      </c>
      <c r="AH354" s="42"/>
      <c r="AI354" s="54" t="str">
        <f t="shared" ca="1" si="73"/>
        <v>PENDIENTE ENTREGA NOTIFICACIÓN ELECTRÓNICA</v>
      </c>
      <c r="AJ354" s="37" t="s">
        <v>99</v>
      </c>
      <c r="AK354" s="37">
        <v>46051</v>
      </c>
      <c r="AL354" s="37"/>
      <c r="AM354" s="53">
        <f>IF(AK354="","",WORKDAY(AK354,5,FESTIVOS_CO!A:A))</f>
        <v>46058</v>
      </c>
      <c r="AN354" s="37"/>
      <c r="AO354" s="37"/>
      <c r="AP354" s="54" t="str">
        <f t="shared" ca="1" si="78"/>
        <v>NO APLICA</v>
      </c>
      <c r="AQ354" s="36"/>
      <c r="AR354" s="43"/>
      <c r="AS354" s="37"/>
      <c r="AT354" s="36"/>
      <c r="AU354" s="37"/>
      <c r="AV354" s="36"/>
      <c r="AW354" s="36"/>
      <c r="AX354" s="37"/>
      <c r="AY354" s="140" t="str">
        <f>IF(AU354="","",WORKDAY(AU354,5,FESTIVOS_CO!A:A))</f>
        <v/>
      </c>
      <c r="AZ354" s="54" t="str">
        <f t="shared" ca="1" si="75"/>
        <v>NO APLICA</v>
      </c>
      <c r="BA354" s="55" t="str">
        <f>IF(AX354="","",WORKDAY(AX354,5,FESTIVOS_CO!A:A))</f>
        <v/>
      </c>
      <c r="BB354" s="39"/>
      <c r="BC354" s="40"/>
      <c r="BD354" s="40"/>
      <c r="BE354" s="56" t="str">
        <f t="shared" ca="1" si="76"/>
        <v>NO APLICA</v>
      </c>
      <c r="BF354" s="37"/>
      <c r="BG354" s="45"/>
      <c r="BH354" s="37"/>
      <c r="BI354" s="36"/>
      <c r="BJ354" s="37"/>
      <c r="BK354" s="36"/>
      <c r="BL354" s="36"/>
      <c r="BM354" s="53" t="str">
        <f>IF(BJ354="","",WORKDAY(BJ354,5,FESTIVOS_CO!A:A))</f>
        <v/>
      </c>
      <c r="BN354" s="57" t="str">
        <f t="shared" ca="1" si="74"/>
        <v>PENDIENTE HACER AVISO</v>
      </c>
      <c r="BO354" s="54" t="str">
        <f t="shared" ca="1" si="67"/>
        <v>EN TRÁMITE NOTIF. POR AVISO</v>
      </c>
      <c r="BP354" s="37"/>
      <c r="BQ354" s="53" t="str">
        <f>IF(BP354="","",WORKDAY(BP354,5,FESTIVOS_CO!A:A))</f>
        <v/>
      </c>
      <c r="BR354" s="37"/>
      <c r="BS354" s="36" t="s">
        <v>99</v>
      </c>
      <c r="BT354" s="38" t="s">
        <v>228</v>
      </c>
      <c r="BU354" s="58">
        <f>VLOOKUP(BT354,Hoja2!$C:$D,2,0)</f>
        <v>10</v>
      </c>
      <c r="BV354" s="80" t="str">
        <f>IF(
AND(AO354="",BD354="",BQ354=""),
"EN PROCESO NOTIFICACION / COMUNICACION",
IF(
BT354="",
"NO APLICA",
IF(
BU354=60,
IF(AO354&lt;&gt;"",AO354,IF(BD354&lt;&gt;"",BD354,BQ354))+60,
WORKDAY(
IF(AO354&lt;&gt;"",AO354,IF(BD354&lt;&gt;"",BD354,BQ354)),
BU354,
FESTIVOS_CO!A:A
)
)
))</f>
        <v>EN PROCESO NOTIFICACION / COMUNICACION</v>
      </c>
      <c r="BW354" s="44"/>
      <c r="BX354" s="53"/>
      <c r="BY354" s="45"/>
      <c r="BZ354" s="37"/>
      <c r="CA354" s="54" t="str">
        <f t="shared" si="68"/>
        <v>PENDIENTE EJECUTORIA</v>
      </c>
      <c r="CB354" s="59" t="str">
        <f t="shared" si="77"/>
        <v>NO APLICA</v>
      </c>
      <c r="CC354" s="36" t="s">
        <v>109</v>
      </c>
      <c r="CD354" s="40"/>
      <c r="CE354" s="46"/>
      <c r="CF354" s="40"/>
      <c r="CG354" s="40"/>
      <c r="CH354" s="40"/>
      <c r="CI354" s="36" t="s">
        <v>109</v>
      </c>
      <c r="CJ354" s="47"/>
      <c r="CK354" s="40"/>
      <c r="CL354" s="40"/>
      <c r="CM354" s="40"/>
      <c r="CN354" s="40"/>
    </row>
    <row r="355" spans="1:92" ht="28.5" hidden="1">
      <c r="A355" s="49" t="str">
        <f t="shared" ca="1" si="69"/>
        <v>PENDIENTE EJECUTORIA</v>
      </c>
      <c r="B355" s="58" t="s">
        <v>196</v>
      </c>
      <c r="C355" s="37"/>
      <c r="D355" s="37"/>
      <c r="E355" s="49" t="str">
        <f t="shared" si="70"/>
        <v>NOTIFICACIÓN ELECTRÓNICA</v>
      </c>
      <c r="F355" s="141">
        <f t="shared" si="71"/>
        <v>46051</v>
      </c>
      <c r="G355" s="49" t="str">
        <f t="shared" si="72"/>
        <v/>
      </c>
      <c r="H355" s="51" t="str">
        <f ca="1">IF(
L355="",
"",
IF(
NETWORKDAYS(L355,IF(M355&lt;&gt;"",M355,TODAY()),FESTIVOS_CO!A:A)&gt;2,
"VENCIDO",
IF(
NETWORKDAYS(L355,IF(M355&lt;&gt;"",M355,TODAY()),FESTIVOS_CO!A:A)=2,
"ALERTA",
"A TIEMPO"
)))</f>
        <v>A TIEMPO</v>
      </c>
      <c r="I355" s="40" t="s">
        <v>164</v>
      </c>
      <c r="J355" s="90" t="s">
        <v>1698</v>
      </c>
      <c r="K355" s="37">
        <v>45828</v>
      </c>
      <c r="L355" s="50">
        <v>46051</v>
      </c>
      <c r="M355" s="37">
        <v>46051</v>
      </c>
      <c r="N355" s="52"/>
      <c r="O355" s="52"/>
      <c r="P355" s="36"/>
      <c r="Q355" s="36" t="s">
        <v>99</v>
      </c>
      <c r="R355" s="40"/>
      <c r="S355" s="36"/>
      <c r="T355" s="40"/>
      <c r="U355" s="62" t="s">
        <v>100</v>
      </c>
      <c r="V355" s="81" t="s">
        <v>1699</v>
      </c>
      <c r="W355" s="63">
        <v>45786</v>
      </c>
      <c r="X355" s="40" t="s">
        <v>1700</v>
      </c>
      <c r="Y355" s="40">
        <v>900248356</v>
      </c>
      <c r="Z355" s="38" t="str">
        <f>IFERROR(VLOOKUP(Y355,DIRECTORIO!A:B,2,FALSE),"")</f>
        <v>EQUIRENT BLINDADOS LTDA</v>
      </c>
      <c r="AA355" s="40" t="s">
        <v>1701</v>
      </c>
      <c r="AB355" s="40" t="s">
        <v>333</v>
      </c>
      <c r="AC355" s="114" t="s">
        <v>1702</v>
      </c>
      <c r="AD355" s="40" t="s">
        <v>106</v>
      </c>
      <c r="AE355" s="40" t="s">
        <v>1703</v>
      </c>
      <c r="AF355" s="40" t="s">
        <v>108</v>
      </c>
      <c r="AG355" s="41" t="s">
        <v>109</v>
      </c>
      <c r="AH355" s="42"/>
      <c r="AI355" s="54" t="str">
        <f t="shared" ca="1" si="73"/>
        <v>NOTIFICACIÓN ELECTRÓNICA EFECTIVA</v>
      </c>
      <c r="AJ355" s="37" t="s">
        <v>99</v>
      </c>
      <c r="AK355" s="37">
        <v>46051</v>
      </c>
      <c r="AL355" s="37" t="s">
        <v>99</v>
      </c>
      <c r="AM355" s="53">
        <f>IF(AK355="","",WORKDAY(AK355,5,FESTIVOS_CO!A:A))</f>
        <v>46058</v>
      </c>
      <c r="AN355" s="37" t="s">
        <v>99</v>
      </c>
      <c r="AO355" s="37">
        <v>46051</v>
      </c>
      <c r="AP355" s="54" t="str">
        <f t="shared" ca="1" si="78"/>
        <v>NO PROCEDE CITACION</v>
      </c>
      <c r="AQ355" s="36"/>
      <c r="AR355" s="43"/>
      <c r="AS355" s="37"/>
      <c r="AT355" s="36"/>
      <c r="AU355" s="37"/>
      <c r="AV355" s="36"/>
      <c r="AW355" s="36"/>
      <c r="AX355" s="37"/>
      <c r="AY355" s="140" t="str">
        <f>IF(AU355="","",WORKDAY(AU355,5,FESTIVOS_CO!A:A))</f>
        <v/>
      </c>
      <c r="AZ355" s="54" t="str">
        <f t="shared" ca="1" si="75"/>
        <v>NO PROCEDE</v>
      </c>
      <c r="BA355" s="55" t="str">
        <f>IF(AX355="","",WORKDAY(AX355,5,FESTIVOS_CO!A:A))</f>
        <v/>
      </c>
      <c r="BB355" s="39"/>
      <c r="BC355" s="40"/>
      <c r="BD355" s="40"/>
      <c r="BE355" s="56" t="str">
        <f t="shared" ca="1" si="76"/>
        <v>NO PROCEDE</v>
      </c>
      <c r="BF355" s="37"/>
      <c r="BG355" s="45"/>
      <c r="BH355" s="37"/>
      <c r="BI355" s="36"/>
      <c r="BJ355" s="37"/>
      <c r="BK355" s="36"/>
      <c r="BL355" s="36"/>
      <c r="BM355" s="53" t="str">
        <f>IF(BJ355="","",WORKDAY(BJ355,5,FESTIVOS_CO!A:A))</f>
        <v/>
      </c>
      <c r="BN355" s="57" t="str">
        <f t="shared" ca="1" si="74"/>
        <v>NO PROCEDE</v>
      </c>
      <c r="BO355" s="54" t="str">
        <f t="shared" ca="1" si="67"/>
        <v>NO PROCEDE AVISO</v>
      </c>
      <c r="BP355" s="37"/>
      <c r="BQ355" s="53" t="str">
        <f>IF(BP355="","",WORKDAY(BP355,5,FESTIVOS_CO!A:A))</f>
        <v/>
      </c>
      <c r="BR355" s="37"/>
      <c r="BS355" s="36"/>
      <c r="BT355" s="38"/>
      <c r="BU355" s="58" t="e">
        <f>VLOOKUP(BT355,Hoja2!$C:$D,2,0)</f>
        <v>#N/A</v>
      </c>
      <c r="BV355" s="80" t="str">
        <f>IF(
AND(AO355="",BD355="",BQ355=""),
"EN PROCESO NOTIFICACION / COMUNICACION",
IF(
BT355="",
"NO APLICA",
IF(
BU355=60,
IF(AO355&lt;&gt;"",AO355,IF(BD355&lt;&gt;"",BD355,BQ355))+60,
WORKDAY(
IF(AO355&lt;&gt;"",AO355,IF(BD355&lt;&gt;"",BD355,BQ355)),
BU355,
FESTIVOS_CO!A:A
)
)
))</f>
        <v>NO APLICA</v>
      </c>
      <c r="BW355" s="44"/>
      <c r="BX355" s="53"/>
      <c r="BY355" s="45"/>
      <c r="BZ355" s="37"/>
      <c r="CA355" s="54" t="str">
        <f t="shared" si="68"/>
        <v>PENDIENTE EJECUTORIA</v>
      </c>
      <c r="CB355" s="59" t="str">
        <f t="shared" si="77"/>
        <v/>
      </c>
      <c r="CC355" s="36"/>
      <c r="CD355" s="40"/>
      <c r="CE355" s="46"/>
      <c r="CF355" s="40"/>
      <c r="CG355" s="40"/>
      <c r="CH355" s="40"/>
      <c r="CI355" s="36"/>
      <c r="CJ355" s="47"/>
      <c r="CK355" s="40"/>
      <c r="CL355" s="40"/>
      <c r="CM355" s="40"/>
      <c r="CN355" s="40"/>
    </row>
    <row r="356" spans="1:92" ht="28.5" hidden="1">
      <c r="A356" s="49" t="str">
        <f t="shared" ca="1" si="69"/>
        <v>PENDIENTE EJECUTORIA</v>
      </c>
      <c r="B356" s="58" t="s">
        <v>93</v>
      </c>
      <c r="C356" s="37">
        <v>46051</v>
      </c>
      <c r="D356" s="37"/>
      <c r="E356" s="49" t="str">
        <f t="shared" si="70"/>
        <v>NOTIFICACIÓN ELECTRÓNICA</v>
      </c>
      <c r="F356" s="141">
        <f t="shared" si="71"/>
        <v>46051</v>
      </c>
      <c r="G356" s="49">
        <f t="shared" si="72"/>
        <v>0</v>
      </c>
      <c r="H356" s="51" t="str">
        <f ca="1">IF(
L356="",
"",
IF(
NETWORKDAYS(L356,IF(M356&lt;&gt;"",M356,TODAY()),FESTIVOS_CO!A:A)&gt;2,
"VENCIDO",
IF(
NETWORKDAYS(L356,IF(M356&lt;&gt;"",M356,TODAY()),FESTIVOS_CO!A:A)=2,
"ALERTA",
"A TIEMPO"
)))</f>
        <v>A TIEMPO</v>
      </c>
      <c r="I356" s="62" t="s">
        <v>1704</v>
      </c>
      <c r="J356" s="90" t="s">
        <v>1705</v>
      </c>
      <c r="K356" s="37">
        <v>45828</v>
      </c>
      <c r="L356" s="50">
        <v>46051</v>
      </c>
      <c r="M356" s="37">
        <v>46051</v>
      </c>
      <c r="N356" s="52"/>
      <c r="O356" s="52"/>
      <c r="P356" s="36"/>
      <c r="Q356" s="36" t="s">
        <v>99</v>
      </c>
      <c r="R356" s="40"/>
      <c r="S356" s="36"/>
      <c r="T356" s="40"/>
      <c r="U356" s="62" t="s">
        <v>100</v>
      </c>
      <c r="V356" s="81" t="s">
        <v>1706</v>
      </c>
      <c r="W356" s="63">
        <v>45786</v>
      </c>
      <c r="X356" s="40" t="s">
        <v>1700</v>
      </c>
      <c r="Y356" s="40">
        <v>900248356</v>
      </c>
      <c r="Z356" s="38" t="str">
        <f>IFERROR(VLOOKUP(Y356,DIRECTORIO!A:B,2,FALSE),"")</f>
        <v>EQUIRENT BLINDADOS LTDA</v>
      </c>
      <c r="AA356" s="40" t="s">
        <v>1707</v>
      </c>
      <c r="AB356" s="40" t="s">
        <v>104</v>
      </c>
      <c r="AC356" s="69" t="s">
        <v>1708</v>
      </c>
      <c r="AD356" s="40" t="s">
        <v>106</v>
      </c>
      <c r="AE356" s="40" t="s">
        <v>1709</v>
      </c>
      <c r="AF356" s="40" t="s">
        <v>108</v>
      </c>
      <c r="AG356" s="41" t="s">
        <v>109</v>
      </c>
      <c r="AH356" s="42"/>
      <c r="AI356" s="54" t="str">
        <f t="shared" ca="1" si="73"/>
        <v>NOTIFICACIÓN ELECTRÓNICA EFECTIVA</v>
      </c>
      <c r="AJ356" s="37" t="s">
        <v>99</v>
      </c>
      <c r="AK356" s="37">
        <v>46051</v>
      </c>
      <c r="AL356" s="37" t="s">
        <v>99</v>
      </c>
      <c r="AM356" s="53">
        <f>IF(AK356="","",WORKDAY(AK356,5,FESTIVOS_CO!A:A))</f>
        <v>46058</v>
      </c>
      <c r="AN356" s="37" t="s">
        <v>99</v>
      </c>
      <c r="AO356" s="37">
        <v>46051</v>
      </c>
      <c r="AP356" s="54" t="str">
        <f t="shared" ca="1" si="78"/>
        <v>NO PROCEDE CITACION</v>
      </c>
      <c r="AQ356" s="36"/>
      <c r="AR356" s="43"/>
      <c r="AS356" s="37"/>
      <c r="AT356" s="36"/>
      <c r="AU356" s="37"/>
      <c r="AV356" s="36"/>
      <c r="AW356" s="36"/>
      <c r="AX356" s="37"/>
      <c r="AY356" s="140" t="str">
        <f>IF(AU356="","",WORKDAY(AU356,5,FESTIVOS_CO!A:A))</f>
        <v/>
      </c>
      <c r="AZ356" s="54" t="str">
        <f t="shared" ca="1" si="75"/>
        <v>NO PROCEDE</v>
      </c>
      <c r="BA356" s="55" t="str">
        <f>IF(AX356="","",WORKDAY(AX356,5,FESTIVOS_CO!A:A))</f>
        <v/>
      </c>
      <c r="BB356" s="39"/>
      <c r="BC356" s="40"/>
      <c r="BD356" s="40"/>
      <c r="BE356" s="56" t="str">
        <f t="shared" ca="1" si="76"/>
        <v>NO PROCEDE</v>
      </c>
      <c r="BF356" s="37"/>
      <c r="BG356" s="45"/>
      <c r="BH356" s="37"/>
      <c r="BI356" s="36"/>
      <c r="BJ356" s="37"/>
      <c r="BK356" s="36"/>
      <c r="BL356" s="36"/>
      <c r="BM356" s="53" t="str">
        <f>IF(BJ356="","",WORKDAY(BJ356,5,FESTIVOS_CO!A:A))</f>
        <v/>
      </c>
      <c r="BN356" s="57" t="str">
        <f t="shared" ca="1" si="74"/>
        <v>NO PROCEDE</v>
      </c>
      <c r="BO356" s="54" t="str">
        <f t="shared" ca="1" si="67"/>
        <v>NO PROCEDE AVISO</v>
      </c>
      <c r="BP356" s="37"/>
      <c r="BQ356" s="53" t="str">
        <f>IF(BP356="","",WORKDAY(BP356,5,FESTIVOS_CO!A:A))</f>
        <v/>
      </c>
      <c r="BR356" s="37"/>
      <c r="BS356" s="36" t="s">
        <v>99</v>
      </c>
      <c r="BT356" s="38" t="s">
        <v>228</v>
      </c>
      <c r="BU356" s="58">
        <f>VLOOKUP(BT356,Hoja2!$C:$D,2,0)</f>
        <v>10</v>
      </c>
      <c r="BV356" s="80">
        <f>IF(
AND(AO356="",BD356="",BQ356=""),
"EN PROCESO NOTIFICACION / COMUNICACION",
IF(
BT356="",
"NO APLICA",
IF(
BU356=60,
IF(AO356&lt;&gt;"",AO356,IF(BD356&lt;&gt;"",BD356,BQ356))+60,
WORKDAY(
IF(AO356&lt;&gt;"",AO356,IF(BD356&lt;&gt;"",BD356,BQ356)),
BU356,
FESTIVOS_CO!A:A
)
)
))</f>
        <v>46065</v>
      </c>
      <c r="BW356" s="44"/>
      <c r="BX356" s="53"/>
      <c r="BY356" s="45"/>
      <c r="BZ356" s="37"/>
      <c r="CA356" s="54" t="str">
        <f t="shared" si="68"/>
        <v>PENDIENTE EJECUTORIA</v>
      </c>
      <c r="CB356" s="59" t="str">
        <f t="shared" si="77"/>
        <v/>
      </c>
      <c r="CC356" s="36"/>
      <c r="CD356" s="40"/>
      <c r="CE356" s="46"/>
      <c r="CF356" s="40"/>
      <c r="CG356" s="40"/>
      <c r="CH356" s="40"/>
      <c r="CI356" s="36"/>
      <c r="CJ356" s="47"/>
      <c r="CK356" s="40"/>
      <c r="CL356" s="40"/>
      <c r="CM356" s="40"/>
      <c r="CN356" s="40"/>
    </row>
    <row r="357" spans="1:92" ht="42.75" hidden="1">
      <c r="A357" s="49" t="str">
        <f t="shared" ca="1" si="69"/>
        <v>PENDIENTE ENTREGA NOTIFICACIÓN ELECTRÓNICA</v>
      </c>
      <c r="B357" s="58" t="s">
        <v>517</v>
      </c>
      <c r="C357" s="37"/>
      <c r="D357" s="37"/>
      <c r="E357" s="49" t="str">
        <f t="shared" si="70"/>
        <v>PENDIENTE NOTIFICACIÓN</v>
      </c>
      <c r="F357" s="141" t="str">
        <f t="shared" si="71"/>
        <v>PENDIENTE NOTIFICACIÓN</v>
      </c>
      <c r="G357" s="49" t="str">
        <f t="shared" si="72"/>
        <v/>
      </c>
      <c r="H357" s="51" t="str">
        <f ca="1">IF(
L357="",
"",
IF(
NETWORKDAYS(L357,IF(M357&lt;&gt;"",M357,TODAY()),FESTIVOS_CO!A:A)&gt;2,
"VENCIDO",
IF(
NETWORKDAYS(L357,IF(M357&lt;&gt;"",M357,TODAY()),FESTIVOS_CO!A:A)=2,
"ALERTA",
"A TIEMPO"
)))</f>
        <v>A TIEMPO</v>
      </c>
      <c r="I357" s="62" t="s">
        <v>1710</v>
      </c>
      <c r="J357" s="90" t="s">
        <v>1711</v>
      </c>
      <c r="K357" s="37">
        <v>45828</v>
      </c>
      <c r="L357" s="50">
        <v>46051</v>
      </c>
      <c r="M357" s="37">
        <v>46051</v>
      </c>
      <c r="N357" s="52"/>
      <c r="O357" s="52"/>
      <c r="P357" s="36"/>
      <c r="Q357" s="36" t="s">
        <v>99</v>
      </c>
      <c r="R357" s="40"/>
      <c r="S357" s="36"/>
      <c r="T357" s="40"/>
      <c r="U357" s="62" t="s">
        <v>100</v>
      </c>
      <c r="V357" s="81" t="s">
        <v>1712</v>
      </c>
      <c r="W357" s="63">
        <v>45786</v>
      </c>
      <c r="X357" s="40"/>
      <c r="Y357" s="40">
        <v>900248356</v>
      </c>
      <c r="Z357" s="38" t="str">
        <f>IFERROR(VLOOKUP(Y357,DIRECTORIO!A:B,2,FALSE),"")</f>
        <v>EQUIRENT BLINDADOS LTDA</v>
      </c>
      <c r="AA357" s="40" t="s">
        <v>1707</v>
      </c>
      <c r="AB357" s="40" t="s">
        <v>333</v>
      </c>
      <c r="AC357" s="69" t="s">
        <v>1713</v>
      </c>
      <c r="AD357" s="40" t="s">
        <v>106</v>
      </c>
      <c r="AE357" s="40" t="s">
        <v>1714</v>
      </c>
      <c r="AF357" s="40" t="s">
        <v>108</v>
      </c>
      <c r="AG357" s="41" t="s">
        <v>109</v>
      </c>
      <c r="AH357" s="42"/>
      <c r="AI357" s="54" t="str">
        <f t="shared" ca="1" si="73"/>
        <v>PENDIENTE ENTREGA NOTIFICACIÓN ELECTRÓNICA</v>
      </c>
      <c r="AJ357" s="37" t="s">
        <v>99</v>
      </c>
      <c r="AK357" s="37">
        <v>46051</v>
      </c>
      <c r="AL357" s="37"/>
      <c r="AM357" s="53">
        <f>IF(AK357="","",WORKDAY(AK357,5,FESTIVOS_CO!A:A))</f>
        <v>46058</v>
      </c>
      <c r="AN357" s="37"/>
      <c r="AO357" s="37"/>
      <c r="AP357" s="54" t="str">
        <f t="shared" ca="1" si="78"/>
        <v>NO APLICA</v>
      </c>
      <c r="AQ357" s="36"/>
      <c r="AR357" s="43"/>
      <c r="AS357" s="37"/>
      <c r="AT357" s="36"/>
      <c r="AU357" s="37"/>
      <c r="AV357" s="36"/>
      <c r="AW357" s="36"/>
      <c r="AX357" s="37"/>
      <c r="AY357" s="140" t="str">
        <f>IF(AU357="","",WORKDAY(AU357,5,FESTIVOS_CO!A:A))</f>
        <v/>
      </c>
      <c r="AZ357" s="54" t="str">
        <f t="shared" ca="1" si="75"/>
        <v>NO APLICA</v>
      </c>
      <c r="BA357" s="55" t="str">
        <f>IF(AX357="","",WORKDAY(AX357,5,FESTIVOS_CO!A:A))</f>
        <v/>
      </c>
      <c r="BB357" s="39"/>
      <c r="BC357" s="40"/>
      <c r="BD357" s="40"/>
      <c r="BE357" s="56" t="str">
        <f t="shared" ca="1" si="76"/>
        <v>NO APLICA</v>
      </c>
      <c r="BF357" s="37"/>
      <c r="BG357" s="45"/>
      <c r="BH357" s="37"/>
      <c r="BI357" s="36"/>
      <c r="BJ357" s="37"/>
      <c r="BK357" s="36"/>
      <c r="BL357" s="36"/>
      <c r="BM357" s="53" t="str">
        <f>IF(BJ357="","",WORKDAY(BJ357,5,FESTIVOS_CO!A:A))</f>
        <v/>
      </c>
      <c r="BN357" s="57" t="str">
        <f t="shared" ca="1" si="74"/>
        <v>PENDIENTE HACER AVISO</v>
      </c>
      <c r="BO357" s="54" t="str">
        <f t="shared" ca="1" si="67"/>
        <v>EN TRÁMITE NOTIF. POR AVISO</v>
      </c>
      <c r="BP357" s="37"/>
      <c r="BQ357" s="53" t="str">
        <f>IF(BP357="","",WORKDAY(BP357,5,FESTIVOS_CO!A:A))</f>
        <v/>
      </c>
      <c r="BR357" s="37"/>
      <c r="BS357" s="36"/>
      <c r="BT357" s="38"/>
      <c r="BU357" s="58" t="e">
        <f>VLOOKUP(BT357,Hoja2!$C:$D,2,0)</f>
        <v>#N/A</v>
      </c>
      <c r="BV357" s="80" t="str">
        <f>IF(
AND(AO357="",BD357="",BQ357=""),
"EN PROCESO NOTIFICACION / COMUNICACION",
IF(
BT357="",
"NO APLICA",
IF(
BU357=60,
IF(AO357&lt;&gt;"",AO357,IF(BD357&lt;&gt;"",BD357,BQ357))+60,
WORKDAY(
IF(AO357&lt;&gt;"",AO357,IF(BD357&lt;&gt;"",BD357,BQ357)),
BU357,
FESTIVOS_CO!A:A
)
)
))</f>
        <v>EN PROCESO NOTIFICACION / COMUNICACION</v>
      </c>
      <c r="BW357" s="44"/>
      <c r="BX357" s="53"/>
      <c r="BY357" s="45"/>
      <c r="BZ357" s="37"/>
      <c r="CA357" s="54" t="str">
        <f t="shared" si="68"/>
        <v>PENDIENTE EJECUTORIA</v>
      </c>
      <c r="CB357" s="59" t="str">
        <f t="shared" si="77"/>
        <v/>
      </c>
      <c r="CC357" s="36"/>
      <c r="CD357" s="40"/>
      <c r="CE357" s="46"/>
      <c r="CF357" s="40"/>
      <c r="CG357" s="40"/>
      <c r="CH357" s="40"/>
      <c r="CI357" s="36"/>
      <c r="CJ357" s="47"/>
      <c r="CK357" s="40"/>
      <c r="CL357" s="40"/>
      <c r="CM357" s="40"/>
      <c r="CN357" s="40"/>
    </row>
    <row r="358" spans="1:92" ht="28.5" hidden="1">
      <c r="A358" s="49" t="str">
        <f t="shared" ca="1" si="69"/>
        <v>PENDIENTE HACER EJECUTORIA</v>
      </c>
      <c r="B358" s="58" t="s">
        <v>445</v>
      </c>
      <c r="C358" s="37"/>
      <c r="D358" s="37"/>
      <c r="E358" s="49" t="str">
        <f t="shared" si="70"/>
        <v>NOTIFICACIÓN ELECTRÓNICA</v>
      </c>
      <c r="F358" s="141">
        <f t="shared" si="71"/>
        <v>46051</v>
      </c>
      <c r="G358" s="49" t="str">
        <f t="shared" si="72"/>
        <v/>
      </c>
      <c r="H358" s="51" t="str">
        <f ca="1">IF(
L358="",
"",
IF(
NETWORKDAYS(L358,IF(M358&lt;&gt;"",M358,TODAY()),FESTIVOS_CO!A:A)&gt;2,
"VENCIDO",
IF(
NETWORKDAYS(L358,IF(M358&lt;&gt;"",M358,TODAY()),FESTIVOS_CO!A:A)=2,
"ALERTA",
"A TIEMPO"
)))</f>
        <v>A TIEMPO</v>
      </c>
      <c r="I358" s="40" t="s">
        <v>164</v>
      </c>
      <c r="J358" s="90" t="s">
        <v>1715</v>
      </c>
      <c r="K358" s="37">
        <v>45828</v>
      </c>
      <c r="L358" s="50">
        <v>46051</v>
      </c>
      <c r="M358" s="37">
        <v>46051</v>
      </c>
      <c r="N358" s="52"/>
      <c r="O358" s="52"/>
      <c r="P358" s="36"/>
      <c r="Q358" s="36" t="s">
        <v>99</v>
      </c>
      <c r="R358" s="40"/>
      <c r="S358" s="36"/>
      <c r="T358" s="40"/>
      <c r="U358" s="62" t="s">
        <v>100</v>
      </c>
      <c r="V358" s="81" t="s">
        <v>1716</v>
      </c>
      <c r="W358" s="40"/>
      <c r="X358" s="40" t="s">
        <v>1700</v>
      </c>
      <c r="Y358" s="40">
        <v>900248356</v>
      </c>
      <c r="Z358" s="38" t="str">
        <f>IFERROR(VLOOKUP(Y358,DIRECTORIO!A:B,2,FALSE),"")</f>
        <v>EQUIRENT BLINDADOS LTDA</v>
      </c>
      <c r="AA358" s="40" t="s">
        <v>1707</v>
      </c>
      <c r="AB358" s="40" t="s">
        <v>169</v>
      </c>
      <c r="AC358" s="69" t="s">
        <v>1713</v>
      </c>
      <c r="AD358" s="40" t="s">
        <v>106</v>
      </c>
      <c r="AE358" s="40" t="s">
        <v>1717</v>
      </c>
      <c r="AF358" s="40" t="s">
        <v>108</v>
      </c>
      <c r="AG358" s="41" t="s">
        <v>109</v>
      </c>
      <c r="AH358" s="42"/>
      <c r="AI358" s="54" t="str">
        <f t="shared" ca="1" si="73"/>
        <v>NOTIFICACIÓN ELECTRÓNICA EFECTIVA</v>
      </c>
      <c r="AJ358" s="37" t="s">
        <v>99</v>
      </c>
      <c r="AK358" s="37">
        <v>46051</v>
      </c>
      <c r="AL358" s="37" t="s">
        <v>99</v>
      </c>
      <c r="AM358" s="53">
        <f>IF(AK358="","",WORKDAY(AK358,5,FESTIVOS_CO!A:A))</f>
        <v>46058</v>
      </c>
      <c r="AN358" s="37" t="s">
        <v>99</v>
      </c>
      <c r="AO358" s="37">
        <v>46051</v>
      </c>
      <c r="AP358" s="54" t="str">
        <f t="shared" ca="1" si="78"/>
        <v>NO PROCEDE CITACION</v>
      </c>
      <c r="AQ358" s="36"/>
      <c r="AR358" s="43"/>
      <c r="AS358" s="37"/>
      <c r="AT358" s="36"/>
      <c r="AU358" s="37"/>
      <c r="AV358" s="36"/>
      <c r="AW358" s="36"/>
      <c r="AX358" s="37"/>
      <c r="AY358" s="140" t="str">
        <f>IF(AU358="","",WORKDAY(AU358,5,FESTIVOS_CO!A:A))</f>
        <v/>
      </c>
      <c r="AZ358" s="54" t="str">
        <f t="shared" ca="1" si="75"/>
        <v>NO PROCEDE</v>
      </c>
      <c r="BA358" s="55" t="str">
        <f>IF(AX358="","",WORKDAY(AX358,5,FESTIVOS_CO!A:A))</f>
        <v/>
      </c>
      <c r="BB358" s="39"/>
      <c r="BC358" s="40"/>
      <c r="BD358" s="40"/>
      <c r="BE358" s="56" t="str">
        <f t="shared" ca="1" si="76"/>
        <v>NO PROCEDE</v>
      </c>
      <c r="BF358" s="37"/>
      <c r="BG358" s="45"/>
      <c r="BH358" s="37"/>
      <c r="BI358" s="36"/>
      <c r="BJ358" s="37"/>
      <c r="BK358" s="36"/>
      <c r="BL358" s="36"/>
      <c r="BM358" s="53" t="str">
        <f>IF(BJ358="","",WORKDAY(BJ358,5,FESTIVOS_CO!A:A))</f>
        <v/>
      </c>
      <c r="BN358" s="57" t="str">
        <f t="shared" ca="1" si="74"/>
        <v>NO PROCEDE</v>
      </c>
      <c r="BO358" s="54" t="str">
        <f t="shared" ca="1" si="67"/>
        <v>NO PROCEDE AVISO</v>
      </c>
      <c r="BP358" s="37"/>
      <c r="BQ358" s="53" t="str">
        <f>IF(BP358="","",WORKDAY(BP358,5,FESTIVOS_CO!A:A))</f>
        <v/>
      </c>
      <c r="BR358" s="37"/>
      <c r="BS358" s="36" t="s">
        <v>99</v>
      </c>
      <c r="BT358" s="38" t="s">
        <v>228</v>
      </c>
      <c r="BU358" s="58">
        <f>VLOOKUP(BT358,Hoja2!$C:$D,2,0)</f>
        <v>10</v>
      </c>
      <c r="BV358" s="80">
        <f>IF(
AND(AO358="",BD358="",BQ358=""),
"EN PROCESO NOTIFICACION / COMUNICACION",
IF(
BT358="",
"NO APLICA",
IF(
BU358=60,
IF(AO358&lt;&gt;"",AO358,IF(BD358&lt;&gt;"",BD358,BQ358))+60,
WORKDAY(
IF(AO358&lt;&gt;"",AO358,IF(BD358&lt;&gt;"",BD358,BQ358)),
BU358,
FESTIVOS_CO!A:A
)
)
))</f>
        <v>46065</v>
      </c>
      <c r="BW358" s="44" t="s">
        <v>99</v>
      </c>
      <c r="BX358" s="53"/>
      <c r="BY358" s="45"/>
      <c r="BZ358" s="37"/>
      <c r="CA358" s="54" t="str">
        <f t="shared" si="68"/>
        <v>PENDIENTE HACER EJECUTORIA</v>
      </c>
      <c r="CB358" s="59" t="str">
        <f t="shared" si="77"/>
        <v/>
      </c>
      <c r="CC358" s="36"/>
      <c r="CD358" s="40"/>
      <c r="CE358" s="46"/>
      <c r="CF358" s="40"/>
      <c r="CG358" s="40"/>
      <c r="CH358" s="40"/>
      <c r="CI358" s="36"/>
      <c r="CJ358" s="47"/>
      <c r="CK358" s="40"/>
      <c r="CL358" s="40"/>
      <c r="CM358" s="40"/>
      <c r="CN358" s="40"/>
    </row>
    <row r="359" spans="1:92" ht="42.75" hidden="1">
      <c r="A359" s="49" t="str">
        <f t="shared" ca="1" si="69"/>
        <v>PENDIENTE ENTREGA NOTIFICACIÓN ELECTRÓNICA</v>
      </c>
      <c r="B359" s="58" t="s">
        <v>152</v>
      </c>
      <c r="C359" s="37">
        <v>46051</v>
      </c>
      <c r="D359" s="37"/>
      <c r="E359" s="49" t="str">
        <f t="shared" si="70"/>
        <v>PENDIENTE NOTIFICACIÓN</v>
      </c>
      <c r="F359" s="141" t="str">
        <f t="shared" si="71"/>
        <v>PENDIENTE NOTIFICACIÓN</v>
      </c>
      <c r="G359" s="49" t="str">
        <f t="shared" si="72"/>
        <v/>
      </c>
      <c r="H359" s="51" t="str">
        <f ca="1">IF(
L359="",
"",
IF(
NETWORKDAYS(L359,IF(M359&lt;&gt;"",M359,TODAY()),FESTIVOS_CO!A:A)&gt;2,
"VENCIDO",
IF(
NETWORKDAYS(L359,IF(M359&lt;&gt;"",M359,TODAY()),FESTIVOS_CO!A:A)=2,
"ALERTA",
"A TIEMPO"
)))</f>
        <v>A TIEMPO</v>
      </c>
      <c r="I359" s="40" t="s">
        <v>164</v>
      </c>
      <c r="J359" s="90" t="s">
        <v>1718</v>
      </c>
      <c r="K359" s="37">
        <v>45828</v>
      </c>
      <c r="L359" s="50">
        <v>46051</v>
      </c>
      <c r="M359" s="37">
        <v>46051</v>
      </c>
      <c r="N359" s="52"/>
      <c r="O359" s="52"/>
      <c r="P359" s="36"/>
      <c r="Q359" s="36" t="s">
        <v>99</v>
      </c>
      <c r="R359" s="40"/>
      <c r="S359" s="36"/>
      <c r="T359" s="40"/>
      <c r="U359" s="40"/>
      <c r="V359" s="81" t="s">
        <v>1719</v>
      </c>
      <c r="W359" s="37">
        <v>45786</v>
      </c>
      <c r="X359" s="36" t="s">
        <v>1700</v>
      </c>
      <c r="Y359" s="36">
        <v>900248356</v>
      </c>
      <c r="Z359" s="38" t="str">
        <f>IFERROR(VLOOKUP(Y359,DIRECTORIO!A:B,2,FALSE),"")</f>
        <v>EQUIRENT BLINDADOS LTDA</v>
      </c>
      <c r="AA359" s="36" t="s">
        <v>1707</v>
      </c>
      <c r="AB359" s="36" t="s">
        <v>169</v>
      </c>
      <c r="AC359" s="100" t="s">
        <v>1720</v>
      </c>
      <c r="AD359" s="102" t="s">
        <v>106</v>
      </c>
      <c r="AE359" s="36" t="s">
        <v>1721</v>
      </c>
      <c r="AF359" s="36" t="s">
        <v>108</v>
      </c>
      <c r="AG359" s="41" t="s">
        <v>109</v>
      </c>
      <c r="AH359" s="42"/>
      <c r="AI359" s="54" t="str">
        <f t="shared" ca="1" si="73"/>
        <v>PENDIENTE ENTREGA NOTIFICACIÓN ELECTRÓNICA</v>
      </c>
      <c r="AJ359" s="37" t="s">
        <v>99</v>
      </c>
      <c r="AK359" s="37">
        <v>46051</v>
      </c>
      <c r="AL359" s="37"/>
      <c r="AM359" s="53">
        <f>IF(AK359="","",WORKDAY(AK359,5,FESTIVOS_CO!A:A))</f>
        <v>46058</v>
      </c>
      <c r="AN359" s="37"/>
      <c r="AO359" s="37"/>
      <c r="AP359" s="54" t="str">
        <f t="shared" ca="1" si="78"/>
        <v>NO APLICA</v>
      </c>
      <c r="AQ359" s="36"/>
      <c r="AR359" s="43"/>
      <c r="AS359" s="37"/>
      <c r="AT359" s="36"/>
      <c r="AU359" s="37"/>
      <c r="AV359" s="36"/>
      <c r="AW359" s="36"/>
      <c r="AX359" s="37"/>
      <c r="AY359" s="140" t="str">
        <f>IF(AU359="","",WORKDAY(AU359,5,FESTIVOS_CO!A:A))</f>
        <v/>
      </c>
      <c r="AZ359" s="54" t="str">
        <f t="shared" ca="1" si="75"/>
        <v>NO APLICA</v>
      </c>
      <c r="BA359" s="55" t="str">
        <f>IF(AX359="","",WORKDAY(AX359,5,FESTIVOS_CO!A:A))</f>
        <v/>
      </c>
      <c r="BB359" s="39"/>
      <c r="BC359" s="40"/>
      <c r="BD359" s="40"/>
      <c r="BE359" s="56" t="str">
        <f t="shared" ca="1" si="76"/>
        <v>NO APLICA</v>
      </c>
      <c r="BF359" s="37"/>
      <c r="BG359" s="45"/>
      <c r="BH359" s="37"/>
      <c r="BI359" s="36"/>
      <c r="BJ359" s="37"/>
      <c r="BK359" s="36"/>
      <c r="BL359" s="36"/>
      <c r="BM359" s="53" t="str">
        <f>IF(BJ359="","",WORKDAY(BJ359,5,FESTIVOS_CO!A:A))</f>
        <v/>
      </c>
      <c r="BN359" s="57" t="str">
        <f t="shared" ca="1" si="74"/>
        <v>PENDIENTE HACER AVISO</v>
      </c>
      <c r="BO359" s="54" t="str">
        <f t="shared" ca="1" si="67"/>
        <v>EN TRÁMITE NOTIF. POR AVISO</v>
      </c>
      <c r="BP359" s="37"/>
      <c r="BQ359" s="53" t="str">
        <f>IF(BP359="","",WORKDAY(BP359,5,FESTIVOS_CO!A:A))</f>
        <v/>
      </c>
      <c r="BR359" s="37"/>
      <c r="BS359" s="36" t="s">
        <v>99</v>
      </c>
      <c r="BT359" s="38" t="s">
        <v>228</v>
      </c>
      <c r="BU359" s="58">
        <f>VLOOKUP(BT359,Hoja2!$C:$D,2,0)</f>
        <v>10</v>
      </c>
      <c r="BV359" s="80" t="str">
        <f>IF(
AND(AO359="",BD359="",BQ359=""),
"EN PROCESO NOTIFICACION / COMUNICACION",
IF(
BT359="",
"NO APLICA",
IF(
BU359=60,
IF(AO359&lt;&gt;"",AO359,IF(BD359&lt;&gt;"",BD359,BQ359))+60,
WORKDAY(
IF(AO359&lt;&gt;"",AO359,IF(BD359&lt;&gt;"",BD359,BQ359)),
BU359,
FESTIVOS_CO!A:A
)
)
))</f>
        <v>EN PROCESO NOTIFICACION / COMUNICACION</v>
      </c>
      <c r="BW359" s="44"/>
      <c r="BX359" s="53"/>
      <c r="BY359" s="45"/>
      <c r="BZ359" s="37"/>
      <c r="CA359" s="54" t="str">
        <f t="shared" si="68"/>
        <v>PENDIENTE EJECUTORIA</v>
      </c>
      <c r="CB359" s="59" t="str">
        <f t="shared" si="77"/>
        <v/>
      </c>
      <c r="CC359" s="36"/>
      <c r="CD359" s="40"/>
      <c r="CE359" s="46"/>
      <c r="CF359" s="40"/>
      <c r="CG359" s="40"/>
      <c r="CH359" s="40"/>
      <c r="CI359" s="36"/>
      <c r="CJ359" s="47"/>
      <c r="CK359" s="40"/>
      <c r="CL359" s="40"/>
      <c r="CM359" s="40"/>
      <c r="CN359" s="40"/>
    </row>
    <row r="360" spans="1:92" ht="28.5" hidden="1">
      <c r="A360" s="49" t="str">
        <f t="shared" ca="1" si="69"/>
        <v>PENDIENTE HACER EJECUTORIA</v>
      </c>
      <c r="B360" s="58" t="s">
        <v>389</v>
      </c>
      <c r="C360" s="37">
        <v>46051</v>
      </c>
      <c r="D360" s="37"/>
      <c r="E360" s="49" t="str">
        <f t="shared" si="70"/>
        <v>NOTIFICACIÓN ELECTRÓNICA</v>
      </c>
      <c r="F360" s="141">
        <f t="shared" si="71"/>
        <v>46051</v>
      </c>
      <c r="G360" s="49">
        <f t="shared" si="72"/>
        <v>0</v>
      </c>
      <c r="H360" s="51" t="str">
        <f ca="1">IF(
L360="",
"",
IF(
NETWORKDAYS(L360,IF(M360&lt;&gt;"",M360,TODAY()),FESTIVOS_CO!A:A)&gt;2,
"VENCIDO",
IF(
NETWORKDAYS(L360,IF(M360&lt;&gt;"",M360,TODAY()),FESTIVOS_CO!A:A)=2,
"ALERTA",
"A TIEMPO"
)))</f>
        <v>A TIEMPO</v>
      </c>
      <c r="I360" s="62" t="s">
        <v>1722</v>
      </c>
      <c r="J360" s="90" t="s">
        <v>1723</v>
      </c>
      <c r="K360" s="37">
        <v>45828</v>
      </c>
      <c r="L360" s="50">
        <v>46051</v>
      </c>
      <c r="M360" s="37">
        <v>46051</v>
      </c>
      <c r="N360" s="52"/>
      <c r="O360" s="52"/>
      <c r="P360" s="36"/>
      <c r="Q360" s="36" t="s">
        <v>99</v>
      </c>
      <c r="R360" s="40"/>
      <c r="S360" s="36"/>
      <c r="T360" s="40"/>
      <c r="U360" s="62" t="s">
        <v>100</v>
      </c>
      <c r="V360" s="81" t="s">
        <v>1724</v>
      </c>
      <c r="W360" s="63">
        <v>45786</v>
      </c>
      <c r="X360" s="40" t="s">
        <v>1700</v>
      </c>
      <c r="Y360" s="40">
        <v>900248356</v>
      </c>
      <c r="Z360" s="38" t="str">
        <f>IFERROR(VLOOKUP(Y360,DIRECTORIO!A:B,2,FALSE),"")</f>
        <v>EQUIRENT BLINDADOS LTDA</v>
      </c>
      <c r="AA360" s="62" t="s">
        <v>1725</v>
      </c>
      <c r="AB360" s="40" t="s">
        <v>169</v>
      </c>
      <c r="AC360" s="69" t="s">
        <v>1726</v>
      </c>
      <c r="AD360" s="40" t="s">
        <v>106</v>
      </c>
      <c r="AE360" s="40" t="s">
        <v>1727</v>
      </c>
      <c r="AF360" s="40" t="s">
        <v>108</v>
      </c>
      <c r="AG360" s="41" t="s">
        <v>109</v>
      </c>
      <c r="AH360" s="42"/>
      <c r="AI360" s="54" t="str">
        <f t="shared" ca="1" si="73"/>
        <v>NOTIFICACIÓN ELECTRÓNICA EFECTIVA</v>
      </c>
      <c r="AJ360" s="37" t="s">
        <v>99</v>
      </c>
      <c r="AK360" s="37">
        <v>46051</v>
      </c>
      <c r="AL360" s="37" t="s">
        <v>99</v>
      </c>
      <c r="AM360" s="53">
        <f>IF(AK360="","",WORKDAY(AK360,5,FESTIVOS_CO!A:A))</f>
        <v>46058</v>
      </c>
      <c r="AN360" s="37" t="s">
        <v>99</v>
      </c>
      <c r="AO360" s="37">
        <v>46051</v>
      </c>
      <c r="AP360" s="54" t="str">
        <f t="shared" ca="1" si="78"/>
        <v>NO PROCEDE CITACION</v>
      </c>
      <c r="AQ360" s="36"/>
      <c r="AR360" s="43"/>
      <c r="AS360" s="37"/>
      <c r="AT360" s="36"/>
      <c r="AU360" s="37"/>
      <c r="AV360" s="36"/>
      <c r="AW360" s="36"/>
      <c r="AX360" s="37"/>
      <c r="AY360" s="140" t="str">
        <f>IF(AU360="","",WORKDAY(AU360,5,FESTIVOS_CO!A:A))</f>
        <v/>
      </c>
      <c r="AZ360" s="54" t="str">
        <f t="shared" ca="1" si="75"/>
        <v>NO PROCEDE</v>
      </c>
      <c r="BA360" s="55" t="str">
        <f>IF(AX360="","",WORKDAY(AX360,5,FESTIVOS_CO!A:A))</f>
        <v/>
      </c>
      <c r="BB360" s="39"/>
      <c r="BC360" s="40"/>
      <c r="BD360" s="40"/>
      <c r="BE360" s="56" t="str">
        <f t="shared" ca="1" si="76"/>
        <v>NO PROCEDE</v>
      </c>
      <c r="BF360" s="37"/>
      <c r="BG360" s="45"/>
      <c r="BH360" s="37"/>
      <c r="BI360" s="36"/>
      <c r="BJ360" s="37"/>
      <c r="BK360" s="36"/>
      <c r="BL360" s="36"/>
      <c r="BM360" s="53" t="str">
        <f>IF(BJ360="","",WORKDAY(BJ360,5,FESTIVOS_CO!A:A))</f>
        <v/>
      </c>
      <c r="BN360" s="57" t="str">
        <f t="shared" ca="1" si="74"/>
        <v>NO PROCEDE</v>
      </c>
      <c r="BO360" s="54" t="str">
        <f t="shared" ca="1" si="67"/>
        <v>NO PROCEDE AVISO</v>
      </c>
      <c r="BP360" s="37"/>
      <c r="BQ360" s="53" t="str">
        <f>IF(BP360="","",WORKDAY(BP360,5,FESTIVOS_CO!A:A))</f>
        <v/>
      </c>
      <c r="BR360" s="37"/>
      <c r="BS360" s="36" t="s">
        <v>99</v>
      </c>
      <c r="BT360" s="38" t="s">
        <v>228</v>
      </c>
      <c r="BU360" s="58">
        <f>VLOOKUP(BT360,Hoja2!$C:$D,2,0)</f>
        <v>10</v>
      </c>
      <c r="BV360" s="80">
        <f>IF(
AND(AO360="",BD360="",BQ360=""),
"EN PROCESO NOTIFICACION / COMUNICACION",
IF(
BT360="",
"NO APLICA",
IF(
BU360=60,
IF(AO360&lt;&gt;"",AO360,IF(BD360&lt;&gt;"",BD360,BQ360))+60,
WORKDAY(
IF(AO360&lt;&gt;"",AO360,IF(BD360&lt;&gt;"",BD360,BQ360)),
BU360,
FESTIVOS_CO!A:A
)
)
))</f>
        <v>46065</v>
      </c>
      <c r="BW360" s="36" t="s">
        <v>99</v>
      </c>
      <c r="BX360" s="53"/>
      <c r="BY360" s="45"/>
      <c r="BZ360" s="37"/>
      <c r="CA360" s="54" t="str">
        <f t="shared" si="68"/>
        <v>PENDIENTE HACER EJECUTORIA</v>
      </c>
      <c r="CB360" s="59" t="str">
        <f t="shared" si="77"/>
        <v/>
      </c>
      <c r="CC360" s="36"/>
      <c r="CD360" s="40"/>
      <c r="CE360" s="46"/>
      <c r="CF360" s="40"/>
      <c r="CG360" s="40"/>
      <c r="CH360" s="40"/>
      <c r="CI360" s="36"/>
      <c r="CJ360" s="47"/>
      <c r="CK360" s="40"/>
      <c r="CL360" s="40"/>
      <c r="CM360" s="40"/>
      <c r="CN360" s="40"/>
    </row>
    <row r="361" spans="1:92" ht="28.5" hidden="1">
      <c r="A361" s="49" t="str">
        <f t="shared" ca="1" si="69"/>
        <v>PENDIENTE EJECUTORIA</v>
      </c>
      <c r="B361" s="58" t="s">
        <v>327</v>
      </c>
      <c r="C361" s="37">
        <v>46051</v>
      </c>
      <c r="D361" s="37"/>
      <c r="E361" s="49" t="str">
        <f t="shared" si="70"/>
        <v>NOTIFICACIÓN ELECTRÓNICA</v>
      </c>
      <c r="F361" s="141">
        <f t="shared" si="71"/>
        <v>46051</v>
      </c>
      <c r="G361" s="49">
        <f t="shared" si="72"/>
        <v>0</v>
      </c>
      <c r="H361" s="51" t="str">
        <f ca="1">IF(
L361="",
"",
IF(
NETWORKDAYS(L361,IF(M361&lt;&gt;"",M361,TODAY()),FESTIVOS_CO!A:A)&gt;2,
"VENCIDO",
IF(
NETWORKDAYS(L361,IF(M361&lt;&gt;"",M361,TODAY()),FESTIVOS_CO!A:A)=2,
"ALERTA",
"A TIEMPO"
)))</f>
        <v>A TIEMPO</v>
      </c>
      <c r="I361" s="40" t="s">
        <v>164</v>
      </c>
      <c r="J361" s="90" t="s">
        <v>1728</v>
      </c>
      <c r="K361" s="37">
        <v>45828</v>
      </c>
      <c r="L361" s="50">
        <v>46051</v>
      </c>
      <c r="M361" s="37">
        <v>46051</v>
      </c>
      <c r="N361" s="52"/>
      <c r="O361" s="52"/>
      <c r="P361" s="36"/>
      <c r="Q361" s="36" t="s">
        <v>99</v>
      </c>
      <c r="R361" s="40"/>
      <c r="S361" s="36"/>
      <c r="T361" s="40"/>
      <c r="U361" s="40"/>
      <c r="V361" s="81" t="s">
        <v>1729</v>
      </c>
      <c r="W361" s="63">
        <v>45786</v>
      </c>
      <c r="X361" s="96" t="s">
        <v>1700</v>
      </c>
      <c r="Y361" s="40">
        <v>900248356</v>
      </c>
      <c r="Z361" s="38" t="str">
        <f>IFERROR(VLOOKUP(Y361,DIRECTORIO!A:B,2,FALSE),"")</f>
        <v>EQUIRENT BLINDADOS LTDA</v>
      </c>
      <c r="AA361" s="40" t="s">
        <v>1707</v>
      </c>
      <c r="AB361" s="40" t="s">
        <v>169</v>
      </c>
      <c r="AC361" s="69" t="s">
        <v>1730</v>
      </c>
      <c r="AD361" s="40" t="s">
        <v>106</v>
      </c>
      <c r="AE361" s="40" t="s">
        <v>1731</v>
      </c>
      <c r="AF361" s="40" t="s">
        <v>108</v>
      </c>
      <c r="AG361" s="41" t="s">
        <v>109</v>
      </c>
      <c r="AH361" s="42"/>
      <c r="AI361" s="54" t="str">
        <f t="shared" ca="1" si="73"/>
        <v>NOTIFICACIÓN ELECTRÓNICA EFECTIVA</v>
      </c>
      <c r="AJ361" s="37" t="s">
        <v>99</v>
      </c>
      <c r="AK361" s="37">
        <v>46051</v>
      </c>
      <c r="AL361" s="37" t="s">
        <v>99</v>
      </c>
      <c r="AM361" s="53">
        <f>IF(AK361="","",WORKDAY(AK361,5,FESTIVOS_CO!A:A))</f>
        <v>46058</v>
      </c>
      <c r="AN361" s="37" t="s">
        <v>99</v>
      </c>
      <c r="AO361" s="37">
        <v>46051</v>
      </c>
      <c r="AP361" s="54" t="str">
        <f t="shared" ca="1" si="78"/>
        <v>NO PROCEDE CITACION</v>
      </c>
      <c r="AQ361" s="36"/>
      <c r="AR361" s="43"/>
      <c r="AS361" s="37"/>
      <c r="AT361" s="36"/>
      <c r="AU361" s="37"/>
      <c r="AV361" s="36"/>
      <c r="AW361" s="36"/>
      <c r="AX361" s="37"/>
      <c r="AY361" s="140" t="str">
        <f>IF(AU361="","",WORKDAY(AU361,5,FESTIVOS_CO!A:A))</f>
        <v/>
      </c>
      <c r="AZ361" s="54" t="str">
        <f t="shared" ca="1" si="75"/>
        <v>NO PROCEDE</v>
      </c>
      <c r="BA361" s="55" t="str">
        <f>IF(AX361="","",WORKDAY(AX361,5,FESTIVOS_CO!A:A))</f>
        <v/>
      </c>
      <c r="BB361" s="39"/>
      <c r="BC361" s="40"/>
      <c r="BD361" s="40"/>
      <c r="BE361" s="56" t="str">
        <f t="shared" ca="1" si="76"/>
        <v>NO PROCEDE</v>
      </c>
      <c r="BF361" s="37"/>
      <c r="BG361" s="45"/>
      <c r="BH361" s="37"/>
      <c r="BI361" s="36"/>
      <c r="BJ361" s="37"/>
      <c r="BK361" s="36"/>
      <c r="BL361" s="36"/>
      <c r="BM361" s="53" t="str">
        <f>IF(BJ361="","",WORKDAY(BJ361,5,FESTIVOS_CO!A:A))</f>
        <v/>
      </c>
      <c r="BN361" s="57" t="str">
        <f t="shared" ca="1" si="74"/>
        <v>NO PROCEDE</v>
      </c>
      <c r="BO361" s="54" t="str">
        <f t="shared" ca="1" si="67"/>
        <v>NO PROCEDE AVISO</v>
      </c>
      <c r="BP361" s="37"/>
      <c r="BQ361" s="53" t="str">
        <f>IF(BP361="","",WORKDAY(BP361,5,FESTIVOS_CO!A:A))</f>
        <v/>
      </c>
      <c r="BR361" s="37"/>
      <c r="BS361" s="36"/>
      <c r="BT361" s="38"/>
      <c r="BU361" s="58" t="e">
        <f>VLOOKUP(BT361,Hoja2!$C:$D,2,0)</f>
        <v>#N/A</v>
      </c>
      <c r="BV361" s="80" t="str">
        <f>IF(
AND(AO361="",BD361="",BQ361=""),
"EN PROCESO NOTIFICACION / COMUNICACION",
IF(
BT361="",
"NO APLICA",
IF(
BU361=60,
IF(AO361&lt;&gt;"",AO361,IF(BD361&lt;&gt;"",BD361,BQ361))+60,
WORKDAY(
IF(AO361&lt;&gt;"",AO361,IF(BD361&lt;&gt;"",BD361,BQ361)),
BU361,
FESTIVOS_CO!A:A
)
)
))</f>
        <v>NO APLICA</v>
      </c>
      <c r="BW361" s="44"/>
      <c r="BX361" s="53"/>
      <c r="BY361" s="45"/>
      <c r="BZ361" s="37"/>
      <c r="CA361" s="54" t="str">
        <f t="shared" si="68"/>
        <v>PENDIENTE EJECUTORIA</v>
      </c>
      <c r="CB361" s="59" t="str">
        <f t="shared" si="77"/>
        <v/>
      </c>
      <c r="CC361" s="36"/>
      <c r="CD361" s="40"/>
      <c r="CE361" s="46"/>
      <c r="CF361" s="40"/>
      <c r="CG361" s="40"/>
      <c r="CH361" s="40"/>
      <c r="CI361" s="36"/>
      <c r="CJ361" s="47"/>
      <c r="CK361" s="40"/>
      <c r="CL361" s="40"/>
      <c r="CM361" s="40"/>
      <c r="CN361" s="40"/>
    </row>
    <row r="362" spans="1:92" ht="28.5" hidden="1">
      <c r="A362" s="49" t="str">
        <f t="shared" ca="1" si="69"/>
        <v>PENDIENTE EJECUTORIA</v>
      </c>
      <c r="B362" s="58" t="s">
        <v>196</v>
      </c>
      <c r="C362" s="37"/>
      <c r="D362" s="37"/>
      <c r="E362" s="49" t="str">
        <f t="shared" si="70"/>
        <v>NOTIFICACIÓN ELECTRÓNICA</v>
      </c>
      <c r="F362" s="141">
        <f t="shared" si="71"/>
        <v>46051</v>
      </c>
      <c r="G362" s="49" t="str">
        <f t="shared" si="72"/>
        <v/>
      </c>
      <c r="H362" s="51" t="str">
        <f ca="1">IF(
L362="",
"",
IF(
NETWORKDAYS(L362,IF(M362&lt;&gt;"",M362,TODAY()),FESTIVOS_CO!A:A)&gt;2,
"VENCIDO",
IF(
NETWORKDAYS(L362,IF(M362&lt;&gt;"",M362,TODAY()),FESTIVOS_CO!A:A)=2,
"ALERTA",
"A TIEMPO"
)))</f>
        <v>A TIEMPO</v>
      </c>
      <c r="I362" s="40" t="s">
        <v>164</v>
      </c>
      <c r="J362" s="90" t="s">
        <v>1732</v>
      </c>
      <c r="K362" s="37">
        <v>45828</v>
      </c>
      <c r="L362" s="50">
        <v>46051</v>
      </c>
      <c r="M362" s="37">
        <v>46051</v>
      </c>
      <c r="N362" s="52"/>
      <c r="O362" s="52"/>
      <c r="P362" s="36"/>
      <c r="Q362" s="36" t="s">
        <v>99</v>
      </c>
      <c r="R362" s="40"/>
      <c r="S362" s="36"/>
      <c r="T362" s="40"/>
      <c r="U362" s="62" t="s">
        <v>100</v>
      </c>
      <c r="V362" s="81" t="s">
        <v>1733</v>
      </c>
      <c r="W362" s="63">
        <v>45786</v>
      </c>
      <c r="X362" s="40" t="s">
        <v>1700</v>
      </c>
      <c r="Y362" s="40">
        <v>900248356</v>
      </c>
      <c r="Z362" s="38" t="str">
        <f>IFERROR(VLOOKUP(Y362,DIRECTORIO!A:B,2,FALSE),"")</f>
        <v>EQUIRENT BLINDADOS LTDA</v>
      </c>
      <c r="AA362" s="40" t="s">
        <v>1701</v>
      </c>
      <c r="AB362" s="40" t="s">
        <v>333</v>
      </c>
      <c r="AC362" s="114" t="s">
        <v>1702</v>
      </c>
      <c r="AD362" s="40" t="s">
        <v>106</v>
      </c>
      <c r="AE362" s="40" t="s">
        <v>1734</v>
      </c>
      <c r="AF362" s="40" t="s">
        <v>108</v>
      </c>
      <c r="AG362" s="41" t="s">
        <v>109</v>
      </c>
      <c r="AH362" s="42"/>
      <c r="AI362" s="54" t="str">
        <f t="shared" ca="1" si="73"/>
        <v>NOTIFICACIÓN ELECTRÓNICA EFECTIVA</v>
      </c>
      <c r="AJ362" s="37" t="s">
        <v>99</v>
      </c>
      <c r="AK362" s="37">
        <v>46051</v>
      </c>
      <c r="AL362" s="37" t="s">
        <v>99</v>
      </c>
      <c r="AM362" s="53">
        <f>IF(AK362="","",WORKDAY(AK362,5,FESTIVOS_CO!A:A))</f>
        <v>46058</v>
      </c>
      <c r="AN362" s="37" t="s">
        <v>99</v>
      </c>
      <c r="AO362" s="37">
        <v>46051</v>
      </c>
      <c r="AP362" s="54" t="str">
        <f t="shared" ca="1" si="78"/>
        <v>NO PROCEDE CITACION</v>
      </c>
      <c r="AQ362" s="36"/>
      <c r="AR362" s="43"/>
      <c r="AS362" s="37"/>
      <c r="AT362" s="36"/>
      <c r="AU362" s="37"/>
      <c r="AV362" s="36"/>
      <c r="AW362" s="36"/>
      <c r="AX362" s="37"/>
      <c r="AY362" s="140" t="str">
        <f>IF(AU362="","",WORKDAY(AU362,5,FESTIVOS_CO!A:A))</f>
        <v/>
      </c>
      <c r="AZ362" s="54" t="str">
        <f t="shared" ca="1" si="75"/>
        <v>NO PROCEDE</v>
      </c>
      <c r="BA362" s="55" t="str">
        <f>IF(AX362="","",WORKDAY(AX362,5,FESTIVOS_CO!A:A))</f>
        <v/>
      </c>
      <c r="BB362" s="39"/>
      <c r="BC362" s="40"/>
      <c r="BD362" s="40"/>
      <c r="BE362" s="56" t="str">
        <f t="shared" ca="1" si="76"/>
        <v>NO PROCEDE</v>
      </c>
      <c r="BF362" s="37"/>
      <c r="BG362" s="45"/>
      <c r="BH362" s="37"/>
      <c r="BI362" s="36"/>
      <c r="BJ362" s="37"/>
      <c r="BK362" s="36"/>
      <c r="BL362" s="36"/>
      <c r="BM362" s="53" t="str">
        <f>IF(BJ362="","",WORKDAY(BJ362,5,FESTIVOS_CO!A:A))</f>
        <v/>
      </c>
      <c r="BN362" s="57" t="str">
        <f t="shared" ca="1" si="74"/>
        <v>NO PROCEDE</v>
      </c>
      <c r="BO362" s="54" t="str">
        <f t="shared" ca="1" si="67"/>
        <v>NO PROCEDE AVISO</v>
      </c>
      <c r="BP362" s="37"/>
      <c r="BQ362" s="53" t="str">
        <f>IF(BP362="","",WORKDAY(BP362,5,FESTIVOS_CO!A:A))</f>
        <v/>
      </c>
      <c r="BR362" s="37"/>
      <c r="BS362" s="36"/>
      <c r="BT362" s="38"/>
      <c r="BU362" s="58" t="e">
        <f>VLOOKUP(BT362,Hoja2!$C:$D,2,0)</f>
        <v>#N/A</v>
      </c>
      <c r="BV362" s="80" t="str">
        <f>IF(
AND(AO362="",BD362="",BQ362=""),
"EN PROCESO NOTIFICACION / COMUNICACION",
IF(
BT362="",
"NO APLICA",
IF(
BU362=60,
IF(AO362&lt;&gt;"",AO362,IF(BD362&lt;&gt;"",BD362,BQ362))+60,
WORKDAY(
IF(AO362&lt;&gt;"",AO362,IF(BD362&lt;&gt;"",BD362,BQ362)),
BU362,
FESTIVOS_CO!A:A
)
)
))</f>
        <v>NO APLICA</v>
      </c>
      <c r="BW362" s="44"/>
      <c r="BX362" s="53"/>
      <c r="BY362" s="45"/>
      <c r="BZ362" s="37"/>
      <c r="CA362" s="54" t="str">
        <f t="shared" si="68"/>
        <v>PENDIENTE EJECUTORIA</v>
      </c>
      <c r="CB362" s="59" t="str">
        <f t="shared" si="77"/>
        <v/>
      </c>
      <c r="CC362" s="36"/>
      <c r="CD362" s="40"/>
      <c r="CE362" s="46"/>
      <c r="CF362" s="40"/>
      <c r="CG362" s="40"/>
      <c r="CH362" s="40"/>
      <c r="CI362" s="36"/>
      <c r="CJ362" s="47"/>
      <c r="CK362" s="40"/>
      <c r="CL362" s="40"/>
      <c r="CM362" s="40"/>
      <c r="CN362" s="40"/>
    </row>
    <row r="363" spans="1:92" ht="28.5" hidden="1">
      <c r="A363" s="49" t="str">
        <f t="shared" ca="1" si="69"/>
        <v>PENDIENTE EJECUTORIA</v>
      </c>
      <c r="B363" s="58" t="s">
        <v>93</v>
      </c>
      <c r="C363" s="37">
        <v>46051</v>
      </c>
      <c r="D363" s="37"/>
      <c r="E363" s="49" t="str">
        <f t="shared" si="70"/>
        <v>NOTIFICACIÓN ELECTRÓNICA</v>
      </c>
      <c r="F363" s="141">
        <f t="shared" si="71"/>
        <v>46051</v>
      </c>
      <c r="G363" s="49">
        <f t="shared" si="72"/>
        <v>0</v>
      </c>
      <c r="H363" s="51" t="str">
        <f ca="1">IF(
L363="",
"",
IF(
NETWORKDAYS(L363,IF(M363&lt;&gt;"",M363,TODAY()),FESTIVOS_CO!A:A)&gt;2,
"VENCIDO",
IF(
NETWORKDAYS(L363,IF(M363&lt;&gt;"",M363,TODAY()),FESTIVOS_CO!A:A)=2,
"ALERTA",
"A TIEMPO"
)))</f>
        <v>A TIEMPO</v>
      </c>
      <c r="I363" s="62" t="s">
        <v>1735</v>
      </c>
      <c r="J363" s="90" t="s">
        <v>1736</v>
      </c>
      <c r="K363" s="37">
        <v>45828</v>
      </c>
      <c r="L363" s="50">
        <v>46051</v>
      </c>
      <c r="M363" s="37">
        <v>46051</v>
      </c>
      <c r="N363" s="52"/>
      <c r="O363" s="52"/>
      <c r="P363" s="36"/>
      <c r="Q363" s="36" t="s">
        <v>99</v>
      </c>
      <c r="R363" s="40"/>
      <c r="S363" s="36"/>
      <c r="T363" s="40"/>
      <c r="U363" s="62" t="s">
        <v>100</v>
      </c>
      <c r="V363" s="81" t="s">
        <v>1737</v>
      </c>
      <c r="W363" s="63">
        <v>45786</v>
      </c>
      <c r="X363" s="40" t="s">
        <v>1700</v>
      </c>
      <c r="Y363" s="40">
        <v>900248356</v>
      </c>
      <c r="Z363" s="38" t="str">
        <f>IFERROR(VLOOKUP(Y363,DIRECTORIO!A:B,2,FALSE),"")</f>
        <v>EQUIRENT BLINDADOS LTDA</v>
      </c>
      <c r="AA363" s="40" t="s">
        <v>1707</v>
      </c>
      <c r="AB363" s="40" t="s">
        <v>169</v>
      </c>
      <c r="AC363" s="69" t="s">
        <v>1720</v>
      </c>
      <c r="AD363" s="40" t="s">
        <v>106</v>
      </c>
      <c r="AE363" s="40" t="s">
        <v>1738</v>
      </c>
      <c r="AF363" s="40" t="s">
        <v>108</v>
      </c>
      <c r="AG363" s="41" t="s">
        <v>109</v>
      </c>
      <c r="AH363" s="42"/>
      <c r="AI363" s="54" t="str">
        <f t="shared" ca="1" si="73"/>
        <v>NOTIFICACIÓN ELECTRÓNICA EFECTIVA</v>
      </c>
      <c r="AJ363" s="37" t="s">
        <v>99</v>
      </c>
      <c r="AK363" s="37">
        <v>46051</v>
      </c>
      <c r="AL363" s="37" t="s">
        <v>99</v>
      </c>
      <c r="AM363" s="53">
        <f>IF(AK363="","",WORKDAY(AK363,5,FESTIVOS_CO!A:A))</f>
        <v>46058</v>
      </c>
      <c r="AN363" s="37" t="s">
        <v>99</v>
      </c>
      <c r="AO363" s="37">
        <v>46051</v>
      </c>
      <c r="AP363" s="54" t="str">
        <f t="shared" ca="1" si="78"/>
        <v>NO PROCEDE CITACION</v>
      </c>
      <c r="AQ363" s="36"/>
      <c r="AR363" s="43"/>
      <c r="AS363" s="37"/>
      <c r="AT363" s="36"/>
      <c r="AU363" s="37"/>
      <c r="AV363" s="36"/>
      <c r="AW363" s="36"/>
      <c r="AX363" s="37"/>
      <c r="AY363" s="140" t="str">
        <f>IF(AU363="","",WORKDAY(AU363,5,FESTIVOS_CO!A:A))</f>
        <v/>
      </c>
      <c r="AZ363" s="54" t="str">
        <f t="shared" ca="1" si="75"/>
        <v>NO PROCEDE</v>
      </c>
      <c r="BA363" s="55" t="str">
        <f>IF(AX363="","",WORKDAY(AX363,5,FESTIVOS_CO!A:A))</f>
        <v/>
      </c>
      <c r="BB363" s="39"/>
      <c r="BC363" s="40"/>
      <c r="BD363" s="40"/>
      <c r="BE363" s="56" t="str">
        <f t="shared" ca="1" si="76"/>
        <v>NO PROCEDE</v>
      </c>
      <c r="BF363" s="37"/>
      <c r="BG363" s="45"/>
      <c r="BH363" s="37"/>
      <c r="BI363" s="36"/>
      <c r="BJ363" s="37"/>
      <c r="BK363" s="36"/>
      <c r="BL363" s="36"/>
      <c r="BM363" s="53" t="str">
        <f>IF(BJ363="","",WORKDAY(BJ363,5,FESTIVOS_CO!A:A))</f>
        <v/>
      </c>
      <c r="BN363" s="57" t="str">
        <f t="shared" ca="1" si="74"/>
        <v>NO PROCEDE</v>
      </c>
      <c r="BO363" s="54" t="str">
        <f t="shared" ca="1" si="67"/>
        <v>NO PROCEDE AVISO</v>
      </c>
      <c r="BP363" s="37"/>
      <c r="BQ363" s="53" t="str">
        <f>IF(BP363="","",WORKDAY(BP363,5,FESTIVOS_CO!A:A))</f>
        <v/>
      </c>
      <c r="BR363" s="37"/>
      <c r="BS363" s="36" t="s">
        <v>99</v>
      </c>
      <c r="BT363" s="38" t="s">
        <v>228</v>
      </c>
      <c r="BU363" s="58">
        <f>VLOOKUP(BT363,Hoja2!$C:$D,2,0)</f>
        <v>10</v>
      </c>
      <c r="BV363" s="80">
        <f>IF(
AND(AO363="",BD363="",BQ363=""),
"EN PROCESO NOTIFICACION / COMUNICACION",
IF(
BT363="",
"NO APLICA",
IF(
BU363=60,
IF(AO363&lt;&gt;"",AO363,IF(BD363&lt;&gt;"",BD363,BQ363))+60,
WORKDAY(
IF(AO363&lt;&gt;"",AO363,IF(BD363&lt;&gt;"",BD363,BQ363)),
BU363,
FESTIVOS_CO!A:A
)
)
))</f>
        <v>46065</v>
      </c>
      <c r="BW363" s="44"/>
      <c r="BX363" s="53"/>
      <c r="BY363" s="45"/>
      <c r="BZ363" s="37"/>
      <c r="CA363" s="54" t="str">
        <f t="shared" si="68"/>
        <v>PENDIENTE EJECUTORIA</v>
      </c>
      <c r="CB363" s="59" t="str">
        <f t="shared" si="77"/>
        <v/>
      </c>
      <c r="CC363" s="36"/>
      <c r="CD363" s="40"/>
      <c r="CE363" s="46"/>
      <c r="CF363" s="40"/>
      <c r="CG363" s="40"/>
      <c r="CH363" s="40"/>
      <c r="CI363" s="36"/>
      <c r="CJ363" s="47"/>
      <c r="CK363" s="40"/>
      <c r="CL363" s="40"/>
      <c r="CM363" s="40"/>
      <c r="CN363" s="40"/>
    </row>
    <row r="364" spans="1:92" ht="57" hidden="1">
      <c r="A364" s="49" t="str">
        <f t="shared" ca="1" si="69"/>
        <v>PENDIENTE ENTREGA NOTIFICACIÓN ELECTRÓNICA</v>
      </c>
      <c r="B364" s="58" t="s">
        <v>517</v>
      </c>
      <c r="C364" s="37"/>
      <c r="D364" s="37"/>
      <c r="E364" s="49" t="str">
        <f t="shared" si="70"/>
        <v>PENDIENTE NOTIFICACIÓN</v>
      </c>
      <c r="F364" s="141" t="str">
        <f t="shared" si="71"/>
        <v>PENDIENTE NOTIFICACIÓN</v>
      </c>
      <c r="G364" s="49" t="str">
        <f t="shared" si="72"/>
        <v/>
      </c>
      <c r="H364" s="51" t="str">
        <f ca="1">IF(
L364="",
"",
IF(
NETWORKDAYS(L364,IF(M364&lt;&gt;"",M364,TODAY()),FESTIVOS_CO!A:A)&gt;2,
"VENCIDO",
IF(
NETWORKDAYS(L364,IF(M364&lt;&gt;"",M364,TODAY()),FESTIVOS_CO!A:A)=2,
"ALERTA",
"A TIEMPO"
)))</f>
        <v>A TIEMPO</v>
      </c>
      <c r="I364" s="40" t="s">
        <v>164</v>
      </c>
      <c r="J364" s="90" t="s">
        <v>1739</v>
      </c>
      <c r="K364" s="37">
        <v>46051</v>
      </c>
      <c r="L364" s="50">
        <v>46051</v>
      </c>
      <c r="M364" s="37">
        <v>46051</v>
      </c>
      <c r="N364" s="52"/>
      <c r="O364" s="52"/>
      <c r="P364" s="36"/>
      <c r="Q364" s="36" t="s">
        <v>99</v>
      </c>
      <c r="R364" s="40"/>
      <c r="S364" s="36"/>
      <c r="T364" s="40"/>
      <c r="U364" s="62" t="s">
        <v>120</v>
      </c>
      <c r="V364" s="81" t="s">
        <v>1740</v>
      </c>
      <c r="W364" s="63">
        <v>45951</v>
      </c>
      <c r="X364" s="40"/>
      <c r="Y364" s="40">
        <v>80239703</v>
      </c>
      <c r="Z364" s="38" t="str">
        <f>IFERROR(VLOOKUP(Y364,DIRECTORIO!A:B,2,FALSE),"")</f>
        <v>JOSE WEYLES MENDEZ VELASQUEZ</v>
      </c>
      <c r="AA364" s="40" t="s">
        <v>514</v>
      </c>
      <c r="AB364" s="40" t="s">
        <v>113</v>
      </c>
      <c r="AC364" s="69" t="s">
        <v>1741</v>
      </c>
      <c r="AD364" s="62" t="s">
        <v>126</v>
      </c>
      <c r="AE364" s="40" t="s">
        <v>113</v>
      </c>
      <c r="AF364" s="40" t="s">
        <v>419</v>
      </c>
      <c r="AG364" s="41" t="s">
        <v>109</v>
      </c>
      <c r="AH364" s="42"/>
      <c r="AI364" s="54" t="str">
        <f t="shared" ca="1" si="73"/>
        <v>PENDIENTE ENTREGA NOTIFICACIÓN ELECTRÓNICA</v>
      </c>
      <c r="AJ364" s="37" t="s">
        <v>99</v>
      </c>
      <c r="AK364" s="37">
        <v>46051</v>
      </c>
      <c r="AL364" s="37"/>
      <c r="AM364" s="53">
        <f>IF(AK364="","",WORKDAY(AK364,5,FESTIVOS_CO!A:A))</f>
        <v>46058</v>
      </c>
      <c r="AN364" s="37"/>
      <c r="AO364" s="37"/>
      <c r="AP364" s="54" t="str">
        <f t="shared" ca="1" si="78"/>
        <v>NO APLICA</v>
      </c>
      <c r="AQ364" s="36"/>
      <c r="AR364" s="43"/>
      <c r="AS364" s="37"/>
      <c r="AT364" s="36"/>
      <c r="AU364" s="37"/>
      <c r="AV364" s="36"/>
      <c r="AW364" s="36"/>
      <c r="AX364" s="37"/>
      <c r="AY364" s="140" t="str">
        <f>IF(AU364="","",WORKDAY(AU364,5,FESTIVOS_CO!A:A))</f>
        <v/>
      </c>
      <c r="AZ364" s="54" t="str">
        <f t="shared" ca="1" si="75"/>
        <v>NO APLICA</v>
      </c>
      <c r="BA364" s="55" t="str">
        <f>IF(AX364="","",WORKDAY(AX364,5,FESTIVOS_CO!A:A))</f>
        <v/>
      </c>
      <c r="BB364" s="39"/>
      <c r="BC364" s="40"/>
      <c r="BD364" s="40"/>
      <c r="BE364" s="56" t="str">
        <f t="shared" ca="1" si="76"/>
        <v>NO APLICA</v>
      </c>
      <c r="BF364" s="37"/>
      <c r="BG364" s="45"/>
      <c r="BH364" s="37"/>
      <c r="BI364" s="36"/>
      <c r="BJ364" s="37"/>
      <c r="BK364" s="36"/>
      <c r="BL364" s="36"/>
      <c r="BM364" s="53" t="str">
        <f>IF(BJ364="","",WORKDAY(BJ364,5,FESTIVOS_CO!A:A))</f>
        <v/>
      </c>
      <c r="BN364" s="57" t="str">
        <f t="shared" ca="1" si="74"/>
        <v>PENDIENTE HACER AVISO</v>
      </c>
      <c r="BO364" s="54" t="str">
        <f t="shared" ca="1" si="67"/>
        <v>EN TRÁMITE NOTIF. POR AVISO</v>
      </c>
      <c r="BP364" s="37"/>
      <c r="BQ364" s="53" t="str">
        <f>IF(BP364="","",WORKDAY(BP364,5,FESTIVOS_CO!A:A))</f>
        <v/>
      </c>
      <c r="BR364" s="37"/>
      <c r="BS364" s="36" t="s">
        <v>99</v>
      </c>
      <c r="BT364" s="38" t="s">
        <v>228</v>
      </c>
      <c r="BU364" s="58">
        <f>VLOOKUP(BT364,Hoja2!$C:$D,2,0)</f>
        <v>10</v>
      </c>
      <c r="BV364" s="80" t="str">
        <f>IF(
AND(AO364="",BD364="",BQ364=""),
"EN PROCESO NOTIFICACION / COMUNICACION",
IF(
BT364="",
"NO APLICA",
IF(
BU364=60,
IF(AO364&lt;&gt;"",AO364,IF(BD364&lt;&gt;"",BD364,BQ364))+60,
WORKDAY(
IF(AO364&lt;&gt;"",AO364,IF(BD364&lt;&gt;"",BD364,BQ364)),
BU364,
FESTIVOS_CO!A:A
)
)
))</f>
        <v>EN PROCESO NOTIFICACION / COMUNICACION</v>
      </c>
      <c r="BW364" s="44"/>
      <c r="BX364" s="53"/>
      <c r="BY364" s="45"/>
      <c r="BZ364" s="37"/>
      <c r="CA364" s="54" t="str">
        <f t="shared" si="68"/>
        <v>PENDIENTE EJECUTORIA</v>
      </c>
      <c r="CB364" s="59" t="str">
        <f t="shared" si="77"/>
        <v/>
      </c>
      <c r="CC364" s="36"/>
      <c r="CD364" s="40"/>
      <c r="CE364" s="46"/>
      <c r="CF364" s="40"/>
      <c r="CG364" s="40"/>
      <c r="CH364" s="40"/>
      <c r="CI364" s="36"/>
      <c r="CJ364" s="47"/>
      <c r="CK364" s="40"/>
      <c r="CL364" s="40"/>
      <c r="CM364" s="40"/>
      <c r="CN364" s="40"/>
    </row>
    <row r="365" spans="1:92" ht="42.75" hidden="1">
      <c r="A365" s="49" t="str">
        <f t="shared" ca="1" si="69"/>
        <v>PENDIENTE ENTREGA NOTIFICACIÓN ELECTRÓNICA</v>
      </c>
      <c r="B365" s="58" t="s">
        <v>1742</v>
      </c>
      <c r="C365" s="37">
        <v>46052</v>
      </c>
      <c r="D365" s="37">
        <v>46052</v>
      </c>
      <c r="E365" s="49" t="str">
        <f t="shared" si="70"/>
        <v>PENDIENTE NOTIFICACIÓN</v>
      </c>
      <c r="F365" s="141" t="str">
        <f t="shared" si="71"/>
        <v>PENDIENTE NOTIFICACIÓN</v>
      </c>
      <c r="G365" s="49" t="str">
        <f t="shared" si="72"/>
        <v/>
      </c>
      <c r="H365" s="51" t="str">
        <f ca="1">IF(
L365="",
"",
IF(
NETWORKDAYS(L365,IF(M365&lt;&gt;"",M365,TODAY()),FESTIVOS_CO!A:A)&gt;2,
"VENCIDO",
IF(
NETWORKDAYS(L365,IF(M365&lt;&gt;"",M365,TODAY()),FESTIVOS_CO!A:A)=2,
"ALERTA",
"A TIEMPO"
)))</f>
        <v>ALERTA</v>
      </c>
      <c r="I365" s="62" t="s">
        <v>1743</v>
      </c>
      <c r="J365" s="36" t="s">
        <v>1744</v>
      </c>
      <c r="K365" s="53">
        <v>46051</v>
      </c>
      <c r="L365" s="50">
        <v>46051</v>
      </c>
      <c r="M365" s="37">
        <v>46052</v>
      </c>
      <c r="N365" s="52"/>
      <c r="O365" s="52"/>
      <c r="P365" s="36"/>
      <c r="Q365" s="36" t="s">
        <v>99</v>
      </c>
      <c r="R365" s="40"/>
      <c r="S365" s="36"/>
      <c r="T365" s="40"/>
      <c r="U365" s="62" t="s">
        <v>210</v>
      </c>
      <c r="V365" s="81">
        <v>20240016370</v>
      </c>
      <c r="W365" s="63">
        <v>45622</v>
      </c>
      <c r="X365" s="70" t="s">
        <v>1745</v>
      </c>
      <c r="Y365" s="40">
        <v>901209618</v>
      </c>
      <c r="Z365" s="38" t="str">
        <f>IFERROR(VLOOKUP(Y365,DIRECTORIO!A:B,2,FALSE),"")</f>
        <v>INTEGRAL SEGURIDAD PRIVADA LTDA</v>
      </c>
      <c r="AA365" s="96" t="s">
        <v>1746</v>
      </c>
      <c r="AB365" s="70" t="s">
        <v>1745</v>
      </c>
      <c r="AC365" s="112" t="s">
        <v>1747</v>
      </c>
      <c r="AD365" s="62" t="s">
        <v>381</v>
      </c>
      <c r="AE365" s="40" t="s">
        <v>113</v>
      </c>
      <c r="AF365" s="40" t="s">
        <v>108</v>
      </c>
      <c r="AG365" s="41" t="s">
        <v>109</v>
      </c>
      <c r="AH365" s="42"/>
      <c r="AI365" s="54" t="str">
        <f t="shared" ca="1" si="73"/>
        <v>PENDIENTE ENTREGA NOTIFICACIÓN ELECTRÓNICA</v>
      </c>
      <c r="AJ365" s="37" t="s">
        <v>99</v>
      </c>
      <c r="AK365" s="37">
        <v>46052</v>
      </c>
      <c r="AL365" s="37"/>
      <c r="AM365" s="53">
        <f>IF(AK365="","",WORKDAY(AK365,5,FESTIVOS_CO!A:A))</f>
        <v>46059</v>
      </c>
      <c r="AN365" s="37"/>
      <c r="AO365" s="37"/>
      <c r="AP365" s="54" t="str">
        <f t="shared" ca="1" si="78"/>
        <v>NO APLICA</v>
      </c>
      <c r="AQ365" s="36" t="s">
        <v>270</v>
      </c>
      <c r="AR365" s="43"/>
      <c r="AS365" s="37"/>
      <c r="AT365" s="36"/>
      <c r="AU365" s="37"/>
      <c r="AV365" s="36"/>
      <c r="AW365" s="36"/>
      <c r="AX365" s="37"/>
      <c r="AY365" s="140" t="str">
        <f>IF(AU365="","",WORKDAY(AU365,5,FESTIVOS_CO!A:A))</f>
        <v/>
      </c>
      <c r="AZ365" s="54" t="str">
        <f t="shared" ca="1" si="75"/>
        <v>NO APLICA</v>
      </c>
      <c r="BA365" s="55" t="str">
        <f>IF(AX365="","",WORKDAY(AX365,5,FESTIVOS_CO!A:A))</f>
        <v/>
      </c>
      <c r="BB365" s="39"/>
      <c r="BC365" s="40"/>
      <c r="BD365" s="40"/>
      <c r="BE365" s="56" t="str">
        <f t="shared" ca="1" si="76"/>
        <v>NO APLICA</v>
      </c>
      <c r="BF365" s="37"/>
      <c r="BG365" s="45"/>
      <c r="BH365" s="37"/>
      <c r="BI365" s="36"/>
      <c r="BJ365" s="37"/>
      <c r="BK365" s="36"/>
      <c r="BL365" s="36"/>
      <c r="BM365" s="53" t="str">
        <f>IF(BJ365="","",WORKDAY(BJ365,5,FESTIVOS_CO!A:A))</f>
        <v/>
      </c>
      <c r="BN365" s="57" t="str">
        <f t="shared" ca="1" si="74"/>
        <v>PENDIENTE HACER AVISO</v>
      </c>
      <c r="BO365" s="54" t="str">
        <f t="shared" ca="1" si="67"/>
        <v>EN TRÁMITE NOTIF. POR AVISO</v>
      </c>
      <c r="BP365" s="37"/>
      <c r="BQ365" s="53" t="str">
        <f>IF(BP365="","",WORKDAY(BP365,5,FESTIVOS_CO!A:A))</f>
        <v/>
      </c>
      <c r="BR365" s="37"/>
      <c r="BS365" s="36"/>
      <c r="BT365" s="38"/>
      <c r="BU365" s="58" t="e">
        <f>VLOOKUP(BT365,Hoja2!$C:$D,2,0)</f>
        <v>#N/A</v>
      </c>
      <c r="BV365" s="80" t="str">
        <f>IF(
AND(AO365="",BD365="",BQ365=""),
"EN PROCESO NOTIFICACION / COMUNICACION",
IF(
BT365="",
"NO APLICA",
IF(
BU365=60,
IF(AO365&lt;&gt;"",AO365,IF(BD365&lt;&gt;"",BD365,BQ365))+60,
WORKDAY(
IF(AO365&lt;&gt;"",AO365,IF(BD365&lt;&gt;"",BD365,BQ365)),
BU365,
FESTIVOS_CO!A:A
)
)
))</f>
        <v>EN PROCESO NOTIFICACION / COMUNICACION</v>
      </c>
      <c r="BW365" s="44"/>
      <c r="BX365" s="53"/>
      <c r="BY365" s="45"/>
      <c r="BZ365" s="37"/>
      <c r="CA365" s="54" t="str">
        <f t="shared" si="68"/>
        <v>PENDIENTE EJECUTORIA</v>
      </c>
      <c r="CB365" s="59" t="str">
        <f t="shared" si="77"/>
        <v/>
      </c>
      <c r="CC365" s="36"/>
      <c r="CD365" s="40"/>
      <c r="CE365" s="46"/>
      <c r="CF365" s="40"/>
      <c r="CG365" s="40"/>
      <c r="CH365" s="40"/>
      <c r="CI365" s="36"/>
      <c r="CJ365" s="47"/>
      <c r="CK365" s="40"/>
      <c r="CL365" s="40"/>
      <c r="CM365" s="40"/>
      <c r="CN365" s="40"/>
    </row>
    <row r="366" spans="1:92" ht="42.75" hidden="1">
      <c r="A366" s="49" t="str">
        <f t="shared" ca="1" si="69"/>
        <v>PENDIENTE ENTREGA NOTIFICACIÓN ELECTRÓNICA</v>
      </c>
      <c r="B366" s="58" t="s">
        <v>445</v>
      </c>
      <c r="C366" s="37"/>
      <c r="D366" s="37"/>
      <c r="E366" s="49" t="str">
        <f t="shared" si="70"/>
        <v>PENDIENTE NOTIFICACIÓN</v>
      </c>
      <c r="F366" s="141" t="str">
        <f t="shared" si="71"/>
        <v>PENDIENTE NOTIFICACIÓN</v>
      </c>
      <c r="G366" s="49" t="str">
        <f t="shared" si="72"/>
        <v/>
      </c>
      <c r="H366" s="51" t="str">
        <f ca="1">IF(
L366="",
"",
IF(
NETWORKDAYS(L366,IF(M366&lt;&gt;"",M366,TODAY()),FESTIVOS_CO!A:A)&gt;2,
"VENCIDO",
IF(
NETWORKDAYS(L366,IF(M366&lt;&gt;"",M366,TODAY()),FESTIVOS_CO!A:A)=2,
"ALERTA",
"A TIEMPO"
)))</f>
        <v>A TIEMPO</v>
      </c>
      <c r="I366" s="40"/>
      <c r="J366" s="36" t="s">
        <v>1748</v>
      </c>
      <c r="K366" s="53">
        <v>46051</v>
      </c>
      <c r="L366" s="50">
        <v>46051</v>
      </c>
      <c r="M366" s="37">
        <v>46051</v>
      </c>
      <c r="N366" s="52"/>
      <c r="O366" s="52"/>
      <c r="P366" s="36"/>
      <c r="Q366" s="36" t="s">
        <v>99</v>
      </c>
      <c r="R366" s="40"/>
      <c r="S366" s="36"/>
      <c r="T366" s="40"/>
      <c r="U366" s="62" t="s">
        <v>120</v>
      </c>
      <c r="V366" s="81" t="s">
        <v>1749</v>
      </c>
      <c r="W366" s="92">
        <v>46027</v>
      </c>
      <c r="X366" s="62" t="s">
        <v>1750</v>
      </c>
      <c r="Y366" s="40">
        <v>830070339</v>
      </c>
      <c r="Z366" s="38" t="s">
        <v>1751</v>
      </c>
      <c r="AA366" s="40" t="s">
        <v>1752</v>
      </c>
      <c r="AB366" s="96" t="s">
        <v>1753</v>
      </c>
      <c r="AC366" s="69" t="s">
        <v>1754</v>
      </c>
      <c r="AD366" s="62" t="s">
        <v>1755</v>
      </c>
      <c r="AE366" s="40" t="s">
        <v>453</v>
      </c>
      <c r="AF366" s="40" t="s">
        <v>1756</v>
      </c>
      <c r="AG366" s="41" t="s">
        <v>109</v>
      </c>
      <c r="AH366" s="42"/>
      <c r="AI366" s="54" t="str">
        <f t="shared" ca="1" si="73"/>
        <v>PENDIENTE ENTREGA NOTIFICACIÓN ELECTRÓNICA</v>
      </c>
      <c r="AJ366" s="37" t="s">
        <v>99</v>
      </c>
      <c r="AK366" s="37">
        <v>46051</v>
      </c>
      <c r="AL366" s="37"/>
      <c r="AM366" s="53">
        <f>IF(AK366="","",WORKDAY(AK366,5,FESTIVOS_CO!A:A))</f>
        <v>46058</v>
      </c>
      <c r="AN366" s="37"/>
      <c r="AO366" s="37"/>
      <c r="AP366" s="54" t="str">
        <f t="shared" ca="1" si="78"/>
        <v>NO APLICA</v>
      </c>
      <c r="AQ366" s="36"/>
      <c r="AR366" s="43"/>
      <c r="AS366" s="37"/>
      <c r="AT366" s="36"/>
      <c r="AU366" s="37"/>
      <c r="AV366" s="36"/>
      <c r="AW366" s="36"/>
      <c r="AX366" s="37"/>
      <c r="AY366" s="140" t="str">
        <f>IF(AU366="","",WORKDAY(AU366,5,FESTIVOS_CO!A:A))</f>
        <v/>
      </c>
      <c r="AZ366" s="54" t="str">
        <f t="shared" ca="1" si="75"/>
        <v>NO APLICA</v>
      </c>
      <c r="BA366" s="55" t="str">
        <f>IF(AX366="","",WORKDAY(AX366,5,FESTIVOS_CO!A:A))</f>
        <v/>
      </c>
      <c r="BB366" s="39"/>
      <c r="BC366" s="40"/>
      <c r="BD366" s="40"/>
      <c r="BE366" s="56" t="str">
        <f t="shared" ca="1" si="76"/>
        <v>NO APLICA</v>
      </c>
      <c r="BF366" s="37"/>
      <c r="BG366" s="45"/>
      <c r="BH366" s="37"/>
      <c r="BI366" s="36"/>
      <c r="BJ366" s="37"/>
      <c r="BK366" s="36"/>
      <c r="BL366" s="36"/>
      <c r="BM366" s="53" t="str">
        <f>IF(BJ366="","",WORKDAY(BJ366,5,FESTIVOS_CO!A:A))</f>
        <v/>
      </c>
      <c r="BN366" s="57" t="str">
        <f t="shared" ca="1" si="74"/>
        <v>PENDIENTE HACER AVISO</v>
      </c>
      <c r="BO366" s="54" t="str">
        <f t="shared" ca="1" si="67"/>
        <v>EN TRÁMITE NOTIF. POR AVISO</v>
      </c>
      <c r="BP366" s="37"/>
      <c r="BQ366" s="53" t="str">
        <f>IF(BP366="","",WORKDAY(BP366,5,FESTIVOS_CO!A:A))</f>
        <v/>
      </c>
      <c r="BR366" s="37"/>
      <c r="BS366" s="36" t="s">
        <v>99</v>
      </c>
      <c r="BT366" s="38" t="s">
        <v>228</v>
      </c>
      <c r="BU366" s="58">
        <f>VLOOKUP(BT366,Hoja2!$C:$D,2,0)</f>
        <v>10</v>
      </c>
      <c r="BV366" s="80" t="str">
        <f>IF(
AND(AO366="",BD366="",BQ366=""),
"EN PROCESO NOTIFICACION / COMUNICACION",
IF(
BT366="",
"NO APLICA",
IF(
BU366=60,
IF(AO366&lt;&gt;"",AO366,IF(BD366&lt;&gt;"",BD366,BQ366))+60,
WORKDAY(
IF(AO366&lt;&gt;"",AO366,IF(BD366&lt;&gt;"",BD366,BQ366)),
BU366,
FESTIVOS_CO!A:A
)
)
))</f>
        <v>EN PROCESO NOTIFICACION / COMUNICACION</v>
      </c>
      <c r="BW366" s="44"/>
      <c r="BX366" s="53"/>
      <c r="BY366" s="45"/>
      <c r="BZ366" s="37"/>
      <c r="CA366" s="54" t="str">
        <f t="shared" si="68"/>
        <v>PENDIENTE EJECUTORIA</v>
      </c>
      <c r="CB366" s="59" t="str">
        <f t="shared" si="77"/>
        <v/>
      </c>
      <c r="CC366" s="36"/>
      <c r="CD366" s="40"/>
      <c r="CE366" s="46"/>
      <c r="CF366" s="40"/>
      <c r="CG366" s="40"/>
      <c r="CH366" s="40"/>
      <c r="CI366" s="36"/>
      <c r="CJ366" s="47"/>
      <c r="CK366" s="40"/>
      <c r="CL366" s="40"/>
      <c r="CM366" s="40"/>
      <c r="CN366" s="40"/>
    </row>
    <row r="367" spans="1:92" ht="57" hidden="1">
      <c r="A367" s="49" t="str">
        <f t="shared" ca="1" si="69"/>
        <v>CITACIÓN COMPLETA EN ESPERA PRESENTACION PERSONAL</v>
      </c>
      <c r="B367" s="58" t="s">
        <v>152</v>
      </c>
      <c r="C367" s="37">
        <v>46051</v>
      </c>
      <c r="D367" s="37"/>
      <c r="E367" s="49" t="str">
        <f t="shared" si="70"/>
        <v>PENDIENTE NOTIFICACIÓN</v>
      </c>
      <c r="F367" s="141" t="str">
        <f t="shared" si="71"/>
        <v>PENDIENTE NOTIFICACIÓN</v>
      </c>
      <c r="G367" s="49" t="str">
        <f t="shared" si="72"/>
        <v/>
      </c>
      <c r="H367" s="51" t="str">
        <f ca="1">IF(
L367="",
"",
IF(
NETWORKDAYS(L367,IF(M367&lt;&gt;"",M367,TODAY()),FESTIVOS_CO!A:A)&gt;2,
"VENCIDO",
IF(
NETWORKDAYS(L367,IF(M367&lt;&gt;"",M367,TODAY()),FESTIVOS_CO!A:A)=2,
"ALERTA",
"A TIEMPO"
)))</f>
        <v>A TIEMPO</v>
      </c>
      <c r="I367" s="40"/>
      <c r="J367" s="36" t="s">
        <v>1757</v>
      </c>
      <c r="K367" s="53">
        <v>46051</v>
      </c>
      <c r="L367" s="50">
        <v>46051</v>
      </c>
      <c r="M367" s="37">
        <v>46051</v>
      </c>
      <c r="N367" s="52"/>
      <c r="O367" s="52"/>
      <c r="P367" s="36"/>
      <c r="Q367" s="36" t="s">
        <v>99</v>
      </c>
      <c r="R367" s="40"/>
      <c r="S367" s="36"/>
      <c r="T367" s="40"/>
      <c r="U367" s="40"/>
      <c r="V367" s="81">
        <v>2024016820</v>
      </c>
      <c r="W367" s="63">
        <v>45320</v>
      </c>
      <c r="X367" s="38" t="s">
        <v>1758</v>
      </c>
      <c r="Y367" s="36">
        <v>822002315</v>
      </c>
      <c r="Z367" s="38" t="str">
        <f>IFERROR(VLOOKUP(Y367,DIRECTORIO!A:B,2,FALSE),"")</f>
        <v>SEGURIDAD JANO LTDA</v>
      </c>
      <c r="AA367" s="36" t="s">
        <v>1759</v>
      </c>
      <c r="AB367" s="36" t="s">
        <v>450</v>
      </c>
      <c r="AC367" s="100" t="s">
        <v>1760</v>
      </c>
      <c r="AD367" s="62" t="s">
        <v>381</v>
      </c>
      <c r="AE367" s="36" t="s">
        <v>113</v>
      </c>
      <c r="AF367" s="36" t="s">
        <v>435</v>
      </c>
      <c r="AG367" s="41" t="s">
        <v>109</v>
      </c>
      <c r="AH367" s="42"/>
      <c r="AI367" s="54" t="str">
        <f t="shared" ca="1" si="73"/>
        <v>NO PROCEDE NOTIFICACIÓN ELECTRÓNICA</v>
      </c>
      <c r="AJ367" s="37" t="s">
        <v>109</v>
      </c>
      <c r="AK367" s="37"/>
      <c r="AL367" s="37"/>
      <c r="AM367" s="53" t="str">
        <f>IF(AK367="","",WORKDAY(AK367,5,FESTIVOS_CO!A:A))</f>
        <v/>
      </c>
      <c r="AN367" s="37"/>
      <c r="AO367" s="37"/>
      <c r="AP367" s="54" t="str">
        <f t="shared" ca="1" si="78"/>
        <v>NOTIFICAR POR CITACION</v>
      </c>
      <c r="AQ367" s="36" t="s">
        <v>270</v>
      </c>
      <c r="AR367" s="43">
        <v>46051</v>
      </c>
      <c r="AS367" s="37">
        <v>46052</v>
      </c>
      <c r="AT367" s="36" t="s">
        <v>1761</v>
      </c>
      <c r="AU367" s="37">
        <v>46055</v>
      </c>
      <c r="AV367" s="36"/>
      <c r="AW367" s="36"/>
      <c r="AX367" s="37"/>
      <c r="AY367" s="140">
        <f>IF(AU367="","",WORKDAY(AU367,5,FESTIVOS_CO!A:A))</f>
        <v>46062</v>
      </c>
      <c r="AZ367" s="54" t="str">
        <f t="shared" ca="1" si="75"/>
        <v>CITACIÓN COMPLETA EN ESPERA PRESENTACION PERSONAL</v>
      </c>
      <c r="BA367" s="55" t="str">
        <f>IF(AX367="","",WORKDAY(AX367,5,FESTIVOS_CO!A:A))</f>
        <v/>
      </c>
      <c r="BB367" s="39"/>
      <c r="BC367" s="40"/>
      <c r="BD367" s="40"/>
      <c r="BE367" s="56" t="str">
        <f t="shared" ca="1" si="76"/>
        <v>NO APLICA</v>
      </c>
      <c r="BF367" s="37"/>
      <c r="BG367" s="45"/>
      <c r="BH367" s="37"/>
      <c r="BI367" s="36"/>
      <c r="BJ367" s="37"/>
      <c r="BK367" s="36"/>
      <c r="BL367" s="36"/>
      <c r="BM367" s="53" t="str">
        <f>IF(BJ367="","",WORKDAY(BJ367,5,FESTIVOS_CO!A:A))</f>
        <v/>
      </c>
      <c r="BN367" s="57" t="str">
        <f t="shared" ca="1" si="74"/>
        <v>PENDIENTE HACER AVISO</v>
      </c>
      <c r="BO367" s="54" t="str">
        <f t="shared" ca="1" si="67"/>
        <v>EN TRÁMITE NOTIF. POR AVISO</v>
      </c>
      <c r="BP367" s="37"/>
      <c r="BQ367" s="53" t="str">
        <f>IF(BP367="","",WORKDAY(BP367,5,FESTIVOS_CO!A:A))</f>
        <v/>
      </c>
      <c r="BR367" s="37"/>
      <c r="BS367" s="36" t="s">
        <v>99</v>
      </c>
      <c r="BT367" s="38" t="s">
        <v>228</v>
      </c>
      <c r="BU367" s="58">
        <f>VLOOKUP(BT367,Hoja2!$C:$D,2,0)</f>
        <v>10</v>
      </c>
      <c r="BV367" s="80" t="str">
        <f>IF(
AND(AO367="",BD367="",BQ367=""),
"EN PROCESO NOTIFICACION / COMUNICACION",
IF(
BT367="",
"NO APLICA",
IF(
BU367=60,
IF(AO367&lt;&gt;"",AO367,IF(BD367&lt;&gt;"",BD367,BQ367))+60,
WORKDAY(
IF(AO367&lt;&gt;"",AO367,IF(BD367&lt;&gt;"",BD367,BQ367)),
BU367,
FESTIVOS_CO!A:A
)
)
))</f>
        <v>EN PROCESO NOTIFICACION / COMUNICACION</v>
      </c>
      <c r="BW367" s="44"/>
      <c r="BX367" s="53"/>
      <c r="BY367" s="45"/>
      <c r="BZ367" s="37"/>
      <c r="CA367" s="54" t="str">
        <f t="shared" si="68"/>
        <v>PENDIENTE EJECUTORIA</v>
      </c>
      <c r="CB367" s="59" t="str">
        <f t="shared" si="77"/>
        <v/>
      </c>
      <c r="CC367" s="36"/>
      <c r="CD367" s="40"/>
      <c r="CE367" s="46"/>
      <c r="CF367" s="40"/>
      <c r="CG367" s="40"/>
      <c r="CH367" s="40"/>
      <c r="CI367" s="36"/>
      <c r="CJ367" s="47"/>
      <c r="CK367" s="40"/>
      <c r="CL367" s="40"/>
      <c r="CM367" s="40"/>
      <c r="CN367" s="40"/>
    </row>
    <row r="368" spans="1:92" ht="42.75" hidden="1">
      <c r="A368" s="49" t="str">
        <f t="shared" ca="1" si="69"/>
        <v>PENDIENTE ENTREGA NOTIFICACIÓN ELECTRÓNICA</v>
      </c>
      <c r="B368" s="168" t="s">
        <v>93</v>
      </c>
      <c r="C368" s="37">
        <v>46052</v>
      </c>
      <c r="D368" s="37"/>
      <c r="E368" s="49" t="str">
        <f t="shared" si="70"/>
        <v>PENDIENTE NOTIFICACIÓN</v>
      </c>
      <c r="F368" s="141" t="str">
        <f t="shared" si="71"/>
        <v>PENDIENTE NOTIFICACIÓN</v>
      </c>
      <c r="G368" s="49" t="str">
        <f t="shared" si="72"/>
        <v/>
      </c>
      <c r="H368" s="51" t="str">
        <f ca="1">IF(
L368="",
"",
IF(
NETWORKDAYS(L368,IF(M368&lt;&gt;"",M368,TODAY()),FESTIVOS_CO!A:A)&gt;2,
"VENCIDO",
IF(
NETWORKDAYS(L368,IF(M368&lt;&gt;"",M368,TODAY()),FESTIVOS_CO!A:A)=2,
"ALERTA",
"A TIEMPO"
)))</f>
        <v>A TIEMPO</v>
      </c>
      <c r="I368" s="40" t="s">
        <v>1762</v>
      </c>
      <c r="J368" s="36" t="s">
        <v>1763</v>
      </c>
      <c r="K368" s="53">
        <v>46051</v>
      </c>
      <c r="L368" s="50">
        <v>46052</v>
      </c>
      <c r="M368" s="37">
        <v>46052</v>
      </c>
      <c r="N368" s="52"/>
      <c r="O368" s="52"/>
      <c r="P368" s="36"/>
      <c r="Q368" s="36" t="s">
        <v>99</v>
      </c>
      <c r="R368" s="40"/>
      <c r="S368" s="36"/>
      <c r="T368" s="40"/>
      <c r="U368" s="62" t="s">
        <v>100</v>
      </c>
      <c r="V368" s="81" t="s">
        <v>1764</v>
      </c>
      <c r="W368" s="62" t="s">
        <v>1765</v>
      </c>
      <c r="X368" s="40" t="s">
        <v>1700</v>
      </c>
      <c r="Y368" s="62">
        <v>900248356</v>
      </c>
      <c r="Z368" s="38" t="str">
        <f>IFERROR(VLOOKUP(Y368,DIRECTORIO!A:B,2,FALSE),"")</f>
        <v>EQUIRENT BLINDADOS LTDA</v>
      </c>
      <c r="AA368" s="40" t="s">
        <v>1707</v>
      </c>
      <c r="AB368" s="40" t="s">
        <v>169</v>
      </c>
      <c r="AC368" s="69" t="s">
        <v>1766</v>
      </c>
      <c r="AD368" s="40" t="s">
        <v>106</v>
      </c>
      <c r="AE368" s="40" t="s">
        <v>1767</v>
      </c>
      <c r="AF368" s="40" t="s">
        <v>108</v>
      </c>
      <c r="AG368" s="41" t="s">
        <v>109</v>
      </c>
      <c r="AH368" s="42"/>
      <c r="AI368" s="54" t="str">
        <f t="shared" ca="1" si="73"/>
        <v>PENDIENTE ENTREGA NOTIFICACIÓN ELECTRÓNICA</v>
      </c>
      <c r="AJ368" s="37" t="s">
        <v>99</v>
      </c>
      <c r="AK368" s="37">
        <v>46052</v>
      </c>
      <c r="AL368" s="37"/>
      <c r="AM368" s="53">
        <f>IF(AK368="","",WORKDAY(AK368,5,FESTIVOS_CO!A:A))</f>
        <v>46059</v>
      </c>
      <c r="AN368" s="37"/>
      <c r="AO368" s="37"/>
      <c r="AP368" s="54" t="str">
        <f t="shared" ca="1" si="78"/>
        <v>NO APLICA</v>
      </c>
      <c r="AQ368" s="36"/>
      <c r="AR368" s="43"/>
      <c r="AS368" s="37"/>
      <c r="AT368" s="36"/>
      <c r="AU368" s="37"/>
      <c r="AV368" s="36"/>
      <c r="AW368" s="36"/>
      <c r="AX368" s="37"/>
      <c r="AY368" s="140" t="str">
        <f>IF(AU368="","",WORKDAY(AU368,5,FESTIVOS_CO!A:A))</f>
        <v/>
      </c>
      <c r="AZ368" s="54" t="str">
        <f t="shared" ca="1" si="75"/>
        <v>NO APLICA</v>
      </c>
      <c r="BA368" s="55" t="str">
        <f>IF(AX368="","",WORKDAY(AX368,5,FESTIVOS_CO!A:A))</f>
        <v/>
      </c>
      <c r="BB368" s="39"/>
      <c r="BC368" s="40"/>
      <c r="BD368" s="40"/>
      <c r="BE368" s="56" t="str">
        <f t="shared" ca="1" si="76"/>
        <v>NO APLICA</v>
      </c>
      <c r="BF368" s="37"/>
      <c r="BG368" s="45"/>
      <c r="BH368" s="37"/>
      <c r="BI368" s="36"/>
      <c r="BJ368" s="37"/>
      <c r="BK368" s="36"/>
      <c r="BL368" s="36"/>
      <c r="BM368" s="53" t="str">
        <f>IF(BJ368="","",WORKDAY(BJ368,5,FESTIVOS_CO!A:A))</f>
        <v/>
      </c>
      <c r="BN368" s="57" t="str">
        <f t="shared" ca="1" si="74"/>
        <v>PENDIENTE HACER AVISO</v>
      </c>
      <c r="BO368" s="54" t="str">
        <f t="shared" ca="1" si="67"/>
        <v>EN TRÁMITE NOTIF. POR AVISO</v>
      </c>
      <c r="BP368" s="37"/>
      <c r="BQ368" s="53" t="str">
        <f>IF(BP368="","",WORKDAY(BP368,5,FESTIVOS_CO!A:A))</f>
        <v/>
      </c>
      <c r="BR368" s="37"/>
      <c r="BS368" s="36" t="s">
        <v>99</v>
      </c>
      <c r="BT368" s="38" t="s">
        <v>228</v>
      </c>
      <c r="BU368" s="58">
        <f>VLOOKUP(BT368,Hoja2!$C:$D,2,0)</f>
        <v>10</v>
      </c>
      <c r="BV368" s="80" t="str">
        <f>IF(
AND(AO368="",BD368="",BQ368=""),
"EN PROCESO NOTIFICACION / COMUNICACION",
IF(
BT368="",
"NO APLICA",
IF(
BU368=60,
IF(AO368&lt;&gt;"",AO368,IF(BD368&lt;&gt;"",BD368,BQ368))+60,
WORKDAY(
IF(AO368&lt;&gt;"",AO368,IF(BD368&lt;&gt;"",BD368,BQ368)),
BU368,
FESTIVOS_CO!A:A
)
)
))</f>
        <v>EN PROCESO NOTIFICACION / COMUNICACION</v>
      </c>
      <c r="BW368" s="44"/>
      <c r="BX368" s="53"/>
      <c r="BY368" s="45"/>
      <c r="BZ368" s="37"/>
      <c r="CA368" s="54" t="str">
        <f t="shared" si="68"/>
        <v>PENDIENTE EJECUTORIA</v>
      </c>
      <c r="CB368" s="59" t="str">
        <f t="shared" si="77"/>
        <v/>
      </c>
      <c r="CC368" s="36"/>
      <c r="CD368" s="40"/>
      <c r="CE368" s="46"/>
      <c r="CF368" s="40"/>
      <c r="CG368" s="40"/>
      <c r="CH368" s="40"/>
      <c r="CI368" s="36"/>
      <c r="CJ368" s="47"/>
      <c r="CK368" s="40"/>
      <c r="CL368" s="40"/>
      <c r="CM368" s="40"/>
      <c r="CN368" s="40"/>
    </row>
    <row r="369" spans="1:92" ht="42.75" hidden="1">
      <c r="A369" s="49" t="str">
        <f t="shared" ca="1" si="69"/>
        <v>PENDIENTE ENTREGA NOTIFICACIÓN ELECTRÓNICA</v>
      </c>
      <c r="B369" s="58" t="s">
        <v>93</v>
      </c>
      <c r="C369" s="37">
        <v>46052</v>
      </c>
      <c r="D369" s="37"/>
      <c r="E369" s="49" t="str">
        <f t="shared" si="70"/>
        <v>PENDIENTE NOTIFICACIÓN</v>
      </c>
      <c r="F369" s="141" t="str">
        <f t="shared" si="71"/>
        <v>PENDIENTE NOTIFICACIÓN</v>
      </c>
      <c r="G369" s="49" t="str">
        <f t="shared" si="72"/>
        <v/>
      </c>
      <c r="H369" s="51" t="str">
        <f ca="1">IF(
L369="",
"",
IF(
NETWORKDAYS(L369,IF(M369&lt;&gt;"",M369,TODAY()),FESTIVOS_CO!A:A)&gt;2,
"VENCIDO",
IF(
NETWORKDAYS(L369,IF(M369&lt;&gt;"",M369,TODAY()),FESTIVOS_CO!A:A)=2,
"ALERTA",
"A TIEMPO"
)))</f>
        <v>A TIEMPO</v>
      </c>
      <c r="I369" s="40" t="s">
        <v>1762</v>
      </c>
      <c r="J369" s="36" t="s">
        <v>1768</v>
      </c>
      <c r="K369" s="53">
        <v>46051</v>
      </c>
      <c r="L369" s="50">
        <v>46052</v>
      </c>
      <c r="M369" s="37">
        <v>46052</v>
      </c>
      <c r="N369" s="52"/>
      <c r="O369" s="52"/>
      <c r="P369" s="36"/>
      <c r="Q369" s="36" t="s">
        <v>99</v>
      </c>
      <c r="R369" s="40"/>
      <c r="S369" s="36"/>
      <c r="T369" s="40"/>
      <c r="U369" s="62" t="s">
        <v>100</v>
      </c>
      <c r="V369" s="81" t="s">
        <v>1769</v>
      </c>
      <c r="W369" s="40" t="s">
        <v>1770</v>
      </c>
      <c r="X369" s="40" t="s">
        <v>1700</v>
      </c>
      <c r="Y369" s="62">
        <v>900248356</v>
      </c>
      <c r="Z369" s="38" t="str">
        <f>IFERROR(VLOOKUP(Y369,DIRECTORIO!A:B,2,FALSE),"")</f>
        <v>EQUIRENT BLINDADOS LTDA</v>
      </c>
      <c r="AA369" s="40" t="s">
        <v>1707</v>
      </c>
      <c r="AB369" s="40" t="s">
        <v>169</v>
      </c>
      <c r="AC369" s="69" t="s">
        <v>1766</v>
      </c>
      <c r="AD369" s="40" t="s">
        <v>106</v>
      </c>
      <c r="AE369" s="40" t="s">
        <v>1771</v>
      </c>
      <c r="AF369" s="40" t="s">
        <v>108</v>
      </c>
      <c r="AG369" s="41" t="s">
        <v>109</v>
      </c>
      <c r="AH369" s="42"/>
      <c r="AI369" s="54" t="str">
        <f t="shared" ca="1" si="73"/>
        <v>PENDIENTE ENTREGA NOTIFICACIÓN ELECTRÓNICA</v>
      </c>
      <c r="AJ369" s="37" t="s">
        <v>99</v>
      </c>
      <c r="AK369" s="37">
        <v>46052</v>
      </c>
      <c r="AL369" s="37"/>
      <c r="AM369" s="53">
        <f>IF(AK369="","",WORKDAY(AK369,5,FESTIVOS_CO!A:A))</f>
        <v>46059</v>
      </c>
      <c r="AN369" s="37"/>
      <c r="AO369" s="37"/>
      <c r="AP369" s="54" t="str">
        <f t="shared" ca="1" si="78"/>
        <v>NO APLICA</v>
      </c>
      <c r="AQ369" s="36"/>
      <c r="AR369" s="43"/>
      <c r="AS369" s="37"/>
      <c r="AT369" s="36"/>
      <c r="AU369" s="37"/>
      <c r="AV369" s="36"/>
      <c r="AW369" s="36"/>
      <c r="AX369" s="37"/>
      <c r="AY369" s="140" t="str">
        <f>IF(AU369="","",WORKDAY(AU369,5,FESTIVOS_CO!A:A))</f>
        <v/>
      </c>
      <c r="AZ369" s="54" t="str">
        <f t="shared" ca="1" si="75"/>
        <v>NO APLICA</v>
      </c>
      <c r="BA369" s="55" t="str">
        <f>IF(AX369="","",WORKDAY(AX369,5,FESTIVOS_CO!A:A))</f>
        <v/>
      </c>
      <c r="BB369" s="39"/>
      <c r="BC369" s="40"/>
      <c r="BD369" s="40"/>
      <c r="BE369" s="56" t="str">
        <f t="shared" ca="1" si="76"/>
        <v>NO APLICA</v>
      </c>
      <c r="BF369" s="37"/>
      <c r="BG369" s="45"/>
      <c r="BH369" s="37"/>
      <c r="BI369" s="36"/>
      <c r="BJ369" s="37"/>
      <c r="BK369" s="36"/>
      <c r="BL369" s="36"/>
      <c r="BM369" s="53" t="str">
        <f>IF(BJ369="","",WORKDAY(BJ369,5,FESTIVOS_CO!A:A))</f>
        <v/>
      </c>
      <c r="BN369" s="57" t="str">
        <f t="shared" ca="1" si="74"/>
        <v>PENDIENTE HACER AVISO</v>
      </c>
      <c r="BO369" s="54" t="str">
        <f t="shared" ca="1" si="67"/>
        <v>EN TRÁMITE NOTIF. POR AVISO</v>
      </c>
      <c r="BP369" s="37"/>
      <c r="BQ369" s="53" t="str">
        <f>IF(BP369="","",WORKDAY(BP369,5,FESTIVOS_CO!A:A))</f>
        <v/>
      </c>
      <c r="BR369" s="37"/>
      <c r="BS369" s="36" t="s">
        <v>99</v>
      </c>
      <c r="BT369" s="38" t="s">
        <v>228</v>
      </c>
      <c r="BU369" s="58">
        <f>VLOOKUP(BT369,Hoja2!$C:$D,2,0)</f>
        <v>10</v>
      </c>
      <c r="BV369" s="80" t="str">
        <f>IF(
AND(AO369="",BD369="",BQ369=""),
"EN PROCESO NOTIFICACION / COMUNICACION",
IF(
BT369="",
"NO APLICA",
IF(
BU369=60,
IF(AO369&lt;&gt;"",AO369,IF(BD369&lt;&gt;"",BD369,BQ369))+60,
WORKDAY(
IF(AO369&lt;&gt;"",AO369,IF(BD369&lt;&gt;"",BD369,BQ369)),
BU369,
FESTIVOS_CO!A:A
)
)
))</f>
        <v>EN PROCESO NOTIFICACION / COMUNICACION</v>
      </c>
      <c r="BW369" s="44"/>
      <c r="BX369" s="53"/>
      <c r="BY369" s="45"/>
      <c r="BZ369" s="37"/>
      <c r="CA369" s="54" t="str">
        <f t="shared" si="68"/>
        <v>PENDIENTE EJECUTORIA</v>
      </c>
      <c r="CB369" s="59" t="str">
        <f t="shared" si="77"/>
        <v/>
      </c>
      <c r="CC369" s="36"/>
      <c r="CD369" s="40"/>
      <c r="CE369" s="46"/>
      <c r="CF369" s="40"/>
      <c r="CG369" s="40"/>
      <c r="CH369" s="40"/>
      <c r="CI369" s="36"/>
      <c r="CJ369" s="47"/>
      <c r="CK369" s="40"/>
      <c r="CL369" s="40"/>
      <c r="CM369" s="40"/>
      <c r="CN369" s="40"/>
    </row>
    <row r="370" spans="1:92" ht="42.75" hidden="1">
      <c r="A370" s="49" t="str">
        <f t="shared" ca="1" si="69"/>
        <v>PENDIENTE ENTREGA NOTIFICACIÓN ELECTRÓNICA</v>
      </c>
      <c r="B370" s="58" t="s">
        <v>517</v>
      </c>
      <c r="C370" s="37"/>
      <c r="D370" s="37"/>
      <c r="E370" s="49" t="str">
        <f t="shared" si="70"/>
        <v>PENDIENTE NOTIFICACIÓN</v>
      </c>
      <c r="F370" s="141" t="str">
        <f t="shared" si="71"/>
        <v>PENDIENTE NOTIFICACIÓN</v>
      </c>
      <c r="G370" s="49" t="str">
        <f t="shared" si="72"/>
        <v/>
      </c>
      <c r="H370" s="51" t="str">
        <f ca="1">IF(
L370="",
"",
IF(
NETWORKDAYS(L370,IF(M370&lt;&gt;"",M370,TODAY()),FESTIVOS_CO!A:A)&gt;2,
"VENCIDO",
IF(
NETWORKDAYS(L370,IF(M370&lt;&gt;"",M370,TODAY()),FESTIVOS_CO!A:A)=2,
"ALERTA",
"A TIEMPO"
)))</f>
        <v>A TIEMPO</v>
      </c>
      <c r="I370" s="40"/>
      <c r="J370" s="36" t="s">
        <v>1772</v>
      </c>
      <c r="K370" s="53">
        <v>46051</v>
      </c>
      <c r="L370" s="50">
        <v>46052</v>
      </c>
      <c r="M370" s="37">
        <v>46052</v>
      </c>
      <c r="N370" s="52"/>
      <c r="O370" s="52"/>
      <c r="P370" s="36"/>
      <c r="Q370" s="36" t="s">
        <v>99</v>
      </c>
      <c r="R370" s="40"/>
      <c r="S370" s="36"/>
      <c r="T370" s="40"/>
      <c r="U370" s="62" t="s">
        <v>100</v>
      </c>
      <c r="V370" s="81" t="s">
        <v>1773</v>
      </c>
      <c r="W370" s="63">
        <v>45960</v>
      </c>
      <c r="X370" s="40" t="s">
        <v>1700</v>
      </c>
      <c r="Y370" s="40">
        <v>900248356</v>
      </c>
      <c r="Z370" s="38" t="str">
        <f>IFERROR(VLOOKUP(Y370,DIRECTORIO!A:B,2,FALSE),"")</f>
        <v>EQUIRENT BLINDADOS LTDA</v>
      </c>
      <c r="AA370" s="40" t="s">
        <v>1707</v>
      </c>
      <c r="AB370" s="40" t="s">
        <v>268</v>
      </c>
      <c r="AC370" s="69" t="s">
        <v>1713</v>
      </c>
      <c r="AD370" s="40" t="s">
        <v>106</v>
      </c>
      <c r="AE370" s="40" t="s">
        <v>1774</v>
      </c>
      <c r="AF370" s="40" t="s">
        <v>108</v>
      </c>
      <c r="AG370" s="41" t="s">
        <v>109</v>
      </c>
      <c r="AH370" s="42"/>
      <c r="AI370" s="54" t="str">
        <f t="shared" ca="1" si="73"/>
        <v>PENDIENTE ENTREGA NOTIFICACIÓN ELECTRÓNICA</v>
      </c>
      <c r="AJ370" s="37" t="s">
        <v>99</v>
      </c>
      <c r="AK370" s="37">
        <v>46052</v>
      </c>
      <c r="AL370" s="37"/>
      <c r="AM370" s="53">
        <f>IF(AK370="","",WORKDAY(AK370,5,FESTIVOS_CO!A:A))</f>
        <v>46059</v>
      </c>
      <c r="AN370" s="37"/>
      <c r="AO370" s="37"/>
      <c r="AP370" s="54" t="str">
        <f t="shared" ca="1" si="78"/>
        <v>NO APLICA</v>
      </c>
      <c r="AQ370" s="36"/>
      <c r="AR370" s="43"/>
      <c r="AS370" s="37"/>
      <c r="AT370" s="36"/>
      <c r="AU370" s="37"/>
      <c r="AV370" s="36"/>
      <c r="AW370" s="36"/>
      <c r="AX370" s="37"/>
      <c r="AY370" s="140" t="str">
        <f>IF(AU370="","",WORKDAY(AU370,5,FESTIVOS_CO!A:A))</f>
        <v/>
      </c>
      <c r="AZ370" s="54" t="str">
        <f t="shared" ca="1" si="75"/>
        <v>NO APLICA</v>
      </c>
      <c r="BA370" s="55" t="str">
        <f>IF(AX370="","",WORKDAY(AX370,5,FESTIVOS_CO!A:A))</f>
        <v/>
      </c>
      <c r="BB370" s="39"/>
      <c r="BC370" s="40"/>
      <c r="BD370" s="40"/>
      <c r="BE370" s="56" t="str">
        <f t="shared" ca="1" si="76"/>
        <v>NO APLICA</v>
      </c>
      <c r="BF370" s="37"/>
      <c r="BG370" s="45"/>
      <c r="BH370" s="37"/>
      <c r="BI370" s="36"/>
      <c r="BJ370" s="37"/>
      <c r="BK370" s="36"/>
      <c r="BL370" s="36"/>
      <c r="BM370" s="53" t="str">
        <f>IF(BJ370="","",WORKDAY(BJ370,5,FESTIVOS_CO!A:A))</f>
        <v/>
      </c>
      <c r="BN370" s="57" t="str">
        <f t="shared" ca="1" si="74"/>
        <v>PENDIENTE HACER AVISO</v>
      </c>
      <c r="BO370" s="54" t="str">
        <f t="shared" ca="1" si="67"/>
        <v>EN TRÁMITE NOTIF. POR AVISO</v>
      </c>
      <c r="BP370" s="37"/>
      <c r="BQ370" s="53" t="str">
        <f>IF(BP370="","",WORKDAY(BP370,5,FESTIVOS_CO!A:A))</f>
        <v/>
      </c>
      <c r="BR370" s="37"/>
      <c r="BS370" s="36"/>
      <c r="BT370" s="38"/>
      <c r="BU370" s="58" t="e">
        <f>VLOOKUP(BT370,Hoja2!$C:$D,2,0)</f>
        <v>#N/A</v>
      </c>
      <c r="BV370" s="80" t="str">
        <f>IF(
AND(AO370="",BD370="",BQ370=""),
"EN PROCESO NOTIFICACION / COMUNICACION",
IF(
BT370="",
"NO APLICA",
IF(
BU370=60,
IF(AO370&lt;&gt;"",AO370,IF(BD370&lt;&gt;"",BD370,BQ370))+60,
WORKDAY(
IF(AO370&lt;&gt;"",AO370,IF(BD370&lt;&gt;"",BD370,BQ370)),
BU370,
FESTIVOS_CO!A:A
)
)
))</f>
        <v>EN PROCESO NOTIFICACION / COMUNICACION</v>
      </c>
      <c r="BW370" s="44"/>
      <c r="BX370" s="53"/>
      <c r="BY370" s="45"/>
      <c r="BZ370" s="37"/>
      <c r="CA370" s="54" t="str">
        <f t="shared" si="68"/>
        <v>PENDIENTE EJECUTORIA</v>
      </c>
      <c r="CB370" s="59" t="str">
        <f t="shared" si="77"/>
        <v/>
      </c>
      <c r="CC370" s="36"/>
      <c r="CD370" s="40"/>
      <c r="CE370" s="46"/>
      <c r="CF370" s="40"/>
      <c r="CG370" s="40"/>
      <c r="CH370" s="40"/>
      <c r="CI370" s="36"/>
      <c r="CJ370" s="47"/>
      <c r="CK370" s="40"/>
      <c r="CL370" s="40"/>
      <c r="CM370" s="40"/>
      <c r="CN370" s="40"/>
    </row>
    <row r="371" spans="1:92" ht="42.75" hidden="1">
      <c r="A371" s="49" t="str">
        <f t="shared" ca="1" si="69"/>
        <v>PENDIENTE ENTREGA NOTIFICACIÓN ELECTRÓNICA</v>
      </c>
      <c r="B371" s="58" t="s">
        <v>517</v>
      </c>
      <c r="C371" s="37"/>
      <c r="D371" s="37"/>
      <c r="E371" s="49" t="str">
        <f t="shared" si="70"/>
        <v>PENDIENTE NOTIFICACIÓN</v>
      </c>
      <c r="F371" s="141" t="str">
        <f t="shared" si="71"/>
        <v>PENDIENTE NOTIFICACIÓN</v>
      </c>
      <c r="G371" s="49" t="str">
        <f t="shared" si="72"/>
        <v/>
      </c>
      <c r="H371" s="51" t="str">
        <f ca="1">IF(
L371="",
"",
IF(
NETWORKDAYS(L371,IF(M371&lt;&gt;"",M371,TODAY()),FESTIVOS_CO!A:A)&gt;2,
"VENCIDO",
IF(
NETWORKDAYS(L371,IF(M371&lt;&gt;"",M371,TODAY()),FESTIVOS_CO!A:A)=2,
"ALERTA",
"A TIEMPO"
)))</f>
        <v>A TIEMPO</v>
      </c>
      <c r="I371" s="40"/>
      <c r="J371" s="36" t="s">
        <v>1775</v>
      </c>
      <c r="K371" s="53">
        <v>46051</v>
      </c>
      <c r="L371" s="50">
        <v>46052</v>
      </c>
      <c r="M371" s="37">
        <v>46052</v>
      </c>
      <c r="N371" s="52"/>
      <c r="O371" s="52"/>
      <c r="P371" s="36"/>
      <c r="Q371" s="36" t="s">
        <v>99</v>
      </c>
      <c r="R371" s="40"/>
      <c r="S371" s="36"/>
      <c r="T371" s="40"/>
      <c r="U371" s="62" t="s">
        <v>100</v>
      </c>
      <c r="V371" s="81" t="s">
        <v>1776</v>
      </c>
      <c r="W371" s="63">
        <v>45988</v>
      </c>
      <c r="X371" s="40" t="s">
        <v>1700</v>
      </c>
      <c r="Y371" s="40">
        <v>900248356</v>
      </c>
      <c r="Z371" s="38" t="str">
        <f>IFERROR(VLOOKUP(Y371,DIRECTORIO!A:B,2,FALSE),"")</f>
        <v>EQUIRENT BLINDADOS LTDA</v>
      </c>
      <c r="AA371" s="40" t="s">
        <v>1707</v>
      </c>
      <c r="AB371" s="40" t="s">
        <v>268</v>
      </c>
      <c r="AC371" s="69" t="s">
        <v>1713</v>
      </c>
      <c r="AD371" s="40" t="s">
        <v>106</v>
      </c>
      <c r="AE371" s="40" t="s">
        <v>1777</v>
      </c>
      <c r="AF371" s="40" t="s">
        <v>108</v>
      </c>
      <c r="AG371" s="41" t="s">
        <v>109</v>
      </c>
      <c r="AH371" s="42"/>
      <c r="AI371" s="54" t="str">
        <f t="shared" ca="1" si="73"/>
        <v>PENDIENTE ENTREGA NOTIFICACIÓN ELECTRÓNICA</v>
      </c>
      <c r="AJ371" s="37" t="s">
        <v>99</v>
      </c>
      <c r="AK371" s="37">
        <v>46052</v>
      </c>
      <c r="AL371" s="37"/>
      <c r="AM371" s="53">
        <f>IF(AK371="","",WORKDAY(AK371,5,FESTIVOS_CO!A:A))</f>
        <v>46059</v>
      </c>
      <c r="AN371" s="37"/>
      <c r="AO371" s="37"/>
      <c r="AP371" s="54" t="str">
        <f t="shared" ca="1" si="78"/>
        <v>NO APLICA</v>
      </c>
      <c r="AQ371" s="36"/>
      <c r="AR371" s="43"/>
      <c r="AS371" s="37"/>
      <c r="AT371" s="36"/>
      <c r="AU371" s="37"/>
      <c r="AV371" s="36"/>
      <c r="AW371" s="36"/>
      <c r="AX371" s="37"/>
      <c r="AY371" s="140" t="str">
        <f>IF(AU371="","",WORKDAY(AU371,5,FESTIVOS_CO!A:A))</f>
        <v/>
      </c>
      <c r="AZ371" s="54" t="str">
        <f t="shared" ca="1" si="75"/>
        <v>NO APLICA</v>
      </c>
      <c r="BA371" s="55" t="str">
        <f>IF(AX371="","",WORKDAY(AX371,5,FESTIVOS_CO!A:A))</f>
        <v/>
      </c>
      <c r="BB371" s="39"/>
      <c r="BC371" s="40"/>
      <c r="BD371" s="40"/>
      <c r="BE371" s="56" t="str">
        <f t="shared" ca="1" si="76"/>
        <v>NO APLICA</v>
      </c>
      <c r="BF371" s="37"/>
      <c r="BG371" s="45"/>
      <c r="BH371" s="37"/>
      <c r="BI371" s="36"/>
      <c r="BJ371" s="37"/>
      <c r="BK371" s="36"/>
      <c r="BL371" s="36"/>
      <c r="BM371" s="53" t="str">
        <f>IF(BJ371="","",WORKDAY(BJ371,5,FESTIVOS_CO!A:A))</f>
        <v/>
      </c>
      <c r="BN371" s="57" t="str">
        <f t="shared" ca="1" si="74"/>
        <v>PENDIENTE HACER AVISO</v>
      </c>
      <c r="BO371" s="54" t="str">
        <f t="shared" ca="1" si="67"/>
        <v>EN TRÁMITE NOTIF. POR AVISO</v>
      </c>
      <c r="BP371" s="37"/>
      <c r="BQ371" s="53" t="str">
        <f>IF(BP371="","",WORKDAY(BP371,5,FESTIVOS_CO!A:A))</f>
        <v/>
      </c>
      <c r="BR371" s="37"/>
      <c r="BS371" s="36"/>
      <c r="BT371" s="38"/>
      <c r="BU371" s="58" t="e">
        <f>VLOOKUP(BT371,Hoja2!$C:$D,2,0)</f>
        <v>#N/A</v>
      </c>
      <c r="BV371" s="80" t="str">
        <f>IF(
AND(AO371="",BD371="",BQ371=""),
"EN PROCESO NOTIFICACION / COMUNICACION",
IF(
BT371="",
"NO APLICA",
IF(
BU371=60,
IF(AO371&lt;&gt;"",AO371,IF(BD371&lt;&gt;"",BD371,BQ371))+60,
WORKDAY(
IF(AO371&lt;&gt;"",AO371,IF(BD371&lt;&gt;"",BD371,BQ371)),
BU371,
FESTIVOS_CO!A:A
)
)
))</f>
        <v>EN PROCESO NOTIFICACION / COMUNICACION</v>
      </c>
      <c r="BW371" s="44"/>
      <c r="BX371" s="53"/>
      <c r="BY371" s="45"/>
      <c r="BZ371" s="37"/>
      <c r="CA371" s="54" t="str">
        <f t="shared" si="68"/>
        <v>PENDIENTE EJECUTORIA</v>
      </c>
      <c r="CB371" s="59" t="str">
        <f t="shared" si="77"/>
        <v/>
      </c>
      <c r="CC371" s="36"/>
      <c r="CD371" s="40"/>
      <c r="CE371" s="46"/>
      <c r="CF371" s="40"/>
      <c r="CG371" s="40"/>
      <c r="CH371" s="40"/>
      <c r="CI371" s="36"/>
      <c r="CJ371" s="47"/>
      <c r="CK371" s="40"/>
      <c r="CL371" s="40"/>
      <c r="CM371" s="40"/>
      <c r="CN371" s="40"/>
    </row>
    <row r="372" spans="1:92" ht="57" hidden="1">
      <c r="A372" s="49" t="str">
        <f t="shared" ca="1" si="69"/>
        <v>PENDIENTE ENTREGA NOTIFICACIÓN ELECTRÓNICA</v>
      </c>
      <c r="B372" s="58" t="s">
        <v>517</v>
      </c>
      <c r="C372" s="37"/>
      <c r="D372" s="37"/>
      <c r="E372" s="49" t="str">
        <f t="shared" si="70"/>
        <v>PENDIENTE NOTIFICACIÓN</v>
      </c>
      <c r="F372" s="141" t="str">
        <f t="shared" si="71"/>
        <v>PENDIENTE NOTIFICACIÓN</v>
      </c>
      <c r="G372" s="49" t="str">
        <f t="shared" si="72"/>
        <v/>
      </c>
      <c r="H372" s="51" t="str">
        <f ca="1">IF(
L372="",
"",
IF(
NETWORKDAYS(L372,IF(M372&lt;&gt;"",M372,TODAY()),FESTIVOS_CO!A:A)&gt;2,
"VENCIDO",
IF(
NETWORKDAYS(L372,IF(M372&lt;&gt;"",M372,TODAY()),FESTIVOS_CO!A:A)=2,
"ALERTA",
"A TIEMPO"
)))</f>
        <v>A TIEMPO</v>
      </c>
      <c r="I372" s="40"/>
      <c r="J372" s="36" t="s">
        <v>1778</v>
      </c>
      <c r="K372" s="53">
        <v>46051</v>
      </c>
      <c r="L372" s="50">
        <v>46052</v>
      </c>
      <c r="M372" s="37">
        <v>46052</v>
      </c>
      <c r="N372" s="52"/>
      <c r="O372" s="52"/>
      <c r="P372" s="36"/>
      <c r="Q372" s="36" t="s">
        <v>99</v>
      </c>
      <c r="R372" s="40"/>
      <c r="S372" s="36"/>
      <c r="T372" s="40"/>
      <c r="U372" s="62" t="s">
        <v>100</v>
      </c>
      <c r="V372" s="81" t="s">
        <v>1779</v>
      </c>
      <c r="W372" s="63">
        <v>45834</v>
      </c>
      <c r="X372" s="62" t="s">
        <v>1780</v>
      </c>
      <c r="Y372" s="40">
        <v>860002119</v>
      </c>
      <c r="Z372" s="38" t="str">
        <f>IFERROR(VLOOKUP(Y372,DIRECTORIO!A:B,2,FALSE),"")</f>
        <v>HUNTER DOUGLAS DE COLOMBIA S.A.S</v>
      </c>
      <c r="AA372" s="62" t="s">
        <v>1781</v>
      </c>
      <c r="AB372" s="40" t="s">
        <v>1782</v>
      </c>
      <c r="AC372" s="69" t="s">
        <v>1783</v>
      </c>
      <c r="AD372" s="40" t="s">
        <v>106</v>
      </c>
      <c r="AE372" s="40" t="s">
        <v>1784</v>
      </c>
      <c r="AF372" s="40" t="s">
        <v>108</v>
      </c>
      <c r="AG372" s="41" t="s">
        <v>109</v>
      </c>
      <c r="AH372" s="42"/>
      <c r="AI372" s="54" t="str">
        <f t="shared" ca="1" si="73"/>
        <v>PENDIENTE ENTREGA NOTIFICACIÓN ELECTRÓNICA</v>
      </c>
      <c r="AJ372" s="37" t="s">
        <v>99</v>
      </c>
      <c r="AK372" s="37">
        <v>46052</v>
      </c>
      <c r="AL372" s="37"/>
      <c r="AM372" s="53">
        <f>IF(AK372="","",WORKDAY(AK372,5,FESTIVOS_CO!A:A))</f>
        <v>46059</v>
      </c>
      <c r="AN372" s="37"/>
      <c r="AO372" s="37"/>
      <c r="AP372" s="54" t="str">
        <f t="shared" ca="1" si="78"/>
        <v>NO APLICA</v>
      </c>
      <c r="AQ372" s="36"/>
      <c r="AR372" s="43"/>
      <c r="AS372" s="37"/>
      <c r="AT372" s="36"/>
      <c r="AU372" s="37"/>
      <c r="AV372" s="36"/>
      <c r="AW372" s="36"/>
      <c r="AX372" s="37"/>
      <c r="AY372" s="140" t="str">
        <f>IF(AU372="","",WORKDAY(AU372,5,FESTIVOS_CO!A:A))</f>
        <v/>
      </c>
      <c r="AZ372" s="54" t="str">
        <f t="shared" ca="1" si="75"/>
        <v>NO APLICA</v>
      </c>
      <c r="BA372" s="55" t="str">
        <f>IF(AX372="","",WORKDAY(AX372,5,FESTIVOS_CO!A:A))</f>
        <v/>
      </c>
      <c r="BB372" s="39"/>
      <c r="BC372" s="40"/>
      <c r="BD372" s="40"/>
      <c r="BE372" s="56" t="str">
        <f t="shared" ca="1" si="76"/>
        <v>NO APLICA</v>
      </c>
      <c r="BF372" s="37"/>
      <c r="BG372" s="45"/>
      <c r="BH372" s="37"/>
      <c r="BI372" s="36"/>
      <c r="BJ372" s="37"/>
      <c r="BK372" s="36"/>
      <c r="BL372" s="36"/>
      <c r="BM372" s="53" t="str">
        <f>IF(BJ372="","",WORKDAY(BJ372,5,FESTIVOS_CO!A:A))</f>
        <v/>
      </c>
      <c r="BN372" s="57" t="str">
        <f t="shared" ca="1" si="74"/>
        <v>PENDIENTE HACER AVISO</v>
      </c>
      <c r="BO372" s="54" t="str">
        <f t="shared" ca="1" si="67"/>
        <v>EN TRÁMITE NOTIF. POR AVISO</v>
      </c>
      <c r="BP372" s="37"/>
      <c r="BQ372" s="53" t="str">
        <f>IF(BP372="","",WORKDAY(BP372,5,FESTIVOS_CO!A:A))</f>
        <v/>
      </c>
      <c r="BR372" s="37"/>
      <c r="BS372" s="36"/>
      <c r="BT372" s="38"/>
      <c r="BU372" s="58" t="e">
        <f>VLOOKUP(BT372,Hoja2!$C:$D,2,0)</f>
        <v>#N/A</v>
      </c>
      <c r="BV372" s="80" t="str">
        <f>IF(
AND(AO372="",BD372="",BQ372=""),
"EN PROCESO NOTIFICACION / COMUNICACION",
IF(
BT372="",
"NO APLICA",
IF(
BU372=60,
IF(AO372&lt;&gt;"",AO372,IF(BD372&lt;&gt;"",BD372,BQ372))+60,
WORKDAY(
IF(AO372&lt;&gt;"",AO372,IF(BD372&lt;&gt;"",BD372,BQ372)),
BU372,
FESTIVOS_CO!A:A
)
)
))</f>
        <v>EN PROCESO NOTIFICACION / COMUNICACION</v>
      </c>
      <c r="BW372" s="44"/>
      <c r="BX372" s="53"/>
      <c r="BY372" s="45"/>
      <c r="BZ372" s="37"/>
      <c r="CA372" s="54" t="str">
        <f t="shared" si="68"/>
        <v>PENDIENTE EJECUTORIA</v>
      </c>
      <c r="CB372" s="59" t="str">
        <f t="shared" si="77"/>
        <v/>
      </c>
      <c r="CC372" s="36"/>
      <c r="CD372" s="40"/>
      <c r="CE372" s="46"/>
      <c r="CF372" s="40"/>
      <c r="CG372" s="40"/>
      <c r="CH372" s="40"/>
      <c r="CI372" s="36"/>
      <c r="CJ372" s="47"/>
      <c r="CK372" s="40"/>
      <c r="CL372" s="40"/>
      <c r="CM372" s="40"/>
      <c r="CN372" s="40"/>
    </row>
    <row r="373" spans="1:92" ht="42.75" hidden="1">
      <c r="A373" s="49" t="str">
        <f t="shared" ca="1" si="69"/>
        <v>PENDIENTE ENTREGA NOTIFICACIÓN ELECTRÓNICA</v>
      </c>
      <c r="B373" s="58" t="s">
        <v>445</v>
      </c>
      <c r="C373" s="37"/>
      <c r="D373" s="37"/>
      <c r="E373" s="49" t="str">
        <f t="shared" si="70"/>
        <v>PENDIENTE NOTIFICACIÓN</v>
      </c>
      <c r="F373" s="141" t="str">
        <f t="shared" si="71"/>
        <v>PENDIENTE NOTIFICACIÓN</v>
      </c>
      <c r="G373" s="49" t="str">
        <f t="shared" si="72"/>
        <v/>
      </c>
      <c r="H373" s="51" t="str">
        <f ca="1">IF(
L373="",
"",
IF(
NETWORKDAYS(L373,IF(M373&lt;&gt;"",M373,TODAY()),FESTIVOS_CO!A:A)&gt;2,
"VENCIDO",
IF(
NETWORKDAYS(L373,IF(M373&lt;&gt;"",M373,TODAY()),FESTIVOS_CO!A:A)=2,
"ALERTA",
"A TIEMPO"
)))</f>
        <v>A TIEMPO</v>
      </c>
      <c r="I373" s="40"/>
      <c r="J373" s="36" t="s">
        <v>1785</v>
      </c>
      <c r="K373" s="53">
        <v>46051</v>
      </c>
      <c r="L373" s="50">
        <v>46052</v>
      </c>
      <c r="M373" s="37">
        <v>46052</v>
      </c>
      <c r="N373" s="52"/>
      <c r="O373" s="52"/>
      <c r="P373" s="36"/>
      <c r="Q373" s="36" t="s">
        <v>99</v>
      </c>
      <c r="R373" s="40"/>
      <c r="S373" s="36"/>
      <c r="T373" s="40"/>
      <c r="U373" s="62" t="s">
        <v>100</v>
      </c>
      <c r="V373" s="81" t="s">
        <v>1786</v>
      </c>
      <c r="W373" s="92">
        <v>45960</v>
      </c>
      <c r="X373" s="40" t="s">
        <v>1700</v>
      </c>
      <c r="Y373" s="40">
        <v>900248356</v>
      </c>
      <c r="Z373" s="38" t="str">
        <f>IFERROR(VLOOKUP(Y373,DIRECTORIO!A:B,2,FALSE),"")</f>
        <v>EQUIRENT BLINDADOS LTDA</v>
      </c>
      <c r="AA373" s="40" t="s">
        <v>1707</v>
      </c>
      <c r="AB373" s="40" t="s">
        <v>169</v>
      </c>
      <c r="AC373" s="69" t="s">
        <v>1713</v>
      </c>
      <c r="AD373" s="40" t="s">
        <v>106</v>
      </c>
      <c r="AE373" s="40" t="s">
        <v>1787</v>
      </c>
      <c r="AF373" s="40" t="s">
        <v>108</v>
      </c>
      <c r="AG373" s="41" t="s">
        <v>109</v>
      </c>
      <c r="AH373" s="42"/>
      <c r="AI373" s="54" t="str">
        <f t="shared" ca="1" si="73"/>
        <v>PENDIENTE ENTREGA NOTIFICACIÓN ELECTRÓNICA</v>
      </c>
      <c r="AJ373" s="37" t="s">
        <v>99</v>
      </c>
      <c r="AK373" s="37"/>
      <c r="AL373" s="37"/>
      <c r="AM373" s="53" t="str">
        <f>IF(AK373="","",WORKDAY(AK373,5,FESTIVOS_CO!A:A))</f>
        <v/>
      </c>
      <c r="AN373" s="37"/>
      <c r="AO373" s="37"/>
      <c r="AP373" s="54" t="str">
        <f t="shared" ca="1" si="78"/>
        <v>NO APLICA</v>
      </c>
      <c r="AQ373" s="36"/>
      <c r="AR373" s="43"/>
      <c r="AS373" s="37"/>
      <c r="AT373" s="36"/>
      <c r="AU373" s="37"/>
      <c r="AV373" s="36"/>
      <c r="AW373" s="36"/>
      <c r="AX373" s="37"/>
      <c r="AY373" s="140" t="str">
        <f>IF(AU373="","",WORKDAY(AU373,5,FESTIVOS_CO!A:A))</f>
        <v/>
      </c>
      <c r="AZ373" s="54" t="str">
        <f t="shared" ca="1" si="75"/>
        <v>NO APLICA</v>
      </c>
      <c r="BA373" s="55" t="str">
        <f>IF(AX373="","",WORKDAY(AX373,5,FESTIVOS_CO!A:A))</f>
        <v/>
      </c>
      <c r="BB373" s="39"/>
      <c r="BC373" s="40"/>
      <c r="BD373" s="40"/>
      <c r="BE373" s="56" t="str">
        <f t="shared" ca="1" si="76"/>
        <v>NO APLICA</v>
      </c>
      <c r="BF373" s="37"/>
      <c r="BG373" s="45"/>
      <c r="BH373" s="37"/>
      <c r="BI373" s="36"/>
      <c r="BJ373" s="37"/>
      <c r="BK373" s="36"/>
      <c r="BL373" s="36"/>
      <c r="BM373" s="53" t="str">
        <f>IF(BJ373="","",WORKDAY(BJ373,5,FESTIVOS_CO!A:A))</f>
        <v/>
      </c>
      <c r="BN373" s="57" t="str">
        <f t="shared" ca="1" si="74"/>
        <v>PENDIENTE HACER AVISO</v>
      </c>
      <c r="BO373" s="54" t="str">
        <f t="shared" ca="1" si="67"/>
        <v>EN TRÁMITE NOTIF. POR AVISO</v>
      </c>
      <c r="BP373" s="37"/>
      <c r="BQ373" s="53" t="str">
        <f>IF(BP373="","",WORKDAY(BP373,5,FESTIVOS_CO!A:A))</f>
        <v/>
      </c>
      <c r="BR373" s="37"/>
      <c r="BS373" s="36" t="s">
        <v>99</v>
      </c>
      <c r="BT373" s="38" t="s">
        <v>228</v>
      </c>
      <c r="BU373" s="58">
        <f>VLOOKUP(BT373,Hoja2!$C:$D,2,0)</f>
        <v>10</v>
      </c>
      <c r="BV373" s="80" t="str">
        <f>IF(
AND(AO373="",BD373="",BQ373=""),
"EN PROCESO NOTIFICACION / COMUNICACION",
IF(
BT373="",
"NO APLICA",
IF(
BU373=60,
IF(AO373&lt;&gt;"",AO373,IF(BD373&lt;&gt;"",BD373,BQ373))+60,
WORKDAY(
IF(AO373&lt;&gt;"",AO373,IF(BD373&lt;&gt;"",BD373,BQ373)),
BU373,
FESTIVOS_CO!A:A
)
)
))</f>
        <v>EN PROCESO NOTIFICACION / COMUNICACION</v>
      </c>
      <c r="BW373" s="44"/>
      <c r="BX373" s="53"/>
      <c r="BY373" s="45"/>
      <c r="BZ373" s="37"/>
      <c r="CA373" s="54" t="str">
        <f t="shared" si="68"/>
        <v>PENDIENTE EJECUTORIA</v>
      </c>
      <c r="CB373" s="59" t="str">
        <f t="shared" si="77"/>
        <v/>
      </c>
      <c r="CC373" s="36"/>
      <c r="CD373" s="40"/>
      <c r="CE373" s="46"/>
      <c r="CF373" s="40"/>
      <c r="CG373" s="40"/>
      <c r="CH373" s="40"/>
      <c r="CI373" s="36"/>
      <c r="CJ373" s="47"/>
      <c r="CK373" s="40"/>
      <c r="CL373" s="40"/>
      <c r="CM373" s="40"/>
      <c r="CN373" s="40"/>
    </row>
    <row r="374" spans="1:92" ht="42.75" hidden="1">
      <c r="A374" s="49" t="str">
        <f t="shared" ca="1" si="69"/>
        <v>PENDIENTE ENTREGA NOTIFICACIÓN ELECTRÓNICA</v>
      </c>
      <c r="B374" s="58" t="s">
        <v>445</v>
      </c>
      <c r="C374" s="37"/>
      <c r="D374" s="37"/>
      <c r="E374" s="49" t="str">
        <f t="shared" si="70"/>
        <v>PENDIENTE NOTIFICACIÓN</v>
      </c>
      <c r="F374" s="141" t="str">
        <f t="shared" si="71"/>
        <v>PENDIENTE NOTIFICACIÓN</v>
      </c>
      <c r="G374" s="49" t="str">
        <f t="shared" si="72"/>
        <v/>
      </c>
      <c r="H374" s="51" t="str">
        <f ca="1">IF(
L374="",
"",
IF(
NETWORKDAYS(L374,IF(M374&lt;&gt;"",M374,TODAY()),FESTIVOS_CO!A:A)&gt;2,
"VENCIDO",
IF(
NETWORKDAYS(L374,IF(M374&lt;&gt;"",M374,TODAY()),FESTIVOS_CO!A:A)=2,
"ALERTA",
"A TIEMPO"
)))</f>
        <v>A TIEMPO</v>
      </c>
      <c r="I374" s="40"/>
      <c r="J374" s="36" t="s">
        <v>1788</v>
      </c>
      <c r="K374" s="53">
        <v>46051</v>
      </c>
      <c r="L374" s="50">
        <v>46052</v>
      </c>
      <c r="M374" s="37">
        <v>46052</v>
      </c>
      <c r="N374" s="52"/>
      <c r="O374" s="52"/>
      <c r="P374" s="36"/>
      <c r="Q374" s="36" t="s">
        <v>99</v>
      </c>
      <c r="R374" s="40"/>
      <c r="S374" s="36"/>
      <c r="T374" s="40"/>
      <c r="U374" s="62" t="s">
        <v>100</v>
      </c>
      <c r="V374" s="81" t="s">
        <v>1789</v>
      </c>
      <c r="W374" s="92">
        <v>45960</v>
      </c>
      <c r="X374" s="40" t="s">
        <v>1700</v>
      </c>
      <c r="Y374" s="40">
        <v>900248356</v>
      </c>
      <c r="Z374" s="38" t="str">
        <f>IFERROR(VLOOKUP(Y374,DIRECTORIO!A:B,2,FALSE),"")</f>
        <v>EQUIRENT BLINDADOS LTDA</v>
      </c>
      <c r="AA374" s="40" t="s">
        <v>1707</v>
      </c>
      <c r="AB374" s="40" t="s">
        <v>169</v>
      </c>
      <c r="AC374" s="69" t="s">
        <v>1713</v>
      </c>
      <c r="AD374" s="40" t="s">
        <v>106</v>
      </c>
      <c r="AE374" s="40" t="s">
        <v>1790</v>
      </c>
      <c r="AF374" s="40" t="s">
        <v>108</v>
      </c>
      <c r="AG374" s="41" t="s">
        <v>109</v>
      </c>
      <c r="AH374" s="42"/>
      <c r="AI374" s="54" t="str">
        <f t="shared" ca="1" si="73"/>
        <v>PENDIENTE ENTREGA NOTIFICACIÓN ELECTRÓNICA</v>
      </c>
      <c r="AJ374" s="37" t="s">
        <v>99</v>
      </c>
      <c r="AK374" s="37"/>
      <c r="AL374" s="37"/>
      <c r="AM374" s="53" t="str">
        <f>IF(AK374="","",WORKDAY(AK374,5,FESTIVOS_CO!A:A))</f>
        <v/>
      </c>
      <c r="AN374" s="37"/>
      <c r="AO374" s="37"/>
      <c r="AP374" s="54" t="str">
        <f t="shared" ca="1" si="78"/>
        <v>NO APLICA</v>
      </c>
      <c r="AQ374" s="36"/>
      <c r="AR374" s="43"/>
      <c r="AS374" s="37"/>
      <c r="AT374" s="36"/>
      <c r="AU374" s="37"/>
      <c r="AV374" s="36"/>
      <c r="AW374" s="36"/>
      <c r="AX374" s="37"/>
      <c r="AY374" s="140" t="str">
        <f>IF(AU374="","",WORKDAY(AU374,5,FESTIVOS_CO!A:A))</f>
        <v/>
      </c>
      <c r="AZ374" s="54" t="str">
        <f t="shared" ca="1" si="75"/>
        <v>NO APLICA</v>
      </c>
      <c r="BA374" s="55" t="str">
        <f>IF(AX374="","",WORKDAY(AX374,5,FESTIVOS_CO!A:A))</f>
        <v/>
      </c>
      <c r="BB374" s="39"/>
      <c r="BC374" s="40"/>
      <c r="BD374" s="40"/>
      <c r="BE374" s="56" t="str">
        <f t="shared" ca="1" si="76"/>
        <v>NO APLICA</v>
      </c>
      <c r="BF374" s="37"/>
      <c r="BG374" s="45"/>
      <c r="BH374" s="37"/>
      <c r="BI374" s="36"/>
      <c r="BJ374" s="37"/>
      <c r="BK374" s="36"/>
      <c r="BL374" s="36"/>
      <c r="BM374" s="53" t="str">
        <f>IF(BJ374="","",WORKDAY(BJ374,5,FESTIVOS_CO!A:A))</f>
        <v/>
      </c>
      <c r="BN374" s="57" t="str">
        <f t="shared" ca="1" si="74"/>
        <v>PENDIENTE HACER AVISO</v>
      </c>
      <c r="BO374" s="54" t="str">
        <f t="shared" ref="BO374:BO437" ca="1" si="79">IF(BN374="NOTIFICACIÓN PERSONAL COMPLETA",
"NO PROCEDE AVISO",
IF(BR374="SI",
"NOTIFICACION POR AVISO TERMINADA",
IF(BE374="NO PROCEDE",
"NO PROCEDE AVISO",
IF(BN374="VERIFICAR SI PROCEDE RECURSO",
"NOTIFICACIÓN POR AVISO COMPLETA",
"EN TRÁMITE NOTIF. POR AVISO"
))))</f>
        <v>EN TRÁMITE NOTIF. POR AVISO</v>
      </c>
      <c r="BP374" s="37"/>
      <c r="BQ374" s="53" t="str">
        <f>IF(BP374="","",WORKDAY(BP374,5,FESTIVOS_CO!A:A))</f>
        <v/>
      </c>
      <c r="BR374" s="37"/>
      <c r="BS374" s="36" t="s">
        <v>99</v>
      </c>
      <c r="BT374" s="38" t="s">
        <v>228</v>
      </c>
      <c r="BU374" s="58">
        <f>VLOOKUP(BT374,Hoja2!$C:$D,2,0)</f>
        <v>10</v>
      </c>
      <c r="BV374" s="80" t="str">
        <f>IF(
AND(AO374="",BD374="",BQ374=""),
"EN PROCESO NOTIFICACION / COMUNICACION",
IF(
BT374="",
"NO APLICA",
IF(
BU374=60,
IF(AO374&lt;&gt;"",AO374,IF(BD374&lt;&gt;"",BD374,BQ374))+60,
WORKDAY(
IF(AO374&lt;&gt;"",AO374,IF(BD374&lt;&gt;"",BD374,BQ374)),
BU374,
FESTIVOS_CO!A:A
)
)
))</f>
        <v>EN PROCESO NOTIFICACION / COMUNICACION</v>
      </c>
      <c r="BW374" s="44"/>
      <c r="BX374" s="53"/>
      <c r="BY374" s="45"/>
      <c r="BZ374" s="37"/>
      <c r="CA374" s="54" t="str">
        <f t="shared" ref="CA374:CA437" si="80">IF(BW374&lt;&gt;"SI",
"PENDIENTE EJECUTORIA",
IF(AND(BX374="",BY374="",BZ374=""),
"PENDIENTE HACER EJECUTORIA",
IF(AND(BX374&lt;&gt;"",BY374="",BZ374=""),
"PENDIENTE REVISION EJECUTORIA",
IF(AND(BX374&lt;&gt;"",BY374&lt;&gt;"",BZ374=""),
"PENDIENTE FIRMA EJECUTORIA",
"PROCESO EJECUTORIA TERMINADO"
))))</f>
        <v>PENDIENTE EJECUTORIA</v>
      </c>
      <c r="CB374" s="59" t="str">
        <f t="shared" si="77"/>
        <v/>
      </c>
      <c r="CC374" s="36"/>
      <c r="CD374" s="40"/>
      <c r="CE374" s="46"/>
      <c r="CF374" s="40"/>
      <c r="CG374" s="40"/>
      <c r="CH374" s="40"/>
      <c r="CI374" s="36"/>
      <c r="CJ374" s="47"/>
      <c r="CK374" s="40"/>
      <c r="CL374" s="40"/>
      <c r="CM374" s="40"/>
      <c r="CN374" s="40"/>
    </row>
    <row r="375" spans="1:92" ht="42.75" hidden="1">
      <c r="A375" s="49" t="str">
        <f t="shared" ca="1" si="69"/>
        <v>PENDIENTE ENTREGA NOTIFICACIÓN ELECTRÓNICA</v>
      </c>
      <c r="B375" s="58" t="s">
        <v>445</v>
      </c>
      <c r="C375" s="37"/>
      <c r="D375" s="37"/>
      <c r="E375" s="49" t="str">
        <f t="shared" si="70"/>
        <v>PENDIENTE NOTIFICACIÓN</v>
      </c>
      <c r="F375" s="141" t="str">
        <f t="shared" si="71"/>
        <v>PENDIENTE NOTIFICACIÓN</v>
      </c>
      <c r="G375" s="49" t="str">
        <f t="shared" si="72"/>
        <v/>
      </c>
      <c r="H375" s="51" t="str">
        <f ca="1">IF(
L375="",
"",
IF(
NETWORKDAYS(L375,IF(M375&lt;&gt;"",M375,TODAY()),FESTIVOS_CO!A:A)&gt;2,
"VENCIDO",
IF(
NETWORKDAYS(L375,IF(M375&lt;&gt;"",M375,TODAY()),FESTIVOS_CO!A:A)=2,
"ALERTA",
"A TIEMPO"
)))</f>
        <v>A TIEMPO</v>
      </c>
      <c r="I375" s="40"/>
      <c r="J375" s="36" t="s">
        <v>1791</v>
      </c>
      <c r="K375" s="53">
        <v>46051</v>
      </c>
      <c r="L375" s="50">
        <v>46052</v>
      </c>
      <c r="M375" s="37">
        <v>46052</v>
      </c>
      <c r="N375" s="52"/>
      <c r="O375" s="52"/>
      <c r="P375" s="36"/>
      <c r="Q375" s="36" t="s">
        <v>99</v>
      </c>
      <c r="R375" s="40"/>
      <c r="S375" s="36"/>
      <c r="T375" s="40"/>
      <c r="U375" s="62" t="s">
        <v>100</v>
      </c>
      <c r="V375" s="81" t="s">
        <v>1792</v>
      </c>
      <c r="W375" s="92">
        <v>45960</v>
      </c>
      <c r="X375" s="40" t="s">
        <v>1700</v>
      </c>
      <c r="Y375" s="40">
        <v>900248356</v>
      </c>
      <c r="Z375" s="38" t="str">
        <f>IFERROR(VLOOKUP(Y375,DIRECTORIO!A:B,2,FALSE),"")</f>
        <v>EQUIRENT BLINDADOS LTDA</v>
      </c>
      <c r="AA375" s="40" t="s">
        <v>1707</v>
      </c>
      <c r="AB375" s="40" t="s">
        <v>169</v>
      </c>
      <c r="AC375" s="69" t="s">
        <v>1713</v>
      </c>
      <c r="AD375" s="40" t="s">
        <v>106</v>
      </c>
      <c r="AE375" s="40" t="s">
        <v>1793</v>
      </c>
      <c r="AF375" s="40" t="s">
        <v>108</v>
      </c>
      <c r="AG375" s="41" t="s">
        <v>109</v>
      </c>
      <c r="AH375" s="42"/>
      <c r="AI375" s="54" t="str">
        <f t="shared" ca="1" si="73"/>
        <v>PENDIENTE ENTREGA NOTIFICACIÓN ELECTRÓNICA</v>
      </c>
      <c r="AJ375" s="37" t="s">
        <v>99</v>
      </c>
      <c r="AK375" s="37"/>
      <c r="AL375" s="37"/>
      <c r="AM375" s="53" t="str">
        <f>IF(AK375="","",WORKDAY(AK375,5,FESTIVOS_CO!A:A))</f>
        <v/>
      </c>
      <c r="AN375" s="37"/>
      <c r="AO375" s="37"/>
      <c r="AP375" s="54" t="str">
        <f t="shared" ca="1" si="78"/>
        <v>NO APLICA</v>
      </c>
      <c r="AQ375" s="36"/>
      <c r="AR375" s="43"/>
      <c r="AS375" s="37"/>
      <c r="AT375" s="36"/>
      <c r="AU375" s="37"/>
      <c r="AV375" s="36"/>
      <c r="AW375" s="36"/>
      <c r="AX375" s="37"/>
      <c r="AY375" s="140" t="str">
        <f>IF(AU375="","",WORKDAY(AU375,5,FESTIVOS_CO!A:A))</f>
        <v/>
      </c>
      <c r="AZ375" s="54" t="str">
        <f t="shared" ca="1" si="75"/>
        <v>NO APLICA</v>
      </c>
      <c r="BA375" s="55" t="str">
        <f>IF(AX375="","",WORKDAY(AX375,5,FESTIVOS_CO!A:A))</f>
        <v/>
      </c>
      <c r="BB375" s="39"/>
      <c r="BC375" s="40"/>
      <c r="BD375" s="40"/>
      <c r="BE375" s="56" t="str">
        <f t="shared" ca="1" si="76"/>
        <v>NO APLICA</v>
      </c>
      <c r="BF375" s="37"/>
      <c r="BG375" s="45"/>
      <c r="BH375" s="37"/>
      <c r="BI375" s="36"/>
      <c r="BJ375" s="37"/>
      <c r="BK375" s="36"/>
      <c r="BL375" s="36"/>
      <c r="BM375" s="53" t="str">
        <f>IF(BJ375="","",WORKDAY(BJ375,5,FESTIVOS_CO!A:A))</f>
        <v/>
      </c>
      <c r="BN375" s="57" t="str">
        <f t="shared" ca="1" si="74"/>
        <v>PENDIENTE HACER AVISO</v>
      </c>
      <c r="BO375" s="54" t="str">
        <f t="shared" ca="1" si="79"/>
        <v>EN TRÁMITE NOTIF. POR AVISO</v>
      </c>
      <c r="BP375" s="37"/>
      <c r="BQ375" s="53" t="str">
        <f>IF(BP375="","",WORKDAY(BP375,5,FESTIVOS_CO!A:A))</f>
        <v/>
      </c>
      <c r="BR375" s="37"/>
      <c r="BS375" s="36" t="s">
        <v>99</v>
      </c>
      <c r="BT375" s="38" t="s">
        <v>228</v>
      </c>
      <c r="BU375" s="58">
        <f>VLOOKUP(BT375,Hoja2!$C:$D,2,0)</f>
        <v>10</v>
      </c>
      <c r="BV375" s="80" t="str">
        <f>IF(
AND(AO375="",BD375="",BQ375=""),
"EN PROCESO NOTIFICACION / COMUNICACION",
IF(
BT375="",
"NO APLICA",
IF(
BU375=60,
IF(AO375&lt;&gt;"",AO375,IF(BD375&lt;&gt;"",BD375,BQ375))+60,
WORKDAY(
IF(AO375&lt;&gt;"",AO375,IF(BD375&lt;&gt;"",BD375,BQ375)),
BU375,
FESTIVOS_CO!A:A
)
)
))</f>
        <v>EN PROCESO NOTIFICACION / COMUNICACION</v>
      </c>
      <c r="BW375" s="44"/>
      <c r="BX375" s="53"/>
      <c r="BY375" s="45"/>
      <c r="BZ375" s="37"/>
      <c r="CA375" s="54" t="str">
        <f t="shared" si="80"/>
        <v>PENDIENTE EJECUTORIA</v>
      </c>
      <c r="CB375" s="59" t="str">
        <f t="shared" si="77"/>
        <v/>
      </c>
      <c r="CC375" s="36"/>
      <c r="CD375" s="40"/>
      <c r="CE375" s="46"/>
      <c r="CF375" s="40"/>
      <c r="CG375" s="40"/>
      <c r="CH375" s="40"/>
      <c r="CI375" s="36"/>
      <c r="CJ375" s="47"/>
      <c r="CK375" s="40"/>
      <c r="CL375" s="40"/>
      <c r="CM375" s="40"/>
      <c r="CN375" s="40"/>
    </row>
    <row r="376" spans="1:92" ht="42.75" hidden="1">
      <c r="A376" s="49" t="str">
        <f t="shared" ref="A376:A439" si="81">IF(
AND(Q376="NO",S376&lt;&gt;"SI"),
"TERMINADO PRODUCTO NO CONFORME",
IF(
AND(
COUNTBLANK(AJ376:AO376)=COLUMNS(AJ376:AO376),
COUNTBLANK(AQ376:AY376)=COLUMNS(AQ376:AY376),
COUNTBLANK(BC376:BD376)=COLUMNS(BC376:BD376),
COUNTBLANK(BF376:BM376)=COLUMNS(BF376:BM376),
COUNTBLANK(BP376:BR376)=COLUMNS(BP376:BR376)
),
"SIN GESTIÓN",
IF(
AND(BC376&lt;&gt;"",BD376&lt;&gt;"",AO376="",AX376="",BQ376=""),
"NOTIFICADO POR CONDUCTA CONCLUYENTE",
IF(
AI376="NOTIFICACIÓN ELECTRÓNICA EFECTIVA",
CA376,
IF(
OR(
AI376="NO PROCEDE NOTIFICACIÓN ELECTRÓNICA",
AI376="REALIZAR CITACIÓN",
AI376="NOTIFICACIÓN ELECTRÓNICA NO EFECTIVA"
),
IF(
AZ376="HACER AVISO",
IF(
OR(
BN376="NOTIFICACIÓN POR AVISO TERMINADA",
BN376="NOTIFICACIÓN PERSONAL COMPLETA"
),
CA376,
BN376
),
AZ376
),
AI376
)
)
)
))</f>
        <v>SIN GESTIÓN</v>
      </c>
      <c r="B376" s="58" t="s">
        <v>389</v>
      </c>
      <c r="C376" s="37"/>
      <c r="D376" s="37"/>
      <c r="E376" s="49" t="str">
        <f t="shared" ref="E376:E439" si="82">IF(AN376="SI",
"NOTIFICACIÓN ELECTRÓNICA",
IF(AND(BC376&lt;&gt;"",BD376&lt;&gt;""),
"NOTIFICACIÓN PERSONAL",
IF(BL376="SI",
"NOTIFICACIÓN POR AVISO",
"PENDIENTE NOTIFICACIÓN"
)))</f>
        <v>PENDIENTE NOTIFICACIÓN</v>
      </c>
      <c r="F376" s="141" t="str">
        <f t="shared" ref="F376:F439" si="83">IF(
AND(AN376&lt;&gt;"SI",AW376&lt;&gt;"SI",BL376&lt;&gt;"SI",BC376="",BD376=""),
"PENDIENTE NOTIFICACIÓN",
IF(AN376="SI",
AO376,
IF(AW376="SI",
AX376,
IF(AND(BC376&lt;&gt;"",BD376&lt;&gt;""),
BD376,
IF(BL376="SI",
BQ376,
"PENDIENTE NOTIFICACIÓN"
)))))</f>
        <v>PENDIENTE NOTIFICACIÓN</v>
      </c>
      <c r="G376" s="49" t="str">
        <f t="shared" ref="G376:G439" si="84">IF(
OR(
C376="",
F376="PENDIENTE NOTIFICACIÓN",
NOT(ISNUMBER(C376)),
NOT(ISNUMBER(F376)),
F376&lt;C376
),
"",
F376-C376
)</f>
        <v/>
      </c>
      <c r="H376" s="51" t="str">
        <f ca="1">IF(
L376="",
"",
IF(
NETWORKDAYS(L376,IF(M376&lt;&gt;"",M376,TODAY()),FESTIVOS_CO!A:A)&gt;2,
"VENCIDO",
IF(
NETWORKDAYS(L376,IF(M376&lt;&gt;"",M376,TODAY()),FESTIVOS_CO!A:A)=2,
"ALERTA",
"A TIEMPO"
)))</f>
        <v>ALERTA</v>
      </c>
      <c r="I376" s="40"/>
      <c r="J376" s="36" t="s">
        <v>1794</v>
      </c>
      <c r="K376" s="53">
        <v>46051</v>
      </c>
      <c r="L376" s="50">
        <v>46052</v>
      </c>
      <c r="M376" s="37"/>
      <c r="N376" s="52"/>
      <c r="O376" s="52"/>
      <c r="P376" s="36"/>
      <c r="Q376" s="36"/>
      <c r="R376" s="40"/>
      <c r="S376" s="36"/>
      <c r="T376" s="40"/>
      <c r="U376" s="40"/>
      <c r="V376" s="81" t="s">
        <v>1795</v>
      </c>
      <c r="W376" s="40"/>
      <c r="X376" s="40"/>
      <c r="Y376" s="40"/>
      <c r="Z376" s="38" t="str">
        <f>IFERROR(VLOOKUP(Y376,DIRECTORIO!A:B,2,FALSE),"")</f>
        <v/>
      </c>
      <c r="AA376" s="40"/>
      <c r="AB376" s="40"/>
      <c r="AC376" s="40"/>
      <c r="AD376" s="40"/>
      <c r="AE376" s="40"/>
      <c r="AF376" s="40"/>
      <c r="AG376" s="41" t="s">
        <v>109</v>
      </c>
      <c r="AH376" s="42"/>
      <c r="AI376" s="54" t="str">
        <f t="shared" ref="AI376:AI439" ca="1" si="85">IF(AL376="NO",
"REALIZAR CITACIÓN",
IF(AND(AJ376="SI",AL376&lt;&gt;"SI",AL376&lt;&gt;"NO"),
"PENDIENTE ENTREGA NOTIFICACIÓN ELECTRÓNICA",
IF(AND(AJ376="SI",AL376="SI",AN376="SI"),
"NOTIFICACIÓN ELECTRÓNICA EFECTIVA",
IF(AND(AJ376="",AK376="",AL376="",AM376="",AN376="",AO376=""),
"PENDIENTE NOTIFICACIÓN ELECTRÓNICA",
IF(AJ376="NO",
"NO PROCEDE NOTIFICACIÓN ELECTRÓNICA",
IF(AND(AJ376="SI",F376=""),
"PENDIENTE ENVÍO NOTIFICACIÓN ELECTRÓNICA",
IF(AND(AJ376="SI",TODAY()-F376&lt;=5),
"EN ESPERA DE NOTIFICACIÓN ELECTRÓNICA (5 DÍAS)",
"NOTIFICACIÓN ELECTRÓNICA NO EFECTIVA"
)))))))</f>
        <v>PENDIENTE NOTIFICACIÓN ELECTRÓNICA</v>
      </c>
      <c r="AJ376" s="37"/>
      <c r="AK376" s="37"/>
      <c r="AL376" s="37"/>
      <c r="AM376" s="53" t="str">
        <f>IF(AK376="","",WORKDAY(AK376,5,FESTIVOS_CO!A:A))</f>
        <v/>
      </c>
      <c r="AN376" s="37"/>
      <c r="AO376" s="37"/>
      <c r="AP376" s="54" t="str">
        <f t="shared" ca="1" si="78"/>
        <v>NO APLICA</v>
      </c>
      <c r="AQ376" s="36"/>
      <c r="AR376" s="43"/>
      <c r="AS376" s="37"/>
      <c r="AT376" s="36"/>
      <c r="AU376" s="37"/>
      <c r="AV376" s="36"/>
      <c r="AW376" s="36"/>
      <c r="AX376" s="37"/>
      <c r="AY376" s="140" t="str">
        <f>IF(AU376="","",WORKDAY(AU376,5,FESTIVOS_CO!A:A))</f>
        <v/>
      </c>
      <c r="AZ376" s="54" t="str">
        <f t="shared" ca="1" si="75"/>
        <v>NO APLICA</v>
      </c>
      <c r="BA376" s="55" t="str">
        <f>IF(AX376="","",WORKDAY(AX376,5,FESTIVOS_CO!A:A))</f>
        <v/>
      </c>
      <c r="BB376" s="39"/>
      <c r="BC376" s="40"/>
      <c r="BD376" s="40"/>
      <c r="BE376" s="56" t="str">
        <f t="shared" ca="1" si="76"/>
        <v>NO APLICA</v>
      </c>
      <c r="BF376" s="37"/>
      <c r="BG376" s="45"/>
      <c r="BH376" s="37"/>
      <c r="BI376" s="36"/>
      <c r="BJ376" s="37"/>
      <c r="BK376" s="36"/>
      <c r="BL376" s="36"/>
      <c r="BM376" s="53" t="str">
        <f>IF(BJ376="","",WORKDAY(BJ376,5,FESTIVOS_CO!A:A))</f>
        <v/>
      </c>
      <c r="BN376" s="57" t="str">
        <f t="shared" ref="BN376:BN439" ca="1" si="86">IF(
AND(AZ376="CITACIÓN COMPLETA EN ESPERA DE NOTIFICACION PERSONAL",BB376="NO"),
"PENDIENTE HACER AVISO",
IF(AND(BC376&lt;&gt;"",BD376&lt;&gt;""),
"NOTIFICACIÓN PERSONAL COMPLETA",
IF(BR376="SI",
"NOTIFICACIÓN POR AVISO TERMINADA",
IF(BE376="NO PROCEDE",
"NO PROCEDE",
IF(BF376="",
"PENDIENTE HACER AVISO",
IF(BG376="",
"PENDIENTE REVISIÓN AVISO",
IF(BH376="",
"PENDIENTE FIRMA AVISO",
IF(BI376="",
"PENDIENTE RADICAR AVISO",
IF(BL376="",
"EN TRÁMITE DE ENTREGA AVISO",
IF(BL376="NO",
"PUBLICAR AVISO CARTELERA",
IF(BL376="SI",
"VERIFICAR SI PROCEDE RECURSO",
IF(BE376="HACER AVISO",
"HACER AVISO",
"NO APLICA"
))))))))))))</f>
        <v>PENDIENTE HACER AVISO</v>
      </c>
      <c r="BO376" s="54" t="str">
        <f t="shared" ca="1" si="79"/>
        <v>EN TRÁMITE NOTIF. POR AVISO</v>
      </c>
      <c r="BP376" s="37"/>
      <c r="BQ376" s="53" t="str">
        <f>IF(BP376="","",WORKDAY(BP376,5,FESTIVOS_CO!A:A))</f>
        <v/>
      </c>
      <c r="BR376" s="37"/>
      <c r="BS376" s="36"/>
      <c r="BT376" s="38"/>
      <c r="BU376" s="58" t="e">
        <f>VLOOKUP(BT376,Hoja2!$C:$D,2,0)</f>
        <v>#N/A</v>
      </c>
      <c r="BV376" s="80" t="str">
        <f>IF(
AND(AO376="",BD376="",BQ376=""),
"EN PROCESO NOTIFICACION / COMUNICACION",
IF(
BT376="",
"NO APLICA",
IF(
BU376=60,
IF(AO376&lt;&gt;"",AO376,IF(BD376&lt;&gt;"",BD376,BQ376))+60,
WORKDAY(
IF(AO376&lt;&gt;"",AO376,IF(BD376&lt;&gt;"",BD376,BQ376)),
BU376,
FESTIVOS_CO!A:A
)
)
))</f>
        <v>EN PROCESO NOTIFICACION / COMUNICACION</v>
      </c>
      <c r="BW376" s="44"/>
      <c r="BX376" s="53"/>
      <c r="BY376" s="45"/>
      <c r="BZ376" s="37"/>
      <c r="CA376" s="54" t="str">
        <f t="shared" si="80"/>
        <v>PENDIENTE EJECUTORIA</v>
      </c>
      <c r="CB376" s="59" t="str">
        <f t="shared" si="77"/>
        <v/>
      </c>
      <c r="CC376" s="36"/>
      <c r="CD376" s="40"/>
      <c r="CE376" s="46"/>
      <c r="CF376" s="40"/>
      <c r="CG376" s="40"/>
      <c r="CH376" s="40"/>
      <c r="CI376" s="36"/>
      <c r="CJ376" s="47"/>
      <c r="CK376" s="40"/>
      <c r="CL376" s="40"/>
      <c r="CM376" s="40"/>
      <c r="CN376" s="40"/>
    </row>
    <row r="377" spans="1:92" ht="42.75" hidden="1">
      <c r="A377" s="49" t="str">
        <f t="shared" si="81"/>
        <v>SIN GESTIÓN</v>
      </c>
      <c r="B377" s="58" t="s">
        <v>389</v>
      </c>
      <c r="C377" s="37"/>
      <c r="D377" s="37"/>
      <c r="E377" s="49" t="str">
        <f t="shared" si="82"/>
        <v>PENDIENTE NOTIFICACIÓN</v>
      </c>
      <c r="F377" s="141" t="str">
        <f t="shared" si="83"/>
        <v>PENDIENTE NOTIFICACIÓN</v>
      </c>
      <c r="G377" s="49" t="str">
        <f t="shared" si="84"/>
        <v/>
      </c>
      <c r="H377" s="51" t="str">
        <f ca="1">IF(
L377="",
"",
IF(
NETWORKDAYS(L377,IF(M377&lt;&gt;"",M377,TODAY()),FESTIVOS_CO!A:A)&gt;2,
"VENCIDO",
IF(
NETWORKDAYS(L377,IF(M377&lt;&gt;"",M377,TODAY()),FESTIVOS_CO!A:A)=2,
"ALERTA",
"A TIEMPO"
)))</f>
        <v>ALERTA</v>
      </c>
      <c r="I377" s="40"/>
      <c r="J377" s="36" t="s">
        <v>1796</v>
      </c>
      <c r="K377" s="53">
        <v>46051</v>
      </c>
      <c r="L377" s="50">
        <v>46052</v>
      </c>
      <c r="M377" s="37"/>
      <c r="N377" s="52"/>
      <c r="O377" s="52"/>
      <c r="P377" s="36"/>
      <c r="Q377" s="36"/>
      <c r="R377" s="40"/>
      <c r="S377" s="36"/>
      <c r="T377" s="40"/>
      <c r="U377" s="40"/>
      <c r="V377" s="81" t="s">
        <v>1797</v>
      </c>
      <c r="W377" s="40"/>
      <c r="X377" s="40"/>
      <c r="Y377" s="40"/>
      <c r="Z377" s="38" t="str">
        <f>IFERROR(VLOOKUP(Y377,DIRECTORIO!A:B,2,FALSE),"")</f>
        <v/>
      </c>
      <c r="AA377" s="40"/>
      <c r="AB377" s="40"/>
      <c r="AC377" s="40"/>
      <c r="AD377" s="40"/>
      <c r="AE377" s="40"/>
      <c r="AF377" s="40"/>
      <c r="AG377" s="41" t="s">
        <v>109</v>
      </c>
      <c r="AH377" s="42"/>
      <c r="AI377" s="54" t="str">
        <f t="shared" ca="1" si="85"/>
        <v>PENDIENTE NOTIFICACIÓN ELECTRÓNICA</v>
      </c>
      <c r="AJ377" s="37"/>
      <c r="AK377" s="37"/>
      <c r="AL377" s="37"/>
      <c r="AM377" s="53" t="str">
        <f>IF(AK377="","",WORKDAY(AK377,5,FESTIVOS_CO!A:A))</f>
        <v/>
      </c>
      <c r="AN377" s="37"/>
      <c r="AO377" s="37"/>
      <c r="AP377" s="54" t="str">
        <f t="shared" ca="1" si="78"/>
        <v>NO APLICA</v>
      </c>
      <c r="AQ377" s="36"/>
      <c r="AR377" s="43"/>
      <c r="AS377" s="37"/>
      <c r="AT377" s="36"/>
      <c r="AU377" s="37"/>
      <c r="AV377" s="36"/>
      <c r="AW377" s="36"/>
      <c r="AX377" s="37"/>
      <c r="AY377" s="140" t="str">
        <f>IF(AU377="","",WORKDAY(AU377,5,FESTIVOS_CO!A:A))</f>
        <v/>
      </c>
      <c r="AZ377" s="54" t="str">
        <f t="shared" ca="1" si="75"/>
        <v>NO APLICA</v>
      </c>
      <c r="BA377" s="55" t="str">
        <f>IF(AX377="","",WORKDAY(AX377,5,FESTIVOS_CO!A:A))</f>
        <v/>
      </c>
      <c r="BB377" s="39"/>
      <c r="BC377" s="40"/>
      <c r="BD377" s="40"/>
      <c r="BE377" s="56" t="str">
        <f t="shared" ca="1" si="76"/>
        <v>NO APLICA</v>
      </c>
      <c r="BF377" s="37"/>
      <c r="BG377" s="45"/>
      <c r="BH377" s="37"/>
      <c r="BI377" s="36"/>
      <c r="BJ377" s="37"/>
      <c r="BK377" s="36"/>
      <c r="BL377" s="36"/>
      <c r="BM377" s="53" t="str">
        <f>IF(BJ377="","",WORKDAY(BJ377,5,FESTIVOS_CO!A:A))</f>
        <v/>
      </c>
      <c r="BN377" s="57" t="str">
        <f t="shared" ca="1" si="86"/>
        <v>PENDIENTE HACER AVISO</v>
      </c>
      <c r="BO377" s="54" t="str">
        <f t="shared" ca="1" si="79"/>
        <v>EN TRÁMITE NOTIF. POR AVISO</v>
      </c>
      <c r="BP377" s="37"/>
      <c r="BQ377" s="53" t="str">
        <f>IF(BP377="","",WORKDAY(BP377,5,FESTIVOS_CO!A:A))</f>
        <v/>
      </c>
      <c r="BR377" s="37"/>
      <c r="BS377" s="36"/>
      <c r="BT377" s="38"/>
      <c r="BU377" s="58" t="e">
        <f>VLOOKUP(BT377,Hoja2!$C:$D,2,0)</f>
        <v>#N/A</v>
      </c>
      <c r="BV377" s="80" t="str">
        <f>IF(
AND(AO377="",BD377="",BQ377=""),
"EN PROCESO NOTIFICACION / COMUNICACION",
IF(
BT377="",
"NO APLICA",
IF(
BU377=60,
IF(AO377&lt;&gt;"",AO377,IF(BD377&lt;&gt;"",BD377,BQ377))+60,
WORKDAY(
IF(AO377&lt;&gt;"",AO377,IF(BD377&lt;&gt;"",BD377,BQ377)),
BU377,
FESTIVOS_CO!A:A
)
)
))</f>
        <v>EN PROCESO NOTIFICACION / COMUNICACION</v>
      </c>
      <c r="BW377" s="44"/>
      <c r="BX377" s="53"/>
      <c r="BY377" s="45"/>
      <c r="BZ377" s="37"/>
      <c r="CA377" s="54" t="str">
        <f t="shared" si="80"/>
        <v>PENDIENTE EJECUTORIA</v>
      </c>
      <c r="CB377" s="59" t="str">
        <f t="shared" si="77"/>
        <v/>
      </c>
      <c r="CC377" s="36"/>
      <c r="CD377" s="40"/>
      <c r="CE377" s="46"/>
      <c r="CF377" s="40"/>
      <c r="CG377" s="40"/>
      <c r="CH377" s="40"/>
      <c r="CI377" s="36"/>
      <c r="CJ377" s="47"/>
      <c r="CK377" s="40"/>
      <c r="CL377" s="40"/>
      <c r="CM377" s="40"/>
      <c r="CN377" s="40"/>
    </row>
    <row r="378" spans="1:92" ht="42.75" hidden="1">
      <c r="A378" s="49" t="str">
        <f t="shared" si="81"/>
        <v>SIN GESTIÓN</v>
      </c>
      <c r="B378" s="58" t="s">
        <v>389</v>
      </c>
      <c r="C378" s="37"/>
      <c r="D378" s="37"/>
      <c r="E378" s="49" t="str">
        <f t="shared" si="82"/>
        <v>PENDIENTE NOTIFICACIÓN</v>
      </c>
      <c r="F378" s="141" t="str">
        <f t="shared" si="83"/>
        <v>PENDIENTE NOTIFICACIÓN</v>
      </c>
      <c r="G378" s="49" t="str">
        <f t="shared" si="84"/>
        <v/>
      </c>
      <c r="H378" s="51" t="str">
        <f ca="1">IF(
L378="",
"",
IF(
NETWORKDAYS(L378,IF(M378&lt;&gt;"",M378,TODAY()),FESTIVOS_CO!A:A)&gt;2,
"VENCIDO",
IF(
NETWORKDAYS(L378,IF(M378&lt;&gt;"",M378,TODAY()),FESTIVOS_CO!A:A)=2,
"ALERTA",
"A TIEMPO"
)))</f>
        <v>ALERTA</v>
      </c>
      <c r="I378" s="40"/>
      <c r="J378" s="36" t="s">
        <v>1798</v>
      </c>
      <c r="K378" s="53">
        <v>46051</v>
      </c>
      <c r="L378" s="50">
        <v>46052</v>
      </c>
      <c r="M378" s="37"/>
      <c r="N378" s="52"/>
      <c r="O378" s="52"/>
      <c r="P378" s="36"/>
      <c r="Q378" s="36"/>
      <c r="R378" s="40"/>
      <c r="S378" s="36"/>
      <c r="T378" s="40"/>
      <c r="U378" s="40"/>
      <c r="V378" s="81" t="s">
        <v>1799</v>
      </c>
      <c r="W378" s="40"/>
      <c r="X378" s="40"/>
      <c r="Y378" s="40"/>
      <c r="Z378" s="38" t="str">
        <f>IFERROR(VLOOKUP(Y378,DIRECTORIO!A:B,2,FALSE),"")</f>
        <v/>
      </c>
      <c r="AA378" s="40"/>
      <c r="AB378" s="40"/>
      <c r="AC378" s="40"/>
      <c r="AD378" s="40"/>
      <c r="AE378" s="40"/>
      <c r="AF378" s="40"/>
      <c r="AG378" s="41" t="s">
        <v>109</v>
      </c>
      <c r="AH378" s="42"/>
      <c r="AI378" s="54" t="str">
        <f t="shared" ca="1" si="85"/>
        <v>PENDIENTE NOTIFICACIÓN ELECTRÓNICA</v>
      </c>
      <c r="AJ378" s="37"/>
      <c r="AK378" s="37"/>
      <c r="AL378" s="37"/>
      <c r="AM378" s="53" t="str">
        <f>IF(AK378="","",WORKDAY(AK378,5,FESTIVOS_CO!A:A))</f>
        <v/>
      </c>
      <c r="AN378" s="37"/>
      <c r="AO378" s="37"/>
      <c r="AP378" s="54" t="str">
        <f t="shared" ca="1" si="78"/>
        <v>NO APLICA</v>
      </c>
      <c r="AQ378" s="36"/>
      <c r="AR378" s="43"/>
      <c r="AS378" s="37"/>
      <c r="AT378" s="36"/>
      <c r="AU378" s="37"/>
      <c r="AV378" s="36"/>
      <c r="AW378" s="36"/>
      <c r="AX378" s="37"/>
      <c r="AY378" s="140" t="str">
        <f>IF(AU378="","",WORKDAY(AU378,5,FESTIVOS_CO!A:A))</f>
        <v/>
      </c>
      <c r="AZ378" s="54" t="str">
        <f t="shared" ca="1" si="75"/>
        <v>NO APLICA</v>
      </c>
      <c r="BA378" s="55" t="str">
        <f>IF(AX378="","",WORKDAY(AX378,5,FESTIVOS_CO!A:A))</f>
        <v/>
      </c>
      <c r="BB378" s="39"/>
      <c r="BC378" s="40"/>
      <c r="BD378" s="40"/>
      <c r="BE378" s="56" t="str">
        <f t="shared" ca="1" si="76"/>
        <v>NO APLICA</v>
      </c>
      <c r="BF378" s="37"/>
      <c r="BG378" s="45"/>
      <c r="BH378" s="37"/>
      <c r="BI378" s="36"/>
      <c r="BJ378" s="37"/>
      <c r="BK378" s="36"/>
      <c r="BL378" s="36"/>
      <c r="BM378" s="53" t="str">
        <f>IF(BJ378="","",WORKDAY(BJ378,5,FESTIVOS_CO!A:A))</f>
        <v/>
      </c>
      <c r="BN378" s="57" t="str">
        <f t="shared" ca="1" si="86"/>
        <v>PENDIENTE HACER AVISO</v>
      </c>
      <c r="BO378" s="54" t="str">
        <f t="shared" ca="1" si="79"/>
        <v>EN TRÁMITE NOTIF. POR AVISO</v>
      </c>
      <c r="BP378" s="37"/>
      <c r="BQ378" s="53" t="str">
        <f>IF(BP378="","",WORKDAY(BP378,5,FESTIVOS_CO!A:A))</f>
        <v/>
      </c>
      <c r="BR378" s="37"/>
      <c r="BS378" s="36"/>
      <c r="BT378" s="38"/>
      <c r="BU378" s="58" t="e">
        <f>VLOOKUP(BT378,Hoja2!$C:$D,2,0)</f>
        <v>#N/A</v>
      </c>
      <c r="BV378" s="80" t="str">
        <f>IF(
AND(AO378="",BD378="",BQ378=""),
"EN PROCESO NOTIFICACION / COMUNICACION",
IF(
BT378="",
"NO APLICA",
IF(
BU378=60,
IF(AO378&lt;&gt;"",AO378,IF(BD378&lt;&gt;"",BD378,BQ378))+60,
WORKDAY(
IF(AO378&lt;&gt;"",AO378,IF(BD378&lt;&gt;"",BD378,BQ378)),
BU378,
FESTIVOS_CO!A:A
)
)
))</f>
        <v>EN PROCESO NOTIFICACION / COMUNICACION</v>
      </c>
      <c r="BW378" s="44"/>
      <c r="BX378" s="53"/>
      <c r="BY378" s="45"/>
      <c r="BZ378" s="37"/>
      <c r="CA378" s="54" t="str">
        <f t="shared" si="80"/>
        <v>PENDIENTE EJECUTORIA</v>
      </c>
      <c r="CB378" s="59" t="str">
        <f t="shared" si="77"/>
        <v/>
      </c>
      <c r="CC378" s="36"/>
      <c r="CD378" s="40"/>
      <c r="CE378" s="46"/>
      <c r="CF378" s="40"/>
      <c r="CG378" s="40"/>
      <c r="CH378" s="40"/>
      <c r="CI378" s="36"/>
      <c r="CJ378" s="47"/>
      <c r="CK378" s="40"/>
      <c r="CL378" s="40"/>
      <c r="CM378" s="40"/>
      <c r="CN378" s="40"/>
    </row>
    <row r="379" spans="1:92" ht="42.75" hidden="1">
      <c r="A379" s="49" t="str">
        <f t="shared" ca="1" si="81"/>
        <v>PENDIENTE ENTREGA NOTIFICACIÓN ELECTRÓNICA</v>
      </c>
      <c r="B379" s="58" t="s">
        <v>327</v>
      </c>
      <c r="C379" s="37">
        <v>46052</v>
      </c>
      <c r="D379" s="37"/>
      <c r="E379" s="49" t="str">
        <f t="shared" si="82"/>
        <v>PENDIENTE NOTIFICACIÓN</v>
      </c>
      <c r="F379" s="141" t="str">
        <f t="shared" si="83"/>
        <v>PENDIENTE NOTIFICACIÓN</v>
      </c>
      <c r="G379" s="49" t="str">
        <f t="shared" si="84"/>
        <v/>
      </c>
      <c r="H379" s="51" t="str">
        <f ca="1">IF(
L379="",
"",
IF(
NETWORKDAYS(L379,IF(M379&lt;&gt;"",M379,TODAY()),FESTIVOS_CO!A:A)&gt;2,
"VENCIDO",
IF(
NETWORKDAYS(L379,IF(M379&lt;&gt;"",M379,TODAY()),FESTIVOS_CO!A:A)=2,
"ALERTA",
"A TIEMPO"
)))</f>
        <v>A TIEMPO</v>
      </c>
      <c r="I379" s="62" t="s">
        <v>1800</v>
      </c>
      <c r="J379" s="36" t="s">
        <v>1801</v>
      </c>
      <c r="K379" s="53">
        <v>46051</v>
      </c>
      <c r="L379" s="50">
        <v>46052</v>
      </c>
      <c r="M379" s="37">
        <v>46052</v>
      </c>
      <c r="N379" s="52"/>
      <c r="O379" s="52"/>
      <c r="P379" s="36"/>
      <c r="Q379" s="36" t="s">
        <v>99</v>
      </c>
      <c r="R379" s="40"/>
      <c r="S379" s="36"/>
      <c r="T379" s="40"/>
      <c r="U379" s="62" t="s">
        <v>100</v>
      </c>
      <c r="V379" s="81" t="s">
        <v>1802</v>
      </c>
      <c r="W379" s="63">
        <v>45953</v>
      </c>
      <c r="X379" s="40" t="s">
        <v>1700</v>
      </c>
      <c r="Y379" s="40">
        <v>900248356</v>
      </c>
      <c r="Z379" s="38" t="str">
        <f>IFERROR(VLOOKUP(Y379,DIRECTORIO!A:B,2,FALSE),"")</f>
        <v>EQUIRENT BLINDADOS LTDA</v>
      </c>
      <c r="AA379" s="40" t="s">
        <v>1707</v>
      </c>
      <c r="AB379" s="40" t="s">
        <v>169</v>
      </c>
      <c r="AC379" s="69" t="s">
        <v>1713</v>
      </c>
      <c r="AD379" s="40" t="s">
        <v>106</v>
      </c>
      <c r="AE379" s="40" t="s">
        <v>1803</v>
      </c>
      <c r="AF379" s="40" t="s">
        <v>108</v>
      </c>
      <c r="AG379" s="41" t="s">
        <v>109</v>
      </c>
      <c r="AH379" s="42"/>
      <c r="AI379" s="54" t="str">
        <f t="shared" ca="1" si="85"/>
        <v>PENDIENTE ENTREGA NOTIFICACIÓN ELECTRÓNICA</v>
      </c>
      <c r="AJ379" s="37" t="s">
        <v>99</v>
      </c>
      <c r="AK379" s="37">
        <v>46052</v>
      </c>
      <c r="AL379" s="37"/>
      <c r="AM379" s="53">
        <f>IF(AK379="","",WORKDAY(AK379,5,FESTIVOS_CO!A:A))</f>
        <v>46059</v>
      </c>
      <c r="AN379" s="37"/>
      <c r="AO379" s="37"/>
      <c r="AP379" s="54" t="str">
        <f t="shared" ca="1" si="78"/>
        <v>NO APLICA</v>
      </c>
      <c r="AQ379" s="36"/>
      <c r="AR379" s="43"/>
      <c r="AS379" s="37"/>
      <c r="AT379" s="36"/>
      <c r="AU379" s="37"/>
      <c r="AV379" s="36"/>
      <c r="AW379" s="36"/>
      <c r="AX379" s="37"/>
      <c r="AY379" s="140" t="str">
        <f>IF(AU379="","",WORKDAY(AU379,5,FESTIVOS_CO!A:A))</f>
        <v/>
      </c>
      <c r="AZ379" s="54" t="str">
        <f t="shared" ca="1" si="75"/>
        <v>NO APLICA</v>
      </c>
      <c r="BA379" s="55" t="str">
        <f>IF(AX379="","",WORKDAY(AX379,5,FESTIVOS_CO!A:A))</f>
        <v/>
      </c>
      <c r="BB379" s="39"/>
      <c r="BC379" s="40"/>
      <c r="BD379" s="40"/>
      <c r="BE379" s="56" t="str">
        <f t="shared" ca="1" si="76"/>
        <v>NO APLICA</v>
      </c>
      <c r="BF379" s="37"/>
      <c r="BG379" s="45"/>
      <c r="BH379" s="37"/>
      <c r="BI379" s="36"/>
      <c r="BJ379" s="37"/>
      <c r="BK379" s="36"/>
      <c r="BL379" s="36"/>
      <c r="BM379" s="53" t="str">
        <f>IF(BJ379="","",WORKDAY(BJ379,5,FESTIVOS_CO!A:A))</f>
        <v/>
      </c>
      <c r="BN379" s="57" t="str">
        <f t="shared" ca="1" si="86"/>
        <v>PENDIENTE HACER AVISO</v>
      </c>
      <c r="BO379" s="54" t="str">
        <f t="shared" ca="1" si="79"/>
        <v>EN TRÁMITE NOTIF. POR AVISO</v>
      </c>
      <c r="BP379" s="37"/>
      <c r="BQ379" s="53" t="str">
        <f>IF(BP379="","",WORKDAY(BP379,5,FESTIVOS_CO!A:A))</f>
        <v/>
      </c>
      <c r="BR379" s="37"/>
      <c r="BS379" s="36" t="s">
        <v>99</v>
      </c>
      <c r="BT379" s="38" t="s">
        <v>228</v>
      </c>
      <c r="BU379" s="58">
        <f>VLOOKUP(BT379,Hoja2!$C:$D,2,0)</f>
        <v>10</v>
      </c>
      <c r="BV379" s="80" t="str">
        <f>IF(
AND(AO379="",BD379="",BQ379=""),
"EN PROCESO NOTIFICACION / COMUNICACION",
IF(
BT379="",
"NO APLICA",
IF(
BU379=60,
IF(AO379&lt;&gt;"",AO379,IF(BD379&lt;&gt;"",BD379,BQ379))+60,
WORKDAY(
IF(AO379&lt;&gt;"",AO379,IF(BD379&lt;&gt;"",BD379,BQ379)),
BU379,
FESTIVOS_CO!A:A
)
)
))</f>
        <v>EN PROCESO NOTIFICACION / COMUNICACION</v>
      </c>
      <c r="BW379" s="44" t="s">
        <v>99</v>
      </c>
      <c r="BX379" s="53"/>
      <c r="BY379" s="45"/>
      <c r="BZ379" s="37"/>
      <c r="CA379" s="54" t="str">
        <f t="shared" si="80"/>
        <v>PENDIENTE HACER EJECUTORIA</v>
      </c>
      <c r="CB379" s="59" t="str">
        <f t="shared" si="77"/>
        <v>NO APLICA</v>
      </c>
      <c r="CC379" s="36" t="s">
        <v>109</v>
      </c>
      <c r="CD379" s="40"/>
      <c r="CE379" s="46"/>
      <c r="CF379" s="40"/>
      <c r="CG379" s="40"/>
      <c r="CH379" s="40"/>
      <c r="CI379" s="36" t="s">
        <v>109</v>
      </c>
      <c r="CJ379" s="47"/>
      <c r="CK379" s="40"/>
      <c r="CL379" s="40"/>
      <c r="CM379" s="40"/>
      <c r="CN379" s="40"/>
    </row>
    <row r="380" spans="1:92" ht="42.75" hidden="1">
      <c r="A380" s="49" t="str">
        <f t="shared" ca="1" si="81"/>
        <v>PENDIENTE ENTREGA NOTIFICACIÓN ELECTRÓNICA</v>
      </c>
      <c r="B380" s="58" t="s">
        <v>327</v>
      </c>
      <c r="C380" s="37">
        <v>46052</v>
      </c>
      <c r="D380" s="37"/>
      <c r="E380" s="49" t="str">
        <f t="shared" si="82"/>
        <v>PENDIENTE NOTIFICACIÓN</v>
      </c>
      <c r="F380" s="141" t="str">
        <f t="shared" si="83"/>
        <v>PENDIENTE NOTIFICACIÓN</v>
      </c>
      <c r="G380" s="49" t="str">
        <f t="shared" si="84"/>
        <v/>
      </c>
      <c r="H380" s="51" t="str">
        <f ca="1">IF(
L380="",
"",
IF(
NETWORKDAYS(L380,IF(M380&lt;&gt;"",M380,TODAY()),FESTIVOS_CO!A:A)&gt;2,
"VENCIDO",
IF(
NETWORKDAYS(L380,IF(M380&lt;&gt;"",M380,TODAY()),FESTIVOS_CO!A:A)=2,
"ALERTA",
"A TIEMPO"
)))</f>
        <v>A TIEMPO</v>
      </c>
      <c r="I380" s="62" t="s">
        <v>1800</v>
      </c>
      <c r="J380" s="36" t="s">
        <v>1804</v>
      </c>
      <c r="K380" s="53">
        <v>46051</v>
      </c>
      <c r="L380" s="50">
        <v>46052</v>
      </c>
      <c r="M380" s="37">
        <v>46052</v>
      </c>
      <c r="N380" s="52"/>
      <c r="O380" s="52"/>
      <c r="P380" s="36"/>
      <c r="Q380" s="36" t="s">
        <v>99</v>
      </c>
      <c r="R380" s="40"/>
      <c r="S380" s="36"/>
      <c r="T380" s="40"/>
      <c r="U380" s="62" t="s">
        <v>100</v>
      </c>
      <c r="V380" s="81" t="s">
        <v>1805</v>
      </c>
      <c r="W380" s="63">
        <v>45972</v>
      </c>
      <c r="X380" s="40" t="s">
        <v>1700</v>
      </c>
      <c r="Y380" s="40">
        <v>900248356</v>
      </c>
      <c r="Z380" s="38" t="str">
        <f>IFERROR(VLOOKUP(Y380,DIRECTORIO!A:B,2,FALSE),"")</f>
        <v>EQUIRENT BLINDADOS LTDA</v>
      </c>
      <c r="AA380" s="40" t="s">
        <v>1707</v>
      </c>
      <c r="AB380" s="40" t="s">
        <v>169</v>
      </c>
      <c r="AC380" s="69" t="s">
        <v>1713</v>
      </c>
      <c r="AD380" s="40" t="s">
        <v>106</v>
      </c>
      <c r="AE380" s="40" t="s">
        <v>1806</v>
      </c>
      <c r="AF380" s="40" t="s">
        <v>108</v>
      </c>
      <c r="AG380" s="41" t="s">
        <v>109</v>
      </c>
      <c r="AH380" s="42"/>
      <c r="AI380" s="54" t="str">
        <f t="shared" ca="1" si="85"/>
        <v>PENDIENTE ENTREGA NOTIFICACIÓN ELECTRÓNICA</v>
      </c>
      <c r="AJ380" s="37" t="s">
        <v>99</v>
      </c>
      <c r="AK380" s="37">
        <v>46052</v>
      </c>
      <c r="AL380" s="37"/>
      <c r="AM380" s="53">
        <f>IF(AK380="","",WORKDAY(AK380,5,FESTIVOS_CO!A:A))</f>
        <v>46059</v>
      </c>
      <c r="AN380" s="37"/>
      <c r="AO380" s="37"/>
      <c r="AP380" s="54" t="str">
        <f t="shared" ca="1" si="78"/>
        <v>NO APLICA</v>
      </c>
      <c r="AQ380" s="36"/>
      <c r="AR380" s="43"/>
      <c r="AS380" s="37"/>
      <c r="AT380" s="36"/>
      <c r="AU380" s="37"/>
      <c r="AV380" s="36"/>
      <c r="AW380" s="36"/>
      <c r="AX380" s="37"/>
      <c r="AY380" s="140" t="str">
        <f>IF(AU380="","",WORKDAY(AU380,5,FESTIVOS_CO!A:A))</f>
        <v/>
      </c>
      <c r="AZ380" s="54" t="str">
        <f t="shared" ca="1" si="75"/>
        <v>NO APLICA</v>
      </c>
      <c r="BA380" s="55" t="str">
        <f>IF(AX380="","",WORKDAY(AX380,5,FESTIVOS_CO!A:A))</f>
        <v/>
      </c>
      <c r="BB380" s="39"/>
      <c r="BC380" s="40"/>
      <c r="BD380" s="40"/>
      <c r="BE380" s="56" t="str">
        <f t="shared" ca="1" si="76"/>
        <v>NO APLICA</v>
      </c>
      <c r="BF380" s="37"/>
      <c r="BG380" s="45"/>
      <c r="BH380" s="37"/>
      <c r="BI380" s="36"/>
      <c r="BJ380" s="37"/>
      <c r="BK380" s="36"/>
      <c r="BL380" s="36"/>
      <c r="BM380" s="53" t="str">
        <f>IF(BJ380="","",WORKDAY(BJ380,5,FESTIVOS_CO!A:A))</f>
        <v/>
      </c>
      <c r="BN380" s="57" t="str">
        <f t="shared" ca="1" si="86"/>
        <v>PENDIENTE HACER AVISO</v>
      </c>
      <c r="BO380" s="54" t="str">
        <f t="shared" ca="1" si="79"/>
        <v>EN TRÁMITE NOTIF. POR AVISO</v>
      </c>
      <c r="BP380" s="37"/>
      <c r="BQ380" s="53" t="str">
        <f>IF(BP380="","",WORKDAY(BP380,5,FESTIVOS_CO!A:A))</f>
        <v/>
      </c>
      <c r="BR380" s="37"/>
      <c r="BS380" s="36" t="s">
        <v>99</v>
      </c>
      <c r="BT380" s="38" t="s">
        <v>228</v>
      </c>
      <c r="BU380" s="58">
        <f>VLOOKUP(BT380,Hoja2!$C:$D,2,0)</f>
        <v>10</v>
      </c>
      <c r="BV380" s="80" t="str">
        <f>IF(
AND(AO380="",BD380="",BQ380=""),
"EN PROCESO NOTIFICACION / COMUNICACION",
IF(
BT380="",
"NO APLICA",
IF(
BU380=60,
IF(AO380&lt;&gt;"",AO380,IF(BD380&lt;&gt;"",BD380,BQ380))+60,
WORKDAY(
IF(AO380&lt;&gt;"",AO380,IF(BD380&lt;&gt;"",BD380,BQ380)),
BU380,
FESTIVOS_CO!A:A
)
)
))</f>
        <v>EN PROCESO NOTIFICACION / COMUNICACION</v>
      </c>
      <c r="BW380" s="44" t="s">
        <v>99</v>
      </c>
      <c r="BX380" s="53"/>
      <c r="BY380" s="45"/>
      <c r="BZ380" s="37"/>
      <c r="CA380" s="54" t="str">
        <f t="shared" si="80"/>
        <v>PENDIENTE HACER EJECUTORIA</v>
      </c>
      <c r="CB380" s="59" t="str">
        <f t="shared" si="77"/>
        <v>NO APLICA</v>
      </c>
      <c r="CC380" s="36" t="s">
        <v>109</v>
      </c>
      <c r="CD380" s="40"/>
      <c r="CE380" s="46"/>
      <c r="CF380" s="40"/>
      <c r="CG380" s="40"/>
      <c r="CH380" s="40"/>
      <c r="CI380" s="36" t="s">
        <v>109</v>
      </c>
      <c r="CJ380" s="47"/>
      <c r="CK380" s="40"/>
      <c r="CL380" s="40"/>
      <c r="CM380" s="40"/>
      <c r="CN380" s="40"/>
    </row>
    <row r="381" spans="1:92" ht="42.75" hidden="1">
      <c r="A381" s="49" t="str">
        <f t="shared" ca="1" si="81"/>
        <v>PENDIENTE ENTREGA NOTIFICACIÓN ELECTRÓNICA</v>
      </c>
      <c r="B381" s="58" t="s">
        <v>327</v>
      </c>
      <c r="C381" s="37">
        <v>46052</v>
      </c>
      <c r="D381" s="37"/>
      <c r="E381" s="49" t="str">
        <f t="shared" si="82"/>
        <v>PENDIENTE NOTIFICACIÓN</v>
      </c>
      <c r="F381" s="141" t="str">
        <f t="shared" si="83"/>
        <v>PENDIENTE NOTIFICACIÓN</v>
      </c>
      <c r="G381" s="49" t="str">
        <f t="shared" si="84"/>
        <v/>
      </c>
      <c r="H381" s="51" t="str">
        <f ca="1">IF(
L381="",
"",
IF(
NETWORKDAYS(L381,IF(M381&lt;&gt;"",M381,TODAY()),FESTIVOS_CO!A:A)&gt;2,
"VENCIDO",
IF(
NETWORKDAYS(L381,IF(M381&lt;&gt;"",M381,TODAY()),FESTIVOS_CO!A:A)=2,
"ALERTA",
"A TIEMPO"
)))</f>
        <v>A TIEMPO</v>
      </c>
      <c r="I381" s="62" t="s">
        <v>1800</v>
      </c>
      <c r="J381" s="36" t="s">
        <v>1807</v>
      </c>
      <c r="K381" s="53">
        <v>46051</v>
      </c>
      <c r="L381" s="50">
        <v>46052</v>
      </c>
      <c r="M381" s="37">
        <v>46052</v>
      </c>
      <c r="N381" s="52"/>
      <c r="O381" s="52"/>
      <c r="P381" s="36"/>
      <c r="Q381" s="36" t="s">
        <v>99</v>
      </c>
      <c r="R381" s="40"/>
      <c r="S381" s="36"/>
      <c r="T381" s="40"/>
      <c r="U381" s="62" t="s">
        <v>100</v>
      </c>
      <c r="V381" s="81" t="s">
        <v>1808</v>
      </c>
      <c r="W381" s="63">
        <v>45953</v>
      </c>
      <c r="X381" s="40" t="s">
        <v>1700</v>
      </c>
      <c r="Y381" s="40">
        <v>900248356</v>
      </c>
      <c r="Z381" s="38" t="str">
        <f>IFERROR(VLOOKUP(Y381,DIRECTORIO!A:B,2,FALSE),"")</f>
        <v>EQUIRENT BLINDADOS LTDA</v>
      </c>
      <c r="AA381" s="40" t="s">
        <v>1707</v>
      </c>
      <c r="AB381" s="40" t="s">
        <v>169</v>
      </c>
      <c r="AC381" s="69" t="s">
        <v>1713</v>
      </c>
      <c r="AD381" s="40" t="s">
        <v>106</v>
      </c>
      <c r="AE381" s="40" t="s">
        <v>1809</v>
      </c>
      <c r="AF381" s="40" t="s">
        <v>108</v>
      </c>
      <c r="AG381" s="41" t="s">
        <v>109</v>
      </c>
      <c r="AH381" s="42"/>
      <c r="AI381" s="54" t="str">
        <f t="shared" ca="1" si="85"/>
        <v>PENDIENTE ENTREGA NOTIFICACIÓN ELECTRÓNICA</v>
      </c>
      <c r="AJ381" s="37" t="s">
        <v>99</v>
      </c>
      <c r="AK381" s="37">
        <v>46052</v>
      </c>
      <c r="AL381" s="37"/>
      <c r="AM381" s="53">
        <f>IF(AK381="","",WORKDAY(AK381,5,FESTIVOS_CO!A:A))</f>
        <v>46059</v>
      </c>
      <c r="AN381" s="37"/>
      <c r="AO381" s="37"/>
      <c r="AP381" s="54" t="str">
        <f t="shared" ca="1" si="78"/>
        <v>NO APLICA</v>
      </c>
      <c r="AQ381" s="36"/>
      <c r="AR381" s="43"/>
      <c r="AS381" s="37"/>
      <c r="AT381" s="36"/>
      <c r="AU381" s="37"/>
      <c r="AV381" s="36"/>
      <c r="AW381" s="36"/>
      <c r="AX381" s="37"/>
      <c r="AY381" s="140" t="str">
        <f>IF(AU381="","",WORKDAY(AU381,5,FESTIVOS_CO!A:A))</f>
        <v/>
      </c>
      <c r="AZ381" s="54" t="str">
        <f t="shared" ca="1" si="75"/>
        <v>NO APLICA</v>
      </c>
      <c r="BA381" s="55" t="str">
        <f>IF(AX381="","",WORKDAY(AX381,5,FESTIVOS_CO!A:A))</f>
        <v/>
      </c>
      <c r="BB381" s="39"/>
      <c r="BC381" s="40"/>
      <c r="BD381" s="40"/>
      <c r="BE381" s="56" t="str">
        <f t="shared" ca="1" si="76"/>
        <v>NO APLICA</v>
      </c>
      <c r="BF381" s="37"/>
      <c r="BG381" s="45"/>
      <c r="BH381" s="37"/>
      <c r="BI381" s="36"/>
      <c r="BJ381" s="37"/>
      <c r="BK381" s="36"/>
      <c r="BL381" s="36"/>
      <c r="BM381" s="53" t="str">
        <f>IF(BJ381="","",WORKDAY(BJ381,5,FESTIVOS_CO!A:A))</f>
        <v/>
      </c>
      <c r="BN381" s="57" t="str">
        <f t="shared" ca="1" si="86"/>
        <v>PENDIENTE HACER AVISO</v>
      </c>
      <c r="BO381" s="54" t="str">
        <f t="shared" ca="1" si="79"/>
        <v>EN TRÁMITE NOTIF. POR AVISO</v>
      </c>
      <c r="BP381" s="37"/>
      <c r="BQ381" s="53" t="str">
        <f>IF(BP381="","",WORKDAY(BP381,5,FESTIVOS_CO!A:A))</f>
        <v/>
      </c>
      <c r="BR381" s="37"/>
      <c r="BS381" s="36" t="s">
        <v>99</v>
      </c>
      <c r="BT381" s="38" t="s">
        <v>228</v>
      </c>
      <c r="BU381" s="58">
        <f>VLOOKUP(BT381,Hoja2!$C:$D,2,0)</f>
        <v>10</v>
      </c>
      <c r="BV381" s="80" t="str">
        <f>IF(
AND(AO381="",BD381="",BQ381=""),
"EN PROCESO NOTIFICACION / COMUNICACION",
IF(
BT381="",
"NO APLICA",
IF(
BU381=60,
IF(AO381&lt;&gt;"",AO381,IF(BD381&lt;&gt;"",BD381,BQ381))+60,
WORKDAY(
IF(AO381&lt;&gt;"",AO381,IF(BD381&lt;&gt;"",BD381,BQ381)),
BU381,
FESTIVOS_CO!A:A
)
)
))</f>
        <v>EN PROCESO NOTIFICACION / COMUNICACION</v>
      </c>
      <c r="BW381" s="44" t="s">
        <v>99</v>
      </c>
      <c r="BX381" s="53"/>
      <c r="BY381" s="45"/>
      <c r="BZ381" s="37"/>
      <c r="CA381" s="54" t="str">
        <f t="shared" si="80"/>
        <v>PENDIENTE HACER EJECUTORIA</v>
      </c>
      <c r="CB381" s="59" t="str">
        <f t="shared" si="77"/>
        <v>NO APLICA</v>
      </c>
      <c r="CC381" s="36" t="s">
        <v>109</v>
      </c>
      <c r="CD381" s="40"/>
      <c r="CE381" s="46"/>
      <c r="CF381" s="40"/>
      <c r="CG381" s="40"/>
      <c r="CH381" s="40"/>
      <c r="CI381" s="36" t="s">
        <v>109</v>
      </c>
      <c r="CJ381" s="47"/>
      <c r="CK381" s="40"/>
      <c r="CL381" s="40"/>
      <c r="CM381" s="40"/>
      <c r="CN381" s="40"/>
    </row>
    <row r="382" spans="1:92" ht="42.75" hidden="1">
      <c r="A382" s="49" t="str">
        <f t="shared" ca="1" si="81"/>
        <v>PENDIENTE ENTREGA NOTIFICACIÓN ELECTRÓNICA</v>
      </c>
      <c r="B382" s="58" t="s">
        <v>196</v>
      </c>
      <c r="C382" s="37">
        <v>46052</v>
      </c>
      <c r="D382" s="37"/>
      <c r="E382" s="49" t="str">
        <f t="shared" si="82"/>
        <v>PENDIENTE NOTIFICACIÓN</v>
      </c>
      <c r="F382" s="141" t="str">
        <f t="shared" si="83"/>
        <v>PENDIENTE NOTIFICACIÓN</v>
      </c>
      <c r="G382" s="49" t="str">
        <f t="shared" si="84"/>
        <v/>
      </c>
      <c r="H382" s="51" t="str">
        <f ca="1">IF(
L382="",
"",
IF(
NETWORKDAYS(L382,IF(M382&lt;&gt;"",M382,TODAY()),FESTIVOS_CO!A:A)&gt;2,
"VENCIDO",
IF(
NETWORKDAYS(L382,IF(M382&lt;&gt;"",M382,TODAY()),FESTIVOS_CO!A:A)=2,
"ALERTA",
"A TIEMPO"
)))</f>
        <v>A TIEMPO</v>
      </c>
      <c r="I382" s="40"/>
      <c r="J382" s="36" t="s">
        <v>1810</v>
      </c>
      <c r="K382" s="53">
        <v>46051</v>
      </c>
      <c r="L382" s="50">
        <v>46052</v>
      </c>
      <c r="M382" s="37">
        <v>46052</v>
      </c>
      <c r="N382" s="52"/>
      <c r="O382" s="52"/>
      <c r="P382" s="36"/>
      <c r="Q382" s="36" t="s">
        <v>99</v>
      </c>
      <c r="R382" s="40"/>
      <c r="S382" s="36"/>
      <c r="T382" s="40"/>
      <c r="U382" s="62" t="s">
        <v>100</v>
      </c>
      <c r="V382" s="81" t="s">
        <v>1811</v>
      </c>
      <c r="W382" s="63">
        <v>45953</v>
      </c>
      <c r="X382" s="40" t="s">
        <v>1700</v>
      </c>
      <c r="Y382" s="40">
        <v>900248356</v>
      </c>
      <c r="Z382" s="38" t="str">
        <f>IFERROR(VLOOKUP(Y382,DIRECTORIO!A:B,2,FALSE),"")</f>
        <v>EQUIRENT BLINDADOS LTDA</v>
      </c>
      <c r="AA382" s="40" t="s">
        <v>1707</v>
      </c>
      <c r="AB382" s="40" t="s">
        <v>333</v>
      </c>
      <c r="AC382" s="114" t="s">
        <v>1702</v>
      </c>
      <c r="AD382" s="40" t="s">
        <v>106</v>
      </c>
      <c r="AE382" s="40" t="s">
        <v>1812</v>
      </c>
      <c r="AF382" s="40" t="s">
        <v>108</v>
      </c>
      <c r="AG382" s="41" t="s">
        <v>109</v>
      </c>
      <c r="AH382" s="42"/>
      <c r="AI382" s="54" t="str">
        <f t="shared" ca="1" si="85"/>
        <v>PENDIENTE ENTREGA NOTIFICACIÓN ELECTRÓNICA</v>
      </c>
      <c r="AJ382" s="37" t="s">
        <v>99</v>
      </c>
      <c r="AK382" s="37">
        <v>46052</v>
      </c>
      <c r="AL382" s="37"/>
      <c r="AM382" s="53">
        <f>IF(AK382="","",WORKDAY(AK382,5,FESTIVOS_CO!A:A))</f>
        <v>46059</v>
      </c>
      <c r="AN382" s="37"/>
      <c r="AO382" s="37"/>
      <c r="AP382" s="54" t="str">
        <f t="shared" ca="1" si="78"/>
        <v>NO APLICA</v>
      </c>
      <c r="AQ382" s="36"/>
      <c r="AR382" s="43"/>
      <c r="AS382" s="37"/>
      <c r="AT382" s="36"/>
      <c r="AU382" s="37"/>
      <c r="AV382" s="36"/>
      <c r="AW382" s="36"/>
      <c r="AX382" s="37"/>
      <c r="AY382" s="140" t="str">
        <f>IF(AU382="","",WORKDAY(AU382,5,FESTIVOS_CO!A:A))</f>
        <v/>
      </c>
      <c r="AZ382" s="54" t="str">
        <f t="shared" ca="1" si="75"/>
        <v>NO APLICA</v>
      </c>
      <c r="BA382" s="55" t="str">
        <f>IF(AX382="","",WORKDAY(AX382,5,FESTIVOS_CO!A:A))</f>
        <v/>
      </c>
      <c r="BB382" s="39"/>
      <c r="BC382" s="40"/>
      <c r="BD382" s="40"/>
      <c r="BE382" s="56" t="str">
        <f t="shared" ca="1" si="76"/>
        <v>NO APLICA</v>
      </c>
      <c r="BF382" s="37"/>
      <c r="BG382" s="45"/>
      <c r="BH382" s="37"/>
      <c r="BI382" s="36"/>
      <c r="BJ382" s="37"/>
      <c r="BK382" s="36"/>
      <c r="BL382" s="36"/>
      <c r="BM382" s="53" t="str">
        <f>IF(BJ382="","",WORKDAY(BJ382,5,FESTIVOS_CO!A:A))</f>
        <v/>
      </c>
      <c r="BN382" s="57" t="str">
        <f t="shared" ca="1" si="86"/>
        <v>PENDIENTE HACER AVISO</v>
      </c>
      <c r="BO382" s="54" t="str">
        <f t="shared" ca="1" si="79"/>
        <v>EN TRÁMITE NOTIF. POR AVISO</v>
      </c>
      <c r="BP382" s="37"/>
      <c r="BQ382" s="53" t="str">
        <f>IF(BP382="","",WORKDAY(BP382,5,FESTIVOS_CO!A:A))</f>
        <v/>
      </c>
      <c r="BR382" s="37"/>
      <c r="BS382" s="36"/>
      <c r="BT382" s="38"/>
      <c r="BU382" s="58" t="e">
        <f>VLOOKUP(BT382,Hoja2!$C:$D,2,0)</f>
        <v>#N/A</v>
      </c>
      <c r="BV382" s="80" t="str">
        <f>IF(
AND(AO382="",BD382="",BQ382=""),
"EN PROCESO NOTIFICACION / COMUNICACION",
IF(
BT382="",
"NO APLICA",
IF(
BU382=60,
IF(AO382&lt;&gt;"",AO382,IF(BD382&lt;&gt;"",BD382,BQ382))+60,
WORKDAY(
IF(AO382&lt;&gt;"",AO382,IF(BD382&lt;&gt;"",BD382,BQ382)),
BU382,
FESTIVOS_CO!A:A
)
)
))</f>
        <v>EN PROCESO NOTIFICACION / COMUNICACION</v>
      </c>
      <c r="BW382" s="44"/>
      <c r="BX382" s="53"/>
      <c r="BY382" s="45"/>
      <c r="BZ382" s="37"/>
      <c r="CA382" s="54" t="str">
        <f t="shared" si="80"/>
        <v>PENDIENTE EJECUTORIA</v>
      </c>
      <c r="CB382" s="59" t="str">
        <f t="shared" si="77"/>
        <v/>
      </c>
      <c r="CC382" s="36"/>
      <c r="CD382" s="40"/>
      <c r="CE382" s="46"/>
      <c r="CF382" s="40"/>
      <c r="CG382" s="40"/>
      <c r="CH382" s="40"/>
      <c r="CI382" s="36"/>
      <c r="CJ382" s="47"/>
      <c r="CK382" s="40"/>
      <c r="CL382" s="40"/>
      <c r="CM382" s="40"/>
      <c r="CN382" s="40"/>
    </row>
    <row r="383" spans="1:92" ht="42.75" hidden="1">
      <c r="A383" s="49" t="str">
        <f t="shared" ca="1" si="81"/>
        <v>PENDIENTE ENTREGA NOTIFICACIÓN ELECTRÓNICA</v>
      </c>
      <c r="B383" s="58" t="s">
        <v>196</v>
      </c>
      <c r="C383" s="37"/>
      <c r="D383" s="37"/>
      <c r="E383" s="49" t="str">
        <f t="shared" si="82"/>
        <v>PENDIENTE NOTIFICACIÓN</v>
      </c>
      <c r="F383" s="141" t="str">
        <f t="shared" si="83"/>
        <v>PENDIENTE NOTIFICACIÓN</v>
      </c>
      <c r="G383" s="49" t="str">
        <f t="shared" si="84"/>
        <v/>
      </c>
      <c r="H383" s="51" t="str">
        <f ca="1">IF(
L383="",
"",
IF(
NETWORKDAYS(L383,IF(M383&lt;&gt;"",M383,TODAY()),FESTIVOS_CO!A:A)&gt;2,
"VENCIDO",
IF(
NETWORKDAYS(L383,IF(M383&lt;&gt;"",M383,TODAY()),FESTIVOS_CO!A:A)=2,
"ALERTA",
"A TIEMPO"
)))</f>
        <v>A TIEMPO</v>
      </c>
      <c r="I383" s="40"/>
      <c r="J383" s="36" t="s">
        <v>1813</v>
      </c>
      <c r="K383" s="53">
        <v>46051</v>
      </c>
      <c r="L383" s="50">
        <v>46052</v>
      </c>
      <c r="M383" s="37">
        <v>46052</v>
      </c>
      <c r="N383" s="52"/>
      <c r="O383" s="52"/>
      <c r="P383" s="36"/>
      <c r="Q383" s="36" t="s">
        <v>99</v>
      </c>
      <c r="R383" s="40"/>
      <c r="S383" s="36"/>
      <c r="T383" s="40"/>
      <c r="U383" s="62" t="s">
        <v>100</v>
      </c>
      <c r="V383" s="81" t="s">
        <v>1814</v>
      </c>
      <c r="W383" s="63">
        <v>45953</v>
      </c>
      <c r="X383" s="40" t="s">
        <v>1700</v>
      </c>
      <c r="Y383" s="40">
        <v>900248356</v>
      </c>
      <c r="Z383" s="38" t="str">
        <f>IFERROR(VLOOKUP(Y383,DIRECTORIO!A:B,2,FALSE),"")</f>
        <v>EQUIRENT BLINDADOS LTDA</v>
      </c>
      <c r="AA383" s="40" t="s">
        <v>1707</v>
      </c>
      <c r="AB383" s="40" t="s">
        <v>333</v>
      </c>
      <c r="AC383" s="114" t="s">
        <v>1702</v>
      </c>
      <c r="AD383" s="40" t="s">
        <v>106</v>
      </c>
      <c r="AE383" s="40" t="s">
        <v>1815</v>
      </c>
      <c r="AF383" s="40" t="s">
        <v>108</v>
      </c>
      <c r="AG383" s="41" t="s">
        <v>109</v>
      </c>
      <c r="AH383" s="42"/>
      <c r="AI383" s="54" t="str">
        <f t="shared" ca="1" si="85"/>
        <v>PENDIENTE ENTREGA NOTIFICACIÓN ELECTRÓNICA</v>
      </c>
      <c r="AJ383" s="37" t="s">
        <v>99</v>
      </c>
      <c r="AK383" s="37">
        <v>46052</v>
      </c>
      <c r="AL383" s="37"/>
      <c r="AM383" s="53">
        <f>IF(AK383="","",WORKDAY(AK383,5,FESTIVOS_CO!A:A))</f>
        <v>46059</v>
      </c>
      <c r="AN383" s="37"/>
      <c r="AO383" s="37"/>
      <c r="AP383" s="54" t="str">
        <f t="shared" ca="1" si="78"/>
        <v>NO APLICA</v>
      </c>
      <c r="AQ383" s="36"/>
      <c r="AR383" s="43"/>
      <c r="AS383" s="37"/>
      <c r="AT383" s="36"/>
      <c r="AU383" s="37"/>
      <c r="AV383" s="36"/>
      <c r="AW383" s="36"/>
      <c r="AX383" s="37"/>
      <c r="AY383" s="140" t="str">
        <f>IF(AU383="","",WORKDAY(AU383,5,FESTIVOS_CO!A:A))</f>
        <v/>
      </c>
      <c r="AZ383" s="54" t="str">
        <f t="shared" ca="1" si="75"/>
        <v>NO APLICA</v>
      </c>
      <c r="BA383" s="55" t="str">
        <f>IF(AX383="","",WORKDAY(AX383,5,FESTIVOS_CO!A:A))</f>
        <v/>
      </c>
      <c r="BB383" s="39"/>
      <c r="BC383" s="40"/>
      <c r="BD383" s="40"/>
      <c r="BE383" s="56" t="str">
        <f t="shared" ca="1" si="76"/>
        <v>NO APLICA</v>
      </c>
      <c r="BF383" s="37"/>
      <c r="BG383" s="45"/>
      <c r="BH383" s="37"/>
      <c r="BI383" s="36"/>
      <c r="BJ383" s="37"/>
      <c r="BK383" s="36"/>
      <c r="BL383" s="36"/>
      <c r="BM383" s="53" t="str">
        <f>IF(BJ383="","",WORKDAY(BJ383,5,FESTIVOS_CO!A:A))</f>
        <v/>
      </c>
      <c r="BN383" s="57" t="str">
        <f t="shared" ca="1" si="86"/>
        <v>PENDIENTE HACER AVISO</v>
      </c>
      <c r="BO383" s="54" t="str">
        <f t="shared" ca="1" si="79"/>
        <v>EN TRÁMITE NOTIF. POR AVISO</v>
      </c>
      <c r="BP383" s="37"/>
      <c r="BQ383" s="53" t="str">
        <f>IF(BP383="","",WORKDAY(BP383,5,FESTIVOS_CO!A:A))</f>
        <v/>
      </c>
      <c r="BR383" s="37"/>
      <c r="BS383" s="36"/>
      <c r="BT383" s="38"/>
      <c r="BU383" s="58" t="e">
        <f>VLOOKUP(BT383,Hoja2!$C:$D,2,0)</f>
        <v>#N/A</v>
      </c>
      <c r="BV383" s="80" t="str">
        <f>IF(
AND(AO383="",BD383="",BQ383=""),
"EN PROCESO NOTIFICACION / COMUNICACION",
IF(
BT383="",
"NO APLICA",
IF(
BU383=60,
IF(AO383&lt;&gt;"",AO383,IF(BD383&lt;&gt;"",BD383,BQ383))+60,
WORKDAY(
IF(AO383&lt;&gt;"",AO383,IF(BD383&lt;&gt;"",BD383,BQ383)),
BU383,
FESTIVOS_CO!A:A
)
)
))</f>
        <v>EN PROCESO NOTIFICACION / COMUNICACION</v>
      </c>
      <c r="BW383" s="44"/>
      <c r="BX383" s="53"/>
      <c r="BY383" s="45"/>
      <c r="BZ383" s="37"/>
      <c r="CA383" s="54" t="str">
        <f t="shared" si="80"/>
        <v>PENDIENTE EJECUTORIA</v>
      </c>
      <c r="CB383" s="59" t="str">
        <f t="shared" si="77"/>
        <v/>
      </c>
      <c r="CC383" s="36"/>
      <c r="CD383" s="40"/>
      <c r="CE383" s="46"/>
      <c r="CF383" s="40"/>
      <c r="CG383" s="40"/>
      <c r="CH383" s="40"/>
      <c r="CI383" s="36"/>
      <c r="CJ383" s="47"/>
      <c r="CK383" s="40"/>
      <c r="CL383" s="40"/>
      <c r="CM383" s="40"/>
      <c r="CN383" s="40"/>
    </row>
    <row r="384" spans="1:92" ht="42.75" hidden="1">
      <c r="A384" s="49" t="str">
        <f t="shared" ca="1" si="81"/>
        <v>PENDIENTE ENTREGA NOTIFICACIÓN ELECTRÓNICA</v>
      </c>
      <c r="B384" s="58" t="s">
        <v>1742</v>
      </c>
      <c r="C384" s="37">
        <v>46052</v>
      </c>
      <c r="D384" s="37">
        <v>46052</v>
      </c>
      <c r="E384" s="49" t="str">
        <f t="shared" si="82"/>
        <v>PENDIENTE NOTIFICACIÓN</v>
      </c>
      <c r="F384" s="141" t="str">
        <f t="shared" si="83"/>
        <v>PENDIENTE NOTIFICACIÓN</v>
      </c>
      <c r="G384" s="49" t="str">
        <f t="shared" si="84"/>
        <v/>
      </c>
      <c r="H384" s="51" t="str">
        <f ca="1">IF(
L384="",
"",
IF(
NETWORKDAYS(L384,IF(M384&lt;&gt;"",M384,TODAY()),FESTIVOS_CO!A:A)&gt;2,
"VENCIDO",
IF(
NETWORKDAYS(L384,IF(M384&lt;&gt;"",M384,TODAY()),FESTIVOS_CO!A:A)=2,
"ALERTA",
"A TIEMPO"
)))</f>
        <v>A TIEMPO</v>
      </c>
      <c r="I384" s="62" t="s">
        <v>1743</v>
      </c>
      <c r="J384" s="36" t="s">
        <v>1816</v>
      </c>
      <c r="K384" s="53">
        <v>46051</v>
      </c>
      <c r="L384" s="50">
        <v>46052</v>
      </c>
      <c r="M384" s="37">
        <v>46052</v>
      </c>
      <c r="N384" s="52"/>
      <c r="O384" s="52"/>
      <c r="P384" s="36"/>
      <c r="Q384" s="36" t="s">
        <v>99</v>
      </c>
      <c r="R384" s="40"/>
      <c r="S384" s="36"/>
      <c r="T384" s="40"/>
      <c r="U384" s="62" t="s">
        <v>100</v>
      </c>
      <c r="V384" s="81" t="s">
        <v>1817</v>
      </c>
      <c r="W384" s="63">
        <v>45953</v>
      </c>
      <c r="X384" s="40" t="s">
        <v>1700</v>
      </c>
      <c r="Y384" s="62">
        <v>900248356</v>
      </c>
      <c r="Z384" s="38" t="str">
        <f>IFERROR(VLOOKUP(Y384,DIRECTORIO!A:B,2,FALSE),"")</f>
        <v>EQUIRENT BLINDADOS LTDA</v>
      </c>
      <c r="AA384" s="40" t="s">
        <v>1707</v>
      </c>
      <c r="AB384" s="40" t="s">
        <v>169</v>
      </c>
      <c r="AC384" s="96" t="s">
        <v>1713</v>
      </c>
      <c r="AD384" s="40" t="s">
        <v>106</v>
      </c>
      <c r="AE384" s="40" t="s">
        <v>1818</v>
      </c>
      <c r="AF384" s="40" t="s">
        <v>108</v>
      </c>
      <c r="AG384" s="41" t="s">
        <v>109</v>
      </c>
      <c r="AH384" s="42"/>
      <c r="AI384" s="54" t="str">
        <f t="shared" ca="1" si="85"/>
        <v>PENDIENTE ENTREGA NOTIFICACIÓN ELECTRÓNICA</v>
      </c>
      <c r="AJ384" s="37" t="s">
        <v>99</v>
      </c>
      <c r="AK384" s="37">
        <v>46052</v>
      </c>
      <c r="AL384" s="37"/>
      <c r="AM384" s="53">
        <f>IF(AK384="","",WORKDAY(AK384,5,FESTIVOS_CO!A:A))</f>
        <v>46059</v>
      </c>
      <c r="AN384" s="37"/>
      <c r="AO384" s="37"/>
      <c r="AP384" s="54" t="str">
        <f t="shared" ca="1" si="78"/>
        <v>NO APLICA</v>
      </c>
      <c r="AQ384" s="36"/>
      <c r="AR384" s="43"/>
      <c r="AS384" s="37"/>
      <c r="AT384" s="36"/>
      <c r="AU384" s="37"/>
      <c r="AV384" s="36"/>
      <c r="AW384" s="36"/>
      <c r="AX384" s="37"/>
      <c r="AY384" s="140" t="str">
        <f>IF(AU384="","",WORKDAY(AU384,5,FESTIVOS_CO!A:A))</f>
        <v/>
      </c>
      <c r="AZ384" s="54" t="str">
        <f t="shared" ca="1" si="75"/>
        <v>NO APLICA</v>
      </c>
      <c r="BA384" s="55" t="str">
        <f>IF(AX384="","",WORKDAY(AX384,5,FESTIVOS_CO!A:A))</f>
        <v/>
      </c>
      <c r="BB384" s="39"/>
      <c r="BC384" s="40"/>
      <c r="BD384" s="40"/>
      <c r="BE384" s="56" t="str">
        <f t="shared" ca="1" si="76"/>
        <v>NO APLICA</v>
      </c>
      <c r="BF384" s="37"/>
      <c r="BG384" s="45"/>
      <c r="BH384" s="37"/>
      <c r="BI384" s="36"/>
      <c r="BJ384" s="37"/>
      <c r="BK384" s="36"/>
      <c r="BL384" s="36"/>
      <c r="BM384" s="53" t="str">
        <f>IF(BJ384="","",WORKDAY(BJ384,5,FESTIVOS_CO!A:A))</f>
        <v/>
      </c>
      <c r="BN384" s="57" t="str">
        <f t="shared" ca="1" si="86"/>
        <v>PENDIENTE HACER AVISO</v>
      </c>
      <c r="BO384" s="54" t="str">
        <f t="shared" ca="1" si="79"/>
        <v>EN TRÁMITE NOTIF. POR AVISO</v>
      </c>
      <c r="BP384" s="37"/>
      <c r="BQ384" s="53" t="str">
        <f>IF(BP384="","",WORKDAY(BP384,5,FESTIVOS_CO!A:A))</f>
        <v/>
      </c>
      <c r="BR384" s="37"/>
      <c r="BS384" s="36" t="s">
        <v>99</v>
      </c>
      <c r="BT384" s="38" t="s">
        <v>228</v>
      </c>
      <c r="BU384" s="58">
        <f>VLOOKUP(BT384,Hoja2!$C:$D,2,0)</f>
        <v>10</v>
      </c>
      <c r="BV384" s="80" t="str">
        <f>IF(
AND(AO384="",BD384="",BQ384=""),
"EN PROCESO NOTIFICACION / COMUNICACION",
IF(
BT384="",
"NO APLICA",
IF(
BU384=60,
IF(AO384&lt;&gt;"",AO384,IF(BD384&lt;&gt;"",BD384,BQ384))+60,
WORKDAY(
IF(AO384&lt;&gt;"",AO384,IF(BD384&lt;&gt;"",BD384,BQ384)),
BU384,
FESTIVOS_CO!A:A
)
)
))</f>
        <v>EN PROCESO NOTIFICACION / COMUNICACION</v>
      </c>
      <c r="BW384" s="44"/>
      <c r="BX384" s="53"/>
      <c r="BY384" s="45"/>
      <c r="BZ384" s="37"/>
      <c r="CA384" s="54" t="str">
        <f t="shared" si="80"/>
        <v>PENDIENTE EJECUTORIA</v>
      </c>
      <c r="CB384" s="59" t="str">
        <f t="shared" si="77"/>
        <v/>
      </c>
      <c r="CC384" s="36"/>
      <c r="CD384" s="40"/>
      <c r="CE384" s="46"/>
      <c r="CF384" s="40"/>
      <c r="CG384" s="40"/>
      <c r="CH384" s="40"/>
      <c r="CI384" s="36"/>
      <c r="CJ384" s="47"/>
      <c r="CK384" s="40"/>
      <c r="CL384" s="40"/>
      <c r="CM384" s="40"/>
      <c r="CN384" s="40"/>
    </row>
    <row r="385" spans="1:92" ht="42.75" hidden="1">
      <c r="A385" s="49" t="str">
        <f t="shared" ca="1" si="81"/>
        <v>PENDIENTE ENTREGA NOTIFICACIÓN ELECTRÓNICA</v>
      </c>
      <c r="B385" s="58" t="s">
        <v>1742</v>
      </c>
      <c r="C385" s="37">
        <v>46052</v>
      </c>
      <c r="D385" s="37">
        <v>46052</v>
      </c>
      <c r="E385" s="49" t="str">
        <f t="shared" si="82"/>
        <v>PENDIENTE NOTIFICACIÓN</v>
      </c>
      <c r="F385" s="141" t="str">
        <f t="shared" si="83"/>
        <v>PENDIENTE NOTIFICACIÓN</v>
      </c>
      <c r="G385" s="49" t="str">
        <f t="shared" si="84"/>
        <v/>
      </c>
      <c r="H385" s="51" t="str">
        <f ca="1">IF(
L385="",
"",
IF(
NETWORKDAYS(L385,IF(M385&lt;&gt;"",M385,TODAY()),FESTIVOS_CO!A:A)&gt;2,
"VENCIDO",
IF(
NETWORKDAYS(L385,IF(M385&lt;&gt;"",M385,TODAY()),FESTIVOS_CO!A:A)=2,
"ALERTA",
"A TIEMPO"
)))</f>
        <v>A TIEMPO</v>
      </c>
      <c r="I385" s="62" t="s">
        <v>1743</v>
      </c>
      <c r="J385" s="36" t="s">
        <v>1819</v>
      </c>
      <c r="K385" s="53">
        <v>46051</v>
      </c>
      <c r="L385" s="50">
        <v>46052</v>
      </c>
      <c r="M385" s="37">
        <v>46052</v>
      </c>
      <c r="N385" s="52"/>
      <c r="O385" s="52"/>
      <c r="P385" s="36"/>
      <c r="Q385" s="36" t="s">
        <v>99</v>
      </c>
      <c r="R385" s="40"/>
      <c r="S385" s="36"/>
      <c r="T385" s="40"/>
      <c r="U385" s="62" t="s">
        <v>100</v>
      </c>
      <c r="V385" s="81" t="s">
        <v>1820</v>
      </c>
      <c r="W385" s="63">
        <v>45953</v>
      </c>
      <c r="X385" s="40" t="s">
        <v>1700</v>
      </c>
      <c r="Y385" s="62">
        <v>900248356</v>
      </c>
      <c r="Z385" s="108" t="s">
        <v>1821</v>
      </c>
      <c r="AA385" s="40" t="s">
        <v>1707</v>
      </c>
      <c r="AB385" s="40" t="s">
        <v>169</v>
      </c>
      <c r="AC385" s="96" t="s">
        <v>1713</v>
      </c>
      <c r="AD385" s="40" t="s">
        <v>106</v>
      </c>
      <c r="AE385" s="40" t="s">
        <v>1822</v>
      </c>
      <c r="AF385" s="40" t="s">
        <v>108</v>
      </c>
      <c r="AG385" s="41" t="s">
        <v>109</v>
      </c>
      <c r="AH385" s="42"/>
      <c r="AI385" s="54" t="str">
        <f t="shared" ca="1" si="85"/>
        <v>PENDIENTE ENTREGA NOTIFICACIÓN ELECTRÓNICA</v>
      </c>
      <c r="AJ385" s="37" t="s">
        <v>99</v>
      </c>
      <c r="AK385" s="37">
        <v>46052</v>
      </c>
      <c r="AL385" s="37"/>
      <c r="AM385" s="53">
        <f>IF(AK385="","",WORKDAY(AK385,5,FESTIVOS_CO!A:A))</f>
        <v>46059</v>
      </c>
      <c r="AN385" s="37"/>
      <c r="AO385" s="37"/>
      <c r="AP385" s="54" t="str">
        <f t="shared" ca="1" si="78"/>
        <v>NO APLICA</v>
      </c>
      <c r="AQ385" s="36"/>
      <c r="AR385" s="43"/>
      <c r="AS385" s="37"/>
      <c r="AT385" s="36"/>
      <c r="AU385" s="37"/>
      <c r="AV385" s="36"/>
      <c r="AW385" s="36"/>
      <c r="AX385" s="37"/>
      <c r="AY385" s="140" t="str">
        <f>IF(AU385="","",WORKDAY(AU385,5,FESTIVOS_CO!A:A))</f>
        <v/>
      </c>
      <c r="AZ385" s="54" t="str">
        <f t="shared" ca="1" si="75"/>
        <v>NO APLICA</v>
      </c>
      <c r="BA385" s="55" t="str">
        <f>IF(AX385="","",WORKDAY(AX385,5,FESTIVOS_CO!A:A))</f>
        <v/>
      </c>
      <c r="BB385" s="39"/>
      <c r="BC385" s="40"/>
      <c r="BD385" s="40"/>
      <c r="BE385" s="56" t="str">
        <f t="shared" ca="1" si="76"/>
        <v>NO APLICA</v>
      </c>
      <c r="BF385" s="37"/>
      <c r="BG385" s="45"/>
      <c r="BH385" s="37"/>
      <c r="BI385" s="36"/>
      <c r="BJ385" s="37"/>
      <c r="BK385" s="36"/>
      <c r="BL385" s="36"/>
      <c r="BM385" s="53" t="str">
        <f>IF(BJ385="","",WORKDAY(BJ385,5,FESTIVOS_CO!A:A))</f>
        <v/>
      </c>
      <c r="BN385" s="57" t="str">
        <f t="shared" ca="1" si="86"/>
        <v>PENDIENTE HACER AVISO</v>
      </c>
      <c r="BO385" s="54" t="str">
        <f t="shared" ca="1" si="79"/>
        <v>EN TRÁMITE NOTIF. POR AVISO</v>
      </c>
      <c r="BP385" s="37"/>
      <c r="BQ385" s="53" t="str">
        <f>IF(BP385="","",WORKDAY(BP385,5,FESTIVOS_CO!A:A))</f>
        <v/>
      </c>
      <c r="BR385" s="37"/>
      <c r="BS385" s="36" t="s">
        <v>99</v>
      </c>
      <c r="BT385" s="38" t="s">
        <v>228</v>
      </c>
      <c r="BU385" s="58">
        <f>VLOOKUP(BT385,Hoja2!$C:$D,2,0)</f>
        <v>10</v>
      </c>
      <c r="BV385" s="80" t="str">
        <f>IF(
AND(AO385="",BD385="",BQ385=""),
"EN PROCESO NOTIFICACION / COMUNICACION",
IF(
BT385="",
"NO APLICA",
IF(
BU385=60,
IF(AO385&lt;&gt;"",AO385,IF(BD385&lt;&gt;"",BD385,BQ385))+60,
WORKDAY(
IF(AO385&lt;&gt;"",AO385,IF(BD385&lt;&gt;"",BD385,BQ385)),
BU385,
FESTIVOS_CO!A:A
)
)
))</f>
        <v>EN PROCESO NOTIFICACION / COMUNICACION</v>
      </c>
      <c r="BW385" s="44"/>
      <c r="BX385" s="53"/>
      <c r="BY385" s="45"/>
      <c r="BZ385" s="37"/>
      <c r="CA385" s="54" t="str">
        <f t="shared" si="80"/>
        <v>PENDIENTE EJECUTORIA</v>
      </c>
      <c r="CB385" s="59" t="str">
        <f t="shared" si="77"/>
        <v/>
      </c>
      <c r="CC385" s="36"/>
      <c r="CD385" s="40"/>
      <c r="CE385" s="46"/>
      <c r="CF385" s="40"/>
      <c r="CG385" s="40"/>
      <c r="CH385" s="40"/>
      <c r="CI385" s="36"/>
      <c r="CJ385" s="47"/>
      <c r="CK385" s="40"/>
      <c r="CL385" s="40"/>
      <c r="CM385" s="40"/>
      <c r="CN385" s="40"/>
    </row>
    <row r="386" spans="1:92" ht="42.75" hidden="1">
      <c r="A386" s="49" t="str">
        <f t="shared" ca="1" si="81"/>
        <v>PENDIENTE ENTREGA NOTIFICACIÓN ELECTRÓNICA</v>
      </c>
      <c r="B386" s="58" t="s">
        <v>1742</v>
      </c>
      <c r="C386" s="37">
        <v>46052</v>
      </c>
      <c r="D386" s="37">
        <v>46052</v>
      </c>
      <c r="E386" s="49" t="str">
        <f t="shared" si="82"/>
        <v>PENDIENTE NOTIFICACIÓN</v>
      </c>
      <c r="F386" s="141" t="str">
        <f t="shared" si="83"/>
        <v>PENDIENTE NOTIFICACIÓN</v>
      </c>
      <c r="G386" s="49" t="str">
        <f t="shared" si="84"/>
        <v/>
      </c>
      <c r="H386" s="51" t="str">
        <f ca="1">IF(
L386="",
"",
IF(
NETWORKDAYS(L386,IF(M386&lt;&gt;"",M386,TODAY()),FESTIVOS_CO!A:A)&gt;2,
"VENCIDO",
IF(
NETWORKDAYS(L386,IF(M386&lt;&gt;"",M386,TODAY()),FESTIVOS_CO!A:A)=2,
"ALERTA",
"A TIEMPO"
)))</f>
        <v>A TIEMPO</v>
      </c>
      <c r="I386" s="62" t="s">
        <v>1743</v>
      </c>
      <c r="J386" s="36" t="s">
        <v>1823</v>
      </c>
      <c r="K386" s="53">
        <v>46051</v>
      </c>
      <c r="L386" s="50">
        <v>46052</v>
      </c>
      <c r="M386" s="37">
        <v>46052</v>
      </c>
      <c r="N386" s="52"/>
      <c r="O386" s="52"/>
      <c r="P386" s="36"/>
      <c r="Q386" s="36" t="s">
        <v>99</v>
      </c>
      <c r="R386" s="40"/>
      <c r="S386" s="36"/>
      <c r="T386" s="40"/>
      <c r="U386" s="62" t="s">
        <v>100</v>
      </c>
      <c r="V386" s="81" t="s">
        <v>1824</v>
      </c>
      <c r="W386" s="63">
        <v>45953</v>
      </c>
      <c r="X386" s="40" t="s">
        <v>1700</v>
      </c>
      <c r="Y386" s="62">
        <v>900248356</v>
      </c>
      <c r="Z386" s="108" t="s">
        <v>1821</v>
      </c>
      <c r="AA386" s="40" t="s">
        <v>1707</v>
      </c>
      <c r="AB386" s="40" t="s">
        <v>169</v>
      </c>
      <c r="AC386" s="96" t="s">
        <v>1713</v>
      </c>
      <c r="AD386" s="40" t="s">
        <v>106</v>
      </c>
      <c r="AE386" s="40" t="s">
        <v>1825</v>
      </c>
      <c r="AF386" s="40" t="s">
        <v>108</v>
      </c>
      <c r="AG386" s="41" t="s">
        <v>109</v>
      </c>
      <c r="AH386" s="42"/>
      <c r="AI386" s="54" t="str">
        <f t="shared" ca="1" si="85"/>
        <v>PENDIENTE ENTREGA NOTIFICACIÓN ELECTRÓNICA</v>
      </c>
      <c r="AJ386" s="37" t="s">
        <v>99</v>
      </c>
      <c r="AK386" s="37">
        <v>46052</v>
      </c>
      <c r="AL386" s="37"/>
      <c r="AM386" s="53">
        <f>IF(AK386="","",WORKDAY(AK386,5,FESTIVOS_CO!A:A))</f>
        <v>46059</v>
      </c>
      <c r="AN386" s="37"/>
      <c r="AO386" s="37"/>
      <c r="AP386" s="54" t="str">
        <f t="shared" ca="1" si="78"/>
        <v>NO APLICA</v>
      </c>
      <c r="AQ386" s="36"/>
      <c r="AR386" s="43"/>
      <c r="AS386" s="37"/>
      <c r="AT386" s="36"/>
      <c r="AU386" s="37"/>
      <c r="AV386" s="36"/>
      <c r="AW386" s="36"/>
      <c r="AX386" s="37"/>
      <c r="AY386" s="140" t="str">
        <f>IF(AU386="","",WORKDAY(AU386,5,FESTIVOS_CO!A:A))</f>
        <v/>
      </c>
      <c r="AZ386" s="54" t="str">
        <f t="shared" ca="1" si="75"/>
        <v>NO APLICA</v>
      </c>
      <c r="BA386" s="55" t="str">
        <f>IF(AX386="","",WORKDAY(AX386,5,FESTIVOS_CO!A:A))</f>
        <v/>
      </c>
      <c r="BB386" s="39"/>
      <c r="BC386" s="40"/>
      <c r="BD386" s="40"/>
      <c r="BE386" s="56" t="str">
        <f t="shared" ca="1" si="76"/>
        <v>NO APLICA</v>
      </c>
      <c r="BF386" s="37"/>
      <c r="BG386" s="45"/>
      <c r="BH386" s="37"/>
      <c r="BI386" s="36"/>
      <c r="BJ386" s="37"/>
      <c r="BK386" s="36"/>
      <c r="BL386" s="36"/>
      <c r="BM386" s="53" t="str">
        <f>IF(BJ386="","",WORKDAY(BJ386,5,FESTIVOS_CO!A:A))</f>
        <v/>
      </c>
      <c r="BN386" s="57" t="str">
        <f t="shared" ca="1" si="86"/>
        <v>PENDIENTE HACER AVISO</v>
      </c>
      <c r="BO386" s="54" t="str">
        <f t="shared" ca="1" si="79"/>
        <v>EN TRÁMITE NOTIF. POR AVISO</v>
      </c>
      <c r="BP386" s="37"/>
      <c r="BQ386" s="53" t="str">
        <f>IF(BP386="","",WORKDAY(BP386,5,FESTIVOS_CO!A:A))</f>
        <v/>
      </c>
      <c r="BR386" s="37"/>
      <c r="BS386" s="36" t="s">
        <v>99</v>
      </c>
      <c r="BT386" s="38" t="s">
        <v>228</v>
      </c>
      <c r="BU386" s="58">
        <f>VLOOKUP(BT386,Hoja2!$C:$D,2,0)</f>
        <v>10</v>
      </c>
      <c r="BV386" s="80" t="str">
        <f>IF(
AND(AO386="",BD386="",BQ386=""),
"EN PROCESO NOTIFICACION / COMUNICACION",
IF(
BT386="",
"NO APLICA",
IF(
BU386=60,
IF(AO386&lt;&gt;"",AO386,IF(BD386&lt;&gt;"",BD386,BQ386))+60,
WORKDAY(
IF(AO386&lt;&gt;"",AO386,IF(BD386&lt;&gt;"",BD386,BQ386)),
BU386,
FESTIVOS_CO!A:A
)
)
))</f>
        <v>EN PROCESO NOTIFICACION / COMUNICACION</v>
      </c>
      <c r="BW386" s="44"/>
      <c r="BX386" s="53"/>
      <c r="BY386" s="45"/>
      <c r="BZ386" s="37"/>
      <c r="CA386" s="54" t="str">
        <f t="shared" si="80"/>
        <v>PENDIENTE EJECUTORIA</v>
      </c>
      <c r="CB386" s="59" t="str">
        <f t="shared" si="77"/>
        <v/>
      </c>
      <c r="CC386" s="36"/>
      <c r="CD386" s="40"/>
      <c r="CE386" s="46"/>
      <c r="CF386" s="40"/>
      <c r="CG386" s="40"/>
      <c r="CH386" s="40"/>
      <c r="CI386" s="36"/>
      <c r="CJ386" s="47"/>
      <c r="CK386" s="40"/>
      <c r="CL386" s="40"/>
      <c r="CM386" s="40"/>
      <c r="CN386" s="40"/>
    </row>
    <row r="387" spans="1:92" ht="42.75" hidden="1">
      <c r="A387" s="49" t="str">
        <f t="shared" ca="1" si="81"/>
        <v>PENDIENTE ENTREGA NOTIFICACIÓN ELECTRÓNICA</v>
      </c>
      <c r="B387" s="58" t="s">
        <v>1742</v>
      </c>
      <c r="C387" s="37">
        <v>46052</v>
      </c>
      <c r="D387" s="37">
        <v>46052</v>
      </c>
      <c r="E387" s="49" t="str">
        <f t="shared" si="82"/>
        <v>PENDIENTE NOTIFICACIÓN</v>
      </c>
      <c r="F387" s="141" t="str">
        <f t="shared" si="83"/>
        <v>PENDIENTE NOTIFICACIÓN</v>
      </c>
      <c r="G387" s="49" t="str">
        <f t="shared" si="84"/>
        <v/>
      </c>
      <c r="H387" s="51" t="str">
        <f ca="1">IF(
L387="",
"",
IF(
NETWORKDAYS(L387,IF(M387&lt;&gt;"",M387,TODAY()),FESTIVOS_CO!A:A)&gt;2,
"VENCIDO",
IF(
NETWORKDAYS(L387,IF(M387&lt;&gt;"",M387,TODAY()),FESTIVOS_CO!A:A)=2,
"ALERTA",
"A TIEMPO"
)))</f>
        <v>A TIEMPO</v>
      </c>
      <c r="I387" s="62" t="s">
        <v>1743</v>
      </c>
      <c r="J387" s="36" t="s">
        <v>1826</v>
      </c>
      <c r="K387" s="53">
        <v>46051</v>
      </c>
      <c r="L387" s="50">
        <v>46052</v>
      </c>
      <c r="M387" s="37">
        <v>46052</v>
      </c>
      <c r="N387" s="52"/>
      <c r="O387" s="52"/>
      <c r="P387" s="36"/>
      <c r="Q387" s="36" t="s">
        <v>99</v>
      </c>
      <c r="R387" s="40"/>
      <c r="S387" s="36"/>
      <c r="T387" s="40"/>
      <c r="U387" s="62" t="s">
        <v>100</v>
      </c>
      <c r="V387" s="81" t="s">
        <v>1827</v>
      </c>
      <c r="W387" s="63">
        <v>45953</v>
      </c>
      <c r="X387" s="40" t="s">
        <v>1700</v>
      </c>
      <c r="Y387" s="62">
        <v>900248356</v>
      </c>
      <c r="Z387" s="108" t="s">
        <v>1821</v>
      </c>
      <c r="AA387" s="40" t="s">
        <v>1707</v>
      </c>
      <c r="AB387" s="40" t="s">
        <v>169</v>
      </c>
      <c r="AC387" s="96" t="s">
        <v>1713</v>
      </c>
      <c r="AD387" s="40" t="s">
        <v>106</v>
      </c>
      <c r="AE387" s="40" t="s">
        <v>1828</v>
      </c>
      <c r="AF387" s="40" t="s">
        <v>108</v>
      </c>
      <c r="AG387" s="41" t="s">
        <v>109</v>
      </c>
      <c r="AH387" s="42"/>
      <c r="AI387" s="54" t="str">
        <f t="shared" ca="1" si="85"/>
        <v>PENDIENTE ENTREGA NOTIFICACIÓN ELECTRÓNICA</v>
      </c>
      <c r="AJ387" s="37" t="s">
        <v>99</v>
      </c>
      <c r="AK387" s="37">
        <v>46052</v>
      </c>
      <c r="AL387" s="37"/>
      <c r="AM387" s="53">
        <f>IF(AK387="","",WORKDAY(AK387,5,FESTIVOS_CO!A:A))</f>
        <v>46059</v>
      </c>
      <c r="AN387" s="37"/>
      <c r="AO387" s="37"/>
      <c r="AP387" s="54" t="str">
        <f t="shared" ca="1" si="78"/>
        <v>NO APLICA</v>
      </c>
      <c r="AQ387" s="36"/>
      <c r="AR387" s="43"/>
      <c r="AS387" s="37"/>
      <c r="AT387" s="36"/>
      <c r="AU387" s="37"/>
      <c r="AV387" s="36"/>
      <c r="AW387" s="36"/>
      <c r="AX387" s="37"/>
      <c r="AY387" s="140" t="str">
        <f>IF(AU387="","",WORKDAY(AU387,5,FESTIVOS_CO!A:A))</f>
        <v/>
      </c>
      <c r="AZ387" s="54" t="str">
        <f t="shared" ca="1" si="75"/>
        <v>NO APLICA</v>
      </c>
      <c r="BA387" s="55" t="str">
        <f>IF(AX387="","",WORKDAY(AX387,5,FESTIVOS_CO!A:A))</f>
        <v/>
      </c>
      <c r="BB387" s="39"/>
      <c r="BC387" s="40"/>
      <c r="BD387" s="40"/>
      <c r="BE387" s="56" t="str">
        <f t="shared" ca="1" si="76"/>
        <v>NO APLICA</v>
      </c>
      <c r="BF387" s="37"/>
      <c r="BG387" s="45"/>
      <c r="BH387" s="37"/>
      <c r="BI387" s="36"/>
      <c r="BJ387" s="37"/>
      <c r="BK387" s="36"/>
      <c r="BL387" s="36"/>
      <c r="BM387" s="53" t="str">
        <f>IF(BJ387="","",WORKDAY(BJ387,5,FESTIVOS_CO!A:A))</f>
        <v/>
      </c>
      <c r="BN387" s="57" t="str">
        <f t="shared" ca="1" si="86"/>
        <v>PENDIENTE HACER AVISO</v>
      </c>
      <c r="BO387" s="54" t="str">
        <f t="shared" ca="1" si="79"/>
        <v>EN TRÁMITE NOTIF. POR AVISO</v>
      </c>
      <c r="BP387" s="37"/>
      <c r="BQ387" s="53" t="str">
        <f>IF(BP387="","",WORKDAY(BP387,5,FESTIVOS_CO!A:A))</f>
        <v/>
      </c>
      <c r="BR387" s="37"/>
      <c r="BS387" s="36" t="s">
        <v>99</v>
      </c>
      <c r="BT387" s="38" t="s">
        <v>228</v>
      </c>
      <c r="BU387" s="58">
        <f>VLOOKUP(BT387,Hoja2!$C:$D,2,0)</f>
        <v>10</v>
      </c>
      <c r="BV387" s="80" t="str">
        <f>IF(
AND(AO387="",BD387="",BQ387=""),
"EN PROCESO NOTIFICACION / COMUNICACION",
IF(
BT387="",
"NO APLICA",
IF(
BU387=60,
IF(AO387&lt;&gt;"",AO387,IF(BD387&lt;&gt;"",BD387,BQ387))+60,
WORKDAY(
IF(AO387&lt;&gt;"",AO387,IF(BD387&lt;&gt;"",BD387,BQ387)),
BU387,
FESTIVOS_CO!A:A
)
)
))</f>
        <v>EN PROCESO NOTIFICACION / COMUNICACION</v>
      </c>
      <c r="BW387" s="44"/>
      <c r="BX387" s="53"/>
      <c r="BY387" s="45"/>
      <c r="BZ387" s="37"/>
      <c r="CA387" s="54" t="str">
        <f t="shared" si="80"/>
        <v>PENDIENTE EJECUTORIA</v>
      </c>
      <c r="CB387" s="59" t="str">
        <f t="shared" si="77"/>
        <v/>
      </c>
      <c r="CC387" s="36"/>
      <c r="CD387" s="40"/>
      <c r="CE387" s="46"/>
      <c r="CF387" s="40"/>
      <c r="CG387" s="40"/>
      <c r="CH387" s="40"/>
      <c r="CI387" s="36"/>
      <c r="CJ387" s="47"/>
      <c r="CK387" s="40"/>
      <c r="CL387" s="40"/>
      <c r="CM387" s="40"/>
      <c r="CN387" s="40"/>
    </row>
    <row r="388" spans="1:92" ht="42.75" hidden="1">
      <c r="A388" s="49" t="str">
        <f t="shared" ca="1" si="81"/>
        <v>PENDIENTE ENTREGA NOTIFICACIÓN ELECTRÓNICA</v>
      </c>
      <c r="B388" s="58" t="s">
        <v>1742</v>
      </c>
      <c r="C388" s="58"/>
      <c r="D388" s="37">
        <v>46052</v>
      </c>
      <c r="E388" s="49" t="str">
        <f t="shared" si="82"/>
        <v>PENDIENTE NOTIFICACIÓN</v>
      </c>
      <c r="F388" s="141" t="str">
        <f t="shared" si="83"/>
        <v>PENDIENTE NOTIFICACIÓN</v>
      </c>
      <c r="G388" s="49" t="e">
        <f>IF(
OR(#REF!=
"",
F388="PENDIENTE NOTIFICACIÓN",
NOT(ISNUMBER(#REF!)),
NOT(ISNUMBER(F388)),
F388&lt;#REF!
),
"",
F388-#REF!
)</f>
        <v>#REF!</v>
      </c>
      <c r="H388" s="51" t="str">
        <f ca="1">IF(
L388="",
"",
IF(
NETWORKDAYS(L388,IF(M388&lt;&gt;"",M388,TODAY()),FESTIVOS_CO!A:A)&gt;2,
"VENCIDO",
IF(
NETWORKDAYS(L388,IF(M388&lt;&gt;"",M388,TODAY()),FESTIVOS_CO!A:A)=2,
"ALERTA",
"A TIEMPO"
)))</f>
        <v>A TIEMPO</v>
      </c>
      <c r="I388" s="62" t="s">
        <v>1743</v>
      </c>
      <c r="J388" s="36" t="s">
        <v>1829</v>
      </c>
      <c r="K388" s="53">
        <v>46051</v>
      </c>
      <c r="L388" s="50">
        <v>46052</v>
      </c>
      <c r="M388" s="37">
        <v>46052</v>
      </c>
      <c r="N388" s="52"/>
      <c r="O388" s="52"/>
      <c r="P388" s="36"/>
      <c r="Q388" s="36" t="s">
        <v>99</v>
      </c>
      <c r="R388" s="40"/>
      <c r="S388" s="36"/>
      <c r="T388" s="40"/>
      <c r="U388" s="62" t="s">
        <v>100</v>
      </c>
      <c r="V388" s="81" t="s">
        <v>1830</v>
      </c>
      <c r="W388" s="63">
        <v>45953</v>
      </c>
      <c r="X388" s="40" t="s">
        <v>1700</v>
      </c>
      <c r="Y388" s="62">
        <v>900248356</v>
      </c>
      <c r="Z388" s="108" t="s">
        <v>1821</v>
      </c>
      <c r="AA388" s="40" t="s">
        <v>1707</v>
      </c>
      <c r="AB388" s="40" t="s">
        <v>169</v>
      </c>
      <c r="AC388" s="96" t="s">
        <v>1713</v>
      </c>
      <c r="AD388" s="40" t="s">
        <v>106</v>
      </c>
      <c r="AE388" s="40" t="s">
        <v>1831</v>
      </c>
      <c r="AF388" s="40" t="s">
        <v>108</v>
      </c>
      <c r="AG388" s="41" t="s">
        <v>109</v>
      </c>
      <c r="AH388" s="42"/>
      <c r="AI388" s="54" t="str">
        <f t="shared" ca="1" si="85"/>
        <v>PENDIENTE ENTREGA NOTIFICACIÓN ELECTRÓNICA</v>
      </c>
      <c r="AJ388" s="37" t="s">
        <v>99</v>
      </c>
      <c r="AK388" s="37">
        <v>46052</v>
      </c>
      <c r="AL388" s="37"/>
      <c r="AM388" s="53">
        <f>IF(AK388="","",WORKDAY(AK388,5,FESTIVOS_CO!A:A))</f>
        <v>46059</v>
      </c>
      <c r="AN388" s="37"/>
      <c r="AO388" s="37"/>
      <c r="AP388" s="54" t="str">
        <f t="shared" ca="1" si="78"/>
        <v>NO APLICA</v>
      </c>
      <c r="AQ388" s="36"/>
      <c r="AR388" s="43"/>
      <c r="AS388" s="37"/>
      <c r="AT388" s="36"/>
      <c r="AU388" s="37"/>
      <c r="AV388" s="36"/>
      <c r="AW388" s="36"/>
      <c r="AX388" s="37"/>
      <c r="AY388" s="140" t="str">
        <f>IF(AU388="","",WORKDAY(AU388,5,FESTIVOS_CO!A:A))</f>
        <v/>
      </c>
      <c r="AZ388" s="54" t="str">
        <f t="shared" ca="1" si="75"/>
        <v>NO APLICA</v>
      </c>
      <c r="BA388" s="55" t="str">
        <f>IF(AX388="","",WORKDAY(AX388,5,FESTIVOS_CO!A:A))</f>
        <v/>
      </c>
      <c r="BB388" s="39"/>
      <c r="BC388" s="40"/>
      <c r="BD388" s="40"/>
      <c r="BE388" s="56" t="str">
        <f t="shared" ca="1" si="76"/>
        <v>NO APLICA</v>
      </c>
      <c r="BF388" s="37"/>
      <c r="BG388" s="45"/>
      <c r="BH388" s="37"/>
      <c r="BI388" s="36"/>
      <c r="BJ388" s="37"/>
      <c r="BK388" s="36"/>
      <c r="BL388" s="36"/>
      <c r="BM388" s="53" t="str">
        <f>IF(BJ388="","",WORKDAY(BJ388,5,FESTIVOS_CO!A:A))</f>
        <v/>
      </c>
      <c r="BN388" s="57" t="str">
        <f t="shared" ca="1" si="86"/>
        <v>PENDIENTE HACER AVISO</v>
      </c>
      <c r="BO388" s="54" t="str">
        <f t="shared" ca="1" si="79"/>
        <v>EN TRÁMITE NOTIF. POR AVISO</v>
      </c>
      <c r="BP388" s="37"/>
      <c r="BQ388" s="53" t="str">
        <f>IF(BP388="","",WORKDAY(BP388,5,FESTIVOS_CO!A:A))</f>
        <v/>
      </c>
      <c r="BR388" s="37"/>
      <c r="BS388" s="36" t="s">
        <v>99</v>
      </c>
      <c r="BT388" s="38" t="s">
        <v>228</v>
      </c>
      <c r="BU388" s="58">
        <f>VLOOKUP(BT388,Hoja2!$C:$D,2,0)</f>
        <v>10</v>
      </c>
      <c r="BV388" s="80" t="str">
        <f>IF(
AND(AO388="",BD388="",BQ388=""),
"EN PROCESO NOTIFICACION / COMUNICACION",
IF(
BT388="",
"NO APLICA",
IF(
BU388=60,
IF(AO388&lt;&gt;"",AO388,IF(BD388&lt;&gt;"",BD388,BQ388))+60,
WORKDAY(
IF(AO388&lt;&gt;"",AO388,IF(BD388&lt;&gt;"",BD388,BQ388)),
BU388,
FESTIVOS_CO!A:A
)
)
))</f>
        <v>EN PROCESO NOTIFICACION / COMUNICACION</v>
      </c>
      <c r="BW388" s="44"/>
      <c r="BX388" s="53"/>
      <c r="BY388" s="45"/>
      <c r="BZ388" s="37"/>
      <c r="CA388" s="54" t="str">
        <f t="shared" si="80"/>
        <v>PENDIENTE EJECUTORIA</v>
      </c>
      <c r="CB388" s="59" t="str">
        <f t="shared" si="77"/>
        <v/>
      </c>
      <c r="CC388" s="36"/>
      <c r="CD388" s="40"/>
      <c r="CE388" s="46"/>
      <c r="CF388" s="40"/>
      <c r="CG388" s="40"/>
      <c r="CH388" s="40"/>
      <c r="CI388" s="36"/>
      <c r="CJ388" s="47"/>
      <c r="CK388" s="40"/>
      <c r="CL388" s="40"/>
      <c r="CM388" s="40"/>
      <c r="CN388" s="40"/>
    </row>
    <row r="389" spans="1:92" ht="42.75" hidden="1">
      <c r="A389" s="49" t="str">
        <f t="shared" ca="1" si="81"/>
        <v>PENDIENTE ENTREGA NOTIFICACIÓN ELECTRÓNICA</v>
      </c>
      <c r="B389" s="58" t="s">
        <v>1742</v>
      </c>
      <c r="C389" s="37">
        <v>46052</v>
      </c>
      <c r="D389" s="37">
        <v>46052</v>
      </c>
      <c r="E389" s="49" t="str">
        <f t="shared" si="82"/>
        <v>PENDIENTE NOTIFICACIÓN</v>
      </c>
      <c r="F389" s="141" t="str">
        <f t="shared" si="83"/>
        <v>PENDIENTE NOTIFICACIÓN</v>
      </c>
      <c r="G389" s="49" t="str">
        <f t="shared" si="84"/>
        <v/>
      </c>
      <c r="H389" s="51" t="str">
        <f ca="1">IF(
L389="",
"",
IF(
NETWORKDAYS(L389,IF(M389&lt;&gt;"",M389,TODAY()),FESTIVOS_CO!A:A)&gt;2,
"VENCIDO",
IF(
NETWORKDAYS(L389,IF(M389&lt;&gt;"",M389,TODAY()),FESTIVOS_CO!A:A)=2,
"ALERTA",
"A TIEMPO"
)))</f>
        <v>A TIEMPO</v>
      </c>
      <c r="I389" s="62" t="s">
        <v>1743</v>
      </c>
      <c r="J389" s="36" t="s">
        <v>1832</v>
      </c>
      <c r="K389" s="53">
        <v>46051</v>
      </c>
      <c r="L389" s="50">
        <v>46052</v>
      </c>
      <c r="M389" s="37">
        <v>46052</v>
      </c>
      <c r="N389" s="52"/>
      <c r="O389" s="52"/>
      <c r="P389" s="36"/>
      <c r="Q389" s="36" t="s">
        <v>99</v>
      </c>
      <c r="R389" s="40"/>
      <c r="S389" s="36"/>
      <c r="T389" s="40"/>
      <c r="U389" s="62" t="s">
        <v>100</v>
      </c>
      <c r="V389" s="81" t="s">
        <v>1833</v>
      </c>
      <c r="W389" s="63">
        <v>45953</v>
      </c>
      <c r="X389" s="40" t="s">
        <v>1700</v>
      </c>
      <c r="Y389" s="62">
        <v>900248356</v>
      </c>
      <c r="Z389" s="108" t="s">
        <v>1821</v>
      </c>
      <c r="AA389" s="40" t="s">
        <v>1707</v>
      </c>
      <c r="AB389" s="40" t="s">
        <v>169</v>
      </c>
      <c r="AC389" s="96" t="s">
        <v>1713</v>
      </c>
      <c r="AD389" s="40" t="s">
        <v>106</v>
      </c>
      <c r="AE389" s="40" t="s">
        <v>1834</v>
      </c>
      <c r="AF389" s="40" t="s">
        <v>108</v>
      </c>
      <c r="AG389" s="41" t="s">
        <v>109</v>
      </c>
      <c r="AH389" s="42"/>
      <c r="AI389" s="54" t="str">
        <f t="shared" ca="1" si="85"/>
        <v>PENDIENTE ENTREGA NOTIFICACIÓN ELECTRÓNICA</v>
      </c>
      <c r="AJ389" s="37" t="s">
        <v>99</v>
      </c>
      <c r="AK389" s="37">
        <v>46052</v>
      </c>
      <c r="AL389" s="37"/>
      <c r="AM389" s="53">
        <f>IF(AK389="","",WORKDAY(AK389,5,FESTIVOS_CO!A:A))</f>
        <v>46059</v>
      </c>
      <c r="AN389" s="37"/>
      <c r="AO389" s="37"/>
      <c r="AP389" s="54" t="str">
        <f t="shared" ca="1" si="78"/>
        <v>NO APLICA</v>
      </c>
      <c r="AQ389" s="36"/>
      <c r="AR389" s="43"/>
      <c r="AS389" s="37"/>
      <c r="AT389" s="36"/>
      <c r="AU389" s="37"/>
      <c r="AV389" s="36"/>
      <c r="AW389" s="36"/>
      <c r="AX389" s="37"/>
      <c r="AY389" s="140" t="str">
        <f>IF(AU389="","",WORKDAY(AU389,5,FESTIVOS_CO!A:A))</f>
        <v/>
      </c>
      <c r="AZ389" s="54" t="str">
        <f t="shared" ca="1" si="75"/>
        <v>NO APLICA</v>
      </c>
      <c r="BA389" s="55" t="str">
        <f>IF(AX389="","",WORKDAY(AX389,5,FESTIVOS_CO!A:A))</f>
        <v/>
      </c>
      <c r="BB389" s="39"/>
      <c r="BC389" s="40"/>
      <c r="BD389" s="40"/>
      <c r="BE389" s="56" t="str">
        <f t="shared" ca="1" si="76"/>
        <v>NO APLICA</v>
      </c>
      <c r="BF389" s="37"/>
      <c r="BG389" s="45"/>
      <c r="BH389" s="37"/>
      <c r="BI389" s="36"/>
      <c r="BJ389" s="37"/>
      <c r="BK389" s="36"/>
      <c r="BL389" s="36"/>
      <c r="BM389" s="53" t="str">
        <f>IF(BJ389="","",WORKDAY(BJ389,5,FESTIVOS_CO!A:A))</f>
        <v/>
      </c>
      <c r="BN389" s="57" t="str">
        <f t="shared" ca="1" si="86"/>
        <v>PENDIENTE HACER AVISO</v>
      </c>
      <c r="BO389" s="54" t="str">
        <f t="shared" ca="1" si="79"/>
        <v>EN TRÁMITE NOTIF. POR AVISO</v>
      </c>
      <c r="BP389" s="37"/>
      <c r="BQ389" s="53" t="str">
        <f>IF(BP389="","",WORKDAY(BP389,5,FESTIVOS_CO!A:A))</f>
        <v/>
      </c>
      <c r="BR389" s="37"/>
      <c r="BS389" s="36" t="s">
        <v>99</v>
      </c>
      <c r="BT389" s="38" t="s">
        <v>228</v>
      </c>
      <c r="BU389" s="58">
        <f>VLOOKUP(BT389,Hoja2!$C:$D,2,0)</f>
        <v>10</v>
      </c>
      <c r="BV389" s="80" t="str">
        <f>IF(
AND(AO389="",BD389="",BQ389=""),
"EN PROCESO NOTIFICACION / COMUNICACION",
IF(
BT389="",
"NO APLICA",
IF(
BU389=60,
IF(AO389&lt;&gt;"",AO389,IF(BD389&lt;&gt;"",BD389,BQ389))+60,
WORKDAY(
IF(AO389&lt;&gt;"",AO389,IF(BD389&lt;&gt;"",BD389,BQ389)),
BU389,
FESTIVOS_CO!A:A
)
)
))</f>
        <v>EN PROCESO NOTIFICACION / COMUNICACION</v>
      </c>
      <c r="BW389" s="44"/>
      <c r="BX389" s="53"/>
      <c r="BY389" s="45"/>
      <c r="BZ389" s="37"/>
      <c r="CA389" s="54" t="str">
        <f t="shared" si="80"/>
        <v>PENDIENTE EJECUTORIA</v>
      </c>
      <c r="CB389" s="59" t="str">
        <f t="shared" si="77"/>
        <v/>
      </c>
      <c r="CC389" s="36"/>
      <c r="CD389" s="40"/>
      <c r="CE389" s="46"/>
      <c r="CF389" s="40"/>
      <c r="CG389" s="40"/>
      <c r="CH389" s="40"/>
      <c r="CI389" s="36"/>
      <c r="CJ389" s="47"/>
      <c r="CK389" s="40"/>
      <c r="CL389" s="40"/>
      <c r="CM389" s="40"/>
      <c r="CN389" s="40"/>
    </row>
    <row r="390" spans="1:92" ht="42.75">
      <c r="A390" s="49" t="str">
        <f t="shared" ca="1" si="81"/>
        <v>PENDIENTE ENTREGA NOTIFICACIÓN ELECTRÓNICA</v>
      </c>
      <c r="B390" s="48" t="s">
        <v>1835</v>
      </c>
      <c r="C390" s="37">
        <v>46052</v>
      </c>
      <c r="D390" s="37">
        <v>46052</v>
      </c>
      <c r="E390" s="49" t="str">
        <f t="shared" si="82"/>
        <v>PENDIENTE NOTIFICACIÓN</v>
      </c>
      <c r="F390" s="141" t="str">
        <f t="shared" si="83"/>
        <v>PENDIENTE NOTIFICACIÓN</v>
      </c>
      <c r="G390" s="49" t="str">
        <f t="shared" si="84"/>
        <v/>
      </c>
      <c r="H390" s="51" t="str">
        <f ca="1">IF(
L390="",
"",
IF(
NETWORKDAYS(L390,IF(M390&lt;&gt;"",M390,TODAY()),FESTIVOS_CO!A:A)&gt;2,
"VENCIDO",
IF(
NETWORKDAYS(L390,IF(M390&lt;&gt;"",M390,TODAY()),FESTIVOS_CO!A:A)=2,
"ALERTA",
"A TIEMPO"
)))</f>
        <v>A TIEMPO</v>
      </c>
      <c r="I390" s="40" t="s">
        <v>1836</v>
      </c>
      <c r="J390" s="36" t="s">
        <v>1837</v>
      </c>
      <c r="K390" s="53">
        <v>46051</v>
      </c>
      <c r="L390" s="50">
        <v>46052</v>
      </c>
      <c r="M390" s="37">
        <v>46052</v>
      </c>
      <c r="N390" s="52"/>
      <c r="O390" s="52"/>
      <c r="P390" s="36"/>
      <c r="Q390" s="36" t="s">
        <v>99</v>
      </c>
      <c r="R390" s="40"/>
      <c r="S390" s="36"/>
      <c r="T390" s="40"/>
      <c r="U390" s="62" t="s">
        <v>100</v>
      </c>
      <c r="V390" s="81" t="s">
        <v>1838</v>
      </c>
      <c r="W390" s="63">
        <v>45960</v>
      </c>
      <c r="X390" s="40" t="s">
        <v>1700</v>
      </c>
      <c r="Y390" s="40">
        <v>900248356</v>
      </c>
      <c r="Z390" s="38" t="s">
        <v>1821</v>
      </c>
      <c r="AA390" s="40" t="s">
        <v>1707</v>
      </c>
      <c r="AB390" s="40" t="s">
        <v>169</v>
      </c>
      <c r="AC390" s="69" t="s">
        <v>1713</v>
      </c>
      <c r="AD390" s="40" t="s">
        <v>106</v>
      </c>
      <c r="AE390" s="40" t="s">
        <v>1839</v>
      </c>
      <c r="AF390" s="40" t="s">
        <v>108</v>
      </c>
      <c r="AG390" s="41" t="s">
        <v>109</v>
      </c>
      <c r="AH390" s="42"/>
      <c r="AI390" s="54" t="str">
        <f t="shared" ca="1" si="85"/>
        <v>PENDIENTE ENTREGA NOTIFICACIÓN ELECTRÓNICA</v>
      </c>
      <c r="AJ390" s="37" t="s">
        <v>99</v>
      </c>
      <c r="AK390" s="37">
        <v>46052</v>
      </c>
      <c r="AL390" s="37"/>
      <c r="AM390" s="53">
        <f>IF(AK390="","",WORKDAY(AK390,5,FESTIVOS_CO!A:A))</f>
        <v>46059</v>
      </c>
      <c r="AN390" s="37"/>
      <c r="AO390" s="37"/>
      <c r="AP390" s="54" t="str">
        <f t="shared" ca="1" si="78"/>
        <v>NO APLICA</v>
      </c>
      <c r="AQ390" s="36"/>
      <c r="AR390" s="43"/>
      <c r="AS390" s="37"/>
      <c r="AT390" s="36"/>
      <c r="AU390" s="37"/>
      <c r="AV390" s="36"/>
      <c r="AW390" s="36"/>
      <c r="AX390" s="37"/>
      <c r="AY390" s="140" t="str">
        <f>IF(AU390="","",WORKDAY(AU390,5,FESTIVOS_CO!A:A))</f>
        <v/>
      </c>
      <c r="AZ390" s="54" t="str">
        <f t="shared" ca="1" si="75"/>
        <v>NO APLICA</v>
      </c>
      <c r="BA390" s="55" t="str">
        <f>IF(AX390="","",WORKDAY(AX390,5,FESTIVOS_CO!A:A))</f>
        <v/>
      </c>
      <c r="BB390" s="39"/>
      <c r="BC390" s="40"/>
      <c r="BD390" s="40"/>
      <c r="BE390" s="56" t="str">
        <f t="shared" ca="1" si="76"/>
        <v>NO APLICA</v>
      </c>
      <c r="BF390" s="37"/>
      <c r="BG390" s="45"/>
      <c r="BH390" s="37"/>
      <c r="BI390" s="36"/>
      <c r="BJ390" s="37"/>
      <c r="BK390" s="36"/>
      <c r="BL390" s="36"/>
      <c r="BM390" s="53" t="str">
        <f>IF(BJ390="","",WORKDAY(BJ390,5,FESTIVOS_CO!A:A))</f>
        <v/>
      </c>
      <c r="BN390" s="57" t="str">
        <f t="shared" ca="1" si="86"/>
        <v>PENDIENTE HACER AVISO</v>
      </c>
      <c r="BO390" s="54" t="str">
        <f t="shared" ca="1" si="79"/>
        <v>EN TRÁMITE NOTIF. POR AVISO</v>
      </c>
      <c r="BP390" s="37"/>
      <c r="BQ390" s="53" t="str">
        <f>IF(BP390="","",WORKDAY(BP390,5,FESTIVOS_CO!A:A))</f>
        <v/>
      </c>
      <c r="BR390" s="37"/>
      <c r="BS390" s="36" t="s">
        <v>99</v>
      </c>
      <c r="BT390" s="38" t="s">
        <v>228</v>
      </c>
      <c r="BU390" s="58">
        <f>VLOOKUP(BT390,Hoja2!$C:$D,2,0)</f>
        <v>10</v>
      </c>
      <c r="BV390" s="80" t="str">
        <f>IF(
AND(AO390="",BD390="",BQ390=""),
"EN PROCESO NOTIFICACION / COMUNICACION",
IF(
BT390="",
"NO APLICA",
IF(
BU390=60,
IF(AO390&lt;&gt;"",AO390,IF(BD390&lt;&gt;"",BD390,BQ390))+60,
WORKDAY(
IF(AO390&lt;&gt;"",AO390,IF(BD390&lt;&gt;"",BD390,BQ390)),
BU390,
FESTIVOS_CO!A:A
)
)
))</f>
        <v>EN PROCESO NOTIFICACION / COMUNICACION</v>
      </c>
      <c r="BW390" s="44"/>
      <c r="BX390" s="53"/>
      <c r="BY390" s="45"/>
      <c r="BZ390" s="37"/>
      <c r="CA390" s="54" t="str">
        <f t="shared" si="80"/>
        <v>PENDIENTE EJECUTORIA</v>
      </c>
      <c r="CB390" s="59" t="str">
        <f t="shared" si="77"/>
        <v/>
      </c>
      <c r="CC390" s="36"/>
      <c r="CD390" s="40"/>
      <c r="CE390" s="46"/>
      <c r="CF390" s="40"/>
      <c r="CG390" s="40"/>
      <c r="CH390" s="40"/>
      <c r="CI390" s="36"/>
      <c r="CJ390" s="47"/>
      <c r="CK390" s="40"/>
      <c r="CL390" s="40"/>
      <c r="CM390" s="40"/>
      <c r="CN390" s="40"/>
    </row>
    <row r="391" spans="1:92" ht="42.75">
      <c r="A391" s="49" t="str">
        <f t="shared" ca="1" si="81"/>
        <v>PENDIENTE ENTREGA NOTIFICACIÓN ELECTRÓNICA</v>
      </c>
      <c r="B391" s="58" t="s">
        <v>1835</v>
      </c>
      <c r="C391" s="37">
        <v>46052</v>
      </c>
      <c r="D391" s="37">
        <v>46052</v>
      </c>
      <c r="E391" s="49" t="str">
        <f t="shared" si="82"/>
        <v>PENDIENTE NOTIFICACIÓN</v>
      </c>
      <c r="F391" s="141" t="str">
        <f t="shared" si="83"/>
        <v>PENDIENTE NOTIFICACIÓN</v>
      </c>
      <c r="G391" s="49" t="str">
        <f t="shared" si="84"/>
        <v/>
      </c>
      <c r="H391" s="51" t="str">
        <f ca="1">IF(
L391="",
"",
IF(
NETWORKDAYS(L391,IF(M391&lt;&gt;"",M391,TODAY()),FESTIVOS_CO!A:A)&gt;2,
"VENCIDO",
IF(
NETWORKDAYS(L391,IF(M391&lt;&gt;"",M391,TODAY()),FESTIVOS_CO!A:A)=2,
"ALERTA",
"A TIEMPO"
)))</f>
        <v>A TIEMPO</v>
      </c>
      <c r="I391" s="40" t="s">
        <v>1836</v>
      </c>
      <c r="J391" s="36" t="s">
        <v>1840</v>
      </c>
      <c r="K391" s="53">
        <v>46051</v>
      </c>
      <c r="L391" s="50">
        <v>46052</v>
      </c>
      <c r="M391" s="37">
        <v>46052</v>
      </c>
      <c r="N391" s="52"/>
      <c r="O391" s="52"/>
      <c r="P391" s="36"/>
      <c r="Q391" s="36" t="s">
        <v>99</v>
      </c>
      <c r="R391" s="40"/>
      <c r="S391" s="36"/>
      <c r="T391" s="40"/>
      <c r="U391" s="62" t="s">
        <v>100</v>
      </c>
      <c r="V391" s="81" t="s">
        <v>1841</v>
      </c>
      <c r="W391" s="63">
        <v>45960</v>
      </c>
      <c r="X391" s="40" t="s">
        <v>1700</v>
      </c>
      <c r="Y391" s="40">
        <v>900248356</v>
      </c>
      <c r="Z391" s="38" t="str">
        <f>IFERROR(VLOOKUP(Y391,DIRECTORIO!A:B,2,FALSE),"")</f>
        <v>EQUIRENT BLINDADOS LTDA</v>
      </c>
      <c r="AA391" s="40" t="s">
        <v>1707</v>
      </c>
      <c r="AB391" s="40" t="s">
        <v>268</v>
      </c>
      <c r="AC391" s="71" t="s">
        <v>1713</v>
      </c>
      <c r="AD391" s="40" t="s">
        <v>106</v>
      </c>
      <c r="AE391" s="40" t="s">
        <v>1842</v>
      </c>
      <c r="AF391" s="40" t="s">
        <v>108</v>
      </c>
      <c r="AG391" s="41" t="s">
        <v>109</v>
      </c>
      <c r="AH391" s="42"/>
      <c r="AI391" s="54" t="str">
        <f t="shared" ca="1" si="85"/>
        <v>PENDIENTE ENTREGA NOTIFICACIÓN ELECTRÓNICA</v>
      </c>
      <c r="AJ391" s="37" t="s">
        <v>99</v>
      </c>
      <c r="AK391" s="37">
        <v>46052</v>
      </c>
      <c r="AL391" s="37"/>
      <c r="AM391" s="53">
        <f>IF(AK391="","",WORKDAY(AK391,5,FESTIVOS_CO!A:A))</f>
        <v>46059</v>
      </c>
      <c r="AN391" s="37"/>
      <c r="AO391" s="37"/>
      <c r="AP391" s="54" t="str">
        <f t="shared" ca="1" si="78"/>
        <v>NO APLICA</v>
      </c>
      <c r="AQ391" s="36"/>
      <c r="AR391" s="43"/>
      <c r="AS391" s="37"/>
      <c r="AT391" s="36"/>
      <c r="AU391" s="37"/>
      <c r="AV391" s="36"/>
      <c r="AW391" s="36"/>
      <c r="AX391" s="37"/>
      <c r="AY391" s="140" t="str">
        <f>IF(AU391="","",WORKDAY(AU391,5,FESTIVOS_CO!A:A))</f>
        <v/>
      </c>
      <c r="AZ391" s="54" t="str">
        <f t="shared" ca="1" si="75"/>
        <v>NO APLICA</v>
      </c>
      <c r="BA391" s="55" t="str">
        <f>IF(AX391="","",WORKDAY(AX391,5,FESTIVOS_CO!A:A))</f>
        <v/>
      </c>
      <c r="BB391" s="39"/>
      <c r="BC391" s="40"/>
      <c r="BD391" s="40"/>
      <c r="BE391" s="56" t="str">
        <f t="shared" ca="1" si="76"/>
        <v>NO APLICA</v>
      </c>
      <c r="BF391" s="37"/>
      <c r="BG391" s="45"/>
      <c r="BH391" s="37"/>
      <c r="BI391" s="36"/>
      <c r="BJ391" s="37"/>
      <c r="BK391" s="36"/>
      <c r="BL391" s="36"/>
      <c r="BM391" s="53" t="str">
        <f>IF(BJ391="","",WORKDAY(BJ391,5,FESTIVOS_CO!A:A))</f>
        <v/>
      </c>
      <c r="BN391" s="57" t="str">
        <f t="shared" ca="1" si="86"/>
        <v>PENDIENTE HACER AVISO</v>
      </c>
      <c r="BO391" s="54" t="str">
        <f t="shared" ca="1" si="79"/>
        <v>EN TRÁMITE NOTIF. POR AVISO</v>
      </c>
      <c r="BP391" s="37"/>
      <c r="BQ391" s="53" t="str">
        <f>IF(BP391="","",WORKDAY(BP391,5,FESTIVOS_CO!A:A))</f>
        <v/>
      </c>
      <c r="BR391" s="37"/>
      <c r="BS391" s="36" t="s">
        <v>99</v>
      </c>
      <c r="BT391" s="38" t="s">
        <v>228</v>
      </c>
      <c r="BU391" s="58">
        <f>VLOOKUP(BT391,Hoja2!$C:$D,2,0)</f>
        <v>10</v>
      </c>
      <c r="BV391" s="80" t="str">
        <f>IF(
AND(AO391="",BD391="",BQ391=""),
"EN PROCESO NOTIFICACION / COMUNICACION",
IF(
BT391="",
"NO APLICA",
IF(
BU391=60,
IF(AO391&lt;&gt;"",AO391,IF(BD391&lt;&gt;"",BD391,BQ391))+60,
WORKDAY(
IF(AO391&lt;&gt;"",AO391,IF(BD391&lt;&gt;"",BD391,BQ391)),
BU391,
FESTIVOS_CO!A:A
)
)
))</f>
        <v>EN PROCESO NOTIFICACION / COMUNICACION</v>
      </c>
      <c r="BW391" s="44"/>
      <c r="BX391" s="53"/>
      <c r="BY391" s="45"/>
      <c r="BZ391" s="37"/>
      <c r="CA391" s="54" t="str">
        <f t="shared" si="80"/>
        <v>PENDIENTE EJECUTORIA</v>
      </c>
      <c r="CB391" s="59" t="str">
        <f t="shared" si="77"/>
        <v/>
      </c>
      <c r="CC391" s="36"/>
      <c r="CD391" s="40"/>
      <c r="CE391" s="46"/>
      <c r="CF391" s="40"/>
      <c r="CG391" s="40"/>
      <c r="CH391" s="40"/>
      <c r="CI391" s="36"/>
      <c r="CJ391" s="47"/>
      <c r="CK391" s="40"/>
      <c r="CL391" s="40"/>
      <c r="CM391" s="40"/>
      <c r="CN391" s="40"/>
    </row>
    <row r="392" spans="1:92" ht="42.75">
      <c r="A392" s="49" t="str">
        <f t="shared" ca="1" si="81"/>
        <v>PENDIENTE ENTREGA NOTIFICACIÓN ELECTRÓNICA</v>
      </c>
      <c r="B392" s="58" t="s">
        <v>1835</v>
      </c>
      <c r="C392" s="37">
        <v>46052</v>
      </c>
      <c r="D392" s="37">
        <v>46052</v>
      </c>
      <c r="E392" s="49" t="str">
        <f t="shared" si="82"/>
        <v>PENDIENTE NOTIFICACIÓN</v>
      </c>
      <c r="F392" s="141" t="str">
        <f t="shared" si="83"/>
        <v>PENDIENTE NOTIFICACIÓN</v>
      </c>
      <c r="G392" s="49" t="str">
        <f t="shared" si="84"/>
        <v/>
      </c>
      <c r="H392" s="51" t="str">
        <f ca="1">IF(
L392="",
"",
IF(
NETWORKDAYS(L392,IF(M392&lt;&gt;"",M392,TODAY()),FESTIVOS_CO!A:A)&gt;2,
"VENCIDO",
IF(
NETWORKDAYS(L392,IF(M392&lt;&gt;"",M392,TODAY()),FESTIVOS_CO!A:A)=2,
"ALERTA",
"A TIEMPO"
)))</f>
        <v>A TIEMPO</v>
      </c>
      <c r="I392" s="40" t="s">
        <v>1836</v>
      </c>
      <c r="J392" s="36" t="s">
        <v>1843</v>
      </c>
      <c r="K392" s="53">
        <v>46051</v>
      </c>
      <c r="L392" s="50">
        <v>46052</v>
      </c>
      <c r="M392" s="37">
        <v>46052</v>
      </c>
      <c r="N392" s="52"/>
      <c r="O392" s="52"/>
      <c r="P392" s="36"/>
      <c r="Q392" s="36" t="s">
        <v>99</v>
      </c>
      <c r="R392" s="40"/>
      <c r="S392" s="36"/>
      <c r="T392" s="40"/>
      <c r="U392" s="62" t="s">
        <v>100</v>
      </c>
      <c r="V392" s="81" t="s">
        <v>1844</v>
      </c>
      <c r="W392" s="63">
        <v>45960</v>
      </c>
      <c r="X392" s="71" t="s">
        <v>1700</v>
      </c>
      <c r="Y392" s="40">
        <v>900248356</v>
      </c>
      <c r="Z392" s="38" t="s">
        <v>1821</v>
      </c>
      <c r="AA392" s="40" t="s">
        <v>1707</v>
      </c>
      <c r="AB392" s="40" t="s">
        <v>169</v>
      </c>
      <c r="AC392" s="69" t="s">
        <v>1713</v>
      </c>
      <c r="AD392" s="40" t="s">
        <v>106</v>
      </c>
      <c r="AE392" s="40" t="s">
        <v>1845</v>
      </c>
      <c r="AF392" s="40" t="s">
        <v>108</v>
      </c>
      <c r="AG392" s="41" t="s">
        <v>109</v>
      </c>
      <c r="AH392" s="42"/>
      <c r="AI392" s="54" t="str">
        <f t="shared" ca="1" si="85"/>
        <v>PENDIENTE ENTREGA NOTIFICACIÓN ELECTRÓNICA</v>
      </c>
      <c r="AJ392" s="37" t="s">
        <v>99</v>
      </c>
      <c r="AK392" s="37">
        <v>46052</v>
      </c>
      <c r="AL392" s="37"/>
      <c r="AM392" s="53">
        <f>IF(AK392="","",WORKDAY(AK392,5,FESTIVOS_CO!A:A))</f>
        <v>46059</v>
      </c>
      <c r="AN392" s="37"/>
      <c r="AO392" s="37"/>
      <c r="AP392" s="54" t="str">
        <f t="shared" ca="1" si="78"/>
        <v>NO APLICA</v>
      </c>
      <c r="AQ392" s="36"/>
      <c r="AR392" s="43"/>
      <c r="AS392" s="37"/>
      <c r="AT392" s="36"/>
      <c r="AU392" s="37"/>
      <c r="AV392" s="36"/>
      <c r="AW392" s="36"/>
      <c r="AX392" s="37"/>
      <c r="AY392" s="140" t="str">
        <f>IF(AU392="","",WORKDAY(AU392,5,FESTIVOS_CO!A:A))</f>
        <v/>
      </c>
      <c r="AZ392" s="54" t="str">
        <f t="shared" ca="1" si="75"/>
        <v>NO APLICA</v>
      </c>
      <c r="BA392" s="55" t="str">
        <f>IF(AX392="","",WORKDAY(AX392,5,FESTIVOS_CO!A:A))</f>
        <v/>
      </c>
      <c r="BB392" s="39"/>
      <c r="BC392" s="40"/>
      <c r="BD392" s="40"/>
      <c r="BE392" s="56" t="str">
        <f t="shared" ca="1" si="76"/>
        <v>NO APLICA</v>
      </c>
      <c r="BF392" s="37"/>
      <c r="BG392" s="45"/>
      <c r="BH392" s="37"/>
      <c r="BI392" s="36"/>
      <c r="BJ392" s="37"/>
      <c r="BK392" s="36"/>
      <c r="BL392" s="36"/>
      <c r="BM392" s="53" t="str">
        <f>IF(BJ392="","",WORKDAY(BJ392,5,FESTIVOS_CO!A:A))</f>
        <v/>
      </c>
      <c r="BN392" s="57" t="str">
        <f t="shared" ca="1" si="86"/>
        <v>PENDIENTE HACER AVISO</v>
      </c>
      <c r="BO392" s="54" t="str">
        <f t="shared" ca="1" si="79"/>
        <v>EN TRÁMITE NOTIF. POR AVISO</v>
      </c>
      <c r="BP392" s="37"/>
      <c r="BQ392" s="53" t="str">
        <f>IF(BP392="","",WORKDAY(BP392,5,FESTIVOS_CO!A:A))</f>
        <v/>
      </c>
      <c r="BR392" s="37"/>
      <c r="BS392" s="36" t="s">
        <v>99</v>
      </c>
      <c r="BT392" s="38" t="s">
        <v>228</v>
      </c>
      <c r="BU392" s="58">
        <f>VLOOKUP(BT392,Hoja2!$C:$D,2,0)</f>
        <v>10</v>
      </c>
      <c r="BV392" s="80" t="str">
        <f>IF(
AND(AO392="",BD392="",BQ392=""),
"EN PROCESO NOTIFICACION / COMUNICACION",
IF(
BT392="",
"NO APLICA",
IF(
BU392=60,
IF(AO392&lt;&gt;"",AO392,IF(BD392&lt;&gt;"",BD392,BQ392))+60,
WORKDAY(
IF(AO392&lt;&gt;"",AO392,IF(BD392&lt;&gt;"",BD392,BQ392)),
BU392,
FESTIVOS_CO!A:A
)
)
))</f>
        <v>EN PROCESO NOTIFICACION / COMUNICACION</v>
      </c>
      <c r="BW392" s="44"/>
      <c r="BX392" s="53"/>
      <c r="BY392" s="45"/>
      <c r="BZ392" s="37"/>
      <c r="CA392" s="54" t="str">
        <f t="shared" si="80"/>
        <v>PENDIENTE EJECUTORIA</v>
      </c>
      <c r="CB392" s="59" t="str">
        <f t="shared" si="77"/>
        <v/>
      </c>
      <c r="CC392" s="36"/>
      <c r="CD392" s="40"/>
      <c r="CE392" s="46"/>
      <c r="CF392" s="40"/>
      <c r="CG392" s="40"/>
      <c r="CH392" s="40"/>
      <c r="CI392" s="36"/>
      <c r="CJ392" s="47"/>
      <c r="CK392" s="40"/>
      <c r="CL392" s="40"/>
      <c r="CM392" s="40"/>
      <c r="CN392" s="40"/>
    </row>
    <row r="393" spans="1:92" ht="42.75">
      <c r="A393" s="49" t="str">
        <f t="shared" ca="1" si="81"/>
        <v>PENDIENTE ENTREGA NOTIFICACIÓN ELECTRÓNICA</v>
      </c>
      <c r="B393" s="58" t="s">
        <v>1835</v>
      </c>
      <c r="C393" s="37">
        <v>46052</v>
      </c>
      <c r="D393" s="37">
        <v>46052</v>
      </c>
      <c r="E393" s="49" t="str">
        <f t="shared" si="82"/>
        <v>PENDIENTE NOTIFICACIÓN</v>
      </c>
      <c r="F393" s="141" t="str">
        <f t="shared" si="83"/>
        <v>PENDIENTE NOTIFICACIÓN</v>
      </c>
      <c r="G393" s="49" t="str">
        <f t="shared" si="84"/>
        <v/>
      </c>
      <c r="H393" s="51" t="str">
        <f ca="1">IF(
L393="",
"",
IF(
NETWORKDAYS(L393,IF(M393&lt;&gt;"",M393,TODAY()),FESTIVOS_CO!A:A)&gt;2,
"VENCIDO",
IF(
NETWORKDAYS(L393,IF(M393&lt;&gt;"",M393,TODAY()),FESTIVOS_CO!A:A)=2,
"ALERTA",
"A TIEMPO"
)))</f>
        <v>A TIEMPO</v>
      </c>
      <c r="I393" s="40" t="s">
        <v>1836</v>
      </c>
      <c r="J393" s="36" t="s">
        <v>1846</v>
      </c>
      <c r="K393" s="53">
        <v>46051</v>
      </c>
      <c r="L393" s="50">
        <v>46052</v>
      </c>
      <c r="M393" s="37">
        <v>46052</v>
      </c>
      <c r="N393" s="52"/>
      <c r="O393" s="52"/>
      <c r="P393" s="36"/>
      <c r="Q393" s="36" t="s">
        <v>99</v>
      </c>
      <c r="R393" s="40"/>
      <c r="S393" s="36"/>
      <c r="T393" s="40"/>
      <c r="U393" s="62" t="s">
        <v>100</v>
      </c>
      <c r="V393" s="81" t="s">
        <v>1847</v>
      </c>
      <c r="W393" s="63">
        <v>45687</v>
      </c>
      <c r="X393" s="40" t="s">
        <v>1700</v>
      </c>
      <c r="Y393" s="40">
        <v>900248356</v>
      </c>
      <c r="Z393" s="38" t="s">
        <v>1821</v>
      </c>
      <c r="AA393" s="40" t="s">
        <v>1707</v>
      </c>
      <c r="AB393" s="40" t="s">
        <v>169</v>
      </c>
      <c r="AC393" s="69" t="s">
        <v>1713</v>
      </c>
      <c r="AD393" s="40" t="s">
        <v>106</v>
      </c>
      <c r="AE393" s="40" t="s">
        <v>1848</v>
      </c>
      <c r="AF393" s="40" t="s">
        <v>108</v>
      </c>
      <c r="AG393" s="41" t="s">
        <v>109</v>
      </c>
      <c r="AH393" s="42"/>
      <c r="AI393" s="54" t="str">
        <f t="shared" ca="1" si="85"/>
        <v>PENDIENTE ENTREGA NOTIFICACIÓN ELECTRÓNICA</v>
      </c>
      <c r="AJ393" s="37" t="s">
        <v>99</v>
      </c>
      <c r="AK393" s="37">
        <v>46052</v>
      </c>
      <c r="AL393" s="37"/>
      <c r="AM393" s="53">
        <f>IF(AK393="","",WORKDAY(AK393,5,FESTIVOS_CO!A:A))</f>
        <v>46059</v>
      </c>
      <c r="AN393" s="37"/>
      <c r="AO393" s="37"/>
      <c r="AP393" s="54" t="str">
        <f t="shared" ca="1" si="78"/>
        <v>NO APLICA</v>
      </c>
      <c r="AQ393" s="36"/>
      <c r="AR393" s="43"/>
      <c r="AS393" s="37"/>
      <c r="AT393" s="36"/>
      <c r="AU393" s="37"/>
      <c r="AV393" s="36"/>
      <c r="AW393" s="36"/>
      <c r="AX393" s="37"/>
      <c r="AY393" s="140" t="str">
        <f>IF(AU393="","",WORKDAY(AU393,5,FESTIVOS_CO!A:A))</f>
        <v/>
      </c>
      <c r="AZ393" s="54" t="str">
        <f t="shared" ca="1" si="75"/>
        <v>NO APLICA</v>
      </c>
      <c r="BA393" s="55" t="str">
        <f>IF(AX393="","",WORKDAY(AX393,5,FESTIVOS_CO!A:A))</f>
        <v/>
      </c>
      <c r="BB393" s="39"/>
      <c r="BC393" s="40"/>
      <c r="BD393" s="40"/>
      <c r="BE393" s="56" t="str">
        <f t="shared" ca="1" si="76"/>
        <v>NO APLICA</v>
      </c>
      <c r="BF393" s="37"/>
      <c r="BG393" s="45"/>
      <c r="BH393" s="37"/>
      <c r="BI393" s="36"/>
      <c r="BJ393" s="37"/>
      <c r="BK393" s="36"/>
      <c r="BL393" s="36"/>
      <c r="BM393" s="53" t="str">
        <f>IF(BJ393="","",WORKDAY(BJ393,5,FESTIVOS_CO!A:A))</f>
        <v/>
      </c>
      <c r="BN393" s="57" t="str">
        <f t="shared" ca="1" si="86"/>
        <v>PENDIENTE HACER AVISO</v>
      </c>
      <c r="BO393" s="54" t="str">
        <f t="shared" ca="1" si="79"/>
        <v>EN TRÁMITE NOTIF. POR AVISO</v>
      </c>
      <c r="BP393" s="37"/>
      <c r="BQ393" s="53" t="str">
        <f>IF(BP393="","",WORKDAY(BP393,5,FESTIVOS_CO!A:A))</f>
        <v/>
      </c>
      <c r="BR393" s="37"/>
      <c r="BS393" s="36" t="s">
        <v>99</v>
      </c>
      <c r="BT393" s="38" t="s">
        <v>228</v>
      </c>
      <c r="BU393" s="58">
        <f>VLOOKUP(BT393,Hoja2!$C:$D,2,0)</f>
        <v>10</v>
      </c>
      <c r="BV393" s="80" t="str">
        <f>IF(
AND(AO393="",BD393="",BQ393=""),
"EN PROCESO NOTIFICACION / COMUNICACION",
IF(
BT393="",
"NO APLICA",
IF(
BU393=60,
IF(AO393&lt;&gt;"",AO393,IF(BD393&lt;&gt;"",BD393,BQ393))+60,
WORKDAY(
IF(AO393&lt;&gt;"",AO393,IF(BD393&lt;&gt;"",BD393,BQ393)),
BU393,
FESTIVOS_CO!A:A
)
)
))</f>
        <v>EN PROCESO NOTIFICACION / COMUNICACION</v>
      </c>
      <c r="BW393" s="44"/>
      <c r="BX393" s="53"/>
      <c r="BY393" s="45"/>
      <c r="BZ393" s="37"/>
      <c r="CA393" s="54" t="str">
        <f t="shared" si="80"/>
        <v>PENDIENTE EJECUTORIA</v>
      </c>
      <c r="CB393" s="59" t="str">
        <f t="shared" si="77"/>
        <v/>
      </c>
      <c r="CC393" s="36"/>
      <c r="CD393" s="40"/>
      <c r="CE393" s="46"/>
      <c r="CF393" s="40"/>
      <c r="CG393" s="40"/>
      <c r="CH393" s="40"/>
      <c r="CI393" s="36"/>
      <c r="CJ393" s="47"/>
      <c r="CK393" s="40"/>
      <c r="CL393" s="40"/>
      <c r="CM393" s="40"/>
      <c r="CN393" s="40"/>
    </row>
    <row r="394" spans="1:92" ht="42.75">
      <c r="A394" s="49" t="str">
        <f t="shared" ca="1" si="81"/>
        <v>PENDIENTE ENTREGA NOTIFICACIÓN ELECTRÓNICA</v>
      </c>
      <c r="B394" s="58" t="s">
        <v>1835</v>
      </c>
      <c r="C394" s="37">
        <v>46052</v>
      </c>
      <c r="D394" s="37">
        <v>46052</v>
      </c>
      <c r="E394" s="49" t="str">
        <f t="shared" si="82"/>
        <v>PENDIENTE NOTIFICACIÓN</v>
      </c>
      <c r="F394" s="141" t="str">
        <f t="shared" si="83"/>
        <v>PENDIENTE NOTIFICACIÓN</v>
      </c>
      <c r="G394" s="49" t="str">
        <f t="shared" si="84"/>
        <v/>
      </c>
      <c r="H394" s="51" t="str">
        <f ca="1">IF(
L394="",
"",
IF(
NETWORKDAYS(L394,IF(M394&lt;&gt;"",M394,TODAY()),FESTIVOS_CO!A:A)&gt;2,
"VENCIDO",
IF(
NETWORKDAYS(L394,IF(M394&lt;&gt;"",M394,TODAY()),FESTIVOS_CO!A:A)=2,
"ALERTA",
"A TIEMPO"
)))</f>
        <v>A TIEMPO</v>
      </c>
      <c r="I394" s="40" t="s">
        <v>1836</v>
      </c>
      <c r="J394" s="36" t="s">
        <v>1849</v>
      </c>
      <c r="K394" s="53">
        <v>46051</v>
      </c>
      <c r="L394" s="50">
        <v>46052</v>
      </c>
      <c r="M394" s="37">
        <v>46052</v>
      </c>
      <c r="N394" s="52"/>
      <c r="O394" s="52"/>
      <c r="P394" s="36"/>
      <c r="Q394" s="36" t="s">
        <v>99</v>
      </c>
      <c r="R394" s="40"/>
      <c r="S394" s="36"/>
      <c r="T394" s="40"/>
      <c r="U394" s="62" t="s">
        <v>100</v>
      </c>
      <c r="V394" s="81" t="s">
        <v>1850</v>
      </c>
      <c r="W394" s="63" t="s">
        <v>1851</v>
      </c>
      <c r="X394" s="40" t="s">
        <v>1700</v>
      </c>
      <c r="Y394" s="40">
        <v>900248356</v>
      </c>
      <c r="Z394" s="38" t="s">
        <v>1821</v>
      </c>
      <c r="AA394" s="40" t="s">
        <v>1707</v>
      </c>
      <c r="AB394" s="40" t="s">
        <v>169</v>
      </c>
      <c r="AC394" s="69" t="s">
        <v>1713</v>
      </c>
      <c r="AD394" s="40" t="s">
        <v>106</v>
      </c>
      <c r="AE394" s="40" t="s">
        <v>1852</v>
      </c>
      <c r="AF394" s="40" t="s">
        <v>108</v>
      </c>
      <c r="AG394" s="41" t="s">
        <v>109</v>
      </c>
      <c r="AH394" s="42"/>
      <c r="AI394" s="54" t="str">
        <f t="shared" ca="1" si="85"/>
        <v>PENDIENTE ENTREGA NOTIFICACIÓN ELECTRÓNICA</v>
      </c>
      <c r="AJ394" s="37" t="s">
        <v>99</v>
      </c>
      <c r="AK394" s="37">
        <v>46052</v>
      </c>
      <c r="AL394" s="37"/>
      <c r="AM394" s="53">
        <f>IF(AK394="","",WORKDAY(AK394,5,FESTIVOS_CO!A:A))</f>
        <v>46059</v>
      </c>
      <c r="AN394" s="37"/>
      <c r="AO394" s="37"/>
      <c r="AP394" s="54" t="str">
        <f t="shared" ca="1" si="78"/>
        <v>NO APLICA</v>
      </c>
      <c r="AQ394" s="36"/>
      <c r="AR394" s="43"/>
      <c r="AS394" s="37"/>
      <c r="AT394" s="36"/>
      <c r="AU394" s="37"/>
      <c r="AV394" s="36"/>
      <c r="AW394" s="36"/>
      <c r="AX394" s="37"/>
      <c r="AY394" s="140" t="str">
        <f>IF(AU394="","",WORKDAY(AU394,5,FESTIVOS_CO!A:A))</f>
        <v/>
      </c>
      <c r="AZ394" s="54" t="str">
        <f t="shared" ref="AZ394:AZ457" ca="1" si="87">IF(
AND(BB394="SI",BC394&lt;&gt;"",BD394&lt;&gt;""),
"NOTIFICACIÓN PERSONAL COMPLETA",
IF(
AND(AO394="",AX394="",BQ394="",BC394&lt;&gt;"",BD394&lt;&gt;""),
"NOTIFICADO POR CONDUCTA CONCLUYENTE",
IF(AP394="NO PROCEDE CITACION",
"NO PROCEDE",
IF(AP394="NO APLICA",
"NO APLICA",
IF(AW394="NO",
"HACER AVISO",
IF(AQ394="",
"PENDIENTE GESTIONAR CITACIÓN",
IF(AS394="",
"PENDIENTE FIRMA",
IF(AR394="",
"PENDIENTE REVISIÓN",
IF(AT394="",
"PENDIENTE RADICAR",
"CITACIÓN COMPLETA EN ESPERA PRESENTACION PERSONAL"
)))))))))</f>
        <v>NO APLICA</v>
      </c>
      <c r="BA394" s="55" t="str">
        <f>IF(AX394="","",WORKDAY(AX394,5,FESTIVOS_CO!A:A))</f>
        <v/>
      </c>
      <c r="BB394" s="39"/>
      <c r="BC394" s="40"/>
      <c r="BD394" s="40"/>
      <c r="BE394" s="56" t="str">
        <f t="shared" ca="1" si="76"/>
        <v>NO APLICA</v>
      </c>
      <c r="BF394" s="37"/>
      <c r="BG394" s="45"/>
      <c r="BH394" s="37"/>
      <c r="BI394" s="36"/>
      <c r="BJ394" s="37"/>
      <c r="BK394" s="36"/>
      <c r="BL394" s="36"/>
      <c r="BM394" s="53" t="str">
        <f>IF(BJ394="","",WORKDAY(BJ394,5,FESTIVOS_CO!A:A))</f>
        <v/>
      </c>
      <c r="BN394" s="57" t="str">
        <f t="shared" ca="1" si="86"/>
        <v>PENDIENTE HACER AVISO</v>
      </c>
      <c r="BO394" s="54" t="str">
        <f t="shared" ca="1" si="79"/>
        <v>EN TRÁMITE NOTIF. POR AVISO</v>
      </c>
      <c r="BP394" s="37"/>
      <c r="BQ394" s="53" t="str">
        <f>IF(BP394="","",WORKDAY(BP394,5,FESTIVOS_CO!A:A))</f>
        <v/>
      </c>
      <c r="BR394" s="37"/>
      <c r="BS394" s="36" t="s">
        <v>99</v>
      </c>
      <c r="BT394" s="38" t="s">
        <v>228</v>
      </c>
      <c r="BU394" s="58">
        <f>VLOOKUP(BT394,Hoja2!$C:$D,2,0)</f>
        <v>10</v>
      </c>
      <c r="BV394" s="80" t="str">
        <f>IF(
AND(AO394="",BD394="",BQ394=""),
"EN PROCESO NOTIFICACION / COMUNICACION",
IF(
BT394="",
"NO APLICA",
IF(
BU394=60,
IF(AO394&lt;&gt;"",AO394,IF(BD394&lt;&gt;"",BD394,BQ394))+60,
WORKDAY(
IF(AO394&lt;&gt;"",AO394,IF(BD394&lt;&gt;"",BD394,BQ394)),
BU394,
FESTIVOS_CO!A:A
)
)
))</f>
        <v>EN PROCESO NOTIFICACION / COMUNICACION</v>
      </c>
      <c r="BW394" s="44"/>
      <c r="BX394" s="53"/>
      <c r="BY394" s="45"/>
      <c r="BZ394" s="37"/>
      <c r="CA394" s="54" t="str">
        <f t="shared" si="80"/>
        <v>PENDIENTE EJECUTORIA</v>
      </c>
      <c r="CB394" s="59" t="str">
        <f t="shared" si="77"/>
        <v/>
      </c>
      <c r="CC394" s="36"/>
      <c r="CD394" s="40"/>
      <c r="CE394" s="46"/>
      <c r="CF394" s="40"/>
      <c r="CG394" s="40"/>
      <c r="CH394" s="40"/>
      <c r="CI394" s="36"/>
      <c r="CJ394" s="47"/>
      <c r="CK394" s="40"/>
      <c r="CL394" s="40"/>
      <c r="CM394" s="40"/>
      <c r="CN394" s="40"/>
    </row>
    <row r="395" spans="1:92" ht="42.75" hidden="1">
      <c r="A395" s="49" t="str">
        <f t="shared" ca="1" si="81"/>
        <v>PENDIENTE ENTREGA NOTIFICACIÓN ELECTRÓNICA</v>
      </c>
      <c r="B395" s="58" t="s">
        <v>152</v>
      </c>
      <c r="C395" s="37"/>
      <c r="D395" s="37"/>
      <c r="E395" s="49" t="str">
        <f t="shared" si="82"/>
        <v>PENDIENTE NOTIFICACIÓN</v>
      </c>
      <c r="F395" s="141" t="str">
        <f t="shared" si="83"/>
        <v>PENDIENTE NOTIFICACIÓN</v>
      </c>
      <c r="G395" s="49" t="str">
        <f t="shared" si="84"/>
        <v/>
      </c>
      <c r="H395" s="51" t="str">
        <f ca="1">IF(
L395="",
"",
IF(
NETWORKDAYS(L395,IF(M395&lt;&gt;"",M395,TODAY()),FESTIVOS_CO!A:A)&gt;2,
"VENCIDO",
IF(
NETWORKDAYS(L395,IF(M395&lt;&gt;"",M395,TODAY()),FESTIVOS_CO!A:A)=2,
"ALERTA",
"A TIEMPO"
)))</f>
        <v>A TIEMPO</v>
      </c>
      <c r="I395" s="40" t="s">
        <v>164</v>
      </c>
      <c r="J395" s="90" t="s">
        <v>1853</v>
      </c>
      <c r="K395" s="37">
        <v>46052</v>
      </c>
      <c r="L395" s="50">
        <v>46052</v>
      </c>
      <c r="M395" s="37">
        <v>46052</v>
      </c>
      <c r="N395" s="52"/>
      <c r="O395" s="52"/>
      <c r="P395" s="36"/>
      <c r="Q395" s="36" t="s">
        <v>99</v>
      </c>
      <c r="R395" s="40"/>
      <c r="S395" s="36"/>
      <c r="T395" s="40"/>
      <c r="U395" s="40"/>
      <c r="V395" s="81" t="s">
        <v>1854</v>
      </c>
      <c r="W395" s="36"/>
      <c r="X395" s="36" t="s">
        <v>1855</v>
      </c>
      <c r="Y395" s="36">
        <v>800035936</v>
      </c>
      <c r="Z395" s="38" t="str">
        <f>IFERROR(VLOOKUP(Y395,DIRECTORIO!A:B,2,FALSE),"")</f>
        <v>COMPAÑIA DE VIGILANCIA PRIVADA VIGILISTA LTDA</v>
      </c>
      <c r="AA395" s="36" t="s">
        <v>1856</v>
      </c>
      <c r="AB395" s="36" t="s">
        <v>1857</v>
      </c>
      <c r="AC395" s="100" t="s">
        <v>1858</v>
      </c>
      <c r="AD395" s="102" t="s">
        <v>387</v>
      </c>
      <c r="AE395" s="36" t="s">
        <v>113</v>
      </c>
      <c r="AF395" s="36" t="s">
        <v>1174</v>
      </c>
      <c r="AG395" s="41" t="s">
        <v>109</v>
      </c>
      <c r="AH395" s="42"/>
      <c r="AI395" s="54" t="str">
        <f t="shared" ca="1" si="85"/>
        <v>PENDIENTE ENTREGA NOTIFICACIÓN ELECTRÓNICA</v>
      </c>
      <c r="AJ395" s="37" t="s">
        <v>99</v>
      </c>
      <c r="AK395" s="37">
        <v>46052</v>
      </c>
      <c r="AL395" s="37"/>
      <c r="AM395" s="53">
        <f>IF(AK395="","",WORKDAY(AK395,5,FESTIVOS_CO!A:A))</f>
        <v>46059</v>
      </c>
      <c r="AN395" s="37"/>
      <c r="AO395" s="37"/>
      <c r="AP395" s="54" t="str">
        <f t="shared" ca="1" si="78"/>
        <v>NO APLICA</v>
      </c>
      <c r="AQ395" s="36"/>
      <c r="AR395" s="43"/>
      <c r="AS395" s="37"/>
      <c r="AT395" s="36"/>
      <c r="AU395" s="37"/>
      <c r="AV395" s="36"/>
      <c r="AW395" s="36"/>
      <c r="AX395" s="37"/>
      <c r="AY395" s="140" t="str">
        <f>IF(AU395="","",WORKDAY(AU395,5,FESTIVOS_CO!A:A))</f>
        <v/>
      </c>
      <c r="AZ395" s="54" t="str">
        <f t="shared" ca="1" si="87"/>
        <v>NO APLICA</v>
      </c>
      <c r="BA395" s="55" t="str">
        <f>IF(AX395="","",WORKDAY(AX395,5,FESTIVOS_CO!A:A))</f>
        <v/>
      </c>
      <c r="BB395" s="39"/>
      <c r="BC395" s="40"/>
      <c r="BD395" s="40"/>
      <c r="BE395" s="56" t="str">
        <f t="shared" ca="1" si="76"/>
        <v>NO APLICA</v>
      </c>
      <c r="BF395" s="37"/>
      <c r="BG395" s="45"/>
      <c r="BH395" s="37"/>
      <c r="BI395" s="36"/>
      <c r="BJ395" s="37"/>
      <c r="BK395" s="36"/>
      <c r="BL395" s="36"/>
      <c r="BM395" s="53" t="str">
        <f>IF(BJ395="","",WORKDAY(BJ395,5,FESTIVOS_CO!A:A))</f>
        <v/>
      </c>
      <c r="BN395" s="57" t="str">
        <f t="shared" ca="1" si="86"/>
        <v>PENDIENTE HACER AVISO</v>
      </c>
      <c r="BO395" s="54" t="str">
        <f t="shared" ca="1" si="79"/>
        <v>EN TRÁMITE NOTIF. POR AVISO</v>
      </c>
      <c r="BP395" s="37"/>
      <c r="BQ395" s="53" t="str">
        <f>IF(BP395="","",WORKDAY(BP395,5,FESTIVOS_CO!A:A))</f>
        <v/>
      </c>
      <c r="BR395" s="37"/>
      <c r="BS395" s="36" t="s">
        <v>109</v>
      </c>
      <c r="BT395" s="38" t="s">
        <v>113</v>
      </c>
      <c r="BU395" s="58">
        <f>VLOOKUP(BT395,Hoja2!$C:$D,2,0)</f>
        <v>0</v>
      </c>
      <c r="BV395" s="80" t="str">
        <f>IF(
AND(AO395="",BD395="",BQ395=""),
"EN PROCESO NOTIFICACION / COMUNICACION",
IF(
BT395="",
"NO APLICA",
IF(
BU395=60,
IF(AO395&lt;&gt;"",AO395,IF(BD395&lt;&gt;"",BD395,BQ395))+60,
WORKDAY(
IF(AO395&lt;&gt;"",AO395,IF(BD395&lt;&gt;"",BD395,BQ395)),
BU395,
FESTIVOS_CO!A:A
)
)
))</f>
        <v>EN PROCESO NOTIFICACION / COMUNICACION</v>
      </c>
      <c r="BW395" s="44"/>
      <c r="BX395" s="53"/>
      <c r="BY395" s="45"/>
      <c r="BZ395" s="37"/>
      <c r="CA395" s="54" t="str">
        <f t="shared" si="80"/>
        <v>PENDIENTE EJECUTORIA</v>
      </c>
      <c r="CB395" s="59" t="str">
        <f t="shared" si="77"/>
        <v/>
      </c>
      <c r="CC395" s="36"/>
      <c r="CD395" s="40"/>
      <c r="CE395" s="46"/>
      <c r="CF395" s="40"/>
      <c r="CG395" s="40"/>
      <c r="CH395" s="40"/>
      <c r="CI395" s="36"/>
      <c r="CJ395" s="47"/>
      <c r="CK395" s="40"/>
      <c r="CL395" s="40"/>
      <c r="CM395" s="40"/>
      <c r="CN395" s="40"/>
    </row>
    <row r="396" spans="1:92" ht="42.75" hidden="1">
      <c r="A396" s="49" t="str">
        <f t="shared" ca="1" si="81"/>
        <v>PENDIENTE ENTREGA NOTIFICACIÓN ELECTRÓNICA</v>
      </c>
      <c r="B396" s="58" t="s">
        <v>152</v>
      </c>
      <c r="C396" s="37"/>
      <c r="D396" s="37"/>
      <c r="E396" s="49" t="str">
        <f t="shared" si="82"/>
        <v>PENDIENTE NOTIFICACIÓN</v>
      </c>
      <c r="F396" s="141" t="str">
        <f t="shared" si="83"/>
        <v>PENDIENTE NOTIFICACIÓN</v>
      </c>
      <c r="G396" s="49" t="str">
        <f t="shared" si="84"/>
        <v/>
      </c>
      <c r="H396" s="51" t="str">
        <f ca="1">IF(
L396="",
"",
IF(
NETWORKDAYS(L396,IF(M396&lt;&gt;"",M396,TODAY()),FESTIVOS_CO!A:A)&gt;2,
"VENCIDO",
IF(
NETWORKDAYS(L396,IF(M396&lt;&gt;"",M396,TODAY()),FESTIVOS_CO!A:A)=2,
"ALERTA",
"A TIEMPO"
)))</f>
        <v>A TIEMPO</v>
      </c>
      <c r="I396" s="40" t="s">
        <v>164</v>
      </c>
      <c r="J396" s="90" t="s">
        <v>1859</v>
      </c>
      <c r="K396" s="37">
        <v>46052</v>
      </c>
      <c r="L396" s="50">
        <v>46052</v>
      </c>
      <c r="M396" s="37">
        <v>46052</v>
      </c>
      <c r="N396" s="52"/>
      <c r="O396" s="52"/>
      <c r="P396" s="36"/>
      <c r="Q396" s="36" t="s">
        <v>99</v>
      </c>
      <c r="R396" s="40"/>
      <c r="S396" s="36"/>
      <c r="T396" s="40"/>
      <c r="U396" s="40"/>
      <c r="V396" s="81" t="s">
        <v>1860</v>
      </c>
      <c r="W396" s="40"/>
      <c r="X396" s="36" t="s">
        <v>1855</v>
      </c>
      <c r="Y396" s="36">
        <v>800035936</v>
      </c>
      <c r="Z396" s="38" t="str">
        <f>IFERROR(VLOOKUP(Y396,DIRECTORIO!A:B,2,FALSE),"")</f>
        <v>COMPAÑIA DE VIGILANCIA PRIVADA VIGILISTA LTDA</v>
      </c>
      <c r="AA396" s="36" t="s">
        <v>1856</v>
      </c>
      <c r="AB396" s="36" t="s">
        <v>1857</v>
      </c>
      <c r="AC396" s="100" t="s">
        <v>1858</v>
      </c>
      <c r="AD396" s="62" t="s">
        <v>1861</v>
      </c>
      <c r="AE396" s="36" t="s">
        <v>113</v>
      </c>
      <c r="AF396" s="38" t="s">
        <v>1678</v>
      </c>
      <c r="AG396" s="41" t="s">
        <v>109</v>
      </c>
      <c r="AH396" s="42"/>
      <c r="AI396" s="54" t="str">
        <f t="shared" ca="1" si="85"/>
        <v>PENDIENTE ENTREGA NOTIFICACIÓN ELECTRÓNICA</v>
      </c>
      <c r="AJ396" s="37" t="s">
        <v>99</v>
      </c>
      <c r="AK396" s="37"/>
      <c r="AL396" s="37"/>
      <c r="AM396" s="53" t="str">
        <f>IF(AK396="","",WORKDAY(AK396,5,FESTIVOS_CO!A:A))</f>
        <v/>
      </c>
      <c r="AN396" s="37"/>
      <c r="AO396" s="37"/>
      <c r="AP396" s="54" t="str">
        <f t="shared" ca="1" si="78"/>
        <v>NO APLICA</v>
      </c>
      <c r="AQ396" s="36"/>
      <c r="AR396" s="43">
        <v>46052</v>
      </c>
      <c r="AS396" s="37"/>
      <c r="AT396" s="36"/>
      <c r="AU396" s="37"/>
      <c r="AV396" s="36"/>
      <c r="AW396" s="36"/>
      <c r="AX396" s="37"/>
      <c r="AY396" s="140" t="str">
        <f>IF(AU396="","",WORKDAY(AU396,5,FESTIVOS_CO!A:A))</f>
        <v/>
      </c>
      <c r="AZ396" s="54" t="str">
        <f t="shared" ca="1" si="87"/>
        <v>NO APLICA</v>
      </c>
      <c r="BA396" s="55" t="str">
        <f>IF(AX396="","",WORKDAY(AX396,5,FESTIVOS_CO!A:A))</f>
        <v/>
      </c>
      <c r="BB396" s="39"/>
      <c r="BC396" s="40"/>
      <c r="BD396" s="40"/>
      <c r="BE396" s="56" t="str">
        <f t="shared" ca="1" si="76"/>
        <v>NO APLICA</v>
      </c>
      <c r="BF396" s="37"/>
      <c r="BG396" s="45"/>
      <c r="BH396" s="37"/>
      <c r="BI396" s="36"/>
      <c r="BJ396" s="37"/>
      <c r="BK396" s="36"/>
      <c r="BL396" s="36"/>
      <c r="BM396" s="53" t="str">
        <f>IF(BJ396="","",WORKDAY(BJ396,5,FESTIVOS_CO!A:A))</f>
        <v/>
      </c>
      <c r="BN396" s="57" t="str">
        <f t="shared" ca="1" si="86"/>
        <v>PENDIENTE HACER AVISO</v>
      </c>
      <c r="BO396" s="54" t="str">
        <f t="shared" ca="1" si="79"/>
        <v>EN TRÁMITE NOTIF. POR AVISO</v>
      </c>
      <c r="BP396" s="37"/>
      <c r="BQ396" s="53" t="str">
        <f>IF(BP396="","",WORKDAY(BP396,5,FESTIVOS_CO!A:A))</f>
        <v/>
      </c>
      <c r="BR396" s="37"/>
      <c r="BS396" s="36" t="s">
        <v>109</v>
      </c>
      <c r="BT396" s="38" t="s">
        <v>113</v>
      </c>
      <c r="BU396" s="58">
        <f>VLOOKUP(BT396,Hoja2!$C:$D,2,0)</f>
        <v>0</v>
      </c>
      <c r="BV396" s="80" t="str">
        <f>IF(
AND(AO396="",BD396="",BQ396=""),
"EN PROCESO NOTIFICACION / COMUNICACION",
IF(
BT396="",
"NO APLICA",
IF(
BU396=60,
IF(AO396&lt;&gt;"",AO396,IF(BD396&lt;&gt;"",BD396,BQ396))+60,
WORKDAY(
IF(AO396&lt;&gt;"",AO396,IF(BD396&lt;&gt;"",BD396,BQ396)),
BU396,
FESTIVOS_CO!A:A
)
)
))</f>
        <v>EN PROCESO NOTIFICACION / COMUNICACION</v>
      </c>
      <c r="BW396" s="44"/>
      <c r="BX396" s="53"/>
      <c r="BY396" s="45"/>
      <c r="BZ396" s="37"/>
      <c r="CA396" s="54" t="str">
        <f t="shared" si="80"/>
        <v>PENDIENTE EJECUTORIA</v>
      </c>
      <c r="CB396" s="59" t="str">
        <f t="shared" si="77"/>
        <v/>
      </c>
      <c r="CC396" s="36"/>
      <c r="CD396" s="40"/>
      <c r="CE396" s="46"/>
      <c r="CF396" s="40"/>
      <c r="CG396" s="40"/>
      <c r="CH396" s="40"/>
      <c r="CI396" s="36"/>
      <c r="CJ396" s="47"/>
      <c r="CK396" s="40"/>
      <c r="CL396" s="40"/>
      <c r="CM396" s="40"/>
      <c r="CN396" s="40"/>
    </row>
    <row r="397" spans="1:92" ht="42.75">
      <c r="A397" s="49" t="str">
        <f t="shared" ca="1" si="81"/>
        <v>PENDIENTE ENTREGA NOTIFICACIÓN ELECTRÓNICA</v>
      </c>
      <c r="B397" s="58" t="s">
        <v>1835</v>
      </c>
      <c r="C397" s="37">
        <v>46052</v>
      </c>
      <c r="D397" s="37">
        <v>46052</v>
      </c>
      <c r="E397" s="49" t="str">
        <f t="shared" si="82"/>
        <v>PENDIENTE NOTIFICACIÓN</v>
      </c>
      <c r="F397" s="141" t="str">
        <f t="shared" si="83"/>
        <v>PENDIENTE NOTIFICACIÓN</v>
      </c>
      <c r="G397" s="49" t="str">
        <f t="shared" si="84"/>
        <v/>
      </c>
      <c r="H397" s="51" t="str">
        <f ca="1">IF(
L397="",
"",
IF(
NETWORKDAYS(L397,IF(M397&lt;&gt;"",M397,TODAY()),FESTIVOS_CO!A:A)&gt;2,
"VENCIDO",
IF(
NETWORKDAYS(L397,IF(M397&lt;&gt;"",M397,TODAY()),FESTIVOS_CO!A:A)=2,
"ALERTA",
"A TIEMPO"
)))</f>
        <v>A TIEMPO</v>
      </c>
      <c r="I397" s="40" t="s">
        <v>1862</v>
      </c>
      <c r="J397" s="36" t="s">
        <v>1863</v>
      </c>
      <c r="K397" s="37">
        <v>46051</v>
      </c>
      <c r="L397" s="50">
        <v>46052</v>
      </c>
      <c r="M397" s="37">
        <v>46052</v>
      </c>
      <c r="N397" s="52"/>
      <c r="O397" s="52"/>
      <c r="P397" s="36"/>
      <c r="Q397" s="36" t="s">
        <v>99</v>
      </c>
      <c r="R397" s="40"/>
      <c r="S397" s="36"/>
      <c r="T397" s="40"/>
      <c r="U397" s="40" t="s">
        <v>198</v>
      </c>
      <c r="V397" s="81" t="s">
        <v>1864</v>
      </c>
      <c r="W397" s="40" t="s">
        <v>113</v>
      </c>
      <c r="X397" s="62" t="s">
        <v>1865</v>
      </c>
      <c r="Y397" s="40">
        <v>900503634</v>
      </c>
      <c r="Z397" s="38" t="s">
        <v>1866</v>
      </c>
      <c r="AA397" s="40" t="s">
        <v>1867</v>
      </c>
      <c r="AB397" s="40" t="s">
        <v>350</v>
      </c>
      <c r="AC397" s="112" t="s">
        <v>1868</v>
      </c>
      <c r="AD397" s="40" t="s">
        <v>542</v>
      </c>
      <c r="AE397" s="40" t="s">
        <v>113</v>
      </c>
      <c r="AF397" s="62" t="s">
        <v>1373</v>
      </c>
      <c r="AG397" s="41" t="s">
        <v>109</v>
      </c>
      <c r="AH397" s="42"/>
      <c r="AI397" s="54" t="str">
        <f t="shared" ca="1" si="85"/>
        <v>PENDIENTE ENTREGA NOTIFICACIÓN ELECTRÓNICA</v>
      </c>
      <c r="AJ397" s="37" t="s">
        <v>99</v>
      </c>
      <c r="AK397" s="37"/>
      <c r="AL397" s="37"/>
      <c r="AM397" s="53" t="str">
        <f>IF(AK397="","",WORKDAY(AK397,5,FESTIVOS_CO!A:A))</f>
        <v/>
      </c>
      <c r="AN397" s="37"/>
      <c r="AO397" s="37"/>
      <c r="AP397" s="54" t="str">
        <f t="shared" ca="1" si="78"/>
        <v>NO APLICA</v>
      </c>
      <c r="AQ397" s="36" t="s">
        <v>270</v>
      </c>
      <c r="AR397" s="43">
        <v>46053</v>
      </c>
      <c r="AS397" s="37"/>
      <c r="AT397" s="36"/>
      <c r="AU397" s="37"/>
      <c r="AV397" s="36"/>
      <c r="AW397" s="36"/>
      <c r="AX397" s="37"/>
      <c r="AY397" s="140" t="str">
        <f>IF(AU397="","",WORKDAY(AU397,5,FESTIVOS_CO!A:A))</f>
        <v/>
      </c>
      <c r="AZ397" s="54" t="str">
        <f t="shared" ca="1" si="87"/>
        <v>NO APLICA</v>
      </c>
      <c r="BA397" s="55" t="str">
        <f>IF(AX397="","",WORKDAY(AX397,5,FESTIVOS_CO!A:A))</f>
        <v/>
      </c>
      <c r="BB397" s="39"/>
      <c r="BC397" s="40"/>
      <c r="BD397" s="40"/>
      <c r="BE397" s="56" t="str">
        <f t="shared" ca="1" si="76"/>
        <v>NO APLICA</v>
      </c>
      <c r="BF397" s="37"/>
      <c r="BG397" s="45"/>
      <c r="BH397" s="37"/>
      <c r="BI397" s="36"/>
      <c r="BJ397" s="37"/>
      <c r="BK397" s="36"/>
      <c r="BL397" s="36"/>
      <c r="BM397" s="53" t="str">
        <f>IF(BJ397="","",WORKDAY(BJ397,5,FESTIVOS_CO!A:A))</f>
        <v/>
      </c>
      <c r="BN397" s="57" t="str">
        <f t="shared" ca="1" si="86"/>
        <v>PENDIENTE HACER AVISO</v>
      </c>
      <c r="BO397" s="54" t="str">
        <f t="shared" ca="1" si="79"/>
        <v>EN TRÁMITE NOTIF. POR AVISO</v>
      </c>
      <c r="BP397" s="37"/>
      <c r="BQ397" s="53" t="str">
        <f>IF(BP397="","",WORKDAY(BP397,5,FESTIVOS_CO!A:A))</f>
        <v/>
      </c>
      <c r="BR397" s="37"/>
      <c r="BS397" s="36" t="s">
        <v>109</v>
      </c>
      <c r="BT397" s="38" t="s">
        <v>113</v>
      </c>
      <c r="BU397" s="58">
        <f>VLOOKUP(BT397,Hoja2!$C:$D,2,0)</f>
        <v>0</v>
      </c>
      <c r="BV397" s="80" t="str">
        <f>IF(
AND(AO397="",BD397="",BQ397=""),
"EN PROCESO NOTIFICACION / COMUNICACION",
IF(
BT397="",
"NO APLICA",
IF(
BU397=60,
IF(AO397&lt;&gt;"",AO397,IF(BD397&lt;&gt;"",BD397,BQ397))+60,
WORKDAY(
IF(AO397&lt;&gt;"",AO397,IF(BD397&lt;&gt;"",BD397,BQ397)),
BU397,
FESTIVOS_CO!A:A
)
)
))</f>
        <v>EN PROCESO NOTIFICACION / COMUNICACION</v>
      </c>
      <c r="BW397" s="44"/>
      <c r="BX397" s="53"/>
      <c r="BY397" s="45"/>
      <c r="BZ397" s="37"/>
      <c r="CA397" s="54" t="str">
        <f t="shared" si="80"/>
        <v>PENDIENTE EJECUTORIA</v>
      </c>
      <c r="CB397" s="59" t="str">
        <f t="shared" si="77"/>
        <v/>
      </c>
      <c r="CC397" s="36"/>
      <c r="CD397" s="40"/>
      <c r="CE397" s="46"/>
      <c r="CF397" s="40"/>
      <c r="CG397" s="40"/>
      <c r="CH397" s="40"/>
      <c r="CI397" s="36"/>
      <c r="CJ397" s="47"/>
      <c r="CK397" s="40"/>
      <c r="CL397" s="40"/>
      <c r="CM397" s="40"/>
      <c r="CN397" s="40"/>
    </row>
    <row r="398" spans="1:92" ht="42.75">
      <c r="A398" s="49" t="str">
        <f t="shared" ca="1" si="81"/>
        <v>PENDIENTE ENTREGA NOTIFICACIÓN ELECTRÓNICA</v>
      </c>
      <c r="B398" s="58" t="s">
        <v>1835</v>
      </c>
      <c r="C398" s="37">
        <v>46052</v>
      </c>
      <c r="D398" s="37" t="s">
        <v>1869</v>
      </c>
      <c r="E398" s="49" t="str">
        <f t="shared" si="82"/>
        <v>PENDIENTE NOTIFICACIÓN</v>
      </c>
      <c r="F398" s="141" t="str">
        <f t="shared" si="83"/>
        <v>PENDIENTE NOTIFICACIÓN</v>
      </c>
      <c r="G398" s="49" t="str">
        <f t="shared" si="84"/>
        <v/>
      </c>
      <c r="H398" s="51" t="str">
        <f ca="1">IF(
L398="",
"",
IF(
NETWORKDAYS(L398,IF(M398&lt;&gt;"",M398,TODAY()),FESTIVOS_CO!A:A)&gt;2,
"VENCIDO",
IF(
NETWORKDAYS(L398,IF(M398&lt;&gt;"",M398,TODAY()),FESTIVOS_CO!A:A)=2,
"ALERTA",
"A TIEMPO"
)))</f>
        <v>A TIEMPO</v>
      </c>
      <c r="I398" s="40" t="s">
        <v>1862</v>
      </c>
      <c r="J398" s="36" t="s">
        <v>1870</v>
      </c>
      <c r="K398" s="37">
        <v>46051</v>
      </c>
      <c r="L398" s="50">
        <v>46052</v>
      </c>
      <c r="M398" s="37">
        <v>46052</v>
      </c>
      <c r="N398" s="52"/>
      <c r="O398" s="52"/>
      <c r="P398" s="36"/>
      <c r="Q398" s="36" t="s">
        <v>99</v>
      </c>
      <c r="R398" s="40"/>
      <c r="S398" s="36"/>
      <c r="T398" s="40"/>
      <c r="U398" s="40" t="s">
        <v>198</v>
      </c>
      <c r="V398" s="81" t="s">
        <v>1871</v>
      </c>
      <c r="W398" s="40" t="s">
        <v>113</v>
      </c>
      <c r="X398" s="62" t="s">
        <v>1872</v>
      </c>
      <c r="Y398" s="40">
        <v>860517606</v>
      </c>
      <c r="Z398" s="38" t="s">
        <v>1873</v>
      </c>
      <c r="AA398" s="183" t="s">
        <v>1874</v>
      </c>
      <c r="AB398" s="40" t="s">
        <v>169</v>
      </c>
      <c r="AC398" s="69" t="s">
        <v>1875</v>
      </c>
      <c r="AD398" s="40" t="s">
        <v>542</v>
      </c>
      <c r="AE398" s="40" t="s">
        <v>113</v>
      </c>
      <c r="AF398" s="62" t="s">
        <v>1373</v>
      </c>
      <c r="AG398" s="41" t="s">
        <v>109</v>
      </c>
      <c r="AH398" s="42"/>
      <c r="AI398" s="54" t="str">
        <f t="shared" ca="1" si="85"/>
        <v>PENDIENTE ENTREGA NOTIFICACIÓN ELECTRÓNICA</v>
      </c>
      <c r="AJ398" s="37" t="s">
        <v>99</v>
      </c>
      <c r="AK398" s="37"/>
      <c r="AL398" s="37"/>
      <c r="AM398" s="53" t="str">
        <f>IF(AK398="","",WORKDAY(AK398,5,FESTIVOS_CO!A:A))</f>
        <v/>
      </c>
      <c r="AN398" s="37"/>
      <c r="AO398" s="37"/>
      <c r="AP398" s="54" t="str">
        <f t="shared" ca="1" si="78"/>
        <v>NO APLICA</v>
      </c>
      <c r="AQ398" s="36" t="s">
        <v>270</v>
      </c>
      <c r="AR398" s="43">
        <v>46053</v>
      </c>
      <c r="AS398" s="37"/>
      <c r="AT398" s="36"/>
      <c r="AU398" s="37"/>
      <c r="AV398" s="36"/>
      <c r="AW398" s="36"/>
      <c r="AX398" s="37"/>
      <c r="AY398" s="140" t="str">
        <f>IF(AU398="","",WORKDAY(AU398,5,FESTIVOS_CO!A:A))</f>
        <v/>
      </c>
      <c r="AZ398" s="54" t="str">
        <f t="shared" ca="1" si="87"/>
        <v>NO APLICA</v>
      </c>
      <c r="BA398" s="55" t="str">
        <f>IF(AX398="","",WORKDAY(AX398,5,FESTIVOS_CO!A:A))</f>
        <v/>
      </c>
      <c r="BB398" s="39"/>
      <c r="BC398" s="40"/>
      <c r="BD398" s="40"/>
      <c r="BE398" s="56" t="str">
        <f t="shared" ca="1" si="76"/>
        <v>NO APLICA</v>
      </c>
      <c r="BF398" s="37"/>
      <c r="BG398" s="45"/>
      <c r="BH398" s="37"/>
      <c r="BI398" s="36"/>
      <c r="BJ398" s="37"/>
      <c r="BK398" s="36"/>
      <c r="BL398" s="36"/>
      <c r="BM398" s="53" t="str">
        <f>IF(BJ398="","",WORKDAY(BJ398,5,FESTIVOS_CO!A:A))</f>
        <v/>
      </c>
      <c r="BN398" s="57" t="str">
        <f t="shared" ca="1" si="86"/>
        <v>PENDIENTE HACER AVISO</v>
      </c>
      <c r="BO398" s="54" t="str">
        <f t="shared" ca="1" si="79"/>
        <v>EN TRÁMITE NOTIF. POR AVISO</v>
      </c>
      <c r="BP398" s="37"/>
      <c r="BQ398" s="53" t="str">
        <f>IF(BP398="","",WORKDAY(BP398,5,FESTIVOS_CO!A:A))</f>
        <v/>
      </c>
      <c r="BR398" s="37"/>
      <c r="BS398" s="36" t="s">
        <v>109</v>
      </c>
      <c r="BT398" s="38" t="s">
        <v>113</v>
      </c>
      <c r="BU398" s="58">
        <f>VLOOKUP(BT398,Hoja2!$C:$D,2,0)</f>
        <v>0</v>
      </c>
      <c r="BV398" s="80" t="str">
        <f>IF(
AND(AO398="",BD398="",BQ398=""),
"EN PROCESO NOTIFICACION / COMUNICACION",
IF(
BT398="",
"NO APLICA",
IF(
BU398=60,
IF(AO398&lt;&gt;"",AO398,IF(BD398&lt;&gt;"",BD398,BQ398))+60,
WORKDAY(
IF(AO398&lt;&gt;"",AO398,IF(BD398&lt;&gt;"",BD398,BQ398)),
BU398,
FESTIVOS_CO!A:A
)
)
))</f>
        <v>EN PROCESO NOTIFICACION / COMUNICACION</v>
      </c>
      <c r="BW398" s="44"/>
      <c r="BX398" s="53"/>
      <c r="BY398" s="45"/>
      <c r="BZ398" s="37"/>
      <c r="CA398" s="54" t="str">
        <f t="shared" si="80"/>
        <v>PENDIENTE EJECUTORIA</v>
      </c>
      <c r="CB398" s="59" t="str">
        <f t="shared" si="77"/>
        <v/>
      </c>
      <c r="CC398" s="36"/>
      <c r="CD398" s="40"/>
      <c r="CE398" s="46"/>
      <c r="CF398" s="40"/>
      <c r="CG398" s="40"/>
      <c r="CH398" s="40"/>
      <c r="CI398" s="36"/>
      <c r="CJ398" s="47"/>
      <c r="CK398" s="40"/>
      <c r="CL398" s="40"/>
      <c r="CM398" s="40"/>
      <c r="CN398" s="40"/>
    </row>
    <row r="399" spans="1:92" ht="42.75">
      <c r="A399" s="49" t="str">
        <f t="shared" ca="1" si="81"/>
        <v>PENDIENTE ENTREGA NOTIFICACIÓN ELECTRÓNICA</v>
      </c>
      <c r="B399" s="58" t="s">
        <v>1835</v>
      </c>
      <c r="C399" s="37">
        <v>46052</v>
      </c>
      <c r="D399" s="37">
        <v>46052</v>
      </c>
      <c r="E399" s="49" t="str">
        <f t="shared" si="82"/>
        <v>PENDIENTE NOTIFICACIÓN</v>
      </c>
      <c r="F399" s="141" t="str">
        <f t="shared" si="83"/>
        <v>PENDIENTE NOTIFICACIÓN</v>
      </c>
      <c r="G399" s="49" t="str">
        <f t="shared" si="84"/>
        <v/>
      </c>
      <c r="H399" s="51" t="str">
        <f ca="1">IF(
L399="",
"",
IF(
NETWORKDAYS(L399,IF(M399&lt;&gt;"",M399,TODAY()),FESTIVOS_CO!A:A)&gt;2,
"VENCIDO",
IF(
NETWORKDAYS(L399,IF(M399&lt;&gt;"",M399,TODAY()),FESTIVOS_CO!A:A)=2,
"ALERTA",
"A TIEMPO"
)))</f>
        <v>A TIEMPO</v>
      </c>
      <c r="I399" s="40" t="s">
        <v>1862</v>
      </c>
      <c r="J399" s="36" t="s">
        <v>1876</v>
      </c>
      <c r="K399" s="37">
        <v>46051</v>
      </c>
      <c r="L399" s="50">
        <v>46052</v>
      </c>
      <c r="M399" s="37">
        <v>46052</v>
      </c>
      <c r="N399" s="52"/>
      <c r="O399" s="52"/>
      <c r="P399" s="36"/>
      <c r="Q399" s="36" t="s">
        <v>99</v>
      </c>
      <c r="R399" s="40"/>
      <c r="S399" s="36"/>
      <c r="T399" s="40"/>
      <c r="U399" s="40" t="s">
        <v>198</v>
      </c>
      <c r="V399" s="81" t="s">
        <v>1877</v>
      </c>
      <c r="W399" s="40" t="s">
        <v>113</v>
      </c>
      <c r="X399" s="62" t="s">
        <v>1878</v>
      </c>
      <c r="Y399" s="40">
        <v>860051945</v>
      </c>
      <c r="Z399" s="38" t="str">
        <f>IFERROR(VLOOKUP(Y399,DIRECTORIO!A:B,2,FALSE),"")</f>
        <v>ALPHA SEGURIDAD PRIVADA LTDA</v>
      </c>
      <c r="AA399" s="40" t="s">
        <v>1879</v>
      </c>
      <c r="AB399" s="40" t="s">
        <v>169</v>
      </c>
      <c r="AC399" s="69" t="s">
        <v>709</v>
      </c>
      <c r="AD399" s="40" t="s">
        <v>542</v>
      </c>
      <c r="AE399" s="40" t="s">
        <v>113</v>
      </c>
      <c r="AF399" s="62" t="s">
        <v>1373</v>
      </c>
      <c r="AG399" s="41" t="s">
        <v>109</v>
      </c>
      <c r="AH399" s="42"/>
      <c r="AI399" s="54" t="str">
        <f t="shared" ca="1" si="85"/>
        <v>PENDIENTE ENTREGA NOTIFICACIÓN ELECTRÓNICA</v>
      </c>
      <c r="AJ399" s="37" t="s">
        <v>99</v>
      </c>
      <c r="AK399" s="37"/>
      <c r="AL399" s="37"/>
      <c r="AM399" s="53" t="str">
        <f>IF(AK399="","",WORKDAY(AK399,5,FESTIVOS_CO!A:A))</f>
        <v/>
      </c>
      <c r="AN399" s="37"/>
      <c r="AO399" s="37"/>
      <c r="AP399" s="54" t="str">
        <f t="shared" ca="1" si="78"/>
        <v>NO APLICA</v>
      </c>
      <c r="AQ399" s="36" t="s">
        <v>270</v>
      </c>
      <c r="AR399" s="43">
        <v>46053</v>
      </c>
      <c r="AS399" s="37"/>
      <c r="AT399" s="36"/>
      <c r="AU399" s="37"/>
      <c r="AV399" s="36"/>
      <c r="AW399" s="36"/>
      <c r="AX399" s="37"/>
      <c r="AY399" s="140" t="str">
        <f>IF(AU399="","",WORKDAY(AU399,5,FESTIVOS_CO!A:A))</f>
        <v/>
      </c>
      <c r="AZ399" s="54" t="str">
        <f t="shared" ca="1" si="87"/>
        <v>NO APLICA</v>
      </c>
      <c r="BA399" s="55" t="str">
        <f>IF(AX399="","",WORKDAY(AX399,5,FESTIVOS_CO!A:A))</f>
        <v/>
      </c>
      <c r="BB399" s="39"/>
      <c r="BC399" s="40"/>
      <c r="BD399" s="40"/>
      <c r="BE399" s="56" t="str">
        <f t="shared" ca="1" si="76"/>
        <v>NO APLICA</v>
      </c>
      <c r="BF399" s="37"/>
      <c r="BG399" s="45"/>
      <c r="BH399" s="37"/>
      <c r="BI399" s="36"/>
      <c r="BJ399" s="37"/>
      <c r="BK399" s="36"/>
      <c r="BL399" s="36"/>
      <c r="BM399" s="53" t="str">
        <f>IF(BJ399="","",WORKDAY(BJ399,5,FESTIVOS_CO!A:A))</f>
        <v/>
      </c>
      <c r="BN399" s="57" t="str">
        <f t="shared" ca="1" si="86"/>
        <v>PENDIENTE HACER AVISO</v>
      </c>
      <c r="BO399" s="54" t="str">
        <f t="shared" ca="1" si="79"/>
        <v>EN TRÁMITE NOTIF. POR AVISO</v>
      </c>
      <c r="BP399" s="37"/>
      <c r="BQ399" s="53" t="str">
        <f>IF(BP399="","",WORKDAY(BP399,5,FESTIVOS_CO!A:A))</f>
        <v/>
      </c>
      <c r="BR399" s="37"/>
      <c r="BS399" s="36" t="s">
        <v>109</v>
      </c>
      <c r="BT399" s="38" t="s">
        <v>113</v>
      </c>
      <c r="BU399" s="58">
        <f>VLOOKUP(BT399,Hoja2!$C:$D,2,0)</f>
        <v>0</v>
      </c>
      <c r="BV399" s="80" t="str">
        <f>IF(
AND(AO399="",BD399="",BQ399=""),
"EN PROCESO NOTIFICACION / COMUNICACION",
IF(
BT399="",
"NO APLICA",
IF(
BU399=60,
IF(AO399&lt;&gt;"",AO399,IF(BD399&lt;&gt;"",BD399,BQ399))+60,
WORKDAY(
IF(AO399&lt;&gt;"",AO399,IF(BD399&lt;&gt;"",BD399,BQ399)),
BU399,
FESTIVOS_CO!A:A
)
)
))</f>
        <v>EN PROCESO NOTIFICACION / COMUNICACION</v>
      </c>
      <c r="BW399" s="44"/>
      <c r="BX399" s="53"/>
      <c r="BY399" s="45"/>
      <c r="BZ399" s="37"/>
      <c r="CA399" s="54" t="str">
        <f t="shared" si="80"/>
        <v>PENDIENTE EJECUTORIA</v>
      </c>
      <c r="CB399" s="59" t="str">
        <f t="shared" si="77"/>
        <v/>
      </c>
      <c r="CC399" s="36"/>
      <c r="CD399" s="40"/>
      <c r="CE399" s="46"/>
      <c r="CF399" s="40"/>
      <c r="CG399" s="40"/>
      <c r="CH399" s="40"/>
      <c r="CI399" s="36"/>
      <c r="CJ399" s="47"/>
      <c r="CK399" s="40"/>
      <c r="CL399" s="40"/>
      <c r="CM399" s="40"/>
      <c r="CN399" s="40"/>
    </row>
    <row r="400" spans="1:92" ht="42.75" hidden="1">
      <c r="A400" s="49" t="str">
        <f t="shared" si="81"/>
        <v>SIN GESTIÓN</v>
      </c>
      <c r="B400" s="58" t="s">
        <v>152</v>
      </c>
      <c r="C400" s="37"/>
      <c r="D400" s="37"/>
      <c r="E400" s="49" t="str">
        <f t="shared" si="82"/>
        <v>PENDIENTE NOTIFICACIÓN</v>
      </c>
      <c r="F400" s="141" t="str">
        <f t="shared" si="83"/>
        <v>PENDIENTE NOTIFICACIÓN</v>
      </c>
      <c r="G400" s="49" t="str">
        <f t="shared" si="84"/>
        <v/>
      </c>
      <c r="H400" s="51" t="str">
        <f ca="1">IF(
L400="",
"",
IF(
NETWORKDAYS(L400,IF(M400&lt;&gt;"",M400,TODAY()),FESTIVOS_CO!A:A)&gt;2,
"VENCIDO",
IF(
NETWORKDAYS(L400,IF(M400&lt;&gt;"",M400,TODAY()),FESTIVOS_CO!A:A)=2,
"ALERTA",
"A TIEMPO"
)))</f>
        <v>ALERTA</v>
      </c>
      <c r="I400" s="40" t="s">
        <v>164</v>
      </c>
      <c r="J400" s="90" t="s">
        <v>1880</v>
      </c>
      <c r="K400" s="37">
        <v>46051</v>
      </c>
      <c r="L400" s="50">
        <v>46052</v>
      </c>
      <c r="M400" s="37"/>
      <c r="N400" s="52"/>
      <c r="O400" s="52"/>
      <c r="P400" s="36"/>
      <c r="Q400" s="36"/>
      <c r="R400" s="40"/>
      <c r="S400" s="36"/>
      <c r="T400" s="40"/>
      <c r="U400" s="40"/>
      <c r="V400" s="81" t="s">
        <v>1860</v>
      </c>
      <c r="W400" s="40"/>
      <c r="X400" s="40"/>
      <c r="Y400" s="40"/>
      <c r="Z400" s="38" t="str">
        <f>IFERROR(VLOOKUP(Y400,DIRECTORIO!A:B,2,FALSE),"")</f>
        <v/>
      </c>
      <c r="AA400" s="40"/>
      <c r="AB400" s="40"/>
      <c r="AC400" s="40"/>
      <c r="AD400" s="40"/>
      <c r="AE400" s="40"/>
      <c r="AF400" s="40"/>
      <c r="AG400" s="41" t="s">
        <v>109</v>
      </c>
      <c r="AH400" s="42"/>
      <c r="AI400" s="54" t="str">
        <f t="shared" ca="1" si="85"/>
        <v>PENDIENTE NOTIFICACIÓN ELECTRÓNICA</v>
      </c>
      <c r="AJ400" s="37"/>
      <c r="AK400" s="37"/>
      <c r="AL400" s="37"/>
      <c r="AM400" s="53" t="str">
        <f>IF(AK400="","",WORKDAY(AK400,5,FESTIVOS_CO!A:A))</f>
        <v/>
      </c>
      <c r="AN400" s="37"/>
      <c r="AO400" s="37"/>
      <c r="AP400" s="54" t="str">
        <f t="shared" ca="1" si="78"/>
        <v>NO APLICA</v>
      </c>
      <c r="AQ400" s="36"/>
      <c r="AR400" s="43"/>
      <c r="AS400" s="37"/>
      <c r="AT400" s="36"/>
      <c r="AU400" s="37"/>
      <c r="AV400" s="36"/>
      <c r="AW400" s="36"/>
      <c r="AX400" s="37"/>
      <c r="AY400" s="140" t="str">
        <f>IF(AU400="","",WORKDAY(AU400,5,FESTIVOS_CO!A:A))</f>
        <v/>
      </c>
      <c r="AZ400" s="54" t="str">
        <f t="shared" ca="1" si="87"/>
        <v>NO APLICA</v>
      </c>
      <c r="BA400" s="55" t="str">
        <f>IF(AX400="","",WORKDAY(AX400,5,FESTIVOS_CO!A:A))</f>
        <v/>
      </c>
      <c r="BB400" s="39"/>
      <c r="BC400" s="40"/>
      <c r="BD400" s="40"/>
      <c r="BE400" s="56" t="str">
        <f t="shared" ca="1" si="76"/>
        <v>NO APLICA</v>
      </c>
      <c r="BF400" s="37"/>
      <c r="BG400" s="45"/>
      <c r="BH400" s="37"/>
      <c r="BI400" s="36"/>
      <c r="BJ400" s="37"/>
      <c r="BK400" s="36"/>
      <c r="BL400" s="36"/>
      <c r="BM400" s="53" t="str">
        <f>IF(BJ400="","",WORKDAY(BJ400,5,FESTIVOS_CO!A:A))</f>
        <v/>
      </c>
      <c r="BN400" s="57" t="str">
        <f t="shared" ca="1" si="86"/>
        <v>PENDIENTE HACER AVISO</v>
      </c>
      <c r="BO400" s="54" t="str">
        <f t="shared" ca="1" si="79"/>
        <v>EN TRÁMITE NOTIF. POR AVISO</v>
      </c>
      <c r="BP400" s="37"/>
      <c r="BQ400" s="53" t="str">
        <f>IF(BP400="","",WORKDAY(BP400,5,FESTIVOS_CO!A:A))</f>
        <v/>
      </c>
      <c r="BR400" s="37"/>
      <c r="BS400" s="36"/>
      <c r="BT400" s="38"/>
      <c r="BU400" s="58" t="e">
        <f>VLOOKUP(BT400,Hoja2!$C:$D,2,0)</f>
        <v>#N/A</v>
      </c>
      <c r="BV400" s="80" t="str">
        <f>IF(
AND(AO400="",BD400="",BQ400=""),
"EN PROCESO NOTIFICACION / COMUNICACION",
IF(
BT400="",
"NO APLICA",
IF(
BU400=60,
IF(AO400&lt;&gt;"",AO400,IF(BD400&lt;&gt;"",BD400,BQ400))+60,
WORKDAY(
IF(AO400&lt;&gt;"",AO400,IF(BD400&lt;&gt;"",BD400,BQ400)),
BU400,
FESTIVOS_CO!A:A
)
)
))</f>
        <v>EN PROCESO NOTIFICACION / COMUNICACION</v>
      </c>
      <c r="BW400" s="44"/>
      <c r="BX400" s="53"/>
      <c r="BY400" s="45"/>
      <c r="BZ400" s="37"/>
      <c r="CA400" s="54" t="str">
        <f t="shared" si="80"/>
        <v>PENDIENTE EJECUTORIA</v>
      </c>
      <c r="CB400" s="59" t="str">
        <f t="shared" si="77"/>
        <v/>
      </c>
      <c r="CC400" s="36"/>
      <c r="CD400" s="40"/>
      <c r="CE400" s="46"/>
      <c r="CF400" s="40"/>
      <c r="CG400" s="40"/>
      <c r="CH400" s="40"/>
      <c r="CI400" s="36"/>
      <c r="CJ400" s="47"/>
      <c r="CK400" s="40"/>
      <c r="CL400" s="40"/>
      <c r="CM400" s="40"/>
      <c r="CN400" s="40"/>
    </row>
    <row r="401" spans="1:92" ht="42.75" hidden="1">
      <c r="A401" s="49" t="str">
        <f t="shared" ca="1" si="81"/>
        <v>PENDIENTE NOTIFICACIÓN ELECTRÓNICA</v>
      </c>
      <c r="B401" s="58" t="s">
        <v>93</v>
      </c>
      <c r="C401" s="37">
        <v>46055</v>
      </c>
      <c r="D401" s="37"/>
      <c r="E401" s="49" t="str">
        <f t="shared" si="82"/>
        <v>PENDIENTE NOTIFICACIÓN</v>
      </c>
      <c r="F401" s="141" t="str">
        <f t="shared" si="83"/>
        <v>PENDIENTE NOTIFICACIÓN</v>
      </c>
      <c r="G401" s="49" t="str">
        <f t="shared" si="84"/>
        <v/>
      </c>
      <c r="H401" s="51" t="str">
        <f ca="1">IF(
L401="",
"",
IF(
NETWORKDAYS(L401,IF(M401&lt;&gt;"",M401,TODAY()),FESTIVOS_CO!A:A)&gt;2,
"VENCIDO",
IF(
NETWORKDAYS(L401,IF(M401&lt;&gt;"",M401,TODAY()),FESTIVOS_CO!A:A)=2,
"ALERTA",
"A TIEMPO"
)))</f>
        <v>A TIEMPO</v>
      </c>
      <c r="I401" s="40" t="s">
        <v>1881</v>
      </c>
      <c r="J401" s="36" t="s">
        <v>1882</v>
      </c>
      <c r="K401" s="37">
        <v>46055</v>
      </c>
      <c r="L401" s="50">
        <v>46055</v>
      </c>
      <c r="M401" s="37">
        <v>46055</v>
      </c>
      <c r="N401" s="52"/>
      <c r="O401" s="52"/>
      <c r="P401" s="36"/>
      <c r="Q401" s="36" t="s">
        <v>99</v>
      </c>
      <c r="R401" s="40"/>
      <c r="S401" s="36"/>
      <c r="T401" s="40"/>
      <c r="U401" s="40" t="s">
        <v>198</v>
      </c>
      <c r="V401" s="81" t="s">
        <v>1883</v>
      </c>
      <c r="W401" s="40" t="s">
        <v>113</v>
      </c>
      <c r="X401" s="40"/>
      <c r="Y401" s="40">
        <v>52506944</v>
      </c>
      <c r="Z401" s="38" t="s">
        <v>1884</v>
      </c>
      <c r="AA401" s="40" t="s">
        <v>1885</v>
      </c>
      <c r="AB401" s="40" t="s">
        <v>104</v>
      </c>
      <c r="AC401" s="62" t="s">
        <v>1886</v>
      </c>
      <c r="AD401" s="40" t="s">
        <v>542</v>
      </c>
      <c r="AE401" s="40" t="s">
        <v>113</v>
      </c>
      <c r="AF401" s="40" t="s">
        <v>543</v>
      </c>
      <c r="AG401" s="41" t="s">
        <v>109</v>
      </c>
      <c r="AH401" s="42"/>
      <c r="AI401" s="54" t="str">
        <f t="shared" ca="1" si="85"/>
        <v>PENDIENTE NOTIFICACIÓN ELECTRÓNICA</v>
      </c>
      <c r="AJ401" s="37"/>
      <c r="AK401" s="37"/>
      <c r="AL401" s="37"/>
      <c r="AM401" s="53" t="str">
        <f>IF(AK401="","",WORKDAY(AK401,5,FESTIVOS_CO!A:A))</f>
        <v/>
      </c>
      <c r="AN401" s="37"/>
      <c r="AO401" s="37"/>
      <c r="AP401" s="54" t="str">
        <f t="shared" ca="1" si="78"/>
        <v>NO APLICA</v>
      </c>
      <c r="AQ401" s="36" t="s">
        <v>270</v>
      </c>
      <c r="AR401" s="43">
        <v>46055</v>
      </c>
      <c r="AS401" s="37"/>
      <c r="AT401" s="36"/>
      <c r="AU401" s="37"/>
      <c r="AV401" s="36"/>
      <c r="AW401" s="36"/>
      <c r="AX401" s="37"/>
      <c r="AY401" s="140" t="str">
        <f>IF(AU401="","",WORKDAY(AU401,5,FESTIVOS_CO!A:A))</f>
        <v/>
      </c>
      <c r="AZ401" s="54" t="str">
        <f t="shared" ca="1" si="87"/>
        <v>NO APLICA</v>
      </c>
      <c r="BA401" s="55" t="str">
        <f>IF(AX401="","",WORKDAY(AX401,5,FESTIVOS_CO!A:A))</f>
        <v/>
      </c>
      <c r="BB401" s="39"/>
      <c r="BC401" s="40"/>
      <c r="BD401" s="40"/>
      <c r="BE401" s="56" t="str">
        <f t="shared" ca="1" si="76"/>
        <v>NO APLICA</v>
      </c>
      <c r="BF401" s="37"/>
      <c r="BG401" s="45"/>
      <c r="BH401" s="37"/>
      <c r="BI401" s="36"/>
      <c r="BJ401" s="37"/>
      <c r="BK401" s="36"/>
      <c r="BL401" s="36"/>
      <c r="BM401" s="53" t="str">
        <f>IF(BJ401="","",WORKDAY(BJ401,5,FESTIVOS_CO!A:A))</f>
        <v/>
      </c>
      <c r="BN401" s="57" t="str">
        <f t="shared" ca="1" si="86"/>
        <v>PENDIENTE HACER AVISO</v>
      </c>
      <c r="BO401" s="54" t="str">
        <f t="shared" ca="1" si="79"/>
        <v>EN TRÁMITE NOTIF. POR AVISO</v>
      </c>
      <c r="BP401" s="37"/>
      <c r="BQ401" s="53" t="str">
        <f>IF(BP401="","",WORKDAY(BP401,5,FESTIVOS_CO!A:A))</f>
        <v/>
      </c>
      <c r="BR401" s="37"/>
      <c r="BS401" s="36" t="s">
        <v>109</v>
      </c>
      <c r="BT401" s="38" t="s">
        <v>113</v>
      </c>
      <c r="BU401" s="58">
        <f>VLOOKUP(BT401,Hoja2!$C:$D,2,0)</f>
        <v>0</v>
      </c>
      <c r="BV401" s="80" t="str">
        <f>IF(
AND(AO401="",BD401="",BQ401=""),
"EN PROCESO NOTIFICACION / COMUNICACION",
IF(
BT401="",
"NO APLICA",
IF(
BU401=60,
IF(AO401&lt;&gt;"",AO401,IF(BD401&lt;&gt;"",BD401,BQ401))+60,
WORKDAY(
IF(AO401&lt;&gt;"",AO401,IF(BD401&lt;&gt;"",BD401,BQ401)),
BU401,
FESTIVOS_CO!A:A
)
)
))</f>
        <v>EN PROCESO NOTIFICACION / COMUNICACION</v>
      </c>
      <c r="BW401" s="44"/>
      <c r="BX401" s="53"/>
      <c r="BY401" s="45"/>
      <c r="BZ401" s="37"/>
      <c r="CA401" s="54" t="str">
        <f t="shared" si="80"/>
        <v>PENDIENTE EJECUTORIA</v>
      </c>
      <c r="CB401" s="59" t="str">
        <f t="shared" si="77"/>
        <v/>
      </c>
      <c r="CC401" s="36"/>
      <c r="CD401" s="40"/>
      <c r="CE401" s="46"/>
      <c r="CF401" s="40"/>
      <c r="CG401" s="40"/>
      <c r="CH401" s="40"/>
      <c r="CI401" s="36"/>
      <c r="CJ401" s="47"/>
      <c r="CK401" s="40"/>
      <c r="CL401" s="40"/>
      <c r="CM401" s="40"/>
      <c r="CN401" s="40"/>
    </row>
    <row r="402" spans="1:92" ht="42.75" hidden="1">
      <c r="A402" s="49" t="str">
        <f t="shared" ca="1" si="81"/>
        <v>PENDIENTE NOTIFICACIÓN ELECTRÓNICA</v>
      </c>
      <c r="B402" s="58" t="s">
        <v>93</v>
      </c>
      <c r="C402" s="37">
        <v>46055</v>
      </c>
      <c r="D402" s="37"/>
      <c r="E402" s="49" t="str">
        <f t="shared" si="82"/>
        <v>PENDIENTE NOTIFICACIÓN</v>
      </c>
      <c r="F402" s="141" t="str">
        <f t="shared" si="83"/>
        <v>PENDIENTE NOTIFICACIÓN</v>
      </c>
      <c r="G402" s="49" t="str">
        <f t="shared" si="84"/>
        <v/>
      </c>
      <c r="H402" s="51" t="str">
        <f ca="1">IF(
L402="",
"",
IF(
NETWORKDAYS(L402,IF(M402&lt;&gt;"",M402,TODAY()),FESTIVOS_CO!A:A)&gt;2,
"VENCIDO",
IF(
NETWORKDAYS(L402,IF(M402&lt;&gt;"",M402,TODAY()),FESTIVOS_CO!A:A)=2,
"ALERTA",
"A TIEMPO"
)))</f>
        <v>A TIEMPO</v>
      </c>
      <c r="I402" s="40" t="s">
        <v>1881</v>
      </c>
      <c r="J402" s="36" t="s">
        <v>1887</v>
      </c>
      <c r="K402" s="37">
        <v>46055</v>
      </c>
      <c r="L402" s="50">
        <v>46055</v>
      </c>
      <c r="M402" s="37">
        <v>46055</v>
      </c>
      <c r="N402" s="52"/>
      <c r="O402" s="52"/>
      <c r="P402" s="36"/>
      <c r="Q402" s="36" t="s">
        <v>99</v>
      </c>
      <c r="R402" s="40"/>
      <c r="S402" s="36"/>
      <c r="T402" s="40"/>
      <c r="U402" s="40" t="s">
        <v>198</v>
      </c>
      <c r="V402" s="81" t="s">
        <v>1888</v>
      </c>
      <c r="W402" s="40" t="s">
        <v>113</v>
      </c>
      <c r="X402" s="40" t="s">
        <v>1889</v>
      </c>
      <c r="Y402" s="40">
        <v>900260810</v>
      </c>
      <c r="Z402" s="38" t="str">
        <f>IFERROR(VLOOKUP(Y402,DIRECTORIO!A:B,2,FALSE),"")</f>
        <v>MASEG S.A.S. "EN LIQUIDACIÓN"</v>
      </c>
      <c r="AA402" s="40" t="s">
        <v>1890</v>
      </c>
      <c r="AB402" s="40" t="s">
        <v>350</v>
      </c>
      <c r="AC402" s="69" t="s">
        <v>1891</v>
      </c>
      <c r="AD402" s="40" t="s">
        <v>542</v>
      </c>
      <c r="AE402" s="40" t="s">
        <v>113</v>
      </c>
      <c r="AF402" s="40" t="s">
        <v>543</v>
      </c>
      <c r="AG402" s="41" t="s">
        <v>109</v>
      </c>
      <c r="AH402" s="42"/>
      <c r="AI402" s="54" t="str">
        <f t="shared" ca="1" si="85"/>
        <v>PENDIENTE NOTIFICACIÓN ELECTRÓNICA</v>
      </c>
      <c r="AJ402" s="37"/>
      <c r="AK402" s="37"/>
      <c r="AL402" s="37"/>
      <c r="AM402" s="53" t="str">
        <f>IF(AK402="","",WORKDAY(AK402,5,FESTIVOS_CO!A:A))</f>
        <v/>
      </c>
      <c r="AN402" s="37"/>
      <c r="AO402" s="37"/>
      <c r="AP402" s="54" t="str">
        <f t="shared" ca="1" si="78"/>
        <v>NO APLICA</v>
      </c>
      <c r="AQ402" s="36" t="s">
        <v>270</v>
      </c>
      <c r="AR402" s="43">
        <v>46055</v>
      </c>
      <c r="AS402" s="37" t="s">
        <v>1892</v>
      </c>
      <c r="AT402" s="36"/>
      <c r="AU402" s="37"/>
      <c r="AV402" s="36"/>
      <c r="AW402" s="36"/>
      <c r="AX402" s="37"/>
      <c r="AY402" s="140" t="str">
        <f>IF(AU402="","",WORKDAY(AU402,5,FESTIVOS_CO!A:A))</f>
        <v/>
      </c>
      <c r="AZ402" s="54" t="str">
        <f t="shared" ca="1" si="87"/>
        <v>NO APLICA</v>
      </c>
      <c r="BA402" s="55" t="str">
        <f>IF(AX402="","",WORKDAY(AX402,5,FESTIVOS_CO!A:A))</f>
        <v/>
      </c>
      <c r="BB402" s="39"/>
      <c r="BC402" s="40"/>
      <c r="BD402" s="40"/>
      <c r="BE402" s="56" t="str">
        <f t="shared" ca="1" si="76"/>
        <v>NO APLICA</v>
      </c>
      <c r="BF402" s="37"/>
      <c r="BG402" s="45"/>
      <c r="BH402" s="37"/>
      <c r="BI402" s="36"/>
      <c r="BJ402" s="37"/>
      <c r="BK402" s="36"/>
      <c r="BL402" s="36"/>
      <c r="BM402" s="53" t="str">
        <f>IF(BJ402="","",WORKDAY(BJ402,5,FESTIVOS_CO!A:A))</f>
        <v/>
      </c>
      <c r="BN402" s="57" t="str">
        <f t="shared" ca="1" si="86"/>
        <v>PENDIENTE HACER AVISO</v>
      </c>
      <c r="BO402" s="54" t="str">
        <f t="shared" ca="1" si="79"/>
        <v>EN TRÁMITE NOTIF. POR AVISO</v>
      </c>
      <c r="BP402" s="37"/>
      <c r="BQ402" s="53" t="str">
        <f>IF(BP402="","",WORKDAY(BP402,5,FESTIVOS_CO!A:A))</f>
        <v/>
      </c>
      <c r="BR402" s="37"/>
      <c r="BS402" s="36" t="s">
        <v>109</v>
      </c>
      <c r="BT402" s="38" t="s">
        <v>113</v>
      </c>
      <c r="BU402" s="58">
        <f>VLOOKUP(BT402,Hoja2!$C:$D,2,0)</f>
        <v>0</v>
      </c>
      <c r="BV402" s="80" t="str">
        <f>IF(
AND(AO402="",BD402="",BQ402=""),
"EN PROCESO NOTIFICACION / COMUNICACION",
IF(
BT402="",
"NO APLICA",
IF(
BU402=60,
IF(AO402&lt;&gt;"",AO402,IF(BD402&lt;&gt;"",BD402,BQ402))+60,
WORKDAY(
IF(AO402&lt;&gt;"",AO402,IF(BD402&lt;&gt;"",BD402,BQ402)),
BU402,
FESTIVOS_CO!A:A
)
)
))</f>
        <v>EN PROCESO NOTIFICACION / COMUNICACION</v>
      </c>
      <c r="BW402" s="44"/>
      <c r="BX402" s="53"/>
      <c r="BY402" s="45"/>
      <c r="BZ402" s="37"/>
      <c r="CA402" s="54" t="str">
        <f t="shared" si="80"/>
        <v>PENDIENTE EJECUTORIA</v>
      </c>
      <c r="CB402" s="59" t="str">
        <f t="shared" si="77"/>
        <v/>
      </c>
      <c r="CC402" s="36"/>
      <c r="CD402" s="40"/>
      <c r="CE402" s="46"/>
      <c r="CF402" s="40"/>
      <c r="CG402" s="40"/>
      <c r="CH402" s="40"/>
      <c r="CI402" s="36"/>
      <c r="CJ402" s="47"/>
      <c r="CK402" s="40"/>
      <c r="CL402" s="40"/>
      <c r="CM402" s="40"/>
      <c r="CN402" s="40"/>
    </row>
    <row r="403" spans="1:92" ht="42.75" hidden="1">
      <c r="A403" s="49" t="str">
        <f t="shared" ca="1" si="81"/>
        <v>PENDIENTE NOTIFICACIÓN ELECTRÓNICA</v>
      </c>
      <c r="B403" s="58" t="s">
        <v>93</v>
      </c>
      <c r="C403" s="37">
        <v>46055</v>
      </c>
      <c r="D403" s="37"/>
      <c r="E403" s="49" t="str">
        <f t="shared" si="82"/>
        <v>PENDIENTE NOTIFICACIÓN</v>
      </c>
      <c r="F403" s="141" t="str">
        <f t="shared" si="83"/>
        <v>PENDIENTE NOTIFICACIÓN</v>
      </c>
      <c r="G403" s="49" t="str">
        <f t="shared" si="84"/>
        <v/>
      </c>
      <c r="H403" s="51" t="str">
        <f ca="1">IF(
L403="",
"",
IF(
NETWORKDAYS(L403,IF(M403&lt;&gt;"",M403,TODAY()),FESTIVOS_CO!A:A)&gt;2,
"VENCIDO",
IF(
NETWORKDAYS(L403,IF(M403&lt;&gt;"",M403,TODAY()),FESTIVOS_CO!A:A)=2,
"ALERTA",
"A TIEMPO"
)))</f>
        <v>A TIEMPO</v>
      </c>
      <c r="I403" s="40" t="s">
        <v>1881</v>
      </c>
      <c r="J403" s="36" t="s">
        <v>1893</v>
      </c>
      <c r="K403" s="37">
        <v>46055</v>
      </c>
      <c r="L403" s="50">
        <v>46055</v>
      </c>
      <c r="M403" s="37">
        <v>46055</v>
      </c>
      <c r="N403" s="52"/>
      <c r="O403" s="52"/>
      <c r="P403" s="36"/>
      <c r="Q403" s="36" t="s">
        <v>99</v>
      </c>
      <c r="R403" s="40"/>
      <c r="S403" s="36"/>
      <c r="T403" s="40"/>
      <c r="U403" s="40" t="s">
        <v>198</v>
      </c>
      <c r="V403" s="81" t="s">
        <v>1894</v>
      </c>
      <c r="W403" s="40" t="s">
        <v>113</v>
      </c>
      <c r="X403" s="62" t="s">
        <v>1895</v>
      </c>
      <c r="Y403" s="40">
        <v>900276080</v>
      </c>
      <c r="Z403" s="38" t="str">
        <f>IFERROR(VLOOKUP(Y403,DIRECTORIO!A:B,2,FALSE),"")</f>
        <v>MASTER RECOVERY LAB. S.A.S</v>
      </c>
      <c r="AA403" s="40" t="s">
        <v>1896</v>
      </c>
      <c r="AB403" s="40" t="s">
        <v>104</v>
      </c>
      <c r="AC403" s="69" t="s">
        <v>1897</v>
      </c>
      <c r="AD403" s="40" t="s">
        <v>542</v>
      </c>
      <c r="AE403" s="40" t="s">
        <v>113</v>
      </c>
      <c r="AF403" s="40" t="s">
        <v>543</v>
      </c>
      <c r="AG403" s="41" t="s">
        <v>109</v>
      </c>
      <c r="AH403" s="42"/>
      <c r="AI403" s="54" t="str">
        <f t="shared" ca="1" si="85"/>
        <v>PENDIENTE NOTIFICACIÓN ELECTRÓNICA</v>
      </c>
      <c r="AJ403" s="37"/>
      <c r="AK403" s="37"/>
      <c r="AL403" s="37"/>
      <c r="AM403" s="53" t="str">
        <f>IF(AK403="","",WORKDAY(AK403,5,FESTIVOS_CO!A:A))</f>
        <v/>
      </c>
      <c r="AN403" s="37"/>
      <c r="AO403" s="37"/>
      <c r="AP403" s="54" t="str">
        <f t="shared" ca="1" si="78"/>
        <v>NO APLICA</v>
      </c>
      <c r="AQ403" s="36" t="s">
        <v>270</v>
      </c>
      <c r="AR403" s="43">
        <v>46055</v>
      </c>
      <c r="AS403" s="37"/>
      <c r="AT403" s="36"/>
      <c r="AU403" s="37"/>
      <c r="AV403" s="36"/>
      <c r="AW403" s="36"/>
      <c r="AX403" s="37"/>
      <c r="AY403" s="140" t="str">
        <f>IF(AU403="","",WORKDAY(AU403,5,FESTIVOS_CO!A:A))</f>
        <v/>
      </c>
      <c r="AZ403" s="54" t="str">
        <f t="shared" ca="1" si="87"/>
        <v>NO APLICA</v>
      </c>
      <c r="BA403" s="55" t="str">
        <f>IF(AX403="","",WORKDAY(AX403,5,FESTIVOS_CO!A:A))</f>
        <v/>
      </c>
      <c r="BB403" s="39"/>
      <c r="BC403" s="40"/>
      <c r="BD403" s="40"/>
      <c r="BE403" s="56" t="str">
        <f t="shared" ca="1" si="76"/>
        <v>NO APLICA</v>
      </c>
      <c r="BF403" s="37"/>
      <c r="BG403" s="45"/>
      <c r="BH403" s="37"/>
      <c r="BI403" s="36"/>
      <c r="BJ403" s="37"/>
      <c r="BK403" s="36"/>
      <c r="BL403" s="36"/>
      <c r="BM403" s="53" t="str">
        <f>IF(BJ403="","",WORKDAY(BJ403,5,FESTIVOS_CO!A:A))</f>
        <v/>
      </c>
      <c r="BN403" s="57" t="str">
        <f t="shared" ca="1" si="86"/>
        <v>PENDIENTE HACER AVISO</v>
      </c>
      <c r="BO403" s="54" t="str">
        <f t="shared" ca="1" si="79"/>
        <v>EN TRÁMITE NOTIF. POR AVISO</v>
      </c>
      <c r="BP403" s="37"/>
      <c r="BQ403" s="53" t="str">
        <f>IF(BP403="","",WORKDAY(BP403,5,FESTIVOS_CO!A:A))</f>
        <v/>
      </c>
      <c r="BR403" s="37"/>
      <c r="BS403" s="36" t="s">
        <v>109</v>
      </c>
      <c r="BT403" s="38" t="s">
        <v>113</v>
      </c>
      <c r="BU403" s="58">
        <f>VLOOKUP(BT403,Hoja2!$C:$D,2,0)</f>
        <v>0</v>
      </c>
      <c r="BV403" s="80" t="str">
        <f>IF(
AND(AO403="",BD403="",BQ403=""),
"EN PROCESO NOTIFICACION / COMUNICACION",
IF(
BT403="",
"NO APLICA",
IF(
BU403=60,
IF(AO403&lt;&gt;"",AO403,IF(BD403&lt;&gt;"",BD403,BQ403))+60,
WORKDAY(
IF(AO403&lt;&gt;"",AO403,IF(BD403&lt;&gt;"",BD403,BQ403)),
BU403,
FESTIVOS_CO!A:A
)
)
))</f>
        <v>EN PROCESO NOTIFICACION / COMUNICACION</v>
      </c>
      <c r="BW403" s="44"/>
      <c r="BX403" s="53"/>
      <c r="BY403" s="45"/>
      <c r="BZ403" s="37"/>
      <c r="CA403" s="54" t="str">
        <f t="shared" si="80"/>
        <v>PENDIENTE EJECUTORIA</v>
      </c>
      <c r="CB403" s="59" t="str">
        <f t="shared" si="77"/>
        <v/>
      </c>
      <c r="CC403" s="36"/>
      <c r="CD403" s="40"/>
      <c r="CE403" s="46"/>
      <c r="CF403" s="40"/>
      <c r="CG403" s="40"/>
      <c r="CH403" s="40"/>
      <c r="CI403" s="36"/>
      <c r="CJ403" s="47"/>
      <c r="CK403" s="40"/>
      <c r="CL403" s="40"/>
      <c r="CM403" s="40"/>
      <c r="CN403" s="40"/>
    </row>
    <row r="404" spans="1:92" ht="42.75" hidden="1">
      <c r="A404" s="49" t="str">
        <f t="shared" ca="1" si="81"/>
        <v>PENDIENTE NOTIFICACIÓN ELECTRÓNICA</v>
      </c>
      <c r="B404" s="58" t="s">
        <v>93</v>
      </c>
      <c r="C404" s="37">
        <v>46055</v>
      </c>
      <c r="D404" s="37"/>
      <c r="E404" s="49" t="str">
        <f t="shared" si="82"/>
        <v>PENDIENTE NOTIFICACIÓN</v>
      </c>
      <c r="F404" s="141" t="str">
        <f t="shared" si="83"/>
        <v>PENDIENTE NOTIFICACIÓN</v>
      </c>
      <c r="G404" s="49" t="str">
        <f t="shared" si="84"/>
        <v/>
      </c>
      <c r="H404" s="51" t="str">
        <f ca="1">IF(
L404="",
"",
IF(
NETWORKDAYS(L404,IF(M404&lt;&gt;"",M404,TODAY()),FESTIVOS_CO!A:A)&gt;2,
"VENCIDO",
IF(
NETWORKDAYS(L404,IF(M404&lt;&gt;"",M404,TODAY()),FESTIVOS_CO!A:A)=2,
"ALERTA",
"A TIEMPO"
)))</f>
        <v>A TIEMPO</v>
      </c>
      <c r="I404" s="40" t="s">
        <v>1881</v>
      </c>
      <c r="J404" s="36" t="s">
        <v>1898</v>
      </c>
      <c r="K404" s="37">
        <v>46055</v>
      </c>
      <c r="L404" s="50">
        <v>46055</v>
      </c>
      <c r="M404" s="37">
        <v>46055</v>
      </c>
      <c r="N404" s="52"/>
      <c r="O404" s="52"/>
      <c r="P404" s="36"/>
      <c r="Q404" s="36" t="s">
        <v>99</v>
      </c>
      <c r="R404" s="40"/>
      <c r="S404" s="36"/>
      <c r="T404" s="40"/>
      <c r="U404" s="40" t="s">
        <v>198</v>
      </c>
      <c r="V404" s="81" t="s">
        <v>1899</v>
      </c>
      <c r="W404" s="40" t="s">
        <v>113</v>
      </c>
      <c r="X404" s="62" t="s">
        <v>1900</v>
      </c>
      <c r="Y404" s="40">
        <v>900318550</v>
      </c>
      <c r="Z404" s="38" t="str">
        <f>IFERROR(VLOOKUP(Y404,DIRECTORIO!A:B,2,FALSE),"")</f>
        <v>MAXSEG SEGURIDAD ELECTRONICA S.A.S "EN LIQUIDACIÓN"</v>
      </c>
      <c r="AA404" s="40" t="s">
        <v>1901</v>
      </c>
      <c r="AB404" s="40" t="s">
        <v>350</v>
      </c>
      <c r="AC404" s="69" t="s">
        <v>1902</v>
      </c>
      <c r="AD404" s="40" t="s">
        <v>542</v>
      </c>
      <c r="AE404" s="40" t="s">
        <v>113</v>
      </c>
      <c r="AF404" s="40" t="s">
        <v>543</v>
      </c>
      <c r="AG404" s="41" t="s">
        <v>109</v>
      </c>
      <c r="AH404" s="42"/>
      <c r="AI404" s="54" t="str">
        <f t="shared" ca="1" si="85"/>
        <v>PENDIENTE NOTIFICACIÓN ELECTRÓNICA</v>
      </c>
      <c r="AJ404" s="37"/>
      <c r="AK404" s="37"/>
      <c r="AL404" s="37"/>
      <c r="AM404" s="53" t="str">
        <f>IF(AK404="","",WORKDAY(AK404,5,FESTIVOS_CO!A:A))</f>
        <v/>
      </c>
      <c r="AN404" s="37"/>
      <c r="AO404" s="37"/>
      <c r="AP404" s="54" t="str">
        <f t="shared" ca="1" si="78"/>
        <v>NO APLICA</v>
      </c>
      <c r="AQ404" s="36" t="s">
        <v>270</v>
      </c>
      <c r="AR404" s="43">
        <v>46055</v>
      </c>
      <c r="AS404" s="37"/>
      <c r="AT404" s="36"/>
      <c r="AU404" s="37"/>
      <c r="AV404" s="36"/>
      <c r="AW404" s="36"/>
      <c r="AX404" s="37"/>
      <c r="AY404" s="140" t="str">
        <f>IF(AU404="","",WORKDAY(AU404,5,FESTIVOS_CO!A:A))</f>
        <v/>
      </c>
      <c r="AZ404" s="54" t="str">
        <f t="shared" ca="1" si="87"/>
        <v>NO APLICA</v>
      </c>
      <c r="BA404" s="55" t="str">
        <f>IF(AX404="","",WORKDAY(AX404,5,FESTIVOS_CO!A:A))</f>
        <v/>
      </c>
      <c r="BB404" s="39"/>
      <c r="BC404" s="40"/>
      <c r="BD404" s="40"/>
      <c r="BE404" s="56" t="str">
        <f t="shared" ca="1" si="76"/>
        <v>NO APLICA</v>
      </c>
      <c r="BF404" s="37"/>
      <c r="BG404" s="45"/>
      <c r="BH404" s="37"/>
      <c r="BI404" s="36"/>
      <c r="BJ404" s="37"/>
      <c r="BK404" s="36"/>
      <c r="BL404" s="36"/>
      <c r="BM404" s="53" t="str">
        <f>IF(BJ404="","",WORKDAY(BJ404,5,FESTIVOS_CO!A:A))</f>
        <v/>
      </c>
      <c r="BN404" s="57" t="str">
        <f t="shared" ca="1" si="86"/>
        <v>PENDIENTE HACER AVISO</v>
      </c>
      <c r="BO404" s="54" t="str">
        <f t="shared" ca="1" si="79"/>
        <v>EN TRÁMITE NOTIF. POR AVISO</v>
      </c>
      <c r="BP404" s="37"/>
      <c r="BQ404" s="53" t="str">
        <f>IF(BP404="","",WORKDAY(BP404,5,FESTIVOS_CO!A:A))</f>
        <v/>
      </c>
      <c r="BR404" s="37"/>
      <c r="BS404" s="36" t="s">
        <v>109</v>
      </c>
      <c r="BT404" s="38" t="s">
        <v>113</v>
      </c>
      <c r="BU404" s="58">
        <f>VLOOKUP(BT404,Hoja2!$C:$D,2,0)</f>
        <v>0</v>
      </c>
      <c r="BV404" s="80" t="str">
        <f>IF(
AND(AO404="",BD404="",BQ404=""),
"EN PROCESO NOTIFICACION / COMUNICACION",
IF(
BT404="",
"NO APLICA",
IF(
BU404=60,
IF(AO404&lt;&gt;"",AO404,IF(BD404&lt;&gt;"",BD404,BQ404))+60,
WORKDAY(
IF(AO404&lt;&gt;"",AO404,IF(BD404&lt;&gt;"",BD404,BQ404)),
BU404,
FESTIVOS_CO!A:A
)
)
))</f>
        <v>EN PROCESO NOTIFICACION / COMUNICACION</v>
      </c>
      <c r="BW404" s="44"/>
      <c r="BX404" s="53"/>
      <c r="BY404" s="45"/>
      <c r="BZ404" s="37"/>
      <c r="CA404" s="54" t="str">
        <f t="shared" si="80"/>
        <v>PENDIENTE EJECUTORIA</v>
      </c>
      <c r="CB404" s="59" t="str">
        <f t="shared" si="77"/>
        <v/>
      </c>
      <c r="CC404" s="36"/>
      <c r="CD404" s="40"/>
      <c r="CE404" s="46"/>
      <c r="CF404" s="40"/>
      <c r="CG404" s="40"/>
      <c r="CH404" s="40"/>
      <c r="CI404" s="36"/>
      <c r="CJ404" s="47"/>
      <c r="CK404" s="40"/>
      <c r="CL404" s="40"/>
      <c r="CM404" s="40"/>
      <c r="CN404" s="40"/>
    </row>
    <row r="405" spans="1:92" ht="42.75" hidden="1">
      <c r="A405" s="49" t="str">
        <f t="shared" ca="1" si="81"/>
        <v>PENDIENTE FIRMA</v>
      </c>
      <c r="B405" s="58" t="s">
        <v>517</v>
      </c>
      <c r="C405" s="37"/>
      <c r="D405" s="37"/>
      <c r="E405" s="49" t="str">
        <f t="shared" si="82"/>
        <v>PENDIENTE NOTIFICACIÓN</v>
      </c>
      <c r="F405" s="141" t="str">
        <f t="shared" si="83"/>
        <v>PENDIENTE NOTIFICACIÓN</v>
      </c>
      <c r="G405" s="49" t="str">
        <f t="shared" si="84"/>
        <v/>
      </c>
      <c r="H405" s="51" t="str">
        <f ca="1">IF(
L405="",
"",
IF(
NETWORKDAYS(L405,IF(M405&lt;&gt;"",M405,TODAY()),FESTIVOS_CO!A:A)&gt;2,
"VENCIDO",
IF(
NETWORKDAYS(L405,IF(M405&lt;&gt;"",M405,TODAY()),FESTIVOS_CO!A:A)=2,
"ALERTA",
"A TIEMPO"
)))</f>
        <v>A TIEMPO</v>
      </c>
      <c r="I405" s="40"/>
      <c r="J405" s="36" t="s">
        <v>1903</v>
      </c>
      <c r="K405" s="37">
        <v>46055</v>
      </c>
      <c r="L405" s="50">
        <v>46055</v>
      </c>
      <c r="M405" s="37">
        <v>46055</v>
      </c>
      <c r="N405" s="52"/>
      <c r="O405" s="52"/>
      <c r="P405" s="36"/>
      <c r="Q405" s="36" t="s">
        <v>99</v>
      </c>
      <c r="R405" s="40"/>
      <c r="S405" s="36"/>
      <c r="T405" s="40"/>
      <c r="U405" s="40" t="s">
        <v>198</v>
      </c>
      <c r="V405" s="81" t="s">
        <v>1904</v>
      </c>
      <c r="W405" s="40" t="s">
        <v>113</v>
      </c>
      <c r="X405" s="62" t="s">
        <v>1905</v>
      </c>
      <c r="Y405" s="40">
        <v>860001584</v>
      </c>
      <c r="Z405" s="38" t="str">
        <f>IFERROR(VLOOKUP(Y405,DIRECTORIO!A:B,2,FALSE),"")</f>
        <v>MECANELECTRO S.A.S.</v>
      </c>
      <c r="AA405" s="40" t="s">
        <v>1906</v>
      </c>
      <c r="AB405" s="40" t="s">
        <v>268</v>
      </c>
      <c r="AC405" s="69" t="s">
        <v>1907</v>
      </c>
      <c r="AD405" s="40" t="s">
        <v>542</v>
      </c>
      <c r="AE405" s="40" t="s">
        <v>113</v>
      </c>
      <c r="AF405" s="40" t="s">
        <v>543</v>
      </c>
      <c r="AG405" s="41" t="s">
        <v>109</v>
      </c>
      <c r="AH405" s="42"/>
      <c r="AI405" s="54" t="str">
        <f t="shared" ca="1" si="85"/>
        <v>NO PROCEDE NOTIFICACIÓN ELECTRÓNICA</v>
      </c>
      <c r="AJ405" s="37" t="s">
        <v>109</v>
      </c>
      <c r="AK405" s="37"/>
      <c r="AL405" s="37"/>
      <c r="AM405" s="53" t="str">
        <f>IF(AK405="","",WORKDAY(AK405,5,FESTIVOS_CO!A:A))</f>
        <v/>
      </c>
      <c r="AN405" s="37"/>
      <c r="AO405" s="37"/>
      <c r="AP405" s="54" t="str">
        <f t="shared" ca="1" si="78"/>
        <v>NOTIFICAR POR CITACION</v>
      </c>
      <c r="AQ405" s="36" t="s">
        <v>244</v>
      </c>
      <c r="AR405" s="43"/>
      <c r="AS405" s="37"/>
      <c r="AT405" s="36"/>
      <c r="AU405" s="37"/>
      <c r="AV405" s="36"/>
      <c r="AW405" s="36"/>
      <c r="AX405" s="37"/>
      <c r="AY405" s="140" t="str">
        <f>IF(AU405="","",WORKDAY(AU405,5,FESTIVOS_CO!A:A))</f>
        <v/>
      </c>
      <c r="AZ405" s="54" t="str">
        <f t="shared" ca="1" si="87"/>
        <v>PENDIENTE FIRMA</v>
      </c>
      <c r="BA405" s="55" t="str">
        <f>IF(AX405="","",WORKDAY(AX405,5,FESTIVOS_CO!A:A))</f>
        <v/>
      </c>
      <c r="BB405" s="39"/>
      <c r="BC405" s="40"/>
      <c r="BD405" s="40"/>
      <c r="BE405" s="56" t="str">
        <f t="shared" ca="1" si="76"/>
        <v>NO APLICA</v>
      </c>
      <c r="BF405" s="37"/>
      <c r="BG405" s="45"/>
      <c r="BH405" s="37"/>
      <c r="BI405" s="36"/>
      <c r="BJ405" s="37"/>
      <c r="BK405" s="36"/>
      <c r="BL405" s="36"/>
      <c r="BM405" s="53" t="str">
        <f>IF(BJ405="","",WORKDAY(BJ405,5,FESTIVOS_CO!A:A))</f>
        <v/>
      </c>
      <c r="BN405" s="57" t="str">
        <f t="shared" ca="1" si="86"/>
        <v>PENDIENTE HACER AVISO</v>
      </c>
      <c r="BO405" s="54" t="str">
        <f t="shared" ca="1" si="79"/>
        <v>EN TRÁMITE NOTIF. POR AVISO</v>
      </c>
      <c r="BP405" s="37"/>
      <c r="BQ405" s="53" t="str">
        <f>IF(BP405="","",WORKDAY(BP405,5,FESTIVOS_CO!A:A))</f>
        <v/>
      </c>
      <c r="BR405" s="37"/>
      <c r="BS405" s="36" t="s">
        <v>109</v>
      </c>
      <c r="BT405" s="38" t="s">
        <v>113</v>
      </c>
      <c r="BU405" s="58">
        <f>VLOOKUP(BT405,Hoja2!$C:$D,2,0)</f>
        <v>0</v>
      </c>
      <c r="BV405" s="80" t="str">
        <f>IF(
AND(AO405="",BD405="",BQ405=""),
"EN PROCESO NOTIFICACION / COMUNICACION",
IF(
BT405="",
"NO APLICA",
IF(
BU405=60,
IF(AO405&lt;&gt;"",AO405,IF(BD405&lt;&gt;"",BD405,BQ405))+60,
WORKDAY(
IF(AO405&lt;&gt;"",AO405,IF(BD405&lt;&gt;"",BD405,BQ405)),
BU405,
FESTIVOS_CO!A:A
)
)
))</f>
        <v>EN PROCESO NOTIFICACION / COMUNICACION</v>
      </c>
      <c r="BW405" s="44"/>
      <c r="BX405" s="53"/>
      <c r="BY405" s="45"/>
      <c r="BZ405" s="37"/>
      <c r="CA405" s="54" t="str">
        <f t="shared" si="80"/>
        <v>PENDIENTE EJECUTORIA</v>
      </c>
      <c r="CB405" s="59" t="str">
        <f t="shared" si="77"/>
        <v/>
      </c>
      <c r="CC405" s="36"/>
      <c r="CD405" s="40"/>
      <c r="CE405" s="46"/>
      <c r="CF405" s="40"/>
      <c r="CG405" s="40"/>
      <c r="CH405" s="40"/>
      <c r="CI405" s="36"/>
      <c r="CJ405" s="47"/>
      <c r="CK405" s="40"/>
      <c r="CL405" s="40"/>
      <c r="CM405" s="40"/>
      <c r="CN405" s="40"/>
    </row>
    <row r="406" spans="1:92" ht="42.75" hidden="1">
      <c r="A406" s="49" t="str">
        <f t="shared" ca="1" si="81"/>
        <v>PENDIENTE FIRMA</v>
      </c>
      <c r="B406" s="58" t="s">
        <v>517</v>
      </c>
      <c r="C406" s="37"/>
      <c r="D406" s="37"/>
      <c r="E406" s="49" t="str">
        <f t="shared" si="82"/>
        <v>PENDIENTE NOTIFICACIÓN</v>
      </c>
      <c r="F406" s="141" t="str">
        <f t="shared" si="83"/>
        <v>PENDIENTE NOTIFICACIÓN</v>
      </c>
      <c r="G406" s="49" t="str">
        <f t="shared" si="84"/>
        <v/>
      </c>
      <c r="H406" s="51" t="str">
        <f ca="1">IF(
L406="",
"",
IF(
NETWORKDAYS(L406,IF(M406&lt;&gt;"",M406,TODAY()),FESTIVOS_CO!A:A)&gt;2,
"VENCIDO",
IF(
NETWORKDAYS(L406,IF(M406&lt;&gt;"",M406,TODAY()),FESTIVOS_CO!A:A)=2,
"ALERTA",
"A TIEMPO"
)))</f>
        <v>A TIEMPO</v>
      </c>
      <c r="I406" s="40"/>
      <c r="J406" s="36" t="s">
        <v>1908</v>
      </c>
      <c r="K406" s="37">
        <v>46055</v>
      </c>
      <c r="L406" s="50">
        <v>46055</v>
      </c>
      <c r="M406" s="37">
        <v>46055</v>
      </c>
      <c r="N406" s="52"/>
      <c r="O406" s="52"/>
      <c r="P406" s="36"/>
      <c r="Q406" s="36" t="s">
        <v>99</v>
      </c>
      <c r="R406" s="40"/>
      <c r="S406" s="36"/>
      <c r="T406" s="40"/>
      <c r="U406" s="40" t="s">
        <v>198</v>
      </c>
      <c r="V406" s="81" t="s">
        <v>1909</v>
      </c>
      <c r="W406" s="40" t="s">
        <v>113</v>
      </c>
      <c r="X406" s="40" t="s">
        <v>1910</v>
      </c>
      <c r="Y406" s="40">
        <v>900264464</v>
      </c>
      <c r="Z406" s="38" t="str">
        <f>IFERROR(VLOOKUP(Y406,DIRECTORIO!A:B,2,FALSE),"")</f>
        <v>MERCADO ELECTRONICO S.A.S EN LIQUIDACION</v>
      </c>
      <c r="AA406" s="40" t="s">
        <v>1911</v>
      </c>
      <c r="AB406" s="40" t="s">
        <v>240</v>
      </c>
      <c r="AC406" s="69" t="s">
        <v>1912</v>
      </c>
      <c r="AD406" s="40" t="s">
        <v>542</v>
      </c>
      <c r="AE406" s="40" t="s">
        <v>113</v>
      </c>
      <c r="AF406" s="40" t="s">
        <v>543</v>
      </c>
      <c r="AG406" s="41" t="s">
        <v>109</v>
      </c>
      <c r="AH406" s="42"/>
      <c r="AI406" s="54" t="str">
        <f t="shared" ca="1" si="85"/>
        <v>NO PROCEDE NOTIFICACIÓN ELECTRÓNICA</v>
      </c>
      <c r="AJ406" s="37" t="s">
        <v>109</v>
      </c>
      <c r="AK406" s="37"/>
      <c r="AL406" s="37"/>
      <c r="AM406" s="53" t="str">
        <f>IF(AK406="","",WORKDAY(AK406,5,FESTIVOS_CO!A:A))</f>
        <v/>
      </c>
      <c r="AN406" s="37"/>
      <c r="AO406" s="37"/>
      <c r="AP406" s="54" t="str">
        <f t="shared" ca="1" si="78"/>
        <v>NOTIFICAR POR CITACION</v>
      </c>
      <c r="AQ406" s="36" t="s">
        <v>244</v>
      </c>
      <c r="AR406" s="43"/>
      <c r="AS406" s="37"/>
      <c r="AT406" s="36"/>
      <c r="AU406" s="37"/>
      <c r="AV406" s="36"/>
      <c r="AW406" s="36"/>
      <c r="AX406" s="37"/>
      <c r="AY406" s="140" t="str">
        <f>IF(AU406="","",WORKDAY(AU406,5,FESTIVOS_CO!A:A))</f>
        <v/>
      </c>
      <c r="AZ406" s="54" t="str">
        <f t="shared" ca="1" si="87"/>
        <v>PENDIENTE FIRMA</v>
      </c>
      <c r="BA406" s="55" t="str">
        <f>IF(AX406="","",WORKDAY(AX406,5,FESTIVOS_CO!A:A))</f>
        <v/>
      </c>
      <c r="BB406" s="39"/>
      <c r="BC406" s="40"/>
      <c r="BD406" s="40"/>
      <c r="BE406" s="56" t="str">
        <f t="shared" ca="1" si="76"/>
        <v>NO APLICA</v>
      </c>
      <c r="BF406" s="37"/>
      <c r="BG406" s="45"/>
      <c r="BH406" s="37"/>
      <c r="BI406" s="36"/>
      <c r="BJ406" s="37"/>
      <c r="BK406" s="36"/>
      <c r="BL406" s="36"/>
      <c r="BM406" s="53" t="str">
        <f>IF(BJ406="","",WORKDAY(BJ406,5,FESTIVOS_CO!A:A))</f>
        <v/>
      </c>
      <c r="BN406" s="57" t="str">
        <f t="shared" ca="1" si="86"/>
        <v>PENDIENTE HACER AVISO</v>
      </c>
      <c r="BO406" s="54" t="str">
        <f t="shared" ca="1" si="79"/>
        <v>EN TRÁMITE NOTIF. POR AVISO</v>
      </c>
      <c r="BP406" s="37"/>
      <c r="BQ406" s="53" t="str">
        <f>IF(BP406="","",WORKDAY(BP406,5,FESTIVOS_CO!A:A))</f>
        <v/>
      </c>
      <c r="BR406" s="37"/>
      <c r="BS406" s="36" t="s">
        <v>109</v>
      </c>
      <c r="BT406" s="38" t="s">
        <v>113</v>
      </c>
      <c r="BU406" s="58">
        <f>VLOOKUP(BT406,Hoja2!$C:$D,2,0)</f>
        <v>0</v>
      </c>
      <c r="BV406" s="80" t="str">
        <f>IF(
AND(AO406="",BD406="",BQ406=""),
"EN PROCESO NOTIFICACION / COMUNICACION",
IF(
BT406="",
"NO APLICA",
IF(
BU406=60,
IF(AO406&lt;&gt;"",AO406,IF(BD406&lt;&gt;"",BD406,BQ406))+60,
WORKDAY(
IF(AO406&lt;&gt;"",AO406,IF(BD406&lt;&gt;"",BD406,BQ406)),
BU406,
FESTIVOS_CO!A:A
)
)
))</f>
        <v>EN PROCESO NOTIFICACION / COMUNICACION</v>
      </c>
      <c r="BW406" s="44"/>
      <c r="BX406" s="53"/>
      <c r="BY406" s="45"/>
      <c r="BZ406" s="37"/>
      <c r="CA406" s="54" t="str">
        <f t="shared" si="80"/>
        <v>PENDIENTE EJECUTORIA</v>
      </c>
      <c r="CB406" s="59" t="str">
        <f t="shared" si="77"/>
        <v/>
      </c>
      <c r="CC406" s="36"/>
      <c r="CD406" s="40"/>
      <c r="CE406" s="46"/>
      <c r="CF406" s="40"/>
      <c r="CG406" s="40"/>
      <c r="CH406" s="40"/>
      <c r="CI406" s="36"/>
      <c r="CJ406" s="47"/>
      <c r="CK406" s="40"/>
      <c r="CL406" s="40"/>
      <c r="CM406" s="40"/>
      <c r="CN406" s="40"/>
    </row>
    <row r="407" spans="1:92" ht="42.75" hidden="1">
      <c r="A407" s="49" t="str">
        <f t="shared" ca="1" si="81"/>
        <v>PENDIENTE FIRMA</v>
      </c>
      <c r="B407" s="58" t="s">
        <v>517</v>
      </c>
      <c r="C407" s="37"/>
      <c r="D407" s="37"/>
      <c r="E407" s="49" t="str">
        <f t="shared" si="82"/>
        <v>PENDIENTE NOTIFICACIÓN</v>
      </c>
      <c r="F407" s="141" t="str">
        <f t="shared" si="83"/>
        <v>PENDIENTE NOTIFICACIÓN</v>
      </c>
      <c r="G407" s="49" t="str">
        <f t="shared" si="84"/>
        <v/>
      </c>
      <c r="H407" s="51" t="str">
        <f ca="1">IF(
L407="",
"",
IF(
NETWORKDAYS(L407,IF(M407&lt;&gt;"",M407,TODAY()),FESTIVOS_CO!A:A)&gt;2,
"VENCIDO",
IF(
NETWORKDAYS(L407,IF(M407&lt;&gt;"",M407,TODAY()),FESTIVOS_CO!A:A)=2,
"ALERTA",
"A TIEMPO"
)))</f>
        <v>A TIEMPO</v>
      </c>
      <c r="I407" s="40"/>
      <c r="J407" s="36" t="s">
        <v>1913</v>
      </c>
      <c r="K407" s="37">
        <v>46055</v>
      </c>
      <c r="L407" s="50">
        <v>46055</v>
      </c>
      <c r="M407" s="37">
        <v>46055</v>
      </c>
      <c r="N407" s="52"/>
      <c r="O407" s="52"/>
      <c r="P407" s="36"/>
      <c r="Q407" s="36" t="s">
        <v>99</v>
      </c>
      <c r="R407" s="40"/>
      <c r="S407" s="36"/>
      <c r="T407" s="40"/>
      <c r="U407" s="40" t="s">
        <v>198</v>
      </c>
      <c r="V407" s="81" t="s">
        <v>1914</v>
      </c>
      <c r="W407" s="40" t="s">
        <v>113</v>
      </c>
      <c r="X407" s="62" t="s">
        <v>1915</v>
      </c>
      <c r="Y407" s="40">
        <v>800102212</v>
      </c>
      <c r="Z407" s="38" t="str">
        <f>IFERROR(VLOOKUP(Y407,DIRECTORIO!A:B,2,FALSE),"")</f>
        <v>MICROMOTORES S.A.S</v>
      </c>
      <c r="AA407" s="40" t="s">
        <v>1916</v>
      </c>
      <c r="AB407" s="40" t="s">
        <v>268</v>
      </c>
      <c r="AC407" s="69" t="s">
        <v>1917</v>
      </c>
      <c r="AD407" s="40" t="s">
        <v>542</v>
      </c>
      <c r="AE407" s="40" t="s">
        <v>113</v>
      </c>
      <c r="AF407" s="40" t="s">
        <v>543</v>
      </c>
      <c r="AG407" s="41" t="s">
        <v>109</v>
      </c>
      <c r="AH407" s="42"/>
      <c r="AI407" s="54" t="str">
        <f t="shared" ca="1" si="85"/>
        <v>NO PROCEDE NOTIFICACIÓN ELECTRÓNICA</v>
      </c>
      <c r="AJ407" s="37" t="s">
        <v>109</v>
      </c>
      <c r="AK407" s="37"/>
      <c r="AL407" s="37"/>
      <c r="AM407" s="53" t="str">
        <f>IF(AK407="","",WORKDAY(AK407,5,FESTIVOS_CO!A:A))</f>
        <v/>
      </c>
      <c r="AN407" s="37"/>
      <c r="AO407" s="37"/>
      <c r="AP407" s="54" t="str">
        <f t="shared" ca="1" si="78"/>
        <v>NOTIFICAR POR CITACION</v>
      </c>
      <c r="AQ407" s="36" t="s">
        <v>244</v>
      </c>
      <c r="AR407" s="43"/>
      <c r="AS407" s="37"/>
      <c r="AT407" s="36"/>
      <c r="AU407" s="37"/>
      <c r="AV407" s="36"/>
      <c r="AW407" s="36"/>
      <c r="AX407" s="37"/>
      <c r="AY407" s="140" t="str">
        <f>IF(AU407="","",WORKDAY(AU407,5,FESTIVOS_CO!A:A))</f>
        <v/>
      </c>
      <c r="AZ407" s="54" t="str">
        <f t="shared" ca="1" si="87"/>
        <v>PENDIENTE FIRMA</v>
      </c>
      <c r="BA407" s="55" t="str">
        <f>IF(AX407="","",WORKDAY(AX407,5,FESTIVOS_CO!A:A))</f>
        <v/>
      </c>
      <c r="BB407" s="39"/>
      <c r="BC407" s="40"/>
      <c r="BD407" s="40"/>
      <c r="BE407" s="56" t="str">
        <f t="shared" ca="1" si="76"/>
        <v>NO APLICA</v>
      </c>
      <c r="BF407" s="37"/>
      <c r="BG407" s="45"/>
      <c r="BH407" s="37"/>
      <c r="BI407" s="36"/>
      <c r="BJ407" s="37"/>
      <c r="BK407" s="36"/>
      <c r="BL407" s="36"/>
      <c r="BM407" s="53" t="str">
        <f>IF(BJ407="","",WORKDAY(BJ407,5,FESTIVOS_CO!A:A))</f>
        <v/>
      </c>
      <c r="BN407" s="57" t="str">
        <f t="shared" ca="1" si="86"/>
        <v>PENDIENTE HACER AVISO</v>
      </c>
      <c r="BO407" s="54" t="str">
        <f t="shared" ca="1" si="79"/>
        <v>EN TRÁMITE NOTIF. POR AVISO</v>
      </c>
      <c r="BP407" s="37"/>
      <c r="BQ407" s="53" t="str">
        <f>IF(BP407="","",WORKDAY(BP407,5,FESTIVOS_CO!A:A))</f>
        <v/>
      </c>
      <c r="BR407" s="37"/>
      <c r="BS407" s="36" t="s">
        <v>109</v>
      </c>
      <c r="BT407" s="38" t="s">
        <v>113</v>
      </c>
      <c r="BU407" s="58">
        <f>VLOOKUP(BT407,Hoja2!$C:$D,2,0)</f>
        <v>0</v>
      </c>
      <c r="BV407" s="80" t="str">
        <f>IF(
AND(AO407="",BD407="",BQ407=""),
"EN PROCESO NOTIFICACION / COMUNICACION",
IF(
BT407="",
"NO APLICA",
IF(
BU407=60,
IF(AO407&lt;&gt;"",AO407,IF(BD407&lt;&gt;"",BD407,BQ407))+60,
WORKDAY(
IF(AO407&lt;&gt;"",AO407,IF(BD407&lt;&gt;"",BD407,BQ407)),
BU407,
FESTIVOS_CO!A:A
)
)
))</f>
        <v>EN PROCESO NOTIFICACION / COMUNICACION</v>
      </c>
      <c r="BW407" s="44"/>
      <c r="BX407" s="53"/>
      <c r="BY407" s="45"/>
      <c r="BZ407" s="37"/>
      <c r="CA407" s="54" t="str">
        <f t="shared" si="80"/>
        <v>PENDIENTE EJECUTORIA</v>
      </c>
      <c r="CB407" s="59" t="str">
        <f t="shared" si="77"/>
        <v/>
      </c>
      <c r="CC407" s="36"/>
      <c r="CD407" s="40"/>
      <c r="CE407" s="46"/>
      <c r="CF407" s="40"/>
      <c r="CG407" s="40"/>
      <c r="CH407" s="40"/>
      <c r="CI407" s="36"/>
      <c r="CJ407" s="47"/>
      <c r="CK407" s="40"/>
      <c r="CL407" s="40"/>
      <c r="CM407" s="40"/>
      <c r="CN407" s="40"/>
    </row>
    <row r="408" spans="1:92" ht="42.75" hidden="1">
      <c r="A408" s="49" t="str">
        <f t="shared" ca="1" si="81"/>
        <v>PENDIENTE FIRMA</v>
      </c>
      <c r="B408" s="58" t="s">
        <v>517</v>
      </c>
      <c r="C408" s="37"/>
      <c r="D408" s="37"/>
      <c r="E408" s="49" t="str">
        <f t="shared" si="82"/>
        <v>PENDIENTE NOTIFICACIÓN</v>
      </c>
      <c r="F408" s="141" t="str">
        <f t="shared" si="83"/>
        <v>PENDIENTE NOTIFICACIÓN</v>
      </c>
      <c r="G408" s="49" t="str">
        <f t="shared" si="84"/>
        <v/>
      </c>
      <c r="H408" s="51" t="str">
        <f ca="1">IF(
L408="",
"",
IF(
NETWORKDAYS(L408,IF(M408&lt;&gt;"",M408,TODAY()),FESTIVOS_CO!A:A)&gt;2,
"VENCIDO",
IF(
NETWORKDAYS(L408,IF(M408&lt;&gt;"",M408,TODAY()),FESTIVOS_CO!A:A)=2,
"ALERTA",
"A TIEMPO"
)))</f>
        <v>A TIEMPO</v>
      </c>
      <c r="I408" s="40"/>
      <c r="J408" s="36" t="s">
        <v>1918</v>
      </c>
      <c r="K408" s="37">
        <v>46055</v>
      </c>
      <c r="L408" s="50">
        <v>46055</v>
      </c>
      <c r="M408" s="37">
        <v>46055</v>
      </c>
      <c r="N408" s="52"/>
      <c r="O408" s="52"/>
      <c r="P408" s="36"/>
      <c r="Q408" s="36" t="s">
        <v>99</v>
      </c>
      <c r="R408" s="40"/>
      <c r="S408" s="36"/>
      <c r="T408" s="40"/>
      <c r="U408" s="40" t="s">
        <v>198</v>
      </c>
      <c r="V408" s="81" t="s">
        <v>1919</v>
      </c>
      <c r="W408" s="40" t="s">
        <v>113</v>
      </c>
      <c r="X408" s="62" t="s">
        <v>1920</v>
      </c>
      <c r="Y408" s="40">
        <v>901343747</v>
      </c>
      <c r="Z408" s="38" t="str">
        <f>IFERROR(VLOOKUP(Y408,DIRECTORIO!A:B,2,FALSE),"")</f>
        <v>MIW COLOMBIA S.A.S.</v>
      </c>
      <c r="AA408" s="40" t="s">
        <v>1921</v>
      </c>
      <c r="AB408" s="40" t="s">
        <v>1922</v>
      </c>
      <c r="AC408" s="69" t="s">
        <v>1923</v>
      </c>
      <c r="AD408" s="40" t="s">
        <v>542</v>
      </c>
      <c r="AE408" s="40" t="s">
        <v>113</v>
      </c>
      <c r="AF408" s="40" t="s">
        <v>543</v>
      </c>
      <c r="AG408" s="41" t="s">
        <v>109</v>
      </c>
      <c r="AH408" s="42"/>
      <c r="AI408" s="54" t="str">
        <f t="shared" ca="1" si="85"/>
        <v>NO PROCEDE NOTIFICACIÓN ELECTRÓNICA</v>
      </c>
      <c r="AJ408" s="37" t="s">
        <v>109</v>
      </c>
      <c r="AK408" s="37"/>
      <c r="AL408" s="37"/>
      <c r="AM408" s="53" t="str">
        <f>IF(AK408="","",WORKDAY(AK408,5,FESTIVOS_CO!A:A))</f>
        <v/>
      </c>
      <c r="AN408" s="37"/>
      <c r="AO408" s="37"/>
      <c r="AP408" s="54" t="str">
        <f t="shared" ca="1" si="78"/>
        <v>NOTIFICAR POR CITACION</v>
      </c>
      <c r="AQ408" s="36" t="s">
        <v>244</v>
      </c>
      <c r="AR408" s="43"/>
      <c r="AS408" s="37"/>
      <c r="AT408" s="36"/>
      <c r="AU408" s="37"/>
      <c r="AV408" s="36"/>
      <c r="AW408" s="36"/>
      <c r="AX408" s="37"/>
      <c r="AY408" s="140" t="str">
        <f>IF(AU408="","",WORKDAY(AU408,5,FESTIVOS_CO!A:A))</f>
        <v/>
      </c>
      <c r="AZ408" s="54" t="str">
        <f t="shared" ca="1" si="87"/>
        <v>PENDIENTE FIRMA</v>
      </c>
      <c r="BA408" s="55" t="str">
        <f>IF(AX408="","",WORKDAY(AX408,5,FESTIVOS_CO!A:A))</f>
        <v/>
      </c>
      <c r="BB408" s="39"/>
      <c r="BC408" s="40"/>
      <c r="BD408" s="40"/>
      <c r="BE408" s="56" t="str">
        <f t="shared" ca="1" si="76"/>
        <v>NO APLICA</v>
      </c>
      <c r="BF408" s="37"/>
      <c r="BG408" s="45"/>
      <c r="BH408" s="37"/>
      <c r="BI408" s="36"/>
      <c r="BJ408" s="37"/>
      <c r="BK408" s="36"/>
      <c r="BL408" s="36"/>
      <c r="BM408" s="53" t="str">
        <f>IF(BJ408="","",WORKDAY(BJ408,5,FESTIVOS_CO!A:A))</f>
        <v/>
      </c>
      <c r="BN408" s="57" t="str">
        <f t="shared" ca="1" si="86"/>
        <v>PENDIENTE HACER AVISO</v>
      </c>
      <c r="BO408" s="54" t="str">
        <f t="shared" ca="1" si="79"/>
        <v>EN TRÁMITE NOTIF. POR AVISO</v>
      </c>
      <c r="BP408" s="37"/>
      <c r="BQ408" s="53" t="str">
        <f>IF(BP408="","",WORKDAY(BP408,5,FESTIVOS_CO!A:A))</f>
        <v/>
      </c>
      <c r="BR408" s="37"/>
      <c r="BS408" s="36" t="s">
        <v>109</v>
      </c>
      <c r="BT408" s="38" t="s">
        <v>113</v>
      </c>
      <c r="BU408" s="58">
        <f>VLOOKUP(BT408,Hoja2!$C:$D,2,0)</f>
        <v>0</v>
      </c>
      <c r="BV408" s="80" t="str">
        <f>IF(
AND(AO408="",BD408="",BQ408=""),
"EN PROCESO NOTIFICACION / COMUNICACION",
IF(
BT408="",
"NO APLICA",
IF(
BU408=60,
IF(AO408&lt;&gt;"",AO408,IF(BD408&lt;&gt;"",BD408,BQ408))+60,
WORKDAY(
IF(AO408&lt;&gt;"",AO408,IF(BD408&lt;&gt;"",BD408,BQ408)),
BU408,
FESTIVOS_CO!A:A
)
)
))</f>
        <v>EN PROCESO NOTIFICACION / COMUNICACION</v>
      </c>
      <c r="BW408" s="44"/>
      <c r="BX408" s="53"/>
      <c r="BY408" s="45"/>
      <c r="BZ408" s="37"/>
      <c r="CA408" s="54" t="str">
        <f t="shared" si="80"/>
        <v>PENDIENTE EJECUTORIA</v>
      </c>
      <c r="CB408" s="59" t="str">
        <f t="shared" si="77"/>
        <v/>
      </c>
      <c r="CC408" s="36"/>
      <c r="CD408" s="40"/>
      <c r="CE408" s="46"/>
      <c r="CF408" s="40"/>
      <c r="CG408" s="40"/>
      <c r="CH408" s="40"/>
      <c r="CI408" s="36"/>
      <c r="CJ408" s="47"/>
      <c r="CK408" s="40"/>
      <c r="CL408" s="40"/>
      <c r="CM408" s="40"/>
      <c r="CN408" s="40"/>
    </row>
    <row r="409" spans="1:92" ht="42.75" hidden="1">
      <c r="A409" s="49" t="str">
        <f t="shared" si="81"/>
        <v>SIN GESTIÓN</v>
      </c>
      <c r="B409" s="58" t="s">
        <v>445</v>
      </c>
      <c r="C409" s="37"/>
      <c r="D409" s="37"/>
      <c r="E409" s="49" t="str">
        <f t="shared" si="82"/>
        <v>PENDIENTE NOTIFICACIÓN</v>
      </c>
      <c r="F409" s="141" t="str">
        <f t="shared" si="83"/>
        <v>PENDIENTE NOTIFICACIÓN</v>
      </c>
      <c r="G409" s="49" t="str">
        <f t="shared" si="84"/>
        <v/>
      </c>
      <c r="H409" s="51" t="str">
        <f ca="1">IF(
L409="",
"",
IF(
NETWORKDAYS(L409,IF(M409&lt;&gt;"",M409,TODAY()),FESTIVOS_CO!A:A)&gt;2,
"VENCIDO",
IF(
NETWORKDAYS(L409,IF(M409&lt;&gt;"",M409,TODAY()),FESTIVOS_CO!A:A)=2,
"ALERTA",
"A TIEMPO"
)))</f>
        <v>A TIEMPO</v>
      </c>
      <c r="I409" s="40"/>
      <c r="J409" s="36" t="s">
        <v>1924</v>
      </c>
      <c r="K409" s="37">
        <v>46055</v>
      </c>
      <c r="L409" s="50">
        <v>46055</v>
      </c>
      <c r="M409" s="37"/>
      <c r="N409" s="52"/>
      <c r="O409" s="52"/>
      <c r="P409" s="36"/>
      <c r="Q409" s="36"/>
      <c r="R409" s="40"/>
      <c r="S409" s="36"/>
      <c r="T409" s="40"/>
      <c r="U409" s="40"/>
      <c r="V409" s="81" t="s">
        <v>1925</v>
      </c>
      <c r="W409" s="40"/>
      <c r="X409" s="40"/>
      <c r="Y409" s="40"/>
      <c r="Z409" s="38" t="str">
        <f>IFERROR(VLOOKUP(Y409,DIRECTORIO!A:B,2,FALSE),"")</f>
        <v/>
      </c>
      <c r="AA409" s="40"/>
      <c r="AB409" s="40"/>
      <c r="AC409" s="40"/>
      <c r="AD409" s="40"/>
      <c r="AE409" s="40"/>
      <c r="AF409" s="40"/>
      <c r="AG409" s="41" t="s">
        <v>109</v>
      </c>
      <c r="AH409" s="42"/>
      <c r="AI409" s="54" t="str">
        <f t="shared" ca="1" si="85"/>
        <v>PENDIENTE NOTIFICACIÓN ELECTRÓNICA</v>
      </c>
      <c r="AJ409" s="37"/>
      <c r="AK409" s="37"/>
      <c r="AL409" s="37"/>
      <c r="AM409" s="53" t="str">
        <f>IF(AK409="","",WORKDAY(AK409,5,FESTIVOS_CO!A:A))</f>
        <v/>
      </c>
      <c r="AN409" s="37"/>
      <c r="AO409" s="37"/>
      <c r="AP409" s="54" t="str">
        <f t="shared" ca="1" si="78"/>
        <v>NO APLICA</v>
      </c>
      <c r="AQ409" s="36"/>
      <c r="AR409" s="43"/>
      <c r="AS409" s="37"/>
      <c r="AT409" s="36"/>
      <c r="AU409" s="37"/>
      <c r="AV409" s="36"/>
      <c r="AW409" s="36"/>
      <c r="AX409" s="37"/>
      <c r="AY409" s="140" t="str">
        <f>IF(AU409="","",WORKDAY(AU409,5,FESTIVOS_CO!A:A))</f>
        <v/>
      </c>
      <c r="AZ409" s="54" t="str">
        <f t="shared" ca="1" si="87"/>
        <v>NO APLICA</v>
      </c>
      <c r="BA409" s="55" t="str">
        <f>IF(AX409="","",WORKDAY(AX409,5,FESTIVOS_CO!A:A))</f>
        <v/>
      </c>
      <c r="BB409" s="39"/>
      <c r="BC409" s="40"/>
      <c r="BD409" s="40"/>
      <c r="BE409" s="56" t="str">
        <f t="shared" ca="1" si="76"/>
        <v>NO APLICA</v>
      </c>
      <c r="BF409" s="37"/>
      <c r="BG409" s="45"/>
      <c r="BH409" s="37"/>
      <c r="BI409" s="36"/>
      <c r="BJ409" s="37"/>
      <c r="BK409" s="36"/>
      <c r="BL409" s="36"/>
      <c r="BM409" s="53" t="str">
        <f>IF(BJ409="","",WORKDAY(BJ409,5,FESTIVOS_CO!A:A))</f>
        <v/>
      </c>
      <c r="BN409" s="57" t="str">
        <f t="shared" ca="1" si="86"/>
        <v>PENDIENTE HACER AVISO</v>
      </c>
      <c r="BO409" s="54" t="str">
        <f t="shared" ca="1" si="79"/>
        <v>EN TRÁMITE NOTIF. POR AVISO</v>
      </c>
      <c r="BP409" s="37"/>
      <c r="BQ409" s="53" t="str">
        <f>IF(BP409="","",WORKDAY(BP409,5,FESTIVOS_CO!A:A))</f>
        <v/>
      </c>
      <c r="BR409" s="37"/>
      <c r="BS409" s="36"/>
      <c r="BT409" s="38"/>
      <c r="BU409" s="58" t="e">
        <f>VLOOKUP(BT409,Hoja2!$C:$D,2,0)</f>
        <v>#N/A</v>
      </c>
      <c r="BV409" s="80" t="str">
        <f>IF(
AND(AO409="",BD409="",BQ409=""),
"EN PROCESO NOTIFICACION / COMUNICACION",
IF(
BT409="",
"NO APLICA",
IF(
BU409=60,
IF(AO409&lt;&gt;"",AO409,IF(BD409&lt;&gt;"",BD409,BQ409))+60,
WORKDAY(
IF(AO409&lt;&gt;"",AO409,IF(BD409&lt;&gt;"",BD409,BQ409)),
BU409,
FESTIVOS_CO!A:A
)
)
))</f>
        <v>EN PROCESO NOTIFICACION / COMUNICACION</v>
      </c>
      <c r="BW409" s="44"/>
      <c r="BX409" s="53"/>
      <c r="BY409" s="45"/>
      <c r="BZ409" s="37"/>
      <c r="CA409" s="54" t="str">
        <f t="shared" si="80"/>
        <v>PENDIENTE EJECUTORIA</v>
      </c>
      <c r="CB409" s="59" t="str">
        <f t="shared" si="77"/>
        <v/>
      </c>
      <c r="CC409" s="36"/>
      <c r="CD409" s="40"/>
      <c r="CE409" s="46"/>
      <c r="CF409" s="40"/>
      <c r="CG409" s="40"/>
      <c r="CH409" s="40"/>
      <c r="CI409" s="36"/>
      <c r="CJ409" s="47"/>
      <c r="CK409" s="40"/>
      <c r="CL409" s="40"/>
      <c r="CM409" s="40"/>
      <c r="CN409" s="40"/>
    </row>
    <row r="410" spans="1:92" ht="42.75" hidden="1">
      <c r="A410" s="49" t="str">
        <f t="shared" si="81"/>
        <v>SIN GESTIÓN</v>
      </c>
      <c r="B410" s="58" t="s">
        <v>445</v>
      </c>
      <c r="C410" s="37"/>
      <c r="D410" s="37"/>
      <c r="E410" s="49" t="str">
        <f t="shared" si="82"/>
        <v>PENDIENTE NOTIFICACIÓN</v>
      </c>
      <c r="F410" s="141" t="str">
        <f t="shared" si="83"/>
        <v>PENDIENTE NOTIFICACIÓN</v>
      </c>
      <c r="G410" s="49" t="str">
        <f t="shared" si="84"/>
        <v/>
      </c>
      <c r="H410" s="51" t="str">
        <f ca="1">IF(
L410="",
"",
IF(
NETWORKDAYS(L410,IF(M410&lt;&gt;"",M410,TODAY()),FESTIVOS_CO!A:A)&gt;2,
"VENCIDO",
IF(
NETWORKDAYS(L410,IF(M410&lt;&gt;"",M410,TODAY()),FESTIVOS_CO!A:A)=2,
"ALERTA",
"A TIEMPO"
)))</f>
        <v>A TIEMPO</v>
      </c>
      <c r="I410" s="40"/>
      <c r="J410" s="36" t="s">
        <v>1926</v>
      </c>
      <c r="K410" s="37">
        <v>46055</v>
      </c>
      <c r="L410" s="50">
        <v>46055</v>
      </c>
      <c r="M410" s="37"/>
      <c r="N410" s="52"/>
      <c r="O410" s="52"/>
      <c r="P410" s="36"/>
      <c r="Q410" s="36"/>
      <c r="R410" s="40"/>
      <c r="S410" s="36"/>
      <c r="T410" s="40"/>
      <c r="U410" s="40"/>
      <c r="V410" s="81" t="s">
        <v>1927</v>
      </c>
      <c r="W410" s="40"/>
      <c r="X410" s="40"/>
      <c r="Y410" s="40"/>
      <c r="Z410" s="38" t="str">
        <f>IFERROR(VLOOKUP(Y410,DIRECTORIO!A:B,2,FALSE),"")</f>
        <v/>
      </c>
      <c r="AA410" s="40"/>
      <c r="AB410" s="40"/>
      <c r="AC410" s="40"/>
      <c r="AD410" s="40"/>
      <c r="AE410" s="40"/>
      <c r="AF410" s="40"/>
      <c r="AG410" s="41" t="s">
        <v>109</v>
      </c>
      <c r="AH410" s="42"/>
      <c r="AI410" s="54" t="str">
        <f t="shared" ca="1" si="85"/>
        <v>PENDIENTE NOTIFICACIÓN ELECTRÓNICA</v>
      </c>
      <c r="AJ410" s="37"/>
      <c r="AK410" s="37"/>
      <c r="AL410" s="37"/>
      <c r="AM410" s="53" t="str">
        <f>IF(AK410="","",WORKDAY(AK410,5,FESTIVOS_CO!A:A))</f>
        <v/>
      </c>
      <c r="AN410" s="37"/>
      <c r="AO410" s="37"/>
      <c r="AP410" s="54" t="str">
        <f t="shared" ca="1" si="78"/>
        <v>NO APLICA</v>
      </c>
      <c r="AQ410" s="36"/>
      <c r="AR410" s="43"/>
      <c r="AS410" s="37"/>
      <c r="AT410" s="36"/>
      <c r="AU410" s="37"/>
      <c r="AV410" s="36"/>
      <c r="AW410" s="36"/>
      <c r="AX410" s="37"/>
      <c r="AY410" s="140" t="str">
        <f>IF(AU410="","",WORKDAY(AU410,5,FESTIVOS_CO!A:A))</f>
        <v/>
      </c>
      <c r="AZ410" s="54" t="str">
        <f t="shared" ca="1" si="87"/>
        <v>NO APLICA</v>
      </c>
      <c r="BA410" s="55" t="str">
        <f>IF(AX410="","",WORKDAY(AX410,5,FESTIVOS_CO!A:A))</f>
        <v/>
      </c>
      <c r="BB410" s="39"/>
      <c r="BC410" s="40"/>
      <c r="BD410" s="40"/>
      <c r="BE410" s="56" t="str">
        <f t="shared" ca="1" si="76"/>
        <v>NO APLICA</v>
      </c>
      <c r="BF410" s="37"/>
      <c r="BG410" s="45"/>
      <c r="BH410" s="37"/>
      <c r="BI410" s="36"/>
      <c r="BJ410" s="37"/>
      <c r="BK410" s="36"/>
      <c r="BL410" s="36"/>
      <c r="BM410" s="53" t="str">
        <f>IF(BJ410="","",WORKDAY(BJ410,5,FESTIVOS_CO!A:A))</f>
        <v/>
      </c>
      <c r="BN410" s="57" t="str">
        <f t="shared" ca="1" si="86"/>
        <v>PENDIENTE HACER AVISO</v>
      </c>
      <c r="BO410" s="54" t="str">
        <f t="shared" ca="1" si="79"/>
        <v>EN TRÁMITE NOTIF. POR AVISO</v>
      </c>
      <c r="BP410" s="37"/>
      <c r="BQ410" s="53" t="str">
        <f>IF(BP410="","",WORKDAY(BP410,5,FESTIVOS_CO!A:A))</f>
        <v/>
      </c>
      <c r="BR410" s="37"/>
      <c r="BS410" s="36"/>
      <c r="BT410" s="38"/>
      <c r="BU410" s="58" t="e">
        <f>VLOOKUP(BT410,Hoja2!$C:$D,2,0)</f>
        <v>#N/A</v>
      </c>
      <c r="BV410" s="80" t="str">
        <f>IF(
AND(AO410="",BD410="",BQ410=""),
"EN PROCESO NOTIFICACION / COMUNICACION",
IF(
BT410="",
"NO APLICA",
IF(
BU410=60,
IF(AO410&lt;&gt;"",AO410,IF(BD410&lt;&gt;"",BD410,BQ410))+60,
WORKDAY(
IF(AO410&lt;&gt;"",AO410,IF(BD410&lt;&gt;"",BD410,BQ410)),
BU410,
FESTIVOS_CO!A:A
)
)
))</f>
        <v>EN PROCESO NOTIFICACION / COMUNICACION</v>
      </c>
      <c r="BW410" s="44"/>
      <c r="BX410" s="53"/>
      <c r="BY410" s="45"/>
      <c r="BZ410" s="37"/>
      <c r="CA410" s="54" t="str">
        <f t="shared" si="80"/>
        <v>PENDIENTE EJECUTORIA</v>
      </c>
      <c r="CB410" s="59" t="str">
        <f t="shared" si="77"/>
        <v/>
      </c>
      <c r="CC410" s="36"/>
      <c r="CD410" s="40"/>
      <c r="CE410" s="46"/>
      <c r="CF410" s="40"/>
      <c r="CG410" s="40"/>
      <c r="CH410" s="40"/>
      <c r="CI410" s="36"/>
      <c r="CJ410" s="47"/>
      <c r="CK410" s="40"/>
      <c r="CL410" s="40"/>
      <c r="CM410" s="40"/>
      <c r="CN410" s="40"/>
    </row>
    <row r="411" spans="1:92" ht="42.75" hidden="1">
      <c r="A411" s="49" t="str">
        <f t="shared" si="81"/>
        <v>SIN GESTIÓN</v>
      </c>
      <c r="B411" s="58" t="s">
        <v>445</v>
      </c>
      <c r="C411" s="37"/>
      <c r="D411" s="37"/>
      <c r="E411" s="49" t="str">
        <f t="shared" si="82"/>
        <v>PENDIENTE NOTIFICACIÓN</v>
      </c>
      <c r="F411" s="141" t="str">
        <f t="shared" si="83"/>
        <v>PENDIENTE NOTIFICACIÓN</v>
      </c>
      <c r="G411" s="49" t="str">
        <f t="shared" si="84"/>
        <v/>
      </c>
      <c r="H411" s="51" t="str">
        <f ca="1">IF(
L411="",
"",
IF(
NETWORKDAYS(L411,IF(M411&lt;&gt;"",M411,TODAY()),FESTIVOS_CO!A:A)&gt;2,
"VENCIDO",
IF(
NETWORKDAYS(L411,IF(M411&lt;&gt;"",M411,TODAY()),FESTIVOS_CO!A:A)=2,
"ALERTA",
"A TIEMPO"
)))</f>
        <v>A TIEMPO</v>
      </c>
      <c r="I411" s="40"/>
      <c r="J411" s="36" t="s">
        <v>1928</v>
      </c>
      <c r="K411" s="37">
        <v>46055</v>
      </c>
      <c r="L411" s="50">
        <v>46055</v>
      </c>
      <c r="M411" s="37"/>
      <c r="N411" s="52"/>
      <c r="O411" s="52"/>
      <c r="P411" s="36"/>
      <c r="Q411" s="36"/>
      <c r="R411" s="40"/>
      <c r="S411" s="36"/>
      <c r="T411" s="40"/>
      <c r="U411" s="40"/>
      <c r="V411" s="81" t="s">
        <v>1929</v>
      </c>
      <c r="W411" s="40"/>
      <c r="X411" s="40"/>
      <c r="Y411" s="40"/>
      <c r="Z411" s="38" t="str">
        <f>IFERROR(VLOOKUP(Y411,DIRECTORIO!A:B,2,FALSE),"")</f>
        <v/>
      </c>
      <c r="AA411" s="40"/>
      <c r="AB411" s="40"/>
      <c r="AC411" s="40"/>
      <c r="AD411" s="40"/>
      <c r="AE411" s="40"/>
      <c r="AF411" s="40"/>
      <c r="AG411" s="41" t="s">
        <v>109</v>
      </c>
      <c r="AH411" s="42"/>
      <c r="AI411" s="54" t="str">
        <f t="shared" ca="1" si="85"/>
        <v>PENDIENTE NOTIFICACIÓN ELECTRÓNICA</v>
      </c>
      <c r="AJ411" s="37"/>
      <c r="AK411" s="37"/>
      <c r="AL411" s="37"/>
      <c r="AM411" s="53" t="str">
        <f>IF(AK411="","",WORKDAY(AK411,5,FESTIVOS_CO!A:A))</f>
        <v/>
      </c>
      <c r="AN411" s="37"/>
      <c r="AO411" s="37"/>
      <c r="AP411" s="54" t="str">
        <f t="shared" ca="1" si="78"/>
        <v>NO APLICA</v>
      </c>
      <c r="AQ411" s="36"/>
      <c r="AR411" s="43"/>
      <c r="AS411" s="37"/>
      <c r="AT411" s="36"/>
      <c r="AU411" s="37"/>
      <c r="AV411" s="36"/>
      <c r="AW411" s="36"/>
      <c r="AX411" s="37"/>
      <c r="AY411" s="140" t="str">
        <f>IF(AU411="","",WORKDAY(AU411,5,FESTIVOS_CO!A:A))</f>
        <v/>
      </c>
      <c r="AZ411" s="54" t="str">
        <f t="shared" ca="1" si="87"/>
        <v>NO APLICA</v>
      </c>
      <c r="BA411" s="55" t="str">
        <f>IF(AX411="","",WORKDAY(AX411,5,FESTIVOS_CO!A:A))</f>
        <v/>
      </c>
      <c r="BB411" s="39"/>
      <c r="BC411" s="40"/>
      <c r="BD411" s="40"/>
      <c r="BE411" s="56" t="str">
        <f t="shared" ref="BE411:BE474" ca="1" si="88">IF(AZ411="NO PROCEDE",
"NO PROCEDE",IF(OR(AZ411="HACER AVISO",BB411="NO"),
"HACER AVISO",
"NO APLICA"))</f>
        <v>NO APLICA</v>
      </c>
      <c r="BF411" s="37"/>
      <c r="BG411" s="45"/>
      <c r="BH411" s="37"/>
      <c r="BI411" s="36"/>
      <c r="BJ411" s="37"/>
      <c r="BK411" s="36"/>
      <c r="BL411" s="36"/>
      <c r="BM411" s="53" t="str">
        <f>IF(BJ411="","",WORKDAY(BJ411,5,FESTIVOS_CO!A:A))</f>
        <v/>
      </c>
      <c r="BN411" s="57" t="str">
        <f t="shared" ca="1" si="86"/>
        <v>PENDIENTE HACER AVISO</v>
      </c>
      <c r="BO411" s="54" t="str">
        <f t="shared" ca="1" si="79"/>
        <v>EN TRÁMITE NOTIF. POR AVISO</v>
      </c>
      <c r="BP411" s="37"/>
      <c r="BQ411" s="53" t="str">
        <f>IF(BP411="","",WORKDAY(BP411,5,FESTIVOS_CO!A:A))</f>
        <v/>
      </c>
      <c r="BR411" s="37"/>
      <c r="BS411" s="36"/>
      <c r="BT411" s="38"/>
      <c r="BU411" s="58" t="e">
        <f>VLOOKUP(BT411,Hoja2!$C:$D,2,0)</f>
        <v>#N/A</v>
      </c>
      <c r="BV411" s="80" t="str">
        <f>IF(
AND(AO411="",BD411="",BQ411=""),
"EN PROCESO NOTIFICACION / COMUNICACION",
IF(
BT411="",
"NO APLICA",
IF(
BU411=60,
IF(AO411&lt;&gt;"",AO411,IF(BD411&lt;&gt;"",BD411,BQ411))+60,
WORKDAY(
IF(AO411&lt;&gt;"",AO411,IF(BD411&lt;&gt;"",BD411,BQ411)),
BU411,
FESTIVOS_CO!A:A
)
)
))</f>
        <v>EN PROCESO NOTIFICACION / COMUNICACION</v>
      </c>
      <c r="BW411" s="44"/>
      <c r="BX411" s="53"/>
      <c r="BY411" s="45"/>
      <c r="BZ411" s="37"/>
      <c r="CA411" s="54" t="str">
        <f t="shared" si="80"/>
        <v>PENDIENTE EJECUTORIA</v>
      </c>
      <c r="CB411" s="59" t="str">
        <f t="shared" ref="CB411:CB474" si="89">IF(CC411="NO",
"NO APLICA",
IF(CC411="SI",
IF(COUNTBLANK(CC411:CH411)&gt;0,
"PENDIENTE MEMORANDO",
"MEMORANDOS ENVIADOS"
),
IF(CI411="NO",
"NO APLICA",
IF(CI411="SI",
IF(COUNTBLANK(CJ411:CN411)&gt;0,
"PENDIENTES OFICIOS",
"OFICIOS ENVIADOS"
),
""
)
)
))</f>
        <v/>
      </c>
      <c r="CC411" s="36"/>
      <c r="CD411" s="40"/>
      <c r="CE411" s="46"/>
      <c r="CF411" s="40"/>
      <c r="CG411" s="40"/>
      <c r="CH411" s="40"/>
      <c r="CI411" s="36"/>
      <c r="CJ411" s="47"/>
      <c r="CK411" s="40"/>
      <c r="CL411" s="40"/>
      <c r="CM411" s="40"/>
      <c r="CN411" s="40"/>
    </row>
    <row r="412" spans="1:92" ht="42.75" hidden="1">
      <c r="A412" s="49" t="str">
        <f t="shared" si="81"/>
        <v>SIN GESTIÓN</v>
      </c>
      <c r="B412" s="58" t="s">
        <v>445</v>
      </c>
      <c r="C412" s="37"/>
      <c r="D412" s="37"/>
      <c r="E412" s="49" t="str">
        <f t="shared" si="82"/>
        <v>PENDIENTE NOTIFICACIÓN</v>
      </c>
      <c r="F412" s="141" t="str">
        <f t="shared" si="83"/>
        <v>PENDIENTE NOTIFICACIÓN</v>
      </c>
      <c r="G412" s="49" t="str">
        <f t="shared" si="84"/>
        <v/>
      </c>
      <c r="H412" s="51" t="str">
        <f ca="1">IF(
L412="",
"",
IF(
NETWORKDAYS(L412,IF(M412&lt;&gt;"",M412,TODAY()),FESTIVOS_CO!A:A)&gt;2,
"VENCIDO",
IF(
NETWORKDAYS(L412,IF(M412&lt;&gt;"",M412,TODAY()),FESTIVOS_CO!A:A)=2,
"ALERTA",
"A TIEMPO"
)))</f>
        <v>A TIEMPO</v>
      </c>
      <c r="I412" s="40"/>
      <c r="J412" s="36" t="s">
        <v>1930</v>
      </c>
      <c r="K412" s="37">
        <v>46055</v>
      </c>
      <c r="L412" s="50">
        <v>46055</v>
      </c>
      <c r="M412" s="37"/>
      <c r="N412" s="52"/>
      <c r="O412" s="52"/>
      <c r="P412" s="36"/>
      <c r="Q412" s="36"/>
      <c r="R412" s="40"/>
      <c r="S412" s="36"/>
      <c r="T412" s="40"/>
      <c r="U412" s="40"/>
      <c r="V412" s="81" t="s">
        <v>1931</v>
      </c>
      <c r="W412" s="40"/>
      <c r="X412" s="40"/>
      <c r="Y412" s="40"/>
      <c r="Z412" s="38" t="str">
        <f>IFERROR(VLOOKUP(Y412,DIRECTORIO!A:B,2,FALSE),"")</f>
        <v/>
      </c>
      <c r="AA412" s="40"/>
      <c r="AB412" s="40"/>
      <c r="AC412" s="40"/>
      <c r="AD412" s="40"/>
      <c r="AE412" s="40"/>
      <c r="AF412" s="40"/>
      <c r="AG412" s="41" t="s">
        <v>109</v>
      </c>
      <c r="AH412" s="42"/>
      <c r="AI412" s="54" t="str">
        <f t="shared" ca="1" si="85"/>
        <v>PENDIENTE NOTIFICACIÓN ELECTRÓNICA</v>
      </c>
      <c r="AJ412" s="37"/>
      <c r="AK412" s="37"/>
      <c r="AL412" s="37"/>
      <c r="AM412" s="53" t="str">
        <f>IF(AK412="","",WORKDAY(AK412,5,FESTIVOS_CO!A:A))</f>
        <v/>
      </c>
      <c r="AN412" s="37"/>
      <c r="AO412" s="37"/>
      <c r="AP412" s="54" t="str">
        <f t="shared" ref="AP412:AP475" ca="1" si="90">IF(
ISNUMBER(SEARCH("PENDIENTE",UPPER(AI412))),
"NO APLICA",
IF(
COUNTBLANK(AJ412:AL412)=COUNTA(AJ412:AL412),
"NO APLICA",
IF(
UPPER(AN412)="SI",
"NO PROCEDE CITACION",
"NOTIFICAR POR CITACION"
)
)
)</f>
        <v>NO APLICA</v>
      </c>
      <c r="AQ412" s="36"/>
      <c r="AR412" s="43"/>
      <c r="AS412" s="37"/>
      <c r="AT412" s="36"/>
      <c r="AU412" s="37"/>
      <c r="AV412" s="36"/>
      <c r="AW412" s="36"/>
      <c r="AX412" s="37"/>
      <c r="AY412" s="140" t="str">
        <f>IF(AU412="","",WORKDAY(AU412,5,FESTIVOS_CO!A:A))</f>
        <v/>
      </c>
      <c r="AZ412" s="54" t="str">
        <f t="shared" ca="1" si="87"/>
        <v>NO APLICA</v>
      </c>
      <c r="BA412" s="55" t="str">
        <f>IF(AX412="","",WORKDAY(AX412,5,FESTIVOS_CO!A:A))</f>
        <v/>
      </c>
      <c r="BB412" s="39"/>
      <c r="BC412" s="40"/>
      <c r="BD412" s="40"/>
      <c r="BE412" s="56" t="str">
        <f t="shared" ca="1" si="88"/>
        <v>NO APLICA</v>
      </c>
      <c r="BF412" s="37"/>
      <c r="BG412" s="45"/>
      <c r="BH412" s="37"/>
      <c r="BI412" s="36"/>
      <c r="BJ412" s="37"/>
      <c r="BK412" s="36"/>
      <c r="BL412" s="36"/>
      <c r="BM412" s="53" t="str">
        <f>IF(BJ412="","",WORKDAY(BJ412,5,FESTIVOS_CO!A:A))</f>
        <v/>
      </c>
      <c r="BN412" s="57" t="str">
        <f t="shared" ca="1" si="86"/>
        <v>PENDIENTE HACER AVISO</v>
      </c>
      <c r="BO412" s="54" t="str">
        <f t="shared" ca="1" si="79"/>
        <v>EN TRÁMITE NOTIF. POR AVISO</v>
      </c>
      <c r="BP412" s="37"/>
      <c r="BQ412" s="53" t="str">
        <f>IF(BP412="","",WORKDAY(BP412,5,FESTIVOS_CO!A:A))</f>
        <v/>
      </c>
      <c r="BR412" s="37"/>
      <c r="BS412" s="36"/>
      <c r="BT412" s="38"/>
      <c r="BU412" s="58" t="e">
        <f>VLOOKUP(BT412,Hoja2!$C:$D,2,0)</f>
        <v>#N/A</v>
      </c>
      <c r="BV412" s="80" t="str">
        <f>IF(
AND(AO412="",BD412="",BQ412=""),
"EN PROCESO NOTIFICACION / COMUNICACION",
IF(
BT412="",
"NO APLICA",
IF(
BU412=60,
IF(AO412&lt;&gt;"",AO412,IF(BD412&lt;&gt;"",BD412,BQ412))+60,
WORKDAY(
IF(AO412&lt;&gt;"",AO412,IF(BD412&lt;&gt;"",BD412,BQ412)),
BU412,
FESTIVOS_CO!A:A
)
)
))</f>
        <v>EN PROCESO NOTIFICACION / COMUNICACION</v>
      </c>
      <c r="BW412" s="44"/>
      <c r="BX412" s="53"/>
      <c r="BY412" s="45"/>
      <c r="BZ412" s="37"/>
      <c r="CA412" s="54" t="str">
        <f t="shared" si="80"/>
        <v>PENDIENTE EJECUTORIA</v>
      </c>
      <c r="CB412" s="59" t="str">
        <f t="shared" si="89"/>
        <v/>
      </c>
      <c r="CC412" s="36"/>
      <c r="CD412" s="40"/>
      <c r="CE412" s="46"/>
      <c r="CF412" s="40"/>
      <c r="CG412" s="40"/>
      <c r="CH412" s="40"/>
      <c r="CI412" s="36"/>
      <c r="CJ412" s="47"/>
      <c r="CK412" s="40"/>
      <c r="CL412" s="40"/>
      <c r="CM412" s="40"/>
      <c r="CN412" s="40"/>
    </row>
    <row r="413" spans="1:92" ht="42.75" hidden="1">
      <c r="A413" s="49" t="str">
        <f t="shared" si="81"/>
        <v>SIN GESTIÓN</v>
      </c>
      <c r="B413" s="58" t="s">
        <v>152</v>
      </c>
      <c r="C413" s="37"/>
      <c r="D413" s="37"/>
      <c r="E413" s="49" t="str">
        <f t="shared" si="82"/>
        <v>PENDIENTE NOTIFICACIÓN</v>
      </c>
      <c r="F413" s="141" t="str">
        <f t="shared" si="83"/>
        <v>PENDIENTE NOTIFICACIÓN</v>
      </c>
      <c r="G413" s="49" t="str">
        <f t="shared" si="84"/>
        <v/>
      </c>
      <c r="H413" s="51" t="str">
        <f ca="1">IF(
L413="",
"",
IF(
NETWORKDAYS(L413,IF(M413&lt;&gt;"",M413,TODAY()),FESTIVOS_CO!A:A)&gt;2,
"VENCIDO",
IF(
NETWORKDAYS(L413,IF(M413&lt;&gt;"",M413,TODAY()),FESTIVOS_CO!A:A)=2,
"ALERTA",
"A TIEMPO"
)))</f>
        <v>A TIEMPO</v>
      </c>
      <c r="I413" s="40"/>
      <c r="J413" s="36" t="s">
        <v>1932</v>
      </c>
      <c r="K413" s="37">
        <v>46055</v>
      </c>
      <c r="L413" s="50">
        <v>46055</v>
      </c>
      <c r="M413" s="37"/>
      <c r="N413" s="52"/>
      <c r="O413" s="52"/>
      <c r="P413" s="36"/>
      <c r="Q413" s="36"/>
      <c r="R413" s="40"/>
      <c r="S413" s="36"/>
      <c r="T413" s="40"/>
      <c r="U413" s="40"/>
      <c r="V413" s="81" t="s">
        <v>1933</v>
      </c>
      <c r="W413" s="40"/>
      <c r="X413" s="40"/>
      <c r="Y413" s="40"/>
      <c r="Z413" s="38" t="str">
        <f>IFERROR(VLOOKUP(Y413,DIRECTORIO!A:B,2,FALSE),"")</f>
        <v/>
      </c>
      <c r="AA413" s="40"/>
      <c r="AB413" s="40"/>
      <c r="AC413" s="40"/>
      <c r="AD413" s="40"/>
      <c r="AE413" s="40"/>
      <c r="AF413" s="40"/>
      <c r="AG413" s="41" t="s">
        <v>109</v>
      </c>
      <c r="AH413" s="42"/>
      <c r="AI413" s="54" t="str">
        <f t="shared" ca="1" si="85"/>
        <v>PENDIENTE NOTIFICACIÓN ELECTRÓNICA</v>
      </c>
      <c r="AJ413" s="37"/>
      <c r="AK413" s="37"/>
      <c r="AL413" s="37"/>
      <c r="AM413" s="53" t="str">
        <f>IF(AK413="","",WORKDAY(AK413,5,FESTIVOS_CO!A:A))</f>
        <v/>
      </c>
      <c r="AN413" s="37"/>
      <c r="AO413" s="37"/>
      <c r="AP413" s="54" t="str">
        <f t="shared" ca="1" si="90"/>
        <v>NO APLICA</v>
      </c>
      <c r="AQ413" s="36"/>
      <c r="AR413" s="43"/>
      <c r="AS413" s="37"/>
      <c r="AT413" s="36"/>
      <c r="AU413" s="37"/>
      <c r="AV413" s="36"/>
      <c r="AW413" s="36"/>
      <c r="AX413" s="37"/>
      <c r="AY413" s="140" t="str">
        <f>IF(AU413="","",WORKDAY(AU413,5,FESTIVOS_CO!A:A))</f>
        <v/>
      </c>
      <c r="AZ413" s="54" t="str">
        <f t="shared" ca="1" si="87"/>
        <v>NO APLICA</v>
      </c>
      <c r="BA413" s="55" t="str">
        <f>IF(AX413="","",WORKDAY(AX413,5,FESTIVOS_CO!A:A))</f>
        <v/>
      </c>
      <c r="BB413" s="39"/>
      <c r="BC413" s="40"/>
      <c r="BD413" s="40"/>
      <c r="BE413" s="56" t="str">
        <f t="shared" ca="1" si="88"/>
        <v>NO APLICA</v>
      </c>
      <c r="BF413" s="37"/>
      <c r="BG413" s="45"/>
      <c r="BH413" s="37"/>
      <c r="BI413" s="36"/>
      <c r="BJ413" s="37"/>
      <c r="BK413" s="36"/>
      <c r="BL413" s="36"/>
      <c r="BM413" s="53" t="str">
        <f>IF(BJ413="","",WORKDAY(BJ413,5,FESTIVOS_CO!A:A))</f>
        <v/>
      </c>
      <c r="BN413" s="57" t="str">
        <f t="shared" ca="1" si="86"/>
        <v>PENDIENTE HACER AVISO</v>
      </c>
      <c r="BO413" s="54" t="str">
        <f t="shared" ca="1" si="79"/>
        <v>EN TRÁMITE NOTIF. POR AVISO</v>
      </c>
      <c r="BP413" s="37"/>
      <c r="BQ413" s="53" t="str">
        <f>IF(BP413="","",WORKDAY(BP413,5,FESTIVOS_CO!A:A))</f>
        <v/>
      </c>
      <c r="BR413" s="37"/>
      <c r="BS413" s="36"/>
      <c r="BT413" s="38"/>
      <c r="BU413" s="58" t="e">
        <f>VLOOKUP(BT413,Hoja2!$C:$D,2,0)</f>
        <v>#N/A</v>
      </c>
      <c r="BV413" s="80" t="str">
        <f>IF(
AND(AO413="",BD413="",BQ413=""),
"EN PROCESO NOTIFICACION / COMUNICACION",
IF(
BT413="",
"NO APLICA",
IF(
BU413=60,
IF(AO413&lt;&gt;"",AO413,IF(BD413&lt;&gt;"",BD413,BQ413))+60,
WORKDAY(
IF(AO413&lt;&gt;"",AO413,IF(BD413&lt;&gt;"",BD413,BQ413)),
BU413,
FESTIVOS_CO!A:A
)
)
))</f>
        <v>EN PROCESO NOTIFICACION / COMUNICACION</v>
      </c>
      <c r="BW413" s="44"/>
      <c r="BX413" s="53"/>
      <c r="BY413" s="45"/>
      <c r="BZ413" s="37"/>
      <c r="CA413" s="54" t="str">
        <f t="shared" si="80"/>
        <v>PENDIENTE EJECUTORIA</v>
      </c>
      <c r="CB413" s="59" t="str">
        <f t="shared" si="89"/>
        <v/>
      </c>
      <c r="CC413" s="36"/>
      <c r="CD413" s="40"/>
      <c r="CE413" s="46"/>
      <c r="CF413" s="40"/>
      <c r="CG413" s="40"/>
      <c r="CH413" s="40"/>
      <c r="CI413" s="36"/>
      <c r="CJ413" s="47"/>
      <c r="CK413" s="40"/>
      <c r="CL413" s="40"/>
      <c r="CM413" s="40"/>
      <c r="CN413" s="40"/>
    </row>
    <row r="414" spans="1:92" ht="42.75" hidden="1">
      <c r="A414" s="49" t="str">
        <f t="shared" si="81"/>
        <v>SIN GESTIÓN</v>
      </c>
      <c r="B414" s="58" t="s">
        <v>152</v>
      </c>
      <c r="C414" s="37"/>
      <c r="D414" s="37"/>
      <c r="E414" s="49" t="str">
        <f t="shared" si="82"/>
        <v>PENDIENTE NOTIFICACIÓN</v>
      </c>
      <c r="F414" s="141" t="str">
        <f t="shared" si="83"/>
        <v>PENDIENTE NOTIFICACIÓN</v>
      </c>
      <c r="G414" s="49" t="str">
        <f t="shared" si="84"/>
        <v/>
      </c>
      <c r="H414" s="51" t="str">
        <f ca="1">IF(
L414="",
"",
IF(
NETWORKDAYS(L414,IF(M414&lt;&gt;"",M414,TODAY()),FESTIVOS_CO!A:A)&gt;2,
"VENCIDO",
IF(
NETWORKDAYS(L414,IF(M414&lt;&gt;"",M414,TODAY()),FESTIVOS_CO!A:A)=2,
"ALERTA",
"A TIEMPO"
)))</f>
        <v>A TIEMPO</v>
      </c>
      <c r="I414" s="40"/>
      <c r="J414" s="36" t="s">
        <v>1934</v>
      </c>
      <c r="K414" s="37">
        <v>46055</v>
      </c>
      <c r="L414" s="50">
        <v>46055</v>
      </c>
      <c r="M414" s="37"/>
      <c r="N414" s="52"/>
      <c r="O414" s="52"/>
      <c r="P414" s="36"/>
      <c r="Q414" s="36"/>
      <c r="R414" s="40"/>
      <c r="S414" s="36"/>
      <c r="T414" s="40"/>
      <c r="U414" s="40"/>
      <c r="V414" s="81" t="s">
        <v>1935</v>
      </c>
      <c r="W414" s="40"/>
      <c r="X414" s="40"/>
      <c r="Y414" s="40"/>
      <c r="Z414" s="38" t="str">
        <f>IFERROR(VLOOKUP(Y414,DIRECTORIO!A:B,2,FALSE),"")</f>
        <v/>
      </c>
      <c r="AA414" s="40"/>
      <c r="AB414" s="40"/>
      <c r="AC414" s="40"/>
      <c r="AD414" s="40"/>
      <c r="AE414" s="40"/>
      <c r="AF414" s="40"/>
      <c r="AG414" s="41" t="s">
        <v>109</v>
      </c>
      <c r="AH414" s="42"/>
      <c r="AI414" s="54" t="str">
        <f t="shared" ca="1" si="85"/>
        <v>PENDIENTE NOTIFICACIÓN ELECTRÓNICA</v>
      </c>
      <c r="AJ414" s="37"/>
      <c r="AK414" s="37"/>
      <c r="AL414" s="37"/>
      <c r="AM414" s="53" t="str">
        <f>IF(AK414="","",WORKDAY(AK414,5,FESTIVOS_CO!A:A))</f>
        <v/>
      </c>
      <c r="AN414" s="37"/>
      <c r="AO414" s="37"/>
      <c r="AP414" s="54" t="str">
        <f t="shared" ca="1" si="90"/>
        <v>NO APLICA</v>
      </c>
      <c r="AQ414" s="36"/>
      <c r="AR414" s="43"/>
      <c r="AS414" s="37"/>
      <c r="AT414" s="36"/>
      <c r="AU414" s="37"/>
      <c r="AV414" s="36"/>
      <c r="AW414" s="36"/>
      <c r="AX414" s="37"/>
      <c r="AY414" s="140" t="str">
        <f>IF(AU414="","",WORKDAY(AU414,5,FESTIVOS_CO!A:A))</f>
        <v/>
      </c>
      <c r="AZ414" s="54" t="str">
        <f t="shared" ca="1" si="87"/>
        <v>NO APLICA</v>
      </c>
      <c r="BA414" s="55" t="str">
        <f>IF(AX414="","",WORKDAY(AX414,5,FESTIVOS_CO!A:A))</f>
        <v/>
      </c>
      <c r="BB414" s="39"/>
      <c r="BC414" s="40"/>
      <c r="BD414" s="40"/>
      <c r="BE414" s="56" t="str">
        <f t="shared" ca="1" si="88"/>
        <v>NO APLICA</v>
      </c>
      <c r="BF414" s="37"/>
      <c r="BG414" s="45"/>
      <c r="BH414" s="37"/>
      <c r="BI414" s="36"/>
      <c r="BJ414" s="37"/>
      <c r="BK414" s="36"/>
      <c r="BL414" s="36"/>
      <c r="BM414" s="53" t="str">
        <f>IF(BJ414="","",WORKDAY(BJ414,5,FESTIVOS_CO!A:A))</f>
        <v/>
      </c>
      <c r="BN414" s="57" t="str">
        <f t="shared" ca="1" si="86"/>
        <v>PENDIENTE HACER AVISO</v>
      </c>
      <c r="BO414" s="54" t="str">
        <f t="shared" ca="1" si="79"/>
        <v>EN TRÁMITE NOTIF. POR AVISO</v>
      </c>
      <c r="BP414" s="37"/>
      <c r="BQ414" s="53" t="str">
        <f>IF(BP414="","",WORKDAY(BP414,5,FESTIVOS_CO!A:A))</f>
        <v/>
      </c>
      <c r="BR414" s="37"/>
      <c r="BS414" s="36"/>
      <c r="BT414" s="38"/>
      <c r="BU414" s="58" t="e">
        <f>VLOOKUP(BT414,Hoja2!$C:$D,2,0)</f>
        <v>#N/A</v>
      </c>
      <c r="BV414" s="80" t="str">
        <f>IF(
AND(AO414="",BD414="",BQ414=""),
"EN PROCESO NOTIFICACION / COMUNICACION",
IF(
BT414="",
"NO APLICA",
IF(
BU414=60,
IF(AO414&lt;&gt;"",AO414,IF(BD414&lt;&gt;"",BD414,BQ414))+60,
WORKDAY(
IF(AO414&lt;&gt;"",AO414,IF(BD414&lt;&gt;"",BD414,BQ414)),
BU414,
FESTIVOS_CO!A:A
)
)
))</f>
        <v>EN PROCESO NOTIFICACION / COMUNICACION</v>
      </c>
      <c r="BW414" s="44"/>
      <c r="BX414" s="53"/>
      <c r="BY414" s="45"/>
      <c r="BZ414" s="37"/>
      <c r="CA414" s="54" t="str">
        <f t="shared" si="80"/>
        <v>PENDIENTE EJECUTORIA</v>
      </c>
      <c r="CB414" s="59" t="str">
        <f t="shared" si="89"/>
        <v/>
      </c>
      <c r="CC414" s="36"/>
      <c r="CD414" s="40"/>
      <c r="CE414" s="46"/>
      <c r="CF414" s="40"/>
      <c r="CG414" s="40"/>
      <c r="CH414" s="40"/>
      <c r="CI414" s="36"/>
      <c r="CJ414" s="47"/>
      <c r="CK414" s="40"/>
      <c r="CL414" s="40"/>
      <c r="CM414" s="40"/>
      <c r="CN414" s="40"/>
    </row>
    <row r="415" spans="1:92" ht="42.75" hidden="1">
      <c r="A415" s="49" t="str">
        <f t="shared" si="81"/>
        <v>SIN GESTIÓN</v>
      </c>
      <c r="B415" s="58" t="s">
        <v>152</v>
      </c>
      <c r="C415" s="37"/>
      <c r="D415" s="37"/>
      <c r="E415" s="49" t="str">
        <f t="shared" si="82"/>
        <v>PENDIENTE NOTIFICACIÓN</v>
      </c>
      <c r="F415" s="141" t="str">
        <f t="shared" si="83"/>
        <v>PENDIENTE NOTIFICACIÓN</v>
      </c>
      <c r="G415" s="49" t="str">
        <f t="shared" si="84"/>
        <v/>
      </c>
      <c r="H415" s="51" t="str">
        <f ca="1">IF(
L415="",
"",
IF(
NETWORKDAYS(L415,IF(M415&lt;&gt;"",M415,TODAY()),FESTIVOS_CO!A:A)&gt;2,
"VENCIDO",
IF(
NETWORKDAYS(L415,IF(M415&lt;&gt;"",M415,TODAY()),FESTIVOS_CO!A:A)=2,
"ALERTA",
"A TIEMPO"
)))</f>
        <v>A TIEMPO</v>
      </c>
      <c r="I415" s="40"/>
      <c r="J415" s="36" t="s">
        <v>1936</v>
      </c>
      <c r="K415" s="37">
        <v>46055</v>
      </c>
      <c r="L415" s="50">
        <v>46055</v>
      </c>
      <c r="M415" s="37"/>
      <c r="N415" s="52"/>
      <c r="O415" s="52"/>
      <c r="P415" s="36"/>
      <c r="Q415" s="36"/>
      <c r="R415" s="40"/>
      <c r="S415" s="36"/>
      <c r="T415" s="40"/>
      <c r="U415" s="40"/>
      <c r="V415" s="81" t="s">
        <v>1937</v>
      </c>
      <c r="W415" s="40"/>
      <c r="X415" s="40"/>
      <c r="Y415" s="40"/>
      <c r="Z415" s="38" t="str">
        <f>IFERROR(VLOOKUP(Y415,DIRECTORIO!A:B,2,FALSE),"")</f>
        <v/>
      </c>
      <c r="AA415" s="40"/>
      <c r="AB415" s="40"/>
      <c r="AC415" s="40"/>
      <c r="AD415" s="40"/>
      <c r="AE415" s="40"/>
      <c r="AF415" s="40"/>
      <c r="AG415" s="41" t="s">
        <v>109</v>
      </c>
      <c r="AH415" s="42"/>
      <c r="AI415" s="54" t="str">
        <f t="shared" ca="1" si="85"/>
        <v>PENDIENTE NOTIFICACIÓN ELECTRÓNICA</v>
      </c>
      <c r="AJ415" s="37"/>
      <c r="AK415" s="37"/>
      <c r="AL415" s="37"/>
      <c r="AM415" s="53" t="str">
        <f>IF(AK415="","",WORKDAY(AK415,5,FESTIVOS_CO!A:A))</f>
        <v/>
      </c>
      <c r="AN415" s="37"/>
      <c r="AO415" s="37"/>
      <c r="AP415" s="54" t="str">
        <f t="shared" ca="1" si="90"/>
        <v>NO APLICA</v>
      </c>
      <c r="AQ415" s="36"/>
      <c r="AR415" s="43"/>
      <c r="AS415" s="37"/>
      <c r="AT415" s="36"/>
      <c r="AU415" s="37"/>
      <c r="AV415" s="36"/>
      <c r="AW415" s="36"/>
      <c r="AX415" s="37"/>
      <c r="AY415" s="140" t="str">
        <f>IF(AU415="","",WORKDAY(AU415,5,FESTIVOS_CO!A:A))</f>
        <v/>
      </c>
      <c r="AZ415" s="54" t="str">
        <f t="shared" ca="1" si="87"/>
        <v>NO APLICA</v>
      </c>
      <c r="BA415" s="55" t="str">
        <f>IF(AX415="","",WORKDAY(AX415,5,FESTIVOS_CO!A:A))</f>
        <v/>
      </c>
      <c r="BB415" s="39"/>
      <c r="BC415" s="40"/>
      <c r="BD415" s="40"/>
      <c r="BE415" s="56" t="str">
        <f t="shared" ca="1" si="88"/>
        <v>NO APLICA</v>
      </c>
      <c r="BF415" s="37"/>
      <c r="BG415" s="45"/>
      <c r="BH415" s="37"/>
      <c r="BI415" s="36"/>
      <c r="BJ415" s="37"/>
      <c r="BK415" s="36"/>
      <c r="BL415" s="36"/>
      <c r="BM415" s="53" t="str">
        <f>IF(BJ415="","",WORKDAY(BJ415,5,FESTIVOS_CO!A:A))</f>
        <v/>
      </c>
      <c r="BN415" s="57" t="str">
        <f t="shared" ca="1" si="86"/>
        <v>PENDIENTE HACER AVISO</v>
      </c>
      <c r="BO415" s="54" t="str">
        <f t="shared" ca="1" si="79"/>
        <v>EN TRÁMITE NOTIF. POR AVISO</v>
      </c>
      <c r="BP415" s="37"/>
      <c r="BQ415" s="53" t="str">
        <f>IF(BP415="","",WORKDAY(BP415,5,FESTIVOS_CO!A:A))</f>
        <v/>
      </c>
      <c r="BR415" s="37"/>
      <c r="BS415" s="36"/>
      <c r="BT415" s="38"/>
      <c r="BU415" s="58" t="e">
        <f>VLOOKUP(BT415,Hoja2!$C:$D,2,0)</f>
        <v>#N/A</v>
      </c>
      <c r="BV415" s="80" t="str">
        <f>IF(
AND(AO415="",BD415="",BQ415=""),
"EN PROCESO NOTIFICACION / COMUNICACION",
IF(
BT415="",
"NO APLICA",
IF(
BU415=60,
IF(AO415&lt;&gt;"",AO415,IF(BD415&lt;&gt;"",BD415,BQ415))+60,
WORKDAY(
IF(AO415&lt;&gt;"",AO415,IF(BD415&lt;&gt;"",BD415,BQ415)),
BU415,
FESTIVOS_CO!A:A
)
)
))</f>
        <v>EN PROCESO NOTIFICACION / COMUNICACION</v>
      </c>
      <c r="BW415" s="44"/>
      <c r="BX415" s="53"/>
      <c r="BY415" s="45"/>
      <c r="BZ415" s="37"/>
      <c r="CA415" s="54" t="str">
        <f t="shared" si="80"/>
        <v>PENDIENTE EJECUTORIA</v>
      </c>
      <c r="CB415" s="59" t="str">
        <f t="shared" si="89"/>
        <v/>
      </c>
      <c r="CC415" s="36"/>
      <c r="CD415" s="40"/>
      <c r="CE415" s="46"/>
      <c r="CF415" s="40"/>
      <c r="CG415" s="40"/>
      <c r="CH415" s="40"/>
      <c r="CI415" s="36"/>
      <c r="CJ415" s="47"/>
      <c r="CK415" s="40"/>
      <c r="CL415" s="40"/>
      <c r="CM415" s="40"/>
      <c r="CN415" s="40"/>
    </row>
    <row r="416" spans="1:92" ht="42.75" hidden="1">
      <c r="A416" s="49" t="str">
        <f t="shared" si="81"/>
        <v>SIN GESTIÓN</v>
      </c>
      <c r="B416" s="58" t="s">
        <v>152</v>
      </c>
      <c r="C416" s="37"/>
      <c r="D416" s="37"/>
      <c r="E416" s="49" t="str">
        <f t="shared" si="82"/>
        <v>PENDIENTE NOTIFICACIÓN</v>
      </c>
      <c r="F416" s="141" t="str">
        <f t="shared" si="83"/>
        <v>PENDIENTE NOTIFICACIÓN</v>
      </c>
      <c r="G416" s="49" t="str">
        <f t="shared" si="84"/>
        <v/>
      </c>
      <c r="H416" s="51" t="str">
        <f ca="1">IF(
L416="",
"",
IF(
NETWORKDAYS(L416,IF(M416&lt;&gt;"",M416,TODAY()),FESTIVOS_CO!A:A)&gt;2,
"VENCIDO",
IF(
NETWORKDAYS(L416,IF(M416&lt;&gt;"",M416,TODAY()),FESTIVOS_CO!A:A)=2,
"ALERTA",
"A TIEMPO"
)))</f>
        <v>A TIEMPO</v>
      </c>
      <c r="I416" s="40"/>
      <c r="J416" s="36" t="s">
        <v>1938</v>
      </c>
      <c r="K416" s="37">
        <v>46055</v>
      </c>
      <c r="L416" s="50">
        <v>46055</v>
      </c>
      <c r="M416" s="37"/>
      <c r="N416" s="52"/>
      <c r="O416" s="52"/>
      <c r="P416" s="36"/>
      <c r="Q416" s="36"/>
      <c r="R416" s="40"/>
      <c r="S416" s="36"/>
      <c r="T416" s="40"/>
      <c r="U416" s="40"/>
      <c r="V416" s="81" t="s">
        <v>1939</v>
      </c>
      <c r="W416" s="40"/>
      <c r="X416" s="40"/>
      <c r="Y416" s="40"/>
      <c r="Z416" s="38" t="str">
        <f>IFERROR(VLOOKUP(Y416,DIRECTORIO!A:B,2,FALSE),"")</f>
        <v/>
      </c>
      <c r="AA416" s="40"/>
      <c r="AB416" s="40"/>
      <c r="AC416" s="40"/>
      <c r="AD416" s="40"/>
      <c r="AE416" s="40"/>
      <c r="AF416" s="40"/>
      <c r="AG416" s="41" t="s">
        <v>109</v>
      </c>
      <c r="AH416" s="42"/>
      <c r="AI416" s="54" t="str">
        <f t="shared" ca="1" si="85"/>
        <v>PENDIENTE NOTIFICACIÓN ELECTRÓNICA</v>
      </c>
      <c r="AJ416" s="37"/>
      <c r="AK416" s="37"/>
      <c r="AL416" s="37"/>
      <c r="AM416" s="53" t="str">
        <f>IF(AK416="","",WORKDAY(AK416,5,FESTIVOS_CO!A:A))</f>
        <v/>
      </c>
      <c r="AN416" s="37"/>
      <c r="AO416" s="37"/>
      <c r="AP416" s="54" t="str">
        <f t="shared" ca="1" si="90"/>
        <v>NO APLICA</v>
      </c>
      <c r="AQ416" s="36"/>
      <c r="AR416" s="43"/>
      <c r="AS416" s="37"/>
      <c r="AT416" s="36"/>
      <c r="AU416" s="37"/>
      <c r="AV416" s="36"/>
      <c r="AW416" s="36"/>
      <c r="AX416" s="37"/>
      <c r="AY416" s="140" t="str">
        <f>IF(AU416="","",WORKDAY(AU416,5,FESTIVOS_CO!A:A))</f>
        <v/>
      </c>
      <c r="AZ416" s="54" t="str">
        <f t="shared" ca="1" si="87"/>
        <v>NO APLICA</v>
      </c>
      <c r="BA416" s="55" t="str">
        <f>IF(AX416="","",WORKDAY(AX416,5,FESTIVOS_CO!A:A))</f>
        <v/>
      </c>
      <c r="BB416" s="39"/>
      <c r="BC416" s="40"/>
      <c r="BD416" s="40"/>
      <c r="BE416" s="56" t="str">
        <f t="shared" ca="1" si="88"/>
        <v>NO APLICA</v>
      </c>
      <c r="BF416" s="37"/>
      <c r="BG416" s="45"/>
      <c r="BH416" s="37"/>
      <c r="BI416" s="36"/>
      <c r="BJ416" s="37"/>
      <c r="BK416" s="36"/>
      <c r="BL416" s="36"/>
      <c r="BM416" s="53" t="str">
        <f>IF(BJ416="","",WORKDAY(BJ416,5,FESTIVOS_CO!A:A))</f>
        <v/>
      </c>
      <c r="BN416" s="57" t="str">
        <f t="shared" ca="1" si="86"/>
        <v>PENDIENTE HACER AVISO</v>
      </c>
      <c r="BO416" s="54" t="str">
        <f t="shared" ca="1" si="79"/>
        <v>EN TRÁMITE NOTIF. POR AVISO</v>
      </c>
      <c r="BP416" s="37"/>
      <c r="BQ416" s="53" t="str">
        <f>IF(BP416="","",WORKDAY(BP416,5,FESTIVOS_CO!A:A))</f>
        <v/>
      </c>
      <c r="BR416" s="37"/>
      <c r="BS416" s="36"/>
      <c r="BT416" s="38"/>
      <c r="BU416" s="58" t="e">
        <f>VLOOKUP(BT416,Hoja2!$C:$D,2,0)</f>
        <v>#N/A</v>
      </c>
      <c r="BV416" s="80" t="str">
        <f>IF(
AND(AO416="",BD416="",BQ416=""),
"EN PROCESO NOTIFICACION / COMUNICACION",
IF(
BT416="",
"NO APLICA",
IF(
BU416=60,
IF(AO416&lt;&gt;"",AO416,IF(BD416&lt;&gt;"",BD416,BQ416))+60,
WORKDAY(
IF(AO416&lt;&gt;"",AO416,IF(BD416&lt;&gt;"",BD416,BQ416)),
BU416,
FESTIVOS_CO!A:A
)
)
))</f>
        <v>EN PROCESO NOTIFICACION / COMUNICACION</v>
      </c>
      <c r="BW416" s="44"/>
      <c r="BX416" s="53"/>
      <c r="BY416" s="45"/>
      <c r="BZ416" s="37"/>
      <c r="CA416" s="54" t="str">
        <f t="shared" si="80"/>
        <v>PENDIENTE EJECUTORIA</v>
      </c>
      <c r="CB416" s="59" t="str">
        <f t="shared" si="89"/>
        <v/>
      </c>
      <c r="CC416" s="36"/>
      <c r="CD416" s="40"/>
      <c r="CE416" s="46"/>
      <c r="CF416" s="40"/>
      <c r="CG416" s="40"/>
      <c r="CH416" s="40"/>
      <c r="CI416" s="36"/>
      <c r="CJ416" s="47"/>
      <c r="CK416" s="40"/>
      <c r="CL416" s="40"/>
      <c r="CM416" s="40"/>
      <c r="CN416" s="40"/>
    </row>
    <row r="417" spans="1:92" ht="42.75" hidden="1">
      <c r="A417" s="49" t="str">
        <f t="shared" si="81"/>
        <v>SIN GESTIÓN</v>
      </c>
      <c r="B417" s="58" t="s">
        <v>389</v>
      </c>
      <c r="C417" s="37"/>
      <c r="D417" s="37"/>
      <c r="E417" s="49" t="str">
        <f t="shared" si="82"/>
        <v>PENDIENTE NOTIFICACIÓN</v>
      </c>
      <c r="F417" s="141" t="str">
        <f t="shared" si="83"/>
        <v>PENDIENTE NOTIFICACIÓN</v>
      </c>
      <c r="G417" s="49" t="str">
        <f t="shared" si="84"/>
        <v/>
      </c>
      <c r="H417" s="51" t="str">
        <f ca="1">IF(
L417="",
"",
IF(
NETWORKDAYS(L417,IF(M417&lt;&gt;"",M417,TODAY()),FESTIVOS_CO!A:A)&gt;2,
"VENCIDO",
IF(
NETWORKDAYS(L417,IF(M417&lt;&gt;"",M417,TODAY()),FESTIVOS_CO!A:A)=2,
"ALERTA",
"A TIEMPO"
)))</f>
        <v>A TIEMPO</v>
      </c>
      <c r="I417" s="40"/>
      <c r="J417" s="36" t="s">
        <v>1940</v>
      </c>
      <c r="K417" s="37">
        <v>46055</v>
      </c>
      <c r="L417" s="50">
        <v>46055</v>
      </c>
      <c r="M417" s="37"/>
      <c r="N417" s="52"/>
      <c r="O417" s="52"/>
      <c r="P417" s="36"/>
      <c r="Q417" s="36"/>
      <c r="R417" s="40"/>
      <c r="S417" s="36"/>
      <c r="T417" s="40"/>
      <c r="U417" s="40"/>
      <c r="V417" s="81" t="s">
        <v>1941</v>
      </c>
      <c r="W417" s="40"/>
      <c r="X417" s="40"/>
      <c r="Y417" s="40"/>
      <c r="Z417" s="38" t="str">
        <f>IFERROR(VLOOKUP(Y417,DIRECTORIO!A:B,2,FALSE),"")</f>
        <v/>
      </c>
      <c r="AA417" s="40"/>
      <c r="AB417" s="40"/>
      <c r="AC417" s="40"/>
      <c r="AD417" s="40"/>
      <c r="AE417" s="40"/>
      <c r="AF417" s="40"/>
      <c r="AG417" s="41" t="s">
        <v>109</v>
      </c>
      <c r="AH417" s="42"/>
      <c r="AI417" s="54" t="str">
        <f t="shared" ca="1" si="85"/>
        <v>PENDIENTE NOTIFICACIÓN ELECTRÓNICA</v>
      </c>
      <c r="AJ417" s="37"/>
      <c r="AK417" s="37"/>
      <c r="AL417" s="37"/>
      <c r="AM417" s="53" t="str">
        <f>IF(AK417="","",WORKDAY(AK417,5,FESTIVOS_CO!A:A))</f>
        <v/>
      </c>
      <c r="AN417" s="37"/>
      <c r="AO417" s="37"/>
      <c r="AP417" s="54" t="str">
        <f t="shared" ca="1" si="90"/>
        <v>NO APLICA</v>
      </c>
      <c r="AQ417" s="36"/>
      <c r="AR417" s="43"/>
      <c r="AS417" s="37"/>
      <c r="AT417" s="36"/>
      <c r="AU417" s="37"/>
      <c r="AV417" s="36"/>
      <c r="AW417" s="36"/>
      <c r="AX417" s="37"/>
      <c r="AY417" s="140" t="str">
        <f>IF(AU417="","",WORKDAY(AU417,5,FESTIVOS_CO!A:A))</f>
        <v/>
      </c>
      <c r="AZ417" s="54" t="str">
        <f t="shared" ca="1" si="87"/>
        <v>NO APLICA</v>
      </c>
      <c r="BA417" s="55" t="str">
        <f>IF(AX417="","",WORKDAY(AX417,5,FESTIVOS_CO!A:A))</f>
        <v/>
      </c>
      <c r="BB417" s="39"/>
      <c r="BC417" s="40"/>
      <c r="BD417" s="40"/>
      <c r="BE417" s="56" t="str">
        <f t="shared" ca="1" si="88"/>
        <v>NO APLICA</v>
      </c>
      <c r="BF417" s="37"/>
      <c r="BG417" s="45"/>
      <c r="BH417" s="37"/>
      <c r="BI417" s="36"/>
      <c r="BJ417" s="37"/>
      <c r="BK417" s="36"/>
      <c r="BL417" s="36"/>
      <c r="BM417" s="53" t="str">
        <f>IF(BJ417="","",WORKDAY(BJ417,5,FESTIVOS_CO!A:A))</f>
        <v/>
      </c>
      <c r="BN417" s="57" t="str">
        <f t="shared" ca="1" si="86"/>
        <v>PENDIENTE HACER AVISO</v>
      </c>
      <c r="BO417" s="54" t="str">
        <f t="shared" ca="1" si="79"/>
        <v>EN TRÁMITE NOTIF. POR AVISO</v>
      </c>
      <c r="BP417" s="37"/>
      <c r="BQ417" s="53" t="str">
        <f>IF(BP417="","",WORKDAY(BP417,5,FESTIVOS_CO!A:A))</f>
        <v/>
      </c>
      <c r="BR417" s="37"/>
      <c r="BS417" s="36"/>
      <c r="BT417" s="38"/>
      <c r="BU417" s="58" t="e">
        <f>VLOOKUP(BT417,Hoja2!$C:$D,2,0)</f>
        <v>#N/A</v>
      </c>
      <c r="BV417" s="80" t="str">
        <f>IF(
AND(AO417="",BD417="",BQ417=""),
"EN PROCESO NOTIFICACION / COMUNICACION",
IF(
BT417="",
"NO APLICA",
IF(
BU417=60,
IF(AO417&lt;&gt;"",AO417,IF(BD417&lt;&gt;"",BD417,BQ417))+60,
WORKDAY(
IF(AO417&lt;&gt;"",AO417,IF(BD417&lt;&gt;"",BD417,BQ417)),
BU417,
FESTIVOS_CO!A:A
)
)
))</f>
        <v>EN PROCESO NOTIFICACION / COMUNICACION</v>
      </c>
      <c r="BW417" s="44"/>
      <c r="BX417" s="53"/>
      <c r="BY417" s="45"/>
      <c r="BZ417" s="37"/>
      <c r="CA417" s="54" t="str">
        <f t="shared" si="80"/>
        <v>PENDIENTE EJECUTORIA</v>
      </c>
      <c r="CB417" s="59" t="str">
        <f t="shared" si="89"/>
        <v/>
      </c>
      <c r="CC417" s="36"/>
      <c r="CD417" s="40"/>
      <c r="CE417" s="46"/>
      <c r="CF417" s="40"/>
      <c r="CG417" s="40"/>
      <c r="CH417" s="40"/>
      <c r="CI417" s="36"/>
      <c r="CJ417" s="47"/>
      <c r="CK417" s="40"/>
      <c r="CL417" s="40"/>
      <c r="CM417" s="40"/>
      <c r="CN417" s="40"/>
    </row>
    <row r="418" spans="1:92" ht="42.75" hidden="1">
      <c r="A418" s="49" t="str">
        <f t="shared" si="81"/>
        <v>SIN GESTIÓN</v>
      </c>
      <c r="B418" s="58" t="s">
        <v>389</v>
      </c>
      <c r="C418" s="37"/>
      <c r="D418" s="37"/>
      <c r="E418" s="49" t="str">
        <f t="shared" si="82"/>
        <v>PENDIENTE NOTIFICACIÓN</v>
      </c>
      <c r="F418" s="141" t="str">
        <f t="shared" si="83"/>
        <v>PENDIENTE NOTIFICACIÓN</v>
      </c>
      <c r="G418" s="49" t="str">
        <f t="shared" si="84"/>
        <v/>
      </c>
      <c r="H418" s="51" t="str">
        <f ca="1">IF(
L418="",
"",
IF(
NETWORKDAYS(L418,IF(M418&lt;&gt;"",M418,TODAY()),FESTIVOS_CO!A:A)&gt;2,
"VENCIDO",
IF(
NETWORKDAYS(L418,IF(M418&lt;&gt;"",M418,TODAY()),FESTIVOS_CO!A:A)=2,
"ALERTA",
"A TIEMPO"
)))</f>
        <v>A TIEMPO</v>
      </c>
      <c r="I418" s="40"/>
      <c r="J418" s="36" t="s">
        <v>1942</v>
      </c>
      <c r="K418" s="37">
        <v>46055</v>
      </c>
      <c r="L418" s="50">
        <v>46055</v>
      </c>
      <c r="M418" s="37"/>
      <c r="N418" s="52"/>
      <c r="O418" s="52"/>
      <c r="P418" s="36"/>
      <c r="Q418" s="36"/>
      <c r="R418" s="40"/>
      <c r="S418" s="36"/>
      <c r="T418" s="40"/>
      <c r="U418" s="40"/>
      <c r="V418" s="81" t="s">
        <v>1943</v>
      </c>
      <c r="W418" s="40"/>
      <c r="X418" s="40"/>
      <c r="Y418" s="40"/>
      <c r="Z418" s="38" t="str">
        <f>IFERROR(VLOOKUP(Y418,DIRECTORIO!A:B,2,FALSE),"")</f>
        <v/>
      </c>
      <c r="AA418" s="40"/>
      <c r="AB418" s="40"/>
      <c r="AC418" s="40"/>
      <c r="AD418" s="40"/>
      <c r="AE418" s="40"/>
      <c r="AF418" s="40"/>
      <c r="AG418" s="41" t="s">
        <v>109</v>
      </c>
      <c r="AH418" s="42"/>
      <c r="AI418" s="54" t="str">
        <f t="shared" ca="1" si="85"/>
        <v>PENDIENTE NOTIFICACIÓN ELECTRÓNICA</v>
      </c>
      <c r="AJ418" s="37"/>
      <c r="AK418" s="37"/>
      <c r="AL418" s="37"/>
      <c r="AM418" s="53" t="str">
        <f>IF(AK418="","",WORKDAY(AK418,5,FESTIVOS_CO!A:A))</f>
        <v/>
      </c>
      <c r="AN418" s="37"/>
      <c r="AO418" s="37"/>
      <c r="AP418" s="54" t="str">
        <f t="shared" ca="1" si="90"/>
        <v>NO APLICA</v>
      </c>
      <c r="AQ418" s="36"/>
      <c r="AR418" s="43"/>
      <c r="AS418" s="37"/>
      <c r="AT418" s="36"/>
      <c r="AU418" s="37"/>
      <c r="AV418" s="36"/>
      <c r="AW418" s="36"/>
      <c r="AX418" s="37"/>
      <c r="AY418" s="140" t="str">
        <f>IF(AU418="","",WORKDAY(AU418,5,FESTIVOS_CO!A:A))</f>
        <v/>
      </c>
      <c r="AZ418" s="54" t="str">
        <f t="shared" ca="1" si="87"/>
        <v>NO APLICA</v>
      </c>
      <c r="BA418" s="55" t="str">
        <f>IF(AX418="","",WORKDAY(AX418,5,FESTIVOS_CO!A:A))</f>
        <v/>
      </c>
      <c r="BB418" s="39"/>
      <c r="BC418" s="40"/>
      <c r="BD418" s="40"/>
      <c r="BE418" s="56" t="str">
        <f t="shared" ca="1" si="88"/>
        <v>NO APLICA</v>
      </c>
      <c r="BF418" s="37"/>
      <c r="BG418" s="45"/>
      <c r="BH418" s="37"/>
      <c r="BI418" s="36"/>
      <c r="BJ418" s="37"/>
      <c r="BK418" s="36"/>
      <c r="BL418" s="36"/>
      <c r="BM418" s="53" t="str">
        <f>IF(BJ418="","",WORKDAY(BJ418,5,FESTIVOS_CO!A:A))</f>
        <v/>
      </c>
      <c r="BN418" s="57" t="str">
        <f t="shared" ca="1" si="86"/>
        <v>PENDIENTE HACER AVISO</v>
      </c>
      <c r="BO418" s="54" t="str">
        <f t="shared" ca="1" si="79"/>
        <v>EN TRÁMITE NOTIF. POR AVISO</v>
      </c>
      <c r="BP418" s="37"/>
      <c r="BQ418" s="53" t="str">
        <f>IF(BP418="","",WORKDAY(BP418,5,FESTIVOS_CO!A:A))</f>
        <v/>
      </c>
      <c r="BR418" s="37"/>
      <c r="BS418" s="36"/>
      <c r="BT418" s="38"/>
      <c r="BU418" s="58" t="e">
        <f>VLOOKUP(BT418,Hoja2!$C:$D,2,0)</f>
        <v>#N/A</v>
      </c>
      <c r="BV418" s="80" t="str">
        <f>IF(
AND(AO418="",BD418="",BQ418=""),
"EN PROCESO NOTIFICACION / COMUNICACION",
IF(
BT418="",
"NO APLICA",
IF(
BU418=60,
IF(AO418&lt;&gt;"",AO418,IF(BD418&lt;&gt;"",BD418,BQ418))+60,
WORKDAY(
IF(AO418&lt;&gt;"",AO418,IF(BD418&lt;&gt;"",BD418,BQ418)),
BU418,
FESTIVOS_CO!A:A
)
)
))</f>
        <v>EN PROCESO NOTIFICACION / COMUNICACION</v>
      </c>
      <c r="BW418" s="44"/>
      <c r="BX418" s="53"/>
      <c r="BY418" s="45"/>
      <c r="BZ418" s="37"/>
      <c r="CA418" s="54" t="str">
        <f t="shared" si="80"/>
        <v>PENDIENTE EJECUTORIA</v>
      </c>
      <c r="CB418" s="59" t="str">
        <f t="shared" si="89"/>
        <v/>
      </c>
      <c r="CC418" s="36"/>
      <c r="CD418" s="40"/>
      <c r="CE418" s="46"/>
      <c r="CF418" s="40"/>
      <c r="CG418" s="40"/>
      <c r="CH418" s="40"/>
      <c r="CI418" s="36"/>
      <c r="CJ418" s="47"/>
      <c r="CK418" s="40"/>
      <c r="CL418" s="40"/>
      <c r="CM418" s="40"/>
      <c r="CN418" s="40"/>
    </row>
    <row r="419" spans="1:92" ht="42.75" hidden="1">
      <c r="A419" s="49" t="str">
        <f t="shared" si="81"/>
        <v>SIN GESTIÓN</v>
      </c>
      <c r="B419" s="58" t="s">
        <v>389</v>
      </c>
      <c r="C419" s="37"/>
      <c r="D419" s="37"/>
      <c r="E419" s="49" t="str">
        <f t="shared" si="82"/>
        <v>PENDIENTE NOTIFICACIÓN</v>
      </c>
      <c r="F419" s="141" t="str">
        <f t="shared" si="83"/>
        <v>PENDIENTE NOTIFICACIÓN</v>
      </c>
      <c r="G419" s="49" t="str">
        <f t="shared" si="84"/>
        <v/>
      </c>
      <c r="H419" s="51" t="str">
        <f ca="1">IF(
L419="",
"",
IF(
NETWORKDAYS(L419,IF(M419&lt;&gt;"",M419,TODAY()),FESTIVOS_CO!A:A)&gt;2,
"VENCIDO",
IF(
NETWORKDAYS(L419,IF(M419&lt;&gt;"",M419,TODAY()),FESTIVOS_CO!A:A)=2,
"ALERTA",
"A TIEMPO"
)))</f>
        <v>A TIEMPO</v>
      </c>
      <c r="I419" s="40"/>
      <c r="J419" s="36" t="s">
        <v>1944</v>
      </c>
      <c r="K419" s="37">
        <v>46055</v>
      </c>
      <c r="L419" s="50">
        <v>46055</v>
      </c>
      <c r="M419" s="37"/>
      <c r="N419" s="52"/>
      <c r="O419" s="52"/>
      <c r="P419" s="36"/>
      <c r="Q419" s="36"/>
      <c r="R419" s="40"/>
      <c r="S419" s="36"/>
      <c r="T419" s="40"/>
      <c r="U419" s="40"/>
      <c r="V419" s="81" t="s">
        <v>1945</v>
      </c>
      <c r="W419" s="40"/>
      <c r="X419" s="40"/>
      <c r="Y419" s="40"/>
      <c r="Z419" s="38" t="str">
        <f>IFERROR(VLOOKUP(Y419,DIRECTORIO!A:B,2,FALSE),"")</f>
        <v/>
      </c>
      <c r="AA419" s="40"/>
      <c r="AB419" s="40"/>
      <c r="AC419" s="40"/>
      <c r="AD419" s="40"/>
      <c r="AE419" s="40"/>
      <c r="AF419" s="40"/>
      <c r="AG419" s="41" t="s">
        <v>109</v>
      </c>
      <c r="AH419" s="42"/>
      <c r="AI419" s="54" t="str">
        <f t="shared" ca="1" si="85"/>
        <v>PENDIENTE NOTIFICACIÓN ELECTRÓNICA</v>
      </c>
      <c r="AJ419" s="37"/>
      <c r="AK419" s="37"/>
      <c r="AL419" s="37"/>
      <c r="AM419" s="53" t="str">
        <f>IF(AK419="","",WORKDAY(AK419,5,FESTIVOS_CO!A:A))</f>
        <v/>
      </c>
      <c r="AN419" s="37"/>
      <c r="AO419" s="37"/>
      <c r="AP419" s="54" t="str">
        <f t="shared" ca="1" si="90"/>
        <v>NO APLICA</v>
      </c>
      <c r="AQ419" s="36"/>
      <c r="AR419" s="43"/>
      <c r="AS419" s="37"/>
      <c r="AT419" s="36"/>
      <c r="AU419" s="37"/>
      <c r="AV419" s="36"/>
      <c r="AW419" s="36"/>
      <c r="AX419" s="37"/>
      <c r="AY419" s="140" t="str">
        <f>IF(AU419="","",WORKDAY(AU419,5,FESTIVOS_CO!A:A))</f>
        <v/>
      </c>
      <c r="AZ419" s="54" t="str">
        <f t="shared" ca="1" si="87"/>
        <v>NO APLICA</v>
      </c>
      <c r="BA419" s="55" t="str">
        <f>IF(AX419="","",WORKDAY(AX419,5,FESTIVOS_CO!A:A))</f>
        <v/>
      </c>
      <c r="BB419" s="39"/>
      <c r="BC419" s="40"/>
      <c r="BD419" s="40"/>
      <c r="BE419" s="56" t="str">
        <f t="shared" ca="1" si="88"/>
        <v>NO APLICA</v>
      </c>
      <c r="BF419" s="37"/>
      <c r="BG419" s="45"/>
      <c r="BH419" s="37"/>
      <c r="BI419" s="36"/>
      <c r="BJ419" s="37"/>
      <c r="BK419" s="36"/>
      <c r="BL419" s="36"/>
      <c r="BM419" s="53" t="str">
        <f>IF(BJ419="","",WORKDAY(BJ419,5,FESTIVOS_CO!A:A))</f>
        <v/>
      </c>
      <c r="BN419" s="57" t="str">
        <f t="shared" ca="1" si="86"/>
        <v>PENDIENTE HACER AVISO</v>
      </c>
      <c r="BO419" s="54" t="str">
        <f t="shared" ca="1" si="79"/>
        <v>EN TRÁMITE NOTIF. POR AVISO</v>
      </c>
      <c r="BP419" s="37"/>
      <c r="BQ419" s="53" t="str">
        <f>IF(BP419="","",WORKDAY(BP419,5,FESTIVOS_CO!A:A))</f>
        <v/>
      </c>
      <c r="BR419" s="37"/>
      <c r="BS419" s="36"/>
      <c r="BT419" s="38"/>
      <c r="BU419" s="58" t="e">
        <f>VLOOKUP(BT419,Hoja2!$C:$D,2,0)</f>
        <v>#N/A</v>
      </c>
      <c r="BV419" s="80" t="str">
        <f>IF(
AND(AO419="",BD419="",BQ419=""),
"EN PROCESO NOTIFICACION / COMUNICACION",
IF(
BT419="",
"NO APLICA",
IF(
BU419=60,
IF(AO419&lt;&gt;"",AO419,IF(BD419&lt;&gt;"",BD419,BQ419))+60,
WORKDAY(
IF(AO419&lt;&gt;"",AO419,IF(BD419&lt;&gt;"",BD419,BQ419)),
BU419,
FESTIVOS_CO!A:A
)
)
))</f>
        <v>EN PROCESO NOTIFICACION / COMUNICACION</v>
      </c>
      <c r="BW419" s="44"/>
      <c r="BX419" s="53"/>
      <c r="BY419" s="45"/>
      <c r="BZ419" s="37"/>
      <c r="CA419" s="54" t="str">
        <f t="shared" si="80"/>
        <v>PENDIENTE EJECUTORIA</v>
      </c>
      <c r="CB419" s="59" t="str">
        <f t="shared" si="89"/>
        <v/>
      </c>
      <c r="CC419" s="36"/>
      <c r="CD419" s="40"/>
      <c r="CE419" s="46"/>
      <c r="CF419" s="40"/>
      <c r="CG419" s="40"/>
      <c r="CH419" s="40"/>
      <c r="CI419" s="36"/>
      <c r="CJ419" s="47"/>
      <c r="CK419" s="40"/>
      <c r="CL419" s="40"/>
      <c r="CM419" s="40"/>
      <c r="CN419" s="40"/>
    </row>
    <row r="420" spans="1:92" ht="42.75" hidden="1">
      <c r="A420" s="49" t="str">
        <f t="shared" si="81"/>
        <v>SIN GESTIÓN</v>
      </c>
      <c r="B420" s="58" t="s">
        <v>389</v>
      </c>
      <c r="C420" s="37"/>
      <c r="D420" s="37"/>
      <c r="E420" s="49" t="str">
        <f t="shared" si="82"/>
        <v>PENDIENTE NOTIFICACIÓN</v>
      </c>
      <c r="F420" s="141" t="str">
        <f t="shared" si="83"/>
        <v>PENDIENTE NOTIFICACIÓN</v>
      </c>
      <c r="G420" s="49" t="str">
        <f t="shared" si="84"/>
        <v/>
      </c>
      <c r="H420" s="51" t="str">
        <f ca="1">IF(
L420="",
"",
IF(
NETWORKDAYS(L420,IF(M420&lt;&gt;"",M420,TODAY()),FESTIVOS_CO!A:A)&gt;2,
"VENCIDO",
IF(
NETWORKDAYS(L420,IF(M420&lt;&gt;"",M420,TODAY()),FESTIVOS_CO!A:A)=2,
"ALERTA",
"A TIEMPO"
)))</f>
        <v>A TIEMPO</v>
      </c>
      <c r="I420" s="40"/>
      <c r="J420" s="36" t="s">
        <v>1946</v>
      </c>
      <c r="K420" s="37">
        <v>46055</v>
      </c>
      <c r="L420" s="50">
        <v>46055</v>
      </c>
      <c r="M420" s="37"/>
      <c r="N420" s="52"/>
      <c r="O420" s="52"/>
      <c r="P420" s="36"/>
      <c r="Q420" s="36"/>
      <c r="R420" s="40"/>
      <c r="S420" s="36"/>
      <c r="T420" s="40"/>
      <c r="U420" s="40"/>
      <c r="V420" s="81" t="s">
        <v>1947</v>
      </c>
      <c r="W420" s="40"/>
      <c r="X420" s="40"/>
      <c r="Y420" s="40"/>
      <c r="Z420" s="38" t="str">
        <f>IFERROR(VLOOKUP(Y420,DIRECTORIO!A:B,2,FALSE),"")</f>
        <v/>
      </c>
      <c r="AA420" s="40"/>
      <c r="AB420" s="40"/>
      <c r="AC420" s="40"/>
      <c r="AD420" s="40"/>
      <c r="AE420" s="40"/>
      <c r="AF420" s="40"/>
      <c r="AG420" s="41" t="s">
        <v>109</v>
      </c>
      <c r="AH420" s="42"/>
      <c r="AI420" s="54" t="str">
        <f t="shared" ca="1" si="85"/>
        <v>PENDIENTE NOTIFICACIÓN ELECTRÓNICA</v>
      </c>
      <c r="AJ420" s="37"/>
      <c r="AK420" s="37"/>
      <c r="AL420" s="37"/>
      <c r="AM420" s="53" t="str">
        <f>IF(AK420="","",WORKDAY(AK420,5,FESTIVOS_CO!A:A))</f>
        <v/>
      </c>
      <c r="AN420" s="37"/>
      <c r="AO420" s="37"/>
      <c r="AP420" s="54" t="str">
        <f t="shared" ca="1" si="90"/>
        <v>NO APLICA</v>
      </c>
      <c r="AQ420" s="36"/>
      <c r="AR420" s="43"/>
      <c r="AS420" s="37"/>
      <c r="AT420" s="36"/>
      <c r="AU420" s="37"/>
      <c r="AV420" s="36"/>
      <c r="AW420" s="36"/>
      <c r="AX420" s="37"/>
      <c r="AY420" s="140" t="str">
        <f>IF(AU420="","",WORKDAY(AU420,5,FESTIVOS_CO!A:A))</f>
        <v/>
      </c>
      <c r="AZ420" s="54" t="str">
        <f t="shared" ca="1" si="87"/>
        <v>NO APLICA</v>
      </c>
      <c r="BA420" s="55" t="str">
        <f>IF(AX420="","",WORKDAY(AX420,5,FESTIVOS_CO!A:A))</f>
        <v/>
      </c>
      <c r="BB420" s="39"/>
      <c r="BC420" s="40"/>
      <c r="BD420" s="40"/>
      <c r="BE420" s="56" t="str">
        <f t="shared" ca="1" si="88"/>
        <v>NO APLICA</v>
      </c>
      <c r="BF420" s="37"/>
      <c r="BG420" s="45"/>
      <c r="BH420" s="37"/>
      <c r="BI420" s="36"/>
      <c r="BJ420" s="37"/>
      <c r="BK420" s="36"/>
      <c r="BL420" s="36"/>
      <c r="BM420" s="53" t="str">
        <f>IF(BJ420="","",WORKDAY(BJ420,5,FESTIVOS_CO!A:A))</f>
        <v/>
      </c>
      <c r="BN420" s="57" t="str">
        <f t="shared" ca="1" si="86"/>
        <v>PENDIENTE HACER AVISO</v>
      </c>
      <c r="BO420" s="54" t="str">
        <f t="shared" ca="1" si="79"/>
        <v>EN TRÁMITE NOTIF. POR AVISO</v>
      </c>
      <c r="BP420" s="37"/>
      <c r="BQ420" s="53" t="str">
        <f>IF(BP420="","",WORKDAY(BP420,5,FESTIVOS_CO!A:A))</f>
        <v/>
      </c>
      <c r="BR420" s="37"/>
      <c r="BS420" s="36"/>
      <c r="BT420" s="38"/>
      <c r="BU420" s="58" t="e">
        <f>VLOOKUP(BT420,Hoja2!$C:$D,2,0)</f>
        <v>#N/A</v>
      </c>
      <c r="BV420" s="80" t="str">
        <f>IF(
AND(AO420="",BD420="",BQ420=""),
"EN PROCESO NOTIFICACION / COMUNICACION",
IF(
BT420="",
"NO APLICA",
IF(
BU420=60,
IF(AO420&lt;&gt;"",AO420,IF(BD420&lt;&gt;"",BD420,BQ420))+60,
WORKDAY(
IF(AO420&lt;&gt;"",AO420,IF(BD420&lt;&gt;"",BD420,BQ420)),
BU420,
FESTIVOS_CO!A:A
)
)
))</f>
        <v>EN PROCESO NOTIFICACION / COMUNICACION</v>
      </c>
      <c r="BW420" s="44"/>
      <c r="BX420" s="53"/>
      <c r="BY420" s="45"/>
      <c r="BZ420" s="37"/>
      <c r="CA420" s="54" t="str">
        <f t="shared" si="80"/>
        <v>PENDIENTE EJECUTORIA</v>
      </c>
      <c r="CB420" s="59" t="str">
        <f t="shared" si="89"/>
        <v/>
      </c>
      <c r="CC420" s="36"/>
      <c r="CD420" s="40"/>
      <c r="CE420" s="46"/>
      <c r="CF420" s="40"/>
      <c r="CG420" s="40"/>
      <c r="CH420" s="40"/>
      <c r="CI420" s="36"/>
      <c r="CJ420" s="47"/>
      <c r="CK420" s="40"/>
      <c r="CL420" s="40"/>
      <c r="CM420" s="40"/>
      <c r="CN420" s="40"/>
    </row>
    <row r="421" spans="1:92" ht="42.75" hidden="1">
      <c r="A421" s="49" t="str">
        <f t="shared" ca="1" si="81"/>
        <v>PENDIENTE ENTREGA NOTIFICACIÓN ELECTRÓNICA</v>
      </c>
      <c r="B421" s="58" t="s">
        <v>327</v>
      </c>
      <c r="C421" s="37">
        <v>46055</v>
      </c>
      <c r="D421" s="37"/>
      <c r="E421" s="49" t="str">
        <f t="shared" si="82"/>
        <v>PENDIENTE NOTIFICACIÓN</v>
      </c>
      <c r="F421" s="141" t="str">
        <f t="shared" si="83"/>
        <v>PENDIENTE NOTIFICACIÓN</v>
      </c>
      <c r="G421" s="49" t="str">
        <f t="shared" si="84"/>
        <v/>
      </c>
      <c r="H421" s="51" t="str">
        <f ca="1">IF(
L421="",
"",
IF(
NETWORKDAYS(L421,IF(M421&lt;&gt;"",M421,TODAY()),FESTIVOS_CO!A:A)&gt;2,
"VENCIDO",
IF(
NETWORKDAYS(L421,IF(M421&lt;&gt;"",M421,TODAY()),FESTIVOS_CO!A:A)=2,
"ALERTA",
"A TIEMPO"
)))</f>
        <v>A TIEMPO</v>
      </c>
      <c r="I421" s="40"/>
      <c r="J421" s="36" t="s">
        <v>1948</v>
      </c>
      <c r="K421" s="37">
        <v>46055</v>
      </c>
      <c r="L421" s="50">
        <v>46055</v>
      </c>
      <c r="M421" s="37">
        <v>46055</v>
      </c>
      <c r="N421" s="52"/>
      <c r="O421" s="52"/>
      <c r="P421" s="36"/>
      <c r="Q421" s="36" t="s">
        <v>99</v>
      </c>
      <c r="R421" s="40"/>
      <c r="S421" s="36"/>
      <c r="T421" s="40"/>
      <c r="U421" s="40" t="s">
        <v>198</v>
      </c>
      <c r="V421" s="81" t="s">
        <v>1949</v>
      </c>
      <c r="W421" s="40" t="s">
        <v>113</v>
      </c>
      <c r="X421" s="40" t="s">
        <v>113</v>
      </c>
      <c r="Y421" s="40">
        <v>8667194</v>
      </c>
      <c r="Z421" s="38" t="str">
        <f>IFERROR(VLOOKUP(Y421,DIRECTORIO!A:B,2,FALSE),"")</f>
        <v>PEDRO RAMON EMILIANI CATINCHI</v>
      </c>
      <c r="AA421" s="40" t="s">
        <v>1950</v>
      </c>
      <c r="AB421" s="40" t="s">
        <v>169</v>
      </c>
      <c r="AC421" s="69" t="s">
        <v>1951</v>
      </c>
      <c r="AD421" s="40" t="s">
        <v>542</v>
      </c>
      <c r="AE421" s="40" t="s">
        <v>1952</v>
      </c>
      <c r="AF421" s="40" t="s">
        <v>543</v>
      </c>
      <c r="AG421" s="41" t="s">
        <v>109</v>
      </c>
      <c r="AH421" s="42"/>
      <c r="AI421" s="54" t="str">
        <f t="shared" ca="1" si="85"/>
        <v>PENDIENTE ENTREGA NOTIFICACIÓN ELECTRÓNICA</v>
      </c>
      <c r="AJ421" s="37" t="s">
        <v>99</v>
      </c>
      <c r="AK421" s="37"/>
      <c r="AL421" s="37"/>
      <c r="AM421" s="53" t="str">
        <f>IF(AK421="","",WORKDAY(AK421,5,FESTIVOS_CO!A:A))</f>
        <v/>
      </c>
      <c r="AN421" s="37"/>
      <c r="AO421" s="37"/>
      <c r="AP421" s="54" t="str">
        <f t="shared" ca="1" si="90"/>
        <v>NO APLICA</v>
      </c>
      <c r="AQ421" s="36"/>
      <c r="AR421" s="43"/>
      <c r="AS421" s="37"/>
      <c r="AT421" s="36"/>
      <c r="AU421" s="37"/>
      <c r="AV421" s="36"/>
      <c r="AW421" s="36"/>
      <c r="AX421" s="37"/>
      <c r="AY421" s="140" t="str">
        <f>IF(AU421="","",WORKDAY(AU421,5,FESTIVOS_CO!A:A))</f>
        <v/>
      </c>
      <c r="AZ421" s="54" t="str">
        <f t="shared" ca="1" si="87"/>
        <v>NO APLICA</v>
      </c>
      <c r="BA421" s="55" t="str">
        <f>IF(AX421="","",WORKDAY(AX421,5,FESTIVOS_CO!A:A))</f>
        <v/>
      </c>
      <c r="BB421" s="39"/>
      <c r="BC421" s="40"/>
      <c r="BD421" s="40"/>
      <c r="BE421" s="56" t="str">
        <f t="shared" ca="1" si="88"/>
        <v>NO APLICA</v>
      </c>
      <c r="BF421" s="37"/>
      <c r="BG421" s="45"/>
      <c r="BH421" s="37"/>
      <c r="BI421" s="36"/>
      <c r="BJ421" s="37"/>
      <c r="BK421" s="36"/>
      <c r="BL421" s="36"/>
      <c r="BM421" s="53" t="str">
        <f>IF(BJ421="","",WORKDAY(BJ421,5,FESTIVOS_CO!A:A))</f>
        <v/>
      </c>
      <c r="BN421" s="57" t="str">
        <f t="shared" ca="1" si="86"/>
        <v>PENDIENTE HACER AVISO</v>
      </c>
      <c r="BO421" s="54" t="str">
        <f t="shared" ca="1" si="79"/>
        <v>EN TRÁMITE NOTIF. POR AVISO</v>
      </c>
      <c r="BP421" s="37"/>
      <c r="BQ421" s="53" t="str">
        <f>IF(BP421="","",WORKDAY(BP421,5,FESTIVOS_CO!A:A))</f>
        <v/>
      </c>
      <c r="BR421" s="37"/>
      <c r="BS421" s="36" t="s">
        <v>109</v>
      </c>
      <c r="BT421" s="38" t="s">
        <v>113</v>
      </c>
      <c r="BU421" s="58">
        <f>VLOOKUP(BT421,Hoja2!$C:$D,2,0)</f>
        <v>0</v>
      </c>
      <c r="BV421" s="80" t="str">
        <f>IF(
AND(AO421="",BD421="",BQ421=""),
"EN PROCESO NOTIFICACION / COMUNICACION",
IF(
BT421="",
"NO APLICA",
IF(
BU421=60,
IF(AO421&lt;&gt;"",AO421,IF(BD421&lt;&gt;"",BD421,BQ421))+60,
WORKDAY(
IF(AO421&lt;&gt;"",AO421,IF(BD421&lt;&gt;"",BD421,BQ421)),
BU421,
FESTIVOS_CO!A:A
)
)
))</f>
        <v>EN PROCESO NOTIFICACION / COMUNICACION</v>
      </c>
      <c r="BW421" s="44" t="s">
        <v>109</v>
      </c>
      <c r="BX421" s="53"/>
      <c r="BY421" s="45"/>
      <c r="BZ421" s="37"/>
      <c r="CA421" s="54" t="str">
        <f t="shared" si="80"/>
        <v>PENDIENTE EJECUTORIA</v>
      </c>
      <c r="CB421" s="59" t="str">
        <f t="shared" si="89"/>
        <v/>
      </c>
      <c r="CC421" s="36"/>
      <c r="CD421" s="40"/>
      <c r="CE421" s="46"/>
      <c r="CF421" s="40"/>
      <c r="CG421" s="40"/>
      <c r="CH421" s="40"/>
      <c r="CI421" s="36"/>
      <c r="CJ421" s="47"/>
      <c r="CK421" s="40"/>
      <c r="CL421" s="40"/>
      <c r="CM421" s="40"/>
      <c r="CN421" s="40"/>
    </row>
    <row r="422" spans="1:92" ht="42.75" hidden="1">
      <c r="A422" s="49" t="str">
        <f t="shared" ca="1" si="81"/>
        <v>PENDIENTE ENTREGA NOTIFICACIÓN ELECTRÓNICA</v>
      </c>
      <c r="B422" s="58" t="s">
        <v>327</v>
      </c>
      <c r="C422" s="37">
        <v>46055</v>
      </c>
      <c r="D422" s="37"/>
      <c r="E422" s="49" t="str">
        <f t="shared" si="82"/>
        <v>PENDIENTE NOTIFICACIÓN</v>
      </c>
      <c r="F422" s="141" t="str">
        <f t="shared" si="83"/>
        <v>PENDIENTE NOTIFICACIÓN</v>
      </c>
      <c r="G422" s="49" t="str">
        <f t="shared" si="84"/>
        <v/>
      </c>
      <c r="H422" s="51" t="str">
        <f ca="1">IF(
L422="",
"",
IF(
NETWORKDAYS(L422,IF(M422&lt;&gt;"",M422,TODAY()),FESTIVOS_CO!A:A)&gt;2,
"VENCIDO",
IF(
NETWORKDAYS(L422,IF(M422&lt;&gt;"",M422,TODAY()),FESTIVOS_CO!A:A)=2,
"ALERTA",
"A TIEMPO"
)))</f>
        <v>A TIEMPO</v>
      </c>
      <c r="I422" s="40"/>
      <c r="J422" s="36" t="s">
        <v>1953</v>
      </c>
      <c r="K422" s="37">
        <v>46055</v>
      </c>
      <c r="L422" s="50">
        <v>46055</v>
      </c>
      <c r="M422" s="37">
        <v>46055</v>
      </c>
      <c r="N422" s="52"/>
      <c r="O422" s="52"/>
      <c r="P422" s="36"/>
      <c r="Q422" s="36" t="s">
        <v>99</v>
      </c>
      <c r="R422" s="40"/>
      <c r="S422" s="36"/>
      <c r="T422" s="40"/>
      <c r="U422" s="40" t="s">
        <v>198</v>
      </c>
      <c r="V422" s="81" t="s">
        <v>1954</v>
      </c>
      <c r="W422" s="40" t="s">
        <v>1952</v>
      </c>
      <c r="X422" s="62" t="s">
        <v>1955</v>
      </c>
      <c r="Y422" s="40">
        <v>900706348</v>
      </c>
      <c r="Z422" s="38" t="str">
        <f>IFERROR(VLOOKUP(Y422,DIRECTORIO!A:B,2,FALSE),"")</f>
        <v>PHX SECURITY SYSTEM S A S - EN LIQUIDACION</v>
      </c>
      <c r="AA422" s="40" t="s">
        <v>1956</v>
      </c>
      <c r="AB422" s="40" t="s">
        <v>169</v>
      </c>
      <c r="AC422" s="69" t="s">
        <v>1957</v>
      </c>
      <c r="AD422" s="40" t="s">
        <v>542</v>
      </c>
      <c r="AE422" s="40" t="s">
        <v>1952</v>
      </c>
      <c r="AF422" s="40" t="s">
        <v>543</v>
      </c>
      <c r="AG422" s="41" t="s">
        <v>109</v>
      </c>
      <c r="AH422" s="42"/>
      <c r="AI422" s="54" t="str">
        <f t="shared" ca="1" si="85"/>
        <v>PENDIENTE ENTREGA NOTIFICACIÓN ELECTRÓNICA</v>
      </c>
      <c r="AJ422" s="37" t="s">
        <v>99</v>
      </c>
      <c r="AK422" s="37"/>
      <c r="AL422" s="37"/>
      <c r="AM422" s="53" t="str">
        <f>IF(AK422="","",WORKDAY(AK422,5,FESTIVOS_CO!A:A))</f>
        <v/>
      </c>
      <c r="AN422" s="37"/>
      <c r="AO422" s="37"/>
      <c r="AP422" s="54" t="str">
        <f t="shared" ca="1" si="90"/>
        <v>NO APLICA</v>
      </c>
      <c r="AQ422" s="36"/>
      <c r="AR422" s="43"/>
      <c r="AS422" s="37"/>
      <c r="AT422" s="36"/>
      <c r="AU422" s="37"/>
      <c r="AV422" s="36"/>
      <c r="AW422" s="36"/>
      <c r="AX422" s="37"/>
      <c r="AY422" s="140" t="str">
        <f>IF(AU422="","",WORKDAY(AU422,5,FESTIVOS_CO!A:A))</f>
        <v/>
      </c>
      <c r="AZ422" s="54" t="str">
        <f t="shared" ca="1" si="87"/>
        <v>NO APLICA</v>
      </c>
      <c r="BA422" s="55" t="str">
        <f>IF(AX422="","",WORKDAY(AX422,5,FESTIVOS_CO!A:A))</f>
        <v/>
      </c>
      <c r="BB422" s="39"/>
      <c r="BC422" s="40"/>
      <c r="BD422" s="40"/>
      <c r="BE422" s="56" t="str">
        <f t="shared" ca="1" si="88"/>
        <v>NO APLICA</v>
      </c>
      <c r="BF422" s="37"/>
      <c r="BG422" s="45"/>
      <c r="BH422" s="37"/>
      <c r="BI422" s="36"/>
      <c r="BJ422" s="37"/>
      <c r="BK422" s="36"/>
      <c r="BL422" s="36"/>
      <c r="BM422" s="53" t="str">
        <f>IF(BJ422="","",WORKDAY(BJ422,5,FESTIVOS_CO!A:A))</f>
        <v/>
      </c>
      <c r="BN422" s="57" t="str">
        <f t="shared" ca="1" si="86"/>
        <v>PENDIENTE HACER AVISO</v>
      </c>
      <c r="BO422" s="54" t="str">
        <f t="shared" ca="1" si="79"/>
        <v>EN TRÁMITE NOTIF. POR AVISO</v>
      </c>
      <c r="BP422" s="37"/>
      <c r="BQ422" s="53" t="str">
        <f>IF(BP422="","",WORKDAY(BP422,5,FESTIVOS_CO!A:A))</f>
        <v/>
      </c>
      <c r="BR422" s="37"/>
      <c r="BS422" s="36"/>
      <c r="BT422" s="38" t="s">
        <v>113</v>
      </c>
      <c r="BU422" s="58">
        <f>VLOOKUP(BT422,Hoja2!$C:$D,2,0)</f>
        <v>0</v>
      </c>
      <c r="BV422" s="80" t="str">
        <f>IF(
AND(AO422="",BD422="",BQ422=""),
"EN PROCESO NOTIFICACION / COMUNICACION",
IF(
BT422="",
"NO APLICA",
IF(
BU422=60,
IF(AO422&lt;&gt;"",AO422,IF(BD422&lt;&gt;"",BD422,BQ422))+60,
WORKDAY(
IF(AO422&lt;&gt;"",AO422,IF(BD422&lt;&gt;"",BD422,BQ422)),
BU422,
FESTIVOS_CO!A:A
)
)
))</f>
        <v>EN PROCESO NOTIFICACION / COMUNICACION</v>
      </c>
      <c r="BW422" s="44" t="s">
        <v>109</v>
      </c>
      <c r="BX422" s="53"/>
      <c r="BY422" s="45"/>
      <c r="BZ422" s="37"/>
      <c r="CA422" s="54" t="str">
        <f t="shared" si="80"/>
        <v>PENDIENTE EJECUTORIA</v>
      </c>
      <c r="CB422" s="59" t="str">
        <f t="shared" si="89"/>
        <v>NO APLICA</v>
      </c>
      <c r="CC422" s="36" t="s">
        <v>109</v>
      </c>
      <c r="CD422" s="40"/>
      <c r="CE422" s="46"/>
      <c r="CF422" s="40"/>
      <c r="CG422" s="40"/>
      <c r="CH422" s="40"/>
      <c r="CI422" s="36" t="s">
        <v>109</v>
      </c>
      <c r="CJ422" s="47"/>
      <c r="CK422" s="40"/>
      <c r="CL422" s="40"/>
      <c r="CM422" s="40"/>
      <c r="CN422" s="40"/>
    </row>
    <row r="423" spans="1:92" ht="42.75" hidden="1">
      <c r="A423" s="49" t="str">
        <f t="shared" si="81"/>
        <v>SIN GESTIÓN</v>
      </c>
      <c r="B423" s="58" t="s">
        <v>327</v>
      </c>
      <c r="C423" s="37">
        <v>46055</v>
      </c>
      <c r="D423" s="37"/>
      <c r="E423" s="49" t="str">
        <f t="shared" si="82"/>
        <v>PENDIENTE NOTIFICACIÓN</v>
      </c>
      <c r="F423" s="141" t="str">
        <f t="shared" si="83"/>
        <v>PENDIENTE NOTIFICACIÓN</v>
      </c>
      <c r="G423" s="49" t="str">
        <f t="shared" si="84"/>
        <v/>
      </c>
      <c r="H423" s="51" t="str">
        <f ca="1">IF(
L423="",
"",
IF(
NETWORKDAYS(L423,IF(M423&lt;&gt;"",M423,TODAY()),FESTIVOS_CO!A:A)&gt;2,
"VENCIDO",
IF(
NETWORKDAYS(L423,IF(M423&lt;&gt;"",M423,TODAY()),FESTIVOS_CO!A:A)=2,
"ALERTA",
"A TIEMPO"
)))</f>
        <v>A TIEMPO</v>
      </c>
      <c r="I423" s="40"/>
      <c r="J423" s="36" t="s">
        <v>1958</v>
      </c>
      <c r="K423" s="37">
        <v>46055</v>
      </c>
      <c r="L423" s="50">
        <v>46055</v>
      </c>
      <c r="M423" s="37">
        <v>46055</v>
      </c>
      <c r="N423" s="52"/>
      <c r="O423" s="52"/>
      <c r="P423" s="36"/>
      <c r="Q423" s="36" t="s">
        <v>99</v>
      </c>
      <c r="R423" s="40"/>
      <c r="S423" s="36"/>
      <c r="T423" s="40"/>
      <c r="U423" s="40" t="s">
        <v>198</v>
      </c>
      <c r="V423" s="81" t="s">
        <v>1959</v>
      </c>
      <c r="W423" s="40" t="s">
        <v>1952</v>
      </c>
      <c r="X423" s="40" t="s">
        <v>1960</v>
      </c>
      <c r="Y423" s="40">
        <v>900319753</v>
      </c>
      <c r="Z423" s="38" t="str">
        <f>IFERROR(VLOOKUP(Y423,DIRECTORIO!A:B,2,FALSE),"")</f>
        <v/>
      </c>
      <c r="AA423" s="40"/>
      <c r="AB423" s="40"/>
      <c r="AC423" s="40"/>
      <c r="AD423" s="40"/>
      <c r="AE423" s="40"/>
      <c r="AF423" s="40"/>
      <c r="AG423" s="41" t="s">
        <v>109</v>
      </c>
      <c r="AH423" s="42"/>
      <c r="AI423" s="54" t="str">
        <f t="shared" ca="1" si="85"/>
        <v>PENDIENTE NOTIFICACIÓN ELECTRÓNICA</v>
      </c>
      <c r="AJ423" s="37"/>
      <c r="AK423" s="37"/>
      <c r="AL423" s="37"/>
      <c r="AM423" s="53" t="str">
        <f>IF(AK423="","",WORKDAY(AK423,5,FESTIVOS_CO!A:A))</f>
        <v/>
      </c>
      <c r="AN423" s="37"/>
      <c r="AO423" s="37"/>
      <c r="AP423" s="54" t="str">
        <f t="shared" ca="1" si="90"/>
        <v>NO APLICA</v>
      </c>
      <c r="AQ423" s="36"/>
      <c r="AR423" s="43"/>
      <c r="AS423" s="37"/>
      <c r="AT423" s="36"/>
      <c r="AU423" s="37"/>
      <c r="AV423" s="36"/>
      <c r="AW423" s="36"/>
      <c r="AX423" s="37"/>
      <c r="AY423" s="140" t="str">
        <f>IF(AU423="","",WORKDAY(AU423,5,FESTIVOS_CO!A:A))</f>
        <v/>
      </c>
      <c r="AZ423" s="54" t="str">
        <f t="shared" ca="1" si="87"/>
        <v>NO APLICA</v>
      </c>
      <c r="BA423" s="55" t="str">
        <f>IF(AX423="","",WORKDAY(AX423,5,FESTIVOS_CO!A:A))</f>
        <v/>
      </c>
      <c r="BB423" s="39"/>
      <c r="BC423" s="40"/>
      <c r="BD423" s="40"/>
      <c r="BE423" s="56" t="str">
        <f t="shared" ca="1" si="88"/>
        <v>NO APLICA</v>
      </c>
      <c r="BF423" s="37"/>
      <c r="BG423" s="45"/>
      <c r="BH423" s="37"/>
      <c r="BI423" s="36"/>
      <c r="BJ423" s="37"/>
      <c r="BK423" s="36"/>
      <c r="BL423" s="36"/>
      <c r="BM423" s="53" t="str">
        <f>IF(BJ423="","",WORKDAY(BJ423,5,FESTIVOS_CO!A:A))</f>
        <v/>
      </c>
      <c r="BN423" s="57" t="str">
        <f t="shared" ca="1" si="86"/>
        <v>PENDIENTE HACER AVISO</v>
      </c>
      <c r="BO423" s="54" t="str">
        <f t="shared" ca="1" si="79"/>
        <v>EN TRÁMITE NOTIF. POR AVISO</v>
      </c>
      <c r="BP423" s="37"/>
      <c r="BQ423" s="53" t="str">
        <f>IF(BP423="","",WORKDAY(BP423,5,FESTIVOS_CO!A:A))</f>
        <v/>
      </c>
      <c r="BR423" s="37"/>
      <c r="BS423" s="36"/>
      <c r="BT423" s="38"/>
      <c r="BU423" s="58" t="e">
        <f>VLOOKUP(BT423,Hoja2!$C:$D,2,0)</f>
        <v>#N/A</v>
      </c>
      <c r="BV423" s="80" t="str">
        <f>IF(
AND(AO423="",BD423="",BQ423=""),
"EN PROCESO NOTIFICACION / COMUNICACION",
IF(
BT423="",
"NO APLICA",
IF(
BU423=60,
IF(AO423&lt;&gt;"",AO423,IF(BD423&lt;&gt;"",BD423,BQ423))+60,
WORKDAY(
IF(AO423&lt;&gt;"",AO423,IF(BD423&lt;&gt;"",BD423,BQ423)),
BU423,
FESTIVOS_CO!A:A
)
)
))</f>
        <v>EN PROCESO NOTIFICACION / COMUNICACION</v>
      </c>
      <c r="BW423" s="44"/>
      <c r="BX423" s="53"/>
      <c r="BY423" s="45"/>
      <c r="BZ423" s="37"/>
      <c r="CA423" s="54" t="str">
        <f t="shared" si="80"/>
        <v>PENDIENTE EJECUTORIA</v>
      </c>
      <c r="CB423" s="59" t="str">
        <f t="shared" si="89"/>
        <v/>
      </c>
      <c r="CC423" s="36"/>
      <c r="CD423" s="40"/>
      <c r="CE423" s="46"/>
      <c r="CF423" s="40"/>
      <c r="CG423" s="40"/>
      <c r="CH423" s="40"/>
      <c r="CI423" s="36"/>
      <c r="CJ423" s="47"/>
      <c r="CK423" s="40"/>
      <c r="CL423" s="40"/>
      <c r="CM423" s="40"/>
      <c r="CN423" s="40"/>
    </row>
    <row r="424" spans="1:92" ht="42.75" hidden="1">
      <c r="A424" s="49" t="str">
        <f t="shared" si="81"/>
        <v>SIN GESTIÓN</v>
      </c>
      <c r="B424" s="58" t="s">
        <v>327</v>
      </c>
      <c r="C424" s="37">
        <v>46055</v>
      </c>
      <c r="D424" s="37"/>
      <c r="E424" s="49" t="str">
        <f t="shared" si="82"/>
        <v>PENDIENTE NOTIFICACIÓN</v>
      </c>
      <c r="F424" s="141" t="str">
        <f t="shared" si="83"/>
        <v>PENDIENTE NOTIFICACIÓN</v>
      </c>
      <c r="G424" s="49" t="str">
        <f t="shared" si="84"/>
        <v/>
      </c>
      <c r="H424" s="51" t="str">
        <f ca="1">IF(
L424="",
"",
IF(
NETWORKDAYS(L424,IF(M424&lt;&gt;"",M424,TODAY()),FESTIVOS_CO!A:A)&gt;2,
"VENCIDO",
IF(
NETWORKDAYS(L424,IF(M424&lt;&gt;"",M424,TODAY()),FESTIVOS_CO!A:A)=2,
"ALERTA",
"A TIEMPO"
)))</f>
        <v>A TIEMPO</v>
      </c>
      <c r="I424" s="40"/>
      <c r="J424" s="36" t="s">
        <v>1961</v>
      </c>
      <c r="K424" s="37">
        <v>46055</v>
      </c>
      <c r="L424" s="50">
        <v>46055</v>
      </c>
      <c r="M424" s="37">
        <v>46055</v>
      </c>
      <c r="N424" s="52"/>
      <c r="O424" s="52"/>
      <c r="P424" s="36"/>
      <c r="Q424" s="36"/>
      <c r="R424" s="40"/>
      <c r="S424" s="36"/>
      <c r="T424" s="40"/>
      <c r="U424" s="40"/>
      <c r="V424" s="81" t="s">
        <v>1962</v>
      </c>
      <c r="W424" s="40"/>
      <c r="X424" s="40"/>
      <c r="Y424" s="40"/>
      <c r="Z424" s="38" t="str">
        <f>IFERROR(VLOOKUP(Y424,DIRECTORIO!A:B,2,FALSE),"")</f>
        <v/>
      </c>
      <c r="AA424" s="40"/>
      <c r="AB424" s="40"/>
      <c r="AC424" s="40"/>
      <c r="AD424" s="40"/>
      <c r="AE424" s="40"/>
      <c r="AF424" s="40"/>
      <c r="AG424" s="41" t="s">
        <v>109</v>
      </c>
      <c r="AH424" s="42"/>
      <c r="AI424" s="54" t="str">
        <f t="shared" ca="1" si="85"/>
        <v>PENDIENTE NOTIFICACIÓN ELECTRÓNICA</v>
      </c>
      <c r="AJ424" s="37"/>
      <c r="AK424" s="37"/>
      <c r="AL424" s="37"/>
      <c r="AM424" s="53" t="str">
        <f>IF(AK424="","",WORKDAY(AK424,5,FESTIVOS_CO!A:A))</f>
        <v/>
      </c>
      <c r="AN424" s="37"/>
      <c r="AO424" s="37"/>
      <c r="AP424" s="54" t="str">
        <f t="shared" ca="1" si="90"/>
        <v>NO APLICA</v>
      </c>
      <c r="AQ424" s="36"/>
      <c r="AR424" s="43"/>
      <c r="AS424" s="37"/>
      <c r="AT424" s="36"/>
      <c r="AU424" s="37"/>
      <c r="AV424" s="36"/>
      <c r="AW424" s="36"/>
      <c r="AX424" s="37"/>
      <c r="AY424" s="140" t="str">
        <f>IF(AU424="","",WORKDAY(AU424,5,FESTIVOS_CO!A:A))</f>
        <v/>
      </c>
      <c r="AZ424" s="54" t="str">
        <f t="shared" ca="1" si="87"/>
        <v>NO APLICA</v>
      </c>
      <c r="BA424" s="55" t="str">
        <f>IF(AX424="","",WORKDAY(AX424,5,FESTIVOS_CO!A:A))</f>
        <v/>
      </c>
      <c r="BB424" s="39"/>
      <c r="BC424" s="40"/>
      <c r="BD424" s="40"/>
      <c r="BE424" s="56" t="str">
        <f t="shared" ca="1" si="88"/>
        <v>NO APLICA</v>
      </c>
      <c r="BF424" s="37"/>
      <c r="BG424" s="45"/>
      <c r="BH424" s="37"/>
      <c r="BI424" s="36"/>
      <c r="BJ424" s="37"/>
      <c r="BK424" s="36"/>
      <c r="BL424" s="36"/>
      <c r="BM424" s="53" t="str">
        <f>IF(BJ424="","",WORKDAY(BJ424,5,FESTIVOS_CO!A:A))</f>
        <v/>
      </c>
      <c r="BN424" s="57" t="str">
        <f t="shared" ca="1" si="86"/>
        <v>PENDIENTE HACER AVISO</v>
      </c>
      <c r="BO424" s="54" t="str">
        <f t="shared" ca="1" si="79"/>
        <v>EN TRÁMITE NOTIF. POR AVISO</v>
      </c>
      <c r="BP424" s="37"/>
      <c r="BQ424" s="53" t="str">
        <f>IF(BP424="","",WORKDAY(BP424,5,FESTIVOS_CO!A:A))</f>
        <v/>
      </c>
      <c r="BR424" s="37"/>
      <c r="BS424" s="36"/>
      <c r="BT424" s="38"/>
      <c r="BU424" s="58" t="e">
        <f>VLOOKUP(BT424,Hoja2!$C:$D,2,0)</f>
        <v>#N/A</v>
      </c>
      <c r="BV424" s="80" t="str">
        <f>IF(
AND(AO424="",BD424="",BQ424=""),
"EN PROCESO NOTIFICACION / COMUNICACION",
IF(
BT424="",
"NO APLICA",
IF(
BU424=60,
IF(AO424&lt;&gt;"",AO424,IF(BD424&lt;&gt;"",BD424,BQ424))+60,
WORKDAY(
IF(AO424&lt;&gt;"",AO424,IF(BD424&lt;&gt;"",BD424,BQ424)),
BU424,
FESTIVOS_CO!A:A
)
)
))</f>
        <v>EN PROCESO NOTIFICACION / COMUNICACION</v>
      </c>
      <c r="BW424" s="44"/>
      <c r="BX424" s="53"/>
      <c r="BY424" s="45"/>
      <c r="BZ424" s="37"/>
      <c r="CA424" s="54" t="str">
        <f t="shared" si="80"/>
        <v>PENDIENTE EJECUTORIA</v>
      </c>
      <c r="CB424" s="59" t="str">
        <f t="shared" si="89"/>
        <v/>
      </c>
      <c r="CC424" s="36"/>
      <c r="CD424" s="40"/>
      <c r="CE424" s="46"/>
      <c r="CF424" s="40"/>
      <c r="CG424" s="40"/>
      <c r="CH424" s="40"/>
      <c r="CI424" s="36"/>
      <c r="CJ424" s="47"/>
      <c r="CK424" s="40"/>
      <c r="CL424" s="40"/>
      <c r="CM424" s="40"/>
      <c r="CN424" s="40"/>
    </row>
    <row r="425" spans="1:92" ht="42.75" hidden="1">
      <c r="A425" s="49" t="str">
        <f t="shared" ca="1" si="81"/>
        <v>PENDIENTE ENTREGA NOTIFICACIÓN ELECTRÓNICA</v>
      </c>
      <c r="B425" s="58" t="s">
        <v>196</v>
      </c>
      <c r="C425" s="37"/>
      <c r="D425" s="37"/>
      <c r="E425" s="49" t="str">
        <f t="shared" si="82"/>
        <v>PENDIENTE NOTIFICACIÓN</v>
      </c>
      <c r="F425" s="141" t="str">
        <f t="shared" si="83"/>
        <v>PENDIENTE NOTIFICACIÓN</v>
      </c>
      <c r="G425" s="49" t="str">
        <f t="shared" si="84"/>
        <v/>
      </c>
      <c r="H425" s="51" t="str">
        <f ca="1">IF(
L425="",
"",
IF(
NETWORKDAYS(L425,IF(M425&lt;&gt;"",M425,TODAY()),FESTIVOS_CO!A:A)&gt;2,
"VENCIDO",
IF(
NETWORKDAYS(L425,IF(M425&lt;&gt;"",M425,TODAY()),FESTIVOS_CO!A:A)=2,
"ALERTA",
"A TIEMPO"
)))</f>
        <v>A TIEMPO</v>
      </c>
      <c r="I425" s="40" t="s">
        <v>722</v>
      </c>
      <c r="J425" s="36" t="s">
        <v>1963</v>
      </c>
      <c r="K425" s="37">
        <v>46055</v>
      </c>
      <c r="L425" s="50">
        <v>46055</v>
      </c>
      <c r="M425" s="37">
        <v>46055</v>
      </c>
      <c r="N425" s="52"/>
      <c r="O425" s="52"/>
      <c r="P425" s="36"/>
      <c r="Q425" s="36" t="s">
        <v>99</v>
      </c>
      <c r="R425" s="40"/>
      <c r="S425" s="36"/>
      <c r="T425" s="40"/>
      <c r="U425" s="40" t="s">
        <v>198</v>
      </c>
      <c r="V425" s="81" t="s">
        <v>1964</v>
      </c>
      <c r="W425" s="40" t="s">
        <v>1952</v>
      </c>
      <c r="X425" s="40" t="s">
        <v>1965</v>
      </c>
      <c r="Y425" s="40">
        <v>830004922</v>
      </c>
      <c r="Z425" s="38" t="s">
        <v>1966</v>
      </c>
      <c r="AA425" s="40" t="s">
        <v>1967</v>
      </c>
      <c r="AB425" s="40" t="s">
        <v>333</v>
      </c>
      <c r="AC425" s="69" t="s">
        <v>1968</v>
      </c>
      <c r="AD425" s="40" t="s">
        <v>542</v>
      </c>
      <c r="AE425" s="40" t="s">
        <v>1952</v>
      </c>
      <c r="AF425" s="62" t="s">
        <v>1373</v>
      </c>
      <c r="AG425" s="41" t="s">
        <v>109</v>
      </c>
      <c r="AH425" s="42"/>
      <c r="AI425" s="54" t="str">
        <f t="shared" ca="1" si="85"/>
        <v>PENDIENTE ENTREGA NOTIFICACIÓN ELECTRÓNICA</v>
      </c>
      <c r="AJ425" s="37" t="s">
        <v>99</v>
      </c>
      <c r="AK425" s="37">
        <v>46055</v>
      </c>
      <c r="AL425" s="37"/>
      <c r="AM425" s="53">
        <f>IF(AK425="","",WORKDAY(AK425,5,FESTIVOS_CO!A:A))</f>
        <v>46062</v>
      </c>
      <c r="AN425" s="37"/>
      <c r="AO425" s="37"/>
      <c r="AP425" s="54" t="str">
        <f t="shared" ca="1" si="90"/>
        <v>NO APLICA</v>
      </c>
      <c r="AQ425" s="36"/>
      <c r="AR425" s="43">
        <v>46055</v>
      </c>
      <c r="AS425" s="37"/>
      <c r="AT425" s="36"/>
      <c r="AU425" s="37"/>
      <c r="AV425" s="36"/>
      <c r="AW425" s="36"/>
      <c r="AX425" s="37"/>
      <c r="AY425" s="140" t="str">
        <f>IF(AU425="","",WORKDAY(AU425,5,FESTIVOS_CO!A:A))</f>
        <v/>
      </c>
      <c r="AZ425" s="54" t="str">
        <f t="shared" ca="1" si="87"/>
        <v>NO APLICA</v>
      </c>
      <c r="BA425" s="55" t="str">
        <f>IF(AX425="","",WORKDAY(AX425,5,FESTIVOS_CO!A:A))</f>
        <v/>
      </c>
      <c r="BB425" s="39"/>
      <c r="BC425" s="40"/>
      <c r="BD425" s="40"/>
      <c r="BE425" s="56" t="str">
        <f t="shared" ca="1" si="88"/>
        <v>NO APLICA</v>
      </c>
      <c r="BF425" s="37"/>
      <c r="BG425" s="45"/>
      <c r="BH425" s="37"/>
      <c r="BI425" s="36"/>
      <c r="BJ425" s="37"/>
      <c r="BK425" s="36"/>
      <c r="BL425" s="36"/>
      <c r="BM425" s="53" t="str">
        <f>IF(BJ425="","",WORKDAY(BJ425,5,FESTIVOS_CO!A:A))</f>
        <v/>
      </c>
      <c r="BN425" s="57" t="str">
        <f t="shared" ca="1" si="86"/>
        <v>PENDIENTE HACER AVISO</v>
      </c>
      <c r="BO425" s="54" t="str">
        <f t="shared" ca="1" si="79"/>
        <v>EN TRÁMITE NOTIF. POR AVISO</v>
      </c>
      <c r="BP425" s="37"/>
      <c r="BQ425" s="53" t="str">
        <f>IF(BP425="","",WORKDAY(BP425,5,FESTIVOS_CO!A:A))</f>
        <v/>
      </c>
      <c r="BR425" s="37"/>
      <c r="BS425" s="36" t="s">
        <v>109</v>
      </c>
      <c r="BT425" s="38" t="s">
        <v>113</v>
      </c>
      <c r="BU425" s="58">
        <f>VLOOKUP(BT425,Hoja2!$C:$D,2,0)</f>
        <v>0</v>
      </c>
      <c r="BV425" s="80" t="str">
        <f>IF(
AND(AO425="",BD425="",BQ425=""),
"EN PROCESO NOTIFICACION / COMUNICACION",
IF(
BT425="",
"NO APLICA",
IF(
BU425=60,
IF(AO425&lt;&gt;"",AO425,IF(BD425&lt;&gt;"",BD425,BQ425))+60,
WORKDAY(
IF(AO425&lt;&gt;"",AO425,IF(BD425&lt;&gt;"",BD425,BQ425)),
BU425,
FESTIVOS_CO!A:A
)
)
))</f>
        <v>EN PROCESO NOTIFICACION / COMUNICACION</v>
      </c>
      <c r="BW425" s="44"/>
      <c r="BX425" s="53"/>
      <c r="BY425" s="45"/>
      <c r="BZ425" s="37"/>
      <c r="CA425" s="54" t="str">
        <f t="shared" si="80"/>
        <v>PENDIENTE EJECUTORIA</v>
      </c>
      <c r="CB425" s="59" t="str">
        <f t="shared" si="89"/>
        <v/>
      </c>
      <c r="CC425" s="36"/>
      <c r="CD425" s="40"/>
      <c r="CE425" s="46"/>
      <c r="CF425" s="40"/>
      <c r="CG425" s="40"/>
      <c r="CH425" s="40"/>
      <c r="CI425" s="36"/>
      <c r="CJ425" s="47"/>
      <c r="CK425" s="40"/>
      <c r="CL425" s="40"/>
      <c r="CM425" s="40"/>
      <c r="CN425" s="40"/>
    </row>
    <row r="426" spans="1:92" ht="42.75" hidden="1">
      <c r="A426" s="49" t="str">
        <f t="shared" ca="1" si="81"/>
        <v>PENDIENTE ENTREGA NOTIFICACIÓN ELECTRÓNICA</v>
      </c>
      <c r="B426" s="58" t="s">
        <v>196</v>
      </c>
      <c r="C426" s="37"/>
      <c r="D426" s="37"/>
      <c r="E426" s="49" t="str">
        <f t="shared" si="82"/>
        <v>PENDIENTE NOTIFICACIÓN</v>
      </c>
      <c r="F426" s="141" t="str">
        <f t="shared" si="83"/>
        <v>PENDIENTE NOTIFICACIÓN</v>
      </c>
      <c r="G426" s="49" t="str">
        <f t="shared" si="84"/>
        <v/>
      </c>
      <c r="H426" s="51" t="str">
        <f ca="1">IF(
L426="",
"",
IF(
NETWORKDAYS(L426,IF(M426&lt;&gt;"",M426,TODAY()),FESTIVOS_CO!A:A)&gt;2,
"VENCIDO",
IF(
NETWORKDAYS(L426,IF(M426&lt;&gt;"",M426,TODAY()),FESTIVOS_CO!A:A)=2,
"ALERTA",
"A TIEMPO"
)))</f>
        <v>A TIEMPO</v>
      </c>
      <c r="I426" s="40" t="s">
        <v>722</v>
      </c>
      <c r="J426" s="36" t="s">
        <v>1969</v>
      </c>
      <c r="K426" s="37">
        <v>46055</v>
      </c>
      <c r="L426" s="50">
        <v>46055</v>
      </c>
      <c r="M426" s="37">
        <v>46055</v>
      </c>
      <c r="N426" s="52"/>
      <c r="O426" s="52"/>
      <c r="P426" s="36"/>
      <c r="Q426" s="36" t="s">
        <v>99</v>
      </c>
      <c r="R426" s="40"/>
      <c r="S426" s="36"/>
      <c r="T426" s="40"/>
      <c r="U426" s="40" t="s">
        <v>198</v>
      </c>
      <c r="V426" s="81" t="s">
        <v>1970</v>
      </c>
      <c r="W426" s="40" t="s">
        <v>1952</v>
      </c>
      <c r="X426" s="62" t="s">
        <v>1971</v>
      </c>
      <c r="Y426" s="108">
        <v>830050481</v>
      </c>
      <c r="Z426" s="38" t="s">
        <v>1972</v>
      </c>
      <c r="AA426" s="40" t="s">
        <v>1973</v>
      </c>
      <c r="AB426" s="40" t="s">
        <v>333</v>
      </c>
      <c r="AC426" s="69" t="s">
        <v>1974</v>
      </c>
      <c r="AD426" s="40" t="s">
        <v>542</v>
      </c>
      <c r="AE426" s="40" t="s">
        <v>1952</v>
      </c>
      <c r="AF426" s="62" t="s">
        <v>1373</v>
      </c>
      <c r="AG426" s="41" t="s">
        <v>109</v>
      </c>
      <c r="AH426" s="42"/>
      <c r="AI426" s="54" t="str">
        <f t="shared" ca="1" si="85"/>
        <v>PENDIENTE ENTREGA NOTIFICACIÓN ELECTRÓNICA</v>
      </c>
      <c r="AJ426" s="37" t="s">
        <v>99</v>
      </c>
      <c r="AK426" s="37">
        <v>46055</v>
      </c>
      <c r="AL426" s="37"/>
      <c r="AM426" s="53">
        <f>IF(AK426="","",WORKDAY(AK426,5,FESTIVOS_CO!A:A))</f>
        <v>46062</v>
      </c>
      <c r="AN426" s="37"/>
      <c r="AO426" s="37"/>
      <c r="AP426" s="54" t="str">
        <f t="shared" ca="1" si="90"/>
        <v>NO APLICA</v>
      </c>
      <c r="AQ426" s="36"/>
      <c r="AR426" s="43">
        <v>46055</v>
      </c>
      <c r="AS426" s="37"/>
      <c r="AT426" s="36"/>
      <c r="AU426" s="37"/>
      <c r="AV426" s="36"/>
      <c r="AW426" s="36"/>
      <c r="AX426" s="37"/>
      <c r="AY426" s="140" t="str">
        <f>IF(AU426="","",WORKDAY(AU426,5,FESTIVOS_CO!A:A))</f>
        <v/>
      </c>
      <c r="AZ426" s="54" t="str">
        <f t="shared" ca="1" si="87"/>
        <v>NO APLICA</v>
      </c>
      <c r="BA426" s="55" t="str">
        <f>IF(AX426="","",WORKDAY(AX426,5,FESTIVOS_CO!A:A))</f>
        <v/>
      </c>
      <c r="BB426" s="39"/>
      <c r="BC426" s="40"/>
      <c r="BD426" s="40"/>
      <c r="BE426" s="56" t="str">
        <f t="shared" ca="1" si="88"/>
        <v>NO APLICA</v>
      </c>
      <c r="BF426" s="37"/>
      <c r="BG426" s="45"/>
      <c r="BH426" s="37"/>
      <c r="BI426" s="36"/>
      <c r="BJ426" s="37"/>
      <c r="BK426" s="36"/>
      <c r="BL426" s="36"/>
      <c r="BM426" s="53" t="str">
        <f>IF(BJ426="","",WORKDAY(BJ426,5,FESTIVOS_CO!A:A))</f>
        <v/>
      </c>
      <c r="BN426" s="57" t="str">
        <f t="shared" ca="1" si="86"/>
        <v>PENDIENTE HACER AVISO</v>
      </c>
      <c r="BO426" s="54" t="str">
        <f t="shared" ca="1" si="79"/>
        <v>EN TRÁMITE NOTIF. POR AVISO</v>
      </c>
      <c r="BP426" s="37"/>
      <c r="BQ426" s="53" t="str">
        <f>IF(BP426="","",WORKDAY(BP426,5,FESTIVOS_CO!A:A))</f>
        <v/>
      </c>
      <c r="BR426" s="37"/>
      <c r="BS426" s="36" t="s">
        <v>109</v>
      </c>
      <c r="BT426" s="38" t="s">
        <v>113</v>
      </c>
      <c r="BU426" s="58">
        <f>VLOOKUP(BT426,Hoja2!$C:$D,2,0)</f>
        <v>0</v>
      </c>
      <c r="BV426" s="80" t="str">
        <f>IF(
AND(AO426="",BD426="",BQ426=""),
"EN PROCESO NOTIFICACION / COMUNICACION",
IF(
BT426="",
"NO APLICA",
IF(
BU426=60,
IF(AO426&lt;&gt;"",AO426,IF(BD426&lt;&gt;"",BD426,BQ426))+60,
WORKDAY(
IF(AO426&lt;&gt;"",AO426,IF(BD426&lt;&gt;"",BD426,BQ426)),
BU426,
FESTIVOS_CO!A:A
)
)
))</f>
        <v>EN PROCESO NOTIFICACION / COMUNICACION</v>
      </c>
      <c r="BW426" s="44"/>
      <c r="BX426" s="53"/>
      <c r="BY426" s="45"/>
      <c r="BZ426" s="37"/>
      <c r="CA426" s="54" t="str">
        <f t="shared" si="80"/>
        <v>PENDIENTE EJECUTORIA</v>
      </c>
      <c r="CB426" s="59" t="str">
        <f t="shared" si="89"/>
        <v/>
      </c>
      <c r="CC426" s="36"/>
      <c r="CD426" s="40"/>
      <c r="CE426" s="46"/>
      <c r="CF426" s="40"/>
      <c r="CG426" s="40"/>
      <c r="CH426" s="40"/>
      <c r="CI426" s="36"/>
      <c r="CJ426" s="47"/>
      <c r="CK426" s="40"/>
      <c r="CL426" s="40"/>
      <c r="CM426" s="40"/>
      <c r="CN426" s="40"/>
    </row>
    <row r="427" spans="1:92" ht="42.75" hidden="1">
      <c r="A427" s="49" t="str">
        <f t="shared" ca="1" si="81"/>
        <v>PENDIENTE ENTREGA NOTIFICACIÓN ELECTRÓNICA</v>
      </c>
      <c r="B427" s="58" t="s">
        <v>196</v>
      </c>
      <c r="C427" s="37"/>
      <c r="D427" s="37"/>
      <c r="E427" s="49" t="str">
        <f t="shared" si="82"/>
        <v>PENDIENTE NOTIFICACIÓN</v>
      </c>
      <c r="F427" s="141" t="str">
        <f t="shared" si="83"/>
        <v>PENDIENTE NOTIFICACIÓN</v>
      </c>
      <c r="G427" s="49" t="str">
        <f t="shared" si="84"/>
        <v/>
      </c>
      <c r="H427" s="51" t="str">
        <f ca="1">IF(
L427="",
"",
IF(
NETWORKDAYS(L427,IF(M427&lt;&gt;"",M427,TODAY()),FESTIVOS_CO!A:A)&gt;2,
"VENCIDO",
IF(
NETWORKDAYS(L427,IF(M427&lt;&gt;"",M427,TODAY()),FESTIVOS_CO!A:A)=2,
"ALERTA",
"A TIEMPO"
)))</f>
        <v>A TIEMPO</v>
      </c>
      <c r="I427" s="40" t="s">
        <v>722</v>
      </c>
      <c r="J427" s="36" t="s">
        <v>1975</v>
      </c>
      <c r="K427" s="37">
        <v>46055</v>
      </c>
      <c r="L427" s="50">
        <v>46055</v>
      </c>
      <c r="M427" s="37">
        <v>46055</v>
      </c>
      <c r="N427" s="52"/>
      <c r="O427" s="52"/>
      <c r="P427" s="36"/>
      <c r="Q427" s="36" t="s">
        <v>99</v>
      </c>
      <c r="R427" s="40"/>
      <c r="S427" s="36"/>
      <c r="T427" s="40"/>
      <c r="U427" s="40" t="s">
        <v>198</v>
      </c>
      <c r="V427" s="81" t="s">
        <v>1976</v>
      </c>
      <c r="W427" s="40" t="s">
        <v>1952</v>
      </c>
      <c r="X427" s="62" t="s">
        <v>1977</v>
      </c>
      <c r="Y427" s="40">
        <v>830018350</v>
      </c>
      <c r="Z427" s="38" t="s">
        <v>1978</v>
      </c>
      <c r="AA427" s="40" t="s">
        <v>1979</v>
      </c>
      <c r="AB427" s="40" t="s">
        <v>333</v>
      </c>
      <c r="AC427" s="69" t="s">
        <v>1980</v>
      </c>
      <c r="AD427" s="40" t="s">
        <v>542</v>
      </c>
      <c r="AE427" s="40" t="s">
        <v>1952</v>
      </c>
      <c r="AF427" s="62" t="s">
        <v>1373</v>
      </c>
      <c r="AG427" s="41" t="s">
        <v>109</v>
      </c>
      <c r="AH427" s="42"/>
      <c r="AI427" s="54" t="str">
        <f t="shared" ca="1" si="85"/>
        <v>PENDIENTE ENTREGA NOTIFICACIÓN ELECTRÓNICA</v>
      </c>
      <c r="AJ427" s="37" t="s">
        <v>99</v>
      </c>
      <c r="AK427" s="37">
        <v>46055</v>
      </c>
      <c r="AL427" s="37"/>
      <c r="AM427" s="53">
        <f>IF(AK427="","",WORKDAY(AK427,5,FESTIVOS_CO!A:A))</f>
        <v>46062</v>
      </c>
      <c r="AN427" s="37"/>
      <c r="AO427" s="37"/>
      <c r="AP427" s="54" t="str">
        <f t="shared" ca="1" si="90"/>
        <v>NO APLICA</v>
      </c>
      <c r="AQ427" s="36"/>
      <c r="AR427" s="43">
        <v>46055</v>
      </c>
      <c r="AS427" s="37"/>
      <c r="AT427" s="36"/>
      <c r="AU427" s="37"/>
      <c r="AV427" s="36"/>
      <c r="AW427" s="36"/>
      <c r="AX427" s="37"/>
      <c r="AY427" s="140" t="str">
        <f>IF(AU427="","",WORKDAY(AU427,5,FESTIVOS_CO!A:A))</f>
        <v/>
      </c>
      <c r="AZ427" s="54" t="str">
        <f t="shared" ca="1" si="87"/>
        <v>NO APLICA</v>
      </c>
      <c r="BA427" s="55" t="str">
        <f>IF(AX427="","",WORKDAY(AX427,5,FESTIVOS_CO!A:A))</f>
        <v/>
      </c>
      <c r="BB427" s="39"/>
      <c r="BC427" s="40"/>
      <c r="BD427" s="40"/>
      <c r="BE427" s="56" t="str">
        <f t="shared" ca="1" si="88"/>
        <v>NO APLICA</v>
      </c>
      <c r="BF427" s="37"/>
      <c r="BG427" s="45"/>
      <c r="BH427" s="37"/>
      <c r="BI427" s="36"/>
      <c r="BJ427" s="37"/>
      <c r="BK427" s="36"/>
      <c r="BL427" s="36"/>
      <c r="BM427" s="53" t="str">
        <f>IF(BJ427="","",WORKDAY(BJ427,5,FESTIVOS_CO!A:A))</f>
        <v/>
      </c>
      <c r="BN427" s="57" t="str">
        <f t="shared" ca="1" si="86"/>
        <v>PENDIENTE HACER AVISO</v>
      </c>
      <c r="BO427" s="54" t="str">
        <f t="shared" ca="1" si="79"/>
        <v>EN TRÁMITE NOTIF. POR AVISO</v>
      </c>
      <c r="BP427" s="37"/>
      <c r="BQ427" s="53" t="str">
        <f>IF(BP427="","",WORKDAY(BP427,5,FESTIVOS_CO!A:A))</f>
        <v/>
      </c>
      <c r="BR427" s="37"/>
      <c r="BS427" s="36"/>
      <c r="BT427" s="38"/>
      <c r="BU427" s="58" t="e">
        <f>VLOOKUP(BT427,Hoja2!$C:$D,2,0)</f>
        <v>#N/A</v>
      </c>
      <c r="BV427" s="80" t="str">
        <f>IF(
AND(AO427="",BD427="",BQ427=""),
"EN PROCESO NOTIFICACION / COMUNICACION",
IF(
BT427="",
"NO APLICA",
IF(
BU427=60,
IF(AO427&lt;&gt;"",AO427,IF(BD427&lt;&gt;"",BD427,BQ427))+60,
WORKDAY(
IF(AO427&lt;&gt;"",AO427,IF(BD427&lt;&gt;"",BD427,BQ427)),
BU427,
FESTIVOS_CO!A:A
)
)
))</f>
        <v>EN PROCESO NOTIFICACION / COMUNICACION</v>
      </c>
      <c r="BW427" s="44"/>
      <c r="BX427" s="53"/>
      <c r="BY427" s="45"/>
      <c r="BZ427" s="37"/>
      <c r="CA427" s="54" t="str">
        <f t="shared" si="80"/>
        <v>PENDIENTE EJECUTORIA</v>
      </c>
      <c r="CB427" s="59" t="str">
        <f t="shared" si="89"/>
        <v/>
      </c>
      <c r="CC427" s="36"/>
      <c r="CD427" s="40"/>
      <c r="CE427" s="46"/>
      <c r="CF427" s="40"/>
      <c r="CG427" s="40"/>
      <c r="CH427" s="40"/>
      <c r="CI427" s="36"/>
      <c r="CJ427" s="47"/>
      <c r="CK427" s="40"/>
      <c r="CL427" s="40"/>
      <c r="CM427" s="40"/>
      <c r="CN427" s="40"/>
    </row>
    <row r="428" spans="1:92" ht="42.75" hidden="1">
      <c r="A428" s="49" t="str">
        <f t="shared" ca="1" si="81"/>
        <v>PENDIENTE ENTREGA NOTIFICACIÓN ELECTRÓNICA</v>
      </c>
      <c r="B428" s="58" t="s">
        <v>196</v>
      </c>
      <c r="C428" s="37"/>
      <c r="D428" s="37"/>
      <c r="E428" s="49" t="str">
        <f t="shared" si="82"/>
        <v>PENDIENTE NOTIFICACIÓN</v>
      </c>
      <c r="F428" s="141" t="str">
        <f t="shared" si="83"/>
        <v>PENDIENTE NOTIFICACIÓN</v>
      </c>
      <c r="G428" s="49" t="str">
        <f t="shared" si="84"/>
        <v/>
      </c>
      <c r="H428" s="51" t="str">
        <f ca="1">IF(
L428="",
"",
IF(
NETWORKDAYS(L428,IF(M428&lt;&gt;"",M428,TODAY()),FESTIVOS_CO!A:A)&gt;2,
"VENCIDO",
IF(
NETWORKDAYS(L428,IF(M428&lt;&gt;"",M428,TODAY()),FESTIVOS_CO!A:A)=2,
"ALERTA",
"A TIEMPO"
)))</f>
        <v>A TIEMPO</v>
      </c>
      <c r="I428" s="40" t="s">
        <v>722</v>
      </c>
      <c r="J428" s="36" t="s">
        <v>1981</v>
      </c>
      <c r="K428" s="37">
        <v>46055</v>
      </c>
      <c r="L428" s="50">
        <v>46055</v>
      </c>
      <c r="M428" s="37">
        <v>46055</v>
      </c>
      <c r="N428" s="52"/>
      <c r="O428" s="52"/>
      <c r="P428" s="36"/>
      <c r="Q428" s="36" t="s">
        <v>99</v>
      </c>
      <c r="R428" s="40"/>
      <c r="S428" s="36"/>
      <c r="T428" s="40"/>
      <c r="U428" s="40" t="s">
        <v>198</v>
      </c>
      <c r="V428" s="81" t="s">
        <v>1982</v>
      </c>
      <c r="W428" s="40" t="s">
        <v>1952</v>
      </c>
      <c r="X428" s="62" t="s">
        <v>1983</v>
      </c>
      <c r="Y428" s="40">
        <v>900202085</v>
      </c>
      <c r="Z428" s="38" t="s">
        <v>1984</v>
      </c>
      <c r="AA428" s="62" t="s">
        <v>1985</v>
      </c>
      <c r="AB428" s="40" t="s">
        <v>1986</v>
      </c>
      <c r="AC428" s="69" t="s">
        <v>1987</v>
      </c>
      <c r="AD428" s="40" t="s">
        <v>542</v>
      </c>
      <c r="AE428" s="40" t="s">
        <v>1952</v>
      </c>
      <c r="AF428" s="62" t="s">
        <v>1373</v>
      </c>
      <c r="AG428" s="41" t="s">
        <v>109</v>
      </c>
      <c r="AH428" s="42"/>
      <c r="AI428" s="54" t="str">
        <f t="shared" ca="1" si="85"/>
        <v>PENDIENTE ENTREGA NOTIFICACIÓN ELECTRÓNICA</v>
      </c>
      <c r="AJ428" s="37" t="s">
        <v>99</v>
      </c>
      <c r="AK428" s="37">
        <v>46055</v>
      </c>
      <c r="AL428" s="37"/>
      <c r="AM428" s="53">
        <f>IF(AK428="","",WORKDAY(AK428,5,FESTIVOS_CO!A:A))</f>
        <v>46062</v>
      </c>
      <c r="AN428" s="37"/>
      <c r="AO428" s="37"/>
      <c r="AP428" s="54" t="str">
        <f t="shared" ca="1" si="90"/>
        <v>NO APLICA</v>
      </c>
      <c r="AQ428" s="36"/>
      <c r="AR428" s="43"/>
      <c r="AS428" s="37"/>
      <c r="AT428" s="36"/>
      <c r="AU428" s="37"/>
      <c r="AV428" s="36"/>
      <c r="AW428" s="36"/>
      <c r="AX428" s="37"/>
      <c r="AY428" s="140" t="str">
        <f>IF(AU428="","",WORKDAY(AU428,5,FESTIVOS_CO!A:A))</f>
        <v/>
      </c>
      <c r="AZ428" s="54" t="str">
        <f t="shared" ca="1" si="87"/>
        <v>NO APLICA</v>
      </c>
      <c r="BA428" s="55" t="str">
        <f>IF(AX428="","",WORKDAY(AX428,5,FESTIVOS_CO!A:A))</f>
        <v/>
      </c>
      <c r="BB428" s="39"/>
      <c r="BC428" s="40"/>
      <c r="BD428" s="40"/>
      <c r="BE428" s="56" t="str">
        <f t="shared" ca="1" si="88"/>
        <v>NO APLICA</v>
      </c>
      <c r="BF428" s="37"/>
      <c r="BG428" s="45"/>
      <c r="BH428" s="37"/>
      <c r="BI428" s="36"/>
      <c r="BJ428" s="37"/>
      <c r="BK428" s="36"/>
      <c r="BL428" s="36"/>
      <c r="BM428" s="53" t="str">
        <f>IF(BJ428="","",WORKDAY(BJ428,5,FESTIVOS_CO!A:A))</f>
        <v/>
      </c>
      <c r="BN428" s="57" t="str">
        <f t="shared" ca="1" si="86"/>
        <v>PENDIENTE HACER AVISO</v>
      </c>
      <c r="BO428" s="54" t="str">
        <f t="shared" ca="1" si="79"/>
        <v>EN TRÁMITE NOTIF. POR AVISO</v>
      </c>
      <c r="BP428" s="37"/>
      <c r="BQ428" s="53" t="str">
        <f>IF(BP428="","",WORKDAY(BP428,5,FESTIVOS_CO!A:A))</f>
        <v/>
      </c>
      <c r="BR428" s="37"/>
      <c r="BS428" s="36"/>
      <c r="BT428" s="38"/>
      <c r="BU428" s="58" t="e">
        <f>VLOOKUP(BT428,Hoja2!$C:$D,2,0)</f>
        <v>#N/A</v>
      </c>
      <c r="BV428" s="80" t="str">
        <f>IF(
AND(AO428="",BD428="",BQ428=""),
"EN PROCESO NOTIFICACION / COMUNICACION",
IF(
BT428="",
"NO APLICA",
IF(
BU428=60,
IF(AO428&lt;&gt;"",AO428,IF(BD428&lt;&gt;"",BD428,BQ428))+60,
WORKDAY(
IF(AO428&lt;&gt;"",AO428,IF(BD428&lt;&gt;"",BD428,BQ428)),
BU428,
FESTIVOS_CO!A:A
)
)
))</f>
        <v>EN PROCESO NOTIFICACION / COMUNICACION</v>
      </c>
      <c r="BW428" s="44"/>
      <c r="BX428" s="53"/>
      <c r="BY428" s="45"/>
      <c r="BZ428" s="37"/>
      <c r="CA428" s="54" t="str">
        <f t="shared" si="80"/>
        <v>PENDIENTE EJECUTORIA</v>
      </c>
      <c r="CB428" s="59" t="str">
        <f t="shared" si="89"/>
        <v/>
      </c>
      <c r="CC428" s="36"/>
      <c r="CD428" s="40"/>
      <c r="CE428" s="46"/>
      <c r="CF428" s="40"/>
      <c r="CG428" s="40"/>
      <c r="CH428" s="40"/>
      <c r="CI428" s="36"/>
      <c r="CJ428" s="47"/>
      <c r="CK428" s="40"/>
      <c r="CL428" s="40"/>
      <c r="CM428" s="40"/>
      <c r="CN428" s="40"/>
    </row>
    <row r="429" spans="1:92" ht="42.75" hidden="1">
      <c r="A429" s="49" t="str">
        <f t="shared" ca="1" si="81"/>
        <v>PENDIENTE ENTREGA NOTIFICACIÓN ELECTRÓNICA</v>
      </c>
      <c r="B429" s="58" t="s">
        <v>1742</v>
      </c>
      <c r="C429" s="37">
        <v>46055</v>
      </c>
      <c r="D429" s="37">
        <v>46055</v>
      </c>
      <c r="E429" s="49" t="str">
        <f t="shared" si="82"/>
        <v>PENDIENTE NOTIFICACIÓN</v>
      </c>
      <c r="F429" s="141" t="str">
        <f t="shared" si="83"/>
        <v>PENDIENTE NOTIFICACIÓN</v>
      </c>
      <c r="G429" s="49" t="str">
        <f t="shared" si="84"/>
        <v/>
      </c>
      <c r="H429" s="51" t="str">
        <f ca="1">IF(
L429="",
"",
IF(
NETWORKDAYS(L429,IF(M429&lt;&gt;"",M429,TODAY()),FESTIVOS_CO!A:A)&gt;2,
"VENCIDO",
IF(
NETWORKDAYS(L429,IF(M429&lt;&gt;"",M429,TODAY()),FESTIVOS_CO!A:A)=2,
"ALERTA",
"A TIEMPO"
)))</f>
        <v>A TIEMPO</v>
      </c>
      <c r="I429" s="40" t="s">
        <v>1988</v>
      </c>
      <c r="J429" s="36" t="s">
        <v>1989</v>
      </c>
      <c r="K429" s="37">
        <v>46055</v>
      </c>
      <c r="L429" s="50">
        <v>46055</v>
      </c>
      <c r="M429" s="37">
        <v>46055</v>
      </c>
      <c r="N429" s="52"/>
      <c r="O429" s="52"/>
      <c r="P429" s="36"/>
      <c r="Q429" s="36" t="s">
        <v>99</v>
      </c>
      <c r="R429" s="40"/>
      <c r="S429" s="36"/>
      <c r="T429" s="40"/>
      <c r="U429" s="40" t="s">
        <v>198</v>
      </c>
      <c r="V429" s="81" t="s">
        <v>1990</v>
      </c>
      <c r="W429" s="40" t="s">
        <v>113</v>
      </c>
      <c r="X429" s="62" t="s">
        <v>1991</v>
      </c>
      <c r="Y429" s="71">
        <v>810005652</v>
      </c>
      <c r="Z429" s="70" t="s">
        <v>1992</v>
      </c>
      <c r="AA429" s="70" t="s">
        <v>1993</v>
      </c>
      <c r="AB429" s="40" t="s">
        <v>636</v>
      </c>
      <c r="AC429" s="71" t="s">
        <v>1994</v>
      </c>
      <c r="AD429" s="40" t="s">
        <v>542</v>
      </c>
      <c r="AE429" s="40" t="s">
        <v>113</v>
      </c>
      <c r="AF429" s="62" t="s">
        <v>1373</v>
      </c>
      <c r="AG429" s="41" t="s">
        <v>109</v>
      </c>
      <c r="AH429" s="42"/>
      <c r="AI429" s="54" t="str">
        <f t="shared" ca="1" si="85"/>
        <v>PENDIENTE ENTREGA NOTIFICACIÓN ELECTRÓNICA</v>
      </c>
      <c r="AJ429" s="37" t="s">
        <v>99</v>
      </c>
      <c r="AK429" s="37"/>
      <c r="AL429" s="37"/>
      <c r="AM429" s="53" t="str">
        <f>IF(AK429="","",WORKDAY(AK429,5,FESTIVOS_CO!A:A))</f>
        <v/>
      </c>
      <c r="AN429" s="37"/>
      <c r="AO429" s="37"/>
      <c r="AP429" s="54" t="str">
        <f t="shared" ca="1" si="90"/>
        <v>NO APLICA</v>
      </c>
      <c r="AQ429" s="36" t="s">
        <v>270</v>
      </c>
      <c r="AR429" s="43"/>
      <c r="AS429" s="37"/>
      <c r="AT429" s="36"/>
      <c r="AU429" s="37"/>
      <c r="AV429" s="36"/>
      <c r="AW429" s="36"/>
      <c r="AX429" s="37"/>
      <c r="AY429" s="140" t="str">
        <f>IF(AU429="","",WORKDAY(AU429,5,FESTIVOS_CO!A:A))</f>
        <v/>
      </c>
      <c r="AZ429" s="54" t="str">
        <f t="shared" ca="1" si="87"/>
        <v>NO APLICA</v>
      </c>
      <c r="BA429" s="55" t="str">
        <f>IF(AX429="","",WORKDAY(AX429,5,FESTIVOS_CO!A:A))</f>
        <v/>
      </c>
      <c r="BB429" s="39"/>
      <c r="BC429" s="40"/>
      <c r="BD429" s="40"/>
      <c r="BE429" s="56" t="str">
        <f t="shared" ca="1" si="88"/>
        <v>NO APLICA</v>
      </c>
      <c r="BF429" s="37"/>
      <c r="BG429" s="45"/>
      <c r="BH429" s="37"/>
      <c r="BI429" s="36"/>
      <c r="BJ429" s="37"/>
      <c r="BK429" s="36"/>
      <c r="BL429" s="36"/>
      <c r="BM429" s="53" t="str">
        <f>IF(BJ429="","",WORKDAY(BJ429,5,FESTIVOS_CO!A:A))</f>
        <v/>
      </c>
      <c r="BN429" s="57" t="str">
        <f t="shared" ca="1" si="86"/>
        <v>PENDIENTE HACER AVISO</v>
      </c>
      <c r="BO429" s="54" t="str">
        <f t="shared" ca="1" si="79"/>
        <v>EN TRÁMITE NOTIF. POR AVISO</v>
      </c>
      <c r="BP429" s="37"/>
      <c r="BQ429" s="53" t="str">
        <f>IF(BP429="","",WORKDAY(BP429,5,FESTIVOS_CO!A:A))</f>
        <v/>
      </c>
      <c r="BR429" s="37"/>
      <c r="BS429" s="36" t="s">
        <v>109</v>
      </c>
      <c r="BT429" s="38" t="s">
        <v>113</v>
      </c>
      <c r="BU429" s="58">
        <f>VLOOKUP(BT429,Hoja2!$C:$D,2,0)</f>
        <v>0</v>
      </c>
      <c r="BV429" s="80" t="str">
        <f>IF(
AND(AO429="",BD429="",BQ429=""),
"EN PROCESO NOTIFICACION / COMUNICACION",
IF(
BT429="",
"NO APLICA",
IF(
BU429=60,
IF(AO429&lt;&gt;"",AO429,IF(BD429&lt;&gt;"",BD429,BQ429))+60,
WORKDAY(
IF(AO429&lt;&gt;"",AO429,IF(BD429&lt;&gt;"",BD429,BQ429)),
BU429,
FESTIVOS_CO!A:A
)
)
))</f>
        <v>EN PROCESO NOTIFICACION / COMUNICACION</v>
      </c>
      <c r="BW429" s="44"/>
      <c r="BX429" s="53"/>
      <c r="BY429" s="45"/>
      <c r="BZ429" s="37"/>
      <c r="CA429" s="54" t="str">
        <f t="shared" si="80"/>
        <v>PENDIENTE EJECUTORIA</v>
      </c>
      <c r="CB429" s="59" t="str">
        <f t="shared" si="89"/>
        <v/>
      </c>
      <c r="CC429" s="36"/>
      <c r="CD429" s="40"/>
      <c r="CE429" s="46"/>
      <c r="CF429" s="40"/>
      <c r="CG429" s="40"/>
      <c r="CH429" s="40"/>
      <c r="CI429" s="36"/>
      <c r="CJ429" s="47"/>
      <c r="CK429" s="40"/>
      <c r="CL429" s="40"/>
      <c r="CM429" s="40"/>
      <c r="CN429" s="40"/>
    </row>
    <row r="430" spans="1:92" ht="42.75" hidden="1">
      <c r="A430" s="49" t="str">
        <f t="shared" ca="1" si="81"/>
        <v>PENDIENTE ENTREGA NOTIFICACIÓN ELECTRÓNICA</v>
      </c>
      <c r="B430" s="58" t="s">
        <v>1742</v>
      </c>
      <c r="C430" s="37">
        <v>46055</v>
      </c>
      <c r="D430" s="37">
        <v>46055</v>
      </c>
      <c r="E430" s="49" t="str">
        <f t="shared" si="82"/>
        <v>PENDIENTE NOTIFICACIÓN</v>
      </c>
      <c r="F430" s="141" t="str">
        <f t="shared" si="83"/>
        <v>PENDIENTE NOTIFICACIÓN</v>
      </c>
      <c r="G430" s="49" t="str">
        <f t="shared" si="84"/>
        <v/>
      </c>
      <c r="H430" s="51" t="str">
        <f ca="1">IF(
L430="",
"",
IF(
NETWORKDAYS(L430,IF(M430&lt;&gt;"",M430,TODAY()),FESTIVOS_CO!A:A)&gt;2,
"VENCIDO",
IF(
NETWORKDAYS(L430,IF(M430&lt;&gt;"",M430,TODAY()),FESTIVOS_CO!A:A)=2,
"ALERTA",
"A TIEMPO"
)))</f>
        <v>A TIEMPO</v>
      </c>
      <c r="I430" s="40" t="s">
        <v>1988</v>
      </c>
      <c r="J430" s="36" t="s">
        <v>1995</v>
      </c>
      <c r="K430" s="37">
        <v>46055</v>
      </c>
      <c r="L430" s="50">
        <v>46055</v>
      </c>
      <c r="M430" s="37">
        <v>46055</v>
      </c>
      <c r="N430" s="52"/>
      <c r="O430" s="52"/>
      <c r="P430" s="36"/>
      <c r="Q430" s="36" t="s">
        <v>99</v>
      </c>
      <c r="R430" s="40"/>
      <c r="S430" s="36"/>
      <c r="T430" s="40"/>
      <c r="U430" s="40" t="s">
        <v>198</v>
      </c>
      <c r="V430" s="81" t="s">
        <v>1996</v>
      </c>
      <c r="W430" s="40" t="s">
        <v>113</v>
      </c>
      <c r="X430" s="70" t="s">
        <v>1997</v>
      </c>
      <c r="Y430" s="40">
        <v>900238481</v>
      </c>
      <c r="Z430" s="185" t="s">
        <v>1998</v>
      </c>
      <c r="AA430" s="70" t="s">
        <v>1999</v>
      </c>
      <c r="AB430" s="71" t="s">
        <v>169</v>
      </c>
      <c r="AC430" s="71" t="s">
        <v>2000</v>
      </c>
      <c r="AD430" s="40" t="s">
        <v>542</v>
      </c>
      <c r="AE430" s="40" t="s">
        <v>113</v>
      </c>
      <c r="AF430" s="62" t="s">
        <v>1373</v>
      </c>
      <c r="AG430" s="41" t="s">
        <v>109</v>
      </c>
      <c r="AH430" s="42"/>
      <c r="AI430" s="54" t="str">
        <f t="shared" ca="1" si="85"/>
        <v>PENDIENTE ENTREGA NOTIFICACIÓN ELECTRÓNICA</v>
      </c>
      <c r="AJ430" s="37" t="s">
        <v>99</v>
      </c>
      <c r="AK430" s="37"/>
      <c r="AL430" s="37"/>
      <c r="AM430" s="53" t="str">
        <f>IF(AK430="","",WORKDAY(AK430,5,FESTIVOS_CO!A:A))</f>
        <v/>
      </c>
      <c r="AN430" s="37"/>
      <c r="AO430" s="37"/>
      <c r="AP430" s="54" t="str">
        <f t="shared" ca="1" si="90"/>
        <v>NO APLICA</v>
      </c>
      <c r="AQ430" s="36" t="s">
        <v>270</v>
      </c>
      <c r="AR430" s="43"/>
      <c r="AS430" s="37"/>
      <c r="AT430" s="36"/>
      <c r="AU430" s="37"/>
      <c r="AV430" s="36"/>
      <c r="AW430" s="36"/>
      <c r="AX430" s="37"/>
      <c r="AY430" s="140" t="str">
        <f>IF(AU430="","",WORKDAY(AU430,5,FESTIVOS_CO!A:A))</f>
        <v/>
      </c>
      <c r="AZ430" s="54" t="str">
        <f t="shared" ca="1" si="87"/>
        <v>NO APLICA</v>
      </c>
      <c r="BA430" s="55" t="str">
        <f>IF(AX430="","",WORKDAY(AX430,5,FESTIVOS_CO!A:A))</f>
        <v/>
      </c>
      <c r="BB430" s="39"/>
      <c r="BC430" s="40"/>
      <c r="BD430" s="40"/>
      <c r="BE430" s="56" t="str">
        <f t="shared" ca="1" si="88"/>
        <v>NO APLICA</v>
      </c>
      <c r="BF430" s="37"/>
      <c r="BG430" s="45"/>
      <c r="BH430" s="37"/>
      <c r="BI430" s="36"/>
      <c r="BJ430" s="37"/>
      <c r="BK430" s="36"/>
      <c r="BL430" s="36"/>
      <c r="BM430" s="53" t="str">
        <f>IF(BJ430="","",WORKDAY(BJ430,5,FESTIVOS_CO!A:A))</f>
        <v/>
      </c>
      <c r="BN430" s="57" t="str">
        <f t="shared" ca="1" si="86"/>
        <v>PENDIENTE HACER AVISO</v>
      </c>
      <c r="BO430" s="54" t="str">
        <f t="shared" ca="1" si="79"/>
        <v>EN TRÁMITE NOTIF. POR AVISO</v>
      </c>
      <c r="BP430" s="37"/>
      <c r="BQ430" s="53" t="str">
        <f>IF(BP430="","",WORKDAY(BP430,5,FESTIVOS_CO!A:A))</f>
        <v/>
      </c>
      <c r="BR430" s="37"/>
      <c r="BS430" s="36" t="s">
        <v>109</v>
      </c>
      <c r="BT430" s="38" t="s">
        <v>113</v>
      </c>
      <c r="BU430" s="58">
        <f>VLOOKUP(BT430,Hoja2!$C:$D,2,0)</f>
        <v>0</v>
      </c>
      <c r="BV430" s="80" t="str">
        <f>IF(
AND(AO430="",BD430="",BQ430=""),
"EN PROCESO NOTIFICACION / COMUNICACION",
IF(
BT430="",
"NO APLICA",
IF(
BU430=60,
IF(AO430&lt;&gt;"",AO430,IF(BD430&lt;&gt;"",BD430,BQ430))+60,
WORKDAY(
IF(AO430&lt;&gt;"",AO430,IF(BD430&lt;&gt;"",BD430,BQ430)),
BU430,
FESTIVOS_CO!A:A
)
)
))</f>
        <v>EN PROCESO NOTIFICACION / COMUNICACION</v>
      </c>
      <c r="BW430" s="44"/>
      <c r="BX430" s="53"/>
      <c r="BY430" s="45"/>
      <c r="BZ430" s="37"/>
      <c r="CA430" s="54" t="str">
        <f t="shared" si="80"/>
        <v>PENDIENTE EJECUTORIA</v>
      </c>
      <c r="CB430" s="59" t="str">
        <f t="shared" si="89"/>
        <v/>
      </c>
      <c r="CC430" s="36"/>
      <c r="CD430" s="40"/>
      <c r="CE430" s="46"/>
      <c r="CF430" s="40"/>
      <c r="CG430" s="40"/>
      <c r="CH430" s="40"/>
      <c r="CI430" s="36"/>
      <c r="CJ430" s="47"/>
      <c r="CK430" s="40"/>
      <c r="CL430" s="40"/>
      <c r="CM430" s="40"/>
      <c r="CN430" s="40"/>
    </row>
    <row r="431" spans="1:92" ht="42.75" hidden="1">
      <c r="A431" s="49" t="str">
        <f t="shared" ca="1" si="81"/>
        <v>PENDIENTE ENTREGA NOTIFICACIÓN ELECTRÓNICA</v>
      </c>
      <c r="B431" s="58" t="s">
        <v>1742</v>
      </c>
      <c r="C431" s="37">
        <v>46055</v>
      </c>
      <c r="D431" s="37">
        <v>46055</v>
      </c>
      <c r="E431" s="49" t="str">
        <f t="shared" si="82"/>
        <v>PENDIENTE NOTIFICACIÓN</v>
      </c>
      <c r="F431" s="141" t="str">
        <f t="shared" si="83"/>
        <v>PENDIENTE NOTIFICACIÓN</v>
      </c>
      <c r="G431" s="49" t="str">
        <f t="shared" si="84"/>
        <v/>
      </c>
      <c r="H431" s="51" t="str">
        <f ca="1">IF(
L431="",
"",
IF(
NETWORKDAYS(L431,IF(M431&lt;&gt;"",M431,TODAY()),FESTIVOS_CO!A:A)&gt;2,
"VENCIDO",
IF(
NETWORKDAYS(L431,IF(M431&lt;&gt;"",M431,TODAY()),FESTIVOS_CO!A:A)=2,
"ALERTA",
"A TIEMPO"
)))</f>
        <v>A TIEMPO</v>
      </c>
      <c r="I431" s="40" t="s">
        <v>1988</v>
      </c>
      <c r="J431" s="36" t="s">
        <v>2001</v>
      </c>
      <c r="K431" s="37">
        <v>46055</v>
      </c>
      <c r="L431" s="50">
        <v>46055</v>
      </c>
      <c r="M431" s="37">
        <v>46055</v>
      </c>
      <c r="N431" s="52"/>
      <c r="O431" s="52"/>
      <c r="P431" s="36"/>
      <c r="Q431" s="36" t="s">
        <v>99</v>
      </c>
      <c r="R431" s="40"/>
      <c r="S431" s="36"/>
      <c r="T431" s="40"/>
      <c r="U431" s="40" t="s">
        <v>198</v>
      </c>
      <c r="V431" s="81" t="s">
        <v>2002</v>
      </c>
      <c r="W431" s="40" t="s">
        <v>113</v>
      </c>
      <c r="X431" s="62" t="s">
        <v>2003</v>
      </c>
      <c r="Y431" s="40">
        <v>901388784</v>
      </c>
      <c r="Z431" s="38" t="str">
        <f>IFERROR(VLOOKUP(Y431,DIRECTORIO!A:B,2,FALSE),"")</f>
        <v>QUICK SMART TECH S.A.S.</v>
      </c>
      <c r="AA431" s="71" t="s">
        <v>2004</v>
      </c>
      <c r="AB431" s="71" t="s">
        <v>169</v>
      </c>
      <c r="AC431" s="71" t="s">
        <v>2005</v>
      </c>
      <c r="AD431" s="104" t="s">
        <v>542</v>
      </c>
      <c r="AE431" s="40" t="s">
        <v>113</v>
      </c>
      <c r="AF431" s="62" t="s">
        <v>1373</v>
      </c>
      <c r="AG431" s="41" t="s">
        <v>109</v>
      </c>
      <c r="AH431" s="42"/>
      <c r="AI431" s="54" t="str">
        <f t="shared" ca="1" si="85"/>
        <v>PENDIENTE ENTREGA NOTIFICACIÓN ELECTRÓNICA</v>
      </c>
      <c r="AJ431" s="37" t="s">
        <v>99</v>
      </c>
      <c r="AK431" s="37"/>
      <c r="AL431" s="37"/>
      <c r="AM431" s="53" t="str">
        <f>IF(AK431="","",WORKDAY(AK431,5,FESTIVOS_CO!A:A))</f>
        <v/>
      </c>
      <c r="AN431" s="37"/>
      <c r="AO431" s="37"/>
      <c r="AP431" s="54" t="str">
        <f t="shared" ca="1" si="90"/>
        <v>NO APLICA</v>
      </c>
      <c r="AQ431" s="36" t="s">
        <v>270</v>
      </c>
      <c r="AR431" s="43"/>
      <c r="AS431" s="37"/>
      <c r="AT431" s="36"/>
      <c r="AU431" s="37"/>
      <c r="AV431" s="36"/>
      <c r="AW431" s="36"/>
      <c r="AX431" s="37"/>
      <c r="AY431" s="140" t="str">
        <f>IF(AU431="","",WORKDAY(AU431,5,FESTIVOS_CO!A:A))</f>
        <v/>
      </c>
      <c r="AZ431" s="54" t="str">
        <f t="shared" ca="1" si="87"/>
        <v>NO APLICA</v>
      </c>
      <c r="BA431" s="55" t="str">
        <f>IF(AX431="","",WORKDAY(AX431,5,FESTIVOS_CO!A:A))</f>
        <v/>
      </c>
      <c r="BB431" s="39"/>
      <c r="BC431" s="40"/>
      <c r="BD431" s="40"/>
      <c r="BE431" s="56" t="str">
        <f t="shared" ca="1" si="88"/>
        <v>NO APLICA</v>
      </c>
      <c r="BF431" s="37"/>
      <c r="BG431" s="45"/>
      <c r="BH431" s="37"/>
      <c r="BI431" s="36"/>
      <c r="BJ431" s="37"/>
      <c r="BK431" s="36"/>
      <c r="BL431" s="36"/>
      <c r="BM431" s="53" t="str">
        <f>IF(BJ431="","",WORKDAY(BJ431,5,FESTIVOS_CO!A:A))</f>
        <v/>
      </c>
      <c r="BN431" s="57" t="str">
        <f t="shared" ca="1" si="86"/>
        <v>PENDIENTE HACER AVISO</v>
      </c>
      <c r="BO431" s="54" t="str">
        <f t="shared" ca="1" si="79"/>
        <v>EN TRÁMITE NOTIF. POR AVISO</v>
      </c>
      <c r="BP431" s="37"/>
      <c r="BQ431" s="53" t="str">
        <f>IF(BP431="","",WORKDAY(BP431,5,FESTIVOS_CO!A:A))</f>
        <v/>
      </c>
      <c r="BR431" s="37"/>
      <c r="BS431" s="36" t="s">
        <v>109</v>
      </c>
      <c r="BT431" s="38" t="s">
        <v>113</v>
      </c>
      <c r="BU431" s="58">
        <f>VLOOKUP(BT431,Hoja2!$C:$D,2,0)</f>
        <v>0</v>
      </c>
      <c r="BV431" s="80" t="str">
        <f>IF(
AND(AO431="",BD431="",BQ431=""),
"EN PROCESO NOTIFICACION / COMUNICACION",
IF(
BT431="",
"NO APLICA",
IF(
BU431=60,
IF(AO431&lt;&gt;"",AO431,IF(BD431&lt;&gt;"",BD431,BQ431))+60,
WORKDAY(
IF(AO431&lt;&gt;"",AO431,IF(BD431&lt;&gt;"",BD431,BQ431)),
BU431,
FESTIVOS_CO!A:A
)
)
))</f>
        <v>EN PROCESO NOTIFICACION / COMUNICACION</v>
      </c>
      <c r="BW431" s="44"/>
      <c r="BX431" s="53"/>
      <c r="BY431" s="45"/>
      <c r="BZ431" s="37"/>
      <c r="CA431" s="54" t="str">
        <f t="shared" si="80"/>
        <v>PENDIENTE EJECUTORIA</v>
      </c>
      <c r="CB431" s="59" t="str">
        <f t="shared" si="89"/>
        <v/>
      </c>
      <c r="CC431" s="36"/>
      <c r="CD431" s="40"/>
      <c r="CE431" s="46"/>
      <c r="CF431" s="40"/>
      <c r="CG431" s="40"/>
      <c r="CH431" s="40"/>
      <c r="CI431" s="36"/>
      <c r="CJ431" s="47"/>
      <c r="CK431" s="40"/>
      <c r="CL431" s="40"/>
      <c r="CM431" s="40"/>
      <c r="CN431" s="40"/>
    </row>
    <row r="432" spans="1:92" ht="42.75" hidden="1">
      <c r="A432" s="49" t="str">
        <f t="shared" ca="1" si="81"/>
        <v>PENDIENTE ENTREGA NOTIFICACIÓN ELECTRÓNICA</v>
      </c>
      <c r="B432" s="58" t="s">
        <v>1742</v>
      </c>
      <c r="C432" s="37">
        <v>46055</v>
      </c>
      <c r="D432" s="37">
        <v>46055</v>
      </c>
      <c r="E432" s="49" t="str">
        <f t="shared" si="82"/>
        <v>PENDIENTE NOTIFICACIÓN</v>
      </c>
      <c r="F432" s="141" t="str">
        <f t="shared" si="83"/>
        <v>PENDIENTE NOTIFICACIÓN</v>
      </c>
      <c r="G432" s="49" t="str">
        <f t="shared" si="84"/>
        <v/>
      </c>
      <c r="H432" s="51" t="str">
        <f ca="1">IF(
L432="",
"",
IF(
NETWORKDAYS(L432,IF(M432&lt;&gt;"",M432,TODAY()),FESTIVOS_CO!A:A)&gt;2,
"VENCIDO",
IF(
NETWORKDAYS(L432,IF(M432&lt;&gt;"",M432,TODAY()),FESTIVOS_CO!A:A)=2,
"ALERTA",
"A TIEMPO"
)))</f>
        <v>A TIEMPO</v>
      </c>
      <c r="I432" s="40" t="s">
        <v>1988</v>
      </c>
      <c r="J432" s="36" t="s">
        <v>2006</v>
      </c>
      <c r="K432" s="37">
        <v>46055</v>
      </c>
      <c r="L432" s="50">
        <v>46055</v>
      </c>
      <c r="M432" s="37">
        <v>46055</v>
      </c>
      <c r="N432" s="52"/>
      <c r="O432" s="52"/>
      <c r="P432" s="36"/>
      <c r="Q432" s="36" t="s">
        <v>99</v>
      </c>
      <c r="R432" s="40"/>
      <c r="S432" s="36"/>
      <c r="T432" s="40"/>
      <c r="U432" s="172" t="s">
        <v>198</v>
      </c>
      <c r="V432" s="81" t="s">
        <v>2007</v>
      </c>
      <c r="W432" s="40" t="s">
        <v>113</v>
      </c>
      <c r="X432" s="70" t="s">
        <v>2008</v>
      </c>
      <c r="Y432" s="40">
        <v>900009522</v>
      </c>
      <c r="Z432" s="184" t="s">
        <v>2009</v>
      </c>
      <c r="AA432" s="71" t="s">
        <v>2010</v>
      </c>
      <c r="AB432" s="71" t="s">
        <v>169</v>
      </c>
      <c r="AC432" s="112" t="s">
        <v>2011</v>
      </c>
      <c r="AD432" s="40" t="s">
        <v>542</v>
      </c>
      <c r="AE432" s="40" t="s">
        <v>113</v>
      </c>
      <c r="AF432" s="62" t="s">
        <v>1373</v>
      </c>
      <c r="AG432" s="41" t="s">
        <v>109</v>
      </c>
      <c r="AH432" s="42"/>
      <c r="AI432" s="54" t="str">
        <f t="shared" ca="1" si="85"/>
        <v>PENDIENTE ENTREGA NOTIFICACIÓN ELECTRÓNICA</v>
      </c>
      <c r="AJ432" s="37" t="s">
        <v>99</v>
      </c>
      <c r="AK432" s="37"/>
      <c r="AL432" s="37"/>
      <c r="AM432" s="53" t="str">
        <f>IF(AK432="","",WORKDAY(AK432,5,FESTIVOS_CO!A:A))</f>
        <v/>
      </c>
      <c r="AN432" s="37"/>
      <c r="AO432" s="37"/>
      <c r="AP432" s="54" t="str">
        <f t="shared" ca="1" si="90"/>
        <v>NO APLICA</v>
      </c>
      <c r="AQ432" s="36" t="s">
        <v>270</v>
      </c>
      <c r="AR432" s="43"/>
      <c r="AS432" s="37"/>
      <c r="AT432" s="36"/>
      <c r="AU432" s="37"/>
      <c r="AV432" s="36"/>
      <c r="AW432" s="36"/>
      <c r="AX432" s="37"/>
      <c r="AY432" s="140" t="str">
        <f>IF(AU432="","",WORKDAY(AU432,5,FESTIVOS_CO!A:A))</f>
        <v/>
      </c>
      <c r="AZ432" s="54" t="str">
        <f t="shared" ca="1" si="87"/>
        <v>NO APLICA</v>
      </c>
      <c r="BA432" s="55" t="str">
        <f>IF(AX432="","",WORKDAY(AX432,5,FESTIVOS_CO!A:A))</f>
        <v/>
      </c>
      <c r="BB432" s="39"/>
      <c r="BC432" s="40"/>
      <c r="BD432" s="40"/>
      <c r="BE432" s="56" t="str">
        <f t="shared" ca="1" si="88"/>
        <v>NO APLICA</v>
      </c>
      <c r="BF432" s="37"/>
      <c r="BG432" s="45"/>
      <c r="BH432" s="37"/>
      <c r="BI432" s="36"/>
      <c r="BJ432" s="37"/>
      <c r="BK432" s="36"/>
      <c r="BL432" s="36"/>
      <c r="BM432" s="53" t="str">
        <f>IF(BJ432="","",WORKDAY(BJ432,5,FESTIVOS_CO!A:A))</f>
        <v/>
      </c>
      <c r="BN432" s="57" t="str">
        <f t="shared" ca="1" si="86"/>
        <v>PENDIENTE HACER AVISO</v>
      </c>
      <c r="BO432" s="54" t="str">
        <f t="shared" ca="1" si="79"/>
        <v>EN TRÁMITE NOTIF. POR AVISO</v>
      </c>
      <c r="BP432" s="37"/>
      <c r="BQ432" s="53" t="str">
        <f>IF(BP432="","",WORKDAY(BP432,5,FESTIVOS_CO!A:A))</f>
        <v/>
      </c>
      <c r="BR432" s="37"/>
      <c r="BS432" s="36" t="s">
        <v>109</v>
      </c>
      <c r="BT432" s="38" t="s">
        <v>113</v>
      </c>
      <c r="BU432" s="58">
        <f>VLOOKUP(BT432,Hoja2!$C:$D,2,0)</f>
        <v>0</v>
      </c>
      <c r="BV432" s="80" t="str">
        <f>IF(
AND(AO432="",BD432="",BQ432=""),
"EN PROCESO NOTIFICACION / COMUNICACION",
IF(
BT432="",
"NO APLICA",
IF(
BU432=60,
IF(AO432&lt;&gt;"",AO432,IF(BD432&lt;&gt;"",BD432,BQ432))+60,
WORKDAY(
IF(AO432&lt;&gt;"",AO432,IF(BD432&lt;&gt;"",BD432,BQ432)),
BU432,
FESTIVOS_CO!A:A
)
)
))</f>
        <v>EN PROCESO NOTIFICACION / COMUNICACION</v>
      </c>
      <c r="BW432" s="44"/>
      <c r="BX432" s="53"/>
      <c r="BY432" s="45"/>
      <c r="BZ432" s="37"/>
      <c r="CA432" s="54" t="str">
        <f t="shared" si="80"/>
        <v>PENDIENTE EJECUTORIA</v>
      </c>
      <c r="CB432" s="59" t="str">
        <f t="shared" si="89"/>
        <v/>
      </c>
      <c r="CC432" s="36"/>
      <c r="CD432" s="40"/>
      <c r="CE432" s="46"/>
      <c r="CF432" s="40"/>
      <c r="CG432" s="40"/>
      <c r="CH432" s="40"/>
      <c r="CI432" s="36"/>
      <c r="CJ432" s="47"/>
      <c r="CK432" s="40"/>
      <c r="CL432" s="40"/>
      <c r="CM432" s="40"/>
      <c r="CN432" s="40"/>
    </row>
    <row r="433" spans="1:92" ht="42.75" hidden="1">
      <c r="A433" s="49" t="str">
        <f t="shared" ca="1" si="81"/>
        <v>PENDIENTE ENTREGA NOTIFICACIÓN ELECTRÓNICA</v>
      </c>
      <c r="B433" s="58" t="s">
        <v>1742</v>
      </c>
      <c r="C433" s="37">
        <v>46055</v>
      </c>
      <c r="D433" s="37">
        <v>46055</v>
      </c>
      <c r="E433" s="49" t="str">
        <f t="shared" si="82"/>
        <v>PENDIENTE NOTIFICACIÓN</v>
      </c>
      <c r="F433" s="141" t="str">
        <f t="shared" si="83"/>
        <v>PENDIENTE NOTIFICACIÓN</v>
      </c>
      <c r="G433" s="49" t="str">
        <f t="shared" si="84"/>
        <v/>
      </c>
      <c r="H433" s="51" t="str">
        <f ca="1">IF(
L433="",
"",
IF(
NETWORKDAYS(L433,IF(M433&lt;&gt;"",M433,TODAY()),FESTIVOS_CO!A:A)&gt;2,
"VENCIDO",
IF(
NETWORKDAYS(L433,IF(M433&lt;&gt;"",M433,TODAY()),FESTIVOS_CO!A:A)=2,
"ALERTA",
"A TIEMPO"
)))</f>
        <v>A TIEMPO</v>
      </c>
      <c r="I433" s="40" t="s">
        <v>1988</v>
      </c>
      <c r="J433" s="36" t="s">
        <v>2012</v>
      </c>
      <c r="K433" s="37">
        <v>46055</v>
      </c>
      <c r="L433" s="50">
        <v>46055</v>
      </c>
      <c r="M433" s="37">
        <v>46055</v>
      </c>
      <c r="N433" s="52"/>
      <c r="O433" s="52"/>
      <c r="P433" s="36"/>
      <c r="Q433" s="36" t="s">
        <v>99</v>
      </c>
      <c r="R433" s="40"/>
      <c r="S433" s="36"/>
      <c r="T433" s="40"/>
      <c r="U433" s="40" t="s">
        <v>198</v>
      </c>
      <c r="V433" s="81" t="s">
        <v>2013</v>
      </c>
      <c r="W433" s="40" t="s">
        <v>113</v>
      </c>
      <c r="X433" s="40" t="s">
        <v>2014</v>
      </c>
      <c r="Y433" s="40">
        <v>830053478</v>
      </c>
      <c r="Z433" s="175" t="s">
        <v>2015</v>
      </c>
      <c r="AA433" s="96" t="s">
        <v>2016</v>
      </c>
      <c r="AB433" s="96" t="s">
        <v>169</v>
      </c>
      <c r="AC433" s="96" t="s">
        <v>2017</v>
      </c>
      <c r="AD433" s="40" t="s">
        <v>542</v>
      </c>
      <c r="AE433" s="40" t="s">
        <v>113</v>
      </c>
      <c r="AF433" s="62" t="s">
        <v>1373</v>
      </c>
      <c r="AG433" s="41" t="s">
        <v>109</v>
      </c>
      <c r="AH433" s="42"/>
      <c r="AI433" s="54" t="str">
        <f t="shared" ca="1" si="85"/>
        <v>PENDIENTE ENTREGA NOTIFICACIÓN ELECTRÓNICA</v>
      </c>
      <c r="AJ433" s="37" t="s">
        <v>99</v>
      </c>
      <c r="AK433" s="37"/>
      <c r="AL433" s="37"/>
      <c r="AM433" s="53" t="str">
        <f>IF(AK433="","",WORKDAY(AK433,5,FESTIVOS_CO!A:A))</f>
        <v/>
      </c>
      <c r="AN433" s="37"/>
      <c r="AO433" s="37"/>
      <c r="AP433" s="54" t="str">
        <f t="shared" ca="1" si="90"/>
        <v>NO APLICA</v>
      </c>
      <c r="AQ433" s="36" t="s">
        <v>270</v>
      </c>
      <c r="AR433" s="43"/>
      <c r="AS433" s="37"/>
      <c r="AT433" s="36"/>
      <c r="AU433" s="37"/>
      <c r="AV433" s="36"/>
      <c r="AW433" s="36"/>
      <c r="AX433" s="37"/>
      <c r="AY433" s="140" t="str">
        <f>IF(AU433="","",WORKDAY(AU433,5,FESTIVOS_CO!A:A))</f>
        <v/>
      </c>
      <c r="AZ433" s="54" t="str">
        <f t="shared" ca="1" si="87"/>
        <v>NO APLICA</v>
      </c>
      <c r="BA433" s="55" t="str">
        <f>IF(AX433="","",WORKDAY(AX433,5,FESTIVOS_CO!A:A))</f>
        <v/>
      </c>
      <c r="BB433" s="39"/>
      <c r="BC433" s="40"/>
      <c r="BD433" s="40"/>
      <c r="BE433" s="56" t="str">
        <f t="shared" ca="1" si="88"/>
        <v>NO APLICA</v>
      </c>
      <c r="BF433" s="37"/>
      <c r="BG433" s="45"/>
      <c r="BH433" s="37"/>
      <c r="BI433" s="36"/>
      <c r="BJ433" s="37"/>
      <c r="BK433" s="36"/>
      <c r="BL433" s="36"/>
      <c r="BM433" s="53" t="str">
        <f>IF(BJ433="","",WORKDAY(BJ433,5,FESTIVOS_CO!A:A))</f>
        <v/>
      </c>
      <c r="BN433" s="57" t="str">
        <f t="shared" ca="1" si="86"/>
        <v>PENDIENTE HACER AVISO</v>
      </c>
      <c r="BO433" s="54" t="str">
        <f t="shared" ca="1" si="79"/>
        <v>EN TRÁMITE NOTIF. POR AVISO</v>
      </c>
      <c r="BP433" s="37"/>
      <c r="BQ433" s="53" t="str">
        <f>IF(BP433="","",WORKDAY(BP433,5,FESTIVOS_CO!A:A))</f>
        <v/>
      </c>
      <c r="BR433" s="37"/>
      <c r="BS433" s="36" t="s">
        <v>109</v>
      </c>
      <c r="BT433" s="38" t="s">
        <v>113</v>
      </c>
      <c r="BU433" s="58">
        <f>VLOOKUP(BT433,Hoja2!$C:$D,2,0)</f>
        <v>0</v>
      </c>
      <c r="BV433" s="80" t="str">
        <f>IF(
AND(AO433="",BD433="",BQ433=""),
"EN PROCESO NOTIFICACION / COMUNICACION",
IF(
BT433="",
"NO APLICA",
IF(
BU433=60,
IF(AO433&lt;&gt;"",AO433,IF(BD433&lt;&gt;"",BD433,BQ433))+60,
WORKDAY(
IF(AO433&lt;&gt;"",AO433,IF(BD433&lt;&gt;"",BD433,BQ433)),
BU433,
FESTIVOS_CO!A:A
)
)
))</f>
        <v>EN PROCESO NOTIFICACION / COMUNICACION</v>
      </c>
      <c r="BW433" s="44"/>
      <c r="BX433" s="53"/>
      <c r="BY433" s="45"/>
      <c r="BZ433" s="37"/>
      <c r="CA433" s="54" t="str">
        <f t="shared" si="80"/>
        <v>PENDIENTE EJECUTORIA</v>
      </c>
      <c r="CB433" s="59" t="str">
        <f t="shared" si="89"/>
        <v/>
      </c>
      <c r="CC433" s="36"/>
      <c r="CD433" s="40"/>
      <c r="CE433" s="46"/>
      <c r="CF433" s="40"/>
      <c r="CG433" s="40"/>
      <c r="CH433" s="40"/>
      <c r="CI433" s="36"/>
      <c r="CJ433" s="47"/>
      <c r="CK433" s="40"/>
      <c r="CL433" s="40"/>
      <c r="CM433" s="40"/>
      <c r="CN433" s="40"/>
    </row>
    <row r="434" spans="1:92" ht="42.75" hidden="1">
      <c r="A434" s="49" t="str">
        <f t="shared" ca="1" si="81"/>
        <v>PENDIENTE ENTREGA NOTIFICACIÓN ELECTRÓNICA</v>
      </c>
      <c r="B434" s="58" t="s">
        <v>1742</v>
      </c>
      <c r="C434" s="37">
        <v>46055</v>
      </c>
      <c r="D434" s="37">
        <v>46055</v>
      </c>
      <c r="E434" s="49" t="str">
        <f t="shared" si="82"/>
        <v>PENDIENTE NOTIFICACIÓN</v>
      </c>
      <c r="F434" s="141" t="str">
        <f t="shared" si="83"/>
        <v>PENDIENTE NOTIFICACIÓN</v>
      </c>
      <c r="G434" s="49" t="str">
        <f t="shared" si="84"/>
        <v/>
      </c>
      <c r="H434" s="51" t="str">
        <f ca="1">IF(
L434="",
"",
IF(
NETWORKDAYS(L434,IF(M434&lt;&gt;"",M434,TODAY()),FESTIVOS_CO!A:A)&gt;2,
"VENCIDO",
IF(
NETWORKDAYS(L434,IF(M434&lt;&gt;"",M434,TODAY()),FESTIVOS_CO!A:A)=2,
"ALERTA",
"A TIEMPO"
)))</f>
        <v>A TIEMPO</v>
      </c>
      <c r="I434" s="172" t="s">
        <v>1988</v>
      </c>
      <c r="J434" s="36" t="s">
        <v>2018</v>
      </c>
      <c r="K434" s="37">
        <v>46055</v>
      </c>
      <c r="L434" s="50">
        <v>46055</v>
      </c>
      <c r="M434" s="37">
        <v>46055</v>
      </c>
      <c r="N434" s="52"/>
      <c r="O434" s="52"/>
      <c r="P434" s="36"/>
      <c r="Q434" s="36" t="s">
        <v>99</v>
      </c>
      <c r="R434" s="40"/>
      <c r="S434" s="36"/>
      <c r="T434" s="40"/>
      <c r="U434" s="40" t="s">
        <v>198</v>
      </c>
      <c r="V434" s="81" t="s">
        <v>2019</v>
      </c>
      <c r="W434" s="40" t="s">
        <v>113</v>
      </c>
      <c r="X434" s="111" t="s">
        <v>2020</v>
      </c>
      <c r="Y434" s="96">
        <v>901396816</v>
      </c>
      <c r="Z434" s="174" t="s">
        <v>2021</v>
      </c>
      <c r="AA434" s="96" t="s">
        <v>2022</v>
      </c>
      <c r="AB434" s="96" t="s">
        <v>169</v>
      </c>
      <c r="AC434" s="183" t="s">
        <v>2023</v>
      </c>
      <c r="AD434" s="40" t="s">
        <v>542</v>
      </c>
      <c r="AE434" s="40" t="s">
        <v>113</v>
      </c>
      <c r="AF434" s="62" t="s">
        <v>1373</v>
      </c>
      <c r="AG434" s="41" t="s">
        <v>109</v>
      </c>
      <c r="AH434" s="42"/>
      <c r="AI434" s="54" t="str">
        <f t="shared" ca="1" si="85"/>
        <v>PENDIENTE ENTREGA NOTIFICACIÓN ELECTRÓNICA</v>
      </c>
      <c r="AJ434" s="37" t="s">
        <v>99</v>
      </c>
      <c r="AK434" s="37"/>
      <c r="AL434" s="37"/>
      <c r="AM434" s="53" t="str">
        <f>IF(AK434="","",WORKDAY(AK434,5,FESTIVOS_CO!A:A))</f>
        <v/>
      </c>
      <c r="AN434" s="37"/>
      <c r="AO434" s="37"/>
      <c r="AP434" s="54" t="str">
        <f t="shared" ca="1" si="90"/>
        <v>NO APLICA</v>
      </c>
      <c r="AQ434" s="36" t="s">
        <v>270</v>
      </c>
      <c r="AR434" s="43"/>
      <c r="AS434" s="37"/>
      <c r="AT434" s="36"/>
      <c r="AU434" s="37"/>
      <c r="AV434" s="36"/>
      <c r="AW434" s="36"/>
      <c r="AX434" s="37"/>
      <c r="AY434" s="140" t="str">
        <f>IF(AU434="","",WORKDAY(AU434,5,FESTIVOS_CO!A:A))</f>
        <v/>
      </c>
      <c r="AZ434" s="54" t="str">
        <f t="shared" ca="1" si="87"/>
        <v>NO APLICA</v>
      </c>
      <c r="BA434" s="55" t="str">
        <f>IF(AX434="","",WORKDAY(AX434,5,FESTIVOS_CO!A:A))</f>
        <v/>
      </c>
      <c r="BB434" s="39"/>
      <c r="BC434" s="40"/>
      <c r="BD434" s="40"/>
      <c r="BE434" s="56" t="str">
        <f t="shared" ca="1" si="88"/>
        <v>NO APLICA</v>
      </c>
      <c r="BF434" s="37"/>
      <c r="BG434" s="45"/>
      <c r="BH434" s="37"/>
      <c r="BI434" s="36"/>
      <c r="BJ434" s="37"/>
      <c r="BK434" s="36"/>
      <c r="BL434" s="36"/>
      <c r="BM434" s="53" t="str">
        <f>IF(BJ434="","",WORKDAY(BJ434,5,FESTIVOS_CO!A:A))</f>
        <v/>
      </c>
      <c r="BN434" s="57" t="str">
        <f t="shared" ca="1" si="86"/>
        <v>PENDIENTE HACER AVISO</v>
      </c>
      <c r="BO434" s="54" t="str">
        <f t="shared" ca="1" si="79"/>
        <v>EN TRÁMITE NOTIF. POR AVISO</v>
      </c>
      <c r="BP434" s="37"/>
      <c r="BQ434" s="53" t="str">
        <f>IF(BP434="","",WORKDAY(BP434,5,FESTIVOS_CO!A:A))</f>
        <v/>
      </c>
      <c r="BR434" s="37"/>
      <c r="BS434" s="36" t="s">
        <v>109</v>
      </c>
      <c r="BT434" s="38" t="s">
        <v>113</v>
      </c>
      <c r="BU434" s="58">
        <f>VLOOKUP(BT434,Hoja2!$C:$D,2,0)</f>
        <v>0</v>
      </c>
      <c r="BV434" s="80" t="str">
        <f>IF(
AND(AO434="",BD434="",BQ434=""),
"EN PROCESO NOTIFICACION / COMUNICACION",
IF(
BT434="",
"NO APLICA",
IF(
BU434=60,
IF(AO434&lt;&gt;"",AO434,IF(BD434&lt;&gt;"",BD434,BQ434))+60,
WORKDAY(
IF(AO434&lt;&gt;"",AO434,IF(BD434&lt;&gt;"",BD434,BQ434)),
BU434,
FESTIVOS_CO!A:A
)
)
))</f>
        <v>EN PROCESO NOTIFICACION / COMUNICACION</v>
      </c>
      <c r="BW434" s="44"/>
      <c r="BX434" s="53"/>
      <c r="BY434" s="45"/>
      <c r="BZ434" s="37"/>
      <c r="CA434" s="54" t="str">
        <f t="shared" si="80"/>
        <v>PENDIENTE EJECUTORIA</v>
      </c>
      <c r="CB434" s="59" t="str">
        <f t="shared" si="89"/>
        <v/>
      </c>
      <c r="CC434" s="36"/>
      <c r="CD434" s="40"/>
      <c r="CE434" s="46"/>
      <c r="CF434" s="40"/>
      <c r="CG434" s="40"/>
      <c r="CH434" s="40"/>
      <c r="CI434" s="36"/>
      <c r="CJ434" s="47"/>
      <c r="CK434" s="40"/>
      <c r="CL434" s="40"/>
      <c r="CM434" s="40"/>
      <c r="CN434" s="40"/>
    </row>
    <row r="435" spans="1:92" ht="45" hidden="1">
      <c r="A435" s="49" t="str">
        <f t="shared" ca="1" si="81"/>
        <v>PENDIENTE ENTREGA NOTIFICACIÓN ELECTRÓNICA</v>
      </c>
      <c r="B435" s="58" t="s">
        <v>1742</v>
      </c>
      <c r="C435" s="37">
        <v>46055</v>
      </c>
      <c r="D435" s="37">
        <v>46055</v>
      </c>
      <c r="E435" s="49" t="str">
        <f t="shared" si="82"/>
        <v>PENDIENTE NOTIFICACIÓN</v>
      </c>
      <c r="F435" s="141" t="str">
        <f t="shared" si="83"/>
        <v>PENDIENTE NOTIFICACIÓN</v>
      </c>
      <c r="G435" s="49" t="str">
        <f t="shared" si="84"/>
        <v/>
      </c>
      <c r="H435" s="51" t="str">
        <f ca="1">IF(
L435="",
"",
IF(
NETWORKDAYS(L435,IF(M435&lt;&gt;"",M435,TODAY()),FESTIVOS_CO!A:A)&gt;2,
"VENCIDO",
IF(
NETWORKDAYS(L435,IF(M435&lt;&gt;"",M435,TODAY()),FESTIVOS_CO!A:A)=2,
"ALERTA",
"A TIEMPO"
)))</f>
        <v>A TIEMPO</v>
      </c>
      <c r="I435" s="172" t="s">
        <v>1988</v>
      </c>
      <c r="J435" s="36" t="s">
        <v>2024</v>
      </c>
      <c r="K435" s="37">
        <v>46055</v>
      </c>
      <c r="L435" s="50">
        <v>46055</v>
      </c>
      <c r="M435" s="37">
        <v>46055</v>
      </c>
      <c r="N435" s="52"/>
      <c r="O435" s="52"/>
      <c r="P435" s="36"/>
      <c r="Q435" s="36" t="s">
        <v>99</v>
      </c>
      <c r="R435" s="40"/>
      <c r="S435" s="36"/>
      <c r="T435" s="40"/>
      <c r="U435" s="40" t="s">
        <v>198</v>
      </c>
      <c r="V435" s="81" t="s">
        <v>2025</v>
      </c>
      <c r="W435" s="40" t="s">
        <v>113</v>
      </c>
      <c r="X435" s="62" t="s">
        <v>2026</v>
      </c>
      <c r="Y435" s="96" t="s">
        <v>2027</v>
      </c>
      <c r="Z435" s="177" t="s">
        <v>2026</v>
      </c>
      <c r="AA435" s="111" t="s">
        <v>2028</v>
      </c>
      <c r="AB435" s="96" t="s">
        <v>2029</v>
      </c>
      <c r="AC435" s="182" t="s">
        <v>2030</v>
      </c>
      <c r="AD435" s="40" t="s">
        <v>542</v>
      </c>
      <c r="AE435" s="40" t="s">
        <v>113</v>
      </c>
      <c r="AF435" s="62" t="s">
        <v>1373</v>
      </c>
      <c r="AG435" s="41" t="s">
        <v>109</v>
      </c>
      <c r="AH435" s="42"/>
      <c r="AI435" s="54" t="str">
        <f t="shared" ca="1" si="85"/>
        <v>PENDIENTE ENTREGA NOTIFICACIÓN ELECTRÓNICA</v>
      </c>
      <c r="AJ435" s="37" t="s">
        <v>99</v>
      </c>
      <c r="AK435" s="37"/>
      <c r="AL435" s="37"/>
      <c r="AM435" s="53" t="str">
        <f>IF(AK435="","",WORKDAY(AK435,5,FESTIVOS_CO!A:A))</f>
        <v/>
      </c>
      <c r="AN435" s="37"/>
      <c r="AO435" s="37"/>
      <c r="AP435" s="54" t="str">
        <f t="shared" ca="1" si="90"/>
        <v>NO APLICA</v>
      </c>
      <c r="AQ435" s="36" t="s">
        <v>270</v>
      </c>
      <c r="AR435" s="43"/>
      <c r="AS435" s="37"/>
      <c r="AT435" s="36"/>
      <c r="AU435" s="37"/>
      <c r="AV435" s="36"/>
      <c r="AW435" s="36"/>
      <c r="AX435" s="37"/>
      <c r="AY435" s="140" t="str">
        <f>IF(AU435="","",WORKDAY(AU435,5,FESTIVOS_CO!A:A))</f>
        <v/>
      </c>
      <c r="AZ435" s="54" t="str">
        <f t="shared" ca="1" si="87"/>
        <v>NO APLICA</v>
      </c>
      <c r="BA435" s="55" t="str">
        <f>IF(AX435="","",WORKDAY(AX435,5,FESTIVOS_CO!A:A))</f>
        <v/>
      </c>
      <c r="BB435" s="39"/>
      <c r="BC435" s="40"/>
      <c r="BD435" s="40"/>
      <c r="BE435" s="56" t="str">
        <f t="shared" ca="1" si="88"/>
        <v>NO APLICA</v>
      </c>
      <c r="BF435" s="37"/>
      <c r="BG435" s="45"/>
      <c r="BH435" s="37"/>
      <c r="BI435" s="36"/>
      <c r="BJ435" s="37"/>
      <c r="BK435" s="36"/>
      <c r="BL435" s="36"/>
      <c r="BM435" s="53" t="str">
        <f>IF(BJ435="","",WORKDAY(BJ435,5,FESTIVOS_CO!A:A))</f>
        <v/>
      </c>
      <c r="BN435" s="57" t="str">
        <f t="shared" ca="1" si="86"/>
        <v>PENDIENTE HACER AVISO</v>
      </c>
      <c r="BO435" s="54" t="str">
        <f t="shared" ca="1" si="79"/>
        <v>EN TRÁMITE NOTIF. POR AVISO</v>
      </c>
      <c r="BP435" s="37"/>
      <c r="BQ435" s="53" t="str">
        <f>IF(BP435="","",WORKDAY(BP435,5,FESTIVOS_CO!A:A))</f>
        <v/>
      </c>
      <c r="BR435" s="37"/>
      <c r="BS435" s="36" t="s">
        <v>109</v>
      </c>
      <c r="BT435" s="38" t="s">
        <v>113</v>
      </c>
      <c r="BU435" s="58">
        <f>VLOOKUP(BT435,Hoja2!$C:$D,2,0)</f>
        <v>0</v>
      </c>
      <c r="BV435" s="80" t="str">
        <f>IF(
AND(AO435="",BD435="",BQ435=""),
"EN PROCESO NOTIFICACION / COMUNICACION",
IF(
BT435="",
"NO APLICA",
IF(
BU435=60,
IF(AO435&lt;&gt;"",AO435,IF(BD435&lt;&gt;"",BD435,BQ435))+60,
WORKDAY(
IF(AO435&lt;&gt;"",AO435,IF(BD435&lt;&gt;"",BD435,BQ435)),
BU435,
FESTIVOS_CO!A:A
)
)
))</f>
        <v>EN PROCESO NOTIFICACION / COMUNICACION</v>
      </c>
      <c r="BW435" s="44"/>
      <c r="BX435" s="53"/>
      <c r="BY435" s="45"/>
      <c r="BZ435" s="37"/>
      <c r="CA435" s="54" t="str">
        <f t="shared" si="80"/>
        <v>PENDIENTE EJECUTORIA</v>
      </c>
      <c r="CB435" s="59" t="str">
        <f t="shared" si="89"/>
        <v/>
      </c>
      <c r="CC435" s="36"/>
      <c r="CD435" s="40"/>
      <c r="CE435" s="46"/>
      <c r="CF435" s="40"/>
      <c r="CG435" s="40"/>
      <c r="CH435" s="40"/>
      <c r="CI435" s="36"/>
      <c r="CJ435" s="47"/>
      <c r="CK435" s="40"/>
      <c r="CL435" s="40"/>
      <c r="CM435" s="40"/>
      <c r="CN435" s="40"/>
    </row>
    <row r="436" spans="1:92" ht="42.75" hidden="1">
      <c r="A436" s="49" t="str">
        <f t="shared" ca="1" si="81"/>
        <v>PENDIENTE ENTREGA NOTIFICACIÓN ELECTRÓNICA</v>
      </c>
      <c r="B436" s="58" t="s">
        <v>1742</v>
      </c>
      <c r="C436" s="37">
        <v>46055</v>
      </c>
      <c r="D436" s="37">
        <v>46055</v>
      </c>
      <c r="E436" s="49" t="str">
        <f t="shared" si="82"/>
        <v>PENDIENTE NOTIFICACIÓN</v>
      </c>
      <c r="F436" s="141" t="str">
        <f t="shared" si="83"/>
        <v>PENDIENTE NOTIFICACIÓN</v>
      </c>
      <c r="G436" s="49" t="str">
        <f t="shared" si="84"/>
        <v/>
      </c>
      <c r="H436" s="51" t="str">
        <f ca="1">IF(
L436="",
"",
IF(
NETWORKDAYS(L436,IF(M436&lt;&gt;"",M436,TODAY()),FESTIVOS_CO!A:A)&gt;2,
"VENCIDO",
IF(
NETWORKDAYS(L436,IF(M436&lt;&gt;"",M436,TODAY()),FESTIVOS_CO!A:A)=2,
"ALERTA",
"A TIEMPO"
)))</f>
        <v>A TIEMPO</v>
      </c>
      <c r="I436" s="172" t="s">
        <v>1988</v>
      </c>
      <c r="J436" s="36" t="s">
        <v>2031</v>
      </c>
      <c r="K436" s="37">
        <v>46055</v>
      </c>
      <c r="L436" s="50">
        <v>46055</v>
      </c>
      <c r="M436" s="37">
        <v>46055</v>
      </c>
      <c r="N436" s="52"/>
      <c r="O436" s="52"/>
      <c r="P436" s="36"/>
      <c r="Q436" s="36" t="s">
        <v>99</v>
      </c>
      <c r="R436" s="40"/>
      <c r="S436" s="36"/>
      <c r="T436" s="40"/>
      <c r="U436" s="40" t="s">
        <v>198</v>
      </c>
      <c r="V436" s="81" t="s">
        <v>2032</v>
      </c>
      <c r="W436" s="40" t="s">
        <v>113</v>
      </c>
      <c r="X436" s="62" t="s">
        <v>2033</v>
      </c>
      <c r="Y436" s="40">
        <v>900096644</v>
      </c>
      <c r="Z436" s="173" t="s">
        <v>2034</v>
      </c>
      <c r="AA436" s="180" t="s">
        <v>2035</v>
      </c>
      <c r="AB436" s="180" t="s">
        <v>350</v>
      </c>
      <c r="AC436" s="181" t="s">
        <v>2036</v>
      </c>
      <c r="AD436" s="40" t="s">
        <v>542</v>
      </c>
      <c r="AE436" s="40" t="s">
        <v>113</v>
      </c>
      <c r="AF436" s="62" t="s">
        <v>1373</v>
      </c>
      <c r="AG436" s="41" t="s">
        <v>109</v>
      </c>
      <c r="AH436" s="42"/>
      <c r="AI436" s="54" t="str">
        <f t="shared" ca="1" si="85"/>
        <v>PENDIENTE ENTREGA NOTIFICACIÓN ELECTRÓNICA</v>
      </c>
      <c r="AJ436" s="37" t="s">
        <v>99</v>
      </c>
      <c r="AK436" s="37"/>
      <c r="AL436" s="37"/>
      <c r="AM436" s="53" t="str">
        <f>IF(AK436="","",WORKDAY(AK436,5,FESTIVOS_CO!A:A))</f>
        <v/>
      </c>
      <c r="AN436" s="37"/>
      <c r="AO436" s="37"/>
      <c r="AP436" s="54" t="str">
        <f t="shared" ca="1" si="90"/>
        <v>NO APLICA</v>
      </c>
      <c r="AQ436" s="36" t="s">
        <v>270</v>
      </c>
      <c r="AR436" s="43"/>
      <c r="AS436" s="37"/>
      <c r="AT436" s="36"/>
      <c r="AU436" s="37"/>
      <c r="AV436" s="36"/>
      <c r="AW436" s="36"/>
      <c r="AX436" s="37"/>
      <c r="AY436" s="140" t="str">
        <f>IF(AU436="","",WORKDAY(AU436,5,FESTIVOS_CO!A:A))</f>
        <v/>
      </c>
      <c r="AZ436" s="54" t="str">
        <f t="shared" ca="1" si="87"/>
        <v>NO APLICA</v>
      </c>
      <c r="BA436" s="55" t="str">
        <f>IF(AX436="","",WORKDAY(AX436,5,FESTIVOS_CO!A:A))</f>
        <v/>
      </c>
      <c r="BB436" s="39"/>
      <c r="BC436" s="40"/>
      <c r="BD436" s="40"/>
      <c r="BE436" s="56" t="str">
        <f t="shared" ca="1" si="88"/>
        <v>NO APLICA</v>
      </c>
      <c r="BF436" s="37"/>
      <c r="BG436" s="45"/>
      <c r="BH436" s="37"/>
      <c r="BI436" s="36"/>
      <c r="BJ436" s="37"/>
      <c r="BK436" s="36"/>
      <c r="BL436" s="36"/>
      <c r="BM436" s="53" t="str">
        <f>IF(BJ436="","",WORKDAY(BJ436,5,FESTIVOS_CO!A:A))</f>
        <v/>
      </c>
      <c r="BN436" s="57" t="str">
        <f t="shared" ca="1" si="86"/>
        <v>PENDIENTE HACER AVISO</v>
      </c>
      <c r="BO436" s="54" t="str">
        <f t="shared" ca="1" si="79"/>
        <v>EN TRÁMITE NOTIF. POR AVISO</v>
      </c>
      <c r="BP436" s="37"/>
      <c r="BQ436" s="53" t="str">
        <f>IF(BP436="","",WORKDAY(BP436,5,FESTIVOS_CO!A:A))</f>
        <v/>
      </c>
      <c r="BR436" s="37"/>
      <c r="BS436" s="36" t="s">
        <v>109</v>
      </c>
      <c r="BT436" s="38" t="s">
        <v>113</v>
      </c>
      <c r="BU436" s="58">
        <f>VLOOKUP(BT436,Hoja2!$C:$D,2,0)</f>
        <v>0</v>
      </c>
      <c r="BV436" s="80" t="str">
        <f>IF(
AND(AO436="",BD436="",BQ436=""),
"EN PROCESO NOTIFICACION / COMUNICACION",
IF(
BT436="",
"NO APLICA",
IF(
BU436=60,
IF(AO436&lt;&gt;"",AO436,IF(BD436&lt;&gt;"",BD436,BQ436))+60,
WORKDAY(
IF(AO436&lt;&gt;"",AO436,IF(BD436&lt;&gt;"",BD436,BQ436)),
BU436,
FESTIVOS_CO!A:A
)
)
))</f>
        <v>EN PROCESO NOTIFICACION / COMUNICACION</v>
      </c>
      <c r="BW436" s="44"/>
      <c r="BX436" s="53"/>
      <c r="BY436" s="45"/>
      <c r="BZ436" s="37"/>
      <c r="CA436" s="54" t="str">
        <f t="shared" si="80"/>
        <v>PENDIENTE EJECUTORIA</v>
      </c>
      <c r="CB436" s="59" t="str">
        <f t="shared" si="89"/>
        <v/>
      </c>
      <c r="CC436" s="36"/>
      <c r="CD436" s="40"/>
      <c r="CE436" s="46"/>
      <c r="CF436" s="40"/>
      <c r="CG436" s="40"/>
      <c r="CH436" s="40"/>
      <c r="CI436" s="36"/>
      <c r="CJ436" s="47"/>
      <c r="CK436" s="40"/>
      <c r="CL436" s="40"/>
      <c r="CM436" s="40"/>
      <c r="CN436" s="40"/>
    </row>
    <row r="437" spans="1:92" ht="42.75" hidden="1">
      <c r="A437" s="49" t="e">
        <f t="shared" ca="1" si="81"/>
        <v>#REF!</v>
      </c>
      <c r="B437" s="58" t="s">
        <v>1742</v>
      </c>
      <c r="C437" s="37">
        <v>46055</v>
      </c>
      <c r="D437" s="37">
        <v>46055</v>
      </c>
      <c r="E437" s="49" t="str">
        <f t="shared" si="82"/>
        <v>PENDIENTE NOTIFICACIÓN</v>
      </c>
      <c r="F437" s="141" t="str">
        <f t="shared" si="83"/>
        <v>PENDIENTE NOTIFICACIÓN</v>
      </c>
      <c r="G437" s="49" t="str">
        <f t="shared" si="84"/>
        <v/>
      </c>
      <c r="H437" s="51" t="str">
        <f ca="1">IF(
L437="",
"",
IF(
NETWORKDAYS(L437,IF(M437&lt;&gt;"",M437,TODAY()),FESTIVOS_CO!A:A)&gt;2,
"VENCIDO",
IF(
NETWORKDAYS(L437,IF(M437&lt;&gt;"",M437,TODAY()),FESTIVOS_CO!A:A)=2,
"ALERTA",
"A TIEMPO"
)))</f>
        <v>A TIEMPO</v>
      </c>
      <c r="I437" s="172" t="s">
        <v>1988</v>
      </c>
      <c r="J437" s="36" t="s">
        <v>2037</v>
      </c>
      <c r="K437" s="37">
        <v>46055</v>
      </c>
      <c r="L437" s="50">
        <v>46055</v>
      </c>
      <c r="M437" s="37">
        <v>46055</v>
      </c>
      <c r="N437" s="52"/>
      <c r="O437" s="52"/>
      <c r="P437" s="36"/>
      <c r="Q437" s="36" t="s">
        <v>99</v>
      </c>
      <c r="R437" s="40"/>
      <c r="S437" s="36"/>
      <c r="T437" s="40"/>
      <c r="U437" s="40" t="s">
        <v>198</v>
      </c>
      <c r="V437" s="81" t="s">
        <v>2038</v>
      </c>
      <c r="W437" s="40" t="s">
        <v>113</v>
      </c>
      <c r="X437" s="187" t="s">
        <v>2039</v>
      </c>
      <c r="Y437" s="40">
        <v>900826705</v>
      </c>
      <c r="Z437" s="186" t="s">
        <v>2040</v>
      </c>
      <c r="AA437" s="96" t="s">
        <v>2041</v>
      </c>
      <c r="AB437" s="180" t="s">
        <v>350</v>
      </c>
      <c r="AC437" s="186" t="s">
        <v>2042</v>
      </c>
      <c r="AD437" s="40" t="s">
        <v>542</v>
      </c>
      <c r="AE437" s="40" t="s">
        <v>113</v>
      </c>
      <c r="AF437" s="62" t="s">
        <v>1373</v>
      </c>
      <c r="AG437" s="41" t="s">
        <v>109</v>
      </c>
      <c r="AH437" s="42"/>
      <c r="AI437" s="54" t="e">
        <f ca="1">IF(#REF!="NO",
"REALIZAR CITACIÓN",
IF(AND(AJ437="SI",#REF!&lt;&gt;"SI",#REF!&lt;&gt;"NO"),
"PENDIENTE ENTREGA NOTIFICACIÓN ELECTRÓNICA",
IF(AND(AJ437="SI",#REF!="SI",AN437="SI"),
"NOTIFICACIÓN ELECTRÓNICA EFECTIVA",
IF(AND(AJ437="",AL437="",#REF!="",AM437="",AN437="",AO437=""),
"PENDIENTE NOTIFICACIÓN ELECTRÓNICA",
IF(AJ437="NO",
"NO PROCEDE NOTIFICACIÓN ELECTRÓNICA",
IF(AND(AJ437="SI",F437=""),
"PENDIENTE ENVÍO NOTIFICACIÓN ELECTRÓNICA",
IF(AND(AJ437="SI",TODAY()-F437&lt;=5),
"EN ESPERA DE NOTIFICACIÓN ELECTRÓNICA (5 DÍAS)",
"NOTIFICACIÓN ELECTRÓNICA NO EFECTIVA"
)))))))</f>
        <v>#REF!</v>
      </c>
      <c r="AJ437" s="37" t="s">
        <v>99</v>
      </c>
      <c r="AL437" s="37"/>
      <c r="AM437" s="53" t="str">
        <f>IF(AL437="","",WORKDAY(AL437,5,FESTIVOS_CO!A:A))</f>
        <v/>
      </c>
      <c r="AN437" s="37"/>
      <c r="AO437" s="37"/>
      <c r="AP437" s="54" t="str">
        <f ca="1">IF(
ISNUMBER(SEARCH("PENDIENTE",UPPER(AI437))),
"NO APLICA",
IF(
COUNTBLANK(AJ437:AL437)=COUNTA(AJ437:AL437),
"NO APLICA",
IF(
UPPER(AN437)="SI",
"NO PROCEDE CITACION",
"NOTIFICAR POR CITACION"
)
)
)</f>
        <v>NOTIFICAR POR CITACION</v>
      </c>
      <c r="AQ437" s="36" t="s">
        <v>270</v>
      </c>
      <c r="AR437" s="43"/>
      <c r="AS437" s="37"/>
      <c r="AT437" s="36"/>
      <c r="AU437" s="37"/>
      <c r="AV437" s="36"/>
      <c r="AW437" s="36"/>
      <c r="AX437" s="37"/>
      <c r="AY437" s="140" t="str">
        <f>IF(AU437="","",WORKDAY(AU437,5,FESTIVOS_CO!A:A))</f>
        <v/>
      </c>
      <c r="AZ437" s="54" t="str">
        <f t="shared" ca="1" si="87"/>
        <v>PENDIENTE FIRMA</v>
      </c>
      <c r="BA437" s="55" t="str">
        <f>IF(AX437="","",WORKDAY(AX437,5,FESTIVOS_CO!A:A))</f>
        <v/>
      </c>
      <c r="BB437" s="39"/>
      <c r="BC437" s="40"/>
      <c r="BD437" s="40"/>
      <c r="BE437" s="56" t="str">
        <f t="shared" ca="1" si="88"/>
        <v>NO APLICA</v>
      </c>
      <c r="BF437" s="37"/>
      <c r="BG437" s="45"/>
      <c r="BH437" s="37"/>
      <c r="BI437" s="36"/>
      <c r="BJ437" s="37"/>
      <c r="BK437" s="36"/>
      <c r="BL437" s="36"/>
      <c r="BM437" s="53" t="str">
        <f>IF(BJ437="","",WORKDAY(BJ437,5,FESTIVOS_CO!A:A))</f>
        <v/>
      </c>
      <c r="BN437" s="57" t="str">
        <f t="shared" ca="1" si="86"/>
        <v>PENDIENTE HACER AVISO</v>
      </c>
      <c r="BO437" s="54" t="str">
        <f t="shared" ca="1" si="79"/>
        <v>EN TRÁMITE NOTIF. POR AVISO</v>
      </c>
      <c r="BP437" s="37"/>
      <c r="BQ437" s="53" t="str">
        <f>IF(BP437="","",WORKDAY(BP437,5,FESTIVOS_CO!A:A))</f>
        <v/>
      </c>
      <c r="BR437" s="37"/>
      <c r="BS437" s="36" t="s">
        <v>109</v>
      </c>
      <c r="BT437" s="38" t="s">
        <v>113</v>
      </c>
      <c r="BU437" s="58">
        <f>VLOOKUP(BT437,Hoja2!$C:$D,2,0)</f>
        <v>0</v>
      </c>
      <c r="BV437" s="80" t="str">
        <f>IF(
AND(AO437="",BD437="",BQ437=""),
"EN PROCESO NOTIFICACION / COMUNICACION",
IF(
BT437="",
"NO APLICA",
IF(
BU437=60,
IF(AO437&lt;&gt;"",AO437,IF(BD437&lt;&gt;"",BD437,BQ437))+60,
WORKDAY(
IF(AO437&lt;&gt;"",AO437,IF(BD437&lt;&gt;"",BD437,BQ437)),
BU437,
FESTIVOS_CO!A:A
)
)
))</f>
        <v>EN PROCESO NOTIFICACION / COMUNICACION</v>
      </c>
      <c r="BW437" s="44"/>
      <c r="BX437" s="53"/>
      <c r="BY437" s="45"/>
      <c r="BZ437" s="37"/>
      <c r="CA437" s="54" t="str">
        <f t="shared" si="80"/>
        <v>PENDIENTE EJECUTORIA</v>
      </c>
      <c r="CB437" s="59" t="str">
        <f t="shared" si="89"/>
        <v/>
      </c>
      <c r="CC437" s="36"/>
      <c r="CD437" s="40"/>
      <c r="CE437" s="46"/>
      <c r="CF437" s="40"/>
      <c r="CG437" s="40"/>
      <c r="CH437" s="40"/>
      <c r="CI437" s="36"/>
      <c r="CJ437" s="47"/>
      <c r="CK437" s="40"/>
      <c r="CL437" s="40"/>
      <c r="CM437" s="40"/>
      <c r="CN437" s="40"/>
    </row>
    <row r="438" spans="1:92" ht="42.75" hidden="1">
      <c r="A438" s="49" t="str">
        <f t="shared" ca="1" si="81"/>
        <v>PENDIENTE ENTREGA NOTIFICACIÓN ELECTRÓNICA</v>
      </c>
      <c r="B438" s="58" t="s">
        <v>1742</v>
      </c>
      <c r="C438" s="37">
        <v>46055</v>
      </c>
      <c r="D438" s="37">
        <v>46055</v>
      </c>
      <c r="E438" s="49" t="str">
        <f t="shared" si="82"/>
        <v>PENDIENTE NOTIFICACIÓN</v>
      </c>
      <c r="F438" s="141" t="str">
        <f t="shared" si="83"/>
        <v>PENDIENTE NOTIFICACIÓN</v>
      </c>
      <c r="G438" s="49" t="str">
        <f t="shared" si="84"/>
        <v/>
      </c>
      <c r="H438" s="51" t="str">
        <f ca="1">IF(
L438="",
"",
IF(
NETWORKDAYS(L438,IF(M438&lt;&gt;"",M438,TODAY()),FESTIVOS_CO!A:A)&gt;2,
"VENCIDO",
IF(
NETWORKDAYS(L438,IF(M438&lt;&gt;"",M438,TODAY()),FESTIVOS_CO!A:A)=2,
"ALERTA",
"A TIEMPO"
)))</f>
        <v>A TIEMPO</v>
      </c>
      <c r="I438" s="172" t="s">
        <v>1988</v>
      </c>
      <c r="J438" s="36" t="s">
        <v>2043</v>
      </c>
      <c r="K438" s="37">
        <v>46055</v>
      </c>
      <c r="L438" s="50">
        <v>46055</v>
      </c>
      <c r="M438" s="37">
        <v>46055</v>
      </c>
      <c r="N438" s="52"/>
      <c r="O438" s="52"/>
      <c r="P438" s="36"/>
      <c r="Q438" s="36" t="s">
        <v>99</v>
      </c>
      <c r="R438" s="40"/>
      <c r="S438" s="36"/>
      <c r="T438" s="40"/>
      <c r="U438" s="40" t="s">
        <v>198</v>
      </c>
      <c r="V438" s="81" t="s">
        <v>2044</v>
      </c>
      <c r="W438" s="40" t="s">
        <v>113</v>
      </c>
      <c r="X438" s="187" t="s">
        <v>2045</v>
      </c>
      <c r="Y438" s="40">
        <v>830066984</v>
      </c>
      <c r="Z438" s="187" t="s">
        <v>2046</v>
      </c>
      <c r="AA438" s="187" t="s">
        <v>2047</v>
      </c>
      <c r="AB438" s="96" t="s">
        <v>169</v>
      </c>
      <c r="AC438" s="112" t="s">
        <v>2048</v>
      </c>
      <c r="AD438" s="40" t="s">
        <v>542</v>
      </c>
      <c r="AE438" s="40" t="s">
        <v>113</v>
      </c>
      <c r="AF438" s="62" t="s">
        <v>1373</v>
      </c>
      <c r="AG438" s="41" t="s">
        <v>109</v>
      </c>
      <c r="AH438" s="42"/>
      <c r="AI438" s="54" t="str">
        <f t="shared" ca="1" si="85"/>
        <v>PENDIENTE ENTREGA NOTIFICACIÓN ELECTRÓNICA</v>
      </c>
      <c r="AJ438" s="37" t="s">
        <v>99</v>
      </c>
      <c r="AK438" s="37"/>
      <c r="AL438" s="37"/>
      <c r="AM438" s="53" t="str">
        <f>IF(AK438="","",WORKDAY(AK438,5,FESTIVOS_CO!A:A))</f>
        <v/>
      </c>
      <c r="AN438" s="37"/>
      <c r="AO438" s="37"/>
      <c r="AP438" s="54" t="str">
        <f t="shared" ca="1" si="90"/>
        <v>NO APLICA</v>
      </c>
      <c r="AQ438" s="36" t="s">
        <v>270</v>
      </c>
      <c r="AR438" s="43"/>
      <c r="AS438" s="37"/>
      <c r="AT438" s="36"/>
      <c r="AU438" s="37"/>
      <c r="AV438" s="36"/>
      <c r="AW438" s="36"/>
      <c r="AX438" s="37"/>
      <c r="AY438" s="140" t="str">
        <f>IF(AU438="","",WORKDAY(AU438,5,FESTIVOS_CO!A:A))</f>
        <v/>
      </c>
      <c r="AZ438" s="54" t="str">
        <f t="shared" ca="1" si="87"/>
        <v>NO APLICA</v>
      </c>
      <c r="BA438" s="55" t="str">
        <f>IF(AX438="","",WORKDAY(AX438,5,FESTIVOS_CO!A:A))</f>
        <v/>
      </c>
      <c r="BB438" s="39"/>
      <c r="BC438" s="40"/>
      <c r="BD438" s="40"/>
      <c r="BE438" s="56" t="str">
        <f t="shared" ca="1" si="88"/>
        <v>NO APLICA</v>
      </c>
      <c r="BF438" s="37"/>
      <c r="BG438" s="45"/>
      <c r="BH438" s="37"/>
      <c r="BI438" s="36"/>
      <c r="BJ438" s="37"/>
      <c r="BK438" s="36"/>
      <c r="BL438" s="36"/>
      <c r="BM438" s="53" t="str">
        <f>IF(BJ438="","",WORKDAY(BJ438,5,FESTIVOS_CO!A:A))</f>
        <v/>
      </c>
      <c r="BN438" s="57" t="str">
        <f t="shared" ca="1" si="86"/>
        <v>PENDIENTE HACER AVISO</v>
      </c>
      <c r="BO438" s="54" t="str">
        <f t="shared" ref="BO438:BO501" ca="1" si="91">IF(BN438="NOTIFICACIÓN PERSONAL COMPLETA",
"NO PROCEDE AVISO",
IF(BR438="SI",
"NOTIFICACION POR AVISO TERMINADA",
IF(BE438="NO PROCEDE",
"NO PROCEDE AVISO",
IF(BN438="VERIFICAR SI PROCEDE RECURSO",
"NOTIFICACIÓN POR AVISO COMPLETA",
"EN TRÁMITE NOTIF. POR AVISO"
))))</f>
        <v>EN TRÁMITE NOTIF. POR AVISO</v>
      </c>
      <c r="BP438" s="37"/>
      <c r="BQ438" s="53" t="str">
        <f>IF(BP438="","",WORKDAY(BP438,5,FESTIVOS_CO!A:A))</f>
        <v/>
      </c>
      <c r="BR438" s="37"/>
      <c r="BS438" s="36" t="s">
        <v>109</v>
      </c>
      <c r="BT438" s="38" t="s">
        <v>113</v>
      </c>
      <c r="BU438" s="58">
        <f>VLOOKUP(BT438,Hoja2!$C:$D,2,0)</f>
        <v>0</v>
      </c>
      <c r="BV438" s="80" t="str">
        <f>IF(
AND(AO438="",BD438="",BQ438=""),
"EN PROCESO NOTIFICACION / COMUNICACION",
IF(
BT438="",
"NO APLICA",
IF(
BU438=60,
IF(AO438&lt;&gt;"",AO438,IF(BD438&lt;&gt;"",BD438,BQ438))+60,
WORKDAY(
IF(AO438&lt;&gt;"",AO438,IF(BD438&lt;&gt;"",BD438,BQ438)),
BU438,
FESTIVOS_CO!A:A
)
)
))</f>
        <v>EN PROCESO NOTIFICACION / COMUNICACION</v>
      </c>
      <c r="BW438" s="44"/>
      <c r="BX438" s="53"/>
      <c r="BY438" s="45"/>
      <c r="BZ438" s="37"/>
      <c r="CA438" s="54" t="str">
        <f t="shared" ref="CA438:CA501" si="92">IF(BW438&lt;&gt;"SI",
"PENDIENTE EJECUTORIA",
IF(AND(BX438="",BY438="",BZ438=""),
"PENDIENTE HACER EJECUTORIA",
IF(AND(BX438&lt;&gt;"",BY438="",BZ438=""),
"PENDIENTE REVISION EJECUTORIA",
IF(AND(BX438&lt;&gt;"",BY438&lt;&gt;"",BZ438=""),
"PENDIENTE FIRMA EJECUTORIA",
"PROCESO EJECUTORIA TERMINADO"
))))</f>
        <v>PENDIENTE EJECUTORIA</v>
      </c>
      <c r="CB438" s="59" t="str">
        <f t="shared" si="89"/>
        <v/>
      </c>
      <c r="CC438" s="36"/>
      <c r="CD438" s="40"/>
      <c r="CE438" s="46"/>
      <c r="CF438" s="40"/>
      <c r="CG438" s="40"/>
      <c r="CH438" s="40"/>
      <c r="CI438" s="36"/>
      <c r="CJ438" s="47"/>
      <c r="CK438" s="40"/>
      <c r="CL438" s="40"/>
      <c r="CM438" s="40"/>
      <c r="CN438" s="40"/>
    </row>
    <row r="439" spans="1:92" ht="42.75" hidden="1">
      <c r="A439" s="49" t="str">
        <f t="shared" ca="1" si="81"/>
        <v>PENDIENTE ENTREGA NOTIFICACIÓN ELECTRÓNICA</v>
      </c>
      <c r="B439" s="58" t="s">
        <v>1742</v>
      </c>
      <c r="C439" s="37">
        <v>46055</v>
      </c>
      <c r="D439" s="37">
        <v>46055</v>
      </c>
      <c r="E439" s="49" t="str">
        <f t="shared" si="82"/>
        <v>PENDIENTE NOTIFICACIÓN</v>
      </c>
      <c r="F439" s="141" t="str">
        <f t="shared" si="83"/>
        <v>PENDIENTE NOTIFICACIÓN</v>
      </c>
      <c r="G439" s="49" t="str">
        <f t="shared" si="84"/>
        <v/>
      </c>
      <c r="H439" s="51" t="str">
        <f ca="1">IF(
L439="",
"",
IF(
NETWORKDAYS(L439,IF(M439&lt;&gt;"",M439,TODAY()),FESTIVOS_CO!A:A)&gt;2,
"VENCIDO",
IF(
NETWORKDAYS(L439,IF(M439&lt;&gt;"",M439,TODAY()),FESTIVOS_CO!A:A)=2,
"ALERTA",
"A TIEMPO"
)))</f>
        <v>A TIEMPO</v>
      </c>
      <c r="I439" s="172" t="s">
        <v>1988</v>
      </c>
      <c r="J439" s="36" t="s">
        <v>2049</v>
      </c>
      <c r="K439" s="37">
        <v>46055</v>
      </c>
      <c r="L439" s="50">
        <v>46055</v>
      </c>
      <c r="M439" s="37">
        <v>46055</v>
      </c>
      <c r="N439" s="52"/>
      <c r="O439" s="52"/>
      <c r="P439" s="36"/>
      <c r="Q439" s="36" t="s">
        <v>99</v>
      </c>
      <c r="R439" s="40"/>
      <c r="S439" s="36"/>
      <c r="T439" s="40"/>
      <c r="U439" s="40" t="s">
        <v>198</v>
      </c>
      <c r="V439" s="81" t="s">
        <v>2050</v>
      </c>
      <c r="W439" s="40" t="s">
        <v>113</v>
      </c>
      <c r="X439" s="187" t="s">
        <v>2051</v>
      </c>
      <c r="Y439" s="40">
        <v>900831288</v>
      </c>
      <c r="Z439" s="187" t="s">
        <v>2052</v>
      </c>
      <c r="AA439" s="187" t="s">
        <v>2053</v>
      </c>
      <c r="AB439" s="96" t="s">
        <v>169</v>
      </c>
      <c r="AC439" s="112" t="s">
        <v>2054</v>
      </c>
      <c r="AD439" s="40" t="s">
        <v>542</v>
      </c>
      <c r="AE439" s="40" t="s">
        <v>113</v>
      </c>
      <c r="AF439" s="62" t="s">
        <v>1373</v>
      </c>
      <c r="AG439" s="41" t="s">
        <v>109</v>
      </c>
      <c r="AH439" s="42"/>
      <c r="AI439" s="54" t="str">
        <f t="shared" ca="1" si="85"/>
        <v>PENDIENTE ENTREGA NOTIFICACIÓN ELECTRÓNICA</v>
      </c>
      <c r="AJ439" s="37" t="s">
        <v>99</v>
      </c>
      <c r="AK439" s="37"/>
      <c r="AL439" s="37"/>
      <c r="AM439" s="53" t="str">
        <f>IF(AK439="","",WORKDAY(AK439,5,FESTIVOS_CO!A:A))</f>
        <v/>
      </c>
      <c r="AN439" s="37"/>
      <c r="AO439" s="37"/>
      <c r="AP439" s="54" t="str">
        <f t="shared" ca="1" si="90"/>
        <v>NO APLICA</v>
      </c>
      <c r="AQ439" s="36" t="s">
        <v>270</v>
      </c>
      <c r="AR439" s="43"/>
      <c r="AS439" s="37"/>
      <c r="AT439" s="36"/>
      <c r="AU439" s="37"/>
      <c r="AV439" s="36"/>
      <c r="AW439" s="36"/>
      <c r="AX439" s="37"/>
      <c r="AY439" s="140" t="str">
        <f>IF(AU439="","",WORKDAY(AU439,5,FESTIVOS_CO!A:A))</f>
        <v/>
      </c>
      <c r="AZ439" s="54" t="str">
        <f t="shared" ca="1" si="87"/>
        <v>NO APLICA</v>
      </c>
      <c r="BA439" s="55" t="str">
        <f>IF(AX439="","",WORKDAY(AX439,5,FESTIVOS_CO!A:A))</f>
        <v/>
      </c>
      <c r="BB439" s="39"/>
      <c r="BC439" s="40"/>
      <c r="BD439" s="40"/>
      <c r="BE439" s="56" t="str">
        <f t="shared" ca="1" si="88"/>
        <v>NO APLICA</v>
      </c>
      <c r="BF439" s="37"/>
      <c r="BG439" s="45"/>
      <c r="BH439" s="37"/>
      <c r="BI439" s="36"/>
      <c r="BJ439" s="37"/>
      <c r="BK439" s="36"/>
      <c r="BL439" s="36"/>
      <c r="BM439" s="53" t="str">
        <f>IF(BJ439="","",WORKDAY(BJ439,5,FESTIVOS_CO!A:A))</f>
        <v/>
      </c>
      <c r="BN439" s="57" t="str">
        <f t="shared" ca="1" si="86"/>
        <v>PENDIENTE HACER AVISO</v>
      </c>
      <c r="BO439" s="54" t="str">
        <f t="shared" ca="1" si="91"/>
        <v>EN TRÁMITE NOTIF. POR AVISO</v>
      </c>
      <c r="BP439" s="37"/>
      <c r="BQ439" s="53" t="str">
        <f>IF(BP439="","",WORKDAY(BP439,5,FESTIVOS_CO!A:A))</f>
        <v/>
      </c>
      <c r="BR439" s="37"/>
      <c r="BS439" s="36" t="s">
        <v>109</v>
      </c>
      <c r="BT439" s="38" t="s">
        <v>113</v>
      </c>
      <c r="BU439" s="58">
        <f>VLOOKUP(BT439,Hoja2!$C:$D,2,0)</f>
        <v>0</v>
      </c>
      <c r="BV439" s="80" t="str">
        <f>IF(
AND(AO439="",BD439="",BQ439=""),
"EN PROCESO NOTIFICACION / COMUNICACION",
IF(
BT439="",
"NO APLICA",
IF(
BU439=60,
IF(AO439&lt;&gt;"",AO439,IF(BD439&lt;&gt;"",BD439,BQ439))+60,
WORKDAY(
IF(AO439&lt;&gt;"",AO439,IF(BD439&lt;&gt;"",BD439,BQ439)),
BU439,
FESTIVOS_CO!A:A
)
)
))</f>
        <v>EN PROCESO NOTIFICACION / COMUNICACION</v>
      </c>
      <c r="BW439" s="44"/>
      <c r="BX439" s="53"/>
      <c r="BY439" s="45"/>
      <c r="BZ439" s="37"/>
      <c r="CA439" s="54" t="str">
        <f t="shared" si="92"/>
        <v>PENDIENTE EJECUTORIA</v>
      </c>
      <c r="CB439" s="59" t="str">
        <f t="shared" si="89"/>
        <v/>
      </c>
      <c r="CC439" s="36"/>
      <c r="CD439" s="40"/>
      <c r="CE439" s="46"/>
      <c r="CF439" s="40"/>
      <c r="CG439" s="40"/>
      <c r="CH439" s="40"/>
      <c r="CI439" s="36"/>
      <c r="CJ439" s="47"/>
      <c r="CK439" s="40"/>
      <c r="CL439" s="40"/>
      <c r="CM439" s="40"/>
      <c r="CN439" s="40"/>
    </row>
    <row r="440" spans="1:92" ht="42.75" hidden="1">
      <c r="A440" s="49" t="str">
        <f t="shared" ref="A440:A503" ca="1" si="93">IF(
AND(Q440="NO",S440&lt;&gt;"SI"),
"TERMINADO PRODUCTO NO CONFORME",
IF(
AND(
COUNTBLANK(AJ440:AO440)=COLUMNS(AJ440:AO440),
COUNTBLANK(AQ440:AY440)=COLUMNS(AQ440:AY440),
COUNTBLANK(BC440:BD440)=COLUMNS(BC440:BD440),
COUNTBLANK(BF440:BM440)=COLUMNS(BF440:BM440),
COUNTBLANK(BP440:BR440)=COLUMNS(BP440:BR440)
),
"SIN GESTIÓN",
IF(
AND(BC440&lt;&gt;"",BD440&lt;&gt;"",AO440="",AX440="",BQ440=""),
"NOTIFICADO POR CONDUCTA CONCLUYENTE",
IF(
AI440="NOTIFICACIÓN ELECTRÓNICA EFECTIVA",
CA440,
IF(
OR(
AI440="NO PROCEDE NOTIFICACIÓN ELECTRÓNICA",
AI440="REALIZAR CITACIÓN",
AI440="NOTIFICACIÓN ELECTRÓNICA NO EFECTIVA"
),
IF(
AZ440="HACER AVISO",
IF(
OR(
BN440="NOTIFICACIÓN POR AVISO TERMINADA",
BN440="NOTIFICACIÓN PERSONAL COMPLETA"
),
CA440,
BN440
),
AZ440
),
AI440
)
)
)
))</f>
        <v>PENDIENTE ENTREGA NOTIFICACIÓN ELECTRÓNICA</v>
      </c>
      <c r="B440" s="58" t="s">
        <v>1742</v>
      </c>
      <c r="C440" s="37">
        <v>46055</v>
      </c>
      <c r="D440" s="37">
        <v>46055</v>
      </c>
      <c r="E440" s="49" t="str">
        <f t="shared" ref="E440:E503" si="94">IF(AN440="SI",
"NOTIFICACIÓN ELECTRÓNICA",
IF(AND(BC440&lt;&gt;"",BD440&lt;&gt;""),
"NOTIFICACIÓN PERSONAL",
IF(BL440="SI",
"NOTIFICACIÓN POR AVISO",
"PENDIENTE NOTIFICACIÓN"
)))</f>
        <v>PENDIENTE NOTIFICACIÓN</v>
      </c>
      <c r="F440" s="141" t="str">
        <f t="shared" ref="F440:F503" si="95">IF(
AND(AN440&lt;&gt;"SI",AW440&lt;&gt;"SI",BL440&lt;&gt;"SI",BC440="",BD440=""),
"PENDIENTE NOTIFICACIÓN",
IF(AN440="SI",
AO440,
IF(AW440="SI",
AX440,
IF(AND(BC440&lt;&gt;"",BD440&lt;&gt;""),
BD440,
IF(BL440="SI",
BQ440,
"PENDIENTE NOTIFICACIÓN"
)))))</f>
        <v>PENDIENTE NOTIFICACIÓN</v>
      </c>
      <c r="G440" s="49" t="str">
        <f t="shared" ref="G440:G503" si="96">IF(
OR(
C440="",
F440="PENDIENTE NOTIFICACIÓN",
NOT(ISNUMBER(C440)),
NOT(ISNUMBER(F440)),
F440&lt;C440
),
"",
F440-C440
)</f>
        <v/>
      </c>
      <c r="H440" s="51" t="str">
        <f ca="1">IF(
L440="",
"",
IF(
NETWORKDAYS(L440,IF(M440&lt;&gt;"",M440,TODAY()),FESTIVOS_CO!A:A)&gt;2,
"VENCIDO",
IF(
NETWORKDAYS(L440,IF(M440&lt;&gt;"",M440,TODAY()),FESTIVOS_CO!A:A)=2,
"ALERTA",
"A TIEMPO"
)))</f>
        <v>A TIEMPO</v>
      </c>
      <c r="I440" s="172" t="s">
        <v>1988</v>
      </c>
      <c r="J440" s="36" t="s">
        <v>2055</v>
      </c>
      <c r="K440" s="37">
        <v>46055</v>
      </c>
      <c r="L440" s="50">
        <v>46055</v>
      </c>
      <c r="M440" s="37">
        <v>46055</v>
      </c>
      <c r="N440" s="52"/>
      <c r="O440" s="52"/>
      <c r="P440" s="36"/>
      <c r="Q440" s="36" t="s">
        <v>99</v>
      </c>
      <c r="R440" s="40"/>
      <c r="S440" s="36"/>
      <c r="T440" s="40"/>
      <c r="U440" s="40" t="s">
        <v>198</v>
      </c>
      <c r="V440" s="81" t="s">
        <v>2056</v>
      </c>
      <c r="W440" s="40" t="s">
        <v>113</v>
      </c>
      <c r="X440" s="187" t="s">
        <v>2057</v>
      </c>
      <c r="Y440" s="176">
        <v>900521130</v>
      </c>
      <c r="Z440" s="187" t="s">
        <v>2058</v>
      </c>
      <c r="AA440" s="187" t="s">
        <v>2059</v>
      </c>
      <c r="AB440" s="96" t="s">
        <v>169</v>
      </c>
      <c r="AC440" s="69" t="s">
        <v>2060</v>
      </c>
      <c r="AD440" s="40" t="s">
        <v>542</v>
      </c>
      <c r="AE440" s="40" t="s">
        <v>113</v>
      </c>
      <c r="AF440" s="62" t="s">
        <v>1373</v>
      </c>
      <c r="AG440" s="41" t="s">
        <v>109</v>
      </c>
      <c r="AH440" s="42"/>
      <c r="AI440" s="54" t="str">
        <f t="shared" ref="AI440:AI503" ca="1" si="97">IF(AL440="NO",
"REALIZAR CITACIÓN",
IF(AND(AJ440="SI",AL440&lt;&gt;"SI",AL440&lt;&gt;"NO"),
"PENDIENTE ENTREGA NOTIFICACIÓN ELECTRÓNICA",
IF(AND(AJ440="SI",AL440="SI",AN440="SI"),
"NOTIFICACIÓN ELECTRÓNICA EFECTIVA",
IF(AND(AJ440="",AK440="",AL440="",AM440="",AN440="",AO440=""),
"PENDIENTE NOTIFICACIÓN ELECTRÓNICA",
IF(AJ440="NO",
"NO PROCEDE NOTIFICACIÓN ELECTRÓNICA",
IF(AND(AJ440="SI",F440=""),
"PENDIENTE ENVÍO NOTIFICACIÓN ELECTRÓNICA",
IF(AND(AJ440="SI",TODAY()-F440&lt;=5),
"EN ESPERA DE NOTIFICACIÓN ELECTRÓNICA (5 DÍAS)",
"NOTIFICACIÓN ELECTRÓNICA NO EFECTIVA"
)))))))</f>
        <v>PENDIENTE ENTREGA NOTIFICACIÓN ELECTRÓNICA</v>
      </c>
      <c r="AJ440" s="37" t="s">
        <v>99</v>
      </c>
      <c r="AK440" s="37"/>
      <c r="AL440" s="37"/>
      <c r="AM440" s="53" t="str">
        <f>IF(AK440="","",WORKDAY(AK440,5,FESTIVOS_CO!A:A))</f>
        <v/>
      </c>
      <c r="AN440" s="37"/>
      <c r="AO440" s="37"/>
      <c r="AP440" s="54" t="str">
        <f t="shared" ca="1" si="90"/>
        <v>NO APLICA</v>
      </c>
      <c r="AQ440" s="36" t="s">
        <v>270</v>
      </c>
      <c r="AR440" s="43"/>
      <c r="AS440" s="37"/>
      <c r="AT440" s="36"/>
      <c r="AU440" s="37"/>
      <c r="AV440" s="36"/>
      <c r="AW440" s="36"/>
      <c r="AX440" s="37"/>
      <c r="AY440" s="140" t="str">
        <f>IF(AU440="","",WORKDAY(AU440,5,FESTIVOS_CO!A:A))</f>
        <v/>
      </c>
      <c r="AZ440" s="54" t="str">
        <f t="shared" ca="1" si="87"/>
        <v>NO APLICA</v>
      </c>
      <c r="BA440" s="55" t="str">
        <f>IF(AX440="","",WORKDAY(AX440,5,FESTIVOS_CO!A:A))</f>
        <v/>
      </c>
      <c r="BB440" s="39"/>
      <c r="BC440" s="40"/>
      <c r="BD440" s="40"/>
      <c r="BE440" s="56" t="str">
        <f t="shared" ca="1" si="88"/>
        <v>NO APLICA</v>
      </c>
      <c r="BF440" s="37"/>
      <c r="BG440" s="45"/>
      <c r="BH440" s="37"/>
      <c r="BI440" s="36"/>
      <c r="BJ440" s="37"/>
      <c r="BK440" s="36"/>
      <c r="BL440" s="36"/>
      <c r="BM440" s="53" t="str">
        <f>IF(BJ440="","",WORKDAY(BJ440,5,FESTIVOS_CO!A:A))</f>
        <v/>
      </c>
      <c r="BN440" s="57" t="str">
        <f t="shared" ref="BN440:BN503" ca="1" si="98">IF(
AND(AZ440="CITACIÓN COMPLETA EN ESPERA DE NOTIFICACION PERSONAL",BB440="NO"),
"PENDIENTE HACER AVISO",
IF(AND(BC440&lt;&gt;"",BD440&lt;&gt;""),
"NOTIFICACIÓN PERSONAL COMPLETA",
IF(BR440="SI",
"NOTIFICACIÓN POR AVISO TERMINADA",
IF(BE440="NO PROCEDE",
"NO PROCEDE",
IF(BF440="",
"PENDIENTE HACER AVISO",
IF(BG440="",
"PENDIENTE REVISIÓN AVISO",
IF(BH440="",
"PENDIENTE FIRMA AVISO",
IF(BI440="",
"PENDIENTE RADICAR AVISO",
IF(BL440="",
"EN TRÁMITE DE ENTREGA AVISO",
IF(BL440="NO",
"PUBLICAR AVISO CARTELERA",
IF(BL440="SI",
"VERIFICAR SI PROCEDE RECURSO",
IF(BE440="HACER AVISO",
"HACER AVISO",
"NO APLICA"
))))))))))))</f>
        <v>PENDIENTE HACER AVISO</v>
      </c>
      <c r="BO440" s="54" t="str">
        <f t="shared" ca="1" si="91"/>
        <v>EN TRÁMITE NOTIF. POR AVISO</v>
      </c>
      <c r="BP440" s="37"/>
      <c r="BQ440" s="53" t="str">
        <f>IF(BP440="","",WORKDAY(BP440,5,FESTIVOS_CO!A:A))</f>
        <v/>
      </c>
      <c r="BR440" s="37"/>
      <c r="BS440" s="36" t="s">
        <v>109</v>
      </c>
      <c r="BT440" s="38" t="s">
        <v>113</v>
      </c>
      <c r="BU440" s="58">
        <f>VLOOKUP(BT440,Hoja2!$C:$D,2,0)</f>
        <v>0</v>
      </c>
      <c r="BV440" s="80" t="str">
        <f>IF(
AND(AO440="",BD440="",BQ440=""),
"EN PROCESO NOTIFICACION / COMUNICACION",
IF(
BT440="",
"NO APLICA",
IF(
BU440=60,
IF(AO440&lt;&gt;"",AO440,IF(BD440&lt;&gt;"",BD440,BQ440))+60,
WORKDAY(
IF(AO440&lt;&gt;"",AO440,IF(BD440&lt;&gt;"",BD440,BQ440)),
BU440,
FESTIVOS_CO!A:A
)
)
))</f>
        <v>EN PROCESO NOTIFICACION / COMUNICACION</v>
      </c>
      <c r="BW440" s="44"/>
      <c r="BX440" s="53"/>
      <c r="BY440" s="45"/>
      <c r="BZ440" s="37"/>
      <c r="CA440" s="54" t="str">
        <f t="shared" si="92"/>
        <v>PENDIENTE EJECUTORIA</v>
      </c>
      <c r="CB440" s="59" t="str">
        <f t="shared" si="89"/>
        <v/>
      </c>
      <c r="CC440" s="36"/>
      <c r="CD440" s="40"/>
      <c r="CE440" s="46"/>
      <c r="CF440" s="40"/>
      <c r="CG440" s="40"/>
      <c r="CH440" s="40"/>
      <c r="CI440" s="36"/>
      <c r="CJ440" s="47"/>
      <c r="CK440" s="40"/>
      <c r="CL440" s="40"/>
      <c r="CM440" s="40"/>
      <c r="CN440" s="40"/>
    </row>
    <row r="441" spans="1:92" ht="42.75" hidden="1">
      <c r="A441" s="49" t="str">
        <f t="shared" si="93"/>
        <v>SIN GESTIÓN</v>
      </c>
      <c r="B441" s="58" t="s">
        <v>1742</v>
      </c>
      <c r="C441" s="37"/>
      <c r="D441" s="37"/>
      <c r="E441" s="49" t="str">
        <f t="shared" si="94"/>
        <v>PENDIENTE NOTIFICACIÓN</v>
      </c>
      <c r="F441" s="141" t="str">
        <f t="shared" si="95"/>
        <v>PENDIENTE NOTIFICACIÓN</v>
      </c>
      <c r="G441" s="49" t="str">
        <f t="shared" si="96"/>
        <v/>
      </c>
      <c r="H441" s="51" t="str">
        <f ca="1">IF(
L441="",
"",
IF(
NETWORKDAYS(L441,IF(M441&lt;&gt;"",M441,TODAY()),FESTIVOS_CO!A:A)&gt;2,
"VENCIDO",
IF(
NETWORKDAYS(L441,IF(M441&lt;&gt;"",M441,TODAY()),FESTIVOS_CO!A:A)=2,
"ALERTA",
"A TIEMPO"
)))</f>
        <v>A TIEMPO</v>
      </c>
      <c r="I441" s="40"/>
      <c r="J441" s="36" t="s">
        <v>2061</v>
      </c>
      <c r="K441" s="37">
        <v>46055</v>
      </c>
      <c r="L441" s="50">
        <v>46055</v>
      </c>
      <c r="M441" s="37"/>
      <c r="N441" s="52"/>
      <c r="O441" s="52"/>
      <c r="P441" s="36"/>
      <c r="Q441" s="36"/>
      <c r="R441" s="40"/>
      <c r="S441" s="36"/>
      <c r="T441" s="40"/>
      <c r="U441" s="40"/>
      <c r="V441" s="81" t="s">
        <v>2062</v>
      </c>
      <c r="W441" s="40"/>
      <c r="X441" s="40"/>
      <c r="Y441" s="40"/>
      <c r="Z441" s="38" t="str">
        <f>IFERROR(VLOOKUP(Y441,DIRECTORIO!A:B,2,FALSE),"")</f>
        <v/>
      </c>
      <c r="AA441" s="40"/>
      <c r="AB441" s="40"/>
      <c r="AC441" s="40"/>
      <c r="AD441" s="40"/>
      <c r="AE441" s="40"/>
      <c r="AF441" s="40"/>
      <c r="AG441" s="41" t="s">
        <v>109</v>
      </c>
      <c r="AH441" s="42"/>
      <c r="AI441" s="54" t="str">
        <f t="shared" ca="1" si="97"/>
        <v>PENDIENTE NOTIFICACIÓN ELECTRÓNICA</v>
      </c>
      <c r="AJ441" s="37"/>
      <c r="AK441" s="37"/>
      <c r="AL441" s="37"/>
      <c r="AM441" s="53" t="str">
        <f>IF(AK441="","",WORKDAY(AK441,5,FESTIVOS_CO!A:A))</f>
        <v/>
      </c>
      <c r="AN441" s="37"/>
      <c r="AO441" s="37"/>
      <c r="AP441" s="54" t="str">
        <f t="shared" ca="1" si="90"/>
        <v>NO APLICA</v>
      </c>
      <c r="AQ441" s="36"/>
      <c r="AR441" s="43"/>
      <c r="AS441" s="37"/>
      <c r="AT441" s="36"/>
      <c r="AU441" s="37"/>
      <c r="AV441" s="36"/>
      <c r="AW441" s="36"/>
      <c r="AX441" s="37"/>
      <c r="AY441" s="140" t="str">
        <f>IF(AU441="","",WORKDAY(AU441,5,FESTIVOS_CO!A:A))</f>
        <v/>
      </c>
      <c r="AZ441" s="54" t="str">
        <f t="shared" ca="1" si="87"/>
        <v>NO APLICA</v>
      </c>
      <c r="BA441" s="55" t="str">
        <f>IF(AX441="","",WORKDAY(AX441,5,FESTIVOS_CO!A:A))</f>
        <v/>
      </c>
      <c r="BB441" s="39"/>
      <c r="BC441" s="40"/>
      <c r="BD441" s="40"/>
      <c r="BE441" s="56" t="str">
        <f t="shared" ca="1" si="88"/>
        <v>NO APLICA</v>
      </c>
      <c r="BF441" s="37"/>
      <c r="BG441" s="45"/>
      <c r="BH441" s="37"/>
      <c r="BI441" s="36"/>
      <c r="BJ441" s="37"/>
      <c r="BK441" s="36"/>
      <c r="BL441" s="36"/>
      <c r="BM441" s="53" t="str">
        <f>IF(BJ441="","",WORKDAY(BJ441,5,FESTIVOS_CO!A:A))</f>
        <v/>
      </c>
      <c r="BN441" s="57" t="str">
        <f t="shared" ca="1" si="98"/>
        <v>PENDIENTE HACER AVISO</v>
      </c>
      <c r="BO441" s="54" t="str">
        <f t="shared" ca="1" si="91"/>
        <v>EN TRÁMITE NOTIF. POR AVISO</v>
      </c>
      <c r="BP441" s="37"/>
      <c r="BQ441" s="53" t="str">
        <f>IF(BP441="","",WORKDAY(BP441,5,FESTIVOS_CO!A:A))</f>
        <v/>
      </c>
      <c r="BR441" s="37"/>
      <c r="BS441" s="36"/>
      <c r="BT441" s="38"/>
      <c r="BU441" s="58" t="e">
        <f>VLOOKUP(BT441,Hoja2!$C:$D,2,0)</f>
        <v>#N/A</v>
      </c>
      <c r="BV441" s="80" t="str">
        <f>IF(
AND(AO441="",BD441="",BQ441=""),
"EN PROCESO NOTIFICACION / COMUNICACION",
IF(
BT441="",
"NO APLICA",
IF(
BU441=60,
IF(AO441&lt;&gt;"",AO441,IF(BD441&lt;&gt;"",BD441,BQ441))+60,
WORKDAY(
IF(AO441&lt;&gt;"",AO441,IF(BD441&lt;&gt;"",BD441,BQ441)),
BU441,
FESTIVOS_CO!A:A
)
)
))</f>
        <v>EN PROCESO NOTIFICACION / COMUNICACION</v>
      </c>
      <c r="BW441" s="44"/>
      <c r="BX441" s="53"/>
      <c r="BY441" s="45"/>
      <c r="BZ441" s="37"/>
      <c r="CA441" s="54" t="str">
        <f t="shared" si="92"/>
        <v>PENDIENTE EJECUTORIA</v>
      </c>
      <c r="CB441" s="59" t="str">
        <f t="shared" si="89"/>
        <v/>
      </c>
      <c r="CC441" s="36"/>
      <c r="CD441" s="40"/>
      <c r="CE441" s="46"/>
      <c r="CF441" s="40"/>
      <c r="CG441" s="40"/>
      <c r="CH441" s="40"/>
      <c r="CI441" s="36"/>
      <c r="CJ441" s="47"/>
      <c r="CK441" s="40"/>
      <c r="CL441" s="40"/>
      <c r="CM441" s="40"/>
      <c r="CN441" s="40"/>
    </row>
    <row r="442" spans="1:92" ht="42.75" hidden="1">
      <c r="A442" s="49" t="str">
        <f t="shared" si="93"/>
        <v>SIN GESTIÓN</v>
      </c>
      <c r="B442" s="58" t="s">
        <v>1742</v>
      </c>
      <c r="C442" s="37"/>
      <c r="D442" s="37"/>
      <c r="E442" s="49" t="str">
        <f t="shared" si="94"/>
        <v>PENDIENTE NOTIFICACIÓN</v>
      </c>
      <c r="F442" s="141" t="str">
        <f t="shared" si="95"/>
        <v>PENDIENTE NOTIFICACIÓN</v>
      </c>
      <c r="G442" s="49" t="str">
        <f t="shared" si="96"/>
        <v/>
      </c>
      <c r="H442" s="51" t="str">
        <f ca="1">IF(
L442="",
"",
IF(
NETWORKDAYS(L442,IF(M442&lt;&gt;"",M442,TODAY()),FESTIVOS_CO!A:A)&gt;2,
"VENCIDO",
IF(
NETWORKDAYS(L442,IF(M442&lt;&gt;"",M442,TODAY()),FESTIVOS_CO!A:A)=2,
"ALERTA",
"A TIEMPO"
)))</f>
        <v>A TIEMPO</v>
      </c>
      <c r="I442" s="40"/>
      <c r="J442" s="36" t="s">
        <v>2063</v>
      </c>
      <c r="K442" s="37">
        <v>46055</v>
      </c>
      <c r="L442" s="50">
        <v>46055</v>
      </c>
      <c r="M442" s="37"/>
      <c r="N442" s="52"/>
      <c r="O442" s="52"/>
      <c r="P442" s="36"/>
      <c r="Q442" s="36"/>
      <c r="R442" s="40"/>
      <c r="S442" s="36"/>
      <c r="T442" s="40"/>
      <c r="U442" s="40"/>
      <c r="V442" s="81" t="s">
        <v>2064</v>
      </c>
      <c r="W442" s="40"/>
      <c r="X442" s="40"/>
      <c r="Y442" s="40"/>
      <c r="Z442" s="38" t="str">
        <f>IFERROR(VLOOKUP(Y442,DIRECTORIO!A:B,2,FALSE),"")</f>
        <v/>
      </c>
      <c r="AA442" s="40"/>
      <c r="AB442" s="40"/>
      <c r="AC442" s="40"/>
      <c r="AD442" s="40"/>
      <c r="AE442" s="40"/>
      <c r="AF442" s="40"/>
      <c r="AG442" s="41" t="s">
        <v>109</v>
      </c>
      <c r="AH442" s="42"/>
      <c r="AI442" s="54" t="str">
        <f t="shared" ca="1" si="97"/>
        <v>PENDIENTE NOTIFICACIÓN ELECTRÓNICA</v>
      </c>
      <c r="AJ442" s="37"/>
      <c r="AK442" s="37"/>
      <c r="AL442" s="37"/>
      <c r="AM442" s="53" t="str">
        <f>IF(AK442="","",WORKDAY(AK442,5,FESTIVOS_CO!A:A))</f>
        <v/>
      </c>
      <c r="AN442" s="37"/>
      <c r="AO442" s="37"/>
      <c r="AP442" s="54" t="str">
        <f t="shared" ca="1" si="90"/>
        <v>NO APLICA</v>
      </c>
      <c r="AQ442" s="36"/>
      <c r="AR442" s="43"/>
      <c r="AS442" s="37"/>
      <c r="AT442" s="36"/>
      <c r="AU442" s="37"/>
      <c r="AV442" s="36"/>
      <c r="AW442" s="36"/>
      <c r="AX442" s="37"/>
      <c r="AY442" s="140" t="str">
        <f>IF(AU442="","",WORKDAY(AU442,5,FESTIVOS_CO!A:A))</f>
        <v/>
      </c>
      <c r="AZ442" s="54" t="str">
        <f t="shared" ca="1" si="87"/>
        <v>NO APLICA</v>
      </c>
      <c r="BA442" s="55" t="str">
        <f>IF(AX442="","",WORKDAY(AX442,5,FESTIVOS_CO!A:A))</f>
        <v/>
      </c>
      <c r="BB442" s="39"/>
      <c r="BC442" s="40"/>
      <c r="BD442" s="40"/>
      <c r="BE442" s="56" t="str">
        <f t="shared" ca="1" si="88"/>
        <v>NO APLICA</v>
      </c>
      <c r="BF442" s="37"/>
      <c r="BG442" s="45"/>
      <c r="BH442" s="37"/>
      <c r="BI442" s="36"/>
      <c r="BJ442" s="37"/>
      <c r="BK442" s="36"/>
      <c r="BL442" s="36"/>
      <c r="BM442" s="53" t="str">
        <f>IF(BJ442="","",WORKDAY(BJ442,5,FESTIVOS_CO!A:A))</f>
        <v/>
      </c>
      <c r="BN442" s="57" t="str">
        <f t="shared" ca="1" si="98"/>
        <v>PENDIENTE HACER AVISO</v>
      </c>
      <c r="BO442" s="54" t="str">
        <f t="shared" ca="1" si="91"/>
        <v>EN TRÁMITE NOTIF. POR AVISO</v>
      </c>
      <c r="BP442" s="37"/>
      <c r="BQ442" s="53" t="str">
        <f>IF(BP442="","",WORKDAY(BP442,5,FESTIVOS_CO!A:A))</f>
        <v/>
      </c>
      <c r="BR442" s="37"/>
      <c r="BS442" s="36"/>
      <c r="BT442" s="38"/>
      <c r="BU442" s="58" t="e">
        <f>VLOOKUP(BT442,Hoja2!$C:$D,2,0)</f>
        <v>#N/A</v>
      </c>
      <c r="BV442" s="80" t="str">
        <f>IF(
AND(AO442="",BD442="",BQ442=""),
"EN PROCESO NOTIFICACION / COMUNICACION",
IF(
BT442="",
"NO APLICA",
IF(
BU442=60,
IF(AO442&lt;&gt;"",AO442,IF(BD442&lt;&gt;"",BD442,BQ442))+60,
WORKDAY(
IF(AO442&lt;&gt;"",AO442,IF(BD442&lt;&gt;"",BD442,BQ442)),
BU442,
FESTIVOS_CO!A:A
)
)
))</f>
        <v>EN PROCESO NOTIFICACION / COMUNICACION</v>
      </c>
      <c r="BW442" s="44"/>
      <c r="BX442" s="53"/>
      <c r="BY442" s="45"/>
      <c r="BZ442" s="37"/>
      <c r="CA442" s="54" t="str">
        <f t="shared" si="92"/>
        <v>PENDIENTE EJECUTORIA</v>
      </c>
      <c r="CB442" s="59" t="str">
        <f t="shared" si="89"/>
        <v/>
      </c>
      <c r="CC442" s="36"/>
      <c r="CD442" s="40"/>
      <c r="CE442" s="46"/>
      <c r="CF442" s="40"/>
      <c r="CG442" s="40"/>
      <c r="CH442" s="40"/>
      <c r="CI442" s="36"/>
      <c r="CJ442" s="47"/>
      <c r="CK442" s="40"/>
      <c r="CL442" s="40"/>
      <c r="CM442" s="40"/>
      <c r="CN442" s="40"/>
    </row>
    <row r="443" spans="1:92" ht="42.75" hidden="1">
      <c r="A443" s="49" t="str">
        <f t="shared" si="93"/>
        <v>SIN GESTIÓN</v>
      </c>
      <c r="B443" s="58" t="s">
        <v>1742</v>
      </c>
      <c r="C443" s="37"/>
      <c r="D443" s="37"/>
      <c r="E443" s="49" t="str">
        <f t="shared" si="94"/>
        <v>PENDIENTE NOTIFICACIÓN</v>
      </c>
      <c r="F443" s="141" t="str">
        <f t="shared" si="95"/>
        <v>PENDIENTE NOTIFICACIÓN</v>
      </c>
      <c r="G443" s="49" t="str">
        <f t="shared" si="96"/>
        <v/>
      </c>
      <c r="H443" s="51" t="str">
        <f ca="1">IF(
L443="",
"",
IF(
NETWORKDAYS(L443,IF(M443&lt;&gt;"",M443,TODAY()),FESTIVOS_CO!A:A)&gt;2,
"VENCIDO",
IF(
NETWORKDAYS(L443,IF(M443&lt;&gt;"",M443,TODAY()),FESTIVOS_CO!A:A)=2,
"ALERTA",
"A TIEMPO"
)))</f>
        <v>A TIEMPO</v>
      </c>
      <c r="I443" s="40"/>
      <c r="J443" s="36" t="s">
        <v>2065</v>
      </c>
      <c r="K443" s="37">
        <v>46055</v>
      </c>
      <c r="L443" s="50">
        <v>46055</v>
      </c>
      <c r="M443" s="37"/>
      <c r="N443" s="52"/>
      <c r="O443" s="52"/>
      <c r="P443" s="36"/>
      <c r="Q443" s="36"/>
      <c r="R443" s="40"/>
      <c r="S443" s="36"/>
      <c r="T443" s="40"/>
      <c r="U443" s="40"/>
      <c r="V443" s="81" t="s">
        <v>2066</v>
      </c>
      <c r="W443" s="40"/>
      <c r="X443" s="40"/>
      <c r="Y443" s="40"/>
      <c r="Z443" s="38" t="str">
        <f>IFERROR(VLOOKUP(Y443,DIRECTORIO!A:B,2,FALSE),"")</f>
        <v/>
      </c>
      <c r="AA443" s="40"/>
      <c r="AB443" s="40"/>
      <c r="AC443" s="40"/>
      <c r="AD443" s="40"/>
      <c r="AE443" s="40"/>
      <c r="AF443" s="40"/>
      <c r="AG443" s="41" t="s">
        <v>109</v>
      </c>
      <c r="AH443" s="42"/>
      <c r="AI443" s="54" t="str">
        <f t="shared" ca="1" si="97"/>
        <v>PENDIENTE NOTIFICACIÓN ELECTRÓNICA</v>
      </c>
      <c r="AJ443" s="37"/>
      <c r="AK443" s="37"/>
      <c r="AL443" s="37"/>
      <c r="AM443" s="53" t="str">
        <f>IF(AK443="","",WORKDAY(AK443,5,FESTIVOS_CO!A:A))</f>
        <v/>
      </c>
      <c r="AN443" s="37"/>
      <c r="AO443" s="37"/>
      <c r="AP443" s="54" t="str">
        <f t="shared" ca="1" si="90"/>
        <v>NO APLICA</v>
      </c>
      <c r="AQ443" s="36"/>
      <c r="AR443" s="43"/>
      <c r="AS443" s="37"/>
      <c r="AT443" s="36"/>
      <c r="AU443" s="37"/>
      <c r="AV443" s="36"/>
      <c r="AW443" s="36"/>
      <c r="AX443" s="37"/>
      <c r="AY443" s="140" t="str">
        <f>IF(AU443="","",WORKDAY(AU443,5,FESTIVOS_CO!A:A))</f>
        <v/>
      </c>
      <c r="AZ443" s="54" t="str">
        <f t="shared" ca="1" si="87"/>
        <v>NO APLICA</v>
      </c>
      <c r="BA443" s="55" t="str">
        <f>IF(AX443="","",WORKDAY(AX443,5,FESTIVOS_CO!A:A))</f>
        <v/>
      </c>
      <c r="BB443" s="39"/>
      <c r="BC443" s="40"/>
      <c r="BD443" s="40"/>
      <c r="BE443" s="56" t="str">
        <f t="shared" ca="1" si="88"/>
        <v>NO APLICA</v>
      </c>
      <c r="BF443" s="37"/>
      <c r="BG443" s="45"/>
      <c r="BH443" s="37"/>
      <c r="BI443" s="36"/>
      <c r="BJ443" s="37"/>
      <c r="BK443" s="36"/>
      <c r="BL443" s="36"/>
      <c r="BM443" s="53" t="str">
        <f>IF(BJ443="","",WORKDAY(BJ443,5,FESTIVOS_CO!A:A))</f>
        <v/>
      </c>
      <c r="BN443" s="57" t="str">
        <f t="shared" ca="1" si="98"/>
        <v>PENDIENTE HACER AVISO</v>
      </c>
      <c r="BO443" s="54" t="str">
        <f t="shared" ca="1" si="91"/>
        <v>EN TRÁMITE NOTIF. POR AVISO</v>
      </c>
      <c r="BP443" s="37"/>
      <c r="BQ443" s="53" t="str">
        <f>IF(BP443="","",WORKDAY(BP443,5,FESTIVOS_CO!A:A))</f>
        <v/>
      </c>
      <c r="BR443" s="37"/>
      <c r="BS443" s="36"/>
      <c r="BT443" s="38"/>
      <c r="BU443" s="58" t="e">
        <f>VLOOKUP(BT443,Hoja2!$C:$D,2,0)</f>
        <v>#N/A</v>
      </c>
      <c r="BV443" s="80" t="str">
        <f>IF(
AND(AO443="",BD443="",BQ443=""),
"EN PROCESO NOTIFICACION / COMUNICACION",
IF(
BT443="",
"NO APLICA",
IF(
BU443=60,
IF(AO443&lt;&gt;"",AO443,IF(BD443&lt;&gt;"",BD443,BQ443))+60,
WORKDAY(
IF(AO443&lt;&gt;"",AO443,IF(BD443&lt;&gt;"",BD443,BQ443)),
BU443,
FESTIVOS_CO!A:A
)
)
))</f>
        <v>EN PROCESO NOTIFICACION / COMUNICACION</v>
      </c>
      <c r="BW443" s="44"/>
      <c r="BX443" s="53"/>
      <c r="BY443" s="45"/>
      <c r="BZ443" s="37"/>
      <c r="CA443" s="54" t="str">
        <f t="shared" si="92"/>
        <v>PENDIENTE EJECUTORIA</v>
      </c>
      <c r="CB443" s="59" t="str">
        <f t="shared" si="89"/>
        <v/>
      </c>
      <c r="CC443" s="36"/>
      <c r="CD443" s="40"/>
      <c r="CE443" s="46"/>
      <c r="CF443" s="40"/>
      <c r="CG443" s="40"/>
      <c r="CH443" s="40"/>
      <c r="CI443" s="36"/>
      <c r="CJ443" s="47"/>
      <c r="CK443" s="40"/>
      <c r="CL443" s="40"/>
      <c r="CM443" s="40"/>
      <c r="CN443" s="40"/>
    </row>
    <row r="444" spans="1:92" ht="42.75" hidden="1">
      <c r="A444" s="49" t="str">
        <f t="shared" ca="1" si="93"/>
        <v>PENDIENTE ENTREGA NOTIFICACIÓN ELECTRÓNICA</v>
      </c>
      <c r="B444" s="58" t="s">
        <v>1835</v>
      </c>
      <c r="C444" s="37">
        <v>46055</v>
      </c>
      <c r="D444" s="37">
        <v>46055</v>
      </c>
      <c r="E444" s="49" t="str">
        <f t="shared" si="94"/>
        <v>PENDIENTE NOTIFICACIÓN</v>
      </c>
      <c r="F444" s="141" t="str">
        <f t="shared" si="95"/>
        <v>PENDIENTE NOTIFICACIÓN</v>
      </c>
      <c r="G444" s="49" t="str">
        <f t="shared" si="96"/>
        <v/>
      </c>
      <c r="H444" s="51" t="str">
        <f ca="1">IF(
L444="",
"",
IF(
NETWORKDAYS(L444,IF(M444&lt;&gt;"",M444,TODAY()),FESTIVOS_CO!A:A)&gt;2,
"VENCIDO",
IF(
NETWORKDAYS(L444,IF(M444&lt;&gt;"",M444,TODAY()),FESTIVOS_CO!A:A)=2,
"ALERTA",
"A TIEMPO"
)))</f>
        <v>A TIEMPO</v>
      </c>
      <c r="I444" s="40" t="s">
        <v>2067</v>
      </c>
      <c r="J444" s="36" t="s">
        <v>2068</v>
      </c>
      <c r="K444" s="37">
        <v>46055</v>
      </c>
      <c r="L444" s="50">
        <v>46055</v>
      </c>
      <c r="M444" s="37">
        <v>46055</v>
      </c>
      <c r="N444" s="52"/>
      <c r="O444" s="52"/>
      <c r="P444" s="36"/>
      <c r="Q444" s="36" t="s">
        <v>99</v>
      </c>
      <c r="R444" s="40"/>
      <c r="S444" s="36"/>
      <c r="T444" s="40"/>
      <c r="U444" s="40" t="s">
        <v>198</v>
      </c>
      <c r="V444" s="81" t="s">
        <v>2069</v>
      </c>
      <c r="W444" s="40" t="s">
        <v>113</v>
      </c>
      <c r="X444" s="62" t="s">
        <v>2070</v>
      </c>
      <c r="Y444" s="40">
        <v>900271840</v>
      </c>
      <c r="Z444" s="38" t="str">
        <f>IFERROR(VLOOKUP(Y444,DIRECTORIO!A:B,2,FALSE),"")</f>
        <v>SDEINFORMACIONITS SAS</v>
      </c>
      <c r="AA444" s="62" t="s">
        <v>2071</v>
      </c>
      <c r="AB444" s="40" t="s">
        <v>169</v>
      </c>
      <c r="AC444" s="69" t="s">
        <v>2072</v>
      </c>
      <c r="AD444" s="40" t="s">
        <v>542</v>
      </c>
      <c r="AE444" s="40" t="s">
        <v>113</v>
      </c>
      <c r="AF444" s="62" t="s">
        <v>1373</v>
      </c>
      <c r="AG444" s="41" t="s">
        <v>109</v>
      </c>
      <c r="AH444" s="42"/>
      <c r="AI444" s="54" t="str">
        <f t="shared" ca="1" si="97"/>
        <v>PENDIENTE ENTREGA NOTIFICACIÓN ELECTRÓNICA</v>
      </c>
      <c r="AJ444" s="37" t="s">
        <v>99</v>
      </c>
      <c r="AK444" s="37"/>
      <c r="AL444" s="37"/>
      <c r="AM444" s="53" t="str">
        <f>IF(AK444="","",WORKDAY(AK444,5,FESTIVOS_CO!A:A))</f>
        <v/>
      </c>
      <c r="AN444" s="37"/>
      <c r="AO444" s="37"/>
      <c r="AP444" s="54" t="str">
        <f t="shared" ca="1" si="90"/>
        <v>NO APLICA</v>
      </c>
      <c r="AQ444" s="36" t="s">
        <v>270</v>
      </c>
      <c r="AR444" s="43">
        <v>46055</v>
      </c>
      <c r="AS444" s="37"/>
      <c r="AT444" s="36"/>
      <c r="AU444" s="37"/>
      <c r="AV444" s="36"/>
      <c r="AW444" s="36"/>
      <c r="AX444" s="37"/>
      <c r="AY444" s="140" t="str">
        <f>IF(AU444="","",WORKDAY(AU444,5,FESTIVOS_CO!A:A))</f>
        <v/>
      </c>
      <c r="AZ444" s="54" t="str">
        <f t="shared" ca="1" si="87"/>
        <v>NO APLICA</v>
      </c>
      <c r="BA444" s="55" t="str">
        <f>IF(AX444="","",WORKDAY(AX444,5,FESTIVOS_CO!A:A))</f>
        <v/>
      </c>
      <c r="BB444" s="39"/>
      <c r="BC444" s="40"/>
      <c r="BD444" s="40"/>
      <c r="BE444" s="56" t="str">
        <f t="shared" ca="1" si="88"/>
        <v>NO APLICA</v>
      </c>
      <c r="BF444" s="37"/>
      <c r="BG444" s="45"/>
      <c r="BH444" s="37"/>
      <c r="BI444" s="36"/>
      <c r="BJ444" s="37"/>
      <c r="BK444" s="36"/>
      <c r="BL444" s="36"/>
      <c r="BM444" s="53" t="str">
        <f>IF(BJ444="","",WORKDAY(BJ444,5,FESTIVOS_CO!A:A))</f>
        <v/>
      </c>
      <c r="BN444" s="57" t="str">
        <f t="shared" ca="1" si="98"/>
        <v>PENDIENTE HACER AVISO</v>
      </c>
      <c r="BO444" s="54" t="str">
        <f t="shared" ca="1" si="91"/>
        <v>EN TRÁMITE NOTIF. POR AVISO</v>
      </c>
      <c r="BP444" s="37"/>
      <c r="BQ444" s="53" t="str">
        <f>IF(BP444="","",WORKDAY(BP444,5,FESTIVOS_CO!A:A))</f>
        <v/>
      </c>
      <c r="BR444" s="37"/>
      <c r="BS444" s="36" t="s">
        <v>109</v>
      </c>
      <c r="BT444" s="38" t="s">
        <v>113</v>
      </c>
      <c r="BU444" s="58">
        <f>VLOOKUP(BT444,Hoja2!$C:$D,2,0)</f>
        <v>0</v>
      </c>
      <c r="BV444" s="80" t="str">
        <f>IF(
AND(AO444="",BD444="",BQ444=""),
"EN PROCESO NOTIFICACION / COMUNICACION",
IF(
BT444="",
"NO APLICA",
IF(
BU444=60,
IF(AO444&lt;&gt;"",AO444,IF(BD444&lt;&gt;"",BD444,BQ444))+60,
WORKDAY(
IF(AO444&lt;&gt;"",AO444,IF(BD444&lt;&gt;"",BD444,BQ444)),
BU444,
FESTIVOS_CO!A:A
)
)
))</f>
        <v>EN PROCESO NOTIFICACION / COMUNICACION</v>
      </c>
      <c r="BW444" s="44"/>
      <c r="BX444" s="53"/>
      <c r="BY444" s="45"/>
      <c r="BZ444" s="37"/>
      <c r="CA444" s="54" t="str">
        <f t="shared" si="92"/>
        <v>PENDIENTE EJECUTORIA</v>
      </c>
      <c r="CB444" s="59" t="str">
        <f t="shared" si="89"/>
        <v/>
      </c>
      <c r="CC444" s="36"/>
      <c r="CD444" s="40"/>
      <c r="CE444" s="46"/>
      <c r="CF444" s="40"/>
      <c r="CG444" s="40"/>
      <c r="CH444" s="40"/>
      <c r="CI444" s="36"/>
      <c r="CJ444" s="47"/>
      <c r="CK444" s="40"/>
      <c r="CL444" s="40"/>
      <c r="CM444" s="40"/>
      <c r="CN444" s="40"/>
    </row>
    <row r="445" spans="1:92" ht="42.75" hidden="1">
      <c r="A445" s="49" t="str">
        <f t="shared" ca="1" si="93"/>
        <v>PENDIENTE ENTREGA NOTIFICACIÓN ELECTRÓNICA</v>
      </c>
      <c r="B445" s="58" t="s">
        <v>1835</v>
      </c>
      <c r="C445" s="37">
        <v>46055</v>
      </c>
      <c r="D445" s="37">
        <v>46055</v>
      </c>
      <c r="E445" s="49" t="str">
        <f t="shared" si="94"/>
        <v>PENDIENTE NOTIFICACIÓN</v>
      </c>
      <c r="F445" s="141" t="str">
        <f t="shared" si="95"/>
        <v>PENDIENTE NOTIFICACIÓN</v>
      </c>
      <c r="G445" s="49" t="str">
        <f t="shared" si="96"/>
        <v/>
      </c>
      <c r="H445" s="51" t="str">
        <f ca="1">IF(
L445="",
"",
IF(
NETWORKDAYS(L445,IF(M445&lt;&gt;"",M445,TODAY()),FESTIVOS_CO!A:A)&gt;2,
"VENCIDO",
IF(
NETWORKDAYS(L445,IF(M445&lt;&gt;"",M445,TODAY()),FESTIVOS_CO!A:A)=2,
"ALERTA",
"A TIEMPO"
)))</f>
        <v>A TIEMPO</v>
      </c>
      <c r="I445" s="40" t="s">
        <v>2067</v>
      </c>
      <c r="J445" s="36" t="s">
        <v>2073</v>
      </c>
      <c r="K445" s="37">
        <v>46055</v>
      </c>
      <c r="L445" s="50">
        <v>46055</v>
      </c>
      <c r="M445" s="37">
        <v>46055</v>
      </c>
      <c r="N445" s="52"/>
      <c r="O445" s="52"/>
      <c r="P445" s="36"/>
      <c r="Q445" s="36" t="s">
        <v>99</v>
      </c>
      <c r="R445" s="40"/>
      <c r="S445" s="36"/>
      <c r="T445" s="40"/>
      <c r="U445" s="40" t="s">
        <v>198</v>
      </c>
      <c r="V445" s="81" t="s">
        <v>2074</v>
      </c>
      <c r="W445" s="40" t="s">
        <v>113</v>
      </c>
      <c r="X445" s="62" t="s">
        <v>2075</v>
      </c>
      <c r="Y445" s="40">
        <v>901038027</v>
      </c>
      <c r="Z445" s="38" t="s">
        <v>2076</v>
      </c>
      <c r="AA445" s="62" t="s">
        <v>2077</v>
      </c>
      <c r="AB445" s="40" t="s">
        <v>169</v>
      </c>
      <c r="AC445" s="69" t="s">
        <v>2078</v>
      </c>
      <c r="AD445" s="40" t="s">
        <v>542</v>
      </c>
      <c r="AE445" s="40" t="s">
        <v>113</v>
      </c>
      <c r="AF445" s="62" t="s">
        <v>1373</v>
      </c>
      <c r="AG445" s="41" t="s">
        <v>109</v>
      </c>
      <c r="AH445" s="42"/>
      <c r="AI445" s="54" t="str">
        <f t="shared" ca="1" si="97"/>
        <v>PENDIENTE ENTREGA NOTIFICACIÓN ELECTRÓNICA</v>
      </c>
      <c r="AJ445" s="37" t="s">
        <v>99</v>
      </c>
      <c r="AK445" s="37"/>
      <c r="AL445" s="37"/>
      <c r="AM445" s="53" t="str">
        <f>IF(AK445="","",WORKDAY(AK445,5,FESTIVOS_CO!A:A))</f>
        <v/>
      </c>
      <c r="AN445" s="37"/>
      <c r="AO445" s="37"/>
      <c r="AP445" s="54" t="str">
        <f t="shared" ca="1" si="90"/>
        <v>NO APLICA</v>
      </c>
      <c r="AQ445" s="36" t="s">
        <v>270</v>
      </c>
      <c r="AR445" s="43">
        <v>46055</v>
      </c>
      <c r="AS445" s="37"/>
      <c r="AT445" s="36"/>
      <c r="AU445" s="37"/>
      <c r="AV445" s="36"/>
      <c r="AW445" s="36"/>
      <c r="AX445" s="37"/>
      <c r="AY445" s="140" t="str">
        <f>IF(AU445="","",WORKDAY(AU445,5,FESTIVOS_CO!A:A))</f>
        <v/>
      </c>
      <c r="AZ445" s="54" t="str">
        <f t="shared" ca="1" si="87"/>
        <v>NO APLICA</v>
      </c>
      <c r="BA445" s="55" t="str">
        <f>IF(AX445="","",WORKDAY(AX445,5,FESTIVOS_CO!A:A))</f>
        <v/>
      </c>
      <c r="BB445" s="39"/>
      <c r="BC445" s="40"/>
      <c r="BD445" s="40"/>
      <c r="BE445" s="56" t="str">
        <f t="shared" ca="1" si="88"/>
        <v>NO APLICA</v>
      </c>
      <c r="BF445" s="37"/>
      <c r="BG445" s="45"/>
      <c r="BH445" s="37"/>
      <c r="BI445" s="36"/>
      <c r="BJ445" s="37"/>
      <c r="BK445" s="36"/>
      <c r="BL445" s="36"/>
      <c r="BM445" s="53" t="str">
        <f>IF(BJ445="","",WORKDAY(BJ445,5,FESTIVOS_CO!A:A))</f>
        <v/>
      </c>
      <c r="BN445" s="57" t="str">
        <f t="shared" ca="1" si="98"/>
        <v>PENDIENTE HACER AVISO</v>
      </c>
      <c r="BO445" s="54" t="str">
        <f t="shared" ca="1" si="91"/>
        <v>EN TRÁMITE NOTIF. POR AVISO</v>
      </c>
      <c r="BP445" s="37"/>
      <c r="BQ445" s="53" t="str">
        <f>IF(BP445="","",WORKDAY(BP445,5,FESTIVOS_CO!A:A))</f>
        <v/>
      </c>
      <c r="BR445" s="37"/>
      <c r="BS445" s="36" t="s">
        <v>109</v>
      </c>
      <c r="BT445" s="38" t="s">
        <v>113</v>
      </c>
      <c r="BU445" s="58">
        <f>VLOOKUP(BT445,Hoja2!$C:$D,2,0)</f>
        <v>0</v>
      </c>
      <c r="BV445" s="80" t="str">
        <f>IF(
AND(AO445="",BD445="",BQ445=""),
"EN PROCESO NOTIFICACION / COMUNICACION",
IF(
BT445="",
"NO APLICA",
IF(
BU445=60,
IF(AO445&lt;&gt;"",AO445,IF(BD445&lt;&gt;"",BD445,BQ445))+60,
WORKDAY(
IF(AO445&lt;&gt;"",AO445,IF(BD445&lt;&gt;"",BD445,BQ445)),
BU445,
FESTIVOS_CO!A:A
)
)
))</f>
        <v>EN PROCESO NOTIFICACION / COMUNICACION</v>
      </c>
      <c r="BW445" s="44"/>
      <c r="BX445" s="53"/>
      <c r="BY445" s="45"/>
      <c r="BZ445" s="37"/>
      <c r="CA445" s="54" t="str">
        <f t="shared" si="92"/>
        <v>PENDIENTE EJECUTORIA</v>
      </c>
      <c r="CB445" s="59" t="str">
        <f t="shared" si="89"/>
        <v/>
      </c>
      <c r="CC445" s="36"/>
      <c r="CD445" s="40"/>
      <c r="CE445" s="46"/>
      <c r="CF445" s="40"/>
      <c r="CG445" s="40"/>
      <c r="CH445" s="40"/>
      <c r="CI445" s="36"/>
      <c r="CJ445" s="47"/>
      <c r="CK445" s="40"/>
      <c r="CL445" s="40"/>
      <c r="CM445" s="40"/>
      <c r="CN445" s="40"/>
    </row>
    <row r="446" spans="1:92" ht="42.75" hidden="1">
      <c r="A446" s="49" t="str">
        <f t="shared" ca="1" si="93"/>
        <v>PENDIENTE ENTREGA NOTIFICACIÓN ELECTRÓNICA</v>
      </c>
      <c r="B446" s="58" t="s">
        <v>1835</v>
      </c>
      <c r="C446" s="37">
        <v>46055</v>
      </c>
      <c r="D446" s="37">
        <v>46055</v>
      </c>
      <c r="E446" s="49" t="str">
        <f t="shared" si="94"/>
        <v>PENDIENTE NOTIFICACIÓN</v>
      </c>
      <c r="F446" s="141" t="str">
        <f t="shared" si="95"/>
        <v>PENDIENTE NOTIFICACIÓN</v>
      </c>
      <c r="G446" s="49" t="str">
        <f t="shared" si="96"/>
        <v/>
      </c>
      <c r="H446" s="51" t="str">
        <f ca="1">IF(
L446="",
"",
IF(
NETWORKDAYS(L446,IF(M446&lt;&gt;"",M446,TODAY()),FESTIVOS_CO!A:A)&gt;2,
"VENCIDO",
IF(
NETWORKDAYS(L446,IF(M446&lt;&gt;"",M446,TODAY()),FESTIVOS_CO!A:A)=2,
"ALERTA",
"A TIEMPO"
)))</f>
        <v>A TIEMPO</v>
      </c>
      <c r="I446" s="40" t="s">
        <v>2067</v>
      </c>
      <c r="J446" s="36" t="s">
        <v>2079</v>
      </c>
      <c r="K446" s="37">
        <v>46055</v>
      </c>
      <c r="L446" s="50">
        <v>46055</v>
      </c>
      <c r="M446" s="37">
        <v>46055</v>
      </c>
      <c r="N446" s="52"/>
      <c r="O446" s="52"/>
      <c r="P446" s="36"/>
      <c r="Q446" s="36" t="s">
        <v>99</v>
      </c>
      <c r="R446" s="40"/>
      <c r="S446" s="36"/>
      <c r="T446" s="40"/>
      <c r="U446" s="40" t="s">
        <v>198</v>
      </c>
      <c r="V446" s="81" t="s">
        <v>2080</v>
      </c>
      <c r="W446" s="40" t="s">
        <v>113</v>
      </c>
      <c r="X446" s="62" t="s">
        <v>2081</v>
      </c>
      <c r="Y446" s="40">
        <v>811031468</v>
      </c>
      <c r="Z446" s="38" t="s">
        <v>2082</v>
      </c>
      <c r="AA446" s="40" t="s">
        <v>2083</v>
      </c>
      <c r="AB446" s="40" t="s">
        <v>350</v>
      </c>
      <c r="AC446" s="69" t="s">
        <v>2084</v>
      </c>
      <c r="AD446" s="40" t="s">
        <v>542</v>
      </c>
      <c r="AE446" s="40" t="s">
        <v>113</v>
      </c>
      <c r="AF446" s="62" t="s">
        <v>1373</v>
      </c>
      <c r="AG446" s="41" t="s">
        <v>109</v>
      </c>
      <c r="AH446" s="42"/>
      <c r="AI446" s="54" t="str">
        <f t="shared" ca="1" si="97"/>
        <v>PENDIENTE ENTREGA NOTIFICACIÓN ELECTRÓNICA</v>
      </c>
      <c r="AJ446" s="37" t="s">
        <v>99</v>
      </c>
      <c r="AK446" s="37"/>
      <c r="AL446" s="37"/>
      <c r="AM446" s="53" t="str">
        <f>IF(AK446="","",WORKDAY(AK446,5,FESTIVOS_CO!A:A))</f>
        <v/>
      </c>
      <c r="AN446" s="37"/>
      <c r="AO446" s="37"/>
      <c r="AP446" s="54" t="str">
        <f t="shared" ca="1" si="90"/>
        <v>NO APLICA</v>
      </c>
      <c r="AQ446" s="36" t="s">
        <v>270</v>
      </c>
      <c r="AR446" s="43">
        <v>46055</v>
      </c>
      <c r="AS446" s="37"/>
      <c r="AT446" s="36"/>
      <c r="AU446" s="37"/>
      <c r="AV446" s="36"/>
      <c r="AW446" s="36"/>
      <c r="AX446" s="37"/>
      <c r="AY446" s="140" t="str">
        <f>IF(AU446="","",WORKDAY(AU446,5,FESTIVOS_CO!A:A))</f>
        <v/>
      </c>
      <c r="AZ446" s="54" t="str">
        <f t="shared" ca="1" si="87"/>
        <v>NO APLICA</v>
      </c>
      <c r="BA446" s="55" t="str">
        <f>IF(AX446="","",WORKDAY(AX446,5,FESTIVOS_CO!A:A))</f>
        <v/>
      </c>
      <c r="BB446" s="39"/>
      <c r="BC446" s="40"/>
      <c r="BD446" s="40"/>
      <c r="BE446" s="56" t="str">
        <f t="shared" ca="1" si="88"/>
        <v>NO APLICA</v>
      </c>
      <c r="BF446" s="37"/>
      <c r="BG446" s="45"/>
      <c r="BH446" s="37"/>
      <c r="BI446" s="36"/>
      <c r="BJ446" s="37"/>
      <c r="BK446" s="36"/>
      <c r="BL446" s="36"/>
      <c r="BM446" s="53" t="str">
        <f>IF(BJ446="","",WORKDAY(BJ446,5,FESTIVOS_CO!A:A))</f>
        <v/>
      </c>
      <c r="BN446" s="57" t="str">
        <f t="shared" ca="1" si="98"/>
        <v>PENDIENTE HACER AVISO</v>
      </c>
      <c r="BO446" s="54" t="str">
        <f t="shared" ca="1" si="91"/>
        <v>EN TRÁMITE NOTIF. POR AVISO</v>
      </c>
      <c r="BP446" s="37"/>
      <c r="BQ446" s="53" t="str">
        <f>IF(BP446="","",WORKDAY(BP446,5,FESTIVOS_CO!A:A))</f>
        <v/>
      </c>
      <c r="BR446" s="37"/>
      <c r="BS446" s="36" t="s">
        <v>109</v>
      </c>
      <c r="BT446" s="38" t="s">
        <v>113</v>
      </c>
      <c r="BU446" s="58">
        <f>VLOOKUP(BT446,Hoja2!$C:$D,2,0)</f>
        <v>0</v>
      </c>
      <c r="BV446" s="80" t="str">
        <f>IF(
AND(AO446="",BD446="",BQ446=""),
"EN PROCESO NOTIFICACION / COMUNICACION",
IF(
BT446="",
"NO APLICA",
IF(
BU446=60,
IF(AO446&lt;&gt;"",AO446,IF(BD446&lt;&gt;"",BD446,BQ446))+60,
WORKDAY(
IF(AO446&lt;&gt;"",AO446,IF(BD446&lt;&gt;"",BD446,BQ446)),
BU446,
FESTIVOS_CO!A:A
)
)
))</f>
        <v>EN PROCESO NOTIFICACION / COMUNICACION</v>
      </c>
      <c r="BW446" s="44"/>
      <c r="BX446" s="53"/>
      <c r="BY446" s="45"/>
      <c r="BZ446" s="37"/>
      <c r="CA446" s="54" t="str">
        <f t="shared" si="92"/>
        <v>PENDIENTE EJECUTORIA</v>
      </c>
      <c r="CB446" s="59" t="str">
        <f t="shared" si="89"/>
        <v/>
      </c>
      <c r="CC446" s="36"/>
      <c r="CD446" s="40"/>
      <c r="CE446" s="46"/>
      <c r="CF446" s="40"/>
      <c r="CG446" s="40"/>
      <c r="CH446" s="40"/>
      <c r="CI446" s="36"/>
      <c r="CJ446" s="47"/>
      <c r="CK446" s="40"/>
      <c r="CL446" s="40"/>
      <c r="CM446" s="40"/>
      <c r="CN446" s="40"/>
    </row>
    <row r="447" spans="1:92" ht="42.75" hidden="1">
      <c r="A447" s="49" t="str">
        <f t="shared" ca="1" si="93"/>
        <v>PENDIENTE ENTREGA NOTIFICACIÓN ELECTRÓNICA</v>
      </c>
      <c r="B447" s="58" t="s">
        <v>1835</v>
      </c>
      <c r="C447" s="37">
        <v>46055</v>
      </c>
      <c r="D447" s="37">
        <v>46055</v>
      </c>
      <c r="E447" s="49" t="str">
        <f t="shared" si="94"/>
        <v>PENDIENTE NOTIFICACIÓN</v>
      </c>
      <c r="F447" s="141" t="str">
        <f t="shared" si="95"/>
        <v>PENDIENTE NOTIFICACIÓN</v>
      </c>
      <c r="G447" s="49" t="str">
        <f t="shared" si="96"/>
        <v/>
      </c>
      <c r="H447" s="51" t="str">
        <f ca="1">IF(
L447="",
"",
IF(
NETWORKDAYS(L447,IF(M447&lt;&gt;"",M447,TODAY()),FESTIVOS_CO!A:A)&gt;2,
"VENCIDO",
IF(
NETWORKDAYS(L447,IF(M447&lt;&gt;"",M447,TODAY()),FESTIVOS_CO!A:A)=2,
"ALERTA",
"A TIEMPO"
)))</f>
        <v>A TIEMPO</v>
      </c>
      <c r="I447" s="40" t="s">
        <v>2067</v>
      </c>
      <c r="J447" s="36" t="s">
        <v>2085</v>
      </c>
      <c r="K447" s="37">
        <v>46055</v>
      </c>
      <c r="L447" s="50">
        <v>46055</v>
      </c>
      <c r="M447" s="37">
        <v>46055</v>
      </c>
      <c r="N447" s="52"/>
      <c r="O447" s="52"/>
      <c r="P447" s="36"/>
      <c r="Q447" s="36" t="s">
        <v>99</v>
      </c>
      <c r="R447" s="40"/>
      <c r="S447" s="36"/>
      <c r="T447" s="40"/>
      <c r="U447" s="40" t="s">
        <v>198</v>
      </c>
      <c r="V447" s="81" t="s">
        <v>2086</v>
      </c>
      <c r="W447" s="40" t="s">
        <v>113</v>
      </c>
      <c r="X447" s="62" t="s">
        <v>2087</v>
      </c>
      <c r="Y447" s="40">
        <v>900181519</v>
      </c>
      <c r="Z447" s="38" t="s">
        <v>2088</v>
      </c>
      <c r="AA447" s="40" t="s">
        <v>2089</v>
      </c>
      <c r="AB447" s="40" t="s">
        <v>350</v>
      </c>
      <c r="AC447" s="69" t="s">
        <v>2090</v>
      </c>
      <c r="AD447" s="40" t="s">
        <v>542</v>
      </c>
      <c r="AE447" s="40" t="s">
        <v>113</v>
      </c>
      <c r="AF447" s="62" t="s">
        <v>1373</v>
      </c>
      <c r="AG447" s="41" t="s">
        <v>109</v>
      </c>
      <c r="AH447" s="42"/>
      <c r="AI447" s="54" t="str">
        <f t="shared" ca="1" si="97"/>
        <v>PENDIENTE ENTREGA NOTIFICACIÓN ELECTRÓNICA</v>
      </c>
      <c r="AJ447" s="37" t="s">
        <v>99</v>
      </c>
      <c r="AK447" s="37"/>
      <c r="AL447" s="37"/>
      <c r="AM447" s="53" t="str">
        <f>IF(AK447="","",WORKDAY(AK447,5,FESTIVOS_CO!A:A))</f>
        <v/>
      </c>
      <c r="AN447" s="37"/>
      <c r="AO447" s="37"/>
      <c r="AP447" s="54" t="str">
        <f t="shared" ca="1" si="90"/>
        <v>NO APLICA</v>
      </c>
      <c r="AQ447" s="36" t="s">
        <v>270</v>
      </c>
      <c r="AR447" s="43">
        <v>46055</v>
      </c>
      <c r="AS447" s="37"/>
      <c r="AT447" s="36"/>
      <c r="AU447" s="37"/>
      <c r="AV447" s="36"/>
      <c r="AW447" s="36"/>
      <c r="AX447" s="37"/>
      <c r="AY447" s="140" t="str">
        <f>IF(AU447="","",WORKDAY(AU447,5,FESTIVOS_CO!A:A))</f>
        <v/>
      </c>
      <c r="AZ447" s="54" t="str">
        <f t="shared" ca="1" si="87"/>
        <v>NO APLICA</v>
      </c>
      <c r="BA447" s="55" t="str">
        <f>IF(AX447="","",WORKDAY(AX447,5,FESTIVOS_CO!A:A))</f>
        <v/>
      </c>
      <c r="BB447" s="39"/>
      <c r="BC447" s="40"/>
      <c r="BD447" s="40"/>
      <c r="BE447" s="56" t="str">
        <f t="shared" ca="1" si="88"/>
        <v>NO APLICA</v>
      </c>
      <c r="BF447" s="37"/>
      <c r="BG447" s="45"/>
      <c r="BH447" s="37"/>
      <c r="BI447" s="36"/>
      <c r="BJ447" s="37"/>
      <c r="BK447" s="36"/>
      <c r="BL447" s="36"/>
      <c r="BM447" s="53" t="str">
        <f>IF(BJ447="","",WORKDAY(BJ447,5,FESTIVOS_CO!A:A))</f>
        <v/>
      </c>
      <c r="BN447" s="57" t="str">
        <f t="shared" ca="1" si="98"/>
        <v>PENDIENTE HACER AVISO</v>
      </c>
      <c r="BO447" s="54" t="str">
        <f t="shared" ca="1" si="91"/>
        <v>EN TRÁMITE NOTIF. POR AVISO</v>
      </c>
      <c r="BP447" s="37"/>
      <c r="BQ447" s="53" t="str">
        <f>IF(BP447="","",WORKDAY(BP447,5,FESTIVOS_CO!A:A))</f>
        <v/>
      </c>
      <c r="BR447" s="37"/>
      <c r="BS447" s="36" t="s">
        <v>109</v>
      </c>
      <c r="BT447" s="38" t="s">
        <v>113</v>
      </c>
      <c r="BU447" s="58">
        <f>VLOOKUP(BT447,Hoja2!$C:$D,2,0)</f>
        <v>0</v>
      </c>
      <c r="BV447" s="80" t="str">
        <f>IF(
AND(AO447="",BD447="",BQ447=""),
"EN PROCESO NOTIFICACION / COMUNICACION",
IF(
BT447="",
"NO APLICA",
IF(
BU447=60,
IF(AO447&lt;&gt;"",AO447,IF(BD447&lt;&gt;"",BD447,BQ447))+60,
WORKDAY(
IF(AO447&lt;&gt;"",AO447,IF(BD447&lt;&gt;"",BD447,BQ447)),
BU447,
FESTIVOS_CO!A:A
)
)
))</f>
        <v>EN PROCESO NOTIFICACION / COMUNICACION</v>
      </c>
      <c r="BW447" s="44"/>
      <c r="BX447" s="53"/>
      <c r="BY447" s="45"/>
      <c r="BZ447" s="37"/>
      <c r="CA447" s="54" t="str">
        <f t="shared" si="92"/>
        <v>PENDIENTE EJECUTORIA</v>
      </c>
      <c r="CB447" s="59" t="str">
        <f t="shared" si="89"/>
        <v/>
      </c>
      <c r="CC447" s="36"/>
      <c r="CD447" s="40"/>
      <c r="CE447" s="46"/>
      <c r="CF447" s="40"/>
      <c r="CG447" s="40"/>
      <c r="CH447" s="40"/>
      <c r="CI447" s="36"/>
      <c r="CJ447" s="47"/>
      <c r="CK447" s="40"/>
      <c r="CL447" s="40"/>
      <c r="CM447" s="40"/>
      <c r="CN447" s="40"/>
    </row>
    <row r="448" spans="1:92" ht="42.75" hidden="1">
      <c r="A448" s="49" t="str">
        <f t="shared" ca="1" si="93"/>
        <v>PENDIENTE ENTREGA NOTIFICACIÓN ELECTRÓNICA</v>
      </c>
      <c r="B448" s="58" t="s">
        <v>1835</v>
      </c>
      <c r="C448" s="37">
        <v>46055</v>
      </c>
      <c r="D448" s="37">
        <v>46055</v>
      </c>
      <c r="E448" s="49" t="str">
        <f t="shared" si="94"/>
        <v>PENDIENTE NOTIFICACIÓN</v>
      </c>
      <c r="F448" s="141" t="str">
        <f t="shared" si="95"/>
        <v>PENDIENTE NOTIFICACIÓN</v>
      </c>
      <c r="G448" s="49" t="str">
        <f t="shared" si="96"/>
        <v/>
      </c>
      <c r="H448" s="51" t="str">
        <f ca="1">IF(
L448="",
"",
IF(
NETWORKDAYS(L448,IF(M448&lt;&gt;"",M448,TODAY()),FESTIVOS_CO!A:A)&gt;2,
"VENCIDO",
IF(
NETWORKDAYS(L448,IF(M448&lt;&gt;"",M448,TODAY()),FESTIVOS_CO!A:A)=2,
"ALERTA",
"A TIEMPO"
)))</f>
        <v>A TIEMPO</v>
      </c>
      <c r="I448" s="40" t="s">
        <v>2067</v>
      </c>
      <c r="J448" s="36" t="s">
        <v>2091</v>
      </c>
      <c r="K448" s="37">
        <v>46055</v>
      </c>
      <c r="L448" s="50">
        <v>46055</v>
      </c>
      <c r="M448" s="37">
        <v>46055</v>
      </c>
      <c r="N448" s="52"/>
      <c r="O448" s="52"/>
      <c r="P448" s="36"/>
      <c r="Q448" s="36" t="s">
        <v>99</v>
      </c>
      <c r="R448" s="40"/>
      <c r="S448" s="36"/>
      <c r="T448" s="40"/>
      <c r="U448" s="40" t="s">
        <v>198</v>
      </c>
      <c r="V448" s="81" t="s">
        <v>2092</v>
      </c>
      <c r="W448" s="40" t="s">
        <v>113</v>
      </c>
      <c r="X448" s="62" t="s">
        <v>2093</v>
      </c>
      <c r="Y448" s="40">
        <v>90052021</v>
      </c>
      <c r="Z448" s="38" t="s">
        <v>2094</v>
      </c>
      <c r="AA448" s="62" t="s">
        <v>2095</v>
      </c>
      <c r="AB448" s="40" t="s">
        <v>636</v>
      </c>
      <c r="AC448" s="69" t="s">
        <v>2096</v>
      </c>
      <c r="AD448" s="40" t="s">
        <v>542</v>
      </c>
      <c r="AE448" s="40" t="s">
        <v>113</v>
      </c>
      <c r="AF448" s="62" t="s">
        <v>1373</v>
      </c>
      <c r="AG448" s="41" t="s">
        <v>109</v>
      </c>
      <c r="AH448" s="42"/>
      <c r="AI448" s="54" t="str">
        <f t="shared" ca="1" si="97"/>
        <v>PENDIENTE ENTREGA NOTIFICACIÓN ELECTRÓNICA</v>
      </c>
      <c r="AJ448" s="37" t="s">
        <v>99</v>
      </c>
      <c r="AK448" s="37"/>
      <c r="AL448" s="37"/>
      <c r="AM448" s="53" t="str">
        <f>IF(AK448="","",WORKDAY(AK448,5,FESTIVOS_CO!A:A))</f>
        <v/>
      </c>
      <c r="AN448" s="37"/>
      <c r="AO448" s="37"/>
      <c r="AP448" s="54" t="str">
        <f t="shared" ca="1" si="90"/>
        <v>NO APLICA</v>
      </c>
      <c r="AQ448" s="36" t="s">
        <v>270</v>
      </c>
      <c r="AR448" s="43">
        <v>46055</v>
      </c>
      <c r="AS448" s="37"/>
      <c r="AT448" s="36"/>
      <c r="AU448" s="37"/>
      <c r="AV448" s="36"/>
      <c r="AW448" s="36"/>
      <c r="AX448" s="37"/>
      <c r="AY448" s="140" t="str">
        <f>IF(AU448="","",WORKDAY(AU448,5,FESTIVOS_CO!A:A))</f>
        <v/>
      </c>
      <c r="AZ448" s="54" t="str">
        <f t="shared" ca="1" si="87"/>
        <v>NO APLICA</v>
      </c>
      <c r="BA448" s="55" t="str">
        <f>IF(AX448="","",WORKDAY(AX448,5,FESTIVOS_CO!A:A))</f>
        <v/>
      </c>
      <c r="BB448" s="39"/>
      <c r="BC448" s="40"/>
      <c r="BD448" s="40"/>
      <c r="BE448" s="56" t="str">
        <f t="shared" ca="1" si="88"/>
        <v>NO APLICA</v>
      </c>
      <c r="BF448" s="37"/>
      <c r="BG448" s="45"/>
      <c r="BH448" s="37"/>
      <c r="BI448" s="36"/>
      <c r="BJ448" s="37"/>
      <c r="BK448" s="36"/>
      <c r="BL448" s="36"/>
      <c r="BM448" s="53" t="str">
        <f>IF(BJ448="","",WORKDAY(BJ448,5,FESTIVOS_CO!A:A))</f>
        <v/>
      </c>
      <c r="BN448" s="57" t="str">
        <f t="shared" ca="1" si="98"/>
        <v>PENDIENTE HACER AVISO</v>
      </c>
      <c r="BO448" s="54" t="str">
        <f t="shared" ca="1" si="91"/>
        <v>EN TRÁMITE NOTIF. POR AVISO</v>
      </c>
      <c r="BP448" s="37"/>
      <c r="BQ448" s="53" t="str">
        <f>IF(BP448="","",WORKDAY(BP448,5,FESTIVOS_CO!A:A))</f>
        <v/>
      </c>
      <c r="BR448" s="37"/>
      <c r="BS448" s="36" t="s">
        <v>109</v>
      </c>
      <c r="BT448" s="38" t="s">
        <v>113</v>
      </c>
      <c r="BU448" s="58">
        <f>VLOOKUP(BT448,Hoja2!$C:$D,2,0)</f>
        <v>0</v>
      </c>
      <c r="BV448" s="80" t="str">
        <f>IF(
AND(AO448="",BD448="",BQ448=""),
"EN PROCESO NOTIFICACION / COMUNICACION",
IF(
BT448="",
"NO APLICA",
IF(
BU448=60,
IF(AO448&lt;&gt;"",AO448,IF(BD448&lt;&gt;"",BD448,BQ448))+60,
WORKDAY(
IF(AO448&lt;&gt;"",AO448,IF(BD448&lt;&gt;"",BD448,BQ448)),
BU448,
FESTIVOS_CO!A:A
)
)
))</f>
        <v>EN PROCESO NOTIFICACION / COMUNICACION</v>
      </c>
      <c r="BW448" s="44"/>
      <c r="BX448" s="53"/>
      <c r="BY448" s="45"/>
      <c r="BZ448" s="37"/>
      <c r="CA448" s="54" t="str">
        <f t="shared" si="92"/>
        <v>PENDIENTE EJECUTORIA</v>
      </c>
      <c r="CB448" s="59" t="str">
        <f t="shared" si="89"/>
        <v/>
      </c>
      <c r="CC448" s="36"/>
      <c r="CD448" s="40"/>
      <c r="CE448" s="46"/>
      <c r="CF448" s="40"/>
      <c r="CG448" s="40"/>
      <c r="CH448" s="40"/>
      <c r="CI448" s="36"/>
      <c r="CJ448" s="47"/>
      <c r="CK448" s="40"/>
      <c r="CL448" s="40"/>
      <c r="CM448" s="40"/>
      <c r="CN448" s="40"/>
    </row>
    <row r="449" spans="1:92" ht="42.75" hidden="1">
      <c r="A449" s="49" t="str">
        <f t="shared" ca="1" si="93"/>
        <v>PENDIENTE ENTREGA NOTIFICACIÓN ELECTRÓNICA</v>
      </c>
      <c r="B449" s="58" t="s">
        <v>1835</v>
      </c>
      <c r="C449" s="37">
        <v>46055</v>
      </c>
      <c r="D449" s="37">
        <v>46055</v>
      </c>
      <c r="E449" s="49" t="str">
        <f t="shared" si="94"/>
        <v>PENDIENTE NOTIFICACIÓN</v>
      </c>
      <c r="F449" s="141" t="str">
        <f t="shared" si="95"/>
        <v>PENDIENTE NOTIFICACIÓN</v>
      </c>
      <c r="G449" s="49" t="str">
        <f t="shared" si="96"/>
        <v/>
      </c>
      <c r="H449" s="51" t="str">
        <f ca="1">IF(
L449="",
"",
IF(
NETWORKDAYS(L449,IF(M449&lt;&gt;"",M449,TODAY()),FESTIVOS_CO!A:A)&gt;2,
"VENCIDO",
IF(
NETWORKDAYS(L449,IF(M449&lt;&gt;"",M449,TODAY()),FESTIVOS_CO!A:A)=2,
"ALERTA",
"A TIEMPO"
)))</f>
        <v>A TIEMPO</v>
      </c>
      <c r="I449" s="40" t="s">
        <v>2067</v>
      </c>
      <c r="J449" s="36" t="s">
        <v>2097</v>
      </c>
      <c r="K449" s="37">
        <v>46055</v>
      </c>
      <c r="L449" s="50">
        <v>46055</v>
      </c>
      <c r="M449" s="37">
        <v>46055</v>
      </c>
      <c r="N449" s="52"/>
      <c r="O449" s="52"/>
      <c r="P449" s="36"/>
      <c r="Q449" s="36" t="s">
        <v>99</v>
      </c>
      <c r="R449" s="40"/>
      <c r="S449" s="36"/>
      <c r="T449" s="40"/>
      <c r="U449" s="40" t="s">
        <v>198</v>
      </c>
      <c r="V449" s="81" t="s">
        <v>2098</v>
      </c>
      <c r="W449" s="40" t="s">
        <v>113</v>
      </c>
      <c r="X449" s="62" t="s">
        <v>2099</v>
      </c>
      <c r="Y449" s="40">
        <v>901225732</v>
      </c>
      <c r="Z449" s="38" t="s">
        <v>2100</v>
      </c>
      <c r="AA449" s="40" t="s">
        <v>2101</v>
      </c>
      <c r="AB449" s="40" t="s">
        <v>169</v>
      </c>
      <c r="AC449" s="69" t="s">
        <v>2102</v>
      </c>
      <c r="AD449" s="40" t="s">
        <v>542</v>
      </c>
      <c r="AE449" s="40" t="s">
        <v>113</v>
      </c>
      <c r="AF449" s="62" t="s">
        <v>1373</v>
      </c>
      <c r="AG449" s="41" t="s">
        <v>109</v>
      </c>
      <c r="AH449" s="42"/>
      <c r="AI449" s="54" t="str">
        <f t="shared" ca="1" si="97"/>
        <v>PENDIENTE ENTREGA NOTIFICACIÓN ELECTRÓNICA</v>
      </c>
      <c r="AJ449" s="37" t="s">
        <v>99</v>
      </c>
      <c r="AK449" s="37"/>
      <c r="AL449" s="37"/>
      <c r="AM449" s="53" t="str">
        <f>IF(AK449="","",WORKDAY(AK449,5,FESTIVOS_CO!A:A))</f>
        <v/>
      </c>
      <c r="AN449" s="37"/>
      <c r="AO449" s="37"/>
      <c r="AP449" s="54" t="str">
        <f t="shared" ca="1" si="90"/>
        <v>NO APLICA</v>
      </c>
      <c r="AQ449" s="36" t="s">
        <v>270</v>
      </c>
      <c r="AR449" s="43">
        <v>46055</v>
      </c>
      <c r="AS449" s="37"/>
      <c r="AT449" s="36"/>
      <c r="AU449" s="37"/>
      <c r="AV449" s="36"/>
      <c r="AW449" s="36"/>
      <c r="AX449" s="37"/>
      <c r="AY449" s="140" t="str">
        <f>IF(AU449="","",WORKDAY(AU449,5,FESTIVOS_CO!A:A))</f>
        <v/>
      </c>
      <c r="AZ449" s="54" t="str">
        <f t="shared" ca="1" si="87"/>
        <v>NO APLICA</v>
      </c>
      <c r="BA449" s="55" t="str">
        <f>IF(AX449="","",WORKDAY(AX449,5,FESTIVOS_CO!A:A))</f>
        <v/>
      </c>
      <c r="BB449" s="39"/>
      <c r="BC449" s="40"/>
      <c r="BD449" s="40"/>
      <c r="BE449" s="56" t="str">
        <f t="shared" ca="1" si="88"/>
        <v>NO APLICA</v>
      </c>
      <c r="BF449" s="37"/>
      <c r="BG449" s="45"/>
      <c r="BH449" s="37"/>
      <c r="BI449" s="36"/>
      <c r="BJ449" s="37"/>
      <c r="BK449" s="36"/>
      <c r="BL449" s="36"/>
      <c r="BM449" s="53" t="str">
        <f>IF(BJ449="","",WORKDAY(BJ449,5,FESTIVOS_CO!A:A))</f>
        <v/>
      </c>
      <c r="BN449" s="57" t="str">
        <f t="shared" ca="1" si="98"/>
        <v>PENDIENTE HACER AVISO</v>
      </c>
      <c r="BO449" s="54" t="str">
        <f t="shared" ca="1" si="91"/>
        <v>EN TRÁMITE NOTIF. POR AVISO</v>
      </c>
      <c r="BP449" s="37"/>
      <c r="BQ449" s="53" t="str">
        <f>IF(BP449="","",WORKDAY(BP449,5,FESTIVOS_CO!A:A))</f>
        <v/>
      </c>
      <c r="BR449" s="37"/>
      <c r="BS449" s="36" t="s">
        <v>109</v>
      </c>
      <c r="BT449" s="38" t="s">
        <v>113</v>
      </c>
      <c r="BU449" s="58">
        <f>VLOOKUP(BT449,Hoja2!$C:$D,2,0)</f>
        <v>0</v>
      </c>
      <c r="BV449" s="80" t="str">
        <f>IF(
AND(AO449="",BD449="",BQ449=""),
"EN PROCESO NOTIFICACION / COMUNICACION",
IF(
BT449="",
"NO APLICA",
IF(
BU449=60,
IF(AO449&lt;&gt;"",AO449,IF(BD449&lt;&gt;"",BD449,BQ449))+60,
WORKDAY(
IF(AO449&lt;&gt;"",AO449,IF(BD449&lt;&gt;"",BD449,BQ449)),
BU449,
FESTIVOS_CO!A:A
)
)
))</f>
        <v>EN PROCESO NOTIFICACION / COMUNICACION</v>
      </c>
      <c r="BW449" s="44"/>
      <c r="BX449" s="53"/>
      <c r="BY449" s="45"/>
      <c r="BZ449" s="37"/>
      <c r="CA449" s="54" t="str">
        <f t="shared" si="92"/>
        <v>PENDIENTE EJECUTORIA</v>
      </c>
      <c r="CB449" s="59" t="str">
        <f t="shared" si="89"/>
        <v/>
      </c>
      <c r="CC449" s="36"/>
      <c r="CD449" s="40"/>
      <c r="CE449" s="46"/>
      <c r="CF449" s="40"/>
      <c r="CG449" s="40"/>
      <c r="CH449" s="40"/>
      <c r="CI449" s="36"/>
      <c r="CJ449" s="47"/>
      <c r="CK449" s="40"/>
      <c r="CL449" s="40"/>
      <c r="CM449" s="40"/>
      <c r="CN449" s="40"/>
    </row>
    <row r="450" spans="1:92" ht="42.75" hidden="1">
      <c r="A450" s="49" t="str">
        <f t="shared" ca="1" si="93"/>
        <v>PENDIENTE ENTREGA NOTIFICACIÓN ELECTRÓNICA</v>
      </c>
      <c r="B450" s="58" t="s">
        <v>1835</v>
      </c>
      <c r="C450" s="37">
        <v>46055</v>
      </c>
      <c r="D450" s="37">
        <v>46055</v>
      </c>
      <c r="E450" s="49" t="str">
        <f t="shared" si="94"/>
        <v>PENDIENTE NOTIFICACIÓN</v>
      </c>
      <c r="F450" s="141" t="str">
        <f t="shared" si="95"/>
        <v>PENDIENTE NOTIFICACIÓN</v>
      </c>
      <c r="G450" s="49" t="str">
        <f t="shared" si="96"/>
        <v/>
      </c>
      <c r="H450" s="51" t="str">
        <f ca="1">IF(
L450="",
"",
IF(
NETWORKDAYS(L450,IF(M450&lt;&gt;"",M450,TODAY()),FESTIVOS_CO!A:A)&gt;2,
"VENCIDO",
IF(
NETWORKDAYS(L450,IF(M450&lt;&gt;"",M450,TODAY()),FESTIVOS_CO!A:A)=2,
"ALERTA",
"A TIEMPO"
)))</f>
        <v>A TIEMPO</v>
      </c>
      <c r="I450" s="40" t="s">
        <v>2067</v>
      </c>
      <c r="J450" s="36" t="s">
        <v>2103</v>
      </c>
      <c r="K450" s="37">
        <v>46055</v>
      </c>
      <c r="L450" s="50">
        <v>46055</v>
      </c>
      <c r="M450" s="37">
        <v>46055</v>
      </c>
      <c r="N450" s="52"/>
      <c r="O450" s="52"/>
      <c r="P450" s="36"/>
      <c r="Q450" s="36" t="s">
        <v>99</v>
      </c>
      <c r="R450" s="40"/>
      <c r="S450" s="36"/>
      <c r="T450" s="40"/>
      <c r="U450" s="40" t="s">
        <v>198</v>
      </c>
      <c r="V450" s="81" t="s">
        <v>2104</v>
      </c>
      <c r="W450" s="40" t="s">
        <v>113</v>
      </c>
      <c r="X450" s="62" t="s">
        <v>2105</v>
      </c>
      <c r="Y450" s="40">
        <v>900171739</v>
      </c>
      <c r="Z450" s="38" t="s">
        <v>2106</v>
      </c>
      <c r="AA450" s="62" t="s">
        <v>2107</v>
      </c>
      <c r="AB450" s="40" t="s">
        <v>169</v>
      </c>
      <c r="AC450" s="69" t="s">
        <v>2108</v>
      </c>
      <c r="AD450" s="40" t="s">
        <v>542</v>
      </c>
      <c r="AE450" s="40" t="s">
        <v>113</v>
      </c>
      <c r="AF450" s="62" t="s">
        <v>1373</v>
      </c>
      <c r="AG450" s="41" t="s">
        <v>109</v>
      </c>
      <c r="AH450" s="42"/>
      <c r="AI450" s="54" t="str">
        <f t="shared" ca="1" si="97"/>
        <v>PENDIENTE ENTREGA NOTIFICACIÓN ELECTRÓNICA</v>
      </c>
      <c r="AJ450" s="37" t="s">
        <v>99</v>
      </c>
      <c r="AK450" s="37"/>
      <c r="AL450" s="37"/>
      <c r="AM450" s="53" t="str">
        <f>IF(AK450="","",WORKDAY(AK450,5,FESTIVOS_CO!A:A))</f>
        <v/>
      </c>
      <c r="AN450" s="37"/>
      <c r="AO450" s="37"/>
      <c r="AP450" s="54" t="str">
        <f t="shared" ca="1" si="90"/>
        <v>NO APLICA</v>
      </c>
      <c r="AQ450" s="36" t="s">
        <v>270</v>
      </c>
      <c r="AR450" s="43">
        <v>46055</v>
      </c>
      <c r="AS450" s="37"/>
      <c r="AT450" s="36"/>
      <c r="AU450" s="37"/>
      <c r="AV450" s="36"/>
      <c r="AW450" s="36"/>
      <c r="AX450" s="37"/>
      <c r="AY450" s="140" t="str">
        <f>IF(AU450="","",WORKDAY(AU450,5,FESTIVOS_CO!A:A))</f>
        <v/>
      </c>
      <c r="AZ450" s="54" t="str">
        <f t="shared" ca="1" si="87"/>
        <v>NO APLICA</v>
      </c>
      <c r="BA450" s="55" t="str">
        <f>IF(AX450="","",WORKDAY(AX450,5,FESTIVOS_CO!A:A))</f>
        <v/>
      </c>
      <c r="BB450" s="39"/>
      <c r="BC450" s="40"/>
      <c r="BD450" s="40"/>
      <c r="BE450" s="56" t="str">
        <f t="shared" ca="1" si="88"/>
        <v>NO APLICA</v>
      </c>
      <c r="BF450" s="37"/>
      <c r="BG450" s="45"/>
      <c r="BH450" s="37"/>
      <c r="BI450" s="36"/>
      <c r="BJ450" s="37"/>
      <c r="BK450" s="36"/>
      <c r="BL450" s="36"/>
      <c r="BM450" s="53" t="str">
        <f>IF(BJ450="","",WORKDAY(BJ450,5,FESTIVOS_CO!A:A))</f>
        <v/>
      </c>
      <c r="BN450" s="57" t="str">
        <f t="shared" ca="1" si="98"/>
        <v>PENDIENTE HACER AVISO</v>
      </c>
      <c r="BO450" s="54" t="str">
        <f t="shared" ca="1" si="91"/>
        <v>EN TRÁMITE NOTIF. POR AVISO</v>
      </c>
      <c r="BP450" s="37"/>
      <c r="BQ450" s="53" t="str">
        <f>IF(BP450="","",WORKDAY(BP450,5,FESTIVOS_CO!A:A))</f>
        <v/>
      </c>
      <c r="BR450" s="37"/>
      <c r="BS450" s="36" t="s">
        <v>109</v>
      </c>
      <c r="BT450" s="38" t="s">
        <v>113</v>
      </c>
      <c r="BU450" s="58">
        <f>VLOOKUP(BT450,Hoja2!$C:$D,2,0)</f>
        <v>0</v>
      </c>
      <c r="BV450" s="80" t="str">
        <f>IF(
AND(AO450="",BD450="",BQ450=""),
"EN PROCESO NOTIFICACION / COMUNICACION",
IF(
BT450="",
"NO APLICA",
IF(
BU450=60,
IF(AO450&lt;&gt;"",AO450,IF(BD450&lt;&gt;"",BD450,BQ450))+60,
WORKDAY(
IF(AO450&lt;&gt;"",AO450,IF(BD450&lt;&gt;"",BD450,BQ450)),
BU450,
FESTIVOS_CO!A:A
)
)
))</f>
        <v>EN PROCESO NOTIFICACION / COMUNICACION</v>
      </c>
      <c r="BW450" s="44"/>
      <c r="BX450" s="53"/>
      <c r="BY450" s="45"/>
      <c r="BZ450" s="37"/>
      <c r="CA450" s="54" t="str">
        <f t="shared" si="92"/>
        <v>PENDIENTE EJECUTORIA</v>
      </c>
      <c r="CB450" s="59" t="str">
        <f t="shared" si="89"/>
        <v/>
      </c>
      <c r="CC450" s="36"/>
      <c r="CD450" s="40"/>
      <c r="CE450" s="46"/>
      <c r="CF450" s="40"/>
      <c r="CG450" s="40"/>
      <c r="CH450" s="40"/>
      <c r="CI450" s="36"/>
      <c r="CJ450" s="47"/>
      <c r="CK450" s="40"/>
      <c r="CL450" s="40"/>
      <c r="CM450" s="40"/>
      <c r="CN450" s="40"/>
    </row>
    <row r="451" spans="1:92" ht="42.75" hidden="1">
      <c r="A451" s="49" t="str">
        <f t="shared" ca="1" si="93"/>
        <v>PENDIENTE ENTREGA NOTIFICACIÓN ELECTRÓNICA</v>
      </c>
      <c r="B451" s="58" t="s">
        <v>1835</v>
      </c>
      <c r="C451" s="37">
        <v>46175</v>
      </c>
      <c r="D451" s="37">
        <v>46055</v>
      </c>
      <c r="E451" s="49" t="str">
        <f t="shared" si="94"/>
        <v>PENDIENTE NOTIFICACIÓN</v>
      </c>
      <c r="F451" s="141" t="str">
        <f t="shared" si="95"/>
        <v>PENDIENTE NOTIFICACIÓN</v>
      </c>
      <c r="G451" s="49" t="str">
        <f t="shared" si="96"/>
        <v/>
      </c>
      <c r="H451" s="51" t="e">
        <f ca="1">IF(
L451="",
"",
IF(
NETWORKDAYS(L451,IF(M451&lt;&gt;"",M451,TODAY()),FESTIVOS_CO!A:A)&gt;2,
"VENCIDO",
IF(
NETWORKDAYS(L451,IF(M451&lt;&gt;"",M451,TODAY()),FESTIVOS_CO!A:A)=2,
"ALERTA",
"A TIEMPO"
)))</f>
        <v>#VALUE!</v>
      </c>
      <c r="I451" s="40" t="s">
        <v>1836</v>
      </c>
      <c r="J451" s="36" t="s">
        <v>2109</v>
      </c>
      <c r="K451" s="37">
        <v>46052</v>
      </c>
      <c r="L451" s="50">
        <v>46055</v>
      </c>
      <c r="M451" s="37" t="s">
        <v>2110</v>
      </c>
      <c r="N451" s="52"/>
      <c r="O451" s="52"/>
      <c r="P451" s="36"/>
      <c r="Q451" s="36" t="s">
        <v>99</v>
      </c>
      <c r="R451" s="40"/>
      <c r="S451" s="36"/>
      <c r="T451" s="40"/>
      <c r="U451" s="62" t="s">
        <v>100</v>
      </c>
      <c r="V451" s="81" t="s">
        <v>2111</v>
      </c>
      <c r="W451" s="63">
        <v>45968</v>
      </c>
      <c r="X451" s="40" t="s">
        <v>1700</v>
      </c>
      <c r="Y451" s="40">
        <v>900248356</v>
      </c>
      <c r="Z451" s="38" t="s">
        <v>1821</v>
      </c>
      <c r="AA451" s="40" t="s">
        <v>1707</v>
      </c>
      <c r="AB451" s="40" t="s">
        <v>169</v>
      </c>
      <c r="AC451" s="69" t="s">
        <v>1713</v>
      </c>
      <c r="AD451" s="40" t="s">
        <v>106</v>
      </c>
      <c r="AE451" s="40" t="s">
        <v>2112</v>
      </c>
      <c r="AF451" s="40" t="s">
        <v>108</v>
      </c>
      <c r="AG451" s="41" t="s">
        <v>109</v>
      </c>
      <c r="AH451" s="42"/>
      <c r="AI451" s="54" t="str">
        <f t="shared" ca="1" si="97"/>
        <v>PENDIENTE ENTREGA NOTIFICACIÓN ELECTRÓNICA</v>
      </c>
      <c r="AJ451" s="37" t="s">
        <v>99</v>
      </c>
      <c r="AK451" s="37">
        <v>46055</v>
      </c>
      <c r="AL451" s="37"/>
      <c r="AM451" s="53">
        <f>IF(AK451="","",WORKDAY(AK451,5,FESTIVOS_CO!A:A))</f>
        <v>46062</v>
      </c>
      <c r="AN451" s="37"/>
      <c r="AO451" s="37"/>
      <c r="AP451" s="54" t="str">
        <f t="shared" ca="1" si="90"/>
        <v>NO APLICA</v>
      </c>
      <c r="AQ451" s="36" t="s">
        <v>270</v>
      </c>
      <c r="AR451" s="43"/>
      <c r="AS451" s="37"/>
      <c r="AT451" s="36"/>
      <c r="AU451" s="37"/>
      <c r="AV451" s="36"/>
      <c r="AW451" s="36"/>
      <c r="AX451" s="37"/>
      <c r="AY451" s="140" t="str">
        <f>IF(AU451="","",WORKDAY(AU451,5,FESTIVOS_CO!A:A))</f>
        <v/>
      </c>
      <c r="AZ451" s="54" t="str">
        <f t="shared" ca="1" si="87"/>
        <v>NO APLICA</v>
      </c>
      <c r="BA451" s="55" t="str">
        <f>IF(AX451="","",WORKDAY(AX451,5,FESTIVOS_CO!A:A))</f>
        <v/>
      </c>
      <c r="BB451" s="39"/>
      <c r="BC451" s="40"/>
      <c r="BD451" s="40"/>
      <c r="BE451" s="56" t="str">
        <f t="shared" ca="1" si="88"/>
        <v>NO APLICA</v>
      </c>
      <c r="BF451" s="37"/>
      <c r="BG451" s="45"/>
      <c r="BH451" s="37"/>
      <c r="BI451" s="36"/>
      <c r="BJ451" s="37"/>
      <c r="BK451" s="36"/>
      <c r="BL451" s="36"/>
      <c r="BM451" s="53" t="str">
        <f>IF(BJ451="","",WORKDAY(BJ451,5,FESTIVOS_CO!A:A))</f>
        <v/>
      </c>
      <c r="BN451" s="57" t="str">
        <f t="shared" ca="1" si="98"/>
        <v>PENDIENTE HACER AVISO</v>
      </c>
      <c r="BO451" s="54" t="str">
        <f t="shared" ca="1" si="91"/>
        <v>EN TRÁMITE NOTIF. POR AVISO</v>
      </c>
      <c r="BP451" s="37"/>
      <c r="BQ451" s="53" t="str">
        <f>IF(BP451="","",WORKDAY(BP451,5,FESTIVOS_CO!A:A))</f>
        <v/>
      </c>
      <c r="BR451" s="37"/>
      <c r="BS451" s="36" t="s">
        <v>99</v>
      </c>
      <c r="BT451" s="38" t="s">
        <v>228</v>
      </c>
      <c r="BU451" s="58">
        <f>VLOOKUP(BT451,Hoja2!$C:$D,2,0)</f>
        <v>10</v>
      </c>
      <c r="BV451" s="80" t="str">
        <f>IF(
AND(AO451="",BD451="",BQ451=""),
"EN PROCESO NOTIFICACION / COMUNICACION",
IF(
BT451="",
"NO APLICA",
IF(
BU451=60,
IF(AO451&lt;&gt;"",AO451,IF(BD451&lt;&gt;"",BD451,BQ451))+60,
WORKDAY(
IF(AO451&lt;&gt;"",AO451,IF(BD451&lt;&gt;"",BD451,BQ451)),
BU451,
FESTIVOS_CO!A:A
)
)
))</f>
        <v>EN PROCESO NOTIFICACION / COMUNICACION</v>
      </c>
      <c r="BW451" s="44"/>
      <c r="BX451" s="53"/>
      <c r="BY451" s="45"/>
      <c r="BZ451" s="37"/>
      <c r="CA451" s="54" t="str">
        <f t="shared" si="92"/>
        <v>PENDIENTE EJECUTORIA</v>
      </c>
      <c r="CB451" s="59" t="str">
        <f t="shared" si="89"/>
        <v/>
      </c>
      <c r="CC451" s="36"/>
      <c r="CD451" s="40"/>
      <c r="CE451" s="46"/>
      <c r="CF451" s="40"/>
      <c r="CG451" s="40"/>
      <c r="CH451" s="40"/>
      <c r="CI451" s="36"/>
      <c r="CJ451" s="47"/>
      <c r="CK451" s="40"/>
      <c r="CL451" s="40"/>
      <c r="CM451" s="40"/>
      <c r="CN451" s="40"/>
    </row>
    <row r="452" spans="1:92" ht="42.75" hidden="1">
      <c r="A452" s="49" t="str">
        <f t="shared" ca="1" si="93"/>
        <v>PENDIENTE ENTREGA NOTIFICACIÓN ELECTRÓNICA</v>
      </c>
      <c r="B452" s="58" t="s">
        <v>1835</v>
      </c>
      <c r="C452" s="37">
        <v>46055</v>
      </c>
      <c r="D452" s="37">
        <v>46055</v>
      </c>
      <c r="E452" s="49" t="str">
        <f t="shared" si="94"/>
        <v>PENDIENTE NOTIFICACIÓN</v>
      </c>
      <c r="F452" s="141" t="str">
        <f t="shared" si="95"/>
        <v>PENDIENTE NOTIFICACIÓN</v>
      </c>
      <c r="G452" s="49" t="str">
        <f t="shared" si="96"/>
        <v/>
      </c>
      <c r="H452" s="51" t="str">
        <f ca="1">IF(
L452="",
"",
IF(
NETWORKDAYS(L452,IF(M452&lt;&gt;"",M452,TODAY()),FESTIVOS_CO!A:A)&gt;2,
"VENCIDO",
IF(
NETWORKDAYS(L452,IF(M452&lt;&gt;"",M452,TODAY()),FESTIVOS_CO!A:A)=2,
"ALERTA",
"A TIEMPO"
)))</f>
        <v>A TIEMPO</v>
      </c>
      <c r="I452" s="40" t="s">
        <v>1836</v>
      </c>
      <c r="J452" s="36" t="s">
        <v>2113</v>
      </c>
      <c r="K452" s="37">
        <v>46052</v>
      </c>
      <c r="L452" s="50">
        <v>46055</v>
      </c>
      <c r="M452" s="37">
        <v>46055</v>
      </c>
      <c r="N452" s="52"/>
      <c r="O452" s="52"/>
      <c r="P452" s="36"/>
      <c r="Q452" s="36" t="s">
        <v>99</v>
      </c>
      <c r="R452" s="40"/>
      <c r="S452" s="36"/>
      <c r="T452" s="40"/>
      <c r="U452" s="62" t="s">
        <v>100</v>
      </c>
      <c r="V452" s="81" t="s">
        <v>2114</v>
      </c>
      <c r="W452" s="63">
        <v>45910</v>
      </c>
      <c r="X452" s="40" t="s">
        <v>1700</v>
      </c>
      <c r="Y452" s="40">
        <v>900248356</v>
      </c>
      <c r="Z452" s="38" t="s">
        <v>1821</v>
      </c>
      <c r="AA452" s="40" t="s">
        <v>1707</v>
      </c>
      <c r="AB452" s="40" t="s">
        <v>169</v>
      </c>
      <c r="AC452" s="69" t="s">
        <v>1713</v>
      </c>
      <c r="AD452" s="40" t="s">
        <v>106</v>
      </c>
      <c r="AE452" s="40" t="s">
        <v>2115</v>
      </c>
      <c r="AF452" s="40" t="s">
        <v>108</v>
      </c>
      <c r="AG452" s="41" t="s">
        <v>109</v>
      </c>
      <c r="AH452" s="42"/>
      <c r="AI452" s="54" t="str">
        <f t="shared" ca="1" si="97"/>
        <v>PENDIENTE ENTREGA NOTIFICACIÓN ELECTRÓNICA</v>
      </c>
      <c r="AJ452" s="37" t="s">
        <v>99</v>
      </c>
      <c r="AK452" s="37">
        <v>46055</v>
      </c>
      <c r="AL452" s="37"/>
      <c r="AM452" s="53">
        <f>IF(AK452="","",WORKDAY(AK452,5,FESTIVOS_CO!A:A))</f>
        <v>46062</v>
      </c>
      <c r="AN452" s="37"/>
      <c r="AO452" s="37"/>
      <c r="AP452" s="54" t="str">
        <f t="shared" ca="1" si="90"/>
        <v>NO APLICA</v>
      </c>
      <c r="AQ452" s="36" t="s">
        <v>270</v>
      </c>
      <c r="AR452" s="43"/>
      <c r="AS452" s="37"/>
      <c r="AT452" s="36"/>
      <c r="AU452" s="37"/>
      <c r="AV452" s="36"/>
      <c r="AW452" s="36"/>
      <c r="AX452" s="37"/>
      <c r="AY452" s="140" t="str">
        <f>IF(AU452="","",WORKDAY(AU452,5,FESTIVOS_CO!A:A))</f>
        <v/>
      </c>
      <c r="AZ452" s="54" t="str">
        <f t="shared" ca="1" si="87"/>
        <v>NO APLICA</v>
      </c>
      <c r="BA452" s="55" t="str">
        <f>IF(AX452="","",WORKDAY(AX452,5,FESTIVOS_CO!A:A))</f>
        <v/>
      </c>
      <c r="BB452" s="39"/>
      <c r="BC452" s="40"/>
      <c r="BD452" s="40"/>
      <c r="BE452" s="56" t="str">
        <f t="shared" ca="1" si="88"/>
        <v>NO APLICA</v>
      </c>
      <c r="BF452" s="37"/>
      <c r="BG452" s="45"/>
      <c r="BH452" s="37"/>
      <c r="BI452" s="36"/>
      <c r="BJ452" s="37"/>
      <c r="BK452" s="36"/>
      <c r="BL452" s="36"/>
      <c r="BM452" s="53" t="str">
        <f>IF(BJ452="","",WORKDAY(BJ452,5,FESTIVOS_CO!A:A))</f>
        <v/>
      </c>
      <c r="BN452" s="57" t="str">
        <f t="shared" ca="1" si="98"/>
        <v>PENDIENTE HACER AVISO</v>
      </c>
      <c r="BO452" s="54" t="str">
        <f t="shared" ca="1" si="91"/>
        <v>EN TRÁMITE NOTIF. POR AVISO</v>
      </c>
      <c r="BP452" s="37"/>
      <c r="BQ452" s="53" t="str">
        <f>IF(BP452="","",WORKDAY(BP452,5,FESTIVOS_CO!A:A))</f>
        <v/>
      </c>
      <c r="BR452" s="37"/>
      <c r="BS452" s="36" t="s">
        <v>99</v>
      </c>
      <c r="BT452" s="38" t="s">
        <v>228</v>
      </c>
      <c r="BU452" s="58">
        <f>VLOOKUP(BT452,Hoja2!$C:$D,2,0)</f>
        <v>10</v>
      </c>
      <c r="BV452" s="80" t="str">
        <f>IF(
AND(AO452="",BD452="",BQ452=""),
"EN PROCESO NOTIFICACION / COMUNICACION",
IF(
BT452="",
"NO APLICA",
IF(
BU452=60,
IF(AO452&lt;&gt;"",AO452,IF(BD452&lt;&gt;"",BD452,BQ452))+60,
WORKDAY(
IF(AO452&lt;&gt;"",AO452,IF(BD452&lt;&gt;"",BD452,BQ452)),
BU452,
FESTIVOS_CO!A:A
)
)
))</f>
        <v>EN PROCESO NOTIFICACION / COMUNICACION</v>
      </c>
      <c r="BW452" s="44"/>
      <c r="BX452" s="53"/>
      <c r="BY452" s="45"/>
      <c r="BZ452" s="37"/>
      <c r="CA452" s="54" t="str">
        <f t="shared" si="92"/>
        <v>PENDIENTE EJECUTORIA</v>
      </c>
      <c r="CB452" s="59" t="str">
        <f t="shared" si="89"/>
        <v/>
      </c>
      <c r="CC452" s="36"/>
      <c r="CD452" s="40"/>
      <c r="CE452" s="46"/>
      <c r="CF452" s="40"/>
      <c r="CG452" s="40"/>
      <c r="CH452" s="40"/>
      <c r="CI452" s="36"/>
      <c r="CJ452" s="47"/>
      <c r="CK452" s="40"/>
      <c r="CL452" s="40"/>
      <c r="CM452" s="40"/>
      <c r="CN452" s="40"/>
    </row>
    <row r="453" spans="1:92" ht="42.75" hidden="1">
      <c r="A453" s="49" t="str">
        <f t="shared" ca="1" si="93"/>
        <v>PENDIENTE ENTREGA NOTIFICACIÓN ELECTRÓNICA</v>
      </c>
      <c r="B453" s="58" t="s">
        <v>1835</v>
      </c>
      <c r="C453" s="37">
        <v>46055</v>
      </c>
      <c r="D453" s="37">
        <v>46055</v>
      </c>
      <c r="E453" s="49" t="str">
        <f t="shared" si="94"/>
        <v>PENDIENTE NOTIFICACIÓN</v>
      </c>
      <c r="F453" s="141" t="str">
        <f t="shared" si="95"/>
        <v>PENDIENTE NOTIFICACIÓN</v>
      </c>
      <c r="G453" s="49" t="str">
        <f t="shared" si="96"/>
        <v/>
      </c>
      <c r="H453" s="51" t="str">
        <f ca="1">IF(
L453="",
"",
IF(
NETWORKDAYS(L453,IF(M453&lt;&gt;"",M453,TODAY()),FESTIVOS_CO!A:A)&gt;2,
"VENCIDO",
IF(
NETWORKDAYS(L453,IF(M453&lt;&gt;"",M453,TODAY()),FESTIVOS_CO!A:A)=2,
"ALERTA",
"A TIEMPO"
)))</f>
        <v>A TIEMPO</v>
      </c>
      <c r="I453" s="40" t="s">
        <v>1836</v>
      </c>
      <c r="J453" s="36" t="s">
        <v>2116</v>
      </c>
      <c r="K453" s="37">
        <v>46052</v>
      </c>
      <c r="L453" s="50">
        <v>46055</v>
      </c>
      <c r="M453" s="37">
        <v>46055</v>
      </c>
      <c r="N453" s="52"/>
      <c r="O453" s="52"/>
      <c r="P453" s="36"/>
      <c r="Q453" s="36" t="s">
        <v>99</v>
      </c>
      <c r="R453" s="40"/>
      <c r="S453" s="36"/>
      <c r="T453" s="40"/>
      <c r="U453" s="62" t="s">
        <v>100</v>
      </c>
      <c r="V453" s="81" t="s">
        <v>2117</v>
      </c>
      <c r="W453" s="63">
        <v>45771</v>
      </c>
      <c r="X453" s="40" t="s">
        <v>1700</v>
      </c>
      <c r="Y453" s="40">
        <v>900248356</v>
      </c>
      <c r="Z453" s="38" t="s">
        <v>1821</v>
      </c>
      <c r="AA453" s="40" t="s">
        <v>1707</v>
      </c>
      <c r="AB453" s="40" t="s">
        <v>169</v>
      </c>
      <c r="AC453" s="69" t="s">
        <v>1713</v>
      </c>
      <c r="AD453" s="40" t="s">
        <v>106</v>
      </c>
      <c r="AE453" s="40" t="s">
        <v>2118</v>
      </c>
      <c r="AF453" s="40" t="s">
        <v>108</v>
      </c>
      <c r="AG453" s="41" t="s">
        <v>109</v>
      </c>
      <c r="AH453" s="42"/>
      <c r="AI453" s="54" t="str">
        <f t="shared" ca="1" si="97"/>
        <v>PENDIENTE ENTREGA NOTIFICACIÓN ELECTRÓNICA</v>
      </c>
      <c r="AJ453" s="37" t="s">
        <v>99</v>
      </c>
      <c r="AK453" s="37">
        <v>46055</v>
      </c>
      <c r="AL453" s="37"/>
      <c r="AM453" s="53">
        <f>IF(AK453="","",WORKDAY(AK453,5,FESTIVOS_CO!A:A))</f>
        <v>46062</v>
      </c>
      <c r="AN453" s="37"/>
      <c r="AO453" s="37"/>
      <c r="AP453" s="54" t="str">
        <f t="shared" ca="1" si="90"/>
        <v>NO APLICA</v>
      </c>
      <c r="AQ453" s="36" t="s">
        <v>270</v>
      </c>
      <c r="AR453" s="43"/>
      <c r="AS453" s="37"/>
      <c r="AT453" s="36"/>
      <c r="AU453" s="37"/>
      <c r="AV453" s="36"/>
      <c r="AW453" s="36"/>
      <c r="AX453" s="37"/>
      <c r="AY453" s="140" t="str">
        <f>IF(AU453="","",WORKDAY(AU453,5,FESTIVOS_CO!A:A))</f>
        <v/>
      </c>
      <c r="AZ453" s="54" t="str">
        <f t="shared" ca="1" si="87"/>
        <v>NO APLICA</v>
      </c>
      <c r="BA453" s="55" t="str">
        <f>IF(AX453="","",WORKDAY(AX453,5,FESTIVOS_CO!A:A))</f>
        <v/>
      </c>
      <c r="BB453" s="39"/>
      <c r="BC453" s="40"/>
      <c r="BD453" s="40"/>
      <c r="BE453" s="56" t="str">
        <f t="shared" ca="1" si="88"/>
        <v>NO APLICA</v>
      </c>
      <c r="BF453" s="37"/>
      <c r="BG453" s="45"/>
      <c r="BH453" s="37"/>
      <c r="BI453" s="36"/>
      <c r="BJ453" s="37"/>
      <c r="BK453" s="36"/>
      <c r="BL453" s="36"/>
      <c r="BM453" s="53" t="str">
        <f>IF(BJ453="","",WORKDAY(BJ453,5,FESTIVOS_CO!A:A))</f>
        <v/>
      </c>
      <c r="BN453" s="57" t="str">
        <f t="shared" ca="1" si="98"/>
        <v>PENDIENTE HACER AVISO</v>
      </c>
      <c r="BO453" s="54" t="str">
        <f t="shared" ca="1" si="91"/>
        <v>EN TRÁMITE NOTIF. POR AVISO</v>
      </c>
      <c r="BP453" s="37"/>
      <c r="BQ453" s="53" t="str">
        <f>IF(BP453="","",WORKDAY(BP453,5,FESTIVOS_CO!A:A))</f>
        <v/>
      </c>
      <c r="BR453" s="37"/>
      <c r="BS453" s="36" t="s">
        <v>99</v>
      </c>
      <c r="BT453" s="38" t="s">
        <v>228</v>
      </c>
      <c r="BU453" s="58">
        <f>VLOOKUP(BT453,Hoja2!$C:$D,2,0)</f>
        <v>10</v>
      </c>
      <c r="BV453" s="80" t="str">
        <f>IF(
AND(AO453="",BD453="",BQ453=""),
"EN PROCESO NOTIFICACION / COMUNICACION",
IF(
BT453="",
"NO APLICA",
IF(
BU453=60,
IF(AO453&lt;&gt;"",AO453,IF(BD453&lt;&gt;"",BD453,BQ453))+60,
WORKDAY(
IF(AO453&lt;&gt;"",AO453,IF(BD453&lt;&gt;"",BD453,BQ453)),
BU453,
FESTIVOS_CO!A:A
)
)
))</f>
        <v>EN PROCESO NOTIFICACION / COMUNICACION</v>
      </c>
      <c r="BW453" s="44"/>
      <c r="BX453" s="53"/>
      <c r="BY453" s="45"/>
      <c r="BZ453" s="37"/>
      <c r="CA453" s="54" t="str">
        <f t="shared" si="92"/>
        <v>PENDIENTE EJECUTORIA</v>
      </c>
      <c r="CB453" s="59" t="str">
        <f t="shared" si="89"/>
        <v/>
      </c>
      <c r="CC453" s="36"/>
      <c r="CD453" s="40"/>
      <c r="CE453" s="46"/>
      <c r="CF453" s="40"/>
      <c r="CG453" s="40"/>
      <c r="CH453" s="40"/>
      <c r="CI453" s="36"/>
      <c r="CJ453" s="47"/>
      <c r="CK453" s="40"/>
      <c r="CL453" s="40"/>
      <c r="CM453" s="40"/>
      <c r="CN453" s="40"/>
    </row>
    <row r="454" spans="1:92" ht="42.75" hidden="1">
      <c r="A454" s="49" t="str">
        <f t="shared" ca="1" si="93"/>
        <v>PENDIENTE ENTREGA NOTIFICACIÓN ELECTRÓNICA</v>
      </c>
      <c r="B454" s="58" t="s">
        <v>1835</v>
      </c>
      <c r="C454" s="37">
        <v>46055</v>
      </c>
      <c r="D454" s="37">
        <v>46055</v>
      </c>
      <c r="E454" s="49" t="str">
        <f t="shared" si="94"/>
        <v>PENDIENTE NOTIFICACIÓN</v>
      </c>
      <c r="F454" s="141" t="str">
        <f t="shared" si="95"/>
        <v>PENDIENTE NOTIFICACIÓN</v>
      </c>
      <c r="G454" s="49" t="str">
        <f t="shared" si="96"/>
        <v/>
      </c>
      <c r="H454" s="51" t="str">
        <f ca="1">IF(
L454="",
"",
IF(
NETWORKDAYS(L454,IF(M454&lt;&gt;"",M454,TODAY()),FESTIVOS_CO!A:A)&gt;2,
"VENCIDO",
IF(
NETWORKDAYS(L454,IF(M454&lt;&gt;"",M454,TODAY()),FESTIVOS_CO!A:A)=2,
"ALERTA",
"A TIEMPO"
)))</f>
        <v>A TIEMPO</v>
      </c>
      <c r="I454" s="40" t="s">
        <v>1836</v>
      </c>
      <c r="J454" s="36" t="s">
        <v>2119</v>
      </c>
      <c r="K454" s="37">
        <v>46052</v>
      </c>
      <c r="L454" s="50">
        <v>46055</v>
      </c>
      <c r="M454" s="37">
        <v>46055</v>
      </c>
      <c r="N454" s="52"/>
      <c r="O454" s="52"/>
      <c r="P454" s="36"/>
      <c r="Q454" s="36" t="s">
        <v>99</v>
      </c>
      <c r="R454" s="40"/>
      <c r="S454" s="36"/>
      <c r="T454" s="40"/>
      <c r="U454" s="62" t="s">
        <v>100</v>
      </c>
      <c r="V454" s="81" t="s">
        <v>2120</v>
      </c>
      <c r="W454" s="63">
        <v>45932</v>
      </c>
      <c r="X454" s="40" t="s">
        <v>1700</v>
      </c>
      <c r="Y454" s="40">
        <v>900248356</v>
      </c>
      <c r="Z454" s="38" t="s">
        <v>1821</v>
      </c>
      <c r="AA454" s="40" t="s">
        <v>1707</v>
      </c>
      <c r="AB454" s="40" t="s">
        <v>169</v>
      </c>
      <c r="AC454" s="69" t="s">
        <v>1713</v>
      </c>
      <c r="AD454" s="40" t="s">
        <v>106</v>
      </c>
      <c r="AE454" s="40" t="s">
        <v>2121</v>
      </c>
      <c r="AF454" s="40" t="s">
        <v>108</v>
      </c>
      <c r="AG454" s="41" t="s">
        <v>109</v>
      </c>
      <c r="AH454" s="42"/>
      <c r="AI454" s="54" t="str">
        <f t="shared" ca="1" si="97"/>
        <v>PENDIENTE ENTREGA NOTIFICACIÓN ELECTRÓNICA</v>
      </c>
      <c r="AJ454" s="37" t="s">
        <v>99</v>
      </c>
      <c r="AK454" s="37">
        <v>46055</v>
      </c>
      <c r="AL454" s="37"/>
      <c r="AM454" s="53">
        <f>IF(AK454="","",WORKDAY(AK454,5,FESTIVOS_CO!A:A))</f>
        <v>46062</v>
      </c>
      <c r="AN454" s="37"/>
      <c r="AO454" s="37"/>
      <c r="AP454" s="54" t="str">
        <f t="shared" ca="1" si="90"/>
        <v>NO APLICA</v>
      </c>
      <c r="AQ454" s="36" t="s">
        <v>270</v>
      </c>
      <c r="AR454" s="43"/>
      <c r="AS454" s="37"/>
      <c r="AT454" s="36"/>
      <c r="AU454" s="37"/>
      <c r="AV454" s="36"/>
      <c r="AW454" s="36"/>
      <c r="AX454" s="37"/>
      <c r="AY454" s="140" t="str">
        <f>IF(AU454="","",WORKDAY(AU454,5,FESTIVOS_CO!A:A))</f>
        <v/>
      </c>
      <c r="AZ454" s="54" t="str">
        <f t="shared" ca="1" si="87"/>
        <v>NO APLICA</v>
      </c>
      <c r="BA454" s="55" t="str">
        <f>IF(AX454="","",WORKDAY(AX454,5,FESTIVOS_CO!A:A))</f>
        <v/>
      </c>
      <c r="BB454" s="39"/>
      <c r="BC454" s="40"/>
      <c r="BD454" s="40"/>
      <c r="BE454" s="56" t="str">
        <f t="shared" ca="1" si="88"/>
        <v>NO APLICA</v>
      </c>
      <c r="BF454" s="37"/>
      <c r="BG454" s="45"/>
      <c r="BH454" s="37"/>
      <c r="BI454" s="36"/>
      <c r="BJ454" s="37"/>
      <c r="BK454" s="36"/>
      <c r="BL454" s="36"/>
      <c r="BM454" s="53" t="str">
        <f>IF(BJ454="","",WORKDAY(BJ454,5,FESTIVOS_CO!A:A))</f>
        <v/>
      </c>
      <c r="BN454" s="57" t="str">
        <f t="shared" ca="1" si="98"/>
        <v>PENDIENTE HACER AVISO</v>
      </c>
      <c r="BO454" s="54" t="str">
        <f t="shared" ca="1" si="91"/>
        <v>EN TRÁMITE NOTIF. POR AVISO</v>
      </c>
      <c r="BP454" s="37"/>
      <c r="BQ454" s="53" t="str">
        <f>IF(BP454="","",WORKDAY(BP454,5,FESTIVOS_CO!A:A))</f>
        <v/>
      </c>
      <c r="BR454" s="37"/>
      <c r="BS454" s="36" t="s">
        <v>99</v>
      </c>
      <c r="BT454" s="38" t="s">
        <v>228</v>
      </c>
      <c r="BU454" s="58">
        <f>VLOOKUP(BT454,Hoja2!$C:$D,2,0)</f>
        <v>10</v>
      </c>
      <c r="BV454" s="80" t="str">
        <f>IF(
AND(AO454="",BD454="",BQ454=""),
"EN PROCESO NOTIFICACION / COMUNICACION",
IF(
BT454="",
"NO APLICA",
IF(
BU454=60,
IF(AO454&lt;&gt;"",AO454,IF(BD454&lt;&gt;"",BD454,BQ454))+60,
WORKDAY(
IF(AO454&lt;&gt;"",AO454,IF(BD454&lt;&gt;"",BD454,BQ454)),
BU454,
FESTIVOS_CO!A:A
)
)
))</f>
        <v>EN PROCESO NOTIFICACION / COMUNICACION</v>
      </c>
      <c r="BW454" s="44"/>
      <c r="BX454" s="53"/>
      <c r="BY454" s="45"/>
      <c r="BZ454" s="37"/>
      <c r="CA454" s="54" t="str">
        <f t="shared" si="92"/>
        <v>PENDIENTE EJECUTORIA</v>
      </c>
      <c r="CB454" s="59" t="str">
        <f t="shared" si="89"/>
        <v/>
      </c>
      <c r="CC454" s="36"/>
      <c r="CD454" s="40"/>
      <c r="CE454" s="46"/>
      <c r="CF454" s="40"/>
      <c r="CG454" s="40"/>
      <c r="CH454" s="40"/>
      <c r="CI454" s="36"/>
      <c r="CJ454" s="47"/>
      <c r="CK454" s="40"/>
      <c r="CL454" s="40"/>
      <c r="CM454" s="40"/>
      <c r="CN454" s="40"/>
    </row>
    <row r="455" spans="1:92" ht="42.75" hidden="1">
      <c r="A455" s="49" t="str">
        <f t="shared" ca="1" si="93"/>
        <v>PENDIENTE ENTREGA NOTIFICACIÓN ELECTRÓNICA</v>
      </c>
      <c r="B455" s="58" t="s">
        <v>1835</v>
      </c>
      <c r="C455" s="37">
        <v>46055</v>
      </c>
      <c r="D455" s="37">
        <v>46055</v>
      </c>
      <c r="E455" s="49" t="str">
        <f t="shared" si="94"/>
        <v>PENDIENTE NOTIFICACIÓN</v>
      </c>
      <c r="F455" s="141" t="str">
        <f t="shared" si="95"/>
        <v>PENDIENTE NOTIFICACIÓN</v>
      </c>
      <c r="G455" s="49" t="str">
        <f t="shared" si="96"/>
        <v/>
      </c>
      <c r="H455" s="51" t="str">
        <f ca="1">IF(
L455="",
"",
IF(
NETWORKDAYS(L455,IF(M455&lt;&gt;"",M455,TODAY()),FESTIVOS_CO!A:A)&gt;2,
"VENCIDO",
IF(
NETWORKDAYS(L455,IF(M455&lt;&gt;"",M455,TODAY()),FESTIVOS_CO!A:A)=2,
"ALERTA",
"A TIEMPO"
)))</f>
        <v>A TIEMPO</v>
      </c>
      <c r="I455" s="40" t="s">
        <v>1836</v>
      </c>
      <c r="J455" s="36" t="s">
        <v>2122</v>
      </c>
      <c r="K455" s="37">
        <v>46052</v>
      </c>
      <c r="L455" s="50">
        <v>46055</v>
      </c>
      <c r="M455" s="37">
        <v>46055</v>
      </c>
      <c r="N455" s="52"/>
      <c r="O455" s="52"/>
      <c r="P455" s="36"/>
      <c r="Q455" s="36" t="s">
        <v>99</v>
      </c>
      <c r="R455" s="40"/>
      <c r="S455" s="36"/>
      <c r="T455" s="40"/>
      <c r="U455" s="62" t="s">
        <v>100</v>
      </c>
      <c r="V455" s="81" t="s">
        <v>2123</v>
      </c>
      <c r="W455" s="63">
        <v>45940</v>
      </c>
      <c r="X455" s="40" t="s">
        <v>1700</v>
      </c>
      <c r="Y455" s="40">
        <v>900248356</v>
      </c>
      <c r="Z455" s="38" t="s">
        <v>1821</v>
      </c>
      <c r="AA455" s="40" t="s">
        <v>1707</v>
      </c>
      <c r="AB455" s="40" t="s">
        <v>169</v>
      </c>
      <c r="AC455" s="69" t="s">
        <v>1713</v>
      </c>
      <c r="AD455" s="40" t="s">
        <v>106</v>
      </c>
      <c r="AE455" s="40" t="s">
        <v>2124</v>
      </c>
      <c r="AF455" s="40" t="s">
        <v>108</v>
      </c>
      <c r="AG455" s="41" t="s">
        <v>109</v>
      </c>
      <c r="AH455" s="42"/>
      <c r="AI455" s="54" t="str">
        <f t="shared" ca="1" si="97"/>
        <v>PENDIENTE ENTREGA NOTIFICACIÓN ELECTRÓNICA</v>
      </c>
      <c r="AJ455" s="37" t="s">
        <v>99</v>
      </c>
      <c r="AK455" s="37">
        <v>46055</v>
      </c>
      <c r="AL455" s="37"/>
      <c r="AM455" s="53">
        <f>IF(AK455="","",WORKDAY(AK455,5,FESTIVOS_CO!A:A))</f>
        <v>46062</v>
      </c>
      <c r="AN455" s="37"/>
      <c r="AO455" s="37"/>
      <c r="AP455" s="54" t="str">
        <f t="shared" ca="1" si="90"/>
        <v>NO APLICA</v>
      </c>
      <c r="AQ455" s="36" t="s">
        <v>270</v>
      </c>
      <c r="AR455" s="43"/>
      <c r="AS455" s="37"/>
      <c r="AT455" s="36"/>
      <c r="AU455" s="37"/>
      <c r="AV455" s="36"/>
      <c r="AW455" s="36"/>
      <c r="AX455" s="37"/>
      <c r="AY455" s="140" t="str">
        <f>IF(AU455="","",WORKDAY(AU455,5,FESTIVOS_CO!A:A))</f>
        <v/>
      </c>
      <c r="AZ455" s="54" t="str">
        <f t="shared" ca="1" si="87"/>
        <v>NO APLICA</v>
      </c>
      <c r="BA455" s="55" t="str">
        <f>IF(AX455="","",WORKDAY(AX455,5,FESTIVOS_CO!A:A))</f>
        <v/>
      </c>
      <c r="BB455" s="39"/>
      <c r="BC455" s="40"/>
      <c r="BD455" s="40"/>
      <c r="BE455" s="56" t="str">
        <f t="shared" ca="1" si="88"/>
        <v>NO APLICA</v>
      </c>
      <c r="BF455" s="37"/>
      <c r="BG455" s="45"/>
      <c r="BH455" s="37"/>
      <c r="BI455" s="36"/>
      <c r="BJ455" s="37"/>
      <c r="BK455" s="36"/>
      <c r="BL455" s="36"/>
      <c r="BM455" s="53" t="str">
        <f>IF(BJ455="","",WORKDAY(BJ455,5,FESTIVOS_CO!A:A))</f>
        <v/>
      </c>
      <c r="BN455" s="57" t="str">
        <f t="shared" ca="1" si="98"/>
        <v>PENDIENTE HACER AVISO</v>
      </c>
      <c r="BO455" s="54" t="str">
        <f t="shared" ca="1" si="91"/>
        <v>EN TRÁMITE NOTIF. POR AVISO</v>
      </c>
      <c r="BP455" s="37"/>
      <c r="BQ455" s="53" t="str">
        <f>IF(BP455="","",WORKDAY(BP455,5,FESTIVOS_CO!A:A))</f>
        <v/>
      </c>
      <c r="BR455" s="37"/>
      <c r="BS455" s="36" t="s">
        <v>99</v>
      </c>
      <c r="BT455" s="38" t="s">
        <v>228</v>
      </c>
      <c r="BU455" s="58">
        <f>VLOOKUP(BT455,Hoja2!$C:$D,2,0)</f>
        <v>10</v>
      </c>
      <c r="BV455" s="80" t="str">
        <f>IF(
AND(AO455="",BD455="",BQ455=""),
"EN PROCESO NOTIFICACION / COMUNICACION",
IF(
BT455="",
"NO APLICA",
IF(
BU455=60,
IF(AO455&lt;&gt;"",AO455,IF(BD455&lt;&gt;"",BD455,BQ455))+60,
WORKDAY(
IF(AO455&lt;&gt;"",AO455,IF(BD455&lt;&gt;"",BD455,BQ455)),
BU455,
FESTIVOS_CO!A:A
)
)
))</f>
        <v>EN PROCESO NOTIFICACION / COMUNICACION</v>
      </c>
      <c r="BW455" s="44"/>
      <c r="BX455" s="53"/>
      <c r="BY455" s="45"/>
      <c r="BZ455" s="37"/>
      <c r="CA455" s="54" t="str">
        <f t="shared" si="92"/>
        <v>PENDIENTE EJECUTORIA</v>
      </c>
      <c r="CB455" s="59" t="str">
        <f t="shared" si="89"/>
        <v/>
      </c>
      <c r="CC455" s="36"/>
      <c r="CD455" s="40"/>
      <c r="CE455" s="46"/>
      <c r="CF455" s="40"/>
      <c r="CG455" s="40"/>
      <c r="CH455" s="40"/>
      <c r="CI455" s="36"/>
      <c r="CJ455" s="47"/>
      <c r="CK455" s="40"/>
      <c r="CL455" s="40"/>
      <c r="CM455" s="40"/>
      <c r="CN455" s="40"/>
    </row>
    <row r="456" spans="1:92" ht="42.75" hidden="1">
      <c r="A456" s="49" t="str">
        <f t="shared" ca="1" si="93"/>
        <v>PENDIENTE ENTREGA NOTIFICACIÓN ELECTRÓNICA</v>
      </c>
      <c r="B456" s="58" t="s">
        <v>1835</v>
      </c>
      <c r="C456" s="37">
        <v>46055</v>
      </c>
      <c r="D456" s="37">
        <v>46055</v>
      </c>
      <c r="E456" s="49" t="str">
        <f t="shared" si="94"/>
        <v>PENDIENTE NOTIFICACIÓN</v>
      </c>
      <c r="F456" s="141" t="str">
        <f t="shared" si="95"/>
        <v>PENDIENTE NOTIFICACIÓN</v>
      </c>
      <c r="G456" s="49" t="str">
        <f t="shared" si="96"/>
        <v/>
      </c>
      <c r="H456" s="51" t="str">
        <f ca="1">IF(
L456="",
"",
IF(
NETWORKDAYS(L456,IF(M456&lt;&gt;"",M456,TODAY()),FESTIVOS_CO!A:A)&gt;2,
"VENCIDO",
IF(
NETWORKDAYS(L456,IF(M456&lt;&gt;"",M456,TODAY()),FESTIVOS_CO!A:A)=2,
"ALERTA",
"A TIEMPO"
)))</f>
        <v>A TIEMPO</v>
      </c>
      <c r="I456" s="40" t="s">
        <v>1836</v>
      </c>
      <c r="J456" s="36" t="s">
        <v>2125</v>
      </c>
      <c r="K456" s="37">
        <v>46052</v>
      </c>
      <c r="L456" s="50">
        <v>46055</v>
      </c>
      <c r="M456" s="37">
        <v>46055</v>
      </c>
      <c r="N456" s="52"/>
      <c r="O456" s="52"/>
      <c r="P456" s="36"/>
      <c r="Q456" s="36" t="s">
        <v>99</v>
      </c>
      <c r="R456" s="40"/>
      <c r="S456" s="36"/>
      <c r="T456" s="40"/>
      <c r="U456" s="62" t="s">
        <v>100</v>
      </c>
      <c r="V456" s="81" t="s">
        <v>2126</v>
      </c>
      <c r="W456" s="63">
        <v>45932</v>
      </c>
      <c r="X456" s="40" t="s">
        <v>1700</v>
      </c>
      <c r="Y456" s="40">
        <v>900248356</v>
      </c>
      <c r="Z456" s="38" t="s">
        <v>1821</v>
      </c>
      <c r="AA456" s="40" t="s">
        <v>1707</v>
      </c>
      <c r="AB456" s="40" t="s">
        <v>169</v>
      </c>
      <c r="AC456" s="69" t="s">
        <v>1713</v>
      </c>
      <c r="AD456" s="40" t="s">
        <v>106</v>
      </c>
      <c r="AE456" s="40" t="s">
        <v>2127</v>
      </c>
      <c r="AF456" s="40" t="s">
        <v>108</v>
      </c>
      <c r="AG456" s="41" t="s">
        <v>109</v>
      </c>
      <c r="AH456" s="42"/>
      <c r="AI456" s="54" t="str">
        <f t="shared" ca="1" si="97"/>
        <v>PENDIENTE ENTREGA NOTIFICACIÓN ELECTRÓNICA</v>
      </c>
      <c r="AJ456" s="37" t="s">
        <v>99</v>
      </c>
      <c r="AK456" s="37">
        <v>46055</v>
      </c>
      <c r="AL456" s="37"/>
      <c r="AM456" s="53">
        <f>IF(AK456="","",WORKDAY(AK456,5,FESTIVOS_CO!A:A))</f>
        <v>46062</v>
      </c>
      <c r="AN456" s="37"/>
      <c r="AO456" s="37"/>
      <c r="AP456" s="54" t="str">
        <f t="shared" ca="1" si="90"/>
        <v>NO APLICA</v>
      </c>
      <c r="AQ456" s="36" t="s">
        <v>270</v>
      </c>
      <c r="AR456" s="43"/>
      <c r="AS456" s="37"/>
      <c r="AT456" s="36"/>
      <c r="AU456" s="37"/>
      <c r="AV456" s="36"/>
      <c r="AW456" s="36"/>
      <c r="AX456" s="37"/>
      <c r="AY456" s="140" t="str">
        <f>IF(AU456="","",WORKDAY(AU456,5,FESTIVOS_CO!A:A))</f>
        <v/>
      </c>
      <c r="AZ456" s="54" t="str">
        <f t="shared" ca="1" si="87"/>
        <v>NO APLICA</v>
      </c>
      <c r="BA456" s="55" t="str">
        <f>IF(AX456="","",WORKDAY(AX456,5,FESTIVOS_CO!A:A))</f>
        <v/>
      </c>
      <c r="BB456" s="39"/>
      <c r="BC456" s="40"/>
      <c r="BD456" s="40"/>
      <c r="BE456" s="56" t="str">
        <f t="shared" ca="1" si="88"/>
        <v>NO APLICA</v>
      </c>
      <c r="BF456" s="37"/>
      <c r="BG456" s="45"/>
      <c r="BH456" s="37"/>
      <c r="BI456" s="36"/>
      <c r="BJ456" s="37"/>
      <c r="BK456" s="36"/>
      <c r="BL456" s="36"/>
      <c r="BM456" s="53" t="str">
        <f>IF(BJ456="","",WORKDAY(BJ456,5,FESTIVOS_CO!A:A))</f>
        <v/>
      </c>
      <c r="BN456" s="57" t="str">
        <f t="shared" ca="1" si="98"/>
        <v>PENDIENTE HACER AVISO</v>
      </c>
      <c r="BO456" s="54" t="str">
        <f t="shared" ca="1" si="91"/>
        <v>EN TRÁMITE NOTIF. POR AVISO</v>
      </c>
      <c r="BP456" s="37"/>
      <c r="BQ456" s="53" t="str">
        <f>IF(BP456="","",WORKDAY(BP456,5,FESTIVOS_CO!A:A))</f>
        <v/>
      </c>
      <c r="BR456" s="37"/>
      <c r="BS456" s="36" t="s">
        <v>99</v>
      </c>
      <c r="BT456" s="38" t="s">
        <v>228</v>
      </c>
      <c r="BU456" s="58">
        <f>VLOOKUP(BT456,Hoja2!$C:$D,2,0)</f>
        <v>10</v>
      </c>
      <c r="BV456" s="80" t="str">
        <f>IF(
AND(AO456="",BD456="",BQ456=""),
"EN PROCESO NOTIFICACION / COMUNICACION",
IF(
BT456="",
"NO APLICA",
IF(
BU456=60,
IF(AO456&lt;&gt;"",AO456,IF(BD456&lt;&gt;"",BD456,BQ456))+60,
WORKDAY(
IF(AO456&lt;&gt;"",AO456,IF(BD456&lt;&gt;"",BD456,BQ456)),
BU456,
FESTIVOS_CO!A:A
)
)
))</f>
        <v>EN PROCESO NOTIFICACION / COMUNICACION</v>
      </c>
      <c r="BW456" s="44"/>
      <c r="BX456" s="53"/>
      <c r="BY456" s="45"/>
      <c r="BZ456" s="37"/>
      <c r="CA456" s="54" t="str">
        <f t="shared" si="92"/>
        <v>PENDIENTE EJECUTORIA</v>
      </c>
      <c r="CB456" s="59" t="str">
        <f t="shared" si="89"/>
        <v/>
      </c>
      <c r="CC456" s="36"/>
      <c r="CD456" s="40"/>
      <c r="CE456" s="46"/>
      <c r="CF456" s="40"/>
      <c r="CG456" s="40"/>
      <c r="CH456" s="40"/>
      <c r="CI456" s="36"/>
      <c r="CJ456" s="47"/>
      <c r="CK456" s="40"/>
      <c r="CL456" s="40"/>
      <c r="CM456" s="40"/>
      <c r="CN456" s="40"/>
    </row>
    <row r="457" spans="1:92" ht="42.75" hidden="1">
      <c r="A457" s="49" t="str">
        <f t="shared" ca="1" si="93"/>
        <v>PENDIENTE ENTREGA NOTIFICACIÓN ELECTRÓNICA</v>
      </c>
      <c r="B457" s="58" t="s">
        <v>1835</v>
      </c>
      <c r="C457" s="37">
        <v>46055</v>
      </c>
      <c r="D457" s="37">
        <v>46055</v>
      </c>
      <c r="E457" s="49" t="str">
        <f t="shared" si="94"/>
        <v>PENDIENTE NOTIFICACIÓN</v>
      </c>
      <c r="F457" s="141" t="str">
        <f t="shared" si="95"/>
        <v>PENDIENTE NOTIFICACIÓN</v>
      </c>
      <c r="G457" s="49" t="str">
        <f t="shared" si="96"/>
        <v/>
      </c>
      <c r="H457" s="51" t="str">
        <f ca="1">IF(
L457="",
"",
IF(
NETWORKDAYS(L457,IF(M457&lt;&gt;"",M457,TODAY()),FESTIVOS_CO!A:A)&gt;2,
"VENCIDO",
IF(
NETWORKDAYS(L457,IF(M457&lt;&gt;"",M457,TODAY()),FESTIVOS_CO!A:A)=2,
"ALERTA",
"A TIEMPO"
)))</f>
        <v>A TIEMPO</v>
      </c>
      <c r="I457" s="40" t="s">
        <v>1836</v>
      </c>
      <c r="J457" s="36" t="s">
        <v>2128</v>
      </c>
      <c r="K457" s="37">
        <v>46052</v>
      </c>
      <c r="L457" s="50">
        <v>46055</v>
      </c>
      <c r="M457" s="37">
        <v>46055</v>
      </c>
      <c r="N457" s="52"/>
      <c r="O457" s="52"/>
      <c r="P457" s="36"/>
      <c r="Q457" s="36" t="s">
        <v>99</v>
      </c>
      <c r="R457" s="40"/>
      <c r="S457" s="36"/>
      <c r="T457" s="40"/>
      <c r="U457" s="62" t="s">
        <v>100</v>
      </c>
      <c r="V457" s="81" t="s">
        <v>2129</v>
      </c>
      <c r="W457" s="63">
        <v>45940</v>
      </c>
      <c r="X457" s="40" t="s">
        <v>1700</v>
      </c>
      <c r="Y457" s="40">
        <v>900248356</v>
      </c>
      <c r="Z457" s="38" t="s">
        <v>1821</v>
      </c>
      <c r="AA457" s="40" t="s">
        <v>1707</v>
      </c>
      <c r="AB457" s="40" t="s">
        <v>169</v>
      </c>
      <c r="AC457" s="69" t="s">
        <v>1713</v>
      </c>
      <c r="AD457" s="40" t="s">
        <v>106</v>
      </c>
      <c r="AE457" s="40" t="s">
        <v>2130</v>
      </c>
      <c r="AF457" s="40" t="s">
        <v>108</v>
      </c>
      <c r="AG457" s="41" t="s">
        <v>109</v>
      </c>
      <c r="AH457" s="42"/>
      <c r="AI457" s="54" t="str">
        <f t="shared" ca="1" si="97"/>
        <v>PENDIENTE ENTREGA NOTIFICACIÓN ELECTRÓNICA</v>
      </c>
      <c r="AJ457" s="37" t="s">
        <v>99</v>
      </c>
      <c r="AK457" s="37">
        <v>46055</v>
      </c>
      <c r="AL457" s="37"/>
      <c r="AM457" s="53">
        <f>IF(AK457="","",WORKDAY(AK457,5,FESTIVOS_CO!A:A))</f>
        <v>46062</v>
      </c>
      <c r="AN457" s="37"/>
      <c r="AO457" s="37"/>
      <c r="AP457" s="54" t="str">
        <f t="shared" ca="1" si="90"/>
        <v>NO APLICA</v>
      </c>
      <c r="AQ457" s="36" t="s">
        <v>270</v>
      </c>
      <c r="AR457" s="43"/>
      <c r="AS457" s="37"/>
      <c r="AT457" s="36"/>
      <c r="AU457" s="37"/>
      <c r="AV457" s="36"/>
      <c r="AW457" s="36"/>
      <c r="AX457" s="37"/>
      <c r="AY457" s="140" t="str">
        <f>IF(AU457="","",WORKDAY(AU457,5,FESTIVOS_CO!A:A))</f>
        <v/>
      </c>
      <c r="AZ457" s="54" t="str">
        <f t="shared" ca="1" si="87"/>
        <v>NO APLICA</v>
      </c>
      <c r="BA457" s="55" t="str">
        <f>IF(AX457="","",WORKDAY(AX457,5,FESTIVOS_CO!A:A))</f>
        <v/>
      </c>
      <c r="BB457" s="39"/>
      <c r="BC457" s="40"/>
      <c r="BD457" s="40"/>
      <c r="BE457" s="56" t="str">
        <f t="shared" ca="1" si="88"/>
        <v>NO APLICA</v>
      </c>
      <c r="BF457" s="37"/>
      <c r="BG457" s="45"/>
      <c r="BH457" s="37"/>
      <c r="BI457" s="36"/>
      <c r="BJ457" s="37"/>
      <c r="BK457" s="36"/>
      <c r="BL457" s="36"/>
      <c r="BM457" s="53" t="str">
        <f>IF(BJ457="","",WORKDAY(BJ457,5,FESTIVOS_CO!A:A))</f>
        <v/>
      </c>
      <c r="BN457" s="57" t="str">
        <f t="shared" ca="1" si="98"/>
        <v>PENDIENTE HACER AVISO</v>
      </c>
      <c r="BO457" s="54" t="str">
        <f t="shared" ca="1" si="91"/>
        <v>EN TRÁMITE NOTIF. POR AVISO</v>
      </c>
      <c r="BP457" s="37"/>
      <c r="BQ457" s="53" t="str">
        <f>IF(BP457="","",WORKDAY(BP457,5,FESTIVOS_CO!A:A))</f>
        <v/>
      </c>
      <c r="BR457" s="37"/>
      <c r="BS457" s="36" t="s">
        <v>99</v>
      </c>
      <c r="BT457" s="38" t="s">
        <v>228</v>
      </c>
      <c r="BU457" s="58">
        <f>VLOOKUP(BT457,Hoja2!$C:$D,2,0)</f>
        <v>10</v>
      </c>
      <c r="BV457" s="80" t="str">
        <f>IF(
AND(AO457="",BD457="",BQ457=""),
"EN PROCESO NOTIFICACION / COMUNICACION",
IF(
BT457="",
"NO APLICA",
IF(
BU457=60,
IF(AO457&lt;&gt;"",AO457,IF(BD457&lt;&gt;"",BD457,BQ457))+60,
WORKDAY(
IF(AO457&lt;&gt;"",AO457,IF(BD457&lt;&gt;"",BD457,BQ457)),
BU457,
FESTIVOS_CO!A:A
)
)
))</f>
        <v>EN PROCESO NOTIFICACION / COMUNICACION</v>
      </c>
      <c r="BW457" s="44"/>
      <c r="BX457" s="53"/>
      <c r="BY457" s="45"/>
      <c r="BZ457" s="37"/>
      <c r="CA457" s="54" t="str">
        <f t="shared" si="92"/>
        <v>PENDIENTE EJECUTORIA</v>
      </c>
      <c r="CB457" s="59" t="str">
        <f t="shared" si="89"/>
        <v/>
      </c>
      <c r="CC457" s="36"/>
      <c r="CD457" s="40"/>
      <c r="CE457" s="46"/>
      <c r="CF457" s="40"/>
      <c r="CG457" s="40"/>
      <c r="CH457" s="40"/>
      <c r="CI457" s="36"/>
      <c r="CJ457" s="47"/>
      <c r="CK457" s="40"/>
      <c r="CL457" s="40"/>
      <c r="CM457" s="40"/>
      <c r="CN457" s="40"/>
    </row>
    <row r="458" spans="1:92" ht="28.5" hidden="1">
      <c r="A458" s="49" t="str">
        <f t="shared" ca="1" si="93"/>
        <v>PENDIENTE EJECUTORIA</v>
      </c>
      <c r="B458" s="58" t="s">
        <v>485</v>
      </c>
      <c r="C458" s="37">
        <v>46055</v>
      </c>
      <c r="D458" s="37"/>
      <c r="E458" s="49" t="str">
        <f t="shared" si="94"/>
        <v>NOTIFICACIÓN ELECTRÓNICA</v>
      </c>
      <c r="F458" s="141">
        <f t="shared" si="95"/>
        <v>46055</v>
      </c>
      <c r="G458" s="49">
        <f t="shared" si="96"/>
        <v>0</v>
      </c>
      <c r="H458" s="51" t="str">
        <f ca="1">IF(
L458="",
"",
IF(
NETWORKDAYS(L458,IF(M458&lt;&gt;"",M458,TODAY()),FESTIVOS_CO!A:A)&gt;2,
"VENCIDO",
IF(
NETWORKDAYS(L458,IF(M458&lt;&gt;"",M458,TODAY()),FESTIVOS_CO!A:A)=2,
"ALERTA",
"A TIEMPO"
)))</f>
        <v>A TIEMPO</v>
      </c>
      <c r="I458" s="62" t="s">
        <v>2131</v>
      </c>
      <c r="J458" s="36" t="s">
        <v>2132</v>
      </c>
      <c r="K458" s="37">
        <v>45992</v>
      </c>
      <c r="L458" s="50">
        <v>46055</v>
      </c>
      <c r="M458" s="37"/>
      <c r="N458" s="52"/>
      <c r="O458" s="52"/>
      <c r="P458" s="36"/>
      <c r="Q458" s="36" t="s">
        <v>99</v>
      </c>
      <c r="R458" s="40"/>
      <c r="S458" s="36"/>
      <c r="T458" s="40"/>
      <c r="U458" s="40" t="s">
        <v>198</v>
      </c>
      <c r="V458" s="81" t="s">
        <v>2133</v>
      </c>
      <c r="W458" s="40"/>
      <c r="X458" s="62" t="s">
        <v>2134</v>
      </c>
      <c r="Y458" s="40">
        <v>900323864</v>
      </c>
      <c r="Z458" s="38" t="str">
        <f>IFERROR(VLOOKUP(Y458,DIRECTORIO!A:B,2,FALSE),"")</f>
        <v>TMM ALTA GAMA PC SAS EN LIQUIDACION</v>
      </c>
      <c r="AA458" s="40" t="s">
        <v>2135</v>
      </c>
      <c r="AB458" s="40" t="s">
        <v>333</v>
      </c>
      <c r="AC458" s="69" t="s">
        <v>2136</v>
      </c>
      <c r="AD458" s="62" t="s">
        <v>242</v>
      </c>
      <c r="AE458" s="40" t="s">
        <v>113</v>
      </c>
      <c r="AF458" s="40" t="s">
        <v>243</v>
      </c>
      <c r="AG458" s="41" t="s">
        <v>109</v>
      </c>
      <c r="AH458" s="42"/>
      <c r="AI458" s="54" t="str">
        <f t="shared" ca="1" si="97"/>
        <v>NOTIFICACIÓN ELECTRÓNICA EFECTIVA</v>
      </c>
      <c r="AJ458" s="37" t="s">
        <v>99</v>
      </c>
      <c r="AK458" s="37">
        <v>46055</v>
      </c>
      <c r="AL458" s="37" t="s">
        <v>99</v>
      </c>
      <c r="AM458" s="53">
        <f>IF(AK458="","",WORKDAY(AK458,5,FESTIVOS_CO!A:A))</f>
        <v>46062</v>
      </c>
      <c r="AN458" s="37" t="s">
        <v>99</v>
      </c>
      <c r="AO458" s="37">
        <v>46055</v>
      </c>
      <c r="AP458" s="54" t="str">
        <f t="shared" ca="1" si="90"/>
        <v>NO PROCEDE CITACION</v>
      </c>
      <c r="AQ458" s="36"/>
      <c r="AR458" s="43"/>
      <c r="AS458" s="37"/>
      <c r="AT458" s="36"/>
      <c r="AU458" s="37"/>
      <c r="AV458" s="36"/>
      <c r="AW458" s="36"/>
      <c r="AX458" s="37"/>
      <c r="AY458" s="140" t="str">
        <f>IF(AU458="","",WORKDAY(AU458,5,FESTIVOS_CO!A:A))</f>
        <v/>
      </c>
      <c r="AZ458" s="54" t="str">
        <f t="shared" ref="AZ458:AZ521" ca="1" si="99">IF(
AND(BB458="SI",BC458&lt;&gt;"",BD458&lt;&gt;""),
"NOTIFICACIÓN PERSONAL COMPLETA",
IF(
AND(AO458="",AX458="",BQ458="",BC458&lt;&gt;"",BD458&lt;&gt;""),
"NOTIFICADO POR CONDUCTA CONCLUYENTE",
IF(AP458="NO PROCEDE CITACION",
"NO PROCEDE",
IF(AP458="NO APLICA",
"NO APLICA",
IF(AW458="NO",
"HACER AVISO",
IF(AQ458="",
"PENDIENTE GESTIONAR CITACIÓN",
IF(AS458="",
"PENDIENTE FIRMA",
IF(AR458="",
"PENDIENTE REVISIÓN",
IF(AT458="",
"PENDIENTE RADICAR",
"CITACIÓN COMPLETA EN ESPERA PRESENTACION PERSONAL"
)))))))))</f>
        <v>NO PROCEDE</v>
      </c>
      <c r="BA458" s="55" t="str">
        <f>IF(AX458="","",WORKDAY(AX458,5,FESTIVOS_CO!A:A))</f>
        <v/>
      </c>
      <c r="BB458" s="39"/>
      <c r="BC458" s="40"/>
      <c r="BD458" s="40"/>
      <c r="BE458" s="56" t="str">
        <f t="shared" ca="1" si="88"/>
        <v>NO PROCEDE</v>
      </c>
      <c r="BF458" s="37"/>
      <c r="BG458" s="45"/>
      <c r="BH458" s="37"/>
      <c r="BI458" s="36"/>
      <c r="BJ458" s="37"/>
      <c r="BK458" s="36"/>
      <c r="BL458" s="36"/>
      <c r="BM458" s="53" t="str">
        <f>IF(BJ458="","",WORKDAY(BJ458,5,FESTIVOS_CO!A:A))</f>
        <v/>
      </c>
      <c r="BN458" s="57" t="str">
        <f t="shared" ca="1" si="98"/>
        <v>NO PROCEDE</v>
      </c>
      <c r="BO458" s="54" t="str">
        <f t="shared" ca="1" si="91"/>
        <v>NO PROCEDE AVISO</v>
      </c>
      <c r="BP458" s="37"/>
      <c r="BQ458" s="53" t="str">
        <f>IF(BP458="","",WORKDAY(BP458,5,FESTIVOS_CO!A:A))</f>
        <v/>
      </c>
      <c r="BR458" s="37"/>
      <c r="BS458" s="36"/>
      <c r="BT458" s="38"/>
      <c r="BU458" s="58" t="e">
        <f>VLOOKUP(BT458,Hoja2!$C:$D,2,0)</f>
        <v>#N/A</v>
      </c>
      <c r="BV458" s="80" t="str">
        <f>IF(
AND(AO458="",BD458="",BQ458=""),
"EN PROCESO NOTIFICACION / COMUNICACION",
IF(
BT458="",
"NO APLICA",
IF(
BU458=60,
IF(AO458&lt;&gt;"",AO458,IF(BD458&lt;&gt;"",BD458,BQ458))+60,
WORKDAY(
IF(AO458&lt;&gt;"",AO458,IF(BD458&lt;&gt;"",BD458,BQ458)),
BU458,
FESTIVOS_CO!A:A
)
)
))</f>
        <v>NO APLICA</v>
      </c>
      <c r="BW458" s="44"/>
      <c r="BX458" s="53"/>
      <c r="BY458" s="45"/>
      <c r="BZ458" s="37"/>
      <c r="CA458" s="54" t="str">
        <f t="shared" si="92"/>
        <v>PENDIENTE EJECUTORIA</v>
      </c>
      <c r="CB458" s="59" t="str">
        <f t="shared" si="89"/>
        <v/>
      </c>
      <c r="CC458" s="36"/>
      <c r="CD458" s="40"/>
      <c r="CE458" s="46"/>
      <c r="CF458" s="40"/>
      <c r="CG458" s="40"/>
      <c r="CH458" s="40"/>
      <c r="CI458" s="36"/>
      <c r="CJ458" s="47"/>
      <c r="CK458" s="40"/>
      <c r="CL458" s="40"/>
      <c r="CM458" s="40"/>
      <c r="CN458" s="40"/>
    </row>
    <row r="459" spans="1:92" ht="42.75" hidden="1">
      <c r="A459" s="49" t="str">
        <f t="shared" si="93"/>
        <v>SIN GESTIÓN</v>
      </c>
      <c r="B459" s="58"/>
      <c r="C459" s="37"/>
      <c r="D459" s="37"/>
      <c r="E459" s="49" t="str">
        <f t="shared" si="94"/>
        <v>PENDIENTE NOTIFICACIÓN</v>
      </c>
      <c r="F459" s="141" t="str">
        <f t="shared" si="95"/>
        <v>PENDIENTE NOTIFICACIÓN</v>
      </c>
      <c r="G459" s="49" t="str">
        <f t="shared" si="96"/>
        <v/>
      </c>
      <c r="H459" s="51" t="str">
        <f ca="1">IF(
L459="",
"",
IF(
NETWORKDAYS(L459,IF(M459&lt;&gt;"",M459,TODAY()),FESTIVOS_CO!A:A)&gt;2,
"VENCIDO",
IF(
NETWORKDAYS(L459,IF(M459&lt;&gt;"",M459,TODAY()),FESTIVOS_CO!A:A)=2,
"ALERTA",
"A TIEMPO"
)))</f>
        <v/>
      </c>
      <c r="I459" s="40"/>
      <c r="J459" s="36"/>
      <c r="K459" s="37"/>
      <c r="L459" s="50"/>
      <c r="M459" s="37"/>
      <c r="N459" s="52"/>
      <c r="O459" s="52"/>
      <c r="P459" s="36"/>
      <c r="Q459" s="36"/>
      <c r="R459" s="40"/>
      <c r="S459" s="36"/>
      <c r="T459" s="40"/>
      <c r="U459" s="40"/>
      <c r="V459" s="81"/>
      <c r="W459" s="40"/>
      <c r="X459" s="40"/>
      <c r="Y459" s="40"/>
      <c r="Z459" s="38" t="str">
        <f>IFERROR(VLOOKUP(Y459,DIRECTORIO!A:B,2,FALSE),"")</f>
        <v/>
      </c>
      <c r="AA459" s="40"/>
      <c r="AB459" s="40"/>
      <c r="AC459" s="40"/>
      <c r="AD459" s="40"/>
      <c r="AE459" s="40"/>
      <c r="AF459" s="40"/>
      <c r="AG459" s="41" t="s">
        <v>109</v>
      </c>
      <c r="AH459" s="42"/>
      <c r="AI459" s="54" t="str">
        <f t="shared" ca="1" si="97"/>
        <v>PENDIENTE NOTIFICACIÓN ELECTRÓNICA</v>
      </c>
      <c r="AJ459" s="37"/>
      <c r="AK459" s="37"/>
      <c r="AL459" s="37"/>
      <c r="AM459" s="53" t="str">
        <f>IF(AK459="","",WORKDAY(AK459,5,FESTIVOS_CO!A:A))</f>
        <v/>
      </c>
      <c r="AN459" s="37"/>
      <c r="AO459" s="37"/>
      <c r="AP459" s="54" t="str">
        <f t="shared" ca="1" si="90"/>
        <v>NO APLICA</v>
      </c>
      <c r="AQ459" s="36"/>
      <c r="AR459" s="43"/>
      <c r="AS459" s="37"/>
      <c r="AT459" s="36"/>
      <c r="AU459" s="37"/>
      <c r="AV459" s="36"/>
      <c r="AW459" s="36"/>
      <c r="AX459" s="37"/>
      <c r="AY459" s="140" t="str">
        <f>IF(AU459="","",WORKDAY(AU459,5,FESTIVOS_CO!A:A))</f>
        <v/>
      </c>
      <c r="AZ459" s="54" t="str">
        <f t="shared" ca="1" si="99"/>
        <v>NO APLICA</v>
      </c>
      <c r="BA459" s="55" t="str">
        <f>IF(AX459="","",WORKDAY(AX459,5,FESTIVOS_CO!A:A))</f>
        <v/>
      </c>
      <c r="BB459" s="39"/>
      <c r="BC459" s="40"/>
      <c r="BD459" s="40"/>
      <c r="BE459" s="56" t="str">
        <f t="shared" ca="1" si="88"/>
        <v>NO APLICA</v>
      </c>
      <c r="BF459" s="37"/>
      <c r="BG459" s="45"/>
      <c r="BH459" s="37"/>
      <c r="BI459" s="36"/>
      <c r="BJ459" s="37"/>
      <c r="BK459" s="36"/>
      <c r="BL459" s="36"/>
      <c r="BM459" s="53" t="str">
        <f>IF(BJ459="","",WORKDAY(BJ459,5,FESTIVOS_CO!A:A))</f>
        <v/>
      </c>
      <c r="BN459" s="57" t="str">
        <f t="shared" ca="1" si="98"/>
        <v>PENDIENTE HACER AVISO</v>
      </c>
      <c r="BO459" s="54" t="str">
        <f t="shared" ca="1" si="91"/>
        <v>EN TRÁMITE NOTIF. POR AVISO</v>
      </c>
      <c r="BP459" s="37"/>
      <c r="BQ459" s="53" t="str">
        <f>IF(BP459="","",WORKDAY(BP459,5,FESTIVOS_CO!A:A))</f>
        <v/>
      </c>
      <c r="BR459" s="37"/>
      <c r="BS459" s="36"/>
      <c r="BT459" s="38"/>
      <c r="BU459" s="58" t="e">
        <f>VLOOKUP(BT459,Hoja2!$C:$D,2,0)</f>
        <v>#N/A</v>
      </c>
      <c r="BV459" s="80" t="str">
        <f>IF(
AND(AO459="",BD459="",BQ459=""),
"EN PROCESO NOTIFICACION / COMUNICACION",
IF(
BT459="",
"NO APLICA",
IF(
BU459=60,
IF(AO459&lt;&gt;"",AO459,IF(BD459&lt;&gt;"",BD459,BQ459))+60,
WORKDAY(
IF(AO459&lt;&gt;"",AO459,IF(BD459&lt;&gt;"",BD459,BQ459)),
BU459,
FESTIVOS_CO!A:A
)
)
))</f>
        <v>EN PROCESO NOTIFICACION / COMUNICACION</v>
      </c>
      <c r="BW459" s="44"/>
      <c r="BX459" s="53"/>
      <c r="BY459" s="45"/>
      <c r="BZ459" s="37"/>
      <c r="CA459" s="54" t="str">
        <f t="shared" si="92"/>
        <v>PENDIENTE EJECUTORIA</v>
      </c>
      <c r="CB459" s="59" t="str">
        <f t="shared" si="89"/>
        <v/>
      </c>
      <c r="CC459" s="36"/>
      <c r="CD459" s="40"/>
      <c r="CE459" s="46"/>
      <c r="CF459" s="40"/>
      <c r="CG459" s="40"/>
      <c r="CH459" s="40"/>
      <c r="CI459" s="36"/>
      <c r="CJ459" s="47"/>
      <c r="CK459" s="40"/>
      <c r="CL459" s="40"/>
      <c r="CM459" s="40"/>
      <c r="CN459" s="40"/>
    </row>
    <row r="460" spans="1:92" ht="42.75" hidden="1">
      <c r="A460" s="49" t="str">
        <f t="shared" si="93"/>
        <v>SIN GESTIÓN</v>
      </c>
      <c r="B460" s="58"/>
      <c r="C460" s="37"/>
      <c r="D460" s="37"/>
      <c r="E460" s="49" t="str">
        <f t="shared" si="94"/>
        <v>PENDIENTE NOTIFICACIÓN</v>
      </c>
      <c r="F460" s="141" t="str">
        <f t="shared" si="95"/>
        <v>PENDIENTE NOTIFICACIÓN</v>
      </c>
      <c r="G460" s="49" t="str">
        <f t="shared" si="96"/>
        <v/>
      </c>
      <c r="H460" s="51" t="str">
        <f ca="1">IF(
L460="",
"",
IF(
NETWORKDAYS(L460,IF(M460&lt;&gt;"",M460,TODAY()),FESTIVOS_CO!A:A)&gt;2,
"VENCIDO",
IF(
NETWORKDAYS(L460,IF(M460&lt;&gt;"",M460,TODAY()),FESTIVOS_CO!A:A)=2,
"ALERTA",
"A TIEMPO"
)))</f>
        <v/>
      </c>
      <c r="I460" s="40"/>
      <c r="J460" s="36"/>
      <c r="K460" s="37"/>
      <c r="L460" s="50"/>
      <c r="M460" s="37"/>
      <c r="N460" s="52"/>
      <c r="O460" s="52"/>
      <c r="P460" s="36"/>
      <c r="Q460" s="36"/>
      <c r="R460" s="40"/>
      <c r="S460" s="36"/>
      <c r="T460" s="40"/>
      <c r="U460" s="40"/>
      <c r="V460" s="81"/>
      <c r="W460" s="40"/>
      <c r="X460" s="40"/>
      <c r="Y460" s="40"/>
      <c r="Z460" s="38" t="str">
        <f>IFERROR(VLOOKUP(Y460,DIRECTORIO!A:B,2,FALSE),"")</f>
        <v/>
      </c>
      <c r="AA460" s="40"/>
      <c r="AB460" s="40"/>
      <c r="AC460" s="40"/>
      <c r="AD460" s="40"/>
      <c r="AE460" s="40"/>
      <c r="AF460" s="40"/>
      <c r="AG460" s="41" t="s">
        <v>109</v>
      </c>
      <c r="AH460" s="42"/>
      <c r="AI460" s="54" t="str">
        <f t="shared" ca="1" si="97"/>
        <v>PENDIENTE NOTIFICACIÓN ELECTRÓNICA</v>
      </c>
      <c r="AJ460" s="37"/>
      <c r="AK460" s="37"/>
      <c r="AL460" s="37"/>
      <c r="AM460" s="53" t="str">
        <f>IF(AK460="","",WORKDAY(AK460,5,FESTIVOS_CO!A:A))</f>
        <v/>
      </c>
      <c r="AN460" s="37"/>
      <c r="AO460" s="37"/>
      <c r="AP460" s="54" t="str">
        <f t="shared" ca="1" si="90"/>
        <v>NO APLICA</v>
      </c>
      <c r="AQ460" s="36"/>
      <c r="AR460" s="43"/>
      <c r="AS460" s="37"/>
      <c r="AT460" s="36"/>
      <c r="AU460" s="37"/>
      <c r="AV460" s="36"/>
      <c r="AW460" s="36"/>
      <c r="AX460" s="37"/>
      <c r="AY460" s="140" t="str">
        <f>IF(AU460="","",WORKDAY(AU460,5,FESTIVOS_CO!A:A))</f>
        <v/>
      </c>
      <c r="AZ460" s="54" t="str">
        <f t="shared" ca="1" si="99"/>
        <v>NO APLICA</v>
      </c>
      <c r="BA460" s="55" t="str">
        <f>IF(AX460="","",WORKDAY(AX460,5,FESTIVOS_CO!A:A))</f>
        <v/>
      </c>
      <c r="BB460" s="39"/>
      <c r="BC460" s="40"/>
      <c r="BD460" s="40"/>
      <c r="BE460" s="56" t="str">
        <f t="shared" ca="1" si="88"/>
        <v>NO APLICA</v>
      </c>
      <c r="BF460" s="37"/>
      <c r="BG460" s="45"/>
      <c r="BH460" s="37"/>
      <c r="BI460" s="36"/>
      <c r="BJ460" s="37"/>
      <c r="BK460" s="36"/>
      <c r="BL460" s="36"/>
      <c r="BM460" s="53" t="str">
        <f>IF(BJ460="","",WORKDAY(BJ460,5,FESTIVOS_CO!A:A))</f>
        <v/>
      </c>
      <c r="BN460" s="57" t="str">
        <f t="shared" ca="1" si="98"/>
        <v>PENDIENTE HACER AVISO</v>
      </c>
      <c r="BO460" s="54" t="str">
        <f t="shared" ca="1" si="91"/>
        <v>EN TRÁMITE NOTIF. POR AVISO</v>
      </c>
      <c r="BP460" s="37"/>
      <c r="BQ460" s="53" t="str">
        <f>IF(BP460="","",WORKDAY(BP460,5,FESTIVOS_CO!A:A))</f>
        <v/>
      </c>
      <c r="BR460" s="37"/>
      <c r="BS460" s="36"/>
      <c r="BT460" s="38"/>
      <c r="BU460" s="58" t="e">
        <f>VLOOKUP(BT460,Hoja2!$C:$D,2,0)</f>
        <v>#N/A</v>
      </c>
      <c r="BV460" s="80" t="str">
        <f>IF(
AND(AO460="",BD460="",BQ460=""),
"EN PROCESO NOTIFICACION / COMUNICACION",
IF(
BT460="",
"NO APLICA",
IF(
BU460=60,
IF(AO460&lt;&gt;"",AO460,IF(BD460&lt;&gt;"",BD460,BQ460))+60,
WORKDAY(
IF(AO460&lt;&gt;"",AO460,IF(BD460&lt;&gt;"",BD460,BQ460)),
BU460,
FESTIVOS_CO!A:A
)
)
))</f>
        <v>EN PROCESO NOTIFICACION / COMUNICACION</v>
      </c>
      <c r="BW460" s="44"/>
      <c r="BX460" s="53"/>
      <c r="BY460" s="45"/>
      <c r="BZ460" s="37"/>
      <c r="CA460" s="54" t="str">
        <f t="shared" si="92"/>
        <v>PENDIENTE EJECUTORIA</v>
      </c>
      <c r="CB460" s="59" t="str">
        <f t="shared" si="89"/>
        <v/>
      </c>
      <c r="CC460" s="36"/>
      <c r="CD460" s="40"/>
      <c r="CE460" s="46"/>
      <c r="CF460" s="40"/>
      <c r="CG460" s="40"/>
      <c r="CH460" s="40"/>
      <c r="CI460" s="36"/>
      <c r="CJ460" s="47"/>
      <c r="CK460" s="40"/>
      <c r="CL460" s="40"/>
      <c r="CM460" s="40"/>
      <c r="CN460" s="40"/>
    </row>
    <row r="461" spans="1:92" ht="42.75" hidden="1">
      <c r="A461" s="49" t="str">
        <f t="shared" si="93"/>
        <v>SIN GESTIÓN</v>
      </c>
      <c r="B461" s="58"/>
      <c r="C461" s="37"/>
      <c r="D461" s="37"/>
      <c r="E461" s="49" t="str">
        <f t="shared" si="94"/>
        <v>PENDIENTE NOTIFICACIÓN</v>
      </c>
      <c r="F461" s="141" t="str">
        <f t="shared" si="95"/>
        <v>PENDIENTE NOTIFICACIÓN</v>
      </c>
      <c r="G461" s="49" t="str">
        <f t="shared" si="96"/>
        <v/>
      </c>
      <c r="H461" s="51" t="str">
        <f ca="1">IF(
L461="",
"",
IF(
NETWORKDAYS(L461,IF(M461&lt;&gt;"",M461,TODAY()),FESTIVOS_CO!A:A)&gt;2,
"VENCIDO",
IF(
NETWORKDAYS(L461,IF(M461&lt;&gt;"",M461,TODAY()),FESTIVOS_CO!A:A)=2,
"ALERTA",
"A TIEMPO"
)))</f>
        <v/>
      </c>
      <c r="I461" s="40"/>
      <c r="J461" s="36"/>
      <c r="K461" s="37"/>
      <c r="L461" s="50"/>
      <c r="M461" s="37"/>
      <c r="N461" s="52"/>
      <c r="O461" s="52"/>
      <c r="P461" s="36"/>
      <c r="Q461" s="36"/>
      <c r="R461" s="40"/>
      <c r="S461" s="36"/>
      <c r="T461" s="40"/>
      <c r="U461" s="40"/>
      <c r="V461" s="81"/>
      <c r="W461" s="40"/>
      <c r="X461" s="40"/>
      <c r="Y461" s="40"/>
      <c r="Z461" s="38" t="str">
        <f>IFERROR(VLOOKUP(Y461,DIRECTORIO!A:B,2,FALSE),"")</f>
        <v/>
      </c>
      <c r="AA461" s="40"/>
      <c r="AB461" s="40"/>
      <c r="AC461" s="40"/>
      <c r="AD461" s="40"/>
      <c r="AE461" s="40"/>
      <c r="AF461" s="40"/>
      <c r="AG461" s="41" t="s">
        <v>109</v>
      </c>
      <c r="AH461" s="42"/>
      <c r="AI461" s="54" t="str">
        <f t="shared" ca="1" si="97"/>
        <v>PENDIENTE NOTIFICACIÓN ELECTRÓNICA</v>
      </c>
      <c r="AJ461" s="37"/>
      <c r="AK461" s="37"/>
      <c r="AL461" s="37"/>
      <c r="AM461" s="53" t="str">
        <f>IF(AK461="","",WORKDAY(AK461,5,FESTIVOS_CO!A:A))</f>
        <v/>
      </c>
      <c r="AN461" s="37"/>
      <c r="AO461" s="37"/>
      <c r="AP461" s="54" t="str">
        <f t="shared" ca="1" si="90"/>
        <v>NO APLICA</v>
      </c>
      <c r="AQ461" s="36"/>
      <c r="AR461" s="43"/>
      <c r="AS461" s="37"/>
      <c r="AT461" s="36"/>
      <c r="AU461" s="37"/>
      <c r="AV461" s="36"/>
      <c r="AW461" s="36"/>
      <c r="AX461" s="37"/>
      <c r="AY461" s="140" t="str">
        <f>IF(AU461="","",WORKDAY(AU461,5,FESTIVOS_CO!A:A))</f>
        <v/>
      </c>
      <c r="AZ461" s="54" t="str">
        <f t="shared" ca="1" si="99"/>
        <v>NO APLICA</v>
      </c>
      <c r="BA461" s="55" t="str">
        <f>IF(AX461="","",WORKDAY(AX461,5,FESTIVOS_CO!A:A))</f>
        <v/>
      </c>
      <c r="BB461" s="39"/>
      <c r="BC461" s="40"/>
      <c r="BD461" s="40"/>
      <c r="BE461" s="56" t="str">
        <f t="shared" ca="1" si="88"/>
        <v>NO APLICA</v>
      </c>
      <c r="BF461" s="37"/>
      <c r="BG461" s="45"/>
      <c r="BH461" s="37"/>
      <c r="BI461" s="36"/>
      <c r="BJ461" s="37"/>
      <c r="BK461" s="36"/>
      <c r="BL461" s="36"/>
      <c r="BM461" s="53" t="str">
        <f>IF(BJ461="","",WORKDAY(BJ461,5,FESTIVOS_CO!A:A))</f>
        <v/>
      </c>
      <c r="BN461" s="57" t="str">
        <f t="shared" ca="1" si="98"/>
        <v>PENDIENTE HACER AVISO</v>
      </c>
      <c r="BO461" s="54" t="str">
        <f t="shared" ca="1" si="91"/>
        <v>EN TRÁMITE NOTIF. POR AVISO</v>
      </c>
      <c r="BP461" s="37"/>
      <c r="BQ461" s="53" t="str">
        <f>IF(BP461="","",WORKDAY(BP461,5,FESTIVOS_CO!A:A))</f>
        <v/>
      </c>
      <c r="BR461" s="37"/>
      <c r="BS461" s="36"/>
      <c r="BT461" s="38"/>
      <c r="BU461" s="58" t="e">
        <f>VLOOKUP(BT461,Hoja2!$C:$D,2,0)</f>
        <v>#N/A</v>
      </c>
      <c r="BV461" s="80" t="str">
        <f>IF(
AND(AO461="",BD461="",BQ461=""),
"EN PROCESO NOTIFICACION / COMUNICACION",
IF(
BT461="",
"NO APLICA",
IF(
BU461=60,
IF(AO461&lt;&gt;"",AO461,IF(BD461&lt;&gt;"",BD461,BQ461))+60,
WORKDAY(
IF(AO461&lt;&gt;"",AO461,IF(BD461&lt;&gt;"",BD461,BQ461)),
BU461,
FESTIVOS_CO!A:A
)
)
))</f>
        <v>EN PROCESO NOTIFICACION / COMUNICACION</v>
      </c>
      <c r="BW461" s="44"/>
      <c r="BX461" s="53"/>
      <c r="BY461" s="45"/>
      <c r="BZ461" s="37"/>
      <c r="CA461" s="54" t="str">
        <f t="shared" si="92"/>
        <v>PENDIENTE EJECUTORIA</v>
      </c>
      <c r="CB461" s="59" t="str">
        <f t="shared" si="89"/>
        <v/>
      </c>
      <c r="CC461" s="36"/>
      <c r="CD461" s="40"/>
      <c r="CE461" s="46"/>
      <c r="CF461" s="40"/>
      <c r="CG461" s="40"/>
      <c r="CH461" s="40"/>
      <c r="CI461" s="36"/>
      <c r="CJ461" s="47"/>
      <c r="CK461" s="40"/>
      <c r="CL461" s="40"/>
      <c r="CM461" s="40"/>
      <c r="CN461" s="40"/>
    </row>
    <row r="462" spans="1:92" ht="42.75" hidden="1">
      <c r="A462" s="49" t="str">
        <f t="shared" si="93"/>
        <v>SIN GESTIÓN</v>
      </c>
      <c r="B462" s="58"/>
      <c r="C462" s="37"/>
      <c r="D462" s="37"/>
      <c r="E462" s="49" t="str">
        <f t="shared" si="94"/>
        <v>PENDIENTE NOTIFICACIÓN</v>
      </c>
      <c r="F462" s="141" t="str">
        <f t="shared" si="95"/>
        <v>PENDIENTE NOTIFICACIÓN</v>
      </c>
      <c r="G462" s="49" t="str">
        <f t="shared" si="96"/>
        <v/>
      </c>
      <c r="H462" s="51" t="str">
        <f ca="1">IF(
L462="",
"",
IF(
NETWORKDAYS(L462,IF(M462&lt;&gt;"",M462,TODAY()),FESTIVOS_CO!A:A)&gt;2,
"VENCIDO",
IF(
NETWORKDAYS(L462,IF(M462&lt;&gt;"",M462,TODAY()),FESTIVOS_CO!A:A)=2,
"ALERTA",
"A TIEMPO"
)))</f>
        <v/>
      </c>
      <c r="I462" s="40"/>
      <c r="J462" s="36"/>
      <c r="K462" s="37"/>
      <c r="L462" s="50"/>
      <c r="M462" s="37"/>
      <c r="N462" s="52"/>
      <c r="O462" s="52"/>
      <c r="P462" s="36"/>
      <c r="Q462" s="36"/>
      <c r="R462" s="40"/>
      <c r="S462" s="36"/>
      <c r="T462" s="40"/>
      <c r="U462" s="40"/>
      <c r="V462" s="81"/>
      <c r="W462" s="40"/>
      <c r="X462" s="40"/>
      <c r="Y462" s="40"/>
      <c r="Z462" s="38" t="str">
        <f>IFERROR(VLOOKUP(Y462,DIRECTORIO!A:B,2,FALSE),"")</f>
        <v/>
      </c>
      <c r="AA462" s="40"/>
      <c r="AB462" s="40"/>
      <c r="AC462" s="40"/>
      <c r="AD462" s="40"/>
      <c r="AE462" s="40"/>
      <c r="AF462" s="40"/>
      <c r="AG462" s="41" t="s">
        <v>109</v>
      </c>
      <c r="AH462" s="42"/>
      <c r="AI462" s="54" t="str">
        <f t="shared" ca="1" si="97"/>
        <v>PENDIENTE NOTIFICACIÓN ELECTRÓNICA</v>
      </c>
      <c r="AJ462" s="37"/>
      <c r="AK462" s="37"/>
      <c r="AL462" s="37"/>
      <c r="AM462" s="53" t="str">
        <f>IF(AK462="","",WORKDAY(AK462,5,FESTIVOS_CO!A:A))</f>
        <v/>
      </c>
      <c r="AN462" s="37"/>
      <c r="AO462" s="37"/>
      <c r="AP462" s="54" t="str">
        <f t="shared" ca="1" si="90"/>
        <v>NO APLICA</v>
      </c>
      <c r="AQ462" s="36"/>
      <c r="AR462" s="43"/>
      <c r="AS462" s="37"/>
      <c r="AT462" s="36"/>
      <c r="AU462" s="37"/>
      <c r="AV462" s="36"/>
      <c r="AW462" s="36"/>
      <c r="AX462" s="37"/>
      <c r="AY462" s="140" t="str">
        <f>IF(AU462="","",WORKDAY(AU462,5,FESTIVOS_CO!A:A))</f>
        <v/>
      </c>
      <c r="AZ462" s="54" t="str">
        <f t="shared" ca="1" si="99"/>
        <v>NO APLICA</v>
      </c>
      <c r="BA462" s="55" t="str">
        <f>IF(AX462="","",WORKDAY(AX462,5,FESTIVOS_CO!A:A))</f>
        <v/>
      </c>
      <c r="BB462" s="39"/>
      <c r="BC462" s="40"/>
      <c r="BD462" s="40"/>
      <c r="BE462" s="56" t="str">
        <f t="shared" ca="1" si="88"/>
        <v>NO APLICA</v>
      </c>
      <c r="BF462" s="37"/>
      <c r="BG462" s="45"/>
      <c r="BH462" s="37"/>
      <c r="BI462" s="36"/>
      <c r="BJ462" s="37"/>
      <c r="BK462" s="36"/>
      <c r="BL462" s="36"/>
      <c r="BM462" s="53" t="str">
        <f>IF(BJ462="","",WORKDAY(BJ462,5,FESTIVOS_CO!A:A))</f>
        <v/>
      </c>
      <c r="BN462" s="57" t="str">
        <f t="shared" ca="1" si="98"/>
        <v>PENDIENTE HACER AVISO</v>
      </c>
      <c r="BO462" s="54" t="str">
        <f t="shared" ca="1" si="91"/>
        <v>EN TRÁMITE NOTIF. POR AVISO</v>
      </c>
      <c r="BP462" s="37"/>
      <c r="BQ462" s="53" t="str">
        <f>IF(BP462="","",WORKDAY(BP462,5,FESTIVOS_CO!A:A))</f>
        <v/>
      </c>
      <c r="BR462" s="37"/>
      <c r="BS462" s="36"/>
      <c r="BT462" s="38"/>
      <c r="BU462" s="58" t="e">
        <f>VLOOKUP(BT462,Hoja2!$C:$D,2,0)</f>
        <v>#N/A</v>
      </c>
      <c r="BV462" s="80" t="str">
        <f>IF(
AND(AO462="",BD462="",BQ462=""),
"EN PROCESO NOTIFICACION / COMUNICACION",
IF(
BT462="",
"NO APLICA",
IF(
BU462=60,
IF(AO462&lt;&gt;"",AO462,IF(BD462&lt;&gt;"",BD462,BQ462))+60,
WORKDAY(
IF(AO462&lt;&gt;"",AO462,IF(BD462&lt;&gt;"",BD462,BQ462)),
BU462,
FESTIVOS_CO!A:A
)
)
))</f>
        <v>EN PROCESO NOTIFICACION / COMUNICACION</v>
      </c>
      <c r="BW462" s="44"/>
      <c r="BX462" s="53"/>
      <c r="BY462" s="45"/>
      <c r="BZ462" s="37"/>
      <c r="CA462" s="54" t="str">
        <f t="shared" si="92"/>
        <v>PENDIENTE EJECUTORIA</v>
      </c>
      <c r="CB462" s="59" t="str">
        <f t="shared" si="89"/>
        <v/>
      </c>
      <c r="CC462" s="36"/>
      <c r="CD462" s="40"/>
      <c r="CE462" s="46"/>
      <c r="CF462" s="40"/>
      <c r="CG462" s="40"/>
      <c r="CH462" s="40"/>
      <c r="CI462" s="36"/>
      <c r="CJ462" s="47"/>
      <c r="CK462" s="40"/>
      <c r="CL462" s="40"/>
      <c r="CM462" s="40"/>
      <c r="CN462" s="40"/>
    </row>
    <row r="463" spans="1:92" ht="42.75" hidden="1">
      <c r="A463" s="49" t="str">
        <f t="shared" si="93"/>
        <v>SIN GESTIÓN</v>
      </c>
      <c r="B463" s="58"/>
      <c r="C463" s="37"/>
      <c r="D463" s="37"/>
      <c r="E463" s="49" t="str">
        <f t="shared" si="94"/>
        <v>PENDIENTE NOTIFICACIÓN</v>
      </c>
      <c r="F463" s="141" t="str">
        <f t="shared" si="95"/>
        <v>PENDIENTE NOTIFICACIÓN</v>
      </c>
      <c r="G463" s="49" t="str">
        <f t="shared" si="96"/>
        <v/>
      </c>
      <c r="H463" s="51" t="str">
        <f ca="1">IF(
L463="",
"",
IF(
NETWORKDAYS(L463,IF(M463&lt;&gt;"",M463,TODAY()),FESTIVOS_CO!A:A)&gt;2,
"VENCIDO",
IF(
NETWORKDAYS(L463,IF(M463&lt;&gt;"",M463,TODAY()),FESTIVOS_CO!A:A)=2,
"ALERTA",
"A TIEMPO"
)))</f>
        <v/>
      </c>
      <c r="I463" s="40"/>
      <c r="J463" s="36"/>
      <c r="K463" s="37"/>
      <c r="L463" s="50"/>
      <c r="M463" s="37"/>
      <c r="N463" s="52"/>
      <c r="O463" s="52"/>
      <c r="P463" s="36"/>
      <c r="Q463" s="36"/>
      <c r="R463" s="40"/>
      <c r="S463" s="36"/>
      <c r="T463" s="40"/>
      <c r="U463" s="40"/>
      <c r="V463" s="81"/>
      <c r="W463" s="40"/>
      <c r="X463" s="40"/>
      <c r="Y463" s="40"/>
      <c r="Z463" s="38" t="str">
        <f>IFERROR(VLOOKUP(Y463,DIRECTORIO!A:B,2,FALSE),"")</f>
        <v/>
      </c>
      <c r="AA463" s="40"/>
      <c r="AB463" s="40"/>
      <c r="AC463" s="40"/>
      <c r="AD463" s="40"/>
      <c r="AE463" s="40"/>
      <c r="AF463" s="40"/>
      <c r="AG463" s="41" t="s">
        <v>109</v>
      </c>
      <c r="AH463" s="42"/>
      <c r="AI463" s="54" t="str">
        <f t="shared" ca="1" si="97"/>
        <v>PENDIENTE NOTIFICACIÓN ELECTRÓNICA</v>
      </c>
      <c r="AJ463" s="37"/>
      <c r="AK463" s="37"/>
      <c r="AL463" s="37"/>
      <c r="AM463" s="53" t="str">
        <f>IF(AK463="","",WORKDAY(AK463,5,FESTIVOS_CO!A:A))</f>
        <v/>
      </c>
      <c r="AN463" s="37"/>
      <c r="AO463" s="37"/>
      <c r="AP463" s="54" t="str">
        <f t="shared" ca="1" si="90"/>
        <v>NO APLICA</v>
      </c>
      <c r="AQ463" s="36"/>
      <c r="AR463" s="43"/>
      <c r="AS463" s="37"/>
      <c r="AT463" s="36"/>
      <c r="AU463" s="37"/>
      <c r="AV463" s="36"/>
      <c r="AW463" s="36"/>
      <c r="AX463" s="37"/>
      <c r="AY463" s="140" t="str">
        <f>IF(AU463="","",WORKDAY(AU463,5,FESTIVOS_CO!A:A))</f>
        <v/>
      </c>
      <c r="AZ463" s="54" t="str">
        <f t="shared" ca="1" si="99"/>
        <v>NO APLICA</v>
      </c>
      <c r="BA463" s="55" t="str">
        <f>IF(AX463="","",WORKDAY(AX463,5,FESTIVOS_CO!A:A))</f>
        <v/>
      </c>
      <c r="BB463" s="39"/>
      <c r="BC463" s="40"/>
      <c r="BD463" s="40"/>
      <c r="BE463" s="56" t="str">
        <f t="shared" ca="1" si="88"/>
        <v>NO APLICA</v>
      </c>
      <c r="BF463" s="37"/>
      <c r="BG463" s="45"/>
      <c r="BH463" s="37"/>
      <c r="BI463" s="36"/>
      <c r="BJ463" s="37"/>
      <c r="BK463" s="36"/>
      <c r="BL463" s="36"/>
      <c r="BM463" s="53" t="str">
        <f>IF(BJ463="","",WORKDAY(BJ463,5,FESTIVOS_CO!A:A))</f>
        <v/>
      </c>
      <c r="BN463" s="57" t="str">
        <f t="shared" ca="1" si="98"/>
        <v>PENDIENTE HACER AVISO</v>
      </c>
      <c r="BO463" s="54" t="str">
        <f t="shared" ca="1" si="91"/>
        <v>EN TRÁMITE NOTIF. POR AVISO</v>
      </c>
      <c r="BP463" s="37"/>
      <c r="BQ463" s="53" t="str">
        <f>IF(BP463="","",WORKDAY(BP463,5,FESTIVOS_CO!A:A))</f>
        <v/>
      </c>
      <c r="BR463" s="37"/>
      <c r="BS463" s="36"/>
      <c r="BT463" s="38"/>
      <c r="BU463" s="58" t="e">
        <f>VLOOKUP(BT463,Hoja2!$C:$D,2,0)</f>
        <v>#N/A</v>
      </c>
      <c r="BV463" s="80" t="str">
        <f>IF(
AND(AO463="",BD463="",BQ463=""),
"EN PROCESO NOTIFICACION / COMUNICACION",
IF(
BT463="",
"NO APLICA",
IF(
BU463=60,
IF(AO463&lt;&gt;"",AO463,IF(BD463&lt;&gt;"",BD463,BQ463))+60,
WORKDAY(
IF(AO463&lt;&gt;"",AO463,IF(BD463&lt;&gt;"",BD463,BQ463)),
BU463,
FESTIVOS_CO!A:A
)
)
))</f>
        <v>EN PROCESO NOTIFICACION / COMUNICACION</v>
      </c>
      <c r="BW463" s="44"/>
      <c r="BX463" s="53"/>
      <c r="BY463" s="45"/>
      <c r="BZ463" s="37"/>
      <c r="CA463" s="54" t="str">
        <f t="shared" si="92"/>
        <v>PENDIENTE EJECUTORIA</v>
      </c>
      <c r="CB463" s="59" t="str">
        <f t="shared" si="89"/>
        <v/>
      </c>
      <c r="CC463" s="36"/>
      <c r="CD463" s="40"/>
      <c r="CE463" s="46"/>
      <c r="CF463" s="40"/>
      <c r="CG463" s="40"/>
      <c r="CH463" s="40"/>
      <c r="CI463" s="36"/>
      <c r="CJ463" s="47"/>
      <c r="CK463" s="40"/>
      <c r="CL463" s="40"/>
      <c r="CM463" s="40"/>
      <c r="CN463" s="40"/>
    </row>
    <row r="464" spans="1:92" ht="42.75" hidden="1">
      <c r="A464" s="49" t="str">
        <f t="shared" si="93"/>
        <v>SIN GESTIÓN</v>
      </c>
      <c r="B464" s="58"/>
      <c r="C464" s="37"/>
      <c r="D464" s="37"/>
      <c r="E464" s="49" t="str">
        <f t="shared" si="94"/>
        <v>PENDIENTE NOTIFICACIÓN</v>
      </c>
      <c r="F464" s="141" t="str">
        <f t="shared" si="95"/>
        <v>PENDIENTE NOTIFICACIÓN</v>
      </c>
      <c r="G464" s="49" t="str">
        <f t="shared" si="96"/>
        <v/>
      </c>
      <c r="H464" s="51" t="str">
        <f ca="1">IF(
L464="",
"",
IF(
NETWORKDAYS(L464,IF(M464&lt;&gt;"",M464,TODAY()),FESTIVOS_CO!A:A)&gt;2,
"VENCIDO",
IF(
NETWORKDAYS(L464,IF(M464&lt;&gt;"",M464,TODAY()),FESTIVOS_CO!A:A)=2,
"ALERTA",
"A TIEMPO"
)))</f>
        <v/>
      </c>
      <c r="I464" s="40"/>
      <c r="J464" s="36"/>
      <c r="K464" s="37"/>
      <c r="L464" s="50"/>
      <c r="M464" s="37"/>
      <c r="N464" s="52"/>
      <c r="O464" s="52"/>
      <c r="P464" s="36"/>
      <c r="Q464" s="36"/>
      <c r="R464" s="40"/>
      <c r="S464" s="36"/>
      <c r="T464" s="40"/>
      <c r="U464" s="40"/>
      <c r="V464" s="81"/>
      <c r="W464" s="40"/>
      <c r="X464" s="40"/>
      <c r="Y464" s="40"/>
      <c r="Z464" s="38" t="str">
        <f>IFERROR(VLOOKUP(Y464,DIRECTORIO!A:B,2,FALSE),"")</f>
        <v/>
      </c>
      <c r="AA464" s="40"/>
      <c r="AB464" s="40"/>
      <c r="AC464" s="40"/>
      <c r="AD464" s="40"/>
      <c r="AE464" s="40"/>
      <c r="AF464" s="40"/>
      <c r="AG464" s="41" t="s">
        <v>109</v>
      </c>
      <c r="AH464" s="42"/>
      <c r="AI464" s="54" t="str">
        <f t="shared" ca="1" si="97"/>
        <v>PENDIENTE NOTIFICACIÓN ELECTRÓNICA</v>
      </c>
      <c r="AJ464" s="37"/>
      <c r="AK464" s="37"/>
      <c r="AL464" s="37"/>
      <c r="AM464" s="53" t="str">
        <f>IF(AK464="","",WORKDAY(AK464,5,FESTIVOS_CO!A:A))</f>
        <v/>
      </c>
      <c r="AN464" s="37"/>
      <c r="AO464" s="37"/>
      <c r="AP464" s="54" t="str">
        <f t="shared" ca="1" si="90"/>
        <v>NO APLICA</v>
      </c>
      <c r="AQ464" s="36"/>
      <c r="AR464" s="43"/>
      <c r="AS464" s="37"/>
      <c r="AT464" s="36"/>
      <c r="AU464" s="37"/>
      <c r="AV464" s="36"/>
      <c r="AW464" s="36"/>
      <c r="AX464" s="37"/>
      <c r="AY464" s="140" t="str">
        <f>IF(AU464="","",WORKDAY(AU464,5,FESTIVOS_CO!A:A))</f>
        <v/>
      </c>
      <c r="AZ464" s="54" t="str">
        <f t="shared" ca="1" si="99"/>
        <v>NO APLICA</v>
      </c>
      <c r="BA464" s="55" t="str">
        <f>IF(AX464="","",WORKDAY(AX464,5,FESTIVOS_CO!A:A))</f>
        <v/>
      </c>
      <c r="BB464" s="39"/>
      <c r="BC464" s="40"/>
      <c r="BD464" s="40"/>
      <c r="BE464" s="56" t="str">
        <f t="shared" ca="1" si="88"/>
        <v>NO APLICA</v>
      </c>
      <c r="BF464" s="37"/>
      <c r="BG464" s="45"/>
      <c r="BH464" s="37"/>
      <c r="BI464" s="36"/>
      <c r="BJ464" s="37"/>
      <c r="BK464" s="36"/>
      <c r="BL464" s="36"/>
      <c r="BM464" s="53" t="str">
        <f>IF(BJ464="","",WORKDAY(BJ464,5,FESTIVOS_CO!A:A))</f>
        <v/>
      </c>
      <c r="BN464" s="57" t="str">
        <f t="shared" ca="1" si="98"/>
        <v>PENDIENTE HACER AVISO</v>
      </c>
      <c r="BO464" s="54" t="str">
        <f t="shared" ca="1" si="91"/>
        <v>EN TRÁMITE NOTIF. POR AVISO</v>
      </c>
      <c r="BP464" s="37"/>
      <c r="BQ464" s="53" t="str">
        <f>IF(BP464="","",WORKDAY(BP464,5,FESTIVOS_CO!A:A))</f>
        <v/>
      </c>
      <c r="BR464" s="37"/>
      <c r="BS464" s="36"/>
      <c r="BT464" s="38"/>
      <c r="BU464" s="58" t="e">
        <f>VLOOKUP(BT464,Hoja2!$C:$D,2,0)</f>
        <v>#N/A</v>
      </c>
      <c r="BV464" s="80" t="str">
        <f>IF(
AND(AO464="",BD464="",BQ464=""),
"EN PROCESO NOTIFICACION / COMUNICACION",
IF(
BT464="",
"NO APLICA",
IF(
BU464=60,
IF(AO464&lt;&gt;"",AO464,IF(BD464&lt;&gt;"",BD464,BQ464))+60,
WORKDAY(
IF(AO464&lt;&gt;"",AO464,IF(BD464&lt;&gt;"",BD464,BQ464)),
BU464,
FESTIVOS_CO!A:A
)
)
))</f>
        <v>EN PROCESO NOTIFICACION / COMUNICACION</v>
      </c>
      <c r="BW464" s="44"/>
      <c r="BX464" s="53"/>
      <c r="BY464" s="45"/>
      <c r="BZ464" s="37"/>
      <c r="CA464" s="54" t="str">
        <f t="shared" si="92"/>
        <v>PENDIENTE EJECUTORIA</v>
      </c>
      <c r="CB464" s="59" t="str">
        <f t="shared" si="89"/>
        <v/>
      </c>
      <c r="CC464" s="36"/>
      <c r="CD464" s="40"/>
      <c r="CE464" s="46"/>
      <c r="CF464" s="40"/>
      <c r="CG464" s="40"/>
      <c r="CH464" s="40"/>
      <c r="CI464" s="36"/>
      <c r="CJ464" s="47"/>
      <c r="CK464" s="40"/>
      <c r="CL464" s="40"/>
      <c r="CM464" s="40"/>
      <c r="CN464" s="40"/>
    </row>
    <row r="465" spans="1:92" ht="42.75" hidden="1">
      <c r="A465" s="49" t="str">
        <f t="shared" si="93"/>
        <v>SIN GESTIÓN</v>
      </c>
      <c r="B465" s="58"/>
      <c r="C465" s="37"/>
      <c r="D465" s="37"/>
      <c r="E465" s="49" t="str">
        <f t="shared" si="94"/>
        <v>PENDIENTE NOTIFICACIÓN</v>
      </c>
      <c r="F465" s="141" t="str">
        <f t="shared" si="95"/>
        <v>PENDIENTE NOTIFICACIÓN</v>
      </c>
      <c r="G465" s="49" t="str">
        <f t="shared" si="96"/>
        <v/>
      </c>
      <c r="H465" s="51" t="str">
        <f ca="1">IF(
L465="",
"",
IF(
NETWORKDAYS(L465,IF(M465&lt;&gt;"",M465,TODAY()),FESTIVOS_CO!A:A)&gt;2,
"VENCIDO",
IF(
NETWORKDAYS(L465,IF(M465&lt;&gt;"",M465,TODAY()),FESTIVOS_CO!A:A)=2,
"ALERTA",
"A TIEMPO"
)))</f>
        <v/>
      </c>
      <c r="I465" s="40"/>
      <c r="J465" s="36"/>
      <c r="K465" s="37"/>
      <c r="L465" s="50"/>
      <c r="M465" s="37"/>
      <c r="N465" s="52"/>
      <c r="O465" s="52"/>
      <c r="P465" s="36"/>
      <c r="Q465" s="36"/>
      <c r="R465" s="40"/>
      <c r="S465" s="36"/>
      <c r="T465" s="40"/>
      <c r="U465" s="40"/>
      <c r="V465" s="81"/>
      <c r="W465" s="40"/>
      <c r="X465" s="40"/>
      <c r="Y465" s="40"/>
      <c r="Z465" s="38" t="str">
        <f>IFERROR(VLOOKUP(Y465,DIRECTORIO!A:B,2,FALSE),"")</f>
        <v/>
      </c>
      <c r="AA465" s="40"/>
      <c r="AB465" s="40"/>
      <c r="AC465" s="40"/>
      <c r="AD465" s="40"/>
      <c r="AE465" s="40"/>
      <c r="AF465" s="40"/>
      <c r="AG465" s="41" t="s">
        <v>109</v>
      </c>
      <c r="AH465" s="42"/>
      <c r="AI465" s="54" t="str">
        <f t="shared" ca="1" si="97"/>
        <v>PENDIENTE NOTIFICACIÓN ELECTRÓNICA</v>
      </c>
      <c r="AJ465" s="37"/>
      <c r="AK465" s="37"/>
      <c r="AL465" s="37"/>
      <c r="AM465" s="53" t="str">
        <f>IF(AK465="","",WORKDAY(AK465,5,FESTIVOS_CO!A:A))</f>
        <v/>
      </c>
      <c r="AN465" s="37"/>
      <c r="AO465" s="37"/>
      <c r="AP465" s="54" t="str">
        <f t="shared" ca="1" si="90"/>
        <v>NO APLICA</v>
      </c>
      <c r="AQ465" s="36"/>
      <c r="AR465" s="43"/>
      <c r="AS465" s="37"/>
      <c r="AT465" s="36"/>
      <c r="AU465" s="37"/>
      <c r="AV465" s="36"/>
      <c r="AW465" s="36"/>
      <c r="AX465" s="37"/>
      <c r="AY465" s="140" t="str">
        <f>IF(AU465="","",WORKDAY(AU465,5,FESTIVOS_CO!A:A))</f>
        <v/>
      </c>
      <c r="AZ465" s="54" t="str">
        <f t="shared" ca="1" si="99"/>
        <v>NO APLICA</v>
      </c>
      <c r="BA465" s="55" t="str">
        <f>IF(AX465="","",WORKDAY(AX465,5,FESTIVOS_CO!A:A))</f>
        <v/>
      </c>
      <c r="BB465" s="39"/>
      <c r="BC465" s="40"/>
      <c r="BD465" s="40"/>
      <c r="BE465" s="56" t="str">
        <f t="shared" ca="1" si="88"/>
        <v>NO APLICA</v>
      </c>
      <c r="BF465" s="37"/>
      <c r="BG465" s="45"/>
      <c r="BH465" s="37"/>
      <c r="BI465" s="36"/>
      <c r="BJ465" s="37"/>
      <c r="BK465" s="36"/>
      <c r="BL465" s="36"/>
      <c r="BM465" s="53" t="str">
        <f>IF(BJ465="","",WORKDAY(BJ465,5,FESTIVOS_CO!A:A))</f>
        <v/>
      </c>
      <c r="BN465" s="57" t="str">
        <f t="shared" ca="1" si="98"/>
        <v>PENDIENTE HACER AVISO</v>
      </c>
      <c r="BO465" s="54" t="str">
        <f t="shared" ca="1" si="91"/>
        <v>EN TRÁMITE NOTIF. POR AVISO</v>
      </c>
      <c r="BP465" s="37"/>
      <c r="BQ465" s="53" t="str">
        <f>IF(BP465="","",WORKDAY(BP465,5,FESTIVOS_CO!A:A))</f>
        <v/>
      </c>
      <c r="BR465" s="37"/>
      <c r="BS465" s="36"/>
      <c r="BT465" s="38"/>
      <c r="BU465" s="58" t="e">
        <f>VLOOKUP(BT465,Hoja2!$C:$D,2,0)</f>
        <v>#N/A</v>
      </c>
      <c r="BV465" s="80" t="str">
        <f>IF(
AND(AO465="",BD465="",BQ465=""),
"EN PROCESO NOTIFICACION / COMUNICACION",
IF(
BT465="",
"NO APLICA",
IF(
BU465=60,
IF(AO465&lt;&gt;"",AO465,IF(BD465&lt;&gt;"",BD465,BQ465))+60,
WORKDAY(
IF(AO465&lt;&gt;"",AO465,IF(BD465&lt;&gt;"",BD465,BQ465)),
BU465,
FESTIVOS_CO!A:A
)
)
))</f>
        <v>EN PROCESO NOTIFICACION / COMUNICACION</v>
      </c>
      <c r="BW465" s="44"/>
      <c r="BX465" s="53"/>
      <c r="BY465" s="45"/>
      <c r="BZ465" s="37"/>
      <c r="CA465" s="54" t="str">
        <f t="shared" si="92"/>
        <v>PENDIENTE EJECUTORIA</v>
      </c>
      <c r="CB465" s="59" t="str">
        <f t="shared" si="89"/>
        <v/>
      </c>
      <c r="CC465" s="36"/>
      <c r="CD465" s="40"/>
      <c r="CE465" s="46"/>
      <c r="CF465" s="40"/>
      <c r="CG465" s="40"/>
      <c r="CH465" s="40"/>
      <c r="CI465" s="36"/>
      <c r="CJ465" s="47"/>
      <c r="CK465" s="40"/>
      <c r="CL465" s="40"/>
      <c r="CM465" s="40"/>
      <c r="CN465" s="40"/>
    </row>
    <row r="466" spans="1:92" ht="42.75" hidden="1">
      <c r="A466" s="49" t="str">
        <f t="shared" si="93"/>
        <v>SIN GESTIÓN</v>
      </c>
      <c r="B466" s="58"/>
      <c r="C466" s="37"/>
      <c r="D466" s="37"/>
      <c r="E466" s="49" t="str">
        <f t="shared" si="94"/>
        <v>PENDIENTE NOTIFICACIÓN</v>
      </c>
      <c r="F466" s="141" t="str">
        <f t="shared" si="95"/>
        <v>PENDIENTE NOTIFICACIÓN</v>
      </c>
      <c r="G466" s="49" t="str">
        <f t="shared" si="96"/>
        <v/>
      </c>
      <c r="H466" s="51" t="str">
        <f ca="1">IF(
L466="",
"",
IF(
NETWORKDAYS(L466,IF(M466&lt;&gt;"",M466,TODAY()),FESTIVOS_CO!A:A)&gt;2,
"VENCIDO",
IF(
NETWORKDAYS(L466,IF(M466&lt;&gt;"",M466,TODAY()),FESTIVOS_CO!A:A)=2,
"ALERTA",
"A TIEMPO"
)))</f>
        <v/>
      </c>
      <c r="I466" s="40"/>
      <c r="J466" s="36"/>
      <c r="K466" s="37"/>
      <c r="L466" s="50"/>
      <c r="M466" s="37"/>
      <c r="N466" s="52"/>
      <c r="O466" s="52"/>
      <c r="P466" s="36"/>
      <c r="Q466" s="36"/>
      <c r="R466" s="40"/>
      <c r="S466" s="36"/>
      <c r="T466" s="40"/>
      <c r="U466" s="40"/>
      <c r="V466" s="81"/>
      <c r="W466" s="40"/>
      <c r="X466" s="40"/>
      <c r="Y466" s="40"/>
      <c r="Z466" s="38" t="str">
        <f>IFERROR(VLOOKUP(Y466,DIRECTORIO!A:B,2,FALSE),"")</f>
        <v/>
      </c>
      <c r="AA466" s="40"/>
      <c r="AB466" s="40"/>
      <c r="AC466" s="40"/>
      <c r="AD466" s="40"/>
      <c r="AE466" s="40"/>
      <c r="AF466" s="40"/>
      <c r="AG466" s="41" t="s">
        <v>109</v>
      </c>
      <c r="AH466" s="42"/>
      <c r="AI466" s="54" t="str">
        <f t="shared" ca="1" si="97"/>
        <v>PENDIENTE NOTIFICACIÓN ELECTRÓNICA</v>
      </c>
      <c r="AJ466" s="37"/>
      <c r="AK466" s="37"/>
      <c r="AL466" s="37"/>
      <c r="AM466" s="53" t="str">
        <f>IF(AK466="","",WORKDAY(AK466,5,FESTIVOS_CO!A:A))</f>
        <v/>
      </c>
      <c r="AN466" s="37"/>
      <c r="AO466" s="37"/>
      <c r="AP466" s="54" t="str">
        <f t="shared" ca="1" si="90"/>
        <v>NO APLICA</v>
      </c>
      <c r="AQ466" s="36"/>
      <c r="AR466" s="43"/>
      <c r="AS466" s="37"/>
      <c r="AT466" s="36"/>
      <c r="AU466" s="37"/>
      <c r="AV466" s="36"/>
      <c r="AW466" s="36"/>
      <c r="AX466" s="37"/>
      <c r="AY466" s="140" t="str">
        <f>IF(AU466="","",WORKDAY(AU466,5,FESTIVOS_CO!A:A))</f>
        <v/>
      </c>
      <c r="AZ466" s="54" t="str">
        <f t="shared" ca="1" si="99"/>
        <v>NO APLICA</v>
      </c>
      <c r="BA466" s="55" t="str">
        <f>IF(AX466="","",WORKDAY(AX466,5,FESTIVOS_CO!A:A))</f>
        <v/>
      </c>
      <c r="BB466" s="39"/>
      <c r="BC466" s="40"/>
      <c r="BD466" s="40"/>
      <c r="BE466" s="56" t="str">
        <f t="shared" ca="1" si="88"/>
        <v>NO APLICA</v>
      </c>
      <c r="BF466" s="37"/>
      <c r="BG466" s="45"/>
      <c r="BH466" s="37"/>
      <c r="BI466" s="36"/>
      <c r="BJ466" s="37"/>
      <c r="BK466" s="36"/>
      <c r="BL466" s="36"/>
      <c r="BM466" s="53" t="str">
        <f>IF(BJ466="","",WORKDAY(BJ466,5,FESTIVOS_CO!A:A))</f>
        <v/>
      </c>
      <c r="BN466" s="57" t="str">
        <f t="shared" ca="1" si="98"/>
        <v>PENDIENTE HACER AVISO</v>
      </c>
      <c r="BO466" s="54" t="str">
        <f t="shared" ca="1" si="91"/>
        <v>EN TRÁMITE NOTIF. POR AVISO</v>
      </c>
      <c r="BP466" s="37"/>
      <c r="BQ466" s="53" t="str">
        <f>IF(BP466="","",WORKDAY(BP466,5,FESTIVOS_CO!A:A))</f>
        <v/>
      </c>
      <c r="BR466" s="37"/>
      <c r="BS466" s="36"/>
      <c r="BT466" s="38"/>
      <c r="BU466" s="58" t="e">
        <f>VLOOKUP(BT466,Hoja2!$C:$D,2,0)</f>
        <v>#N/A</v>
      </c>
      <c r="BV466" s="80" t="str">
        <f>IF(
AND(AO466="",BD466="",BQ466=""),
"EN PROCESO NOTIFICACION / COMUNICACION",
IF(
BT466="",
"NO APLICA",
IF(
BU466=60,
IF(AO466&lt;&gt;"",AO466,IF(BD466&lt;&gt;"",BD466,BQ466))+60,
WORKDAY(
IF(AO466&lt;&gt;"",AO466,IF(BD466&lt;&gt;"",BD466,BQ466)),
BU466,
FESTIVOS_CO!A:A
)
)
))</f>
        <v>EN PROCESO NOTIFICACION / COMUNICACION</v>
      </c>
      <c r="BW466" s="44"/>
      <c r="BX466" s="53"/>
      <c r="BY466" s="45"/>
      <c r="BZ466" s="37"/>
      <c r="CA466" s="54" t="str">
        <f t="shared" si="92"/>
        <v>PENDIENTE EJECUTORIA</v>
      </c>
      <c r="CB466" s="59" t="str">
        <f t="shared" si="89"/>
        <v/>
      </c>
      <c r="CC466" s="36"/>
      <c r="CD466" s="40"/>
      <c r="CE466" s="46"/>
      <c r="CF466" s="40"/>
      <c r="CG466" s="40"/>
      <c r="CH466" s="40"/>
      <c r="CI466" s="36"/>
      <c r="CJ466" s="47"/>
      <c r="CK466" s="40"/>
      <c r="CL466" s="40"/>
      <c r="CM466" s="40"/>
      <c r="CN466" s="40"/>
    </row>
    <row r="467" spans="1:92" ht="42.75" hidden="1">
      <c r="A467" s="49" t="str">
        <f t="shared" si="93"/>
        <v>SIN GESTIÓN</v>
      </c>
      <c r="B467" s="58"/>
      <c r="C467" s="37"/>
      <c r="D467" s="37"/>
      <c r="E467" s="49" t="str">
        <f t="shared" si="94"/>
        <v>PENDIENTE NOTIFICACIÓN</v>
      </c>
      <c r="F467" s="141" t="str">
        <f t="shared" si="95"/>
        <v>PENDIENTE NOTIFICACIÓN</v>
      </c>
      <c r="G467" s="49" t="str">
        <f t="shared" si="96"/>
        <v/>
      </c>
      <c r="H467" s="51" t="str">
        <f ca="1">IF(
L467="",
"",
IF(
NETWORKDAYS(L467,IF(M467&lt;&gt;"",M467,TODAY()),FESTIVOS_CO!A:A)&gt;2,
"VENCIDO",
IF(
NETWORKDAYS(L467,IF(M467&lt;&gt;"",M467,TODAY()),FESTIVOS_CO!A:A)=2,
"ALERTA",
"A TIEMPO"
)))</f>
        <v/>
      </c>
      <c r="I467" s="40"/>
      <c r="J467" s="36"/>
      <c r="K467" s="37"/>
      <c r="L467" s="50"/>
      <c r="M467" s="37"/>
      <c r="N467" s="52"/>
      <c r="O467" s="52"/>
      <c r="P467" s="36"/>
      <c r="Q467" s="36"/>
      <c r="R467" s="40"/>
      <c r="S467" s="36"/>
      <c r="T467" s="40"/>
      <c r="U467" s="40"/>
      <c r="V467" s="81"/>
      <c r="W467" s="40"/>
      <c r="X467" s="40"/>
      <c r="Y467" s="40"/>
      <c r="Z467" s="38" t="str">
        <f>IFERROR(VLOOKUP(Y467,DIRECTORIO!A:B,2,FALSE),"")</f>
        <v/>
      </c>
      <c r="AA467" s="40"/>
      <c r="AB467" s="40"/>
      <c r="AC467" s="40"/>
      <c r="AD467" s="40"/>
      <c r="AE467" s="40"/>
      <c r="AF467" s="40"/>
      <c r="AG467" s="41" t="s">
        <v>109</v>
      </c>
      <c r="AH467" s="42"/>
      <c r="AI467" s="54" t="str">
        <f t="shared" ca="1" si="97"/>
        <v>PENDIENTE NOTIFICACIÓN ELECTRÓNICA</v>
      </c>
      <c r="AJ467" s="37"/>
      <c r="AK467" s="37"/>
      <c r="AL467" s="37"/>
      <c r="AM467" s="53" t="str">
        <f>IF(AK467="","",WORKDAY(AK467,5,FESTIVOS_CO!A:A))</f>
        <v/>
      </c>
      <c r="AN467" s="37"/>
      <c r="AO467" s="37"/>
      <c r="AP467" s="54" t="str">
        <f t="shared" ca="1" si="90"/>
        <v>NO APLICA</v>
      </c>
      <c r="AQ467" s="36"/>
      <c r="AR467" s="43"/>
      <c r="AS467" s="37"/>
      <c r="AT467" s="36"/>
      <c r="AU467" s="37"/>
      <c r="AV467" s="36"/>
      <c r="AW467" s="36"/>
      <c r="AX467" s="37"/>
      <c r="AY467" s="140" t="str">
        <f>IF(AU467="","",WORKDAY(AU467,5,FESTIVOS_CO!A:A))</f>
        <v/>
      </c>
      <c r="AZ467" s="54" t="str">
        <f t="shared" ca="1" si="99"/>
        <v>NO APLICA</v>
      </c>
      <c r="BA467" s="55" t="str">
        <f>IF(AX467="","",WORKDAY(AX467,5,FESTIVOS_CO!A:A))</f>
        <v/>
      </c>
      <c r="BB467" s="39"/>
      <c r="BC467" s="40"/>
      <c r="BD467" s="40"/>
      <c r="BE467" s="56" t="str">
        <f t="shared" ca="1" si="88"/>
        <v>NO APLICA</v>
      </c>
      <c r="BF467" s="37"/>
      <c r="BG467" s="45"/>
      <c r="BH467" s="37"/>
      <c r="BI467" s="36"/>
      <c r="BJ467" s="37"/>
      <c r="BK467" s="36"/>
      <c r="BL467" s="36"/>
      <c r="BM467" s="53" t="str">
        <f>IF(BJ467="","",WORKDAY(BJ467,5,FESTIVOS_CO!A:A))</f>
        <v/>
      </c>
      <c r="BN467" s="57" t="str">
        <f t="shared" ca="1" si="98"/>
        <v>PENDIENTE HACER AVISO</v>
      </c>
      <c r="BO467" s="54" t="str">
        <f t="shared" ca="1" si="91"/>
        <v>EN TRÁMITE NOTIF. POR AVISO</v>
      </c>
      <c r="BP467" s="37"/>
      <c r="BQ467" s="53" t="str">
        <f>IF(BP467="","",WORKDAY(BP467,5,FESTIVOS_CO!A:A))</f>
        <v/>
      </c>
      <c r="BR467" s="37"/>
      <c r="BS467" s="36"/>
      <c r="BT467" s="38"/>
      <c r="BU467" s="58" t="e">
        <f>VLOOKUP(BT467,Hoja2!$C:$D,2,0)</f>
        <v>#N/A</v>
      </c>
      <c r="BV467" s="80" t="str">
        <f>IF(
AND(AO467="",BD467="",BQ467=""),
"EN PROCESO NOTIFICACION / COMUNICACION",
IF(
BT467="",
"NO APLICA",
IF(
BU467=60,
IF(AO467&lt;&gt;"",AO467,IF(BD467&lt;&gt;"",BD467,BQ467))+60,
WORKDAY(
IF(AO467&lt;&gt;"",AO467,IF(BD467&lt;&gt;"",BD467,BQ467)),
BU467,
FESTIVOS_CO!A:A
)
)
))</f>
        <v>EN PROCESO NOTIFICACION / COMUNICACION</v>
      </c>
      <c r="BW467" s="44"/>
      <c r="BX467" s="53"/>
      <c r="BY467" s="45"/>
      <c r="BZ467" s="37"/>
      <c r="CA467" s="54" t="str">
        <f t="shared" si="92"/>
        <v>PENDIENTE EJECUTORIA</v>
      </c>
      <c r="CB467" s="59" t="str">
        <f t="shared" si="89"/>
        <v/>
      </c>
      <c r="CC467" s="36"/>
      <c r="CD467" s="40"/>
      <c r="CE467" s="46"/>
      <c r="CF467" s="40"/>
      <c r="CG467" s="40"/>
      <c r="CH467" s="40"/>
      <c r="CI467" s="36"/>
      <c r="CJ467" s="47"/>
      <c r="CK467" s="40"/>
      <c r="CL467" s="40"/>
      <c r="CM467" s="40"/>
      <c r="CN467" s="40"/>
    </row>
    <row r="468" spans="1:92" ht="42.75" hidden="1">
      <c r="A468" s="49" t="str">
        <f t="shared" si="93"/>
        <v>SIN GESTIÓN</v>
      </c>
      <c r="B468" s="58"/>
      <c r="C468" s="37"/>
      <c r="D468" s="37"/>
      <c r="E468" s="49" t="str">
        <f t="shared" si="94"/>
        <v>PENDIENTE NOTIFICACIÓN</v>
      </c>
      <c r="F468" s="141" t="str">
        <f t="shared" si="95"/>
        <v>PENDIENTE NOTIFICACIÓN</v>
      </c>
      <c r="G468" s="49" t="str">
        <f t="shared" si="96"/>
        <v/>
      </c>
      <c r="H468" s="51" t="str">
        <f ca="1">IF(
L468="",
"",
IF(
NETWORKDAYS(L468,IF(M468&lt;&gt;"",M468,TODAY()),FESTIVOS_CO!A:A)&gt;2,
"VENCIDO",
IF(
NETWORKDAYS(L468,IF(M468&lt;&gt;"",M468,TODAY()),FESTIVOS_CO!A:A)=2,
"ALERTA",
"A TIEMPO"
)))</f>
        <v/>
      </c>
      <c r="I468" s="40"/>
      <c r="J468" s="36"/>
      <c r="K468" s="37"/>
      <c r="L468" s="50"/>
      <c r="M468" s="37"/>
      <c r="N468" s="52"/>
      <c r="O468" s="52"/>
      <c r="P468" s="36"/>
      <c r="Q468" s="36"/>
      <c r="R468" s="40"/>
      <c r="S468" s="36"/>
      <c r="T468" s="40"/>
      <c r="U468" s="40"/>
      <c r="V468" s="81"/>
      <c r="W468" s="40"/>
      <c r="X468" s="40"/>
      <c r="Y468" s="40"/>
      <c r="Z468" s="38" t="str">
        <f>IFERROR(VLOOKUP(Y468,DIRECTORIO!A:B,2,FALSE),"")</f>
        <v/>
      </c>
      <c r="AA468" s="40"/>
      <c r="AB468" s="40"/>
      <c r="AC468" s="40"/>
      <c r="AD468" s="40"/>
      <c r="AE468" s="40"/>
      <c r="AF468" s="40"/>
      <c r="AG468" s="41" t="s">
        <v>109</v>
      </c>
      <c r="AH468" s="42"/>
      <c r="AI468" s="54" t="str">
        <f t="shared" ca="1" si="97"/>
        <v>PENDIENTE NOTIFICACIÓN ELECTRÓNICA</v>
      </c>
      <c r="AJ468" s="37"/>
      <c r="AK468" s="37"/>
      <c r="AL468" s="37"/>
      <c r="AM468" s="53" t="str">
        <f>IF(AK468="","",WORKDAY(AK468,5,FESTIVOS_CO!A:A))</f>
        <v/>
      </c>
      <c r="AN468" s="37"/>
      <c r="AO468" s="37"/>
      <c r="AP468" s="54" t="str">
        <f t="shared" ca="1" si="90"/>
        <v>NO APLICA</v>
      </c>
      <c r="AQ468" s="36"/>
      <c r="AR468" s="43"/>
      <c r="AS468" s="37"/>
      <c r="AT468" s="36"/>
      <c r="AU468" s="37"/>
      <c r="AV468" s="36"/>
      <c r="AW468" s="36"/>
      <c r="AX468" s="37"/>
      <c r="AY468" s="140" t="str">
        <f>IF(AU468="","",WORKDAY(AU468,5,FESTIVOS_CO!A:A))</f>
        <v/>
      </c>
      <c r="AZ468" s="54" t="str">
        <f t="shared" ca="1" si="99"/>
        <v>NO APLICA</v>
      </c>
      <c r="BA468" s="55" t="str">
        <f>IF(AX468="","",WORKDAY(AX468,5,FESTIVOS_CO!A:A))</f>
        <v/>
      </c>
      <c r="BB468" s="39"/>
      <c r="BC468" s="40"/>
      <c r="BD468" s="40"/>
      <c r="BE468" s="56" t="str">
        <f t="shared" ca="1" si="88"/>
        <v>NO APLICA</v>
      </c>
      <c r="BF468" s="37"/>
      <c r="BG468" s="45"/>
      <c r="BH468" s="37"/>
      <c r="BI468" s="36"/>
      <c r="BJ468" s="37"/>
      <c r="BK468" s="36"/>
      <c r="BL468" s="36"/>
      <c r="BM468" s="53" t="str">
        <f>IF(BJ468="","",WORKDAY(BJ468,5,FESTIVOS_CO!A:A))</f>
        <v/>
      </c>
      <c r="BN468" s="57" t="str">
        <f t="shared" ca="1" si="98"/>
        <v>PENDIENTE HACER AVISO</v>
      </c>
      <c r="BO468" s="54" t="str">
        <f t="shared" ca="1" si="91"/>
        <v>EN TRÁMITE NOTIF. POR AVISO</v>
      </c>
      <c r="BP468" s="37"/>
      <c r="BQ468" s="53" t="str">
        <f>IF(BP468="","",WORKDAY(BP468,5,FESTIVOS_CO!A:A))</f>
        <v/>
      </c>
      <c r="BR468" s="37"/>
      <c r="BS468" s="36"/>
      <c r="BT468" s="38"/>
      <c r="BU468" s="58" t="e">
        <f>VLOOKUP(BT468,Hoja2!$C:$D,2,0)</f>
        <v>#N/A</v>
      </c>
      <c r="BV468" s="80" t="str">
        <f>IF(
AND(AO468="",BD468="",BQ468=""),
"EN PROCESO NOTIFICACION / COMUNICACION",
IF(
BT468="",
"NO APLICA",
IF(
BU468=60,
IF(AO468&lt;&gt;"",AO468,IF(BD468&lt;&gt;"",BD468,BQ468))+60,
WORKDAY(
IF(AO468&lt;&gt;"",AO468,IF(BD468&lt;&gt;"",BD468,BQ468)),
BU468,
FESTIVOS_CO!A:A
)
)
))</f>
        <v>EN PROCESO NOTIFICACION / COMUNICACION</v>
      </c>
      <c r="BW468" s="44"/>
      <c r="BX468" s="53"/>
      <c r="BY468" s="45"/>
      <c r="BZ468" s="37"/>
      <c r="CA468" s="54" t="str">
        <f t="shared" si="92"/>
        <v>PENDIENTE EJECUTORIA</v>
      </c>
      <c r="CB468" s="59" t="str">
        <f t="shared" si="89"/>
        <v/>
      </c>
      <c r="CC468" s="36"/>
      <c r="CD468" s="40"/>
      <c r="CE468" s="46"/>
      <c r="CF468" s="40"/>
      <c r="CG468" s="40"/>
      <c r="CH468" s="40"/>
      <c r="CI468" s="36"/>
      <c r="CJ468" s="47"/>
      <c r="CK468" s="40"/>
      <c r="CL468" s="40"/>
      <c r="CM468" s="40"/>
      <c r="CN468" s="40"/>
    </row>
    <row r="469" spans="1:92" ht="42.75" hidden="1">
      <c r="A469" s="49" t="str">
        <f t="shared" si="93"/>
        <v>SIN GESTIÓN</v>
      </c>
      <c r="B469" s="58"/>
      <c r="C469" s="37"/>
      <c r="D469" s="37"/>
      <c r="E469" s="49" t="str">
        <f t="shared" si="94"/>
        <v>PENDIENTE NOTIFICACIÓN</v>
      </c>
      <c r="F469" s="141" t="str">
        <f t="shared" si="95"/>
        <v>PENDIENTE NOTIFICACIÓN</v>
      </c>
      <c r="G469" s="49" t="str">
        <f t="shared" si="96"/>
        <v/>
      </c>
      <c r="H469" s="51" t="str">
        <f ca="1">IF(
L469="",
"",
IF(
NETWORKDAYS(L469,IF(M469&lt;&gt;"",M469,TODAY()),FESTIVOS_CO!A:A)&gt;2,
"VENCIDO",
IF(
NETWORKDAYS(L469,IF(M469&lt;&gt;"",M469,TODAY()),FESTIVOS_CO!A:A)=2,
"ALERTA",
"A TIEMPO"
)))</f>
        <v/>
      </c>
      <c r="I469" s="40"/>
      <c r="J469" s="36"/>
      <c r="K469" s="37"/>
      <c r="L469" s="50"/>
      <c r="M469" s="37"/>
      <c r="N469" s="52"/>
      <c r="O469" s="52"/>
      <c r="P469" s="36"/>
      <c r="Q469" s="36"/>
      <c r="R469" s="40"/>
      <c r="S469" s="36"/>
      <c r="T469" s="40"/>
      <c r="U469" s="40"/>
      <c r="V469" s="81"/>
      <c r="W469" s="40"/>
      <c r="X469" s="40"/>
      <c r="Y469" s="40"/>
      <c r="Z469" s="38" t="str">
        <f>IFERROR(VLOOKUP(Y469,DIRECTORIO!A:B,2,FALSE),"")</f>
        <v/>
      </c>
      <c r="AA469" s="40"/>
      <c r="AB469" s="40"/>
      <c r="AC469" s="40"/>
      <c r="AD469" s="40"/>
      <c r="AE469" s="40"/>
      <c r="AF469" s="40"/>
      <c r="AG469" s="41" t="s">
        <v>109</v>
      </c>
      <c r="AH469" s="42"/>
      <c r="AI469" s="54" t="str">
        <f t="shared" ca="1" si="97"/>
        <v>PENDIENTE NOTIFICACIÓN ELECTRÓNICA</v>
      </c>
      <c r="AJ469" s="37"/>
      <c r="AK469" s="37"/>
      <c r="AL469" s="37"/>
      <c r="AM469" s="53" t="str">
        <f>IF(AK469="","",WORKDAY(AK469,5,FESTIVOS_CO!A:A))</f>
        <v/>
      </c>
      <c r="AN469" s="37"/>
      <c r="AO469" s="37"/>
      <c r="AP469" s="54" t="str">
        <f t="shared" ca="1" si="90"/>
        <v>NO APLICA</v>
      </c>
      <c r="AQ469" s="36"/>
      <c r="AR469" s="43"/>
      <c r="AS469" s="37"/>
      <c r="AT469" s="36"/>
      <c r="AU469" s="37"/>
      <c r="AV469" s="36"/>
      <c r="AW469" s="36"/>
      <c r="AX469" s="37"/>
      <c r="AY469" s="140" t="str">
        <f>IF(AU469="","",WORKDAY(AU469,5,FESTIVOS_CO!A:A))</f>
        <v/>
      </c>
      <c r="AZ469" s="54" t="str">
        <f t="shared" ca="1" si="99"/>
        <v>NO APLICA</v>
      </c>
      <c r="BA469" s="55" t="str">
        <f>IF(AX469="","",WORKDAY(AX469,5,FESTIVOS_CO!A:A))</f>
        <v/>
      </c>
      <c r="BB469" s="39"/>
      <c r="BC469" s="40"/>
      <c r="BD469" s="40"/>
      <c r="BE469" s="56" t="str">
        <f t="shared" ca="1" si="88"/>
        <v>NO APLICA</v>
      </c>
      <c r="BF469" s="37"/>
      <c r="BG469" s="45"/>
      <c r="BH469" s="37"/>
      <c r="BI469" s="36"/>
      <c r="BJ469" s="37"/>
      <c r="BK469" s="36"/>
      <c r="BL469" s="36"/>
      <c r="BM469" s="53" t="str">
        <f>IF(BJ469="","",WORKDAY(BJ469,5,FESTIVOS_CO!A:A))</f>
        <v/>
      </c>
      <c r="BN469" s="57" t="str">
        <f t="shared" ca="1" si="98"/>
        <v>PENDIENTE HACER AVISO</v>
      </c>
      <c r="BO469" s="54" t="str">
        <f t="shared" ca="1" si="91"/>
        <v>EN TRÁMITE NOTIF. POR AVISO</v>
      </c>
      <c r="BP469" s="37"/>
      <c r="BQ469" s="53" t="str">
        <f>IF(BP469="","",WORKDAY(BP469,5,FESTIVOS_CO!A:A))</f>
        <v/>
      </c>
      <c r="BR469" s="37"/>
      <c r="BS469" s="36"/>
      <c r="BT469" s="38"/>
      <c r="BU469" s="58" t="e">
        <f>VLOOKUP(BT469,Hoja2!$C:$D,2,0)</f>
        <v>#N/A</v>
      </c>
      <c r="BV469" s="80" t="str">
        <f>IF(
AND(AO469="",BD469="",BQ469=""),
"EN PROCESO NOTIFICACION / COMUNICACION",
IF(
BT469="",
"NO APLICA",
IF(
BU469=60,
IF(AO469&lt;&gt;"",AO469,IF(BD469&lt;&gt;"",BD469,BQ469))+60,
WORKDAY(
IF(AO469&lt;&gt;"",AO469,IF(BD469&lt;&gt;"",BD469,BQ469)),
BU469,
FESTIVOS_CO!A:A
)
)
))</f>
        <v>EN PROCESO NOTIFICACION / COMUNICACION</v>
      </c>
      <c r="BW469" s="44"/>
      <c r="BX469" s="53"/>
      <c r="BY469" s="45"/>
      <c r="BZ469" s="37"/>
      <c r="CA469" s="54" t="str">
        <f t="shared" si="92"/>
        <v>PENDIENTE EJECUTORIA</v>
      </c>
      <c r="CB469" s="59" t="str">
        <f t="shared" si="89"/>
        <v/>
      </c>
      <c r="CC469" s="36"/>
      <c r="CD469" s="40"/>
      <c r="CE469" s="46"/>
      <c r="CF469" s="40"/>
      <c r="CG469" s="40"/>
      <c r="CH469" s="40"/>
      <c r="CI469" s="36"/>
      <c r="CJ469" s="47"/>
      <c r="CK469" s="40"/>
      <c r="CL469" s="40"/>
      <c r="CM469" s="40"/>
      <c r="CN469" s="40"/>
    </row>
    <row r="470" spans="1:92" ht="42.75" hidden="1">
      <c r="A470" s="49" t="str">
        <f t="shared" si="93"/>
        <v>SIN GESTIÓN</v>
      </c>
      <c r="B470" s="58"/>
      <c r="C470" s="37"/>
      <c r="D470" s="37"/>
      <c r="E470" s="49" t="str">
        <f t="shared" si="94"/>
        <v>PENDIENTE NOTIFICACIÓN</v>
      </c>
      <c r="F470" s="141" t="str">
        <f t="shared" si="95"/>
        <v>PENDIENTE NOTIFICACIÓN</v>
      </c>
      <c r="G470" s="49" t="str">
        <f t="shared" si="96"/>
        <v/>
      </c>
      <c r="H470" s="51" t="str">
        <f ca="1">IF(
L470="",
"",
IF(
NETWORKDAYS(L470,IF(M470&lt;&gt;"",M470,TODAY()),FESTIVOS_CO!A:A)&gt;2,
"VENCIDO",
IF(
NETWORKDAYS(L470,IF(M470&lt;&gt;"",M470,TODAY()),FESTIVOS_CO!A:A)=2,
"ALERTA",
"A TIEMPO"
)))</f>
        <v/>
      </c>
      <c r="I470" s="40"/>
      <c r="J470" s="36"/>
      <c r="K470" s="37"/>
      <c r="L470" s="50"/>
      <c r="M470" s="37"/>
      <c r="N470" s="52"/>
      <c r="O470" s="52"/>
      <c r="P470" s="36"/>
      <c r="Q470" s="36"/>
      <c r="R470" s="40"/>
      <c r="S470" s="36"/>
      <c r="T470" s="40"/>
      <c r="U470" s="40"/>
      <c r="V470" s="81"/>
      <c r="W470" s="40"/>
      <c r="X470" s="40"/>
      <c r="Y470" s="40"/>
      <c r="Z470" s="38" t="str">
        <f>IFERROR(VLOOKUP(Y470,DIRECTORIO!A:B,2,FALSE),"")</f>
        <v/>
      </c>
      <c r="AA470" s="40"/>
      <c r="AB470" s="40"/>
      <c r="AC470" s="40"/>
      <c r="AD470" s="40"/>
      <c r="AE470" s="40"/>
      <c r="AF470" s="40"/>
      <c r="AG470" s="41" t="s">
        <v>109</v>
      </c>
      <c r="AH470" s="42"/>
      <c r="AI470" s="54" t="str">
        <f t="shared" ca="1" si="97"/>
        <v>PENDIENTE NOTIFICACIÓN ELECTRÓNICA</v>
      </c>
      <c r="AJ470" s="37"/>
      <c r="AK470" s="37"/>
      <c r="AL470" s="37"/>
      <c r="AM470" s="53" t="str">
        <f>IF(AK470="","",WORKDAY(AK470,5,FESTIVOS_CO!A:A))</f>
        <v/>
      </c>
      <c r="AN470" s="37"/>
      <c r="AO470" s="37"/>
      <c r="AP470" s="54" t="str">
        <f t="shared" ca="1" si="90"/>
        <v>NO APLICA</v>
      </c>
      <c r="AQ470" s="36"/>
      <c r="AR470" s="43"/>
      <c r="AS470" s="37"/>
      <c r="AT470" s="36"/>
      <c r="AU470" s="37"/>
      <c r="AV470" s="36"/>
      <c r="AW470" s="36"/>
      <c r="AX470" s="37"/>
      <c r="AY470" s="140" t="str">
        <f>IF(AU470="","",WORKDAY(AU470,5,FESTIVOS_CO!A:A))</f>
        <v/>
      </c>
      <c r="AZ470" s="54" t="str">
        <f t="shared" ca="1" si="99"/>
        <v>NO APLICA</v>
      </c>
      <c r="BA470" s="55" t="str">
        <f>IF(AX470="","",WORKDAY(AX470,5,FESTIVOS_CO!A:A))</f>
        <v/>
      </c>
      <c r="BB470" s="39"/>
      <c r="BC470" s="40"/>
      <c r="BD470" s="40"/>
      <c r="BE470" s="56" t="str">
        <f t="shared" ca="1" si="88"/>
        <v>NO APLICA</v>
      </c>
      <c r="BF470" s="37"/>
      <c r="BG470" s="45"/>
      <c r="BH470" s="37"/>
      <c r="BI470" s="36"/>
      <c r="BJ470" s="37"/>
      <c r="BK470" s="36"/>
      <c r="BL470" s="36"/>
      <c r="BM470" s="53" t="str">
        <f>IF(BJ470="","",WORKDAY(BJ470,5,FESTIVOS_CO!A:A))</f>
        <v/>
      </c>
      <c r="BN470" s="57" t="str">
        <f t="shared" ca="1" si="98"/>
        <v>PENDIENTE HACER AVISO</v>
      </c>
      <c r="BO470" s="54" t="str">
        <f t="shared" ca="1" si="91"/>
        <v>EN TRÁMITE NOTIF. POR AVISO</v>
      </c>
      <c r="BP470" s="37"/>
      <c r="BQ470" s="53" t="str">
        <f>IF(BP470="","",WORKDAY(BP470,5,FESTIVOS_CO!A:A))</f>
        <v/>
      </c>
      <c r="BR470" s="37"/>
      <c r="BS470" s="36"/>
      <c r="BT470" s="38"/>
      <c r="BU470" s="58" t="e">
        <f>VLOOKUP(BT470,Hoja2!$C:$D,2,0)</f>
        <v>#N/A</v>
      </c>
      <c r="BV470" s="80" t="str">
        <f>IF(
AND(AO470="",BD470="",BQ470=""),
"EN PROCESO NOTIFICACION / COMUNICACION",
IF(
BT470="",
"NO APLICA",
IF(
BU470=60,
IF(AO470&lt;&gt;"",AO470,IF(BD470&lt;&gt;"",BD470,BQ470))+60,
WORKDAY(
IF(AO470&lt;&gt;"",AO470,IF(BD470&lt;&gt;"",BD470,BQ470)),
BU470,
FESTIVOS_CO!A:A
)
)
))</f>
        <v>EN PROCESO NOTIFICACION / COMUNICACION</v>
      </c>
      <c r="BW470" s="44"/>
      <c r="BX470" s="53"/>
      <c r="BY470" s="45"/>
      <c r="BZ470" s="37"/>
      <c r="CA470" s="54" t="str">
        <f t="shared" si="92"/>
        <v>PENDIENTE EJECUTORIA</v>
      </c>
      <c r="CB470" s="59" t="str">
        <f t="shared" si="89"/>
        <v/>
      </c>
      <c r="CC470" s="36"/>
      <c r="CD470" s="40"/>
      <c r="CE470" s="46"/>
      <c r="CF470" s="40"/>
      <c r="CG470" s="40"/>
      <c r="CH470" s="40"/>
      <c r="CI470" s="36"/>
      <c r="CJ470" s="47"/>
      <c r="CK470" s="40"/>
      <c r="CL470" s="40"/>
      <c r="CM470" s="40"/>
      <c r="CN470" s="40"/>
    </row>
    <row r="471" spans="1:92" ht="42.75" hidden="1">
      <c r="A471" s="49" t="str">
        <f t="shared" si="93"/>
        <v>SIN GESTIÓN</v>
      </c>
      <c r="B471" s="58"/>
      <c r="C471" s="37"/>
      <c r="D471" s="37"/>
      <c r="E471" s="49" t="str">
        <f t="shared" si="94"/>
        <v>PENDIENTE NOTIFICACIÓN</v>
      </c>
      <c r="F471" s="141" t="str">
        <f t="shared" si="95"/>
        <v>PENDIENTE NOTIFICACIÓN</v>
      </c>
      <c r="G471" s="49" t="str">
        <f t="shared" si="96"/>
        <v/>
      </c>
      <c r="H471" s="51" t="str">
        <f ca="1">IF(
L471="",
"",
IF(
NETWORKDAYS(L471,IF(M471&lt;&gt;"",M471,TODAY()),FESTIVOS_CO!A:A)&gt;2,
"VENCIDO",
IF(
NETWORKDAYS(L471,IF(M471&lt;&gt;"",M471,TODAY()),FESTIVOS_CO!A:A)=2,
"ALERTA",
"A TIEMPO"
)))</f>
        <v/>
      </c>
      <c r="I471" s="40"/>
      <c r="J471" s="36"/>
      <c r="K471" s="37"/>
      <c r="L471" s="50"/>
      <c r="M471" s="37"/>
      <c r="N471" s="52"/>
      <c r="O471" s="52"/>
      <c r="P471" s="36"/>
      <c r="Q471" s="36"/>
      <c r="R471" s="40"/>
      <c r="S471" s="36"/>
      <c r="T471" s="40"/>
      <c r="U471" s="40"/>
      <c r="V471" s="81"/>
      <c r="W471" s="40"/>
      <c r="X471" s="40"/>
      <c r="Y471" s="40"/>
      <c r="Z471" s="38" t="str">
        <f>IFERROR(VLOOKUP(Y471,DIRECTORIO!A:B,2,FALSE),"")</f>
        <v/>
      </c>
      <c r="AA471" s="40"/>
      <c r="AB471" s="40"/>
      <c r="AC471" s="40"/>
      <c r="AD471" s="40"/>
      <c r="AE471" s="40"/>
      <c r="AF471" s="40"/>
      <c r="AG471" s="41" t="s">
        <v>109</v>
      </c>
      <c r="AH471" s="42"/>
      <c r="AI471" s="54" t="str">
        <f t="shared" ca="1" si="97"/>
        <v>PENDIENTE NOTIFICACIÓN ELECTRÓNICA</v>
      </c>
      <c r="AJ471" s="37"/>
      <c r="AK471" s="37"/>
      <c r="AL471" s="37"/>
      <c r="AM471" s="53" t="str">
        <f>IF(AK471="","",WORKDAY(AK471,5,FESTIVOS_CO!A:A))</f>
        <v/>
      </c>
      <c r="AN471" s="37"/>
      <c r="AO471" s="37"/>
      <c r="AP471" s="54" t="str">
        <f t="shared" ca="1" si="90"/>
        <v>NO APLICA</v>
      </c>
      <c r="AQ471" s="36"/>
      <c r="AR471" s="43"/>
      <c r="AS471" s="37"/>
      <c r="AT471" s="36"/>
      <c r="AU471" s="37"/>
      <c r="AV471" s="36"/>
      <c r="AW471" s="36"/>
      <c r="AX471" s="37"/>
      <c r="AY471" s="140" t="str">
        <f>IF(AU471="","",WORKDAY(AU471,5,FESTIVOS_CO!A:A))</f>
        <v/>
      </c>
      <c r="AZ471" s="54" t="str">
        <f t="shared" ca="1" si="99"/>
        <v>NO APLICA</v>
      </c>
      <c r="BA471" s="55" t="str">
        <f>IF(AX471="","",WORKDAY(AX471,5,FESTIVOS_CO!A:A))</f>
        <v/>
      </c>
      <c r="BB471" s="39"/>
      <c r="BC471" s="40"/>
      <c r="BD471" s="40"/>
      <c r="BE471" s="56" t="str">
        <f t="shared" ca="1" si="88"/>
        <v>NO APLICA</v>
      </c>
      <c r="BF471" s="37"/>
      <c r="BG471" s="45"/>
      <c r="BH471" s="37"/>
      <c r="BI471" s="36"/>
      <c r="BJ471" s="37"/>
      <c r="BK471" s="36"/>
      <c r="BL471" s="36"/>
      <c r="BM471" s="53" t="str">
        <f>IF(BJ471="","",WORKDAY(BJ471,5,FESTIVOS_CO!A:A))</f>
        <v/>
      </c>
      <c r="BN471" s="57" t="str">
        <f t="shared" ca="1" si="98"/>
        <v>PENDIENTE HACER AVISO</v>
      </c>
      <c r="BO471" s="54" t="str">
        <f t="shared" ca="1" si="91"/>
        <v>EN TRÁMITE NOTIF. POR AVISO</v>
      </c>
      <c r="BP471" s="37"/>
      <c r="BQ471" s="53" t="str">
        <f>IF(BP471="","",WORKDAY(BP471,5,FESTIVOS_CO!A:A))</f>
        <v/>
      </c>
      <c r="BR471" s="37"/>
      <c r="BS471" s="36"/>
      <c r="BT471" s="38"/>
      <c r="BU471" s="58" t="e">
        <f>VLOOKUP(BT471,Hoja2!$C:$D,2,0)</f>
        <v>#N/A</v>
      </c>
      <c r="BV471" s="80" t="str">
        <f>IF(
AND(AO471="",BD471="",BQ471=""),
"EN PROCESO NOTIFICACION / COMUNICACION",
IF(
BT471="",
"NO APLICA",
IF(
BU471=60,
IF(AO471&lt;&gt;"",AO471,IF(BD471&lt;&gt;"",BD471,BQ471))+60,
WORKDAY(
IF(AO471&lt;&gt;"",AO471,IF(BD471&lt;&gt;"",BD471,BQ471)),
BU471,
FESTIVOS_CO!A:A
)
)
))</f>
        <v>EN PROCESO NOTIFICACION / COMUNICACION</v>
      </c>
      <c r="BW471" s="44"/>
      <c r="BX471" s="53"/>
      <c r="BY471" s="45"/>
      <c r="BZ471" s="37"/>
      <c r="CA471" s="54" t="str">
        <f t="shared" si="92"/>
        <v>PENDIENTE EJECUTORIA</v>
      </c>
      <c r="CB471" s="59" t="str">
        <f t="shared" si="89"/>
        <v/>
      </c>
      <c r="CC471" s="36"/>
      <c r="CD471" s="40"/>
      <c r="CE471" s="46"/>
      <c r="CF471" s="40"/>
      <c r="CG471" s="40"/>
      <c r="CH471" s="40"/>
      <c r="CI471" s="36"/>
      <c r="CJ471" s="47"/>
      <c r="CK471" s="40"/>
      <c r="CL471" s="40"/>
      <c r="CM471" s="40"/>
      <c r="CN471" s="40"/>
    </row>
    <row r="472" spans="1:92" ht="42.75" hidden="1">
      <c r="A472" s="49" t="str">
        <f t="shared" si="93"/>
        <v>SIN GESTIÓN</v>
      </c>
      <c r="B472" s="58"/>
      <c r="C472" s="37"/>
      <c r="D472" s="37"/>
      <c r="E472" s="49" t="str">
        <f t="shared" si="94"/>
        <v>PENDIENTE NOTIFICACIÓN</v>
      </c>
      <c r="F472" s="141" t="str">
        <f t="shared" si="95"/>
        <v>PENDIENTE NOTIFICACIÓN</v>
      </c>
      <c r="G472" s="49" t="str">
        <f t="shared" si="96"/>
        <v/>
      </c>
      <c r="H472" s="51" t="str">
        <f ca="1">IF(
L472="",
"",
IF(
NETWORKDAYS(L472,IF(M472&lt;&gt;"",M472,TODAY()),FESTIVOS_CO!A:A)&gt;2,
"VENCIDO",
IF(
NETWORKDAYS(L472,IF(M472&lt;&gt;"",M472,TODAY()),FESTIVOS_CO!A:A)=2,
"ALERTA",
"A TIEMPO"
)))</f>
        <v/>
      </c>
      <c r="I472" s="40"/>
      <c r="J472" s="36"/>
      <c r="K472" s="37"/>
      <c r="L472" s="50"/>
      <c r="M472" s="37"/>
      <c r="N472" s="52"/>
      <c r="O472" s="52"/>
      <c r="P472" s="36"/>
      <c r="Q472" s="36"/>
      <c r="R472" s="40"/>
      <c r="S472" s="36"/>
      <c r="T472" s="40"/>
      <c r="U472" s="40"/>
      <c r="V472" s="81"/>
      <c r="W472" s="40"/>
      <c r="X472" s="40"/>
      <c r="Y472" s="40"/>
      <c r="Z472" s="38" t="str">
        <f>IFERROR(VLOOKUP(Y472,DIRECTORIO!A:B,2,FALSE),"")</f>
        <v/>
      </c>
      <c r="AA472" s="40"/>
      <c r="AB472" s="40"/>
      <c r="AC472" s="40"/>
      <c r="AD472" s="40"/>
      <c r="AE472" s="40"/>
      <c r="AF472" s="40"/>
      <c r="AG472" s="41" t="s">
        <v>109</v>
      </c>
      <c r="AH472" s="42"/>
      <c r="AI472" s="54" t="str">
        <f t="shared" ca="1" si="97"/>
        <v>PENDIENTE NOTIFICACIÓN ELECTRÓNICA</v>
      </c>
      <c r="AJ472" s="37"/>
      <c r="AK472" s="37"/>
      <c r="AL472" s="37"/>
      <c r="AM472" s="53" t="str">
        <f>IF(AK472="","",WORKDAY(AK472,5,FESTIVOS_CO!A:A))</f>
        <v/>
      </c>
      <c r="AN472" s="37"/>
      <c r="AO472" s="37"/>
      <c r="AP472" s="54" t="str">
        <f t="shared" ca="1" si="90"/>
        <v>NO APLICA</v>
      </c>
      <c r="AQ472" s="36"/>
      <c r="AR472" s="43"/>
      <c r="AS472" s="37"/>
      <c r="AT472" s="36"/>
      <c r="AU472" s="37"/>
      <c r="AV472" s="36"/>
      <c r="AW472" s="36"/>
      <c r="AX472" s="37"/>
      <c r="AY472" s="140" t="str">
        <f>IF(AU472="","",WORKDAY(AU472,5,FESTIVOS_CO!A:A))</f>
        <v/>
      </c>
      <c r="AZ472" s="54" t="str">
        <f t="shared" ca="1" si="99"/>
        <v>NO APLICA</v>
      </c>
      <c r="BA472" s="55" t="str">
        <f>IF(AX472="","",WORKDAY(AX472,5,FESTIVOS_CO!A:A))</f>
        <v/>
      </c>
      <c r="BB472" s="39"/>
      <c r="BC472" s="40"/>
      <c r="BD472" s="40"/>
      <c r="BE472" s="56" t="str">
        <f t="shared" ca="1" si="88"/>
        <v>NO APLICA</v>
      </c>
      <c r="BF472" s="37"/>
      <c r="BG472" s="45"/>
      <c r="BH472" s="37"/>
      <c r="BI472" s="36"/>
      <c r="BJ472" s="37"/>
      <c r="BK472" s="36"/>
      <c r="BL472" s="36"/>
      <c r="BM472" s="53" t="str">
        <f>IF(BJ472="","",WORKDAY(BJ472,5,FESTIVOS_CO!A:A))</f>
        <v/>
      </c>
      <c r="BN472" s="57" t="str">
        <f t="shared" ca="1" si="98"/>
        <v>PENDIENTE HACER AVISO</v>
      </c>
      <c r="BO472" s="54" t="str">
        <f t="shared" ca="1" si="91"/>
        <v>EN TRÁMITE NOTIF. POR AVISO</v>
      </c>
      <c r="BP472" s="37"/>
      <c r="BQ472" s="53" t="str">
        <f>IF(BP472="","",WORKDAY(BP472,5,FESTIVOS_CO!A:A))</f>
        <v/>
      </c>
      <c r="BR472" s="37"/>
      <c r="BS472" s="36"/>
      <c r="BT472" s="38"/>
      <c r="BU472" s="58" t="e">
        <f>VLOOKUP(BT472,Hoja2!$C:$D,2,0)</f>
        <v>#N/A</v>
      </c>
      <c r="BV472" s="80" t="str">
        <f>IF(
AND(AO472="",BD472="",BQ472=""),
"EN PROCESO NOTIFICACION / COMUNICACION",
IF(
BT472="",
"NO APLICA",
IF(
BU472=60,
IF(AO472&lt;&gt;"",AO472,IF(BD472&lt;&gt;"",BD472,BQ472))+60,
WORKDAY(
IF(AO472&lt;&gt;"",AO472,IF(BD472&lt;&gt;"",BD472,BQ472)),
BU472,
FESTIVOS_CO!A:A
)
)
))</f>
        <v>EN PROCESO NOTIFICACION / COMUNICACION</v>
      </c>
      <c r="BW472" s="44"/>
      <c r="BX472" s="53"/>
      <c r="BY472" s="45"/>
      <c r="BZ472" s="37"/>
      <c r="CA472" s="54" t="str">
        <f t="shared" si="92"/>
        <v>PENDIENTE EJECUTORIA</v>
      </c>
      <c r="CB472" s="59" t="str">
        <f t="shared" si="89"/>
        <v/>
      </c>
      <c r="CC472" s="36"/>
      <c r="CD472" s="40"/>
      <c r="CE472" s="46"/>
      <c r="CF472" s="40"/>
      <c r="CG472" s="40"/>
      <c r="CH472" s="40"/>
      <c r="CI472" s="36"/>
      <c r="CJ472" s="47"/>
      <c r="CK472" s="40"/>
      <c r="CL472" s="40"/>
      <c r="CM472" s="40"/>
      <c r="CN472" s="40"/>
    </row>
    <row r="473" spans="1:92" ht="42.75" hidden="1">
      <c r="A473" s="49" t="str">
        <f t="shared" si="93"/>
        <v>SIN GESTIÓN</v>
      </c>
      <c r="B473" s="58"/>
      <c r="C473" s="37"/>
      <c r="D473" s="37"/>
      <c r="E473" s="49" t="str">
        <f t="shared" si="94"/>
        <v>PENDIENTE NOTIFICACIÓN</v>
      </c>
      <c r="F473" s="141" t="str">
        <f t="shared" si="95"/>
        <v>PENDIENTE NOTIFICACIÓN</v>
      </c>
      <c r="G473" s="49" t="str">
        <f t="shared" si="96"/>
        <v/>
      </c>
      <c r="H473" s="51" t="str">
        <f ca="1">IF(
L473="",
"",
IF(
NETWORKDAYS(L473,IF(M473&lt;&gt;"",M473,TODAY()),FESTIVOS_CO!A:A)&gt;2,
"VENCIDO",
IF(
NETWORKDAYS(L473,IF(M473&lt;&gt;"",M473,TODAY()),FESTIVOS_CO!A:A)=2,
"ALERTA",
"A TIEMPO"
)))</f>
        <v/>
      </c>
      <c r="I473" s="40"/>
      <c r="J473" s="36"/>
      <c r="K473" s="37"/>
      <c r="L473" s="50"/>
      <c r="M473" s="37"/>
      <c r="N473" s="52"/>
      <c r="O473" s="52"/>
      <c r="P473" s="36"/>
      <c r="Q473" s="36"/>
      <c r="R473" s="40"/>
      <c r="S473" s="36"/>
      <c r="T473" s="40"/>
      <c r="U473" s="40"/>
      <c r="V473" s="81"/>
      <c r="W473" s="40"/>
      <c r="X473" s="40"/>
      <c r="Y473" s="40"/>
      <c r="Z473" s="38" t="str">
        <f>IFERROR(VLOOKUP(Y473,DIRECTORIO!A:B,2,FALSE),"")</f>
        <v/>
      </c>
      <c r="AA473" s="40"/>
      <c r="AB473" s="40"/>
      <c r="AC473" s="40"/>
      <c r="AD473" s="40"/>
      <c r="AE473" s="40"/>
      <c r="AF473" s="40"/>
      <c r="AG473" s="41" t="s">
        <v>109</v>
      </c>
      <c r="AH473" s="42"/>
      <c r="AI473" s="54" t="str">
        <f t="shared" ca="1" si="97"/>
        <v>PENDIENTE NOTIFICACIÓN ELECTRÓNICA</v>
      </c>
      <c r="AJ473" s="37"/>
      <c r="AK473" s="37"/>
      <c r="AL473" s="37"/>
      <c r="AM473" s="53" t="str">
        <f>IF(AK473="","",WORKDAY(AK473,5,FESTIVOS_CO!A:A))</f>
        <v/>
      </c>
      <c r="AN473" s="37"/>
      <c r="AO473" s="37"/>
      <c r="AP473" s="54" t="str">
        <f t="shared" ca="1" si="90"/>
        <v>NO APLICA</v>
      </c>
      <c r="AQ473" s="36"/>
      <c r="AR473" s="43"/>
      <c r="AS473" s="37"/>
      <c r="AT473" s="36"/>
      <c r="AU473" s="37"/>
      <c r="AV473" s="36"/>
      <c r="AW473" s="36"/>
      <c r="AX473" s="37"/>
      <c r="AY473" s="140" t="str">
        <f>IF(AU473="","",WORKDAY(AU473,5,FESTIVOS_CO!A:A))</f>
        <v/>
      </c>
      <c r="AZ473" s="54" t="str">
        <f t="shared" ca="1" si="99"/>
        <v>NO APLICA</v>
      </c>
      <c r="BA473" s="55" t="str">
        <f>IF(AX473="","",WORKDAY(AX473,5,FESTIVOS_CO!A:A))</f>
        <v/>
      </c>
      <c r="BB473" s="39"/>
      <c r="BC473" s="40"/>
      <c r="BD473" s="40"/>
      <c r="BE473" s="56" t="str">
        <f t="shared" ca="1" si="88"/>
        <v>NO APLICA</v>
      </c>
      <c r="BF473" s="37"/>
      <c r="BG473" s="45"/>
      <c r="BH473" s="37"/>
      <c r="BI473" s="36"/>
      <c r="BJ473" s="37"/>
      <c r="BK473" s="36"/>
      <c r="BL473" s="36"/>
      <c r="BM473" s="53" t="str">
        <f>IF(BJ473="","",WORKDAY(BJ473,5,FESTIVOS_CO!A:A))</f>
        <v/>
      </c>
      <c r="BN473" s="57" t="str">
        <f t="shared" ca="1" si="98"/>
        <v>PENDIENTE HACER AVISO</v>
      </c>
      <c r="BO473" s="54" t="str">
        <f t="shared" ca="1" si="91"/>
        <v>EN TRÁMITE NOTIF. POR AVISO</v>
      </c>
      <c r="BP473" s="37"/>
      <c r="BQ473" s="53" t="str">
        <f>IF(BP473="","",WORKDAY(BP473,5,FESTIVOS_CO!A:A))</f>
        <v/>
      </c>
      <c r="BR473" s="37"/>
      <c r="BS473" s="36"/>
      <c r="BT473" s="38"/>
      <c r="BU473" s="58" t="e">
        <f>VLOOKUP(BT473,Hoja2!$C:$D,2,0)</f>
        <v>#N/A</v>
      </c>
      <c r="BV473" s="80" t="str">
        <f>IF(
AND(AO473="",BD473="",BQ473=""),
"EN PROCESO NOTIFICACION / COMUNICACION",
IF(
BT473="",
"NO APLICA",
IF(
BU473=60,
IF(AO473&lt;&gt;"",AO473,IF(BD473&lt;&gt;"",BD473,BQ473))+60,
WORKDAY(
IF(AO473&lt;&gt;"",AO473,IF(BD473&lt;&gt;"",BD473,BQ473)),
BU473,
FESTIVOS_CO!A:A
)
)
))</f>
        <v>EN PROCESO NOTIFICACION / COMUNICACION</v>
      </c>
      <c r="BW473" s="44"/>
      <c r="BX473" s="53"/>
      <c r="BY473" s="45"/>
      <c r="BZ473" s="37"/>
      <c r="CA473" s="54" t="str">
        <f t="shared" si="92"/>
        <v>PENDIENTE EJECUTORIA</v>
      </c>
      <c r="CB473" s="59" t="str">
        <f t="shared" si="89"/>
        <v/>
      </c>
      <c r="CC473" s="36"/>
      <c r="CD473" s="40"/>
      <c r="CE473" s="46"/>
      <c r="CF473" s="40"/>
      <c r="CG473" s="40"/>
      <c r="CH473" s="40"/>
      <c r="CI473" s="36"/>
      <c r="CJ473" s="47"/>
      <c r="CK473" s="40"/>
      <c r="CL473" s="40"/>
      <c r="CM473" s="40"/>
      <c r="CN473" s="40"/>
    </row>
    <row r="474" spans="1:92" ht="42.75" hidden="1">
      <c r="A474" s="49" t="str">
        <f t="shared" si="93"/>
        <v>SIN GESTIÓN</v>
      </c>
      <c r="B474" s="58"/>
      <c r="C474" s="37"/>
      <c r="D474" s="37"/>
      <c r="E474" s="49" t="str">
        <f t="shared" si="94"/>
        <v>PENDIENTE NOTIFICACIÓN</v>
      </c>
      <c r="F474" s="141" t="str">
        <f t="shared" si="95"/>
        <v>PENDIENTE NOTIFICACIÓN</v>
      </c>
      <c r="G474" s="49" t="str">
        <f t="shared" si="96"/>
        <v/>
      </c>
      <c r="H474" s="51" t="str">
        <f ca="1">IF(
L474="",
"",
IF(
NETWORKDAYS(L474,IF(M474&lt;&gt;"",M474,TODAY()),FESTIVOS_CO!A:A)&gt;2,
"VENCIDO",
IF(
NETWORKDAYS(L474,IF(M474&lt;&gt;"",M474,TODAY()),FESTIVOS_CO!A:A)=2,
"ALERTA",
"A TIEMPO"
)))</f>
        <v/>
      </c>
      <c r="I474" s="40"/>
      <c r="J474" s="36"/>
      <c r="K474" s="37"/>
      <c r="L474" s="50"/>
      <c r="M474" s="37"/>
      <c r="N474" s="52"/>
      <c r="O474" s="52"/>
      <c r="P474" s="36"/>
      <c r="Q474" s="36"/>
      <c r="R474" s="40"/>
      <c r="S474" s="36"/>
      <c r="T474" s="40"/>
      <c r="U474" s="40"/>
      <c r="V474" s="81"/>
      <c r="W474" s="40"/>
      <c r="X474" s="40"/>
      <c r="Y474" s="40"/>
      <c r="Z474" s="38" t="str">
        <f>IFERROR(VLOOKUP(Y474,DIRECTORIO!A:B,2,FALSE),"")</f>
        <v/>
      </c>
      <c r="AA474" s="40"/>
      <c r="AB474" s="40"/>
      <c r="AC474" s="40"/>
      <c r="AD474" s="40"/>
      <c r="AE474" s="40"/>
      <c r="AF474" s="40"/>
      <c r="AG474" s="41" t="s">
        <v>109</v>
      </c>
      <c r="AH474" s="42"/>
      <c r="AI474" s="54" t="str">
        <f t="shared" ca="1" si="97"/>
        <v>PENDIENTE NOTIFICACIÓN ELECTRÓNICA</v>
      </c>
      <c r="AJ474" s="37"/>
      <c r="AK474" s="37"/>
      <c r="AL474" s="37"/>
      <c r="AM474" s="53" t="str">
        <f>IF(AK474="","",WORKDAY(AK474,5,FESTIVOS_CO!A:A))</f>
        <v/>
      </c>
      <c r="AN474" s="37"/>
      <c r="AO474" s="37"/>
      <c r="AP474" s="54" t="str">
        <f t="shared" ca="1" si="90"/>
        <v>NO APLICA</v>
      </c>
      <c r="AQ474" s="36"/>
      <c r="AR474" s="43"/>
      <c r="AS474" s="37"/>
      <c r="AT474" s="36"/>
      <c r="AU474" s="37"/>
      <c r="AV474" s="36"/>
      <c r="AW474" s="36"/>
      <c r="AX474" s="37"/>
      <c r="AY474" s="140" t="str">
        <f>IF(AU474="","",WORKDAY(AU474,5,FESTIVOS_CO!A:A))</f>
        <v/>
      </c>
      <c r="AZ474" s="54" t="str">
        <f t="shared" ca="1" si="99"/>
        <v>NO APLICA</v>
      </c>
      <c r="BA474" s="55" t="str">
        <f>IF(AX474="","",WORKDAY(AX474,5,FESTIVOS_CO!A:A))</f>
        <v/>
      </c>
      <c r="BB474" s="39"/>
      <c r="BC474" s="40"/>
      <c r="BD474" s="40"/>
      <c r="BE474" s="56" t="str">
        <f t="shared" ca="1" si="88"/>
        <v>NO APLICA</v>
      </c>
      <c r="BF474" s="37"/>
      <c r="BG474" s="45"/>
      <c r="BH474" s="37"/>
      <c r="BI474" s="36"/>
      <c r="BJ474" s="37"/>
      <c r="BK474" s="36"/>
      <c r="BL474" s="36"/>
      <c r="BM474" s="53" t="str">
        <f>IF(BJ474="","",WORKDAY(BJ474,5,FESTIVOS_CO!A:A))</f>
        <v/>
      </c>
      <c r="BN474" s="57" t="str">
        <f t="shared" ca="1" si="98"/>
        <v>PENDIENTE HACER AVISO</v>
      </c>
      <c r="BO474" s="54" t="str">
        <f t="shared" ca="1" si="91"/>
        <v>EN TRÁMITE NOTIF. POR AVISO</v>
      </c>
      <c r="BP474" s="37"/>
      <c r="BQ474" s="53" t="str">
        <f>IF(BP474="","",WORKDAY(BP474,5,FESTIVOS_CO!A:A))</f>
        <v/>
      </c>
      <c r="BR474" s="37"/>
      <c r="BS474" s="36"/>
      <c r="BT474" s="38"/>
      <c r="BU474" s="58" t="e">
        <f>VLOOKUP(BT474,Hoja2!$C:$D,2,0)</f>
        <v>#N/A</v>
      </c>
      <c r="BV474" s="80" t="str">
        <f>IF(
AND(AO474="",BD474="",BQ474=""),
"EN PROCESO NOTIFICACION / COMUNICACION",
IF(
BT474="",
"NO APLICA",
IF(
BU474=60,
IF(AO474&lt;&gt;"",AO474,IF(BD474&lt;&gt;"",BD474,BQ474))+60,
WORKDAY(
IF(AO474&lt;&gt;"",AO474,IF(BD474&lt;&gt;"",BD474,BQ474)),
BU474,
FESTIVOS_CO!A:A
)
)
))</f>
        <v>EN PROCESO NOTIFICACION / COMUNICACION</v>
      </c>
      <c r="BW474" s="44"/>
      <c r="BX474" s="53"/>
      <c r="BY474" s="45"/>
      <c r="BZ474" s="37"/>
      <c r="CA474" s="54" t="str">
        <f t="shared" si="92"/>
        <v>PENDIENTE EJECUTORIA</v>
      </c>
      <c r="CB474" s="59" t="str">
        <f t="shared" si="89"/>
        <v/>
      </c>
      <c r="CC474" s="36"/>
      <c r="CD474" s="40"/>
      <c r="CE474" s="46"/>
      <c r="CF474" s="40"/>
      <c r="CG474" s="40"/>
      <c r="CH474" s="40"/>
      <c r="CI474" s="36"/>
      <c r="CJ474" s="47"/>
      <c r="CK474" s="40"/>
      <c r="CL474" s="40"/>
      <c r="CM474" s="40"/>
      <c r="CN474" s="40"/>
    </row>
    <row r="475" spans="1:92" ht="42.75" hidden="1">
      <c r="A475" s="49" t="str">
        <f t="shared" si="93"/>
        <v>SIN GESTIÓN</v>
      </c>
      <c r="B475" s="58"/>
      <c r="C475" s="37"/>
      <c r="D475" s="37"/>
      <c r="E475" s="49" t="str">
        <f t="shared" si="94"/>
        <v>PENDIENTE NOTIFICACIÓN</v>
      </c>
      <c r="F475" s="141" t="str">
        <f t="shared" si="95"/>
        <v>PENDIENTE NOTIFICACIÓN</v>
      </c>
      <c r="G475" s="49" t="str">
        <f t="shared" si="96"/>
        <v/>
      </c>
      <c r="H475" s="51" t="str">
        <f ca="1">IF(
L475="",
"",
IF(
NETWORKDAYS(L475,IF(M475&lt;&gt;"",M475,TODAY()),FESTIVOS_CO!A:A)&gt;2,
"VENCIDO",
IF(
NETWORKDAYS(L475,IF(M475&lt;&gt;"",M475,TODAY()),FESTIVOS_CO!A:A)=2,
"ALERTA",
"A TIEMPO"
)))</f>
        <v/>
      </c>
      <c r="I475" s="40"/>
      <c r="J475" s="36"/>
      <c r="K475" s="37"/>
      <c r="L475" s="50"/>
      <c r="M475" s="37"/>
      <c r="N475" s="52"/>
      <c r="O475" s="52"/>
      <c r="P475" s="36"/>
      <c r="Q475" s="36"/>
      <c r="R475" s="40"/>
      <c r="S475" s="36"/>
      <c r="T475" s="40"/>
      <c r="U475" s="40"/>
      <c r="V475" s="81"/>
      <c r="W475" s="40"/>
      <c r="X475" s="40"/>
      <c r="Y475" s="40"/>
      <c r="Z475" s="38" t="str">
        <f>IFERROR(VLOOKUP(Y475,DIRECTORIO!A:B,2,FALSE),"")</f>
        <v/>
      </c>
      <c r="AA475" s="40"/>
      <c r="AB475" s="40"/>
      <c r="AC475" s="40"/>
      <c r="AD475" s="40"/>
      <c r="AE475" s="40"/>
      <c r="AF475" s="40"/>
      <c r="AG475" s="41" t="s">
        <v>109</v>
      </c>
      <c r="AH475" s="42"/>
      <c r="AI475" s="54" t="str">
        <f t="shared" ca="1" si="97"/>
        <v>PENDIENTE NOTIFICACIÓN ELECTRÓNICA</v>
      </c>
      <c r="AJ475" s="37"/>
      <c r="AK475" s="37"/>
      <c r="AL475" s="37"/>
      <c r="AM475" s="53" t="str">
        <f>IF(AK475="","",WORKDAY(AK475,5,FESTIVOS_CO!A:A))</f>
        <v/>
      </c>
      <c r="AN475" s="37"/>
      <c r="AO475" s="37"/>
      <c r="AP475" s="54" t="str">
        <f t="shared" ca="1" si="90"/>
        <v>NO APLICA</v>
      </c>
      <c r="AQ475" s="36"/>
      <c r="AR475" s="43"/>
      <c r="AS475" s="37"/>
      <c r="AT475" s="36"/>
      <c r="AU475" s="37"/>
      <c r="AV475" s="36"/>
      <c r="AW475" s="36"/>
      <c r="AX475" s="37"/>
      <c r="AY475" s="140" t="str">
        <f>IF(AU475="","",WORKDAY(AU475,5,FESTIVOS_CO!A:A))</f>
        <v/>
      </c>
      <c r="AZ475" s="54" t="str">
        <f t="shared" ca="1" si="99"/>
        <v>NO APLICA</v>
      </c>
      <c r="BA475" s="55" t="str">
        <f>IF(AX475="","",WORKDAY(AX475,5,FESTIVOS_CO!A:A))</f>
        <v/>
      </c>
      <c r="BB475" s="39"/>
      <c r="BC475" s="40"/>
      <c r="BD475" s="40"/>
      <c r="BE475" s="56" t="str">
        <f t="shared" ref="BE475:BE538" ca="1" si="100">IF(AZ475="NO PROCEDE",
"NO PROCEDE",IF(OR(AZ475="HACER AVISO",BB475="NO"),
"HACER AVISO",
"NO APLICA"))</f>
        <v>NO APLICA</v>
      </c>
      <c r="BF475" s="37"/>
      <c r="BG475" s="45"/>
      <c r="BH475" s="37"/>
      <c r="BI475" s="36"/>
      <c r="BJ475" s="37"/>
      <c r="BK475" s="36"/>
      <c r="BL475" s="36"/>
      <c r="BM475" s="53" t="str">
        <f>IF(BJ475="","",WORKDAY(BJ475,5,FESTIVOS_CO!A:A))</f>
        <v/>
      </c>
      <c r="BN475" s="57" t="str">
        <f t="shared" ca="1" si="98"/>
        <v>PENDIENTE HACER AVISO</v>
      </c>
      <c r="BO475" s="54" t="str">
        <f t="shared" ca="1" si="91"/>
        <v>EN TRÁMITE NOTIF. POR AVISO</v>
      </c>
      <c r="BP475" s="37"/>
      <c r="BQ475" s="53" t="str">
        <f>IF(BP475="","",WORKDAY(BP475,5,FESTIVOS_CO!A:A))</f>
        <v/>
      </c>
      <c r="BR475" s="37"/>
      <c r="BS475" s="36"/>
      <c r="BT475" s="38"/>
      <c r="BU475" s="58" t="e">
        <f>VLOOKUP(BT475,Hoja2!$C:$D,2,0)</f>
        <v>#N/A</v>
      </c>
      <c r="BV475" s="80" t="str">
        <f>IF(
AND(AO475="",BD475="",BQ475=""),
"EN PROCESO NOTIFICACION / COMUNICACION",
IF(
BT475="",
"NO APLICA",
IF(
BU475=60,
IF(AO475&lt;&gt;"",AO475,IF(BD475&lt;&gt;"",BD475,BQ475))+60,
WORKDAY(
IF(AO475&lt;&gt;"",AO475,IF(BD475&lt;&gt;"",BD475,BQ475)),
BU475,
FESTIVOS_CO!A:A
)
)
))</f>
        <v>EN PROCESO NOTIFICACION / COMUNICACION</v>
      </c>
      <c r="BW475" s="44"/>
      <c r="BX475" s="53"/>
      <c r="BY475" s="45"/>
      <c r="BZ475" s="37"/>
      <c r="CA475" s="54" t="str">
        <f t="shared" si="92"/>
        <v>PENDIENTE EJECUTORIA</v>
      </c>
      <c r="CB475" s="59" t="str">
        <f t="shared" ref="CB475:CB538" si="101">IF(CC475="NO",
"NO APLICA",
IF(CC475="SI",
IF(COUNTBLANK(CC475:CH475)&gt;0,
"PENDIENTE MEMORANDO",
"MEMORANDOS ENVIADOS"
),
IF(CI475="NO",
"NO APLICA",
IF(CI475="SI",
IF(COUNTBLANK(CJ475:CN475)&gt;0,
"PENDIENTES OFICIOS",
"OFICIOS ENVIADOS"
),
""
)
)
))</f>
        <v/>
      </c>
      <c r="CC475" s="36"/>
      <c r="CD475" s="40"/>
      <c r="CE475" s="46"/>
      <c r="CF475" s="40"/>
      <c r="CG475" s="40"/>
      <c r="CH475" s="40"/>
      <c r="CI475" s="36"/>
      <c r="CJ475" s="47"/>
      <c r="CK475" s="40"/>
      <c r="CL475" s="40"/>
      <c r="CM475" s="40"/>
      <c r="CN475" s="40"/>
    </row>
    <row r="476" spans="1:92" ht="42.75" hidden="1">
      <c r="A476" s="49" t="str">
        <f t="shared" si="93"/>
        <v>SIN GESTIÓN</v>
      </c>
      <c r="B476" s="58"/>
      <c r="C476" s="37"/>
      <c r="D476" s="37"/>
      <c r="E476" s="49" t="str">
        <f t="shared" si="94"/>
        <v>PENDIENTE NOTIFICACIÓN</v>
      </c>
      <c r="F476" s="141" t="str">
        <f t="shared" si="95"/>
        <v>PENDIENTE NOTIFICACIÓN</v>
      </c>
      <c r="G476" s="49" t="str">
        <f t="shared" si="96"/>
        <v/>
      </c>
      <c r="H476" s="51" t="str">
        <f ca="1">IF(
L476="",
"",
IF(
NETWORKDAYS(L476,IF(M476&lt;&gt;"",M476,TODAY()),FESTIVOS_CO!A:A)&gt;2,
"VENCIDO",
IF(
NETWORKDAYS(L476,IF(M476&lt;&gt;"",M476,TODAY()),FESTIVOS_CO!A:A)=2,
"ALERTA",
"A TIEMPO"
)))</f>
        <v/>
      </c>
      <c r="I476" s="40"/>
      <c r="J476" s="36"/>
      <c r="K476" s="37"/>
      <c r="L476" s="50"/>
      <c r="M476" s="37"/>
      <c r="N476" s="52"/>
      <c r="O476" s="52"/>
      <c r="P476" s="36"/>
      <c r="Q476" s="36"/>
      <c r="R476" s="40"/>
      <c r="S476" s="36"/>
      <c r="T476" s="40"/>
      <c r="U476" s="40"/>
      <c r="V476" s="81"/>
      <c r="W476" s="40"/>
      <c r="X476" s="40"/>
      <c r="Y476" s="40"/>
      <c r="Z476" s="38" t="str">
        <f>IFERROR(VLOOKUP(Y476,DIRECTORIO!A:B,2,FALSE),"")</f>
        <v/>
      </c>
      <c r="AA476" s="40"/>
      <c r="AB476" s="40"/>
      <c r="AC476" s="40"/>
      <c r="AD476" s="40"/>
      <c r="AE476" s="40"/>
      <c r="AF476" s="40"/>
      <c r="AG476" s="41" t="s">
        <v>109</v>
      </c>
      <c r="AH476" s="42"/>
      <c r="AI476" s="54" t="str">
        <f t="shared" ca="1" si="97"/>
        <v>PENDIENTE NOTIFICACIÓN ELECTRÓNICA</v>
      </c>
      <c r="AJ476" s="37"/>
      <c r="AK476" s="37"/>
      <c r="AL476" s="37"/>
      <c r="AM476" s="53" t="str">
        <f>IF(AK476="","",WORKDAY(AK476,5,FESTIVOS_CO!A:A))</f>
        <v/>
      </c>
      <c r="AN476" s="37"/>
      <c r="AO476" s="37"/>
      <c r="AP476" s="54" t="str">
        <f t="shared" ref="AP476:AP539" ca="1" si="102">IF(
ISNUMBER(SEARCH("PENDIENTE",UPPER(AI476))),
"NO APLICA",
IF(
COUNTBLANK(AJ476:AL476)=COUNTA(AJ476:AL476),
"NO APLICA",
IF(
UPPER(AN476)="SI",
"NO PROCEDE CITACION",
"NOTIFICAR POR CITACION"
)
)
)</f>
        <v>NO APLICA</v>
      </c>
      <c r="AQ476" s="36"/>
      <c r="AR476" s="43"/>
      <c r="AS476" s="37"/>
      <c r="AT476" s="36"/>
      <c r="AU476" s="37"/>
      <c r="AV476" s="36"/>
      <c r="AW476" s="36"/>
      <c r="AX476" s="37"/>
      <c r="AY476" s="140" t="str">
        <f>IF(AU476="","",WORKDAY(AU476,5,FESTIVOS_CO!A:A))</f>
        <v/>
      </c>
      <c r="AZ476" s="54" t="str">
        <f t="shared" ca="1" si="99"/>
        <v>NO APLICA</v>
      </c>
      <c r="BA476" s="55" t="str">
        <f>IF(AX476="","",WORKDAY(AX476,5,FESTIVOS_CO!A:A))</f>
        <v/>
      </c>
      <c r="BB476" s="39"/>
      <c r="BC476" s="40"/>
      <c r="BD476" s="40"/>
      <c r="BE476" s="56" t="str">
        <f t="shared" ca="1" si="100"/>
        <v>NO APLICA</v>
      </c>
      <c r="BF476" s="37"/>
      <c r="BG476" s="45"/>
      <c r="BH476" s="37"/>
      <c r="BI476" s="36"/>
      <c r="BJ476" s="37"/>
      <c r="BK476" s="36"/>
      <c r="BL476" s="36"/>
      <c r="BM476" s="53" t="str">
        <f>IF(BJ476="","",WORKDAY(BJ476,5,FESTIVOS_CO!A:A))</f>
        <v/>
      </c>
      <c r="BN476" s="57" t="str">
        <f t="shared" ca="1" si="98"/>
        <v>PENDIENTE HACER AVISO</v>
      </c>
      <c r="BO476" s="54" t="str">
        <f t="shared" ca="1" si="91"/>
        <v>EN TRÁMITE NOTIF. POR AVISO</v>
      </c>
      <c r="BP476" s="37"/>
      <c r="BQ476" s="53" t="str">
        <f>IF(BP476="","",WORKDAY(BP476,5,FESTIVOS_CO!A:A))</f>
        <v/>
      </c>
      <c r="BR476" s="37"/>
      <c r="BS476" s="36"/>
      <c r="BT476" s="38"/>
      <c r="BU476" s="58" t="e">
        <f>VLOOKUP(BT476,Hoja2!$C:$D,2,0)</f>
        <v>#N/A</v>
      </c>
      <c r="BV476" s="80" t="str">
        <f>IF(
AND(AO476="",BD476="",BQ476=""),
"EN PROCESO NOTIFICACION / COMUNICACION",
IF(
BT476="",
"NO APLICA",
IF(
BU476=60,
IF(AO476&lt;&gt;"",AO476,IF(BD476&lt;&gt;"",BD476,BQ476))+60,
WORKDAY(
IF(AO476&lt;&gt;"",AO476,IF(BD476&lt;&gt;"",BD476,BQ476)),
BU476,
FESTIVOS_CO!A:A
)
)
))</f>
        <v>EN PROCESO NOTIFICACION / COMUNICACION</v>
      </c>
      <c r="BW476" s="44"/>
      <c r="BX476" s="53"/>
      <c r="BY476" s="45"/>
      <c r="BZ476" s="37"/>
      <c r="CA476" s="54" t="str">
        <f t="shared" si="92"/>
        <v>PENDIENTE EJECUTORIA</v>
      </c>
      <c r="CB476" s="59" t="str">
        <f t="shared" si="101"/>
        <v/>
      </c>
      <c r="CC476" s="36"/>
      <c r="CD476" s="40"/>
      <c r="CE476" s="46"/>
      <c r="CF476" s="40"/>
      <c r="CG476" s="40"/>
      <c r="CH476" s="40"/>
      <c r="CI476" s="36"/>
      <c r="CJ476" s="47"/>
      <c r="CK476" s="40"/>
      <c r="CL476" s="40"/>
      <c r="CM476" s="40"/>
      <c r="CN476" s="40"/>
    </row>
    <row r="477" spans="1:92" ht="42.75" hidden="1">
      <c r="A477" s="49" t="str">
        <f t="shared" si="93"/>
        <v>SIN GESTIÓN</v>
      </c>
      <c r="B477" s="58"/>
      <c r="C477" s="37"/>
      <c r="D477" s="37"/>
      <c r="E477" s="49" t="str">
        <f t="shared" si="94"/>
        <v>PENDIENTE NOTIFICACIÓN</v>
      </c>
      <c r="F477" s="141" t="str">
        <f t="shared" si="95"/>
        <v>PENDIENTE NOTIFICACIÓN</v>
      </c>
      <c r="G477" s="49" t="str">
        <f t="shared" si="96"/>
        <v/>
      </c>
      <c r="H477" s="51" t="str">
        <f ca="1">IF(
L477="",
"",
IF(
NETWORKDAYS(L477,IF(M477&lt;&gt;"",M477,TODAY()),FESTIVOS_CO!A:A)&gt;2,
"VENCIDO",
IF(
NETWORKDAYS(L477,IF(M477&lt;&gt;"",M477,TODAY()),FESTIVOS_CO!A:A)=2,
"ALERTA",
"A TIEMPO"
)))</f>
        <v/>
      </c>
      <c r="I477" s="40"/>
      <c r="J477" s="36"/>
      <c r="K477" s="37"/>
      <c r="L477" s="50"/>
      <c r="M477" s="37"/>
      <c r="N477" s="52"/>
      <c r="O477" s="52"/>
      <c r="P477" s="36"/>
      <c r="Q477" s="36"/>
      <c r="R477" s="40"/>
      <c r="S477" s="36"/>
      <c r="T477" s="40"/>
      <c r="U477" s="40"/>
      <c r="V477" s="81"/>
      <c r="W477" s="40"/>
      <c r="X477" s="40"/>
      <c r="Y477" s="40"/>
      <c r="Z477" s="38" t="str">
        <f>IFERROR(VLOOKUP(Y477,DIRECTORIO!A:B,2,FALSE),"")</f>
        <v/>
      </c>
      <c r="AA477" s="40"/>
      <c r="AB477" s="40"/>
      <c r="AC477" s="40"/>
      <c r="AD477" s="40"/>
      <c r="AE477" s="40"/>
      <c r="AF477" s="40"/>
      <c r="AG477" s="41" t="s">
        <v>109</v>
      </c>
      <c r="AH477" s="42"/>
      <c r="AI477" s="54" t="str">
        <f t="shared" ca="1" si="97"/>
        <v>PENDIENTE NOTIFICACIÓN ELECTRÓNICA</v>
      </c>
      <c r="AJ477" s="37"/>
      <c r="AK477" s="37"/>
      <c r="AL477" s="37"/>
      <c r="AM477" s="53" t="str">
        <f>IF(AK477="","",WORKDAY(AK477,5,FESTIVOS_CO!A:A))</f>
        <v/>
      </c>
      <c r="AN477" s="37"/>
      <c r="AO477" s="37"/>
      <c r="AP477" s="54" t="str">
        <f t="shared" ca="1" si="102"/>
        <v>NO APLICA</v>
      </c>
      <c r="AQ477" s="36"/>
      <c r="AR477" s="43"/>
      <c r="AS477" s="37"/>
      <c r="AT477" s="36"/>
      <c r="AU477" s="37"/>
      <c r="AV477" s="36"/>
      <c r="AW477" s="36"/>
      <c r="AX477" s="37"/>
      <c r="AY477" s="140" t="str">
        <f>IF(AU477="","",WORKDAY(AU477,5,FESTIVOS_CO!A:A))</f>
        <v/>
      </c>
      <c r="AZ477" s="54" t="str">
        <f t="shared" ca="1" si="99"/>
        <v>NO APLICA</v>
      </c>
      <c r="BA477" s="55" t="str">
        <f>IF(AX477="","",WORKDAY(AX477,5,FESTIVOS_CO!A:A))</f>
        <v/>
      </c>
      <c r="BB477" s="39"/>
      <c r="BC477" s="40"/>
      <c r="BD477" s="40"/>
      <c r="BE477" s="56" t="str">
        <f t="shared" ca="1" si="100"/>
        <v>NO APLICA</v>
      </c>
      <c r="BF477" s="37"/>
      <c r="BG477" s="45"/>
      <c r="BH477" s="37"/>
      <c r="BI477" s="36"/>
      <c r="BJ477" s="37"/>
      <c r="BK477" s="36"/>
      <c r="BL477" s="36"/>
      <c r="BM477" s="53" t="str">
        <f>IF(BJ477="","",WORKDAY(BJ477,5,FESTIVOS_CO!A:A))</f>
        <v/>
      </c>
      <c r="BN477" s="57" t="str">
        <f t="shared" ca="1" si="98"/>
        <v>PENDIENTE HACER AVISO</v>
      </c>
      <c r="BO477" s="54" t="str">
        <f t="shared" ca="1" si="91"/>
        <v>EN TRÁMITE NOTIF. POR AVISO</v>
      </c>
      <c r="BP477" s="37"/>
      <c r="BQ477" s="53" t="str">
        <f>IF(BP477="","",WORKDAY(BP477,5,FESTIVOS_CO!A:A))</f>
        <v/>
      </c>
      <c r="BR477" s="37"/>
      <c r="BS477" s="36"/>
      <c r="BT477" s="38"/>
      <c r="BU477" s="58" t="e">
        <f>VLOOKUP(BT477,Hoja2!$C:$D,2,0)</f>
        <v>#N/A</v>
      </c>
      <c r="BV477" s="80" t="str">
        <f>IF(
AND(AO477="",BD477="",BQ477=""),
"EN PROCESO NOTIFICACION / COMUNICACION",
IF(
BT477="",
"NO APLICA",
IF(
BU477=60,
IF(AO477&lt;&gt;"",AO477,IF(BD477&lt;&gt;"",BD477,BQ477))+60,
WORKDAY(
IF(AO477&lt;&gt;"",AO477,IF(BD477&lt;&gt;"",BD477,BQ477)),
BU477,
FESTIVOS_CO!A:A
)
)
))</f>
        <v>EN PROCESO NOTIFICACION / COMUNICACION</v>
      </c>
      <c r="BW477" s="44"/>
      <c r="BX477" s="53"/>
      <c r="BY477" s="45"/>
      <c r="BZ477" s="37"/>
      <c r="CA477" s="54" t="str">
        <f t="shared" si="92"/>
        <v>PENDIENTE EJECUTORIA</v>
      </c>
      <c r="CB477" s="59" t="str">
        <f t="shared" si="101"/>
        <v/>
      </c>
      <c r="CC477" s="36"/>
      <c r="CD477" s="40"/>
      <c r="CE477" s="46"/>
      <c r="CF477" s="40"/>
      <c r="CG477" s="40"/>
      <c r="CH477" s="40"/>
      <c r="CI477" s="36"/>
      <c r="CJ477" s="47"/>
      <c r="CK477" s="40"/>
      <c r="CL477" s="40"/>
      <c r="CM477" s="40"/>
      <c r="CN477" s="40"/>
    </row>
    <row r="478" spans="1:92" ht="42.75" hidden="1">
      <c r="A478" s="49" t="str">
        <f t="shared" si="93"/>
        <v>SIN GESTIÓN</v>
      </c>
      <c r="B478" s="58"/>
      <c r="C478" s="37"/>
      <c r="D478" s="37"/>
      <c r="E478" s="49" t="str">
        <f t="shared" si="94"/>
        <v>PENDIENTE NOTIFICACIÓN</v>
      </c>
      <c r="F478" s="141" t="str">
        <f t="shared" si="95"/>
        <v>PENDIENTE NOTIFICACIÓN</v>
      </c>
      <c r="G478" s="49" t="str">
        <f t="shared" si="96"/>
        <v/>
      </c>
      <c r="H478" s="51" t="str">
        <f ca="1">IF(
L478="",
"",
IF(
NETWORKDAYS(L478,IF(M478&lt;&gt;"",M478,TODAY()),FESTIVOS_CO!A:A)&gt;2,
"VENCIDO",
IF(
NETWORKDAYS(L478,IF(M478&lt;&gt;"",M478,TODAY()),FESTIVOS_CO!A:A)=2,
"ALERTA",
"A TIEMPO"
)))</f>
        <v/>
      </c>
      <c r="I478" s="40"/>
      <c r="J478" s="36"/>
      <c r="K478" s="37"/>
      <c r="L478" s="50"/>
      <c r="M478" s="37"/>
      <c r="N478" s="52"/>
      <c r="O478" s="52"/>
      <c r="P478" s="36"/>
      <c r="Q478" s="36"/>
      <c r="R478" s="40"/>
      <c r="S478" s="36"/>
      <c r="T478" s="40"/>
      <c r="U478" s="40"/>
      <c r="V478" s="81"/>
      <c r="W478" s="40"/>
      <c r="X478" s="40"/>
      <c r="Y478" s="40"/>
      <c r="Z478" s="38" t="str">
        <f>IFERROR(VLOOKUP(Y478,DIRECTORIO!A:B,2,FALSE),"")</f>
        <v/>
      </c>
      <c r="AA478" s="40"/>
      <c r="AB478" s="40"/>
      <c r="AC478" s="40"/>
      <c r="AD478" s="40"/>
      <c r="AE478" s="40"/>
      <c r="AF478" s="40"/>
      <c r="AG478" s="41" t="s">
        <v>109</v>
      </c>
      <c r="AH478" s="42"/>
      <c r="AI478" s="54" t="str">
        <f t="shared" ca="1" si="97"/>
        <v>PENDIENTE NOTIFICACIÓN ELECTRÓNICA</v>
      </c>
      <c r="AJ478" s="37"/>
      <c r="AK478" s="37"/>
      <c r="AL478" s="37"/>
      <c r="AM478" s="53" t="str">
        <f>IF(AK478="","",WORKDAY(AK478,5,FESTIVOS_CO!A:A))</f>
        <v/>
      </c>
      <c r="AN478" s="37"/>
      <c r="AO478" s="37"/>
      <c r="AP478" s="54" t="str">
        <f t="shared" ca="1" si="102"/>
        <v>NO APLICA</v>
      </c>
      <c r="AQ478" s="36"/>
      <c r="AR478" s="43"/>
      <c r="AS478" s="37"/>
      <c r="AT478" s="36"/>
      <c r="AU478" s="37"/>
      <c r="AV478" s="36"/>
      <c r="AW478" s="36"/>
      <c r="AX478" s="37"/>
      <c r="AY478" s="140" t="str">
        <f>IF(AU478="","",WORKDAY(AU478,5,FESTIVOS_CO!A:A))</f>
        <v/>
      </c>
      <c r="AZ478" s="54" t="str">
        <f t="shared" ca="1" si="99"/>
        <v>NO APLICA</v>
      </c>
      <c r="BA478" s="55" t="str">
        <f>IF(AX478="","",WORKDAY(AX478,5,FESTIVOS_CO!A:A))</f>
        <v/>
      </c>
      <c r="BB478" s="39"/>
      <c r="BC478" s="40"/>
      <c r="BD478" s="40"/>
      <c r="BE478" s="56" t="str">
        <f t="shared" ca="1" si="100"/>
        <v>NO APLICA</v>
      </c>
      <c r="BF478" s="37"/>
      <c r="BG478" s="45"/>
      <c r="BH478" s="37"/>
      <c r="BI478" s="36"/>
      <c r="BJ478" s="37"/>
      <c r="BK478" s="36"/>
      <c r="BL478" s="36"/>
      <c r="BM478" s="53" t="str">
        <f>IF(BJ478="","",WORKDAY(BJ478,5,FESTIVOS_CO!A:A))</f>
        <v/>
      </c>
      <c r="BN478" s="57" t="str">
        <f t="shared" ca="1" si="98"/>
        <v>PENDIENTE HACER AVISO</v>
      </c>
      <c r="BO478" s="54" t="str">
        <f t="shared" ca="1" si="91"/>
        <v>EN TRÁMITE NOTIF. POR AVISO</v>
      </c>
      <c r="BP478" s="37"/>
      <c r="BQ478" s="53" t="str">
        <f>IF(BP478="","",WORKDAY(BP478,5,FESTIVOS_CO!A:A))</f>
        <v/>
      </c>
      <c r="BR478" s="37"/>
      <c r="BS478" s="36"/>
      <c r="BT478" s="38"/>
      <c r="BU478" s="58" t="e">
        <f>VLOOKUP(BT478,Hoja2!$C:$D,2,0)</f>
        <v>#N/A</v>
      </c>
      <c r="BV478" s="80" t="str">
        <f>IF(
AND(AO478="",BD478="",BQ478=""),
"EN PROCESO NOTIFICACION / COMUNICACION",
IF(
BT478="",
"NO APLICA",
IF(
BU478=60,
IF(AO478&lt;&gt;"",AO478,IF(BD478&lt;&gt;"",BD478,BQ478))+60,
WORKDAY(
IF(AO478&lt;&gt;"",AO478,IF(BD478&lt;&gt;"",BD478,BQ478)),
BU478,
FESTIVOS_CO!A:A
)
)
))</f>
        <v>EN PROCESO NOTIFICACION / COMUNICACION</v>
      </c>
      <c r="BW478" s="44"/>
      <c r="BX478" s="53"/>
      <c r="BY478" s="45"/>
      <c r="BZ478" s="37"/>
      <c r="CA478" s="54" t="str">
        <f t="shared" si="92"/>
        <v>PENDIENTE EJECUTORIA</v>
      </c>
      <c r="CB478" s="59" t="str">
        <f t="shared" si="101"/>
        <v/>
      </c>
      <c r="CC478" s="36"/>
      <c r="CD478" s="40"/>
      <c r="CE478" s="46"/>
      <c r="CF478" s="40"/>
      <c r="CG478" s="40"/>
      <c r="CH478" s="40"/>
      <c r="CI478" s="36"/>
      <c r="CJ478" s="47"/>
      <c r="CK478" s="40"/>
      <c r="CL478" s="40"/>
      <c r="CM478" s="40"/>
      <c r="CN478" s="40"/>
    </row>
    <row r="479" spans="1:92" ht="42.75" hidden="1">
      <c r="A479" s="49" t="str">
        <f t="shared" si="93"/>
        <v>SIN GESTIÓN</v>
      </c>
      <c r="B479" s="58"/>
      <c r="C479" s="37"/>
      <c r="D479" s="37"/>
      <c r="E479" s="49" t="str">
        <f t="shared" si="94"/>
        <v>PENDIENTE NOTIFICACIÓN</v>
      </c>
      <c r="F479" s="141" t="str">
        <f t="shared" si="95"/>
        <v>PENDIENTE NOTIFICACIÓN</v>
      </c>
      <c r="G479" s="49" t="str">
        <f t="shared" si="96"/>
        <v/>
      </c>
      <c r="H479" s="51" t="str">
        <f ca="1">IF(
L479="",
"",
IF(
NETWORKDAYS(L479,IF(M479&lt;&gt;"",M479,TODAY()),FESTIVOS_CO!A:A)&gt;2,
"VENCIDO",
IF(
NETWORKDAYS(L479,IF(M479&lt;&gt;"",M479,TODAY()),FESTIVOS_CO!A:A)=2,
"ALERTA",
"A TIEMPO"
)))</f>
        <v/>
      </c>
      <c r="I479" s="40"/>
      <c r="J479" s="36"/>
      <c r="K479" s="37"/>
      <c r="L479" s="50"/>
      <c r="M479" s="37"/>
      <c r="N479" s="52"/>
      <c r="O479" s="52"/>
      <c r="P479" s="36"/>
      <c r="Q479" s="36"/>
      <c r="R479" s="40"/>
      <c r="S479" s="36"/>
      <c r="T479" s="40"/>
      <c r="U479" s="40"/>
      <c r="V479" s="81"/>
      <c r="W479" s="40"/>
      <c r="X479" s="40"/>
      <c r="Y479" s="40"/>
      <c r="Z479" s="38" t="str">
        <f>IFERROR(VLOOKUP(Y479,DIRECTORIO!A:B,2,FALSE),"")</f>
        <v/>
      </c>
      <c r="AA479" s="40"/>
      <c r="AB479" s="40"/>
      <c r="AC479" s="40"/>
      <c r="AD479" s="40"/>
      <c r="AE479" s="40"/>
      <c r="AF479" s="40"/>
      <c r="AG479" s="41" t="s">
        <v>109</v>
      </c>
      <c r="AH479" s="42"/>
      <c r="AI479" s="54" t="str">
        <f t="shared" ca="1" si="97"/>
        <v>PENDIENTE NOTIFICACIÓN ELECTRÓNICA</v>
      </c>
      <c r="AJ479" s="37"/>
      <c r="AK479" s="37"/>
      <c r="AL479" s="37"/>
      <c r="AM479" s="53" t="str">
        <f>IF(AK479="","",WORKDAY(AK479,5,FESTIVOS_CO!A:A))</f>
        <v/>
      </c>
      <c r="AN479" s="37"/>
      <c r="AO479" s="37"/>
      <c r="AP479" s="54" t="str">
        <f t="shared" ca="1" si="102"/>
        <v>NO APLICA</v>
      </c>
      <c r="AQ479" s="36"/>
      <c r="AR479" s="43"/>
      <c r="AS479" s="37"/>
      <c r="AT479" s="36"/>
      <c r="AU479" s="37"/>
      <c r="AV479" s="36"/>
      <c r="AW479" s="36"/>
      <c r="AX479" s="37"/>
      <c r="AY479" s="140" t="str">
        <f>IF(AU479="","",WORKDAY(AU479,5,FESTIVOS_CO!A:A))</f>
        <v/>
      </c>
      <c r="AZ479" s="54" t="str">
        <f t="shared" ca="1" si="99"/>
        <v>NO APLICA</v>
      </c>
      <c r="BA479" s="55" t="str">
        <f>IF(AX479="","",WORKDAY(AX479,5,FESTIVOS_CO!A:A))</f>
        <v/>
      </c>
      <c r="BB479" s="39"/>
      <c r="BC479" s="40"/>
      <c r="BD479" s="40"/>
      <c r="BE479" s="56" t="str">
        <f t="shared" ca="1" si="100"/>
        <v>NO APLICA</v>
      </c>
      <c r="BF479" s="37"/>
      <c r="BG479" s="45"/>
      <c r="BH479" s="37"/>
      <c r="BI479" s="36"/>
      <c r="BJ479" s="37"/>
      <c r="BK479" s="36"/>
      <c r="BL479" s="36"/>
      <c r="BM479" s="53" t="str">
        <f>IF(BJ479="","",WORKDAY(BJ479,5,FESTIVOS_CO!A:A))</f>
        <v/>
      </c>
      <c r="BN479" s="57" t="str">
        <f t="shared" ca="1" si="98"/>
        <v>PENDIENTE HACER AVISO</v>
      </c>
      <c r="BO479" s="54" t="str">
        <f t="shared" ca="1" si="91"/>
        <v>EN TRÁMITE NOTIF. POR AVISO</v>
      </c>
      <c r="BP479" s="37"/>
      <c r="BQ479" s="53" t="str">
        <f>IF(BP479="","",WORKDAY(BP479,5,FESTIVOS_CO!A:A))</f>
        <v/>
      </c>
      <c r="BR479" s="37"/>
      <c r="BS479" s="36"/>
      <c r="BT479" s="38"/>
      <c r="BU479" s="58" t="e">
        <f>VLOOKUP(BT479,Hoja2!$C:$D,2,0)</f>
        <v>#N/A</v>
      </c>
      <c r="BV479" s="80" t="str">
        <f>IF(
AND(AO479="",BD479="",BQ479=""),
"EN PROCESO NOTIFICACION / COMUNICACION",
IF(
BT479="",
"NO APLICA",
IF(
BU479=60,
IF(AO479&lt;&gt;"",AO479,IF(BD479&lt;&gt;"",BD479,BQ479))+60,
WORKDAY(
IF(AO479&lt;&gt;"",AO479,IF(BD479&lt;&gt;"",BD479,BQ479)),
BU479,
FESTIVOS_CO!A:A
)
)
))</f>
        <v>EN PROCESO NOTIFICACION / COMUNICACION</v>
      </c>
      <c r="BW479" s="44"/>
      <c r="BX479" s="53"/>
      <c r="BY479" s="45"/>
      <c r="BZ479" s="37"/>
      <c r="CA479" s="54" t="str">
        <f t="shared" si="92"/>
        <v>PENDIENTE EJECUTORIA</v>
      </c>
      <c r="CB479" s="59" t="str">
        <f t="shared" si="101"/>
        <v/>
      </c>
      <c r="CC479" s="36"/>
      <c r="CD479" s="40"/>
      <c r="CE479" s="46"/>
      <c r="CF479" s="40"/>
      <c r="CG479" s="40"/>
      <c r="CH479" s="40"/>
      <c r="CI479" s="36"/>
      <c r="CJ479" s="47"/>
      <c r="CK479" s="40"/>
      <c r="CL479" s="40"/>
      <c r="CM479" s="40"/>
      <c r="CN479" s="40"/>
    </row>
    <row r="480" spans="1:92" ht="42.75" hidden="1">
      <c r="A480" s="49" t="str">
        <f t="shared" si="93"/>
        <v>SIN GESTIÓN</v>
      </c>
      <c r="B480" s="58"/>
      <c r="C480" s="37"/>
      <c r="D480" s="37"/>
      <c r="E480" s="49" t="str">
        <f t="shared" si="94"/>
        <v>PENDIENTE NOTIFICACIÓN</v>
      </c>
      <c r="F480" s="141" t="str">
        <f t="shared" si="95"/>
        <v>PENDIENTE NOTIFICACIÓN</v>
      </c>
      <c r="G480" s="49" t="str">
        <f t="shared" si="96"/>
        <v/>
      </c>
      <c r="H480" s="51" t="str">
        <f ca="1">IF(
L480="",
"",
IF(
NETWORKDAYS(L480,IF(M480&lt;&gt;"",M480,TODAY()),FESTIVOS_CO!A:A)&gt;2,
"VENCIDO",
IF(
NETWORKDAYS(L480,IF(M480&lt;&gt;"",M480,TODAY()),FESTIVOS_CO!A:A)=2,
"ALERTA",
"A TIEMPO"
)))</f>
        <v/>
      </c>
      <c r="I480" s="40"/>
      <c r="J480" s="36"/>
      <c r="K480" s="37"/>
      <c r="L480" s="50"/>
      <c r="M480" s="37"/>
      <c r="N480" s="52"/>
      <c r="O480" s="52"/>
      <c r="P480" s="36"/>
      <c r="Q480" s="36"/>
      <c r="R480" s="40"/>
      <c r="S480" s="36"/>
      <c r="T480" s="40"/>
      <c r="U480" s="40"/>
      <c r="V480" s="81"/>
      <c r="W480" s="40"/>
      <c r="X480" s="40"/>
      <c r="Y480" s="40"/>
      <c r="Z480" s="38" t="str">
        <f>IFERROR(VLOOKUP(Y480,DIRECTORIO!A:B,2,FALSE),"")</f>
        <v/>
      </c>
      <c r="AA480" s="40"/>
      <c r="AB480" s="40"/>
      <c r="AC480" s="40"/>
      <c r="AD480" s="40"/>
      <c r="AE480" s="40"/>
      <c r="AF480" s="40"/>
      <c r="AG480" s="41" t="s">
        <v>109</v>
      </c>
      <c r="AH480" s="42"/>
      <c r="AI480" s="54" t="str">
        <f t="shared" ca="1" si="97"/>
        <v>PENDIENTE NOTIFICACIÓN ELECTRÓNICA</v>
      </c>
      <c r="AJ480" s="37"/>
      <c r="AK480" s="37"/>
      <c r="AL480" s="37"/>
      <c r="AM480" s="53" t="str">
        <f>IF(AK480="","",WORKDAY(AK480,5,FESTIVOS_CO!A:A))</f>
        <v/>
      </c>
      <c r="AN480" s="37"/>
      <c r="AO480" s="37"/>
      <c r="AP480" s="54" t="str">
        <f t="shared" ca="1" si="102"/>
        <v>NO APLICA</v>
      </c>
      <c r="AQ480" s="36"/>
      <c r="AR480" s="43"/>
      <c r="AS480" s="37"/>
      <c r="AT480" s="36"/>
      <c r="AU480" s="37"/>
      <c r="AV480" s="36"/>
      <c r="AW480" s="36"/>
      <c r="AX480" s="37"/>
      <c r="AY480" s="140" t="str">
        <f>IF(AU480="","",WORKDAY(AU480,5,FESTIVOS_CO!A:A))</f>
        <v/>
      </c>
      <c r="AZ480" s="54" t="str">
        <f t="shared" ca="1" si="99"/>
        <v>NO APLICA</v>
      </c>
      <c r="BA480" s="55" t="str">
        <f>IF(AX480="","",WORKDAY(AX480,5,FESTIVOS_CO!A:A))</f>
        <v/>
      </c>
      <c r="BB480" s="39"/>
      <c r="BC480" s="40"/>
      <c r="BD480" s="40"/>
      <c r="BE480" s="56" t="str">
        <f t="shared" ca="1" si="100"/>
        <v>NO APLICA</v>
      </c>
      <c r="BF480" s="37"/>
      <c r="BG480" s="45"/>
      <c r="BH480" s="37"/>
      <c r="BI480" s="36"/>
      <c r="BJ480" s="37"/>
      <c r="BK480" s="36"/>
      <c r="BL480" s="36"/>
      <c r="BM480" s="53" t="str">
        <f>IF(BJ480="","",WORKDAY(BJ480,5,FESTIVOS_CO!A:A))</f>
        <v/>
      </c>
      <c r="BN480" s="57" t="str">
        <f t="shared" ca="1" si="98"/>
        <v>PENDIENTE HACER AVISO</v>
      </c>
      <c r="BO480" s="54" t="str">
        <f t="shared" ca="1" si="91"/>
        <v>EN TRÁMITE NOTIF. POR AVISO</v>
      </c>
      <c r="BP480" s="37"/>
      <c r="BQ480" s="53" t="str">
        <f>IF(BP480="","",WORKDAY(BP480,5,FESTIVOS_CO!A:A))</f>
        <v/>
      </c>
      <c r="BR480" s="37"/>
      <c r="BS480" s="36"/>
      <c r="BT480" s="38"/>
      <c r="BU480" s="58" t="e">
        <f>VLOOKUP(BT480,Hoja2!$C:$D,2,0)</f>
        <v>#N/A</v>
      </c>
      <c r="BV480" s="80" t="str">
        <f>IF(
AND(AO480="",BD480="",BQ480=""),
"EN PROCESO NOTIFICACION / COMUNICACION",
IF(
BT480="",
"NO APLICA",
IF(
BU480=60,
IF(AO480&lt;&gt;"",AO480,IF(BD480&lt;&gt;"",BD480,BQ480))+60,
WORKDAY(
IF(AO480&lt;&gt;"",AO480,IF(BD480&lt;&gt;"",BD480,BQ480)),
BU480,
FESTIVOS_CO!A:A
)
)
))</f>
        <v>EN PROCESO NOTIFICACION / COMUNICACION</v>
      </c>
      <c r="BW480" s="44"/>
      <c r="BX480" s="53"/>
      <c r="BY480" s="45"/>
      <c r="BZ480" s="37"/>
      <c r="CA480" s="54" t="str">
        <f t="shared" si="92"/>
        <v>PENDIENTE EJECUTORIA</v>
      </c>
      <c r="CB480" s="59" t="str">
        <f t="shared" si="101"/>
        <v/>
      </c>
      <c r="CC480" s="36"/>
      <c r="CD480" s="40"/>
      <c r="CE480" s="46"/>
      <c r="CF480" s="40"/>
      <c r="CG480" s="40"/>
      <c r="CH480" s="40"/>
      <c r="CI480" s="36"/>
      <c r="CJ480" s="47"/>
      <c r="CK480" s="40"/>
      <c r="CL480" s="40"/>
      <c r="CM480" s="40"/>
      <c r="CN480" s="40"/>
    </row>
    <row r="481" spans="1:92" ht="42.75" hidden="1">
      <c r="A481" s="49" t="str">
        <f t="shared" si="93"/>
        <v>SIN GESTIÓN</v>
      </c>
      <c r="B481" s="58"/>
      <c r="C481" s="37"/>
      <c r="D481" s="37"/>
      <c r="E481" s="49" t="str">
        <f t="shared" si="94"/>
        <v>PENDIENTE NOTIFICACIÓN</v>
      </c>
      <c r="F481" s="141" t="str">
        <f t="shared" si="95"/>
        <v>PENDIENTE NOTIFICACIÓN</v>
      </c>
      <c r="G481" s="49" t="str">
        <f t="shared" si="96"/>
        <v/>
      </c>
      <c r="H481" s="51" t="str">
        <f ca="1">IF(
L481="",
"",
IF(
NETWORKDAYS(L481,IF(M481&lt;&gt;"",M481,TODAY()),FESTIVOS_CO!A:A)&gt;2,
"VENCIDO",
IF(
NETWORKDAYS(L481,IF(M481&lt;&gt;"",M481,TODAY()),FESTIVOS_CO!A:A)=2,
"ALERTA",
"A TIEMPO"
)))</f>
        <v/>
      </c>
      <c r="I481" s="40"/>
      <c r="J481" s="36"/>
      <c r="K481" s="37"/>
      <c r="L481" s="50"/>
      <c r="M481" s="37"/>
      <c r="N481" s="52"/>
      <c r="O481" s="52"/>
      <c r="P481" s="36"/>
      <c r="Q481" s="36"/>
      <c r="R481" s="40"/>
      <c r="S481" s="36"/>
      <c r="T481" s="40"/>
      <c r="U481" s="40"/>
      <c r="V481" s="81"/>
      <c r="W481" s="40"/>
      <c r="X481" s="40"/>
      <c r="Y481" s="40"/>
      <c r="Z481" s="38" t="str">
        <f>IFERROR(VLOOKUP(Y481,DIRECTORIO!A:B,2,FALSE),"")</f>
        <v/>
      </c>
      <c r="AA481" s="40"/>
      <c r="AB481" s="40"/>
      <c r="AC481" s="40"/>
      <c r="AD481" s="40"/>
      <c r="AE481" s="40"/>
      <c r="AF481" s="40"/>
      <c r="AG481" s="41" t="s">
        <v>109</v>
      </c>
      <c r="AH481" s="42"/>
      <c r="AI481" s="54" t="str">
        <f t="shared" ca="1" si="97"/>
        <v>PENDIENTE NOTIFICACIÓN ELECTRÓNICA</v>
      </c>
      <c r="AJ481" s="37"/>
      <c r="AK481" s="37"/>
      <c r="AL481" s="37"/>
      <c r="AM481" s="53" t="str">
        <f>IF(AK481="","",WORKDAY(AK481,5,FESTIVOS_CO!A:A))</f>
        <v/>
      </c>
      <c r="AN481" s="37"/>
      <c r="AO481" s="37"/>
      <c r="AP481" s="54" t="str">
        <f t="shared" ca="1" si="102"/>
        <v>NO APLICA</v>
      </c>
      <c r="AQ481" s="36"/>
      <c r="AR481" s="43"/>
      <c r="AS481" s="37"/>
      <c r="AT481" s="36"/>
      <c r="AU481" s="37"/>
      <c r="AV481" s="36"/>
      <c r="AW481" s="36"/>
      <c r="AX481" s="37"/>
      <c r="AY481" s="140" t="str">
        <f>IF(AU481="","",WORKDAY(AU481,5,FESTIVOS_CO!A:A))</f>
        <v/>
      </c>
      <c r="AZ481" s="54" t="str">
        <f t="shared" ca="1" si="99"/>
        <v>NO APLICA</v>
      </c>
      <c r="BA481" s="55" t="str">
        <f>IF(AX481="","",WORKDAY(AX481,5,FESTIVOS_CO!A:A))</f>
        <v/>
      </c>
      <c r="BB481" s="39"/>
      <c r="BC481" s="40"/>
      <c r="BD481" s="40"/>
      <c r="BE481" s="56" t="str">
        <f t="shared" ca="1" si="100"/>
        <v>NO APLICA</v>
      </c>
      <c r="BF481" s="37"/>
      <c r="BG481" s="45"/>
      <c r="BH481" s="37"/>
      <c r="BI481" s="36"/>
      <c r="BJ481" s="37"/>
      <c r="BK481" s="36"/>
      <c r="BL481" s="36"/>
      <c r="BM481" s="53" t="str">
        <f>IF(BJ481="","",WORKDAY(BJ481,5,FESTIVOS_CO!A:A))</f>
        <v/>
      </c>
      <c r="BN481" s="57" t="str">
        <f t="shared" ca="1" si="98"/>
        <v>PENDIENTE HACER AVISO</v>
      </c>
      <c r="BO481" s="54" t="str">
        <f t="shared" ca="1" si="91"/>
        <v>EN TRÁMITE NOTIF. POR AVISO</v>
      </c>
      <c r="BP481" s="37"/>
      <c r="BQ481" s="53" t="str">
        <f>IF(BP481="","",WORKDAY(BP481,5,FESTIVOS_CO!A:A))</f>
        <v/>
      </c>
      <c r="BR481" s="37"/>
      <c r="BS481" s="36"/>
      <c r="BT481" s="38"/>
      <c r="BU481" s="58" t="e">
        <f>VLOOKUP(BT481,Hoja2!$C:$D,2,0)</f>
        <v>#N/A</v>
      </c>
      <c r="BV481" s="80" t="str">
        <f>IF(
AND(AO481="",BD481="",BQ481=""),
"EN PROCESO NOTIFICACION / COMUNICACION",
IF(
BT481="",
"NO APLICA",
IF(
BU481=60,
IF(AO481&lt;&gt;"",AO481,IF(BD481&lt;&gt;"",BD481,BQ481))+60,
WORKDAY(
IF(AO481&lt;&gt;"",AO481,IF(BD481&lt;&gt;"",BD481,BQ481)),
BU481,
FESTIVOS_CO!A:A
)
)
))</f>
        <v>EN PROCESO NOTIFICACION / COMUNICACION</v>
      </c>
      <c r="BW481" s="44"/>
      <c r="BX481" s="53"/>
      <c r="BY481" s="45"/>
      <c r="BZ481" s="37"/>
      <c r="CA481" s="54" t="str">
        <f t="shared" si="92"/>
        <v>PENDIENTE EJECUTORIA</v>
      </c>
      <c r="CB481" s="59" t="str">
        <f t="shared" si="101"/>
        <v/>
      </c>
      <c r="CC481" s="36"/>
      <c r="CD481" s="40"/>
      <c r="CE481" s="46"/>
      <c r="CF481" s="40"/>
      <c r="CG481" s="40"/>
      <c r="CH481" s="40"/>
      <c r="CI481" s="36"/>
      <c r="CJ481" s="47"/>
      <c r="CK481" s="40"/>
      <c r="CL481" s="40"/>
      <c r="CM481" s="40"/>
      <c r="CN481" s="40"/>
    </row>
    <row r="482" spans="1:92" ht="42.75" hidden="1">
      <c r="A482" s="49" t="str">
        <f t="shared" si="93"/>
        <v>SIN GESTIÓN</v>
      </c>
      <c r="B482" s="58"/>
      <c r="C482" s="37"/>
      <c r="D482" s="37"/>
      <c r="E482" s="49" t="str">
        <f t="shared" si="94"/>
        <v>PENDIENTE NOTIFICACIÓN</v>
      </c>
      <c r="F482" s="141" t="str">
        <f t="shared" si="95"/>
        <v>PENDIENTE NOTIFICACIÓN</v>
      </c>
      <c r="G482" s="49" t="str">
        <f t="shared" si="96"/>
        <v/>
      </c>
      <c r="H482" s="51" t="str">
        <f ca="1">IF(
L482="",
"",
IF(
NETWORKDAYS(L482,IF(M482&lt;&gt;"",M482,TODAY()),FESTIVOS_CO!A:A)&gt;2,
"VENCIDO",
IF(
NETWORKDAYS(L482,IF(M482&lt;&gt;"",M482,TODAY()),FESTIVOS_CO!A:A)=2,
"ALERTA",
"A TIEMPO"
)))</f>
        <v/>
      </c>
      <c r="I482" s="40"/>
      <c r="J482" s="36"/>
      <c r="K482" s="37"/>
      <c r="L482" s="50"/>
      <c r="M482" s="37"/>
      <c r="N482" s="52"/>
      <c r="O482" s="52"/>
      <c r="P482" s="36"/>
      <c r="Q482" s="36"/>
      <c r="R482" s="40"/>
      <c r="S482" s="36"/>
      <c r="T482" s="40"/>
      <c r="U482" s="40"/>
      <c r="V482" s="81"/>
      <c r="W482" s="40"/>
      <c r="X482" s="40"/>
      <c r="Y482" s="40"/>
      <c r="Z482" s="38" t="str">
        <f>IFERROR(VLOOKUP(Y482,DIRECTORIO!A:B,2,FALSE),"")</f>
        <v/>
      </c>
      <c r="AA482" s="40"/>
      <c r="AB482" s="40"/>
      <c r="AC482" s="40"/>
      <c r="AD482" s="40"/>
      <c r="AE482" s="40"/>
      <c r="AF482" s="40"/>
      <c r="AG482" s="41" t="s">
        <v>109</v>
      </c>
      <c r="AH482" s="42"/>
      <c r="AI482" s="54" t="str">
        <f t="shared" ca="1" si="97"/>
        <v>PENDIENTE NOTIFICACIÓN ELECTRÓNICA</v>
      </c>
      <c r="AJ482" s="37"/>
      <c r="AK482" s="37"/>
      <c r="AL482" s="37"/>
      <c r="AM482" s="53" t="str">
        <f>IF(AK482="","",WORKDAY(AK482,5,FESTIVOS_CO!A:A))</f>
        <v/>
      </c>
      <c r="AN482" s="37"/>
      <c r="AO482" s="37"/>
      <c r="AP482" s="54" t="str">
        <f t="shared" ca="1" si="102"/>
        <v>NO APLICA</v>
      </c>
      <c r="AQ482" s="36"/>
      <c r="AR482" s="43"/>
      <c r="AS482" s="37"/>
      <c r="AT482" s="36"/>
      <c r="AU482" s="37"/>
      <c r="AV482" s="36"/>
      <c r="AW482" s="36"/>
      <c r="AX482" s="37"/>
      <c r="AY482" s="140" t="str">
        <f>IF(AU482="","",WORKDAY(AU482,5,FESTIVOS_CO!A:A))</f>
        <v/>
      </c>
      <c r="AZ482" s="54" t="str">
        <f t="shared" ca="1" si="99"/>
        <v>NO APLICA</v>
      </c>
      <c r="BA482" s="55" t="str">
        <f>IF(AX482="","",WORKDAY(AX482,5,FESTIVOS_CO!A:A))</f>
        <v/>
      </c>
      <c r="BB482" s="39"/>
      <c r="BC482" s="40"/>
      <c r="BD482" s="40"/>
      <c r="BE482" s="56" t="str">
        <f t="shared" ca="1" si="100"/>
        <v>NO APLICA</v>
      </c>
      <c r="BF482" s="37"/>
      <c r="BG482" s="45"/>
      <c r="BH482" s="37"/>
      <c r="BI482" s="36"/>
      <c r="BJ482" s="37"/>
      <c r="BK482" s="36"/>
      <c r="BL482" s="36"/>
      <c r="BM482" s="53" t="str">
        <f>IF(BJ482="","",WORKDAY(BJ482,5,FESTIVOS_CO!A:A))</f>
        <v/>
      </c>
      <c r="BN482" s="57" t="str">
        <f t="shared" ca="1" si="98"/>
        <v>PENDIENTE HACER AVISO</v>
      </c>
      <c r="BO482" s="54" t="str">
        <f t="shared" ca="1" si="91"/>
        <v>EN TRÁMITE NOTIF. POR AVISO</v>
      </c>
      <c r="BP482" s="37"/>
      <c r="BQ482" s="53" t="str">
        <f>IF(BP482="","",WORKDAY(BP482,5,FESTIVOS_CO!A:A))</f>
        <v/>
      </c>
      <c r="BR482" s="37"/>
      <c r="BS482" s="36"/>
      <c r="BT482" s="38"/>
      <c r="BU482" s="58" t="e">
        <f>VLOOKUP(BT482,Hoja2!$C:$D,2,0)</f>
        <v>#N/A</v>
      </c>
      <c r="BV482" s="80" t="str">
        <f>IF(
AND(AO482="",BD482="",BQ482=""),
"EN PROCESO NOTIFICACION / COMUNICACION",
IF(
BT482="",
"NO APLICA",
IF(
BU482=60,
IF(AO482&lt;&gt;"",AO482,IF(BD482&lt;&gt;"",BD482,BQ482))+60,
WORKDAY(
IF(AO482&lt;&gt;"",AO482,IF(BD482&lt;&gt;"",BD482,BQ482)),
BU482,
FESTIVOS_CO!A:A
)
)
))</f>
        <v>EN PROCESO NOTIFICACION / COMUNICACION</v>
      </c>
      <c r="BW482" s="44"/>
      <c r="BX482" s="53"/>
      <c r="BY482" s="45"/>
      <c r="BZ482" s="37"/>
      <c r="CA482" s="54" t="str">
        <f t="shared" si="92"/>
        <v>PENDIENTE EJECUTORIA</v>
      </c>
      <c r="CB482" s="59" t="str">
        <f t="shared" si="101"/>
        <v/>
      </c>
      <c r="CC482" s="36"/>
      <c r="CD482" s="40"/>
      <c r="CE482" s="46"/>
      <c r="CF482" s="40"/>
      <c r="CG482" s="40"/>
      <c r="CH482" s="40"/>
      <c r="CI482" s="36"/>
      <c r="CJ482" s="47"/>
      <c r="CK482" s="40"/>
      <c r="CL482" s="40"/>
      <c r="CM482" s="40"/>
      <c r="CN482" s="40"/>
    </row>
    <row r="483" spans="1:92" ht="42.75" hidden="1">
      <c r="A483" s="49" t="str">
        <f t="shared" si="93"/>
        <v>SIN GESTIÓN</v>
      </c>
      <c r="B483" s="58"/>
      <c r="C483" s="37"/>
      <c r="D483" s="37"/>
      <c r="E483" s="49" t="str">
        <f t="shared" si="94"/>
        <v>PENDIENTE NOTIFICACIÓN</v>
      </c>
      <c r="F483" s="141" t="str">
        <f t="shared" si="95"/>
        <v>PENDIENTE NOTIFICACIÓN</v>
      </c>
      <c r="G483" s="49" t="str">
        <f t="shared" si="96"/>
        <v/>
      </c>
      <c r="H483" s="51" t="str">
        <f ca="1">IF(
L483="",
"",
IF(
NETWORKDAYS(L483,IF(M483&lt;&gt;"",M483,TODAY()),FESTIVOS_CO!A:A)&gt;2,
"VENCIDO",
IF(
NETWORKDAYS(L483,IF(M483&lt;&gt;"",M483,TODAY()),FESTIVOS_CO!A:A)=2,
"ALERTA",
"A TIEMPO"
)))</f>
        <v/>
      </c>
      <c r="I483" s="40"/>
      <c r="J483" s="36"/>
      <c r="K483" s="37"/>
      <c r="L483" s="50"/>
      <c r="M483" s="37"/>
      <c r="N483" s="52"/>
      <c r="O483" s="52"/>
      <c r="P483" s="36"/>
      <c r="Q483" s="36"/>
      <c r="R483" s="40"/>
      <c r="S483" s="36"/>
      <c r="T483" s="40"/>
      <c r="U483" s="40"/>
      <c r="V483" s="81"/>
      <c r="W483" s="40"/>
      <c r="X483" s="40"/>
      <c r="Y483" s="40"/>
      <c r="Z483" s="38" t="str">
        <f>IFERROR(VLOOKUP(Y483,DIRECTORIO!A:B,2,FALSE),"")</f>
        <v/>
      </c>
      <c r="AA483" s="40"/>
      <c r="AB483" s="40"/>
      <c r="AC483" s="40"/>
      <c r="AD483" s="40"/>
      <c r="AE483" s="40"/>
      <c r="AF483" s="40"/>
      <c r="AG483" s="41" t="s">
        <v>109</v>
      </c>
      <c r="AH483" s="42"/>
      <c r="AI483" s="54" t="str">
        <f t="shared" ca="1" si="97"/>
        <v>PENDIENTE NOTIFICACIÓN ELECTRÓNICA</v>
      </c>
      <c r="AJ483" s="37"/>
      <c r="AK483" s="37"/>
      <c r="AL483" s="37"/>
      <c r="AM483" s="53" t="str">
        <f>IF(AK483="","",WORKDAY(AK483,5,FESTIVOS_CO!A:A))</f>
        <v/>
      </c>
      <c r="AN483" s="37"/>
      <c r="AO483" s="37"/>
      <c r="AP483" s="54" t="str">
        <f t="shared" ca="1" si="102"/>
        <v>NO APLICA</v>
      </c>
      <c r="AQ483" s="36"/>
      <c r="AR483" s="43"/>
      <c r="AS483" s="37"/>
      <c r="AT483" s="36"/>
      <c r="AU483" s="37"/>
      <c r="AV483" s="36"/>
      <c r="AW483" s="36"/>
      <c r="AX483" s="37"/>
      <c r="AY483" s="140" t="str">
        <f>IF(AU483="","",WORKDAY(AU483,5,FESTIVOS_CO!A:A))</f>
        <v/>
      </c>
      <c r="AZ483" s="54" t="str">
        <f t="shared" ca="1" si="99"/>
        <v>NO APLICA</v>
      </c>
      <c r="BA483" s="55" t="str">
        <f>IF(AX483="","",WORKDAY(AX483,5,FESTIVOS_CO!A:A))</f>
        <v/>
      </c>
      <c r="BB483" s="39"/>
      <c r="BC483" s="40"/>
      <c r="BD483" s="40"/>
      <c r="BE483" s="56" t="str">
        <f t="shared" ca="1" si="100"/>
        <v>NO APLICA</v>
      </c>
      <c r="BF483" s="37"/>
      <c r="BG483" s="45"/>
      <c r="BH483" s="37"/>
      <c r="BI483" s="36"/>
      <c r="BJ483" s="37"/>
      <c r="BK483" s="36"/>
      <c r="BL483" s="36"/>
      <c r="BM483" s="53" t="str">
        <f>IF(BJ483="","",WORKDAY(BJ483,5,FESTIVOS_CO!A:A))</f>
        <v/>
      </c>
      <c r="BN483" s="57" t="str">
        <f t="shared" ca="1" si="98"/>
        <v>PENDIENTE HACER AVISO</v>
      </c>
      <c r="BO483" s="54" t="str">
        <f t="shared" ca="1" si="91"/>
        <v>EN TRÁMITE NOTIF. POR AVISO</v>
      </c>
      <c r="BP483" s="37"/>
      <c r="BQ483" s="53" t="str">
        <f>IF(BP483="","",WORKDAY(BP483,5,FESTIVOS_CO!A:A))</f>
        <v/>
      </c>
      <c r="BR483" s="37"/>
      <c r="BS483" s="36"/>
      <c r="BT483" s="38"/>
      <c r="BU483" s="58" t="e">
        <f>VLOOKUP(BT483,Hoja2!$C:$D,2,0)</f>
        <v>#N/A</v>
      </c>
      <c r="BV483" s="80" t="str">
        <f>IF(
AND(AO483="",BD483="",BQ483=""),
"EN PROCESO NOTIFICACION / COMUNICACION",
IF(
BT483="",
"NO APLICA",
IF(
BU483=60,
IF(AO483&lt;&gt;"",AO483,IF(BD483&lt;&gt;"",BD483,BQ483))+60,
WORKDAY(
IF(AO483&lt;&gt;"",AO483,IF(BD483&lt;&gt;"",BD483,BQ483)),
BU483,
FESTIVOS_CO!A:A
)
)
))</f>
        <v>EN PROCESO NOTIFICACION / COMUNICACION</v>
      </c>
      <c r="BW483" s="44"/>
      <c r="BX483" s="53"/>
      <c r="BY483" s="45"/>
      <c r="BZ483" s="37"/>
      <c r="CA483" s="54" t="str">
        <f t="shared" si="92"/>
        <v>PENDIENTE EJECUTORIA</v>
      </c>
      <c r="CB483" s="59" t="str">
        <f t="shared" si="101"/>
        <v/>
      </c>
      <c r="CC483" s="36"/>
      <c r="CD483" s="40"/>
      <c r="CE483" s="46"/>
      <c r="CF483" s="40"/>
      <c r="CG483" s="40"/>
      <c r="CH483" s="40"/>
      <c r="CI483" s="36"/>
      <c r="CJ483" s="47"/>
      <c r="CK483" s="40"/>
      <c r="CL483" s="40"/>
      <c r="CM483" s="40"/>
      <c r="CN483" s="40"/>
    </row>
    <row r="484" spans="1:92" ht="42.75" hidden="1">
      <c r="A484" s="49" t="str">
        <f t="shared" si="93"/>
        <v>SIN GESTIÓN</v>
      </c>
      <c r="B484" s="58"/>
      <c r="C484" s="37"/>
      <c r="D484" s="37"/>
      <c r="E484" s="49" t="str">
        <f t="shared" si="94"/>
        <v>PENDIENTE NOTIFICACIÓN</v>
      </c>
      <c r="F484" s="141" t="str">
        <f t="shared" si="95"/>
        <v>PENDIENTE NOTIFICACIÓN</v>
      </c>
      <c r="G484" s="49" t="str">
        <f t="shared" si="96"/>
        <v/>
      </c>
      <c r="H484" s="51" t="str">
        <f ca="1">IF(
L484="",
"",
IF(
NETWORKDAYS(L484,IF(M484&lt;&gt;"",M484,TODAY()),FESTIVOS_CO!A:A)&gt;2,
"VENCIDO",
IF(
NETWORKDAYS(L484,IF(M484&lt;&gt;"",M484,TODAY()),FESTIVOS_CO!A:A)=2,
"ALERTA",
"A TIEMPO"
)))</f>
        <v/>
      </c>
      <c r="I484" s="40"/>
      <c r="J484" s="36"/>
      <c r="K484" s="37"/>
      <c r="L484" s="50"/>
      <c r="M484" s="37"/>
      <c r="N484" s="52"/>
      <c r="O484" s="52"/>
      <c r="P484" s="36"/>
      <c r="Q484" s="36"/>
      <c r="R484" s="40"/>
      <c r="S484" s="36"/>
      <c r="T484" s="40"/>
      <c r="U484" s="40"/>
      <c r="V484" s="81"/>
      <c r="W484" s="40"/>
      <c r="X484" s="40"/>
      <c r="Y484" s="40"/>
      <c r="Z484" s="38" t="str">
        <f>IFERROR(VLOOKUP(Y484,DIRECTORIO!A:B,2,FALSE),"")</f>
        <v/>
      </c>
      <c r="AA484" s="40"/>
      <c r="AB484" s="40"/>
      <c r="AC484" s="40"/>
      <c r="AD484" s="40"/>
      <c r="AE484" s="40"/>
      <c r="AF484" s="40"/>
      <c r="AG484" s="41" t="s">
        <v>109</v>
      </c>
      <c r="AH484" s="42"/>
      <c r="AI484" s="54" t="str">
        <f t="shared" ca="1" si="97"/>
        <v>PENDIENTE NOTIFICACIÓN ELECTRÓNICA</v>
      </c>
      <c r="AJ484" s="37"/>
      <c r="AK484" s="37"/>
      <c r="AL484" s="37"/>
      <c r="AM484" s="53" t="str">
        <f>IF(AK484="","",WORKDAY(AK484,5,FESTIVOS_CO!A:A))</f>
        <v/>
      </c>
      <c r="AN484" s="37"/>
      <c r="AO484" s="37"/>
      <c r="AP484" s="54" t="str">
        <f t="shared" ca="1" si="102"/>
        <v>NO APLICA</v>
      </c>
      <c r="AQ484" s="36"/>
      <c r="AR484" s="43"/>
      <c r="AS484" s="37"/>
      <c r="AT484" s="36"/>
      <c r="AU484" s="37"/>
      <c r="AV484" s="36"/>
      <c r="AW484" s="36"/>
      <c r="AX484" s="37"/>
      <c r="AY484" s="140" t="str">
        <f>IF(AU484="","",WORKDAY(AU484,5,FESTIVOS_CO!A:A))</f>
        <v/>
      </c>
      <c r="AZ484" s="54" t="str">
        <f t="shared" ca="1" si="99"/>
        <v>NO APLICA</v>
      </c>
      <c r="BA484" s="55" t="str">
        <f>IF(AX484="","",WORKDAY(AX484,5,FESTIVOS_CO!A:A))</f>
        <v/>
      </c>
      <c r="BB484" s="39"/>
      <c r="BC484" s="40"/>
      <c r="BD484" s="40"/>
      <c r="BE484" s="56" t="str">
        <f t="shared" ca="1" si="100"/>
        <v>NO APLICA</v>
      </c>
      <c r="BF484" s="37"/>
      <c r="BG484" s="45"/>
      <c r="BH484" s="37"/>
      <c r="BI484" s="36"/>
      <c r="BJ484" s="37"/>
      <c r="BK484" s="36"/>
      <c r="BL484" s="36"/>
      <c r="BM484" s="53" t="str">
        <f>IF(BJ484="","",WORKDAY(BJ484,5,FESTIVOS_CO!A:A))</f>
        <v/>
      </c>
      <c r="BN484" s="57" t="str">
        <f t="shared" ca="1" si="98"/>
        <v>PENDIENTE HACER AVISO</v>
      </c>
      <c r="BO484" s="54" t="str">
        <f t="shared" ca="1" si="91"/>
        <v>EN TRÁMITE NOTIF. POR AVISO</v>
      </c>
      <c r="BP484" s="37"/>
      <c r="BQ484" s="53" t="str">
        <f>IF(BP484="","",WORKDAY(BP484,5,FESTIVOS_CO!A:A))</f>
        <v/>
      </c>
      <c r="BR484" s="37"/>
      <c r="BS484" s="36"/>
      <c r="BT484" s="38"/>
      <c r="BU484" s="58" t="e">
        <f>VLOOKUP(BT484,Hoja2!$C:$D,2,0)</f>
        <v>#N/A</v>
      </c>
      <c r="BV484" s="80" t="str">
        <f>IF(
AND(AO484="",BD484="",BQ484=""),
"EN PROCESO NOTIFICACION / COMUNICACION",
IF(
BT484="",
"NO APLICA",
IF(
BU484=60,
IF(AO484&lt;&gt;"",AO484,IF(BD484&lt;&gt;"",BD484,BQ484))+60,
WORKDAY(
IF(AO484&lt;&gt;"",AO484,IF(BD484&lt;&gt;"",BD484,BQ484)),
BU484,
FESTIVOS_CO!A:A
)
)
))</f>
        <v>EN PROCESO NOTIFICACION / COMUNICACION</v>
      </c>
      <c r="BW484" s="44"/>
      <c r="BX484" s="53"/>
      <c r="BY484" s="45"/>
      <c r="BZ484" s="37"/>
      <c r="CA484" s="54" t="str">
        <f t="shared" si="92"/>
        <v>PENDIENTE EJECUTORIA</v>
      </c>
      <c r="CB484" s="59" t="str">
        <f t="shared" si="101"/>
        <v/>
      </c>
      <c r="CC484" s="36"/>
      <c r="CD484" s="40"/>
      <c r="CE484" s="46"/>
      <c r="CF484" s="40"/>
      <c r="CG484" s="40"/>
      <c r="CH484" s="40"/>
      <c r="CI484" s="36"/>
      <c r="CJ484" s="47"/>
      <c r="CK484" s="40"/>
      <c r="CL484" s="40"/>
      <c r="CM484" s="40"/>
      <c r="CN484" s="40"/>
    </row>
    <row r="485" spans="1:92" ht="42.75" hidden="1">
      <c r="A485" s="49" t="str">
        <f t="shared" si="93"/>
        <v>SIN GESTIÓN</v>
      </c>
      <c r="B485" s="58"/>
      <c r="C485" s="37"/>
      <c r="D485" s="37"/>
      <c r="E485" s="49" t="str">
        <f t="shared" si="94"/>
        <v>PENDIENTE NOTIFICACIÓN</v>
      </c>
      <c r="F485" s="141" t="str">
        <f t="shared" si="95"/>
        <v>PENDIENTE NOTIFICACIÓN</v>
      </c>
      <c r="G485" s="49" t="str">
        <f t="shared" si="96"/>
        <v/>
      </c>
      <c r="H485" s="51" t="str">
        <f ca="1">IF(
L485="",
"",
IF(
NETWORKDAYS(L485,IF(M485&lt;&gt;"",M485,TODAY()),FESTIVOS_CO!A:A)&gt;2,
"VENCIDO",
IF(
NETWORKDAYS(L485,IF(M485&lt;&gt;"",M485,TODAY()),FESTIVOS_CO!A:A)=2,
"ALERTA",
"A TIEMPO"
)))</f>
        <v/>
      </c>
      <c r="I485" s="40"/>
      <c r="J485" s="36"/>
      <c r="K485" s="37"/>
      <c r="L485" s="50"/>
      <c r="M485" s="37"/>
      <c r="N485" s="52"/>
      <c r="O485" s="52"/>
      <c r="P485" s="36"/>
      <c r="Q485" s="36"/>
      <c r="R485" s="40"/>
      <c r="S485" s="36"/>
      <c r="T485" s="40"/>
      <c r="U485" s="40"/>
      <c r="V485" s="81"/>
      <c r="W485" s="40"/>
      <c r="X485" s="40"/>
      <c r="Y485" s="40"/>
      <c r="Z485" s="38" t="str">
        <f>IFERROR(VLOOKUP(Y485,DIRECTORIO!A:B,2,FALSE),"")</f>
        <v/>
      </c>
      <c r="AA485" s="40"/>
      <c r="AB485" s="40"/>
      <c r="AC485" s="40"/>
      <c r="AD485" s="40"/>
      <c r="AE485" s="40"/>
      <c r="AF485" s="40"/>
      <c r="AG485" s="41" t="s">
        <v>109</v>
      </c>
      <c r="AH485" s="42"/>
      <c r="AI485" s="54" t="str">
        <f t="shared" ca="1" si="97"/>
        <v>PENDIENTE NOTIFICACIÓN ELECTRÓNICA</v>
      </c>
      <c r="AJ485" s="37"/>
      <c r="AK485" s="37"/>
      <c r="AL485" s="37"/>
      <c r="AM485" s="53" t="str">
        <f>IF(AK485="","",WORKDAY(AK485,5,FESTIVOS_CO!A:A))</f>
        <v/>
      </c>
      <c r="AN485" s="37"/>
      <c r="AO485" s="37"/>
      <c r="AP485" s="54" t="str">
        <f t="shared" ca="1" si="102"/>
        <v>NO APLICA</v>
      </c>
      <c r="AQ485" s="36"/>
      <c r="AR485" s="43"/>
      <c r="AS485" s="37"/>
      <c r="AT485" s="36"/>
      <c r="AU485" s="37"/>
      <c r="AV485" s="36"/>
      <c r="AW485" s="36"/>
      <c r="AX485" s="37"/>
      <c r="AY485" s="140" t="str">
        <f>IF(AU485="","",WORKDAY(AU485,5,FESTIVOS_CO!A:A))</f>
        <v/>
      </c>
      <c r="AZ485" s="54" t="str">
        <f t="shared" ca="1" si="99"/>
        <v>NO APLICA</v>
      </c>
      <c r="BA485" s="55" t="str">
        <f>IF(AX485="","",WORKDAY(AX485,5,FESTIVOS_CO!A:A))</f>
        <v/>
      </c>
      <c r="BB485" s="39"/>
      <c r="BC485" s="40"/>
      <c r="BD485" s="40"/>
      <c r="BE485" s="56" t="str">
        <f t="shared" ca="1" si="100"/>
        <v>NO APLICA</v>
      </c>
      <c r="BF485" s="37"/>
      <c r="BG485" s="45"/>
      <c r="BH485" s="37"/>
      <c r="BI485" s="36"/>
      <c r="BJ485" s="37"/>
      <c r="BK485" s="36"/>
      <c r="BL485" s="36"/>
      <c r="BM485" s="53" t="str">
        <f>IF(BJ485="","",WORKDAY(BJ485,5,FESTIVOS_CO!A:A))</f>
        <v/>
      </c>
      <c r="BN485" s="57" t="str">
        <f t="shared" ca="1" si="98"/>
        <v>PENDIENTE HACER AVISO</v>
      </c>
      <c r="BO485" s="54" t="str">
        <f t="shared" ca="1" si="91"/>
        <v>EN TRÁMITE NOTIF. POR AVISO</v>
      </c>
      <c r="BP485" s="37"/>
      <c r="BQ485" s="53" t="str">
        <f>IF(BP485="","",WORKDAY(BP485,5,FESTIVOS_CO!A:A))</f>
        <v/>
      </c>
      <c r="BR485" s="37"/>
      <c r="BS485" s="36"/>
      <c r="BT485" s="38"/>
      <c r="BU485" s="58" t="e">
        <f>VLOOKUP(BT485,Hoja2!$C:$D,2,0)</f>
        <v>#N/A</v>
      </c>
      <c r="BV485" s="80" t="str">
        <f>IF(
AND(AO485="",BD485="",BQ485=""),
"EN PROCESO NOTIFICACION / COMUNICACION",
IF(
BT485="",
"NO APLICA",
IF(
BU485=60,
IF(AO485&lt;&gt;"",AO485,IF(BD485&lt;&gt;"",BD485,BQ485))+60,
WORKDAY(
IF(AO485&lt;&gt;"",AO485,IF(BD485&lt;&gt;"",BD485,BQ485)),
BU485,
FESTIVOS_CO!A:A
)
)
))</f>
        <v>EN PROCESO NOTIFICACION / COMUNICACION</v>
      </c>
      <c r="BW485" s="44"/>
      <c r="BX485" s="53"/>
      <c r="BY485" s="45"/>
      <c r="BZ485" s="37"/>
      <c r="CA485" s="54" t="str">
        <f t="shared" si="92"/>
        <v>PENDIENTE EJECUTORIA</v>
      </c>
      <c r="CB485" s="59" t="str">
        <f t="shared" si="101"/>
        <v/>
      </c>
      <c r="CC485" s="36"/>
      <c r="CD485" s="40"/>
      <c r="CE485" s="46"/>
      <c r="CF485" s="40"/>
      <c r="CG485" s="40"/>
      <c r="CH485" s="40"/>
      <c r="CI485" s="36"/>
      <c r="CJ485" s="47"/>
      <c r="CK485" s="40"/>
      <c r="CL485" s="40"/>
      <c r="CM485" s="40"/>
      <c r="CN485" s="40"/>
    </row>
    <row r="486" spans="1:92" ht="42.75" hidden="1">
      <c r="A486" s="49" t="str">
        <f t="shared" si="93"/>
        <v>SIN GESTIÓN</v>
      </c>
      <c r="B486" s="58"/>
      <c r="C486" s="37"/>
      <c r="D486" s="37"/>
      <c r="E486" s="49" t="str">
        <f t="shared" si="94"/>
        <v>PENDIENTE NOTIFICACIÓN</v>
      </c>
      <c r="F486" s="141" t="str">
        <f t="shared" si="95"/>
        <v>PENDIENTE NOTIFICACIÓN</v>
      </c>
      <c r="G486" s="49" t="str">
        <f t="shared" si="96"/>
        <v/>
      </c>
      <c r="H486" s="51" t="str">
        <f ca="1">IF(
L486="",
"",
IF(
NETWORKDAYS(L486,IF(M486&lt;&gt;"",M486,TODAY()),FESTIVOS_CO!A:A)&gt;2,
"VENCIDO",
IF(
NETWORKDAYS(L486,IF(M486&lt;&gt;"",M486,TODAY()),FESTIVOS_CO!A:A)=2,
"ALERTA",
"A TIEMPO"
)))</f>
        <v/>
      </c>
      <c r="I486" s="40"/>
      <c r="J486" s="36"/>
      <c r="K486" s="37"/>
      <c r="L486" s="50"/>
      <c r="M486" s="37"/>
      <c r="N486" s="52"/>
      <c r="O486" s="52"/>
      <c r="P486" s="36"/>
      <c r="Q486" s="36"/>
      <c r="R486" s="40"/>
      <c r="S486" s="36"/>
      <c r="T486" s="40"/>
      <c r="U486" s="40"/>
      <c r="V486" s="81"/>
      <c r="W486" s="40"/>
      <c r="X486" s="40"/>
      <c r="Y486" s="40"/>
      <c r="Z486" s="38" t="str">
        <f>IFERROR(VLOOKUP(Y486,DIRECTORIO!A:B,2,FALSE),"")</f>
        <v/>
      </c>
      <c r="AA486" s="40"/>
      <c r="AB486" s="40"/>
      <c r="AC486" s="40"/>
      <c r="AD486" s="40"/>
      <c r="AE486" s="40"/>
      <c r="AF486" s="40"/>
      <c r="AG486" s="41" t="s">
        <v>109</v>
      </c>
      <c r="AH486" s="42"/>
      <c r="AI486" s="54" t="str">
        <f t="shared" ca="1" si="97"/>
        <v>PENDIENTE NOTIFICACIÓN ELECTRÓNICA</v>
      </c>
      <c r="AJ486" s="37"/>
      <c r="AK486" s="37"/>
      <c r="AL486" s="37"/>
      <c r="AM486" s="53" t="str">
        <f>IF(AK486="","",WORKDAY(AK486,5,FESTIVOS_CO!A:A))</f>
        <v/>
      </c>
      <c r="AN486" s="37"/>
      <c r="AO486" s="37"/>
      <c r="AP486" s="54" t="str">
        <f t="shared" ca="1" si="102"/>
        <v>NO APLICA</v>
      </c>
      <c r="AQ486" s="36"/>
      <c r="AR486" s="43"/>
      <c r="AS486" s="37"/>
      <c r="AT486" s="36"/>
      <c r="AU486" s="37"/>
      <c r="AV486" s="36"/>
      <c r="AW486" s="36"/>
      <c r="AX486" s="37"/>
      <c r="AY486" s="140" t="str">
        <f>IF(AU486="","",WORKDAY(AU486,5,FESTIVOS_CO!A:A))</f>
        <v/>
      </c>
      <c r="AZ486" s="54" t="str">
        <f t="shared" ca="1" si="99"/>
        <v>NO APLICA</v>
      </c>
      <c r="BA486" s="55" t="str">
        <f>IF(AX486="","",WORKDAY(AX486,5,FESTIVOS_CO!A:A))</f>
        <v/>
      </c>
      <c r="BB486" s="39"/>
      <c r="BC486" s="40"/>
      <c r="BD486" s="40"/>
      <c r="BE486" s="56" t="str">
        <f t="shared" ca="1" si="100"/>
        <v>NO APLICA</v>
      </c>
      <c r="BF486" s="37"/>
      <c r="BG486" s="45"/>
      <c r="BH486" s="37"/>
      <c r="BI486" s="36"/>
      <c r="BJ486" s="37"/>
      <c r="BK486" s="36"/>
      <c r="BL486" s="36"/>
      <c r="BM486" s="53" t="str">
        <f>IF(BJ486="","",WORKDAY(BJ486,5,FESTIVOS_CO!A:A))</f>
        <v/>
      </c>
      <c r="BN486" s="57" t="str">
        <f t="shared" ca="1" si="98"/>
        <v>PENDIENTE HACER AVISO</v>
      </c>
      <c r="BO486" s="54" t="str">
        <f t="shared" ca="1" si="91"/>
        <v>EN TRÁMITE NOTIF. POR AVISO</v>
      </c>
      <c r="BP486" s="37"/>
      <c r="BQ486" s="53" t="str">
        <f>IF(BP486="","",WORKDAY(BP486,5,FESTIVOS_CO!A:A))</f>
        <v/>
      </c>
      <c r="BR486" s="37"/>
      <c r="BS486" s="36"/>
      <c r="BT486" s="38"/>
      <c r="BU486" s="58" t="e">
        <f>VLOOKUP(BT486,Hoja2!$C:$D,2,0)</f>
        <v>#N/A</v>
      </c>
      <c r="BV486" s="80" t="str">
        <f>IF(
AND(AO486="",BD486="",BQ486=""),
"EN PROCESO NOTIFICACION / COMUNICACION",
IF(
BT486="",
"NO APLICA",
IF(
BU486=60,
IF(AO486&lt;&gt;"",AO486,IF(BD486&lt;&gt;"",BD486,BQ486))+60,
WORKDAY(
IF(AO486&lt;&gt;"",AO486,IF(BD486&lt;&gt;"",BD486,BQ486)),
BU486,
FESTIVOS_CO!A:A
)
)
))</f>
        <v>EN PROCESO NOTIFICACION / COMUNICACION</v>
      </c>
      <c r="BW486" s="44"/>
      <c r="BX486" s="53"/>
      <c r="BY486" s="45"/>
      <c r="BZ486" s="37"/>
      <c r="CA486" s="54" t="str">
        <f t="shared" si="92"/>
        <v>PENDIENTE EJECUTORIA</v>
      </c>
      <c r="CB486" s="59" t="str">
        <f t="shared" si="101"/>
        <v/>
      </c>
      <c r="CC486" s="36"/>
      <c r="CD486" s="40"/>
      <c r="CE486" s="46"/>
      <c r="CF486" s="40"/>
      <c r="CG486" s="40"/>
      <c r="CH486" s="40"/>
      <c r="CI486" s="36"/>
      <c r="CJ486" s="47"/>
      <c r="CK486" s="40"/>
      <c r="CL486" s="40"/>
      <c r="CM486" s="40"/>
      <c r="CN486" s="40"/>
    </row>
    <row r="487" spans="1:92" ht="42.75" hidden="1">
      <c r="A487" s="49" t="str">
        <f t="shared" si="93"/>
        <v>SIN GESTIÓN</v>
      </c>
      <c r="B487" s="58"/>
      <c r="C487" s="37"/>
      <c r="D487" s="37"/>
      <c r="E487" s="49" t="str">
        <f t="shared" si="94"/>
        <v>PENDIENTE NOTIFICACIÓN</v>
      </c>
      <c r="F487" s="141" t="str">
        <f t="shared" si="95"/>
        <v>PENDIENTE NOTIFICACIÓN</v>
      </c>
      <c r="G487" s="49" t="str">
        <f t="shared" si="96"/>
        <v/>
      </c>
      <c r="H487" s="51" t="str">
        <f ca="1">IF(
L487="",
"",
IF(
NETWORKDAYS(L487,IF(M487&lt;&gt;"",M487,TODAY()),FESTIVOS_CO!A:A)&gt;2,
"VENCIDO",
IF(
NETWORKDAYS(L487,IF(M487&lt;&gt;"",M487,TODAY()),FESTIVOS_CO!A:A)=2,
"ALERTA",
"A TIEMPO"
)))</f>
        <v/>
      </c>
      <c r="I487" s="40"/>
      <c r="J487" s="36"/>
      <c r="K487" s="37"/>
      <c r="L487" s="50"/>
      <c r="M487" s="37"/>
      <c r="N487" s="52"/>
      <c r="O487" s="52"/>
      <c r="P487" s="36"/>
      <c r="Q487" s="36"/>
      <c r="R487" s="40"/>
      <c r="S487" s="36"/>
      <c r="T487" s="40"/>
      <c r="U487" s="40"/>
      <c r="V487" s="81"/>
      <c r="W487" s="40"/>
      <c r="X487" s="40"/>
      <c r="Y487" s="40"/>
      <c r="Z487" s="38" t="str">
        <f>IFERROR(VLOOKUP(Y487,DIRECTORIO!A:B,2,FALSE),"")</f>
        <v/>
      </c>
      <c r="AA487" s="40"/>
      <c r="AB487" s="40"/>
      <c r="AC487" s="40"/>
      <c r="AD487" s="40"/>
      <c r="AE487" s="40"/>
      <c r="AF487" s="40"/>
      <c r="AG487" s="41" t="s">
        <v>109</v>
      </c>
      <c r="AH487" s="42"/>
      <c r="AI487" s="54" t="str">
        <f t="shared" ca="1" si="97"/>
        <v>PENDIENTE NOTIFICACIÓN ELECTRÓNICA</v>
      </c>
      <c r="AJ487" s="37"/>
      <c r="AK487" s="37"/>
      <c r="AL487" s="37"/>
      <c r="AM487" s="53" t="str">
        <f>IF(AK487="","",WORKDAY(AK487,5,FESTIVOS_CO!A:A))</f>
        <v/>
      </c>
      <c r="AN487" s="37"/>
      <c r="AO487" s="37"/>
      <c r="AP487" s="54" t="str">
        <f t="shared" ca="1" si="102"/>
        <v>NO APLICA</v>
      </c>
      <c r="AQ487" s="36"/>
      <c r="AR487" s="43"/>
      <c r="AS487" s="37"/>
      <c r="AT487" s="36"/>
      <c r="AU487" s="37"/>
      <c r="AV487" s="36"/>
      <c r="AW487" s="36"/>
      <c r="AX487" s="37"/>
      <c r="AY487" s="140" t="str">
        <f>IF(AU487="","",WORKDAY(AU487,5,FESTIVOS_CO!A:A))</f>
        <v/>
      </c>
      <c r="AZ487" s="54" t="str">
        <f t="shared" ca="1" si="99"/>
        <v>NO APLICA</v>
      </c>
      <c r="BA487" s="55" t="str">
        <f>IF(AX487="","",WORKDAY(AX487,5,FESTIVOS_CO!A:A))</f>
        <v/>
      </c>
      <c r="BB487" s="39"/>
      <c r="BC487" s="40"/>
      <c r="BD487" s="40"/>
      <c r="BE487" s="56" t="str">
        <f t="shared" ca="1" si="100"/>
        <v>NO APLICA</v>
      </c>
      <c r="BF487" s="37"/>
      <c r="BG487" s="45"/>
      <c r="BH487" s="37"/>
      <c r="BI487" s="36"/>
      <c r="BJ487" s="37"/>
      <c r="BK487" s="36"/>
      <c r="BL487" s="36"/>
      <c r="BM487" s="53" t="str">
        <f>IF(BJ487="","",WORKDAY(BJ487,5,FESTIVOS_CO!A:A))</f>
        <v/>
      </c>
      <c r="BN487" s="57" t="str">
        <f t="shared" ca="1" si="98"/>
        <v>PENDIENTE HACER AVISO</v>
      </c>
      <c r="BO487" s="54" t="str">
        <f t="shared" ca="1" si="91"/>
        <v>EN TRÁMITE NOTIF. POR AVISO</v>
      </c>
      <c r="BP487" s="37"/>
      <c r="BQ487" s="53" t="str">
        <f>IF(BP487="","",WORKDAY(BP487,5,FESTIVOS_CO!A:A))</f>
        <v/>
      </c>
      <c r="BR487" s="37"/>
      <c r="BS487" s="36"/>
      <c r="BT487" s="38"/>
      <c r="BU487" s="58" t="e">
        <f>VLOOKUP(BT487,Hoja2!$C:$D,2,0)</f>
        <v>#N/A</v>
      </c>
      <c r="BV487" s="80" t="str">
        <f>IF(
AND(AO487="",BD487="",BQ487=""),
"EN PROCESO NOTIFICACION / COMUNICACION",
IF(
BT487="",
"NO APLICA",
IF(
BU487=60,
IF(AO487&lt;&gt;"",AO487,IF(BD487&lt;&gt;"",BD487,BQ487))+60,
WORKDAY(
IF(AO487&lt;&gt;"",AO487,IF(BD487&lt;&gt;"",BD487,BQ487)),
BU487,
FESTIVOS_CO!A:A
)
)
))</f>
        <v>EN PROCESO NOTIFICACION / COMUNICACION</v>
      </c>
      <c r="BW487" s="44"/>
      <c r="BX487" s="53"/>
      <c r="BY487" s="45"/>
      <c r="BZ487" s="37"/>
      <c r="CA487" s="54" t="str">
        <f t="shared" si="92"/>
        <v>PENDIENTE EJECUTORIA</v>
      </c>
      <c r="CB487" s="59" t="str">
        <f t="shared" si="101"/>
        <v/>
      </c>
      <c r="CC487" s="36"/>
      <c r="CD487" s="40"/>
      <c r="CE487" s="46"/>
      <c r="CF487" s="40"/>
      <c r="CG487" s="40"/>
      <c r="CH487" s="40"/>
      <c r="CI487" s="36"/>
      <c r="CJ487" s="47"/>
      <c r="CK487" s="40"/>
      <c r="CL487" s="40"/>
      <c r="CM487" s="40"/>
      <c r="CN487" s="40"/>
    </row>
    <row r="488" spans="1:92" ht="42.75" hidden="1">
      <c r="A488" s="49" t="str">
        <f t="shared" si="93"/>
        <v>SIN GESTIÓN</v>
      </c>
      <c r="B488" s="58"/>
      <c r="C488" s="37"/>
      <c r="D488" s="37"/>
      <c r="E488" s="49" t="str">
        <f t="shared" si="94"/>
        <v>PENDIENTE NOTIFICACIÓN</v>
      </c>
      <c r="F488" s="141" t="str">
        <f t="shared" si="95"/>
        <v>PENDIENTE NOTIFICACIÓN</v>
      </c>
      <c r="G488" s="49" t="str">
        <f t="shared" si="96"/>
        <v/>
      </c>
      <c r="H488" s="51" t="str">
        <f ca="1">IF(
L488="",
"",
IF(
NETWORKDAYS(L488,IF(M488&lt;&gt;"",M488,TODAY()),FESTIVOS_CO!A:A)&gt;2,
"VENCIDO",
IF(
NETWORKDAYS(L488,IF(M488&lt;&gt;"",M488,TODAY()),FESTIVOS_CO!A:A)=2,
"ALERTA",
"A TIEMPO"
)))</f>
        <v/>
      </c>
      <c r="I488" s="40"/>
      <c r="J488" s="36"/>
      <c r="K488" s="37"/>
      <c r="L488" s="50"/>
      <c r="M488" s="37"/>
      <c r="N488" s="52"/>
      <c r="O488" s="52"/>
      <c r="P488" s="36"/>
      <c r="Q488" s="36"/>
      <c r="R488" s="40"/>
      <c r="S488" s="36"/>
      <c r="T488" s="40"/>
      <c r="U488" s="40"/>
      <c r="V488" s="81"/>
      <c r="W488" s="40"/>
      <c r="X488" s="40"/>
      <c r="Y488" s="40"/>
      <c r="Z488" s="38" t="str">
        <f>IFERROR(VLOOKUP(Y488,DIRECTORIO!A:B,2,FALSE),"")</f>
        <v/>
      </c>
      <c r="AA488" s="40"/>
      <c r="AB488" s="40"/>
      <c r="AC488" s="40"/>
      <c r="AD488" s="40"/>
      <c r="AE488" s="40"/>
      <c r="AF488" s="40"/>
      <c r="AG488" s="41" t="s">
        <v>109</v>
      </c>
      <c r="AH488" s="42"/>
      <c r="AI488" s="54" t="str">
        <f t="shared" ca="1" si="97"/>
        <v>PENDIENTE NOTIFICACIÓN ELECTRÓNICA</v>
      </c>
      <c r="AJ488" s="37"/>
      <c r="AK488" s="37"/>
      <c r="AL488" s="37"/>
      <c r="AM488" s="53" t="str">
        <f>IF(AK488="","",WORKDAY(AK488,5,FESTIVOS_CO!A:A))</f>
        <v/>
      </c>
      <c r="AN488" s="37"/>
      <c r="AO488" s="37"/>
      <c r="AP488" s="54" t="str">
        <f t="shared" ca="1" si="102"/>
        <v>NO APLICA</v>
      </c>
      <c r="AQ488" s="36"/>
      <c r="AR488" s="43"/>
      <c r="AS488" s="37"/>
      <c r="AT488" s="36"/>
      <c r="AU488" s="37"/>
      <c r="AV488" s="36"/>
      <c r="AW488" s="36"/>
      <c r="AX488" s="37"/>
      <c r="AY488" s="140" t="str">
        <f>IF(AU488="","",WORKDAY(AU488,5,FESTIVOS_CO!A:A))</f>
        <v/>
      </c>
      <c r="AZ488" s="54" t="str">
        <f t="shared" ca="1" si="99"/>
        <v>NO APLICA</v>
      </c>
      <c r="BA488" s="55" t="str">
        <f>IF(AX488="","",WORKDAY(AX488,5,FESTIVOS_CO!A:A))</f>
        <v/>
      </c>
      <c r="BB488" s="39"/>
      <c r="BC488" s="40"/>
      <c r="BD488" s="40"/>
      <c r="BE488" s="56" t="str">
        <f t="shared" ca="1" si="100"/>
        <v>NO APLICA</v>
      </c>
      <c r="BF488" s="37"/>
      <c r="BG488" s="45"/>
      <c r="BH488" s="37"/>
      <c r="BI488" s="36"/>
      <c r="BJ488" s="37"/>
      <c r="BK488" s="36"/>
      <c r="BL488" s="36"/>
      <c r="BM488" s="53" t="str">
        <f>IF(BJ488="","",WORKDAY(BJ488,5,FESTIVOS_CO!A:A))</f>
        <v/>
      </c>
      <c r="BN488" s="57" t="str">
        <f t="shared" ca="1" si="98"/>
        <v>PENDIENTE HACER AVISO</v>
      </c>
      <c r="BO488" s="54" t="str">
        <f t="shared" ca="1" si="91"/>
        <v>EN TRÁMITE NOTIF. POR AVISO</v>
      </c>
      <c r="BP488" s="37"/>
      <c r="BQ488" s="53" t="str">
        <f>IF(BP488="","",WORKDAY(BP488,5,FESTIVOS_CO!A:A))</f>
        <v/>
      </c>
      <c r="BR488" s="37"/>
      <c r="BS488" s="36"/>
      <c r="BT488" s="38"/>
      <c r="BU488" s="58" t="e">
        <f>VLOOKUP(BT488,Hoja2!$C:$D,2,0)</f>
        <v>#N/A</v>
      </c>
      <c r="BV488" s="80" t="str">
        <f>IF(
AND(AO488="",BD488="",BQ488=""),
"EN PROCESO NOTIFICACION / COMUNICACION",
IF(
BT488="",
"NO APLICA",
IF(
BU488=60,
IF(AO488&lt;&gt;"",AO488,IF(BD488&lt;&gt;"",BD488,BQ488))+60,
WORKDAY(
IF(AO488&lt;&gt;"",AO488,IF(BD488&lt;&gt;"",BD488,BQ488)),
BU488,
FESTIVOS_CO!A:A
)
)
))</f>
        <v>EN PROCESO NOTIFICACION / COMUNICACION</v>
      </c>
      <c r="BW488" s="44"/>
      <c r="BX488" s="53"/>
      <c r="BY488" s="45"/>
      <c r="BZ488" s="37"/>
      <c r="CA488" s="54" t="str">
        <f t="shared" si="92"/>
        <v>PENDIENTE EJECUTORIA</v>
      </c>
      <c r="CB488" s="59" t="str">
        <f t="shared" si="101"/>
        <v/>
      </c>
      <c r="CC488" s="36"/>
      <c r="CD488" s="40"/>
      <c r="CE488" s="46"/>
      <c r="CF488" s="40"/>
      <c r="CG488" s="40"/>
      <c r="CH488" s="40"/>
      <c r="CI488" s="36"/>
      <c r="CJ488" s="47"/>
      <c r="CK488" s="40"/>
      <c r="CL488" s="40"/>
      <c r="CM488" s="40"/>
      <c r="CN488" s="40"/>
    </row>
    <row r="489" spans="1:92" ht="42.75" hidden="1">
      <c r="A489" s="49" t="str">
        <f t="shared" si="93"/>
        <v>SIN GESTIÓN</v>
      </c>
      <c r="B489" s="58"/>
      <c r="C489" s="37"/>
      <c r="D489" s="37"/>
      <c r="E489" s="49" t="str">
        <f t="shared" si="94"/>
        <v>PENDIENTE NOTIFICACIÓN</v>
      </c>
      <c r="F489" s="141" t="str">
        <f t="shared" si="95"/>
        <v>PENDIENTE NOTIFICACIÓN</v>
      </c>
      <c r="G489" s="49" t="str">
        <f t="shared" si="96"/>
        <v/>
      </c>
      <c r="H489" s="51" t="str">
        <f ca="1">IF(
L489="",
"",
IF(
NETWORKDAYS(L489,IF(M489&lt;&gt;"",M489,TODAY()),FESTIVOS_CO!A:A)&gt;2,
"VENCIDO",
IF(
NETWORKDAYS(L489,IF(M489&lt;&gt;"",M489,TODAY()),FESTIVOS_CO!A:A)=2,
"ALERTA",
"A TIEMPO"
)))</f>
        <v/>
      </c>
      <c r="I489" s="40"/>
      <c r="J489" s="36"/>
      <c r="K489" s="37"/>
      <c r="L489" s="50"/>
      <c r="M489" s="37"/>
      <c r="N489" s="52"/>
      <c r="O489" s="52"/>
      <c r="P489" s="36"/>
      <c r="Q489" s="36"/>
      <c r="R489" s="40"/>
      <c r="S489" s="36"/>
      <c r="T489" s="40"/>
      <c r="U489" s="40"/>
      <c r="V489" s="81"/>
      <c r="W489" s="40"/>
      <c r="X489" s="40"/>
      <c r="Y489" s="40"/>
      <c r="Z489" s="38" t="str">
        <f>IFERROR(VLOOKUP(Y489,DIRECTORIO!A:B,2,FALSE),"")</f>
        <v/>
      </c>
      <c r="AA489" s="40"/>
      <c r="AB489" s="40"/>
      <c r="AC489" s="40"/>
      <c r="AD489" s="40"/>
      <c r="AE489" s="40"/>
      <c r="AF489" s="40"/>
      <c r="AG489" s="41" t="s">
        <v>109</v>
      </c>
      <c r="AH489" s="42"/>
      <c r="AI489" s="54" t="str">
        <f t="shared" ca="1" si="97"/>
        <v>PENDIENTE NOTIFICACIÓN ELECTRÓNICA</v>
      </c>
      <c r="AJ489" s="37"/>
      <c r="AK489" s="37"/>
      <c r="AL489" s="37"/>
      <c r="AM489" s="53" t="str">
        <f>IF(AK489="","",WORKDAY(AK489,5,FESTIVOS_CO!A:A))</f>
        <v/>
      </c>
      <c r="AN489" s="37"/>
      <c r="AO489" s="37"/>
      <c r="AP489" s="54" t="str">
        <f t="shared" ca="1" si="102"/>
        <v>NO APLICA</v>
      </c>
      <c r="AQ489" s="36"/>
      <c r="AR489" s="43"/>
      <c r="AS489" s="37"/>
      <c r="AT489" s="36"/>
      <c r="AU489" s="37"/>
      <c r="AV489" s="36"/>
      <c r="AW489" s="36"/>
      <c r="AX489" s="37"/>
      <c r="AY489" s="140" t="str">
        <f>IF(AU489="","",WORKDAY(AU489,5,FESTIVOS_CO!A:A))</f>
        <v/>
      </c>
      <c r="AZ489" s="54" t="str">
        <f t="shared" ca="1" si="99"/>
        <v>NO APLICA</v>
      </c>
      <c r="BA489" s="55" t="str">
        <f>IF(AX489="","",WORKDAY(AX489,5,FESTIVOS_CO!A:A))</f>
        <v/>
      </c>
      <c r="BB489" s="39"/>
      <c r="BC489" s="40"/>
      <c r="BD489" s="40"/>
      <c r="BE489" s="56" t="str">
        <f t="shared" ca="1" si="100"/>
        <v>NO APLICA</v>
      </c>
      <c r="BF489" s="37"/>
      <c r="BG489" s="45"/>
      <c r="BH489" s="37"/>
      <c r="BI489" s="36"/>
      <c r="BJ489" s="37"/>
      <c r="BK489" s="36"/>
      <c r="BL489" s="36"/>
      <c r="BM489" s="53" t="str">
        <f>IF(BJ489="","",WORKDAY(BJ489,5,FESTIVOS_CO!A:A))</f>
        <v/>
      </c>
      <c r="BN489" s="57" t="str">
        <f t="shared" ca="1" si="98"/>
        <v>PENDIENTE HACER AVISO</v>
      </c>
      <c r="BO489" s="54" t="str">
        <f t="shared" ca="1" si="91"/>
        <v>EN TRÁMITE NOTIF. POR AVISO</v>
      </c>
      <c r="BP489" s="37"/>
      <c r="BQ489" s="53" t="str">
        <f>IF(BP489="","",WORKDAY(BP489,5,FESTIVOS_CO!A:A))</f>
        <v/>
      </c>
      <c r="BR489" s="37"/>
      <c r="BS489" s="36"/>
      <c r="BT489" s="38"/>
      <c r="BU489" s="58" t="e">
        <f>VLOOKUP(BT489,Hoja2!$C:$D,2,0)</f>
        <v>#N/A</v>
      </c>
      <c r="BV489" s="80" t="str">
        <f>IF(
AND(AO489="",BD489="",BQ489=""),
"EN PROCESO NOTIFICACION / COMUNICACION",
IF(
BT489="",
"NO APLICA",
IF(
BU489=60,
IF(AO489&lt;&gt;"",AO489,IF(BD489&lt;&gt;"",BD489,BQ489))+60,
WORKDAY(
IF(AO489&lt;&gt;"",AO489,IF(BD489&lt;&gt;"",BD489,BQ489)),
BU489,
FESTIVOS_CO!A:A
)
)
))</f>
        <v>EN PROCESO NOTIFICACION / COMUNICACION</v>
      </c>
      <c r="BW489" s="44"/>
      <c r="BX489" s="53"/>
      <c r="BY489" s="45"/>
      <c r="BZ489" s="37"/>
      <c r="CA489" s="54" t="str">
        <f t="shared" si="92"/>
        <v>PENDIENTE EJECUTORIA</v>
      </c>
      <c r="CB489" s="59" t="str">
        <f t="shared" si="101"/>
        <v/>
      </c>
      <c r="CC489" s="36"/>
      <c r="CD489" s="40"/>
      <c r="CE489" s="46"/>
      <c r="CF489" s="40"/>
      <c r="CG489" s="40"/>
      <c r="CH489" s="40"/>
      <c r="CI489" s="36"/>
      <c r="CJ489" s="47"/>
      <c r="CK489" s="40"/>
      <c r="CL489" s="40"/>
      <c r="CM489" s="40"/>
      <c r="CN489" s="40"/>
    </row>
    <row r="490" spans="1:92" ht="42.75" hidden="1">
      <c r="A490" s="49" t="str">
        <f t="shared" si="93"/>
        <v>SIN GESTIÓN</v>
      </c>
      <c r="B490" s="58"/>
      <c r="C490" s="37"/>
      <c r="D490" s="37"/>
      <c r="E490" s="49" t="str">
        <f t="shared" si="94"/>
        <v>PENDIENTE NOTIFICACIÓN</v>
      </c>
      <c r="F490" s="141" t="str">
        <f t="shared" si="95"/>
        <v>PENDIENTE NOTIFICACIÓN</v>
      </c>
      <c r="G490" s="49" t="str">
        <f t="shared" si="96"/>
        <v/>
      </c>
      <c r="H490" s="51" t="str">
        <f ca="1">IF(
L490="",
"",
IF(
NETWORKDAYS(L490,IF(M490&lt;&gt;"",M490,TODAY()),FESTIVOS_CO!A:A)&gt;2,
"VENCIDO",
IF(
NETWORKDAYS(L490,IF(M490&lt;&gt;"",M490,TODAY()),FESTIVOS_CO!A:A)=2,
"ALERTA",
"A TIEMPO"
)))</f>
        <v/>
      </c>
      <c r="I490" s="40"/>
      <c r="J490" s="36"/>
      <c r="K490" s="37"/>
      <c r="L490" s="50"/>
      <c r="M490" s="37"/>
      <c r="N490" s="52"/>
      <c r="O490" s="52"/>
      <c r="P490" s="36"/>
      <c r="Q490" s="36"/>
      <c r="R490" s="40"/>
      <c r="S490" s="36"/>
      <c r="T490" s="40"/>
      <c r="U490" s="40"/>
      <c r="V490" s="81"/>
      <c r="W490" s="40"/>
      <c r="X490" s="40"/>
      <c r="Y490" s="40"/>
      <c r="Z490" s="38" t="str">
        <f>IFERROR(VLOOKUP(Y490,DIRECTORIO!A:B,2,FALSE),"")</f>
        <v/>
      </c>
      <c r="AA490" s="40"/>
      <c r="AB490" s="40"/>
      <c r="AC490" s="40"/>
      <c r="AD490" s="40"/>
      <c r="AE490" s="40"/>
      <c r="AF490" s="40"/>
      <c r="AG490" s="41" t="s">
        <v>109</v>
      </c>
      <c r="AH490" s="42"/>
      <c r="AI490" s="54" t="str">
        <f t="shared" ca="1" si="97"/>
        <v>PENDIENTE NOTIFICACIÓN ELECTRÓNICA</v>
      </c>
      <c r="AJ490" s="37"/>
      <c r="AK490" s="37"/>
      <c r="AL490" s="37"/>
      <c r="AM490" s="53" t="str">
        <f>IF(AK490="","",WORKDAY(AK490,5,FESTIVOS_CO!A:A))</f>
        <v/>
      </c>
      <c r="AN490" s="37"/>
      <c r="AO490" s="37"/>
      <c r="AP490" s="54" t="str">
        <f t="shared" ca="1" si="102"/>
        <v>NO APLICA</v>
      </c>
      <c r="AQ490" s="36"/>
      <c r="AR490" s="43"/>
      <c r="AS490" s="37"/>
      <c r="AT490" s="36"/>
      <c r="AU490" s="37"/>
      <c r="AV490" s="36"/>
      <c r="AW490" s="36"/>
      <c r="AX490" s="37"/>
      <c r="AY490" s="140" t="str">
        <f>IF(AU490="","",WORKDAY(AU490,5,FESTIVOS_CO!A:A))</f>
        <v/>
      </c>
      <c r="AZ490" s="54" t="str">
        <f t="shared" ca="1" si="99"/>
        <v>NO APLICA</v>
      </c>
      <c r="BA490" s="55" t="str">
        <f>IF(AX490="","",WORKDAY(AX490,5,FESTIVOS_CO!A:A))</f>
        <v/>
      </c>
      <c r="BB490" s="39"/>
      <c r="BC490" s="40"/>
      <c r="BD490" s="40"/>
      <c r="BE490" s="56" t="str">
        <f t="shared" ca="1" si="100"/>
        <v>NO APLICA</v>
      </c>
      <c r="BF490" s="37"/>
      <c r="BG490" s="45"/>
      <c r="BH490" s="37"/>
      <c r="BI490" s="36"/>
      <c r="BJ490" s="37"/>
      <c r="BK490" s="36"/>
      <c r="BL490" s="36"/>
      <c r="BM490" s="53" t="str">
        <f>IF(BJ490="","",WORKDAY(BJ490,5,FESTIVOS_CO!A:A))</f>
        <v/>
      </c>
      <c r="BN490" s="57" t="str">
        <f t="shared" ca="1" si="98"/>
        <v>PENDIENTE HACER AVISO</v>
      </c>
      <c r="BO490" s="54" t="str">
        <f t="shared" ca="1" si="91"/>
        <v>EN TRÁMITE NOTIF. POR AVISO</v>
      </c>
      <c r="BP490" s="37"/>
      <c r="BQ490" s="53" t="str">
        <f>IF(BP490="","",WORKDAY(BP490,5,FESTIVOS_CO!A:A))</f>
        <v/>
      </c>
      <c r="BR490" s="37"/>
      <c r="BS490" s="36"/>
      <c r="BT490" s="38"/>
      <c r="BU490" s="58" t="e">
        <f>VLOOKUP(BT490,Hoja2!$C:$D,2,0)</f>
        <v>#N/A</v>
      </c>
      <c r="BV490" s="80" t="str">
        <f>IF(
AND(AO490="",BD490="",BQ490=""),
"EN PROCESO NOTIFICACION / COMUNICACION",
IF(
BT490="",
"NO APLICA",
IF(
BU490=60,
IF(AO490&lt;&gt;"",AO490,IF(BD490&lt;&gt;"",BD490,BQ490))+60,
WORKDAY(
IF(AO490&lt;&gt;"",AO490,IF(BD490&lt;&gt;"",BD490,BQ490)),
BU490,
FESTIVOS_CO!A:A
)
)
))</f>
        <v>EN PROCESO NOTIFICACION / COMUNICACION</v>
      </c>
      <c r="BW490" s="44"/>
      <c r="BX490" s="53"/>
      <c r="BY490" s="45"/>
      <c r="BZ490" s="37"/>
      <c r="CA490" s="54" t="str">
        <f t="shared" si="92"/>
        <v>PENDIENTE EJECUTORIA</v>
      </c>
      <c r="CB490" s="59" t="str">
        <f t="shared" si="101"/>
        <v/>
      </c>
      <c r="CC490" s="36"/>
      <c r="CD490" s="40"/>
      <c r="CE490" s="46"/>
      <c r="CF490" s="40"/>
      <c r="CG490" s="40"/>
      <c r="CH490" s="40"/>
      <c r="CI490" s="36"/>
      <c r="CJ490" s="47"/>
      <c r="CK490" s="40"/>
      <c r="CL490" s="40"/>
      <c r="CM490" s="40"/>
      <c r="CN490" s="40"/>
    </row>
    <row r="491" spans="1:92" ht="42.75" hidden="1">
      <c r="A491" s="49" t="str">
        <f t="shared" si="93"/>
        <v>SIN GESTIÓN</v>
      </c>
      <c r="B491" s="58"/>
      <c r="C491" s="37"/>
      <c r="D491" s="37"/>
      <c r="E491" s="49" t="str">
        <f t="shared" si="94"/>
        <v>PENDIENTE NOTIFICACIÓN</v>
      </c>
      <c r="F491" s="141" t="str">
        <f t="shared" si="95"/>
        <v>PENDIENTE NOTIFICACIÓN</v>
      </c>
      <c r="G491" s="49" t="str">
        <f t="shared" si="96"/>
        <v/>
      </c>
      <c r="H491" s="51" t="str">
        <f ca="1">IF(
L491="",
"",
IF(
NETWORKDAYS(L491,IF(M491&lt;&gt;"",M491,TODAY()),FESTIVOS_CO!A:A)&gt;2,
"VENCIDO",
IF(
NETWORKDAYS(L491,IF(M491&lt;&gt;"",M491,TODAY()),FESTIVOS_CO!A:A)=2,
"ALERTA",
"A TIEMPO"
)))</f>
        <v/>
      </c>
      <c r="I491" s="40"/>
      <c r="J491" s="36"/>
      <c r="K491" s="37"/>
      <c r="L491" s="50"/>
      <c r="M491" s="37"/>
      <c r="N491" s="52"/>
      <c r="O491" s="52"/>
      <c r="P491" s="36"/>
      <c r="Q491" s="36"/>
      <c r="R491" s="40"/>
      <c r="S491" s="36"/>
      <c r="T491" s="40"/>
      <c r="U491" s="40"/>
      <c r="V491" s="81"/>
      <c r="W491" s="40"/>
      <c r="X491" s="40"/>
      <c r="Y491" s="40"/>
      <c r="Z491" s="38" t="str">
        <f>IFERROR(VLOOKUP(Y491,DIRECTORIO!A:B,2,FALSE),"")</f>
        <v/>
      </c>
      <c r="AA491" s="40"/>
      <c r="AB491" s="40"/>
      <c r="AC491" s="40"/>
      <c r="AD491" s="40"/>
      <c r="AE491" s="40"/>
      <c r="AF491" s="40"/>
      <c r="AG491" s="41" t="s">
        <v>109</v>
      </c>
      <c r="AH491" s="42"/>
      <c r="AI491" s="54" t="str">
        <f t="shared" ca="1" si="97"/>
        <v>PENDIENTE NOTIFICACIÓN ELECTRÓNICA</v>
      </c>
      <c r="AJ491" s="37"/>
      <c r="AK491" s="37"/>
      <c r="AL491" s="37"/>
      <c r="AM491" s="53" t="str">
        <f>IF(AK491="","",WORKDAY(AK491,5,FESTIVOS_CO!A:A))</f>
        <v/>
      </c>
      <c r="AN491" s="37"/>
      <c r="AO491" s="37"/>
      <c r="AP491" s="54" t="str">
        <f t="shared" ca="1" si="102"/>
        <v>NO APLICA</v>
      </c>
      <c r="AQ491" s="36"/>
      <c r="AR491" s="43"/>
      <c r="AS491" s="37"/>
      <c r="AT491" s="36"/>
      <c r="AU491" s="37"/>
      <c r="AV491" s="36"/>
      <c r="AW491" s="36"/>
      <c r="AX491" s="37"/>
      <c r="AY491" s="140" t="str">
        <f>IF(AU491="","",WORKDAY(AU491,5,FESTIVOS_CO!A:A))</f>
        <v/>
      </c>
      <c r="AZ491" s="54" t="str">
        <f t="shared" ca="1" si="99"/>
        <v>NO APLICA</v>
      </c>
      <c r="BA491" s="55" t="str">
        <f>IF(AX491="","",WORKDAY(AX491,5,FESTIVOS_CO!A:A))</f>
        <v/>
      </c>
      <c r="BB491" s="39"/>
      <c r="BC491" s="40"/>
      <c r="BD491" s="40"/>
      <c r="BE491" s="56" t="str">
        <f t="shared" ca="1" si="100"/>
        <v>NO APLICA</v>
      </c>
      <c r="BF491" s="37"/>
      <c r="BG491" s="45"/>
      <c r="BH491" s="37"/>
      <c r="BI491" s="36"/>
      <c r="BJ491" s="37"/>
      <c r="BK491" s="36"/>
      <c r="BL491" s="36"/>
      <c r="BM491" s="53" t="str">
        <f>IF(BJ491="","",WORKDAY(BJ491,5,FESTIVOS_CO!A:A))</f>
        <v/>
      </c>
      <c r="BN491" s="57" t="str">
        <f t="shared" ca="1" si="98"/>
        <v>PENDIENTE HACER AVISO</v>
      </c>
      <c r="BO491" s="54" t="str">
        <f t="shared" ca="1" si="91"/>
        <v>EN TRÁMITE NOTIF. POR AVISO</v>
      </c>
      <c r="BP491" s="37"/>
      <c r="BQ491" s="53" t="str">
        <f>IF(BP491="","",WORKDAY(BP491,5,FESTIVOS_CO!A:A))</f>
        <v/>
      </c>
      <c r="BR491" s="37"/>
      <c r="BS491" s="36"/>
      <c r="BT491" s="38"/>
      <c r="BU491" s="58" t="e">
        <f>VLOOKUP(BT491,Hoja2!$C:$D,2,0)</f>
        <v>#N/A</v>
      </c>
      <c r="BV491" s="80" t="str">
        <f>IF(
AND(AO491="",BD491="",BQ491=""),
"EN PROCESO NOTIFICACION / COMUNICACION",
IF(
BT491="",
"NO APLICA",
IF(
BU491=60,
IF(AO491&lt;&gt;"",AO491,IF(BD491&lt;&gt;"",BD491,BQ491))+60,
WORKDAY(
IF(AO491&lt;&gt;"",AO491,IF(BD491&lt;&gt;"",BD491,BQ491)),
BU491,
FESTIVOS_CO!A:A
)
)
))</f>
        <v>EN PROCESO NOTIFICACION / COMUNICACION</v>
      </c>
      <c r="BW491" s="44"/>
      <c r="BX491" s="53"/>
      <c r="BY491" s="45"/>
      <c r="BZ491" s="37"/>
      <c r="CA491" s="54" t="str">
        <f t="shared" si="92"/>
        <v>PENDIENTE EJECUTORIA</v>
      </c>
      <c r="CB491" s="59" t="str">
        <f t="shared" si="101"/>
        <v/>
      </c>
      <c r="CC491" s="36"/>
      <c r="CD491" s="40"/>
      <c r="CE491" s="46"/>
      <c r="CF491" s="40"/>
      <c r="CG491" s="40"/>
      <c r="CH491" s="40"/>
      <c r="CI491" s="36"/>
      <c r="CJ491" s="47"/>
      <c r="CK491" s="40"/>
      <c r="CL491" s="40"/>
      <c r="CM491" s="40"/>
      <c r="CN491" s="40"/>
    </row>
    <row r="492" spans="1:92" ht="42.75" hidden="1">
      <c r="A492" s="49" t="str">
        <f t="shared" si="93"/>
        <v>SIN GESTIÓN</v>
      </c>
      <c r="B492" s="58"/>
      <c r="C492" s="37"/>
      <c r="D492" s="37"/>
      <c r="E492" s="49" t="str">
        <f t="shared" si="94"/>
        <v>PENDIENTE NOTIFICACIÓN</v>
      </c>
      <c r="F492" s="141" t="str">
        <f t="shared" si="95"/>
        <v>PENDIENTE NOTIFICACIÓN</v>
      </c>
      <c r="G492" s="49" t="str">
        <f t="shared" si="96"/>
        <v/>
      </c>
      <c r="H492" s="51" t="str">
        <f ca="1">IF(
L492="",
"",
IF(
NETWORKDAYS(L492,IF(M492&lt;&gt;"",M492,TODAY()),FESTIVOS_CO!A:A)&gt;2,
"VENCIDO",
IF(
NETWORKDAYS(L492,IF(M492&lt;&gt;"",M492,TODAY()),FESTIVOS_CO!A:A)=2,
"ALERTA",
"A TIEMPO"
)))</f>
        <v/>
      </c>
      <c r="I492" s="40"/>
      <c r="J492" s="36"/>
      <c r="K492" s="37"/>
      <c r="L492" s="50"/>
      <c r="M492" s="37"/>
      <c r="N492" s="52"/>
      <c r="O492" s="52"/>
      <c r="P492" s="36"/>
      <c r="Q492" s="36"/>
      <c r="R492" s="40"/>
      <c r="S492" s="36"/>
      <c r="T492" s="40"/>
      <c r="U492" s="40"/>
      <c r="V492" s="81"/>
      <c r="W492" s="40"/>
      <c r="X492" s="40"/>
      <c r="Y492" s="40"/>
      <c r="Z492" s="38" t="str">
        <f>IFERROR(VLOOKUP(Y492,DIRECTORIO!A:B,2,FALSE),"")</f>
        <v/>
      </c>
      <c r="AA492" s="40"/>
      <c r="AB492" s="40"/>
      <c r="AC492" s="40"/>
      <c r="AD492" s="40"/>
      <c r="AE492" s="40"/>
      <c r="AF492" s="40"/>
      <c r="AG492" s="41" t="s">
        <v>109</v>
      </c>
      <c r="AH492" s="42"/>
      <c r="AI492" s="54" t="str">
        <f t="shared" ca="1" si="97"/>
        <v>PENDIENTE NOTIFICACIÓN ELECTRÓNICA</v>
      </c>
      <c r="AJ492" s="37"/>
      <c r="AK492" s="37"/>
      <c r="AL492" s="37"/>
      <c r="AM492" s="53" t="str">
        <f>IF(AK492="","",WORKDAY(AK492,5,FESTIVOS_CO!A:A))</f>
        <v/>
      </c>
      <c r="AN492" s="37"/>
      <c r="AO492" s="37"/>
      <c r="AP492" s="54" t="str">
        <f t="shared" ca="1" si="102"/>
        <v>NO APLICA</v>
      </c>
      <c r="AQ492" s="36"/>
      <c r="AR492" s="43"/>
      <c r="AS492" s="37"/>
      <c r="AT492" s="36"/>
      <c r="AU492" s="37"/>
      <c r="AV492" s="36"/>
      <c r="AW492" s="36"/>
      <c r="AX492" s="37"/>
      <c r="AY492" s="140" t="str">
        <f>IF(AU492="","",WORKDAY(AU492,5,FESTIVOS_CO!A:A))</f>
        <v/>
      </c>
      <c r="AZ492" s="54" t="str">
        <f t="shared" ca="1" si="99"/>
        <v>NO APLICA</v>
      </c>
      <c r="BA492" s="55" t="str">
        <f>IF(AX492="","",WORKDAY(AX492,5,FESTIVOS_CO!A:A))</f>
        <v/>
      </c>
      <c r="BB492" s="39"/>
      <c r="BC492" s="40"/>
      <c r="BD492" s="40"/>
      <c r="BE492" s="56" t="str">
        <f t="shared" ca="1" si="100"/>
        <v>NO APLICA</v>
      </c>
      <c r="BF492" s="37"/>
      <c r="BG492" s="45"/>
      <c r="BH492" s="37"/>
      <c r="BI492" s="36"/>
      <c r="BJ492" s="37"/>
      <c r="BK492" s="36"/>
      <c r="BL492" s="36"/>
      <c r="BM492" s="53" t="str">
        <f>IF(BJ492="","",WORKDAY(BJ492,5,FESTIVOS_CO!A:A))</f>
        <v/>
      </c>
      <c r="BN492" s="57" t="str">
        <f t="shared" ca="1" si="98"/>
        <v>PENDIENTE HACER AVISO</v>
      </c>
      <c r="BO492" s="54" t="str">
        <f t="shared" ca="1" si="91"/>
        <v>EN TRÁMITE NOTIF. POR AVISO</v>
      </c>
      <c r="BP492" s="37"/>
      <c r="BQ492" s="53" t="str">
        <f>IF(BP492="","",WORKDAY(BP492,5,FESTIVOS_CO!A:A))</f>
        <v/>
      </c>
      <c r="BR492" s="37"/>
      <c r="BS492" s="36"/>
      <c r="BT492" s="38"/>
      <c r="BU492" s="58" t="e">
        <f>VLOOKUP(BT492,Hoja2!$C:$D,2,0)</f>
        <v>#N/A</v>
      </c>
      <c r="BV492" s="80" t="str">
        <f>IF(
AND(AO492="",BD492="",BQ492=""),
"EN PROCESO NOTIFICACION / COMUNICACION",
IF(
BT492="",
"NO APLICA",
IF(
BU492=60,
IF(AO492&lt;&gt;"",AO492,IF(BD492&lt;&gt;"",BD492,BQ492))+60,
WORKDAY(
IF(AO492&lt;&gt;"",AO492,IF(BD492&lt;&gt;"",BD492,BQ492)),
BU492,
FESTIVOS_CO!A:A
)
)
))</f>
        <v>EN PROCESO NOTIFICACION / COMUNICACION</v>
      </c>
      <c r="BW492" s="44"/>
      <c r="BX492" s="53"/>
      <c r="BY492" s="45"/>
      <c r="BZ492" s="37"/>
      <c r="CA492" s="54" t="str">
        <f t="shared" si="92"/>
        <v>PENDIENTE EJECUTORIA</v>
      </c>
      <c r="CB492" s="59" t="str">
        <f t="shared" si="101"/>
        <v/>
      </c>
      <c r="CC492" s="36"/>
      <c r="CD492" s="40"/>
      <c r="CE492" s="46"/>
      <c r="CF492" s="40"/>
      <c r="CG492" s="40"/>
      <c r="CH492" s="40"/>
      <c r="CI492" s="36"/>
      <c r="CJ492" s="47"/>
      <c r="CK492" s="40"/>
      <c r="CL492" s="40"/>
      <c r="CM492" s="40"/>
      <c r="CN492" s="40"/>
    </row>
    <row r="493" spans="1:92" ht="42.75" hidden="1">
      <c r="A493" s="49" t="str">
        <f t="shared" si="93"/>
        <v>SIN GESTIÓN</v>
      </c>
      <c r="B493" s="58"/>
      <c r="C493" s="37"/>
      <c r="D493" s="37"/>
      <c r="E493" s="49" t="str">
        <f t="shared" si="94"/>
        <v>PENDIENTE NOTIFICACIÓN</v>
      </c>
      <c r="F493" s="141" t="str">
        <f t="shared" si="95"/>
        <v>PENDIENTE NOTIFICACIÓN</v>
      </c>
      <c r="G493" s="49" t="str">
        <f t="shared" si="96"/>
        <v/>
      </c>
      <c r="H493" s="51" t="str">
        <f ca="1">IF(
L493="",
"",
IF(
NETWORKDAYS(L493,IF(M493&lt;&gt;"",M493,TODAY()),FESTIVOS_CO!A:A)&gt;2,
"VENCIDO",
IF(
NETWORKDAYS(L493,IF(M493&lt;&gt;"",M493,TODAY()),FESTIVOS_CO!A:A)=2,
"ALERTA",
"A TIEMPO"
)))</f>
        <v/>
      </c>
      <c r="I493" s="40"/>
      <c r="J493" s="36"/>
      <c r="K493" s="37"/>
      <c r="L493" s="50"/>
      <c r="M493" s="37"/>
      <c r="N493" s="52"/>
      <c r="O493" s="52"/>
      <c r="P493" s="36"/>
      <c r="Q493" s="36"/>
      <c r="R493" s="40"/>
      <c r="S493" s="36"/>
      <c r="T493" s="40"/>
      <c r="U493" s="40"/>
      <c r="V493" s="81"/>
      <c r="W493" s="40"/>
      <c r="X493" s="40"/>
      <c r="Y493" s="40"/>
      <c r="Z493" s="38" t="str">
        <f>IFERROR(VLOOKUP(Y493,DIRECTORIO!A:B,2,FALSE),"")</f>
        <v/>
      </c>
      <c r="AA493" s="40"/>
      <c r="AB493" s="40"/>
      <c r="AC493" s="40"/>
      <c r="AD493" s="40"/>
      <c r="AE493" s="40"/>
      <c r="AF493" s="40"/>
      <c r="AG493" s="41" t="s">
        <v>109</v>
      </c>
      <c r="AH493" s="42"/>
      <c r="AI493" s="54" t="str">
        <f t="shared" ca="1" si="97"/>
        <v>PENDIENTE NOTIFICACIÓN ELECTRÓNICA</v>
      </c>
      <c r="AJ493" s="37"/>
      <c r="AK493" s="37"/>
      <c r="AL493" s="37"/>
      <c r="AM493" s="53" t="str">
        <f>IF(AK493="","",WORKDAY(AK493,5,FESTIVOS_CO!A:A))</f>
        <v/>
      </c>
      <c r="AN493" s="37"/>
      <c r="AO493" s="37"/>
      <c r="AP493" s="54" t="str">
        <f t="shared" ca="1" si="102"/>
        <v>NO APLICA</v>
      </c>
      <c r="AQ493" s="36"/>
      <c r="AR493" s="43"/>
      <c r="AS493" s="37"/>
      <c r="AT493" s="36"/>
      <c r="AU493" s="37"/>
      <c r="AV493" s="36"/>
      <c r="AW493" s="36"/>
      <c r="AX493" s="37"/>
      <c r="AY493" s="140" t="str">
        <f>IF(AU493="","",WORKDAY(AU493,5,FESTIVOS_CO!A:A))</f>
        <v/>
      </c>
      <c r="AZ493" s="54" t="str">
        <f t="shared" ca="1" si="99"/>
        <v>NO APLICA</v>
      </c>
      <c r="BA493" s="55" t="str">
        <f>IF(AX493="","",WORKDAY(AX493,5,FESTIVOS_CO!A:A))</f>
        <v/>
      </c>
      <c r="BB493" s="39"/>
      <c r="BC493" s="40"/>
      <c r="BD493" s="40"/>
      <c r="BE493" s="56" t="str">
        <f t="shared" ca="1" si="100"/>
        <v>NO APLICA</v>
      </c>
      <c r="BF493" s="37"/>
      <c r="BG493" s="45"/>
      <c r="BH493" s="37"/>
      <c r="BI493" s="36"/>
      <c r="BJ493" s="37"/>
      <c r="BK493" s="36"/>
      <c r="BL493" s="36"/>
      <c r="BM493" s="53" t="str">
        <f>IF(BJ493="","",WORKDAY(BJ493,5,FESTIVOS_CO!A:A))</f>
        <v/>
      </c>
      <c r="BN493" s="57" t="str">
        <f t="shared" ca="1" si="98"/>
        <v>PENDIENTE HACER AVISO</v>
      </c>
      <c r="BO493" s="54" t="str">
        <f t="shared" ca="1" si="91"/>
        <v>EN TRÁMITE NOTIF. POR AVISO</v>
      </c>
      <c r="BP493" s="37"/>
      <c r="BQ493" s="53" t="str">
        <f>IF(BP493="","",WORKDAY(BP493,5,FESTIVOS_CO!A:A))</f>
        <v/>
      </c>
      <c r="BR493" s="37"/>
      <c r="BS493" s="36"/>
      <c r="BT493" s="38"/>
      <c r="BU493" s="58" t="e">
        <f>VLOOKUP(BT493,Hoja2!$C:$D,2,0)</f>
        <v>#N/A</v>
      </c>
      <c r="BV493" s="80" t="str">
        <f>IF(
AND(AO493="",BD493="",BQ493=""),
"EN PROCESO NOTIFICACION / COMUNICACION",
IF(
BT493="",
"NO APLICA",
IF(
BU493=60,
IF(AO493&lt;&gt;"",AO493,IF(BD493&lt;&gt;"",BD493,BQ493))+60,
WORKDAY(
IF(AO493&lt;&gt;"",AO493,IF(BD493&lt;&gt;"",BD493,BQ493)),
BU493,
FESTIVOS_CO!A:A
)
)
))</f>
        <v>EN PROCESO NOTIFICACION / COMUNICACION</v>
      </c>
      <c r="BW493" s="44"/>
      <c r="BX493" s="53"/>
      <c r="BY493" s="45"/>
      <c r="BZ493" s="37"/>
      <c r="CA493" s="54" t="str">
        <f t="shared" si="92"/>
        <v>PENDIENTE EJECUTORIA</v>
      </c>
      <c r="CB493" s="59" t="str">
        <f t="shared" si="101"/>
        <v/>
      </c>
      <c r="CC493" s="36"/>
      <c r="CD493" s="40"/>
      <c r="CE493" s="46"/>
      <c r="CF493" s="40"/>
      <c r="CG493" s="40"/>
      <c r="CH493" s="40"/>
      <c r="CI493" s="36"/>
      <c r="CJ493" s="47"/>
      <c r="CK493" s="40"/>
      <c r="CL493" s="40"/>
      <c r="CM493" s="40"/>
      <c r="CN493" s="40"/>
    </row>
    <row r="494" spans="1:92" ht="42.75" hidden="1">
      <c r="A494" s="49" t="str">
        <f t="shared" si="93"/>
        <v>SIN GESTIÓN</v>
      </c>
      <c r="B494" s="58"/>
      <c r="C494" s="37"/>
      <c r="D494" s="37"/>
      <c r="E494" s="49" t="str">
        <f t="shared" si="94"/>
        <v>PENDIENTE NOTIFICACIÓN</v>
      </c>
      <c r="F494" s="141" t="str">
        <f t="shared" si="95"/>
        <v>PENDIENTE NOTIFICACIÓN</v>
      </c>
      <c r="G494" s="49" t="str">
        <f t="shared" si="96"/>
        <v/>
      </c>
      <c r="H494" s="51" t="str">
        <f ca="1">IF(
L494="",
"",
IF(
NETWORKDAYS(L494,IF(M494&lt;&gt;"",M494,TODAY()),FESTIVOS_CO!A:A)&gt;2,
"VENCIDO",
IF(
NETWORKDAYS(L494,IF(M494&lt;&gt;"",M494,TODAY()),FESTIVOS_CO!A:A)=2,
"ALERTA",
"A TIEMPO"
)))</f>
        <v/>
      </c>
      <c r="I494" s="40"/>
      <c r="J494" s="36"/>
      <c r="K494" s="37"/>
      <c r="L494" s="50"/>
      <c r="M494" s="37"/>
      <c r="N494" s="52"/>
      <c r="O494" s="52"/>
      <c r="P494" s="36"/>
      <c r="Q494" s="36"/>
      <c r="R494" s="40"/>
      <c r="S494" s="36"/>
      <c r="T494" s="40"/>
      <c r="U494" s="40"/>
      <c r="V494" s="81"/>
      <c r="W494" s="40"/>
      <c r="X494" s="40"/>
      <c r="Y494" s="40"/>
      <c r="Z494" s="38" t="str">
        <f>IFERROR(VLOOKUP(Y494,DIRECTORIO!A:B,2,FALSE),"")</f>
        <v/>
      </c>
      <c r="AA494" s="40"/>
      <c r="AB494" s="40"/>
      <c r="AC494" s="40"/>
      <c r="AD494" s="40"/>
      <c r="AE494" s="40"/>
      <c r="AF494" s="40"/>
      <c r="AG494" s="41" t="s">
        <v>109</v>
      </c>
      <c r="AH494" s="42"/>
      <c r="AI494" s="54" t="str">
        <f t="shared" ca="1" si="97"/>
        <v>PENDIENTE NOTIFICACIÓN ELECTRÓNICA</v>
      </c>
      <c r="AJ494" s="37"/>
      <c r="AK494" s="37"/>
      <c r="AL494" s="37"/>
      <c r="AM494" s="53" t="str">
        <f>IF(AK494="","",WORKDAY(AK494,5,FESTIVOS_CO!A:A))</f>
        <v/>
      </c>
      <c r="AN494" s="37"/>
      <c r="AO494" s="37"/>
      <c r="AP494" s="54" t="str">
        <f t="shared" ca="1" si="102"/>
        <v>NO APLICA</v>
      </c>
      <c r="AQ494" s="36"/>
      <c r="AR494" s="43"/>
      <c r="AS494" s="37"/>
      <c r="AT494" s="36"/>
      <c r="AU494" s="37"/>
      <c r="AV494" s="36"/>
      <c r="AW494" s="36"/>
      <c r="AX494" s="37"/>
      <c r="AY494" s="140" t="str">
        <f>IF(AU494="","",WORKDAY(AU494,5,FESTIVOS_CO!A:A))</f>
        <v/>
      </c>
      <c r="AZ494" s="54" t="str">
        <f t="shared" ca="1" si="99"/>
        <v>NO APLICA</v>
      </c>
      <c r="BA494" s="55" t="str">
        <f>IF(AX494="","",WORKDAY(AX494,5,FESTIVOS_CO!A:A))</f>
        <v/>
      </c>
      <c r="BB494" s="39"/>
      <c r="BC494" s="40"/>
      <c r="BD494" s="40"/>
      <c r="BE494" s="56" t="str">
        <f t="shared" ca="1" si="100"/>
        <v>NO APLICA</v>
      </c>
      <c r="BF494" s="37"/>
      <c r="BG494" s="45"/>
      <c r="BH494" s="37"/>
      <c r="BI494" s="36"/>
      <c r="BJ494" s="37"/>
      <c r="BK494" s="36"/>
      <c r="BL494" s="36"/>
      <c r="BM494" s="53" t="str">
        <f>IF(BJ494="","",WORKDAY(BJ494,5,FESTIVOS_CO!A:A))</f>
        <v/>
      </c>
      <c r="BN494" s="57" t="str">
        <f t="shared" ca="1" si="98"/>
        <v>PENDIENTE HACER AVISO</v>
      </c>
      <c r="BO494" s="54" t="str">
        <f t="shared" ca="1" si="91"/>
        <v>EN TRÁMITE NOTIF. POR AVISO</v>
      </c>
      <c r="BP494" s="37"/>
      <c r="BQ494" s="53" t="str">
        <f>IF(BP494="","",WORKDAY(BP494,5,FESTIVOS_CO!A:A))</f>
        <v/>
      </c>
      <c r="BR494" s="37"/>
      <c r="BS494" s="36"/>
      <c r="BT494" s="38"/>
      <c r="BU494" s="58" t="e">
        <f>VLOOKUP(BT494,Hoja2!$C:$D,2,0)</f>
        <v>#N/A</v>
      </c>
      <c r="BV494" s="80" t="str">
        <f>IF(
AND(AO494="",BD494="",BQ494=""),
"EN PROCESO NOTIFICACION / COMUNICACION",
IF(
BT494="",
"NO APLICA",
IF(
BU494=60,
IF(AO494&lt;&gt;"",AO494,IF(BD494&lt;&gt;"",BD494,BQ494))+60,
WORKDAY(
IF(AO494&lt;&gt;"",AO494,IF(BD494&lt;&gt;"",BD494,BQ494)),
BU494,
FESTIVOS_CO!A:A
)
)
))</f>
        <v>EN PROCESO NOTIFICACION / COMUNICACION</v>
      </c>
      <c r="BW494" s="44"/>
      <c r="BX494" s="53"/>
      <c r="BY494" s="45"/>
      <c r="BZ494" s="37"/>
      <c r="CA494" s="54" t="str">
        <f t="shared" si="92"/>
        <v>PENDIENTE EJECUTORIA</v>
      </c>
      <c r="CB494" s="59" t="str">
        <f t="shared" si="101"/>
        <v/>
      </c>
      <c r="CC494" s="36"/>
      <c r="CD494" s="40"/>
      <c r="CE494" s="46"/>
      <c r="CF494" s="40"/>
      <c r="CG494" s="40"/>
      <c r="CH494" s="40"/>
      <c r="CI494" s="36"/>
      <c r="CJ494" s="47"/>
      <c r="CK494" s="40"/>
      <c r="CL494" s="40"/>
      <c r="CM494" s="40"/>
      <c r="CN494" s="40"/>
    </row>
    <row r="495" spans="1:92" ht="42.75" hidden="1">
      <c r="A495" s="49" t="str">
        <f t="shared" si="93"/>
        <v>SIN GESTIÓN</v>
      </c>
      <c r="B495" s="58"/>
      <c r="C495" s="37"/>
      <c r="D495" s="37"/>
      <c r="E495" s="49" t="str">
        <f t="shared" si="94"/>
        <v>PENDIENTE NOTIFICACIÓN</v>
      </c>
      <c r="F495" s="141" t="str">
        <f t="shared" si="95"/>
        <v>PENDIENTE NOTIFICACIÓN</v>
      </c>
      <c r="G495" s="49" t="str">
        <f t="shared" si="96"/>
        <v/>
      </c>
      <c r="H495" s="51" t="str">
        <f ca="1">IF(
L495="",
"",
IF(
NETWORKDAYS(L495,IF(M495&lt;&gt;"",M495,TODAY()),FESTIVOS_CO!A:A)&gt;2,
"VENCIDO",
IF(
NETWORKDAYS(L495,IF(M495&lt;&gt;"",M495,TODAY()),FESTIVOS_CO!A:A)=2,
"ALERTA",
"A TIEMPO"
)))</f>
        <v/>
      </c>
      <c r="I495" s="40"/>
      <c r="J495" s="36"/>
      <c r="K495" s="37"/>
      <c r="L495" s="50"/>
      <c r="M495" s="37"/>
      <c r="N495" s="52"/>
      <c r="O495" s="52"/>
      <c r="P495" s="36"/>
      <c r="Q495" s="36"/>
      <c r="R495" s="40"/>
      <c r="S495" s="36"/>
      <c r="T495" s="40"/>
      <c r="U495" s="40"/>
      <c r="V495" s="81"/>
      <c r="W495" s="40"/>
      <c r="X495" s="40"/>
      <c r="Y495" s="40"/>
      <c r="Z495" s="38" t="str">
        <f>IFERROR(VLOOKUP(Y495,DIRECTORIO!A:B,2,FALSE),"")</f>
        <v/>
      </c>
      <c r="AA495" s="40"/>
      <c r="AB495" s="40"/>
      <c r="AC495" s="40"/>
      <c r="AD495" s="40"/>
      <c r="AE495" s="40"/>
      <c r="AF495" s="40"/>
      <c r="AG495" s="41" t="s">
        <v>109</v>
      </c>
      <c r="AH495" s="42"/>
      <c r="AI495" s="54" t="str">
        <f t="shared" ca="1" si="97"/>
        <v>PENDIENTE NOTIFICACIÓN ELECTRÓNICA</v>
      </c>
      <c r="AJ495" s="37"/>
      <c r="AK495" s="37"/>
      <c r="AL495" s="37"/>
      <c r="AM495" s="53" t="str">
        <f>IF(AK495="","",WORKDAY(AK495,5,FESTIVOS_CO!A:A))</f>
        <v/>
      </c>
      <c r="AN495" s="37"/>
      <c r="AO495" s="37"/>
      <c r="AP495" s="54" t="str">
        <f t="shared" ca="1" si="102"/>
        <v>NO APLICA</v>
      </c>
      <c r="AQ495" s="36"/>
      <c r="AR495" s="43"/>
      <c r="AS495" s="37"/>
      <c r="AT495" s="36"/>
      <c r="AU495" s="37"/>
      <c r="AV495" s="36"/>
      <c r="AW495" s="36"/>
      <c r="AX495" s="37"/>
      <c r="AY495" s="140" t="str">
        <f>IF(AU495="","",WORKDAY(AU495,5,FESTIVOS_CO!A:A))</f>
        <v/>
      </c>
      <c r="AZ495" s="54" t="str">
        <f t="shared" ca="1" si="99"/>
        <v>NO APLICA</v>
      </c>
      <c r="BA495" s="55" t="str">
        <f>IF(AX495="","",WORKDAY(AX495,5,FESTIVOS_CO!A:A))</f>
        <v/>
      </c>
      <c r="BB495" s="39"/>
      <c r="BC495" s="40"/>
      <c r="BD495" s="40"/>
      <c r="BE495" s="56" t="str">
        <f t="shared" ca="1" si="100"/>
        <v>NO APLICA</v>
      </c>
      <c r="BF495" s="37"/>
      <c r="BG495" s="45"/>
      <c r="BH495" s="37"/>
      <c r="BI495" s="36"/>
      <c r="BJ495" s="37"/>
      <c r="BK495" s="36"/>
      <c r="BL495" s="36"/>
      <c r="BM495" s="53" t="str">
        <f>IF(BJ495="","",WORKDAY(BJ495,5,FESTIVOS_CO!A:A))</f>
        <v/>
      </c>
      <c r="BN495" s="57" t="str">
        <f t="shared" ca="1" si="98"/>
        <v>PENDIENTE HACER AVISO</v>
      </c>
      <c r="BO495" s="54" t="str">
        <f t="shared" ca="1" si="91"/>
        <v>EN TRÁMITE NOTIF. POR AVISO</v>
      </c>
      <c r="BP495" s="37"/>
      <c r="BQ495" s="53" t="str">
        <f>IF(BP495="","",WORKDAY(BP495,5,FESTIVOS_CO!A:A))</f>
        <v/>
      </c>
      <c r="BR495" s="37"/>
      <c r="BS495" s="36"/>
      <c r="BT495" s="38"/>
      <c r="BU495" s="58" t="e">
        <f>VLOOKUP(BT495,Hoja2!$C:$D,2,0)</f>
        <v>#N/A</v>
      </c>
      <c r="BV495" s="80" t="str">
        <f>IF(
AND(AO495="",BD495="",BQ495=""),
"EN PROCESO NOTIFICACION / COMUNICACION",
IF(
BT495="",
"NO APLICA",
IF(
BU495=60,
IF(AO495&lt;&gt;"",AO495,IF(BD495&lt;&gt;"",BD495,BQ495))+60,
WORKDAY(
IF(AO495&lt;&gt;"",AO495,IF(BD495&lt;&gt;"",BD495,BQ495)),
BU495,
FESTIVOS_CO!A:A
)
)
))</f>
        <v>EN PROCESO NOTIFICACION / COMUNICACION</v>
      </c>
      <c r="BW495" s="44"/>
      <c r="BX495" s="53"/>
      <c r="BY495" s="45"/>
      <c r="BZ495" s="37"/>
      <c r="CA495" s="54" t="str">
        <f t="shared" si="92"/>
        <v>PENDIENTE EJECUTORIA</v>
      </c>
      <c r="CB495" s="59" t="str">
        <f t="shared" si="101"/>
        <v/>
      </c>
      <c r="CC495" s="36"/>
      <c r="CD495" s="40"/>
      <c r="CE495" s="46"/>
      <c r="CF495" s="40"/>
      <c r="CG495" s="40"/>
      <c r="CH495" s="40"/>
      <c r="CI495" s="36"/>
      <c r="CJ495" s="47"/>
      <c r="CK495" s="40"/>
      <c r="CL495" s="40"/>
      <c r="CM495" s="40"/>
      <c r="CN495" s="40"/>
    </row>
    <row r="496" spans="1:92" ht="42.75" hidden="1">
      <c r="A496" s="49" t="str">
        <f t="shared" si="93"/>
        <v>SIN GESTIÓN</v>
      </c>
      <c r="B496" s="58"/>
      <c r="C496" s="37"/>
      <c r="D496" s="37"/>
      <c r="E496" s="49" t="str">
        <f t="shared" si="94"/>
        <v>PENDIENTE NOTIFICACIÓN</v>
      </c>
      <c r="F496" s="141" t="str">
        <f t="shared" si="95"/>
        <v>PENDIENTE NOTIFICACIÓN</v>
      </c>
      <c r="G496" s="49" t="str">
        <f t="shared" si="96"/>
        <v/>
      </c>
      <c r="H496" s="51" t="str">
        <f ca="1">IF(
L496="",
"",
IF(
NETWORKDAYS(L496,IF(M496&lt;&gt;"",M496,TODAY()),FESTIVOS_CO!A:A)&gt;2,
"VENCIDO",
IF(
NETWORKDAYS(L496,IF(M496&lt;&gt;"",M496,TODAY()),FESTIVOS_CO!A:A)=2,
"ALERTA",
"A TIEMPO"
)))</f>
        <v/>
      </c>
      <c r="I496" s="40"/>
      <c r="J496" s="36"/>
      <c r="K496" s="37"/>
      <c r="L496" s="50"/>
      <c r="M496" s="37"/>
      <c r="N496" s="52"/>
      <c r="O496" s="52"/>
      <c r="P496" s="36"/>
      <c r="Q496" s="36"/>
      <c r="R496" s="40"/>
      <c r="S496" s="36"/>
      <c r="T496" s="40"/>
      <c r="U496" s="40"/>
      <c r="V496" s="81"/>
      <c r="W496" s="40"/>
      <c r="X496" s="40"/>
      <c r="Y496" s="40"/>
      <c r="Z496" s="38" t="str">
        <f>IFERROR(VLOOKUP(Y496,DIRECTORIO!A:B,2,FALSE),"")</f>
        <v/>
      </c>
      <c r="AA496" s="40"/>
      <c r="AB496" s="40"/>
      <c r="AC496" s="40"/>
      <c r="AD496" s="40"/>
      <c r="AE496" s="40"/>
      <c r="AF496" s="40"/>
      <c r="AG496" s="41" t="s">
        <v>109</v>
      </c>
      <c r="AH496" s="42"/>
      <c r="AI496" s="54" t="str">
        <f t="shared" ca="1" si="97"/>
        <v>PENDIENTE NOTIFICACIÓN ELECTRÓNICA</v>
      </c>
      <c r="AJ496" s="37"/>
      <c r="AK496" s="37"/>
      <c r="AL496" s="37"/>
      <c r="AM496" s="53" t="str">
        <f>IF(AK496="","",WORKDAY(AK496,5,FESTIVOS_CO!A:A))</f>
        <v/>
      </c>
      <c r="AN496" s="37"/>
      <c r="AO496" s="37"/>
      <c r="AP496" s="54" t="str">
        <f t="shared" ca="1" si="102"/>
        <v>NO APLICA</v>
      </c>
      <c r="AQ496" s="36"/>
      <c r="AR496" s="43"/>
      <c r="AS496" s="37"/>
      <c r="AT496" s="36"/>
      <c r="AU496" s="37"/>
      <c r="AV496" s="36"/>
      <c r="AW496" s="36"/>
      <c r="AX496" s="37"/>
      <c r="AY496" s="140" t="str">
        <f>IF(AU496="","",WORKDAY(AU496,5,FESTIVOS_CO!A:A))</f>
        <v/>
      </c>
      <c r="AZ496" s="54" t="str">
        <f t="shared" ca="1" si="99"/>
        <v>NO APLICA</v>
      </c>
      <c r="BA496" s="55" t="str">
        <f>IF(AX496="","",WORKDAY(AX496,5,FESTIVOS_CO!A:A))</f>
        <v/>
      </c>
      <c r="BB496" s="39"/>
      <c r="BC496" s="40"/>
      <c r="BD496" s="40"/>
      <c r="BE496" s="56" t="str">
        <f t="shared" ca="1" si="100"/>
        <v>NO APLICA</v>
      </c>
      <c r="BF496" s="37"/>
      <c r="BG496" s="45"/>
      <c r="BH496" s="37"/>
      <c r="BI496" s="36"/>
      <c r="BJ496" s="37"/>
      <c r="BK496" s="36"/>
      <c r="BL496" s="36"/>
      <c r="BM496" s="53" t="str">
        <f>IF(BJ496="","",WORKDAY(BJ496,5,FESTIVOS_CO!A:A))</f>
        <v/>
      </c>
      <c r="BN496" s="57" t="str">
        <f t="shared" ca="1" si="98"/>
        <v>PENDIENTE HACER AVISO</v>
      </c>
      <c r="BO496" s="54" t="str">
        <f t="shared" ca="1" si="91"/>
        <v>EN TRÁMITE NOTIF. POR AVISO</v>
      </c>
      <c r="BP496" s="37"/>
      <c r="BQ496" s="53" t="str">
        <f>IF(BP496="","",WORKDAY(BP496,5,FESTIVOS_CO!A:A))</f>
        <v/>
      </c>
      <c r="BR496" s="37"/>
      <c r="BS496" s="36"/>
      <c r="BT496" s="38"/>
      <c r="BU496" s="58" t="e">
        <f>VLOOKUP(BT496,Hoja2!$C:$D,2,0)</f>
        <v>#N/A</v>
      </c>
      <c r="BV496" s="80" t="str">
        <f>IF(
AND(AO496="",BD496="",BQ496=""),
"EN PROCESO NOTIFICACION / COMUNICACION",
IF(
BT496="",
"NO APLICA",
IF(
BU496=60,
IF(AO496&lt;&gt;"",AO496,IF(BD496&lt;&gt;"",BD496,BQ496))+60,
WORKDAY(
IF(AO496&lt;&gt;"",AO496,IF(BD496&lt;&gt;"",BD496,BQ496)),
BU496,
FESTIVOS_CO!A:A
)
)
))</f>
        <v>EN PROCESO NOTIFICACION / COMUNICACION</v>
      </c>
      <c r="BW496" s="44"/>
      <c r="BX496" s="53"/>
      <c r="BY496" s="45"/>
      <c r="BZ496" s="37"/>
      <c r="CA496" s="54" t="str">
        <f t="shared" si="92"/>
        <v>PENDIENTE EJECUTORIA</v>
      </c>
      <c r="CB496" s="59" t="str">
        <f t="shared" si="101"/>
        <v/>
      </c>
      <c r="CC496" s="36"/>
      <c r="CD496" s="40"/>
      <c r="CE496" s="46"/>
      <c r="CF496" s="40"/>
      <c r="CG496" s="40"/>
      <c r="CH496" s="40"/>
      <c r="CI496" s="36"/>
      <c r="CJ496" s="47"/>
      <c r="CK496" s="40"/>
      <c r="CL496" s="40"/>
      <c r="CM496" s="40"/>
      <c r="CN496" s="40"/>
    </row>
    <row r="497" spans="1:92" ht="42.75" hidden="1">
      <c r="A497" s="49" t="str">
        <f t="shared" si="93"/>
        <v>SIN GESTIÓN</v>
      </c>
      <c r="B497" s="58"/>
      <c r="C497" s="37"/>
      <c r="D497" s="37"/>
      <c r="E497" s="49" t="str">
        <f t="shared" si="94"/>
        <v>PENDIENTE NOTIFICACIÓN</v>
      </c>
      <c r="F497" s="141" t="str">
        <f t="shared" si="95"/>
        <v>PENDIENTE NOTIFICACIÓN</v>
      </c>
      <c r="G497" s="49" t="str">
        <f t="shared" si="96"/>
        <v/>
      </c>
      <c r="H497" s="51" t="str">
        <f ca="1">IF(
L497="",
"",
IF(
NETWORKDAYS(L497,IF(M497&lt;&gt;"",M497,TODAY()),FESTIVOS_CO!A:A)&gt;2,
"VENCIDO",
IF(
NETWORKDAYS(L497,IF(M497&lt;&gt;"",M497,TODAY()),FESTIVOS_CO!A:A)=2,
"ALERTA",
"A TIEMPO"
)))</f>
        <v/>
      </c>
      <c r="I497" s="40"/>
      <c r="J497" s="36"/>
      <c r="K497" s="37"/>
      <c r="L497" s="50"/>
      <c r="M497" s="37"/>
      <c r="N497" s="52"/>
      <c r="O497" s="52"/>
      <c r="P497" s="36"/>
      <c r="Q497" s="36"/>
      <c r="R497" s="40"/>
      <c r="S497" s="36"/>
      <c r="T497" s="40"/>
      <c r="U497" s="40"/>
      <c r="V497" s="81"/>
      <c r="W497" s="40"/>
      <c r="X497" s="40"/>
      <c r="Y497" s="40"/>
      <c r="Z497" s="38" t="str">
        <f>IFERROR(VLOOKUP(Y497,DIRECTORIO!A:B,2,FALSE),"")</f>
        <v/>
      </c>
      <c r="AA497" s="40"/>
      <c r="AB497" s="40"/>
      <c r="AC497" s="40"/>
      <c r="AD497" s="40"/>
      <c r="AE497" s="40"/>
      <c r="AF497" s="40"/>
      <c r="AG497" s="41" t="s">
        <v>109</v>
      </c>
      <c r="AH497" s="42"/>
      <c r="AI497" s="54" t="str">
        <f t="shared" ca="1" si="97"/>
        <v>PENDIENTE NOTIFICACIÓN ELECTRÓNICA</v>
      </c>
      <c r="AJ497" s="37"/>
      <c r="AK497" s="37"/>
      <c r="AL497" s="37"/>
      <c r="AM497" s="53" t="str">
        <f>IF(AK497="","",WORKDAY(AK497,5,FESTIVOS_CO!A:A))</f>
        <v/>
      </c>
      <c r="AN497" s="37"/>
      <c r="AO497" s="37"/>
      <c r="AP497" s="54" t="str">
        <f t="shared" ca="1" si="102"/>
        <v>NO APLICA</v>
      </c>
      <c r="AQ497" s="36"/>
      <c r="AR497" s="43"/>
      <c r="AS497" s="37"/>
      <c r="AT497" s="36"/>
      <c r="AU497" s="37"/>
      <c r="AV497" s="36"/>
      <c r="AW497" s="36"/>
      <c r="AX497" s="37"/>
      <c r="AY497" s="140" t="str">
        <f>IF(AU497="","",WORKDAY(AU497,5,FESTIVOS_CO!A:A))</f>
        <v/>
      </c>
      <c r="AZ497" s="54" t="str">
        <f t="shared" ca="1" si="99"/>
        <v>NO APLICA</v>
      </c>
      <c r="BA497" s="55" t="str">
        <f>IF(AX497="","",WORKDAY(AX497,5,FESTIVOS_CO!A:A))</f>
        <v/>
      </c>
      <c r="BB497" s="39"/>
      <c r="BC497" s="40"/>
      <c r="BD497" s="40"/>
      <c r="BE497" s="56" t="str">
        <f t="shared" ca="1" si="100"/>
        <v>NO APLICA</v>
      </c>
      <c r="BF497" s="37"/>
      <c r="BG497" s="45"/>
      <c r="BH497" s="37"/>
      <c r="BI497" s="36"/>
      <c r="BJ497" s="37"/>
      <c r="BK497" s="36"/>
      <c r="BL497" s="36"/>
      <c r="BM497" s="53" t="str">
        <f>IF(BJ497="","",WORKDAY(BJ497,5,FESTIVOS_CO!A:A))</f>
        <v/>
      </c>
      <c r="BN497" s="57" t="str">
        <f t="shared" ca="1" si="98"/>
        <v>PENDIENTE HACER AVISO</v>
      </c>
      <c r="BO497" s="54" t="str">
        <f t="shared" ca="1" si="91"/>
        <v>EN TRÁMITE NOTIF. POR AVISO</v>
      </c>
      <c r="BP497" s="37"/>
      <c r="BQ497" s="53" t="str">
        <f>IF(BP497="","",WORKDAY(BP497,5,FESTIVOS_CO!A:A))</f>
        <v/>
      </c>
      <c r="BR497" s="37"/>
      <c r="BS497" s="36"/>
      <c r="BT497" s="38"/>
      <c r="BU497" s="58" t="e">
        <f>VLOOKUP(BT497,Hoja2!$C:$D,2,0)</f>
        <v>#N/A</v>
      </c>
      <c r="BV497" s="80" t="str">
        <f>IF(
AND(AO497="",BD497="",BQ497=""),
"EN PROCESO NOTIFICACION / COMUNICACION",
IF(
BT497="",
"NO APLICA",
IF(
BU497=60,
IF(AO497&lt;&gt;"",AO497,IF(BD497&lt;&gt;"",BD497,BQ497))+60,
WORKDAY(
IF(AO497&lt;&gt;"",AO497,IF(BD497&lt;&gt;"",BD497,BQ497)),
BU497,
FESTIVOS_CO!A:A
)
)
))</f>
        <v>EN PROCESO NOTIFICACION / COMUNICACION</v>
      </c>
      <c r="BW497" s="44"/>
      <c r="BX497" s="53"/>
      <c r="BY497" s="45"/>
      <c r="BZ497" s="37"/>
      <c r="CA497" s="54" t="str">
        <f t="shared" si="92"/>
        <v>PENDIENTE EJECUTORIA</v>
      </c>
      <c r="CB497" s="59" t="str">
        <f t="shared" si="101"/>
        <v/>
      </c>
      <c r="CC497" s="36"/>
      <c r="CD497" s="40"/>
      <c r="CE497" s="46"/>
      <c r="CF497" s="40"/>
      <c r="CG497" s="40"/>
      <c r="CH497" s="40"/>
      <c r="CI497" s="36"/>
      <c r="CJ497" s="47"/>
      <c r="CK497" s="40"/>
      <c r="CL497" s="40"/>
      <c r="CM497" s="40"/>
      <c r="CN497" s="40"/>
    </row>
    <row r="498" spans="1:92" ht="42.75" hidden="1">
      <c r="A498" s="49" t="str">
        <f t="shared" si="93"/>
        <v>SIN GESTIÓN</v>
      </c>
      <c r="B498" s="58"/>
      <c r="C498" s="37"/>
      <c r="D498" s="37"/>
      <c r="E498" s="49" t="str">
        <f t="shared" si="94"/>
        <v>PENDIENTE NOTIFICACIÓN</v>
      </c>
      <c r="F498" s="141" t="str">
        <f t="shared" si="95"/>
        <v>PENDIENTE NOTIFICACIÓN</v>
      </c>
      <c r="G498" s="49" t="str">
        <f t="shared" si="96"/>
        <v/>
      </c>
      <c r="H498" s="51" t="str">
        <f ca="1">IF(
L498="",
"",
IF(
NETWORKDAYS(L498,IF(M498&lt;&gt;"",M498,TODAY()),FESTIVOS_CO!A:A)&gt;2,
"VENCIDO",
IF(
NETWORKDAYS(L498,IF(M498&lt;&gt;"",M498,TODAY()),FESTIVOS_CO!A:A)=2,
"ALERTA",
"A TIEMPO"
)))</f>
        <v/>
      </c>
      <c r="I498" s="40"/>
      <c r="J498" s="36"/>
      <c r="K498" s="37"/>
      <c r="L498" s="50"/>
      <c r="M498" s="37"/>
      <c r="N498" s="52"/>
      <c r="O498" s="52"/>
      <c r="P498" s="36"/>
      <c r="Q498" s="36"/>
      <c r="R498" s="40"/>
      <c r="S498" s="36"/>
      <c r="T498" s="40"/>
      <c r="U498" s="40"/>
      <c r="V498" s="81"/>
      <c r="W498" s="40"/>
      <c r="X498" s="40"/>
      <c r="Y498" s="40"/>
      <c r="Z498" s="38" t="str">
        <f>IFERROR(VLOOKUP(Y498,DIRECTORIO!A:B,2,FALSE),"")</f>
        <v/>
      </c>
      <c r="AA498" s="40"/>
      <c r="AB498" s="40"/>
      <c r="AC498" s="40"/>
      <c r="AD498" s="40"/>
      <c r="AE498" s="40"/>
      <c r="AF498" s="40"/>
      <c r="AG498" s="41" t="s">
        <v>109</v>
      </c>
      <c r="AH498" s="42"/>
      <c r="AI498" s="54" t="str">
        <f t="shared" ca="1" si="97"/>
        <v>PENDIENTE NOTIFICACIÓN ELECTRÓNICA</v>
      </c>
      <c r="AJ498" s="37"/>
      <c r="AK498" s="37"/>
      <c r="AL498" s="37"/>
      <c r="AM498" s="53" t="str">
        <f>IF(AK498="","",WORKDAY(AK498,5,FESTIVOS_CO!A:A))</f>
        <v/>
      </c>
      <c r="AN498" s="37"/>
      <c r="AO498" s="37"/>
      <c r="AP498" s="54" t="str">
        <f t="shared" ca="1" si="102"/>
        <v>NO APLICA</v>
      </c>
      <c r="AQ498" s="36"/>
      <c r="AR498" s="43"/>
      <c r="AS498" s="37"/>
      <c r="AT498" s="36"/>
      <c r="AU498" s="37"/>
      <c r="AV498" s="36"/>
      <c r="AW498" s="36"/>
      <c r="AX498" s="37"/>
      <c r="AY498" s="140" t="str">
        <f>IF(AU498="","",WORKDAY(AU498,5,FESTIVOS_CO!A:A))</f>
        <v/>
      </c>
      <c r="AZ498" s="54" t="str">
        <f t="shared" ca="1" si="99"/>
        <v>NO APLICA</v>
      </c>
      <c r="BA498" s="55" t="str">
        <f>IF(AX498="","",WORKDAY(AX498,5,FESTIVOS_CO!A:A))</f>
        <v/>
      </c>
      <c r="BB498" s="39"/>
      <c r="BC498" s="40"/>
      <c r="BD498" s="40"/>
      <c r="BE498" s="56" t="str">
        <f t="shared" ca="1" si="100"/>
        <v>NO APLICA</v>
      </c>
      <c r="BF498" s="37"/>
      <c r="BG498" s="45"/>
      <c r="BH498" s="37"/>
      <c r="BI498" s="36"/>
      <c r="BJ498" s="37"/>
      <c r="BK498" s="36"/>
      <c r="BL498" s="36"/>
      <c r="BM498" s="53" t="str">
        <f>IF(BJ498="","",WORKDAY(BJ498,5,FESTIVOS_CO!A:A))</f>
        <v/>
      </c>
      <c r="BN498" s="57" t="str">
        <f t="shared" ca="1" si="98"/>
        <v>PENDIENTE HACER AVISO</v>
      </c>
      <c r="BO498" s="54" t="str">
        <f t="shared" ca="1" si="91"/>
        <v>EN TRÁMITE NOTIF. POR AVISO</v>
      </c>
      <c r="BP498" s="37"/>
      <c r="BQ498" s="53" t="str">
        <f>IF(BP498="","",WORKDAY(BP498,5,FESTIVOS_CO!A:A))</f>
        <v/>
      </c>
      <c r="BR498" s="37"/>
      <c r="BS498" s="36"/>
      <c r="BT498" s="38"/>
      <c r="BU498" s="58" t="e">
        <f>VLOOKUP(BT498,Hoja2!$C:$D,2,0)</f>
        <v>#N/A</v>
      </c>
      <c r="BV498" s="80" t="str">
        <f>IF(
AND(AO498="",BD498="",BQ498=""),
"EN PROCESO NOTIFICACION / COMUNICACION",
IF(
BT498="",
"NO APLICA",
IF(
BU498=60,
IF(AO498&lt;&gt;"",AO498,IF(BD498&lt;&gt;"",BD498,BQ498))+60,
WORKDAY(
IF(AO498&lt;&gt;"",AO498,IF(BD498&lt;&gt;"",BD498,BQ498)),
BU498,
FESTIVOS_CO!A:A
)
)
))</f>
        <v>EN PROCESO NOTIFICACION / COMUNICACION</v>
      </c>
      <c r="BW498" s="44"/>
      <c r="BX498" s="53"/>
      <c r="BY498" s="45"/>
      <c r="BZ498" s="37"/>
      <c r="CA498" s="54" t="str">
        <f t="shared" si="92"/>
        <v>PENDIENTE EJECUTORIA</v>
      </c>
      <c r="CB498" s="59" t="str">
        <f t="shared" si="101"/>
        <v/>
      </c>
      <c r="CC498" s="36"/>
      <c r="CD498" s="40"/>
      <c r="CE498" s="46"/>
      <c r="CF498" s="40"/>
      <c r="CG498" s="40"/>
      <c r="CH498" s="40"/>
      <c r="CI498" s="36"/>
      <c r="CJ498" s="47"/>
      <c r="CK498" s="40"/>
      <c r="CL498" s="40"/>
      <c r="CM498" s="40"/>
      <c r="CN498" s="40"/>
    </row>
    <row r="499" spans="1:92" ht="42.75" hidden="1">
      <c r="A499" s="49" t="str">
        <f t="shared" si="93"/>
        <v>SIN GESTIÓN</v>
      </c>
      <c r="B499" s="58"/>
      <c r="C499" s="37"/>
      <c r="D499" s="37"/>
      <c r="E499" s="49" t="str">
        <f t="shared" si="94"/>
        <v>PENDIENTE NOTIFICACIÓN</v>
      </c>
      <c r="F499" s="141" t="str">
        <f t="shared" si="95"/>
        <v>PENDIENTE NOTIFICACIÓN</v>
      </c>
      <c r="G499" s="49" t="str">
        <f t="shared" si="96"/>
        <v/>
      </c>
      <c r="H499" s="51" t="str">
        <f ca="1">IF(
L499="",
"",
IF(
NETWORKDAYS(L499,IF(M499&lt;&gt;"",M499,TODAY()),FESTIVOS_CO!A:A)&gt;2,
"VENCIDO",
IF(
NETWORKDAYS(L499,IF(M499&lt;&gt;"",M499,TODAY()),FESTIVOS_CO!A:A)=2,
"ALERTA",
"A TIEMPO"
)))</f>
        <v/>
      </c>
      <c r="I499" s="40"/>
      <c r="J499" s="36"/>
      <c r="K499" s="37"/>
      <c r="L499" s="50"/>
      <c r="M499" s="37"/>
      <c r="N499" s="52"/>
      <c r="O499" s="52"/>
      <c r="P499" s="36"/>
      <c r="Q499" s="36"/>
      <c r="R499" s="40"/>
      <c r="S499" s="36"/>
      <c r="T499" s="40"/>
      <c r="U499" s="40"/>
      <c r="V499" s="81"/>
      <c r="W499" s="40"/>
      <c r="X499" s="40"/>
      <c r="Y499" s="40"/>
      <c r="Z499" s="38" t="str">
        <f>IFERROR(VLOOKUP(Y499,DIRECTORIO!A:B,2,FALSE),"")</f>
        <v/>
      </c>
      <c r="AA499" s="40"/>
      <c r="AB499" s="40"/>
      <c r="AC499" s="40"/>
      <c r="AD499" s="40"/>
      <c r="AE499" s="40"/>
      <c r="AF499" s="40"/>
      <c r="AG499" s="41" t="s">
        <v>109</v>
      </c>
      <c r="AH499" s="42"/>
      <c r="AI499" s="54" t="str">
        <f t="shared" ca="1" si="97"/>
        <v>PENDIENTE NOTIFICACIÓN ELECTRÓNICA</v>
      </c>
      <c r="AJ499" s="37"/>
      <c r="AK499" s="37"/>
      <c r="AL499" s="37"/>
      <c r="AM499" s="53" t="str">
        <f>IF(AK499="","",WORKDAY(AK499,5,FESTIVOS_CO!A:A))</f>
        <v/>
      </c>
      <c r="AN499" s="37"/>
      <c r="AO499" s="37"/>
      <c r="AP499" s="54" t="str">
        <f t="shared" ca="1" si="102"/>
        <v>NO APLICA</v>
      </c>
      <c r="AQ499" s="36"/>
      <c r="AR499" s="43"/>
      <c r="AS499" s="37"/>
      <c r="AT499" s="36"/>
      <c r="AU499" s="37"/>
      <c r="AV499" s="36"/>
      <c r="AW499" s="36"/>
      <c r="AX499" s="37"/>
      <c r="AY499" s="140" t="str">
        <f>IF(AU499="","",WORKDAY(AU499,5,FESTIVOS_CO!A:A))</f>
        <v/>
      </c>
      <c r="AZ499" s="54" t="str">
        <f t="shared" ca="1" si="99"/>
        <v>NO APLICA</v>
      </c>
      <c r="BA499" s="55" t="str">
        <f>IF(AX499="","",WORKDAY(AX499,5,FESTIVOS_CO!A:A))</f>
        <v/>
      </c>
      <c r="BB499" s="39"/>
      <c r="BC499" s="40"/>
      <c r="BD499" s="40"/>
      <c r="BE499" s="56" t="str">
        <f t="shared" ca="1" si="100"/>
        <v>NO APLICA</v>
      </c>
      <c r="BF499" s="37"/>
      <c r="BG499" s="45"/>
      <c r="BH499" s="37"/>
      <c r="BI499" s="36"/>
      <c r="BJ499" s="37"/>
      <c r="BK499" s="36"/>
      <c r="BL499" s="36"/>
      <c r="BM499" s="53" t="str">
        <f>IF(BJ499="","",WORKDAY(BJ499,5,FESTIVOS_CO!A:A))</f>
        <v/>
      </c>
      <c r="BN499" s="57" t="str">
        <f t="shared" ca="1" si="98"/>
        <v>PENDIENTE HACER AVISO</v>
      </c>
      <c r="BO499" s="54" t="str">
        <f t="shared" ca="1" si="91"/>
        <v>EN TRÁMITE NOTIF. POR AVISO</v>
      </c>
      <c r="BP499" s="37"/>
      <c r="BQ499" s="53" t="str">
        <f>IF(BP499="","",WORKDAY(BP499,5,FESTIVOS_CO!A:A))</f>
        <v/>
      </c>
      <c r="BR499" s="37"/>
      <c r="BS499" s="36"/>
      <c r="BT499" s="38"/>
      <c r="BU499" s="58" t="e">
        <f>VLOOKUP(BT499,Hoja2!$C:$D,2,0)</f>
        <v>#N/A</v>
      </c>
      <c r="BV499" s="80" t="str">
        <f>IF(
AND(AO499="",BD499="",BQ499=""),
"EN PROCESO NOTIFICACION / COMUNICACION",
IF(
BT499="",
"NO APLICA",
IF(
BU499=60,
IF(AO499&lt;&gt;"",AO499,IF(BD499&lt;&gt;"",BD499,BQ499))+60,
WORKDAY(
IF(AO499&lt;&gt;"",AO499,IF(BD499&lt;&gt;"",BD499,BQ499)),
BU499,
FESTIVOS_CO!A:A
)
)
))</f>
        <v>EN PROCESO NOTIFICACION / COMUNICACION</v>
      </c>
      <c r="BW499" s="44"/>
      <c r="BX499" s="53"/>
      <c r="BY499" s="45"/>
      <c r="BZ499" s="37"/>
      <c r="CA499" s="54" t="str">
        <f t="shared" si="92"/>
        <v>PENDIENTE EJECUTORIA</v>
      </c>
      <c r="CB499" s="59" t="str">
        <f t="shared" si="101"/>
        <v/>
      </c>
      <c r="CC499" s="36"/>
      <c r="CD499" s="40"/>
      <c r="CE499" s="46"/>
      <c r="CF499" s="40"/>
      <c r="CG499" s="40"/>
      <c r="CH499" s="40"/>
      <c r="CI499" s="36"/>
      <c r="CJ499" s="47"/>
      <c r="CK499" s="40"/>
      <c r="CL499" s="40"/>
      <c r="CM499" s="40"/>
      <c r="CN499" s="40"/>
    </row>
    <row r="500" spans="1:92" ht="42.75" hidden="1">
      <c r="A500" s="49" t="str">
        <f t="shared" si="93"/>
        <v>SIN GESTIÓN</v>
      </c>
      <c r="B500" s="58"/>
      <c r="C500" s="37"/>
      <c r="D500" s="37"/>
      <c r="E500" s="49" t="str">
        <f t="shared" si="94"/>
        <v>PENDIENTE NOTIFICACIÓN</v>
      </c>
      <c r="F500" s="141" t="str">
        <f t="shared" si="95"/>
        <v>PENDIENTE NOTIFICACIÓN</v>
      </c>
      <c r="G500" s="49" t="str">
        <f t="shared" si="96"/>
        <v/>
      </c>
      <c r="H500" s="51" t="str">
        <f ca="1">IF(
L500="",
"",
IF(
NETWORKDAYS(L500,IF(M500&lt;&gt;"",M500,TODAY()),FESTIVOS_CO!A:A)&gt;2,
"VENCIDO",
IF(
NETWORKDAYS(L500,IF(M500&lt;&gt;"",M500,TODAY()),FESTIVOS_CO!A:A)=2,
"ALERTA",
"A TIEMPO"
)))</f>
        <v/>
      </c>
      <c r="I500" s="40"/>
      <c r="J500" s="36"/>
      <c r="K500" s="37"/>
      <c r="L500" s="50"/>
      <c r="M500" s="37"/>
      <c r="N500" s="52"/>
      <c r="O500" s="52"/>
      <c r="P500" s="36"/>
      <c r="Q500" s="36"/>
      <c r="R500" s="40"/>
      <c r="S500" s="36"/>
      <c r="T500" s="40"/>
      <c r="U500" s="40"/>
      <c r="V500" s="81"/>
      <c r="W500" s="40"/>
      <c r="X500" s="40"/>
      <c r="Y500" s="40"/>
      <c r="Z500" s="38" t="str">
        <f>IFERROR(VLOOKUP(Y500,DIRECTORIO!A:B,2,FALSE),"")</f>
        <v/>
      </c>
      <c r="AA500" s="40"/>
      <c r="AB500" s="40"/>
      <c r="AC500" s="40"/>
      <c r="AD500" s="40"/>
      <c r="AE500" s="40"/>
      <c r="AF500" s="40"/>
      <c r="AG500" s="41" t="s">
        <v>109</v>
      </c>
      <c r="AH500" s="42"/>
      <c r="AI500" s="54" t="str">
        <f t="shared" ca="1" si="97"/>
        <v>PENDIENTE NOTIFICACIÓN ELECTRÓNICA</v>
      </c>
      <c r="AJ500" s="37"/>
      <c r="AK500" s="37"/>
      <c r="AL500" s="37"/>
      <c r="AM500" s="53" t="str">
        <f>IF(AK500="","",WORKDAY(AK500,5,FESTIVOS_CO!A:A))</f>
        <v/>
      </c>
      <c r="AN500" s="37"/>
      <c r="AO500" s="37"/>
      <c r="AP500" s="54" t="str">
        <f t="shared" ca="1" si="102"/>
        <v>NO APLICA</v>
      </c>
      <c r="AQ500" s="36"/>
      <c r="AR500" s="43"/>
      <c r="AS500" s="37"/>
      <c r="AT500" s="36"/>
      <c r="AU500" s="37"/>
      <c r="AV500" s="36"/>
      <c r="AW500" s="36"/>
      <c r="AX500" s="37"/>
      <c r="AY500" s="140" t="str">
        <f>IF(AU500="","",WORKDAY(AU500,5,FESTIVOS_CO!A:A))</f>
        <v/>
      </c>
      <c r="AZ500" s="54" t="str">
        <f t="shared" ca="1" si="99"/>
        <v>NO APLICA</v>
      </c>
      <c r="BA500" s="55" t="str">
        <f>IF(AX500="","",WORKDAY(AX500,5,FESTIVOS_CO!A:A))</f>
        <v/>
      </c>
      <c r="BB500" s="39"/>
      <c r="BC500" s="40"/>
      <c r="BD500" s="40"/>
      <c r="BE500" s="56" t="str">
        <f t="shared" ca="1" si="100"/>
        <v>NO APLICA</v>
      </c>
      <c r="BF500" s="37"/>
      <c r="BG500" s="45"/>
      <c r="BH500" s="37"/>
      <c r="BI500" s="36"/>
      <c r="BJ500" s="37"/>
      <c r="BK500" s="36"/>
      <c r="BL500" s="36"/>
      <c r="BM500" s="53" t="str">
        <f>IF(BJ500="","",WORKDAY(BJ500,5,FESTIVOS_CO!A:A))</f>
        <v/>
      </c>
      <c r="BN500" s="57" t="str">
        <f t="shared" ca="1" si="98"/>
        <v>PENDIENTE HACER AVISO</v>
      </c>
      <c r="BO500" s="54" t="str">
        <f t="shared" ca="1" si="91"/>
        <v>EN TRÁMITE NOTIF. POR AVISO</v>
      </c>
      <c r="BP500" s="37"/>
      <c r="BQ500" s="53" t="str">
        <f>IF(BP500="","",WORKDAY(BP500,5,FESTIVOS_CO!A:A))</f>
        <v/>
      </c>
      <c r="BR500" s="37"/>
      <c r="BS500" s="36"/>
      <c r="BT500" s="38"/>
      <c r="BU500" s="58" t="e">
        <f>VLOOKUP(BT500,Hoja2!$C:$D,2,0)</f>
        <v>#N/A</v>
      </c>
      <c r="BV500" s="80" t="str">
        <f>IF(
AND(AO500="",BD500="",BQ500=""),
"EN PROCESO NOTIFICACION / COMUNICACION",
IF(
BT500="",
"NO APLICA",
IF(
BU500=60,
IF(AO500&lt;&gt;"",AO500,IF(BD500&lt;&gt;"",BD500,BQ500))+60,
WORKDAY(
IF(AO500&lt;&gt;"",AO500,IF(BD500&lt;&gt;"",BD500,BQ500)),
BU500,
FESTIVOS_CO!A:A
)
)
))</f>
        <v>EN PROCESO NOTIFICACION / COMUNICACION</v>
      </c>
      <c r="BW500" s="44"/>
      <c r="BX500" s="53"/>
      <c r="BY500" s="45"/>
      <c r="BZ500" s="37"/>
      <c r="CA500" s="54" t="str">
        <f t="shared" si="92"/>
        <v>PENDIENTE EJECUTORIA</v>
      </c>
      <c r="CB500" s="59" t="str">
        <f t="shared" si="101"/>
        <v/>
      </c>
      <c r="CC500" s="36"/>
      <c r="CD500" s="40"/>
      <c r="CE500" s="46"/>
      <c r="CF500" s="40"/>
      <c r="CG500" s="40"/>
      <c r="CH500" s="40"/>
      <c r="CI500" s="36"/>
      <c r="CJ500" s="47"/>
      <c r="CK500" s="40"/>
      <c r="CL500" s="40"/>
      <c r="CM500" s="40"/>
      <c r="CN500" s="40"/>
    </row>
    <row r="501" spans="1:92" ht="42.75" hidden="1">
      <c r="A501" s="49" t="str">
        <f t="shared" si="93"/>
        <v>SIN GESTIÓN</v>
      </c>
      <c r="B501" s="58"/>
      <c r="C501" s="37"/>
      <c r="D501" s="37"/>
      <c r="E501" s="49" t="str">
        <f t="shared" si="94"/>
        <v>PENDIENTE NOTIFICACIÓN</v>
      </c>
      <c r="F501" s="141" t="str">
        <f t="shared" si="95"/>
        <v>PENDIENTE NOTIFICACIÓN</v>
      </c>
      <c r="G501" s="49" t="str">
        <f t="shared" si="96"/>
        <v/>
      </c>
      <c r="H501" s="51" t="str">
        <f ca="1">IF(
L501="",
"",
IF(
NETWORKDAYS(L501,IF(M501&lt;&gt;"",M501,TODAY()),FESTIVOS_CO!A:A)&gt;2,
"VENCIDO",
IF(
NETWORKDAYS(L501,IF(M501&lt;&gt;"",M501,TODAY()),FESTIVOS_CO!A:A)=2,
"ALERTA",
"A TIEMPO"
)))</f>
        <v/>
      </c>
      <c r="I501" s="40"/>
      <c r="J501" s="36"/>
      <c r="K501" s="37"/>
      <c r="L501" s="50"/>
      <c r="M501" s="37"/>
      <c r="N501" s="52"/>
      <c r="O501" s="52"/>
      <c r="P501" s="36"/>
      <c r="Q501" s="36"/>
      <c r="R501" s="40"/>
      <c r="S501" s="36"/>
      <c r="T501" s="40"/>
      <c r="U501" s="40"/>
      <c r="V501" s="81"/>
      <c r="W501" s="40"/>
      <c r="X501" s="40"/>
      <c r="Y501" s="40"/>
      <c r="Z501" s="38" t="str">
        <f>IFERROR(VLOOKUP(Y501,DIRECTORIO!A:B,2,FALSE),"")</f>
        <v/>
      </c>
      <c r="AA501" s="40"/>
      <c r="AB501" s="40"/>
      <c r="AC501" s="40"/>
      <c r="AD501" s="40"/>
      <c r="AE501" s="40"/>
      <c r="AF501" s="40"/>
      <c r="AG501" s="41" t="s">
        <v>109</v>
      </c>
      <c r="AH501" s="42"/>
      <c r="AI501" s="54" t="str">
        <f t="shared" ca="1" si="97"/>
        <v>PENDIENTE NOTIFICACIÓN ELECTRÓNICA</v>
      </c>
      <c r="AJ501" s="37"/>
      <c r="AK501" s="37"/>
      <c r="AL501" s="37"/>
      <c r="AM501" s="53" t="str">
        <f>IF(AK501="","",WORKDAY(AK501,5,FESTIVOS_CO!A:A))</f>
        <v/>
      </c>
      <c r="AN501" s="37"/>
      <c r="AO501" s="37"/>
      <c r="AP501" s="54" t="str">
        <f t="shared" ca="1" si="102"/>
        <v>NO APLICA</v>
      </c>
      <c r="AQ501" s="36"/>
      <c r="AR501" s="43"/>
      <c r="AS501" s="37"/>
      <c r="AT501" s="36"/>
      <c r="AU501" s="37"/>
      <c r="AV501" s="36"/>
      <c r="AW501" s="36"/>
      <c r="AX501" s="37"/>
      <c r="AY501" s="140" t="str">
        <f>IF(AU501="","",WORKDAY(AU501,5,FESTIVOS_CO!A:A))</f>
        <v/>
      </c>
      <c r="AZ501" s="54" t="str">
        <f t="shared" ca="1" si="99"/>
        <v>NO APLICA</v>
      </c>
      <c r="BA501" s="55" t="str">
        <f>IF(AX501="","",WORKDAY(AX501,5,FESTIVOS_CO!A:A))</f>
        <v/>
      </c>
      <c r="BB501" s="39"/>
      <c r="BC501" s="40"/>
      <c r="BD501" s="40"/>
      <c r="BE501" s="56" t="str">
        <f t="shared" ca="1" si="100"/>
        <v>NO APLICA</v>
      </c>
      <c r="BF501" s="37"/>
      <c r="BG501" s="45"/>
      <c r="BH501" s="37"/>
      <c r="BI501" s="36"/>
      <c r="BJ501" s="37"/>
      <c r="BK501" s="36"/>
      <c r="BL501" s="36"/>
      <c r="BM501" s="53" t="str">
        <f>IF(BJ501="","",WORKDAY(BJ501,5,FESTIVOS_CO!A:A))</f>
        <v/>
      </c>
      <c r="BN501" s="57" t="str">
        <f t="shared" ca="1" si="98"/>
        <v>PENDIENTE HACER AVISO</v>
      </c>
      <c r="BO501" s="54" t="str">
        <f t="shared" ca="1" si="91"/>
        <v>EN TRÁMITE NOTIF. POR AVISO</v>
      </c>
      <c r="BP501" s="37"/>
      <c r="BQ501" s="53" t="str">
        <f>IF(BP501="","",WORKDAY(BP501,5,FESTIVOS_CO!A:A))</f>
        <v/>
      </c>
      <c r="BR501" s="37"/>
      <c r="BS501" s="36"/>
      <c r="BT501" s="38"/>
      <c r="BU501" s="58" t="e">
        <f>VLOOKUP(BT501,Hoja2!$C:$D,2,0)</f>
        <v>#N/A</v>
      </c>
      <c r="BV501" s="80" t="str">
        <f>IF(
AND(AO501="",BD501="",BQ501=""),
"EN PROCESO NOTIFICACION / COMUNICACION",
IF(
BT501="",
"NO APLICA",
IF(
BU501=60,
IF(AO501&lt;&gt;"",AO501,IF(BD501&lt;&gt;"",BD501,BQ501))+60,
WORKDAY(
IF(AO501&lt;&gt;"",AO501,IF(BD501&lt;&gt;"",BD501,BQ501)),
BU501,
FESTIVOS_CO!A:A
)
)
))</f>
        <v>EN PROCESO NOTIFICACION / COMUNICACION</v>
      </c>
      <c r="BW501" s="44"/>
      <c r="BX501" s="53"/>
      <c r="BY501" s="45"/>
      <c r="BZ501" s="37"/>
      <c r="CA501" s="54" t="str">
        <f t="shared" si="92"/>
        <v>PENDIENTE EJECUTORIA</v>
      </c>
      <c r="CB501" s="59" t="str">
        <f t="shared" si="101"/>
        <v/>
      </c>
      <c r="CC501" s="36"/>
      <c r="CD501" s="40"/>
      <c r="CE501" s="46"/>
      <c r="CF501" s="40"/>
      <c r="CG501" s="40"/>
      <c r="CH501" s="40"/>
      <c r="CI501" s="36"/>
      <c r="CJ501" s="47"/>
      <c r="CK501" s="40"/>
      <c r="CL501" s="40"/>
      <c r="CM501" s="40"/>
      <c r="CN501" s="40"/>
    </row>
    <row r="502" spans="1:92" ht="42.75" hidden="1">
      <c r="A502" s="49" t="str">
        <f t="shared" si="93"/>
        <v>SIN GESTIÓN</v>
      </c>
      <c r="B502" s="58"/>
      <c r="C502" s="37"/>
      <c r="D502" s="37"/>
      <c r="E502" s="49" t="str">
        <f t="shared" si="94"/>
        <v>PENDIENTE NOTIFICACIÓN</v>
      </c>
      <c r="F502" s="141" t="str">
        <f t="shared" si="95"/>
        <v>PENDIENTE NOTIFICACIÓN</v>
      </c>
      <c r="G502" s="49" t="str">
        <f t="shared" si="96"/>
        <v/>
      </c>
      <c r="H502" s="51" t="str">
        <f ca="1">IF(
L502="",
"",
IF(
NETWORKDAYS(L502,IF(M502&lt;&gt;"",M502,TODAY()),FESTIVOS_CO!A:A)&gt;2,
"VENCIDO",
IF(
NETWORKDAYS(L502,IF(M502&lt;&gt;"",M502,TODAY()),FESTIVOS_CO!A:A)=2,
"ALERTA",
"A TIEMPO"
)))</f>
        <v/>
      </c>
      <c r="I502" s="40"/>
      <c r="J502" s="36"/>
      <c r="K502" s="37"/>
      <c r="L502" s="50"/>
      <c r="M502" s="37"/>
      <c r="N502" s="52"/>
      <c r="O502" s="52"/>
      <c r="P502" s="36"/>
      <c r="Q502" s="36"/>
      <c r="R502" s="40"/>
      <c r="S502" s="36"/>
      <c r="T502" s="40"/>
      <c r="U502" s="40"/>
      <c r="V502" s="81"/>
      <c r="W502" s="40"/>
      <c r="X502" s="40"/>
      <c r="Y502" s="40"/>
      <c r="Z502" s="38" t="str">
        <f>IFERROR(VLOOKUP(Y502,DIRECTORIO!A:B,2,FALSE),"")</f>
        <v/>
      </c>
      <c r="AA502" s="40"/>
      <c r="AB502" s="40"/>
      <c r="AC502" s="40"/>
      <c r="AD502" s="40"/>
      <c r="AE502" s="40"/>
      <c r="AF502" s="40"/>
      <c r="AG502" s="41" t="s">
        <v>109</v>
      </c>
      <c r="AH502" s="42"/>
      <c r="AI502" s="54" t="str">
        <f t="shared" ca="1" si="97"/>
        <v>PENDIENTE NOTIFICACIÓN ELECTRÓNICA</v>
      </c>
      <c r="AJ502" s="37"/>
      <c r="AK502" s="37"/>
      <c r="AL502" s="37"/>
      <c r="AM502" s="53" t="str">
        <f>IF(AK502="","",WORKDAY(AK502,5,FESTIVOS_CO!A:A))</f>
        <v/>
      </c>
      <c r="AN502" s="37"/>
      <c r="AO502" s="37"/>
      <c r="AP502" s="54" t="str">
        <f t="shared" ca="1" si="102"/>
        <v>NO APLICA</v>
      </c>
      <c r="AQ502" s="36"/>
      <c r="AR502" s="43"/>
      <c r="AS502" s="37"/>
      <c r="AT502" s="36"/>
      <c r="AU502" s="37"/>
      <c r="AV502" s="36"/>
      <c r="AW502" s="36"/>
      <c r="AX502" s="37"/>
      <c r="AY502" s="140" t="str">
        <f>IF(AU502="","",WORKDAY(AU502,5,FESTIVOS_CO!A:A))</f>
        <v/>
      </c>
      <c r="AZ502" s="54" t="str">
        <f t="shared" ca="1" si="99"/>
        <v>NO APLICA</v>
      </c>
      <c r="BA502" s="55" t="str">
        <f>IF(AX502="","",WORKDAY(AX502,5,FESTIVOS_CO!A:A))</f>
        <v/>
      </c>
      <c r="BB502" s="39"/>
      <c r="BC502" s="40"/>
      <c r="BD502" s="40"/>
      <c r="BE502" s="56" t="str">
        <f t="shared" ca="1" si="100"/>
        <v>NO APLICA</v>
      </c>
      <c r="BF502" s="37"/>
      <c r="BG502" s="45"/>
      <c r="BH502" s="37"/>
      <c r="BI502" s="36"/>
      <c r="BJ502" s="37"/>
      <c r="BK502" s="36"/>
      <c r="BL502" s="36"/>
      <c r="BM502" s="53" t="str">
        <f>IF(BJ502="","",WORKDAY(BJ502,5,FESTIVOS_CO!A:A))</f>
        <v/>
      </c>
      <c r="BN502" s="57" t="str">
        <f t="shared" ca="1" si="98"/>
        <v>PENDIENTE HACER AVISO</v>
      </c>
      <c r="BO502" s="54" t="str">
        <f t="shared" ref="BO502:BO565" ca="1" si="103">IF(BN502="NOTIFICACIÓN PERSONAL COMPLETA",
"NO PROCEDE AVISO",
IF(BR502="SI",
"NOTIFICACION POR AVISO TERMINADA",
IF(BE502="NO PROCEDE",
"NO PROCEDE AVISO",
IF(BN502="VERIFICAR SI PROCEDE RECURSO",
"NOTIFICACIÓN POR AVISO COMPLETA",
"EN TRÁMITE NOTIF. POR AVISO"
))))</f>
        <v>EN TRÁMITE NOTIF. POR AVISO</v>
      </c>
      <c r="BP502" s="37"/>
      <c r="BQ502" s="53" t="str">
        <f>IF(BP502="","",WORKDAY(BP502,5,FESTIVOS_CO!A:A))</f>
        <v/>
      </c>
      <c r="BR502" s="37"/>
      <c r="BS502" s="36"/>
      <c r="BT502" s="38"/>
      <c r="BU502" s="58" t="e">
        <f>VLOOKUP(BT502,Hoja2!$C:$D,2,0)</f>
        <v>#N/A</v>
      </c>
      <c r="BV502" s="80" t="str">
        <f>IF(
AND(AO502="",BD502="",BQ502=""),
"EN PROCESO NOTIFICACION / COMUNICACION",
IF(
BT502="",
"NO APLICA",
IF(
BU502=60,
IF(AO502&lt;&gt;"",AO502,IF(BD502&lt;&gt;"",BD502,BQ502))+60,
WORKDAY(
IF(AO502&lt;&gt;"",AO502,IF(BD502&lt;&gt;"",BD502,BQ502)),
BU502,
FESTIVOS_CO!A:A
)
)
))</f>
        <v>EN PROCESO NOTIFICACION / COMUNICACION</v>
      </c>
      <c r="BW502" s="44"/>
      <c r="BX502" s="53"/>
      <c r="BY502" s="45"/>
      <c r="BZ502" s="37"/>
      <c r="CA502" s="54" t="str">
        <f t="shared" ref="CA502:CA565" si="104">IF(BW502&lt;&gt;"SI",
"PENDIENTE EJECUTORIA",
IF(AND(BX502="",BY502="",BZ502=""),
"PENDIENTE HACER EJECUTORIA",
IF(AND(BX502&lt;&gt;"",BY502="",BZ502=""),
"PENDIENTE REVISION EJECUTORIA",
IF(AND(BX502&lt;&gt;"",BY502&lt;&gt;"",BZ502=""),
"PENDIENTE FIRMA EJECUTORIA",
"PROCESO EJECUTORIA TERMINADO"
))))</f>
        <v>PENDIENTE EJECUTORIA</v>
      </c>
      <c r="CB502" s="59" t="str">
        <f t="shared" si="101"/>
        <v/>
      </c>
      <c r="CC502" s="36"/>
      <c r="CD502" s="40"/>
      <c r="CE502" s="46"/>
      <c r="CF502" s="40"/>
      <c r="CG502" s="40"/>
      <c r="CH502" s="40"/>
      <c r="CI502" s="36"/>
      <c r="CJ502" s="47"/>
      <c r="CK502" s="40"/>
      <c r="CL502" s="40"/>
      <c r="CM502" s="40"/>
      <c r="CN502" s="40"/>
    </row>
    <row r="503" spans="1:92" ht="42.75" hidden="1">
      <c r="A503" s="49" t="str">
        <f t="shared" si="93"/>
        <v>SIN GESTIÓN</v>
      </c>
      <c r="B503" s="58"/>
      <c r="C503" s="37"/>
      <c r="D503" s="37"/>
      <c r="E503" s="49" t="str">
        <f t="shared" si="94"/>
        <v>PENDIENTE NOTIFICACIÓN</v>
      </c>
      <c r="F503" s="141" t="str">
        <f t="shared" si="95"/>
        <v>PENDIENTE NOTIFICACIÓN</v>
      </c>
      <c r="G503" s="49" t="str">
        <f t="shared" si="96"/>
        <v/>
      </c>
      <c r="H503" s="51" t="str">
        <f ca="1">IF(
L503="",
"",
IF(
NETWORKDAYS(L503,IF(M503&lt;&gt;"",M503,TODAY()),FESTIVOS_CO!A:A)&gt;2,
"VENCIDO",
IF(
NETWORKDAYS(L503,IF(M503&lt;&gt;"",M503,TODAY()),FESTIVOS_CO!A:A)=2,
"ALERTA",
"A TIEMPO"
)))</f>
        <v/>
      </c>
      <c r="I503" s="40"/>
      <c r="J503" s="36"/>
      <c r="K503" s="37"/>
      <c r="L503" s="50"/>
      <c r="M503" s="37"/>
      <c r="N503" s="52"/>
      <c r="O503" s="52"/>
      <c r="P503" s="36"/>
      <c r="Q503" s="36"/>
      <c r="R503" s="40"/>
      <c r="S503" s="36"/>
      <c r="T503" s="40"/>
      <c r="U503" s="40"/>
      <c r="V503" s="81"/>
      <c r="W503" s="40"/>
      <c r="X503" s="40"/>
      <c r="Y503" s="40"/>
      <c r="Z503" s="38" t="str">
        <f>IFERROR(VLOOKUP(Y503,DIRECTORIO!A:B,2,FALSE),"")</f>
        <v/>
      </c>
      <c r="AA503" s="40"/>
      <c r="AB503" s="40"/>
      <c r="AC503" s="40"/>
      <c r="AD503" s="40"/>
      <c r="AE503" s="40"/>
      <c r="AF503" s="40"/>
      <c r="AG503" s="41" t="s">
        <v>109</v>
      </c>
      <c r="AH503" s="42"/>
      <c r="AI503" s="54" t="str">
        <f t="shared" ca="1" si="97"/>
        <v>PENDIENTE NOTIFICACIÓN ELECTRÓNICA</v>
      </c>
      <c r="AJ503" s="37"/>
      <c r="AK503" s="37"/>
      <c r="AL503" s="37"/>
      <c r="AM503" s="53" t="str">
        <f>IF(AK503="","",WORKDAY(AK503,5,FESTIVOS_CO!A:A))</f>
        <v/>
      </c>
      <c r="AN503" s="37"/>
      <c r="AO503" s="37"/>
      <c r="AP503" s="54" t="str">
        <f t="shared" ca="1" si="102"/>
        <v>NO APLICA</v>
      </c>
      <c r="AQ503" s="36"/>
      <c r="AR503" s="43"/>
      <c r="AS503" s="37"/>
      <c r="AT503" s="36"/>
      <c r="AU503" s="37"/>
      <c r="AV503" s="36"/>
      <c r="AW503" s="36"/>
      <c r="AX503" s="37"/>
      <c r="AY503" s="140" t="str">
        <f>IF(AU503="","",WORKDAY(AU503,5,FESTIVOS_CO!A:A))</f>
        <v/>
      </c>
      <c r="AZ503" s="54" t="str">
        <f t="shared" ca="1" si="99"/>
        <v>NO APLICA</v>
      </c>
      <c r="BA503" s="55" t="str">
        <f>IF(AX503="","",WORKDAY(AX503,5,FESTIVOS_CO!A:A))</f>
        <v/>
      </c>
      <c r="BB503" s="39"/>
      <c r="BC503" s="40"/>
      <c r="BD503" s="40"/>
      <c r="BE503" s="56" t="str">
        <f t="shared" ca="1" si="100"/>
        <v>NO APLICA</v>
      </c>
      <c r="BF503" s="37"/>
      <c r="BG503" s="45"/>
      <c r="BH503" s="37"/>
      <c r="BI503" s="36"/>
      <c r="BJ503" s="37"/>
      <c r="BK503" s="36"/>
      <c r="BL503" s="36"/>
      <c r="BM503" s="53" t="str">
        <f>IF(BJ503="","",WORKDAY(BJ503,5,FESTIVOS_CO!A:A))</f>
        <v/>
      </c>
      <c r="BN503" s="57" t="str">
        <f t="shared" ca="1" si="98"/>
        <v>PENDIENTE HACER AVISO</v>
      </c>
      <c r="BO503" s="54" t="str">
        <f t="shared" ca="1" si="103"/>
        <v>EN TRÁMITE NOTIF. POR AVISO</v>
      </c>
      <c r="BP503" s="37"/>
      <c r="BQ503" s="53" t="str">
        <f>IF(BP503="","",WORKDAY(BP503,5,FESTIVOS_CO!A:A))</f>
        <v/>
      </c>
      <c r="BR503" s="37"/>
      <c r="BS503" s="36"/>
      <c r="BT503" s="38"/>
      <c r="BU503" s="58" t="e">
        <f>VLOOKUP(BT503,Hoja2!$C:$D,2,0)</f>
        <v>#N/A</v>
      </c>
      <c r="BV503" s="80" t="str">
        <f>IF(
AND(AO503="",BD503="",BQ503=""),
"EN PROCESO NOTIFICACION / COMUNICACION",
IF(
BT503="",
"NO APLICA",
IF(
BU503=60,
IF(AO503&lt;&gt;"",AO503,IF(BD503&lt;&gt;"",BD503,BQ503))+60,
WORKDAY(
IF(AO503&lt;&gt;"",AO503,IF(BD503&lt;&gt;"",BD503,BQ503)),
BU503,
FESTIVOS_CO!A:A
)
)
))</f>
        <v>EN PROCESO NOTIFICACION / COMUNICACION</v>
      </c>
      <c r="BW503" s="44"/>
      <c r="BX503" s="53"/>
      <c r="BY503" s="45"/>
      <c r="BZ503" s="37"/>
      <c r="CA503" s="54" t="str">
        <f t="shared" si="104"/>
        <v>PENDIENTE EJECUTORIA</v>
      </c>
      <c r="CB503" s="59" t="str">
        <f t="shared" si="101"/>
        <v/>
      </c>
      <c r="CC503" s="36"/>
      <c r="CD503" s="40"/>
      <c r="CE503" s="46"/>
      <c r="CF503" s="40"/>
      <c r="CG503" s="40"/>
      <c r="CH503" s="40"/>
      <c r="CI503" s="36"/>
      <c r="CJ503" s="47"/>
      <c r="CK503" s="40"/>
      <c r="CL503" s="40"/>
      <c r="CM503" s="40"/>
      <c r="CN503" s="40"/>
    </row>
    <row r="504" spans="1:92" ht="42.75" hidden="1">
      <c r="A504" s="49" t="str">
        <f t="shared" ref="A504:A567" si="105">IF(
AND(Q504="NO",S504&lt;&gt;"SI"),
"TERMINADO PRODUCTO NO CONFORME",
IF(
AND(
COUNTBLANK(AJ504:AO504)=COLUMNS(AJ504:AO504),
COUNTBLANK(AQ504:AY504)=COLUMNS(AQ504:AY504),
COUNTBLANK(BC504:BD504)=COLUMNS(BC504:BD504),
COUNTBLANK(BF504:BM504)=COLUMNS(BF504:BM504),
COUNTBLANK(BP504:BR504)=COLUMNS(BP504:BR504)
),
"SIN GESTIÓN",
IF(
AND(BC504&lt;&gt;"",BD504&lt;&gt;"",AO504="",AX504="",BQ504=""),
"NOTIFICADO POR CONDUCTA CONCLUYENTE",
IF(
AI504="NOTIFICACIÓN ELECTRÓNICA EFECTIVA",
CA504,
IF(
OR(
AI504="NO PROCEDE NOTIFICACIÓN ELECTRÓNICA",
AI504="REALIZAR CITACIÓN",
AI504="NOTIFICACIÓN ELECTRÓNICA NO EFECTIVA"
),
IF(
AZ504="HACER AVISO",
IF(
OR(
BN504="NOTIFICACIÓN POR AVISO TERMINADA",
BN504="NOTIFICACIÓN PERSONAL COMPLETA"
),
CA504,
BN504
),
AZ504
),
AI504
)
)
)
))</f>
        <v>SIN GESTIÓN</v>
      </c>
      <c r="B504" s="58"/>
      <c r="C504" s="37"/>
      <c r="D504" s="37"/>
      <c r="E504" s="49" t="str">
        <f t="shared" ref="E504:E567" si="106">IF(AN504="SI",
"NOTIFICACIÓN ELECTRÓNICA",
IF(AND(BC504&lt;&gt;"",BD504&lt;&gt;""),
"NOTIFICACIÓN PERSONAL",
IF(BL504="SI",
"NOTIFICACIÓN POR AVISO",
"PENDIENTE NOTIFICACIÓN"
)))</f>
        <v>PENDIENTE NOTIFICACIÓN</v>
      </c>
      <c r="F504" s="141" t="str">
        <f t="shared" ref="F504:F567" si="107">IF(
AND(AN504&lt;&gt;"SI",AW504&lt;&gt;"SI",BL504&lt;&gt;"SI",BC504="",BD504=""),
"PENDIENTE NOTIFICACIÓN",
IF(AN504="SI",
AO504,
IF(AW504="SI",
AX504,
IF(AND(BC504&lt;&gt;"",BD504&lt;&gt;""),
BD504,
IF(BL504="SI",
BQ504,
"PENDIENTE NOTIFICACIÓN"
)))))</f>
        <v>PENDIENTE NOTIFICACIÓN</v>
      </c>
      <c r="G504" s="49" t="str">
        <f t="shared" ref="G504:G567" si="108">IF(
OR(
C504="",
F504="PENDIENTE NOTIFICACIÓN",
NOT(ISNUMBER(C504)),
NOT(ISNUMBER(F504)),
F504&lt;C504
),
"",
F504-C504
)</f>
        <v/>
      </c>
      <c r="H504" s="51" t="str">
        <f ca="1">IF(
L504="",
"",
IF(
NETWORKDAYS(L504,IF(M504&lt;&gt;"",M504,TODAY()),FESTIVOS_CO!A:A)&gt;2,
"VENCIDO",
IF(
NETWORKDAYS(L504,IF(M504&lt;&gt;"",M504,TODAY()),FESTIVOS_CO!A:A)=2,
"ALERTA",
"A TIEMPO"
)))</f>
        <v/>
      </c>
      <c r="I504" s="40"/>
      <c r="J504" s="36"/>
      <c r="K504" s="37"/>
      <c r="L504" s="50"/>
      <c r="M504" s="37"/>
      <c r="N504" s="52"/>
      <c r="O504" s="52"/>
      <c r="P504" s="36"/>
      <c r="Q504" s="36"/>
      <c r="R504" s="40"/>
      <c r="S504" s="36"/>
      <c r="T504" s="40"/>
      <c r="U504" s="40"/>
      <c r="V504" s="81"/>
      <c r="W504" s="40"/>
      <c r="X504" s="40"/>
      <c r="Y504" s="40"/>
      <c r="Z504" s="38" t="str">
        <f>IFERROR(VLOOKUP(Y504,DIRECTORIO!A:B,2,FALSE),"")</f>
        <v/>
      </c>
      <c r="AA504" s="40"/>
      <c r="AB504" s="40"/>
      <c r="AC504" s="40"/>
      <c r="AD504" s="40"/>
      <c r="AE504" s="40"/>
      <c r="AF504" s="40"/>
      <c r="AG504" s="41" t="s">
        <v>109</v>
      </c>
      <c r="AH504" s="42"/>
      <c r="AI504" s="54" t="str">
        <f t="shared" ref="AI504:AI567" ca="1" si="109">IF(AL504="NO",
"REALIZAR CITACIÓN",
IF(AND(AJ504="SI",AL504&lt;&gt;"SI",AL504&lt;&gt;"NO"),
"PENDIENTE ENTREGA NOTIFICACIÓN ELECTRÓNICA",
IF(AND(AJ504="SI",AL504="SI",AN504="SI"),
"NOTIFICACIÓN ELECTRÓNICA EFECTIVA",
IF(AND(AJ504="",AK504="",AL504="",AM504="",AN504="",AO504=""),
"PENDIENTE NOTIFICACIÓN ELECTRÓNICA",
IF(AJ504="NO",
"NO PROCEDE NOTIFICACIÓN ELECTRÓNICA",
IF(AND(AJ504="SI",F504=""),
"PENDIENTE ENVÍO NOTIFICACIÓN ELECTRÓNICA",
IF(AND(AJ504="SI",TODAY()-F504&lt;=5),
"EN ESPERA DE NOTIFICACIÓN ELECTRÓNICA (5 DÍAS)",
"NOTIFICACIÓN ELECTRÓNICA NO EFECTIVA"
)))))))</f>
        <v>PENDIENTE NOTIFICACIÓN ELECTRÓNICA</v>
      </c>
      <c r="AJ504" s="37"/>
      <c r="AK504" s="37"/>
      <c r="AL504" s="37"/>
      <c r="AM504" s="53" t="str">
        <f>IF(AK504="","",WORKDAY(AK504,5,FESTIVOS_CO!A:A))</f>
        <v/>
      </c>
      <c r="AN504" s="37"/>
      <c r="AO504" s="37"/>
      <c r="AP504" s="54" t="str">
        <f t="shared" ca="1" si="102"/>
        <v>NO APLICA</v>
      </c>
      <c r="AQ504" s="36"/>
      <c r="AR504" s="43"/>
      <c r="AS504" s="37"/>
      <c r="AT504" s="36"/>
      <c r="AU504" s="37"/>
      <c r="AV504" s="36"/>
      <c r="AW504" s="36"/>
      <c r="AX504" s="37"/>
      <c r="AY504" s="140" t="str">
        <f>IF(AU504="","",WORKDAY(AU504,5,FESTIVOS_CO!A:A))</f>
        <v/>
      </c>
      <c r="AZ504" s="54" t="str">
        <f t="shared" ca="1" si="99"/>
        <v>NO APLICA</v>
      </c>
      <c r="BA504" s="55" t="str">
        <f>IF(AX504="","",WORKDAY(AX504,5,FESTIVOS_CO!A:A))</f>
        <v/>
      </c>
      <c r="BB504" s="39"/>
      <c r="BC504" s="40"/>
      <c r="BD504" s="40"/>
      <c r="BE504" s="56" t="str">
        <f t="shared" ca="1" si="100"/>
        <v>NO APLICA</v>
      </c>
      <c r="BF504" s="37"/>
      <c r="BG504" s="45"/>
      <c r="BH504" s="37"/>
      <c r="BI504" s="36"/>
      <c r="BJ504" s="37"/>
      <c r="BK504" s="36"/>
      <c r="BL504" s="36"/>
      <c r="BM504" s="53" t="str">
        <f>IF(BJ504="","",WORKDAY(BJ504,5,FESTIVOS_CO!A:A))</f>
        <v/>
      </c>
      <c r="BN504" s="57" t="str">
        <f t="shared" ref="BN504:BN567" ca="1" si="110">IF(
AND(AZ504="CITACIÓN COMPLETA EN ESPERA DE NOTIFICACION PERSONAL",BB504="NO"),
"PENDIENTE HACER AVISO",
IF(AND(BC504&lt;&gt;"",BD504&lt;&gt;""),
"NOTIFICACIÓN PERSONAL COMPLETA",
IF(BR504="SI",
"NOTIFICACIÓN POR AVISO TERMINADA",
IF(BE504="NO PROCEDE",
"NO PROCEDE",
IF(BF504="",
"PENDIENTE HACER AVISO",
IF(BG504="",
"PENDIENTE REVISIÓN AVISO",
IF(BH504="",
"PENDIENTE FIRMA AVISO",
IF(BI504="",
"PENDIENTE RADICAR AVISO",
IF(BL504="",
"EN TRÁMITE DE ENTREGA AVISO",
IF(BL504="NO",
"PUBLICAR AVISO CARTELERA",
IF(BL504="SI",
"VERIFICAR SI PROCEDE RECURSO",
IF(BE504="HACER AVISO",
"HACER AVISO",
"NO APLICA"
))))))))))))</f>
        <v>PENDIENTE HACER AVISO</v>
      </c>
      <c r="BO504" s="54" t="str">
        <f t="shared" ca="1" si="103"/>
        <v>EN TRÁMITE NOTIF. POR AVISO</v>
      </c>
      <c r="BP504" s="37"/>
      <c r="BQ504" s="53" t="str">
        <f>IF(BP504="","",WORKDAY(BP504,5,FESTIVOS_CO!A:A))</f>
        <v/>
      </c>
      <c r="BR504" s="37"/>
      <c r="BS504" s="36"/>
      <c r="BT504" s="38"/>
      <c r="BU504" s="58" t="e">
        <f>VLOOKUP(BT504,Hoja2!$C:$D,2,0)</f>
        <v>#N/A</v>
      </c>
      <c r="BV504" s="80" t="str">
        <f>IF(
AND(AO504="",BD504="",BQ504=""),
"EN PROCESO NOTIFICACION / COMUNICACION",
IF(
BT504="",
"NO APLICA",
IF(
BU504=60,
IF(AO504&lt;&gt;"",AO504,IF(BD504&lt;&gt;"",BD504,BQ504))+60,
WORKDAY(
IF(AO504&lt;&gt;"",AO504,IF(BD504&lt;&gt;"",BD504,BQ504)),
BU504,
FESTIVOS_CO!A:A
)
)
))</f>
        <v>EN PROCESO NOTIFICACION / COMUNICACION</v>
      </c>
      <c r="BW504" s="44"/>
      <c r="BX504" s="53"/>
      <c r="BY504" s="45"/>
      <c r="BZ504" s="37"/>
      <c r="CA504" s="54" t="str">
        <f t="shared" si="104"/>
        <v>PENDIENTE EJECUTORIA</v>
      </c>
      <c r="CB504" s="59" t="str">
        <f t="shared" si="101"/>
        <v/>
      </c>
      <c r="CC504" s="36"/>
      <c r="CD504" s="40"/>
      <c r="CE504" s="46"/>
      <c r="CF504" s="40"/>
      <c r="CG504" s="40"/>
      <c r="CH504" s="40"/>
      <c r="CI504" s="36"/>
      <c r="CJ504" s="47"/>
      <c r="CK504" s="40"/>
      <c r="CL504" s="40"/>
      <c r="CM504" s="40"/>
      <c r="CN504" s="40"/>
    </row>
    <row r="505" spans="1:92" ht="42.75" hidden="1">
      <c r="A505" s="49" t="str">
        <f t="shared" si="105"/>
        <v>SIN GESTIÓN</v>
      </c>
      <c r="B505" s="58"/>
      <c r="C505" s="37"/>
      <c r="D505" s="37"/>
      <c r="E505" s="49" t="str">
        <f t="shared" si="106"/>
        <v>PENDIENTE NOTIFICACIÓN</v>
      </c>
      <c r="F505" s="141" t="str">
        <f t="shared" si="107"/>
        <v>PENDIENTE NOTIFICACIÓN</v>
      </c>
      <c r="G505" s="49" t="str">
        <f t="shared" si="108"/>
        <v/>
      </c>
      <c r="H505" s="51" t="str">
        <f ca="1">IF(
L505="",
"",
IF(
NETWORKDAYS(L505,IF(M505&lt;&gt;"",M505,TODAY()),FESTIVOS_CO!A:A)&gt;2,
"VENCIDO",
IF(
NETWORKDAYS(L505,IF(M505&lt;&gt;"",M505,TODAY()),FESTIVOS_CO!A:A)=2,
"ALERTA",
"A TIEMPO"
)))</f>
        <v/>
      </c>
      <c r="I505" s="40"/>
      <c r="J505" s="36"/>
      <c r="K505" s="37"/>
      <c r="L505" s="50"/>
      <c r="M505" s="37"/>
      <c r="N505" s="52"/>
      <c r="O505" s="52"/>
      <c r="P505" s="36"/>
      <c r="Q505" s="36"/>
      <c r="R505" s="40"/>
      <c r="S505" s="36"/>
      <c r="T505" s="40"/>
      <c r="U505" s="40"/>
      <c r="V505" s="81"/>
      <c r="W505" s="40"/>
      <c r="X505" s="40"/>
      <c r="Y505" s="40"/>
      <c r="Z505" s="38" t="str">
        <f>IFERROR(VLOOKUP(Y505,DIRECTORIO!A:B,2,FALSE),"")</f>
        <v/>
      </c>
      <c r="AA505" s="40"/>
      <c r="AB505" s="40"/>
      <c r="AC505" s="40"/>
      <c r="AD505" s="40"/>
      <c r="AE505" s="40"/>
      <c r="AF505" s="40"/>
      <c r="AG505" s="41" t="s">
        <v>109</v>
      </c>
      <c r="AH505" s="42"/>
      <c r="AI505" s="54" t="str">
        <f t="shared" ca="1" si="109"/>
        <v>PENDIENTE NOTIFICACIÓN ELECTRÓNICA</v>
      </c>
      <c r="AJ505" s="37"/>
      <c r="AK505" s="37"/>
      <c r="AL505" s="37"/>
      <c r="AM505" s="53" t="str">
        <f>IF(AK505="","",WORKDAY(AK505,5,FESTIVOS_CO!A:A))</f>
        <v/>
      </c>
      <c r="AN505" s="37"/>
      <c r="AO505" s="37"/>
      <c r="AP505" s="54" t="str">
        <f t="shared" ca="1" si="102"/>
        <v>NO APLICA</v>
      </c>
      <c r="AQ505" s="36"/>
      <c r="AR505" s="43"/>
      <c r="AS505" s="37"/>
      <c r="AT505" s="36"/>
      <c r="AU505" s="37"/>
      <c r="AV505" s="36"/>
      <c r="AW505" s="36"/>
      <c r="AX505" s="37"/>
      <c r="AY505" s="140" t="str">
        <f>IF(AU505="","",WORKDAY(AU505,5,FESTIVOS_CO!A:A))</f>
        <v/>
      </c>
      <c r="AZ505" s="54" t="str">
        <f t="shared" ca="1" si="99"/>
        <v>NO APLICA</v>
      </c>
      <c r="BA505" s="55" t="str">
        <f>IF(AX505="","",WORKDAY(AX505,5,FESTIVOS_CO!A:A))</f>
        <v/>
      </c>
      <c r="BB505" s="39"/>
      <c r="BC505" s="40"/>
      <c r="BD505" s="40"/>
      <c r="BE505" s="56" t="str">
        <f t="shared" ca="1" si="100"/>
        <v>NO APLICA</v>
      </c>
      <c r="BF505" s="37"/>
      <c r="BG505" s="45"/>
      <c r="BH505" s="37"/>
      <c r="BI505" s="36"/>
      <c r="BJ505" s="37"/>
      <c r="BK505" s="36"/>
      <c r="BL505" s="36"/>
      <c r="BM505" s="53" t="str">
        <f>IF(BJ505="","",WORKDAY(BJ505,5,FESTIVOS_CO!A:A))</f>
        <v/>
      </c>
      <c r="BN505" s="57" t="str">
        <f t="shared" ca="1" si="110"/>
        <v>PENDIENTE HACER AVISO</v>
      </c>
      <c r="BO505" s="54" t="str">
        <f t="shared" ca="1" si="103"/>
        <v>EN TRÁMITE NOTIF. POR AVISO</v>
      </c>
      <c r="BP505" s="37"/>
      <c r="BQ505" s="53" t="str">
        <f>IF(BP505="","",WORKDAY(BP505,5,FESTIVOS_CO!A:A))</f>
        <v/>
      </c>
      <c r="BR505" s="37"/>
      <c r="BS505" s="36"/>
      <c r="BT505" s="38"/>
      <c r="BU505" s="58" t="e">
        <f>VLOOKUP(BT505,Hoja2!$C:$D,2,0)</f>
        <v>#N/A</v>
      </c>
      <c r="BV505" s="80" t="str">
        <f>IF(
AND(AO505="",BD505="",BQ505=""),
"EN PROCESO NOTIFICACION / COMUNICACION",
IF(
BT505="",
"NO APLICA",
IF(
BU505=60,
IF(AO505&lt;&gt;"",AO505,IF(BD505&lt;&gt;"",BD505,BQ505))+60,
WORKDAY(
IF(AO505&lt;&gt;"",AO505,IF(BD505&lt;&gt;"",BD505,BQ505)),
BU505,
FESTIVOS_CO!A:A
)
)
))</f>
        <v>EN PROCESO NOTIFICACION / COMUNICACION</v>
      </c>
      <c r="BW505" s="44"/>
      <c r="BX505" s="53"/>
      <c r="BY505" s="45"/>
      <c r="BZ505" s="37"/>
      <c r="CA505" s="54" t="str">
        <f t="shared" si="104"/>
        <v>PENDIENTE EJECUTORIA</v>
      </c>
      <c r="CB505" s="59" t="str">
        <f t="shared" si="101"/>
        <v/>
      </c>
      <c r="CC505" s="36"/>
      <c r="CD505" s="40"/>
      <c r="CE505" s="46"/>
      <c r="CF505" s="40"/>
      <c r="CG505" s="40"/>
      <c r="CH505" s="40"/>
      <c r="CI505" s="36"/>
      <c r="CJ505" s="47"/>
      <c r="CK505" s="40"/>
      <c r="CL505" s="40"/>
      <c r="CM505" s="40"/>
      <c r="CN505" s="40"/>
    </row>
    <row r="506" spans="1:92" ht="42.75" hidden="1">
      <c r="A506" s="49" t="str">
        <f t="shared" si="105"/>
        <v>SIN GESTIÓN</v>
      </c>
      <c r="B506" s="58"/>
      <c r="C506" s="37"/>
      <c r="D506" s="37"/>
      <c r="E506" s="49" t="str">
        <f t="shared" si="106"/>
        <v>PENDIENTE NOTIFICACIÓN</v>
      </c>
      <c r="F506" s="141" t="str">
        <f t="shared" si="107"/>
        <v>PENDIENTE NOTIFICACIÓN</v>
      </c>
      <c r="G506" s="49" t="str">
        <f t="shared" si="108"/>
        <v/>
      </c>
      <c r="H506" s="51" t="str">
        <f ca="1">IF(
L506="",
"",
IF(
NETWORKDAYS(L506,IF(M506&lt;&gt;"",M506,TODAY()),FESTIVOS_CO!A:A)&gt;2,
"VENCIDO",
IF(
NETWORKDAYS(L506,IF(M506&lt;&gt;"",M506,TODAY()),FESTIVOS_CO!A:A)=2,
"ALERTA",
"A TIEMPO"
)))</f>
        <v/>
      </c>
      <c r="I506" s="40"/>
      <c r="J506" s="36"/>
      <c r="K506" s="37"/>
      <c r="L506" s="50"/>
      <c r="M506" s="37"/>
      <c r="N506" s="52"/>
      <c r="O506" s="52"/>
      <c r="P506" s="36"/>
      <c r="Q506" s="36"/>
      <c r="R506" s="40"/>
      <c r="S506" s="36"/>
      <c r="T506" s="40"/>
      <c r="U506" s="40"/>
      <c r="V506" s="81"/>
      <c r="W506" s="40"/>
      <c r="X506" s="40"/>
      <c r="Y506" s="40"/>
      <c r="Z506" s="38" t="str">
        <f>IFERROR(VLOOKUP(Y506,DIRECTORIO!A:B,2,FALSE),"")</f>
        <v/>
      </c>
      <c r="AA506" s="40"/>
      <c r="AB506" s="40"/>
      <c r="AC506" s="40"/>
      <c r="AD506" s="40"/>
      <c r="AE506" s="40"/>
      <c r="AF506" s="40"/>
      <c r="AG506" s="41" t="s">
        <v>109</v>
      </c>
      <c r="AH506" s="42"/>
      <c r="AI506" s="54" t="str">
        <f t="shared" ca="1" si="109"/>
        <v>PENDIENTE NOTIFICACIÓN ELECTRÓNICA</v>
      </c>
      <c r="AJ506" s="37"/>
      <c r="AK506" s="37"/>
      <c r="AL506" s="37"/>
      <c r="AM506" s="53" t="str">
        <f>IF(AK506="","",WORKDAY(AK506,5,FESTIVOS_CO!A:A))</f>
        <v/>
      </c>
      <c r="AN506" s="37"/>
      <c r="AO506" s="37"/>
      <c r="AP506" s="54" t="str">
        <f t="shared" ca="1" si="102"/>
        <v>NO APLICA</v>
      </c>
      <c r="AQ506" s="36"/>
      <c r="AR506" s="43"/>
      <c r="AS506" s="37"/>
      <c r="AT506" s="36"/>
      <c r="AU506" s="37"/>
      <c r="AV506" s="36"/>
      <c r="AW506" s="36"/>
      <c r="AX506" s="37"/>
      <c r="AY506" s="140" t="str">
        <f>IF(AU506="","",WORKDAY(AU506,5,FESTIVOS_CO!A:A))</f>
        <v/>
      </c>
      <c r="AZ506" s="54" t="str">
        <f t="shared" ca="1" si="99"/>
        <v>NO APLICA</v>
      </c>
      <c r="BA506" s="55" t="str">
        <f>IF(AX506="","",WORKDAY(AX506,5,FESTIVOS_CO!A:A))</f>
        <v/>
      </c>
      <c r="BB506" s="39"/>
      <c r="BC506" s="40"/>
      <c r="BD506" s="40"/>
      <c r="BE506" s="56" t="str">
        <f t="shared" ca="1" si="100"/>
        <v>NO APLICA</v>
      </c>
      <c r="BF506" s="37"/>
      <c r="BG506" s="45"/>
      <c r="BH506" s="37"/>
      <c r="BI506" s="36"/>
      <c r="BJ506" s="37"/>
      <c r="BK506" s="36"/>
      <c r="BL506" s="36"/>
      <c r="BM506" s="53" t="str">
        <f>IF(BJ506="","",WORKDAY(BJ506,5,FESTIVOS_CO!A:A))</f>
        <v/>
      </c>
      <c r="BN506" s="57" t="str">
        <f t="shared" ca="1" si="110"/>
        <v>PENDIENTE HACER AVISO</v>
      </c>
      <c r="BO506" s="54" t="str">
        <f t="shared" ca="1" si="103"/>
        <v>EN TRÁMITE NOTIF. POR AVISO</v>
      </c>
      <c r="BP506" s="37"/>
      <c r="BQ506" s="53" t="str">
        <f>IF(BP506="","",WORKDAY(BP506,5,FESTIVOS_CO!A:A))</f>
        <v/>
      </c>
      <c r="BR506" s="37"/>
      <c r="BS506" s="36"/>
      <c r="BT506" s="38"/>
      <c r="BU506" s="58" t="e">
        <f>VLOOKUP(BT506,Hoja2!$C:$D,2,0)</f>
        <v>#N/A</v>
      </c>
      <c r="BV506" s="80" t="str">
        <f>IF(
AND(AO506="",BD506="",BQ506=""),
"EN PROCESO NOTIFICACION / COMUNICACION",
IF(
BT506="",
"NO APLICA",
IF(
BU506=60,
IF(AO506&lt;&gt;"",AO506,IF(BD506&lt;&gt;"",BD506,BQ506))+60,
WORKDAY(
IF(AO506&lt;&gt;"",AO506,IF(BD506&lt;&gt;"",BD506,BQ506)),
BU506,
FESTIVOS_CO!A:A
)
)
))</f>
        <v>EN PROCESO NOTIFICACION / COMUNICACION</v>
      </c>
      <c r="BW506" s="44"/>
      <c r="BX506" s="53"/>
      <c r="BY506" s="45"/>
      <c r="BZ506" s="37"/>
      <c r="CA506" s="54" t="str">
        <f t="shared" si="104"/>
        <v>PENDIENTE EJECUTORIA</v>
      </c>
      <c r="CB506" s="59" t="str">
        <f t="shared" si="101"/>
        <v/>
      </c>
      <c r="CC506" s="36"/>
      <c r="CD506" s="40"/>
      <c r="CE506" s="46"/>
      <c r="CF506" s="40"/>
      <c r="CG506" s="40"/>
      <c r="CH506" s="40"/>
      <c r="CI506" s="36"/>
      <c r="CJ506" s="47"/>
      <c r="CK506" s="40"/>
      <c r="CL506" s="40"/>
      <c r="CM506" s="40"/>
      <c r="CN506" s="40"/>
    </row>
    <row r="507" spans="1:92" ht="42.75" hidden="1">
      <c r="A507" s="49" t="str">
        <f t="shared" si="105"/>
        <v>SIN GESTIÓN</v>
      </c>
      <c r="B507" s="58"/>
      <c r="C507" s="37"/>
      <c r="D507" s="37"/>
      <c r="E507" s="49" t="str">
        <f t="shared" si="106"/>
        <v>PENDIENTE NOTIFICACIÓN</v>
      </c>
      <c r="F507" s="141" t="str">
        <f t="shared" si="107"/>
        <v>PENDIENTE NOTIFICACIÓN</v>
      </c>
      <c r="G507" s="49" t="str">
        <f t="shared" si="108"/>
        <v/>
      </c>
      <c r="H507" s="51" t="str">
        <f ca="1">IF(
L507="",
"",
IF(
NETWORKDAYS(L507,IF(M507&lt;&gt;"",M507,TODAY()),FESTIVOS_CO!A:A)&gt;2,
"VENCIDO",
IF(
NETWORKDAYS(L507,IF(M507&lt;&gt;"",M507,TODAY()),FESTIVOS_CO!A:A)=2,
"ALERTA",
"A TIEMPO"
)))</f>
        <v/>
      </c>
      <c r="I507" s="40"/>
      <c r="J507" s="36"/>
      <c r="K507" s="37"/>
      <c r="L507" s="50"/>
      <c r="M507" s="37"/>
      <c r="N507" s="52"/>
      <c r="O507" s="52"/>
      <c r="P507" s="36"/>
      <c r="Q507" s="36"/>
      <c r="R507" s="40"/>
      <c r="S507" s="36"/>
      <c r="T507" s="40"/>
      <c r="U507" s="40"/>
      <c r="V507" s="81"/>
      <c r="W507" s="40"/>
      <c r="X507" s="40"/>
      <c r="Y507" s="40"/>
      <c r="Z507" s="38" t="str">
        <f>IFERROR(VLOOKUP(Y507,DIRECTORIO!A:B,2,FALSE),"")</f>
        <v/>
      </c>
      <c r="AA507" s="40"/>
      <c r="AB507" s="40"/>
      <c r="AC507" s="40"/>
      <c r="AD507" s="40"/>
      <c r="AE507" s="40"/>
      <c r="AF507" s="40"/>
      <c r="AG507" s="41" t="s">
        <v>109</v>
      </c>
      <c r="AH507" s="42"/>
      <c r="AI507" s="54" t="str">
        <f t="shared" ca="1" si="109"/>
        <v>PENDIENTE NOTIFICACIÓN ELECTRÓNICA</v>
      </c>
      <c r="AJ507" s="37"/>
      <c r="AK507" s="37"/>
      <c r="AL507" s="37"/>
      <c r="AM507" s="53" t="str">
        <f>IF(AK507="","",WORKDAY(AK507,5,FESTIVOS_CO!A:A))</f>
        <v/>
      </c>
      <c r="AN507" s="37"/>
      <c r="AO507" s="37"/>
      <c r="AP507" s="54" t="str">
        <f t="shared" ca="1" si="102"/>
        <v>NO APLICA</v>
      </c>
      <c r="AQ507" s="36"/>
      <c r="AR507" s="43"/>
      <c r="AS507" s="37"/>
      <c r="AT507" s="36"/>
      <c r="AU507" s="37"/>
      <c r="AV507" s="36"/>
      <c r="AW507" s="36"/>
      <c r="AX507" s="37"/>
      <c r="AY507" s="140" t="str">
        <f>IF(AU507="","",WORKDAY(AU507,5,FESTIVOS_CO!A:A))</f>
        <v/>
      </c>
      <c r="AZ507" s="54" t="str">
        <f t="shared" ca="1" si="99"/>
        <v>NO APLICA</v>
      </c>
      <c r="BA507" s="55" t="str">
        <f>IF(AX507="","",WORKDAY(AX507,5,FESTIVOS_CO!A:A))</f>
        <v/>
      </c>
      <c r="BB507" s="39"/>
      <c r="BC507" s="40"/>
      <c r="BD507" s="40"/>
      <c r="BE507" s="56" t="str">
        <f t="shared" ca="1" si="100"/>
        <v>NO APLICA</v>
      </c>
      <c r="BF507" s="37"/>
      <c r="BG507" s="45"/>
      <c r="BH507" s="37"/>
      <c r="BI507" s="36"/>
      <c r="BJ507" s="37"/>
      <c r="BK507" s="36"/>
      <c r="BL507" s="36"/>
      <c r="BM507" s="53" t="str">
        <f>IF(BJ507="","",WORKDAY(BJ507,5,FESTIVOS_CO!A:A))</f>
        <v/>
      </c>
      <c r="BN507" s="57" t="str">
        <f t="shared" ca="1" si="110"/>
        <v>PENDIENTE HACER AVISO</v>
      </c>
      <c r="BO507" s="54" t="str">
        <f t="shared" ca="1" si="103"/>
        <v>EN TRÁMITE NOTIF. POR AVISO</v>
      </c>
      <c r="BP507" s="37"/>
      <c r="BQ507" s="53" t="str">
        <f>IF(BP507="","",WORKDAY(BP507,5,FESTIVOS_CO!A:A))</f>
        <v/>
      </c>
      <c r="BR507" s="37"/>
      <c r="BS507" s="36"/>
      <c r="BT507" s="38"/>
      <c r="BU507" s="58" t="e">
        <f>VLOOKUP(BT507,Hoja2!$C:$D,2,0)</f>
        <v>#N/A</v>
      </c>
      <c r="BV507" s="80" t="str">
        <f>IF(
AND(AO507="",BD507="",BQ507=""),
"EN PROCESO NOTIFICACION / COMUNICACION",
IF(
BT507="",
"NO APLICA",
IF(
BU507=60,
IF(AO507&lt;&gt;"",AO507,IF(BD507&lt;&gt;"",BD507,BQ507))+60,
WORKDAY(
IF(AO507&lt;&gt;"",AO507,IF(BD507&lt;&gt;"",BD507,BQ507)),
BU507,
FESTIVOS_CO!A:A
)
)
))</f>
        <v>EN PROCESO NOTIFICACION / COMUNICACION</v>
      </c>
      <c r="BW507" s="44"/>
      <c r="BX507" s="53"/>
      <c r="BY507" s="45"/>
      <c r="BZ507" s="37"/>
      <c r="CA507" s="54" t="str">
        <f t="shared" si="104"/>
        <v>PENDIENTE EJECUTORIA</v>
      </c>
      <c r="CB507" s="59" t="str">
        <f t="shared" si="101"/>
        <v/>
      </c>
      <c r="CC507" s="36"/>
      <c r="CD507" s="40"/>
      <c r="CE507" s="46"/>
      <c r="CF507" s="40"/>
      <c r="CG507" s="40"/>
      <c r="CH507" s="40"/>
      <c r="CI507" s="36"/>
      <c r="CJ507" s="47"/>
      <c r="CK507" s="40"/>
      <c r="CL507" s="40"/>
      <c r="CM507" s="40"/>
      <c r="CN507" s="40"/>
    </row>
    <row r="508" spans="1:92" ht="42.75" hidden="1">
      <c r="A508" s="49" t="str">
        <f t="shared" si="105"/>
        <v>SIN GESTIÓN</v>
      </c>
      <c r="B508" s="58"/>
      <c r="C508" s="37"/>
      <c r="D508" s="37"/>
      <c r="E508" s="49" t="str">
        <f t="shared" si="106"/>
        <v>PENDIENTE NOTIFICACIÓN</v>
      </c>
      <c r="F508" s="141" t="str">
        <f t="shared" si="107"/>
        <v>PENDIENTE NOTIFICACIÓN</v>
      </c>
      <c r="G508" s="49" t="str">
        <f t="shared" si="108"/>
        <v/>
      </c>
      <c r="H508" s="51" t="str">
        <f ca="1">IF(
L508="",
"",
IF(
NETWORKDAYS(L508,IF(M508&lt;&gt;"",M508,TODAY()),FESTIVOS_CO!A:A)&gt;2,
"VENCIDO",
IF(
NETWORKDAYS(L508,IF(M508&lt;&gt;"",M508,TODAY()),FESTIVOS_CO!A:A)=2,
"ALERTA",
"A TIEMPO"
)))</f>
        <v/>
      </c>
      <c r="I508" s="40"/>
      <c r="J508" s="36"/>
      <c r="K508" s="37"/>
      <c r="L508" s="50"/>
      <c r="M508" s="37"/>
      <c r="N508" s="52"/>
      <c r="O508" s="52"/>
      <c r="P508" s="36"/>
      <c r="Q508" s="36"/>
      <c r="R508" s="40"/>
      <c r="S508" s="36"/>
      <c r="T508" s="40"/>
      <c r="U508" s="40"/>
      <c r="V508" s="81"/>
      <c r="W508" s="40"/>
      <c r="X508" s="40"/>
      <c r="Y508" s="40"/>
      <c r="Z508" s="38" t="str">
        <f>IFERROR(VLOOKUP(Y508,DIRECTORIO!A:B,2,FALSE),"")</f>
        <v/>
      </c>
      <c r="AA508" s="40"/>
      <c r="AB508" s="40"/>
      <c r="AC508" s="40"/>
      <c r="AD508" s="40"/>
      <c r="AE508" s="40"/>
      <c r="AF508" s="40"/>
      <c r="AG508" s="41" t="s">
        <v>109</v>
      </c>
      <c r="AH508" s="42"/>
      <c r="AI508" s="54" t="str">
        <f t="shared" ca="1" si="109"/>
        <v>PENDIENTE NOTIFICACIÓN ELECTRÓNICA</v>
      </c>
      <c r="AJ508" s="37"/>
      <c r="AK508" s="37"/>
      <c r="AL508" s="37"/>
      <c r="AM508" s="53" t="str">
        <f>IF(AK508="","",WORKDAY(AK508,5,FESTIVOS_CO!A:A))</f>
        <v/>
      </c>
      <c r="AN508" s="37"/>
      <c r="AO508" s="37"/>
      <c r="AP508" s="54" t="str">
        <f t="shared" ca="1" si="102"/>
        <v>NO APLICA</v>
      </c>
      <c r="AQ508" s="36"/>
      <c r="AR508" s="43"/>
      <c r="AS508" s="37"/>
      <c r="AT508" s="36"/>
      <c r="AU508" s="37"/>
      <c r="AV508" s="36"/>
      <c r="AW508" s="36"/>
      <c r="AX508" s="37"/>
      <c r="AY508" s="140" t="str">
        <f>IF(AU508="","",WORKDAY(AU508,5,FESTIVOS_CO!A:A))</f>
        <v/>
      </c>
      <c r="AZ508" s="54" t="str">
        <f t="shared" ca="1" si="99"/>
        <v>NO APLICA</v>
      </c>
      <c r="BA508" s="55" t="str">
        <f>IF(AX508="","",WORKDAY(AX508,5,FESTIVOS_CO!A:A))</f>
        <v/>
      </c>
      <c r="BB508" s="39"/>
      <c r="BC508" s="40"/>
      <c r="BD508" s="40"/>
      <c r="BE508" s="56" t="str">
        <f t="shared" ca="1" si="100"/>
        <v>NO APLICA</v>
      </c>
      <c r="BF508" s="37"/>
      <c r="BG508" s="45"/>
      <c r="BH508" s="37"/>
      <c r="BI508" s="36"/>
      <c r="BJ508" s="37"/>
      <c r="BK508" s="36"/>
      <c r="BL508" s="36"/>
      <c r="BM508" s="53" t="str">
        <f>IF(BJ508="","",WORKDAY(BJ508,5,FESTIVOS_CO!A:A))</f>
        <v/>
      </c>
      <c r="BN508" s="57" t="str">
        <f t="shared" ca="1" si="110"/>
        <v>PENDIENTE HACER AVISO</v>
      </c>
      <c r="BO508" s="54" t="str">
        <f t="shared" ca="1" si="103"/>
        <v>EN TRÁMITE NOTIF. POR AVISO</v>
      </c>
      <c r="BP508" s="37"/>
      <c r="BQ508" s="53" t="str">
        <f>IF(BP508="","",WORKDAY(BP508,5,FESTIVOS_CO!A:A))</f>
        <v/>
      </c>
      <c r="BR508" s="37"/>
      <c r="BS508" s="36"/>
      <c r="BT508" s="38"/>
      <c r="BU508" s="58" t="e">
        <f>VLOOKUP(BT508,Hoja2!$C:$D,2,0)</f>
        <v>#N/A</v>
      </c>
      <c r="BV508" s="80" t="str">
        <f>IF(
AND(AO508="",BD508="",BQ508=""),
"EN PROCESO NOTIFICACION / COMUNICACION",
IF(
BT508="",
"NO APLICA",
IF(
BU508=60,
IF(AO508&lt;&gt;"",AO508,IF(BD508&lt;&gt;"",BD508,BQ508))+60,
WORKDAY(
IF(AO508&lt;&gt;"",AO508,IF(BD508&lt;&gt;"",BD508,BQ508)),
BU508,
FESTIVOS_CO!A:A
)
)
))</f>
        <v>EN PROCESO NOTIFICACION / COMUNICACION</v>
      </c>
      <c r="BW508" s="44"/>
      <c r="BX508" s="53"/>
      <c r="BY508" s="45"/>
      <c r="BZ508" s="37"/>
      <c r="CA508" s="54" t="str">
        <f t="shared" si="104"/>
        <v>PENDIENTE EJECUTORIA</v>
      </c>
      <c r="CB508" s="59" t="str">
        <f t="shared" si="101"/>
        <v/>
      </c>
      <c r="CC508" s="36"/>
      <c r="CD508" s="40"/>
      <c r="CE508" s="46"/>
      <c r="CF508" s="40"/>
      <c r="CG508" s="40"/>
      <c r="CH508" s="40"/>
      <c r="CI508" s="36"/>
      <c r="CJ508" s="47"/>
      <c r="CK508" s="40"/>
      <c r="CL508" s="40"/>
      <c r="CM508" s="40"/>
      <c r="CN508" s="40"/>
    </row>
    <row r="509" spans="1:92" ht="42.75" hidden="1">
      <c r="A509" s="49" t="str">
        <f t="shared" si="105"/>
        <v>SIN GESTIÓN</v>
      </c>
      <c r="B509" s="58"/>
      <c r="C509" s="37"/>
      <c r="D509" s="37"/>
      <c r="E509" s="49" t="str">
        <f t="shared" si="106"/>
        <v>PENDIENTE NOTIFICACIÓN</v>
      </c>
      <c r="F509" s="141" t="str">
        <f t="shared" si="107"/>
        <v>PENDIENTE NOTIFICACIÓN</v>
      </c>
      <c r="G509" s="49" t="str">
        <f t="shared" si="108"/>
        <v/>
      </c>
      <c r="H509" s="51" t="str">
        <f ca="1">IF(
L509="",
"",
IF(
NETWORKDAYS(L509,IF(M509&lt;&gt;"",M509,TODAY()),FESTIVOS_CO!A:A)&gt;2,
"VENCIDO",
IF(
NETWORKDAYS(L509,IF(M509&lt;&gt;"",M509,TODAY()),FESTIVOS_CO!A:A)=2,
"ALERTA",
"A TIEMPO"
)))</f>
        <v/>
      </c>
      <c r="I509" s="40"/>
      <c r="J509" s="36"/>
      <c r="K509" s="37"/>
      <c r="L509" s="50"/>
      <c r="M509" s="37"/>
      <c r="N509" s="52"/>
      <c r="O509" s="52"/>
      <c r="P509" s="36"/>
      <c r="Q509" s="36"/>
      <c r="R509" s="40"/>
      <c r="S509" s="36"/>
      <c r="T509" s="40"/>
      <c r="U509" s="40"/>
      <c r="V509" s="81"/>
      <c r="W509" s="40"/>
      <c r="X509" s="40"/>
      <c r="Y509" s="40"/>
      <c r="Z509" s="38" t="str">
        <f>IFERROR(VLOOKUP(Y509,DIRECTORIO!A:B,2,FALSE),"")</f>
        <v/>
      </c>
      <c r="AA509" s="40"/>
      <c r="AB509" s="40"/>
      <c r="AC509" s="40"/>
      <c r="AD509" s="40"/>
      <c r="AE509" s="40"/>
      <c r="AF509" s="40"/>
      <c r="AG509" s="41" t="s">
        <v>109</v>
      </c>
      <c r="AH509" s="42"/>
      <c r="AI509" s="54" t="str">
        <f t="shared" ca="1" si="109"/>
        <v>PENDIENTE NOTIFICACIÓN ELECTRÓNICA</v>
      </c>
      <c r="AJ509" s="37"/>
      <c r="AK509" s="37"/>
      <c r="AL509" s="37"/>
      <c r="AM509" s="53" t="str">
        <f>IF(AK509="","",WORKDAY(AK509,5,FESTIVOS_CO!A:A))</f>
        <v/>
      </c>
      <c r="AN509" s="37"/>
      <c r="AO509" s="37"/>
      <c r="AP509" s="54" t="str">
        <f t="shared" ca="1" si="102"/>
        <v>NO APLICA</v>
      </c>
      <c r="AQ509" s="36"/>
      <c r="AR509" s="43"/>
      <c r="AS509" s="37"/>
      <c r="AT509" s="36"/>
      <c r="AU509" s="37"/>
      <c r="AV509" s="36"/>
      <c r="AW509" s="36"/>
      <c r="AX509" s="37"/>
      <c r="AY509" s="140" t="str">
        <f>IF(AU509="","",WORKDAY(AU509,5,FESTIVOS_CO!A:A))</f>
        <v/>
      </c>
      <c r="AZ509" s="54" t="str">
        <f t="shared" ca="1" si="99"/>
        <v>NO APLICA</v>
      </c>
      <c r="BA509" s="55" t="str">
        <f>IF(AX509="","",WORKDAY(AX509,5,FESTIVOS_CO!A:A))</f>
        <v/>
      </c>
      <c r="BB509" s="39"/>
      <c r="BC509" s="40"/>
      <c r="BD509" s="40"/>
      <c r="BE509" s="56" t="str">
        <f t="shared" ca="1" si="100"/>
        <v>NO APLICA</v>
      </c>
      <c r="BF509" s="37"/>
      <c r="BG509" s="45"/>
      <c r="BH509" s="37"/>
      <c r="BI509" s="36"/>
      <c r="BJ509" s="37"/>
      <c r="BK509" s="36"/>
      <c r="BL509" s="36"/>
      <c r="BM509" s="53" t="str">
        <f>IF(BJ509="","",WORKDAY(BJ509,5,FESTIVOS_CO!A:A))</f>
        <v/>
      </c>
      <c r="BN509" s="57" t="str">
        <f t="shared" ca="1" si="110"/>
        <v>PENDIENTE HACER AVISO</v>
      </c>
      <c r="BO509" s="54" t="str">
        <f t="shared" ca="1" si="103"/>
        <v>EN TRÁMITE NOTIF. POR AVISO</v>
      </c>
      <c r="BP509" s="37"/>
      <c r="BQ509" s="53" t="str">
        <f>IF(BP509="","",WORKDAY(BP509,5,FESTIVOS_CO!A:A))</f>
        <v/>
      </c>
      <c r="BR509" s="37"/>
      <c r="BS509" s="36"/>
      <c r="BT509" s="38"/>
      <c r="BU509" s="58" t="e">
        <f>VLOOKUP(BT509,Hoja2!$C:$D,2,0)</f>
        <v>#N/A</v>
      </c>
      <c r="BV509" s="80" t="str">
        <f>IF(
AND(AO509="",BD509="",BQ509=""),
"EN PROCESO NOTIFICACION / COMUNICACION",
IF(
BT509="",
"NO APLICA",
IF(
BU509=60,
IF(AO509&lt;&gt;"",AO509,IF(BD509&lt;&gt;"",BD509,BQ509))+60,
WORKDAY(
IF(AO509&lt;&gt;"",AO509,IF(BD509&lt;&gt;"",BD509,BQ509)),
BU509,
FESTIVOS_CO!A:A
)
)
))</f>
        <v>EN PROCESO NOTIFICACION / COMUNICACION</v>
      </c>
      <c r="BW509" s="44"/>
      <c r="BX509" s="53"/>
      <c r="BY509" s="45"/>
      <c r="BZ509" s="37"/>
      <c r="CA509" s="54" t="str">
        <f t="shared" si="104"/>
        <v>PENDIENTE EJECUTORIA</v>
      </c>
      <c r="CB509" s="59" t="str">
        <f t="shared" si="101"/>
        <v/>
      </c>
      <c r="CC509" s="36"/>
      <c r="CD509" s="40"/>
      <c r="CE509" s="46"/>
      <c r="CF509" s="40"/>
      <c r="CG509" s="40"/>
      <c r="CH509" s="40"/>
      <c r="CI509" s="36"/>
      <c r="CJ509" s="47"/>
      <c r="CK509" s="40"/>
      <c r="CL509" s="40"/>
      <c r="CM509" s="40"/>
      <c r="CN509" s="40"/>
    </row>
    <row r="510" spans="1:92" ht="42.75" hidden="1">
      <c r="A510" s="49" t="str">
        <f t="shared" si="105"/>
        <v>SIN GESTIÓN</v>
      </c>
      <c r="B510" s="58"/>
      <c r="C510" s="37"/>
      <c r="D510" s="37"/>
      <c r="E510" s="49" t="str">
        <f t="shared" si="106"/>
        <v>PENDIENTE NOTIFICACIÓN</v>
      </c>
      <c r="F510" s="141" t="str">
        <f t="shared" si="107"/>
        <v>PENDIENTE NOTIFICACIÓN</v>
      </c>
      <c r="G510" s="49" t="str">
        <f t="shared" si="108"/>
        <v/>
      </c>
      <c r="H510" s="51" t="str">
        <f ca="1">IF(
L510="",
"",
IF(
NETWORKDAYS(L510,IF(M510&lt;&gt;"",M510,TODAY()),FESTIVOS_CO!A:A)&gt;2,
"VENCIDO",
IF(
NETWORKDAYS(L510,IF(M510&lt;&gt;"",M510,TODAY()),FESTIVOS_CO!A:A)=2,
"ALERTA",
"A TIEMPO"
)))</f>
        <v/>
      </c>
      <c r="I510" s="40"/>
      <c r="J510" s="36"/>
      <c r="K510" s="37"/>
      <c r="L510" s="50"/>
      <c r="M510" s="37"/>
      <c r="N510" s="52"/>
      <c r="O510" s="52"/>
      <c r="P510" s="36"/>
      <c r="Q510" s="36"/>
      <c r="R510" s="40"/>
      <c r="S510" s="36"/>
      <c r="T510" s="40"/>
      <c r="U510" s="40"/>
      <c r="V510" s="81"/>
      <c r="W510" s="40"/>
      <c r="X510" s="40"/>
      <c r="Y510" s="40"/>
      <c r="Z510" s="38" t="str">
        <f>IFERROR(VLOOKUP(Y510,DIRECTORIO!A:B,2,FALSE),"")</f>
        <v/>
      </c>
      <c r="AA510" s="40"/>
      <c r="AB510" s="40"/>
      <c r="AC510" s="40"/>
      <c r="AD510" s="40"/>
      <c r="AE510" s="40"/>
      <c r="AF510" s="40"/>
      <c r="AG510" s="41" t="s">
        <v>109</v>
      </c>
      <c r="AH510" s="42"/>
      <c r="AI510" s="54" t="str">
        <f t="shared" ca="1" si="109"/>
        <v>PENDIENTE NOTIFICACIÓN ELECTRÓNICA</v>
      </c>
      <c r="AJ510" s="37"/>
      <c r="AK510" s="37"/>
      <c r="AL510" s="37"/>
      <c r="AM510" s="53" t="str">
        <f>IF(AK510="","",WORKDAY(AK510,5,FESTIVOS_CO!A:A))</f>
        <v/>
      </c>
      <c r="AN510" s="37"/>
      <c r="AO510" s="37"/>
      <c r="AP510" s="54" t="str">
        <f t="shared" ca="1" si="102"/>
        <v>NO APLICA</v>
      </c>
      <c r="AQ510" s="36"/>
      <c r="AR510" s="43"/>
      <c r="AS510" s="37"/>
      <c r="AT510" s="36"/>
      <c r="AU510" s="37"/>
      <c r="AV510" s="36"/>
      <c r="AW510" s="36"/>
      <c r="AX510" s="37"/>
      <c r="AY510" s="140" t="str">
        <f>IF(AU510="","",WORKDAY(AU510,5,FESTIVOS_CO!A:A))</f>
        <v/>
      </c>
      <c r="AZ510" s="54" t="str">
        <f t="shared" ca="1" si="99"/>
        <v>NO APLICA</v>
      </c>
      <c r="BA510" s="55" t="str">
        <f>IF(AX510="","",WORKDAY(AX510,5,FESTIVOS_CO!A:A))</f>
        <v/>
      </c>
      <c r="BB510" s="39"/>
      <c r="BC510" s="40"/>
      <c r="BD510" s="40"/>
      <c r="BE510" s="56" t="str">
        <f t="shared" ca="1" si="100"/>
        <v>NO APLICA</v>
      </c>
      <c r="BF510" s="37"/>
      <c r="BG510" s="45"/>
      <c r="BH510" s="37"/>
      <c r="BI510" s="36"/>
      <c r="BJ510" s="37"/>
      <c r="BK510" s="36"/>
      <c r="BL510" s="36"/>
      <c r="BM510" s="53" t="str">
        <f>IF(BJ510="","",WORKDAY(BJ510,5,FESTIVOS_CO!A:A))</f>
        <v/>
      </c>
      <c r="BN510" s="57" t="str">
        <f t="shared" ca="1" si="110"/>
        <v>PENDIENTE HACER AVISO</v>
      </c>
      <c r="BO510" s="54" t="str">
        <f t="shared" ca="1" si="103"/>
        <v>EN TRÁMITE NOTIF. POR AVISO</v>
      </c>
      <c r="BP510" s="37"/>
      <c r="BQ510" s="53" t="str">
        <f>IF(BP510="","",WORKDAY(BP510,5,FESTIVOS_CO!A:A))</f>
        <v/>
      </c>
      <c r="BR510" s="37"/>
      <c r="BS510" s="36"/>
      <c r="BT510" s="38"/>
      <c r="BU510" s="58" t="e">
        <f>VLOOKUP(BT510,Hoja2!$C:$D,2,0)</f>
        <v>#N/A</v>
      </c>
      <c r="BV510" s="80" t="str">
        <f>IF(
AND(AO510="",BD510="",BQ510=""),
"EN PROCESO NOTIFICACION / COMUNICACION",
IF(
BT510="",
"NO APLICA",
IF(
BU510=60,
IF(AO510&lt;&gt;"",AO510,IF(BD510&lt;&gt;"",BD510,BQ510))+60,
WORKDAY(
IF(AO510&lt;&gt;"",AO510,IF(BD510&lt;&gt;"",BD510,BQ510)),
BU510,
FESTIVOS_CO!A:A
)
)
))</f>
        <v>EN PROCESO NOTIFICACION / COMUNICACION</v>
      </c>
      <c r="BW510" s="44"/>
      <c r="BX510" s="53"/>
      <c r="BY510" s="45"/>
      <c r="BZ510" s="37"/>
      <c r="CA510" s="54" t="str">
        <f t="shared" si="104"/>
        <v>PENDIENTE EJECUTORIA</v>
      </c>
      <c r="CB510" s="59" t="str">
        <f t="shared" si="101"/>
        <v/>
      </c>
      <c r="CC510" s="36"/>
      <c r="CD510" s="40"/>
      <c r="CE510" s="46"/>
      <c r="CF510" s="40"/>
      <c r="CG510" s="40"/>
      <c r="CH510" s="40"/>
      <c r="CI510" s="36"/>
      <c r="CJ510" s="47"/>
      <c r="CK510" s="40"/>
      <c r="CL510" s="40"/>
      <c r="CM510" s="40"/>
      <c r="CN510" s="40"/>
    </row>
    <row r="511" spans="1:92" ht="42.75" hidden="1">
      <c r="A511" s="49" t="str">
        <f t="shared" si="105"/>
        <v>SIN GESTIÓN</v>
      </c>
      <c r="B511" s="58"/>
      <c r="C511" s="37"/>
      <c r="D511" s="37"/>
      <c r="E511" s="49" t="str">
        <f t="shared" si="106"/>
        <v>PENDIENTE NOTIFICACIÓN</v>
      </c>
      <c r="F511" s="141" t="str">
        <f t="shared" si="107"/>
        <v>PENDIENTE NOTIFICACIÓN</v>
      </c>
      <c r="G511" s="49" t="str">
        <f t="shared" si="108"/>
        <v/>
      </c>
      <c r="H511" s="51" t="str">
        <f ca="1">IF(
L511="",
"",
IF(
NETWORKDAYS(L511,IF(M511&lt;&gt;"",M511,TODAY()),FESTIVOS_CO!A:A)&gt;2,
"VENCIDO",
IF(
NETWORKDAYS(L511,IF(M511&lt;&gt;"",M511,TODAY()),FESTIVOS_CO!A:A)=2,
"ALERTA",
"A TIEMPO"
)))</f>
        <v/>
      </c>
      <c r="I511" s="40"/>
      <c r="J511" s="36"/>
      <c r="K511" s="37"/>
      <c r="L511" s="50"/>
      <c r="M511" s="37"/>
      <c r="N511" s="52"/>
      <c r="O511" s="52"/>
      <c r="P511" s="36"/>
      <c r="Q511" s="36"/>
      <c r="R511" s="40"/>
      <c r="S511" s="36"/>
      <c r="T511" s="40"/>
      <c r="U511" s="40"/>
      <c r="V511" s="81"/>
      <c r="W511" s="40"/>
      <c r="X511" s="40"/>
      <c r="Y511" s="40"/>
      <c r="Z511" s="38" t="str">
        <f>IFERROR(VLOOKUP(Y511,DIRECTORIO!A:B,2,FALSE),"")</f>
        <v/>
      </c>
      <c r="AA511" s="40"/>
      <c r="AB511" s="40"/>
      <c r="AC511" s="40"/>
      <c r="AD511" s="40"/>
      <c r="AE511" s="40"/>
      <c r="AF511" s="40"/>
      <c r="AG511" s="41" t="s">
        <v>109</v>
      </c>
      <c r="AH511" s="42"/>
      <c r="AI511" s="54" t="str">
        <f t="shared" ca="1" si="109"/>
        <v>PENDIENTE NOTIFICACIÓN ELECTRÓNICA</v>
      </c>
      <c r="AJ511" s="37"/>
      <c r="AK511" s="37"/>
      <c r="AL511" s="37"/>
      <c r="AM511" s="53" t="str">
        <f>IF(AK511="","",WORKDAY(AK511,5,FESTIVOS_CO!A:A))</f>
        <v/>
      </c>
      <c r="AN511" s="37"/>
      <c r="AO511" s="37"/>
      <c r="AP511" s="54" t="str">
        <f t="shared" ca="1" si="102"/>
        <v>NO APLICA</v>
      </c>
      <c r="AQ511" s="36"/>
      <c r="AR511" s="43"/>
      <c r="AS511" s="37"/>
      <c r="AT511" s="36"/>
      <c r="AU511" s="37"/>
      <c r="AV511" s="36"/>
      <c r="AW511" s="36"/>
      <c r="AX511" s="37"/>
      <c r="AY511" s="140" t="str">
        <f>IF(AU511="","",WORKDAY(AU511,5,FESTIVOS_CO!A:A))</f>
        <v/>
      </c>
      <c r="AZ511" s="54" t="str">
        <f t="shared" ca="1" si="99"/>
        <v>NO APLICA</v>
      </c>
      <c r="BA511" s="55" t="str">
        <f>IF(AX511="","",WORKDAY(AX511,5,FESTIVOS_CO!A:A))</f>
        <v/>
      </c>
      <c r="BB511" s="39"/>
      <c r="BC511" s="40"/>
      <c r="BD511" s="40"/>
      <c r="BE511" s="56" t="str">
        <f t="shared" ca="1" si="100"/>
        <v>NO APLICA</v>
      </c>
      <c r="BF511" s="37"/>
      <c r="BG511" s="45"/>
      <c r="BH511" s="37"/>
      <c r="BI511" s="36"/>
      <c r="BJ511" s="37"/>
      <c r="BK511" s="36"/>
      <c r="BL511" s="36"/>
      <c r="BM511" s="53" t="str">
        <f>IF(BJ511="","",WORKDAY(BJ511,5,FESTIVOS_CO!A:A))</f>
        <v/>
      </c>
      <c r="BN511" s="57" t="str">
        <f t="shared" ca="1" si="110"/>
        <v>PENDIENTE HACER AVISO</v>
      </c>
      <c r="BO511" s="54" t="str">
        <f t="shared" ca="1" si="103"/>
        <v>EN TRÁMITE NOTIF. POR AVISO</v>
      </c>
      <c r="BP511" s="37"/>
      <c r="BQ511" s="53" t="str">
        <f>IF(BP511="","",WORKDAY(BP511,5,FESTIVOS_CO!A:A))</f>
        <v/>
      </c>
      <c r="BR511" s="37"/>
      <c r="BS511" s="36"/>
      <c r="BT511" s="38"/>
      <c r="BU511" s="58" t="e">
        <f>VLOOKUP(BT511,Hoja2!$C:$D,2,0)</f>
        <v>#N/A</v>
      </c>
      <c r="BV511" s="80" t="str">
        <f>IF(
AND(AO511="",BD511="",BQ511=""),
"EN PROCESO NOTIFICACION / COMUNICACION",
IF(
BT511="",
"NO APLICA",
IF(
BU511=60,
IF(AO511&lt;&gt;"",AO511,IF(BD511&lt;&gt;"",BD511,BQ511))+60,
WORKDAY(
IF(AO511&lt;&gt;"",AO511,IF(BD511&lt;&gt;"",BD511,BQ511)),
BU511,
FESTIVOS_CO!A:A
)
)
))</f>
        <v>EN PROCESO NOTIFICACION / COMUNICACION</v>
      </c>
      <c r="BW511" s="44"/>
      <c r="BX511" s="53"/>
      <c r="BY511" s="45"/>
      <c r="BZ511" s="37"/>
      <c r="CA511" s="54" t="str">
        <f t="shared" si="104"/>
        <v>PENDIENTE EJECUTORIA</v>
      </c>
      <c r="CB511" s="59" t="str">
        <f t="shared" si="101"/>
        <v/>
      </c>
      <c r="CC511" s="36"/>
      <c r="CD511" s="40"/>
      <c r="CE511" s="46"/>
      <c r="CF511" s="40"/>
      <c r="CG511" s="40"/>
      <c r="CH511" s="40"/>
      <c r="CI511" s="36"/>
      <c r="CJ511" s="47"/>
      <c r="CK511" s="40"/>
      <c r="CL511" s="40"/>
      <c r="CM511" s="40"/>
      <c r="CN511" s="40"/>
    </row>
    <row r="512" spans="1:92" ht="42.75" hidden="1">
      <c r="A512" s="49" t="str">
        <f t="shared" si="105"/>
        <v>SIN GESTIÓN</v>
      </c>
      <c r="B512" s="58"/>
      <c r="C512" s="37"/>
      <c r="D512" s="37"/>
      <c r="E512" s="49" t="str">
        <f t="shared" si="106"/>
        <v>PENDIENTE NOTIFICACIÓN</v>
      </c>
      <c r="F512" s="141" t="str">
        <f t="shared" si="107"/>
        <v>PENDIENTE NOTIFICACIÓN</v>
      </c>
      <c r="G512" s="49" t="str">
        <f t="shared" si="108"/>
        <v/>
      </c>
      <c r="H512" s="51" t="str">
        <f ca="1">IF(
L512="",
"",
IF(
NETWORKDAYS(L512,IF(M512&lt;&gt;"",M512,TODAY()),FESTIVOS_CO!A:A)&gt;2,
"VENCIDO",
IF(
NETWORKDAYS(L512,IF(M512&lt;&gt;"",M512,TODAY()),FESTIVOS_CO!A:A)=2,
"ALERTA",
"A TIEMPO"
)))</f>
        <v/>
      </c>
      <c r="I512" s="40"/>
      <c r="J512" s="36"/>
      <c r="K512" s="37"/>
      <c r="L512" s="50"/>
      <c r="M512" s="37"/>
      <c r="N512" s="52"/>
      <c r="O512" s="52"/>
      <c r="P512" s="36"/>
      <c r="Q512" s="36"/>
      <c r="R512" s="40"/>
      <c r="S512" s="36"/>
      <c r="T512" s="40"/>
      <c r="U512" s="40"/>
      <c r="V512" s="81"/>
      <c r="W512" s="40"/>
      <c r="X512" s="40"/>
      <c r="Y512" s="40"/>
      <c r="Z512" s="38" t="str">
        <f>IFERROR(VLOOKUP(Y512,DIRECTORIO!A:B,2,FALSE),"")</f>
        <v/>
      </c>
      <c r="AA512" s="40"/>
      <c r="AB512" s="40"/>
      <c r="AC512" s="40"/>
      <c r="AD512" s="40"/>
      <c r="AE512" s="40"/>
      <c r="AF512" s="40"/>
      <c r="AG512" s="41" t="s">
        <v>109</v>
      </c>
      <c r="AH512" s="42"/>
      <c r="AI512" s="54" t="str">
        <f t="shared" ca="1" si="109"/>
        <v>PENDIENTE NOTIFICACIÓN ELECTRÓNICA</v>
      </c>
      <c r="AJ512" s="37"/>
      <c r="AK512" s="37"/>
      <c r="AL512" s="37"/>
      <c r="AM512" s="53" t="str">
        <f>IF(AK512="","",WORKDAY(AK512,5,FESTIVOS_CO!A:A))</f>
        <v/>
      </c>
      <c r="AN512" s="37"/>
      <c r="AO512" s="37"/>
      <c r="AP512" s="54" t="str">
        <f t="shared" ca="1" si="102"/>
        <v>NO APLICA</v>
      </c>
      <c r="AQ512" s="36"/>
      <c r="AR512" s="43"/>
      <c r="AS512" s="37"/>
      <c r="AT512" s="36"/>
      <c r="AU512" s="37"/>
      <c r="AV512" s="36"/>
      <c r="AW512" s="36"/>
      <c r="AX512" s="37"/>
      <c r="AY512" s="140" t="str">
        <f>IF(AU512="","",WORKDAY(AU512,5,FESTIVOS_CO!A:A))</f>
        <v/>
      </c>
      <c r="AZ512" s="54" t="str">
        <f t="shared" ca="1" si="99"/>
        <v>NO APLICA</v>
      </c>
      <c r="BA512" s="55" t="str">
        <f>IF(AX512="","",WORKDAY(AX512,5,FESTIVOS_CO!A:A))</f>
        <v/>
      </c>
      <c r="BB512" s="39"/>
      <c r="BC512" s="40"/>
      <c r="BD512" s="40"/>
      <c r="BE512" s="56" t="str">
        <f t="shared" ca="1" si="100"/>
        <v>NO APLICA</v>
      </c>
      <c r="BF512" s="37"/>
      <c r="BG512" s="45"/>
      <c r="BH512" s="37"/>
      <c r="BI512" s="36"/>
      <c r="BJ512" s="37"/>
      <c r="BK512" s="36"/>
      <c r="BL512" s="36"/>
      <c r="BM512" s="53" t="str">
        <f>IF(BJ512="","",WORKDAY(BJ512,5,FESTIVOS_CO!A:A))</f>
        <v/>
      </c>
      <c r="BN512" s="57" t="str">
        <f t="shared" ca="1" si="110"/>
        <v>PENDIENTE HACER AVISO</v>
      </c>
      <c r="BO512" s="54" t="str">
        <f t="shared" ca="1" si="103"/>
        <v>EN TRÁMITE NOTIF. POR AVISO</v>
      </c>
      <c r="BP512" s="37"/>
      <c r="BQ512" s="53" t="str">
        <f>IF(BP512="","",WORKDAY(BP512,5,FESTIVOS_CO!A:A))</f>
        <v/>
      </c>
      <c r="BR512" s="37"/>
      <c r="BS512" s="36"/>
      <c r="BT512" s="38"/>
      <c r="BU512" s="58" t="e">
        <f>VLOOKUP(BT512,Hoja2!$C:$D,2,0)</f>
        <v>#N/A</v>
      </c>
      <c r="BV512" s="80" t="str">
        <f>IF(
AND(AO512="",BD512="",BQ512=""),
"EN PROCESO NOTIFICACION / COMUNICACION",
IF(
BT512="",
"NO APLICA",
IF(
BU512=60,
IF(AO512&lt;&gt;"",AO512,IF(BD512&lt;&gt;"",BD512,BQ512))+60,
WORKDAY(
IF(AO512&lt;&gt;"",AO512,IF(BD512&lt;&gt;"",BD512,BQ512)),
BU512,
FESTIVOS_CO!A:A
)
)
))</f>
        <v>EN PROCESO NOTIFICACION / COMUNICACION</v>
      </c>
      <c r="BW512" s="44"/>
      <c r="BX512" s="53"/>
      <c r="BY512" s="45"/>
      <c r="BZ512" s="37"/>
      <c r="CA512" s="54" t="str">
        <f t="shared" si="104"/>
        <v>PENDIENTE EJECUTORIA</v>
      </c>
      <c r="CB512" s="59" t="str">
        <f t="shared" si="101"/>
        <v/>
      </c>
      <c r="CC512" s="36"/>
      <c r="CD512" s="40"/>
      <c r="CE512" s="46"/>
      <c r="CF512" s="40"/>
      <c r="CG512" s="40"/>
      <c r="CH512" s="40"/>
      <c r="CI512" s="36"/>
      <c r="CJ512" s="47"/>
      <c r="CK512" s="40"/>
      <c r="CL512" s="40"/>
      <c r="CM512" s="40"/>
      <c r="CN512" s="40"/>
    </row>
    <row r="513" spans="1:92" ht="42.75" hidden="1">
      <c r="A513" s="49" t="str">
        <f t="shared" si="105"/>
        <v>SIN GESTIÓN</v>
      </c>
      <c r="B513" s="58"/>
      <c r="C513" s="37"/>
      <c r="D513" s="37"/>
      <c r="E513" s="49" t="str">
        <f t="shared" si="106"/>
        <v>PENDIENTE NOTIFICACIÓN</v>
      </c>
      <c r="F513" s="141" t="str">
        <f t="shared" si="107"/>
        <v>PENDIENTE NOTIFICACIÓN</v>
      </c>
      <c r="G513" s="49" t="str">
        <f t="shared" si="108"/>
        <v/>
      </c>
      <c r="H513" s="51" t="str">
        <f ca="1">IF(
L513="",
"",
IF(
NETWORKDAYS(L513,IF(M513&lt;&gt;"",M513,TODAY()),FESTIVOS_CO!A:A)&gt;2,
"VENCIDO",
IF(
NETWORKDAYS(L513,IF(M513&lt;&gt;"",M513,TODAY()),FESTIVOS_CO!A:A)=2,
"ALERTA",
"A TIEMPO"
)))</f>
        <v/>
      </c>
      <c r="I513" s="40"/>
      <c r="J513" s="36"/>
      <c r="K513" s="37"/>
      <c r="L513" s="50"/>
      <c r="M513" s="37"/>
      <c r="N513" s="52"/>
      <c r="O513" s="52"/>
      <c r="P513" s="36"/>
      <c r="Q513" s="36"/>
      <c r="R513" s="40"/>
      <c r="S513" s="36"/>
      <c r="T513" s="40"/>
      <c r="U513" s="40"/>
      <c r="V513" s="81"/>
      <c r="W513" s="40"/>
      <c r="X513" s="40"/>
      <c r="Y513" s="40"/>
      <c r="Z513" s="38" t="str">
        <f>IFERROR(VLOOKUP(Y513,DIRECTORIO!A:B,2,FALSE),"")</f>
        <v/>
      </c>
      <c r="AA513" s="40"/>
      <c r="AB513" s="40"/>
      <c r="AC513" s="40"/>
      <c r="AD513" s="40"/>
      <c r="AE513" s="40"/>
      <c r="AF513" s="40"/>
      <c r="AG513" s="41" t="s">
        <v>109</v>
      </c>
      <c r="AH513" s="42"/>
      <c r="AI513" s="54" t="str">
        <f t="shared" ca="1" si="109"/>
        <v>PENDIENTE NOTIFICACIÓN ELECTRÓNICA</v>
      </c>
      <c r="AJ513" s="37"/>
      <c r="AK513" s="37"/>
      <c r="AL513" s="37"/>
      <c r="AM513" s="53" t="str">
        <f>IF(AK513="","",WORKDAY(AK513,5,FESTIVOS_CO!A:A))</f>
        <v/>
      </c>
      <c r="AN513" s="37"/>
      <c r="AO513" s="37"/>
      <c r="AP513" s="54" t="str">
        <f t="shared" ca="1" si="102"/>
        <v>NO APLICA</v>
      </c>
      <c r="AQ513" s="36"/>
      <c r="AR513" s="43"/>
      <c r="AS513" s="37"/>
      <c r="AT513" s="36"/>
      <c r="AU513" s="37"/>
      <c r="AV513" s="36"/>
      <c r="AW513" s="36"/>
      <c r="AX513" s="37"/>
      <c r="AY513" s="140" t="str">
        <f>IF(AU513="","",WORKDAY(AU513,5,FESTIVOS_CO!A:A))</f>
        <v/>
      </c>
      <c r="AZ513" s="54" t="str">
        <f t="shared" ca="1" si="99"/>
        <v>NO APLICA</v>
      </c>
      <c r="BA513" s="55" t="str">
        <f>IF(AX513="","",WORKDAY(AX513,5,FESTIVOS_CO!A:A))</f>
        <v/>
      </c>
      <c r="BB513" s="39"/>
      <c r="BC513" s="40"/>
      <c r="BD513" s="40"/>
      <c r="BE513" s="56" t="str">
        <f t="shared" ca="1" si="100"/>
        <v>NO APLICA</v>
      </c>
      <c r="BF513" s="37"/>
      <c r="BG513" s="45"/>
      <c r="BH513" s="37"/>
      <c r="BI513" s="36"/>
      <c r="BJ513" s="37"/>
      <c r="BK513" s="36"/>
      <c r="BL513" s="36"/>
      <c r="BM513" s="53" t="str">
        <f>IF(BJ513="","",WORKDAY(BJ513,5,FESTIVOS_CO!A:A))</f>
        <v/>
      </c>
      <c r="BN513" s="57" t="str">
        <f t="shared" ca="1" si="110"/>
        <v>PENDIENTE HACER AVISO</v>
      </c>
      <c r="BO513" s="54" t="str">
        <f t="shared" ca="1" si="103"/>
        <v>EN TRÁMITE NOTIF. POR AVISO</v>
      </c>
      <c r="BP513" s="37"/>
      <c r="BQ513" s="53" t="str">
        <f>IF(BP513="","",WORKDAY(BP513,5,FESTIVOS_CO!A:A))</f>
        <v/>
      </c>
      <c r="BR513" s="37"/>
      <c r="BS513" s="36"/>
      <c r="BT513" s="38"/>
      <c r="BU513" s="58" t="e">
        <f>VLOOKUP(BT513,Hoja2!$C:$D,2,0)</f>
        <v>#N/A</v>
      </c>
      <c r="BV513" s="80" t="str">
        <f>IF(
AND(AO513="",BD513="",BQ513=""),
"EN PROCESO NOTIFICACION / COMUNICACION",
IF(
BT513="",
"NO APLICA",
IF(
BU513=60,
IF(AO513&lt;&gt;"",AO513,IF(BD513&lt;&gt;"",BD513,BQ513))+60,
WORKDAY(
IF(AO513&lt;&gt;"",AO513,IF(BD513&lt;&gt;"",BD513,BQ513)),
BU513,
FESTIVOS_CO!A:A
)
)
))</f>
        <v>EN PROCESO NOTIFICACION / COMUNICACION</v>
      </c>
      <c r="BW513" s="44"/>
      <c r="BX513" s="53"/>
      <c r="BY513" s="45"/>
      <c r="BZ513" s="37"/>
      <c r="CA513" s="54" t="str">
        <f t="shared" si="104"/>
        <v>PENDIENTE EJECUTORIA</v>
      </c>
      <c r="CB513" s="59" t="str">
        <f t="shared" si="101"/>
        <v/>
      </c>
      <c r="CC513" s="36"/>
      <c r="CD513" s="40"/>
      <c r="CE513" s="46"/>
      <c r="CF513" s="40"/>
      <c r="CG513" s="40"/>
      <c r="CH513" s="40"/>
      <c r="CI513" s="36"/>
      <c r="CJ513" s="47"/>
      <c r="CK513" s="40"/>
      <c r="CL513" s="40"/>
      <c r="CM513" s="40"/>
      <c r="CN513" s="40"/>
    </row>
    <row r="514" spans="1:92" ht="42.75" hidden="1">
      <c r="A514" s="49" t="str">
        <f t="shared" si="105"/>
        <v>SIN GESTIÓN</v>
      </c>
      <c r="B514" s="58"/>
      <c r="C514" s="37"/>
      <c r="D514" s="37"/>
      <c r="E514" s="49" t="str">
        <f t="shared" si="106"/>
        <v>PENDIENTE NOTIFICACIÓN</v>
      </c>
      <c r="F514" s="141" t="str">
        <f t="shared" si="107"/>
        <v>PENDIENTE NOTIFICACIÓN</v>
      </c>
      <c r="G514" s="49" t="str">
        <f t="shared" si="108"/>
        <v/>
      </c>
      <c r="H514" s="51" t="str">
        <f ca="1">IF(
L514="",
"",
IF(
NETWORKDAYS(L514,IF(M514&lt;&gt;"",M514,TODAY()),FESTIVOS_CO!A:A)&gt;2,
"VENCIDO",
IF(
NETWORKDAYS(L514,IF(M514&lt;&gt;"",M514,TODAY()),FESTIVOS_CO!A:A)=2,
"ALERTA",
"A TIEMPO"
)))</f>
        <v/>
      </c>
      <c r="I514" s="40"/>
      <c r="J514" s="36"/>
      <c r="K514" s="37"/>
      <c r="L514" s="50"/>
      <c r="M514" s="37"/>
      <c r="N514" s="52"/>
      <c r="O514" s="52"/>
      <c r="P514" s="36"/>
      <c r="Q514" s="36"/>
      <c r="R514" s="40"/>
      <c r="S514" s="36"/>
      <c r="T514" s="40"/>
      <c r="U514" s="40"/>
      <c r="V514" s="81"/>
      <c r="W514" s="40"/>
      <c r="X514" s="40"/>
      <c r="Y514" s="40"/>
      <c r="Z514" s="38" t="str">
        <f>IFERROR(VLOOKUP(Y514,DIRECTORIO!A:B,2,FALSE),"")</f>
        <v/>
      </c>
      <c r="AA514" s="40"/>
      <c r="AB514" s="40"/>
      <c r="AC514" s="40"/>
      <c r="AD514" s="40"/>
      <c r="AE514" s="40"/>
      <c r="AF514" s="40"/>
      <c r="AG514" s="41" t="s">
        <v>109</v>
      </c>
      <c r="AH514" s="42"/>
      <c r="AI514" s="54" t="str">
        <f t="shared" ca="1" si="109"/>
        <v>PENDIENTE NOTIFICACIÓN ELECTRÓNICA</v>
      </c>
      <c r="AJ514" s="37"/>
      <c r="AK514" s="37"/>
      <c r="AL514" s="37"/>
      <c r="AM514" s="53" t="str">
        <f>IF(AK514="","",WORKDAY(AK514,5,FESTIVOS_CO!A:A))</f>
        <v/>
      </c>
      <c r="AN514" s="37"/>
      <c r="AO514" s="37"/>
      <c r="AP514" s="54" t="str">
        <f t="shared" ca="1" si="102"/>
        <v>NO APLICA</v>
      </c>
      <c r="AQ514" s="36"/>
      <c r="AR514" s="43"/>
      <c r="AS514" s="37"/>
      <c r="AT514" s="36"/>
      <c r="AU514" s="37"/>
      <c r="AV514" s="36"/>
      <c r="AW514" s="36"/>
      <c r="AX514" s="37"/>
      <c r="AY514" s="140" t="str">
        <f>IF(AU514="","",WORKDAY(AU514,5,FESTIVOS_CO!A:A))</f>
        <v/>
      </c>
      <c r="AZ514" s="54" t="str">
        <f t="shared" ca="1" si="99"/>
        <v>NO APLICA</v>
      </c>
      <c r="BA514" s="55" t="str">
        <f>IF(AX514="","",WORKDAY(AX514,5,FESTIVOS_CO!A:A))</f>
        <v/>
      </c>
      <c r="BB514" s="39"/>
      <c r="BC514" s="40"/>
      <c r="BD514" s="40"/>
      <c r="BE514" s="56" t="str">
        <f t="shared" ca="1" si="100"/>
        <v>NO APLICA</v>
      </c>
      <c r="BF514" s="37"/>
      <c r="BG514" s="45"/>
      <c r="BH514" s="37"/>
      <c r="BI514" s="36"/>
      <c r="BJ514" s="37"/>
      <c r="BK514" s="36"/>
      <c r="BL514" s="36"/>
      <c r="BM514" s="53" t="str">
        <f>IF(BJ514="","",WORKDAY(BJ514,5,FESTIVOS_CO!A:A))</f>
        <v/>
      </c>
      <c r="BN514" s="57" t="str">
        <f t="shared" ca="1" si="110"/>
        <v>PENDIENTE HACER AVISO</v>
      </c>
      <c r="BO514" s="54" t="str">
        <f t="shared" ca="1" si="103"/>
        <v>EN TRÁMITE NOTIF. POR AVISO</v>
      </c>
      <c r="BP514" s="37"/>
      <c r="BQ514" s="53" t="str">
        <f>IF(BP514="","",WORKDAY(BP514,5,FESTIVOS_CO!A:A))</f>
        <v/>
      </c>
      <c r="BR514" s="37"/>
      <c r="BS514" s="36"/>
      <c r="BT514" s="38"/>
      <c r="BU514" s="58" t="e">
        <f>VLOOKUP(BT514,Hoja2!$C:$D,2,0)</f>
        <v>#N/A</v>
      </c>
      <c r="BV514" s="80" t="str">
        <f>IF(
AND(AO514="",BD514="",BQ514=""),
"EN PROCESO NOTIFICACION / COMUNICACION",
IF(
BT514="",
"NO APLICA",
IF(
BU514=60,
IF(AO514&lt;&gt;"",AO514,IF(BD514&lt;&gt;"",BD514,BQ514))+60,
WORKDAY(
IF(AO514&lt;&gt;"",AO514,IF(BD514&lt;&gt;"",BD514,BQ514)),
BU514,
FESTIVOS_CO!A:A
)
)
))</f>
        <v>EN PROCESO NOTIFICACION / COMUNICACION</v>
      </c>
      <c r="BW514" s="44"/>
      <c r="BX514" s="53"/>
      <c r="BY514" s="45"/>
      <c r="BZ514" s="37"/>
      <c r="CA514" s="54" t="str">
        <f t="shared" si="104"/>
        <v>PENDIENTE EJECUTORIA</v>
      </c>
      <c r="CB514" s="59" t="str">
        <f t="shared" si="101"/>
        <v/>
      </c>
      <c r="CC514" s="36"/>
      <c r="CD514" s="40"/>
      <c r="CE514" s="46"/>
      <c r="CF514" s="40"/>
      <c r="CG514" s="40"/>
      <c r="CH514" s="40"/>
      <c r="CI514" s="36"/>
      <c r="CJ514" s="47"/>
      <c r="CK514" s="40"/>
      <c r="CL514" s="40"/>
      <c r="CM514" s="40"/>
      <c r="CN514" s="40"/>
    </row>
    <row r="515" spans="1:92" ht="42.75" hidden="1">
      <c r="A515" s="49" t="str">
        <f t="shared" si="105"/>
        <v>SIN GESTIÓN</v>
      </c>
      <c r="B515" s="58"/>
      <c r="C515" s="37"/>
      <c r="D515" s="37"/>
      <c r="E515" s="49" t="str">
        <f t="shared" si="106"/>
        <v>PENDIENTE NOTIFICACIÓN</v>
      </c>
      <c r="F515" s="141" t="str">
        <f t="shared" si="107"/>
        <v>PENDIENTE NOTIFICACIÓN</v>
      </c>
      <c r="G515" s="49" t="str">
        <f t="shared" si="108"/>
        <v/>
      </c>
      <c r="H515" s="51" t="str">
        <f ca="1">IF(
L515="",
"",
IF(
NETWORKDAYS(L515,IF(M515&lt;&gt;"",M515,TODAY()),FESTIVOS_CO!A:A)&gt;2,
"VENCIDO",
IF(
NETWORKDAYS(L515,IF(M515&lt;&gt;"",M515,TODAY()),FESTIVOS_CO!A:A)=2,
"ALERTA",
"A TIEMPO"
)))</f>
        <v/>
      </c>
      <c r="I515" s="40"/>
      <c r="J515" s="36"/>
      <c r="K515" s="37"/>
      <c r="L515" s="50"/>
      <c r="M515" s="37"/>
      <c r="N515" s="52"/>
      <c r="O515" s="52"/>
      <c r="P515" s="36"/>
      <c r="Q515" s="36"/>
      <c r="R515" s="40"/>
      <c r="S515" s="36"/>
      <c r="T515" s="40"/>
      <c r="U515" s="40"/>
      <c r="V515" s="81"/>
      <c r="W515" s="40"/>
      <c r="X515" s="40"/>
      <c r="Y515" s="40"/>
      <c r="Z515" s="38" t="str">
        <f>IFERROR(VLOOKUP(Y515,DIRECTORIO!A:B,2,FALSE),"")</f>
        <v/>
      </c>
      <c r="AA515" s="40"/>
      <c r="AB515" s="40"/>
      <c r="AC515" s="40"/>
      <c r="AD515" s="40"/>
      <c r="AE515" s="40"/>
      <c r="AF515" s="40"/>
      <c r="AG515" s="41" t="s">
        <v>109</v>
      </c>
      <c r="AH515" s="42"/>
      <c r="AI515" s="54" t="str">
        <f t="shared" ca="1" si="109"/>
        <v>PENDIENTE NOTIFICACIÓN ELECTRÓNICA</v>
      </c>
      <c r="AJ515" s="37"/>
      <c r="AK515" s="37"/>
      <c r="AL515" s="37"/>
      <c r="AM515" s="53" t="str">
        <f>IF(AK515="","",WORKDAY(AK515,5,FESTIVOS_CO!A:A))</f>
        <v/>
      </c>
      <c r="AN515" s="37"/>
      <c r="AO515" s="37"/>
      <c r="AP515" s="54" t="str">
        <f t="shared" ca="1" si="102"/>
        <v>NO APLICA</v>
      </c>
      <c r="AQ515" s="36"/>
      <c r="AR515" s="43"/>
      <c r="AS515" s="37"/>
      <c r="AT515" s="36"/>
      <c r="AU515" s="37"/>
      <c r="AV515" s="36"/>
      <c r="AW515" s="36"/>
      <c r="AX515" s="37"/>
      <c r="AY515" s="140" t="str">
        <f>IF(AU515="","",WORKDAY(AU515,5,FESTIVOS_CO!A:A))</f>
        <v/>
      </c>
      <c r="AZ515" s="54" t="str">
        <f t="shared" ca="1" si="99"/>
        <v>NO APLICA</v>
      </c>
      <c r="BA515" s="55" t="str">
        <f>IF(AX515="","",WORKDAY(AX515,5,FESTIVOS_CO!A:A))</f>
        <v/>
      </c>
      <c r="BB515" s="39"/>
      <c r="BC515" s="40"/>
      <c r="BD515" s="40"/>
      <c r="BE515" s="56" t="str">
        <f t="shared" ca="1" si="100"/>
        <v>NO APLICA</v>
      </c>
      <c r="BF515" s="37"/>
      <c r="BG515" s="45"/>
      <c r="BH515" s="37"/>
      <c r="BI515" s="36"/>
      <c r="BJ515" s="37"/>
      <c r="BK515" s="36"/>
      <c r="BL515" s="36"/>
      <c r="BM515" s="53" t="str">
        <f>IF(BJ515="","",WORKDAY(BJ515,5,FESTIVOS_CO!A:A))</f>
        <v/>
      </c>
      <c r="BN515" s="57" t="str">
        <f t="shared" ca="1" si="110"/>
        <v>PENDIENTE HACER AVISO</v>
      </c>
      <c r="BO515" s="54" t="str">
        <f t="shared" ca="1" si="103"/>
        <v>EN TRÁMITE NOTIF. POR AVISO</v>
      </c>
      <c r="BP515" s="37"/>
      <c r="BQ515" s="53" t="str">
        <f>IF(BP515="","",WORKDAY(BP515,5,FESTIVOS_CO!A:A))</f>
        <v/>
      </c>
      <c r="BR515" s="37"/>
      <c r="BS515" s="36"/>
      <c r="BT515" s="38"/>
      <c r="BU515" s="58" t="e">
        <f>VLOOKUP(BT515,Hoja2!$C:$D,2,0)</f>
        <v>#N/A</v>
      </c>
      <c r="BV515" s="80" t="str">
        <f>IF(
AND(AO515="",BD515="",BQ515=""),
"EN PROCESO NOTIFICACION / COMUNICACION",
IF(
BT515="",
"NO APLICA",
IF(
BU515=60,
IF(AO515&lt;&gt;"",AO515,IF(BD515&lt;&gt;"",BD515,BQ515))+60,
WORKDAY(
IF(AO515&lt;&gt;"",AO515,IF(BD515&lt;&gt;"",BD515,BQ515)),
BU515,
FESTIVOS_CO!A:A
)
)
))</f>
        <v>EN PROCESO NOTIFICACION / COMUNICACION</v>
      </c>
      <c r="BW515" s="44"/>
      <c r="BX515" s="53"/>
      <c r="BY515" s="45"/>
      <c r="BZ515" s="37"/>
      <c r="CA515" s="54" t="str">
        <f t="shared" si="104"/>
        <v>PENDIENTE EJECUTORIA</v>
      </c>
      <c r="CB515" s="59" t="str">
        <f t="shared" si="101"/>
        <v/>
      </c>
      <c r="CC515" s="36"/>
      <c r="CD515" s="40"/>
      <c r="CE515" s="46"/>
      <c r="CF515" s="40"/>
      <c r="CG515" s="40"/>
      <c r="CH515" s="40"/>
      <c r="CI515" s="36"/>
      <c r="CJ515" s="47"/>
      <c r="CK515" s="40"/>
      <c r="CL515" s="40"/>
      <c r="CM515" s="40"/>
      <c r="CN515" s="40"/>
    </row>
    <row r="516" spans="1:92" ht="42.75" hidden="1">
      <c r="A516" s="49" t="str">
        <f t="shared" si="105"/>
        <v>SIN GESTIÓN</v>
      </c>
      <c r="B516" s="58"/>
      <c r="C516" s="37"/>
      <c r="D516" s="37"/>
      <c r="E516" s="49" t="str">
        <f t="shared" si="106"/>
        <v>PENDIENTE NOTIFICACIÓN</v>
      </c>
      <c r="F516" s="141" t="str">
        <f t="shared" si="107"/>
        <v>PENDIENTE NOTIFICACIÓN</v>
      </c>
      <c r="G516" s="49" t="str">
        <f t="shared" si="108"/>
        <v/>
      </c>
      <c r="H516" s="51" t="str">
        <f ca="1">IF(
L516="",
"",
IF(
NETWORKDAYS(L516,IF(M516&lt;&gt;"",M516,TODAY()),FESTIVOS_CO!A:A)&gt;2,
"VENCIDO",
IF(
NETWORKDAYS(L516,IF(M516&lt;&gt;"",M516,TODAY()),FESTIVOS_CO!A:A)=2,
"ALERTA",
"A TIEMPO"
)))</f>
        <v/>
      </c>
      <c r="I516" s="40"/>
      <c r="J516" s="36"/>
      <c r="K516" s="37"/>
      <c r="L516" s="50"/>
      <c r="M516" s="37"/>
      <c r="N516" s="52"/>
      <c r="O516" s="52"/>
      <c r="P516" s="36"/>
      <c r="Q516" s="36"/>
      <c r="R516" s="40"/>
      <c r="S516" s="36"/>
      <c r="T516" s="40"/>
      <c r="U516" s="40"/>
      <c r="V516" s="81"/>
      <c r="W516" s="40"/>
      <c r="X516" s="40"/>
      <c r="Y516" s="40"/>
      <c r="Z516" s="38" t="str">
        <f>IFERROR(VLOOKUP(Y516,DIRECTORIO!A:B,2,FALSE),"")</f>
        <v/>
      </c>
      <c r="AA516" s="40"/>
      <c r="AB516" s="40"/>
      <c r="AC516" s="40"/>
      <c r="AD516" s="40"/>
      <c r="AE516" s="40"/>
      <c r="AF516" s="40"/>
      <c r="AG516" s="41" t="s">
        <v>109</v>
      </c>
      <c r="AH516" s="42"/>
      <c r="AI516" s="54" t="str">
        <f t="shared" ca="1" si="109"/>
        <v>PENDIENTE NOTIFICACIÓN ELECTRÓNICA</v>
      </c>
      <c r="AJ516" s="37"/>
      <c r="AK516" s="37"/>
      <c r="AL516" s="37"/>
      <c r="AM516" s="53" t="str">
        <f>IF(AK516="","",WORKDAY(AK516,5,FESTIVOS_CO!A:A))</f>
        <v/>
      </c>
      <c r="AN516" s="37"/>
      <c r="AO516" s="37"/>
      <c r="AP516" s="54" t="str">
        <f t="shared" ca="1" si="102"/>
        <v>NO APLICA</v>
      </c>
      <c r="AQ516" s="36"/>
      <c r="AR516" s="43"/>
      <c r="AS516" s="37"/>
      <c r="AT516" s="36"/>
      <c r="AU516" s="37"/>
      <c r="AV516" s="36"/>
      <c r="AW516" s="36"/>
      <c r="AX516" s="37"/>
      <c r="AY516" s="140" t="str">
        <f>IF(AU516="","",WORKDAY(AU516,5,FESTIVOS_CO!A:A))</f>
        <v/>
      </c>
      <c r="AZ516" s="54" t="str">
        <f t="shared" ca="1" si="99"/>
        <v>NO APLICA</v>
      </c>
      <c r="BA516" s="55" t="str">
        <f>IF(AX516="","",WORKDAY(AX516,5,FESTIVOS_CO!A:A))</f>
        <v/>
      </c>
      <c r="BB516" s="39"/>
      <c r="BC516" s="40"/>
      <c r="BD516" s="40"/>
      <c r="BE516" s="56" t="str">
        <f t="shared" ca="1" si="100"/>
        <v>NO APLICA</v>
      </c>
      <c r="BF516" s="37"/>
      <c r="BG516" s="45"/>
      <c r="BH516" s="37"/>
      <c r="BI516" s="36"/>
      <c r="BJ516" s="37"/>
      <c r="BK516" s="36"/>
      <c r="BL516" s="36"/>
      <c r="BM516" s="53" t="str">
        <f>IF(BJ516="","",WORKDAY(BJ516,5,FESTIVOS_CO!A:A))</f>
        <v/>
      </c>
      <c r="BN516" s="57" t="str">
        <f t="shared" ca="1" si="110"/>
        <v>PENDIENTE HACER AVISO</v>
      </c>
      <c r="BO516" s="54" t="str">
        <f t="shared" ca="1" si="103"/>
        <v>EN TRÁMITE NOTIF. POR AVISO</v>
      </c>
      <c r="BP516" s="37"/>
      <c r="BQ516" s="53" t="str">
        <f>IF(BP516="","",WORKDAY(BP516,5,FESTIVOS_CO!A:A))</f>
        <v/>
      </c>
      <c r="BR516" s="37"/>
      <c r="BS516" s="36"/>
      <c r="BT516" s="38"/>
      <c r="BU516" s="58" t="e">
        <f>VLOOKUP(BT516,Hoja2!$C:$D,2,0)</f>
        <v>#N/A</v>
      </c>
      <c r="BV516" s="80" t="str">
        <f>IF(
AND(AO516="",BD516="",BQ516=""),
"EN PROCESO NOTIFICACION / COMUNICACION",
IF(
BT516="",
"NO APLICA",
IF(
BU516=60,
IF(AO516&lt;&gt;"",AO516,IF(BD516&lt;&gt;"",BD516,BQ516))+60,
WORKDAY(
IF(AO516&lt;&gt;"",AO516,IF(BD516&lt;&gt;"",BD516,BQ516)),
BU516,
FESTIVOS_CO!A:A
)
)
))</f>
        <v>EN PROCESO NOTIFICACION / COMUNICACION</v>
      </c>
      <c r="BW516" s="44"/>
      <c r="BX516" s="53"/>
      <c r="BY516" s="45"/>
      <c r="BZ516" s="37"/>
      <c r="CA516" s="54" t="str">
        <f t="shared" si="104"/>
        <v>PENDIENTE EJECUTORIA</v>
      </c>
      <c r="CB516" s="59" t="str">
        <f t="shared" si="101"/>
        <v/>
      </c>
      <c r="CC516" s="36"/>
      <c r="CD516" s="40"/>
      <c r="CE516" s="46"/>
      <c r="CF516" s="40"/>
      <c r="CG516" s="40"/>
      <c r="CH516" s="40"/>
      <c r="CI516" s="36"/>
      <c r="CJ516" s="47"/>
      <c r="CK516" s="40"/>
      <c r="CL516" s="40"/>
      <c r="CM516" s="40"/>
      <c r="CN516" s="40"/>
    </row>
    <row r="517" spans="1:92" ht="42.75" hidden="1">
      <c r="A517" s="49" t="str">
        <f t="shared" si="105"/>
        <v>SIN GESTIÓN</v>
      </c>
      <c r="B517" s="58"/>
      <c r="C517" s="37"/>
      <c r="D517" s="37"/>
      <c r="E517" s="49" t="str">
        <f t="shared" si="106"/>
        <v>PENDIENTE NOTIFICACIÓN</v>
      </c>
      <c r="F517" s="141" t="str">
        <f t="shared" si="107"/>
        <v>PENDIENTE NOTIFICACIÓN</v>
      </c>
      <c r="G517" s="49" t="str">
        <f t="shared" si="108"/>
        <v/>
      </c>
      <c r="H517" s="51" t="str">
        <f ca="1">IF(
L517="",
"",
IF(
NETWORKDAYS(L517,IF(M517&lt;&gt;"",M517,TODAY()),FESTIVOS_CO!A:A)&gt;2,
"VENCIDO",
IF(
NETWORKDAYS(L517,IF(M517&lt;&gt;"",M517,TODAY()),FESTIVOS_CO!A:A)=2,
"ALERTA",
"A TIEMPO"
)))</f>
        <v/>
      </c>
      <c r="I517" s="40"/>
      <c r="J517" s="36"/>
      <c r="K517" s="37"/>
      <c r="L517" s="50"/>
      <c r="M517" s="37"/>
      <c r="N517" s="52"/>
      <c r="O517" s="52"/>
      <c r="P517" s="36"/>
      <c r="Q517" s="36"/>
      <c r="R517" s="40"/>
      <c r="S517" s="36"/>
      <c r="T517" s="40"/>
      <c r="U517" s="40"/>
      <c r="V517" s="81"/>
      <c r="W517" s="40"/>
      <c r="X517" s="40"/>
      <c r="Y517" s="40"/>
      <c r="Z517" s="38" t="str">
        <f>IFERROR(VLOOKUP(Y517,DIRECTORIO!A:B,2,FALSE),"")</f>
        <v/>
      </c>
      <c r="AA517" s="40"/>
      <c r="AB517" s="40"/>
      <c r="AC517" s="40"/>
      <c r="AD517" s="40"/>
      <c r="AE517" s="40"/>
      <c r="AF517" s="40"/>
      <c r="AG517" s="41" t="s">
        <v>109</v>
      </c>
      <c r="AH517" s="42"/>
      <c r="AI517" s="54" t="str">
        <f t="shared" ca="1" si="109"/>
        <v>PENDIENTE NOTIFICACIÓN ELECTRÓNICA</v>
      </c>
      <c r="AJ517" s="37"/>
      <c r="AK517" s="37"/>
      <c r="AL517" s="37"/>
      <c r="AM517" s="53" t="str">
        <f>IF(AK517="","",WORKDAY(AK517,5,FESTIVOS_CO!A:A))</f>
        <v/>
      </c>
      <c r="AN517" s="37"/>
      <c r="AO517" s="37"/>
      <c r="AP517" s="54" t="str">
        <f t="shared" ca="1" si="102"/>
        <v>NO APLICA</v>
      </c>
      <c r="AQ517" s="36"/>
      <c r="AR517" s="43"/>
      <c r="AS517" s="37"/>
      <c r="AT517" s="36"/>
      <c r="AU517" s="37"/>
      <c r="AV517" s="36"/>
      <c r="AW517" s="36"/>
      <c r="AX517" s="37"/>
      <c r="AY517" s="140" t="str">
        <f>IF(AU517="","",WORKDAY(AU517,5,FESTIVOS_CO!A:A))</f>
        <v/>
      </c>
      <c r="AZ517" s="54" t="str">
        <f t="shared" ca="1" si="99"/>
        <v>NO APLICA</v>
      </c>
      <c r="BA517" s="55" t="str">
        <f>IF(AX517="","",WORKDAY(AX517,5,FESTIVOS_CO!A:A))</f>
        <v/>
      </c>
      <c r="BB517" s="39"/>
      <c r="BC517" s="40"/>
      <c r="BD517" s="40"/>
      <c r="BE517" s="56" t="str">
        <f t="shared" ca="1" si="100"/>
        <v>NO APLICA</v>
      </c>
      <c r="BF517" s="37"/>
      <c r="BG517" s="45"/>
      <c r="BH517" s="37"/>
      <c r="BI517" s="36"/>
      <c r="BJ517" s="37"/>
      <c r="BK517" s="36"/>
      <c r="BL517" s="36"/>
      <c r="BM517" s="53" t="str">
        <f>IF(BJ517="","",WORKDAY(BJ517,5,FESTIVOS_CO!A:A))</f>
        <v/>
      </c>
      <c r="BN517" s="57" t="str">
        <f t="shared" ca="1" si="110"/>
        <v>PENDIENTE HACER AVISO</v>
      </c>
      <c r="BO517" s="54" t="str">
        <f t="shared" ca="1" si="103"/>
        <v>EN TRÁMITE NOTIF. POR AVISO</v>
      </c>
      <c r="BP517" s="37"/>
      <c r="BQ517" s="53" t="str">
        <f>IF(BP517="","",WORKDAY(BP517,5,FESTIVOS_CO!A:A))</f>
        <v/>
      </c>
      <c r="BR517" s="37"/>
      <c r="BS517" s="36"/>
      <c r="BT517" s="38"/>
      <c r="BU517" s="58" t="e">
        <f>VLOOKUP(BT517,Hoja2!$C:$D,2,0)</f>
        <v>#N/A</v>
      </c>
      <c r="BV517" s="80" t="str">
        <f>IF(
AND(AO517="",BD517="",BQ517=""),
"EN PROCESO NOTIFICACION / COMUNICACION",
IF(
BT517="",
"NO APLICA",
IF(
BU517=60,
IF(AO517&lt;&gt;"",AO517,IF(BD517&lt;&gt;"",BD517,BQ517))+60,
WORKDAY(
IF(AO517&lt;&gt;"",AO517,IF(BD517&lt;&gt;"",BD517,BQ517)),
BU517,
FESTIVOS_CO!A:A
)
)
))</f>
        <v>EN PROCESO NOTIFICACION / COMUNICACION</v>
      </c>
      <c r="BW517" s="44"/>
      <c r="BX517" s="53"/>
      <c r="BY517" s="45"/>
      <c r="BZ517" s="37"/>
      <c r="CA517" s="54" t="str">
        <f t="shared" si="104"/>
        <v>PENDIENTE EJECUTORIA</v>
      </c>
      <c r="CB517" s="59" t="str">
        <f t="shared" si="101"/>
        <v/>
      </c>
      <c r="CC517" s="36"/>
      <c r="CD517" s="40"/>
      <c r="CE517" s="46"/>
      <c r="CF517" s="40"/>
      <c r="CG517" s="40"/>
      <c r="CH517" s="40"/>
      <c r="CI517" s="36"/>
      <c r="CJ517" s="47"/>
      <c r="CK517" s="40"/>
      <c r="CL517" s="40"/>
      <c r="CM517" s="40"/>
      <c r="CN517" s="40"/>
    </row>
    <row r="518" spans="1:92" ht="42.75" hidden="1">
      <c r="A518" s="49" t="str">
        <f t="shared" si="105"/>
        <v>SIN GESTIÓN</v>
      </c>
      <c r="B518" s="58"/>
      <c r="C518" s="37"/>
      <c r="D518" s="37"/>
      <c r="E518" s="49" t="str">
        <f t="shared" si="106"/>
        <v>PENDIENTE NOTIFICACIÓN</v>
      </c>
      <c r="F518" s="141" t="str">
        <f t="shared" si="107"/>
        <v>PENDIENTE NOTIFICACIÓN</v>
      </c>
      <c r="G518" s="49" t="str">
        <f t="shared" si="108"/>
        <v/>
      </c>
      <c r="H518" s="51" t="str">
        <f ca="1">IF(
L518="",
"",
IF(
NETWORKDAYS(L518,IF(M518&lt;&gt;"",M518,TODAY()),FESTIVOS_CO!A:A)&gt;2,
"VENCIDO",
IF(
NETWORKDAYS(L518,IF(M518&lt;&gt;"",M518,TODAY()),FESTIVOS_CO!A:A)=2,
"ALERTA",
"A TIEMPO"
)))</f>
        <v/>
      </c>
      <c r="I518" s="40"/>
      <c r="J518" s="36"/>
      <c r="K518" s="37"/>
      <c r="L518" s="50"/>
      <c r="M518" s="37"/>
      <c r="N518" s="52"/>
      <c r="O518" s="52"/>
      <c r="P518" s="36"/>
      <c r="Q518" s="36"/>
      <c r="R518" s="40"/>
      <c r="S518" s="36"/>
      <c r="T518" s="40"/>
      <c r="U518" s="40"/>
      <c r="V518" s="81"/>
      <c r="W518" s="40"/>
      <c r="X518" s="40"/>
      <c r="Y518" s="40"/>
      <c r="Z518" s="38" t="str">
        <f>IFERROR(VLOOKUP(Y518,DIRECTORIO!A:B,2,FALSE),"")</f>
        <v/>
      </c>
      <c r="AA518" s="40"/>
      <c r="AB518" s="40"/>
      <c r="AC518" s="40"/>
      <c r="AD518" s="40"/>
      <c r="AE518" s="40"/>
      <c r="AF518" s="40"/>
      <c r="AG518" s="41" t="s">
        <v>109</v>
      </c>
      <c r="AH518" s="42"/>
      <c r="AI518" s="54" t="str">
        <f t="shared" ca="1" si="109"/>
        <v>PENDIENTE NOTIFICACIÓN ELECTRÓNICA</v>
      </c>
      <c r="AJ518" s="37"/>
      <c r="AK518" s="37"/>
      <c r="AL518" s="37"/>
      <c r="AM518" s="53" t="str">
        <f>IF(AK518="","",WORKDAY(AK518,5,FESTIVOS_CO!A:A))</f>
        <v/>
      </c>
      <c r="AN518" s="37"/>
      <c r="AO518" s="37"/>
      <c r="AP518" s="54" t="str">
        <f t="shared" ca="1" si="102"/>
        <v>NO APLICA</v>
      </c>
      <c r="AQ518" s="36"/>
      <c r="AR518" s="43"/>
      <c r="AS518" s="37"/>
      <c r="AT518" s="36"/>
      <c r="AU518" s="37"/>
      <c r="AV518" s="36"/>
      <c r="AW518" s="36"/>
      <c r="AX518" s="37"/>
      <c r="AY518" s="140" t="str">
        <f>IF(AU518="","",WORKDAY(AU518,5,FESTIVOS_CO!A:A))</f>
        <v/>
      </c>
      <c r="AZ518" s="54" t="str">
        <f t="shared" ca="1" si="99"/>
        <v>NO APLICA</v>
      </c>
      <c r="BA518" s="55" t="str">
        <f>IF(AX518="","",WORKDAY(AX518,5,FESTIVOS_CO!A:A))</f>
        <v/>
      </c>
      <c r="BB518" s="39"/>
      <c r="BC518" s="40"/>
      <c r="BD518" s="40"/>
      <c r="BE518" s="56" t="str">
        <f t="shared" ca="1" si="100"/>
        <v>NO APLICA</v>
      </c>
      <c r="BF518" s="37"/>
      <c r="BG518" s="45"/>
      <c r="BH518" s="37"/>
      <c r="BI518" s="36"/>
      <c r="BJ518" s="37"/>
      <c r="BK518" s="36"/>
      <c r="BL518" s="36"/>
      <c r="BM518" s="53" t="str">
        <f>IF(BJ518="","",WORKDAY(BJ518,5,FESTIVOS_CO!A:A))</f>
        <v/>
      </c>
      <c r="BN518" s="57" t="str">
        <f t="shared" ca="1" si="110"/>
        <v>PENDIENTE HACER AVISO</v>
      </c>
      <c r="BO518" s="54" t="str">
        <f t="shared" ca="1" si="103"/>
        <v>EN TRÁMITE NOTIF. POR AVISO</v>
      </c>
      <c r="BP518" s="37"/>
      <c r="BQ518" s="53" t="str">
        <f>IF(BP518="","",WORKDAY(BP518,5,FESTIVOS_CO!A:A))</f>
        <v/>
      </c>
      <c r="BR518" s="37"/>
      <c r="BS518" s="36"/>
      <c r="BT518" s="38"/>
      <c r="BU518" s="58" t="e">
        <f>VLOOKUP(BT518,Hoja2!$C:$D,2,0)</f>
        <v>#N/A</v>
      </c>
      <c r="BV518" s="80" t="str">
        <f>IF(
AND(AO518="",BD518="",BQ518=""),
"EN PROCESO NOTIFICACION / COMUNICACION",
IF(
BT518="",
"NO APLICA",
IF(
BU518=60,
IF(AO518&lt;&gt;"",AO518,IF(BD518&lt;&gt;"",BD518,BQ518))+60,
WORKDAY(
IF(AO518&lt;&gt;"",AO518,IF(BD518&lt;&gt;"",BD518,BQ518)),
BU518,
FESTIVOS_CO!A:A
)
)
))</f>
        <v>EN PROCESO NOTIFICACION / COMUNICACION</v>
      </c>
      <c r="BW518" s="44"/>
      <c r="BX518" s="53"/>
      <c r="BY518" s="45"/>
      <c r="BZ518" s="37"/>
      <c r="CA518" s="54" t="str">
        <f t="shared" si="104"/>
        <v>PENDIENTE EJECUTORIA</v>
      </c>
      <c r="CB518" s="59" t="str">
        <f t="shared" si="101"/>
        <v/>
      </c>
      <c r="CC518" s="36"/>
      <c r="CD518" s="40"/>
      <c r="CE518" s="46"/>
      <c r="CF518" s="40"/>
      <c r="CG518" s="40"/>
      <c r="CH518" s="40"/>
      <c r="CI518" s="36"/>
      <c r="CJ518" s="47"/>
      <c r="CK518" s="40"/>
      <c r="CL518" s="40"/>
      <c r="CM518" s="40"/>
      <c r="CN518" s="40"/>
    </row>
    <row r="519" spans="1:92" ht="42.75" hidden="1">
      <c r="A519" s="49" t="str">
        <f t="shared" si="105"/>
        <v>SIN GESTIÓN</v>
      </c>
      <c r="B519" s="58"/>
      <c r="C519" s="37"/>
      <c r="D519" s="37"/>
      <c r="E519" s="49" t="str">
        <f t="shared" si="106"/>
        <v>PENDIENTE NOTIFICACIÓN</v>
      </c>
      <c r="F519" s="141" t="str">
        <f t="shared" si="107"/>
        <v>PENDIENTE NOTIFICACIÓN</v>
      </c>
      <c r="G519" s="49" t="str">
        <f t="shared" si="108"/>
        <v/>
      </c>
      <c r="H519" s="51" t="str">
        <f ca="1">IF(
L519="",
"",
IF(
NETWORKDAYS(L519,IF(M519&lt;&gt;"",M519,TODAY()),FESTIVOS_CO!A:A)&gt;2,
"VENCIDO",
IF(
NETWORKDAYS(L519,IF(M519&lt;&gt;"",M519,TODAY()),FESTIVOS_CO!A:A)=2,
"ALERTA",
"A TIEMPO"
)))</f>
        <v/>
      </c>
      <c r="I519" s="40"/>
      <c r="J519" s="36"/>
      <c r="K519" s="37"/>
      <c r="L519" s="50"/>
      <c r="M519" s="37"/>
      <c r="N519" s="52"/>
      <c r="O519" s="52"/>
      <c r="P519" s="36"/>
      <c r="Q519" s="36"/>
      <c r="R519" s="40"/>
      <c r="S519" s="36"/>
      <c r="T519" s="40"/>
      <c r="U519" s="40"/>
      <c r="V519" s="81"/>
      <c r="W519" s="40"/>
      <c r="X519" s="40"/>
      <c r="Y519" s="40"/>
      <c r="Z519" s="38" t="str">
        <f>IFERROR(VLOOKUP(Y519,DIRECTORIO!A:B,2,FALSE),"")</f>
        <v/>
      </c>
      <c r="AA519" s="40"/>
      <c r="AB519" s="40"/>
      <c r="AC519" s="40"/>
      <c r="AD519" s="40"/>
      <c r="AE519" s="40"/>
      <c r="AF519" s="40"/>
      <c r="AG519" s="41" t="s">
        <v>109</v>
      </c>
      <c r="AH519" s="42"/>
      <c r="AI519" s="54" t="str">
        <f t="shared" ca="1" si="109"/>
        <v>PENDIENTE NOTIFICACIÓN ELECTRÓNICA</v>
      </c>
      <c r="AJ519" s="37"/>
      <c r="AK519" s="37"/>
      <c r="AL519" s="37"/>
      <c r="AM519" s="53" t="str">
        <f>IF(AK519="","",WORKDAY(AK519,5,FESTIVOS_CO!A:A))</f>
        <v/>
      </c>
      <c r="AN519" s="37"/>
      <c r="AO519" s="37"/>
      <c r="AP519" s="54" t="str">
        <f t="shared" ca="1" si="102"/>
        <v>NO APLICA</v>
      </c>
      <c r="AQ519" s="36"/>
      <c r="AR519" s="43"/>
      <c r="AS519" s="37"/>
      <c r="AT519" s="36"/>
      <c r="AU519" s="37"/>
      <c r="AV519" s="36"/>
      <c r="AW519" s="36"/>
      <c r="AX519" s="37"/>
      <c r="AY519" s="140" t="str">
        <f>IF(AU519="","",WORKDAY(AU519,5,FESTIVOS_CO!A:A))</f>
        <v/>
      </c>
      <c r="AZ519" s="54" t="str">
        <f t="shared" ca="1" si="99"/>
        <v>NO APLICA</v>
      </c>
      <c r="BA519" s="55" t="str">
        <f>IF(AX519="","",WORKDAY(AX519,5,FESTIVOS_CO!A:A))</f>
        <v/>
      </c>
      <c r="BB519" s="39"/>
      <c r="BC519" s="40"/>
      <c r="BD519" s="40"/>
      <c r="BE519" s="56" t="str">
        <f t="shared" ca="1" si="100"/>
        <v>NO APLICA</v>
      </c>
      <c r="BF519" s="37"/>
      <c r="BG519" s="45"/>
      <c r="BH519" s="37"/>
      <c r="BI519" s="36"/>
      <c r="BJ519" s="37"/>
      <c r="BK519" s="36"/>
      <c r="BL519" s="36"/>
      <c r="BM519" s="53" t="str">
        <f>IF(BJ519="","",WORKDAY(BJ519,5,FESTIVOS_CO!A:A))</f>
        <v/>
      </c>
      <c r="BN519" s="57" t="str">
        <f t="shared" ca="1" si="110"/>
        <v>PENDIENTE HACER AVISO</v>
      </c>
      <c r="BO519" s="54" t="str">
        <f t="shared" ca="1" si="103"/>
        <v>EN TRÁMITE NOTIF. POR AVISO</v>
      </c>
      <c r="BP519" s="37"/>
      <c r="BQ519" s="53" t="str">
        <f>IF(BP519="","",WORKDAY(BP519,5,FESTIVOS_CO!A:A))</f>
        <v/>
      </c>
      <c r="BR519" s="37"/>
      <c r="BS519" s="36"/>
      <c r="BT519" s="38"/>
      <c r="BU519" s="58" t="e">
        <f>VLOOKUP(BT519,Hoja2!$C:$D,2,0)</f>
        <v>#N/A</v>
      </c>
      <c r="BV519" s="80" t="str">
        <f>IF(
AND(AO519="",BD519="",BQ519=""),
"EN PROCESO NOTIFICACION / COMUNICACION",
IF(
BT519="",
"NO APLICA",
IF(
BU519=60,
IF(AO519&lt;&gt;"",AO519,IF(BD519&lt;&gt;"",BD519,BQ519))+60,
WORKDAY(
IF(AO519&lt;&gt;"",AO519,IF(BD519&lt;&gt;"",BD519,BQ519)),
BU519,
FESTIVOS_CO!A:A
)
)
))</f>
        <v>EN PROCESO NOTIFICACION / COMUNICACION</v>
      </c>
      <c r="BW519" s="44"/>
      <c r="BX519" s="53"/>
      <c r="BY519" s="45"/>
      <c r="BZ519" s="37"/>
      <c r="CA519" s="54" t="str">
        <f t="shared" si="104"/>
        <v>PENDIENTE EJECUTORIA</v>
      </c>
      <c r="CB519" s="59" t="str">
        <f t="shared" si="101"/>
        <v/>
      </c>
      <c r="CC519" s="36"/>
      <c r="CD519" s="40"/>
      <c r="CE519" s="46"/>
      <c r="CF519" s="40"/>
      <c r="CG519" s="40"/>
      <c r="CH519" s="40"/>
      <c r="CI519" s="36"/>
      <c r="CJ519" s="47"/>
      <c r="CK519" s="40"/>
      <c r="CL519" s="40"/>
      <c r="CM519" s="40"/>
      <c r="CN519" s="40"/>
    </row>
    <row r="520" spans="1:92" ht="42.75" hidden="1">
      <c r="A520" s="49" t="str">
        <f t="shared" si="105"/>
        <v>SIN GESTIÓN</v>
      </c>
      <c r="B520" s="58"/>
      <c r="C520" s="37"/>
      <c r="D520" s="37"/>
      <c r="E520" s="49" t="str">
        <f t="shared" si="106"/>
        <v>PENDIENTE NOTIFICACIÓN</v>
      </c>
      <c r="F520" s="141" t="str">
        <f t="shared" si="107"/>
        <v>PENDIENTE NOTIFICACIÓN</v>
      </c>
      <c r="G520" s="49" t="str">
        <f t="shared" si="108"/>
        <v/>
      </c>
      <c r="H520" s="51" t="str">
        <f ca="1">IF(
L520="",
"",
IF(
NETWORKDAYS(L520,IF(M520&lt;&gt;"",M520,TODAY()),FESTIVOS_CO!A:A)&gt;2,
"VENCIDO",
IF(
NETWORKDAYS(L520,IF(M520&lt;&gt;"",M520,TODAY()),FESTIVOS_CO!A:A)=2,
"ALERTA",
"A TIEMPO"
)))</f>
        <v/>
      </c>
      <c r="I520" s="40"/>
      <c r="J520" s="36"/>
      <c r="K520" s="37"/>
      <c r="L520" s="50"/>
      <c r="M520" s="37"/>
      <c r="N520" s="52"/>
      <c r="O520" s="52"/>
      <c r="P520" s="36"/>
      <c r="Q520" s="36"/>
      <c r="R520" s="40"/>
      <c r="S520" s="36"/>
      <c r="T520" s="40"/>
      <c r="U520" s="40"/>
      <c r="V520" s="81"/>
      <c r="W520" s="40"/>
      <c r="X520" s="40"/>
      <c r="Y520" s="40"/>
      <c r="Z520" s="38" t="str">
        <f>IFERROR(VLOOKUP(Y520,DIRECTORIO!A:B,2,FALSE),"")</f>
        <v/>
      </c>
      <c r="AA520" s="40"/>
      <c r="AB520" s="40"/>
      <c r="AC520" s="40"/>
      <c r="AD520" s="40"/>
      <c r="AE520" s="40"/>
      <c r="AF520" s="40"/>
      <c r="AG520" s="41" t="s">
        <v>109</v>
      </c>
      <c r="AH520" s="42"/>
      <c r="AI520" s="54" t="str">
        <f t="shared" ca="1" si="109"/>
        <v>PENDIENTE NOTIFICACIÓN ELECTRÓNICA</v>
      </c>
      <c r="AJ520" s="37"/>
      <c r="AK520" s="37"/>
      <c r="AL520" s="37"/>
      <c r="AM520" s="53" t="str">
        <f>IF(AK520="","",WORKDAY(AK520,5,FESTIVOS_CO!A:A))</f>
        <v/>
      </c>
      <c r="AN520" s="37"/>
      <c r="AO520" s="37"/>
      <c r="AP520" s="54" t="str">
        <f t="shared" ca="1" si="102"/>
        <v>NO APLICA</v>
      </c>
      <c r="AQ520" s="36"/>
      <c r="AR520" s="43"/>
      <c r="AS520" s="37"/>
      <c r="AT520" s="36"/>
      <c r="AU520" s="37"/>
      <c r="AV520" s="36"/>
      <c r="AW520" s="36"/>
      <c r="AX520" s="37"/>
      <c r="AY520" s="140" t="str">
        <f>IF(AU520="","",WORKDAY(AU520,5,FESTIVOS_CO!A:A))</f>
        <v/>
      </c>
      <c r="AZ520" s="54" t="str">
        <f t="shared" ca="1" si="99"/>
        <v>NO APLICA</v>
      </c>
      <c r="BA520" s="55" t="str">
        <f>IF(AX520="","",WORKDAY(AX520,5,FESTIVOS_CO!A:A))</f>
        <v/>
      </c>
      <c r="BB520" s="39"/>
      <c r="BC520" s="40"/>
      <c r="BD520" s="40"/>
      <c r="BE520" s="56" t="str">
        <f t="shared" ca="1" si="100"/>
        <v>NO APLICA</v>
      </c>
      <c r="BF520" s="37"/>
      <c r="BG520" s="45"/>
      <c r="BH520" s="37"/>
      <c r="BI520" s="36"/>
      <c r="BJ520" s="37"/>
      <c r="BK520" s="36"/>
      <c r="BL520" s="36"/>
      <c r="BM520" s="53" t="str">
        <f>IF(BJ520="","",WORKDAY(BJ520,5,FESTIVOS_CO!A:A))</f>
        <v/>
      </c>
      <c r="BN520" s="57" t="str">
        <f t="shared" ca="1" si="110"/>
        <v>PENDIENTE HACER AVISO</v>
      </c>
      <c r="BO520" s="54" t="str">
        <f t="shared" ca="1" si="103"/>
        <v>EN TRÁMITE NOTIF. POR AVISO</v>
      </c>
      <c r="BP520" s="37"/>
      <c r="BQ520" s="53" t="str">
        <f>IF(BP520="","",WORKDAY(BP520,5,FESTIVOS_CO!A:A))</f>
        <v/>
      </c>
      <c r="BR520" s="37"/>
      <c r="BS520" s="36"/>
      <c r="BT520" s="38"/>
      <c r="BU520" s="58" t="e">
        <f>VLOOKUP(BT520,Hoja2!$C:$D,2,0)</f>
        <v>#N/A</v>
      </c>
      <c r="BV520" s="80" t="str">
        <f>IF(
AND(AO520="",BD520="",BQ520=""),
"EN PROCESO NOTIFICACION / COMUNICACION",
IF(
BT520="",
"NO APLICA",
IF(
BU520=60,
IF(AO520&lt;&gt;"",AO520,IF(BD520&lt;&gt;"",BD520,BQ520))+60,
WORKDAY(
IF(AO520&lt;&gt;"",AO520,IF(BD520&lt;&gt;"",BD520,BQ520)),
BU520,
FESTIVOS_CO!A:A
)
)
))</f>
        <v>EN PROCESO NOTIFICACION / COMUNICACION</v>
      </c>
      <c r="BW520" s="44"/>
      <c r="BX520" s="53"/>
      <c r="BY520" s="45"/>
      <c r="BZ520" s="37"/>
      <c r="CA520" s="54" t="str">
        <f t="shared" si="104"/>
        <v>PENDIENTE EJECUTORIA</v>
      </c>
      <c r="CB520" s="59" t="str">
        <f t="shared" si="101"/>
        <v/>
      </c>
      <c r="CC520" s="36"/>
      <c r="CD520" s="40"/>
      <c r="CE520" s="46"/>
      <c r="CF520" s="40"/>
      <c r="CG520" s="40"/>
      <c r="CH520" s="40"/>
      <c r="CI520" s="36"/>
      <c r="CJ520" s="47"/>
      <c r="CK520" s="40"/>
      <c r="CL520" s="40"/>
      <c r="CM520" s="40"/>
      <c r="CN520" s="40"/>
    </row>
    <row r="521" spans="1:92" ht="42.75" hidden="1">
      <c r="A521" s="49" t="str">
        <f t="shared" si="105"/>
        <v>SIN GESTIÓN</v>
      </c>
      <c r="B521" s="58"/>
      <c r="C521" s="37"/>
      <c r="D521" s="37"/>
      <c r="E521" s="49" t="str">
        <f t="shared" si="106"/>
        <v>PENDIENTE NOTIFICACIÓN</v>
      </c>
      <c r="F521" s="141" t="str">
        <f t="shared" si="107"/>
        <v>PENDIENTE NOTIFICACIÓN</v>
      </c>
      <c r="G521" s="49" t="str">
        <f t="shared" si="108"/>
        <v/>
      </c>
      <c r="H521" s="51" t="str">
        <f ca="1">IF(
L521="",
"",
IF(
NETWORKDAYS(L521,IF(M521&lt;&gt;"",M521,TODAY()),FESTIVOS_CO!A:A)&gt;2,
"VENCIDO",
IF(
NETWORKDAYS(L521,IF(M521&lt;&gt;"",M521,TODAY()),FESTIVOS_CO!A:A)=2,
"ALERTA",
"A TIEMPO"
)))</f>
        <v/>
      </c>
      <c r="I521" s="40"/>
      <c r="J521" s="36"/>
      <c r="K521" s="37"/>
      <c r="L521" s="50"/>
      <c r="M521" s="37"/>
      <c r="N521" s="52"/>
      <c r="O521" s="52"/>
      <c r="P521" s="36"/>
      <c r="Q521" s="36"/>
      <c r="R521" s="40"/>
      <c r="S521" s="36"/>
      <c r="T521" s="40"/>
      <c r="U521" s="40"/>
      <c r="V521" s="81"/>
      <c r="W521" s="40"/>
      <c r="X521" s="40"/>
      <c r="Y521" s="40"/>
      <c r="Z521" s="38" t="str">
        <f>IFERROR(VLOOKUP(Y521,DIRECTORIO!A:B,2,FALSE),"")</f>
        <v/>
      </c>
      <c r="AA521" s="40"/>
      <c r="AB521" s="40"/>
      <c r="AC521" s="40"/>
      <c r="AD521" s="40"/>
      <c r="AE521" s="40"/>
      <c r="AF521" s="40"/>
      <c r="AG521" s="41" t="s">
        <v>109</v>
      </c>
      <c r="AH521" s="42"/>
      <c r="AI521" s="54" t="str">
        <f t="shared" ca="1" si="109"/>
        <v>PENDIENTE NOTIFICACIÓN ELECTRÓNICA</v>
      </c>
      <c r="AJ521" s="37"/>
      <c r="AK521" s="37"/>
      <c r="AL521" s="37"/>
      <c r="AM521" s="53" t="str">
        <f>IF(AK521="","",WORKDAY(AK521,5,FESTIVOS_CO!A:A))</f>
        <v/>
      </c>
      <c r="AN521" s="37"/>
      <c r="AO521" s="37"/>
      <c r="AP521" s="54" t="str">
        <f t="shared" ca="1" si="102"/>
        <v>NO APLICA</v>
      </c>
      <c r="AQ521" s="36"/>
      <c r="AR521" s="43"/>
      <c r="AS521" s="37"/>
      <c r="AT521" s="36"/>
      <c r="AU521" s="37"/>
      <c r="AV521" s="36"/>
      <c r="AW521" s="36"/>
      <c r="AX521" s="37"/>
      <c r="AY521" s="140" t="str">
        <f>IF(AU521="","",WORKDAY(AU521,5,FESTIVOS_CO!A:A))</f>
        <v/>
      </c>
      <c r="AZ521" s="54" t="str">
        <f t="shared" ca="1" si="99"/>
        <v>NO APLICA</v>
      </c>
      <c r="BA521" s="55" t="str">
        <f>IF(AX521="","",WORKDAY(AX521,5,FESTIVOS_CO!A:A))</f>
        <v/>
      </c>
      <c r="BB521" s="39"/>
      <c r="BC521" s="40"/>
      <c r="BD521" s="40"/>
      <c r="BE521" s="56" t="str">
        <f t="shared" ca="1" si="100"/>
        <v>NO APLICA</v>
      </c>
      <c r="BF521" s="37"/>
      <c r="BG521" s="45"/>
      <c r="BH521" s="37"/>
      <c r="BI521" s="36"/>
      <c r="BJ521" s="37"/>
      <c r="BK521" s="36"/>
      <c r="BL521" s="36"/>
      <c r="BM521" s="53" t="str">
        <f>IF(BJ521="","",WORKDAY(BJ521,5,FESTIVOS_CO!A:A))</f>
        <v/>
      </c>
      <c r="BN521" s="57" t="str">
        <f t="shared" ca="1" si="110"/>
        <v>PENDIENTE HACER AVISO</v>
      </c>
      <c r="BO521" s="54" t="str">
        <f t="shared" ca="1" si="103"/>
        <v>EN TRÁMITE NOTIF. POR AVISO</v>
      </c>
      <c r="BP521" s="37"/>
      <c r="BQ521" s="53" t="str">
        <f>IF(BP521="","",WORKDAY(BP521,5,FESTIVOS_CO!A:A))</f>
        <v/>
      </c>
      <c r="BR521" s="37"/>
      <c r="BS521" s="36"/>
      <c r="BT521" s="38"/>
      <c r="BU521" s="58" t="e">
        <f>VLOOKUP(BT521,Hoja2!$C:$D,2,0)</f>
        <v>#N/A</v>
      </c>
      <c r="BV521" s="80" t="str">
        <f>IF(
AND(AO521="",BD521="",BQ521=""),
"EN PROCESO NOTIFICACION / COMUNICACION",
IF(
BT521="",
"NO APLICA",
IF(
BU521=60,
IF(AO521&lt;&gt;"",AO521,IF(BD521&lt;&gt;"",BD521,BQ521))+60,
WORKDAY(
IF(AO521&lt;&gt;"",AO521,IF(BD521&lt;&gt;"",BD521,BQ521)),
BU521,
FESTIVOS_CO!A:A
)
)
))</f>
        <v>EN PROCESO NOTIFICACION / COMUNICACION</v>
      </c>
      <c r="BW521" s="44"/>
      <c r="BX521" s="53"/>
      <c r="BY521" s="45"/>
      <c r="BZ521" s="37"/>
      <c r="CA521" s="54" t="str">
        <f t="shared" si="104"/>
        <v>PENDIENTE EJECUTORIA</v>
      </c>
      <c r="CB521" s="59" t="str">
        <f t="shared" si="101"/>
        <v/>
      </c>
      <c r="CC521" s="36"/>
      <c r="CD521" s="40"/>
      <c r="CE521" s="46"/>
      <c r="CF521" s="40"/>
      <c r="CG521" s="40"/>
      <c r="CH521" s="40"/>
      <c r="CI521" s="36"/>
      <c r="CJ521" s="47"/>
      <c r="CK521" s="40"/>
      <c r="CL521" s="40"/>
      <c r="CM521" s="40"/>
      <c r="CN521" s="40"/>
    </row>
    <row r="522" spans="1:92" ht="42.75" hidden="1">
      <c r="A522" s="49" t="str">
        <f t="shared" si="105"/>
        <v>SIN GESTIÓN</v>
      </c>
      <c r="B522" s="58"/>
      <c r="C522" s="37"/>
      <c r="D522" s="37"/>
      <c r="E522" s="49" t="str">
        <f t="shared" si="106"/>
        <v>PENDIENTE NOTIFICACIÓN</v>
      </c>
      <c r="F522" s="141" t="str">
        <f t="shared" si="107"/>
        <v>PENDIENTE NOTIFICACIÓN</v>
      </c>
      <c r="G522" s="49" t="str">
        <f t="shared" si="108"/>
        <v/>
      </c>
      <c r="H522" s="51" t="str">
        <f ca="1">IF(
L522="",
"",
IF(
NETWORKDAYS(L522,IF(M522&lt;&gt;"",M522,TODAY()),FESTIVOS_CO!A:A)&gt;2,
"VENCIDO",
IF(
NETWORKDAYS(L522,IF(M522&lt;&gt;"",M522,TODAY()),FESTIVOS_CO!A:A)=2,
"ALERTA",
"A TIEMPO"
)))</f>
        <v/>
      </c>
      <c r="I522" s="40"/>
      <c r="J522" s="36"/>
      <c r="K522" s="37"/>
      <c r="L522" s="50"/>
      <c r="M522" s="37"/>
      <c r="N522" s="52"/>
      <c r="O522" s="52"/>
      <c r="P522" s="36"/>
      <c r="Q522" s="36"/>
      <c r="R522" s="40"/>
      <c r="S522" s="36"/>
      <c r="T522" s="40"/>
      <c r="U522" s="40"/>
      <c r="V522" s="81"/>
      <c r="W522" s="40"/>
      <c r="X522" s="40"/>
      <c r="Y522" s="40"/>
      <c r="Z522" s="38" t="str">
        <f>IFERROR(VLOOKUP(Y522,DIRECTORIO!A:B,2,FALSE),"")</f>
        <v/>
      </c>
      <c r="AA522" s="40"/>
      <c r="AB522" s="40"/>
      <c r="AC522" s="40"/>
      <c r="AD522" s="40"/>
      <c r="AE522" s="40"/>
      <c r="AF522" s="40"/>
      <c r="AG522" s="41" t="s">
        <v>109</v>
      </c>
      <c r="AH522" s="42"/>
      <c r="AI522" s="54" t="str">
        <f t="shared" ca="1" si="109"/>
        <v>PENDIENTE NOTIFICACIÓN ELECTRÓNICA</v>
      </c>
      <c r="AJ522" s="37"/>
      <c r="AK522" s="37"/>
      <c r="AL522" s="37"/>
      <c r="AM522" s="53" t="str">
        <f>IF(AK522="","",WORKDAY(AK522,5,FESTIVOS_CO!A:A))</f>
        <v/>
      </c>
      <c r="AN522" s="37"/>
      <c r="AO522" s="37"/>
      <c r="AP522" s="54" t="str">
        <f t="shared" ca="1" si="102"/>
        <v>NO APLICA</v>
      </c>
      <c r="AQ522" s="36"/>
      <c r="AR522" s="43"/>
      <c r="AS522" s="37"/>
      <c r="AT522" s="36"/>
      <c r="AU522" s="37"/>
      <c r="AV522" s="36"/>
      <c r="AW522" s="36"/>
      <c r="AX522" s="37"/>
      <c r="AY522" s="140" t="str">
        <f>IF(AU522="","",WORKDAY(AU522,5,FESTIVOS_CO!A:A))</f>
        <v/>
      </c>
      <c r="AZ522" s="54" t="str">
        <f t="shared" ref="AZ522:AZ585" ca="1" si="111">IF(
AND(BB522="SI",BC522&lt;&gt;"",BD522&lt;&gt;""),
"NOTIFICACIÓN PERSONAL COMPLETA",
IF(
AND(AO522="",AX522="",BQ522="",BC522&lt;&gt;"",BD522&lt;&gt;""),
"NOTIFICADO POR CONDUCTA CONCLUYENTE",
IF(AP522="NO PROCEDE CITACION",
"NO PROCEDE",
IF(AP522="NO APLICA",
"NO APLICA",
IF(AW522="NO",
"HACER AVISO",
IF(AQ522="",
"PENDIENTE GESTIONAR CITACIÓN",
IF(AS522="",
"PENDIENTE FIRMA",
IF(AR522="",
"PENDIENTE REVISIÓN",
IF(AT522="",
"PENDIENTE RADICAR",
"CITACIÓN COMPLETA EN ESPERA PRESENTACION PERSONAL"
)))))))))</f>
        <v>NO APLICA</v>
      </c>
      <c r="BA522" s="55" t="str">
        <f>IF(AX522="","",WORKDAY(AX522,5,FESTIVOS_CO!A:A))</f>
        <v/>
      </c>
      <c r="BB522" s="39"/>
      <c r="BC522" s="40"/>
      <c r="BD522" s="40"/>
      <c r="BE522" s="56" t="str">
        <f t="shared" ca="1" si="100"/>
        <v>NO APLICA</v>
      </c>
      <c r="BF522" s="37"/>
      <c r="BG522" s="45"/>
      <c r="BH522" s="37"/>
      <c r="BI522" s="36"/>
      <c r="BJ522" s="37"/>
      <c r="BK522" s="36"/>
      <c r="BL522" s="36"/>
      <c r="BM522" s="53" t="str">
        <f>IF(BJ522="","",WORKDAY(BJ522,5,FESTIVOS_CO!A:A))</f>
        <v/>
      </c>
      <c r="BN522" s="57" t="str">
        <f t="shared" ca="1" si="110"/>
        <v>PENDIENTE HACER AVISO</v>
      </c>
      <c r="BO522" s="54" t="str">
        <f t="shared" ca="1" si="103"/>
        <v>EN TRÁMITE NOTIF. POR AVISO</v>
      </c>
      <c r="BP522" s="37"/>
      <c r="BQ522" s="53" t="str">
        <f>IF(BP522="","",WORKDAY(BP522,5,FESTIVOS_CO!A:A))</f>
        <v/>
      </c>
      <c r="BR522" s="37"/>
      <c r="BS522" s="36"/>
      <c r="BT522" s="38"/>
      <c r="BU522" s="58" t="e">
        <f>VLOOKUP(BT522,Hoja2!$C:$D,2,0)</f>
        <v>#N/A</v>
      </c>
      <c r="BV522" s="80" t="str">
        <f>IF(
AND(AO522="",BD522="",BQ522=""),
"EN PROCESO NOTIFICACION / COMUNICACION",
IF(
BT522="",
"NO APLICA",
IF(
BU522=60,
IF(AO522&lt;&gt;"",AO522,IF(BD522&lt;&gt;"",BD522,BQ522))+60,
WORKDAY(
IF(AO522&lt;&gt;"",AO522,IF(BD522&lt;&gt;"",BD522,BQ522)),
BU522,
FESTIVOS_CO!A:A
)
)
))</f>
        <v>EN PROCESO NOTIFICACION / COMUNICACION</v>
      </c>
      <c r="BW522" s="44"/>
      <c r="BX522" s="53"/>
      <c r="BY522" s="45"/>
      <c r="BZ522" s="37"/>
      <c r="CA522" s="54" t="str">
        <f t="shared" si="104"/>
        <v>PENDIENTE EJECUTORIA</v>
      </c>
      <c r="CB522" s="59" t="str">
        <f t="shared" si="101"/>
        <v/>
      </c>
      <c r="CC522" s="36"/>
      <c r="CD522" s="40"/>
      <c r="CE522" s="46"/>
      <c r="CF522" s="40"/>
      <c r="CG522" s="40"/>
      <c r="CH522" s="40"/>
      <c r="CI522" s="36"/>
      <c r="CJ522" s="47"/>
      <c r="CK522" s="40"/>
      <c r="CL522" s="40"/>
      <c r="CM522" s="40"/>
      <c r="CN522" s="40"/>
    </row>
    <row r="523" spans="1:92" ht="42.75" hidden="1">
      <c r="A523" s="49" t="str">
        <f t="shared" si="105"/>
        <v>SIN GESTIÓN</v>
      </c>
      <c r="B523" s="58"/>
      <c r="C523" s="37"/>
      <c r="D523" s="37"/>
      <c r="E523" s="49" t="str">
        <f t="shared" si="106"/>
        <v>PENDIENTE NOTIFICACIÓN</v>
      </c>
      <c r="F523" s="141" t="str">
        <f t="shared" si="107"/>
        <v>PENDIENTE NOTIFICACIÓN</v>
      </c>
      <c r="G523" s="49" t="str">
        <f t="shared" si="108"/>
        <v/>
      </c>
      <c r="H523" s="51" t="str">
        <f ca="1">IF(
L523="",
"",
IF(
NETWORKDAYS(L523,IF(M523&lt;&gt;"",M523,TODAY()),FESTIVOS_CO!A:A)&gt;2,
"VENCIDO",
IF(
NETWORKDAYS(L523,IF(M523&lt;&gt;"",M523,TODAY()),FESTIVOS_CO!A:A)=2,
"ALERTA",
"A TIEMPO"
)))</f>
        <v/>
      </c>
      <c r="I523" s="40"/>
      <c r="J523" s="36"/>
      <c r="K523" s="37"/>
      <c r="L523" s="50"/>
      <c r="M523" s="37"/>
      <c r="N523" s="52"/>
      <c r="O523" s="52"/>
      <c r="P523" s="36"/>
      <c r="Q523" s="36"/>
      <c r="R523" s="40"/>
      <c r="S523" s="36"/>
      <c r="T523" s="40"/>
      <c r="U523" s="40"/>
      <c r="V523" s="81"/>
      <c r="W523" s="40"/>
      <c r="X523" s="40"/>
      <c r="Y523" s="40"/>
      <c r="Z523" s="38" t="str">
        <f>IFERROR(VLOOKUP(Y523,DIRECTORIO!A:B,2,FALSE),"")</f>
        <v/>
      </c>
      <c r="AA523" s="40"/>
      <c r="AB523" s="40"/>
      <c r="AC523" s="40"/>
      <c r="AD523" s="40"/>
      <c r="AE523" s="40"/>
      <c r="AF523" s="40"/>
      <c r="AG523" s="41" t="s">
        <v>109</v>
      </c>
      <c r="AH523" s="42"/>
      <c r="AI523" s="54" t="str">
        <f t="shared" ca="1" si="109"/>
        <v>PENDIENTE NOTIFICACIÓN ELECTRÓNICA</v>
      </c>
      <c r="AJ523" s="37"/>
      <c r="AK523" s="37"/>
      <c r="AL523" s="37"/>
      <c r="AM523" s="53" t="str">
        <f>IF(AK523="","",WORKDAY(AK523,5,FESTIVOS_CO!A:A))</f>
        <v/>
      </c>
      <c r="AN523" s="37"/>
      <c r="AO523" s="37"/>
      <c r="AP523" s="54" t="str">
        <f t="shared" ca="1" si="102"/>
        <v>NO APLICA</v>
      </c>
      <c r="AQ523" s="36"/>
      <c r="AR523" s="43"/>
      <c r="AS523" s="37"/>
      <c r="AT523" s="36"/>
      <c r="AU523" s="37"/>
      <c r="AV523" s="36"/>
      <c r="AW523" s="36"/>
      <c r="AX523" s="37"/>
      <c r="AY523" s="140" t="str">
        <f>IF(AU523="","",WORKDAY(AU523,5,FESTIVOS_CO!A:A))</f>
        <v/>
      </c>
      <c r="AZ523" s="54" t="str">
        <f t="shared" ca="1" si="111"/>
        <v>NO APLICA</v>
      </c>
      <c r="BA523" s="55" t="str">
        <f>IF(AX523="","",WORKDAY(AX523,5,FESTIVOS_CO!A:A))</f>
        <v/>
      </c>
      <c r="BB523" s="39"/>
      <c r="BC523" s="40"/>
      <c r="BD523" s="40"/>
      <c r="BE523" s="56" t="str">
        <f t="shared" ca="1" si="100"/>
        <v>NO APLICA</v>
      </c>
      <c r="BF523" s="37"/>
      <c r="BG523" s="45"/>
      <c r="BH523" s="37"/>
      <c r="BI523" s="36"/>
      <c r="BJ523" s="37"/>
      <c r="BK523" s="36"/>
      <c r="BL523" s="36"/>
      <c r="BM523" s="53" t="str">
        <f>IF(BJ523="","",WORKDAY(BJ523,5,FESTIVOS_CO!A:A))</f>
        <v/>
      </c>
      <c r="BN523" s="57" t="str">
        <f t="shared" ca="1" si="110"/>
        <v>PENDIENTE HACER AVISO</v>
      </c>
      <c r="BO523" s="54" t="str">
        <f t="shared" ca="1" si="103"/>
        <v>EN TRÁMITE NOTIF. POR AVISO</v>
      </c>
      <c r="BP523" s="37"/>
      <c r="BQ523" s="53" t="str">
        <f>IF(BP523="","",WORKDAY(BP523,5,FESTIVOS_CO!A:A))</f>
        <v/>
      </c>
      <c r="BR523" s="37"/>
      <c r="BS523" s="36"/>
      <c r="BT523" s="38"/>
      <c r="BU523" s="58" t="e">
        <f>VLOOKUP(BT523,Hoja2!$C:$D,2,0)</f>
        <v>#N/A</v>
      </c>
      <c r="BV523" s="80" t="str">
        <f>IF(
AND(AO523="",BD523="",BQ523=""),
"EN PROCESO NOTIFICACION / COMUNICACION",
IF(
BT523="",
"NO APLICA",
IF(
BU523=60,
IF(AO523&lt;&gt;"",AO523,IF(BD523&lt;&gt;"",BD523,BQ523))+60,
WORKDAY(
IF(AO523&lt;&gt;"",AO523,IF(BD523&lt;&gt;"",BD523,BQ523)),
BU523,
FESTIVOS_CO!A:A
)
)
))</f>
        <v>EN PROCESO NOTIFICACION / COMUNICACION</v>
      </c>
      <c r="BW523" s="44"/>
      <c r="BX523" s="53"/>
      <c r="BY523" s="45"/>
      <c r="BZ523" s="37"/>
      <c r="CA523" s="54" t="str">
        <f t="shared" si="104"/>
        <v>PENDIENTE EJECUTORIA</v>
      </c>
      <c r="CB523" s="59" t="str">
        <f t="shared" si="101"/>
        <v/>
      </c>
      <c r="CC523" s="36"/>
      <c r="CD523" s="40"/>
      <c r="CE523" s="46"/>
      <c r="CF523" s="40"/>
      <c r="CG523" s="40"/>
      <c r="CH523" s="40"/>
      <c r="CI523" s="36"/>
      <c r="CJ523" s="47"/>
      <c r="CK523" s="40"/>
      <c r="CL523" s="40"/>
      <c r="CM523" s="40"/>
      <c r="CN523" s="40"/>
    </row>
    <row r="524" spans="1:92" ht="42.75" hidden="1">
      <c r="A524" s="49" t="str">
        <f t="shared" si="105"/>
        <v>SIN GESTIÓN</v>
      </c>
      <c r="B524" s="58"/>
      <c r="C524" s="37"/>
      <c r="D524" s="37"/>
      <c r="E524" s="49" t="str">
        <f t="shared" si="106"/>
        <v>PENDIENTE NOTIFICACIÓN</v>
      </c>
      <c r="F524" s="141" t="str">
        <f t="shared" si="107"/>
        <v>PENDIENTE NOTIFICACIÓN</v>
      </c>
      <c r="G524" s="49" t="str">
        <f t="shared" si="108"/>
        <v/>
      </c>
      <c r="H524" s="51" t="str">
        <f ca="1">IF(
L524="",
"",
IF(
NETWORKDAYS(L524,IF(M524&lt;&gt;"",M524,TODAY()),FESTIVOS_CO!A:A)&gt;2,
"VENCIDO",
IF(
NETWORKDAYS(L524,IF(M524&lt;&gt;"",M524,TODAY()),FESTIVOS_CO!A:A)=2,
"ALERTA",
"A TIEMPO"
)))</f>
        <v/>
      </c>
      <c r="I524" s="40"/>
      <c r="J524" s="36"/>
      <c r="K524" s="37"/>
      <c r="L524" s="50"/>
      <c r="M524" s="37"/>
      <c r="N524" s="52"/>
      <c r="O524" s="52"/>
      <c r="P524" s="36"/>
      <c r="Q524" s="36"/>
      <c r="R524" s="40"/>
      <c r="S524" s="36"/>
      <c r="T524" s="40"/>
      <c r="U524" s="40"/>
      <c r="V524" s="81"/>
      <c r="W524" s="40"/>
      <c r="X524" s="40"/>
      <c r="Y524" s="40"/>
      <c r="Z524" s="38" t="str">
        <f>IFERROR(VLOOKUP(Y524,DIRECTORIO!A:B,2,FALSE),"")</f>
        <v/>
      </c>
      <c r="AA524" s="40"/>
      <c r="AB524" s="40"/>
      <c r="AC524" s="40"/>
      <c r="AD524" s="40"/>
      <c r="AE524" s="40"/>
      <c r="AF524" s="40"/>
      <c r="AG524" s="41" t="s">
        <v>109</v>
      </c>
      <c r="AH524" s="42"/>
      <c r="AI524" s="54" t="str">
        <f t="shared" ca="1" si="109"/>
        <v>PENDIENTE NOTIFICACIÓN ELECTRÓNICA</v>
      </c>
      <c r="AJ524" s="37"/>
      <c r="AK524" s="37"/>
      <c r="AL524" s="37"/>
      <c r="AM524" s="53" t="str">
        <f>IF(AK524="","",WORKDAY(AK524,5,FESTIVOS_CO!A:A))</f>
        <v/>
      </c>
      <c r="AN524" s="37"/>
      <c r="AO524" s="37"/>
      <c r="AP524" s="54" t="str">
        <f t="shared" ca="1" si="102"/>
        <v>NO APLICA</v>
      </c>
      <c r="AQ524" s="36"/>
      <c r="AR524" s="43"/>
      <c r="AS524" s="37"/>
      <c r="AT524" s="36"/>
      <c r="AU524" s="37"/>
      <c r="AV524" s="36"/>
      <c r="AW524" s="36"/>
      <c r="AX524" s="37"/>
      <c r="AY524" s="140" t="str">
        <f>IF(AU524="","",WORKDAY(AU524,5,FESTIVOS_CO!A:A))</f>
        <v/>
      </c>
      <c r="AZ524" s="54" t="str">
        <f t="shared" ca="1" si="111"/>
        <v>NO APLICA</v>
      </c>
      <c r="BA524" s="55" t="str">
        <f>IF(AX524="","",WORKDAY(AX524,5,FESTIVOS_CO!A:A))</f>
        <v/>
      </c>
      <c r="BB524" s="39"/>
      <c r="BC524" s="40"/>
      <c r="BD524" s="40"/>
      <c r="BE524" s="56" t="str">
        <f t="shared" ca="1" si="100"/>
        <v>NO APLICA</v>
      </c>
      <c r="BF524" s="37"/>
      <c r="BG524" s="45"/>
      <c r="BH524" s="37"/>
      <c r="BI524" s="36"/>
      <c r="BJ524" s="37"/>
      <c r="BK524" s="36"/>
      <c r="BL524" s="36"/>
      <c r="BM524" s="53" t="str">
        <f>IF(BJ524="","",WORKDAY(BJ524,5,FESTIVOS_CO!A:A))</f>
        <v/>
      </c>
      <c r="BN524" s="57" t="str">
        <f t="shared" ca="1" si="110"/>
        <v>PENDIENTE HACER AVISO</v>
      </c>
      <c r="BO524" s="54" t="str">
        <f t="shared" ca="1" si="103"/>
        <v>EN TRÁMITE NOTIF. POR AVISO</v>
      </c>
      <c r="BP524" s="37"/>
      <c r="BQ524" s="53" t="str">
        <f>IF(BP524="","",WORKDAY(BP524,5,FESTIVOS_CO!A:A))</f>
        <v/>
      </c>
      <c r="BR524" s="37"/>
      <c r="BS524" s="36"/>
      <c r="BT524" s="38"/>
      <c r="BU524" s="58" t="e">
        <f>VLOOKUP(BT524,Hoja2!$C:$D,2,0)</f>
        <v>#N/A</v>
      </c>
      <c r="BV524" s="80" t="str">
        <f>IF(
AND(AO524="",BD524="",BQ524=""),
"EN PROCESO NOTIFICACION / COMUNICACION",
IF(
BT524="",
"NO APLICA",
IF(
BU524=60,
IF(AO524&lt;&gt;"",AO524,IF(BD524&lt;&gt;"",BD524,BQ524))+60,
WORKDAY(
IF(AO524&lt;&gt;"",AO524,IF(BD524&lt;&gt;"",BD524,BQ524)),
BU524,
FESTIVOS_CO!A:A
)
)
))</f>
        <v>EN PROCESO NOTIFICACION / COMUNICACION</v>
      </c>
      <c r="BW524" s="44"/>
      <c r="BX524" s="53"/>
      <c r="BY524" s="45"/>
      <c r="BZ524" s="37"/>
      <c r="CA524" s="54" t="str">
        <f t="shared" si="104"/>
        <v>PENDIENTE EJECUTORIA</v>
      </c>
      <c r="CB524" s="59" t="str">
        <f t="shared" si="101"/>
        <v/>
      </c>
      <c r="CC524" s="36"/>
      <c r="CD524" s="40"/>
      <c r="CE524" s="46"/>
      <c r="CF524" s="40"/>
      <c r="CG524" s="40"/>
      <c r="CH524" s="40"/>
      <c r="CI524" s="36"/>
      <c r="CJ524" s="47"/>
      <c r="CK524" s="40"/>
      <c r="CL524" s="40"/>
      <c r="CM524" s="40"/>
      <c r="CN524" s="40"/>
    </row>
    <row r="525" spans="1:92" ht="42.75" hidden="1">
      <c r="A525" s="49" t="str">
        <f t="shared" si="105"/>
        <v>SIN GESTIÓN</v>
      </c>
      <c r="B525" s="58"/>
      <c r="C525" s="37"/>
      <c r="D525" s="37"/>
      <c r="E525" s="49" t="str">
        <f t="shared" si="106"/>
        <v>PENDIENTE NOTIFICACIÓN</v>
      </c>
      <c r="F525" s="141" t="str">
        <f t="shared" si="107"/>
        <v>PENDIENTE NOTIFICACIÓN</v>
      </c>
      <c r="G525" s="49" t="str">
        <f t="shared" si="108"/>
        <v/>
      </c>
      <c r="H525" s="51" t="str">
        <f ca="1">IF(
L525="",
"",
IF(
NETWORKDAYS(L525,IF(M525&lt;&gt;"",M525,TODAY()),FESTIVOS_CO!A:A)&gt;2,
"VENCIDO",
IF(
NETWORKDAYS(L525,IF(M525&lt;&gt;"",M525,TODAY()),FESTIVOS_CO!A:A)=2,
"ALERTA",
"A TIEMPO"
)))</f>
        <v/>
      </c>
      <c r="I525" s="40"/>
      <c r="J525" s="36"/>
      <c r="K525" s="37"/>
      <c r="L525" s="50"/>
      <c r="M525" s="37"/>
      <c r="N525" s="52"/>
      <c r="O525" s="52"/>
      <c r="P525" s="36"/>
      <c r="Q525" s="36"/>
      <c r="R525" s="40"/>
      <c r="S525" s="36"/>
      <c r="T525" s="40"/>
      <c r="U525" s="40"/>
      <c r="V525" s="81"/>
      <c r="W525" s="40"/>
      <c r="X525" s="40"/>
      <c r="Y525" s="40"/>
      <c r="Z525" s="38" t="str">
        <f>IFERROR(VLOOKUP(Y525,DIRECTORIO!A:B,2,FALSE),"")</f>
        <v/>
      </c>
      <c r="AA525" s="40"/>
      <c r="AB525" s="40"/>
      <c r="AC525" s="40"/>
      <c r="AD525" s="40"/>
      <c r="AE525" s="40"/>
      <c r="AF525" s="40"/>
      <c r="AG525" s="41" t="s">
        <v>109</v>
      </c>
      <c r="AH525" s="42"/>
      <c r="AI525" s="54" t="str">
        <f t="shared" ca="1" si="109"/>
        <v>PENDIENTE NOTIFICACIÓN ELECTRÓNICA</v>
      </c>
      <c r="AJ525" s="37"/>
      <c r="AK525" s="37"/>
      <c r="AL525" s="37"/>
      <c r="AM525" s="53" t="str">
        <f>IF(AK525="","",WORKDAY(AK525,5,FESTIVOS_CO!A:A))</f>
        <v/>
      </c>
      <c r="AN525" s="37"/>
      <c r="AO525" s="37"/>
      <c r="AP525" s="54" t="str">
        <f t="shared" ca="1" si="102"/>
        <v>NO APLICA</v>
      </c>
      <c r="AQ525" s="36"/>
      <c r="AR525" s="43"/>
      <c r="AS525" s="37"/>
      <c r="AT525" s="36"/>
      <c r="AU525" s="37"/>
      <c r="AV525" s="36"/>
      <c r="AW525" s="36"/>
      <c r="AX525" s="37"/>
      <c r="AY525" s="140" t="str">
        <f>IF(AU525="","",WORKDAY(AU525,5,FESTIVOS_CO!A:A))</f>
        <v/>
      </c>
      <c r="AZ525" s="54" t="str">
        <f t="shared" ca="1" si="111"/>
        <v>NO APLICA</v>
      </c>
      <c r="BA525" s="55" t="str">
        <f>IF(AX525="","",WORKDAY(AX525,5,FESTIVOS_CO!A:A))</f>
        <v/>
      </c>
      <c r="BB525" s="39"/>
      <c r="BC525" s="40"/>
      <c r="BD525" s="40"/>
      <c r="BE525" s="56" t="str">
        <f t="shared" ca="1" si="100"/>
        <v>NO APLICA</v>
      </c>
      <c r="BF525" s="37"/>
      <c r="BG525" s="45"/>
      <c r="BH525" s="37"/>
      <c r="BI525" s="36"/>
      <c r="BJ525" s="37"/>
      <c r="BK525" s="36"/>
      <c r="BL525" s="36"/>
      <c r="BM525" s="53" t="str">
        <f>IF(BJ525="","",WORKDAY(BJ525,5,FESTIVOS_CO!A:A))</f>
        <v/>
      </c>
      <c r="BN525" s="57" t="str">
        <f t="shared" ca="1" si="110"/>
        <v>PENDIENTE HACER AVISO</v>
      </c>
      <c r="BO525" s="54" t="str">
        <f t="shared" ca="1" si="103"/>
        <v>EN TRÁMITE NOTIF. POR AVISO</v>
      </c>
      <c r="BP525" s="37"/>
      <c r="BQ525" s="53" t="str">
        <f>IF(BP525="","",WORKDAY(BP525,5,FESTIVOS_CO!A:A))</f>
        <v/>
      </c>
      <c r="BR525" s="37"/>
      <c r="BS525" s="36"/>
      <c r="BT525" s="38"/>
      <c r="BU525" s="58" t="e">
        <f>VLOOKUP(BT525,Hoja2!$C:$D,2,0)</f>
        <v>#N/A</v>
      </c>
      <c r="BV525" s="80" t="str">
        <f>IF(
AND(AO525="",BD525="",BQ525=""),
"EN PROCESO NOTIFICACION / COMUNICACION",
IF(
BT525="",
"NO APLICA",
IF(
BU525=60,
IF(AO525&lt;&gt;"",AO525,IF(BD525&lt;&gt;"",BD525,BQ525))+60,
WORKDAY(
IF(AO525&lt;&gt;"",AO525,IF(BD525&lt;&gt;"",BD525,BQ525)),
BU525,
FESTIVOS_CO!A:A
)
)
))</f>
        <v>EN PROCESO NOTIFICACION / COMUNICACION</v>
      </c>
      <c r="BW525" s="44"/>
      <c r="BX525" s="53"/>
      <c r="BY525" s="45"/>
      <c r="BZ525" s="37"/>
      <c r="CA525" s="54" t="str">
        <f t="shared" si="104"/>
        <v>PENDIENTE EJECUTORIA</v>
      </c>
      <c r="CB525" s="59" t="str">
        <f t="shared" si="101"/>
        <v/>
      </c>
      <c r="CC525" s="36"/>
      <c r="CD525" s="40"/>
      <c r="CE525" s="46"/>
      <c r="CF525" s="40"/>
      <c r="CG525" s="40"/>
      <c r="CH525" s="40"/>
      <c r="CI525" s="36"/>
      <c r="CJ525" s="47"/>
      <c r="CK525" s="40"/>
      <c r="CL525" s="40"/>
      <c r="CM525" s="40"/>
      <c r="CN525" s="40"/>
    </row>
    <row r="526" spans="1:92" ht="42.75" hidden="1">
      <c r="A526" s="49" t="str">
        <f t="shared" si="105"/>
        <v>SIN GESTIÓN</v>
      </c>
      <c r="B526" s="58"/>
      <c r="C526" s="37"/>
      <c r="D526" s="37"/>
      <c r="E526" s="49" t="str">
        <f t="shared" si="106"/>
        <v>PENDIENTE NOTIFICACIÓN</v>
      </c>
      <c r="F526" s="141" t="str">
        <f t="shared" si="107"/>
        <v>PENDIENTE NOTIFICACIÓN</v>
      </c>
      <c r="G526" s="49" t="str">
        <f t="shared" si="108"/>
        <v/>
      </c>
      <c r="H526" s="51" t="str">
        <f ca="1">IF(
L526="",
"",
IF(
NETWORKDAYS(L526,IF(M526&lt;&gt;"",M526,TODAY()),FESTIVOS_CO!A:A)&gt;2,
"VENCIDO",
IF(
NETWORKDAYS(L526,IF(M526&lt;&gt;"",M526,TODAY()),FESTIVOS_CO!A:A)=2,
"ALERTA",
"A TIEMPO"
)))</f>
        <v/>
      </c>
      <c r="I526" s="40"/>
      <c r="J526" s="36"/>
      <c r="K526" s="37"/>
      <c r="L526" s="50"/>
      <c r="M526" s="37"/>
      <c r="N526" s="52"/>
      <c r="O526" s="52"/>
      <c r="P526" s="36"/>
      <c r="Q526" s="36"/>
      <c r="R526" s="40"/>
      <c r="S526" s="36"/>
      <c r="T526" s="40"/>
      <c r="U526" s="40"/>
      <c r="V526" s="81"/>
      <c r="W526" s="40"/>
      <c r="X526" s="40"/>
      <c r="Y526" s="40"/>
      <c r="Z526" s="38" t="str">
        <f>IFERROR(VLOOKUP(Y526,DIRECTORIO!A:B,2,FALSE),"")</f>
        <v/>
      </c>
      <c r="AA526" s="40"/>
      <c r="AB526" s="40"/>
      <c r="AC526" s="40"/>
      <c r="AD526" s="40"/>
      <c r="AE526" s="40"/>
      <c r="AF526" s="40"/>
      <c r="AG526" s="41" t="s">
        <v>109</v>
      </c>
      <c r="AH526" s="42"/>
      <c r="AI526" s="54" t="str">
        <f t="shared" ca="1" si="109"/>
        <v>PENDIENTE NOTIFICACIÓN ELECTRÓNICA</v>
      </c>
      <c r="AJ526" s="37"/>
      <c r="AK526" s="37"/>
      <c r="AL526" s="37"/>
      <c r="AM526" s="53" t="str">
        <f>IF(AK526="","",WORKDAY(AK526,5,FESTIVOS_CO!A:A))</f>
        <v/>
      </c>
      <c r="AN526" s="37"/>
      <c r="AO526" s="37"/>
      <c r="AP526" s="54" t="str">
        <f t="shared" ca="1" si="102"/>
        <v>NO APLICA</v>
      </c>
      <c r="AQ526" s="36"/>
      <c r="AR526" s="43"/>
      <c r="AS526" s="37"/>
      <c r="AT526" s="36"/>
      <c r="AU526" s="37"/>
      <c r="AV526" s="36"/>
      <c r="AW526" s="36"/>
      <c r="AX526" s="37"/>
      <c r="AY526" s="140" t="str">
        <f>IF(AU526="","",WORKDAY(AU526,5,FESTIVOS_CO!A:A))</f>
        <v/>
      </c>
      <c r="AZ526" s="54" t="str">
        <f t="shared" ca="1" si="111"/>
        <v>NO APLICA</v>
      </c>
      <c r="BA526" s="55" t="str">
        <f>IF(AX526="","",WORKDAY(AX526,5,FESTIVOS_CO!A:A))</f>
        <v/>
      </c>
      <c r="BB526" s="39"/>
      <c r="BC526" s="40"/>
      <c r="BD526" s="40"/>
      <c r="BE526" s="56" t="str">
        <f t="shared" ca="1" si="100"/>
        <v>NO APLICA</v>
      </c>
      <c r="BF526" s="37"/>
      <c r="BG526" s="45"/>
      <c r="BH526" s="37"/>
      <c r="BI526" s="36"/>
      <c r="BJ526" s="37"/>
      <c r="BK526" s="36"/>
      <c r="BL526" s="36"/>
      <c r="BM526" s="53" t="str">
        <f>IF(BJ526="","",WORKDAY(BJ526,5,FESTIVOS_CO!A:A))</f>
        <v/>
      </c>
      <c r="BN526" s="57" t="str">
        <f t="shared" ca="1" si="110"/>
        <v>PENDIENTE HACER AVISO</v>
      </c>
      <c r="BO526" s="54" t="str">
        <f t="shared" ca="1" si="103"/>
        <v>EN TRÁMITE NOTIF. POR AVISO</v>
      </c>
      <c r="BP526" s="37"/>
      <c r="BQ526" s="53" t="str">
        <f>IF(BP526="","",WORKDAY(BP526,5,FESTIVOS_CO!A:A))</f>
        <v/>
      </c>
      <c r="BR526" s="37"/>
      <c r="BS526" s="36"/>
      <c r="BT526" s="38"/>
      <c r="BU526" s="58" t="e">
        <f>VLOOKUP(BT526,Hoja2!$C:$D,2,0)</f>
        <v>#N/A</v>
      </c>
      <c r="BV526" s="80" t="str">
        <f>IF(
AND(AO526="",BD526="",BQ526=""),
"EN PROCESO NOTIFICACION / COMUNICACION",
IF(
BT526="",
"NO APLICA",
IF(
BU526=60,
IF(AO526&lt;&gt;"",AO526,IF(BD526&lt;&gt;"",BD526,BQ526))+60,
WORKDAY(
IF(AO526&lt;&gt;"",AO526,IF(BD526&lt;&gt;"",BD526,BQ526)),
BU526,
FESTIVOS_CO!A:A
)
)
))</f>
        <v>EN PROCESO NOTIFICACION / COMUNICACION</v>
      </c>
      <c r="BW526" s="44"/>
      <c r="BX526" s="53"/>
      <c r="BY526" s="45"/>
      <c r="BZ526" s="37"/>
      <c r="CA526" s="54" t="str">
        <f t="shared" si="104"/>
        <v>PENDIENTE EJECUTORIA</v>
      </c>
      <c r="CB526" s="59" t="str">
        <f t="shared" si="101"/>
        <v/>
      </c>
      <c r="CC526" s="36"/>
      <c r="CD526" s="40"/>
      <c r="CE526" s="46"/>
      <c r="CF526" s="40"/>
      <c r="CG526" s="40"/>
      <c r="CH526" s="40"/>
      <c r="CI526" s="36"/>
      <c r="CJ526" s="47"/>
      <c r="CK526" s="40"/>
      <c r="CL526" s="40"/>
      <c r="CM526" s="40"/>
      <c r="CN526" s="40"/>
    </row>
    <row r="527" spans="1:92" ht="42.75" hidden="1">
      <c r="A527" s="49" t="str">
        <f t="shared" si="105"/>
        <v>SIN GESTIÓN</v>
      </c>
      <c r="B527" s="58"/>
      <c r="C527" s="37"/>
      <c r="D527" s="37"/>
      <c r="E527" s="49" t="str">
        <f t="shared" si="106"/>
        <v>PENDIENTE NOTIFICACIÓN</v>
      </c>
      <c r="F527" s="141" t="str">
        <f t="shared" si="107"/>
        <v>PENDIENTE NOTIFICACIÓN</v>
      </c>
      <c r="G527" s="49" t="str">
        <f t="shared" si="108"/>
        <v/>
      </c>
      <c r="H527" s="51" t="str">
        <f ca="1">IF(
L527="",
"",
IF(
NETWORKDAYS(L527,IF(M527&lt;&gt;"",M527,TODAY()),FESTIVOS_CO!A:A)&gt;2,
"VENCIDO",
IF(
NETWORKDAYS(L527,IF(M527&lt;&gt;"",M527,TODAY()),FESTIVOS_CO!A:A)=2,
"ALERTA",
"A TIEMPO"
)))</f>
        <v/>
      </c>
      <c r="I527" s="40"/>
      <c r="J527" s="36"/>
      <c r="K527" s="37"/>
      <c r="L527" s="50"/>
      <c r="M527" s="37"/>
      <c r="N527" s="52"/>
      <c r="O527" s="52"/>
      <c r="P527" s="36"/>
      <c r="Q527" s="36"/>
      <c r="R527" s="40"/>
      <c r="S527" s="36"/>
      <c r="T527" s="40"/>
      <c r="U527" s="40"/>
      <c r="V527" s="81"/>
      <c r="W527" s="40"/>
      <c r="X527" s="40"/>
      <c r="Y527" s="40"/>
      <c r="Z527" s="38" t="str">
        <f>IFERROR(VLOOKUP(Y527,DIRECTORIO!A:B,2,FALSE),"")</f>
        <v/>
      </c>
      <c r="AA527" s="40"/>
      <c r="AB527" s="40"/>
      <c r="AC527" s="40"/>
      <c r="AD527" s="40"/>
      <c r="AE527" s="40"/>
      <c r="AF527" s="40"/>
      <c r="AG527" s="41" t="s">
        <v>109</v>
      </c>
      <c r="AH527" s="42"/>
      <c r="AI527" s="54" t="str">
        <f t="shared" ca="1" si="109"/>
        <v>PENDIENTE NOTIFICACIÓN ELECTRÓNICA</v>
      </c>
      <c r="AJ527" s="37"/>
      <c r="AK527" s="37"/>
      <c r="AL527" s="37"/>
      <c r="AM527" s="53" t="str">
        <f>IF(AK527="","",WORKDAY(AK527,5,FESTIVOS_CO!A:A))</f>
        <v/>
      </c>
      <c r="AN527" s="37"/>
      <c r="AO527" s="37"/>
      <c r="AP527" s="54" t="str">
        <f t="shared" ca="1" si="102"/>
        <v>NO APLICA</v>
      </c>
      <c r="AQ527" s="36"/>
      <c r="AR527" s="43"/>
      <c r="AS527" s="37"/>
      <c r="AT527" s="36"/>
      <c r="AU527" s="37"/>
      <c r="AV527" s="36"/>
      <c r="AW527" s="36"/>
      <c r="AX527" s="37"/>
      <c r="AY527" s="140" t="str">
        <f>IF(AU527="","",WORKDAY(AU527,5,FESTIVOS_CO!A:A))</f>
        <v/>
      </c>
      <c r="AZ527" s="54" t="str">
        <f t="shared" ca="1" si="111"/>
        <v>NO APLICA</v>
      </c>
      <c r="BA527" s="55" t="str">
        <f>IF(AX527="","",WORKDAY(AX527,5,FESTIVOS_CO!A:A))</f>
        <v/>
      </c>
      <c r="BB527" s="39"/>
      <c r="BC527" s="40"/>
      <c r="BD527" s="40"/>
      <c r="BE527" s="56" t="str">
        <f t="shared" ca="1" si="100"/>
        <v>NO APLICA</v>
      </c>
      <c r="BF527" s="37"/>
      <c r="BG527" s="45"/>
      <c r="BH527" s="37"/>
      <c r="BI527" s="36"/>
      <c r="BJ527" s="37"/>
      <c r="BK527" s="36"/>
      <c r="BL527" s="36"/>
      <c r="BM527" s="53" t="str">
        <f>IF(BJ527="","",WORKDAY(BJ527,5,FESTIVOS_CO!A:A))</f>
        <v/>
      </c>
      <c r="BN527" s="57" t="str">
        <f t="shared" ca="1" si="110"/>
        <v>PENDIENTE HACER AVISO</v>
      </c>
      <c r="BO527" s="54" t="str">
        <f t="shared" ca="1" si="103"/>
        <v>EN TRÁMITE NOTIF. POR AVISO</v>
      </c>
      <c r="BP527" s="37"/>
      <c r="BQ527" s="53" t="str">
        <f>IF(BP527="","",WORKDAY(BP527,5,FESTIVOS_CO!A:A))</f>
        <v/>
      </c>
      <c r="BR527" s="37"/>
      <c r="BS527" s="36"/>
      <c r="BT527" s="38"/>
      <c r="BU527" s="58" t="e">
        <f>VLOOKUP(BT527,Hoja2!$C:$D,2,0)</f>
        <v>#N/A</v>
      </c>
      <c r="BV527" s="80" t="str">
        <f>IF(
AND(AO527="",BD527="",BQ527=""),
"EN PROCESO NOTIFICACION / COMUNICACION",
IF(
BT527="",
"NO APLICA",
IF(
BU527=60,
IF(AO527&lt;&gt;"",AO527,IF(BD527&lt;&gt;"",BD527,BQ527))+60,
WORKDAY(
IF(AO527&lt;&gt;"",AO527,IF(BD527&lt;&gt;"",BD527,BQ527)),
BU527,
FESTIVOS_CO!A:A
)
)
))</f>
        <v>EN PROCESO NOTIFICACION / COMUNICACION</v>
      </c>
      <c r="BW527" s="44"/>
      <c r="BX527" s="53"/>
      <c r="BY527" s="45"/>
      <c r="BZ527" s="37"/>
      <c r="CA527" s="54" t="str">
        <f t="shared" si="104"/>
        <v>PENDIENTE EJECUTORIA</v>
      </c>
      <c r="CB527" s="59" t="str">
        <f t="shared" si="101"/>
        <v/>
      </c>
      <c r="CC527" s="36"/>
      <c r="CD527" s="40"/>
      <c r="CE527" s="46"/>
      <c r="CF527" s="40"/>
      <c r="CG527" s="40"/>
      <c r="CH527" s="40"/>
      <c r="CI527" s="36"/>
      <c r="CJ527" s="47"/>
      <c r="CK527" s="40"/>
      <c r="CL527" s="40"/>
      <c r="CM527" s="40"/>
      <c r="CN527" s="40"/>
    </row>
    <row r="528" spans="1:92" ht="42.75" hidden="1">
      <c r="A528" s="49" t="str">
        <f t="shared" si="105"/>
        <v>SIN GESTIÓN</v>
      </c>
      <c r="B528" s="58"/>
      <c r="C528" s="37"/>
      <c r="D528" s="37"/>
      <c r="E528" s="49" t="str">
        <f t="shared" si="106"/>
        <v>PENDIENTE NOTIFICACIÓN</v>
      </c>
      <c r="F528" s="141" t="str">
        <f t="shared" si="107"/>
        <v>PENDIENTE NOTIFICACIÓN</v>
      </c>
      <c r="G528" s="49" t="str">
        <f t="shared" si="108"/>
        <v/>
      </c>
      <c r="H528" s="51" t="str">
        <f ca="1">IF(
L528="",
"",
IF(
NETWORKDAYS(L528,IF(M528&lt;&gt;"",M528,TODAY()),FESTIVOS_CO!A:A)&gt;2,
"VENCIDO",
IF(
NETWORKDAYS(L528,IF(M528&lt;&gt;"",M528,TODAY()),FESTIVOS_CO!A:A)=2,
"ALERTA",
"A TIEMPO"
)))</f>
        <v/>
      </c>
      <c r="I528" s="40"/>
      <c r="J528" s="36"/>
      <c r="K528" s="37"/>
      <c r="L528" s="50"/>
      <c r="M528" s="37"/>
      <c r="N528" s="52"/>
      <c r="O528" s="52"/>
      <c r="P528" s="36"/>
      <c r="Q528" s="36"/>
      <c r="R528" s="40"/>
      <c r="S528" s="36"/>
      <c r="T528" s="40"/>
      <c r="U528" s="40"/>
      <c r="V528" s="81"/>
      <c r="W528" s="40"/>
      <c r="X528" s="40"/>
      <c r="Y528" s="40"/>
      <c r="Z528" s="38" t="str">
        <f>IFERROR(VLOOKUP(Y528,DIRECTORIO!A:B,2,FALSE),"")</f>
        <v/>
      </c>
      <c r="AA528" s="40"/>
      <c r="AB528" s="40"/>
      <c r="AC528" s="40"/>
      <c r="AD528" s="40"/>
      <c r="AE528" s="40"/>
      <c r="AF528" s="40"/>
      <c r="AG528" s="41" t="s">
        <v>109</v>
      </c>
      <c r="AH528" s="42"/>
      <c r="AI528" s="54" t="str">
        <f t="shared" ca="1" si="109"/>
        <v>PENDIENTE NOTIFICACIÓN ELECTRÓNICA</v>
      </c>
      <c r="AJ528" s="37"/>
      <c r="AK528" s="37"/>
      <c r="AL528" s="37"/>
      <c r="AM528" s="53" t="str">
        <f>IF(AK528="","",WORKDAY(AK528,5,FESTIVOS_CO!A:A))</f>
        <v/>
      </c>
      <c r="AN528" s="37"/>
      <c r="AO528" s="37"/>
      <c r="AP528" s="54" t="str">
        <f t="shared" ca="1" si="102"/>
        <v>NO APLICA</v>
      </c>
      <c r="AQ528" s="36"/>
      <c r="AR528" s="43"/>
      <c r="AS528" s="37"/>
      <c r="AT528" s="36"/>
      <c r="AU528" s="37"/>
      <c r="AV528" s="36"/>
      <c r="AW528" s="36"/>
      <c r="AX528" s="37"/>
      <c r="AY528" s="140" t="str">
        <f>IF(AU528="","",WORKDAY(AU528,5,FESTIVOS_CO!A:A))</f>
        <v/>
      </c>
      <c r="AZ528" s="54" t="str">
        <f t="shared" ca="1" si="111"/>
        <v>NO APLICA</v>
      </c>
      <c r="BA528" s="55" t="str">
        <f>IF(AX528="","",WORKDAY(AX528,5,FESTIVOS_CO!A:A))</f>
        <v/>
      </c>
      <c r="BB528" s="39"/>
      <c r="BC528" s="40"/>
      <c r="BD528" s="40"/>
      <c r="BE528" s="56" t="str">
        <f t="shared" ca="1" si="100"/>
        <v>NO APLICA</v>
      </c>
      <c r="BF528" s="37"/>
      <c r="BG528" s="45"/>
      <c r="BH528" s="37"/>
      <c r="BI528" s="36"/>
      <c r="BJ528" s="37"/>
      <c r="BK528" s="36"/>
      <c r="BL528" s="36"/>
      <c r="BM528" s="53" t="str">
        <f>IF(BJ528="","",WORKDAY(BJ528,5,FESTIVOS_CO!A:A))</f>
        <v/>
      </c>
      <c r="BN528" s="57" t="str">
        <f t="shared" ca="1" si="110"/>
        <v>PENDIENTE HACER AVISO</v>
      </c>
      <c r="BO528" s="54" t="str">
        <f t="shared" ca="1" si="103"/>
        <v>EN TRÁMITE NOTIF. POR AVISO</v>
      </c>
      <c r="BP528" s="37"/>
      <c r="BQ528" s="53" t="str">
        <f>IF(BP528="","",WORKDAY(BP528,5,FESTIVOS_CO!A:A))</f>
        <v/>
      </c>
      <c r="BR528" s="37"/>
      <c r="BS528" s="36"/>
      <c r="BT528" s="38"/>
      <c r="BU528" s="58" t="e">
        <f>VLOOKUP(BT528,Hoja2!$C:$D,2,0)</f>
        <v>#N/A</v>
      </c>
      <c r="BV528" s="80" t="str">
        <f>IF(
AND(AO528="",BD528="",BQ528=""),
"EN PROCESO NOTIFICACION / COMUNICACION",
IF(
BT528="",
"NO APLICA",
IF(
BU528=60,
IF(AO528&lt;&gt;"",AO528,IF(BD528&lt;&gt;"",BD528,BQ528))+60,
WORKDAY(
IF(AO528&lt;&gt;"",AO528,IF(BD528&lt;&gt;"",BD528,BQ528)),
BU528,
FESTIVOS_CO!A:A
)
)
))</f>
        <v>EN PROCESO NOTIFICACION / COMUNICACION</v>
      </c>
      <c r="BW528" s="44"/>
      <c r="BX528" s="53"/>
      <c r="BY528" s="45"/>
      <c r="BZ528" s="37"/>
      <c r="CA528" s="54" t="str">
        <f t="shared" si="104"/>
        <v>PENDIENTE EJECUTORIA</v>
      </c>
      <c r="CB528" s="59" t="str">
        <f t="shared" si="101"/>
        <v/>
      </c>
      <c r="CC528" s="36"/>
      <c r="CD528" s="40"/>
      <c r="CE528" s="46"/>
      <c r="CF528" s="40"/>
      <c r="CG528" s="40"/>
      <c r="CH528" s="40"/>
      <c r="CI528" s="36"/>
      <c r="CJ528" s="47"/>
      <c r="CK528" s="40"/>
      <c r="CL528" s="40"/>
      <c r="CM528" s="40"/>
      <c r="CN528" s="40"/>
    </row>
    <row r="529" spans="1:92" ht="42.75" hidden="1">
      <c r="A529" s="49" t="str">
        <f t="shared" si="105"/>
        <v>SIN GESTIÓN</v>
      </c>
      <c r="B529" s="58"/>
      <c r="C529" s="37"/>
      <c r="D529" s="37"/>
      <c r="E529" s="49" t="str">
        <f t="shared" si="106"/>
        <v>PENDIENTE NOTIFICACIÓN</v>
      </c>
      <c r="F529" s="141" t="str">
        <f t="shared" si="107"/>
        <v>PENDIENTE NOTIFICACIÓN</v>
      </c>
      <c r="G529" s="49" t="str">
        <f t="shared" si="108"/>
        <v/>
      </c>
      <c r="H529" s="51" t="str">
        <f ca="1">IF(
L529="",
"",
IF(
NETWORKDAYS(L529,IF(M529&lt;&gt;"",M529,TODAY()),FESTIVOS_CO!A:A)&gt;2,
"VENCIDO",
IF(
NETWORKDAYS(L529,IF(M529&lt;&gt;"",M529,TODAY()),FESTIVOS_CO!A:A)=2,
"ALERTA",
"A TIEMPO"
)))</f>
        <v/>
      </c>
      <c r="I529" s="40"/>
      <c r="J529" s="36"/>
      <c r="K529" s="37"/>
      <c r="L529" s="50"/>
      <c r="M529" s="37"/>
      <c r="N529" s="52"/>
      <c r="O529" s="52"/>
      <c r="P529" s="36"/>
      <c r="Q529" s="36"/>
      <c r="R529" s="40"/>
      <c r="S529" s="36"/>
      <c r="T529" s="40"/>
      <c r="U529" s="40"/>
      <c r="V529" s="81"/>
      <c r="W529" s="40"/>
      <c r="X529" s="40"/>
      <c r="Y529" s="40"/>
      <c r="Z529" s="38" t="str">
        <f>IFERROR(VLOOKUP(Y529,DIRECTORIO!A:B,2,FALSE),"")</f>
        <v/>
      </c>
      <c r="AA529" s="40"/>
      <c r="AB529" s="40"/>
      <c r="AC529" s="40"/>
      <c r="AD529" s="40"/>
      <c r="AE529" s="40"/>
      <c r="AF529" s="40"/>
      <c r="AG529" s="41" t="s">
        <v>109</v>
      </c>
      <c r="AH529" s="42"/>
      <c r="AI529" s="54" t="str">
        <f t="shared" ca="1" si="109"/>
        <v>PENDIENTE NOTIFICACIÓN ELECTRÓNICA</v>
      </c>
      <c r="AJ529" s="37"/>
      <c r="AK529" s="37"/>
      <c r="AL529" s="37"/>
      <c r="AM529" s="53" t="str">
        <f>IF(AK529="","",WORKDAY(AK529,5,FESTIVOS_CO!A:A))</f>
        <v/>
      </c>
      <c r="AN529" s="37"/>
      <c r="AO529" s="37"/>
      <c r="AP529" s="54" t="str">
        <f t="shared" ca="1" si="102"/>
        <v>NO APLICA</v>
      </c>
      <c r="AQ529" s="36"/>
      <c r="AR529" s="43"/>
      <c r="AS529" s="37"/>
      <c r="AT529" s="36"/>
      <c r="AU529" s="37"/>
      <c r="AV529" s="36"/>
      <c r="AW529" s="36"/>
      <c r="AX529" s="37"/>
      <c r="AY529" s="140" t="str">
        <f>IF(AU529="","",WORKDAY(AU529,5,FESTIVOS_CO!A:A))</f>
        <v/>
      </c>
      <c r="AZ529" s="54" t="str">
        <f t="shared" ca="1" si="111"/>
        <v>NO APLICA</v>
      </c>
      <c r="BA529" s="55" t="str">
        <f>IF(AX529="","",WORKDAY(AX529,5,FESTIVOS_CO!A:A))</f>
        <v/>
      </c>
      <c r="BB529" s="39"/>
      <c r="BC529" s="40"/>
      <c r="BD529" s="40"/>
      <c r="BE529" s="56" t="str">
        <f t="shared" ca="1" si="100"/>
        <v>NO APLICA</v>
      </c>
      <c r="BF529" s="37"/>
      <c r="BG529" s="45"/>
      <c r="BH529" s="37"/>
      <c r="BI529" s="36"/>
      <c r="BJ529" s="37"/>
      <c r="BK529" s="36"/>
      <c r="BL529" s="36"/>
      <c r="BM529" s="53" t="str">
        <f>IF(BJ529="","",WORKDAY(BJ529,5,FESTIVOS_CO!A:A))</f>
        <v/>
      </c>
      <c r="BN529" s="57" t="str">
        <f t="shared" ca="1" si="110"/>
        <v>PENDIENTE HACER AVISO</v>
      </c>
      <c r="BO529" s="54" t="str">
        <f t="shared" ca="1" si="103"/>
        <v>EN TRÁMITE NOTIF. POR AVISO</v>
      </c>
      <c r="BP529" s="37"/>
      <c r="BQ529" s="53" t="str">
        <f>IF(BP529="","",WORKDAY(BP529,5,FESTIVOS_CO!A:A))</f>
        <v/>
      </c>
      <c r="BR529" s="37"/>
      <c r="BS529" s="36"/>
      <c r="BT529" s="38"/>
      <c r="BU529" s="58" t="e">
        <f>VLOOKUP(BT529,Hoja2!$C:$D,2,0)</f>
        <v>#N/A</v>
      </c>
      <c r="BV529" s="80" t="str">
        <f>IF(
AND(AO529="",BD529="",BQ529=""),
"EN PROCESO NOTIFICACION / COMUNICACION",
IF(
BT529="",
"NO APLICA",
IF(
BU529=60,
IF(AO529&lt;&gt;"",AO529,IF(BD529&lt;&gt;"",BD529,BQ529))+60,
WORKDAY(
IF(AO529&lt;&gt;"",AO529,IF(BD529&lt;&gt;"",BD529,BQ529)),
BU529,
FESTIVOS_CO!A:A
)
)
))</f>
        <v>EN PROCESO NOTIFICACION / COMUNICACION</v>
      </c>
      <c r="BW529" s="44"/>
      <c r="BX529" s="53"/>
      <c r="BY529" s="45"/>
      <c r="BZ529" s="37"/>
      <c r="CA529" s="54" t="str">
        <f t="shared" si="104"/>
        <v>PENDIENTE EJECUTORIA</v>
      </c>
      <c r="CB529" s="59" t="str">
        <f t="shared" si="101"/>
        <v/>
      </c>
      <c r="CC529" s="36"/>
      <c r="CD529" s="40"/>
      <c r="CE529" s="46"/>
      <c r="CF529" s="40"/>
      <c r="CG529" s="40"/>
      <c r="CH529" s="40"/>
      <c r="CI529" s="36"/>
      <c r="CJ529" s="47"/>
      <c r="CK529" s="40"/>
      <c r="CL529" s="40"/>
      <c r="CM529" s="40"/>
      <c r="CN529" s="40"/>
    </row>
    <row r="530" spans="1:92" ht="42.75" hidden="1">
      <c r="A530" s="49" t="str">
        <f t="shared" si="105"/>
        <v>SIN GESTIÓN</v>
      </c>
      <c r="B530" s="58"/>
      <c r="C530" s="37"/>
      <c r="D530" s="37"/>
      <c r="E530" s="49" t="str">
        <f t="shared" si="106"/>
        <v>PENDIENTE NOTIFICACIÓN</v>
      </c>
      <c r="F530" s="141" t="str">
        <f t="shared" si="107"/>
        <v>PENDIENTE NOTIFICACIÓN</v>
      </c>
      <c r="G530" s="49" t="str">
        <f t="shared" si="108"/>
        <v/>
      </c>
      <c r="H530" s="51" t="str">
        <f ca="1">IF(
L530="",
"",
IF(
NETWORKDAYS(L530,IF(M530&lt;&gt;"",M530,TODAY()),FESTIVOS_CO!A:A)&gt;2,
"VENCIDO",
IF(
NETWORKDAYS(L530,IF(M530&lt;&gt;"",M530,TODAY()),FESTIVOS_CO!A:A)=2,
"ALERTA",
"A TIEMPO"
)))</f>
        <v/>
      </c>
      <c r="I530" s="40"/>
      <c r="J530" s="36"/>
      <c r="K530" s="37"/>
      <c r="L530" s="50"/>
      <c r="M530" s="37"/>
      <c r="N530" s="52"/>
      <c r="O530" s="52"/>
      <c r="P530" s="36"/>
      <c r="Q530" s="36"/>
      <c r="R530" s="40"/>
      <c r="S530" s="36"/>
      <c r="T530" s="40"/>
      <c r="U530" s="40"/>
      <c r="V530" s="81"/>
      <c r="W530" s="40"/>
      <c r="X530" s="40"/>
      <c r="Y530" s="40"/>
      <c r="Z530" s="38" t="str">
        <f>IFERROR(VLOOKUP(Y530,DIRECTORIO!A:B,2,FALSE),"")</f>
        <v/>
      </c>
      <c r="AA530" s="40"/>
      <c r="AB530" s="40"/>
      <c r="AC530" s="40"/>
      <c r="AD530" s="40"/>
      <c r="AE530" s="40"/>
      <c r="AF530" s="40"/>
      <c r="AG530" s="41" t="s">
        <v>109</v>
      </c>
      <c r="AH530" s="42"/>
      <c r="AI530" s="54" t="str">
        <f t="shared" ca="1" si="109"/>
        <v>PENDIENTE NOTIFICACIÓN ELECTRÓNICA</v>
      </c>
      <c r="AJ530" s="37"/>
      <c r="AK530" s="37"/>
      <c r="AL530" s="37"/>
      <c r="AM530" s="53" t="str">
        <f>IF(AK530="","",WORKDAY(AK530,5,FESTIVOS_CO!A:A))</f>
        <v/>
      </c>
      <c r="AN530" s="37"/>
      <c r="AO530" s="37"/>
      <c r="AP530" s="54" t="str">
        <f t="shared" ca="1" si="102"/>
        <v>NO APLICA</v>
      </c>
      <c r="AQ530" s="36"/>
      <c r="AR530" s="43"/>
      <c r="AS530" s="37"/>
      <c r="AT530" s="36"/>
      <c r="AU530" s="37"/>
      <c r="AV530" s="36"/>
      <c r="AW530" s="36"/>
      <c r="AX530" s="37"/>
      <c r="AY530" s="140" t="str">
        <f>IF(AU530="","",WORKDAY(AU530,5,FESTIVOS_CO!A:A))</f>
        <v/>
      </c>
      <c r="AZ530" s="54" t="str">
        <f t="shared" ca="1" si="111"/>
        <v>NO APLICA</v>
      </c>
      <c r="BA530" s="55" t="str">
        <f>IF(AX530="","",WORKDAY(AX530,5,FESTIVOS_CO!A:A))</f>
        <v/>
      </c>
      <c r="BB530" s="39"/>
      <c r="BC530" s="40"/>
      <c r="BD530" s="40"/>
      <c r="BE530" s="56" t="str">
        <f t="shared" ca="1" si="100"/>
        <v>NO APLICA</v>
      </c>
      <c r="BF530" s="37"/>
      <c r="BG530" s="45"/>
      <c r="BH530" s="37"/>
      <c r="BI530" s="36"/>
      <c r="BJ530" s="37"/>
      <c r="BK530" s="36"/>
      <c r="BL530" s="36"/>
      <c r="BM530" s="53" t="str">
        <f>IF(BJ530="","",WORKDAY(BJ530,5,FESTIVOS_CO!A:A))</f>
        <v/>
      </c>
      <c r="BN530" s="57" t="str">
        <f t="shared" ca="1" si="110"/>
        <v>PENDIENTE HACER AVISO</v>
      </c>
      <c r="BO530" s="54" t="str">
        <f t="shared" ca="1" si="103"/>
        <v>EN TRÁMITE NOTIF. POR AVISO</v>
      </c>
      <c r="BP530" s="37"/>
      <c r="BQ530" s="53" t="str">
        <f>IF(BP530="","",WORKDAY(BP530,5,FESTIVOS_CO!A:A))</f>
        <v/>
      </c>
      <c r="BR530" s="37"/>
      <c r="BS530" s="36"/>
      <c r="BT530" s="38"/>
      <c r="BU530" s="58" t="e">
        <f>VLOOKUP(BT530,Hoja2!$C:$D,2,0)</f>
        <v>#N/A</v>
      </c>
      <c r="BV530" s="80" t="str">
        <f>IF(
AND(AO530="",BD530="",BQ530=""),
"EN PROCESO NOTIFICACION / COMUNICACION",
IF(
BT530="",
"NO APLICA",
IF(
BU530=60,
IF(AO530&lt;&gt;"",AO530,IF(BD530&lt;&gt;"",BD530,BQ530))+60,
WORKDAY(
IF(AO530&lt;&gt;"",AO530,IF(BD530&lt;&gt;"",BD530,BQ530)),
BU530,
FESTIVOS_CO!A:A
)
)
))</f>
        <v>EN PROCESO NOTIFICACION / COMUNICACION</v>
      </c>
      <c r="BW530" s="44"/>
      <c r="BX530" s="53"/>
      <c r="BY530" s="45"/>
      <c r="BZ530" s="37"/>
      <c r="CA530" s="54" t="str">
        <f t="shared" si="104"/>
        <v>PENDIENTE EJECUTORIA</v>
      </c>
      <c r="CB530" s="59" t="str">
        <f t="shared" si="101"/>
        <v/>
      </c>
      <c r="CC530" s="36"/>
      <c r="CD530" s="40"/>
      <c r="CE530" s="46"/>
      <c r="CF530" s="40"/>
      <c r="CG530" s="40"/>
      <c r="CH530" s="40"/>
      <c r="CI530" s="36"/>
      <c r="CJ530" s="47"/>
      <c r="CK530" s="40"/>
      <c r="CL530" s="40"/>
      <c r="CM530" s="40"/>
      <c r="CN530" s="40"/>
    </row>
    <row r="531" spans="1:92" ht="42.75" hidden="1">
      <c r="A531" s="49" t="str">
        <f t="shared" si="105"/>
        <v>SIN GESTIÓN</v>
      </c>
      <c r="B531" s="58"/>
      <c r="C531" s="37"/>
      <c r="D531" s="37"/>
      <c r="E531" s="49" t="str">
        <f t="shared" si="106"/>
        <v>PENDIENTE NOTIFICACIÓN</v>
      </c>
      <c r="F531" s="141" t="str">
        <f t="shared" si="107"/>
        <v>PENDIENTE NOTIFICACIÓN</v>
      </c>
      <c r="G531" s="49" t="str">
        <f t="shared" si="108"/>
        <v/>
      </c>
      <c r="H531" s="51" t="str">
        <f ca="1">IF(
L531="",
"",
IF(
NETWORKDAYS(L531,IF(M531&lt;&gt;"",M531,TODAY()),FESTIVOS_CO!A:A)&gt;2,
"VENCIDO",
IF(
NETWORKDAYS(L531,IF(M531&lt;&gt;"",M531,TODAY()),FESTIVOS_CO!A:A)=2,
"ALERTA",
"A TIEMPO"
)))</f>
        <v/>
      </c>
      <c r="I531" s="40"/>
      <c r="J531" s="36"/>
      <c r="K531" s="37"/>
      <c r="L531" s="50"/>
      <c r="M531" s="37"/>
      <c r="N531" s="52"/>
      <c r="O531" s="52"/>
      <c r="P531" s="36"/>
      <c r="Q531" s="36"/>
      <c r="R531" s="40"/>
      <c r="S531" s="36"/>
      <c r="T531" s="40"/>
      <c r="U531" s="40"/>
      <c r="V531" s="81"/>
      <c r="W531" s="40"/>
      <c r="X531" s="40"/>
      <c r="Y531" s="40"/>
      <c r="Z531" s="38" t="str">
        <f>IFERROR(VLOOKUP(Y531,DIRECTORIO!A:B,2,FALSE),"")</f>
        <v/>
      </c>
      <c r="AA531" s="40"/>
      <c r="AB531" s="40"/>
      <c r="AC531" s="40"/>
      <c r="AD531" s="40"/>
      <c r="AE531" s="40"/>
      <c r="AF531" s="40"/>
      <c r="AG531" s="41" t="s">
        <v>109</v>
      </c>
      <c r="AH531" s="42"/>
      <c r="AI531" s="54" t="str">
        <f t="shared" ca="1" si="109"/>
        <v>PENDIENTE NOTIFICACIÓN ELECTRÓNICA</v>
      </c>
      <c r="AJ531" s="37"/>
      <c r="AK531" s="37"/>
      <c r="AL531" s="37"/>
      <c r="AM531" s="53" t="str">
        <f>IF(AK531="","",WORKDAY(AK531,5,FESTIVOS_CO!A:A))</f>
        <v/>
      </c>
      <c r="AN531" s="37"/>
      <c r="AO531" s="37"/>
      <c r="AP531" s="54" t="str">
        <f t="shared" ca="1" si="102"/>
        <v>NO APLICA</v>
      </c>
      <c r="AQ531" s="36"/>
      <c r="AR531" s="43"/>
      <c r="AS531" s="37"/>
      <c r="AT531" s="36"/>
      <c r="AU531" s="37"/>
      <c r="AV531" s="36"/>
      <c r="AW531" s="36"/>
      <c r="AX531" s="37"/>
      <c r="AY531" s="140" t="str">
        <f>IF(AU531="","",WORKDAY(AU531,5,FESTIVOS_CO!A:A))</f>
        <v/>
      </c>
      <c r="AZ531" s="54" t="str">
        <f t="shared" ca="1" si="111"/>
        <v>NO APLICA</v>
      </c>
      <c r="BA531" s="55" t="str">
        <f>IF(AX531="","",WORKDAY(AX531,5,FESTIVOS_CO!A:A))</f>
        <v/>
      </c>
      <c r="BB531" s="39"/>
      <c r="BC531" s="40"/>
      <c r="BD531" s="40"/>
      <c r="BE531" s="56" t="str">
        <f t="shared" ca="1" si="100"/>
        <v>NO APLICA</v>
      </c>
      <c r="BF531" s="37"/>
      <c r="BG531" s="45"/>
      <c r="BH531" s="37"/>
      <c r="BI531" s="36"/>
      <c r="BJ531" s="37"/>
      <c r="BK531" s="36"/>
      <c r="BL531" s="36"/>
      <c r="BM531" s="53" t="str">
        <f>IF(BJ531="","",WORKDAY(BJ531,5,FESTIVOS_CO!A:A))</f>
        <v/>
      </c>
      <c r="BN531" s="57" t="str">
        <f t="shared" ca="1" si="110"/>
        <v>PENDIENTE HACER AVISO</v>
      </c>
      <c r="BO531" s="54" t="str">
        <f t="shared" ca="1" si="103"/>
        <v>EN TRÁMITE NOTIF. POR AVISO</v>
      </c>
      <c r="BP531" s="37"/>
      <c r="BQ531" s="53" t="str">
        <f>IF(BP531="","",WORKDAY(BP531,5,FESTIVOS_CO!A:A))</f>
        <v/>
      </c>
      <c r="BR531" s="37"/>
      <c r="BS531" s="36"/>
      <c r="BT531" s="38"/>
      <c r="BU531" s="58" t="e">
        <f>VLOOKUP(BT531,Hoja2!$C:$D,2,0)</f>
        <v>#N/A</v>
      </c>
      <c r="BV531" s="80" t="str">
        <f>IF(
AND(AO531="",BD531="",BQ531=""),
"EN PROCESO NOTIFICACION / COMUNICACION",
IF(
BT531="",
"NO APLICA",
IF(
BU531=60,
IF(AO531&lt;&gt;"",AO531,IF(BD531&lt;&gt;"",BD531,BQ531))+60,
WORKDAY(
IF(AO531&lt;&gt;"",AO531,IF(BD531&lt;&gt;"",BD531,BQ531)),
BU531,
FESTIVOS_CO!A:A
)
)
))</f>
        <v>EN PROCESO NOTIFICACION / COMUNICACION</v>
      </c>
      <c r="BW531" s="44"/>
      <c r="BX531" s="53"/>
      <c r="BY531" s="45"/>
      <c r="BZ531" s="37"/>
      <c r="CA531" s="54" t="str">
        <f t="shared" si="104"/>
        <v>PENDIENTE EJECUTORIA</v>
      </c>
      <c r="CB531" s="59" t="str">
        <f t="shared" si="101"/>
        <v/>
      </c>
      <c r="CC531" s="36"/>
      <c r="CD531" s="40"/>
      <c r="CE531" s="46"/>
      <c r="CF531" s="40"/>
      <c r="CG531" s="40"/>
      <c r="CH531" s="40"/>
      <c r="CI531" s="36"/>
      <c r="CJ531" s="47"/>
      <c r="CK531" s="40"/>
      <c r="CL531" s="40"/>
      <c r="CM531" s="40"/>
      <c r="CN531" s="40"/>
    </row>
    <row r="532" spans="1:92" ht="42.75" hidden="1">
      <c r="A532" s="49" t="str">
        <f t="shared" si="105"/>
        <v>SIN GESTIÓN</v>
      </c>
      <c r="B532" s="58"/>
      <c r="C532" s="37"/>
      <c r="D532" s="37"/>
      <c r="E532" s="49" t="str">
        <f t="shared" si="106"/>
        <v>PENDIENTE NOTIFICACIÓN</v>
      </c>
      <c r="F532" s="141" t="str">
        <f t="shared" si="107"/>
        <v>PENDIENTE NOTIFICACIÓN</v>
      </c>
      <c r="G532" s="49" t="str">
        <f t="shared" si="108"/>
        <v/>
      </c>
      <c r="H532" s="51" t="str">
        <f ca="1">IF(
L532="",
"",
IF(
NETWORKDAYS(L532,IF(M532&lt;&gt;"",M532,TODAY()),FESTIVOS_CO!A:A)&gt;2,
"VENCIDO",
IF(
NETWORKDAYS(L532,IF(M532&lt;&gt;"",M532,TODAY()),FESTIVOS_CO!A:A)=2,
"ALERTA",
"A TIEMPO"
)))</f>
        <v/>
      </c>
      <c r="I532" s="40"/>
      <c r="J532" s="36"/>
      <c r="K532" s="37"/>
      <c r="L532" s="50"/>
      <c r="M532" s="37"/>
      <c r="N532" s="52"/>
      <c r="O532" s="52"/>
      <c r="P532" s="36"/>
      <c r="Q532" s="36"/>
      <c r="R532" s="40"/>
      <c r="S532" s="36"/>
      <c r="T532" s="40"/>
      <c r="U532" s="40"/>
      <c r="V532" s="81"/>
      <c r="W532" s="40"/>
      <c r="X532" s="40"/>
      <c r="Y532" s="40"/>
      <c r="Z532" s="38" t="str">
        <f>IFERROR(VLOOKUP(Y532,DIRECTORIO!A:B,2,FALSE),"")</f>
        <v/>
      </c>
      <c r="AA532" s="40"/>
      <c r="AB532" s="40"/>
      <c r="AC532" s="40"/>
      <c r="AD532" s="40"/>
      <c r="AE532" s="40"/>
      <c r="AF532" s="40"/>
      <c r="AG532" s="41" t="s">
        <v>109</v>
      </c>
      <c r="AH532" s="42"/>
      <c r="AI532" s="54" t="str">
        <f t="shared" ca="1" si="109"/>
        <v>PENDIENTE NOTIFICACIÓN ELECTRÓNICA</v>
      </c>
      <c r="AJ532" s="37"/>
      <c r="AK532" s="37"/>
      <c r="AL532" s="37"/>
      <c r="AM532" s="53" t="str">
        <f>IF(AK532="","",WORKDAY(AK532,5,FESTIVOS_CO!A:A))</f>
        <v/>
      </c>
      <c r="AN532" s="37"/>
      <c r="AO532" s="37"/>
      <c r="AP532" s="54" t="str">
        <f t="shared" ca="1" si="102"/>
        <v>NO APLICA</v>
      </c>
      <c r="AQ532" s="36"/>
      <c r="AR532" s="43"/>
      <c r="AS532" s="37"/>
      <c r="AT532" s="36"/>
      <c r="AU532" s="37"/>
      <c r="AV532" s="36"/>
      <c r="AW532" s="36"/>
      <c r="AX532" s="37"/>
      <c r="AY532" s="140" t="str">
        <f>IF(AU532="","",WORKDAY(AU532,5,FESTIVOS_CO!A:A))</f>
        <v/>
      </c>
      <c r="AZ532" s="54" t="str">
        <f t="shared" ca="1" si="111"/>
        <v>NO APLICA</v>
      </c>
      <c r="BA532" s="55" t="str">
        <f>IF(AX532="","",WORKDAY(AX532,5,FESTIVOS_CO!A:A))</f>
        <v/>
      </c>
      <c r="BB532" s="39"/>
      <c r="BC532" s="40"/>
      <c r="BD532" s="40"/>
      <c r="BE532" s="56" t="str">
        <f t="shared" ca="1" si="100"/>
        <v>NO APLICA</v>
      </c>
      <c r="BF532" s="37"/>
      <c r="BG532" s="45"/>
      <c r="BH532" s="37"/>
      <c r="BI532" s="36"/>
      <c r="BJ532" s="37"/>
      <c r="BK532" s="36"/>
      <c r="BL532" s="36"/>
      <c r="BM532" s="53" t="str">
        <f>IF(BJ532="","",WORKDAY(BJ532,5,FESTIVOS_CO!A:A))</f>
        <v/>
      </c>
      <c r="BN532" s="57" t="str">
        <f t="shared" ca="1" si="110"/>
        <v>PENDIENTE HACER AVISO</v>
      </c>
      <c r="BO532" s="54" t="str">
        <f t="shared" ca="1" si="103"/>
        <v>EN TRÁMITE NOTIF. POR AVISO</v>
      </c>
      <c r="BP532" s="37"/>
      <c r="BQ532" s="53" t="str">
        <f>IF(BP532="","",WORKDAY(BP532,5,FESTIVOS_CO!A:A))</f>
        <v/>
      </c>
      <c r="BR532" s="37"/>
      <c r="BS532" s="36"/>
      <c r="BT532" s="38"/>
      <c r="BU532" s="58" t="e">
        <f>VLOOKUP(BT532,Hoja2!$C:$D,2,0)</f>
        <v>#N/A</v>
      </c>
      <c r="BV532" s="80" t="str">
        <f>IF(
AND(AO532="",BD532="",BQ532=""),
"EN PROCESO NOTIFICACION / COMUNICACION",
IF(
BT532="",
"NO APLICA",
IF(
BU532=60,
IF(AO532&lt;&gt;"",AO532,IF(BD532&lt;&gt;"",BD532,BQ532))+60,
WORKDAY(
IF(AO532&lt;&gt;"",AO532,IF(BD532&lt;&gt;"",BD532,BQ532)),
BU532,
FESTIVOS_CO!A:A
)
)
))</f>
        <v>EN PROCESO NOTIFICACION / COMUNICACION</v>
      </c>
      <c r="BW532" s="44"/>
      <c r="BX532" s="53"/>
      <c r="BY532" s="45"/>
      <c r="BZ532" s="37"/>
      <c r="CA532" s="54" t="str">
        <f t="shared" si="104"/>
        <v>PENDIENTE EJECUTORIA</v>
      </c>
      <c r="CB532" s="59" t="str">
        <f t="shared" si="101"/>
        <v/>
      </c>
      <c r="CC532" s="36"/>
      <c r="CD532" s="40"/>
      <c r="CE532" s="46"/>
      <c r="CF532" s="40"/>
      <c r="CG532" s="40"/>
      <c r="CH532" s="40"/>
      <c r="CI532" s="36"/>
      <c r="CJ532" s="47"/>
      <c r="CK532" s="40"/>
      <c r="CL532" s="40"/>
      <c r="CM532" s="40"/>
      <c r="CN532" s="40"/>
    </row>
    <row r="533" spans="1:92" ht="42.75" hidden="1">
      <c r="A533" s="49" t="str">
        <f t="shared" si="105"/>
        <v>SIN GESTIÓN</v>
      </c>
      <c r="B533" s="58"/>
      <c r="C533" s="37"/>
      <c r="D533" s="37"/>
      <c r="E533" s="49" t="str">
        <f t="shared" si="106"/>
        <v>PENDIENTE NOTIFICACIÓN</v>
      </c>
      <c r="F533" s="141" t="str">
        <f t="shared" si="107"/>
        <v>PENDIENTE NOTIFICACIÓN</v>
      </c>
      <c r="G533" s="49" t="str">
        <f t="shared" si="108"/>
        <v/>
      </c>
      <c r="H533" s="51" t="str">
        <f ca="1">IF(
L533="",
"",
IF(
NETWORKDAYS(L533,IF(M533&lt;&gt;"",M533,TODAY()),FESTIVOS_CO!A:A)&gt;2,
"VENCIDO",
IF(
NETWORKDAYS(L533,IF(M533&lt;&gt;"",M533,TODAY()),FESTIVOS_CO!A:A)=2,
"ALERTA",
"A TIEMPO"
)))</f>
        <v/>
      </c>
      <c r="I533" s="40"/>
      <c r="J533" s="36"/>
      <c r="K533" s="37"/>
      <c r="L533" s="50"/>
      <c r="M533" s="37"/>
      <c r="N533" s="52"/>
      <c r="O533" s="52"/>
      <c r="P533" s="36"/>
      <c r="Q533" s="36"/>
      <c r="R533" s="40"/>
      <c r="S533" s="36"/>
      <c r="T533" s="40"/>
      <c r="U533" s="40"/>
      <c r="V533" s="81"/>
      <c r="W533" s="40"/>
      <c r="X533" s="40"/>
      <c r="Y533" s="40"/>
      <c r="Z533" s="38" t="str">
        <f>IFERROR(VLOOKUP(Y533,DIRECTORIO!A:B,2,FALSE),"")</f>
        <v/>
      </c>
      <c r="AA533" s="40"/>
      <c r="AB533" s="40"/>
      <c r="AC533" s="40"/>
      <c r="AD533" s="40"/>
      <c r="AE533" s="40"/>
      <c r="AF533" s="40"/>
      <c r="AG533" s="41" t="s">
        <v>109</v>
      </c>
      <c r="AH533" s="42"/>
      <c r="AI533" s="54" t="str">
        <f t="shared" ca="1" si="109"/>
        <v>PENDIENTE NOTIFICACIÓN ELECTRÓNICA</v>
      </c>
      <c r="AJ533" s="37"/>
      <c r="AK533" s="37"/>
      <c r="AL533" s="37"/>
      <c r="AM533" s="53" t="str">
        <f>IF(AK533="","",WORKDAY(AK533,5,FESTIVOS_CO!A:A))</f>
        <v/>
      </c>
      <c r="AN533" s="37"/>
      <c r="AO533" s="37"/>
      <c r="AP533" s="54" t="str">
        <f t="shared" ca="1" si="102"/>
        <v>NO APLICA</v>
      </c>
      <c r="AQ533" s="36"/>
      <c r="AR533" s="43"/>
      <c r="AS533" s="37"/>
      <c r="AT533" s="36"/>
      <c r="AU533" s="37"/>
      <c r="AV533" s="36"/>
      <c r="AW533" s="36"/>
      <c r="AX533" s="37"/>
      <c r="AY533" s="140" t="str">
        <f>IF(AU533="","",WORKDAY(AU533,5,FESTIVOS_CO!A:A))</f>
        <v/>
      </c>
      <c r="AZ533" s="54" t="str">
        <f t="shared" ca="1" si="111"/>
        <v>NO APLICA</v>
      </c>
      <c r="BA533" s="55" t="str">
        <f>IF(AX533="","",WORKDAY(AX533,5,FESTIVOS_CO!A:A))</f>
        <v/>
      </c>
      <c r="BB533" s="39"/>
      <c r="BC533" s="40"/>
      <c r="BD533" s="40"/>
      <c r="BE533" s="56" t="str">
        <f t="shared" ca="1" si="100"/>
        <v>NO APLICA</v>
      </c>
      <c r="BF533" s="37"/>
      <c r="BG533" s="45"/>
      <c r="BH533" s="37"/>
      <c r="BI533" s="36"/>
      <c r="BJ533" s="37"/>
      <c r="BK533" s="36"/>
      <c r="BL533" s="36"/>
      <c r="BM533" s="53" t="str">
        <f>IF(BJ533="","",WORKDAY(BJ533,5,FESTIVOS_CO!A:A))</f>
        <v/>
      </c>
      <c r="BN533" s="57" t="str">
        <f t="shared" ca="1" si="110"/>
        <v>PENDIENTE HACER AVISO</v>
      </c>
      <c r="BO533" s="54" t="str">
        <f t="shared" ca="1" si="103"/>
        <v>EN TRÁMITE NOTIF. POR AVISO</v>
      </c>
      <c r="BP533" s="37"/>
      <c r="BQ533" s="53" t="str">
        <f>IF(BP533="","",WORKDAY(BP533,5,FESTIVOS_CO!A:A))</f>
        <v/>
      </c>
      <c r="BR533" s="37"/>
      <c r="BS533" s="36"/>
      <c r="BT533" s="38"/>
      <c r="BU533" s="58" t="e">
        <f>VLOOKUP(BT533,Hoja2!$C:$D,2,0)</f>
        <v>#N/A</v>
      </c>
      <c r="BV533" s="80" t="str">
        <f>IF(
AND(AO533="",BD533="",BQ533=""),
"EN PROCESO NOTIFICACION / COMUNICACION",
IF(
BT533="",
"NO APLICA",
IF(
BU533=60,
IF(AO533&lt;&gt;"",AO533,IF(BD533&lt;&gt;"",BD533,BQ533))+60,
WORKDAY(
IF(AO533&lt;&gt;"",AO533,IF(BD533&lt;&gt;"",BD533,BQ533)),
BU533,
FESTIVOS_CO!A:A
)
)
))</f>
        <v>EN PROCESO NOTIFICACION / COMUNICACION</v>
      </c>
      <c r="BW533" s="44"/>
      <c r="BX533" s="53"/>
      <c r="BY533" s="45"/>
      <c r="BZ533" s="37"/>
      <c r="CA533" s="54" t="str">
        <f t="shared" si="104"/>
        <v>PENDIENTE EJECUTORIA</v>
      </c>
      <c r="CB533" s="59" t="str">
        <f t="shared" si="101"/>
        <v/>
      </c>
      <c r="CC533" s="36"/>
      <c r="CD533" s="40"/>
      <c r="CE533" s="46"/>
      <c r="CF533" s="40"/>
      <c r="CG533" s="40"/>
      <c r="CH533" s="40"/>
      <c r="CI533" s="36"/>
      <c r="CJ533" s="47"/>
      <c r="CK533" s="40"/>
      <c r="CL533" s="40"/>
      <c r="CM533" s="40"/>
      <c r="CN533" s="40"/>
    </row>
    <row r="534" spans="1:92" ht="42.75" hidden="1">
      <c r="A534" s="49" t="str">
        <f t="shared" si="105"/>
        <v>SIN GESTIÓN</v>
      </c>
      <c r="B534" s="58"/>
      <c r="C534" s="37"/>
      <c r="D534" s="37"/>
      <c r="E534" s="49" t="str">
        <f t="shared" si="106"/>
        <v>PENDIENTE NOTIFICACIÓN</v>
      </c>
      <c r="F534" s="141" t="str">
        <f t="shared" si="107"/>
        <v>PENDIENTE NOTIFICACIÓN</v>
      </c>
      <c r="G534" s="49" t="str">
        <f t="shared" si="108"/>
        <v/>
      </c>
      <c r="H534" s="51" t="str">
        <f ca="1">IF(
L534="",
"",
IF(
NETWORKDAYS(L534,IF(M534&lt;&gt;"",M534,TODAY()),FESTIVOS_CO!A:A)&gt;2,
"VENCIDO",
IF(
NETWORKDAYS(L534,IF(M534&lt;&gt;"",M534,TODAY()),FESTIVOS_CO!A:A)=2,
"ALERTA",
"A TIEMPO"
)))</f>
        <v/>
      </c>
      <c r="I534" s="40"/>
      <c r="J534" s="36"/>
      <c r="K534" s="37"/>
      <c r="L534" s="50"/>
      <c r="M534" s="37"/>
      <c r="N534" s="52"/>
      <c r="O534" s="52"/>
      <c r="P534" s="36"/>
      <c r="Q534" s="36"/>
      <c r="R534" s="40"/>
      <c r="S534" s="36"/>
      <c r="T534" s="40"/>
      <c r="U534" s="40"/>
      <c r="V534" s="81"/>
      <c r="W534" s="40"/>
      <c r="X534" s="40"/>
      <c r="Y534" s="40"/>
      <c r="Z534" s="38" t="str">
        <f>IFERROR(VLOOKUP(Y534,DIRECTORIO!A:B,2,FALSE),"")</f>
        <v/>
      </c>
      <c r="AA534" s="40"/>
      <c r="AB534" s="40"/>
      <c r="AC534" s="40"/>
      <c r="AD534" s="40"/>
      <c r="AE534" s="40"/>
      <c r="AF534" s="40"/>
      <c r="AG534" s="41" t="s">
        <v>109</v>
      </c>
      <c r="AH534" s="42"/>
      <c r="AI534" s="54" t="str">
        <f t="shared" ca="1" si="109"/>
        <v>PENDIENTE NOTIFICACIÓN ELECTRÓNICA</v>
      </c>
      <c r="AJ534" s="37"/>
      <c r="AK534" s="37"/>
      <c r="AL534" s="37"/>
      <c r="AM534" s="53" t="str">
        <f>IF(AK534="","",WORKDAY(AK534,5,FESTIVOS_CO!A:A))</f>
        <v/>
      </c>
      <c r="AN534" s="37"/>
      <c r="AO534" s="37"/>
      <c r="AP534" s="54" t="str">
        <f t="shared" ca="1" si="102"/>
        <v>NO APLICA</v>
      </c>
      <c r="AQ534" s="36"/>
      <c r="AR534" s="43"/>
      <c r="AS534" s="37"/>
      <c r="AT534" s="36"/>
      <c r="AU534" s="37"/>
      <c r="AV534" s="36"/>
      <c r="AW534" s="36"/>
      <c r="AX534" s="37"/>
      <c r="AY534" s="140" t="str">
        <f>IF(AU534="","",WORKDAY(AU534,5,FESTIVOS_CO!A:A))</f>
        <v/>
      </c>
      <c r="AZ534" s="54" t="str">
        <f t="shared" ca="1" si="111"/>
        <v>NO APLICA</v>
      </c>
      <c r="BA534" s="55" t="str">
        <f>IF(AX534="","",WORKDAY(AX534,5,FESTIVOS_CO!A:A))</f>
        <v/>
      </c>
      <c r="BB534" s="39"/>
      <c r="BC534" s="40"/>
      <c r="BD534" s="40"/>
      <c r="BE534" s="56" t="str">
        <f t="shared" ca="1" si="100"/>
        <v>NO APLICA</v>
      </c>
      <c r="BF534" s="37"/>
      <c r="BG534" s="45"/>
      <c r="BH534" s="37"/>
      <c r="BI534" s="36"/>
      <c r="BJ534" s="37"/>
      <c r="BK534" s="36"/>
      <c r="BL534" s="36"/>
      <c r="BM534" s="53" t="str">
        <f>IF(BJ534="","",WORKDAY(BJ534,5,FESTIVOS_CO!A:A))</f>
        <v/>
      </c>
      <c r="BN534" s="57" t="str">
        <f t="shared" ca="1" si="110"/>
        <v>PENDIENTE HACER AVISO</v>
      </c>
      <c r="BO534" s="54" t="str">
        <f t="shared" ca="1" si="103"/>
        <v>EN TRÁMITE NOTIF. POR AVISO</v>
      </c>
      <c r="BP534" s="37"/>
      <c r="BQ534" s="53" t="str">
        <f>IF(BP534="","",WORKDAY(BP534,5,FESTIVOS_CO!A:A))</f>
        <v/>
      </c>
      <c r="BR534" s="37"/>
      <c r="BS534" s="36"/>
      <c r="BT534" s="38"/>
      <c r="BU534" s="58" t="e">
        <f>VLOOKUP(BT534,Hoja2!$C:$D,2,0)</f>
        <v>#N/A</v>
      </c>
      <c r="BV534" s="80" t="str">
        <f>IF(
AND(AO534="",BD534="",BQ534=""),
"EN PROCESO NOTIFICACION / COMUNICACION",
IF(
BT534="",
"NO APLICA",
IF(
BU534=60,
IF(AO534&lt;&gt;"",AO534,IF(BD534&lt;&gt;"",BD534,BQ534))+60,
WORKDAY(
IF(AO534&lt;&gt;"",AO534,IF(BD534&lt;&gt;"",BD534,BQ534)),
BU534,
FESTIVOS_CO!A:A
)
)
))</f>
        <v>EN PROCESO NOTIFICACION / COMUNICACION</v>
      </c>
      <c r="BW534" s="44"/>
      <c r="BX534" s="53"/>
      <c r="BY534" s="45"/>
      <c r="BZ534" s="37"/>
      <c r="CA534" s="54" t="str">
        <f t="shared" si="104"/>
        <v>PENDIENTE EJECUTORIA</v>
      </c>
      <c r="CB534" s="59" t="str">
        <f t="shared" si="101"/>
        <v/>
      </c>
      <c r="CC534" s="36"/>
      <c r="CD534" s="40"/>
      <c r="CE534" s="46"/>
      <c r="CF534" s="40"/>
      <c r="CG534" s="40"/>
      <c r="CH534" s="40"/>
      <c r="CI534" s="36"/>
      <c r="CJ534" s="47"/>
      <c r="CK534" s="40"/>
      <c r="CL534" s="40"/>
      <c r="CM534" s="40"/>
      <c r="CN534" s="40"/>
    </row>
    <row r="535" spans="1:92" ht="42.75" hidden="1">
      <c r="A535" s="49" t="str">
        <f t="shared" si="105"/>
        <v>SIN GESTIÓN</v>
      </c>
      <c r="B535" s="58"/>
      <c r="C535" s="37"/>
      <c r="D535" s="37"/>
      <c r="E535" s="49" t="str">
        <f t="shared" si="106"/>
        <v>PENDIENTE NOTIFICACIÓN</v>
      </c>
      <c r="F535" s="141" t="str">
        <f t="shared" si="107"/>
        <v>PENDIENTE NOTIFICACIÓN</v>
      </c>
      <c r="G535" s="49" t="str">
        <f t="shared" si="108"/>
        <v/>
      </c>
      <c r="H535" s="51" t="str">
        <f ca="1">IF(
L535="",
"",
IF(
NETWORKDAYS(L535,IF(M535&lt;&gt;"",M535,TODAY()),FESTIVOS_CO!A:A)&gt;2,
"VENCIDO",
IF(
NETWORKDAYS(L535,IF(M535&lt;&gt;"",M535,TODAY()),FESTIVOS_CO!A:A)=2,
"ALERTA",
"A TIEMPO"
)))</f>
        <v/>
      </c>
      <c r="I535" s="40"/>
      <c r="J535" s="36"/>
      <c r="K535" s="37"/>
      <c r="L535" s="50"/>
      <c r="M535" s="37"/>
      <c r="N535" s="52"/>
      <c r="O535" s="52"/>
      <c r="P535" s="36"/>
      <c r="Q535" s="36"/>
      <c r="R535" s="40"/>
      <c r="S535" s="36"/>
      <c r="T535" s="40"/>
      <c r="U535" s="40"/>
      <c r="V535" s="81"/>
      <c r="W535" s="40"/>
      <c r="X535" s="40"/>
      <c r="Y535" s="40"/>
      <c r="Z535" s="38" t="str">
        <f>IFERROR(VLOOKUP(Y535,DIRECTORIO!A:B,2,FALSE),"")</f>
        <v/>
      </c>
      <c r="AA535" s="40"/>
      <c r="AB535" s="40"/>
      <c r="AC535" s="40"/>
      <c r="AD535" s="40"/>
      <c r="AE535" s="40"/>
      <c r="AF535" s="40"/>
      <c r="AG535" s="41" t="s">
        <v>109</v>
      </c>
      <c r="AH535" s="42"/>
      <c r="AI535" s="54" t="str">
        <f t="shared" ca="1" si="109"/>
        <v>PENDIENTE NOTIFICACIÓN ELECTRÓNICA</v>
      </c>
      <c r="AJ535" s="37"/>
      <c r="AK535" s="37"/>
      <c r="AL535" s="37"/>
      <c r="AM535" s="53" t="str">
        <f>IF(AK535="","",WORKDAY(AK535,5,FESTIVOS_CO!A:A))</f>
        <v/>
      </c>
      <c r="AN535" s="37"/>
      <c r="AO535" s="37"/>
      <c r="AP535" s="54" t="str">
        <f t="shared" ca="1" si="102"/>
        <v>NO APLICA</v>
      </c>
      <c r="AQ535" s="36"/>
      <c r="AR535" s="43"/>
      <c r="AS535" s="37"/>
      <c r="AT535" s="36"/>
      <c r="AU535" s="37"/>
      <c r="AV535" s="36"/>
      <c r="AW535" s="36"/>
      <c r="AX535" s="37"/>
      <c r="AY535" s="140" t="str">
        <f>IF(AU535="","",WORKDAY(AU535,5,FESTIVOS_CO!A:A))</f>
        <v/>
      </c>
      <c r="AZ535" s="54" t="str">
        <f t="shared" ca="1" si="111"/>
        <v>NO APLICA</v>
      </c>
      <c r="BA535" s="55" t="str">
        <f>IF(AX535="","",WORKDAY(AX535,5,FESTIVOS_CO!A:A))</f>
        <v/>
      </c>
      <c r="BB535" s="39"/>
      <c r="BC535" s="40"/>
      <c r="BD535" s="40"/>
      <c r="BE535" s="56" t="str">
        <f t="shared" ca="1" si="100"/>
        <v>NO APLICA</v>
      </c>
      <c r="BF535" s="37"/>
      <c r="BG535" s="45"/>
      <c r="BH535" s="37"/>
      <c r="BI535" s="36"/>
      <c r="BJ535" s="37"/>
      <c r="BK535" s="36"/>
      <c r="BL535" s="36"/>
      <c r="BM535" s="53" t="str">
        <f>IF(BJ535="","",WORKDAY(BJ535,5,FESTIVOS_CO!A:A))</f>
        <v/>
      </c>
      <c r="BN535" s="57" t="str">
        <f t="shared" ca="1" si="110"/>
        <v>PENDIENTE HACER AVISO</v>
      </c>
      <c r="BO535" s="54" t="str">
        <f t="shared" ca="1" si="103"/>
        <v>EN TRÁMITE NOTIF. POR AVISO</v>
      </c>
      <c r="BP535" s="37"/>
      <c r="BQ535" s="53" t="str">
        <f>IF(BP535="","",WORKDAY(BP535,5,FESTIVOS_CO!A:A))</f>
        <v/>
      </c>
      <c r="BR535" s="37"/>
      <c r="BS535" s="36"/>
      <c r="BT535" s="38"/>
      <c r="BU535" s="58" t="e">
        <f>VLOOKUP(BT535,Hoja2!$C:$D,2,0)</f>
        <v>#N/A</v>
      </c>
      <c r="BV535" s="80" t="str">
        <f>IF(
AND(AO535="",BD535="",BQ535=""),
"EN PROCESO NOTIFICACION / COMUNICACION",
IF(
BT535="",
"NO APLICA",
IF(
BU535=60,
IF(AO535&lt;&gt;"",AO535,IF(BD535&lt;&gt;"",BD535,BQ535))+60,
WORKDAY(
IF(AO535&lt;&gt;"",AO535,IF(BD535&lt;&gt;"",BD535,BQ535)),
BU535,
FESTIVOS_CO!A:A
)
)
))</f>
        <v>EN PROCESO NOTIFICACION / COMUNICACION</v>
      </c>
      <c r="BW535" s="44"/>
      <c r="BX535" s="53"/>
      <c r="BY535" s="45"/>
      <c r="BZ535" s="37"/>
      <c r="CA535" s="54" t="str">
        <f t="shared" si="104"/>
        <v>PENDIENTE EJECUTORIA</v>
      </c>
      <c r="CB535" s="59" t="str">
        <f t="shared" si="101"/>
        <v/>
      </c>
      <c r="CC535" s="36"/>
      <c r="CD535" s="40"/>
      <c r="CE535" s="46"/>
      <c r="CF535" s="40"/>
      <c r="CG535" s="40"/>
      <c r="CH535" s="40"/>
      <c r="CI535" s="36"/>
      <c r="CJ535" s="47"/>
      <c r="CK535" s="40"/>
      <c r="CL535" s="40"/>
      <c r="CM535" s="40"/>
      <c r="CN535" s="40"/>
    </row>
    <row r="536" spans="1:92" ht="42.75" hidden="1">
      <c r="A536" s="49" t="str">
        <f t="shared" si="105"/>
        <v>SIN GESTIÓN</v>
      </c>
      <c r="B536" s="58"/>
      <c r="C536" s="37"/>
      <c r="D536" s="37"/>
      <c r="E536" s="49" t="str">
        <f t="shared" si="106"/>
        <v>PENDIENTE NOTIFICACIÓN</v>
      </c>
      <c r="F536" s="141" t="str">
        <f t="shared" si="107"/>
        <v>PENDIENTE NOTIFICACIÓN</v>
      </c>
      <c r="G536" s="49" t="str">
        <f t="shared" si="108"/>
        <v/>
      </c>
      <c r="H536" s="51" t="str">
        <f ca="1">IF(
L536="",
"",
IF(
NETWORKDAYS(L536,IF(M536&lt;&gt;"",M536,TODAY()),FESTIVOS_CO!A:A)&gt;2,
"VENCIDO",
IF(
NETWORKDAYS(L536,IF(M536&lt;&gt;"",M536,TODAY()),FESTIVOS_CO!A:A)=2,
"ALERTA",
"A TIEMPO"
)))</f>
        <v/>
      </c>
      <c r="I536" s="40"/>
      <c r="J536" s="36"/>
      <c r="K536" s="37"/>
      <c r="L536" s="50"/>
      <c r="M536" s="37"/>
      <c r="N536" s="52"/>
      <c r="O536" s="52"/>
      <c r="P536" s="36"/>
      <c r="Q536" s="36"/>
      <c r="R536" s="40"/>
      <c r="S536" s="36"/>
      <c r="T536" s="40"/>
      <c r="U536" s="40"/>
      <c r="V536" s="81"/>
      <c r="W536" s="40"/>
      <c r="X536" s="40"/>
      <c r="Y536" s="40"/>
      <c r="Z536" s="38" t="str">
        <f>IFERROR(VLOOKUP(Y536,DIRECTORIO!A:B,2,FALSE),"")</f>
        <v/>
      </c>
      <c r="AA536" s="40"/>
      <c r="AB536" s="40"/>
      <c r="AC536" s="40"/>
      <c r="AD536" s="40"/>
      <c r="AE536" s="40"/>
      <c r="AF536" s="40"/>
      <c r="AG536" s="41" t="s">
        <v>109</v>
      </c>
      <c r="AH536" s="42"/>
      <c r="AI536" s="54" t="str">
        <f t="shared" ca="1" si="109"/>
        <v>PENDIENTE NOTIFICACIÓN ELECTRÓNICA</v>
      </c>
      <c r="AJ536" s="37"/>
      <c r="AK536" s="37"/>
      <c r="AL536" s="37"/>
      <c r="AM536" s="53" t="str">
        <f>IF(AK536="","",WORKDAY(AK536,5,FESTIVOS_CO!A:A))</f>
        <v/>
      </c>
      <c r="AN536" s="37"/>
      <c r="AO536" s="37"/>
      <c r="AP536" s="54" t="str">
        <f t="shared" ca="1" si="102"/>
        <v>NO APLICA</v>
      </c>
      <c r="AQ536" s="36"/>
      <c r="AR536" s="43"/>
      <c r="AS536" s="37"/>
      <c r="AT536" s="36"/>
      <c r="AU536" s="37"/>
      <c r="AV536" s="36"/>
      <c r="AW536" s="36"/>
      <c r="AX536" s="37"/>
      <c r="AY536" s="140" t="str">
        <f>IF(AU536="","",WORKDAY(AU536,5,FESTIVOS_CO!A:A))</f>
        <v/>
      </c>
      <c r="AZ536" s="54" t="str">
        <f t="shared" ca="1" si="111"/>
        <v>NO APLICA</v>
      </c>
      <c r="BA536" s="55" t="str">
        <f>IF(AX536="","",WORKDAY(AX536,5,FESTIVOS_CO!A:A))</f>
        <v/>
      </c>
      <c r="BB536" s="39"/>
      <c r="BC536" s="40"/>
      <c r="BD536" s="40"/>
      <c r="BE536" s="56" t="str">
        <f t="shared" ca="1" si="100"/>
        <v>NO APLICA</v>
      </c>
      <c r="BF536" s="37"/>
      <c r="BG536" s="45"/>
      <c r="BH536" s="37"/>
      <c r="BI536" s="36"/>
      <c r="BJ536" s="37"/>
      <c r="BK536" s="36"/>
      <c r="BL536" s="36"/>
      <c r="BM536" s="53" t="str">
        <f>IF(BJ536="","",WORKDAY(BJ536,5,FESTIVOS_CO!A:A))</f>
        <v/>
      </c>
      <c r="BN536" s="57" t="str">
        <f t="shared" ca="1" si="110"/>
        <v>PENDIENTE HACER AVISO</v>
      </c>
      <c r="BO536" s="54" t="str">
        <f t="shared" ca="1" si="103"/>
        <v>EN TRÁMITE NOTIF. POR AVISO</v>
      </c>
      <c r="BP536" s="37"/>
      <c r="BQ536" s="53" t="str">
        <f>IF(BP536="","",WORKDAY(BP536,5,FESTIVOS_CO!A:A))</f>
        <v/>
      </c>
      <c r="BR536" s="37"/>
      <c r="BS536" s="36"/>
      <c r="BT536" s="38"/>
      <c r="BU536" s="58" t="e">
        <f>VLOOKUP(BT536,Hoja2!$C:$D,2,0)</f>
        <v>#N/A</v>
      </c>
      <c r="BV536" s="80" t="str">
        <f>IF(
AND(AO536="",BD536="",BQ536=""),
"EN PROCESO NOTIFICACION / COMUNICACION",
IF(
BT536="",
"NO APLICA",
IF(
BU536=60,
IF(AO536&lt;&gt;"",AO536,IF(BD536&lt;&gt;"",BD536,BQ536))+60,
WORKDAY(
IF(AO536&lt;&gt;"",AO536,IF(BD536&lt;&gt;"",BD536,BQ536)),
BU536,
FESTIVOS_CO!A:A
)
)
))</f>
        <v>EN PROCESO NOTIFICACION / COMUNICACION</v>
      </c>
      <c r="BW536" s="44"/>
      <c r="BX536" s="53"/>
      <c r="BY536" s="45"/>
      <c r="BZ536" s="37"/>
      <c r="CA536" s="54" t="str">
        <f t="shared" si="104"/>
        <v>PENDIENTE EJECUTORIA</v>
      </c>
      <c r="CB536" s="59" t="str">
        <f t="shared" si="101"/>
        <v/>
      </c>
      <c r="CC536" s="36"/>
      <c r="CD536" s="40"/>
      <c r="CE536" s="46"/>
      <c r="CF536" s="40"/>
      <c r="CG536" s="40"/>
      <c r="CH536" s="40"/>
      <c r="CI536" s="36"/>
      <c r="CJ536" s="47"/>
      <c r="CK536" s="40"/>
      <c r="CL536" s="40"/>
      <c r="CM536" s="40"/>
      <c r="CN536" s="40"/>
    </row>
    <row r="537" spans="1:92" ht="42.75" hidden="1">
      <c r="A537" s="49" t="str">
        <f t="shared" si="105"/>
        <v>SIN GESTIÓN</v>
      </c>
      <c r="B537" s="58"/>
      <c r="C537" s="37"/>
      <c r="D537" s="37"/>
      <c r="E537" s="49" t="str">
        <f t="shared" si="106"/>
        <v>PENDIENTE NOTIFICACIÓN</v>
      </c>
      <c r="F537" s="141" t="str">
        <f t="shared" si="107"/>
        <v>PENDIENTE NOTIFICACIÓN</v>
      </c>
      <c r="G537" s="49" t="str">
        <f t="shared" si="108"/>
        <v/>
      </c>
      <c r="H537" s="51" t="str">
        <f ca="1">IF(
L537="",
"",
IF(
NETWORKDAYS(L537,IF(M537&lt;&gt;"",M537,TODAY()),FESTIVOS_CO!A:A)&gt;2,
"VENCIDO",
IF(
NETWORKDAYS(L537,IF(M537&lt;&gt;"",M537,TODAY()),FESTIVOS_CO!A:A)=2,
"ALERTA",
"A TIEMPO"
)))</f>
        <v/>
      </c>
      <c r="I537" s="40"/>
      <c r="J537" s="36"/>
      <c r="K537" s="37"/>
      <c r="L537" s="50"/>
      <c r="M537" s="37"/>
      <c r="N537" s="52"/>
      <c r="O537" s="52"/>
      <c r="P537" s="36"/>
      <c r="Q537" s="36"/>
      <c r="R537" s="40"/>
      <c r="S537" s="36"/>
      <c r="T537" s="40"/>
      <c r="U537" s="40"/>
      <c r="V537" s="81"/>
      <c r="W537" s="40"/>
      <c r="X537" s="40"/>
      <c r="Y537" s="40"/>
      <c r="Z537" s="38" t="str">
        <f>IFERROR(VLOOKUP(Y537,DIRECTORIO!A:B,2,FALSE),"")</f>
        <v/>
      </c>
      <c r="AA537" s="40"/>
      <c r="AB537" s="40"/>
      <c r="AC537" s="40"/>
      <c r="AD537" s="40"/>
      <c r="AE537" s="40"/>
      <c r="AF537" s="40"/>
      <c r="AG537" s="41" t="s">
        <v>109</v>
      </c>
      <c r="AH537" s="42"/>
      <c r="AI537" s="54" t="str">
        <f t="shared" ca="1" si="109"/>
        <v>PENDIENTE NOTIFICACIÓN ELECTRÓNICA</v>
      </c>
      <c r="AJ537" s="37"/>
      <c r="AK537" s="37"/>
      <c r="AL537" s="37"/>
      <c r="AM537" s="53" t="str">
        <f>IF(AK537="","",WORKDAY(AK537,5,FESTIVOS_CO!A:A))</f>
        <v/>
      </c>
      <c r="AN537" s="37"/>
      <c r="AO537" s="37"/>
      <c r="AP537" s="54" t="str">
        <f t="shared" ca="1" si="102"/>
        <v>NO APLICA</v>
      </c>
      <c r="AQ537" s="36"/>
      <c r="AR537" s="43"/>
      <c r="AS537" s="37"/>
      <c r="AT537" s="36"/>
      <c r="AU537" s="37"/>
      <c r="AV537" s="36"/>
      <c r="AW537" s="36"/>
      <c r="AX537" s="37"/>
      <c r="AY537" s="140" t="str">
        <f>IF(AU537="","",WORKDAY(AU537,5,FESTIVOS_CO!A:A))</f>
        <v/>
      </c>
      <c r="AZ537" s="54" t="str">
        <f t="shared" ca="1" si="111"/>
        <v>NO APLICA</v>
      </c>
      <c r="BA537" s="55" t="str">
        <f>IF(AX537="","",WORKDAY(AX537,5,FESTIVOS_CO!A:A))</f>
        <v/>
      </c>
      <c r="BB537" s="39"/>
      <c r="BC537" s="40"/>
      <c r="BD537" s="40"/>
      <c r="BE537" s="56" t="str">
        <f t="shared" ca="1" si="100"/>
        <v>NO APLICA</v>
      </c>
      <c r="BF537" s="37"/>
      <c r="BG537" s="45"/>
      <c r="BH537" s="37"/>
      <c r="BI537" s="36"/>
      <c r="BJ537" s="37"/>
      <c r="BK537" s="36"/>
      <c r="BL537" s="36"/>
      <c r="BM537" s="53" t="str">
        <f>IF(BJ537="","",WORKDAY(BJ537,5,FESTIVOS_CO!A:A))</f>
        <v/>
      </c>
      <c r="BN537" s="57" t="str">
        <f t="shared" ca="1" si="110"/>
        <v>PENDIENTE HACER AVISO</v>
      </c>
      <c r="BO537" s="54" t="str">
        <f t="shared" ca="1" si="103"/>
        <v>EN TRÁMITE NOTIF. POR AVISO</v>
      </c>
      <c r="BP537" s="37"/>
      <c r="BQ537" s="53" t="str">
        <f>IF(BP537="","",WORKDAY(BP537,5,FESTIVOS_CO!A:A))</f>
        <v/>
      </c>
      <c r="BR537" s="37"/>
      <c r="BS537" s="36"/>
      <c r="BT537" s="38"/>
      <c r="BU537" s="58" t="e">
        <f>VLOOKUP(BT537,Hoja2!$C:$D,2,0)</f>
        <v>#N/A</v>
      </c>
      <c r="BV537" s="80" t="str">
        <f>IF(
AND(AO537="",BD537="",BQ537=""),
"EN PROCESO NOTIFICACION / COMUNICACION",
IF(
BT537="",
"NO APLICA",
IF(
BU537=60,
IF(AO537&lt;&gt;"",AO537,IF(BD537&lt;&gt;"",BD537,BQ537))+60,
WORKDAY(
IF(AO537&lt;&gt;"",AO537,IF(BD537&lt;&gt;"",BD537,BQ537)),
BU537,
FESTIVOS_CO!A:A
)
)
))</f>
        <v>EN PROCESO NOTIFICACION / COMUNICACION</v>
      </c>
      <c r="BW537" s="44"/>
      <c r="BX537" s="53"/>
      <c r="BY537" s="45"/>
      <c r="BZ537" s="37"/>
      <c r="CA537" s="54" t="str">
        <f t="shared" si="104"/>
        <v>PENDIENTE EJECUTORIA</v>
      </c>
      <c r="CB537" s="59" t="str">
        <f t="shared" si="101"/>
        <v/>
      </c>
      <c r="CC537" s="36"/>
      <c r="CD537" s="40"/>
      <c r="CE537" s="46"/>
      <c r="CF537" s="40"/>
      <c r="CG537" s="40"/>
      <c r="CH537" s="40"/>
      <c r="CI537" s="36"/>
      <c r="CJ537" s="47"/>
      <c r="CK537" s="40"/>
      <c r="CL537" s="40"/>
      <c r="CM537" s="40"/>
      <c r="CN537" s="40"/>
    </row>
    <row r="538" spans="1:92" ht="42.75" hidden="1">
      <c r="A538" s="49" t="str">
        <f t="shared" si="105"/>
        <v>SIN GESTIÓN</v>
      </c>
      <c r="B538" s="58"/>
      <c r="C538" s="37"/>
      <c r="D538" s="37"/>
      <c r="E538" s="49" t="str">
        <f t="shared" si="106"/>
        <v>PENDIENTE NOTIFICACIÓN</v>
      </c>
      <c r="F538" s="141" t="str">
        <f t="shared" si="107"/>
        <v>PENDIENTE NOTIFICACIÓN</v>
      </c>
      <c r="G538" s="49" t="str">
        <f t="shared" si="108"/>
        <v/>
      </c>
      <c r="H538" s="51" t="str">
        <f ca="1">IF(
L538="",
"",
IF(
NETWORKDAYS(L538,IF(M538&lt;&gt;"",M538,TODAY()),FESTIVOS_CO!A:A)&gt;2,
"VENCIDO",
IF(
NETWORKDAYS(L538,IF(M538&lt;&gt;"",M538,TODAY()),FESTIVOS_CO!A:A)=2,
"ALERTA",
"A TIEMPO"
)))</f>
        <v/>
      </c>
      <c r="I538" s="40"/>
      <c r="J538" s="36"/>
      <c r="K538" s="37"/>
      <c r="L538" s="50"/>
      <c r="M538" s="37"/>
      <c r="N538" s="52"/>
      <c r="O538" s="52"/>
      <c r="P538" s="36"/>
      <c r="Q538" s="36"/>
      <c r="R538" s="40"/>
      <c r="S538" s="36"/>
      <c r="T538" s="40"/>
      <c r="U538" s="40"/>
      <c r="V538" s="81"/>
      <c r="W538" s="40"/>
      <c r="X538" s="40"/>
      <c r="Y538" s="40"/>
      <c r="Z538" s="38" t="str">
        <f>IFERROR(VLOOKUP(Y538,DIRECTORIO!A:B,2,FALSE),"")</f>
        <v/>
      </c>
      <c r="AA538" s="40"/>
      <c r="AB538" s="40"/>
      <c r="AC538" s="40"/>
      <c r="AD538" s="40"/>
      <c r="AE538" s="40"/>
      <c r="AF538" s="40"/>
      <c r="AG538" s="41" t="s">
        <v>109</v>
      </c>
      <c r="AH538" s="42"/>
      <c r="AI538" s="54" t="str">
        <f t="shared" ca="1" si="109"/>
        <v>PENDIENTE NOTIFICACIÓN ELECTRÓNICA</v>
      </c>
      <c r="AJ538" s="37"/>
      <c r="AK538" s="37"/>
      <c r="AL538" s="37"/>
      <c r="AM538" s="53" t="str">
        <f>IF(AK538="","",WORKDAY(AK538,5,FESTIVOS_CO!A:A))</f>
        <v/>
      </c>
      <c r="AN538" s="37"/>
      <c r="AO538" s="37"/>
      <c r="AP538" s="54" t="str">
        <f t="shared" ca="1" si="102"/>
        <v>NO APLICA</v>
      </c>
      <c r="AQ538" s="36"/>
      <c r="AR538" s="43"/>
      <c r="AS538" s="37"/>
      <c r="AT538" s="36"/>
      <c r="AU538" s="37"/>
      <c r="AV538" s="36"/>
      <c r="AW538" s="36"/>
      <c r="AX538" s="37"/>
      <c r="AY538" s="140" t="str">
        <f>IF(AU538="","",WORKDAY(AU538,5,FESTIVOS_CO!A:A))</f>
        <v/>
      </c>
      <c r="AZ538" s="54" t="str">
        <f t="shared" ca="1" si="111"/>
        <v>NO APLICA</v>
      </c>
      <c r="BA538" s="55" t="str">
        <f>IF(AX538="","",WORKDAY(AX538,5,FESTIVOS_CO!A:A))</f>
        <v/>
      </c>
      <c r="BB538" s="39"/>
      <c r="BC538" s="40"/>
      <c r="BD538" s="40"/>
      <c r="BE538" s="56" t="str">
        <f t="shared" ca="1" si="100"/>
        <v>NO APLICA</v>
      </c>
      <c r="BF538" s="37"/>
      <c r="BG538" s="45"/>
      <c r="BH538" s="37"/>
      <c r="BI538" s="36"/>
      <c r="BJ538" s="37"/>
      <c r="BK538" s="36"/>
      <c r="BL538" s="36"/>
      <c r="BM538" s="53" t="str">
        <f>IF(BJ538="","",WORKDAY(BJ538,5,FESTIVOS_CO!A:A))</f>
        <v/>
      </c>
      <c r="BN538" s="57" t="str">
        <f t="shared" ca="1" si="110"/>
        <v>PENDIENTE HACER AVISO</v>
      </c>
      <c r="BO538" s="54" t="str">
        <f t="shared" ca="1" si="103"/>
        <v>EN TRÁMITE NOTIF. POR AVISO</v>
      </c>
      <c r="BP538" s="37"/>
      <c r="BQ538" s="53" t="str">
        <f>IF(BP538="","",WORKDAY(BP538,5,FESTIVOS_CO!A:A))</f>
        <v/>
      </c>
      <c r="BR538" s="37"/>
      <c r="BS538" s="36"/>
      <c r="BT538" s="38"/>
      <c r="BU538" s="58" t="e">
        <f>VLOOKUP(BT538,Hoja2!$C:$D,2,0)</f>
        <v>#N/A</v>
      </c>
      <c r="BV538" s="80" t="str">
        <f>IF(
AND(AO538="",BD538="",BQ538=""),
"EN PROCESO NOTIFICACION / COMUNICACION",
IF(
BT538="",
"NO APLICA",
IF(
BU538=60,
IF(AO538&lt;&gt;"",AO538,IF(BD538&lt;&gt;"",BD538,BQ538))+60,
WORKDAY(
IF(AO538&lt;&gt;"",AO538,IF(BD538&lt;&gt;"",BD538,BQ538)),
BU538,
FESTIVOS_CO!A:A
)
)
))</f>
        <v>EN PROCESO NOTIFICACION / COMUNICACION</v>
      </c>
      <c r="BW538" s="44"/>
      <c r="BX538" s="53"/>
      <c r="BY538" s="45"/>
      <c r="BZ538" s="37"/>
      <c r="CA538" s="54" t="str">
        <f t="shared" si="104"/>
        <v>PENDIENTE EJECUTORIA</v>
      </c>
      <c r="CB538" s="59" t="str">
        <f t="shared" si="101"/>
        <v/>
      </c>
      <c r="CC538" s="36"/>
      <c r="CD538" s="40"/>
      <c r="CE538" s="46"/>
      <c r="CF538" s="40"/>
      <c r="CG538" s="40"/>
      <c r="CH538" s="40"/>
      <c r="CI538" s="36"/>
      <c r="CJ538" s="47"/>
      <c r="CK538" s="40"/>
      <c r="CL538" s="40"/>
      <c r="CM538" s="40"/>
      <c r="CN538" s="40"/>
    </row>
    <row r="539" spans="1:92" ht="42.75" hidden="1">
      <c r="A539" s="49" t="str">
        <f t="shared" si="105"/>
        <v>SIN GESTIÓN</v>
      </c>
      <c r="B539" s="58"/>
      <c r="C539" s="37"/>
      <c r="D539" s="37"/>
      <c r="E539" s="49" t="str">
        <f t="shared" si="106"/>
        <v>PENDIENTE NOTIFICACIÓN</v>
      </c>
      <c r="F539" s="141" t="str">
        <f t="shared" si="107"/>
        <v>PENDIENTE NOTIFICACIÓN</v>
      </c>
      <c r="G539" s="49" t="str">
        <f t="shared" si="108"/>
        <v/>
      </c>
      <c r="H539" s="51" t="str">
        <f ca="1">IF(
L539="",
"",
IF(
NETWORKDAYS(L539,IF(M539&lt;&gt;"",M539,TODAY()),FESTIVOS_CO!A:A)&gt;2,
"VENCIDO",
IF(
NETWORKDAYS(L539,IF(M539&lt;&gt;"",M539,TODAY()),FESTIVOS_CO!A:A)=2,
"ALERTA",
"A TIEMPO"
)))</f>
        <v/>
      </c>
      <c r="I539" s="40"/>
      <c r="J539" s="36"/>
      <c r="K539" s="37"/>
      <c r="L539" s="50"/>
      <c r="M539" s="37"/>
      <c r="N539" s="52"/>
      <c r="O539" s="52"/>
      <c r="P539" s="36"/>
      <c r="Q539" s="36"/>
      <c r="R539" s="40"/>
      <c r="S539" s="36"/>
      <c r="T539" s="40"/>
      <c r="U539" s="40"/>
      <c r="V539" s="81"/>
      <c r="W539" s="40"/>
      <c r="X539" s="40"/>
      <c r="Y539" s="40"/>
      <c r="Z539" s="38" t="str">
        <f>IFERROR(VLOOKUP(Y539,DIRECTORIO!A:B,2,FALSE),"")</f>
        <v/>
      </c>
      <c r="AA539" s="40"/>
      <c r="AB539" s="40"/>
      <c r="AC539" s="40"/>
      <c r="AD539" s="40"/>
      <c r="AE539" s="40"/>
      <c r="AF539" s="40"/>
      <c r="AG539" s="41" t="s">
        <v>109</v>
      </c>
      <c r="AH539" s="42"/>
      <c r="AI539" s="54" t="str">
        <f t="shared" ca="1" si="109"/>
        <v>PENDIENTE NOTIFICACIÓN ELECTRÓNICA</v>
      </c>
      <c r="AJ539" s="37"/>
      <c r="AK539" s="37"/>
      <c r="AL539" s="37"/>
      <c r="AM539" s="53" t="str">
        <f>IF(AK539="","",WORKDAY(AK539,5,FESTIVOS_CO!A:A))</f>
        <v/>
      </c>
      <c r="AN539" s="37"/>
      <c r="AO539" s="37"/>
      <c r="AP539" s="54" t="str">
        <f t="shared" ca="1" si="102"/>
        <v>NO APLICA</v>
      </c>
      <c r="AQ539" s="36"/>
      <c r="AR539" s="43"/>
      <c r="AS539" s="37"/>
      <c r="AT539" s="36"/>
      <c r="AU539" s="37"/>
      <c r="AV539" s="36"/>
      <c r="AW539" s="36"/>
      <c r="AX539" s="37"/>
      <c r="AY539" s="140" t="str">
        <f>IF(AU539="","",WORKDAY(AU539,5,FESTIVOS_CO!A:A))</f>
        <v/>
      </c>
      <c r="AZ539" s="54" t="str">
        <f t="shared" ca="1" si="111"/>
        <v>NO APLICA</v>
      </c>
      <c r="BA539" s="55" t="str">
        <f>IF(AX539="","",WORKDAY(AX539,5,FESTIVOS_CO!A:A))</f>
        <v/>
      </c>
      <c r="BB539" s="39"/>
      <c r="BC539" s="40"/>
      <c r="BD539" s="40"/>
      <c r="BE539" s="56" t="str">
        <f t="shared" ref="BE539:BE602" ca="1" si="112">IF(AZ539="NO PROCEDE",
"NO PROCEDE",IF(OR(AZ539="HACER AVISO",BB539="NO"),
"HACER AVISO",
"NO APLICA"))</f>
        <v>NO APLICA</v>
      </c>
      <c r="BF539" s="37"/>
      <c r="BG539" s="45"/>
      <c r="BH539" s="37"/>
      <c r="BI539" s="36"/>
      <c r="BJ539" s="37"/>
      <c r="BK539" s="36"/>
      <c r="BL539" s="36"/>
      <c r="BM539" s="53" t="str">
        <f>IF(BJ539="","",WORKDAY(BJ539,5,FESTIVOS_CO!A:A))</f>
        <v/>
      </c>
      <c r="BN539" s="57" t="str">
        <f t="shared" ca="1" si="110"/>
        <v>PENDIENTE HACER AVISO</v>
      </c>
      <c r="BO539" s="54" t="str">
        <f t="shared" ca="1" si="103"/>
        <v>EN TRÁMITE NOTIF. POR AVISO</v>
      </c>
      <c r="BP539" s="37"/>
      <c r="BQ539" s="53" t="str">
        <f>IF(BP539="","",WORKDAY(BP539,5,FESTIVOS_CO!A:A))</f>
        <v/>
      </c>
      <c r="BR539" s="37"/>
      <c r="BS539" s="36"/>
      <c r="BT539" s="38"/>
      <c r="BU539" s="58" t="e">
        <f>VLOOKUP(BT539,Hoja2!$C:$D,2,0)</f>
        <v>#N/A</v>
      </c>
      <c r="BV539" s="80" t="str">
        <f>IF(
AND(AO539="",BD539="",BQ539=""),
"EN PROCESO NOTIFICACION / COMUNICACION",
IF(
BT539="",
"NO APLICA",
IF(
BU539=60,
IF(AO539&lt;&gt;"",AO539,IF(BD539&lt;&gt;"",BD539,BQ539))+60,
WORKDAY(
IF(AO539&lt;&gt;"",AO539,IF(BD539&lt;&gt;"",BD539,BQ539)),
BU539,
FESTIVOS_CO!A:A
)
)
))</f>
        <v>EN PROCESO NOTIFICACION / COMUNICACION</v>
      </c>
      <c r="BW539" s="44"/>
      <c r="BX539" s="53"/>
      <c r="BY539" s="45"/>
      <c r="BZ539" s="37"/>
      <c r="CA539" s="54" t="str">
        <f t="shared" si="104"/>
        <v>PENDIENTE EJECUTORIA</v>
      </c>
      <c r="CB539" s="59" t="str">
        <f t="shared" ref="CB539:CB602" si="113">IF(CC539="NO",
"NO APLICA",
IF(CC539="SI",
IF(COUNTBLANK(CC539:CH539)&gt;0,
"PENDIENTE MEMORANDO",
"MEMORANDOS ENVIADOS"
),
IF(CI539="NO",
"NO APLICA",
IF(CI539="SI",
IF(COUNTBLANK(CJ539:CN539)&gt;0,
"PENDIENTES OFICIOS",
"OFICIOS ENVIADOS"
),
""
)
)
))</f>
        <v/>
      </c>
      <c r="CC539" s="36"/>
      <c r="CD539" s="40"/>
      <c r="CE539" s="46"/>
      <c r="CF539" s="40"/>
      <c r="CG539" s="40"/>
      <c r="CH539" s="40"/>
      <c r="CI539" s="36"/>
      <c r="CJ539" s="47"/>
      <c r="CK539" s="40"/>
      <c r="CL539" s="40"/>
      <c r="CM539" s="40"/>
      <c r="CN539" s="40"/>
    </row>
    <row r="540" spans="1:92" ht="42.75" hidden="1">
      <c r="A540" s="49" t="str">
        <f t="shared" si="105"/>
        <v>SIN GESTIÓN</v>
      </c>
      <c r="B540" s="58"/>
      <c r="C540" s="37"/>
      <c r="D540" s="37"/>
      <c r="E540" s="49" t="str">
        <f t="shared" si="106"/>
        <v>PENDIENTE NOTIFICACIÓN</v>
      </c>
      <c r="F540" s="141" t="str">
        <f t="shared" si="107"/>
        <v>PENDIENTE NOTIFICACIÓN</v>
      </c>
      <c r="G540" s="49" t="str">
        <f t="shared" si="108"/>
        <v/>
      </c>
      <c r="H540" s="51" t="str">
        <f ca="1">IF(
L540="",
"",
IF(
NETWORKDAYS(L540,IF(M540&lt;&gt;"",M540,TODAY()),FESTIVOS_CO!A:A)&gt;2,
"VENCIDO",
IF(
NETWORKDAYS(L540,IF(M540&lt;&gt;"",M540,TODAY()),FESTIVOS_CO!A:A)=2,
"ALERTA",
"A TIEMPO"
)))</f>
        <v/>
      </c>
      <c r="I540" s="40"/>
      <c r="J540" s="36"/>
      <c r="K540" s="37"/>
      <c r="L540" s="50"/>
      <c r="M540" s="37"/>
      <c r="N540" s="52"/>
      <c r="O540" s="52"/>
      <c r="P540" s="36"/>
      <c r="Q540" s="36"/>
      <c r="R540" s="40"/>
      <c r="S540" s="36"/>
      <c r="T540" s="40"/>
      <c r="U540" s="40"/>
      <c r="V540" s="81"/>
      <c r="W540" s="40"/>
      <c r="X540" s="40"/>
      <c r="Y540" s="40"/>
      <c r="Z540" s="38" t="str">
        <f>IFERROR(VLOOKUP(Y540,DIRECTORIO!A:B,2,FALSE),"")</f>
        <v/>
      </c>
      <c r="AA540" s="40"/>
      <c r="AB540" s="40"/>
      <c r="AC540" s="40"/>
      <c r="AD540" s="40"/>
      <c r="AE540" s="40"/>
      <c r="AF540" s="40"/>
      <c r="AG540" s="41" t="s">
        <v>109</v>
      </c>
      <c r="AH540" s="42"/>
      <c r="AI540" s="54" t="str">
        <f t="shared" ca="1" si="109"/>
        <v>PENDIENTE NOTIFICACIÓN ELECTRÓNICA</v>
      </c>
      <c r="AJ540" s="37"/>
      <c r="AK540" s="37"/>
      <c r="AL540" s="37"/>
      <c r="AM540" s="53" t="str">
        <f>IF(AK540="","",WORKDAY(AK540,5,FESTIVOS_CO!A:A))</f>
        <v/>
      </c>
      <c r="AN540" s="37"/>
      <c r="AO540" s="37"/>
      <c r="AP540" s="54" t="str">
        <f t="shared" ref="AP540:AP603" ca="1" si="114">IF(
ISNUMBER(SEARCH("PENDIENTE",UPPER(AI540))),
"NO APLICA",
IF(
COUNTBLANK(AJ540:AL540)=COUNTA(AJ540:AL540),
"NO APLICA",
IF(
UPPER(AN540)="SI",
"NO PROCEDE CITACION",
"NOTIFICAR POR CITACION"
)
)
)</f>
        <v>NO APLICA</v>
      </c>
      <c r="AQ540" s="36"/>
      <c r="AR540" s="43"/>
      <c r="AS540" s="37"/>
      <c r="AT540" s="36"/>
      <c r="AU540" s="37"/>
      <c r="AV540" s="36"/>
      <c r="AW540" s="36"/>
      <c r="AX540" s="37"/>
      <c r="AY540" s="140" t="str">
        <f>IF(AU540="","",WORKDAY(AU540,5,FESTIVOS_CO!A:A))</f>
        <v/>
      </c>
      <c r="AZ540" s="54" t="str">
        <f t="shared" ca="1" si="111"/>
        <v>NO APLICA</v>
      </c>
      <c r="BA540" s="55" t="str">
        <f>IF(AX540="","",WORKDAY(AX540,5,FESTIVOS_CO!A:A))</f>
        <v/>
      </c>
      <c r="BB540" s="39"/>
      <c r="BC540" s="40"/>
      <c r="BD540" s="40"/>
      <c r="BE540" s="56" t="str">
        <f t="shared" ca="1" si="112"/>
        <v>NO APLICA</v>
      </c>
      <c r="BF540" s="37"/>
      <c r="BG540" s="45"/>
      <c r="BH540" s="37"/>
      <c r="BI540" s="36"/>
      <c r="BJ540" s="37"/>
      <c r="BK540" s="36"/>
      <c r="BL540" s="36"/>
      <c r="BM540" s="53" t="str">
        <f>IF(BJ540="","",WORKDAY(BJ540,5,FESTIVOS_CO!A:A))</f>
        <v/>
      </c>
      <c r="BN540" s="57" t="str">
        <f t="shared" ca="1" si="110"/>
        <v>PENDIENTE HACER AVISO</v>
      </c>
      <c r="BO540" s="54" t="str">
        <f t="shared" ca="1" si="103"/>
        <v>EN TRÁMITE NOTIF. POR AVISO</v>
      </c>
      <c r="BP540" s="37"/>
      <c r="BQ540" s="53" t="str">
        <f>IF(BP540="","",WORKDAY(BP540,5,FESTIVOS_CO!A:A))</f>
        <v/>
      </c>
      <c r="BR540" s="37"/>
      <c r="BS540" s="36"/>
      <c r="BT540" s="38"/>
      <c r="BU540" s="58" t="e">
        <f>VLOOKUP(BT540,Hoja2!$C:$D,2,0)</f>
        <v>#N/A</v>
      </c>
      <c r="BV540" s="80" t="str">
        <f>IF(
AND(AO540="",BD540="",BQ540=""),
"EN PROCESO NOTIFICACION / COMUNICACION",
IF(
BT540="",
"NO APLICA",
IF(
BU540=60,
IF(AO540&lt;&gt;"",AO540,IF(BD540&lt;&gt;"",BD540,BQ540))+60,
WORKDAY(
IF(AO540&lt;&gt;"",AO540,IF(BD540&lt;&gt;"",BD540,BQ540)),
BU540,
FESTIVOS_CO!A:A
)
)
))</f>
        <v>EN PROCESO NOTIFICACION / COMUNICACION</v>
      </c>
      <c r="BW540" s="44"/>
      <c r="BX540" s="53"/>
      <c r="BY540" s="45"/>
      <c r="BZ540" s="37"/>
      <c r="CA540" s="54" t="str">
        <f t="shared" si="104"/>
        <v>PENDIENTE EJECUTORIA</v>
      </c>
      <c r="CB540" s="59" t="str">
        <f t="shared" si="113"/>
        <v/>
      </c>
      <c r="CC540" s="36"/>
      <c r="CD540" s="40"/>
      <c r="CE540" s="46"/>
      <c r="CF540" s="40"/>
      <c r="CG540" s="40"/>
      <c r="CH540" s="40"/>
      <c r="CI540" s="36"/>
      <c r="CJ540" s="47"/>
      <c r="CK540" s="40"/>
      <c r="CL540" s="40"/>
      <c r="CM540" s="40"/>
      <c r="CN540" s="40"/>
    </row>
    <row r="541" spans="1:92" ht="42.75" hidden="1">
      <c r="A541" s="49" t="str">
        <f t="shared" si="105"/>
        <v>SIN GESTIÓN</v>
      </c>
      <c r="B541" s="58"/>
      <c r="C541" s="37"/>
      <c r="D541" s="37"/>
      <c r="E541" s="49" t="str">
        <f t="shared" si="106"/>
        <v>PENDIENTE NOTIFICACIÓN</v>
      </c>
      <c r="F541" s="141" t="str">
        <f t="shared" si="107"/>
        <v>PENDIENTE NOTIFICACIÓN</v>
      </c>
      <c r="G541" s="49" t="str">
        <f t="shared" si="108"/>
        <v/>
      </c>
      <c r="H541" s="51" t="str">
        <f ca="1">IF(
L541="",
"",
IF(
NETWORKDAYS(L541,IF(M541&lt;&gt;"",M541,TODAY()),FESTIVOS_CO!A:A)&gt;2,
"VENCIDO",
IF(
NETWORKDAYS(L541,IF(M541&lt;&gt;"",M541,TODAY()),FESTIVOS_CO!A:A)=2,
"ALERTA",
"A TIEMPO"
)))</f>
        <v/>
      </c>
      <c r="I541" s="40"/>
      <c r="J541" s="36"/>
      <c r="K541" s="37"/>
      <c r="L541" s="50"/>
      <c r="M541" s="37"/>
      <c r="N541" s="52"/>
      <c r="O541" s="52"/>
      <c r="P541" s="36"/>
      <c r="Q541" s="36"/>
      <c r="R541" s="40"/>
      <c r="S541" s="36"/>
      <c r="T541" s="40"/>
      <c r="U541" s="40"/>
      <c r="V541" s="81"/>
      <c r="W541" s="40"/>
      <c r="X541" s="40"/>
      <c r="Y541" s="40"/>
      <c r="Z541" s="38" t="str">
        <f>IFERROR(VLOOKUP(Y541,DIRECTORIO!A:B,2,FALSE),"")</f>
        <v/>
      </c>
      <c r="AA541" s="40"/>
      <c r="AB541" s="40"/>
      <c r="AC541" s="40"/>
      <c r="AD541" s="40"/>
      <c r="AE541" s="40"/>
      <c r="AF541" s="40"/>
      <c r="AG541" s="41" t="s">
        <v>109</v>
      </c>
      <c r="AH541" s="42"/>
      <c r="AI541" s="54" t="str">
        <f t="shared" ca="1" si="109"/>
        <v>PENDIENTE NOTIFICACIÓN ELECTRÓNICA</v>
      </c>
      <c r="AJ541" s="37"/>
      <c r="AK541" s="37"/>
      <c r="AL541" s="37"/>
      <c r="AM541" s="53" t="str">
        <f>IF(AK541="","",WORKDAY(AK541,5,FESTIVOS_CO!A:A))</f>
        <v/>
      </c>
      <c r="AN541" s="37"/>
      <c r="AO541" s="37"/>
      <c r="AP541" s="54" t="str">
        <f t="shared" ca="1" si="114"/>
        <v>NO APLICA</v>
      </c>
      <c r="AQ541" s="36"/>
      <c r="AR541" s="43"/>
      <c r="AS541" s="37"/>
      <c r="AT541" s="36"/>
      <c r="AU541" s="37"/>
      <c r="AV541" s="36"/>
      <c r="AW541" s="36"/>
      <c r="AX541" s="37"/>
      <c r="AY541" s="140" t="str">
        <f>IF(AU541="","",WORKDAY(AU541,5,FESTIVOS_CO!A:A))</f>
        <v/>
      </c>
      <c r="AZ541" s="54" t="str">
        <f t="shared" ca="1" si="111"/>
        <v>NO APLICA</v>
      </c>
      <c r="BA541" s="55" t="str">
        <f>IF(AX541="","",WORKDAY(AX541,5,FESTIVOS_CO!A:A))</f>
        <v/>
      </c>
      <c r="BB541" s="39"/>
      <c r="BC541" s="40"/>
      <c r="BD541" s="40"/>
      <c r="BE541" s="56" t="str">
        <f t="shared" ca="1" si="112"/>
        <v>NO APLICA</v>
      </c>
      <c r="BF541" s="37"/>
      <c r="BG541" s="45"/>
      <c r="BH541" s="37"/>
      <c r="BI541" s="36"/>
      <c r="BJ541" s="37"/>
      <c r="BK541" s="36"/>
      <c r="BL541" s="36"/>
      <c r="BM541" s="53" t="str">
        <f>IF(BJ541="","",WORKDAY(BJ541,5,FESTIVOS_CO!A:A))</f>
        <v/>
      </c>
      <c r="BN541" s="57" t="str">
        <f t="shared" ca="1" si="110"/>
        <v>PENDIENTE HACER AVISO</v>
      </c>
      <c r="BO541" s="54" t="str">
        <f t="shared" ca="1" si="103"/>
        <v>EN TRÁMITE NOTIF. POR AVISO</v>
      </c>
      <c r="BP541" s="37"/>
      <c r="BQ541" s="53" t="str">
        <f>IF(BP541="","",WORKDAY(BP541,5,FESTIVOS_CO!A:A))</f>
        <v/>
      </c>
      <c r="BR541" s="37"/>
      <c r="BS541" s="36"/>
      <c r="BT541" s="38"/>
      <c r="BU541" s="58" t="e">
        <f>VLOOKUP(BT541,Hoja2!$C:$D,2,0)</f>
        <v>#N/A</v>
      </c>
      <c r="BV541" s="80" t="str">
        <f>IF(
AND(AO541="",BD541="",BQ541=""),
"EN PROCESO NOTIFICACION / COMUNICACION",
IF(
BT541="",
"NO APLICA",
IF(
BU541=60,
IF(AO541&lt;&gt;"",AO541,IF(BD541&lt;&gt;"",BD541,BQ541))+60,
WORKDAY(
IF(AO541&lt;&gt;"",AO541,IF(BD541&lt;&gt;"",BD541,BQ541)),
BU541,
FESTIVOS_CO!A:A
)
)
))</f>
        <v>EN PROCESO NOTIFICACION / COMUNICACION</v>
      </c>
      <c r="BW541" s="44"/>
      <c r="BX541" s="53"/>
      <c r="BY541" s="45"/>
      <c r="BZ541" s="37"/>
      <c r="CA541" s="54" t="str">
        <f t="shared" si="104"/>
        <v>PENDIENTE EJECUTORIA</v>
      </c>
      <c r="CB541" s="59" t="str">
        <f t="shared" si="113"/>
        <v/>
      </c>
      <c r="CC541" s="36"/>
      <c r="CD541" s="40"/>
      <c r="CE541" s="46"/>
      <c r="CF541" s="40"/>
      <c r="CG541" s="40"/>
      <c r="CH541" s="40"/>
      <c r="CI541" s="36"/>
      <c r="CJ541" s="47"/>
      <c r="CK541" s="40"/>
      <c r="CL541" s="40"/>
      <c r="CM541" s="40"/>
      <c r="CN541" s="40"/>
    </row>
    <row r="542" spans="1:92" ht="42.75" hidden="1">
      <c r="A542" s="49" t="str">
        <f t="shared" si="105"/>
        <v>SIN GESTIÓN</v>
      </c>
      <c r="B542" s="58"/>
      <c r="C542" s="37"/>
      <c r="D542" s="37"/>
      <c r="E542" s="49" t="str">
        <f t="shared" si="106"/>
        <v>PENDIENTE NOTIFICACIÓN</v>
      </c>
      <c r="F542" s="141" t="str">
        <f t="shared" si="107"/>
        <v>PENDIENTE NOTIFICACIÓN</v>
      </c>
      <c r="G542" s="49" t="str">
        <f t="shared" si="108"/>
        <v/>
      </c>
      <c r="H542" s="51" t="str">
        <f ca="1">IF(
L542="",
"",
IF(
NETWORKDAYS(L542,IF(M542&lt;&gt;"",M542,TODAY()),FESTIVOS_CO!A:A)&gt;2,
"VENCIDO",
IF(
NETWORKDAYS(L542,IF(M542&lt;&gt;"",M542,TODAY()),FESTIVOS_CO!A:A)=2,
"ALERTA",
"A TIEMPO"
)))</f>
        <v/>
      </c>
      <c r="I542" s="40"/>
      <c r="J542" s="36"/>
      <c r="K542" s="37"/>
      <c r="L542" s="50"/>
      <c r="M542" s="37"/>
      <c r="N542" s="52"/>
      <c r="O542" s="52"/>
      <c r="P542" s="36"/>
      <c r="Q542" s="36"/>
      <c r="R542" s="40"/>
      <c r="S542" s="36"/>
      <c r="T542" s="40"/>
      <c r="U542" s="40"/>
      <c r="V542" s="81"/>
      <c r="W542" s="40"/>
      <c r="X542" s="40"/>
      <c r="Y542" s="40"/>
      <c r="Z542" s="38" t="str">
        <f>IFERROR(VLOOKUP(Y542,DIRECTORIO!A:B,2,FALSE),"")</f>
        <v/>
      </c>
      <c r="AA542" s="40"/>
      <c r="AB542" s="40"/>
      <c r="AC542" s="40"/>
      <c r="AD542" s="40"/>
      <c r="AE542" s="40"/>
      <c r="AF542" s="40"/>
      <c r="AG542" s="41" t="s">
        <v>109</v>
      </c>
      <c r="AH542" s="42"/>
      <c r="AI542" s="54" t="str">
        <f t="shared" ca="1" si="109"/>
        <v>PENDIENTE NOTIFICACIÓN ELECTRÓNICA</v>
      </c>
      <c r="AJ542" s="37"/>
      <c r="AK542" s="37"/>
      <c r="AL542" s="37"/>
      <c r="AM542" s="53" t="str">
        <f>IF(AK542="","",WORKDAY(AK542,5,FESTIVOS_CO!A:A))</f>
        <v/>
      </c>
      <c r="AN542" s="37"/>
      <c r="AO542" s="37"/>
      <c r="AP542" s="54" t="str">
        <f t="shared" ca="1" si="114"/>
        <v>NO APLICA</v>
      </c>
      <c r="AQ542" s="36"/>
      <c r="AR542" s="43"/>
      <c r="AS542" s="37"/>
      <c r="AT542" s="36"/>
      <c r="AU542" s="37"/>
      <c r="AV542" s="36"/>
      <c r="AW542" s="36"/>
      <c r="AX542" s="37"/>
      <c r="AY542" s="140" t="str">
        <f>IF(AU542="","",WORKDAY(AU542,5,FESTIVOS_CO!A:A))</f>
        <v/>
      </c>
      <c r="AZ542" s="54" t="str">
        <f t="shared" ca="1" si="111"/>
        <v>NO APLICA</v>
      </c>
      <c r="BA542" s="55" t="str">
        <f>IF(AX542="","",WORKDAY(AX542,5,FESTIVOS_CO!A:A))</f>
        <v/>
      </c>
      <c r="BB542" s="39"/>
      <c r="BC542" s="40"/>
      <c r="BD542" s="40"/>
      <c r="BE542" s="56" t="str">
        <f t="shared" ca="1" si="112"/>
        <v>NO APLICA</v>
      </c>
      <c r="BF542" s="37"/>
      <c r="BG542" s="45"/>
      <c r="BH542" s="37"/>
      <c r="BI542" s="36"/>
      <c r="BJ542" s="37"/>
      <c r="BK542" s="36"/>
      <c r="BL542" s="36"/>
      <c r="BM542" s="53" t="str">
        <f>IF(BJ542="","",WORKDAY(BJ542,5,FESTIVOS_CO!A:A))</f>
        <v/>
      </c>
      <c r="BN542" s="57" t="str">
        <f t="shared" ca="1" si="110"/>
        <v>PENDIENTE HACER AVISO</v>
      </c>
      <c r="BO542" s="54" t="str">
        <f t="shared" ca="1" si="103"/>
        <v>EN TRÁMITE NOTIF. POR AVISO</v>
      </c>
      <c r="BP542" s="37"/>
      <c r="BQ542" s="53" t="str">
        <f>IF(BP542="","",WORKDAY(BP542,5,FESTIVOS_CO!A:A))</f>
        <v/>
      </c>
      <c r="BR542" s="37"/>
      <c r="BS542" s="36"/>
      <c r="BT542" s="38"/>
      <c r="BU542" s="58" t="e">
        <f>VLOOKUP(BT542,Hoja2!$C:$D,2,0)</f>
        <v>#N/A</v>
      </c>
      <c r="BV542" s="80" t="str">
        <f>IF(
AND(AO542="",BD542="",BQ542=""),
"EN PROCESO NOTIFICACION / COMUNICACION",
IF(
BT542="",
"NO APLICA",
IF(
BU542=60,
IF(AO542&lt;&gt;"",AO542,IF(BD542&lt;&gt;"",BD542,BQ542))+60,
WORKDAY(
IF(AO542&lt;&gt;"",AO542,IF(BD542&lt;&gt;"",BD542,BQ542)),
BU542,
FESTIVOS_CO!A:A
)
)
))</f>
        <v>EN PROCESO NOTIFICACION / COMUNICACION</v>
      </c>
      <c r="BW542" s="44"/>
      <c r="BX542" s="53"/>
      <c r="BY542" s="45"/>
      <c r="BZ542" s="37"/>
      <c r="CA542" s="54" t="str">
        <f t="shared" si="104"/>
        <v>PENDIENTE EJECUTORIA</v>
      </c>
      <c r="CB542" s="59" t="str">
        <f t="shared" si="113"/>
        <v/>
      </c>
      <c r="CC542" s="36"/>
      <c r="CD542" s="40"/>
      <c r="CE542" s="46"/>
      <c r="CF542" s="40"/>
      <c r="CG542" s="40"/>
      <c r="CH542" s="40"/>
      <c r="CI542" s="36"/>
      <c r="CJ542" s="47"/>
      <c r="CK542" s="40"/>
      <c r="CL542" s="40"/>
      <c r="CM542" s="40"/>
      <c r="CN542" s="40"/>
    </row>
    <row r="543" spans="1:92" ht="42.75" hidden="1">
      <c r="A543" s="49" t="str">
        <f t="shared" si="105"/>
        <v>SIN GESTIÓN</v>
      </c>
      <c r="B543" s="58"/>
      <c r="C543" s="37"/>
      <c r="D543" s="37"/>
      <c r="E543" s="49" t="str">
        <f t="shared" si="106"/>
        <v>PENDIENTE NOTIFICACIÓN</v>
      </c>
      <c r="F543" s="141" t="str">
        <f t="shared" si="107"/>
        <v>PENDIENTE NOTIFICACIÓN</v>
      </c>
      <c r="G543" s="49" t="str">
        <f t="shared" si="108"/>
        <v/>
      </c>
      <c r="H543" s="51" t="str">
        <f ca="1">IF(
L543="",
"",
IF(
NETWORKDAYS(L543,IF(M543&lt;&gt;"",M543,TODAY()),FESTIVOS_CO!A:A)&gt;2,
"VENCIDO",
IF(
NETWORKDAYS(L543,IF(M543&lt;&gt;"",M543,TODAY()),FESTIVOS_CO!A:A)=2,
"ALERTA",
"A TIEMPO"
)))</f>
        <v/>
      </c>
      <c r="I543" s="40"/>
      <c r="J543" s="36"/>
      <c r="K543" s="37"/>
      <c r="L543" s="50"/>
      <c r="M543" s="37"/>
      <c r="N543" s="52"/>
      <c r="O543" s="52"/>
      <c r="P543" s="36"/>
      <c r="Q543" s="36"/>
      <c r="R543" s="40"/>
      <c r="S543" s="36"/>
      <c r="T543" s="40"/>
      <c r="U543" s="40"/>
      <c r="V543" s="81"/>
      <c r="W543" s="40"/>
      <c r="X543" s="40"/>
      <c r="Y543" s="40"/>
      <c r="Z543" s="38" t="str">
        <f>IFERROR(VLOOKUP(Y543,DIRECTORIO!A:B,2,FALSE),"")</f>
        <v/>
      </c>
      <c r="AA543" s="40"/>
      <c r="AB543" s="40"/>
      <c r="AC543" s="40"/>
      <c r="AD543" s="40"/>
      <c r="AE543" s="40"/>
      <c r="AF543" s="40"/>
      <c r="AG543" s="41" t="s">
        <v>109</v>
      </c>
      <c r="AH543" s="42"/>
      <c r="AI543" s="54" t="str">
        <f t="shared" ca="1" si="109"/>
        <v>PENDIENTE NOTIFICACIÓN ELECTRÓNICA</v>
      </c>
      <c r="AJ543" s="37"/>
      <c r="AK543" s="37"/>
      <c r="AL543" s="37"/>
      <c r="AM543" s="53" t="str">
        <f>IF(AK543="","",WORKDAY(AK543,5,FESTIVOS_CO!A:A))</f>
        <v/>
      </c>
      <c r="AN543" s="37"/>
      <c r="AO543" s="37"/>
      <c r="AP543" s="54" t="str">
        <f t="shared" ca="1" si="114"/>
        <v>NO APLICA</v>
      </c>
      <c r="AQ543" s="36"/>
      <c r="AR543" s="43"/>
      <c r="AS543" s="37"/>
      <c r="AT543" s="36"/>
      <c r="AU543" s="37"/>
      <c r="AV543" s="36"/>
      <c r="AW543" s="36"/>
      <c r="AX543" s="37"/>
      <c r="AY543" s="140" t="str">
        <f>IF(AU543="","",WORKDAY(AU543,5,FESTIVOS_CO!A:A))</f>
        <v/>
      </c>
      <c r="AZ543" s="54" t="str">
        <f t="shared" ca="1" si="111"/>
        <v>NO APLICA</v>
      </c>
      <c r="BA543" s="55" t="str">
        <f>IF(AX543="","",WORKDAY(AX543,5,FESTIVOS_CO!A:A))</f>
        <v/>
      </c>
      <c r="BB543" s="39"/>
      <c r="BC543" s="40"/>
      <c r="BD543" s="40"/>
      <c r="BE543" s="56" t="str">
        <f t="shared" ca="1" si="112"/>
        <v>NO APLICA</v>
      </c>
      <c r="BF543" s="37"/>
      <c r="BG543" s="45"/>
      <c r="BH543" s="37"/>
      <c r="BI543" s="36"/>
      <c r="BJ543" s="37"/>
      <c r="BK543" s="36"/>
      <c r="BL543" s="36"/>
      <c r="BM543" s="53" t="str">
        <f>IF(BJ543="","",WORKDAY(BJ543,5,FESTIVOS_CO!A:A))</f>
        <v/>
      </c>
      <c r="BN543" s="57" t="str">
        <f t="shared" ca="1" si="110"/>
        <v>PENDIENTE HACER AVISO</v>
      </c>
      <c r="BO543" s="54" t="str">
        <f t="shared" ca="1" si="103"/>
        <v>EN TRÁMITE NOTIF. POR AVISO</v>
      </c>
      <c r="BP543" s="37"/>
      <c r="BQ543" s="53" t="str">
        <f>IF(BP543="","",WORKDAY(BP543,5,FESTIVOS_CO!A:A))</f>
        <v/>
      </c>
      <c r="BR543" s="37"/>
      <c r="BS543" s="36"/>
      <c r="BT543" s="38"/>
      <c r="BU543" s="58" t="e">
        <f>VLOOKUP(BT543,Hoja2!$C:$D,2,0)</f>
        <v>#N/A</v>
      </c>
      <c r="BV543" s="80" t="str">
        <f>IF(
AND(AO543="",BD543="",BQ543=""),
"EN PROCESO NOTIFICACION / COMUNICACION",
IF(
BT543="",
"NO APLICA",
IF(
BU543=60,
IF(AO543&lt;&gt;"",AO543,IF(BD543&lt;&gt;"",BD543,BQ543))+60,
WORKDAY(
IF(AO543&lt;&gt;"",AO543,IF(BD543&lt;&gt;"",BD543,BQ543)),
BU543,
FESTIVOS_CO!A:A
)
)
))</f>
        <v>EN PROCESO NOTIFICACION / COMUNICACION</v>
      </c>
      <c r="BW543" s="44"/>
      <c r="BX543" s="53"/>
      <c r="BY543" s="45"/>
      <c r="BZ543" s="37"/>
      <c r="CA543" s="54" t="str">
        <f t="shared" si="104"/>
        <v>PENDIENTE EJECUTORIA</v>
      </c>
      <c r="CB543" s="59" t="str">
        <f t="shared" si="113"/>
        <v/>
      </c>
      <c r="CC543" s="36"/>
      <c r="CD543" s="40"/>
      <c r="CE543" s="46"/>
      <c r="CF543" s="40"/>
      <c r="CG543" s="40"/>
      <c r="CH543" s="40"/>
      <c r="CI543" s="36"/>
      <c r="CJ543" s="47"/>
      <c r="CK543" s="40"/>
      <c r="CL543" s="40"/>
      <c r="CM543" s="40"/>
      <c r="CN543" s="40"/>
    </row>
    <row r="544" spans="1:92" ht="42.75" hidden="1">
      <c r="A544" s="49" t="str">
        <f t="shared" si="105"/>
        <v>SIN GESTIÓN</v>
      </c>
      <c r="B544" s="58"/>
      <c r="C544" s="37"/>
      <c r="D544" s="37"/>
      <c r="E544" s="49" t="str">
        <f t="shared" si="106"/>
        <v>PENDIENTE NOTIFICACIÓN</v>
      </c>
      <c r="F544" s="141" t="str">
        <f t="shared" si="107"/>
        <v>PENDIENTE NOTIFICACIÓN</v>
      </c>
      <c r="G544" s="49" t="str">
        <f t="shared" si="108"/>
        <v/>
      </c>
      <c r="H544" s="51" t="str">
        <f ca="1">IF(
L544="",
"",
IF(
NETWORKDAYS(L544,IF(M544&lt;&gt;"",M544,TODAY()),FESTIVOS_CO!A:A)&gt;2,
"VENCIDO",
IF(
NETWORKDAYS(L544,IF(M544&lt;&gt;"",M544,TODAY()),FESTIVOS_CO!A:A)=2,
"ALERTA",
"A TIEMPO"
)))</f>
        <v/>
      </c>
      <c r="I544" s="40"/>
      <c r="J544" s="36"/>
      <c r="K544" s="37"/>
      <c r="L544" s="50"/>
      <c r="M544" s="37"/>
      <c r="N544" s="52"/>
      <c r="O544" s="52"/>
      <c r="P544" s="36"/>
      <c r="Q544" s="36"/>
      <c r="R544" s="40"/>
      <c r="S544" s="36"/>
      <c r="T544" s="40"/>
      <c r="U544" s="40"/>
      <c r="V544" s="81"/>
      <c r="W544" s="40"/>
      <c r="X544" s="40"/>
      <c r="Y544" s="40"/>
      <c r="Z544" s="38" t="str">
        <f>IFERROR(VLOOKUP(Y544,DIRECTORIO!A:B,2,FALSE),"")</f>
        <v/>
      </c>
      <c r="AA544" s="40"/>
      <c r="AB544" s="40"/>
      <c r="AC544" s="40"/>
      <c r="AD544" s="40"/>
      <c r="AE544" s="40"/>
      <c r="AF544" s="40"/>
      <c r="AG544" s="41" t="s">
        <v>109</v>
      </c>
      <c r="AH544" s="42"/>
      <c r="AI544" s="54" t="str">
        <f t="shared" ca="1" si="109"/>
        <v>PENDIENTE NOTIFICACIÓN ELECTRÓNICA</v>
      </c>
      <c r="AJ544" s="37"/>
      <c r="AK544" s="37"/>
      <c r="AL544" s="37"/>
      <c r="AM544" s="53" t="str">
        <f>IF(AK544="","",WORKDAY(AK544,5,FESTIVOS_CO!A:A))</f>
        <v/>
      </c>
      <c r="AN544" s="37"/>
      <c r="AO544" s="37"/>
      <c r="AP544" s="54" t="str">
        <f t="shared" ca="1" si="114"/>
        <v>NO APLICA</v>
      </c>
      <c r="AQ544" s="36"/>
      <c r="AR544" s="43"/>
      <c r="AS544" s="37"/>
      <c r="AT544" s="36"/>
      <c r="AU544" s="37"/>
      <c r="AV544" s="36"/>
      <c r="AW544" s="36"/>
      <c r="AX544" s="37"/>
      <c r="AY544" s="140" t="str">
        <f>IF(AU544="","",WORKDAY(AU544,5,FESTIVOS_CO!A:A))</f>
        <v/>
      </c>
      <c r="AZ544" s="54" t="str">
        <f t="shared" ca="1" si="111"/>
        <v>NO APLICA</v>
      </c>
      <c r="BA544" s="55" t="str">
        <f>IF(AX544="","",WORKDAY(AX544,5,FESTIVOS_CO!A:A))</f>
        <v/>
      </c>
      <c r="BB544" s="39"/>
      <c r="BC544" s="40"/>
      <c r="BD544" s="40"/>
      <c r="BE544" s="56" t="str">
        <f t="shared" ca="1" si="112"/>
        <v>NO APLICA</v>
      </c>
      <c r="BF544" s="37"/>
      <c r="BG544" s="45"/>
      <c r="BH544" s="37"/>
      <c r="BI544" s="36"/>
      <c r="BJ544" s="37"/>
      <c r="BK544" s="36"/>
      <c r="BL544" s="36"/>
      <c r="BM544" s="53" t="str">
        <f>IF(BJ544="","",WORKDAY(BJ544,5,FESTIVOS_CO!A:A))</f>
        <v/>
      </c>
      <c r="BN544" s="57" t="str">
        <f t="shared" ca="1" si="110"/>
        <v>PENDIENTE HACER AVISO</v>
      </c>
      <c r="BO544" s="54" t="str">
        <f t="shared" ca="1" si="103"/>
        <v>EN TRÁMITE NOTIF. POR AVISO</v>
      </c>
      <c r="BP544" s="37"/>
      <c r="BQ544" s="53" t="str">
        <f>IF(BP544="","",WORKDAY(BP544,5,FESTIVOS_CO!A:A))</f>
        <v/>
      </c>
      <c r="BR544" s="37"/>
      <c r="BS544" s="36"/>
      <c r="BT544" s="38"/>
      <c r="BU544" s="58" t="e">
        <f>VLOOKUP(BT544,Hoja2!$C:$D,2,0)</f>
        <v>#N/A</v>
      </c>
      <c r="BV544" s="80" t="str">
        <f>IF(
AND(AO544="",BD544="",BQ544=""),
"EN PROCESO NOTIFICACION / COMUNICACION",
IF(
BT544="",
"NO APLICA",
IF(
BU544=60,
IF(AO544&lt;&gt;"",AO544,IF(BD544&lt;&gt;"",BD544,BQ544))+60,
WORKDAY(
IF(AO544&lt;&gt;"",AO544,IF(BD544&lt;&gt;"",BD544,BQ544)),
BU544,
FESTIVOS_CO!A:A
)
)
))</f>
        <v>EN PROCESO NOTIFICACION / COMUNICACION</v>
      </c>
      <c r="BW544" s="44"/>
      <c r="BX544" s="53"/>
      <c r="BY544" s="45"/>
      <c r="BZ544" s="37"/>
      <c r="CA544" s="54" t="str">
        <f t="shared" si="104"/>
        <v>PENDIENTE EJECUTORIA</v>
      </c>
      <c r="CB544" s="59" t="str">
        <f t="shared" si="113"/>
        <v/>
      </c>
      <c r="CC544" s="36"/>
      <c r="CD544" s="40"/>
      <c r="CE544" s="46"/>
      <c r="CF544" s="40"/>
      <c r="CG544" s="40"/>
      <c r="CH544" s="40"/>
      <c r="CI544" s="36"/>
      <c r="CJ544" s="47"/>
      <c r="CK544" s="40"/>
      <c r="CL544" s="40"/>
      <c r="CM544" s="40"/>
      <c r="CN544" s="40"/>
    </row>
    <row r="545" spans="1:92" ht="42.75" hidden="1">
      <c r="A545" s="49" t="str">
        <f t="shared" si="105"/>
        <v>SIN GESTIÓN</v>
      </c>
      <c r="B545" s="58"/>
      <c r="C545" s="37"/>
      <c r="D545" s="37"/>
      <c r="E545" s="49" t="str">
        <f t="shared" si="106"/>
        <v>PENDIENTE NOTIFICACIÓN</v>
      </c>
      <c r="F545" s="141" t="str">
        <f t="shared" si="107"/>
        <v>PENDIENTE NOTIFICACIÓN</v>
      </c>
      <c r="G545" s="49" t="str">
        <f t="shared" si="108"/>
        <v/>
      </c>
      <c r="H545" s="51" t="str">
        <f ca="1">IF(
L545="",
"",
IF(
NETWORKDAYS(L545,IF(M545&lt;&gt;"",M545,TODAY()),FESTIVOS_CO!A:A)&gt;2,
"VENCIDO",
IF(
NETWORKDAYS(L545,IF(M545&lt;&gt;"",M545,TODAY()),FESTIVOS_CO!A:A)=2,
"ALERTA",
"A TIEMPO"
)))</f>
        <v/>
      </c>
      <c r="I545" s="40"/>
      <c r="J545" s="36"/>
      <c r="K545" s="37"/>
      <c r="L545" s="50"/>
      <c r="M545" s="37"/>
      <c r="N545" s="52"/>
      <c r="O545" s="52"/>
      <c r="P545" s="36"/>
      <c r="Q545" s="36"/>
      <c r="R545" s="40"/>
      <c r="S545" s="36"/>
      <c r="T545" s="40"/>
      <c r="U545" s="40"/>
      <c r="V545" s="81"/>
      <c r="W545" s="40"/>
      <c r="X545" s="40"/>
      <c r="Y545" s="40"/>
      <c r="Z545" s="38" t="str">
        <f>IFERROR(VLOOKUP(Y545,DIRECTORIO!A:B,2,FALSE),"")</f>
        <v/>
      </c>
      <c r="AA545" s="40"/>
      <c r="AB545" s="40"/>
      <c r="AC545" s="40"/>
      <c r="AD545" s="40"/>
      <c r="AE545" s="40"/>
      <c r="AF545" s="40"/>
      <c r="AG545" s="41" t="s">
        <v>109</v>
      </c>
      <c r="AH545" s="42"/>
      <c r="AI545" s="54" t="str">
        <f t="shared" ca="1" si="109"/>
        <v>PENDIENTE NOTIFICACIÓN ELECTRÓNICA</v>
      </c>
      <c r="AJ545" s="37"/>
      <c r="AK545" s="37"/>
      <c r="AL545" s="37"/>
      <c r="AM545" s="53" t="str">
        <f>IF(AK545="","",WORKDAY(AK545,5,FESTIVOS_CO!A:A))</f>
        <v/>
      </c>
      <c r="AN545" s="37"/>
      <c r="AO545" s="37"/>
      <c r="AP545" s="54" t="str">
        <f t="shared" ca="1" si="114"/>
        <v>NO APLICA</v>
      </c>
      <c r="AQ545" s="36"/>
      <c r="AR545" s="43"/>
      <c r="AS545" s="37"/>
      <c r="AT545" s="36"/>
      <c r="AU545" s="37"/>
      <c r="AV545" s="36"/>
      <c r="AW545" s="36"/>
      <c r="AX545" s="37"/>
      <c r="AY545" s="140" t="str">
        <f>IF(AU545="","",WORKDAY(AU545,5,FESTIVOS_CO!A:A))</f>
        <v/>
      </c>
      <c r="AZ545" s="54" t="str">
        <f t="shared" ca="1" si="111"/>
        <v>NO APLICA</v>
      </c>
      <c r="BA545" s="55" t="str">
        <f>IF(AX545="","",WORKDAY(AX545,5,FESTIVOS_CO!A:A))</f>
        <v/>
      </c>
      <c r="BB545" s="39"/>
      <c r="BC545" s="40"/>
      <c r="BD545" s="40"/>
      <c r="BE545" s="56" t="str">
        <f t="shared" ca="1" si="112"/>
        <v>NO APLICA</v>
      </c>
      <c r="BF545" s="37"/>
      <c r="BG545" s="45"/>
      <c r="BH545" s="37"/>
      <c r="BI545" s="36"/>
      <c r="BJ545" s="37"/>
      <c r="BK545" s="36"/>
      <c r="BL545" s="36"/>
      <c r="BM545" s="53" t="str">
        <f>IF(BJ545="","",WORKDAY(BJ545,5,FESTIVOS_CO!A:A))</f>
        <v/>
      </c>
      <c r="BN545" s="57" t="str">
        <f t="shared" ca="1" si="110"/>
        <v>PENDIENTE HACER AVISO</v>
      </c>
      <c r="BO545" s="54" t="str">
        <f t="shared" ca="1" si="103"/>
        <v>EN TRÁMITE NOTIF. POR AVISO</v>
      </c>
      <c r="BP545" s="37"/>
      <c r="BQ545" s="53" t="str">
        <f>IF(BP545="","",WORKDAY(BP545,5,FESTIVOS_CO!A:A))</f>
        <v/>
      </c>
      <c r="BR545" s="37"/>
      <c r="BS545" s="36"/>
      <c r="BT545" s="38"/>
      <c r="BU545" s="58" t="e">
        <f>VLOOKUP(BT545,Hoja2!$C:$D,2,0)</f>
        <v>#N/A</v>
      </c>
      <c r="BV545" s="80" t="str">
        <f>IF(
AND(AO545="",BD545="",BQ545=""),
"EN PROCESO NOTIFICACION / COMUNICACION",
IF(
BT545="",
"NO APLICA",
IF(
BU545=60,
IF(AO545&lt;&gt;"",AO545,IF(BD545&lt;&gt;"",BD545,BQ545))+60,
WORKDAY(
IF(AO545&lt;&gt;"",AO545,IF(BD545&lt;&gt;"",BD545,BQ545)),
BU545,
FESTIVOS_CO!A:A
)
)
))</f>
        <v>EN PROCESO NOTIFICACION / COMUNICACION</v>
      </c>
      <c r="BW545" s="44"/>
      <c r="BX545" s="53"/>
      <c r="BY545" s="45"/>
      <c r="BZ545" s="37"/>
      <c r="CA545" s="54" t="str">
        <f t="shared" si="104"/>
        <v>PENDIENTE EJECUTORIA</v>
      </c>
      <c r="CB545" s="59" t="str">
        <f t="shared" si="113"/>
        <v/>
      </c>
      <c r="CC545" s="36"/>
      <c r="CD545" s="40"/>
      <c r="CE545" s="46"/>
      <c r="CF545" s="40"/>
      <c r="CG545" s="40"/>
      <c r="CH545" s="40"/>
      <c r="CI545" s="36"/>
      <c r="CJ545" s="47"/>
      <c r="CK545" s="40"/>
      <c r="CL545" s="40"/>
      <c r="CM545" s="40"/>
      <c r="CN545" s="40"/>
    </row>
    <row r="546" spans="1:92" ht="42.75" hidden="1">
      <c r="A546" s="49" t="str">
        <f t="shared" si="105"/>
        <v>SIN GESTIÓN</v>
      </c>
      <c r="B546" s="58"/>
      <c r="C546" s="37"/>
      <c r="D546" s="37"/>
      <c r="E546" s="49" t="str">
        <f t="shared" si="106"/>
        <v>PENDIENTE NOTIFICACIÓN</v>
      </c>
      <c r="F546" s="141" t="str">
        <f t="shared" si="107"/>
        <v>PENDIENTE NOTIFICACIÓN</v>
      </c>
      <c r="G546" s="49" t="str">
        <f t="shared" si="108"/>
        <v/>
      </c>
      <c r="H546" s="51" t="str">
        <f ca="1">IF(
L546="",
"",
IF(
NETWORKDAYS(L546,IF(M546&lt;&gt;"",M546,TODAY()),FESTIVOS_CO!A:A)&gt;2,
"VENCIDO",
IF(
NETWORKDAYS(L546,IF(M546&lt;&gt;"",M546,TODAY()),FESTIVOS_CO!A:A)=2,
"ALERTA",
"A TIEMPO"
)))</f>
        <v/>
      </c>
      <c r="I546" s="40"/>
      <c r="J546" s="36"/>
      <c r="K546" s="37"/>
      <c r="L546" s="50"/>
      <c r="M546" s="37"/>
      <c r="N546" s="52"/>
      <c r="O546" s="52"/>
      <c r="P546" s="36"/>
      <c r="Q546" s="36"/>
      <c r="R546" s="40"/>
      <c r="S546" s="36"/>
      <c r="T546" s="40"/>
      <c r="U546" s="40"/>
      <c r="V546" s="81"/>
      <c r="W546" s="40"/>
      <c r="X546" s="40"/>
      <c r="Y546" s="40"/>
      <c r="Z546" s="38" t="str">
        <f>IFERROR(VLOOKUP(Y546,DIRECTORIO!A:B,2,FALSE),"")</f>
        <v/>
      </c>
      <c r="AA546" s="40"/>
      <c r="AB546" s="40"/>
      <c r="AC546" s="40"/>
      <c r="AD546" s="40"/>
      <c r="AE546" s="40"/>
      <c r="AF546" s="40"/>
      <c r="AG546" s="41" t="s">
        <v>109</v>
      </c>
      <c r="AH546" s="42"/>
      <c r="AI546" s="54" t="str">
        <f t="shared" ca="1" si="109"/>
        <v>PENDIENTE NOTIFICACIÓN ELECTRÓNICA</v>
      </c>
      <c r="AJ546" s="37"/>
      <c r="AK546" s="37"/>
      <c r="AL546" s="37"/>
      <c r="AM546" s="53" t="str">
        <f>IF(AK546="","",WORKDAY(AK546,5,FESTIVOS_CO!A:A))</f>
        <v/>
      </c>
      <c r="AN546" s="37"/>
      <c r="AO546" s="37"/>
      <c r="AP546" s="54" t="str">
        <f t="shared" ca="1" si="114"/>
        <v>NO APLICA</v>
      </c>
      <c r="AQ546" s="36"/>
      <c r="AR546" s="43"/>
      <c r="AS546" s="37"/>
      <c r="AT546" s="36"/>
      <c r="AU546" s="37"/>
      <c r="AV546" s="36"/>
      <c r="AW546" s="36"/>
      <c r="AX546" s="37"/>
      <c r="AY546" s="140" t="str">
        <f>IF(AU546="","",WORKDAY(AU546,5,FESTIVOS_CO!A:A))</f>
        <v/>
      </c>
      <c r="AZ546" s="54" t="str">
        <f t="shared" ca="1" si="111"/>
        <v>NO APLICA</v>
      </c>
      <c r="BA546" s="55" t="str">
        <f>IF(AX546="","",WORKDAY(AX546,5,FESTIVOS_CO!A:A))</f>
        <v/>
      </c>
      <c r="BB546" s="39"/>
      <c r="BC546" s="40"/>
      <c r="BD546" s="40"/>
      <c r="BE546" s="56" t="str">
        <f t="shared" ca="1" si="112"/>
        <v>NO APLICA</v>
      </c>
      <c r="BF546" s="37"/>
      <c r="BG546" s="45"/>
      <c r="BH546" s="37"/>
      <c r="BI546" s="36"/>
      <c r="BJ546" s="37"/>
      <c r="BK546" s="36"/>
      <c r="BL546" s="36"/>
      <c r="BM546" s="53" t="str">
        <f>IF(BJ546="","",WORKDAY(BJ546,5,FESTIVOS_CO!A:A))</f>
        <v/>
      </c>
      <c r="BN546" s="57" t="str">
        <f t="shared" ca="1" si="110"/>
        <v>PENDIENTE HACER AVISO</v>
      </c>
      <c r="BO546" s="54" t="str">
        <f t="shared" ca="1" si="103"/>
        <v>EN TRÁMITE NOTIF. POR AVISO</v>
      </c>
      <c r="BP546" s="37"/>
      <c r="BQ546" s="53" t="str">
        <f>IF(BP546="","",WORKDAY(BP546,5,FESTIVOS_CO!A:A))</f>
        <v/>
      </c>
      <c r="BR546" s="37"/>
      <c r="BS546" s="36"/>
      <c r="BT546" s="38"/>
      <c r="BU546" s="58" t="e">
        <f>VLOOKUP(BT546,Hoja2!$C:$D,2,0)</f>
        <v>#N/A</v>
      </c>
      <c r="BV546" s="80" t="str">
        <f>IF(
AND(AO546="",BD546="",BQ546=""),
"EN PROCESO NOTIFICACION / COMUNICACION",
IF(
BT546="",
"NO APLICA",
IF(
BU546=60,
IF(AO546&lt;&gt;"",AO546,IF(BD546&lt;&gt;"",BD546,BQ546))+60,
WORKDAY(
IF(AO546&lt;&gt;"",AO546,IF(BD546&lt;&gt;"",BD546,BQ546)),
BU546,
FESTIVOS_CO!A:A
)
)
))</f>
        <v>EN PROCESO NOTIFICACION / COMUNICACION</v>
      </c>
      <c r="BW546" s="44"/>
      <c r="BX546" s="53"/>
      <c r="BY546" s="45"/>
      <c r="BZ546" s="37"/>
      <c r="CA546" s="54" t="str">
        <f t="shared" si="104"/>
        <v>PENDIENTE EJECUTORIA</v>
      </c>
      <c r="CB546" s="59" t="str">
        <f t="shared" si="113"/>
        <v/>
      </c>
      <c r="CC546" s="36"/>
      <c r="CD546" s="40"/>
      <c r="CE546" s="46"/>
      <c r="CF546" s="40"/>
      <c r="CG546" s="40"/>
      <c r="CH546" s="40"/>
      <c r="CI546" s="36"/>
      <c r="CJ546" s="47"/>
      <c r="CK546" s="40"/>
      <c r="CL546" s="40"/>
      <c r="CM546" s="40"/>
      <c r="CN546" s="40"/>
    </row>
    <row r="547" spans="1:92" ht="42.75" hidden="1">
      <c r="A547" s="49" t="str">
        <f t="shared" si="105"/>
        <v>SIN GESTIÓN</v>
      </c>
      <c r="B547" s="58"/>
      <c r="C547" s="37"/>
      <c r="D547" s="37"/>
      <c r="E547" s="49" t="str">
        <f t="shared" si="106"/>
        <v>PENDIENTE NOTIFICACIÓN</v>
      </c>
      <c r="F547" s="141" t="str">
        <f t="shared" si="107"/>
        <v>PENDIENTE NOTIFICACIÓN</v>
      </c>
      <c r="G547" s="49" t="str">
        <f t="shared" si="108"/>
        <v/>
      </c>
      <c r="H547" s="51" t="str">
        <f ca="1">IF(
L547="",
"",
IF(
NETWORKDAYS(L547,IF(M547&lt;&gt;"",M547,TODAY()),FESTIVOS_CO!A:A)&gt;2,
"VENCIDO",
IF(
NETWORKDAYS(L547,IF(M547&lt;&gt;"",M547,TODAY()),FESTIVOS_CO!A:A)=2,
"ALERTA",
"A TIEMPO"
)))</f>
        <v/>
      </c>
      <c r="I547" s="40"/>
      <c r="J547" s="36"/>
      <c r="K547" s="37"/>
      <c r="L547" s="50"/>
      <c r="M547" s="37"/>
      <c r="N547" s="52"/>
      <c r="O547" s="52"/>
      <c r="P547" s="36"/>
      <c r="Q547" s="36"/>
      <c r="R547" s="40"/>
      <c r="S547" s="36"/>
      <c r="T547" s="40"/>
      <c r="U547" s="40"/>
      <c r="V547" s="81"/>
      <c r="W547" s="40"/>
      <c r="X547" s="40"/>
      <c r="Y547" s="40"/>
      <c r="Z547" s="38" t="str">
        <f>IFERROR(VLOOKUP(Y547,DIRECTORIO!A:B,2,FALSE),"")</f>
        <v/>
      </c>
      <c r="AA547" s="40"/>
      <c r="AB547" s="40"/>
      <c r="AC547" s="40"/>
      <c r="AD547" s="40"/>
      <c r="AE547" s="40"/>
      <c r="AF547" s="40"/>
      <c r="AG547" s="41" t="s">
        <v>109</v>
      </c>
      <c r="AH547" s="42"/>
      <c r="AI547" s="54" t="str">
        <f t="shared" ca="1" si="109"/>
        <v>PENDIENTE NOTIFICACIÓN ELECTRÓNICA</v>
      </c>
      <c r="AJ547" s="37"/>
      <c r="AK547" s="37"/>
      <c r="AL547" s="37"/>
      <c r="AM547" s="53" t="str">
        <f>IF(AK547="","",WORKDAY(AK547,5,FESTIVOS_CO!A:A))</f>
        <v/>
      </c>
      <c r="AN547" s="37"/>
      <c r="AO547" s="37"/>
      <c r="AP547" s="54" t="str">
        <f t="shared" ca="1" si="114"/>
        <v>NO APLICA</v>
      </c>
      <c r="AQ547" s="36"/>
      <c r="AR547" s="43"/>
      <c r="AS547" s="37"/>
      <c r="AT547" s="36"/>
      <c r="AU547" s="37"/>
      <c r="AV547" s="36"/>
      <c r="AW547" s="36"/>
      <c r="AX547" s="37"/>
      <c r="AY547" s="140" t="str">
        <f>IF(AU547="","",WORKDAY(AU547,5,FESTIVOS_CO!A:A))</f>
        <v/>
      </c>
      <c r="AZ547" s="54" t="str">
        <f t="shared" ca="1" si="111"/>
        <v>NO APLICA</v>
      </c>
      <c r="BA547" s="55" t="str">
        <f>IF(AX547="","",WORKDAY(AX547,5,FESTIVOS_CO!A:A))</f>
        <v/>
      </c>
      <c r="BB547" s="39"/>
      <c r="BC547" s="40"/>
      <c r="BD547" s="40"/>
      <c r="BE547" s="56" t="str">
        <f t="shared" ca="1" si="112"/>
        <v>NO APLICA</v>
      </c>
      <c r="BF547" s="37"/>
      <c r="BG547" s="45"/>
      <c r="BH547" s="37"/>
      <c r="BI547" s="36"/>
      <c r="BJ547" s="37"/>
      <c r="BK547" s="36"/>
      <c r="BL547" s="36"/>
      <c r="BM547" s="53" t="str">
        <f>IF(BJ547="","",WORKDAY(BJ547,5,FESTIVOS_CO!A:A))</f>
        <v/>
      </c>
      <c r="BN547" s="57" t="str">
        <f t="shared" ca="1" si="110"/>
        <v>PENDIENTE HACER AVISO</v>
      </c>
      <c r="BO547" s="54" t="str">
        <f t="shared" ca="1" si="103"/>
        <v>EN TRÁMITE NOTIF. POR AVISO</v>
      </c>
      <c r="BP547" s="37"/>
      <c r="BQ547" s="53" t="str">
        <f>IF(BP547="","",WORKDAY(BP547,5,FESTIVOS_CO!A:A))</f>
        <v/>
      </c>
      <c r="BR547" s="37"/>
      <c r="BS547" s="36"/>
      <c r="BT547" s="38"/>
      <c r="BU547" s="58" t="e">
        <f>VLOOKUP(BT547,Hoja2!$C:$D,2,0)</f>
        <v>#N/A</v>
      </c>
      <c r="BV547" s="80" t="str">
        <f>IF(
AND(AO547="",BD547="",BQ547=""),
"EN PROCESO NOTIFICACION / COMUNICACION",
IF(
BT547="",
"NO APLICA",
IF(
BU547=60,
IF(AO547&lt;&gt;"",AO547,IF(BD547&lt;&gt;"",BD547,BQ547))+60,
WORKDAY(
IF(AO547&lt;&gt;"",AO547,IF(BD547&lt;&gt;"",BD547,BQ547)),
BU547,
FESTIVOS_CO!A:A
)
)
))</f>
        <v>EN PROCESO NOTIFICACION / COMUNICACION</v>
      </c>
      <c r="BW547" s="44"/>
      <c r="BX547" s="53"/>
      <c r="BY547" s="45"/>
      <c r="BZ547" s="37"/>
      <c r="CA547" s="54" t="str">
        <f t="shared" si="104"/>
        <v>PENDIENTE EJECUTORIA</v>
      </c>
      <c r="CB547" s="59" t="str">
        <f t="shared" si="113"/>
        <v/>
      </c>
      <c r="CC547" s="36"/>
      <c r="CD547" s="40"/>
      <c r="CE547" s="46"/>
      <c r="CF547" s="40"/>
      <c r="CG547" s="40"/>
      <c r="CH547" s="40"/>
      <c r="CI547" s="36"/>
      <c r="CJ547" s="47"/>
      <c r="CK547" s="40"/>
      <c r="CL547" s="40"/>
      <c r="CM547" s="40"/>
      <c r="CN547" s="40"/>
    </row>
    <row r="548" spans="1:92" ht="42.75" hidden="1">
      <c r="A548" s="49" t="str">
        <f t="shared" si="105"/>
        <v>SIN GESTIÓN</v>
      </c>
      <c r="B548" s="58"/>
      <c r="C548" s="37"/>
      <c r="D548" s="37"/>
      <c r="E548" s="49" t="str">
        <f t="shared" si="106"/>
        <v>PENDIENTE NOTIFICACIÓN</v>
      </c>
      <c r="F548" s="141" t="str">
        <f t="shared" si="107"/>
        <v>PENDIENTE NOTIFICACIÓN</v>
      </c>
      <c r="G548" s="49" t="str">
        <f t="shared" si="108"/>
        <v/>
      </c>
      <c r="H548" s="51" t="str">
        <f ca="1">IF(
L548="",
"",
IF(
NETWORKDAYS(L548,IF(M548&lt;&gt;"",M548,TODAY()),FESTIVOS_CO!A:A)&gt;2,
"VENCIDO",
IF(
NETWORKDAYS(L548,IF(M548&lt;&gt;"",M548,TODAY()),FESTIVOS_CO!A:A)=2,
"ALERTA",
"A TIEMPO"
)))</f>
        <v/>
      </c>
      <c r="I548" s="40"/>
      <c r="J548" s="36"/>
      <c r="K548" s="37"/>
      <c r="L548" s="50"/>
      <c r="M548" s="37"/>
      <c r="N548" s="52"/>
      <c r="O548" s="52"/>
      <c r="P548" s="36"/>
      <c r="Q548" s="36"/>
      <c r="R548" s="40"/>
      <c r="S548" s="36"/>
      <c r="T548" s="40"/>
      <c r="U548" s="40"/>
      <c r="V548" s="81"/>
      <c r="W548" s="40"/>
      <c r="X548" s="40"/>
      <c r="Y548" s="40"/>
      <c r="Z548" s="38" t="str">
        <f>IFERROR(VLOOKUP(Y548,DIRECTORIO!A:B,2,FALSE),"")</f>
        <v/>
      </c>
      <c r="AA548" s="40"/>
      <c r="AB548" s="40"/>
      <c r="AC548" s="40"/>
      <c r="AD548" s="40"/>
      <c r="AE548" s="40"/>
      <c r="AF548" s="40"/>
      <c r="AG548" s="41" t="s">
        <v>109</v>
      </c>
      <c r="AH548" s="42"/>
      <c r="AI548" s="54" t="str">
        <f t="shared" ca="1" si="109"/>
        <v>PENDIENTE NOTIFICACIÓN ELECTRÓNICA</v>
      </c>
      <c r="AJ548" s="37"/>
      <c r="AK548" s="37"/>
      <c r="AL548" s="37"/>
      <c r="AM548" s="53" t="str">
        <f>IF(AK548="","",WORKDAY(AK548,5,FESTIVOS_CO!A:A))</f>
        <v/>
      </c>
      <c r="AN548" s="37"/>
      <c r="AO548" s="37"/>
      <c r="AP548" s="54" t="str">
        <f t="shared" ca="1" si="114"/>
        <v>NO APLICA</v>
      </c>
      <c r="AQ548" s="36"/>
      <c r="AR548" s="43"/>
      <c r="AS548" s="37"/>
      <c r="AT548" s="36"/>
      <c r="AU548" s="37"/>
      <c r="AV548" s="36"/>
      <c r="AW548" s="36"/>
      <c r="AX548" s="37"/>
      <c r="AY548" s="140" t="str">
        <f>IF(AU548="","",WORKDAY(AU548,5,FESTIVOS_CO!A:A))</f>
        <v/>
      </c>
      <c r="AZ548" s="54" t="str">
        <f t="shared" ca="1" si="111"/>
        <v>NO APLICA</v>
      </c>
      <c r="BA548" s="55" t="str">
        <f>IF(AX548="","",WORKDAY(AX548,5,FESTIVOS_CO!A:A))</f>
        <v/>
      </c>
      <c r="BB548" s="39"/>
      <c r="BC548" s="40"/>
      <c r="BD548" s="40"/>
      <c r="BE548" s="56" t="str">
        <f t="shared" ca="1" si="112"/>
        <v>NO APLICA</v>
      </c>
      <c r="BF548" s="37"/>
      <c r="BG548" s="45"/>
      <c r="BH548" s="37"/>
      <c r="BI548" s="36"/>
      <c r="BJ548" s="37"/>
      <c r="BK548" s="36"/>
      <c r="BL548" s="36"/>
      <c r="BM548" s="53" t="str">
        <f>IF(BJ548="","",WORKDAY(BJ548,5,FESTIVOS_CO!A:A))</f>
        <v/>
      </c>
      <c r="BN548" s="57" t="str">
        <f t="shared" ca="1" si="110"/>
        <v>PENDIENTE HACER AVISO</v>
      </c>
      <c r="BO548" s="54" t="str">
        <f t="shared" ca="1" si="103"/>
        <v>EN TRÁMITE NOTIF. POR AVISO</v>
      </c>
      <c r="BP548" s="37"/>
      <c r="BQ548" s="53" t="str">
        <f>IF(BP548="","",WORKDAY(BP548,5,FESTIVOS_CO!A:A))</f>
        <v/>
      </c>
      <c r="BR548" s="37"/>
      <c r="BS548" s="36"/>
      <c r="BT548" s="38"/>
      <c r="BU548" s="58" t="e">
        <f>VLOOKUP(BT548,Hoja2!$C:$D,2,0)</f>
        <v>#N/A</v>
      </c>
      <c r="BV548" s="80" t="str">
        <f>IF(
AND(AO548="",BD548="",BQ548=""),
"EN PROCESO NOTIFICACION / COMUNICACION",
IF(
BT548="",
"NO APLICA",
IF(
BU548=60,
IF(AO548&lt;&gt;"",AO548,IF(BD548&lt;&gt;"",BD548,BQ548))+60,
WORKDAY(
IF(AO548&lt;&gt;"",AO548,IF(BD548&lt;&gt;"",BD548,BQ548)),
BU548,
FESTIVOS_CO!A:A
)
)
))</f>
        <v>EN PROCESO NOTIFICACION / COMUNICACION</v>
      </c>
      <c r="BW548" s="44"/>
      <c r="BX548" s="53"/>
      <c r="BY548" s="45"/>
      <c r="BZ548" s="37"/>
      <c r="CA548" s="54" t="str">
        <f t="shared" si="104"/>
        <v>PENDIENTE EJECUTORIA</v>
      </c>
      <c r="CB548" s="59" t="str">
        <f t="shared" si="113"/>
        <v/>
      </c>
      <c r="CC548" s="36"/>
      <c r="CD548" s="40"/>
      <c r="CE548" s="46"/>
      <c r="CF548" s="40"/>
      <c r="CG548" s="40"/>
      <c r="CH548" s="40"/>
      <c r="CI548" s="36"/>
      <c r="CJ548" s="47"/>
      <c r="CK548" s="40"/>
      <c r="CL548" s="40"/>
      <c r="CM548" s="40"/>
      <c r="CN548" s="40"/>
    </row>
    <row r="549" spans="1:92" ht="42.75" hidden="1">
      <c r="A549" s="49" t="str">
        <f t="shared" si="105"/>
        <v>SIN GESTIÓN</v>
      </c>
      <c r="B549" s="58"/>
      <c r="C549" s="37"/>
      <c r="D549" s="37"/>
      <c r="E549" s="49" t="str">
        <f t="shared" si="106"/>
        <v>PENDIENTE NOTIFICACIÓN</v>
      </c>
      <c r="F549" s="141" t="str">
        <f t="shared" si="107"/>
        <v>PENDIENTE NOTIFICACIÓN</v>
      </c>
      <c r="G549" s="49" t="str">
        <f t="shared" si="108"/>
        <v/>
      </c>
      <c r="H549" s="51" t="str">
        <f ca="1">IF(
L549="",
"",
IF(
NETWORKDAYS(L549,IF(M549&lt;&gt;"",M549,TODAY()),FESTIVOS_CO!A:A)&gt;2,
"VENCIDO",
IF(
NETWORKDAYS(L549,IF(M549&lt;&gt;"",M549,TODAY()),FESTIVOS_CO!A:A)=2,
"ALERTA",
"A TIEMPO"
)))</f>
        <v/>
      </c>
      <c r="I549" s="40"/>
      <c r="J549" s="36"/>
      <c r="K549" s="37"/>
      <c r="L549" s="50"/>
      <c r="M549" s="37"/>
      <c r="N549" s="52"/>
      <c r="O549" s="52"/>
      <c r="P549" s="36"/>
      <c r="Q549" s="36"/>
      <c r="R549" s="40"/>
      <c r="S549" s="36"/>
      <c r="T549" s="40"/>
      <c r="U549" s="40"/>
      <c r="V549" s="81"/>
      <c r="W549" s="40"/>
      <c r="X549" s="40"/>
      <c r="Y549" s="40"/>
      <c r="Z549" s="38" t="str">
        <f>IFERROR(VLOOKUP(Y549,DIRECTORIO!A:B,2,FALSE),"")</f>
        <v/>
      </c>
      <c r="AA549" s="40"/>
      <c r="AB549" s="40"/>
      <c r="AC549" s="40"/>
      <c r="AD549" s="40"/>
      <c r="AE549" s="40"/>
      <c r="AF549" s="40"/>
      <c r="AG549" s="41" t="s">
        <v>109</v>
      </c>
      <c r="AH549" s="42"/>
      <c r="AI549" s="54" t="str">
        <f t="shared" ca="1" si="109"/>
        <v>PENDIENTE NOTIFICACIÓN ELECTRÓNICA</v>
      </c>
      <c r="AJ549" s="37"/>
      <c r="AK549" s="37"/>
      <c r="AL549" s="37"/>
      <c r="AM549" s="53" t="str">
        <f>IF(AK549="","",WORKDAY(AK549,5,FESTIVOS_CO!A:A))</f>
        <v/>
      </c>
      <c r="AN549" s="37"/>
      <c r="AO549" s="37"/>
      <c r="AP549" s="54" t="str">
        <f t="shared" ca="1" si="114"/>
        <v>NO APLICA</v>
      </c>
      <c r="AQ549" s="36"/>
      <c r="AR549" s="43"/>
      <c r="AS549" s="37"/>
      <c r="AT549" s="36"/>
      <c r="AU549" s="37"/>
      <c r="AV549" s="36"/>
      <c r="AW549" s="36"/>
      <c r="AX549" s="37"/>
      <c r="AY549" s="140" t="str">
        <f>IF(AU549="","",WORKDAY(AU549,5,FESTIVOS_CO!A:A))</f>
        <v/>
      </c>
      <c r="AZ549" s="54" t="str">
        <f t="shared" ca="1" si="111"/>
        <v>NO APLICA</v>
      </c>
      <c r="BA549" s="55" t="str">
        <f>IF(AX549="","",WORKDAY(AX549,5,FESTIVOS_CO!A:A))</f>
        <v/>
      </c>
      <c r="BB549" s="39"/>
      <c r="BC549" s="40"/>
      <c r="BD549" s="40"/>
      <c r="BE549" s="56" t="str">
        <f t="shared" ca="1" si="112"/>
        <v>NO APLICA</v>
      </c>
      <c r="BF549" s="37"/>
      <c r="BG549" s="45"/>
      <c r="BH549" s="37"/>
      <c r="BI549" s="36"/>
      <c r="BJ549" s="37"/>
      <c r="BK549" s="36"/>
      <c r="BL549" s="36"/>
      <c r="BM549" s="53" t="str">
        <f>IF(BJ549="","",WORKDAY(BJ549,5,FESTIVOS_CO!A:A))</f>
        <v/>
      </c>
      <c r="BN549" s="57" t="str">
        <f t="shared" ca="1" si="110"/>
        <v>PENDIENTE HACER AVISO</v>
      </c>
      <c r="BO549" s="54" t="str">
        <f t="shared" ca="1" si="103"/>
        <v>EN TRÁMITE NOTIF. POR AVISO</v>
      </c>
      <c r="BP549" s="37"/>
      <c r="BQ549" s="53" t="str">
        <f>IF(BP549="","",WORKDAY(BP549,5,FESTIVOS_CO!A:A))</f>
        <v/>
      </c>
      <c r="BR549" s="37"/>
      <c r="BS549" s="36"/>
      <c r="BT549" s="38"/>
      <c r="BU549" s="58" t="e">
        <f>VLOOKUP(BT549,Hoja2!$C:$D,2,0)</f>
        <v>#N/A</v>
      </c>
      <c r="BV549" s="80" t="str">
        <f>IF(
AND(AO549="",BD549="",BQ549=""),
"EN PROCESO NOTIFICACION / COMUNICACION",
IF(
BT549="",
"NO APLICA",
IF(
BU549=60,
IF(AO549&lt;&gt;"",AO549,IF(BD549&lt;&gt;"",BD549,BQ549))+60,
WORKDAY(
IF(AO549&lt;&gt;"",AO549,IF(BD549&lt;&gt;"",BD549,BQ549)),
BU549,
FESTIVOS_CO!A:A
)
)
))</f>
        <v>EN PROCESO NOTIFICACION / COMUNICACION</v>
      </c>
      <c r="BW549" s="44"/>
      <c r="BX549" s="53"/>
      <c r="BY549" s="45"/>
      <c r="BZ549" s="37"/>
      <c r="CA549" s="54" t="str">
        <f t="shared" si="104"/>
        <v>PENDIENTE EJECUTORIA</v>
      </c>
      <c r="CB549" s="59" t="str">
        <f t="shared" si="113"/>
        <v/>
      </c>
      <c r="CC549" s="36"/>
      <c r="CD549" s="40"/>
      <c r="CE549" s="46"/>
      <c r="CF549" s="40"/>
      <c r="CG549" s="40"/>
      <c r="CH549" s="40"/>
      <c r="CI549" s="36"/>
      <c r="CJ549" s="47"/>
      <c r="CK549" s="40"/>
      <c r="CL549" s="40"/>
      <c r="CM549" s="40"/>
      <c r="CN549" s="40"/>
    </row>
    <row r="550" spans="1:92" ht="42.75" hidden="1">
      <c r="A550" s="49" t="str">
        <f t="shared" si="105"/>
        <v>SIN GESTIÓN</v>
      </c>
      <c r="B550" s="58"/>
      <c r="C550" s="37"/>
      <c r="D550" s="37"/>
      <c r="E550" s="49" t="str">
        <f t="shared" si="106"/>
        <v>PENDIENTE NOTIFICACIÓN</v>
      </c>
      <c r="F550" s="141" t="str">
        <f t="shared" si="107"/>
        <v>PENDIENTE NOTIFICACIÓN</v>
      </c>
      <c r="G550" s="49" t="str">
        <f t="shared" si="108"/>
        <v/>
      </c>
      <c r="H550" s="51" t="str">
        <f ca="1">IF(
L550="",
"",
IF(
NETWORKDAYS(L550,IF(M550&lt;&gt;"",M550,TODAY()),FESTIVOS_CO!A:A)&gt;2,
"VENCIDO",
IF(
NETWORKDAYS(L550,IF(M550&lt;&gt;"",M550,TODAY()),FESTIVOS_CO!A:A)=2,
"ALERTA",
"A TIEMPO"
)))</f>
        <v/>
      </c>
      <c r="I550" s="40"/>
      <c r="J550" s="36"/>
      <c r="K550" s="37"/>
      <c r="L550" s="50"/>
      <c r="M550" s="37"/>
      <c r="N550" s="52"/>
      <c r="O550" s="52"/>
      <c r="P550" s="36"/>
      <c r="Q550" s="36"/>
      <c r="R550" s="40"/>
      <c r="S550" s="36"/>
      <c r="T550" s="40"/>
      <c r="U550" s="40"/>
      <c r="V550" s="81"/>
      <c r="W550" s="40"/>
      <c r="X550" s="40"/>
      <c r="Y550" s="40"/>
      <c r="Z550" s="38" t="str">
        <f>IFERROR(VLOOKUP(Y550,DIRECTORIO!A:B,2,FALSE),"")</f>
        <v/>
      </c>
      <c r="AA550" s="40"/>
      <c r="AB550" s="40"/>
      <c r="AC550" s="40"/>
      <c r="AD550" s="40"/>
      <c r="AE550" s="40"/>
      <c r="AF550" s="40"/>
      <c r="AG550" s="41" t="s">
        <v>109</v>
      </c>
      <c r="AH550" s="42"/>
      <c r="AI550" s="54" t="str">
        <f t="shared" ca="1" si="109"/>
        <v>PENDIENTE NOTIFICACIÓN ELECTRÓNICA</v>
      </c>
      <c r="AJ550" s="37"/>
      <c r="AK550" s="37"/>
      <c r="AL550" s="37"/>
      <c r="AM550" s="53" t="str">
        <f>IF(AK550="","",WORKDAY(AK550,5,FESTIVOS_CO!A:A))</f>
        <v/>
      </c>
      <c r="AN550" s="37"/>
      <c r="AO550" s="37"/>
      <c r="AP550" s="54" t="str">
        <f t="shared" ca="1" si="114"/>
        <v>NO APLICA</v>
      </c>
      <c r="AQ550" s="36"/>
      <c r="AR550" s="43"/>
      <c r="AS550" s="37"/>
      <c r="AT550" s="36"/>
      <c r="AU550" s="37"/>
      <c r="AV550" s="36"/>
      <c r="AW550" s="36"/>
      <c r="AX550" s="37"/>
      <c r="AY550" s="140" t="str">
        <f>IF(AU550="","",WORKDAY(AU550,5,FESTIVOS_CO!A:A))</f>
        <v/>
      </c>
      <c r="AZ550" s="54" t="str">
        <f t="shared" ca="1" si="111"/>
        <v>NO APLICA</v>
      </c>
      <c r="BA550" s="55" t="str">
        <f>IF(AX550="","",WORKDAY(AX550,5,FESTIVOS_CO!A:A))</f>
        <v/>
      </c>
      <c r="BB550" s="39"/>
      <c r="BC550" s="40"/>
      <c r="BD550" s="40"/>
      <c r="BE550" s="56" t="str">
        <f t="shared" ca="1" si="112"/>
        <v>NO APLICA</v>
      </c>
      <c r="BF550" s="37"/>
      <c r="BG550" s="45"/>
      <c r="BH550" s="37"/>
      <c r="BI550" s="36"/>
      <c r="BJ550" s="37"/>
      <c r="BK550" s="36"/>
      <c r="BL550" s="36"/>
      <c r="BM550" s="53" t="str">
        <f>IF(BJ550="","",WORKDAY(BJ550,5,FESTIVOS_CO!A:A))</f>
        <v/>
      </c>
      <c r="BN550" s="57" t="str">
        <f t="shared" ca="1" si="110"/>
        <v>PENDIENTE HACER AVISO</v>
      </c>
      <c r="BO550" s="54" t="str">
        <f t="shared" ca="1" si="103"/>
        <v>EN TRÁMITE NOTIF. POR AVISO</v>
      </c>
      <c r="BP550" s="37"/>
      <c r="BQ550" s="53" t="str">
        <f>IF(BP550="","",WORKDAY(BP550,5,FESTIVOS_CO!A:A))</f>
        <v/>
      </c>
      <c r="BR550" s="37"/>
      <c r="BS550" s="36"/>
      <c r="BT550" s="38"/>
      <c r="BU550" s="58" t="e">
        <f>VLOOKUP(BT550,Hoja2!$C:$D,2,0)</f>
        <v>#N/A</v>
      </c>
      <c r="BV550" s="80" t="str">
        <f>IF(
AND(AO550="",BD550="",BQ550=""),
"EN PROCESO NOTIFICACION / COMUNICACION",
IF(
BT550="",
"NO APLICA",
IF(
BU550=60,
IF(AO550&lt;&gt;"",AO550,IF(BD550&lt;&gt;"",BD550,BQ550))+60,
WORKDAY(
IF(AO550&lt;&gt;"",AO550,IF(BD550&lt;&gt;"",BD550,BQ550)),
BU550,
FESTIVOS_CO!A:A
)
)
))</f>
        <v>EN PROCESO NOTIFICACION / COMUNICACION</v>
      </c>
      <c r="BW550" s="44"/>
      <c r="BX550" s="53"/>
      <c r="BY550" s="45"/>
      <c r="BZ550" s="37"/>
      <c r="CA550" s="54" t="str">
        <f t="shared" si="104"/>
        <v>PENDIENTE EJECUTORIA</v>
      </c>
      <c r="CB550" s="59" t="str">
        <f t="shared" si="113"/>
        <v/>
      </c>
      <c r="CC550" s="36"/>
      <c r="CD550" s="40"/>
      <c r="CE550" s="46"/>
      <c r="CF550" s="40"/>
      <c r="CG550" s="40"/>
      <c r="CH550" s="40"/>
      <c r="CI550" s="36"/>
      <c r="CJ550" s="47"/>
      <c r="CK550" s="40"/>
      <c r="CL550" s="40"/>
      <c r="CM550" s="40"/>
      <c r="CN550" s="40"/>
    </row>
    <row r="551" spans="1:92" ht="42.75" hidden="1">
      <c r="A551" s="49" t="str">
        <f t="shared" si="105"/>
        <v>SIN GESTIÓN</v>
      </c>
      <c r="B551" s="58"/>
      <c r="C551" s="37"/>
      <c r="D551" s="37"/>
      <c r="E551" s="49" t="str">
        <f t="shared" si="106"/>
        <v>PENDIENTE NOTIFICACIÓN</v>
      </c>
      <c r="F551" s="141" t="str">
        <f t="shared" si="107"/>
        <v>PENDIENTE NOTIFICACIÓN</v>
      </c>
      <c r="G551" s="49" t="str">
        <f t="shared" si="108"/>
        <v/>
      </c>
      <c r="H551" s="51" t="str">
        <f ca="1">IF(
L551="",
"",
IF(
NETWORKDAYS(L551,IF(M551&lt;&gt;"",M551,TODAY()),FESTIVOS_CO!A:A)&gt;2,
"VENCIDO",
IF(
NETWORKDAYS(L551,IF(M551&lt;&gt;"",M551,TODAY()),FESTIVOS_CO!A:A)=2,
"ALERTA",
"A TIEMPO"
)))</f>
        <v/>
      </c>
      <c r="I551" s="40"/>
      <c r="J551" s="36"/>
      <c r="K551" s="37"/>
      <c r="L551" s="50"/>
      <c r="M551" s="37"/>
      <c r="N551" s="52"/>
      <c r="O551" s="52"/>
      <c r="P551" s="36"/>
      <c r="Q551" s="36"/>
      <c r="R551" s="40"/>
      <c r="S551" s="36"/>
      <c r="T551" s="40"/>
      <c r="U551" s="40"/>
      <c r="V551" s="81"/>
      <c r="W551" s="40"/>
      <c r="X551" s="40"/>
      <c r="Y551" s="40"/>
      <c r="Z551" s="38" t="str">
        <f>IFERROR(VLOOKUP(Y551,DIRECTORIO!A:B,2,FALSE),"")</f>
        <v/>
      </c>
      <c r="AA551" s="40"/>
      <c r="AB551" s="40"/>
      <c r="AC551" s="40"/>
      <c r="AD551" s="40"/>
      <c r="AE551" s="40"/>
      <c r="AF551" s="40"/>
      <c r="AG551" s="41" t="s">
        <v>109</v>
      </c>
      <c r="AH551" s="42"/>
      <c r="AI551" s="54" t="str">
        <f t="shared" ca="1" si="109"/>
        <v>PENDIENTE NOTIFICACIÓN ELECTRÓNICA</v>
      </c>
      <c r="AJ551" s="37"/>
      <c r="AK551" s="37"/>
      <c r="AL551" s="37"/>
      <c r="AM551" s="53" t="str">
        <f>IF(AK551="","",WORKDAY(AK551,5,FESTIVOS_CO!A:A))</f>
        <v/>
      </c>
      <c r="AN551" s="37"/>
      <c r="AO551" s="37"/>
      <c r="AP551" s="54" t="str">
        <f t="shared" ca="1" si="114"/>
        <v>NO APLICA</v>
      </c>
      <c r="AQ551" s="36"/>
      <c r="AR551" s="43"/>
      <c r="AS551" s="37"/>
      <c r="AT551" s="36"/>
      <c r="AU551" s="37"/>
      <c r="AV551" s="36"/>
      <c r="AW551" s="36"/>
      <c r="AX551" s="37"/>
      <c r="AY551" s="140" t="str">
        <f>IF(AU551="","",WORKDAY(AU551,5,FESTIVOS_CO!A:A))</f>
        <v/>
      </c>
      <c r="AZ551" s="54" t="str">
        <f t="shared" ca="1" si="111"/>
        <v>NO APLICA</v>
      </c>
      <c r="BA551" s="55" t="str">
        <f>IF(AX551="","",WORKDAY(AX551,5,FESTIVOS_CO!A:A))</f>
        <v/>
      </c>
      <c r="BB551" s="39"/>
      <c r="BC551" s="40"/>
      <c r="BD551" s="40"/>
      <c r="BE551" s="56" t="str">
        <f t="shared" ca="1" si="112"/>
        <v>NO APLICA</v>
      </c>
      <c r="BF551" s="37"/>
      <c r="BG551" s="45"/>
      <c r="BH551" s="37"/>
      <c r="BI551" s="36"/>
      <c r="BJ551" s="37"/>
      <c r="BK551" s="36"/>
      <c r="BL551" s="36"/>
      <c r="BM551" s="53" t="str">
        <f>IF(BJ551="","",WORKDAY(BJ551,5,FESTIVOS_CO!A:A))</f>
        <v/>
      </c>
      <c r="BN551" s="57" t="str">
        <f t="shared" ca="1" si="110"/>
        <v>PENDIENTE HACER AVISO</v>
      </c>
      <c r="BO551" s="54" t="str">
        <f t="shared" ca="1" si="103"/>
        <v>EN TRÁMITE NOTIF. POR AVISO</v>
      </c>
      <c r="BP551" s="37"/>
      <c r="BQ551" s="53" t="str">
        <f>IF(BP551="","",WORKDAY(BP551,5,FESTIVOS_CO!A:A))</f>
        <v/>
      </c>
      <c r="BR551" s="37"/>
      <c r="BS551" s="36"/>
      <c r="BT551" s="38"/>
      <c r="BU551" s="58" t="e">
        <f>VLOOKUP(BT551,Hoja2!$C:$D,2,0)</f>
        <v>#N/A</v>
      </c>
      <c r="BV551" s="80" t="str">
        <f>IF(
AND(AO551="",BD551="",BQ551=""),
"EN PROCESO NOTIFICACION / COMUNICACION",
IF(
BT551="",
"NO APLICA",
IF(
BU551=60,
IF(AO551&lt;&gt;"",AO551,IF(BD551&lt;&gt;"",BD551,BQ551))+60,
WORKDAY(
IF(AO551&lt;&gt;"",AO551,IF(BD551&lt;&gt;"",BD551,BQ551)),
BU551,
FESTIVOS_CO!A:A
)
)
))</f>
        <v>EN PROCESO NOTIFICACION / COMUNICACION</v>
      </c>
      <c r="BW551" s="44"/>
      <c r="BX551" s="53"/>
      <c r="BY551" s="45"/>
      <c r="BZ551" s="37"/>
      <c r="CA551" s="54" t="str">
        <f t="shared" si="104"/>
        <v>PENDIENTE EJECUTORIA</v>
      </c>
      <c r="CB551" s="59" t="str">
        <f t="shared" si="113"/>
        <v/>
      </c>
      <c r="CC551" s="36"/>
      <c r="CD551" s="40"/>
      <c r="CE551" s="46"/>
      <c r="CF551" s="40"/>
      <c r="CG551" s="40"/>
      <c r="CH551" s="40"/>
      <c r="CI551" s="36"/>
      <c r="CJ551" s="47"/>
      <c r="CK551" s="40"/>
      <c r="CL551" s="40"/>
      <c r="CM551" s="40"/>
      <c r="CN551" s="40"/>
    </row>
    <row r="552" spans="1:92" ht="42.75" hidden="1">
      <c r="A552" s="49" t="str">
        <f t="shared" si="105"/>
        <v>SIN GESTIÓN</v>
      </c>
      <c r="B552" s="58"/>
      <c r="C552" s="37"/>
      <c r="D552" s="37"/>
      <c r="E552" s="49" t="str">
        <f t="shared" si="106"/>
        <v>PENDIENTE NOTIFICACIÓN</v>
      </c>
      <c r="F552" s="141" t="str">
        <f t="shared" si="107"/>
        <v>PENDIENTE NOTIFICACIÓN</v>
      </c>
      <c r="G552" s="49" t="str">
        <f t="shared" si="108"/>
        <v/>
      </c>
      <c r="H552" s="51" t="str">
        <f ca="1">IF(
L552="",
"",
IF(
NETWORKDAYS(L552,IF(M552&lt;&gt;"",M552,TODAY()),FESTIVOS_CO!A:A)&gt;2,
"VENCIDO",
IF(
NETWORKDAYS(L552,IF(M552&lt;&gt;"",M552,TODAY()),FESTIVOS_CO!A:A)=2,
"ALERTA",
"A TIEMPO"
)))</f>
        <v/>
      </c>
      <c r="I552" s="40"/>
      <c r="J552" s="36"/>
      <c r="K552" s="37"/>
      <c r="L552" s="50"/>
      <c r="M552" s="37"/>
      <c r="N552" s="52"/>
      <c r="O552" s="52"/>
      <c r="P552" s="36"/>
      <c r="Q552" s="36"/>
      <c r="R552" s="40"/>
      <c r="S552" s="36"/>
      <c r="T552" s="40"/>
      <c r="U552" s="40"/>
      <c r="V552" s="81"/>
      <c r="W552" s="40"/>
      <c r="X552" s="40"/>
      <c r="Y552" s="40"/>
      <c r="Z552" s="38" t="str">
        <f>IFERROR(VLOOKUP(Y552,DIRECTORIO!A:B,2,FALSE),"")</f>
        <v/>
      </c>
      <c r="AA552" s="40"/>
      <c r="AB552" s="40"/>
      <c r="AC552" s="40"/>
      <c r="AD552" s="40"/>
      <c r="AE552" s="40"/>
      <c r="AF552" s="40"/>
      <c r="AG552" s="41" t="s">
        <v>109</v>
      </c>
      <c r="AH552" s="42"/>
      <c r="AI552" s="54" t="str">
        <f t="shared" ca="1" si="109"/>
        <v>PENDIENTE NOTIFICACIÓN ELECTRÓNICA</v>
      </c>
      <c r="AJ552" s="37"/>
      <c r="AK552" s="37"/>
      <c r="AL552" s="37"/>
      <c r="AM552" s="53" t="str">
        <f>IF(AK552="","",WORKDAY(AK552,5,FESTIVOS_CO!A:A))</f>
        <v/>
      </c>
      <c r="AN552" s="37"/>
      <c r="AO552" s="37"/>
      <c r="AP552" s="54" t="str">
        <f t="shared" ca="1" si="114"/>
        <v>NO APLICA</v>
      </c>
      <c r="AQ552" s="36"/>
      <c r="AR552" s="43"/>
      <c r="AS552" s="37"/>
      <c r="AT552" s="36"/>
      <c r="AU552" s="37"/>
      <c r="AV552" s="36"/>
      <c r="AW552" s="36"/>
      <c r="AX552" s="37"/>
      <c r="AY552" s="140" t="str">
        <f>IF(AU552="","",WORKDAY(AU552,5,FESTIVOS_CO!A:A))</f>
        <v/>
      </c>
      <c r="AZ552" s="54" t="str">
        <f t="shared" ca="1" si="111"/>
        <v>NO APLICA</v>
      </c>
      <c r="BA552" s="55" t="str">
        <f>IF(AX552="","",WORKDAY(AX552,5,FESTIVOS_CO!A:A))</f>
        <v/>
      </c>
      <c r="BB552" s="39"/>
      <c r="BC552" s="40"/>
      <c r="BD552" s="40"/>
      <c r="BE552" s="56" t="str">
        <f t="shared" ca="1" si="112"/>
        <v>NO APLICA</v>
      </c>
      <c r="BF552" s="37"/>
      <c r="BG552" s="45"/>
      <c r="BH552" s="37"/>
      <c r="BI552" s="36"/>
      <c r="BJ552" s="37"/>
      <c r="BK552" s="36"/>
      <c r="BL552" s="36"/>
      <c r="BM552" s="53" t="str">
        <f>IF(BJ552="","",WORKDAY(BJ552,5,FESTIVOS_CO!A:A))</f>
        <v/>
      </c>
      <c r="BN552" s="57" t="str">
        <f t="shared" ca="1" si="110"/>
        <v>PENDIENTE HACER AVISO</v>
      </c>
      <c r="BO552" s="54" t="str">
        <f t="shared" ca="1" si="103"/>
        <v>EN TRÁMITE NOTIF. POR AVISO</v>
      </c>
      <c r="BP552" s="37"/>
      <c r="BQ552" s="53" t="str">
        <f>IF(BP552="","",WORKDAY(BP552,5,FESTIVOS_CO!A:A))</f>
        <v/>
      </c>
      <c r="BR552" s="37"/>
      <c r="BS552" s="36"/>
      <c r="BT552" s="38"/>
      <c r="BU552" s="58" t="e">
        <f>VLOOKUP(BT552,Hoja2!$C:$D,2,0)</f>
        <v>#N/A</v>
      </c>
      <c r="BV552" s="80" t="str">
        <f>IF(
AND(AO552="",BD552="",BQ552=""),
"EN PROCESO NOTIFICACION / COMUNICACION",
IF(
BT552="",
"NO APLICA",
IF(
BU552=60,
IF(AO552&lt;&gt;"",AO552,IF(BD552&lt;&gt;"",BD552,BQ552))+60,
WORKDAY(
IF(AO552&lt;&gt;"",AO552,IF(BD552&lt;&gt;"",BD552,BQ552)),
BU552,
FESTIVOS_CO!A:A
)
)
))</f>
        <v>EN PROCESO NOTIFICACION / COMUNICACION</v>
      </c>
      <c r="BW552" s="44"/>
      <c r="BX552" s="53"/>
      <c r="BY552" s="45"/>
      <c r="BZ552" s="37"/>
      <c r="CA552" s="54" t="str">
        <f t="shared" si="104"/>
        <v>PENDIENTE EJECUTORIA</v>
      </c>
      <c r="CB552" s="59" t="str">
        <f t="shared" si="113"/>
        <v/>
      </c>
      <c r="CC552" s="36"/>
      <c r="CD552" s="40"/>
      <c r="CE552" s="46"/>
      <c r="CF552" s="40"/>
      <c r="CG552" s="40"/>
      <c r="CH552" s="40"/>
      <c r="CI552" s="36"/>
      <c r="CJ552" s="47"/>
      <c r="CK552" s="40"/>
      <c r="CL552" s="40"/>
      <c r="CM552" s="40"/>
      <c r="CN552" s="40"/>
    </row>
    <row r="553" spans="1:92" ht="42.75" hidden="1">
      <c r="A553" s="49" t="str">
        <f t="shared" si="105"/>
        <v>SIN GESTIÓN</v>
      </c>
      <c r="B553" s="58"/>
      <c r="C553" s="37"/>
      <c r="D553" s="37"/>
      <c r="E553" s="49" t="str">
        <f t="shared" si="106"/>
        <v>PENDIENTE NOTIFICACIÓN</v>
      </c>
      <c r="F553" s="141" t="str">
        <f t="shared" si="107"/>
        <v>PENDIENTE NOTIFICACIÓN</v>
      </c>
      <c r="G553" s="49" t="str">
        <f t="shared" si="108"/>
        <v/>
      </c>
      <c r="H553" s="51" t="str">
        <f ca="1">IF(
L553="",
"",
IF(
NETWORKDAYS(L553,IF(M553&lt;&gt;"",M553,TODAY()),FESTIVOS_CO!A:A)&gt;2,
"VENCIDO",
IF(
NETWORKDAYS(L553,IF(M553&lt;&gt;"",M553,TODAY()),FESTIVOS_CO!A:A)=2,
"ALERTA",
"A TIEMPO"
)))</f>
        <v/>
      </c>
      <c r="I553" s="40"/>
      <c r="J553" s="36"/>
      <c r="K553" s="37"/>
      <c r="L553" s="50"/>
      <c r="M553" s="37"/>
      <c r="N553" s="52"/>
      <c r="O553" s="52"/>
      <c r="P553" s="36"/>
      <c r="Q553" s="36"/>
      <c r="R553" s="40"/>
      <c r="S553" s="36"/>
      <c r="T553" s="40"/>
      <c r="U553" s="40"/>
      <c r="V553" s="81"/>
      <c r="W553" s="40"/>
      <c r="X553" s="40"/>
      <c r="Y553" s="40"/>
      <c r="Z553" s="38" t="str">
        <f>IFERROR(VLOOKUP(Y553,DIRECTORIO!A:B,2,FALSE),"")</f>
        <v/>
      </c>
      <c r="AA553" s="40"/>
      <c r="AB553" s="40"/>
      <c r="AC553" s="40"/>
      <c r="AD553" s="40"/>
      <c r="AE553" s="40"/>
      <c r="AF553" s="40"/>
      <c r="AG553" s="41" t="s">
        <v>109</v>
      </c>
      <c r="AH553" s="42"/>
      <c r="AI553" s="54" t="str">
        <f t="shared" ca="1" si="109"/>
        <v>PENDIENTE NOTIFICACIÓN ELECTRÓNICA</v>
      </c>
      <c r="AJ553" s="37"/>
      <c r="AK553" s="37"/>
      <c r="AL553" s="37"/>
      <c r="AM553" s="53" t="str">
        <f>IF(AK553="","",WORKDAY(AK553,5,FESTIVOS_CO!A:A))</f>
        <v/>
      </c>
      <c r="AN553" s="37"/>
      <c r="AO553" s="37"/>
      <c r="AP553" s="54" t="str">
        <f t="shared" ca="1" si="114"/>
        <v>NO APLICA</v>
      </c>
      <c r="AQ553" s="36"/>
      <c r="AR553" s="43"/>
      <c r="AS553" s="37"/>
      <c r="AT553" s="36"/>
      <c r="AU553" s="37"/>
      <c r="AV553" s="36"/>
      <c r="AW553" s="36"/>
      <c r="AX553" s="37"/>
      <c r="AY553" s="140" t="str">
        <f>IF(AU553="","",WORKDAY(AU553,5,FESTIVOS_CO!A:A))</f>
        <v/>
      </c>
      <c r="AZ553" s="54" t="str">
        <f t="shared" ca="1" si="111"/>
        <v>NO APLICA</v>
      </c>
      <c r="BA553" s="55" t="str">
        <f>IF(AX553="","",WORKDAY(AX553,5,FESTIVOS_CO!A:A))</f>
        <v/>
      </c>
      <c r="BB553" s="39"/>
      <c r="BC553" s="40"/>
      <c r="BD553" s="40"/>
      <c r="BE553" s="56" t="str">
        <f t="shared" ca="1" si="112"/>
        <v>NO APLICA</v>
      </c>
      <c r="BF553" s="37"/>
      <c r="BG553" s="45"/>
      <c r="BH553" s="37"/>
      <c r="BI553" s="36"/>
      <c r="BJ553" s="37"/>
      <c r="BK553" s="36"/>
      <c r="BL553" s="36"/>
      <c r="BM553" s="53" t="str">
        <f>IF(BJ553="","",WORKDAY(BJ553,5,FESTIVOS_CO!A:A))</f>
        <v/>
      </c>
      <c r="BN553" s="57" t="str">
        <f t="shared" ca="1" si="110"/>
        <v>PENDIENTE HACER AVISO</v>
      </c>
      <c r="BO553" s="54" t="str">
        <f t="shared" ca="1" si="103"/>
        <v>EN TRÁMITE NOTIF. POR AVISO</v>
      </c>
      <c r="BP553" s="37"/>
      <c r="BQ553" s="53" t="str">
        <f>IF(BP553="","",WORKDAY(BP553,5,FESTIVOS_CO!A:A))</f>
        <v/>
      </c>
      <c r="BR553" s="37"/>
      <c r="BS553" s="36"/>
      <c r="BT553" s="38"/>
      <c r="BU553" s="58" t="e">
        <f>VLOOKUP(BT553,Hoja2!$C:$D,2,0)</f>
        <v>#N/A</v>
      </c>
      <c r="BV553" s="80" t="str">
        <f>IF(
AND(AO553="",BD553="",BQ553=""),
"EN PROCESO NOTIFICACION / COMUNICACION",
IF(
BT553="",
"NO APLICA",
IF(
BU553=60,
IF(AO553&lt;&gt;"",AO553,IF(BD553&lt;&gt;"",BD553,BQ553))+60,
WORKDAY(
IF(AO553&lt;&gt;"",AO553,IF(BD553&lt;&gt;"",BD553,BQ553)),
BU553,
FESTIVOS_CO!A:A
)
)
))</f>
        <v>EN PROCESO NOTIFICACION / COMUNICACION</v>
      </c>
      <c r="BW553" s="44"/>
      <c r="BX553" s="53"/>
      <c r="BY553" s="45"/>
      <c r="BZ553" s="37"/>
      <c r="CA553" s="54" t="str">
        <f t="shared" si="104"/>
        <v>PENDIENTE EJECUTORIA</v>
      </c>
      <c r="CB553" s="59" t="str">
        <f t="shared" si="113"/>
        <v/>
      </c>
      <c r="CC553" s="36"/>
      <c r="CD553" s="40"/>
      <c r="CE553" s="46"/>
      <c r="CF553" s="40"/>
      <c r="CG553" s="40"/>
      <c r="CH553" s="40"/>
      <c r="CI553" s="36"/>
      <c r="CJ553" s="47"/>
      <c r="CK553" s="40"/>
      <c r="CL553" s="40"/>
      <c r="CM553" s="40"/>
      <c r="CN553" s="40"/>
    </row>
    <row r="554" spans="1:92" ht="42.75" hidden="1">
      <c r="A554" s="49" t="str">
        <f t="shared" si="105"/>
        <v>SIN GESTIÓN</v>
      </c>
      <c r="B554" s="58"/>
      <c r="C554" s="37"/>
      <c r="D554" s="37"/>
      <c r="E554" s="49" t="str">
        <f t="shared" si="106"/>
        <v>PENDIENTE NOTIFICACIÓN</v>
      </c>
      <c r="F554" s="141" t="str">
        <f t="shared" si="107"/>
        <v>PENDIENTE NOTIFICACIÓN</v>
      </c>
      <c r="G554" s="49" t="str">
        <f t="shared" si="108"/>
        <v/>
      </c>
      <c r="H554" s="51" t="str">
        <f ca="1">IF(
L554="",
"",
IF(
NETWORKDAYS(L554,IF(M554&lt;&gt;"",M554,TODAY()),FESTIVOS_CO!A:A)&gt;2,
"VENCIDO",
IF(
NETWORKDAYS(L554,IF(M554&lt;&gt;"",M554,TODAY()),FESTIVOS_CO!A:A)=2,
"ALERTA",
"A TIEMPO"
)))</f>
        <v/>
      </c>
      <c r="I554" s="40"/>
      <c r="J554" s="36"/>
      <c r="K554" s="37"/>
      <c r="L554" s="50"/>
      <c r="M554" s="37"/>
      <c r="N554" s="52"/>
      <c r="O554" s="52"/>
      <c r="P554" s="36"/>
      <c r="Q554" s="36"/>
      <c r="R554" s="40"/>
      <c r="S554" s="36"/>
      <c r="T554" s="40"/>
      <c r="U554" s="40"/>
      <c r="V554" s="81"/>
      <c r="W554" s="40"/>
      <c r="X554" s="40"/>
      <c r="Y554" s="40"/>
      <c r="Z554" s="38" t="str">
        <f>IFERROR(VLOOKUP(Y554,DIRECTORIO!A:B,2,FALSE),"")</f>
        <v/>
      </c>
      <c r="AA554" s="40"/>
      <c r="AB554" s="40"/>
      <c r="AC554" s="40"/>
      <c r="AD554" s="40"/>
      <c r="AE554" s="40"/>
      <c r="AF554" s="40"/>
      <c r="AG554" s="41" t="s">
        <v>109</v>
      </c>
      <c r="AH554" s="42"/>
      <c r="AI554" s="54" t="str">
        <f t="shared" ca="1" si="109"/>
        <v>PENDIENTE NOTIFICACIÓN ELECTRÓNICA</v>
      </c>
      <c r="AJ554" s="37"/>
      <c r="AK554" s="37"/>
      <c r="AL554" s="37"/>
      <c r="AM554" s="53" t="str">
        <f>IF(AK554="","",WORKDAY(AK554,5,FESTIVOS_CO!A:A))</f>
        <v/>
      </c>
      <c r="AN554" s="37"/>
      <c r="AO554" s="37"/>
      <c r="AP554" s="54" t="str">
        <f t="shared" ca="1" si="114"/>
        <v>NO APLICA</v>
      </c>
      <c r="AQ554" s="36"/>
      <c r="AR554" s="43"/>
      <c r="AS554" s="37"/>
      <c r="AT554" s="36"/>
      <c r="AU554" s="37"/>
      <c r="AV554" s="36"/>
      <c r="AW554" s="36"/>
      <c r="AX554" s="37"/>
      <c r="AY554" s="140" t="str">
        <f>IF(AU554="","",WORKDAY(AU554,5,FESTIVOS_CO!A:A))</f>
        <v/>
      </c>
      <c r="AZ554" s="54" t="str">
        <f t="shared" ca="1" si="111"/>
        <v>NO APLICA</v>
      </c>
      <c r="BA554" s="55" t="str">
        <f>IF(AX554="","",WORKDAY(AX554,5,FESTIVOS_CO!A:A))</f>
        <v/>
      </c>
      <c r="BB554" s="39"/>
      <c r="BC554" s="40"/>
      <c r="BD554" s="40"/>
      <c r="BE554" s="56" t="str">
        <f t="shared" ca="1" si="112"/>
        <v>NO APLICA</v>
      </c>
      <c r="BF554" s="37"/>
      <c r="BG554" s="45"/>
      <c r="BH554" s="37"/>
      <c r="BI554" s="36"/>
      <c r="BJ554" s="37"/>
      <c r="BK554" s="36"/>
      <c r="BL554" s="36"/>
      <c r="BM554" s="53" t="str">
        <f>IF(BJ554="","",WORKDAY(BJ554,5,FESTIVOS_CO!A:A))</f>
        <v/>
      </c>
      <c r="BN554" s="57" t="str">
        <f t="shared" ca="1" si="110"/>
        <v>PENDIENTE HACER AVISO</v>
      </c>
      <c r="BO554" s="54" t="str">
        <f t="shared" ca="1" si="103"/>
        <v>EN TRÁMITE NOTIF. POR AVISO</v>
      </c>
      <c r="BP554" s="37"/>
      <c r="BQ554" s="53" t="str">
        <f>IF(BP554="","",WORKDAY(BP554,5,FESTIVOS_CO!A:A))</f>
        <v/>
      </c>
      <c r="BR554" s="37"/>
      <c r="BS554" s="36"/>
      <c r="BT554" s="38"/>
      <c r="BU554" s="58" t="e">
        <f>VLOOKUP(BT554,Hoja2!$C:$D,2,0)</f>
        <v>#N/A</v>
      </c>
      <c r="BV554" s="80" t="str">
        <f>IF(
AND(AO554="",BD554="",BQ554=""),
"EN PROCESO NOTIFICACION / COMUNICACION",
IF(
BT554="",
"NO APLICA",
IF(
BU554=60,
IF(AO554&lt;&gt;"",AO554,IF(BD554&lt;&gt;"",BD554,BQ554))+60,
WORKDAY(
IF(AO554&lt;&gt;"",AO554,IF(BD554&lt;&gt;"",BD554,BQ554)),
BU554,
FESTIVOS_CO!A:A
)
)
))</f>
        <v>EN PROCESO NOTIFICACION / COMUNICACION</v>
      </c>
      <c r="BW554" s="44"/>
      <c r="BX554" s="53"/>
      <c r="BY554" s="45"/>
      <c r="BZ554" s="37"/>
      <c r="CA554" s="54" t="str">
        <f t="shared" si="104"/>
        <v>PENDIENTE EJECUTORIA</v>
      </c>
      <c r="CB554" s="59" t="str">
        <f t="shared" si="113"/>
        <v/>
      </c>
      <c r="CC554" s="36"/>
      <c r="CD554" s="40"/>
      <c r="CE554" s="46"/>
      <c r="CF554" s="40"/>
      <c r="CG554" s="40"/>
      <c r="CH554" s="40"/>
      <c r="CI554" s="36"/>
      <c r="CJ554" s="47"/>
      <c r="CK554" s="40"/>
      <c r="CL554" s="40"/>
      <c r="CM554" s="40"/>
      <c r="CN554" s="40"/>
    </row>
    <row r="555" spans="1:92" ht="42.75" hidden="1">
      <c r="A555" s="49" t="str">
        <f t="shared" si="105"/>
        <v>SIN GESTIÓN</v>
      </c>
      <c r="B555" s="58"/>
      <c r="C555" s="37"/>
      <c r="D555" s="37"/>
      <c r="E555" s="49" t="str">
        <f t="shared" si="106"/>
        <v>PENDIENTE NOTIFICACIÓN</v>
      </c>
      <c r="F555" s="141" t="str">
        <f t="shared" si="107"/>
        <v>PENDIENTE NOTIFICACIÓN</v>
      </c>
      <c r="G555" s="49" t="str">
        <f t="shared" si="108"/>
        <v/>
      </c>
      <c r="H555" s="51" t="str">
        <f ca="1">IF(
L555="",
"",
IF(
NETWORKDAYS(L555,IF(M555&lt;&gt;"",M555,TODAY()),FESTIVOS_CO!A:A)&gt;2,
"VENCIDO",
IF(
NETWORKDAYS(L555,IF(M555&lt;&gt;"",M555,TODAY()),FESTIVOS_CO!A:A)=2,
"ALERTA",
"A TIEMPO"
)))</f>
        <v/>
      </c>
      <c r="I555" s="40"/>
      <c r="J555" s="36"/>
      <c r="K555" s="37"/>
      <c r="L555" s="50"/>
      <c r="M555" s="37"/>
      <c r="N555" s="52"/>
      <c r="O555" s="52"/>
      <c r="P555" s="36"/>
      <c r="Q555" s="36"/>
      <c r="R555" s="40"/>
      <c r="S555" s="36"/>
      <c r="T555" s="40"/>
      <c r="U555" s="40"/>
      <c r="V555" s="81"/>
      <c r="W555" s="40"/>
      <c r="X555" s="40"/>
      <c r="Y555" s="40"/>
      <c r="Z555" s="38" t="str">
        <f>IFERROR(VLOOKUP(Y555,DIRECTORIO!A:B,2,FALSE),"")</f>
        <v/>
      </c>
      <c r="AA555" s="40"/>
      <c r="AB555" s="40"/>
      <c r="AC555" s="40"/>
      <c r="AD555" s="40"/>
      <c r="AE555" s="40"/>
      <c r="AF555" s="40"/>
      <c r="AG555" s="41" t="s">
        <v>109</v>
      </c>
      <c r="AH555" s="42"/>
      <c r="AI555" s="54" t="str">
        <f t="shared" ca="1" si="109"/>
        <v>PENDIENTE NOTIFICACIÓN ELECTRÓNICA</v>
      </c>
      <c r="AJ555" s="37"/>
      <c r="AK555" s="37"/>
      <c r="AL555" s="37"/>
      <c r="AM555" s="53" t="str">
        <f>IF(AK555="","",WORKDAY(AK555,5,FESTIVOS_CO!A:A))</f>
        <v/>
      </c>
      <c r="AN555" s="37"/>
      <c r="AO555" s="37"/>
      <c r="AP555" s="54" t="str">
        <f t="shared" ca="1" si="114"/>
        <v>NO APLICA</v>
      </c>
      <c r="AQ555" s="36"/>
      <c r="AR555" s="43"/>
      <c r="AS555" s="37"/>
      <c r="AT555" s="36"/>
      <c r="AU555" s="37"/>
      <c r="AV555" s="36"/>
      <c r="AW555" s="36"/>
      <c r="AX555" s="37"/>
      <c r="AY555" s="140" t="str">
        <f>IF(AU555="","",WORKDAY(AU555,5,FESTIVOS_CO!A:A))</f>
        <v/>
      </c>
      <c r="AZ555" s="54" t="str">
        <f t="shared" ca="1" si="111"/>
        <v>NO APLICA</v>
      </c>
      <c r="BA555" s="55" t="str">
        <f>IF(AX555="","",WORKDAY(AX555,5,FESTIVOS_CO!A:A))</f>
        <v/>
      </c>
      <c r="BB555" s="39"/>
      <c r="BC555" s="40"/>
      <c r="BD555" s="40"/>
      <c r="BE555" s="56" t="str">
        <f t="shared" ca="1" si="112"/>
        <v>NO APLICA</v>
      </c>
      <c r="BF555" s="37"/>
      <c r="BG555" s="45"/>
      <c r="BH555" s="37"/>
      <c r="BI555" s="36"/>
      <c r="BJ555" s="37"/>
      <c r="BK555" s="36"/>
      <c r="BL555" s="36"/>
      <c r="BM555" s="53" t="str">
        <f>IF(BJ555="","",WORKDAY(BJ555,5,FESTIVOS_CO!A:A))</f>
        <v/>
      </c>
      <c r="BN555" s="57" t="str">
        <f t="shared" ca="1" si="110"/>
        <v>PENDIENTE HACER AVISO</v>
      </c>
      <c r="BO555" s="54" t="str">
        <f t="shared" ca="1" si="103"/>
        <v>EN TRÁMITE NOTIF. POR AVISO</v>
      </c>
      <c r="BP555" s="37"/>
      <c r="BQ555" s="53" t="str">
        <f>IF(BP555="","",WORKDAY(BP555,5,FESTIVOS_CO!A:A))</f>
        <v/>
      </c>
      <c r="BR555" s="37"/>
      <c r="BS555" s="36"/>
      <c r="BT555" s="38"/>
      <c r="BU555" s="58" t="e">
        <f>VLOOKUP(BT555,Hoja2!$C:$D,2,0)</f>
        <v>#N/A</v>
      </c>
      <c r="BV555" s="80" t="str">
        <f>IF(
AND(AO555="",BD555="",BQ555=""),
"EN PROCESO NOTIFICACION / COMUNICACION",
IF(
BT555="",
"NO APLICA",
IF(
BU555=60,
IF(AO555&lt;&gt;"",AO555,IF(BD555&lt;&gt;"",BD555,BQ555))+60,
WORKDAY(
IF(AO555&lt;&gt;"",AO555,IF(BD555&lt;&gt;"",BD555,BQ555)),
BU555,
FESTIVOS_CO!A:A
)
)
))</f>
        <v>EN PROCESO NOTIFICACION / COMUNICACION</v>
      </c>
      <c r="BW555" s="44"/>
      <c r="BX555" s="53"/>
      <c r="BY555" s="45"/>
      <c r="BZ555" s="37"/>
      <c r="CA555" s="54" t="str">
        <f t="shared" si="104"/>
        <v>PENDIENTE EJECUTORIA</v>
      </c>
      <c r="CB555" s="59" t="str">
        <f t="shared" si="113"/>
        <v/>
      </c>
      <c r="CC555" s="36"/>
      <c r="CD555" s="40"/>
      <c r="CE555" s="46"/>
      <c r="CF555" s="40"/>
      <c r="CG555" s="40"/>
      <c r="CH555" s="40"/>
      <c r="CI555" s="36"/>
      <c r="CJ555" s="47"/>
      <c r="CK555" s="40"/>
      <c r="CL555" s="40"/>
      <c r="CM555" s="40"/>
      <c r="CN555" s="40"/>
    </row>
    <row r="556" spans="1:92" ht="42.75" hidden="1">
      <c r="A556" s="49" t="str">
        <f t="shared" si="105"/>
        <v>SIN GESTIÓN</v>
      </c>
      <c r="B556" s="58"/>
      <c r="C556" s="37"/>
      <c r="D556" s="37"/>
      <c r="E556" s="49" t="str">
        <f t="shared" si="106"/>
        <v>PENDIENTE NOTIFICACIÓN</v>
      </c>
      <c r="F556" s="141" t="str">
        <f t="shared" si="107"/>
        <v>PENDIENTE NOTIFICACIÓN</v>
      </c>
      <c r="G556" s="49" t="str">
        <f t="shared" si="108"/>
        <v/>
      </c>
      <c r="H556" s="51" t="str">
        <f ca="1">IF(
L556="",
"",
IF(
NETWORKDAYS(L556,IF(M556&lt;&gt;"",M556,TODAY()),FESTIVOS_CO!A:A)&gt;2,
"VENCIDO",
IF(
NETWORKDAYS(L556,IF(M556&lt;&gt;"",M556,TODAY()),FESTIVOS_CO!A:A)=2,
"ALERTA",
"A TIEMPO"
)))</f>
        <v/>
      </c>
      <c r="I556" s="40"/>
      <c r="J556" s="36"/>
      <c r="K556" s="37"/>
      <c r="L556" s="50"/>
      <c r="M556" s="37"/>
      <c r="N556" s="52"/>
      <c r="O556" s="52"/>
      <c r="P556" s="36"/>
      <c r="Q556" s="36"/>
      <c r="R556" s="40"/>
      <c r="S556" s="36"/>
      <c r="T556" s="40"/>
      <c r="U556" s="40"/>
      <c r="V556" s="81"/>
      <c r="W556" s="40"/>
      <c r="X556" s="40"/>
      <c r="Y556" s="40"/>
      <c r="Z556" s="38" t="str">
        <f>IFERROR(VLOOKUP(Y556,DIRECTORIO!A:B,2,FALSE),"")</f>
        <v/>
      </c>
      <c r="AA556" s="40"/>
      <c r="AB556" s="40"/>
      <c r="AC556" s="40"/>
      <c r="AD556" s="40"/>
      <c r="AE556" s="40"/>
      <c r="AF556" s="40"/>
      <c r="AG556" s="41" t="s">
        <v>109</v>
      </c>
      <c r="AH556" s="42"/>
      <c r="AI556" s="54" t="str">
        <f t="shared" ca="1" si="109"/>
        <v>PENDIENTE NOTIFICACIÓN ELECTRÓNICA</v>
      </c>
      <c r="AJ556" s="37"/>
      <c r="AK556" s="37"/>
      <c r="AL556" s="37"/>
      <c r="AM556" s="53" t="str">
        <f>IF(AK556="","",WORKDAY(AK556,5,FESTIVOS_CO!A:A))</f>
        <v/>
      </c>
      <c r="AN556" s="37"/>
      <c r="AO556" s="37"/>
      <c r="AP556" s="54" t="str">
        <f t="shared" ca="1" si="114"/>
        <v>NO APLICA</v>
      </c>
      <c r="AQ556" s="36"/>
      <c r="AR556" s="43"/>
      <c r="AS556" s="37"/>
      <c r="AT556" s="36"/>
      <c r="AU556" s="37"/>
      <c r="AV556" s="36"/>
      <c r="AW556" s="36"/>
      <c r="AX556" s="37"/>
      <c r="AY556" s="140" t="str">
        <f>IF(AU556="","",WORKDAY(AU556,5,FESTIVOS_CO!A:A))</f>
        <v/>
      </c>
      <c r="AZ556" s="54" t="str">
        <f t="shared" ca="1" si="111"/>
        <v>NO APLICA</v>
      </c>
      <c r="BA556" s="55" t="str">
        <f>IF(AX556="","",WORKDAY(AX556,5,FESTIVOS_CO!A:A))</f>
        <v/>
      </c>
      <c r="BB556" s="39"/>
      <c r="BC556" s="40"/>
      <c r="BD556" s="40"/>
      <c r="BE556" s="56" t="str">
        <f t="shared" ca="1" si="112"/>
        <v>NO APLICA</v>
      </c>
      <c r="BF556" s="37"/>
      <c r="BG556" s="45"/>
      <c r="BH556" s="37"/>
      <c r="BI556" s="36"/>
      <c r="BJ556" s="37"/>
      <c r="BK556" s="36"/>
      <c r="BL556" s="36"/>
      <c r="BM556" s="53" t="str">
        <f>IF(BJ556="","",WORKDAY(BJ556,5,FESTIVOS_CO!A:A))</f>
        <v/>
      </c>
      <c r="BN556" s="57" t="str">
        <f t="shared" ca="1" si="110"/>
        <v>PENDIENTE HACER AVISO</v>
      </c>
      <c r="BO556" s="54" t="str">
        <f t="shared" ca="1" si="103"/>
        <v>EN TRÁMITE NOTIF. POR AVISO</v>
      </c>
      <c r="BP556" s="37"/>
      <c r="BQ556" s="53" t="str">
        <f>IF(BP556="","",WORKDAY(BP556,5,FESTIVOS_CO!A:A))</f>
        <v/>
      </c>
      <c r="BR556" s="37"/>
      <c r="BS556" s="36"/>
      <c r="BT556" s="38"/>
      <c r="BU556" s="58" t="e">
        <f>VLOOKUP(BT556,Hoja2!$C:$D,2,0)</f>
        <v>#N/A</v>
      </c>
      <c r="BV556" s="80" t="str">
        <f>IF(
AND(AO556="",BD556="",BQ556=""),
"EN PROCESO NOTIFICACION / COMUNICACION",
IF(
BT556="",
"NO APLICA",
IF(
BU556=60,
IF(AO556&lt;&gt;"",AO556,IF(BD556&lt;&gt;"",BD556,BQ556))+60,
WORKDAY(
IF(AO556&lt;&gt;"",AO556,IF(BD556&lt;&gt;"",BD556,BQ556)),
BU556,
FESTIVOS_CO!A:A
)
)
))</f>
        <v>EN PROCESO NOTIFICACION / COMUNICACION</v>
      </c>
      <c r="BW556" s="44"/>
      <c r="BX556" s="53"/>
      <c r="BY556" s="45"/>
      <c r="BZ556" s="37"/>
      <c r="CA556" s="54" t="str">
        <f t="shared" si="104"/>
        <v>PENDIENTE EJECUTORIA</v>
      </c>
      <c r="CB556" s="59" t="str">
        <f t="shared" si="113"/>
        <v/>
      </c>
      <c r="CC556" s="36"/>
      <c r="CD556" s="40"/>
      <c r="CE556" s="46"/>
      <c r="CF556" s="40"/>
      <c r="CG556" s="40"/>
      <c r="CH556" s="40"/>
      <c r="CI556" s="36"/>
      <c r="CJ556" s="47"/>
      <c r="CK556" s="40"/>
      <c r="CL556" s="40"/>
      <c r="CM556" s="40"/>
      <c r="CN556" s="40"/>
    </row>
    <row r="557" spans="1:92" ht="42.75" hidden="1">
      <c r="A557" s="49" t="str">
        <f t="shared" si="105"/>
        <v>SIN GESTIÓN</v>
      </c>
      <c r="B557" s="58"/>
      <c r="C557" s="37"/>
      <c r="D557" s="37"/>
      <c r="E557" s="49" t="str">
        <f t="shared" si="106"/>
        <v>PENDIENTE NOTIFICACIÓN</v>
      </c>
      <c r="F557" s="141" t="str">
        <f t="shared" si="107"/>
        <v>PENDIENTE NOTIFICACIÓN</v>
      </c>
      <c r="G557" s="49" t="str">
        <f t="shared" si="108"/>
        <v/>
      </c>
      <c r="H557" s="51" t="str">
        <f ca="1">IF(
L557="",
"",
IF(
NETWORKDAYS(L557,IF(M557&lt;&gt;"",M557,TODAY()),FESTIVOS_CO!A:A)&gt;2,
"VENCIDO",
IF(
NETWORKDAYS(L557,IF(M557&lt;&gt;"",M557,TODAY()),FESTIVOS_CO!A:A)=2,
"ALERTA",
"A TIEMPO"
)))</f>
        <v/>
      </c>
      <c r="I557" s="40"/>
      <c r="J557" s="36"/>
      <c r="K557" s="37"/>
      <c r="L557" s="50"/>
      <c r="M557" s="37"/>
      <c r="N557" s="52"/>
      <c r="O557" s="52"/>
      <c r="P557" s="36"/>
      <c r="Q557" s="36"/>
      <c r="R557" s="40"/>
      <c r="S557" s="36"/>
      <c r="T557" s="40"/>
      <c r="U557" s="40"/>
      <c r="V557" s="81"/>
      <c r="W557" s="40"/>
      <c r="X557" s="40"/>
      <c r="Y557" s="40"/>
      <c r="Z557" s="38" t="str">
        <f>IFERROR(VLOOKUP(Y557,DIRECTORIO!A:B,2,FALSE),"")</f>
        <v/>
      </c>
      <c r="AA557" s="40"/>
      <c r="AB557" s="40"/>
      <c r="AC557" s="40"/>
      <c r="AD557" s="40"/>
      <c r="AE557" s="40"/>
      <c r="AF557" s="40"/>
      <c r="AG557" s="41" t="s">
        <v>109</v>
      </c>
      <c r="AH557" s="42"/>
      <c r="AI557" s="54" t="str">
        <f t="shared" ca="1" si="109"/>
        <v>PENDIENTE NOTIFICACIÓN ELECTRÓNICA</v>
      </c>
      <c r="AJ557" s="37"/>
      <c r="AK557" s="37"/>
      <c r="AL557" s="37"/>
      <c r="AM557" s="53" t="str">
        <f>IF(AK557="","",WORKDAY(AK557,5,FESTIVOS_CO!A:A))</f>
        <v/>
      </c>
      <c r="AN557" s="37"/>
      <c r="AO557" s="37"/>
      <c r="AP557" s="54" t="str">
        <f t="shared" ca="1" si="114"/>
        <v>NO APLICA</v>
      </c>
      <c r="AQ557" s="36"/>
      <c r="AR557" s="43"/>
      <c r="AS557" s="37"/>
      <c r="AT557" s="36"/>
      <c r="AU557" s="37"/>
      <c r="AV557" s="36"/>
      <c r="AW557" s="36"/>
      <c r="AX557" s="37"/>
      <c r="AY557" s="140" t="str">
        <f>IF(AU557="","",WORKDAY(AU557,5,FESTIVOS_CO!A:A))</f>
        <v/>
      </c>
      <c r="AZ557" s="54" t="str">
        <f t="shared" ca="1" si="111"/>
        <v>NO APLICA</v>
      </c>
      <c r="BA557" s="55" t="str">
        <f>IF(AX557="","",WORKDAY(AX557,5,FESTIVOS_CO!A:A))</f>
        <v/>
      </c>
      <c r="BB557" s="39"/>
      <c r="BC557" s="40"/>
      <c r="BD557" s="40"/>
      <c r="BE557" s="56" t="str">
        <f t="shared" ca="1" si="112"/>
        <v>NO APLICA</v>
      </c>
      <c r="BF557" s="37"/>
      <c r="BG557" s="45"/>
      <c r="BH557" s="37"/>
      <c r="BI557" s="36"/>
      <c r="BJ557" s="37"/>
      <c r="BK557" s="36"/>
      <c r="BL557" s="36"/>
      <c r="BM557" s="53" t="str">
        <f>IF(BJ557="","",WORKDAY(BJ557,5,FESTIVOS_CO!A:A))</f>
        <v/>
      </c>
      <c r="BN557" s="57" t="str">
        <f t="shared" ca="1" si="110"/>
        <v>PENDIENTE HACER AVISO</v>
      </c>
      <c r="BO557" s="54" t="str">
        <f t="shared" ca="1" si="103"/>
        <v>EN TRÁMITE NOTIF. POR AVISO</v>
      </c>
      <c r="BP557" s="37"/>
      <c r="BQ557" s="53" t="str">
        <f>IF(BP557="","",WORKDAY(BP557,5,FESTIVOS_CO!A:A))</f>
        <v/>
      </c>
      <c r="BR557" s="37"/>
      <c r="BS557" s="36"/>
      <c r="BT557" s="38"/>
      <c r="BU557" s="58" t="e">
        <f>VLOOKUP(BT557,Hoja2!$C:$D,2,0)</f>
        <v>#N/A</v>
      </c>
      <c r="BV557" s="80" t="str">
        <f>IF(
AND(AO557="",BD557="",BQ557=""),
"EN PROCESO NOTIFICACION / COMUNICACION",
IF(
BT557="",
"NO APLICA",
IF(
BU557=60,
IF(AO557&lt;&gt;"",AO557,IF(BD557&lt;&gt;"",BD557,BQ557))+60,
WORKDAY(
IF(AO557&lt;&gt;"",AO557,IF(BD557&lt;&gt;"",BD557,BQ557)),
BU557,
FESTIVOS_CO!A:A
)
)
))</f>
        <v>EN PROCESO NOTIFICACION / COMUNICACION</v>
      </c>
      <c r="BW557" s="44"/>
      <c r="BX557" s="53"/>
      <c r="BY557" s="45"/>
      <c r="BZ557" s="37"/>
      <c r="CA557" s="54" t="str">
        <f t="shared" si="104"/>
        <v>PENDIENTE EJECUTORIA</v>
      </c>
      <c r="CB557" s="59" t="str">
        <f t="shared" si="113"/>
        <v/>
      </c>
      <c r="CC557" s="36"/>
      <c r="CD557" s="40"/>
      <c r="CE557" s="46"/>
      <c r="CF557" s="40"/>
      <c r="CG557" s="40"/>
      <c r="CH557" s="40"/>
      <c r="CI557" s="36"/>
      <c r="CJ557" s="47"/>
      <c r="CK557" s="40"/>
      <c r="CL557" s="40"/>
      <c r="CM557" s="40"/>
      <c r="CN557" s="40"/>
    </row>
    <row r="558" spans="1:92" ht="42.75" hidden="1">
      <c r="A558" s="49" t="str">
        <f t="shared" si="105"/>
        <v>SIN GESTIÓN</v>
      </c>
      <c r="B558" s="58"/>
      <c r="C558" s="37"/>
      <c r="D558" s="37"/>
      <c r="E558" s="49" t="str">
        <f t="shared" si="106"/>
        <v>PENDIENTE NOTIFICACIÓN</v>
      </c>
      <c r="F558" s="141" t="str">
        <f t="shared" si="107"/>
        <v>PENDIENTE NOTIFICACIÓN</v>
      </c>
      <c r="G558" s="49" t="str">
        <f t="shared" si="108"/>
        <v/>
      </c>
      <c r="H558" s="51" t="str">
        <f ca="1">IF(
L558="",
"",
IF(
NETWORKDAYS(L558,IF(M558&lt;&gt;"",M558,TODAY()),FESTIVOS_CO!A:A)&gt;2,
"VENCIDO",
IF(
NETWORKDAYS(L558,IF(M558&lt;&gt;"",M558,TODAY()),FESTIVOS_CO!A:A)=2,
"ALERTA",
"A TIEMPO"
)))</f>
        <v/>
      </c>
      <c r="I558" s="40"/>
      <c r="J558" s="36"/>
      <c r="K558" s="37"/>
      <c r="L558" s="50"/>
      <c r="M558" s="37"/>
      <c r="N558" s="52"/>
      <c r="O558" s="52"/>
      <c r="P558" s="36"/>
      <c r="Q558" s="36"/>
      <c r="R558" s="40"/>
      <c r="S558" s="36"/>
      <c r="T558" s="40"/>
      <c r="U558" s="40"/>
      <c r="V558" s="81"/>
      <c r="W558" s="40"/>
      <c r="X558" s="40"/>
      <c r="Y558" s="40"/>
      <c r="Z558" s="38" t="str">
        <f>IFERROR(VLOOKUP(Y558,DIRECTORIO!A:B,2,FALSE),"")</f>
        <v/>
      </c>
      <c r="AA558" s="40"/>
      <c r="AB558" s="40"/>
      <c r="AC558" s="40"/>
      <c r="AD558" s="40"/>
      <c r="AE558" s="40"/>
      <c r="AF558" s="40"/>
      <c r="AG558" s="41" t="s">
        <v>109</v>
      </c>
      <c r="AH558" s="42"/>
      <c r="AI558" s="54" t="str">
        <f t="shared" ca="1" si="109"/>
        <v>PENDIENTE NOTIFICACIÓN ELECTRÓNICA</v>
      </c>
      <c r="AJ558" s="37"/>
      <c r="AK558" s="37"/>
      <c r="AL558" s="37"/>
      <c r="AM558" s="53" t="str">
        <f>IF(AK558="","",WORKDAY(AK558,5,FESTIVOS_CO!A:A))</f>
        <v/>
      </c>
      <c r="AN558" s="37"/>
      <c r="AO558" s="37"/>
      <c r="AP558" s="54" t="str">
        <f t="shared" ca="1" si="114"/>
        <v>NO APLICA</v>
      </c>
      <c r="AQ558" s="36"/>
      <c r="AR558" s="43"/>
      <c r="AS558" s="37"/>
      <c r="AT558" s="36"/>
      <c r="AU558" s="37"/>
      <c r="AV558" s="36"/>
      <c r="AW558" s="36"/>
      <c r="AX558" s="37"/>
      <c r="AY558" s="140" t="str">
        <f>IF(AU558="","",WORKDAY(AU558,5,FESTIVOS_CO!A:A))</f>
        <v/>
      </c>
      <c r="AZ558" s="54" t="str">
        <f t="shared" ca="1" si="111"/>
        <v>NO APLICA</v>
      </c>
      <c r="BA558" s="55" t="str">
        <f>IF(AX558="","",WORKDAY(AX558,5,FESTIVOS_CO!A:A))</f>
        <v/>
      </c>
      <c r="BB558" s="39"/>
      <c r="BC558" s="40"/>
      <c r="BD558" s="40"/>
      <c r="BE558" s="56" t="str">
        <f t="shared" ca="1" si="112"/>
        <v>NO APLICA</v>
      </c>
      <c r="BF558" s="37"/>
      <c r="BG558" s="45"/>
      <c r="BH558" s="37"/>
      <c r="BI558" s="36"/>
      <c r="BJ558" s="37"/>
      <c r="BK558" s="36"/>
      <c r="BL558" s="36"/>
      <c r="BM558" s="53" t="str">
        <f>IF(BJ558="","",WORKDAY(BJ558,5,FESTIVOS_CO!A:A))</f>
        <v/>
      </c>
      <c r="BN558" s="57" t="str">
        <f t="shared" ca="1" si="110"/>
        <v>PENDIENTE HACER AVISO</v>
      </c>
      <c r="BO558" s="54" t="str">
        <f t="shared" ca="1" si="103"/>
        <v>EN TRÁMITE NOTIF. POR AVISO</v>
      </c>
      <c r="BP558" s="37"/>
      <c r="BQ558" s="53" t="str">
        <f>IF(BP558="","",WORKDAY(BP558,5,FESTIVOS_CO!A:A))</f>
        <v/>
      </c>
      <c r="BR558" s="37"/>
      <c r="BS558" s="36"/>
      <c r="BT558" s="38"/>
      <c r="BU558" s="58" t="e">
        <f>VLOOKUP(BT558,Hoja2!$C:$D,2,0)</f>
        <v>#N/A</v>
      </c>
      <c r="BV558" s="80" t="str">
        <f>IF(
AND(AO558="",BD558="",BQ558=""),
"EN PROCESO NOTIFICACION / COMUNICACION",
IF(
BT558="",
"NO APLICA",
IF(
BU558=60,
IF(AO558&lt;&gt;"",AO558,IF(BD558&lt;&gt;"",BD558,BQ558))+60,
WORKDAY(
IF(AO558&lt;&gt;"",AO558,IF(BD558&lt;&gt;"",BD558,BQ558)),
BU558,
FESTIVOS_CO!A:A
)
)
))</f>
        <v>EN PROCESO NOTIFICACION / COMUNICACION</v>
      </c>
      <c r="BW558" s="44"/>
      <c r="BX558" s="53"/>
      <c r="BY558" s="45"/>
      <c r="BZ558" s="37"/>
      <c r="CA558" s="54" t="str">
        <f t="shared" si="104"/>
        <v>PENDIENTE EJECUTORIA</v>
      </c>
      <c r="CB558" s="59" t="str">
        <f t="shared" si="113"/>
        <v/>
      </c>
      <c r="CC558" s="36"/>
      <c r="CD558" s="40"/>
      <c r="CE558" s="46"/>
      <c r="CF558" s="40"/>
      <c r="CG558" s="40"/>
      <c r="CH558" s="40"/>
      <c r="CI558" s="36"/>
      <c r="CJ558" s="47"/>
      <c r="CK558" s="40"/>
      <c r="CL558" s="40"/>
      <c r="CM558" s="40"/>
      <c r="CN558" s="40"/>
    </row>
    <row r="559" spans="1:92" ht="42.75" hidden="1">
      <c r="A559" s="49" t="str">
        <f t="shared" si="105"/>
        <v>SIN GESTIÓN</v>
      </c>
      <c r="B559" s="58"/>
      <c r="C559" s="37"/>
      <c r="D559" s="37"/>
      <c r="E559" s="49" t="str">
        <f t="shared" si="106"/>
        <v>PENDIENTE NOTIFICACIÓN</v>
      </c>
      <c r="F559" s="141" t="str">
        <f t="shared" si="107"/>
        <v>PENDIENTE NOTIFICACIÓN</v>
      </c>
      <c r="G559" s="49" t="str">
        <f t="shared" si="108"/>
        <v/>
      </c>
      <c r="H559" s="51" t="str">
        <f ca="1">IF(
L559="",
"",
IF(
NETWORKDAYS(L559,IF(M559&lt;&gt;"",M559,TODAY()),FESTIVOS_CO!A:A)&gt;2,
"VENCIDO",
IF(
NETWORKDAYS(L559,IF(M559&lt;&gt;"",M559,TODAY()),FESTIVOS_CO!A:A)=2,
"ALERTA",
"A TIEMPO"
)))</f>
        <v/>
      </c>
      <c r="I559" s="40"/>
      <c r="J559" s="36"/>
      <c r="K559" s="37"/>
      <c r="L559" s="50"/>
      <c r="M559" s="37"/>
      <c r="N559" s="52"/>
      <c r="O559" s="52"/>
      <c r="P559" s="36"/>
      <c r="Q559" s="36"/>
      <c r="R559" s="40"/>
      <c r="S559" s="36"/>
      <c r="T559" s="40"/>
      <c r="U559" s="40"/>
      <c r="V559" s="81"/>
      <c r="W559" s="40"/>
      <c r="X559" s="40"/>
      <c r="Y559" s="40"/>
      <c r="Z559" s="38" t="str">
        <f>IFERROR(VLOOKUP(Y559,DIRECTORIO!A:B,2,FALSE),"")</f>
        <v/>
      </c>
      <c r="AA559" s="40"/>
      <c r="AB559" s="40"/>
      <c r="AC559" s="40"/>
      <c r="AD559" s="40"/>
      <c r="AE559" s="40"/>
      <c r="AF559" s="40"/>
      <c r="AG559" s="41" t="s">
        <v>109</v>
      </c>
      <c r="AH559" s="42"/>
      <c r="AI559" s="54" t="str">
        <f t="shared" ca="1" si="109"/>
        <v>PENDIENTE NOTIFICACIÓN ELECTRÓNICA</v>
      </c>
      <c r="AJ559" s="37"/>
      <c r="AK559" s="37"/>
      <c r="AL559" s="37"/>
      <c r="AM559" s="53" t="str">
        <f>IF(AK559="","",WORKDAY(AK559,5,FESTIVOS_CO!A:A))</f>
        <v/>
      </c>
      <c r="AN559" s="37"/>
      <c r="AO559" s="37"/>
      <c r="AP559" s="54" t="str">
        <f t="shared" ca="1" si="114"/>
        <v>NO APLICA</v>
      </c>
      <c r="AQ559" s="36"/>
      <c r="AR559" s="43"/>
      <c r="AS559" s="37"/>
      <c r="AT559" s="36"/>
      <c r="AU559" s="37"/>
      <c r="AV559" s="36"/>
      <c r="AW559" s="36"/>
      <c r="AX559" s="37"/>
      <c r="AY559" s="140" t="str">
        <f>IF(AU559="","",WORKDAY(AU559,5,FESTIVOS_CO!A:A))</f>
        <v/>
      </c>
      <c r="AZ559" s="54" t="str">
        <f t="shared" ca="1" si="111"/>
        <v>NO APLICA</v>
      </c>
      <c r="BA559" s="55" t="str">
        <f>IF(AX559="","",WORKDAY(AX559,5,FESTIVOS_CO!A:A))</f>
        <v/>
      </c>
      <c r="BB559" s="39"/>
      <c r="BC559" s="40"/>
      <c r="BD559" s="40"/>
      <c r="BE559" s="56" t="str">
        <f t="shared" ca="1" si="112"/>
        <v>NO APLICA</v>
      </c>
      <c r="BF559" s="37"/>
      <c r="BG559" s="45"/>
      <c r="BH559" s="37"/>
      <c r="BI559" s="36"/>
      <c r="BJ559" s="37"/>
      <c r="BK559" s="36"/>
      <c r="BL559" s="36"/>
      <c r="BM559" s="53" t="str">
        <f>IF(BJ559="","",WORKDAY(BJ559,5,FESTIVOS_CO!A:A))</f>
        <v/>
      </c>
      <c r="BN559" s="57" t="str">
        <f t="shared" ca="1" si="110"/>
        <v>PENDIENTE HACER AVISO</v>
      </c>
      <c r="BO559" s="54" t="str">
        <f t="shared" ca="1" si="103"/>
        <v>EN TRÁMITE NOTIF. POR AVISO</v>
      </c>
      <c r="BP559" s="37"/>
      <c r="BQ559" s="53" t="str">
        <f>IF(BP559="","",WORKDAY(BP559,5,FESTIVOS_CO!A:A))</f>
        <v/>
      </c>
      <c r="BR559" s="37"/>
      <c r="BS559" s="36"/>
      <c r="BT559" s="38"/>
      <c r="BU559" s="58" t="e">
        <f>VLOOKUP(BT559,Hoja2!$C:$D,2,0)</f>
        <v>#N/A</v>
      </c>
      <c r="BV559" s="80" t="str">
        <f>IF(
AND(AO559="",BD559="",BQ559=""),
"EN PROCESO NOTIFICACION / COMUNICACION",
IF(
BT559="",
"NO APLICA",
IF(
BU559=60,
IF(AO559&lt;&gt;"",AO559,IF(BD559&lt;&gt;"",BD559,BQ559))+60,
WORKDAY(
IF(AO559&lt;&gt;"",AO559,IF(BD559&lt;&gt;"",BD559,BQ559)),
BU559,
FESTIVOS_CO!A:A
)
)
))</f>
        <v>EN PROCESO NOTIFICACION / COMUNICACION</v>
      </c>
      <c r="BW559" s="44"/>
      <c r="BX559" s="53"/>
      <c r="BY559" s="45"/>
      <c r="BZ559" s="37"/>
      <c r="CA559" s="54" t="str">
        <f t="shared" si="104"/>
        <v>PENDIENTE EJECUTORIA</v>
      </c>
      <c r="CB559" s="59" t="str">
        <f t="shared" si="113"/>
        <v/>
      </c>
      <c r="CC559" s="36"/>
      <c r="CD559" s="40"/>
      <c r="CE559" s="46"/>
      <c r="CF559" s="40"/>
      <c r="CG559" s="40"/>
      <c r="CH559" s="40"/>
      <c r="CI559" s="36"/>
      <c r="CJ559" s="47"/>
      <c r="CK559" s="40"/>
      <c r="CL559" s="40"/>
      <c r="CM559" s="40"/>
      <c r="CN559" s="40"/>
    </row>
    <row r="560" spans="1:92" ht="42.75" hidden="1">
      <c r="A560" s="49" t="str">
        <f t="shared" si="105"/>
        <v>SIN GESTIÓN</v>
      </c>
      <c r="B560" s="58"/>
      <c r="C560" s="37"/>
      <c r="D560" s="37"/>
      <c r="E560" s="49" t="str">
        <f t="shared" si="106"/>
        <v>PENDIENTE NOTIFICACIÓN</v>
      </c>
      <c r="F560" s="141" t="str">
        <f t="shared" si="107"/>
        <v>PENDIENTE NOTIFICACIÓN</v>
      </c>
      <c r="G560" s="49" t="str">
        <f t="shared" si="108"/>
        <v/>
      </c>
      <c r="H560" s="51" t="str">
        <f ca="1">IF(
L560="",
"",
IF(
NETWORKDAYS(L560,IF(M560&lt;&gt;"",M560,TODAY()),FESTIVOS_CO!A:A)&gt;2,
"VENCIDO",
IF(
NETWORKDAYS(L560,IF(M560&lt;&gt;"",M560,TODAY()),FESTIVOS_CO!A:A)=2,
"ALERTA",
"A TIEMPO"
)))</f>
        <v/>
      </c>
      <c r="I560" s="40"/>
      <c r="J560" s="36"/>
      <c r="K560" s="37"/>
      <c r="L560" s="50"/>
      <c r="M560" s="37"/>
      <c r="N560" s="52"/>
      <c r="O560" s="52"/>
      <c r="P560" s="36"/>
      <c r="Q560" s="36"/>
      <c r="R560" s="40"/>
      <c r="S560" s="36"/>
      <c r="T560" s="40"/>
      <c r="U560" s="40"/>
      <c r="V560" s="81"/>
      <c r="W560" s="40"/>
      <c r="X560" s="40"/>
      <c r="Y560" s="40"/>
      <c r="Z560" s="38" t="str">
        <f>IFERROR(VLOOKUP(Y560,DIRECTORIO!A:B,2,FALSE),"")</f>
        <v/>
      </c>
      <c r="AA560" s="40"/>
      <c r="AB560" s="40"/>
      <c r="AC560" s="40"/>
      <c r="AD560" s="40"/>
      <c r="AE560" s="40"/>
      <c r="AF560" s="40"/>
      <c r="AG560" s="41" t="s">
        <v>109</v>
      </c>
      <c r="AH560" s="42"/>
      <c r="AI560" s="54" t="str">
        <f t="shared" ca="1" si="109"/>
        <v>PENDIENTE NOTIFICACIÓN ELECTRÓNICA</v>
      </c>
      <c r="AJ560" s="37"/>
      <c r="AK560" s="37"/>
      <c r="AL560" s="37"/>
      <c r="AM560" s="53" t="str">
        <f>IF(AK560="","",WORKDAY(AK560,5,FESTIVOS_CO!A:A))</f>
        <v/>
      </c>
      <c r="AN560" s="37"/>
      <c r="AO560" s="37"/>
      <c r="AP560" s="54" t="str">
        <f t="shared" ca="1" si="114"/>
        <v>NO APLICA</v>
      </c>
      <c r="AQ560" s="36"/>
      <c r="AR560" s="43"/>
      <c r="AS560" s="37"/>
      <c r="AT560" s="36"/>
      <c r="AU560" s="37"/>
      <c r="AV560" s="36"/>
      <c r="AW560" s="36"/>
      <c r="AX560" s="37"/>
      <c r="AY560" s="140" t="str">
        <f>IF(AU560="","",WORKDAY(AU560,5,FESTIVOS_CO!A:A))</f>
        <v/>
      </c>
      <c r="AZ560" s="54" t="str">
        <f t="shared" ca="1" si="111"/>
        <v>NO APLICA</v>
      </c>
      <c r="BA560" s="55" t="str">
        <f>IF(AX560="","",WORKDAY(AX560,5,FESTIVOS_CO!A:A))</f>
        <v/>
      </c>
      <c r="BB560" s="39"/>
      <c r="BC560" s="40"/>
      <c r="BD560" s="40"/>
      <c r="BE560" s="56" t="str">
        <f t="shared" ca="1" si="112"/>
        <v>NO APLICA</v>
      </c>
      <c r="BF560" s="37"/>
      <c r="BG560" s="45"/>
      <c r="BH560" s="37"/>
      <c r="BI560" s="36"/>
      <c r="BJ560" s="37"/>
      <c r="BK560" s="36"/>
      <c r="BL560" s="36"/>
      <c r="BM560" s="53" t="str">
        <f>IF(BJ560="","",WORKDAY(BJ560,5,FESTIVOS_CO!A:A))</f>
        <v/>
      </c>
      <c r="BN560" s="57" t="str">
        <f t="shared" ca="1" si="110"/>
        <v>PENDIENTE HACER AVISO</v>
      </c>
      <c r="BO560" s="54" t="str">
        <f t="shared" ca="1" si="103"/>
        <v>EN TRÁMITE NOTIF. POR AVISO</v>
      </c>
      <c r="BP560" s="37"/>
      <c r="BQ560" s="53" t="str">
        <f>IF(BP560="","",WORKDAY(BP560,5,FESTIVOS_CO!A:A))</f>
        <v/>
      </c>
      <c r="BR560" s="37"/>
      <c r="BS560" s="36"/>
      <c r="BT560" s="38"/>
      <c r="BU560" s="58" t="e">
        <f>VLOOKUP(BT560,Hoja2!$C:$D,2,0)</f>
        <v>#N/A</v>
      </c>
      <c r="BV560" s="80" t="str">
        <f>IF(
AND(AO560="",BD560="",BQ560=""),
"EN PROCESO NOTIFICACION / COMUNICACION",
IF(
BT560="",
"NO APLICA",
IF(
BU560=60,
IF(AO560&lt;&gt;"",AO560,IF(BD560&lt;&gt;"",BD560,BQ560))+60,
WORKDAY(
IF(AO560&lt;&gt;"",AO560,IF(BD560&lt;&gt;"",BD560,BQ560)),
BU560,
FESTIVOS_CO!A:A
)
)
))</f>
        <v>EN PROCESO NOTIFICACION / COMUNICACION</v>
      </c>
      <c r="BW560" s="44"/>
      <c r="BX560" s="53"/>
      <c r="BY560" s="45"/>
      <c r="BZ560" s="37"/>
      <c r="CA560" s="54" t="str">
        <f t="shared" si="104"/>
        <v>PENDIENTE EJECUTORIA</v>
      </c>
      <c r="CB560" s="59" t="str">
        <f t="shared" si="113"/>
        <v/>
      </c>
      <c r="CC560" s="36"/>
      <c r="CD560" s="40"/>
      <c r="CE560" s="46"/>
      <c r="CF560" s="40"/>
      <c r="CG560" s="40"/>
      <c r="CH560" s="40"/>
      <c r="CI560" s="36"/>
      <c r="CJ560" s="47"/>
      <c r="CK560" s="40"/>
      <c r="CL560" s="40"/>
      <c r="CM560" s="40"/>
      <c r="CN560" s="40"/>
    </row>
    <row r="561" spans="1:92" ht="42.75" hidden="1">
      <c r="A561" s="49" t="str">
        <f t="shared" si="105"/>
        <v>SIN GESTIÓN</v>
      </c>
      <c r="B561" s="58"/>
      <c r="C561" s="37"/>
      <c r="D561" s="37"/>
      <c r="E561" s="49" t="str">
        <f t="shared" si="106"/>
        <v>PENDIENTE NOTIFICACIÓN</v>
      </c>
      <c r="F561" s="141" t="str">
        <f t="shared" si="107"/>
        <v>PENDIENTE NOTIFICACIÓN</v>
      </c>
      <c r="G561" s="49" t="str">
        <f t="shared" si="108"/>
        <v/>
      </c>
      <c r="H561" s="51" t="str">
        <f ca="1">IF(
L561="",
"",
IF(
NETWORKDAYS(L561,IF(M561&lt;&gt;"",M561,TODAY()),FESTIVOS_CO!A:A)&gt;2,
"VENCIDO",
IF(
NETWORKDAYS(L561,IF(M561&lt;&gt;"",M561,TODAY()),FESTIVOS_CO!A:A)=2,
"ALERTA",
"A TIEMPO"
)))</f>
        <v/>
      </c>
      <c r="I561" s="40"/>
      <c r="J561" s="36"/>
      <c r="K561" s="37"/>
      <c r="L561" s="50"/>
      <c r="M561" s="37"/>
      <c r="N561" s="52"/>
      <c r="O561" s="52"/>
      <c r="P561" s="36"/>
      <c r="Q561" s="36"/>
      <c r="R561" s="40"/>
      <c r="S561" s="36"/>
      <c r="T561" s="40"/>
      <c r="U561" s="40"/>
      <c r="V561" s="81"/>
      <c r="W561" s="40"/>
      <c r="X561" s="40"/>
      <c r="Y561" s="40"/>
      <c r="Z561" s="38" t="str">
        <f>IFERROR(VLOOKUP(Y561,DIRECTORIO!A:B,2,FALSE),"")</f>
        <v/>
      </c>
      <c r="AA561" s="40"/>
      <c r="AB561" s="40"/>
      <c r="AC561" s="40"/>
      <c r="AD561" s="40"/>
      <c r="AE561" s="40"/>
      <c r="AF561" s="40"/>
      <c r="AG561" s="41" t="s">
        <v>109</v>
      </c>
      <c r="AH561" s="42"/>
      <c r="AI561" s="54" t="str">
        <f t="shared" ca="1" si="109"/>
        <v>PENDIENTE NOTIFICACIÓN ELECTRÓNICA</v>
      </c>
      <c r="AJ561" s="37"/>
      <c r="AK561" s="37"/>
      <c r="AL561" s="37"/>
      <c r="AM561" s="53" t="str">
        <f>IF(AK561="","",WORKDAY(AK561,5,FESTIVOS_CO!A:A))</f>
        <v/>
      </c>
      <c r="AN561" s="37"/>
      <c r="AO561" s="37"/>
      <c r="AP561" s="54" t="str">
        <f t="shared" ca="1" si="114"/>
        <v>NO APLICA</v>
      </c>
      <c r="AQ561" s="36"/>
      <c r="AR561" s="43"/>
      <c r="AS561" s="37"/>
      <c r="AT561" s="36"/>
      <c r="AU561" s="37"/>
      <c r="AV561" s="36"/>
      <c r="AW561" s="36"/>
      <c r="AX561" s="37"/>
      <c r="AY561" s="140" t="str">
        <f>IF(AU561="","",WORKDAY(AU561,5,FESTIVOS_CO!A:A))</f>
        <v/>
      </c>
      <c r="AZ561" s="54" t="str">
        <f t="shared" ca="1" si="111"/>
        <v>NO APLICA</v>
      </c>
      <c r="BA561" s="55" t="str">
        <f>IF(AX561="","",WORKDAY(AX561,5,FESTIVOS_CO!A:A))</f>
        <v/>
      </c>
      <c r="BB561" s="39"/>
      <c r="BC561" s="40"/>
      <c r="BD561" s="40"/>
      <c r="BE561" s="56" t="str">
        <f t="shared" ca="1" si="112"/>
        <v>NO APLICA</v>
      </c>
      <c r="BF561" s="37"/>
      <c r="BG561" s="45"/>
      <c r="BH561" s="37"/>
      <c r="BI561" s="36"/>
      <c r="BJ561" s="37"/>
      <c r="BK561" s="36"/>
      <c r="BL561" s="36"/>
      <c r="BM561" s="53" t="str">
        <f>IF(BJ561="","",WORKDAY(BJ561,5,FESTIVOS_CO!A:A))</f>
        <v/>
      </c>
      <c r="BN561" s="57" t="str">
        <f t="shared" ca="1" si="110"/>
        <v>PENDIENTE HACER AVISO</v>
      </c>
      <c r="BO561" s="54" t="str">
        <f t="shared" ca="1" si="103"/>
        <v>EN TRÁMITE NOTIF. POR AVISO</v>
      </c>
      <c r="BP561" s="37"/>
      <c r="BQ561" s="53" t="str">
        <f>IF(BP561="","",WORKDAY(BP561,5,FESTIVOS_CO!A:A))</f>
        <v/>
      </c>
      <c r="BR561" s="37"/>
      <c r="BS561" s="36"/>
      <c r="BT561" s="38"/>
      <c r="BU561" s="58" t="e">
        <f>VLOOKUP(BT561,Hoja2!$C:$D,2,0)</f>
        <v>#N/A</v>
      </c>
      <c r="BV561" s="80" t="str">
        <f>IF(
AND(AO561="",BD561="",BQ561=""),
"EN PROCESO NOTIFICACION / COMUNICACION",
IF(
BT561="",
"NO APLICA",
IF(
BU561=60,
IF(AO561&lt;&gt;"",AO561,IF(BD561&lt;&gt;"",BD561,BQ561))+60,
WORKDAY(
IF(AO561&lt;&gt;"",AO561,IF(BD561&lt;&gt;"",BD561,BQ561)),
BU561,
FESTIVOS_CO!A:A
)
)
))</f>
        <v>EN PROCESO NOTIFICACION / COMUNICACION</v>
      </c>
      <c r="BW561" s="44"/>
      <c r="BX561" s="53"/>
      <c r="BY561" s="45"/>
      <c r="BZ561" s="37"/>
      <c r="CA561" s="54" t="str">
        <f t="shared" si="104"/>
        <v>PENDIENTE EJECUTORIA</v>
      </c>
      <c r="CB561" s="59" t="str">
        <f t="shared" si="113"/>
        <v/>
      </c>
      <c r="CC561" s="36"/>
      <c r="CD561" s="40"/>
      <c r="CE561" s="46"/>
      <c r="CF561" s="40"/>
      <c r="CG561" s="40"/>
      <c r="CH561" s="40"/>
      <c r="CI561" s="36"/>
      <c r="CJ561" s="47"/>
      <c r="CK561" s="40"/>
      <c r="CL561" s="40"/>
      <c r="CM561" s="40"/>
      <c r="CN561" s="40"/>
    </row>
    <row r="562" spans="1:92" ht="42.75" hidden="1">
      <c r="A562" s="49" t="str">
        <f t="shared" si="105"/>
        <v>SIN GESTIÓN</v>
      </c>
      <c r="B562" s="58"/>
      <c r="C562" s="37"/>
      <c r="D562" s="37"/>
      <c r="E562" s="49" t="str">
        <f t="shared" si="106"/>
        <v>PENDIENTE NOTIFICACIÓN</v>
      </c>
      <c r="F562" s="141" t="str">
        <f t="shared" si="107"/>
        <v>PENDIENTE NOTIFICACIÓN</v>
      </c>
      <c r="G562" s="49" t="str">
        <f t="shared" si="108"/>
        <v/>
      </c>
      <c r="H562" s="51" t="str">
        <f ca="1">IF(
L562="",
"",
IF(
NETWORKDAYS(L562,IF(M562&lt;&gt;"",M562,TODAY()),FESTIVOS_CO!A:A)&gt;2,
"VENCIDO",
IF(
NETWORKDAYS(L562,IF(M562&lt;&gt;"",M562,TODAY()),FESTIVOS_CO!A:A)=2,
"ALERTA",
"A TIEMPO"
)))</f>
        <v/>
      </c>
      <c r="I562" s="40"/>
      <c r="J562" s="36"/>
      <c r="K562" s="37"/>
      <c r="L562" s="50"/>
      <c r="M562" s="37"/>
      <c r="N562" s="52"/>
      <c r="O562" s="52"/>
      <c r="P562" s="36"/>
      <c r="Q562" s="36"/>
      <c r="R562" s="40"/>
      <c r="S562" s="36"/>
      <c r="T562" s="40"/>
      <c r="U562" s="40"/>
      <c r="V562" s="81"/>
      <c r="W562" s="40"/>
      <c r="X562" s="40"/>
      <c r="Y562" s="40"/>
      <c r="Z562" s="38" t="str">
        <f>IFERROR(VLOOKUP(Y562,DIRECTORIO!A:B,2,FALSE),"")</f>
        <v/>
      </c>
      <c r="AA562" s="40"/>
      <c r="AB562" s="40"/>
      <c r="AC562" s="40"/>
      <c r="AD562" s="40"/>
      <c r="AE562" s="40"/>
      <c r="AF562" s="40"/>
      <c r="AG562" s="41" t="s">
        <v>109</v>
      </c>
      <c r="AH562" s="42"/>
      <c r="AI562" s="54" t="str">
        <f t="shared" ca="1" si="109"/>
        <v>PENDIENTE NOTIFICACIÓN ELECTRÓNICA</v>
      </c>
      <c r="AJ562" s="37"/>
      <c r="AK562" s="37"/>
      <c r="AL562" s="37"/>
      <c r="AM562" s="53" t="str">
        <f>IF(AK562="","",WORKDAY(AK562,5,FESTIVOS_CO!A:A))</f>
        <v/>
      </c>
      <c r="AN562" s="37"/>
      <c r="AO562" s="37"/>
      <c r="AP562" s="54" t="str">
        <f t="shared" ca="1" si="114"/>
        <v>NO APLICA</v>
      </c>
      <c r="AQ562" s="36"/>
      <c r="AR562" s="43"/>
      <c r="AS562" s="37"/>
      <c r="AT562" s="36"/>
      <c r="AU562" s="37"/>
      <c r="AV562" s="36"/>
      <c r="AW562" s="36"/>
      <c r="AX562" s="37"/>
      <c r="AY562" s="140" t="str">
        <f>IF(AU562="","",WORKDAY(AU562,5,FESTIVOS_CO!A:A))</f>
        <v/>
      </c>
      <c r="AZ562" s="54" t="str">
        <f t="shared" ca="1" si="111"/>
        <v>NO APLICA</v>
      </c>
      <c r="BA562" s="55" t="str">
        <f>IF(AX562="","",WORKDAY(AX562,5,FESTIVOS_CO!A:A))</f>
        <v/>
      </c>
      <c r="BB562" s="39"/>
      <c r="BC562" s="40"/>
      <c r="BD562" s="40"/>
      <c r="BE562" s="56" t="str">
        <f t="shared" ca="1" si="112"/>
        <v>NO APLICA</v>
      </c>
      <c r="BF562" s="37"/>
      <c r="BG562" s="45"/>
      <c r="BH562" s="37"/>
      <c r="BI562" s="36"/>
      <c r="BJ562" s="37"/>
      <c r="BK562" s="36"/>
      <c r="BL562" s="36"/>
      <c r="BM562" s="53" t="str">
        <f>IF(BJ562="","",WORKDAY(BJ562,5,FESTIVOS_CO!A:A))</f>
        <v/>
      </c>
      <c r="BN562" s="57" t="str">
        <f t="shared" ca="1" si="110"/>
        <v>PENDIENTE HACER AVISO</v>
      </c>
      <c r="BO562" s="54" t="str">
        <f t="shared" ca="1" si="103"/>
        <v>EN TRÁMITE NOTIF. POR AVISO</v>
      </c>
      <c r="BP562" s="37"/>
      <c r="BQ562" s="53" t="str">
        <f>IF(BP562="","",WORKDAY(BP562,5,FESTIVOS_CO!A:A))</f>
        <v/>
      </c>
      <c r="BR562" s="37"/>
      <c r="BS562" s="36"/>
      <c r="BT562" s="38"/>
      <c r="BU562" s="58" t="e">
        <f>VLOOKUP(BT562,Hoja2!$C:$D,2,0)</f>
        <v>#N/A</v>
      </c>
      <c r="BV562" s="80" t="str">
        <f>IF(
AND(AO562="",BD562="",BQ562=""),
"EN PROCESO NOTIFICACION / COMUNICACION",
IF(
BT562="",
"NO APLICA",
IF(
BU562=60,
IF(AO562&lt;&gt;"",AO562,IF(BD562&lt;&gt;"",BD562,BQ562))+60,
WORKDAY(
IF(AO562&lt;&gt;"",AO562,IF(BD562&lt;&gt;"",BD562,BQ562)),
BU562,
FESTIVOS_CO!A:A
)
)
))</f>
        <v>EN PROCESO NOTIFICACION / COMUNICACION</v>
      </c>
      <c r="BW562" s="44"/>
      <c r="BX562" s="53"/>
      <c r="BY562" s="45"/>
      <c r="BZ562" s="37"/>
      <c r="CA562" s="54" t="str">
        <f t="shared" si="104"/>
        <v>PENDIENTE EJECUTORIA</v>
      </c>
      <c r="CB562" s="59" t="str">
        <f t="shared" si="113"/>
        <v/>
      </c>
      <c r="CC562" s="36"/>
      <c r="CD562" s="40"/>
      <c r="CE562" s="46"/>
      <c r="CF562" s="40"/>
      <c r="CG562" s="40"/>
      <c r="CH562" s="40"/>
      <c r="CI562" s="36"/>
      <c r="CJ562" s="47"/>
      <c r="CK562" s="40"/>
      <c r="CL562" s="40"/>
      <c r="CM562" s="40"/>
      <c r="CN562" s="40"/>
    </row>
    <row r="563" spans="1:92" ht="42.75" hidden="1">
      <c r="A563" s="49" t="str">
        <f t="shared" si="105"/>
        <v>SIN GESTIÓN</v>
      </c>
      <c r="B563" s="58"/>
      <c r="C563" s="37"/>
      <c r="D563" s="37"/>
      <c r="E563" s="49" t="str">
        <f t="shared" si="106"/>
        <v>PENDIENTE NOTIFICACIÓN</v>
      </c>
      <c r="F563" s="141" t="str">
        <f t="shared" si="107"/>
        <v>PENDIENTE NOTIFICACIÓN</v>
      </c>
      <c r="G563" s="49" t="str">
        <f t="shared" si="108"/>
        <v/>
      </c>
      <c r="H563" s="51" t="str">
        <f ca="1">IF(
L563="",
"",
IF(
NETWORKDAYS(L563,IF(M563&lt;&gt;"",M563,TODAY()),FESTIVOS_CO!A:A)&gt;2,
"VENCIDO",
IF(
NETWORKDAYS(L563,IF(M563&lt;&gt;"",M563,TODAY()),FESTIVOS_CO!A:A)=2,
"ALERTA",
"A TIEMPO"
)))</f>
        <v/>
      </c>
      <c r="I563" s="40"/>
      <c r="J563" s="36"/>
      <c r="K563" s="37"/>
      <c r="L563" s="50"/>
      <c r="M563" s="37"/>
      <c r="N563" s="52"/>
      <c r="O563" s="52"/>
      <c r="P563" s="36"/>
      <c r="Q563" s="36"/>
      <c r="R563" s="40"/>
      <c r="S563" s="36"/>
      <c r="T563" s="40"/>
      <c r="U563" s="40"/>
      <c r="V563" s="81"/>
      <c r="W563" s="40"/>
      <c r="X563" s="40"/>
      <c r="Y563" s="40"/>
      <c r="Z563" s="38" t="str">
        <f>IFERROR(VLOOKUP(Y563,DIRECTORIO!A:B,2,FALSE),"")</f>
        <v/>
      </c>
      <c r="AA563" s="40"/>
      <c r="AB563" s="40"/>
      <c r="AC563" s="40"/>
      <c r="AD563" s="40"/>
      <c r="AE563" s="40"/>
      <c r="AF563" s="40"/>
      <c r="AG563" s="41" t="s">
        <v>109</v>
      </c>
      <c r="AH563" s="42"/>
      <c r="AI563" s="54" t="str">
        <f t="shared" ca="1" si="109"/>
        <v>PENDIENTE NOTIFICACIÓN ELECTRÓNICA</v>
      </c>
      <c r="AJ563" s="37"/>
      <c r="AK563" s="37"/>
      <c r="AL563" s="37"/>
      <c r="AM563" s="53" t="str">
        <f>IF(AK563="","",WORKDAY(AK563,5,FESTIVOS_CO!A:A))</f>
        <v/>
      </c>
      <c r="AN563" s="37"/>
      <c r="AO563" s="37"/>
      <c r="AP563" s="54" t="str">
        <f t="shared" ca="1" si="114"/>
        <v>NO APLICA</v>
      </c>
      <c r="AQ563" s="36"/>
      <c r="AR563" s="43"/>
      <c r="AS563" s="37"/>
      <c r="AT563" s="36"/>
      <c r="AU563" s="37"/>
      <c r="AV563" s="36"/>
      <c r="AW563" s="36"/>
      <c r="AX563" s="37"/>
      <c r="AY563" s="140" t="str">
        <f>IF(AU563="","",WORKDAY(AU563,5,FESTIVOS_CO!A:A))</f>
        <v/>
      </c>
      <c r="AZ563" s="54" t="str">
        <f t="shared" ca="1" si="111"/>
        <v>NO APLICA</v>
      </c>
      <c r="BA563" s="55" t="str">
        <f>IF(AX563="","",WORKDAY(AX563,5,FESTIVOS_CO!A:A))</f>
        <v/>
      </c>
      <c r="BB563" s="39"/>
      <c r="BC563" s="40"/>
      <c r="BD563" s="40"/>
      <c r="BE563" s="56" t="str">
        <f t="shared" ca="1" si="112"/>
        <v>NO APLICA</v>
      </c>
      <c r="BF563" s="37"/>
      <c r="BG563" s="45"/>
      <c r="BH563" s="37"/>
      <c r="BI563" s="36"/>
      <c r="BJ563" s="37"/>
      <c r="BK563" s="36"/>
      <c r="BL563" s="36"/>
      <c r="BM563" s="53" t="str">
        <f>IF(BJ563="","",WORKDAY(BJ563,5,FESTIVOS_CO!A:A))</f>
        <v/>
      </c>
      <c r="BN563" s="57" t="str">
        <f t="shared" ca="1" si="110"/>
        <v>PENDIENTE HACER AVISO</v>
      </c>
      <c r="BO563" s="54" t="str">
        <f t="shared" ca="1" si="103"/>
        <v>EN TRÁMITE NOTIF. POR AVISO</v>
      </c>
      <c r="BP563" s="37"/>
      <c r="BQ563" s="53" t="str">
        <f>IF(BP563="","",WORKDAY(BP563,5,FESTIVOS_CO!A:A))</f>
        <v/>
      </c>
      <c r="BR563" s="37"/>
      <c r="BS563" s="36"/>
      <c r="BT563" s="38"/>
      <c r="BU563" s="58" t="e">
        <f>VLOOKUP(BT563,Hoja2!$C:$D,2,0)</f>
        <v>#N/A</v>
      </c>
      <c r="BV563" s="80" t="str">
        <f>IF(
AND(AO563="",BD563="",BQ563=""),
"EN PROCESO NOTIFICACION / COMUNICACION",
IF(
BT563="",
"NO APLICA",
IF(
BU563=60,
IF(AO563&lt;&gt;"",AO563,IF(BD563&lt;&gt;"",BD563,BQ563))+60,
WORKDAY(
IF(AO563&lt;&gt;"",AO563,IF(BD563&lt;&gt;"",BD563,BQ563)),
BU563,
FESTIVOS_CO!A:A
)
)
))</f>
        <v>EN PROCESO NOTIFICACION / COMUNICACION</v>
      </c>
      <c r="BW563" s="44"/>
      <c r="BX563" s="53"/>
      <c r="BY563" s="45"/>
      <c r="BZ563" s="37"/>
      <c r="CA563" s="54" t="str">
        <f t="shared" si="104"/>
        <v>PENDIENTE EJECUTORIA</v>
      </c>
      <c r="CB563" s="59" t="str">
        <f t="shared" si="113"/>
        <v/>
      </c>
      <c r="CC563" s="36"/>
      <c r="CD563" s="40"/>
      <c r="CE563" s="46"/>
      <c r="CF563" s="40"/>
      <c r="CG563" s="40"/>
      <c r="CH563" s="40"/>
      <c r="CI563" s="36"/>
      <c r="CJ563" s="47"/>
      <c r="CK563" s="40"/>
      <c r="CL563" s="40"/>
      <c r="CM563" s="40"/>
      <c r="CN563" s="40"/>
    </row>
    <row r="564" spans="1:92" ht="42.75" hidden="1">
      <c r="A564" s="49" t="str">
        <f t="shared" si="105"/>
        <v>SIN GESTIÓN</v>
      </c>
      <c r="B564" s="58"/>
      <c r="C564" s="37"/>
      <c r="D564" s="37"/>
      <c r="E564" s="49" t="str">
        <f t="shared" si="106"/>
        <v>PENDIENTE NOTIFICACIÓN</v>
      </c>
      <c r="F564" s="141" t="str">
        <f t="shared" si="107"/>
        <v>PENDIENTE NOTIFICACIÓN</v>
      </c>
      <c r="G564" s="49" t="str">
        <f t="shared" si="108"/>
        <v/>
      </c>
      <c r="H564" s="51" t="str">
        <f ca="1">IF(
L564="",
"",
IF(
NETWORKDAYS(L564,IF(M564&lt;&gt;"",M564,TODAY()),FESTIVOS_CO!A:A)&gt;2,
"VENCIDO",
IF(
NETWORKDAYS(L564,IF(M564&lt;&gt;"",M564,TODAY()),FESTIVOS_CO!A:A)=2,
"ALERTA",
"A TIEMPO"
)))</f>
        <v/>
      </c>
      <c r="I564" s="40"/>
      <c r="J564" s="36"/>
      <c r="K564" s="37"/>
      <c r="L564" s="50"/>
      <c r="M564" s="37"/>
      <c r="N564" s="52"/>
      <c r="O564" s="52"/>
      <c r="P564" s="36"/>
      <c r="Q564" s="36"/>
      <c r="R564" s="40"/>
      <c r="S564" s="36"/>
      <c r="T564" s="40"/>
      <c r="U564" s="40"/>
      <c r="V564" s="81"/>
      <c r="W564" s="40"/>
      <c r="X564" s="40"/>
      <c r="Y564" s="40"/>
      <c r="Z564" s="38" t="str">
        <f>IFERROR(VLOOKUP(Y564,DIRECTORIO!A:B,2,FALSE),"")</f>
        <v/>
      </c>
      <c r="AA564" s="40"/>
      <c r="AB564" s="40"/>
      <c r="AC564" s="40"/>
      <c r="AD564" s="40"/>
      <c r="AE564" s="40"/>
      <c r="AF564" s="40"/>
      <c r="AG564" s="41" t="s">
        <v>109</v>
      </c>
      <c r="AH564" s="42"/>
      <c r="AI564" s="54" t="str">
        <f t="shared" ca="1" si="109"/>
        <v>PENDIENTE NOTIFICACIÓN ELECTRÓNICA</v>
      </c>
      <c r="AJ564" s="37"/>
      <c r="AK564" s="37"/>
      <c r="AL564" s="37"/>
      <c r="AM564" s="53" t="str">
        <f>IF(AK564="","",WORKDAY(AK564,5,FESTIVOS_CO!A:A))</f>
        <v/>
      </c>
      <c r="AN564" s="37"/>
      <c r="AO564" s="37"/>
      <c r="AP564" s="54" t="str">
        <f t="shared" ca="1" si="114"/>
        <v>NO APLICA</v>
      </c>
      <c r="AQ564" s="36"/>
      <c r="AR564" s="43"/>
      <c r="AS564" s="37"/>
      <c r="AT564" s="36"/>
      <c r="AU564" s="37"/>
      <c r="AV564" s="36"/>
      <c r="AW564" s="36"/>
      <c r="AX564" s="37"/>
      <c r="AY564" s="140" t="str">
        <f>IF(AU564="","",WORKDAY(AU564,5,FESTIVOS_CO!A:A))</f>
        <v/>
      </c>
      <c r="AZ564" s="54" t="str">
        <f t="shared" ca="1" si="111"/>
        <v>NO APLICA</v>
      </c>
      <c r="BA564" s="55" t="str">
        <f>IF(AX564="","",WORKDAY(AX564,5,FESTIVOS_CO!A:A))</f>
        <v/>
      </c>
      <c r="BB564" s="39"/>
      <c r="BC564" s="40"/>
      <c r="BD564" s="40"/>
      <c r="BE564" s="56" t="str">
        <f t="shared" ca="1" si="112"/>
        <v>NO APLICA</v>
      </c>
      <c r="BF564" s="37"/>
      <c r="BG564" s="45"/>
      <c r="BH564" s="37"/>
      <c r="BI564" s="36"/>
      <c r="BJ564" s="37"/>
      <c r="BK564" s="36"/>
      <c r="BL564" s="36"/>
      <c r="BM564" s="53" t="str">
        <f>IF(BJ564="","",WORKDAY(BJ564,5,FESTIVOS_CO!A:A))</f>
        <v/>
      </c>
      <c r="BN564" s="57" t="str">
        <f t="shared" ca="1" si="110"/>
        <v>PENDIENTE HACER AVISO</v>
      </c>
      <c r="BO564" s="54" t="str">
        <f t="shared" ca="1" si="103"/>
        <v>EN TRÁMITE NOTIF. POR AVISO</v>
      </c>
      <c r="BP564" s="37"/>
      <c r="BQ564" s="53" t="str">
        <f>IF(BP564="","",WORKDAY(BP564,5,FESTIVOS_CO!A:A))</f>
        <v/>
      </c>
      <c r="BR564" s="37"/>
      <c r="BS564" s="36"/>
      <c r="BT564" s="38"/>
      <c r="BU564" s="58" t="e">
        <f>VLOOKUP(BT564,Hoja2!$C:$D,2,0)</f>
        <v>#N/A</v>
      </c>
      <c r="BV564" s="80" t="str">
        <f>IF(
AND(AO564="",BD564="",BQ564=""),
"EN PROCESO NOTIFICACION / COMUNICACION",
IF(
BT564="",
"NO APLICA",
IF(
BU564=60,
IF(AO564&lt;&gt;"",AO564,IF(BD564&lt;&gt;"",BD564,BQ564))+60,
WORKDAY(
IF(AO564&lt;&gt;"",AO564,IF(BD564&lt;&gt;"",BD564,BQ564)),
BU564,
FESTIVOS_CO!A:A
)
)
))</f>
        <v>EN PROCESO NOTIFICACION / COMUNICACION</v>
      </c>
      <c r="BW564" s="44"/>
      <c r="BX564" s="53"/>
      <c r="BY564" s="45"/>
      <c r="BZ564" s="37"/>
      <c r="CA564" s="54" t="str">
        <f t="shared" si="104"/>
        <v>PENDIENTE EJECUTORIA</v>
      </c>
      <c r="CB564" s="59" t="str">
        <f t="shared" si="113"/>
        <v/>
      </c>
      <c r="CC564" s="36"/>
      <c r="CD564" s="40"/>
      <c r="CE564" s="46"/>
      <c r="CF564" s="40"/>
      <c r="CG564" s="40"/>
      <c r="CH564" s="40"/>
      <c r="CI564" s="36"/>
      <c r="CJ564" s="47"/>
      <c r="CK564" s="40"/>
      <c r="CL564" s="40"/>
      <c r="CM564" s="40"/>
      <c r="CN564" s="40"/>
    </row>
    <row r="565" spans="1:92" ht="42.75" hidden="1">
      <c r="A565" s="49" t="str">
        <f t="shared" si="105"/>
        <v>SIN GESTIÓN</v>
      </c>
      <c r="B565" s="58"/>
      <c r="C565" s="37"/>
      <c r="D565" s="37"/>
      <c r="E565" s="49" t="str">
        <f t="shared" si="106"/>
        <v>PENDIENTE NOTIFICACIÓN</v>
      </c>
      <c r="F565" s="141" t="str">
        <f t="shared" si="107"/>
        <v>PENDIENTE NOTIFICACIÓN</v>
      </c>
      <c r="G565" s="49" t="str">
        <f t="shared" si="108"/>
        <v/>
      </c>
      <c r="H565" s="51" t="str">
        <f ca="1">IF(
L565="",
"",
IF(
NETWORKDAYS(L565,IF(M565&lt;&gt;"",M565,TODAY()),FESTIVOS_CO!A:A)&gt;2,
"VENCIDO",
IF(
NETWORKDAYS(L565,IF(M565&lt;&gt;"",M565,TODAY()),FESTIVOS_CO!A:A)=2,
"ALERTA",
"A TIEMPO"
)))</f>
        <v/>
      </c>
      <c r="I565" s="40"/>
      <c r="J565" s="36"/>
      <c r="K565" s="37"/>
      <c r="L565" s="50"/>
      <c r="M565" s="37"/>
      <c r="N565" s="52"/>
      <c r="O565" s="52"/>
      <c r="P565" s="36"/>
      <c r="Q565" s="36"/>
      <c r="R565" s="40"/>
      <c r="S565" s="36"/>
      <c r="T565" s="40"/>
      <c r="U565" s="40"/>
      <c r="V565" s="81"/>
      <c r="W565" s="40"/>
      <c r="X565" s="40"/>
      <c r="Y565" s="40"/>
      <c r="Z565" s="38" t="str">
        <f>IFERROR(VLOOKUP(Y565,DIRECTORIO!A:B,2,FALSE),"")</f>
        <v/>
      </c>
      <c r="AA565" s="40"/>
      <c r="AB565" s="40"/>
      <c r="AC565" s="40"/>
      <c r="AD565" s="40"/>
      <c r="AE565" s="40"/>
      <c r="AF565" s="40"/>
      <c r="AG565" s="41" t="s">
        <v>109</v>
      </c>
      <c r="AH565" s="42"/>
      <c r="AI565" s="54" t="str">
        <f t="shared" ca="1" si="109"/>
        <v>PENDIENTE NOTIFICACIÓN ELECTRÓNICA</v>
      </c>
      <c r="AJ565" s="37"/>
      <c r="AK565" s="37"/>
      <c r="AL565" s="37"/>
      <c r="AM565" s="53" t="str">
        <f>IF(AK565="","",WORKDAY(AK565,5,FESTIVOS_CO!A:A))</f>
        <v/>
      </c>
      <c r="AN565" s="37"/>
      <c r="AO565" s="37"/>
      <c r="AP565" s="54" t="str">
        <f t="shared" ca="1" si="114"/>
        <v>NO APLICA</v>
      </c>
      <c r="AQ565" s="36"/>
      <c r="AR565" s="43"/>
      <c r="AS565" s="37"/>
      <c r="AT565" s="36"/>
      <c r="AU565" s="37"/>
      <c r="AV565" s="36"/>
      <c r="AW565" s="36"/>
      <c r="AX565" s="37"/>
      <c r="AY565" s="140" t="str">
        <f>IF(AU565="","",WORKDAY(AU565,5,FESTIVOS_CO!A:A))</f>
        <v/>
      </c>
      <c r="AZ565" s="54" t="str">
        <f t="shared" ca="1" si="111"/>
        <v>NO APLICA</v>
      </c>
      <c r="BA565" s="55" t="str">
        <f>IF(AX565="","",WORKDAY(AX565,5,FESTIVOS_CO!A:A))</f>
        <v/>
      </c>
      <c r="BB565" s="39"/>
      <c r="BC565" s="40"/>
      <c r="BD565" s="40"/>
      <c r="BE565" s="56" t="str">
        <f t="shared" ca="1" si="112"/>
        <v>NO APLICA</v>
      </c>
      <c r="BF565" s="37"/>
      <c r="BG565" s="45"/>
      <c r="BH565" s="37"/>
      <c r="BI565" s="36"/>
      <c r="BJ565" s="37"/>
      <c r="BK565" s="36"/>
      <c r="BL565" s="36"/>
      <c r="BM565" s="53" t="str">
        <f>IF(BJ565="","",WORKDAY(BJ565,5,FESTIVOS_CO!A:A))</f>
        <v/>
      </c>
      <c r="BN565" s="57" t="str">
        <f t="shared" ca="1" si="110"/>
        <v>PENDIENTE HACER AVISO</v>
      </c>
      <c r="BO565" s="54" t="str">
        <f t="shared" ca="1" si="103"/>
        <v>EN TRÁMITE NOTIF. POR AVISO</v>
      </c>
      <c r="BP565" s="37"/>
      <c r="BQ565" s="53" t="str">
        <f>IF(BP565="","",WORKDAY(BP565,5,FESTIVOS_CO!A:A))</f>
        <v/>
      </c>
      <c r="BR565" s="37"/>
      <c r="BS565" s="36"/>
      <c r="BT565" s="38"/>
      <c r="BU565" s="58" t="e">
        <f>VLOOKUP(BT565,Hoja2!$C:$D,2,0)</f>
        <v>#N/A</v>
      </c>
      <c r="BV565" s="80" t="str">
        <f>IF(
AND(AO565="",BD565="",BQ565=""),
"EN PROCESO NOTIFICACION / COMUNICACION",
IF(
BT565="",
"NO APLICA",
IF(
BU565=60,
IF(AO565&lt;&gt;"",AO565,IF(BD565&lt;&gt;"",BD565,BQ565))+60,
WORKDAY(
IF(AO565&lt;&gt;"",AO565,IF(BD565&lt;&gt;"",BD565,BQ565)),
BU565,
FESTIVOS_CO!A:A
)
)
))</f>
        <v>EN PROCESO NOTIFICACION / COMUNICACION</v>
      </c>
      <c r="BW565" s="44"/>
      <c r="BX565" s="53"/>
      <c r="BY565" s="45"/>
      <c r="BZ565" s="37"/>
      <c r="CA565" s="54" t="str">
        <f t="shared" si="104"/>
        <v>PENDIENTE EJECUTORIA</v>
      </c>
      <c r="CB565" s="59" t="str">
        <f t="shared" si="113"/>
        <v/>
      </c>
      <c r="CC565" s="36"/>
      <c r="CD565" s="40"/>
      <c r="CE565" s="46"/>
      <c r="CF565" s="40"/>
      <c r="CG565" s="40"/>
      <c r="CH565" s="40"/>
      <c r="CI565" s="36"/>
      <c r="CJ565" s="47"/>
      <c r="CK565" s="40"/>
      <c r="CL565" s="40"/>
      <c r="CM565" s="40"/>
      <c r="CN565" s="40"/>
    </row>
    <row r="566" spans="1:92" ht="42.75" hidden="1">
      <c r="A566" s="49" t="str">
        <f t="shared" si="105"/>
        <v>SIN GESTIÓN</v>
      </c>
      <c r="B566" s="58"/>
      <c r="C566" s="37"/>
      <c r="D566" s="37"/>
      <c r="E566" s="49" t="str">
        <f t="shared" si="106"/>
        <v>PENDIENTE NOTIFICACIÓN</v>
      </c>
      <c r="F566" s="141" t="str">
        <f t="shared" si="107"/>
        <v>PENDIENTE NOTIFICACIÓN</v>
      </c>
      <c r="G566" s="49" t="str">
        <f t="shared" si="108"/>
        <v/>
      </c>
      <c r="H566" s="51" t="str">
        <f ca="1">IF(
L566="",
"",
IF(
NETWORKDAYS(L566,IF(M566&lt;&gt;"",M566,TODAY()),FESTIVOS_CO!A:A)&gt;2,
"VENCIDO",
IF(
NETWORKDAYS(L566,IF(M566&lt;&gt;"",M566,TODAY()),FESTIVOS_CO!A:A)=2,
"ALERTA",
"A TIEMPO"
)))</f>
        <v/>
      </c>
      <c r="I566" s="40"/>
      <c r="J566" s="36"/>
      <c r="K566" s="37"/>
      <c r="L566" s="50"/>
      <c r="M566" s="37"/>
      <c r="N566" s="52"/>
      <c r="O566" s="52"/>
      <c r="P566" s="36"/>
      <c r="Q566" s="36"/>
      <c r="R566" s="40"/>
      <c r="S566" s="36"/>
      <c r="T566" s="40"/>
      <c r="U566" s="40"/>
      <c r="V566" s="81"/>
      <c r="W566" s="40"/>
      <c r="X566" s="40"/>
      <c r="Y566" s="40"/>
      <c r="Z566" s="38" t="str">
        <f>IFERROR(VLOOKUP(Y566,DIRECTORIO!A:B,2,FALSE),"")</f>
        <v/>
      </c>
      <c r="AA566" s="40"/>
      <c r="AB566" s="40"/>
      <c r="AC566" s="40"/>
      <c r="AD566" s="40"/>
      <c r="AE566" s="40"/>
      <c r="AF566" s="40"/>
      <c r="AG566" s="41" t="s">
        <v>109</v>
      </c>
      <c r="AH566" s="42"/>
      <c r="AI566" s="54" t="str">
        <f t="shared" ca="1" si="109"/>
        <v>PENDIENTE NOTIFICACIÓN ELECTRÓNICA</v>
      </c>
      <c r="AJ566" s="37"/>
      <c r="AK566" s="37"/>
      <c r="AL566" s="37"/>
      <c r="AM566" s="53" t="str">
        <f>IF(AK566="","",WORKDAY(AK566,5,FESTIVOS_CO!A:A))</f>
        <v/>
      </c>
      <c r="AN566" s="37"/>
      <c r="AO566" s="37"/>
      <c r="AP566" s="54" t="str">
        <f t="shared" ca="1" si="114"/>
        <v>NO APLICA</v>
      </c>
      <c r="AQ566" s="36"/>
      <c r="AR566" s="43"/>
      <c r="AS566" s="37"/>
      <c r="AT566" s="36"/>
      <c r="AU566" s="37"/>
      <c r="AV566" s="36"/>
      <c r="AW566" s="36"/>
      <c r="AX566" s="37"/>
      <c r="AY566" s="140" t="str">
        <f>IF(AU566="","",WORKDAY(AU566,5,FESTIVOS_CO!A:A))</f>
        <v/>
      </c>
      <c r="AZ566" s="54" t="str">
        <f t="shared" ca="1" si="111"/>
        <v>NO APLICA</v>
      </c>
      <c r="BA566" s="55" t="str">
        <f>IF(AX566="","",WORKDAY(AX566,5,FESTIVOS_CO!A:A))</f>
        <v/>
      </c>
      <c r="BB566" s="39"/>
      <c r="BC566" s="40"/>
      <c r="BD566" s="40"/>
      <c r="BE566" s="56" t="str">
        <f t="shared" ca="1" si="112"/>
        <v>NO APLICA</v>
      </c>
      <c r="BF566" s="37"/>
      <c r="BG566" s="45"/>
      <c r="BH566" s="37"/>
      <c r="BI566" s="36"/>
      <c r="BJ566" s="37"/>
      <c r="BK566" s="36"/>
      <c r="BL566" s="36"/>
      <c r="BM566" s="53" t="str">
        <f>IF(BJ566="","",WORKDAY(BJ566,5,FESTIVOS_CO!A:A))</f>
        <v/>
      </c>
      <c r="BN566" s="57" t="str">
        <f t="shared" ca="1" si="110"/>
        <v>PENDIENTE HACER AVISO</v>
      </c>
      <c r="BO566" s="54" t="str">
        <f t="shared" ref="BO566:BO629" ca="1" si="115">IF(BN566="NOTIFICACIÓN PERSONAL COMPLETA",
"NO PROCEDE AVISO",
IF(BR566="SI",
"NOTIFICACION POR AVISO TERMINADA",
IF(BE566="NO PROCEDE",
"NO PROCEDE AVISO",
IF(BN566="VERIFICAR SI PROCEDE RECURSO",
"NOTIFICACIÓN POR AVISO COMPLETA",
"EN TRÁMITE NOTIF. POR AVISO"
))))</f>
        <v>EN TRÁMITE NOTIF. POR AVISO</v>
      </c>
      <c r="BP566" s="37"/>
      <c r="BQ566" s="53" t="str">
        <f>IF(BP566="","",WORKDAY(BP566,5,FESTIVOS_CO!A:A))</f>
        <v/>
      </c>
      <c r="BR566" s="37"/>
      <c r="BS566" s="36"/>
      <c r="BT566" s="38"/>
      <c r="BU566" s="58" t="e">
        <f>VLOOKUP(BT566,Hoja2!$C:$D,2,0)</f>
        <v>#N/A</v>
      </c>
      <c r="BV566" s="80" t="str">
        <f>IF(
AND(AO566="",BD566="",BQ566=""),
"EN PROCESO NOTIFICACION / COMUNICACION",
IF(
BT566="",
"NO APLICA",
IF(
BU566=60,
IF(AO566&lt;&gt;"",AO566,IF(BD566&lt;&gt;"",BD566,BQ566))+60,
WORKDAY(
IF(AO566&lt;&gt;"",AO566,IF(BD566&lt;&gt;"",BD566,BQ566)),
BU566,
FESTIVOS_CO!A:A
)
)
))</f>
        <v>EN PROCESO NOTIFICACION / COMUNICACION</v>
      </c>
      <c r="BW566" s="44"/>
      <c r="BX566" s="53"/>
      <c r="BY566" s="45"/>
      <c r="BZ566" s="37"/>
      <c r="CA566" s="54" t="str">
        <f t="shared" ref="CA566:CA629" si="116">IF(BW566&lt;&gt;"SI",
"PENDIENTE EJECUTORIA",
IF(AND(BX566="",BY566="",BZ566=""),
"PENDIENTE HACER EJECUTORIA",
IF(AND(BX566&lt;&gt;"",BY566="",BZ566=""),
"PENDIENTE REVISION EJECUTORIA",
IF(AND(BX566&lt;&gt;"",BY566&lt;&gt;"",BZ566=""),
"PENDIENTE FIRMA EJECUTORIA",
"PROCESO EJECUTORIA TERMINADO"
))))</f>
        <v>PENDIENTE EJECUTORIA</v>
      </c>
      <c r="CB566" s="59" t="str">
        <f t="shared" si="113"/>
        <v/>
      </c>
      <c r="CC566" s="36"/>
      <c r="CD566" s="40"/>
      <c r="CE566" s="46"/>
      <c r="CF566" s="40"/>
      <c r="CG566" s="40"/>
      <c r="CH566" s="40"/>
      <c r="CI566" s="36"/>
      <c r="CJ566" s="47"/>
      <c r="CK566" s="40"/>
      <c r="CL566" s="40"/>
      <c r="CM566" s="40"/>
      <c r="CN566" s="40"/>
    </row>
    <row r="567" spans="1:92" ht="42.75" hidden="1">
      <c r="A567" s="49" t="str">
        <f t="shared" si="105"/>
        <v>SIN GESTIÓN</v>
      </c>
      <c r="B567" s="58"/>
      <c r="C567" s="37"/>
      <c r="D567" s="37"/>
      <c r="E567" s="49" t="str">
        <f t="shared" si="106"/>
        <v>PENDIENTE NOTIFICACIÓN</v>
      </c>
      <c r="F567" s="141" t="str">
        <f t="shared" si="107"/>
        <v>PENDIENTE NOTIFICACIÓN</v>
      </c>
      <c r="G567" s="49" t="str">
        <f t="shared" si="108"/>
        <v/>
      </c>
      <c r="H567" s="51" t="str">
        <f ca="1">IF(
L567="",
"",
IF(
NETWORKDAYS(L567,IF(M567&lt;&gt;"",M567,TODAY()),FESTIVOS_CO!A:A)&gt;2,
"VENCIDO",
IF(
NETWORKDAYS(L567,IF(M567&lt;&gt;"",M567,TODAY()),FESTIVOS_CO!A:A)=2,
"ALERTA",
"A TIEMPO"
)))</f>
        <v/>
      </c>
      <c r="I567" s="40"/>
      <c r="J567" s="36"/>
      <c r="K567" s="37"/>
      <c r="L567" s="50"/>
      <c r="M567" s="37"/>
      <c r="N567" s="52"/>
      <c r="O567" s="52"/>
      <c r="P567" s="36"/>
      <c r="Q567" s="36"/>
      <c r="R567" s="40"/>
      <c r="S567" s="36"/>
      <c r="T567" s="40"/>
      <c r="U567" s="40"/>
      <c r="V567" s="81"/>
      <c r="W567" s="40"/>
      <c r="X567" s="40"/>
      <c r="Y567" s="40"/>
      <c r="Z567" s="38" t="str">
        <f>IFERROR(VLOOKUP(Y567,DIRECTORIO!A:B,2,FALSE),"")</f>
        <v/>
      </c>
      <c r="AA567" s="40"/>
      <c r="AB567" s="40"/>
      <c r="AC567" s="40"/>
      <c r="AD567" s="40"/>
      <c r="AE567" s="40"/>
      <c r="AF567" s="40"/>
      <c r="AG567" s="41" t="s">
        <v>109</v>
      </c>
      <c r="AH567" s="42"/>
      <c r="AI567" s="54" t="str">
        <f t="shared" ca="1" si="109"/>
        <v>PENDIENTE NOTIFICACIÓN ELECTRÓNICA</v>
      </c>
      <c r="AJ567" s="37"/>
      <c r="AK567" s="37"/>
      <c r="AL567" s="37"/>
      <c r="AM567" s="53" t="str">
        <f>IF(AK567="","",WORKDAY(AK567,5,FESTIVOS_CO!A:A))</f>
        <v/>
      </c>
      <c r="AN567" s="37"/>
      <c r="AO567" s="37"/>
      <c r="AP567" s="54" t="str">
        <f t="shared" ca="1" si="114"/>
        <v>NO APLICA</v>
      </c>
      <c r="AQ567" s="36"/>
      <c r="AR567" s="43"/>
      <c r="AS567" s="37"/>
      <c r="AT567" s="36"/>
      <c r="AU567" s="37"/>
      <c r="AV567" s="36"/>
      <c r="AW567" s="36"/>
      <c r="AX567" s="37"/>
      <c r="AY567" s="140" t="str">
        <f>IF(AU567="","",WORKDAY(AU567,5,FESTIVOS_CO!A:A))</f>
        <v/>
      </c>
      <c r="AZ567" s="54" t="str">
        <f t="shared" ca="1" si="111"/>
        <v>NO APLICA</v>
      </c>
      <c r="BA567" s="55" t="str">
        <f>IF(AX567="","",WORKDAY(AX567,5,FESTIVOS_CO!A:A))</f>
        <v/>
      </c>
      <c r="BB567" s="39"/>
      <c r="BC567" s="40"/>
      <c r="BD567" s="40"/>
      <c r="BE567" s="56" t="str">
        <f t="shared" ca="1" si="112"/>
        <v>NO APLICA</v>
      </c>
      <c r="BF567" s="37"/>
      <c r="BG567" s="45"/>
      <c r="BH567" s="37"/>
      <c r="BI567" s="36"/>
      <c r="BJ567" s="37"/>
      <c r="BK567" s="36"/>
      <c r="BL567" s="36"/>
      <c r="BM567" s="53" t="str">
        <f>IF(BJ567="","",WORKDAY(BJ567,5,FESTIVOS_CO!A:A))</f>
        <v/>
      </c>
      <c r="BN567" s="57" t="str">
        <f t="shared" ca="1" si="110"/>
        <v>PENDIENTE HACER AVISO</v>
      </c>
      <c r="BO567" s="54" t="str">
        <f t="shared" ca="1" si="115"/>
        <v>EN TRÁMITE NOTIF. POR AVISO</v>
      </c>
      <c r="BP567" s="37"/>
      <c r="BQ567" s="53" t="str">
        <f>IF(BP567="","",WORKDAY(BP567,5,FESTIVOS_CO!A:A))</f>
        <v/>
      </c>
      <c r="BR567" s="37"/>
      <c r="BS567" s="36"/>
      <c r="BT567" s="38"/>
      <c r="BU567" s="58" t="e">
        <f>VLOOKUP(BT567,Hoja2!$C:$D,2,0)</f>
        <v>#N/A</v>
      </c>
      <c r="BV567" s="80" t="str">
        <f>IF(
AND(AO567="",BD567="",BQ567=""),
"EN PROCESO NOTIFICACION / COMUNICACION",
IF(
BT567="",
"NO APLICA",
IF(
BU567=60,
IF(AO567&lt;&gt;"",AO567,IF(BD567&lt;&gt;"",BD567,BQ567))+60,
WORKDAY(
IF(AO567&lt;&gt;"",AO567,IF(BD567&lt;&gt;"",BD567,BQ567)),
BU567,
FESTIVOS_CO!A:A
)
)
))</f>
        <v>EN PROCESO NOTIFICACION / COMUNICACION</v>
      </c>
      <c r="BW567" s="44"/>
      <c r="BX567" s="53"/>
      <c r="BY567" s="45"/>
      <c r="BZ567" s="37"/>
      <c r="CA567" s="54" t="str">
        <f t="shared" si="116"/>
        <v>PENDIENTE EJECUTORIA</v>
      </c>
      <c r="CB567" s="59" t="str">
        <f t="shared" si="113"/>
        <v/>
      </c>
      <c r="CC567" s="36"/>
      <c r="CD567" s="40"/>
      <c r="CE567" s="46"/>
      <c r="CF567" s="40"/>
      <c r="CG567" s="40"/>
      <c r="CH567" s="40"/>
      <c r="CI567" s="36"/>
      <c r="CJ567" s="47"/>
      <c r="CK567" s="40"/>
      <c r="CL567" s="40"/>
      <c r="CM567" s="40"/>
      <c r="CN567" s="40"/>
    </row>
    <row r="568" spans="1:92" ht="42.75" hidden="1">
      <c r="A568" s="49" t="str">
        <f t="shared" ref="A568:A631" si="117">IF(
AND(Q568="NO",S568&lt;&gt;"SI"),
"TERMINADO PRODUCTO NO CONFORME",
IF(
AND(
COUNTBLANK(AJ568:AO568)=COLUMNS(AJ568:AO568),
COUNTBLANK(AQ568:AY568)=COLUMNS(AQ568:AY568),
COUNTBLANK(BC568:BD568)=COLUMNS(BC568:BD568),
COUNTBLANK(BF568:BM568)=COLUMNS(BF568:BM568),
COUNTBLANK(BP568:BR568)=COLUMNS(BP568:BR568)
),
"SIN GESTIÓN",
IF(
AND(BC568&lt;&gt;"",BD568&lt;&gt;"",AO568="",AX568="",BQ568=""),
"NOTIFICADO POR CONDUCTA CONCLUYENTE",
IF(
AI568="NOTIFICACIÓN ELECTRÓNICA EFECTIVA",
CA568,
IF(
OR(
AI568="NO PROCEDE NOTIFICACIÓN ELECTRÓNICA",
AI568="REALIZAR CITACIÓN",
AI568="NOTIFICACIÓN ELECTRÓNICA NO EFECTIVA"
),
IF(
AZ568="HACER AVISO",
IF(
OR(
BN568="NOTIFICACIÓN POR AVISO TERMINADA",
BN568="NOTIFICACIÓN PERSONAL COMPLETA"
),
CA568,
BN568
),
AZ568
),
AI568
)
)
)
))</f>
        <v>SIN GESTIÓN</v>
      </c>
      <c r="B568" s="58"/>
      <c r="C568" s="37"/>
      <c r="D568" s="37"/>
      <c r="E568" s="49" t="str">
        <f t="shared" ref="E568:E631" si="118">IF(AN568="SI",
"NOTIFICACIÓN ELECTRÓNICA",
IF(AND(BC568&lt;&gt;"",BD568&lt;&gt;""),
"NOTIFICACIÓN PERSONAL",
IF(BL568="SI",
"NOTIFICACIÓN POR AVISO",
"PENDIENTE NOTIFICACIÓN"
)))</f>
        <v>PENDIENTE NOTIFICACIÓN</v>
      </c>
      <c r="F568" s="141" t="str">
        <f t="shared" ref="F568:F631" si="119">IF(
AND(AN568&lt;&gt;"SI",AW568&lt;&gt;"SI",BL568&lt;&gt;"SI",BC568="",BD568=""),
"PENDIENTE NOTIFICACIÓN",
IF(AN568="SI",
AO568,
IF(AW568="SI",
AX568,
IF(AND(BC568&lt;&gt;"",BD568&lt;&gt;""),
BD568,
IF(BL568="SI",
BQ568,
"PENDIENTE NOTIFICACIÓN"
)))))</f>
        <v>PENDIENTE NOTIFICACIÓN</v>
      </c>
      <c r="G568" s="49" t="str">
        <f t="shared" ref="G568:G631" si="120">IF(
OR(
C568="",
F568="PENDIENTE NOTIFICACIÓN",
NOT(ISNUMBER(C568)),
NOT(ISNUMBER(F568)),
F568&lt;C568
),
"",
F568-C568
)</f>
        <v/>
      </c>
      <c r="H568" s="51" t="str">
        <f ca="1">IF(
L568="",
"",
IF(
NETWORKDAYS(L568,IF(M568&lt;&gt;"",M568,TODAY()),FESTIVOS_CO!A:A)&gt;2,
"VENCIDO",
IF(
NETWORKDAYS(L568,IF(M568&lt;&gt;"",M568,TODAY()),FESTIVOS_CO!A:A)=2,
"ALERTA",
"A TIEMPO"
)))</f>
        <v/>
      </c>
      <c r="I568" s="40"/>
      <c r="J568" s="36"/>
      <c r="K568" s="37"/>
      <c r="L568" s="50"/>
      <c r="M568" s="37"/>
      <c r="N568" s="52"/>
      <c r="O568" s="52"/>
      <c r="P568" s="36"/>
      <c r="Q568" s="36"/>
      <c r="R568" s="40"/>
      <c r="S568" s="36"/>
      <c r="T568" s="40"/>
      <c r="U568" s="40"/>
      <c r="V568" s="81"/>
      <c r="W568" s="40"/>
      <c r="X568" s="40"/>
      <c r="Y568" s="40"/>
      <c r="Z568" s="38" t="str">
        <f>IFERROR(VLOOKUP(Y568,DIRECTORIO!A:B,2,FALSE),"")</f>
        <v/>
      </c>
      <c r="AA568" s="40"/>
      <c r="AB568" s="40"/>
      <c r="AC568" s="40"/>
      <c r="AD568" s="40"/>
      <c r="AE568" s="40"/>
      <c r="AF568" s="40"/>
      <c r="AG568" s="41" t="s">
        <v>109</v>
      </c>
      <c r="AH568" s="42"/>
      <c r="AI568" s="54" t="str">
        <f t="shared" ref="AI568:AI631" ca="1" si="121">IF(AL568="NO",
"REALIZAR CITACIÓN",
IF(AND(AJ568="SI",AL568&lt;&gt;"SI",AL568&lt;&gt;"NO"),
"PENDIENTE ENTREGA NOTIFICACIÓN ELECTRÓNICA",
IF(AND(AJ568="SI",AL568="SI",AN568="SI"),
"NOTIFICACIÓN ELECTRÓNICA EFECTIVA",
IF(AND(AJ568="",AK568="",AL568="",AM568="",AN568="",AO568=""),
"PENDIENTE NOTIFICACIÓN ELECTRÓNICA",
IF(AJ568="NO",
"NO PROCEDE NOTIFICACIÓN ELECTRÓNICA",
IF(AND(AJ568="SI",F568=""),
"PENDIENTE ENVÍO NOTIFICACIÓN ELECTRÓNICA",
IF(AND(AJ568="SI",TODAY()-F568&lt;=5),
"EN ESPERA DE NOTIFICACIÓN ELECTRÓNICA (5 DÍAS)",
"NOTIFICACIÓN ELECTRÓNICA NO EFECTIVA"
)))))))</f>
        <v>PENDIENTE NOTIFICACIÓN ELECTRÓNICA</v>
      </c>
      <c r="AJ568" s="37"/>
      <c r="AK568" s="37"/>
      <c r="AL568" s="37"/>
      <c r="AM568" s="53" t="str">
        <f>IF(AK568="","",WORKDAY(AK568,5,FESTIVOS_CO!A:A))</f>
        <v/>
      </c>
      <c r="AN568" s="37"/>
      <c r="AO568" s="37"/>
      <c r="AP568" s="54" t="str">
        <f t="shared" ca="1" si="114"/>
        <v>NO APLICA</v>
      </c>
      <c r="AQ568" s="36"/>
      <c r="AR568" s="43"/>
      <c r="AS568" s="37"/>
      <c r="AT568" s="36"/>
      <c r="AU568" s="37"/>
      <c r="AV568" s="36"/>
      <c r="AW568" s="36"/>
      <c r="AX568" s="37"/>
      <c r="AY568" s="140" t="str">
        <f>IF(AU568="","",WORKDAY(AU568,5,FESTIVOS_CO!A:A))</f>
        <v/>
      </c>
      <c r="AZ568" s="54" t="str">
        <f t="shared" ca="1" si="111"/>
        <v>NO APLICA</v>
      </c>
      <c r="BA568" s="55" t="str">
        <f>IF(AX568="","",WORKDAY(AX568,5,FESTIVOS_CO!A:A))</f>
        <v/>
      </c>
      <c r="BB568" s="39"/>
      <c r="BC568" s="40"/>
      <c r="BD568" s="40"/>
      <c r="BE568" s="56" t="str">
        <f t="shared" ca="1" si="112"/>
        <v>NO APLICA</v>
      </c>
      <c r="BF568" s="37"/>
      <c r="BG568" s="45"/>
      <c r="BH568" s="37"/>
      <c r="BI568" s="36"/>
      <c r="BJ568" s="37"/>
      <c r="BK568" s="36"/>
      <c r="BL568" s="36"/>
      <c r="BM568" s="53" t="str">
        <f>IF(BJ568="","",WORKDAY(BJ568,5,FESTIVOS_CO!A:A))</f>
        <v/>
      </c>
      <c r="BN568" s="57" t="str">
        <f t="shared" ref="BN568:BN631" ca="1" si="122">IF(
AND(AZ568="CITACIÓN COMPLETA EN ESPERA DE NOTIFICACION PERSONAL",BB568="NO"),
"PENDIENTE HACER AVISO",
IF(AND(BC568&lt;&gt;"",BD568&lt;&gt;""),
"NOTIFICACIÓN PERSONAL COMPLETA",
IF(BR568="SI",
"NOTIFICACIÓN POR AVISO TERMINADA",
IF(BE568="NO PROCEDE",
"NO PROCEDE",
IF(BF568="",
"PENDIENTE HACER AVISO",
IF(BG568="",
"PENDIENTE REVISIÓN AVISO",
IF(BH568="",
"PENDIENTE FIRMA AVISO",
IF(BI568="",
"PENDIENTE RADICAR AVISO",
IF(BL568="",
"EN TRÁMITE DE ENTREGA AVISO",
IF(BL568="NO",
"PUBLICAR AVISO CARTELERA",
IF(BL568="SI",
"VERIFICAR SI PROCEDE RECURSO",
IF(BE568="HACER AVISO",
"HACER AVISO",
"NO APLICA"
))))))))))))</f>
        <v>PENDIENTE HACER AVISO</v>
      </c>
      <c r="BO568" s="54" t="str">
        <f t="shared" ca="1" si="115"/>
        <v>EN TRÁMITE NOTIF. POR AVISO</v>
      </c>
      <c r="BP568" s="37"/>
      <c r="BQ568" s="53" t="str">
        <f>IF(BP568="","",WORKDAY(BP568,5,FESTIVOS_CO!A:A))</f>
        <v/>
      </c>
      <c r="BR568" s="37"/>
      <c r="BS568" s="36"/>
      <c r="BT568" s="38"/>
      <c r="BU568" s="58" t="e">
        <f>VLOOKUP(BT568,Hoja2!$C:$D,2,0)</f>
        <v>#N/A</v>
      </c>
      <c r="BV568" s="80" t="str">
        <f>IF(
AND(AO568="",BD568="",BQ568=""),
"EN PROCESO NOTIFICACION / COMUNICACION",
IF(
BT568="",
"NO APLICA",
IF(
BU568=60,
IF(AO568&lt;&gt;"",AO568,IF(BD568&lt;&gt;"",BD568,BQ568))+60,
WORKDAY(
IF(AO568&lt;&gt;"",AO568,IF(BD568&lt;&gt;"",BD568,BQ568)),
BU568,
FESTIVOS_CO!A:A
)
)
))</f>
        <v>EN PROCESO NOTIFICACION / COMUNICACION</v>
      </c>
      <c r="BW568" s="44"/>
      <c r="BX568" s="53"/>
      <c r="BY568" s="45"/>
      <c r="BZ568" s="37"/>
      <c r="CA568" s="54" t="str">
        <f t="shared" si="116"/>
        <v>PENDIENTE EJECUTORIA</v>
      </c>
      <c r="CB568" s="59" t="str">
        <f t="shared" si="113"/>
        <v/>
      </c>
      <c r="CC568" s="36"/>
      <c r="CD568" s="40"/>
      <c r="CE568" s="46"/>
      <c r="CF568" s="40"/>
      <c r="CG568" s="40"/>
      <c r="CH568" s="40"/>
      <c r="CI568" s="36"/>
      <c r="CJ568" s="47"/>
      <c r="CK568" s="40"/>
      <c r="CL568" s="40"/>
      <c r="CM568" s="40"/>
      <c r="CN568" s="40"/>
    </row>
    <row r="569" spans="1:92" ht="42.75" hidden="1">
      <c r="A569" s="49" t="str">
        <f t="shared" si="117"/>
        <v>SIN GESTIÓN</v>
      </c>
      <c r="B569" s="58"/>
      <c r="C569" s="37"/>
      <c r="D569" s="37"/>
      <c r="E569" s="49" t="str">
        <f t="shared" si="118"/>
        <v>PENDIENTE NOTIFICACIÓN</v>
      </c>
      <c r="F569" s="141" t="str">
        <f t="shared" si="119"/>
        <v>PENDIENTE NOTIFICACIÓN</v>
      </c>
      <c r="G569" s="49" t="str">
        <f t="shared" si="120"/>
        <v/>
      </c>
      <c r="H569" s="51" t="str">
        <f ca="1">IF(
L569="",
"",
IF(
NETWORKDAYS(L569,IF(M569&lt;&gt;"",M569,TODAY()),FESTIVOS_CO!A:A)&gt;2,
"VENCIDO",
IF(
NETWORKDAYS(L569,IF(M569&lt;&gt;"",M569,TODAY()),FESTIVOS_CO!A:A)=2,
"ALERTA",
"A TIEMPO"
)))</f>
        <v/>
      </c>
      <c r="I569" s="40"/>
      <c r="J569" s="36"/>
      <c r="K569" s="37"/>
      <c r="L569" s="50"/>
      <c r="M569" s="37"/>
      <c r="N569" s="52"/>
      <c r="O569" s="52"/>
      <c r="P569" s="36"/>
      <c r="Q569" s="36"/>
      <c r="R569" s="40"/>
      <c r="S569" s="36"/>
      <c r="T569" s="40"/>
      <c r="U569" s="40"/>
      <c r="V569" s="81"/>
      <c r="W569" s="40"/>
      <c r="X569" s="40"/>
      <c r="Y569" s="40"/>
      <c r="Z569" s="38" t="str">
        <f>IFERROR(VLOOKUP(Y569,DIRECTORIO!A:B,2,FALSE),"")</f>
        <v/>
      </c>
      <c r="AA569" s="40"/>
      <c r="AB569" s="40"/>
      <c r="AC569" s="40"/>
      <c r="AD569" s="40"/>
      <c r="AE569" s="40"/>
      <c r="AF569" s="40"/>
      <c r="AG569" s="41" t="s">
        <v>109</v>
      </c>
      <c r="AH569" s="42"/>
      <c r="AI569" s="54" t="str">
        <f t="shared" ca="1" si="121"/>
        <v>PENDIENTE NOTIFICACIÓN ELECTRÓNICA</v>
      </c>
      <c r="AJ569" s="37"/>
      <c r="AK569" s="37"/>
      <c r="AL569" s="37"/>
      <c r="AM569" s="53" t="str">
        <f>IF(AK569="","",WORKDAY(AK569,5,FESTIVOS_CO!A:A))</f>
        <v/>
      </c>
      <c r="AN569" s="37"/>
      <c r="AO569" s="37"/>
      <c r="AP569" s="54" t="str">
        <f t="shared" ca="1" si="114"/>
        <v>NO APLICA</v>
      </c>
      <c r="AQ569" s="36"/>
      <c r="AR569" s="43"/>
      <c r="AS569" s="37"/>
      <c r="AT569" s="36"/>
      <c r="AU569" s="37"/>
      <c r="AV569" s="36"/>
      <c r="AW569" s="36"/>
      <c r="AX569" s="37"/>
      <c r="AY569" s="140" t="str">
        <f>IF(AU569="","",WORKDAY(AU569,5,FESTIVOS_CO!A:A))</f>
        <v/>
      </c>
      <c r="AZ569" s="54" t="str">
        <f t="shared" ca="1" si="111"/>
        <v>NO APLICA</v>
      </c>
      <c r="BA569" s="55" t="str">
        <f>IF(AX569="","",WORKDAY(AX569,5,FESTIVOS_CO!A:A))</f>
        <v/>
      </c>
      <c r="BB569" s="39"/>
      <c r="BC569" s="40"/>
      <c r="BD569" s="40"/>
      <c r="BE569" s="56" t="str">
        <f t="shared" ca="1" si="112"/>
        <v>NO APLICA</v>
      </c>
      <c r="BF569" s="37"/>
      <c r="BG569" s="45"/>
      <c r="BH569" s="37"/>
      <c r="BI569" s="36"/>
      <c r="BJ569" s="37"/>
      <c r="BK569" s="36"/>
      <c r="BL569" s="36"/>
      <c r="BM569" s="53" t="str">
        <f>IF(BJ569="","",WORKDAY(BJ569,5,FESTIVOS_CO!A:A))</f>
        <v/>
      </c>
      <c r="BN569" s="57" t="str">
        <f t="shared" ca="1" si="122"/>
        <v>PENDIENTE HACER AVISO</v>
      </c>
      <c r="BO569" s="54" t="str">
        <f t="shared" ca="1" si="115"/>
        <v>EN TRÁMITE NOTIF. POR AVISO</v>
      </c>
      <c r="BP569" s="37"/>
      <c r="BQ569" s="53" t="str">
        <f>IF(BP569="","",WORKDAY(BP569,5,FESTIVOS_CO!A:A))</f>
        <v/>
      </c>
      <c r="BR569" s="37"/>
      <c r="BS569" s="36"/>
      <c r="BT569" s="38"/>
      <c r="BU569" s="58" t="e">
        <f>VLOOKUP(BT569,Hoja2!$C:$D,2,0)</f>
        <v>#N/A</v>
      </c>
      <c r="BV569" s="80" t="str">
        <f>IF(
AND(AO569="",BD569="",BQ569=""),
"EN PROCESO NOTIFICACION / COMUNICACION",
IF(
BT569="",
"NO APLICA",
IF(
BU569=60,
IF(AO569&lt;&gt;"",AO569,IF(BD569&lt;&gt;"",BD569,BQ569))+60,
WORKDAY(
IF(AO569&lt;&gt;"",AO569,IF(BD569&lt;&gt;"",BD569,BQ569)),
BU569,
FESTIVOS_CO!A:A
)
)
))</f>
        <v>EN PROCESO NOTIFICACION / COMUNICACION</v>
      </c>
      <c r="BW569" s="44"/>
      <c r="BX569" s="53"/>
      <c r="BY569" s="45"/>
      <c r="BZ569" s="37"/>
      <c r="CA569" s="54" t="str">
        <f t="shared" si="116"/>
        <v>PENDIENTE EJECUTORIA</v>
      </c>
      <c r="CB569" s="59" t="str">
        <f t="shared" si="113"/>
        <v/>
      </c>
      <c r="CC569" s="36"/>
      <c r="CD569" s="40"/>
      <c r="CE569" s="46"/>
      <c r="CF569" s="40"/>
      <c r="CG569" s="40"/>
      <c r="CH569" s="40"/>
      <c r="CI569" s="36"/>
      <c r="CJ569" s="47"/>
      <c r="CK569" s="40"/>
      <c r="CL569" s="40"/>
      <c r="CM569" s="40"/>
      <c r="CN569" s="40"/>
    </row>
    <row r="570" spans="1:92" ht="42.75" hidden="1">
      <c r="A570" s="49" t="str">
        <f t="shared" si="117"/>
        <v>SIN GESTIÓN</v>
      </c>
      <c r="B570" s="58"/>
      <c r="C570" s="37"/>
      <c r="D570" s="37"/>
      <c r="E570" s="49" t="str">
        <f t="shared" si="118"/>
        <v>PENDIENTE NOTIFICACIÓN</v>
      </c>
      <c r="F570" s="141" t="str">
        <f t="shared" si="119"/>
        <v>PENDIENTE NOTIFICACIÓN</v>
      </c>
      <c r="G570" s="49" t="str">
        <f t="shared" si="120"/>
        <v/>
      </c>
      <c r="H570" s="51" t="str">
        <f ca="1">IF(
L570="",
"",
IF(
NETWORKDAYS(L570,IF(M570&lt;&gt;"",M570,TODAY()),FESTIVOS_CO!A:A)&gt;2,
"VENCIDO",
IF(
NETWORKDAYS(L570,IF(M570&lt;&gt;"",M570,TODAY()),FESTIVOS_CO!A:A)=2,
"ALERTA",
"A TIEMPO"
)))</f>
        <v/>
      </c>
      <c r="I570" s="40"/>
      <c r="J570" s="36"/>
      <c r="K570" s="37"/>
      <c r="L570" s="50"/>
      <c r="M570" s="37"/>
      <c r="N570" s="52"/>
      <c r="O570" s="52"/>
      <c r="P570" s="36"/>
      <c r="Q570" s="36"/>
      <c r="R570" s="40"/>
      <c r="S570" s="36"/>
      <c r="T570" s="40"/>
      <c r="U570" s="40"/>
      <c r="V570" s="81"/>
      <c r="W570" s="40"/>
      <c r="X570" s="40"/>
      <c r="Y570" s="40"/>
      <c r="Z570" s="38" t="str">
        <f>IFERROR(VLOOKUP(Y570,DIRECTORIO!A:B,2,FALSE),"")</f>
        <v/>
      </c>
      <c r="AA570" s="40"/>
      <c r="AB570" s="40"/>
      <c r="AC570" s="40"/>
      <c r="AD570" s="40"/>
      <c r="AE570" s="40"/>
      <c r="AF570" s="40"/>
      <c r="AG570" s="41" t="s">
        <v>109</v>
      </c>
      <c r="AH570" s="42"/>
      <c r="AI570" s="54" t="str">
        <f t="shared" ca="1" si="121"/>
        <v>PENDIENTE NOTIFICACIÓN ELECTRÓNICA</v>
      </c>
      <c r="AJ570" s="37"/>
      <c r="AK570" s="37"/>
      <c r="AL570" s="37"/>
      <c r="AM570" s="53" t="str">
        <f>IF(AK570="","",WORKDAY(AK570,5,FESTIVOS_CO!A:A))</f>
        <v/>
      </c>
      <c r="AN570" s="37"/>
      <c r="AO570" s="37"/>
      <c r="AP570" s="54" t="str">
        <f t="shared" ca="1" si="114"/>
        <v>NO APLICA</v>
      </c>
      <c r="AQ570" s="36"/>
      <c r="AR570" s="43"/>
      <c r="AS570" s="37"/>
      <c r="AT570" s="36"/>
      <c r="AU570" s="37"/>
      <c r="AV570" s="36"/>
      <c r="AW570" s="36"/>
      <c r="AX570" s="37"/>
      <c r="AY570" s="140" t="str">
        <f>IF(AU570="","",WORKDAY(AU570,5,FESTIVOS_CO!A:A))</f>
        <v/>
      </c>
      <c r="AZ570" s="54" t="str">
        <f t="shared" ca="1" si="111"/>
        <v>NO APLICA</v>
      </c>
      <c r="BA570" s="55" t="str">
        <f>IF(AX570="","",WORKDAY(AX570,5,FESTIVOS_CO!A:A))</f>
        <v/>
      </c>
      <c r="BB570" s="39"/>
      <c r="BC570" s="40"/>
      <c r="BD570" s="40"/>
      <c r="BE570" s="56" t="str">
        <f t="shared" ca="1" si="112"/>
        <v>NO APLICA</v>
      </c>
      <c r="BF570" s="37"/>
      <c r="BG570" s="45"/>
      <c r="BH570" s="37"/>
      <c r="BI570" s="36"/>
      <c r="BJ570" s="37"/>
      <c r="BK570" s="36"/>
      <c r="BL570" s="36"/>
      <c r="BM570" s="53" t="str">
        <f>IF(BJ570="","",WORKDAY(BJ570,5,FESTIVOS_CO!A:A))</f>
        <v/>
      </c>
      <c r="BN570" s="57" t="str">
        <f t="shared" ca="1" si="122"/>
        <v>PENDIENTE HACER AVISO</v>
      </c>
      <c r="BO570" s="54" t="str">
        <f t="shared" ca="1" si="115"/>
        <v>EN TRÁMITE NOTIF. POR AVISO</v>
      </c>
      <c r="BP570" s="37"/>
      <c r="BQ570" s="53" t="str">
        <f>IF(BP570="","",WORKDAY(BP570,5,FESTIVOS_CO!A:A))</f>
        <v/>
      </c>
      <c r="BR570" s="37"/>
      <c r="BS570" s="36"/>
      <c r="BT570" s="38"/>
      <c r="BU570" s="58" t="e">
        <f>VLOOKUP(BT570,Hoja2!$C:$D,2,0)</f>
        <v>#N/A</v>
      </c>
      <c r="BV570" s="80" t="str">
        <f>IF(
AND(AO570="",BD570="",BQ570=""),
"EN PROCESO NOTIFICACION / COMUNICACION",
IF(
BT570="",
"NO APLICA",
IF(
BU570=60,
IF(AO570&lt;&gt;"",AO570,IF(BD570&lt;&gt;"",BD570,BQ570))+60,
WORKDAY(
IF(AO570&lt;&gt;"",AO570,IF(BD570&lt;&gt;"",BD570,BQ570)),
BU570,
FESTIVOS_CO!A:A
)
)
))</f>
        <v>EN PROCESO NOTIFICACION / COMUNICACION</v>
      </c>
      <c r="BW570" s="44"/>
      <c r="BX570" s="53"/>
      <c r="BY570" s="45"/>
      <c r="BZ570" s="37"/>
      <c r="CA570" s="54" t="str">
        <f t="shared" si="116"/>
        <v>PENDIENTE EJECUTORIA</v>
      </c>
      <c r="CB570" s="59" t="str">
        <f t="shared" si="113"/>
        <v/>
      </c>
      <c r="CC570" s="36"/>
      <c r="CD570" s="40"/>
      <c r="CE570" s="46"/>
      <c r="CF570" s="40"/>
      <c r="CG570" s="40"/>
      <c r="CH570" s="40"/>
      <c r="CI570" s="36"/>
      <c r="CJ570" s="47"/>
      <c r="CK570" s="40"/>
      <c r="CL570" s="40"/>
      <c r="CM570" s="40"/>
      <c r="CN570" s="40"/>
    </row>
    <row r="571" spans="1:92" ht="42.75" hidden="1">
      <c r="A571" s="49" t="str">
        <f t="shared" si="117"/>
        <v>SIN GESTIÓN</v>
      </c>
      <c r="B571" s="58"/>
      <c r="C571" s="37"/>
      <c r="D571" s="37"/>
      <c r="E571" s="49" t="str">
        <f t="shared" si="118"/>
        <v>PENDIENTE NOTIFICACIÓN</v>
      </c>
      <c r="F571" s="141" t="str">
        <f t="shared" si="119"/>
        <v>PENDIENTE NOTIFICACIÓN</v>
      </c>
      <c r="G571" s="49" t="str">
        <f t="shared" si="120"/>
        <v/>
      </c>
      <c r="H571" s="51" t="str">
        <f ca="1">IF(
L571="",
"",
IF(
NETWORKDAYS(L571,IF(M571&lt;&gt;"",M571,TODAY()),FESTIVOS_CO!A:A)&gt;2,
"VENCIDO",
IF(
NETWORKDAYS(L571,IF(M571&lt;&gt;"",M571,TODAY()),FESTIVOS_CO!A:A)=2,
"ALERTA",
"A TIEMPO"
)))</f>
        <v/>
      </c>
      <c r="I571" s="40"/>
      <c r="J571" s="36"/>
      <c r="K571" s="37"/>
      <c r="L571" s="50"/>
      <c r="M571" s="37"/>
      <c r="N571" s="52"/>
      <c r="O571" s="52"/>
      <c r="P571" s="36"/>
      <c r="Q571" s="36"/>
      <c r="R571" s="40"/>
      <c r="S571" s="36"/>
      <c r="T571" s="40"/>
      <c r="U571" s="40"/>
      <c r="V571" s="81"/>
      <c r="W571" s="40"/>
      <c r="X571" s="40"/>
      <c r="Y571" s="40"/>
      <c r="Z571" s="38" t="str">
        <f>IFERROR(VLOOKUP(Y571,DIRECTORIO!A:B,2,FALSE),"")</f>
        <v/>
      </c>
      <c r="AA571" s="40"/>
      <c r="AB571" s="40"/>
      <c r="AC571" s="40"/>
      <c r="AD571" s="40"/>
      <c r="AE571" s="40"/>
      <c r="AF571" s="40"/>
      <c r="AG571" s="41" t="s">
        <v>109</v>
      </c>
      <c r="AH571" s="42"/>
      <c r="AI571" s="54" t="str">
        <f t="shared" ca="1" si="121"/>
        <v>PENDIENTE NOTIFICACIÓN ELECTRÓNICA</v>
      </c>
      <c r="AJ571" s="37"/>
      <c r="AK571" s="37"/>
      <c r="AL571" s="37"/>
      <c r="AM571" s="53" t="str">
        <f>IF(AK571="","",WORKDAY(AK571,5,FESTIVOS_CO!A:A))</f>
        <v/>
      </c>
      <c r="AN571" s="37"/>
      <c r="AO571" s="37"/>
      <c r="AP571" s="54" t="str">
        <f t="shared" ca="1" si="114"/>
        <v>NO APLICA</v>
      </c>
      <c r="AQ571" s="36"/>
      <c r="AR571" s="43"/>
      <c r="AS571" s="37"/>
      <c r="AT571" s="36"/>
      <c r="AU571" s="37"/>
      <c r="AV571" s="36"/>
      <c r="AW571" s="36"/>
      <c r="AX571" s="37"/>
      <c r="AY571" s="140" t="str">
        <f>IF(AU571="","",WORKDAY(AU571,5,FESTIVOS_CO!A:A))</f>
        <v/>
      </c>
      <c r="AZ571" s="54" t="str">
        <f t="shared" ca="1" si="111"/>
        <v>NO APLICA</v>
      </c>
      <c r="BA571" s="55" t="str">
        <f>IF(AX571="","",WORKDAY(AX571,5,FESTIVOS_CO!A:A))</f>
        <v/>
      </c>
      <c r="BB571" s="39"/>
      <c r="BC571" s="40"/>
      <c r="BD571" s="40"/>
      <c r="BE571" s="56" t="str">
        <f t="shared" ca="1" si="112"/>
        <v>NO APLICA</v>
      </c>
      <c r="BF571" s="37"/>
      <c r="BG571" s="45"/>
      <c r="BH571" s="37"/>
      <c r="BI571" s="36"/>
      <c r="BJ571" s="37"/>
      <c r="BK571" s="36"/>
      <c r="BL571" s="36"/>
      <c r="BM571" s="53" t="str">
        <f>IF(BJ571="","",WORKDAY(BJ571,5,FESTIVOS_CO!A:A))</f>
        <v/>
      </c>
      <c r="BN571" s="57" t="str">
        <f t="shared" ca="1" si="122"/>
        <v>PENDIENTE HACER AVISO</v>
      </c>
      <c r="BO571" s="54" t="str">
        <f t="shared" ca="1" si="115"/>
        <v>EN TRÁMITE NOTIF. POR AVISO</v>
      </c>
      <c r="BP571" s="37"/>
      <c r="BQ571" s="53" t="str">
        <f>IF(BP571="","",WORKDAY(BP571,5,FESTIVOS_CO!A:A))</f>
        <v/>
      </c>
      <c r="BR571" s="37"/>
      <c r="BS571" s="36"/>
      <c r="BT571" s="38"/>
      <c r="BU571" s="58" t="e">
        <f>VLOOKUP(BT571,Hoja2!$C:$D,2,0)</f>
        <v>#N/A</v>
      </c>
      <c r="BV571" s="80" t="str">
        <f>IF(
AND(AO571="",BD571="",BQ571=""),
"EN PROCESO NOTIFICACION / COMUNICACION",
IF(
BT571="",
"NO APLICA",
IF(
BU571=60,
IF(AO571&lt;&gt;"",AO571,IF(BD571&lt;&gt;"",BD571,BQ571))+60,
WORKDAY(
IF(AO571&lt;&gt;"",AO571,IF(BD571&lt;&gt;"",BD571,BQ571)),
BU571,
FESTIVOS_CO!A:A
)
)
))</f>
        <v>EN PROCESO NOTIFICACION / COMUNICACION</v>
      </c>
      <c r="BW571" s="44"/>
      <c r="BX571" s="53"/>
      <c r="BY571" s="45"/>
      <c r="BZ571" s="37"/>
      <c r="CA571" s="54" t="str">
        <f t="shared" si="116"/>
        <v>PENDIENTE EJECUTORIA</v>
      </c>
      <c r="CB571" s="59" t="str">
        <f t="shared" si="113"/>
        <v/>
      </c>
      <c r="CC571" s="36"/>
      <c r="CD571" s="40"/>
      <c r="CE571" s="46"/>
      <c r="CF571" s="40"/>
      <c r="CG571" s="40"/>
      <c r="CH571" s="40"/>
      <c r="CI571" s="36"/>
      <c r="CJ571" s="47"/>
      <c r="CK571" s="40"/>
      <c r="CL571" s="40"/>
      <c r="CM571" s="40"/>
      <c r="CN571" s="40"/>
    </row>
    <row r="572" spans="1:92" ht="42.75" hidden="1">
      <c r="A572" s="49" t="str">
        <f t="shared" si="117"/>
        <v>SIN GESTIÓN</v>
      </c>
      <c r="B572" s="58"/>
      <c r="C572" s="37"/>
      <c r="D572" s="37"/>
      <c r="E572" s="49" t="str">
        <f t="shared" si="118"/>
        <v>PENDIENTE NOTIFICACIÓN</v>
      </c>
      <c r="F572" s="141" t="str">
        <f t="shared" si="119"/>
        <v>PENDIENTE NOTIFICACIÓN</v>
      </c>
      <c r="G572" s="49" t="str">
        <f t="shared" si="120"/>
        <v/>
      </c>
      <c r="H572" s="51" t="str">
        <f ca="1">IF(
L572="",
"",
IF(
NETWORKDAYS(L572,IF(M572&lt;&gt;"",M572,TODAY()),FESTIVOS_CO!A:A)&gt;2,
"VENCIDO",
IF(
NETWORKDAYS(L572,IF(M572&lt;&gt;"",M572,TODAY()),FESTIVOS_CO!A:A)=2,
"ALERTA",
"A TIEMPO"
)))</f>
        <v/>
      </c>
      <c r="I572" s="40"/>
      <c r="J572" s="36"/>
      <c r="K572" s="37"/>
      <c r="L572" s="50"/>
      <c r="M572" s="37"/>
      <c r="N572" s="52"/>
      <c r="O572" s="52"/>
      <c r="P572" s="36"/>
      <c r="Q572" s="36"/>
      <c r="R572" s="40"/>
      <c r="S572" s="36"/>
      <c r="T572" s="40"/>
      <c r="U572" s="40"/>
      <c r="V572" s="81"/>
      <c r="W572" s="40"/>
      <c r="X572" s="40"/>
      <c r="Y572" s="40"/>
      <c r="Z572" s="38" t="str">
        <f>IFERROR(VLOOKUP(Y572,DIRECTORIO!A:B,2,FALSE),"")</f>
        <v/>
      </c>
      <c r="AA572" s="40"/>
      <c r="AB572" s="40"/>
      <c r="AC572" s="40"/>
      <c r="AD572" s="40"/>
      <c r="AE572" s="40"/>
      <c r="AF572" s="40"/>
      <c r="AG572" s="41" t="s">
        <v>109</v>
      </c>
      <c r="AH572" s="42"/>
      <c r="AI572" s="54" t="str">
        <f t="shared" ca="1" si="121"/>
        <v>PENDIENTE NOTIFICACIÓN ELECTRÓNICA</v>
      </c>
      <c r="AJ572" s="37"/>
      <c r="AK572" s="37"/>
      <c r="AL572" s="37"/>
      <c r="AM572" s="53" t="str">
        <f>IF(AK572="","",WORKDAY(AK572,5,FESTIVOS_CO!A:A))</f>
        <v/>
      </c>
      <c r="AN572" s="37"/>
      <c r="AO572" s="37"/>
      <c r="AP572" s="54" t="str">
        <f t="shared" ca="1" si="114"/>
        <v>NO APLICA</v>
      </c>
      <c r="AQ572" s="36"/>
      <c r="AR572" s="43"/>
      <c r="AS572" s="37"/>
      <c r="AT572" s="36"/>
      <c r="AU572" s="37"/>
      <c r="AV572" s="36"/>
      <c r="AW572" s="36"/>
      <c r="AX572" s="37"/>
      <c r="AY572" s="140" t="str">
        <f>IF(AU572="","",WORKDAY(AU572,5,FESTIVOS_CO!A:A))</f>
        <v/>
      </c>
      <c r="AZ572" s="54" t="str">
        <f t="shared" ca="1" si="111"/>
        <v>NO APLICA</v>
      </c>
      <c r="BA572" s="55" t="str">
        <f>IF(AX572="","",WORKDAY(AX572,5,FESTIVOS_CO!A:A))</f>
        <v/>
      </c>
      <c r="BB572" s="39"/>
      <c r="BC572" s="40"/>
      <c r="BD572" s="40"/>
      <c r="BE572" s="56" t="str">
        <f t="shared" ca="1" si="112"/>
        <v>NO APLICA</v>
      </c>
      <c r="BF572" s="37"/>
      <c r="BG572" s="45"/>
      <c r="BH572" s="37"/>
      <c r="BI572" s="36"/>
      <c r="BJ572" s="37"/>
      <c r="BK572" s="36"/>
      <c r="BL572" s="36"/>
      <c r="BM572" s="53" t="str">
        <f>IF(BJ572="","",WORKDAY(BJ572,5,FESTIVOS_CO!A:A))</f>
        <v/>
      </c>
      <c r="BN572" s="57" t="str">
        <f t="shared" ca="1" si="122"/>
        <v>PENDIENTE HACER AVISO</v>
      </c>
      <c r="BO572" s="54" t="str">
        <f t="shared" ca="1" si="115"/>
        <v>EN TRÁMITE NOTIF. POR AVISO</v>
      </c>
      <c r="BP572" s="37"/>
      <c r="BQ572" s="53" t="str">
        <f>IF(BP572="","",WORKDAY(BP572,5,FESTIVOS_CO!A:A))</f>
        <v/>
      </c>
      <c r="BR572" s="37"/>
      <c r="BS572" s="36"/>
      <c r="BT572" s="38"/>
      <c r="BU572" s="58" t="e">
        <f>VLOOKUP(BT572,Hoja2!$C:$D,2,0)</f>
        <v>#N/A</v>
      </c>
      <c r="BV572" s="80" t="str">
        <f>IF(
AND(AO572="",BD572="",BQ572=""),
"EN PROCESO NOTIFICACION / COMUNICACION",
IF(
BT572="",
"NO APLICA",
IF(
BU572=60,
IF(AO572&lt;&gt;"",AO572,IF(BD572&lt;&gt;"",BD572,BQ572))+60,
WORKDAY(
IF(AO572&lt;&gt;"",AO572,IF(BD572&lt;&gt;"",BD572,BQ572)),
BU572,
FESTIVOS_CO!A:A
)
)
))</f>
        <v>EN PROCESO NOTIFICACION / COMUNICACION</v>
      </c>
      <c r="BW572" s="44"/>
      <c r="BX572" s="53"/>
      <c r="BY572" s="45"/>
      <c r="BZ572" s="37"/>
      <c r="CA572" s="54" t="str">
        <f t="shared" si="116"/>
        <v>PENDIENTE EJECUTORIA</v>
      </c>
      <c r="CB572" s="59" t="str">
        <f t="shared" si="113"/>
        <v/>
      </c>
      <c r="CC572" s="36"/>
      <c r="CD572" s="40"/>
      <c r="CE572" s="46"/>
      <c r="CF572" s="40"/>
      <c r="CG572" s="40"/>
      <c r="CH572" s="40"/>
      <c r="CI572" s="36"/>
      <c r="CJ572" s="47"/>
      <c r="CK572" s="40"/>
      <c r="CL572" s="40"/>
      <c r="CM572" s="40"/>
      <c r="CN572" s="40"/>
    </row>
    <row r="573" spans="1:92" ht="42.75" hidden="1">
      <c r="A573" s="49" t="str">
        <f t="shared" si="117"/>
        <v>SIN GESTIÓN</v>
      </c>
      <c r="B573" s="58"/>
      <c r="C573" s="37"/>
      <c r="D573" s="37"/>
      <c r="E573" s="49" t="str">
        <f t="shared" si="118"/>
        <v>PENDIENTE NOTIFICACIÓN</v>
      </c>
      <c r="F573" s="141" t="str">
        <f t="shared" si="119"/>
        <v>PENDIENTE NOTIFICACIÓN</v>
      </c>
      <c r="G573" s="49" t="str">
        <f t="shared" si="120"/>
        <v/>
      </c>
      <c r="H573" s="51" t="str">
        <f ca="1">IF(
L573="",
"",
IF(
NETWORKDAYS(L573,IF(M573&lt;&gt;"",M573,TODAY()),FESTIVOS_CO!A:A)&gt;2,
"VENCIDO",
IF(
NETWORKDAYS(L573,IF(M573&lt;&gt;"",M573,TODAY()),FESTIVOS_CO!A:A)=2,
"ALERTA",
"A TIEMPO"
)))</f>
        <v/>
      </c>
      <c r="I573" s="40"/>
      <c r="J573" s="36"/>
      <c r="K573" s="37"/>
      <c r="L573" s="50"/>
      <c r="M573" s="37"/>
      <c r="N573" s="52"/>
      <c r="O573" s="52"/>
      <c r="P573" s="36"/>
      <c r="Q573" s="36"/>
      <c r="R573" s="40"/>
      <c r="S573" s="36"/>
      <c r="T573" s="40"/>
      <c r="U573" s="40"/>
      <c r="V573" s="81"/>
      <c r="W573" s="40"/>
      <c r="X573" s="40"/>
      <c r="Y573" s="40"/>
      <c r="Z573" s="38" t="str">
        <f>IFERROR(VLOOKUP(Y573,DIRECTORIO!A:B,2,FALSE),"")</f>
        <v/>
      </c>
      <c r="AA573" s="40"/>
      <c r="AB573" s="40"/>
      <c r="AC573" s="40"/>
      <c r="AD573" s="40"/>
      <c r="AE573" s="40"/>
      <c r="AF573" s="40"/>
      <c r="AG573" s="41" t="s">
        <v>109</v>
      </c>
      <c r="AH573" s="42"/>
      <c r="AI573" s="54" t="str">
        <f t="shared" ca="1" si="121"/>
        <v>PENDIENTE NOTIFICACIÓN ELECTRÓNICA</v>
      </c>
      <c r="AJ573" s="37"/>
      <c r="AK573" s="37"/>
      <c r="AL573" s="37"/>
      <c r="AM573" s="53" t="str">
        <f>IF(AK573="","",WORKDAY(AK573,5,FESTIVOS_CO!A:A))</f>
        <v/>
      </c>
      <c r="AN573" s="37"/>
      <c r="AO573" s="37"/>
      <c r="AP573" s="54" t="str">
        <f t="shared" ca="1" si="114"/>
        <v>NO APLICA</v>
      </c>
      <c r="AQ573" s="36"/>
      <c r="AR573" s="43"/>
      <c r="AS573" s="37"/>
      <c r="AT573" s="36"/>
      <c r="AU573" s="37"/>
      <c r="AV573" s="36"/>
      <c r="AW573" s="36"/>
      <c r="AX573" s="37"/>
      <c r="AY573" s="140" t="str">
        <f>IF(AU573="","",WORKDAY(AU573,5,FESTIVOS_CO!A:A))</f>
        <v/>
      </c>
      <c r="AZ573" s="54" t="str">
        <f t="shared" ca="1" si="111"/>
        <v>NO APLICA</v>
      </c>
      <c r="BA573" s="55" t="str">
        <f>IF(AX573="","",WORKDAY(AX573,5,FESTIVOS_CO!A:A))</f>
        <v/>
      </c>
      <c r="BB573" s="39"/>
      <c r="BC573" s="40"/>
      <c r="BD573" s="40"/>
      <c r="BE573" s="56" t="str">
        <f t="shared" ca="1" si="112"/>
        <v>NO APLICA</v>
      </c>
      <c r="BF573" s="37"/>
      <c r="BG573" s="45"/>
      <c r="BH573" s="37"/>
      <c r="BI573" s="36"/>
      <c r="BJ573" s="37"/>
      <c r="BK573" s="36"/>
      <c r="BL573" s="36"/>
      <c r="BM573" s="53" t="str">
        <f>IF(BJ573="","",WORKDAY(BJ573,5,FESTIVOS_CO!A:A))</f>
        <v/>
      </c>
      <c r="BN573" s="57" t="str">
        <f t="shared" ca="1" si="122"/>
        <v>PENDIENTE HACER AVISO</v>
      </c>
      <c r="BO573" s="54" t="str">
        <f t="shared" ca="1" si="115"/>
        <v>EN TRÁMITE NOTIF. POR AVISO</v>
      </c>
      <c r="BP573" s="37"/>
      <c r="BQ573" s="53" t="str">
        <f>IF(BP573="","",WORKDAY(BP573,5,FESTIVOS_CO!A:A))</f>
        <v/>
      </c>
      <c r="BR573" s="37"/>
      <c r="BS573" s="36"/>
      <c r="BT573" s="38"/>
      <c r="BU573" s="58" t="e">
        <f>VLOOKUP(BT573,Hoja2!$C:$D,2,0)</f>
        <v>#N/A</v>
      </c>
      <c r="BV573" s="80" t="str">
        <f>IF(
AND(AO573="",BD573="",BQ573=""),
"EN PROCESO NOTIFICACION / COMUNICACION",
IF(
BT573="",
"NO APLICA",
IF(
BU573=60,
IF(AO573&lt;&gt;"",AO573,IF(BD573&lt;&gt;"",BD573,BQ573))+60,
WORKDAY(
IF(AO573&lt;&gt;"",AO573,IF(BD573&lt;&gt;"",BD573,BQ573)),
BU573,
FESTIVOS_CO!A:A
)
)
))</f>
        <v>EN PROCESO NOTIFICACION / COMUNICACION</v>
      </c>
      <c r="BW573" s="44"/>
      <c r="BX573" s="53"/>
      <c r="BY573" s="45"/>
      <c r="BZ573" s="37"/>
      <c r="CA573" s="54" t="str">
        <f t="shared" si="116"/>
        <v>PENDIENTE EJECUTORIA</v>
      </c>
      <c r="CB573" s="59" t="str">
        <f t="shared" si="113"/>
        <v/>
      </c>
      <c r="CC573" s="36"/>
      <c r="CD573" s="40"/>
      <c r="CE573" s="46"/>
      <c r="CF573" s="40"/>
      <c r="CG573" s="40"/>
      <c r="CH573" s="40"/>
      <c r="CI573" s="36"/>
      <c r="CJ573" s="47"/>
      <c r="CK573" s="40"/>
      <c r="CL573" s="40"/>
      <c r="CM573" s="40"/>
      <c r="CN573" s="40"/>
    </row>
    <row r="574" spans="1:92" ht="42.75" hidden="1">
      <c r="A574" s="49" t="str">
        <f t="shared" si="117"/>
        <v>SIN GESTIÓN</v>
      </c>
      <c r="B574" s="58"/>
      <c r="C574" s="37"/>
      <c r="D574" s="37"/>
      <c r="E574" s="49" t="str">
        <f t="shared" si="118"/>
        <v>PENDIENTE NOTIFICACIÓN</v>
      </c>
      <c r="F574" s="141" t="str">
        <f t="shared" si="119"/>
        <v>PENDIENTE NOTIFICACIÓN</v>
      </c>
      <c r="G574" s="49" t="str">
        <f t="shared" si="120"/>
        <v/>
      </c>
      <c r="H574" s="51" t="str">
        <f ca="1">IF(
L574="",
"",
IF(
NETWORKDAYS(L574,IF(M574&lt;&gt;"",M574,TODAY()),FESTIVOS_CO!A:A)&gt;2,
"VENCIDO",
IF(
NETWORKDAYS(L574,IF(M574&lt;&gt;"",M574,TODAY()),FESTIVOS_CO!A:A)=2,
"ALERTA",
"A TIEMPO"
)))</f>
        <v/>
      </c>
      <c r="I574" s="40"/>
      <c r="J574" s="36"/>
      <c r="K574" s="37"/>
      <c r="L574" s="50"/>
      <c r="M574" s="37"/>
      <c r="N574" s="52"/>
      <c r="O574" s="52"/>
      <c r="P574" s="36"/>
      <c r="Q574" s="36"/>
      <c r="R574" s="40"/>
      <c r="S574" s="36"/>
      <c r="T574" s="40"/>
      <c r="U574" s="40"/>
      <c r="V574" s="81"/>
      <c r="W574" s="40"/>
      <c r="X574" s="40"/>
      <c r="Y574" s="40"/>
      <c r="Z574" s="38" t="str">
        <f>IFERROR(VLOOKUP(Y574,DIRECTORIO!A:B,2,FALSE),"")</f>
        <v/>
      </c>
      <c r="AA574" s="40"/>
      <c r="AB574" s="40"/>
      <c r="AC574" s="40"/>
      <c r="AD574" s="40"/>
      <c r="AE574" s="40"/>
      <c r="AF574" s="40"/>
      <c r="AG574" s="41" t="s">
        <v>109</v>
      </c>
      <c r="AH574" s="42"/>
      <c r="AI574" s="54" t="str">
        <f t="shared" ca="1" si="121"/>
        <v>PENDIENTE NOTIFICACIÓN ELECTRÓNICA</v>
      </c>
      <c r="AJ574" s="37"/>
      <c r="AK574" s="37"/>
      <c r="AL574" s="37"/>
      <c r="AM574" s="53" t="str">
        <f>IF(AK574="","",WORKDAY(AK574,5,FESTIVOS_CO!A:A))</f>
        <v/>
      </c>
      <c r="AN574" s="37"/>
      <c r="AO574" s="37"/>
      <c r="AP574" s="54" t="str">
        <f t="shared" ca="1" si="114"/>
        <v>NO APLICA</v>
      </c>
      <c r="AQ574" s="36"/>
      <c r="AR574" s="43"/>
      <c r="AS574" s="37"/>
      <c r="AT574" s="36"/>
      <c r="AU574" s="37"/>
      <c r="AV574" s="36"/>
      <c r="AW574" s="36"/>
      <c r="AX574" s="37"/>
      <c r="AY574" s="140" t="str">
        <f>IF(AU574="","",WORKDAY(AU574,5,FESTIVOS_CO!A:A))</f>
        <v/>
      </c>
      <c r="AZ574" s="54" t="str">
        <f t="shared" ca="1" si="111"/>
        <v>NO APLICA</v>
      </c>
      <c r="BA574" s="55" t="str">
        <f>IF(AX574="","",WORKDAY(AX574,5,FESTIVOS_CO!A:A))</f>
        <v/>
      </c>
      <c r="BB574" s="39"/>
      <c r="BC574" s="40"/>
      <c r="BD574" s="40"/>
      <c r="BE574" s="56" t="str">
        <f t="shared" ca="1" si="112"/>
        <v>NO APLICA</v>
      </c>
      <c r="BF574" s="37"/>
      <c r="BG574" s="45"/>
      <c r="BH574" s="37"/>
      <c r="BI574" s="36"/>
      <c r="BJ574" s="37"/>
      <c r="BK574" s="36"/>
      <c r="BL574" s="36"/>
      <c r="BM574" s="53" t="str">
        <f>IF(BJ574="","",WORKDAY(BJ574,5,FESTIVOS_CO!A:A))</f>
        <v/>
      </c>
      <c r="BN574" s="57" t="str">
        <f t="shared" ca="1" si="122"/>
        <v>PENDIENTE HACER AVISO</v>
      </c>
      <c r="BO574" s="54" t="str">
        <f t="shared" ca="1" si="115"/>
        <v>EN TRÁMITE NOTIF. POR AVISO</v>
      </c>
      <c r="BP574" s="37"/>
      <c r="BQ574" s="53" t="str">
        <f>IF(BP574="","",WORKDAY(BP574,5,FESTIVOS_CO!A:A))</f>
        <v/>
      </c>
      <c r="BR574" s="37"/>
      <c r="BS574" s="36"/>
      <c r="BT574" s="38"/>
      <c r="BU574" s="58" t="e">
        <f>VLOOKUP(BT574,Hoja2!$C:$D,2,0)</f>
        <v>#N/A</v>
      </c>
      <c r="BV574" s="80" t="str">
        <f>IF(
AND(AO574="",BD574="",BQ574=""),
"EN PROCESO NOTIFICACION / COMUNICACION",
IF(
BT574="",
"NO APLICA",
IF(
BU574=60,
IF(AO574&lt;&gt;"",AO574,IF(BD574&lt;&gt;"",BD574,BQ574))+60,
WORKDAY(
IF(AO574&lt;&gt;"",AO574,IF(BD574&lt;&gt;"",BD574,BQ574)),
BU574,
FESTIVOS_CO!A:A
)
)
))</f>
        <v>EN PROCESO NOTIFICACION / COMUNICACION</v>
      </c>
      <c r="BW574" s="44"/>
      <c r="BX574" s="53"/>
      <c r="BY574" s="45"/>
      <c r="BZ574" s="37"/>
      <c r="CA574" s="54" t="str">
        <f t="shared" si="116"/>
        <v>PENDIENTE EJECUTORIA</v>
      </c>
      <c r="CB574" s="59" t="str">
        <f t="shared" si="113"/>
        <v/>
      </c>
      <c r="CC574" s="36"/>
      <c r="CD574" s="40"/>
      <c r="CE574" s="46"/>
      <c r="CF574" s="40"/>
      <c r="CG574" s="40"/>
      <c r="CH574" s="40"/>
      <c r="CI574" s="36"/>
      <c r="CJ574" s="47"/>
      <c r="CK574" s="40"/>
      <c r="CL574" s="40"/>
      <c r="CM574" s="40"/>
      <c r="CN574" s="40"/>
    </row>
    <row r="575" spans="1:92" ht="42.75" hidden="1">
      <c r="A575" s="49" t="str">
        <f t="shared" si="117"/>
        <v>SIN GESTIÓN</v>
      </c>
      <c r="B575" s="58"/>
      <c r="C575" s="37"/>
      <c r="D575" s="37"/>
      <c r="E575" s="49" t="str">
        <f t="shared" si="118"/>
        <v>PENDIENTE NOTIFICACIÓN</v>
      </c>
      <c r="F575" s="141" t="str">
        <f t="shared" si="119"/>
        <v>PENDIENTE NOTIFICACIÓN</v>
      </c>
      <c r="G575" s="49" t="str">
        <f t="shared" si="120"/>
        <v/>
      </c>
      <c r="H575" s="51" t="str">
        <f ca="1">IF(
L575="",
"",
IF(
NETWORKDAYS(L575,IF(M575&lt;&gt;"",M575,TODAY()),FESTIVOS_CO!A:A)&gt;2,
"VENCIDO",
IF(
NETWORKDAYS(L575,IF(M575&lt;&gt;"",M575,TODAY()),FESTIVOS_CO!A:A)=2,
"ALERTA",
"A TIEMPO"
)))</f>
        <v/>
      </c>
      <c r="I575" s="40"/>
      <c r="J575" s="36"/>
      <c r="K575" s="37"/>
      <c r="L575" s="50"/>
      <c r="M575" s="37"/>
      <c r="N575" s="52"/>
      <c r="O575" s="52"/>
      <c r="P575" s="36"/>
      <c r="Q575" s="36"/>
      <c r="R575" s="40"/>
      <c r="S575" s="36"/>
      <c r="T575" s="40"/>
      <c r="U575" s="40"/>
      <c r="V575" s="81"/>
      <c r="W575" s="40"/>
      <c r="X575" s="40"/>
      <c r="Y575" s="40"/>
      <c r="Z575" s="38" t="str">
        <f>IFERROR(VLOOKUP(Y575,DIRECTORIO!A:B,2,FALSE),"")</f>
        <v/>
      </c>
      <c r="AA575" s="40"/>
      <c r="AB575" s="40"/>
      <c r="AC575" s="40"/>
      <c r="AD575" s="40"/>
      <c r="AE575" s="40"/>
      <c r="AF575" s="40"/>
      <c r="AG575" s="41" t="s">
        <v>109</v>
      </c>
      <c r="AH575" s="42"/>
      <c r="AI575" s="54" t="str">
        <f t="shared" ca="1" si="121"/>
        <v>PENDIENTE NOTIFICACIÓN ELECTRÓNICA</v>
      </c>
      <c r="AJ575" s="37"/>
      <c r="AK575" s="37"/>
      <c r="AL575" s="37"/>
      <c r="AM575" s="53" t="str">
        <f>IF(AK575="","",WORKDAY(AK575,5,FESTIVOS_CO!A:A))</f>
        <v/>
      </c>
      <c r="AN575" s="37"/>
      <c r="AO575" s="37"/>
      <c r="AP575" s="54" t="str">
        <f t="shared" ca="1" si="114"/>
        <v>NO APLICA</v>
      </c>
      <c r="AQ575" s="36"/>
      <c r="AR575" s="43"/>
      <c r="AS575" s="37"/>
      <c r="AT575" s="36"/>
      <c r="AU575" s="37"/>
      <c r="AV575" s="36"/>
      <c r="AW575" s="36"/>
      <c r="AX575" s="37"/>
      <c r="AY575" s="140" t="str">
        <f>IF(AU575="","",WORKDAY(AU575,5,FESTIVOS_CO!A:A))</f>
        <v/>
      </c>
      <c r="AZ575" s="54" t="str">
        <f t="shared" ca="1" si="111"/>
        <v>NO APLICA</v>
      </c>
      <c r="BA575" s="55" t="str">
        <f>IF(AX575="","",WORKDAY(AX575,5,FESTIVOS_CO!A:A))</f>
        <v/>
      </c>
      <c r="BB575" s="39"/>
      <c r="BC575" s="40"/>
      <c r="BD575" s="40"/>
      <c r="BE575" s="56" t="str">
        <f t="shared" ca="1" si="112"/>
        <v>NO APLICA</v>
      </c>
      <c r="BF575" s="37"/>
      <c r="BG575" s="45"/>
      <c r="BH575" s="37"/>
      <c r="BI575" s="36"/>
      <c r="BJ575" s="37"/>
      <c r="BK575" s="36"/>
      <c r="BL575" s="36"/>
      <c r="BM575" s="53" t="str">
        <f>IF(BJ575="","",WORKDAY(BJ575,5,FESTIVOS_CO!A:A))</f>
        <v/>
      </c>
      <c r="BN575" s="57" t="str">
        <f t="shared" ca="1" si="122"/>
        <v>PENDIENTE HACER AVISO</v>
      </c>
      <c r="BO575" s="54" t="str">
        <f t="shared" ca="1" si="115"/>
        <v>EN TRÁMITE NOTIF. POR AVISO</v>
      </c>
      <c r="BP575" s="37"/>
      <c r="BQ575" s="53" t="str">
        <f>IF(BP575="","",WORKDAY(BP575,5,FESTIVOS_CO!A:A))</f>
        <v/>
      </c>
      <c r="BR575" s="37"/>
      <c r="BS575" s="36"/>
      <c r="BT575" s="38"/>
      <c r="BU575" s="58" t="e">
        <f>VLOOKUP(BT575,Hoja2!$C:$D,2,0)</f>
        <v>#N/A</v>
      </c>
      <c r="BV575" s="80" t="str">
        <f>IF(
AND(AO575="",BD575="",BQ575=""),
"EN PROCESO NOTIFICACION / COMUNICACION",
IF(
BT575="",
"NO APLICA",
IF(
BU575=60,
IF(AO575&lt;&gt;"",AO575,IF(BD575&lt;&gt;"",BD575,BQ575))+60,
WORKDAY(
IF(AO575&lt;&gt;"",AO575,IF(BD575&lt;&gt;"",BD575,BQ575)),
BU575,
FESTIVOS_CO!A:A
)
)
))</f>
        <v>EN PROCESO NOTIFICACION / COMUNICACION</v>
      </c>
      <c r="BW575" s="44"/>
      <c r="BX575" s="53"/>
      <c r="BY575" s="45"/>
      <c r="BZ575" s="37"/>
      <c r="CA575" s="54" t="str">
        <f t="shared" si="116"/>
        <v>PENDIENTE EJECUTORIA</v>
      </c>
      <c r="CB575" s="59" t="str">
        <f t="shared" si="113"/>
        <v/>
      </c>
      <c r="CC575" s="36"/>
      <c r="CD575" s="40"/>
      <c r="CE575" s="46"/>
      <c r="CF575" s="40"/>
      <c r="CG575" s="40"/>
      <c r="CH575" s="40"/>
      <c r="CI575" s="36"/>
      <c r="CJ575" s="47"/>
      <c r="CK575" s="40"/>
      <c r="CL575" s="40"/>
      <c r="CM575" s="40"/>
      <c r="CN575" s="40"/>
    </row>
    <row r="576" spans="1:92" ht="42.75" hidden="1">
      <c r="A576" s="49" t="str">
        <f t="shared" si="117"/>
        <v>SIN GESTIÓN</v>
      </c>
      <c r="B576" s="58"/>
      <c r="C576" s="37"/>
      <c r="D576" s="37"/>
      <c r="E576" s="49" t="str">
        <f t="shared" si="118"/>
        <v>PENDIENTE NOTIFICACIÓN</v>
      </c>
      <c r="F576" s="141" t="str">
        <f t="shared" si="119"/>
        <v>PENDIENTE NOTIFICACIÓN</v>
      </c>
      <c r="G576" s="49" t="str">
        <f t="shared" si="120"/>
        <v/>
      </c>
      <c r="H576" s="51" t="str">
        <f ca="1">IF(
L576="",
"",
IF(
NETWORKDAYS(L576,IF(M576&lt;&gt;"",M576,TODAY()),FESTIVOS_CO!A:A)&gt;2,
"VENCIDO",
IF(
NETWORKDAYS(L576,IF(M576&lt;&gt;"",M576,TODAY()),FESTIVOS_CO!A:A)=2,
"ALERTA",
"A TIEMPO"
)))</f>
        <v/>
      </c>
      <c r="I576" s="40"/>
      <c r="J576" s="36"/>
      <c r="K576" s="37"/>
      <c r="L576" s="50"/>
      <c r="M576" s="37"/>
      <c r="N576" s="52"/>
      <c r="O576" s="52"/>
      <c r="P576" s="36"/>
      <c r="Q576" s="36"/>
      <c r="R576" s="40"/>
      <c r="S576" s="36"/>
      <c r="T576" s="40"/>
      <c r="U576" s="40"/>
      <c r="V576" s="81"/>
      <c r="W576" s="40"/>
      <c r="X576" s="40"/>
      <c r="Y576" s="40"/>
      <c r="Z576" s="38" t="str">
        <f>IFERROR(VLOOKUP(Y576,DIRECTORIO!A:B,2,FALSE),"")</f>
        <v/>
      </c>
      <c r="AA576" s="40"/>
      <c r="AB576" s="40"/>
      <c r="AC576" s="40"/>
      <c r="AD576" s="40"/>
      <c r="AE576" s="40"/>
      <c r="AF576" s="40"/>
      <c r="AG576" s="41" t="s">
        <v>109</v>
      </c>
      <c r="AH576" s="42"/>
      <c r="AI576" s="54" t="str">
        <f t="shared" ca="1" si="121"/>
        <v>PENDIENTE NOTIFICACIÓN ELECTRÓNICA</v>
      </c>
      <c r="AJ576" s="37"/>
      <c r="AK576" s="37"/>
      <c r="AL576" s="37"/>
      <c r="AM576" s="53" t="str">
        <f>IF(AK576="","",WORKDAY(AK576,5,FESTIVOS_CO!A:A))</f>
        <v/>
      </c>
      <c r="AN576" s="37"/>
      <c r="AO576" s="37"/>
      <c r="AP576" s="54" t="str">
        <f t="shared" ca="1" si="114"/>
        <v>NO APLICA</v>
      </c>
      <c r="AQ576" s="36"/>
      <c r="AR576" s="43"/>
      <c r="AS576" s="37"/>
      <c r="AT576" s="36"/>
      <c r="AU576" s="37"/>
      <c r="AV576" s="36"/>
      <c r="AW576" s="36"/>
      <c r="AX576" s="37"/>
      <c r="AY576" s="140" t="str">
        <f>IF(AU576="","",WORKDAY(AU576,5,FESTIVOS_CO!A:A))</f>
        <v/>
      </c>
      <c r="AZ576" s="54" t="str">
        <f t="shared" ca="1" si="111"/>
        <v>NO APLICA</v>
      </c>
      <c r="BA576" s="55" t="str">
        <f>IF(AX576="","",WORKDAY(AX576,5,FESTIVOS_CO!A:A))</f>
        <v/>
      </c>
      <c r="BB576" s="39"/>
      <c r="BC576" s="40"/>
      <c r="BD576" s="40"/>
      <c r="BE576" s="56" t="str">
        <f t="shared" ca="1" si="112"/>
        <v>NO APLICA</v>
      </c>
      <c r="BF576" s="37"/>
      <c r="BG576" s="45"/>
      <c r="BH576" s="37"/>
      <c r="BI576" s="36"/>
      <c r="BJ576" s="37"/>
      <c r="BK576" s="36"/>
      <c r="BL576" s="36"/>
      <c r="BM576" s="53" t="str">
        <f>IF(BJ576="","",WORKDAY(BJ576,5,FESTIVOS_CO!A:A))</f>
        <v/>
      </c>
      <c r="BN576" s="57" t="str">
        <f t="shared" ca="1" si="122"/>
        <v>PENDIENTE HACER AVISO</v>
      </c>
      <c r="BO576" s="54" t="str">
        <f t="shared" ca="1" si="115"/>
        <v>EN TRÁMITE NOTIF. POR AVISO</v>
      </c>
      <c r="BP576" s="37"/>
      <c r="BQ576" s="53" t="str">
        <f>IF(BP576="","",WORKDAY(BP576,5,FESTIVOS_CO!A:A))</f>
        <v/>
      </c>
      <c r="BR576" s="37"/>
      <c r="BS576" s="36"/>
      <c r="BT576" s="38"/>
      <c r="BU576" s="58" t="e">
        <f>VLOOKUP(BT576,Hoja2!$C:$D,2,0)</f>
        <v>#N/A</v>
      </c>
      <c r="BV576" s="80" t="str">
        <f>IF(
AND(AO576="",BD576="",BQ576=""),
"EN PROCESO NOTIFICACION / COMUNICACION",
IF(
BT576="",
"NO APLICA",
IF(
BU576=60,
IF(AO576&lt;&gt;"",AO576,IF(BD576&lt;&gt;"",BD576,BQ576))+60,
WORKDAY(
IF(AO576&lt;&gt;"",AO576,IF(BD576&lt;&gt;"",BD576,BQ576)),
BU576,
FESTIVOS_CO!A:A
)
)
))</f>
        <v>EN PROCESO NOTIFICACION / COMUNICACION</v>
      </c>
      <c r="BW576" s="44"/>
      <c r="BX576" s="53"/>
      <c r="BY576" s="45"/>
      <c r="BZ576" s="37"/>
      <c r="CA576" s="54" t="str">
        <f t="shared" si="116"/>
        <v>PENDIENTE EJECUTORIA</v>
      </c>
      <c r="CB576" s="59" t="str">
        <f t="shared" si="113"/>
        <v/>
      </c>
      <c r="CC576" s="36"/>
      <c r="CD576" s="40"/>
      <c r="CE576" s="46"/>
      <c r="CF576" s="40"/>
      <c r="CG576" s="40"/>
      <c r="CH576" s="40"/>
      <c r="CI576" s="36"/>
      <c r="CJ576" s="47"/>
      <c r="CK576" s="40"/>
      <c r="CL576" s="40"/>
      <c r="CM576" s="40"/>
      <c r="CN576" s="40"/>
    </row>
    <row r="577" spans="1:92" ht="42.75" hidden="1">
      <c r="A577" s="49" t="str">
        <f t="shared" si="117"/>
        <v>SIN GESTIÓN</v>
      </c>
      <c r="B577" s="58"/>
      <c r="C577" s="37"/>
      <c r="D577" s="37"/>
      <c r="E577" s="49" t="str">
        <f t="shared" si="118"/>
        <v>PENDIENTE NOTIFICACIÓN</v>
      </c>
      <c r="F577" s="141" t="str">
        <f t="shared" si="119"/>
        <v>PENDIENTE NOTIFICACIÓN</v>
      </c>
      <c r="G577" s="49" t="str">
        <f t="shared" si="120"/>
        <v/>
      </c>
      <c r="H577" s="51" t="str">
        <f ca="1">IF(
L577="",
"",
IF(
NETWORKDAYS(L577,IF(M577&lt;&gt;"",M577,TODAY()),FESTIVOS_CO!A:A)&gt;2,
"VENCIDO",
IF(
NETWORKDAYS(L577,IF(M577&lt;&gt;"",M577,TODAY()),FESTIVOS_CO!A:A)=2,
"ALERTA",
"A TIEMPO"
)))</f>
        <v/>
      </c>
      <c r="I577" s="40"/>
      <c r="J577" s="36"/>
      <c r="K577" s="37"/>
      <c r="L577" s="50"/>
      <c r="M577" s="37"/>
      <c r="N577" s="52"/>
      <c r="O577" s="52"/>
      <c r="P577" s="36"/>
      <c r="Q577" s="36"/>
      <c r="R577" s="40"/>
      <c r="S577" s="36"/>
      <c r="T577" s="40"/>
      <c r="U577" s="40"/>
      <c r="V577" s="81"/>
      <c r="W577" s="40"/>
      <c r="X577" s="40"/>
      <c r="Y577" s="40"/>
      <c r="Z577" s="38" t="str">
        <f>IFERROR(VLOOKUP(Y577,DIRECTORIO!A:B,2,FALSE),"")</f>
        <v/>
      </c>
      <c r="AA577" s="40"/>
      <c r="AB577" s="40"/>
      <c r="AC577" s="40"/>
      <c r="AD577" s="40"/>
      <c r="AE577" s="40"/>
      <c r="AF577" s="40"/>
      <c r="AG577" s="41" t="s">
        <v>109</v>
      </c>
      <c r="AH577" s="42"/>
      <c r="AI577" s="54" t="str">
        <f t="shared" ca="1" si="121"/>
        <v>PENDIENTE NOTIFICACIÓN ELECTRÓNICA</v>
      </c>
      <c r="AJ577" s="37"/>
      <c r="AK577" s="37"/>
      <c r="AL577" s="37"/>
      <c r="AM577" s="53" t="str">
        <f>IF(AK577="","",WORKDAY(AK577,5,FESTIVOS_CO!A:A))</f>
        <v/>
      </c>
      <c r="AN577" s="37"/>
      <c r="AO577" s="37"/>
      <c r="AP577" s="54" t="str">
        <f t="shared" ca="1" si="114"/>
        <v>NO APLICA</v>
      </c>
      <c r="AQ577" s="36"/>
      <c r="AR577" s="43"/>
      <c r="AS577" s="37"/>
      <c r="AT577" s="36"/>
      <c r="AU577" s="37"/>
      <c r="AV577" s="36"/>
      <c r="AW577" s="36"/>
      <c r="AX577" s="37"/>
      <c r="AY577" s="140" t="str">
        <f>IF(AU577="","",WORKDAY(AU577,5,FESTIVOS_CO!A:A))</f>
        <v/>
      </c>
      <c r="AZ577" s="54" t="str">
        <f t="shared" ca="1" si="111"/>
        <v>NO APLICA</v>
      </c>
      <c r="BA577" s="55" t="str">
        <f>IF(AX577="","",WORKDAY(AX577,5,FESTIVOS_CO!A:A))</f>
        <v/>
      </c>
      <c r="BB577" s="39"/>
      <c r="BC577" s="40"/>
      <c r="BD577" s="40"/>
      <c r="BE577" s="56" t="str">
        <f t="shared" ca="1" si="112"/>
        <v>NO APLICA</v>
      </c>
      <c r="BF577" s="37"/>
      <c r="BG577" s="45"/>
      <c r="BH577" s="37"/>
      <c r="BI577" s="36"/>
      <c r="BJ577" s="37"/>
      <c r="BK577" s="36"/>
      <c r="BL577" s="36"/>
      <c r="BM577" s="53" t="str">
        <f>IF(BJ577="","",WORKDAY(BJ577,5,FESTIVOS_CO!A:A))</f>
        <v/>
      </c>
      <c r="BN577" s="57" t="str">
        <f t="shared" ca="1" si="122"/>
        <v>PENDIENTE HACER AVISO</v>
      </c>
      <c r="BO577" s="54" t="str">
        <f t="shared" ca="1" si="115"/>
        <v>EN TRÁMITE NOTIF. POR AVISO</v>
      </c>
      <c r="BP577" s="37"/>
      <c r="BQ577" s="53" t="str">
        <f>IF(BP577="","",WORKDAY(BP577,5,FESTIVOS_CO!A:A))</f>
        <v/>
      </c>
      <c r="BR577" s="37"/>
      <c r="BS577" s="36"/>
      <c r="BT577" s="38"/>
      <c r="BU577" s="58" t="e">
        <f>VLOOKUP(BT577,Hoja2!$C:$D,2,0)</f>
        <v>#N/A</v>
      </c>
      <c r="BV577" s="80" t="str">
        <f>IF(
AND(AO577="",BD577="",BQ577=""),
"EN PROCESO NOTIFICACION / COMUNICACION",
IF(
BT577="",
"NO APLICA",
IF(
BU577=60,
IF(AO577&lt;&gt;"",AO577,IF(BD577&lt;&gt;"",BD577,BQ577))+60,
WORKDAY(
IF(AO577&lt;&gt;"",AO577,IF(BD577&lt;&gt;"",BD577,BQ577)),
BU577,
FESTIVOS_CO!A:A
)
)
))</f>
        <v>EN PROCESO NOTIFICACION / COMUNICACION</v>
      </c>
      <c r="BW577" s="44"/>
      <c r="BX577" s="53"/>
      <c r="BY577" s="45"/>
      <c r="BZ577" s="37"/>
      <c r="CA577" s="54" t="str">
        <f t="shared" si="116"/>
        <v>PENDIENTE EJECUTORIA</v>
      </c>
      <c r="CB577" s="59" t="str">
        <f t="shared" si="113"/>
        <v/>
      </c>
      <c r="CC577" s="36"/>
      <c r="CD577" s="40"/>
      <c r="CE577" s="46"/>
      <c r="CF577" s="40"/>
      <c r="CG577" s="40"/>
      <c r="CH577" s="40"/>
      <c r="CI577" s="36"/>
      <c r="CJ577" s="47"/>
      <c r="CK577" s="40"/>
      <c r="CL577" s="40"/>
      <c r="CM577" s="40"/>
      <c r="CN577" s="40"/>
    </row>
    <row r="578" spans="1:92" ht="42.75" hidden="1">
      <c r="A578" s="49" t="str">
        <f t="shared" si="117"/>
        <v>SIN GESTIÓN</v>
      </c>
      <c r="B578" s="58"/>
      <c r="C578" s="37"/>
      <c r="D578" s="37"/>
      <c r="E578" s="49" t="str">
        <f t="shared" si="118"/>
        <v>PENDIENTE NOTIFICACIÓN</v>
      </c>
      <c r="F578" s="141" t="str">
        <f t="shared" si="119"/>
        <v>PENDIENTE NOTIFICACIÓN</v>
      </c>
      <c r="G578" s="49" t="str">
        <f t="shared" si="120"/>
        <v/>
      </c>
      <c r="H578" s="51" t="str">
        <f ca="1">IF(
L578="",
"",
IF(
NETWORKDAYS(L578,IF(M578&lt;&gt;"",M578,TODAY()),FESTIVOS_CO!A:A)&gt;2,
"VENCIDO",
IF(
NETWORKDAYS(L578,IF(M578&lt;&gt;"",M578,TODAY()),FESTIVOS_CO!A:A)=2,
"ALERTA",
"A TIEMPO"
)))</f>
        <v/>
      </c>
      <c r="I578" s="40"/>
      <c r="J578" s="36"/>
      <c r="K578" s="37"/>
      <c r="L578" s="50"/>
      <c r="M578" s="37"/>
      <c r="N578" s="52"/>
      <c r="O578" s="52"/>
      <c r="P578" s="36"/>
      <c r="Q578" s="36"/>
      <c r="R578" s="40"/>
      <c r="S578" s="36"/>
      <c r="T578" s="40"/>
      <c r="U578" s="40"/>
      <c r="V578" s="81"/>
      <c r="W578" s="40"/>
      <c r="X578" s="40"/>
      <c r="Y578" s="40"/>
      <c r="Z578" s="38" t="str">
        <f>IFERROR(VLOOKUP(Y578,DIRECTORIO!A:B,2,FALSE),"")</f>
        <v/>
      </c>
      <c r="AA578" s="40"/>
      <c r="AB578" s="40"/>
      <c r="AC578" s="40"/>
      <c r="AD578" s="40"/>
      <c r="AE578" s="40"/>
      <c r="AF578" s="40"/>
      <c r="AG578" s="41" t="s">
        <v>109</v>
      </c>
      <c r="AH578" s="42"/>
      <c r="AI578" s="54" t="str">
        <f t="shared" ca="1" si="121"/>
        <v>PENDIENTE NOTIFICACIÓN ELECTRÓNICA</v>
      </c>
      <c r="AJ578" s="37"/>
      <c r="AK578" s="37"/>
      <c r="AL578" s="37"/>
      <c r="AM578" s="53" t="str">
        <f>IF(AK578="","",WORKDAY(AK578,5,FESTIVOS_CO!A:A))</f>
        <v/>
      </c>
      <c r="AN578" s="37"/>
      <c r="AO578" s="37"/>
      <c r="AP578" s="54" t="str">
        <f t="shared" ca="1" si="114"/>
        <v>NO APLICA</v>
      </c>
      <c r="AQ578" s="36"/>
      <c r="AR578" s="43"/>
      <c r="AS578" s="37"/>
      <c r="AT578" s="36"/>
      <c r="AU578" s="37"/>
      <c r="AV578" s="36"/>
      <c r="AW578" s="36"/>
      <c r="AX578" s="37"/>
      <c r="AY578" s="140" t="str">
        <f>IF(AU578="","",WORKDAY(AU578,5,FESTIVOS_CO!A:A))</f>
        <v/>
      </c>
      <c r="AZ578" s="54" t="str">
        <f t="shared" ca="1" si="111"/>
        <v>NO APLICA</v>
      </c>
      <c r="BA578" s="55" t="str">
        <f>IF(AX578="","",WORKDAY(AX578,5,FESTIVOS_CO!A:A))</f>
        <v/>
      </c>
      <c r="BB578" s="39"/>
      <c r="BC578" s="40"/>
      <c r="BD578" s="40"/>
      <c r="BE578" s="56" t="str">
        <f t="shared" ca="1" si="112"/>
        <v>NO APLICA</v>
      </c>
      <c r="BF578" s="37"/>
      <c r="BG578" s="45"/>
      <c r="BH578" s="37"/>
      <c r="BI578" s="36"/>
      <c r="BJ578" s="37"/>
      <c r="BK578" s="36"/>
      <c r="BL578" s="36"/>
      <c r="BM578" s="53" t="str">
        <f>IF(BJ578="","",WORKDAY(BJ578,5,FESTIVOS_CO!A:A))</f>
        <v/>
      </c>
      <c r="BN578" s="57" t="str">
        <f t="shared" ca="1" si="122"/>
        <v>PENDIENTE HACER AVISO</v>
      </c>
      <c r="BO578" s="54" t="str">
        <f t="shared" ca="1" si="115"/>
        <v>EN TRÁMITE NOTIF. POR AVISO</v>
      </c>
      <c r="BP578" s="37"/>
      <c r="BQ578" s="53" t="str">
        <f>IF(BP578="","",WORKDAY(BP578,5,FESTIVOS_CO!A:A))</f>
        <v/>
      </c>
      <c r="BR578" s="37"/>
      <c r="BS578" s="36"/>
      <c r="BT578" s="38"/>
      <c r="BU578" s="58" t="e">
        <f>VLOOKUP(BT578,Hoja2!$C:$D,2,0)</f>
        <v>#N/A</v>
      </c>
      <c r="BV578" s="80" t="str">
        <f>IF(
AND(AO578="",BD578="",BQ578=""),
"EN PROCESO NOTIFICACION / COMUNICACION",
IF(
BT578="",
"NO APLICA",
IF(
BU578=60,
IF(AO578&lt;&gt;"",AO578,IF(BD578&lt;&gt;"",BD578,BQ578))+60,
WORKDAY(
IF(AO578&lt;&gt;"",AO578,IF(BD578&lt;&gt;"",BD578,BQ578)),
BU578,
FESTIVOS_CO!A:A
)
)
))</f>
        <v>EN PROCESO NOTIFICACION / COMUNICACION</v>
      </c>
      <c r="BW578" s="44"/>
      <c r="BX578" s="53"/>
      <c r="BY578" s="45"/>
      <c r="BZ578" s="37"/>
      <c r="CA578" s="54" t="str">
        <f t="shared" si="116"/>
        <v>PENDIENTE EJECUTORIA</v>
      </c>
      <c r="CB578" s="59" t="str">
        <f t="shared" si="113"/>
        <v/>
      </c>
      <c r="CC578" s="36"/>
      <c r="CD578" s="40"/>
      <c r="CE578" s="46"/>
      <c r="CF578" s="40"/>
      <c r="CG578" s="40"/>
      <c r="CH578" s="40"/>
      <c r="CI578" s="36"/>
      <c r="CJ578" s="47"/>
      <c r="CK578" s="40"/>
      <c r="CL578" s="40"/>
      <c r="CM578" s="40"/>
      <c r="CN578" s="40"/>
    </row>
    <row r="579" spans="1:92" ht="42.75" hidden="1">
      <c r="A579" s="49" t="str">
        <f t="shared" si="117"/>
        <v>SIN GESTIÓN</v>
      </c>
      <c r="B579" s="58"/>
      <c r="C579" s="37"/>
      <c r="D579" s="37"/>
      <c r="E579" s="49" t="str">
        <f t="shared" si="118"/>
        <v>PENDIENTE NOTIFICACIÓN</v>
      </c>
      <c r="F579" s="141" t="str">
        <f t="shared" si="119"/>
        <v>PENDIENTE NOTIFICACIÓN</v>
      </c>
      <c r="G579" s="49" t="str">
        <f t="shared" si="120"/>
        <v/>
      </c>
      <c r="H579" s="51" t="str">
        <f ca="1">IF(
L579="",
"",
IF(
NETWORKDAYS(L579,IF(M579&lt;&gt;"",M579,TODAY()),FESTIVOS_CO!A:A)&gt;2,
"VENCIDO",
IF(
NETWORKDAYS(L579,IF(M579&lt;&gt;"",M579,TODAY()),FESTIVOS_CO!A:A)=2,
"ALERTA",
"A TIEMPO"
)))</f>
        <v/>
      </c>
      <c r="I579" s="40"/>
      <c r="J579" s="36"/>
      <c r="K579" s="37"/>
      <c r="L579" s="50"/>
      <c r="M579" s="37"/>
      <c r="N579" s="52"/>
      <c r="O579" s="52"/>
      <c r="P579" s="36"/>
      <c r="Q579" s="36"/>
      <c r="R579" s="40"/>
      <c r="S579" s="36"/>
      <c r="T579" s="40"/>
      <c r="U579" s="40"/>
      <c r="V579" s="81"/>
      <c r="W579" s="40"/>
      <c r="X579" s="40"/>
      <c r="Y579" s="40"/>
      <c r="Z579" s="38" t="str">
        <f>IFERROR(VLOOKUP(Y579,DIRECTORIO!A:B,2,FALSE),"")</f>
        <v/>
      </c>
      <c r="AA579" s="40"/>
      <c r="AB579" s="40"/>
      <c r="AC579" s="40"/>
      <c r="AD579" s="40"/>
      <c r="AE579" s="40"/>
      <c r="AF579" s="40"/>
      <c r="AG579" s="41" t="s">
        <v>109</v>
      </c>
      <c r="AH579" s="42"/>
      <c r="AI579" s="54" t="str">
        <f t="shared" ca="1" si="121"/>
        <v>PENDIENTE NOTIFICACIÓN ELECTRÓNICA</v>
      </c>
      <c r="AJ579" s="37"/>
      <c r="AK579" s="37"/>
      <c r="AL579" s="37"/>
      <c r="AM579" s="53" t="str">
        <f>IF(AK579="","",WORKDAY(AK579,5,FESTIVOS_CO!A:A))</f>
        <v/>
      </c>
      <c r="AN579" s="37"/>
      <c r="AO579" s="37"/>
      <c r="AP579" s="54" t="str">
        <f t="shared" ca="1" si="114"/>
        <v>NO APLICA</v>
      </c>
      <c r="AQ579" s="36"/>
      <c r="AR579" s="43"/>
      <c r="AS579" s="37"/>
      <c r="AT579" s="36"/>
      <c r="AU579" s="37"/>
      <c r="AV579" s="36"/>
      <c r="AW579" s="36"/>
      <c r="AX579" s="37"/>
      <c r="AY579" s="140" t="str">
        <f>IF(AU579="","",WORKDAY(AU579,5,FESTIVOS_CO!A:A))</f>
        <v/>
      </c>
      <c r="AZ579" s="54" t="str">
        <f t="shared" ca="1" si="111"/>
        <v>NO APLICA</v>
      </c>
      <c r="BA579" s="55" t="str">
        <f>IF(AX579="","",WORKDAY(AX579,5,FESTIVOS_CO!A:A))</f>
        <v/>
      </c>
      <c r="BB579" s="39"/>
      <c r="BC579" s="40"/>
      <c r="BD579" s="40"/>
      <c r="BE579" s="56" t="str">
        <f t="shared" ca="1" si="112"/>
        <v>NO APLICA</v>
      </c>
      <c r="BF579" s="37"/>
      <c r="BG579" s="45"/>
      <c r="BH579" s="37"/>
      <c r="BI579" s="36"/>
      <c r="BJ579" s="37"/>
      <c r="BK579" s="36"/>
      <c r="BL579" s="36"/>
      <c r="BM579" s="53" t="str">
        <f>IF(BJ579="","",WORKDAY(BJ579,5,FESTIVOS_CO!A:A))</f>
        <v/>
      </c>
      <c r="BN579" s="57" t="str">
        <f t="shared" ca="1" si="122"/>
        <v>PENDIENTE HACER AVISO</v>
      </c>
      <c r="BO579" s="54" t="str">
        <f t="shared" ca="1" si="115"/>
        <v>EN TRÁMITE NOTIF. POR AVISO</v>
      </c>
      <c r="BP579" s="37"/>
      <c r="BQ579" s="53" t="str">
        <f>IF(BP579="","",WORKDAY(BP579,5,FESTIVOS_CO!A:A))</f>
        <v/>
      </c>
      <c r="BR579" s="37"/>
      <c r="BS579" s="36"/>
      <c r="BT579" s="38"/>
      <c r="BU579" s="58" t="e">
        <f>VLOOKUP(BT579,Hoja2!$C:$D,2,0)</f>
        <v>#N/A</v>
      </c>
      <c r="BV579" s="80" t="str">
        <f>IF(
AND(AO579="",BD579="",BQ579=""),
"EN PROCESO NOTIFICACION / COMUNICACION",
IF(
BT579="",
"NO APLICA",
IF(
BU579=60,
IF(AO579&lt;&gt;"",AO579,IF(BD579&lt;&gt;"",BD579,BQ579))+60,
WORKDAY(
IF(AO579&lt;&gt;"",AO579,IF(BD579&lt;&gt;"",BD579,BQ579)),
BU579,
FESTIVOS_CO!A:A
)
)
))</f>
        <v>EN PROCESO NOTIFICACION / COMUNICACION</v>
      </c>
      <c r="BW579" s="44"/>
      <c r="BX579" s="53"/>
      <c r="BY579" s="45"/>
      <c r="BZ579" s="37"/>
      <c r="CA579" s="54" t="str">
        <f t="shared" si="116"/>
        <v>PENDIENTE EJECUTORIA</v>
      </c>
      <c r="CB579" s="59" t="str">
        <f t="shared" si="113"/>
        <v/>
      </c>
      <c r="CC579" s="36"/>
      <c r="CD579" s="40"/>
      <c r="CE579" s="46"/>
      <c r="CF579" s="40"/>
      <c r="CG579" s="40"/>
      <c r="CH579" s="40"/>
      <c r="CI579" s="36"/>
      <c r="CJ579" s="47"/>
      <c r="CK579" s="40"/>
      <c r="CL579" s="40"/>
      <c r="CM579" s="40"/>
      <c r="CN579" s="40"/>
    </row>
    <row r="580" spans="1:92" ht="42.75" hidden="1">
      <c r="A580" s="49" t="str">
        <f t="shared" si="117"/>
        <v>SIN GESTIÓN</v>
      </c>
      <c r="B580" s="58"/>
      <c r="C580" s="37"/>
      <c r="D580" s="37"/>
      <c r="E580" s="49" t="str">
        <f t="shared" si="118"/>
        <v>PENDIENTE NOTIFICACIÓN</v>
      </c>
      <c r="F580" s="141" t="str">
        <f t="shared" si="119"/>
        <v>PENDIENTE NOTIFICACIÓN</v>
      </c>
      <c r="G580" s="49" t="str">
        <f t="shared" si="120"/>
        <v/>
      </c>
      <c r="H580" s="51" t="str">
        <f ca="1">IF(
L580="",
"",
IF(
NETWORKDAYS(L580,IF(M580&lt;&gt;"",M580,TODAY()),FESTIVOS_CO!A:A)&gt;2,
"VENCIDO",
IF(
NETWORKDAYS(L580,IF(M580&lt;&gt;"",M580,TODAY()),FESTIVOS_CO!A:A)=2,
"ALERTA",
"A TIEMPO"
)))</f>
        <v/>
      </c>
      <c r="I580" s="40"/>
      <c r="J580" s="36"/>
      <c r="K580" s="37"/>
      <c r="L580" s="50"/>
      <c r="M580" s="37"/>
      <c r="N580" s="52"/>
      <c r="O580" s="52"/>
      <c r="P580" s="36"/>
      <c r="Q580" s="36"/>
      <c r="R580" s="40"/>
      <c r="S580" s="36"/>
      <c r="T580" s="40"/>
      <c r="U580" s="40"/>
      <c r="V580" s="81"/>
      <c r="W580" s="40"/>
      <c r="X580" s="40"/>
      <c r="Y580" s="40"/>
      <c r="Z580" s="38" t="str">
        <f>IFERROR(VLOOKUP(Y580,DIRECTORIO!A:B,2,FALSE),"")</f>
        <v/>
      </c>
      <c r="AA580" s="40"/>
      <c r="AB580" s="40"/>
      <c r="AC580" s="40"/>
      <c r="AD580" s="40"/>
      <c r="AE580" s="40"/>
      <c r="AF580" s="40"/>
      <c r="AG580" s="41" t="s">
        <v>109</v>
      </c>
      <c r="AH580" s="42"/>
      <c r="AI580" s="54" t="str">
        <f t="shared" ca="1" si="121"/>
        <v>PENDIENTE NOTIFICACIÓN ELECTRÓNICA</v>
      </c>
      <c r="AJ580" s="37"/>
      <c r="AK580" s="37"/>
      <c r="AL580" s="37"/>
      <c r="AM580" s="53" t="str">
        <f>IF(AK580="","",WORKDAY(AK580,5,FESTIVOS_CO!A:A))</f>
        <v/>
      </c>
      <c r="AN580" s="37"/>
      <c r="AO580" s="37"/>
      <c r="AP580" s="54" t="str">
        <f t="shared" ca="1" si="114"/>
        <v>NO APLICA</v>
      </c>
      <c r="AQ580" s="36"/>
      <c r="AR580" s="43"/>
      <c r="AS580" s="37"/>
      <c r="AT580" s="36"/>
      <c r="AU580" s="37"/>
      <c r="AV580" s="36"/>
      <c r="AW580" s="36"/>
      <c r="AX580" s="37"/>
      <c r="AY580" s="140" t="str">
        <f>IF(AU580="","",WORKDAY(AU580,5,FESTIVOS_CO!A:A))</f>
        <v/>
      </c>
      <c r="AZ580" s="54" t="str">
        <f t="shared" ca="1" si="111"/>
        <v>NO APLICA</v>
      </c>
      <c r="BA580" s="55" t="str">
        <f>IF(AX580="","",WORKDAY(AX580,5,FESTIVOS_CO!A:A))</f>
        <v/>
      </c>
      <c r="BB580" s="39"/>
      <c r="BC580" s="40"/>
      <c r="BD580" s="40"/>
      <c r="BE580" s="56" t="str">
        <f t="shared" ca="1" si="112"/>
        <v>NO APLICA</v>
      </c>
      <c r="BF580" s="37"/>
      <c r="BG580" s="45"/>
      <c r="BH580" s="37"/>
      <c r="BI580" s="36"/>
      <c r="BJ580" s="37"/>
      <c r="BK580" s="36"/>
      <c r="BL580" s="36"/>
      <c r="BM580" s="53" t="str">
        <f>IF(BJ580="","",WORKDAY(BJ580,5,FESTIVOS_CO!A:A))</f>
        <v/>
      </c>
      <c r="BN580" s="57" t="str">
        <f t="shared" ca="1" si="122"/>
        <v>PENDIENTE HACER AVISO</v>
      </c>
      <c r="BO580" s="54" t="str">
        <f t="shared" ca="1" si="115"/>
        <v>EN TRÁMITE NOTIF. POR AVISO</v>
      </c>
      <c r="BP580" s="37"/>
      <c r="BQ580" s="53" t="str">
        <f>IF(BP580="","",WORKDAY(BP580,5,FESTIVOS_CO!A:A))</f>
        <v/>
      </c>
      <c r="BR580" s="37"/>
      <c r="BS580" s="36"/>
      <c r="BT580" s="38"/>
      <c r="BU580" s="58" t="e">
        <f>VLOOKUP(BT580,Hoja2!$C:$D,2,0)</f>
        <v>#N/A</v>
      </c>
      <c r="BV580" s="80" t="str">
        <f>IF(
AND(AO580="",BD580="",BQ580=""),
"EN PROCESO NOTIFICACION / COMUNICACION",
IF(
BT580="",
"NO APLICA",
IF(
BU580=60,
IF(AO580&lt;&gt;"",AO580,IF(BD580&lt;&gt;"",BD580,BQ580))+60,
WORKDAY(
IF(AO580&lt;&gt;"",AO580,IF(BD580&lt;&gt;"",BD580,BQ580)),
BU580,
FESTIVOS_CO!A:A
)
)
))</f>
        <v>EN PROCESO NOTIFICACION / COMUNICACION</v>
      </c>
      <c r="BW580" s="44"/>
      <c r="BX580" s="53"/>
      <c r="BY580" s="45"/>
      <c r="BZ580" s="37"/>
      <c r="CA580" s="54" t="str">
        <f t="shared" si="116"/>
        <v>PENDIENTE EJECUTORIA</v>
      </c>
      <c r="CB580" s="59" t="str">
        <f t="shared" si="113"/>
        <v/>
      </c>
      <c r="CC580" s="36"/>
      <c r="CD580" s="40"/>
      <c r="CE580" s="46"/>
      <c r="CF580" s="40"/>
      <c r="CG580" s="40"/>
      <c r="CH580" s="40"/>
      <c r="CI580" s="36"/>
      <c r="CJ580" s="47"/>
      <c r="CK580" s="40"/>
      <c r="CL580" s="40"/>
      <c r="CM580" s="40"/>
      <c r="CN580" s="40"/>
    </row>
    <row r="581" spans="1:92" ht="42.75" hidden="1">
      <c r="A581" s="49" t="str">
        <f t="shared" si="117"/>
        <v>SIN GESTIÓN</v>
      </c>
      <c r="B581" s="58"/>
      <c r="C581" s="37"/>
      <c r="D581" s="37"/>
      <c r="E581" s="49" t="str">
        <f t="shared" si="118"/>
        <v>PENDIENTE NOTIFICACIÓN</v>
      </c>
      <c r="F581" s="141" t="str">
        <f t="shared" si="119"/>
        <v>PENDIENTE NOTIFICACIÓN</v>
      </c>
      <c r="G581" s="49" t="str">
        <f t="shared" si="120"/>
        <v/>
      </c>
      <c r="H581" s="51" t="str">
        <f ca="1">IF(
L581="",
"",
IF(
NETWORKDAYS(L581,IF(M581&lt;&gt;"",M581,TODAY()),FESTIVOS_CO!A:A)&gt;2,
"VENCIDO",
IF(
NETWORKDAYS(L581,IF(M581&lt;&gt;"",M581,TODAY()),FESTIVOS_CO!A:A)=2,
"ALERTA",
"A TIEMPO"
)))</f>
        <v/>
      </c>
      <c r="I581" s="40"/>
      <c r="J581" s="36"/>
      <c r="K581" s="37"/>
      <c r="L581" s="50"/>
      <c r="M581" s="37"/>
      <c r="N581" s="52"/>
      <c r="O581" s="52"/>
      <c r="P581" s="36"/>
      <c r="Q581" s="36"/>
      <c r="R581" s="40"/>
      <c r="S581" s="36"/>
      <c r="T581" s="40"/>
      <c r="U581" s="40"/>
      <c r="V581" s="81"/>
      <c r="W581" s="40"/>
      <c r="X581" s="40"/>
      <c r="Y581" s="40"/>
      <c r="Z581" s="38" t="str">
        <f>IFERROR(VLOOKUP(Y581,DIRECTORIO!A:B,2,FALSE),"")</f>
        <v/>
      </c>
      <c r="AA581" s="40"/>
      <c r="AB581" s="40"/>
      <c r="AC581" s="40"/>
      <c r="AD581" s="40"/>
      <c r="AE581" s="40"/>
      <c r="AF581" s="40"/>
      <c r="AG581" s="41" t="s">
        <v>109</v>
      </c>
      <c r="AH581" s="42"/>
      <c r="AI581" s="54" t="str">
        <f t="shared" ca="1" si="121"/>
        <v>PENDIENTE NOTIFICACIÓN ELECTRÓNICA</v>
      </c>
      <c r="AJ581" s="37"/>
      <c r="AK581" s="37"/>
      <c r="AL581" s="37"/>
      <c r="AM581" s="53" t="str">
        <f>IF(AK581="","",WORKDAY(AK581,5,FESTIVOS_CO!A:A))</f>
        <v/>
      </c>
      <c r="AN581" s="37"/>
      <c r="AO581" s="37"/>
      <c r="AP581" s="54" t="str">
        <f t="shared" ca="1" si="114"/>
        <v>NO APLICA</v>
      </c>
      <c r="AQ581" s="36"/>
      <c r="AR581" s="43"/>
      <c r="AS581" s="37"/>
      <c r="AT581" s="36"/>
      <c r="AU581" s="37"/>
      <c r="AV581" s="36"/>
      <c r="AW581" s="36"/>
      <c r="AX581" s="37"/>
      <c r="AY581" s="140" t="str">
        <f>IF(AU581="","",WORKDAY(AU581,5,FESTIVOS_CO!A:A))</f>
        <v/>
      </c>
      <c r="AZ581" s="54" t="str">
        <f t="shared" ca="1" si="111"/>
        <v>NO APLICA</v>
      </c>
      <c r="BA581" s="55" t="str">
        <f>IF(AX581="","",WORKDAY(AX581,5,FESTIVOS_CO!A:A))</f>
        <v/>
      </c>
      <c r="BB581" s="39"/>
      <c r="BC581" s="40"/>
      <c r="BD581" s="40"/>
      <c r="BE581" s="56" t="str">
        <f t="shared" ca="1" si="112"/>
        <v>NO APLICA</v>
      </c>
      <c r="BF581" s="37"/>
      <c r="BG581" s="45"/>
      <c r="BH581" s="37"/>
      <c r="BI581" s="36"/>
      <c r="BJ581" s="37"/>
      <c r="BK581" s="36"/>
      <c r="BL581" s="36"/>
      <c r="BM581" s="53" t="str">
        <f>IF(BJ581="","",WORKDAY(BJ581,5,FESTIVOS_CO!A:A))</f>
        <v/>
      </c>
      <c r="BN581" s="57" t="str">
        <f t="shared" ca="1" si="122"/>
        <v>PENDIENTE HACER AVISO</v>
      </c>
      <c r="BO581" s="54" t="str">
        <f t="shared" ca="1" si="115"/>
        <v>EN TRÁMITE NOTIF. POR AVISO</v>
      </c>
      <c r="BP581" s="37"/>
      <c r="BQ581" s="53" t="str">
        <f>IF(BP581="","",WORKDAY(BP581,5,FESTIVOS_CO!A:A))</f>
        <v/>
      </c>
      <c r="BR581" s="37"/>
      <c r="BS581" s="36"/>
      <c r="BT581" s="38"/>
      <c r="BU581" s="58" t="e">
        <f>VLOOKUP(BT581,Hoja2!$C:$D,2,0)</f>
        <v>#N/A</v>
      </c>
      <c r="BV581" s="80" t="str">
        <f>IF(
AND(AO581="",BD581="",BQ581=""),
"EN PROCESO NOTIFICACION / COMUNICACION",
IF(
BT581="",
"NO APLICA",
IF(
BU581=60,
IF(AO581&lt;&gt;"",AO581,IF(BD581&lt;&gt;"",BD581,BQ581))+60,
WORKDAY(
IF(AO581&lt;&gt;"",AO581,IF(BD581&lt;&gt;"",BD581,BQ581)),
BU581,
FESTIVOS_CO!A:A
)
)
))</f>
        <v>EN PROCESO NOTIFICACION / COMUNICACION</v>
      </c>
      <c r="BW581" s="44"/>
      <c r="BX581" s="53"/>
      <c r="BY581" s="45"/>
      <c r="BZ581" s="37"/>
      <c r="CA581" s="54" t="str">
        <f t="shared" si="116"/>
        <v>PENDIENTE EJECUTORIA</v>
      </c>
      <c r="CB581" s="59" t="str">
        <f t="shared" si="113"/>
        <v/>
      </c>
      <c r="CC581" s="36"/>
      <c r="CD581" s="40"/>
      <c r="CE581" s="46"/>
      <c r="CF581" s="40"/>
      <c r="CG581" s="40"/>
      <c r="CH581" s="40"/>
      <c r="CI581" s="36"/>
      <c r="CJ581" s="47"/>
      <c r="CK581" s="40"/>
      <c r="CL581" s="40"/>
      <c r="CM581" s="40"/>
      <c r="CN581" s="40"/>
    </row>
    <row r="582" spans="1:92" ht="42.75" hidden="1">
      <c r="A582" s="49" t="str">
        <f t="shared" si="117"/>
        <v>SIN GESTIÓN</v>
      </c>
      <c r="B582" s="58"/>
      <c r="C582" s="37"/>
      <c r="D582" s="37"/>
      <c r="E582" s="49" t="str">
        <f t="shared" si="118"/>
        <v>PENDIENTE NOTIFICACIÓN</v>
      </c>
      <c r="F582" s="141" t="str">
        <f t="shared" si="119"/>
        <v>PENDIENTE NOTIFICACIÓN</v>
      </c>
      <c r="G582" s="49" t="str">
        <f t="shared" si="120"/>
        <v/>
      </c>
      <c r="H582" s="51" t="str">
        <f ca="1">IF(
L582="",
"",
IF(
NETWORKDAYS(L582,IF(M582&lt;&gt;"",M582,TODAY()),FESTIVOS_CO!A:A)&gt;2,
"VENCIDO",
IF(
NETWORKDAYS(L582,IF(M582&lt;&gt;"",M582,TODAY()),FESTIVOS_CO!A:A)=2,
"ALERTA",
"A TIEMPO"
)))</f>
        <v/>
      </c>
      <c r="I582" s="40"/>
      <c r="J582" s="36"/>
      <c r="K582" s="37"/>
      <c r="L582" s="50"/>
      <c r="M582" s="37"/>
      <c r="N582" s="52"/>
      <c r="O582" s="52"/>
      <c r="P582" s="36"/>
      <c r="Q582" s="36"/>
      <c r="R582" s="40"/>
      <c r="S582" s="36"/>
      <c r="T582" s="40"/>
      <c r="U582" s="40"/>
      <c r="V582" s="81"/>
      <c r="W582" s="40"/>
      <c r="X582" s="40"/>
      <c r="Y582" s="40"/>
      <c r="Z582" s="38" t="str">
        <f>IFERROR(VLOOKUP(Y582,DIRECTORIO!A:B,2,FALSE),"")</f>
        <v/>
      </c>
      <c r="AA582" s="40"/>
      <c r="AB582" s="40"/>
      <c r="AC582" s="40"/>
      <c r="AD582" s="40"/>
      <c r="AE582" s="40"/>
      <c r="AF582" s="40"/>
      <c r="AG582" s="41" t="s">
        <v>109</v>
      </c>
      <c r="AH582" s="42"/>
      <c r="AI582" s="54" t="str">
        <f t="shared" ca="1" si="121"/>
        <v>PENDIENTE NOTIFICACIÓN ELECTRÓNICA</v>
      </c>
      <c r="AJ582" s="37"/>
      <c r="AK582" s="37"/>
      <c r="AL582" s="37"/>
      <c r="AM582" s="53" t="str">
        <f>IF(AK582="","",WORKDAY(AK582,5,FESTIVOS_CO!A:A))</f>
        <v/>
      </c>
      <c r="AN582" s="37"/>
      <c r="AO582" s="37"/>
      <c r="AP582" s="54" t="str">
        <f t="shared" ca="1" si="114"/>
        <v>NO APLICA</v>
      </c>
      <c r="AQ582" s="36"/>
      <c r="AR582" s="43"/>
      <c r="AS582" s="37"/>
      <c r="AT582" s="36"/>
      <c r="AU582" s="37"/>
      <c r="AV582" s="36"/>
      <c r="AW582" s="36"/>
      <c r="AX582" s="37"/>
      <c r="AY582" s="140" t="str">
        <f>IF(AU582="","",WORKDAY(AU582,5,FESTIVOS_CO!A:A))</f>
        <v/>
      </c>
      <c r="AZ582" s="54" t="str">
        <f t="shared" ca="1" si="111"/>
        <v>NO APLICA</v>
      </c>
      <c r="BA582" s="55" t="str">
        <f>IF(AX582="","",WORKDAY(AX582,5,FESTIVOS_CO!A:A))</f>
        <v/>
      </c>
      <c r="BB582" s="39"/>
      <c r="BC582" s="40"/>
      <c r="BD582" s="40"/>
      <c r="BE582" s="56" t="str">
        <f t="shared" ca="1" si="112"/>
        <v>NO APLICA</v>
      </c>
      <c r="BF582" s="37"/>
      <c r="BG582" s="45"/>
      <c r="BH582" s="37"/>
      <c r="BI582" s="36"/>
      <c r="BJ582" s="37"/>
      <c r="BK582" s="36"/>
      <c r="BL582" s="36"/>
      <c r="BM582" s="53" t="str">
        <f>IF(BJ582="","",WORKDAY(BJ582,5,FESTIVOS_CO!A:A))</f>
        <v/>
      </c>
      <c r="BN582" s="57" t="str">
        <f t="shared" ca="1" si="122"/>
        <v>PENDIENTE HACER AVISO</v>
      </c>
      <c r="BO582" s="54" t="str">
        <f t="shared" ca="1" si="115"/>
        <v>EN TRÁMITE NOTIF. POR AVISO</v>
      </c>
      <c r="BP582" s="37"/>
      <c r="BQ582" s="53" t="str">
        <f>IF(BP582="","",WORKDAY(BP582,5,FESTIVOS_CO!A:A))</f>
        <v/>
      </c>
      <c r="BR582" s="37"/>
      <c r="BS582" s="36"/>
      <c r="BT582" s="38"/>
      <c r="BU582" s="58" t="e">
        <f>VLOOKUP(BT582,Hoja2!$C:$D,2,0)</f>
        <v>#N/A</v>
      </c>
      <c r="BV582" s="80" t="str">
        <f>IF(
AND(AO582="",BD582="",BQ582=""),
"EN PROCESO NOTIFICACION / COMUNICACION",
IF(
BT582="",
"NO APLICA",
IF(
BU582=60,
IF(AO582&lt;&gt;"",AO582,IF(BD582&lt;&gt;"",BD582,BQ582))+60,
WORKDAY(
IF(AO582&lt;&gt;"",AO582,IF(BD582&lt;&gt;"",BD582,BQ582)),
BU582,
FESTIVOS_CO!A:A
)
)
))</f>
        <v>EN PROCESO NOTIFICACION / COMUNICACION</v>
      </c>
      <c r="BW582" s="44"/>
      <c r="BX582" s="53"/>
      <c r="BY582" s="45"/>
      <c r="BZ582" s="37"/>
      <c r="CA582" s="54" t="str">
        <f t="shared" si="116"/>
        <v>PENDIENTE EJECUTORIA</v>
      </c>
      <c r="CB582" s="59" t="str">
        <f t="shared" si="113"/>
        <v/>
      </c>
      <c r="CC582" s="36"/>
      <c r="CD582" s="40"/>
      <c r="CE582" s="46"/>
      <c r="CF582" s="40"/>
      <c r="CG582" s="40"/>
      <c r="CH582" s="40"/>
      <c r="CI582" s="36"/>
      <c r="CJ582" s="47"/>
      <c r="CK582" s="40"/>
      <c r="CL582" s="40"/>
      <c r="CM582" s="40"/>
      <c r="CN582" s="40"/>
    </row>
    <row r="583" spans="1:92" ht="42.75" hidden="1">
      <c r="A583" s="49" t="str">
        <f t="shared" si="117"/>
        <v>SIN GESTIÓN</v>
      </c>
      <c r="B583" s="58"/>
      <c r="C583" s="37"/>
      <c r="D583" s="37"/>
      <c r="E583" s="49" t="str">
        <f t="shared" si="118"/>
        <v>PENDIENTE NOTIFICACIÓN</v>
      </c>
      <c r="F583" s="141" t="str">
        <f t="shared" si="119"/>
        <v>PENDIENTE NOTIFICACIÓN</v>
      </c>
      <c r="G583" s="49" t="str">
        <f t="shared" si="120"/>
        <v/>
      </c>
      <c r="H583" s="51" t="str">
        <f ca="1">IF(
L583="",
"",
IF(
NETWORKDAYS(L583,IF(M583&lt;&gt;"",M583,TODAY()),FESTIVOS_CO!A:A)&gt;2,
"VENCIDO",
IF(
NETWORKDAYS(L583,IF(M583&lt;&gt;"",M583,TODAY()),FESTIVOS_CO!A:A)=2,
"ALERTA",
"A TIEMPO"
)))</f>
        <v/>
      </c>
      <c r="I583" s="40"/>
      <c r="J583" s="36"/>
      <c r="K583" s="37"/>
      <c r="L583" s="50"/>
      <c r="M583" s="37"/>
      <c r="N583" s="52"/>
      <c r="O583" s="52"/>
      <c r="P583" s="36"/>
      <c r="Q583" s="36"/>
      <c r="R583" s="40"/>
      <c r="S583" s="36"/>
      <c r="T583" s="40"/>
      <c r="U583" s="40"/>
      <c r="V583" s="81"/>
      <c r="W583" s="40"/>
      <c r="X583" s="40"/>
      <c r="Y583" s="40"/>
      <c r="Z583" s="38" t="str">
        <f>IFERROR(VLOOKUP(Y583,DIRECTORIO!A:B,2,FALSE),"")</f>
        <v/>
      </c>
      <c r="AA583" s="40"/>
      <c r="AB583" s="40"/>
      <c r="AC583" s="40"/>
      <c r="AD583" s="40"/>
      <c r="AE583" s="40"/>
      <c r="AF583" s="40"/>
      <c r="AG583" s="41" t="s">
        <v>109</v>
      </c>
      <c r="AH583" s="42"/>
      <c r="AI583" s="54" t="str">
        <f t="shared" ca="1" si="121"/>
        <v>PENDIENTE NOTIFICACIÓN ELECTRÓNICA</v>
      </c>
      <c r="AJ583" s="37"/>
      <c r="AK583" s="37"/>
      <c r="AL583" s="37"/>
      <c r="AM583" s="53" t="str">
        <f>IF(AK583="","",WORKDAY(AK583,5,FESTIVOS_CO!A:A))</f>
        <v/>
      </c>
      <c r="AN583" s="37"/>
      <c r="AO583" s="37"/>
      <c r="AP583" s="54" t="str">
        <f t="shared" ca="1" si="114"/>
        <v>NO APLICA</v>
      </c>
      <c r="AQ583" s="36"/>
      <c r="AR583" s="43"/>
      <c r="AS583" s="37"/>
      <c r="AT583" s="36"/>
      <c r="AU583" s="37"/>
      <c r="AV583" s="36"/>
      <c r="AW583" s="36"/>
      <c r="AX583" s="37"/>
      <c r="AY583" s="140" t="str">
        <f>IF(AU583="","",WORKDAY(AU583,5,FESTIVOS_CO!A:A))</f>
        <v/>
      </c>
      <c r="AZ583" s="54" t="str">
        <f t="shared" ca="1" si="111"/>
        <v>NO APLICA</v>
      </c>
      <c r="BA583" s="55" t="str">
        <f>IF(AX583="","",WORKDAY(AX583,5,FESTIVOS_CO!A:A))</f>
        <v/>
      </c>
      <c r="BB583" s="39"/>
      <c r="BC583" s="40"/>
      <c r="BD583" s="40"/>
      <c r="BE583" s="56" t="str">
        <f t="shared" ca="1" si="112"/>
        <v>NO APLICA</v>
      </c>
      <c r="BF583" s="37"/>
      <c r="BG583" s="45"/>
      <c r="BH583" s="37"/>
      <c r="BI583" s="36"/>
      <c r="BJ583" s="37"/>
      <c r="BK583" s="36"/>
      <c r="BL583" s="36"/>
      <c r="BM583" s="53" t="str">
        <f>IF(BJ583="","",WORKDAY(BJ583,5,FESTIVOS_CO!A:A))</f>
        <v/>
      </c>
      <c r="BN583" s="57" t="str">
        <f t="shared" ca="1" si="122"/>
        <v>PENDIENTE HACER AVISO</v>
      </c>
      <c r="BO583" s="54" t="str">
        <f t="shared" ca="1" si="115"/>
        <v>EN TRÁMITE NOTIF. POR AVISO</v>
      </c>
      <c r="BP583" s="37"/>
      <c r="BQ583" s="53" t="str">
        <f>IF(BP583="","",WORKDAY(BP583,5,FESTIVOS_CO!A:A))</f>
        <v/>
      </c>
      <c r="BR583" s="37"/>
      <c r="BS583" s="36"/>
      <c r="BT583" s="38"/>
      <c r="BU583" s="58" t="e">
        <f>VLOOKUP(BT583,Hoja2!$C:$D,2,0)</f>
        <v>#N/A</v>
      </c>
      <c r="BV583" s="80" t="str">
        <f>IF(
AND(AO583="",BD583="",BQ583=""),
"EN PROCESO NOTIFICACION / COMUNICACION",
IF(
BT583="",
"NO APLICA",
IF(
BU583=60,
IF(AO583&lt;&gt;"",AO583,IF(BD583&lt;&gt;"",BD583,BQ583))+60,
WORKDAY(
IF(AO583&lt;&gt;"",AO583,IF(BD583&lt;&gt;"",BD583,BQ583)),
BU583,
FESTIVOS_CO!A:A
)
)
))</f>
        <v>EN PROCESO NOTIFICACION / COMUNICACION</v>
      </c>
      <c r="BW583" s="44"/>
      <c r="BX583" s="53"/>
      <c r="BY583" s="45"/>
      <c r="BZ583" s="37"/>
      <c r="CA583" s="54" t="str">
        <f t="shared" si="116"/>
        <v>PENDIENTE EJECUTORIA</v>
      </c>
      <c r="CB583" s="59" t="str">
        <f t="shared" si="113"/>
        <v/>
      </c>
      <c r="CC583" s="36"/>
      <c r="CD583" s="40"/>
      <c r="CE583" s="46"/>
      <c r="CF583" s="40"/>
      <c r="CG583" s="40"/>
      <c r="CH583" s="40"/>
      <c r="CI583" s="36"/>
      <c r="CJ583" s="47"/>
      <c r="CK583" s="40"/>
      <c r="CL583" s="40"/>
      <c r="CM583" s="40"/>
      <c r="CN583" s="40"/>
    </row>
    <row r="584" spans="1:92" ht="42.75" hidden="1">
      <c r="A584" s="49" t="str">
        <f t="shared" si="117"/>
        <v>SIN GESTIÓN</v>
      </c>
      <c r="B584" s="58"/>
      <c r="C584" s="37"/>
      <c r="D584" s="37"/>
      <c r="E584" s="49" t="str">
        <f t="shared" si="118"/>
        <v>PENDIENTE NOTIFICACIÓN</v>
      </c>
      <c r="F584" s="141" t="str">
        <f t="shared" si="119"/>
        <v>PENDIENTE NOTIFICACIÓN</v>
      </c>
      <c r="G584" s="49" t="str">
        <f t="shared" si="120"/>
        <v/>
      </c>
      <c r="H584" s="51" t="str">
        <f ca="1">IF(
L584="",
"",
IF(
NETWORKDAYS(L584,IF(M584&lt;&gt;"",M584,TODAY()),FESTIVOS_CO!A:A)&gt;2,
"VENCIDO",
IF(
NETWORKDAYS(L584,IF(M584&lt;&gt;"",M584,TODAY()),FESTIVOS_CO!A:A)=2,
"ALERTA",
"A TIEMPO"
)))</f>
        <v/>
      </c>
      <c r="I584" s="40"/>
      <c r="J584" s="36"/>
      <c r="K584" s="37"/>
      <c r="L584" s="50"/>
      <c r="M584" s="37"/>
      <c r="N584" s="52"/>
      <c r="O584" s="52"/>
      <c r="P584" s="36"/>
      <c r="Q584" s="36"/>
      <c r="R584" s="40"/>
      <c r="S584" s="36"/>
      <c r="T584" s="40"/>
      <c r="U584" s="40"/>
      <c r="V584" s="81"/>
      <c r="W584" s="40"/>
      <c r="X584" s="40"/>
      <c r="Y584" s="40"/>
      <c r="Z584" s="38" t="str">
        <f>IFERROR(VLOOKUP(Y584,DIRECTORIO!A:B,2,FALSE),"")</f>
        <v/>
      </c>
      <c r="AA584" s="40"/>
      <c r="AB584" s="40"/>
      <c r="AC584" s="40"/>
      <c r="AD584" s="40"/>
      <c r="AE584" s="40"/>
      <c r="AF584" s="40"/>
      <c r="AG584" s="41" t="s">
        <v>109</v>
      </c>
      <c r="AH584" s="42"/>
      <c r="AI584" s="54" t="str">
        <f t="shared" ca="1" si="121"/>
        <v>PENDIENTE NOTIFICACIÓN ELECTRÓNICA</v>
      </c>
      <c r="AJ584" s="37"/>
      <c r="AK584" s="37"/>
      <c r="AL584" s="37"/>
      <c r="AM584" s="53" t="str">
        <f>IF(AK584="","",WORKDAY(AK584,5,FESTIVOS_CO!A:A))</f>
        <v/>
      </c>
      <c r="AN584" s="37"/>
      <c r="AO584" s="37"/>
      <c r="AP584" s="54" t="str">
        <f t="shared" ca="1" si="114"/>
        <v>NO APLICA</v>
      </c>
      <c r="AQ584" s="36"/>
      <c r="AR584" s="43"/>
      <c r="AS584" s="37"/>
      <c r="AT584" s="36"/>
      <c r="AU584" s="37"/>
      <c r="AV584" s="36"/>
      <c r="AW584" s="36"/>
      <c r="AX584" s="37"/>
      <c r="AY584" s="140" t="str">
        <f>IF(AU584="","",WORKDAY(AU584,5,FESTIVOS_CO!A:A))</f>
        <v/>
      </c>
      <c r="AZ584" s="54" t="str">
        <f t="shared" ca="1" si="111"/>
        <v>NO APLICA</v>
      </c>
      <c r="BA584" s="55" t="str">
        <f>IF(AX584="","",WORKDAY(AX584,5,FESTIVOS_CO!A:A))</f>
        <v/>
      </c>
      <c r="BB584" s="39"/>
      <c r="BC584" s="40"/>
      <c r="BD584" s="40"/>
      <c r="BE584" s="56" t="str">
        <f t="shared" ca="1" si="112"/>
        <v>NO APLICA</v>
      </c>
      <c r="BF584" s="37"/>
      <c r="BG584" s="45"/>
      <c r="BH584" s="37"/>
      <c r="BI584" s="36"/>
      <c r="BJ584" s="37"/>
      <c r="BK584" s="36"/>
      <c r="BL584" s="36"/>
      <c r="BM584" s="53" t="str">
        <f>IF(BJ584="","",WORKDAY(BJ584,5,FESTIVOS_CO!A:A))</f>
        <v/>
      </c>
      <c r="BN584" s="57" t="str">
        <f t="shared" ca="1" si="122"/>
        <v>PENDIENTE HACER AVISO</v>
      </c>
      <c r="BO584" s="54" t="str">
        <f t="shared" ca="1" si="115"/>
        <v>EN TRÁMITE NOTIF. POR AVISO</v>
      </c>
      <c r="BP584" s="37"/>
      <c r="BQ584" s="53" t="str">
        <f>IF(BP584="","",WORKDAY(BP584,5,FESTIVOS_CO!A:A))</f>
        <v/>
      </c>
      <c r="BR584" s="37"/>
      <c r="BS584" s="36"/>
      <c r="BT584" s="38"/>
      <c r="BU584" s="58" t="e">
        <f>VLOOKUP(BT584,Hoja2!$C:$D,2,0)</f>
        <v>#N/A</v>
      </c>
      <c r="BV584" s="80" t="str">
        <f>IF(
AND(AO584="",BD584="",BQ584=""),
"EN PROCESO NOTIFICACION / COMUNICACION",
IF(
BT584="",
"NO APLICA",
IF(
BU584=60,
IF(AO584&lt;&gt;"",AO584,IF(BD584&lt;&gt;"",BD584,BQ584))+60,
WORKDAY(
IF(AO584&lt;&gt;"",AO584,IF(BD584&lt;&gt;"",BD584,BQ584)),
BU584,
FESTIVOS_CO!A:A
)
)
))</f>
        <v>EN PROCESO NOTIFICACION / COMUNICACION</v>
      </c>
      <c r="BW584" s="44"/>
      <c r="BX584" s="53"/>
      <c r="BY584" s="45"/>
      <c r="BZ584" s="37"/>
      <c r="CA584" s="54" t="str">
        <f t="shared" si="116"/>
        <v>PENDIENTE EJECUTORIA</v>
      </c>
      <c r="CB584" s="59" t="str">
        <f t="shared" si="113"/>
        <v/>
      </c>
      <c r="CC584" s="36"/>
      <c r="CD584" s="40"/>
      <c r="CE584" s="46"/>
      <c r="CF584" s="40"/>
      <c r="CG584" s="40"/>
      <c r="CH584" s="40"/>
      <c r="CI584" s="36"/>
      <c r="CJ584" s="47"/>
      <c r="CK584" s="40"/>
      <c r="CL584" s="40"/>
      <c r="CM584" s="40"/>
      <c r="CN584" s="40"/>
    </row>
    <row r="585" spans="1:92" ht="42.75" hidden="1">
      <c r="A585" s="49" t="str">
        <f t="shared" si="117"/>
        <v>SIN GESTIÓN</v>
      </c>
      <c r="B585" s="58"/>
      <c r="C585" s="37"/>
      <c r="D585" s="37"/>
      <c r="E585" s="49" t="str">
        <f t="shared" si="118"/>
        <v>PENDIENTE NOTIFICACIÓN</v>
      </c>
      <c r="F585" s="141" t="str">
        <f t="shared" si="119"/>
        <v>PENDIENTE NOTIFICACIÓN</v>
      </c>
      <c r="G585" s="49" t="str">
        <f t="shared" si="120"/>
        <v/>
      </c>
      <c r="H585" s="51" t="str">
        <f ca="1">IF(
L585="",
"",
IF(
NETWORKDAYS(L585,IF(M585&lt;&gt;"",M585,TODAY()),FESTIVOS_CO!A:A)&gt;2,
"VENCIDO",
IF(
NETWORKDAYS(L585,IF(M585&lt;&gt;"",M585,TODAY()),FESTIVOS_CO!A:A)=2,
"ALERTA",
"A TIEMPO"
)))</f>
        <v/>
      </c>
      <c r="I585" s="40"/>
      <c r="J585" s="36"/>
      <c r="K585" s="37"/>
      <c r="L585" s="50"/>
      <c r="M585" s="37"/>
      <c r="N585" s="52"/>
      <c r="O585" s="52"/>
      <c r="P585" s="36"/>
      <c r="Q585" s="36"/>
      <c r="R585" s="40"/>
      <c r="S585" s="36"/>
      <c r="T585" s="40"/>
      <c r="U585" s="40"/>
      <c r="V585" s="81"/>
      <c r="W585" s="40"/>
      <c r="X585" s="40"/>
      <c r="Y585" s="40"/>
      <c r="Z585" s="38" t="str">
        <f>IFERROR(VLOOKUP(Y585,DIRECTORIO!A:B,2,FALSE),"")</f>
        <v/>
      </c>
      <c r="AA585" s="40"/>
      <c r="AB585" s="40"/>
      <c r="AC585" s="40"/>
      <c r="AD585" s="40"/>
      <c r="AE585" s="40"/>
      <c r="AF585" s="40"/>
      <c r="AG585" s="41" t="s">
        <v>109</v>
      </c>
      <c r="AH585" s="42"/>
      <c r="AI585" s="54" t="str">
        <f t="shared" ca="1" si="121"/>
        <v>PENDIENTE NOTIFICACIÓN ELECTRÓNICA</v>
      </c>
      <c r="AJ585" s="37"/>
      <c r="AK585" s="37"/>
      <c r="AL585" s="37"/>
      <c r="AM585" s="53" t="str">
        <f>IF(AK585="","",WORKDAY(AK585,5,FESTIVOS_CO!A:A))</f>
        <v/>
      </c>
      <c r="AN585" s="37"/>
      <c r="AO585" s="37"/>
      <c r="AP585" s="54" t="str">
        <f t="shared" ca="1" si="114"/>
        <v>NO APLICA</v>
      </c>
      <c r="AQ585" s="36"/>
      <c r="AR585" s="43"/>
      <c r="AS585" s="37"/>
      <c r="AT585" s="36"/>
      <c r="AU585" s="37"/>
      <c r="AV585" s="36"/>
      <c r="AW585" s="36"/>
      <c r="AX585" s="37"/>
      <c r="AY585" s="140" t="str">
        <f>IF(AU585="","",WORKDAY(AU585,5,FESTIVOS_CO!A:A))</f>
        <v/>
      </c>
      <c r="AZ585" s="54" t="str">
        <f t="shared" ca="1" si="111"/>
        <v>NO APLICA</v>
      </c>
      <c r="BA585" s="55" t="str">
        <f>IF(AX585="","",WORKDAY(AX585,5,FESTIVOS_CO!A:A))</f>
        <v/>
      </c>
      <c r="BB585" s="39"/>
      <c r="BC585" s="40"/>
      <c r="BD585" s="40"/>
      <c r="BE585" s="56" t="str">
        <f t="shared" ca="1" si="112"/>
        <v>NO APLICA</v>
      </c>
      <c r="BF585" s="37"/>
      <c r="BG585" s="45"/>
      <c r="BH585" s="37"/>
      <c r="BI585" s="36"/>
      <c r="BJ585" s="37"/>
      <c r="BK585" s="36"/>
      <c r="BL585" s="36"/>
      <c r="BM585" s="53" t="str">
        <f>IF(BJ585="","",WORKDAY(BJ585,5,FESTIVOS_CO!A:A))</f>
        <v/>
      </c>
      <c r="BN585" s="57" t="str">
        <f t="shared" ca="1" si="122"/>
        <v>PENDIENTE HACER AVISO</v>
      </c>
      <c r="BO585" s="54" t="str">
        <f t="shared" ca="1" si="115"/>
        <v>EN TRÁMITE NOTIF. POR AVISO</v>
      </c>
      <c r="BP585" s="37"/>
      <c r="BQ585" s="53" t="str">
        <f>IF(BP585="","",WORKDAY(BP585,5,FESTIVOS_CO!A:A))</f>
        <v/>
      </c>
      <c r="BR585" s="37"/>
      <c r="BS585" s="36"/>
      <c r="BT585" s="38"/>
      <c r="BU585" s="58" t="e">
        <f>VLOOKUP(BT585,Hoja2!$C:$D,2,0)</f>
        <v>#N/A</v>
      </c>
      <c r="BV585" s="80" t="str">
        <f>IF(
AND(AO585="",BD585="",BQ585=""),
"EN PROCESO NOTIFICACION / COMUNICACION",
IF(
BT585="",
"NO APLICA",
IF(
BU585=60,
IF(AO585&lt;&gt;"",AO585,IF(BD585&lt;&gt;"",BD585,BQ585))+60,
WORKDAY(
IF(AO585&lt;&gt;"",AO585,IF(BD585&lt;&gt;"",BD585,BQ585)),
BU585,
FESTIVOS_CO!A:A
)
)
))</f>
        <v>EN PROCESO NOTIFICACION / COMUNICACION</v>
      </c>
      <c r="BW585" s="44"/>
      <c r="BX585" s="53"/>
      <c r="BY585" s="45"/>
      <c r="BZ585" s="37"/>
      <c r="CA585" s="54" t="str">
        <f t="shared" si="116"/>
        <v>PENDIENTE EJECUTORIA</v>
      </c>
      <c r="CB585" s="59" t="str">
        <f t="shared" si="113"/>
        <v/>
      </c>
      <c r="CC585" s="36"/>
      <c r="CD585" s="40"/>
      <c r="CE585" s="46"/>
      <c r="CF585" s="40"/>
      <c r="CG585" s="40"/>
      <c r="CH585" s="40"/>
      <c r="CI585" s="36"/>
      <c r="CJ585" s="47"/>
      <c r="CK585" s="40"/>
      <c r="CL585" s="40"/>
      <c r="CM585" s="40"/>
      <c r="CN585" s="40"/>
    </row>
    <row r="586" spans="1:92" ht="42.75" hidden="1">
      <c r="A586" s="49" t="str">
        <f t="shared" si="117"/>
        <v>SIN GESTIÓN</v>
      </c>
      <c r="B586" s="58"/>
      <c r="C586" s="37"/>
      <c r="D586" s="37"/>
      <c r="E586" s="49" t="str">
        <f t="shared" si="118"/>
        <v>PENDIENTE NOTIFICACIÓN</v>
      </c>
      <c r="F586" s="141" t="str">
        <f t="shared" si="119"/>
        <v>PENDIENTE NOTIFICACIÓN</v>
      </c>
      <c r="G586" s="49" t="str">
        <f t="shared" si="120"/>
        <v/>
      </c>
      <c r="H586" s="51" t="str">
        <f ca="1">IF(
L586="",
"",
IF(
NETWORKDAYS(L586,IF(M586&lt;&gt;"",M586,TODAY()),FESTIVOS_CO!A:A)&gt;2,
"VENCIDO",
IF(
NETWORKDAYS(L586,IF(M586&lt;&gt;"",M586,TODAY()),FESTIVOS_CO!A:A)=2,
"ALERTA",
"A TIEMPO"
)))</f>
        <v/>
      </c>
      <c r="I586" s="40"/>
      <c r="J586" s="36"/>
      <c r="K586" s="37"/>
      <c r="L586" s="50"/>
      <c r="M586" s="37"/>
      <c r="N586" s="52"/>
      <c r="O586" s="52"/>
      <c r="P586" s="36"/>
      <c r="Q586" s="36"/>
      <c r="R586" s="40"/>
      <c r="S586" s="36"/>
      <c r="T586" s="40"/>
      <c r="U586" s="40"/>
      <c r="V586" s="81"/>
      <c r="W586" s="40"/>
      <c r="X586" s="40"/>
      <c r="Y586" s="40"/>
      <c r="Z586" s="38" t="str">
        <f>IFERROR(VLOOKUP(Y586,DIRECTORIO!A:B,2,FALSE),"")</f>
        <v/>
      </c>
      <c r="AA586" s="40"/>
      <c r="AB586" s="40"/>
      <c r="AC586" s="40"/>
      <c r="AD586" s="40"/>
      <c r="AE586" s="40"/>
      <c r="AF586" s="40"/>
      <c r="AG586" s="41" t="s">
        <v>109</v>
      </c>
      <c r="AH586" s="42"/>
      <c r="AI586" s="54" t="str">
        <f t="shared" ca="1" si="121"/>
        <v>PENDIENTE NOTIFICACIÓN ELECTRÓNICA</v>
      </c>
      <c r="AJ586" s="37"/>
      <c r="AK586" s="37"/>
      <c r="AL586" s="37"/>
      <c r="AM586" s="53" t="str">
        <f>IF(AK586="","",WORKDAY(AK586,5,FESTIVOS_CO!A:A))</f>
        <v/>
      </c>
      <c r="AN586" s="37"/>
      <c r="AO586" s="37"/>
      <c r="AP586" s="54" t="str">
        <f t="shared" ca="1" si="114"/>
        <v>NO APLICA</v>
      </c>
      <c r="AQ586" s="36"/>
      <c r="AR586" s="43"/>
      <c r="AS586" s="37"/>
      <c r="AT586" s="36"/>
      <c r="AU586" s="37"/>
      <c r="AV586" s="36"/>
      <c r="AW586" s="36"/>
      <c r="AX586" s="37"/>
      <c r="AY586" s="140" t="str">
        <f>IF(AU586="","",WORKDAY(AU586,5,FESTIVOS_CO!A:A))</f>
        <v/>
      </c>
      <c r="AZ586" s="54" t="str">
        <f t="shared" ref="AZ586:AZ649" ca="1" si="123">IF(
AND(BB586="SI",BC586&lt;&gt;"",BD586&lt;&gt;""),
"NOTIFICACIÓN PERSONAL COMPLETA",
IF(
AND(AO586="",AX586="",BQ586="",BC586&lt;&gt;"",BD586&lt;&gt;""),
"NOTIFICADO POR CONDUCTA CONCLUYENTE",
IF(AP586="NO PROCEDE CITACION",
"NO PROCEDE",
IF(AP586="NO APLICA",
"NO APLICA",
IF(AW586="NO",
"HACER AVISO",
IF(AQ586="",
"PENDIENTE GESTIONAR CITACIÓN",
IF(AS586="",
"PENDIENTE FIRMA",
IF(AR586="",
"PENDIENTE REVISIÓN",
IF(AT586="",
"PENDIENTE RADICAR",
"CITACIÓN COMPLETA EN ESPERA PRESENTACION PERSONAL"
)))))))))</f>
        <v>NO APLICA</v>
      </c>
      <c r="BA586" s="55" t="str">
        <f>IF(AX586="","",WORKDAY(AX586,5,FESTIVOS_CO!A:A))</f>
        <v/>
      </c>
      <c r="BB586" s="39"/>
      <c r="BC586" s="40"/>
      <c r="BD586" s="40"/>
      <c r="BE586" s="56" t="str">
        <f t="shared" ca="1" si="112"/>
        <v>NO APLICA</v>
      </c>
      <c r="BF586" s="37"/>
      <c r="BG586" s="45"/>
      <c r="BH586" s="37"/>
      <c r="BI586" s="36"/>
      <c r="BJ586" s="37"/>
      <c r="BK586" s="36"/>
      <c r="BL586" s="36"/>
      <c r="BM586" s="53" t="str">
        <f>IF(BJ586="","",WORKDAY(BJ586,5,FESTIVOS_CO!A:A))</f>
        <v/>
      </c>
      <c r="BN586" s="57" t="str">
        <f t="shared" ca="1" si="122"/>
        <v>PENDIENTE HACER AVISO</v>
      </c>
      <c r="BO586" s="54" t="str">
        <f t="shared" ca="1" si="115"/>
        <v>EN TRÁMITE NOTIF. POR AVISO</v>
      </c>
      <c r="BP586" s="37"/>
      <c r="BQ586" s="53" t="str">
        <f>IF(BP586="","",WORKDAY(BP586,5,FESTIVOS_CO!A:A))</f>
        <v/>
      </c>
      <c r="BR586" s="37"/>
      <c r="BS586" s="36"/>
      <c r="BT586" s="38"/>
      <c r="BU586" s="58" t="e">
        <f>VLOOKUP(BT586,Hoja2!$C:$D,2,0)</f>
        <v>#N/A</v>
      </c>
      <c r="BV586" s="80" t="str">
        <f>IF(
AND(AO586="",BD586="",BQ586=""),
"EN PROCESO NOTIFICACION / COMUNICACION",
IF(
BT586="",
"NO APLICA",
IF(
BU586=60,
IF(AO586&lt;&gt;"",AO586,IF(BD586&lt;&gt;"",BD586,BQ586))+60,
WORKDAY(
IF(AO586&lt;&gt;"",AO586,IF(BD586&lt;&gt;"",BD586,BQ586)),
BU586,
FESTIVOS_CO!A:A
)
)
))</f>
        <v>EN PROCESO NOTIFICACION / COMUNICACION</v>
      </c>
      <c r="BW586" s="44"/>
      <c r="BX586" s="53"/>
      <c r="BY586" s="45"/>
      <c r="BZ586" s="37"/>
      <c r="CA586" s="54" t="str">
        <f t="shared" si="116"/>
        <v>PENDIENTE EJECUTORIA</v>
      </c>
      <c r="CB586" s="59" t="str">
        <f t="shared" si="113"/>
        <v/>
      </c>
      <c r="CC586" s="36"/>
      <c r="CD586" s="40"/>
      <c r="CE586" s="46"/>
      <c r="CF586" s="40"/>
      <c r="CG586" s="40"/>
      <c r="CH586" s="40"/>
      <c r="CI586" s="36"/>
      <c r="CJ586" s="47"/>
      <c r="CK586" s="40"/>
      <c r="CL586" s="40"/>
      <c r="CM586" s="40"/>
      <c r="CN586" s="40"/>
    </row>
    <row r="587" spans="1:92" ht="42.75" hidden="1">
      <c r="A587" s="49" t="str">
        <f t="shared" si="117"/>
        <v>SIN GESTIÓN</v>
      </c>
      <c r="B587" s="58"/>
      <c r="C587" s="37"/>
      <c r="D587" s="37"/>
      <c r="E587" s="49" t="str">
        <f t="shared" si="118"/>
        <v>PENDIENTE NOTIFICACIÓN</v>
      </c>
      <c r="F587" s="141" t="str">
        <f t="shared" si="119"/>
        <v>PENDIENTE NOTIFICACIÓN</v>
      </c>
      <c r="G587" s="49" t="str">
        <f t="shared" si="120"/>
        <v/>
      </c>
      <c r="H587" s="51" t="str">
        <f ca="1">IF(
L587="",
"",
IF(
NETWORKDAYS(L587,IF(M587&lt;&gt;"",M587,TODAY()),FESTIVOS_CO!A:A)&gt;2,
"VENCIDO",
IF(
NETWORKDAYS(L587,IF(M587&lt;&gt;"",M587,TODAY()),FESTIVOS_CO!A:A)=2,
"ALERTA",
"A TIEMPO"
)))</f>
        <v/>
      </c>
      <c r="I587" s="40"/>
      <c r="J587" s="36"/>
      <c r="K587" s="37"/>
      <c r="L587" s="50"/>
      <c r="M587" s="37"/>
      <c r="N587" s="52"/>
      <c r="O587" s="52"/>
      <c r="P587" s="36"/>
      <c r="Q587" s="36"/>
      <c r="R587" s="40"/>
      <c r="S587" s="36"/>
      <c r="T587" s="40"/>
      <c r="U587" s="40"/>
      <c r="V587" s="81"/>
      <c r="W587" s="40"/>
      <c r="X587" s="40"/>
      <c r="Y587" s="40"/>
      <c r="Z587" s="38" t="str">
        <f>IFERROR(VLOOKUP(Y587,DIRECTORIO!A:B,2,FALSE),"")</f>
        <v/>
      </c>
      <c r="AA587" s="40"/>
      <c r="AB587" s="40"/>
      <c r="AC587" s="40"/>
      <c r="AD587" s="40"/>
      <c r="AE587" s="40"/>
      <c r="AF587" s="40"/>
      <c r="AG587" s="41" t="s">
        <v>109</v>
      </c>
      <c r="AH587" s="42"/>
      <c r="AI587" s="54" t="str">
        <f t="shared" ca="1" si="121"/>
        <v>PENDIENTE NOTIFICACIÓN ELECTRÓNICA</v>
      </c>
      <c r="AJ587" s="37"/>
      <c r="AK587" s="37"/>
      <c r="AL587" s="37"/>
      <c r="AM587" s="53" t="str">
        <f>IF(AK587="","",WORKDAY(AK587,5,FESTIVOS_CO!A:A))</f>
        <v/>
      </c>
      <c r="AN587" s="37"/>
      <c r="AO587" s="37"/>
      <c r="AP587" s="54" t="str">
        <f t="shared" ca="1" si="114"/>
        <v>NO APLICA</v>
      </c>
      <c r="AQ587" s="36"/>
      <c r="AR587" s="43"/>
      <c r="AS587" s="37"/>
      <c r="AT587" s="36"/>
      <c r="AU587" s="37"/>
      <c r="AV587" s="36"/>
      <c r="AW587" s="36"/>
      <c r="AX587" s="37"/>
      <c r="AY587" s="140" t="str">
        <f>IF(AU587="","",WORKDAY(AU587,5,FESTIVOS_CO!A:A))</f>
        <v/>
      </c>
      <c r="AZ587" s="54" t="str">
        <f t="shared" ca="1" si="123"/>
        <v>NO APLICA</v>
      </c>
      <c r="BA587" s="55" t="str">
        <f>IF(AX587="","",WORKDAY(AX587,5,FESTIVOS_CO!A:A))</f>
        <v/>
      </c>
      <c r="BB587" s="39"/>
      <c r="BC587" s="40"/>
      <c r="BD587" s="40"/>
      <c r="BE587" s="56" t="str">
        <f t="shared" ca="1" si="112"/>
        <v>NO APLICA</v>
      </c>
      <c r="BF587" s="37"/>
      <c r="BG587" s="45"/>
      <c r="BH587" s="37"/>
      <c r="BI587" s="36"/>
      <c r="BJ587" s="37"/>
      <c r="BK587" s="36"/>
      <c r="BL587" s="36"/>
      <c r="BM587" s="53" t="str">
        <f>IF(BJ587="","",WORKDAY(BJ587,5,FESTIVOS_CO!A:A))</f>
        <v/>
      </c>
      <c r="BN587" s="57" t="str">
        <f t="shared" ca="1" si="122"/>
        <v>PENDIENTE HACER AVISO</v>
      </c>
      <c r="BO587" s="54" t="str">
        <f t="shared" ca="1" si="115"/>
        <v>EN TRÁMITE NOTIF. POR AVISO</v>
      </c>
      <c r="BP587" s="37"/>
      <c r="BQ587" s="53" t="str">
        <f>IF(BP587="","",WORKDAY(BP587,5,FESTIVOS_CO!A:A))</f>
        <v/>
      </c>
      <c r="BR587" s="37"/>
      <c r="BS587" s="36"/>
      <c r="BT587" s="38"/>
      <c r="BU587" s="58" t="e">
        <f>VLOOKUP(BT587,Hoja2!$C:$D,2,0)</f>
        <v>#N/A</v>
      </c>
      <c r="BV587" s="80" t="str">
        <f>IF(
AND(AO587="",BD587="",BQ587=""),
"EN PROCESO NOTIFICACION / COMUNICACION",
IF(
BT587="",
"NO APLICA",
IF(
BU587=60,
IF(AO587&lt;&gt;"",AO587,IF(BD587&lt;&gt;"",BD587,BQ587))+60,
WORKDAY(
IF(AO587&lt;&gt;"",AO587,IF(BD587&lt;&gt;"",BD587,BQ587)),
BU587,
FESTIVOS_CO!A:A
)
)
))</f>
        <v>EN PROCESO NOTIFICACION / COMUNICACION</v>
      </c>
      <c r="BW587" s="44"/>
      <c r="BX587" s="53"/>
      <c r="BY587" s="45"/>
      <c r="BZ587" s="37"/>
      <c r="CA587" s="54" t="str">
        <f t="shared" si="116"/>
        <v>PENDIENTE EJECUTORIA</v>
      </c>
      <c r="CB587" s="59" t="str">
        <f t="shared" si="113"/>
        <v/>
      </c>
      <c r="CC587" s="36"/>
      <c r="CD587" s="40"/>
      <c r="CE587" s="46"/>
      <c r="CF587" s="40"/>
      <c r="CG587" s="40"/>
      <c r="CH587" s="40"/>
      <c r="CI587" s="36"/>
      <c r="CJ587" s="47"/>
      <c r="CK587" s="40"/>
      <c r="CL587" s="40"/>
      <c r="CM587" s="40"/>
      <c r="CN587" s="40"/>
    </row>
    <row r="588" spans="1:92" ht="42.75" hidden="1">
      <c r="A588" s="49" t="str">
        <f t="shared" si="117"/>
        <v>SIN GESTIÓN</v>
      </c>
      <c r="B588" s="58"/>
      <c r="C588" s="37"/>
      <c r="D588" s="37"/>
      <c r="E588" s="49" t="str">
        <f t="shared" si="118"/>
        <v>PENDIENTE NOTIFICACIÓN</v>
      </c>
      <c r="F588" s="141" t="str">
        <f t="shared" si="119"/>
        <v>PENDIENTE NOTIFICACIÓN</v>
      </c>
      <c r="G588" s="49" t="str">
        <f t="shared" si="120"/>
        <v/>
      </c>
      <c r="H588" s="51" t="str">
        <f ca="1">IF(
L588="",
"",
IF(
NETWORKDAYS(L588,IF(M588&lt;&gt;"",M588,TODAY()),FESTIVOS_CO!A:A)&gt;2,
"VENCIDO",
IF(
NETWORKDAYS(L588,IF(M588&lt;&gt;"",M588,TODAY()),FESTIVOS_CO!A:A)=2,
"ALERTA",
"A TIEMPO"
)))</f>
        <v/>
      </c>
      <c r="I588" s="40"/>
      <c r="J588" s="36"/>
      <c r="K588" s="37"/>
      <c r="L588" s="50"/>
      <c r="M588" s="37"/>
      <c r="N588" s="52"/>
      <c r="O588" s="52"/>
      <c r="P588" s="36"/>
      <c r="Q588" s="36"/>
      <c r="R588" s="40"/>
      <c r="S588" s="36"/>
      <c r="T588" s="40"/>
      <c r="U588" s="40"/>
      <c r="V588" s="81"/>
      <c r="W588" s="40"/>
      <c r="X588" s="40"/>
      <c r="Y588" s="40"/>
      <c r="Z588" s="38" t="str">
        <f>IFERROR(VLOOKUP(Y588,DIRECTORIO!A:B,2,FALSE),"")</f>
        <v/>
      </c>
      <c r="AA588" s="40"/>
      <c r="AB588" s="40"/>
      <c r="AC588" s="40"/>
      <c r="AD588" s="40"/>
      <c r="AE588" s="40"/>
      <c r="AF588" s="40"/>
      <c r="AG588" s="41" t="s">
        <v>109</v>
      </c>
      <c r="AH588" s="42"/>
      <c r="AI588" s="54" t="str">
        <f t="shared" ca="1" si="121"/>
        <v>PENDIENTE NOTIFICACIÓN ELECTRÓNICA</v>
      </c>
      <c r="AJ588" s="37"/>
      <c r="AK588" s="37"/>
      <c r="AL588" s="37"/>
      <c r="AM588" s="53" t="str">
        <f>IF(AK588="","",WORKDAY(AK588,5,FESTIVOS_CO!A:A))</f>
        <v/>
      </c>
      <c r="AN588" s="37"/>
      <c r="AO588" s="37"/>
      <c r="AP588" s="54" t="str">
        <f t="shared" ca="1" si="114"/>
        <v>NO APLICA</v>
      </c>
      <c r="AQ588" s="36"/>
      <c r="AR588" s="43"/>
      <c r="AS588" s="37"/>
      <c r="AT588" s="36"/>
      <c r="AU588" s="37"/>
      <c r="AV588" s="36"/>
      <c r="AW588" s="36"/>
      <c r="AX588" s="37"/>
      <c r="AY588" s="140" t="str">
        <f>IF(AU588="","",WORKDAY(AU588,5,FESTIVOS_CO!A:A))</f>
        <v/>
      </c>
      <c r="AZ588" s="54" t="str">
        <f t="shared" ca="1" si="123"/>
        <v>NO APLICA</v>
      </c>
      <c r="BA588" s="55" t="str">
        <f>IF(AX588="","",WORKDAY(AX588,5,FESTIVOS_CO!A:A))</f>
        <v/>
      </c>
      <c r="BB588" s="39"/>
      <c r="BC588" s="40"/>
      <c r="BD588" s="40"/>
      <c r="BE588" s="56" t="str">
        <f t="shared" ca="1" si="112"/>
        <v>NO APLICA</v>
      </c>
      <c r="BF588" s="37"/>
      <c r="BG588" s="45"/>
      <c r="BH588" s="37"/>
      <c r="BI588" s="36"/>
      <c r="BJ588" s="37"/>
      <c r="BK588" s="36"/>
      <c r="BL588" s="36"/>
      <c r="BM588" s="53" t="str">
        <f>IF(BJ588="","",WORKDAY(BJ588,5,FESTIVOS_CO!A:A))</f>
        <v/>
      </c>
      <c r="BN588" s="57" t="str">
        <f t="shared" ca="1" si="122"/>
        <v>PENDIENTE HACER AVISO</v>
      </c>
      <c r="BO588" s="54" t="str">
        <f t="shared" ca="1" si="115"/>
        <v>EN TRÁMITE NOTIF. POR AVISO</v>
      </c>
      <c r="BP588" s="37"/>
      <c r="BQ588" s="53" t="str">
        <f>IF(BP588="","",WORKDAY(BP588,5,FESTIVOS_CO!A:A))</f>
        <v/>
      </c>
      <c r="BR588" s="37"/>
      <c r="BS588" s="36"/>
      <c r="BT588" s="38"/>
      <c r="BU588" s="58" t="e">
        <f>VLOOKUP(BT588,Hoja2!$C:$D,2,0)</f>
        <v>#N/A</v>
      </c>
      <c r="BV588" s="80" t="str">
        <f>IF(
AND(AO588="",BD588="",BQ588=""),
"EN PROCESO NOTIFICACION / COMUNICACION",
IF(
BT588="",
"NO APLICA",
IF(
BU588=60,
IF(AO588&lt;&gt;"",AO588,IF(BD588&lt;&gt;"",BD588,BQ588))+60,
WORKDAY(
IF(AO588&lt;&gt;"",AO588,IF(BD588&lt;&gt;"",BD588,BQ588)),
BU588,
FESTIVOS_CO!A:A
)
)
))</f>
        <v>EN PROCESO NOTIFICACION / COMUNICACION</v>
      </c>
      <c r="BW588" s="44"/>
      <c r="BX588" s="53"/>
      <c r="BY588" s="45"/>
      <c r="BZ588" s="37"/>
      <c r="CA588" s="54" t="str">
        <f t="shared" si="116"/>
        <v>PENDIENTE EJECUTORIA</v>
      </c>
      <c r="CB588" s="59" t="str">
        <f t="shared" si="113"/>
        <v/>
      </c>
      <c r="CC588" s="36"/>
      <c r="CD588" s="40"/>
      <c r="CE588" s="46"/>
      <c r="CF588" s="40"/>
      <c r="CG588" s="40"/>
      <c r="CH588" s="40"/>
      <c r="CI588" s="36"/>
      <c r="CJ588" s="47"/>
      <c r="CK588" s="40"/>
      <c r="CL588" s="40"/>
      <c r="CM588" s="40"/>
      <c r="CN588" s="40"/>
    </row>
    <row r="589" spans="1:92" ht="42.75" hidden="1">
      <c r="A589" s="49" t="str">
        <f t="shared" si="117"/>
        <v>SIN GESTIÓN</v>
      </c>
      <c r="B589" s="58"/>
      <c r="C589" s="37"/>
      <c r="D589" s="37"/>
      <c r="E589" s="49" t="str">
        <f t="shared" si="118"/>
        <v>PENDIENTE NOTIFICACIÓN</v>
      </c>
      <c r="F589" s="141" t="str">
        <f t="shared" si="119"/>
        <v>PENDIENTE NOTIFICACIÓN</v>
      </c>
      <c r="G589" s="49" t="str">
        <f t="shared" si="120"/>
        <v/>
      </c>
      <c r="H589" s="51" t="str">
        <f ca="1">IF(
L589="",
"",
IF(
NETWORKDAYS(L589,IF(M589&lt;&gt;"",M589,TODAY()),FESTIVOS_CO!A:A)&gt;2,
"VENCIDO",
IF(
NETWORKDAYS(L589,IF(M589&lt;&gt;"",M589,TODAY()),FESTIVOS_CO!A:A)=2,
"ALERTA",
"A TIEMPO"
)))</f>
        <v/>
      </c>
      <c r="I589" s="40"/>
      <c r="J589" s="36"/>
      <c r="K589" s="37"/>
      <c r="L589" s="50"/>
      <c r="M589" s="37"/>
      <c r="N589" s="52"/>
      <c r="O589" s="52"/>
      <c r="P589" s="36"/>
      <c r="Q589" s="36"/>
      <c r="R589" s="40"/>
      <c r="S589" s="36"/>
      <c r="T589" s="40"/>
      <c r="U589" s="40"/>
      <c r="V589" s="81"/>
      <c r="W589" s="40"/>
      <c r="X589" s="40"/>
      <c r="Y589" s="40"/>
      <c r="Z589" s="38" t="str">
        <f>IFERROR(VLOOKUP(Y589,DIRECTORIO!A:B,2,FALSE),"")</f>
        <v/>
      </c>
      <c r="AA589" s="40"/>
      <c r="AB589" s="40"/>
      <c r="AC589" s="40"/>
      <c r="AD589" s="40"/>
      <c r="AE589" s="40"/>
      <c r="AF589" s="40"/>
      <c r="AG589" s="41" t="s">
        <v>109</v>
      </c>
      <c r="AH589" s="42"/>
      <c r="AI589" s="54" t="str">
        <f t="shared" ca="1" si="121"/>
        <v>PENDIENTE NOTIFICACIÓN ELECTRÓNICA</v>
      </c>
      <c r="AJ589" s="37"/>
      <c r="AK589" s="37"/>
      <c r="AL589" s="37"/>
      <c r="AM589" s="53" t="str">
        <f>IF(AK589="","",WORKDAY(AK589,5,FESTIVOS_CO!A:A))</f>
        <v/>
      </c>
      <c r="AN589" s="37"/>
      <c r="AO589" s="37"/>
      <c r="AP589" s="54" t="str">
        <f t="shared" ca="1" si="114"/>
        <v>NO APLICA</v>
      </c>
      <c r="AQ589" s="36"/>
      <c r="AR589" s="43"/>
      <c r="AS589" s="37"/>
      <c r="AT589" s="36"/>
      <c r="AU589" s="37"/>
      <c r="AV589" s="36"/>
      <c r="AW589" s="36"/>
      <c r="AX589" s="37"/>
      <c r="AY589" s="140" t="str">
        <f>IF(AU589="","",WORKDAY(AU589,5,FESTIVOS_CO!A:A))</f>
        <v/>
      </c>
      <c r="AZ589" s="54" t="str">
        <f t="shared" ca="1" si="123"/>
        <v>NO APLICA</v>
      </c>
      <c r="BA589" s="55" t="str">
        <f>IF(AX589="","",WORKDAY(AX589,5,FESTIVOS_CO!A:A))</f>
        <v/>
      </c>
      <c r="BB589" s="39"/>
      <c r="BC589" s="40"/>
      <c r="BD589" s="40"/>
      <c r="BE589" s="56" t="str">
        <f t="shared" ca="1" si="112"/>
        <v>NO APLICA</v>
      </c>
      <c r="BF589" s="37"/>
      <c r="BG589" s="45"/>
      <c r="BH589" s="37"/>
      <c r="BI589" s="36"/>
      <c r="BJ589" s="37"/>
      <c r="BK589" s="36"/>
      <c r="BL589" s="36"/>
      <c r="BM589" s="53" t="str">
        <f>IF(BJ589="","",WORKDAY(BJ589,5,FESTIVOS_CO!A:A))</f>
        <v/>
      </c>
      <c r="BN589" s="57" t="str">
        <f t="shared" ca="1" si="122"/>
        <v>PENDIENTE HACER AVISO</v>
      </c>
      <c r="BO589" s="54" t="str">
        <f t="shared" ca="1" si="115"/>
        <v>EN TRÁMITE NOTIF. POR AVISO</v>
      </c>
      <c r="BP589" s="37"/>
      <c r="BQ589" s="53" t="str">
        <f>IF(BP589="","",WORKDAY(BP589,5,FESTIVOS_CO!A:A))</f>
        <v/>
      </c>
      <c r="BR589" s="37"/>
      <c r="BS589" s="36"/>
      <c r="BT589" s="38"/>
      <c r="BU589" s="58" t="e">
        <f>VLOOKUP(BT589,Hoja2!$C:$D,2,0)</f>
        <v>#N/A</v>
      </c>
      <c r="BV589" s="80" t="str">
        <f>IF(
AND(AO589="",BD589="",BQ589=""),
"EN PROCESO NOTIFICACION / COMUNICACION",
IF(
BT589="",
"NO APLICA",
IF(
BU589=60,
IF(AO589&lt;&gt;"",AO589,IF(BD589&lt;&gt;"",BD589,BQ589))+60,
WORKDAY(
IF(AO589&lt;&gt;"",AO589,IF(BD589&lt;&gt;"",BD589,BQ589)),
BU589,
FESTIVOS_CO!A:A
)
)
))</f>
        <v>EN PROCESO NOTIFICACION / COMUNICACION</v>
      </c>
      <c r="BW589" s="44"/>
      <c r="BX589" s="53"/>
      <c r="BY589" s="45"/>
      <c r="BZ589" s="37"/>
      <c r="CA589" s="54" t="str">
        <f t="shared" si="116"/>
        <v>PENDIENTE EJECUTORIA</v>
      </c>
      <c r="CB589" s="59" t="str">
        <f t="shared" si="113"/>
        <v/>
      </c>
      <c r="CC589" s="36"/>
      <c r="CD589" s="40"/>
      <c r="CE589" s="46"/>
      <c r="CF589" s="40"/>
      <c r="CG589" s="40"/>
      <c r="CH589" s="40"/>
      <c r="CI589" s="36"/>
      <c r="CJ589" s="47"/>
      <c r="CK589" s="40"/>
      <c r="CL589" s="40"/>
      <c r="CM589" s="40"/>
      <c r="CN589" s="40"/>
    </row>
    <row r="590" spans="1:92" ht="42.75" hidden="1">
      <c r="A590" s="49" t="str">
        <f t="shared" si="117"/>
        <v>SIN GESTIÓN</v>
      </c>
      <c r="B590" s="58"/>
      <c r="C590" s="37"/>
      <c r="D590" s="37"/>
      <c r="E590" s="49" t="str">
        <f t="shared" si="118"/>
        <v>PENDIENTE NOTIFICACIÓN</v>
      </c>
      <c r="F590" s="141" t="str">
        <f t="shared" si="119"/>
        <v>PENDIENTE NOTIFICACIÓN</v>
      </c>
      <c r="G590" s="49" t="str">
        <f t="shared" si="120"/>
        <v/>
      </c>
      <c r="H590" s="51" t="str">
        <f ca="1">IF(
L590="",
"",
IF(
NETWORKDAYS(L590,IF(M590&lt;&gt;"",M590,TODAY()),FESTIVOS_CO!A:A)&gt;2,
"VENCIDO",
IF(
NETWORKDAYS(L590,IF(M590&lt;&gt;"",M590,TODAY()),FESTIVOS_CO!A:A)=2,
"ALERTA",
"A TIEMPO"
)))</f>
        <v/>
      </c>
      <c r="I590" s="40"/>
      <c r="J590" s="36"/>
      <c r="K590" s="37"/>
      <c r="L590" s="50"/>
      <c r="M590" s="37"/>
      <c r="N590" s="52"/>
      <c r="O590" s="52"/>
      <c r="P590" s="36"/>
      <c r="Q590" s="36"/>
      <c r="R590" s="40"/>
      <c r="S590" s="36"/>
      <c r="T590" s="40"/>
      <c r="U590" s="40"/>
      <c r="V590" s="81"/>
      <c r="W590" s="40"/>
      <c r="X590" s="40"/>
      <c r="Y590" s="40"/>
      <c r="Z590" s="38" t="str">
        <f>IFERROR(VLOOKUP(Y590,DIRECTORIO!A:B,2,FALSE),"")</f>
        <v/>
      </c>
      <c r="AA590" s="40"/>
      <c r="AB590" s="40"/>
      <c r="AC590" s="40"/>
      <c r="AD590" s="40"/>
      <c r="AE590" s="40"/>
      <c r="AF590" s="40"/>
      <c r="AG590" s="41" t="s">
        <v>109</v>
      </c>
      <c r="AH590" s="42"/>
      <c r="AI590" s="54" t="str">
        <f t="shared" ca="1" si="121"/>
        <v>PENDIENTE NOTIFICACIÓN ELECTRÓNICA</v>
      </c>
      <c r="AJ590" s="37"/>
      <c r="AK590" s="37"/>
      <c r="AL590" s="37"/>
      <c r="AM590" s="53" t="str">
        <f>IF(AK590="","",WORKDAY(AK590,5,FESTIVOS_CO!A:A))</f>
        <v/>
      </c>
      <c r="AN590" s="37"/>
      <c r="AO590" s="37"/>
      <c r="AP590" s="54" t="str">
        <f t="shared" ca="1" si="114"/>
        <v>NO APLICA</v>
      </c>
      <c r="AQ590" s="36"/>
      <c r="AR590" s="43"/>
      <c r="AS590" s="37"/>
      <c r="AT590" s="36"/>
      <c r="AU590" s="37"/>
      <c r="AV590" s="36"/>
      <c r="AW590" s="36"/>
      <c r="AX590" s="37"/>
      <c r="AY590" s="140" t="str">
        <f>IF(AU590="","",WORKDAY(AU590,5,FESTIVOS_CO!A:A))</f>
        <v/>
      </c>
      <c r="AZ590" s="54" t="str">
        <f t="shared" ca="1" si="123"/>
        <v>NO APLICA</v>
      </c>
      <c r="BA590" s="55" t="str">
        <f>IF(AX590="","",WORKDAY(AX590,5,FESTIVOS_CO!A:A))</f>
        <v/>
      </c>
      <c r="BB590" s="39"/>
      <c r="BC590" s="40"/>
      <c r="BD590" s="40"/>
      <c r="BE590" s="56" t="str">
        <f t="shared" ca="1" si="112"/>
        <v>NO APLICA</v>
      </c>
      <c r="BF590" s="37"/>
      <c r="BG590" s="45"/>
      <c r="BH590" s="37"/>
      <c r="BI590" s="36"/>
      <c r="BJ590" s="37"/>
      <c r="BK590" s="36"/>
      <c r="BL590" s="36"/>
      <c r="BM590" s="53" t="str">
        <f>IF(BJ590="","",WORKDAY(BJ590,5,FESTIVOS_CO!A:A))</f>
        <v/>
      </c>
      <c r="BN590" s="57" t="str">
        <f t="shared" ca="1" si="122"/>
        <v>PENDIENTE HACER AVISO</v>
      </c>
      <c r="BO590" s="54" t="str">
        <f t="shared" ca="1" si="115"/>
        <v>EN TRÁMITE NOTIF. POR AVISO</v>
      </c>
      <c r="BP590" s="37"/>
      <c r="BQ590" s="53" t="str">
        <f>IF(BP590="","",WORKDAY(BP590,5,FESTIVOS_CO!A:A))</f>
        <v/>
      </c>
      <c r="BR590" s="37"/>
      <c r="BS590" s="36"/>
      <c r="BT590" s="38"/>
      <c r="BU590" s="58" t="e">
        <f>VLOOKUP(BT590,Hoja2!$C:$D,2,0)</f>
        <v>#N/A</v>
      </c>
      <c r="BV590" s="80" t="str">
        <f>IF(
AND(AO590="",BD590="",BQ590=""),
"EN PROCESO NOTIFICACION / COMUNICACION",
IF(
BT590="",
"NO APLICA",
IF(
BU590=60,
IF(AO590&lt;&gt;"",AO590,IF(BD590&lt;&gt;"",BD590,BQ590))+60,
WORKDAY(
IF(AO590&lt;&gt;"",AO590,IF(BD590&lt;&gt;"",BD590,BQ590)),
BU590,
FESTIVOS_CO!A:A
)
)
))</f>
        <v>EN PROCESO NOTIFICACION / COMUNICACION</v>
      </c>
      <c r="BW590" s="44"/>
      <c r="BX590" s="53"/>
      <c r="BY590" s="45"/>
      <c r="BZ590" s="37"/>
      <c r="CA590" s="54" t="str">
        <f t="shared" si="116"/>
        <v>PENDIENTE EJECUTORIA</v>
      </c>
      <c r="CB590" s="59" t="str">
        <f t="shared" si="113"/>
        <v/>
      </c>
      <c r="CC590" s="36"/>
      <c r="CD590" s="40"/>
      <c r="CE590" s="46"/>
      <c r="CF590" s="40"/>
      <c r="CG590" s="40"/>
      <c r="CH590" s="40"/>
      <c r="CI590" s="36"/>
      <c r="CJ590" s="47"/>
      <c r="CK590" s="40"/>
      <c r="CL590" s="40"/>
      <c r="CM590" s="40"/>
      <c r="CN590" s="40"/>
    </row>
    <row r="591" spans="1:92" ht="42.75" hidden="1">
      <c r="A591" s="49" t="str">
        <f t="shared" si="117"/>
        <v>SIN GESTIÓN</v>
      </c>
      <c r="B591" s="58"/>
      <c r="C591" s="37"/>
      <c r="D591" s="37"/>
      <c r="E591" s="49" t="str">
        <f t="shared" si="118"/>
        <v>PENDIENTE NOTIFICACIÓN</v>
      </c>
      <c r="F591" s="141" t="str">
        <f t="shared" si="119"/>
        <v>PENDIENTE NOTIFICACIÓN</v>
      </c>
      <c r="G591" s="49" t="str">
        <f t="shared" si="120"/>
        <v/>
      </c>
      <c r="H591" s="51" t="str">
        <f ca="1">IF(
L591="",
"",
IF(
NETWORKDAYS(L591,IF(M591&lt;&gt;"",M591,TODAY()),FESTIVOS_CO!A:A)&gt;2,
"VENCIDO",
IF(
NETWORKDAYS(L591,IF(M591&lt;&gt;"",M591,TODAY()),FESTIVOS_CO!A:A)=2,
"ALERTA",
"A TIEMPO"
)))</f>
        <v/>
      </c>
      <c r="I591" s="40"/>
      <c r="J591" s="36"/>
      <c r="K591" s="37"/>
      <c r="L591" s="50"/>
      <c r="M591" s="37"/>
      <c r="N591" s="52"/>
      <c r="O591" s="52"/>
      <c r="P591" s="36"/>
      <c r="Q591" s="36"/>
      <c r="R591" s="40"/>
      <c r="S591" s="36"/>
      <c r="T591" s="40"/>
      <c r="U591" s="40"/>
      <c r="V591" s="81"/>
      <c r="W591" s="40"/>
      <c r="X591" s="40"/>
      <c r="Y591" s="40"/>
      <c r="Z591" s="38" t="str">
        <f>IFERROR(VLOOKUP(Y591,DIRECTORIO!A:B,2,FALSE),"")</f>
        <v/>
      </c>
      <c r="AA591" s="40"/>
      <c r="AB591" s="40"/>
      <c r="AC591" s="40"/>
      <c r="AD591" s="40"/>
      <c r="AE591" s="40"/>
      <c r="AF591" s="40"/>
      <c r="AG591" s="41" t="s">
        <v>109</v>
      </c>
      <c r="AH591" s="42"/>
      <c r="AI591" s="54" t="str">
        <f t="shared" ca="1" si="121"/>
        <v>PENDIENTE NOTIFICACIÓN ELECTRÓNICA</v>
      </c>
      <c r="AJ591" s="37"/>
      <c r="AK591" s="37"/>
      <c r="AL591" s="37"/>
      <c r="AM591" s="53" t="str">
        <f>IF(AK591="","",WORKDAY(AK591,5,FESTIVOS_CO!A:A))</f>
        <v/>
      </c>
      <c r="AN591" s="37"/>
      <c r="AO591" s="37"/>
      <c r="AP591" s="54" t="str">
        <f t="shared" ca="1" si="114"/>
        <v>NO APLICA</v>
      </c>
      <c r="AQ591" s="36"/>
      <c r="AR591" s="43"/>
      <c r="AS591" s="37"/>
      <c r="AT591" s="36"/>
      <c r="AU591" s="37"/>
      <c r="AV591" s="36"/>
      <c r="AW591" s="36"/>
      <c r="AX591" s="37"/>
      <c r="AY591" s="140" t="str">
        <f>IF(AU591="","",WORKDAY(AU591,5,FESTIVOS_CO!A:A))</f>
        <v/>
      </c>
      <c r="AZ591" s="54" t="str">
        <f t="shared" ca="1" si="123"/>
        <v>NO APLICA</v>
      </c>
      <c r="BA591" s="55" t="str">
        <f>IF(AX591="","",WORKDAY(AX591,5,FESTIVOS_CO!A:A))</f>
        <v/>
      </c>
      <c r="BB591" s="39"/>
      <c r="BC591" s="40"/>
      <c r="BD591" s="40"/>
      <c r="BE591" s="56" t="str">
        <f t="shared" ca="1" si="112"/>
        <v>NO APLICA</v>
      </c>
      <c r="BF591" s="37"/>
      <c r="BG591" s="45"/>
      <c r="BH591" s="37"/>
      <c r="BI591" s="36"/>
      <c r="BJ591" s="37"/>
      <c r="BK591" s="36"/>
      <c r="BL591" s="36"/>
      <c r="BM591" s="53" t="str">
        <f>IF(BJ591="","",WORKDAY(BJ591,5,FESTIVOS_CO!A:A))</f>
        <v/>
      </c>
      <c r="BN591" s="57" t="str">
        <f t="shared" ca="1" si="122"/>
        <v>PENDIENTE HACER AVISO</v>
      </c>
      <c r="BO591" s="54" t="str">
        <f t="shared" ca="1" si="115"/>
        <v>EN TRÁMITE NOTIF. POR AVISO</v>
      </c>
      <c r="BP591" s="37"/>
      <c r="BQ591" s="53" t="str">
        <f>IF(BP591="","",WORKDAY(BP591,5,FESTIVOS_CO!A:A))</f>
        <v/>
      </c>
      <c r="BR591" s="37"/>
      <c r="BS591" s="36"/>
      <c r="BT591" s="38"/>
      <c r="BU591" s="58" t="e">
        <f>VLOOKUP(BT591,Hoja2!$C:$D,2,0)</f>
        <v>#N/A</v>
      </c>
      <c r="BV591" s="80" t="str">
        <f>IF(
AND(AO591="",BD591="",BQ591=""),
"EN PROCESO NOTIFICACION / COMUNICACION",
IF(
BT591="",
"NO APLICA",
IF(
BU591=60,
IF(AO591&lt;&gt;"",AO591,IF(BD591&lt;&gt;"",BD591,BQ591))+60,
WORKDAY(
IF(AO591&lt;&gt;"",AO591,IF(BD591&lt;&gt;"",BD591,BQ591)),
BU591,
FESTIVOS_CO!A:A
)
)
))</f>
        <v>EN PROCESO NOTIFICACION / COMUNICACION</v>
      </c>
      <c r="BW591" s="44"/>
      <c r="BX591" s="53"/>
      <c r="BY591" s="45"/>
      <c r="BZ591" s="37"/>
      <c r="CA591" s="54" t="str">
        <f t="shared" si="116"/>
        <v>PENDIENTE EJECUTORIA</v>
      </c>
      <c r="CB591" s="59" t="str">
        <f t="shared" si="113"/>
        <v/>
      </c>
      <c r="CC591" s="36"/>
      <c r="CD591" s="40"/>
      <c r="CE591" s="46"/>
      <c r="CF591" s="40"/>
      <c r="CG591" s="40"/>
      <c r="CH591" s="40"/>
      <c r="CI591" s="36"/>
      <c r="CJ591" s="47"/>
      <c r="CK591" s="40"/>
      <c r="CL591" s="40"/>
      <c r="CM591" s="40"/>
      <c r="CN591" s="40"/>
    </row>
    <row r="592" spans="1:92" ht="42.75" hidden="1">
      <c r="A592" s="49" t="str">
        <f t="shared" si="117"/>
        <v>SIN GESTIÓN</v>
      </c>
      <c r="B592" s="58"/>
      <c r="C592" s="37"/>
      <c r="D592" s="37"/>
      <c r="E592" s="49" t="str">
        <f t="shared" si="118"/>
        <v>PENDIENTE NOTIFICACIÓN</v>
      </c>
      <c r="F592" s="141" t="str">
        <f t="shared" si="119"/>
        <v>PENDIENTE NOTIFICACIÓN</v>
      </c>
      <c r="G592" s="49" t="str">
        <f t="shared" si="120"/>
        <v/>
      </c>
      <c r="H592" s="51" t="str">
        <f ca="1">IF(
L592="",
"",
IF(
NETWORKDAYS(L592,IF(M592&lt;&gt;"",M592,TODAY()),FESTIVOS_CO!A:A)&gt;2,
"VENCIDO",
IF(
NETWORKDAYS(L592,IF(M592&lt;&gt;"",M592,TODAY()),FESTIVOS_CO!A:A)=2,
"ALERTA",
"A TIEMPO"
)))</f>
        <v/>
      </c>
      <c r="I592" s="40"/>
      <c r="J592" s="36"/>
      <c r="K592" s="37"/>
      <c r="L592" s="50"/>
      <c r="M592" s="37"/>
      <c r="N592" s="52"/>
      <c r="O592" s="52"/>
      <c r="P592" s="36"/>
      <c r="Q592" s="36"/>
      <c r="R592" s="40"/>
      <c r="S592" s="36"/>
      <c r="T592" s="40"/>
      <c r="U592" s="40"/>
      <c r="V592" s="81"/>
      <c r="W592" s="40"/>
      <c r="X592" s="40"/>
      <c r="Y592" s="40"/>
      <c r="Z592" s="38" t="str">
        <f>IFERROR(VLOOKUP(Y592,DIRECTORIO!A:B,2,FALSE),"")</f>
        <v/>
      </c>
      <c r="AA592" s="40"/>
      <c r="AB592" s="40"/>
      <c r="AC592" s="40"/>
      <c r="AD592" s="40"/>
      <c r="AE592" s="40"/>
      <c r="AF592" s="40"/>
      <c r="AG592" s="41" t="s">
        <v>109</v>
      </c>
      <c r="AH592" s="42"/>
      <c r="AI592" s="54" t="str">
        <f t="shared" ca="1" si="121"/>
        <v>PENDIENTE NOTIFICACIÓN ELECTRÓNICA</v>
      </c>
      <c r="AJ592" s="37"/>
      <c r="AK592" s="37"/>
      <c r="AL592" s="37"/>
      <c r="AM592" s="53" t="str">
        <f>IF(AK592="","",WORKDAY(AK592,5,FESTIVOS_CO!A:A))</f>
        <v/>
      </c>
      <c r="AN592" s="37"/>
      <c r="AO592" s="37"/>
      <c r="AP592" s="54" t="str">
        <f t="shared" ca="1" si="114"/>
        <v>NO APLICA</v>
      </c>
      <c r="AQ592" s="36"/>
      <c r="AR592" s="43"/>
      <c r="AS592" s="37"/>
      <c r="AT592" s="36"/>
      <c r="AU592" s="37"/>
      <c r="AV592" s="36"/>
      <c r="AW592" s="36"/>
      <c r="AX592" s="37"/>
      <c r="AY592" s="140" t="str">
        <f>IF(AU592="","",WORKDAY(AU592,5,FESTIVOS_CO!A:A))</f>
        <v/>
      </c>
      <c r="AZ592" s="54" t="str">
        <f t="shared" ca="1" si="123"/>
        <v>NO APLICA</v>
      </c>
      <c r="BA592" s="55" t="str">
        <f>IF(AX592="","",WORKDAY(AX592,5,FESTIVOS_CO!A:A))</f>
        <v/>
      </c>
      <c r="BB592" s="39"/>
      <c r="BC592" s="40"/>
      <c r="BD592" s="40"/>
      <c r="BE592" s="56" t="str">
        <f t="shared" ca="1" si="112"/>
        <v>NO APLICA</v>
      </c>
      <c r="BF592" s="37"/>
      <c r="BG592" s="45"/>
      <c r="BH592" s="37"/>
      <c r="BI592" s="36"/>
      <c r="BJ592" s="37"/>
      <c r="BK592" s="36"/>
      <c r="BL592" s="36"/>
      <c r="BM592" s="53" t="str">
        <f>IF(BJ592="","",WORKDAY(BJ592,5,FESTIVOS_CO!A:A))</f>
        <v/>
      </c>
      <c r="BN592" s="57" t="str">
        <f t="shared" ca="1" si="122"/>
        <v>PENDIENTE HACER AVISO</v>
      </c>
      <c r="BO592" s="54" t="str">
        <f t="shared" ca="1" si="115"/>
        <v>EN TRÁMITE NOTIF. POR AVISO</v>
      </c>
      <c r="BP592" s="37"/>
      <c r="BQ592" s="53" t="str">
        <f>IF(BP592="","",WORKDAY(BP592,5,FESTIVOS_CO!A:A))</f>
        <v/>
      </c>
      <c r="BR592" s="37"/>
      <c r="BS592" s="36"/>
      <c r="BT592" s="38"/>
      <c r="BU592" s="58" t="e">
        <f>VLOOKUP(BT592,Hoja2!$C:$D,2,0)</f>
        <v>#N/A</v>
      </c>
      <c r="BV592" s="80" t="str">
        <f>IF(
AND(AO592="",BD592="",BQ592=""),
"EN PROCESO NOTIFICACION / COMUNICACION",
IF(
BT592="",
"NO APLICA",
IF(
BU592=60,
IF(AO592&lt;&gt;"",AO592,IF(BD592&lt;&gt;"",BD592,BQ592))+60,
WORKDAY(
IF(AO592&lt;&gt;"",AO592,IF(BD592&lt;&gt;"",BD592,BQ592)),
BU592,
FESTIVOS_CO!A:A
)
)
))</f>
        <v>EN PROCESO NOTIFICACION / COMUNICACION</v>
      </c>
      <c r="BW592" s="44"/>
      <c r="BX592" s="53"/>
      <c r="BY592" s="45"/>
      <c r="BZ592" s="37"/>
      <c r="CA592" s="54" t="str">
        <f t="shared" si="116"/>
        <v>PENDIENTE EJECUTORIA</v>
      </c>
      <c r="CB592" s="59" t="str">
        <f t="shared" si="113"/>
        <v/>
      </c>
      <c r="CC592" s="36"/>
      <c r="CD592" s="40"/>
      <c r="CE592" s="46"/>
      <c r="CF592" s="40"/>
      <c r="CG592" s="40"/>
      <c r="CH592" s="40"/>
      <c r="CI592" s="36"/>
      <c r="CJ592" s="47"/>
      <c r="CK592" s="40"/>
      <c r="CL592" s="40"/>
      <c r="CM592" s="40"/>
      <c r="CN592" s="40"/>
    </row>
    <row r="593" spans="1:92" ht="42.75" hidden="1">
      <c r="A593" s="49" t="str">
        <f t="shared" si="117"/>
        <v>SIN GESTIÓN</v>
      </c>
      <c r="B593" s="58"/>
      <c r="C593" s="37"/>
      <c r="D593" s="37"/>
      <c r="E593" s="49" t="str">
        <f t="shared" si="118"/>
        <v>PENDIENTE NOTIFICACIÓN</v>
      </c>
      <c r="F593" s="141" t="str">
        <f t="shared" si="119"/>
        <v>PENDIENTE NOTIFICACIÓN</v>
      </c>
      <c r="G593" s="49" t="str">
        <f t="shared" si="120"/>
        <v/>
      </c>
      <c r="H593" s="51" t="str">
        <f ca="1">IF(
L593="",
"",
IF(
NETWORKDAYS(L593,IF(M593&lt;&gt;"",M593,TODAY()),FESTIVOS_CO!A:A)&gt;2,
"VENCIDO",
IF(
NETWORKDAYS(L593,IF(M593&lt;&gt;"",M593,TODAY()),FESTIVOS_CO!A:A)=2,
"ALERTA",
"A TIEMPO"
)))</f>
        <v/>
      </c>
      <c r="I593" s="40"/>
      <c r="J593" s="36"/>
      <c r="K593" s="37"/>
      <c r="L593" s="50"/>
      <c r="M593" s="37"/>
      <c r="N593" s="52"/>
      <c r="O593" s="52"/>
      <c r="P593" s="36"/>
      <c r="Q593" s="36"/>
      <c r="R593" s="40"/>
      <c r="S593" s="36"/>
      <c r="T593" s="40"/>
      <c r="U593" s="40"/>
      <c r="V593" s="81"/>
      <c r="W593" s="40"/>
      <c r="X593" s="40"/>
      <c r="Y593" s="40"/>
      <c r="Z593" s="38" t="str">
        <f>IFERROR(VLOOKUP(Y593,DIRECTORIO!A:B,2,FALSE),"")</f>
        <v/>
      </c>
      <c r="AA593" s="40"/>
      <c r="AB593" s="40"/>
      <c r="AC593" s="40"/>
      <c r="AD593" s="40"/>
      <c r="AE593" s="40"/>
      <c r="AF593" s="40"/>
      <c r="AG593" s="41" t="s">
        <v>109</v>
      </c>
      <c r="AH593" s="42"/>
      <c r="AI593" s="54" t="str">
        <f t="shared" ca="1" si="121"/>
        <v>PENDIENTE NOTIFICACIÓN ELECTRÓNICA</v>
      </c>
      <c r="AJ593" s="37"/>
      <c r="AK593" s="37"/>
      <c r="AL593" s="37"/>
      <c r="AM593" s="53" t="str">
        <f>IF(AK593="","",WORKDAY(AK593,5,FESTIVOS_CO!A:A))</f>
        <v/>
      </c>
      <c r="AN593" s="37"/>
      <c r="AO593" s="37"/>
      <c r="AP593" s="54" t="str">
        <f t="shared" ca="1" si="114"/>
        <v>NO APLICA</v>
      </c>
      <c r="AQ593" s="36"/>
      <c r="AR593" s="43"/>
      <c r="AS593" s="37"/>
      <c r="AT593" s="36"/>
      <c r="AU593" s="37"/>
      <c r="AV593" s="36"/>
      <c r="AW593" s="36"/>
      <c r="AX593" s="37"/>
      <c r="AY593" s="140" t="str">
        <f>IF(AU593="","",WORKDAY(AU593,5,FESTIVOS_CO!A:A))</f>
        <v/>
      </c>
      <c r="AZ593" s="54" t="str">
        <f t="shared" ca="1" si="123"/>
        <v>NO APLICA</v>
      </c>
      <c r="BA593" s="55" t="str">
        <f>IF(AX593="","",WORKDAY(AX593,5,FESTIVOS_CO!A:A))</f>
        <v/>
      </c>
      <c r="BB593" s="39"/>
      <c r="BC593" s="40"/>
      <c r="BD593" s="40"/>
      <c r="BE593" s="56" t="str">
        <f t="shared" ca="1" si="112"/>
        <v>NO APLICA</v>
      </c>
      <c r="BF593" s="37"/>
      <c r="BG593" s="45"/>
      <c r="BH593" s="37"/>
      <c r="BI593" s="36"/>
      <c r="BJ593" s="37"/>
      <c r="BK593" s="36"/>
      <c r="BL593" s="36"/>
      <c r="BM593" s="53" t="str">
        <f>IF(BJ593="","",WORKDAY(BJ593,5,FESTIVOS_CO!A:A))</f>
        <v/>
      </c>
      <c r="BN593" s="57" t="str">
        <f t="shared" ca="1" si="122"/>
        <v>PENDIENTE HACER AVISO</v>
      </c>
      <c r="BO593" s="54" t="str">
        <f t="shared" ca="1" si="115"/>
        <v>EN TRÁMITE NOTIF. POR AVISO</v>
      </c>
      <c r="BP593" s="37"/>
      <c r="BQ593" s="53" t="str">
        <f>IF(BP593="","",WORKDAY(BP593,5,FESTIVOS_CO!A:A))</f>
        <v/>
      </c>
      <c r="BR593" s="37"/>
      <c r="BS593" s="36"/>
      <c r="BT593" s="38"/>
      <c r="BU593" s="58" t="e">
        <f>VLOOKUP(BT593,Hoja2!$C:$D,2,0)</f>
        <v>#N/A</v>
      </c>
      <c r="BV593" s="80" t="str">
        <f>IF(
AND(AO593="",BD593="",BQ593=""),
"EN PROCESO NOTIFICACION / COMUNICACION",
IF(
BT593="",
"NO APLICA",
IF(
BU593=60,
IF(AO593&lt;&gt;"",AO593,IF(BD593&lt;&gt;"",BD593,BQ593))+60,
WORKDAY(
IF(AO593&lt;&gt;"",AO593,IF(BD593&lt;&gt;"",BD593,BQ593)),
BU593,
FESTIVOS_CO!A:A
)
)
))</f>
        <v>EN PROCESO NOTIFICACION / COMUNICACION</v>
      </c>
      <c r="BW593" s="44"/>
      <c r="BX593" s="53"/>
      <c r="BY593" s="45"/>
      <c r="BZ593" s="37"/>
      <c r="CA593" s="54" t="str">
        <f t="shared" si="116"/>
        <v>PENDIENTE EJECUTORIA</v>
      </c>
      <c r="CB593" s="59" t="str">
        <f t="shared" si="113"/>
        <v/>
      </c>
      <c r="CC593" s="36"/>
      <c r="CD593" s="40"/>
      <c r="CE593" s="46"/>
      <c r="CF593" s="40"/>
      <c r="CG593" s="40"/>
      <c r="CH593" s="40"/>
      <c r="CI593" s="36"/>
      <c r="CJ593" s="47"/>
      <c r="CK593" s="40"/>
      <c r="CL593" s="40"/>
      <c r="CM593" s="40"/>
      <c r="CN593" s="40"/>
    </row>
    <row r="594" spans="1:92" ht="42.75" hidden="1">
      <c r="A594" s="49" t="str">
        <f t="shared" si="117"/>
        <v>SIN GESTIÓN</v>
      </c>
      <c r="B594" s="58"/>
      <c r="C594" s="37"/>
      <c r="D594" s="37"/>
      <c r="E594" s="49" t="str">
        <f t="shared" si="118"/>
        <v>PENDIENTE NOTIFICACIÓN</v>
      </c>
      <c r="F594" s="141" t="str">
        <f t="shared" si="119"/>
        <v>PENDIENTE NOTIFICACIÓN</v>
      </c>
      <c r="G594" s="49" t="str">
        <f t="shared" si="120"/>
        <v/>
      </c>
      <c r="H594" s="51" t="str">
        <f ca="1">IF(
L594="",
"",
IF(
NETWORKDAYS(L594,IF(M594&lt;&gt;"",M594,TODAY()),FESTIVOS_CO!A:A)&gt;2,
"VENCIDO",
IF(
NETWORKDAYS(L594,IF(M594&lt;&gt;"",M594,TODAY()),FESTIVOS_CO!A:A)=2,
"ALERTA",
"A TIEMPO"
)))</f>
        <v/>
      </c>
      <c r="I594" s="40"/>
      <c r="J594" s="36"/>
      <c r="K594" s="37"/>
      <c r="L594" s="50"/>
      <c r="M594" s="37"/>
      <c r="N594" s="52"/>
      <c r="O594" s="52"/>
      <c r="P594" s="36"/>
      <c r="Q594" s="36"/>
      <c r="R594" s="40"/>
      <c r="S594" s="36"/>
      <c r="T594" s="40"/>
      <c r="U594" s="40"/>
      <c r="V594" s="81"/>
      <c r="W594" s="40"/>
      <c r="X594" s="40"/>
      <c r="Y594" s="40"/>
      <c r="Z594" s="38" t="str">
        <f>IFERROR(VLOOKUP(Y594,DIRECTORIO!A:B,2,FALSE),"")</f>
        <v/>
      </c>
      <c r="AA594" s="40"/>
      <c r="AB594" s="40"/>
      <c r="AC594" s="40"/>
      <c r="AD594" s="40"/>
      <c r="AE594" s="40"/>
      <c r="AF594" s="40"/>
      <c r="AG594" s="41" t="s">
        <v>109</v>
      </c>
      <c r="AH594" s="42"/>
      <c r="AI594" s="54" t="str">
        <f t="shared" ca="1" si="121"/>
        <v>PENDIENTE NOTIFICACIÓN ELECTRÓNICA</v>
      </c>
      <c r="AJ594" s="37"/>
      <c r="AK594" s="37"/>
      <c r="AL594" s="37"/>
      <c r="AM594" s="53" t="str">
        <f>IF(AK594="","",WORKDAY(AK594,5,FESTIVOS_CO!A:A))</f>
        <v/>
      </c>
      <c r="AN594" s="37"/>
      <c r="AO594" s="37"/>
      <c r="AP594" s="54" t="str">
        <f t="shared" ca="1" si="114"/>
        <v>NO APLICA</v>
      </c>
      <c r="AQ594" s="36"/>
      <c r="AR594" s="43"/>
      <c r="AS594" s="37"/>
      <c r="AT594" s="36"/>
      <c r="AU594" s="37"/>
      <c r="AV594" s="36"/>
      <c r="AW594" s="36"/>
      <c r="AX594" s="37"/>
      <c r="AY594" s="140" t="str">
        <f>IF(AU594="","",WORKDAY(AU594,5,FESTIVOS_CO!A:A))</f>
        <v/>
      </c>
      <c r="AZ594" s="54" t="str">
        <f t="shared" ca="1" si="123"/>
        <v>NO APLICA</v>
      </c>
      <c r="BA594" s="55" t="str">
        <f>IF(AX594="","",WORKDAY(AX594,5,FESTIVOS_CO!A:A))</f>
        <v/>
      </c>
      <c r="BB594" s="39"/>
      <c r="BC594" s="40"/>
      <c r="BD594" s="40"/>
      <c r="BE594" s="56" t="str">
        <f t="shared" ca="1" si="112"/>
        <v>NO APLICA</v>
      </c>
      <c r="BF594" s="37"/>
      <c r="BG594" s="45"/>
      <c r="BH594" s="37"/>
      <c r="BI594" s="36"/>
      <c r="BJ594" s="37"/>
      <c r="BK594" s="36"/>
      <c r="BL594" s="36"/>
      <c r="BM594" s="53" t="str">
        <f>IF(BJ594="","",WORKDAY(BJ594,5,FESTIVOS_CO!A:A))</f>
        <v/>
      </c>
      <c r="BN594" s="57" t="str">
        <f t="shared" ca="1" si="122"/>
        <v>PENDIENTE HACER AVISO</v>
      </c>
      <c r="BO594" s="54" t="str">
        <f t="shared" ca="1" si="115"/>
        <v>EN TRÁMITE NOTIF. POR AVISO</v>
      </c>
      <c r="BP594" s="37"/>
      <c r="BQ594" s="53" t="str">
        <f>IF(BP594="","",WORKDAY(BP594,5,FESTIVOS_CO!A:A))</f>
        <v/>
      </c>
      <c r="BR594" s="37"/>
      <c r="BS594" s="36"/>
      <c r="BT594" s="38"/>
      <c r="BU594" s="58" t="e">
        <f>VLOOKUP(BT594,Hoja2!$C:$D,2,0)</f>
        <v>#N/A</v>
      </c>
      <c r="BV594" s="80" t="str">
        <f>IF(
AND(AO594="",BD594="",BQ594=""),
"EN PROCESO NOTIFICACION / COMUNICACION",
IF(
BT594="",
"NO APLICA",
IF(
BU594=60,
IF(AO594&lt;&gt;"",AO594,IF(BD594&lt;&gt;"",BD594,BQ594))+60,
WORKDAY(
IF(AO594&lt;&gt;"",AO594,IF(BD594&lt;&gt;"",BD594,BQ594)),
BU594,
FESTIVOS_CO!A:A
)
)
))</f>
        <v>EN PROCESO NOTIFICACION / COMUNICACION</v>
      </c>
      <c r="BW594" s="44"/>
      <c r="BX594" s="53"/>
      <c r="BY594" s="45"/>
      <c r="BZ594" s="37"/>
      <c r="CA594" s="54" t="str">
        <f t="shared" si="116"/>
        <v>PENDIENTE EJECUTORIA</v>
      </c>
      <c r="CB594" s="59" t="str">
        <f t="shared" si="113"/>
        <v/>
      </c>
      <c r="CC594" s="36"/>
      <c r="CD594" s="40"/>
      <c r="CE594" s="46"/>
      <c r="CF594" s="40"/>
      <c r="CG594" s="40"/>
      <c r="CH594" s="40"/>
      <c r="CI594" s="36"/>
      <c r="CJ594" s="47"/>
      <c r="CK594" s="40"/>
      <c r="CL594" s="40"/>
      <c r="CM594" s="40"/>
      <c r="CN594" s="40"/>
    </row>
    <row r="595" spans="1:92" ht="42.75" hidden="1">
      <c r="A595" s="49" t="str">
        <f t="shared" si="117"/>
        <v>SIN GESTIÓN</v>
      </c>
      <c r="B595" s="58"/>
      <c r="C595" s="37"/>
      <c r="D595" s="37"/>
      <c r="E595" s="49" t="str">
        <f t="shared" si="118"/>
        <v>PENDIENTE NOTIFICACIÓN</v>
      </c>
      <c r="F595" s="141" t="str">
        <f t="shared" si="119"/>
        <v>PENDIENTE NOTIFICACIÓN</v>
      </c>
      <c r="G595" s="49" t="str">
        <f t="shared" si="120"/>
        <v/>
      </c>
      <c r="H595" s="51" t="str">
        <f ca="1">IF(
L595="",
"",
IF(
NETWORKDAYS(L595,IF(M595&lt;&gt;"",M595,TODAY()),FESTIVOS_CO!A:A)&gt;2,
"VENCIDO",
IF(
NETWORKDAYS(L595,IF(M595&lt;&gt;"",M595,TODAY()),FESTIVOS_CO!A:A)=2,
"ALERTA",
"A TIEMPO"
)))</f>
        <v/>
      </c>
      <c r="I595" s="40"/>
      <c r="J595" s="36"/>
      <c r="K595" s="37"/>
      <c r="L595" s="50"/>
      <c r="M595" s="37"/>
      <c r="N595" s="52"/>
      <c r="O595" s="52"/>
      <c r="P595" s="36"/>
      <c r="Q595" s="36"/>
      <c r="R595" s="40"/>
      <c r="S595" s="36"/>
      <c r="T595" s="40"/>
      <c r="U595" s="40"/>
      <c r="V595" s="81"/>
      <c r="W595" s="40"/>
      <c r="X595" s="40"/>
      <c r="Y595" s="40"/>
      <c r="Z595" s="38" t="str">
        <f>IFERROR(VLOOKUP(Y595,DIRECTORIO!A:B,2,FALSE),"")</f>
        <v/>
      </c>
      <c r="AA595" s="40"/>
      <c r="AB595" s="40"/>
      <c r="AC595" s="40"/>
      <c r="AD595" s="40"/>
      <c r="AE595" s="40"/>
      <c r="AF595" s="40"/>
      <c r="AG595" s="41" t="s">
        <v>109</v>
      </c>
      <c r="AH595" s="42"/>
      <c r="AI595" s="54" t="str">
        <f t="shared" ca="1" si="121"/>
        <v>PENDIENTE NOTIFICACIÓN ELECTRÓNICA</v>
      </c>
      <c r="AJ595" s="37"/>
      <c r="AK595" s="37"/>
      <c r="AL595" s="37"/>
      <c r="AM595" s="53" t="str">
        <f>IF(AK595="","",WORKDAY(AK595,5,FESTIVOS_CO!A:A))</f>
        <v/>
      </c>
      <c r="AN595" s="37"/>
      <c r="AO595" s="37"/>
      <c r="AP595" s="54" t="str">
        <f t="shared" ca="1" si="114"/>
        <v>NO APLICA</v>
      </c>
      <c r="AQ595" s="36"/>
      <c r="AR595" s="43"/>
      <c r="AS595" s="37"/>
      <c r="AT595" s="36"/>
      <c r="AU595" s="37"/>
      <c r="AV595" s="36"/>
      <c r="AW595" s="36"/>
      <c r="AX595" s="37"/>
      <c r="AY595" s="140" t="str">
        <f>IF(AU595="","",WORKDAY(AU595,5,FESTIVOS_CO!A:A))</f>
        <v/>
      </c>
      <c r="AZ595" s="54" t="str">
        <f t="shared" ca="1" si="123"/>
        <v>NO APLICA</v>
      </c>
      <c r="BA595" s="55" t="str">
        <f>IF(AX595="","",WORKDAY(AX595,5,FESTIVOS_CO!A:A))</f>
        <v/>
      </c>
      <c r="BB595" s="39"/>
      <c r="BC595" s="40"/>
      <c r="BD595" s="40"/>
      <c r="BE595" s="56" t="str">
        <f t="shared" ca="1" si="112"/>
        <v>NO APLICA</v>
      </c>
      <c r="BF595" s="37"/>
      <c r="BG595" s="45"/>
      <c r="BH595" s="37"/>
      <c r="BI595" s="36"/>
      <c r="BJ595" s="37"/>
      <c r="BK595" s="36"/>
      <c r="BL595" s="36"/>
      <c r="BM595" s="53" t="str">
        <f>IF(BJ595="","",WORKDAY(BJ595,5,FESTIVOS_CO!A:A))</f>
        <v/>
      </c>
      <c r="BN595" s="57" t="str">
        <f t="shared" ca="1" si="122"/>
        <v>PENDIENTE HACER AVISO</v>
      </c>
      <c r="BO595" s="54" t="str">
        <f t="shared" ca="1" si="115"/>
        <v>EN TRÁMITE NOTIF. POR AVISO</v>
      </c>
      <c r="BP595" s="37"/>
      <c r="BQ595" s="53" t="str">
        <f>IF(BP595="","",WORKDAY(BP595,5,FESTIVOS_CO!A:A))</f>
        <v/>
      </c>
      <c r="BR595" s="37"/>
      <c r="BS595" s="36"/>
      <c r="BT595" s="38"/>
      <c r="BU595" s="58" t="e">
        <f>VLOOKUP(BT595,Hoja2!$C:$D,2,0)</f>
        <v>#N/A</v>
      </c>
      <c r="BV595" s="80" t="str">
        <f>IF(
AND(AO595="",BD595="",BQ595=""),
"EN PROCESO NOTIFICACION / COMUNICACION",
IF(
BT595="",
"NO APLICA",
IF(
BU595=60,
IF(AO595&lt;&gt;"",AO595,IF(BD595&lt;&gt;"",BD595,BQ595))+60,
WORKDAY(
IF(AO595&lt;&gt;"",AO595,IF(BD595&lt;&gt;"",BD595,BQ595)),
BU595,
FESTIVOS_CO!A:A
)
)
))</f>
        <v>EN PROCESO NOTIFICACION / COMUNICACION</v>
      </c>
      <c r="BW595" s="44"/>
      <c r="BX595" s="53"/>
      <c r="BY595" s="45"/>
      <c r="BZ595" s="37"/>
      <c r="CA595" s="54" t="str">
        <f t="shared" si="116"/>
        <v>PENDIENTE EJECUTORIA</v>
      </c>
      <c r="CB595" s="59" t="str">
        <f t="shared" si="113"/>
        <v/>
      </c>
      <c r="CC595" s="36"/>
      <c r="CD595" s="40"/>
      <c r="CE595" s="46"/>
      <c r="CF595" s="40"/>
      <c r="CG595" s="40"/>
      <c r="CH595" s="40"/>
      <c r="CI595" s="36"/>
      <c r="CJ595" s="47"/>
      <c r="CK595" s="40"/>
      <c r="CL595" s="40"/>
      <c r="CM595" s="40"/>
      <c r="CN595" s="40"/>
    </row>
    <row r="596" spans="1:92" ht="42.75" hidden="1">
      <c r="A596" s="49" t="str">
        <f t="shared" si="117"/>
        <v>SIN GESTIÓN</v>
      </c>
      <c r="B596" s="58"/>
      <c r="C596" s="37"/>
      <c r="D596" s="37"/>
      <c r="E596" s="49" t="str">
        <f t="shared" si="118"/>
        <v>PENDIENTE NOTIFICACIÓN</v>
      </c>
      <c r="F596" s="141" t="str">
        <f t="shared" si="119"/>
        <v>PENDIENTE NOTIFICACIÓN</v>
      </c>
      <c r="G596" s="49" t="str">
        <f t="shared" si="120"/>
        <v/>
      </c>
      <c r="H596" s="51" t="str">
        <f ca="1">IF(
L596="",
"",
IF(
NETWORKDAYS(L596,IF(M596&lt;&gt;"",M596,TODAY()),FESTIVOS_CO!A:A)&gt;2,
"VENCIDO",
IF(
NETWORKDAYS(L596,IF(M596&lt;&gt;"",M596,TODAY()),FESTIVOS_CO!A:A)=2,
"ALERTA",
"A TIEMPO"
)))</f>
        <v/>
      </c>
      <c r="I596" s="40"/>
      <c r="J596" s="36"/>
      <c r="K596" s="37"/>
      <c r="L596" s="50"/>
      <c r="M596" s="37"/>
      <c r="N596" s="52"/>
      <c r="O596" s="52"/>
      <c r="P596" s="36"/>
      <c r="Q596" s="36"/>
      <c r="R596" s="40"/>
      <c r="S596" s="36"/>
      <c r="T596" s="40"/>
      <c r="U596" s="40"/>
      <c r="V596" s="81"/>
      <c r="W596" s="40"/>
      <c r="X596" s="40"/>
      <c r="Y596" s="40"/>
      <c r="Z596" s="38" t="str">
        <f>IFERROR(VLOOKUP(Y596,DIRECTORIO!A:B,2,FALSE),"")</f>
        <v/>
      </c>
      <c r="AA596" s="40"/>
      <c r="AB596" s="40"/>
      <c r="AC596" s="40"/>
      <c r="AD596" s="40"/>
      <c r="AE596" s="40"/>
      <c r="AF596" s="40"/>
      <c r="AG596" s="41" t="s">
        <v>109</v>
      </c>
      <c r="AH596" s="42"/>
      <c r="AI596" s="54" t="str">
        <f t="shared" ca="1" si="121"/>
        <v>PENDIENTE NOTIFICACIÓN ELECTRÓNICA</v>
      </c>
      <c r="AJ596" s="37"/>
      <c r="AK596" s="37"/>
      <c r="AL596" s="37"/>
      <c r="AM596" s="53" t="str">
        <f>IF(AK596="","",WORKDAY(AK596,5,FESTIVOS_CO!A:A))</f>
        <v/>
      </c>
      <c r="AN596" s="37"/>
      <c r="AO596" s="37"/>
      <c r="AP596" s="54" t="str">
        <f t="shared" ca="1" si="114"/>
        <v>NO APLICA</v>
      </c>
      <c r="AQ596" s="36"/>
      <c r="AR596" s="43"/>
      <c r="AS596" s="37"/>
      <c r="AT596" s="36"/>
      <c r="AU596" s="37"/>
      <c r="AV596" s="36"/>
      <c r="AW596" s="36"/>
      <c r="AX596" s="37"/>
      <c r="AY596" s="140" t="str">
        <f>IF(AU596="","",WORKDAY(AU596,5,FESTIVOS_CO!A:A))</f>
        <v/>
      </c>
      <c r="AZ596" s="54" t="str">
        <f t="shared" ca="1" si="123"/>
        <v>NO APLICA</v>
      </c>
      <c r="BA596" s="55" t="str">
        <f>IF(AX596="","",WORKDAY(AX596,5,FESTIVOS_CO!A:A))</f>
        <v/>
      </c>
      <c r="BB596" s="39"/>
      <c r="BC596" s="40"/>
      <c r="BD596" s="40"/>
      <c r="BE596" s="56" t="str">
        <f t="shared" ca="1" si="112"/>
        <v>NO APLICA</v>
      </c>
      <c r="BF596" s="37"/>
      <c r="BG596" s="45"/>
      <c r="BH596" s="37"/>
      <c r="BI596" s="36"/>
      <c r="BJ596" s="37"/>
      <c r="BK596" s="36"/>
      <c r="BL596" s="36"/>
      <c r="BM596" s="53" t="str">
        <f>IF(BJ596="","",WORKDAY(BJ596,5,FESTIVOS_CO!A:A))</f>
        <v/>
      </c>
      <c r="BN596" s="57" t="str">
        <f t="shared" ca="1" si="122"/>
        <v>PENDIENTE HACER AVISO</v>
      </c>
      <c r="BO596" s="54" t="str">
        <f t="shared" ca="1" si="115"/>
        <v>EN TRÁMITE NOTIF. POR AVISO</v>
      </c>
      <c r="BP596" s="37"/>
      <c r="BQ596" s="53" t="str">
        <f>IF(BP596="","",WORKDAY(BP596,5,FESTIVOS_CO!A:A))</f>
        <v/>
      </c>
      <c r="BR596" s="37"/>
      <c r="BS596" s="36"/>
      <c r="BT596" s="38"/>
      <c r="BU596" s="58" t="e">
        <f>VLOOKUP(BT596,Hoja2!$C:$D,2,0)</f>
        <v>#N/A</v>
      </c>
      <c r="BV596" s="80" t="str">
        <f>IF(
AND(AO596="",BD596="",BQ596=""),
"EN PROCESO NOTIFICACION / COMUNICACION",
IF(
BT596="",
"NO APLICA",
IF(
BU596=60,
IF(AO596&lt;&gt;"",AO596,IF(BD596&lt;&gt;"",BD596,BQ596))+60,
WORKDAY(
IF(AO596&lt;&gt;"",AO596,IF(BD596&lt;&gt;"",BD596,BQ596)),
BU596,
FESTIVOS_CO!A:A
)
)
))</f>
        <v>EN PROCESO NOTIFICACION / COMUNICACION</v>
      </c>
      <c r="BW596" s="44"/>
      <c r="BX596" s="53"/>
      <c r="BY596" s="45"/>
      <c r="BZ596" s="37"/>
      <c r="CA596" s="54" t="str">
        <f t="shared" si="116"/>
        <v>PENDIENTE EJECUTORIA</v>
      </c>
      <c r="CB596" s="59" t="str">
        <f t="shared" si="113"/>
        <v/>
      </c>
      <c r="CC596" s="36"/>
      <c r="CD596" s="40"/>
      <c r="CE596" s="46"/>
      <c r="CF596" s="40"/>
      <c r="CG596" s="40"/>
      <c r="CH596" s="40"/>
      <c r="CI596" s="36"/>
      <c r="CJ596" s="47"/>
      <c r="CK596" s="40"/>
      <c r="CL596" s="40"/>
      <c r="CM596" s="40"/>
      <c r="CN596" s="40"/>
    </row>
    <row r="597" spans="1:92" ht="42.75" hidden="1">
      <c r="A597" s="49" t="str">
        <f t="shared" si="117"/>
        <v>SIN GESTIÓN</v>
      </c>
      <c r="B597" s="58"/>
      <c r="C597" s="37"/>
      <c r="D597" s="37"/>
      <c r="E597" s="49" t="str">
        <f t="shared" si="118"/>
        <v>PENDIENTE NOTIFICACIÓN</v>
      </c>
      <c r="F597" s="141" t="str">
        <f t="shared" si="119"/>
        <v>PENDIENTE NOTIFICACIÓN</v>
      </c>
      <c r="G597" s="49" t="str">
        <f t="shared" si="120"/>
        <v/>
      </c>
      <c r="H597" s="51" t="str">
        <f ca="1">IF(
L597="",
"",
IF(
NETWORKDAYS(L597,IF(M597&lt;&gt;"",M597,TODAY()),FESTIVOS_CO!A:A)&gt;2,
"VENCIDO",
IF(
NETWORKDAYS(L597,IF(M597&lt;&gt;"",M597,TODAY()),FESTIVOS_CO!A:A)=2,
"ALERTA",
"A TIEMPO"
)))</f>
        <v/>
      </c>
      <c r="I597" s="40"/>
      <c r="J597" s="36"/>
      <c r="K597" s="37"/>
      <c r="L597" s="50"/>
      <c r="M597" s="37"/>
      <c r="N597" s="52"/>
      <c r="O597" s="52"/>
      <c r="P597" s="36"/>
      <c r="Q597" s="36"/>
      <c r="R597" s="40"/>
      <c r="S597" s="36"/>
      <c r="T597" s="40"/>
      <c r="U597" s="40"/>
      <c r="V597" s="81"/>
      <c r="W597" s="40"/>
      <c r="X597" s="40"/>
      <c r="Y597" s="40"/>
      <c r="Z597" s="38" t="str">
        <f>IFERROR(VLOOKUP(Y597,DIRECTORIO!A:B,2,FALSE),"")</f>
        <v/>
      </c>
      <c r="AA597" s="40"/>
      <c r="AB597" s="40"/>
      <c r="AC597" s="40"/>
      <c r="AD597" s="40"/>
      <c r="AE597" s="40"/>
      <c r="AF597" s="40"/>
      <c r="AG597" s="41" t="s">
        <v>109</v>
      </c>
      <c r="AH597" s="42"/>
      <c r="AI597" s="54" t="str">
        <f t="shared" ca="1" si="121"/>
        <v>PENDIENTE NOTIFICACIÓN ELECTRÓNICA</v>
      </c>
      <c r="AJ597" s="37"/>
      <c r="AK597" s="37"/>
      <c r="AL597" s="37"/>
      <c r="AM597" s="53" t="str">
        <f>IF(AK597="","",WORKDAY(AK597,5,FESTIVOS_CO!A:A))</f>
        <v/>
      </c>
      <c r="AN597" s="37"/>
      <c r="AO597" s="37"/>
      <c r="AP597" s="54" t="str">
        <f t="shared" ca="1" si="114"/>
        <v>NO APLICA</v>
      </c>
      <c r="AQ597" s="36"/>
      <c r="AR597" s="43"/>
      <c r="AS597" s="37"/>
      <c r="AT597" s="36"/>
      <c r="AU597" s="37"/>
      <c r="AV597" s="36"/>
      <c r="AW597" s="36"/>
      <c r="AX597" s="37"/>
      <c r="AY597" s="140" t="str">
        <f>IF(AU597="","",WORKDAY(AU597,5,FESTIVOS_CO!A:A))</f>
        <v/>
      </c>
      <c r="AZ597" s="54" t="str">
        <f t="shared" ca="1" si="123"/>
        <v>NO APLICA</v>
      </c>
      <c r="BA597" s="55" t="str">
        <f>IF(AX597="","",WORKDAY(AX597,5,FESTIVOS_CO!A:A))</f>
        <v/>
      </c>
      <c r="BB597" s="39"/>
      <c r="BC597" s="40"/>
      <c r="BD597" s="40"/>
      <c r="BE597" s="56" t="str">
        <f t="shared" ca="1" si="112"/>
        <v>NO APLICA</v>
      </c>
      <c r="BF597" s="37"/>
      <c r="BG597" s="45"/>
      <c r="BH597" s="37"/>
      <c r="BI597" s="36"/>
      <c r="BJ597" s="37"/>
      <c r="BK597" s="36"/>
      <c r="BL597" s="36"/>
      <c r="BM597" s="53" t="str">
        <f>IF(BJ597="","",WORKDAY(BJ597,5,FESTIVOS_CO!A:A))</f>
        <v/>
      </c>
      <c r="BN597" s="57" t="str">
        <f t="shared" ca="1" si="122"/>
        <v>PENDIENTE HACER AVISO</v>
      </c>
      <c r="BO597" s="54" t="str">
        <f t="shared" ca="1" si="115"/>
        <v>EN TRÁMITE NOTIF. POR AVISO</v>
      </c>
      <c r="BP597" s="37"/>
      <c r="BQ597" s="53" t="str">
        <f>IF(BP597="","",WORKDAY(BP597,5,FESTIVOS_CO!A:A))</f>
        <v/>
      </c>
      <c r="BR597" s="37"/>
      <c r="BS597" s="36"/>
      <c r="BT597" s="38"/>
      <c r="BU597" s="58" t="e">
        <f>VLOOKUP(BT597,Hoja2!$C:$D,2,0)</f>
        <v>#N/A</v>
      </c>
      <c r="BV597" s="80" t="str">
        <f>IF(
AND(AO597="",BD597="",BQ597=""),
"EN PROCESO NOTIFICACION / COMUNICACION",
IF(
BT597="",
"NO APLICA",
IF(
BU597=60,
IF(AO597&lt;&gt;"",AO597,IF(BD597&lt;&gt;"",BD597,BQ597))+60,
WORKDAY(
IF(AO597&lt;&gt;"",AO597,IF(BD597&lt;&gt;"",BD597,BQ597)),
BU597,
FESTIVOS_CO!A:A
)
)
))</f>
        <v>EN PROCESO NOTIFICACION / COMUNICACION</v>
      </c>
      <c r="BW597" s="44"/>
      <c r="BX597" s="53"/>
      <c r="BY597" s="45"/>
      <c r="BZ597" s="37"/>
      <c r="CA597" s="54" t="str">
        <f t="shared" si="116"/>
        <v>PENDIENTE EJECUTORIA</v>
      </c>
      <c r="CB597" s="59" t="str">
        <f t="shared" si="113"/>
        <v/>
      </c>
      <c r="CC597" s="36"/>
      <c r="CD597" s="40"/>
      <c r="CE597" s="46"/>
      <c r="CF597" s="40"/>
      <c r="CG597" s="40"/>
      <c r="CH597" s="40"/>
      <c r="CI597" s="36"/>
      <c r="CJ597" s="47"/>
      <c r="CK597" s="40"/>
      <c r="CL597" s="40"/>
      <c r="CM597" s="40"/>
      <c r="CN597" s="40"/>
    </row>
    <row r="598" spans="1:92" ht="42.75" hidden="1">
      <c r="A598" s="49" t="str">
        <f t="shared" si="117"/>
        <v>SIN GESTIÓN</v>
      </c>
      <c r="B598" s="58"/>
      <c r="C598" s="37"/>
      <c r="D598" s="37"/>
      <c r="E598" s="49" t="str">
        <f t="shared" si="118"/>
        <v>PENDIENTE NOTIFICACIÓN</v>
      </c>
      <c r="F598" s="141" t="str">
        <f t="shared" si="119"/>
        <v>PENDIENTE NOTIFICACIÓN</v>
      </c>
      <c r="G598" s="49" t="str">
        <f t="shared" si="120"/>
        <v/>
      </c>
      <c r="H598" s="51" t="str">
        <f ca="1">IF(
L598="",
"",
IF(
NETWORKDAYS(L598,IF(M598&lt;&gt;"",M598,TODAY()),FESTIVOS_CO!A:A)&gt;2,
"VENCIDO",
IF(
NETWORKDAYS(L598,IF(M598&lt;&gt;"",M598,TODAY()),FESTIVOS_CO!A:A)=2,
"ALERTA",
"A TIEMPO"
)))</f>
        <v/>
      </c>
      <c r="I598" s="40"/>
      <c r="J598" s="36"/>
      <c r="K598" s="37"/>
      <c r="L598" s="50"/>
      <c r="M598" s="37"/>
      <c r="N598" s="52"/>
      <c r="O598" s="52"/>
      <c r="P598" s="36"/>
      <c r="Q598" s="36"/>
      <c r="R598" s="40"/>
      <c r="S598" s="36"/>
      <c r="T598" s="40"/>
      <c r="U598" s="40"/>
      <c r="V598" s="81"/>
      <c r="W598" s="40"/>
      <c r="X598" s="40"/>
      <c r="Y598" s="40"/>
      <c r="Z598" s="38" t="str">
        <f>IFERROR(VLOOKUP(Y598,DIRECTORIO!A:B,2,FALSE),"")</f>
        <v/>
      </c>
      <c r="AA598" s="40"/>
      <c r="AB598" s="40"/>
      <c r="AC598" s="40"/>
      <c r="AD598" s="40"/>
      <c r="AE598" s="40"/>
      <c r="AF598" s="40"/>
      <c r="AG598" s="41" t="s">
        <v>109</v>
      </c>
      <c r="AH598" s="42"/>
      <c r="AI598" s="54" t="str">
        <f t="shared" ca="1" si="121"/>
        <v>PENDIENTE NOTIFICACIÓN ELECTRÓNICA</v>
      </c>
      <c r="AJ598" s="37"/>
      <c r="AK598" s="37"/>
      <c r="AL598" s="37"/>
      <c r="AM598" s="53" t="str">
        <f>IF(AK598="","",WORKDAY(AK598,5,FESTIVOS_CO!A:A))</f>
        <v/>
      </c>
      <c r="AN598" s="37"/>
      <c r="AO598" s="37"/>
      <c r="AP598" s="54" t="str">
        <f t="shared" ca="1" si="114"/>
        <v>NO APLICA</v>
      </c>
      <c r="AQ598" s="36"/>
      <c r="AR598" s="43"/>
      <c r="AS598" s="37"/>
      <c r="AT598" s="36"/>
      <c r="AU598" s="37"/>
      <c r="AV598" s="36"/>
      <c r="AW598" s="36"/>
      <c r="AX598" s="37"/>
      <c r="AY598" s="140" t="str">
        <f>IF(AU598="","",WORKDAY(AU598,5,FESTIVOS_CO!A:A))</f>
        <v/>
      </c>
      <c r="AZ598" s="54" t="str">
        <f t="shared" ca="1" si="123"/>
        <v>NO APLICA</v>
      </c>
      <c r="BA598" s="55" t="str">
        <f>IF(AX598="","",WORKDAY(AX598,5,FESTIVOS_CO!A:A))</f>
        <v/>
      </c>
      <c r="BB598" s="39"/>
      <c r="BC598" s="40"/>
      <c r="BD598" s="40"/>
      <c r="BE598" s="56" t="str">
        <f t="shared" ca="1" si="112"/>
        <v>NO APLICA</v>
      </c>
      <c r="BF598" s="37"/>
      <c r="BG598" s="45"/>
      <c r="BH598" s="37"/>
      <c r="BI598" s="36"/>
      <c r="BJ598" s="37"/>
      <c r="BK598" s="36"/>
      <c r="BL598" s="36"/>
      <c r="BM598" s="53" t="str">
        <f>IF(BJ598="","",WORKDAY(BJ598,5,FESTIVOS_CO!A:A))</f>
        <v/>
      </c>
      <c r="BN598" s="57" t="str">
        <f t="shared" ca="1" si="122"/>
        <v>PENDIENTE HACER AVISO</v>
      </c>
      <c r="BO598" s="54" t="str">
        <f t="shared" ca="1" si="115"/>
        <v>EN TRÁMITE NOTIF. POR AVISO</v>
      </c>
      <c r="BP598" s="37"/>
      <c r="BQ598" s="53" t="str">
        <f>IF(BP598="","",WORKDAY(BP598,5,FESTIVOS_CO!A:A))</f>
        <v/>
      </c>
      <c r="BR598" s="37"/>
      <c r="BS598" s="36"/>
      <c r="BT598" s="38"/>
      <c r="BU598" s="58" t="e">
        <f>VLOOKUP(BT598,Hoja2!$C:$D,2,0)</f>
        <v>#N/A</v>
      </c>
      <c r="BV598" s="80" t="str">
        <f>IF(
AND(AO598="",BD598="",BQ598=""),
"EN PROCESO NOTIFICACION / COMUNICACION",
IF(
BT598="",
"NO APLICA",
IF(
BU598=60,
IF(AO598&lt;&gt;"",AO598,IF(BD598&lt;&gt;"",BD598,BQ598))+60,
WORKDAY(
IF(AO598&lt;&gt;"",AO598,IF(BD598&lt;&gt;"",BD598,BQ598)),
BU598,
FESTIVOS_CO!A:A
)
)
))</f>
        <v>EN PROCESO NOTIFICACION / COMUNICACION</v>
      </c>
      <c r="BW598" s="44"/>
      <c r="BX598" s="53"/>
      <c r="BY598" s="45"/>
      <c r="BZ598" s="37"/>
      <c r="CA598" s="54" t="str">
        <f t="shared" si="116"/>
        <v>PENDIENTE EJECUTORIA</v>
      </c>
      <c r="CB598" s="59" t="str">
        <f t="shared" si="113"/>
        <v/>
      </c>
      <c r="CC598" s="36"/>
      <c r="CD598" s="40"/>
      <c r="CE598" s="46"/>
      <c r="CF598" s="40"/>
      <c r="CG598" s="40"/>
      <c r="CH598" s="40"/>
      <c r="CI598" s="36"/>
      <c r="CJ598" s="47"/>
      <c r="CK598" s="40"/>
      <c r="CL598" s="40"/>
      <c r="CM598" s="40"/>
      <c r="CN598" s="40"/>
    </row>
    <row r="599" spans="1:92" ht="42.75" hidden="1">
      <c r="A599" s="49" t="str">
        <f t="shared" si="117"/>
        <v>SIN GESTIÓN</v>
      </c>
      <c r="B599" s="58"/>
      <c r="C599" s="37"/>
      <c r="D599" s="37"/>
      <c r="E599" s="49" t="str">
        <f t="shared" si="118"/>
        <v>PENDIENTE NOTIFICACIÓN</v>
      </c>
      <c r="F599" s="141" t="str">
        <f t="shared" si="119"/>
        <v>PENDIENTE NOTIFICACIÓN</v>
      </c>
      <c r="G599" s="49" t="str">
        <f t="shared" si="120"/>
        <v/>
      </c>
      <c r="H599" s="51" t="str">
        <f ca="1">IF(
L599="",
"",
IF(
NETWORKDAYS(L599,IF(M599&lt;&gt;"",M599,TODAY()),FESTIVOS_CO!A:A)&gt;2,
"VENCIDO",
IF(
NETWORKDAYS(L599,IF(M599&lt;&gt;"",M599,TODAY()),FESTIVOS_CO!A:A)=2,
"ALERTA",
"A TIEMPO"
)))</f>
        <v/>
      </c>
      <c r="I599" s="40"/>
      <c r="J599" s="36"/>
      <c r="K599" s="37"/>
      <c r="L599" s="50"/>
      <c r="M599" s="37"/>
      <c r="N599" s="52"/>
      <c r="O599" s="52"/>
      <c r="P599" s="36"/>
      <c r="Q599" s="36"/>
      <c r="R599" s="40"/>
      <c r="S599" s="36"/>
      <c r="T599" s="40"/>
      <c r="U599" s="40"/>
      <c r="V599" s="81"/>
      <c r="W599" s="40"/>
      <c r="X599" s="40"/>
      <c r="Y599" s="40"/>
      <c r="Z599" s="38" t="str">
        <f>IFERROR(VLOOKUP(Y599,DIRECTORIO!A:B,2,FALSE),"")</f>
        <v/>
      </c>
      <c r="AA599" s="40"/>
      <c r="AB599" s="40"/>
      <c r="AC599" s="40"/>
      <c r="AD599" s="40"/>
      <c r="AE599" s="40"/>
      <c r="AF599" s="40"/>
      <c r="AG599" s="41" t="s">
        <v>109</v>
      </c>
      <c r="AH599" s="42"/>
      <c r="AI599" s="54" t="str">
        <f t="shared" ca="1" si="121"/>
        <v>PENDIENTE NOTIFICACIÓN ELECTRÓNICA</v>
      </c>
      <c r="AJ599" s="37"/>
      <c r="AK599" s="37"/>
      <c r="AL599" s="37"/>
      <c r="AM599" s="53" t="str">
        <f>IF(AK599="","",WORKDAY(AK599,5,FESTIVOS_CO!A:A))</f>
        <v/>
      </c>
      <c r="AN599" s="37"/>
      <c r="AO599" s="37"/>
      <c r="AP599" s="54" t="str">
        <f t="shared" ca="1" si="114"/>
        <v>NO APLICA</v>
      </c>
      <c r="AQ599" s="36"/>
      <c r="AR599" s="43"/>
      <c r="AS599" s="37"/>
      <c r="AT599" s="36"/>
      <c r="AU599" s="37"/>
      <c r="AV599" s="36"/>
      <c r="AW599" s="36"/>
      <c r="AX599" s="37"/>
      <c r="AY599" s="140" t="str">
        <f>IF(AU599="","",WORKDAY(AU599,5,FESTIVOS_CO!A:A))</f>
        <v/>
      </c>
      <c r="AZ599" s="54" t="str">
        <f t="shared" ca="1" si="123"/>
        <v>NO APLICA</v>
      </c>
      <c r="BA599" s="55" t="str">
        <f>IF(AX599="","",WORKDAY(AX599,5,FESTIVOS_CO!A:A))</f>
        <v/>
      </c>
      <c r="BB599" s="39"/>
      <c r="BC599" s="40"/>
      <c r="BD599" s="40"/>
      <c r="BE599" s="56" t="str">
        <f t="shared" ca="1" si="112"/>
        <v>NO APLICA</v>
      </c>
      <c r="BF599" s="37"/>
      <c r="BG599" s="45"/>
      <c r="BH599" s="37"/>
      <c r="BI599" s="36"/>
      <c r="BJ599" s="37"/>
      <c r="BK599" s="36"/>
      <c r="BL599" s="36"/>
      <c r="BM599" s="53" t="str">
        <f>IF(BJ599="","",WORKDAY(BJ599,5,FESTIVOS_CO!A:A))</f>
        <v/>
      </c>
      <c r="BN599" s="57" t="str">
        <f t="shared" ca="1" si="122"/>
        <v>PENDIENTE HACER AVISO</v>
      </c>
      <c r="BO599" s="54" t="str">
        <f t="shared" ca="1" si="115"/>
        <v>EN TRÁMITE NOTIF. POR AVISO</v>
      </c>
      <c r="BP599" s="37"/>
      <c r="BQ599" s="53" t="str">
        <f>IF(BP599="","",WORKDAY(BP599,5,FESTIVOS_CO!A:A))</f>
        <v/>
      </c>
      <c r="BR599" s="37"/>
      <c r="BS599" s="36"/>
      <c r="BT599" s="38"/>
      <c r="BU599" s="58" t="e">
        <f>VLOOKUP(BT599,Hoja2!$C:$D,2,0)</f>
        <v>#N/A</v>
      </c>
      <c r="BV599" s="80" t="str">
        <f>IF(
AND(AO599="",BD599="",BQ599=""),
"EN PROCESO NOTIFICACION / COMUNICACION",
IF(
BT599="",
"NO APLICA",
IF(
BU599=60,
IF(AO599&lt;&gt;"",AO599,IF(BD599&lt;&gt;"",BD599,BQ599))+60,
WORKDAY(
IF(AO599&lt;&gt;"",AO599,IF(BD599&lt;&gt;"",BD599,BQ599)),
BU599,
FESTIVOS_CO!A:A
)
)
))</f>
        <v>EN PROCESO NOTIFICACION / COMUNICACION</v>
      </c>
      <c r="BW599" s="44"/>
      <c r="BX599" s="53"/>
      <c r="BY599" s="45"/>
      <c r="BZ599" s="37"/>
      <c r="CA599" s="54" t="str">
        <f t="shared" si="116"/>
        <v>PENDIENTE EJECUTORIA</v>
      </c>
      <c r="CB599" s="59" t="str">
        <f t="shared" si="113"/>
        <v/>
      </c>
      <c r="CC599" s="36"/>
      <c r="CD599" s="40"/>
      <c r="CE599" s="46"/>
      <c r="CF599" s="40"/>
      <c r="CG599" s="40"/>
      <c r="CH599" s="40"/>
      <c r="CI599" s="36"/>
      <c r="CJ599" s="47"/>
      <c r="CK599" s="40"/>
      <c r="CL599" s="40"/>
      <c r="CM599" s="40"/>
      <c r="CN599" s="40"/>
    </row>
    <row r="600" spans="1:92" ht="42.75" hidden="1">
      <c r="A600" s="49" t="str">
        <f t="shared" si="117"/>
        <v>SIN GESTIÓN</v>
      </c>
      <c r="B600" s="58"/>
      <c r="C600" s="37"/>
      <c r="D600" s="37"/>
      <c r="E600" s="49" t="str">
        <f t="shared" si="118"/>
        <v>PENDIENTE NOTIFICACIÓN</v>
      </c>
      <c r="F600" s="141" t="str">
        <f t="shared" si="119"/>
        <v>PENDIENTE NOTIFICACIÓN</v>
      </c>
      <c r="G600" s="49" t="str">
        <f t="shared" si="120"/>
        <v/>
      </c>
      <c r="H600" s="51" t="str">
        <f ca="1">IF(
L600="",
"",
IF(
NETWORKDAYS(L600,IF(M600&lt;&gt;"",M600,TODAY()),FESTIVOS_CO!A:A)&gt;2,
"VENCIDO",
IF(
NETWORKDAYS(L600,IF(M600&lt;&gt;"",M600,TODAY()),FESTIVOS_CO!A:A)=2,
"ALERTA",
"A TIEMPO"
)))</f>
        <v/>
      </c>
      <c r="I600" s="40"/>
      <c r="J600" s="36"/>
      <c r="K600" s="37"/>
      <c r="L600" s="50"/>
      <c r="M600" s="37"/>
      <c r="N600" s="52"/>
      <c r="O600" s="52"/>
      <c r="P600" s="36"/>
      <c r="Q600" s="36"/>
      <c r="R600" s="40"/>
      <c r="S600" s="36"/>
      <c r="T600" s="40"/>
      <c r="U600" s="40"/>
      <c r="V600" s="81"/>
      <c r="W600" s="40"/>
      <c r="X600" s="40"/>
      <c r="Y600" s="40"/>
      <c r="Z600" s="38" t="str">
        <f>IFERROR(VLOOKUP(Y600,DIRECTORIO!A:B,2,FALSE),"")</f>
        <v/>
      </c>
      <c r="AA600" s="40"/>
      <c r="AB600" s="40"/>
      <c r="AC600" s="40"/>
      <c r="AD600" s="40"/>
      <c r="AE600" s="40"/>
      <c r="AF600" s="40"/>
      <c r="AG600" s="41" t="s">
        <v>109</v>
      </c>
      <c r="AH600" s="42"/>
      <c r="AI600" s="54" t="str">
        <f t="shared" ca="1" si="121"/>
        <v>PENDIENTE NOTIFICACIÓN ELECTRÓNICA</v>
      </c>
      <c r="AJ600" s="37"/>
      <c r="AK600" s="37"/>
      <c r="AL600" s="37"/>
      <c r="AM600" s="53" t="str">
        <f>IF(AK600="","",WORKDAY(AK600,5,FESTIVOS_CO!A:A))</f>
        <v/>
      </c>
      <c r="AN600" s="37"/>
      <c r="AO600" s="37"/>
      <c r="AP600" s="54" t="str">
        <f t="shared" ca="1" si="114"/>
        <v>NO APLICA</v>
      </c>
      <c r="AQ600" s="36"/>
      <c r="AR600" s="43"/>
      <c r="AS600" s="37"/>
      <c r="AT600" s="36"/>
      <c r="AU600" s="37"/>
      <c r="AV600" s="36"/>
      <c r="AW600" s="36"/>
      <c r="AX600" s="37"/>
      <c r="AY600" s="140" t="str">
        <f>IF(AU600="","",WORKDAY(AU600,5,FESTIVOS_CO!A:A))</f>
        <v/>
      </c>
      <c r="AZ600" s="54" t="str">
        <f t="shared" ca="1" si="123"/>
        <v>NO APLICA</v>
      </c>
      <c r="BA600" s="55" t="str">
        <f>IF(AX600="","",WORKDAY(AX600,5,FESTIVOS_CO!A:A))</f>
        <v/>
      </c>
      <c r="BB600" s="39"/>
      <c r="BC600" s="40"/>
      <c r="BD600" s="40"/>
      <c r="BE600" s="56" t="str">
        <f t="shared" ca="1" si="112"/>
        <v>NO APLICA</v>
      </c>
      <c r="BF600" s="37"/>
      <c r="BG600" s="45"/>
      <c r="BH600" s="37"/>
      <c r="BI600" s="36"/>
      <c r="BJ600" s="37"/>
      <c r="BK600" s="36"/>
      <c r="BL600" s="36"/>
      <c r="BM600" s="53" t="str">
        <f>IF(BJ600="","",WORKDAY(BJ600,5,FESTIVOS_CO!A:A))</f>
        <v/>
      </c>
      <c r="BN600" s="57" t="str">
        <f t="shared" ca="1" si="122"/>
        <v>PENDIENTE HACER AVISO</v>
      </c>
      <c r="BO600" s="54" t="str">
        <f t="shared" ca="1" si="115"/>
        <v>EN TRÁMITE NOTIF. POR AVISO</v>
      </c>
      <c r="BP600" s="37"/>
      <c r="BQ600" s="53" t="str">
        <f>IF(BP600="","",WORKDAY(BP600,5,FESTIVOS_CO!A:A))</f>
        <v/>
      </c>
      <c r="BR600" s="37"/>
      <c r="BS600" s="36"/>
      <c r="BT600" s="38"/>
      <c r="BU600" s="58" t="e">
        <f>VLOOKUP(BT600,Hoja2!$C:$D,2,0)</f>
        <v>#N/A</v>
      </c>
      <c r="BV600" s="80" t="str">
        <f>IF(
AND(AO600="",BD600="",BQ600=""),
"EN PROCESO NOTIFICACION / COMUNICACION",
IF(
BT600="",
"NO APLICA",
IF(
BU600=60,
IF(AO600&lt;&gt;"",AO600,IF(BD600&lt;&gt;"",BD600,BQ600))+60,
WORKDAY(
IF(AO600&lt;&gt;"",AO600,IF(BD600&lt;&gt;"",BD600,BQ600)),
BU600,
FESTIVOS_CO!A:A
)
)
))</f>
        <v>EN PROCESO NOTIFICACION / COMUNICACION</v>
      </c>
      <c r="BW600" s="44"/>
      <c r="BX600" s="53"/>
      <c r="BY600" s="45"/>
      <c r="BZ600" s="37"/>
      <c r="CA600" s="54" t="str">
        <f t="shared" si="116"/>
        <v>PENDIENTE EJECUTORIA</v>
      </c>
      <c r="CB600" s="59" t="str">
        <f t="shared" si="113"/>
        <v/>
      </c>
      <c r="CC600" s="36"/>
      <c r="CD600" s="40"/>
      <c r="CE600" s="46"/>
      <c r="CF600" s="40"/>
      <c r="CG600" s="40"/>
      <c r="CH600" s="40"/>
      <c r="CI600" s="36"/>
      <c r="CJ600" s="47"/>
      <c r="CK600" s="40"/>
      <c r="CL600" s="40"/>
      <c r="CM600" s="40"/>
      <c r="CN600" s="40"/>
    </row>
    <row r="601" spans="1:92" ht="42.75" hidden="1">
      <c r="A601" s="49" t="str">
        <f t="shared" si="117"/>
        <v>SIN GESTIÓN</v>
      </c>
      <c r="B601" s="58"/>
      <c r="C601" s="37"/>
      <c r="D601" s="37"/>
      <c r="E601" s="49" t="str">
        <f t="shared" si="118"/>
        <v>PENDIENTE NOTIFICACIÓN</v>
      </c>
      <c r="F601" s="141" t="str">
        <f t="shared" si="119"/>
        <v>PENDIENTE NOTIFICACIÓN</v>
      </c>
      <c r="G601" s="49" t="str">
        <f t="shared" si="120"/>
        <v/>
      </c>
      <c r="H601" s="51" t="str">
        <f ca="1">IF(
L601="",
"",
IF(
NETWORKDAYS(L601,IF(M601&lt;&gt;"",M601,TODAY()),FESTIVOS_CO!A:A)&gt;2,
"VENCIDO",
IF(
NETWORKDAYS(L601,IF(M601&lt;&gt;"",M601,TODAY()),FESTIVOS_CO!A:A)=2,
"ALERTA",
"A TIEMPO"
)))</f>
        <v/>
      </c>
      <c r="I601" s="40"/>
      <c r="J601" s="36"/>
      <c r="K601" s="37"/>
      <c r="L601" s="50"/>
      <c r="M601" s="37"/>
      <c r="N601" s="52"/>
      <c r="O601" s="52"/>
      <c r="P601" s="36"/>
      <c r="Q601" s="36"/>
      <c r="R601" s="40"/>
      <c r="S601" s="36"/>
      <c r="T601" s="40"/>
      <c r="U601" s="40"/>
      <c r="V601" s="81"/>
      <c r="W601" s="40"/>
      <c r="X601" s="40"/>
      <c r="Y601" s="40"/>
      <c r="Z601" s="38" t="str">
        <f>IFERROR(VLOOKUP(Y601,DIRECTORIO!A:B,2,FALSE),"")</f>
        <v/>
      </c>
      <c r="AA601" s="40"/>
      <c r="AB601" s="40"/>
      <c r="AC601" s="40"/>
      <c r="AD601" s="40"/>
      <c r="AE601" s="40"/>
      <c r="AF601" s="40"/>
      <c r="AG601" s="41" t="s">
        <v>109</v>
      </c>
      <c r="AH601" s="42"/>
      <c r="AI601" s="54" t="str">
        <f t="shared" ca="1" si="121"/>
        <v>PENDIENTE NOTIFICACIÓN ELECTRÓNICA</v>
      </c>
      <c r="AJ601" s="37"/>
      <c r="AK601" s="37"/>
      <c r="AL601" s="37"/>
      <c r="AM601" s="53" t="str">
        <f>IF(AK601="","",WORKDAY(AK601,5,FESTIVOS_CO!A:A))</f>
        <v/>
      </c>
      <c r="AN601" s="37"/>
      <c r="AO601" s="37"/>
      <c r="AP601" s="54" t="str">
        <f t="shared" ca="1" si="114"/>
        <v>NO APLICA</v>
      </c>
      <c r="AQ601" s="36"/>
      <c r="AR601" s="43"/>
      <c r="AS601" s="37"/>
      <c r="AT601" s="36"/>
      <c r="AU601" s="37"/>
      <c r="AV601" s="36"/>
      <c r="AW601" s="36"/>
      <c r="AX601" s="37"/>
      <c r="AY601" s="140" t="str">
        <f>IF(AU601="","",WORKDAY(AU601,5,FESTIVOS_CO!A:A))</f>
        <v/>
      </c>
      <c r="AZ601" s="54" t="str">
        <f t="shared" ca="1" si="123"/>
        <v>NO APLICA</v>
      </c>
      <c r="BA601" s="55" t="str">
        <f>IF(AX601="","",WORKDAY(AX601,5,FESTIVOS_CO!A:A))</f>
        <v/>
      </c>
      <c r="BB601" s="39"/>
      <c r="BC601" s="40"/>
      <c r="BD601" s="40"/>
      <c r="BE601" s="56" t="str">
        <f t="shared" ca="1" si="112"/>
        <v>NO APLICA</v>
      </c>
      <c r="BF601" s="37"/>
      <c r="BG601" s="45"/>
      <c r="BH601" s="37"/>
      <c r="BI601" s="36"/>
      <c r="BJ601" s="37"/>
      <c r="BK601" s="36"/>
      <c r="BL601" s="36"/>
      <c r="BM601" s="53" t="str">
        <f>IF(BJ601="","",WORKDAY(BJ601,5,FESTIVOS_CO!A:A))</f>
        <v/>
      </c>
      <c r="BN601" s="57" t="str">
        <f t="shared" ca="1" si="122"/>
        <v>PENDIENTE HACER AVISO</v>
      </c>
      <c r="BO601" s="54" t="str">
        <f t="shared" ca="1" si="115"/>
        <v>EN TRÁMITE NOTIF. POR AVISO</v>
      </c>
      <c r="BP601" s="37"/>
      <c r="BQ601" s="53" t="str">
        <f>IF(BP601="","",WORKDAY(BP601,5,FESTIVOS_CO!A:A))</f>
        <v/>
      </c>
      <c r="BR601" s="37"/>
      <c r="BS601" s="36"/>
      <c r="BT601" s="38"/>
      <c r="BU601" s="58" t="e">
        <f>VLOOKUP(BT601,Hoja2!$C:$D,2,0)</f>
        <v>#N/A</v>
      </c>
      <c r="BV601" s="80" t="str">
        <f>IF(
AND(AO601="",BD601="",BQ601=""),
"EN PROCESO NOTIFICACION / COMUNICACION",
IF(
BT601="",
"NO APLICA",
IF(
BU601=60,
IF(AO601&lt;&gt;"",AO601,IF(BD601&lt;&gt;"",BD601,BQ601))+60,
WORKDAY(
IF(AO601&lt;&gt;"",AO601,IF(BD601&lt;&gt;"",BD601,BQ601)),
BU601,
FESTIVOS_CO!A:A
)
)
))</f>
        <v>EN PROCESO NOTIFICACION / COMUNICACION</v>
      </c>
      <c r="BW601" s="44"/>
      <c r="BX601" s="53"/>
      <c r="BY601" s="45"/>
      <c r="BZ601" s="37"/>
      <c r="CA601" s="54" t="str">
        <f t="shared" si="116"/>
        <v>PENDIENTE EJECUTORIA</v>
      </c>
      <c r="CB601" s="59" t="str">
        <f t="shared" si="113"/>
        <v/>
      </c>
      <c r="CC601" s="36"/>
      <c r="CD601" s="40"/>
      <c r="CE601" s="46"/>
      <c r="CF601" s="40"/>
      <c r="CG601" s="40"/>
      <c r="CH601" s="40"/>
      <c r="CI601" s="36"/>
      <c r="CJ601" s="47"/>
      <c r="CK601" s="40"/>
      <c r="CL601" s="40"/>
      <c r="CM601" s="40"/>
      <c r="CN601" s="40"/>
    </row>
    <row r="602" spans="1:92" ht="42.75" hidden="1">
      <c r="A602" s="49" t="str">
        <f t="shared" si="117"/>
        <v>SIN GESTIÓN</v>
      </c>
      <c r="B602" s="58"/>
      <c r="C602" s="37"/>
      <c r="D602" s="37"/>
      <c r="E602" s="49" t="str">
        <f t="shared" si="118"/>
        <v>PENDIENTE NOTIFICACIÓN</v>
      </c>
      <c r="F602" s="141" t="str">
        <f t="shared" si="119"/>
        <v>PENDIENTE NOTIFICACIÓN</v>
      </c>
      <c r="G602" s="49" t="str">
        <f t="shared" si="120"/>
        <v/>
      </c>
      <c r="H602" s="51" t="str">
        <f ca="1">IF(
L602="",
"",
IF(
NETWORKDAYS(L602,IF(M602&lt;&gt;"",M602,TODAY()),FESTIVOS_CO!A:A)&gt;2,
"VENCIDO",
IF(
NETWORKDAYS(L602,IF(M602&lt;&gt;"",M602,TODAY()),FESTIVOS_CO!A:A)=2,
"ALERTA",
"A TIEMPO"
)))</f>
        <v/>
      </c>
      <c r="I602" s="40"/>
      <c r="J602" s="36"/>
      <c r="K602" s="37"/>
      <c r="L602" s="50"/>
      <c r="M602" s="37"/>
      <c r="N602" s="52"/>
      <c r="O602" s="52"/>
      <c r="P602" s="36"/>
      <c r="Q602" s="36"/>
      <c r="R602" s="40"/>
      <c r="S602" s="36"/>
      <c r="T602" s="40"/>
      <c r="U602" s="40"/>
      <c r="V602" s="81"/>
      <c r="W602" s="40"/>
      <c r="X602" s="40"/>
      <c r="Y602" s="40"/>
      <c r="Z602" s="38" t="str">
        <f>IFERROR(VLOOKUP(Y602,DIRECTORIO!A:B,2,FALSE),"")</f>
        <v/>
      </c>
      <c r="AA602" s="40"/>
      <c r="AB602" s="40"/>
      <c r="AC602" s="40"/>
      <c r="AD602" s="40"/>
      <c r="AE602" s="40"/>
      <c r="AF602" s="40"/>
      <c r="AG602" s="41" t="s">
        <v>109</v>
      </c>
      <c r="AH602" s="42"/>
      <c r="AI602" s="54" t="str">
        <f t="shared" ca="1" si="121"/>
        <v>PENDIENTE NOTIFICACIÓN ELECTRÓNICA</v>
      </c>
      <c r="AJ602" s="37"/>
      <c r="AK602" s="37"/>
      <c r="AL602" s="37"/>
      <c r="AM602" s="53" t="str">
        <f>IF(AK602="","",WORKDAY(AK602,5,FESTIVOS_CO!A:A))</f>
        <v/>
      </c>
      <c r="AN602" s="37"/>
      <c r="AO602" s="37"/>
      <c r="AP602" s="54" t="str">
        <f t="shared" ca="1" si="114"/>
        <v>NO APLICA</v>
      </c>
      <c r="AQ602" s="36"/>
      <c r="AR602" s="43"/>
      <c r="AS602" s="37"/>
      <c r="AT602" s="36"/>
      <c r="AU602" s="37"/>
      <c r="AV602" s="36"/>
      <c r="AW602" s="36"/>
      <c r="AX602" s="37"/>
      <c r="AY602" s="140" t="str">
        <f>IF(AU602="","",WORKDAY(AU602,5,FESTIVOS_CO!A:A))</f>
        <v/>
      </c>
      <c r="AZ602" s="54" t="str">
        <f t="shared" ca="1" si="123"/>
        <v>NO APLICA</v>
      </c>
      <c r="BA602" s="55" t="str">
        <f>IF(AX602="","",WORKDAY(AX602,5,FESTIVOS_CO!A:A))</f>
        <v/>
      </c>
      <c r="BB602" s="39"/>
      <c r="BC602" s="40"/>
      <c r="BD602" s="40"/>
      <c r="BE602" s="56" t="str">
        <f t="shared" ca="1" si="112"/>
        <v>NO APLICA</v>
      </c>
      <c r="BF602" s="37"/>
      <c r="BG602" s="45"/>
      <c r="BH602" s="37"/>
      <c r="BI602" s="36"/>
      <c r="BJ602" s="37"/>
      <c r="BK602" s="36"/>
      <c r="BL602" s="36"/>
      <c r="BM602" s="53" t="str">
        <f>IF(BJ602="","",WORKDAY(BJ602,5,FESTIVOS_CO!A:A))</f>
        <v/>
      </c>
      <c r="BN602" s="57" t="str">
        <f t="shared" ca="1" si="122"/>
        <v>PENDIENTE HACER AVISO</v>
      </c>
      <c r="BO602" s="54" t="str">
        <f t="shared" ca="1" si="115"/>
        <v>EN TRÁMITE NOTIF. POR AVISO</v>
      </c>
      <c r="BP602" s="37"/>
      <c r="BQ602" s="53" t="str">
        <f>IF(BP602="","",WORKDAY(BP602,5,FESTIVOS_CO!A:A))</f>
        <v/>
      </c>
      <c r="BR602" s="37"/>
      <c r="BS602" s="36"/>
      <c r="BT602" s="38"/>
      <c r="BU602" s="58" t="e">
        <f>VLOOKUP(BT602,Hoja2!$C:$D,2,0)</f>
        <v>#N/A</v>
      </c>
      <c r="BV602" s="80" t="str">
        <f>IF(
AND(AO602="",BD602="",BQ602=""),
"EN PROCESO NOTIFICACION / COMUNICACION",
IF(
BT602="",
"NO APLICA",
IF(
BU602=60,
IF(AO602&lt;&gt;"",AO602,IF(BD602&lt;&gt;"",BD602,BQ602))+60,
WORKDAY(
IF(AO602&lt;&gt;"",AO602,IF(BD602&lt;&gt;"",BD602,BQ602)),
BU602,
FESTIVOS_CO!A:A
)
)
))</f>
        <v>EN PROCESO NOTIFICACION / COMUNICACION</v>
      </c>
      <c r="BW602" s="44"/>
      <c r="BX602" s="53"/>
      <c r="BY602" s="45"/>
      <c r="BZ602" s="37"/>
      <c r="CA602" s="54" t="str">
        <f t="shared" si="116"/>
        <v>PENDIENTE EJECUTORIA</v>
      </c>
      <c r="CB602" s="59" t="str">
        <f t="shared" si="113"/>
        <v/>
      </c>
      <c r="CC602" s="36"/>
      <c r="CD602" s="40"/>
      <c r="CE602" s="46"/>
      <c r="CF602" s="40"/>
      <c r="CG602" s="40"/>
      <c r="CH602" s="40"/>
      <c r="CI602" s="36"/>
      <c r="CJ602" s="47"/>
      <c r="CK602" s="40"/>
      <c r="CL602" s="40"/>
      <c r="CM602" s="40"/>
      <c r="CN602" s="40"/>
    </row>
    <row r="603" spans="1:92" ht="42.75" hidden="1">
      <c r="A603" s="49" t="str">
        <f t="shared" si="117"/>
        <v>SIN GESTIÓN</v>
      </c>
      <c r="B603" s="58"/>
      <c r="C603" s="37"/>
      <c r="D603" s="37"/>
      <c r="E603" s="49" t="str">
        <f t="shared" si="118"/>
        <v>PENDIENTE NOTIFICACIÓN</v>
      </c>
      <c r="F603" s="141" t="str">
        <f t="shared" si="119"/>
        <v>PENDIENTE NOTIFICACIÓN</v>
      </c>
      <c r="G603" s="49" t="str">
        <f t="shared" si="120"/>
        <v/>
      </c>
      <c r="H603" s="51" t="str">
        <f ca="1">IF(
L603="",
"",
IF(
NETWORKDAYS(L603,IF(M603&lt;&gt;"",M603,TODAY()),FESTIVOS_CO!A:A)&gt;2,
"VENCIDO",
IF(
NETWORKDAYS(L603,IF(M603&lt;&gt;"",M603,TODAY()),FESTIVOS_CO!A:A)=2,
"ALERTA",
"A TIEMPO"
)))</f>
        <v/>
      </c>
      <c r="I603" s="40"/>
      <c r="J603" s="36"/>
      <c r="K603" s="37"/>
      <c r="L603" s="50"/>
      <c r="M603" s="37"/>
      <c r="N603" s="52"/>
      <c r="O603" s="52"/>
      <c r="P603" s="36"/>
      <c r="Q603" s="36"/>
      <c r="R603" s="40"/>
      <c r="S603" s="36"/>
      <c r="T603" s="40"/>
      <c r="U603" s="40"/>
      <c r="V603" s="81"/>
      <c r="W603" s="40"/>
      <c r="X603" s="40"/>
      <c r="Y603" s="40"/>
      <c r="Z603" s="38" t="str">
        <f>IFERROR(VLOOKUP(Y603,DIRECTORIO!A:B,2,FALSE),"")</f>
        <v/>
      </c>
      <c r="AA603" s="40"/>
      <c r="AB603" s="40"/>
      <c r="AC603" s="40"/>
      <c r="AD603" s="40"/>
      <c r="AE603" s="40"/>
      <c r="AF603" s="40"/>
      <c r="AG603" s="41" t="s">
        <v>109</v>
      </c>
      <c r="AH603" s="42"/>
      <c r="AI603" s="54" t="str">
        <f t="shared" ca="1" si="121"/>
        <v>PENDIENTE NOTIFICACIÓN ELECTRÓNICA</v>
      </c>
      <c r="AJ603" s="37"/>
      <c r="AK603" s="37"/>
      <c r="AL603" s="37"/>
      <c r="AM603" s="53" t="str">
        <f>IF(AK603="","",WORKDAY(AK603,5,FESTIVOS_CO!A:A))</f>
        <v/>
      </c>
      <c r="AN603" s="37"/>
      <c r="AO603" s="37"/>
      <c r="AP603" s="54" t="str">
        <f t="shared" ca="1" si="114"/>
        <v>NO APLICA</v>
      </c>
      <c r="AQ603" s="36"/>
      <c r="AR603" s="43"/>
      <c r="AS603" s="37"/>
      <c r="AT603" s="36"/>
      <c r="AU603" s="37"/>
      <c r="AV603" s="36"/>
      <c r="AW603" s="36"/>
      <c r="AX603" s="37"/>
      <c r="AY603" s="140" t="str">
        <f>IF(AU603="","",WORKDAY(AU603,5,FESTIVOS_CO!A:A))</f>
        <v/>
      </c>
      <c r="AZ603" s="54" t="str">
        <f t="shared" ca="1" si="123"/>
        <v>NO APLICA</v>
      </c>
      <c r="BA603" s="55" t="str">
        <f>IF(AX603="","",WORKDAY(AX603,5,FESTIVOS_CO!A:A))</f>
        <v/>
      </c>
      <c r="BB603" s="39"/>
      <c r="BC603" s="40"/>
      <c r="BD603" s="40"/>
      <c r="BE603" s="56" t="str">
        <f t="shared" ref="BE603:BE666" ca="1" si="124">IF(AZ603="NO PROCEDE",
"NO PROCEDE",IF(OR(AZ603="HACER AVISO",BB603="NO"),
"HACER AVISO",
"NO APLICA"))</f>
        <v>NO APLICA</v>
      </c>
      <c r="BF603" s="37"/>
      <c r="BG603" s="45"/>
      <c r="BH603" s="37"/>
      <c r="BI603" s="36"/>
      <c r="BJ603" s="37"/>
      <c r="BK603" s="36"/>
      <c r="BL603" s="36"/>
      <c r="BM603" s="53" t="str">
        <f>IF(BJ603="","",WORKDAY(BJ603,5,FESTIVOS_CO!A:A))</f>
        <v/>
      </c>
      <c r="BN603" s="57" t="str">
        <f t="shared" ca="1" si="122"/>
        <v>PENDIENTE HACER AVISO</v>
      </c>
      <c r="BO603" s="54" t="str">
        <f t="shared" ca="1" si="115"/>
        <v>EN TRÁMITE NOTIF. POR AVISO</v>
      </c>
      <c r="BP603" s="37"/>
      <c r="BQ603" s="53" t="str">
        <f>IF(BP603="","",WORKDAY(BP603,5,FESTIVOS_CO!A:A))</f>
        <v/>
      </c>
      <c r="BR603" s="37"/>
      <c r="BS603" s="36"/>
      <c r="BT603" s="38"/>
      <c r="BU603" s="58" t="e">
        <f>VLOOKUP(BT603,Hoja2!$C:$D,2,0)</f>
        <v>#N/A</v>
      </c>
      <c r="BV603" s="80" t="str">
        <f>IF(
AND(AO603="",BD603="",BQ603=""),
"EN PROCESO NOTIFICACION / COMUNICACION",
IF(
BT603="",
"NO APLICA",
IF(
BU603=60,
IF(AO603&lt;&gt;"",AO603,IF(BD603&lt;&gt;"",BD603,BQ603))+60,
WORKDAY(
IF(AO603&lt;&gt;"",AO603,IF(BD603&lt;&gt;"",BD603,BQ603)),
BU603,
FESTIVOS_CO!A:A
)
)
))</f>
        <v>EN PROCESO NOTIFICACION / COMUNICACION</v>
      </c>
      <c r="BW603" s="44"/>
      <c r="BX603" s="53"/>
      <c r="BY603" s="45"/>
      <c r="BZ603" s="37"/>
      <c r="CA603" s="54" t="str">
        <f t="shared" si="116"/>
        <v>PENDIENTE EJECUTORIA</v>
      </c>
      <c r="CB603" s="59" t="str">
        <f t="shared" ref="CB603:CB666" si="125">IF(CC603="NO",
"NO APLICA",
IF(CC603="SI",
IF(COUNTBLANK(CC603:CH603)&gt;0,
"PENDIENTE MEMORANDO",
"MEMORANDOS ENVIADOS"
),
IF(CI603="NO",
"NO APLICA",
IF(CI603="SI",
IF(COUNTBLANK(CJ603:CN603)&gt;0,
"PENDIENTES OFICIOS",
"OFICIOS ENVIADOS"
),
""
)
)
))</f>
        <v/>
      </c>
      <c r="CC603" s="36"/>
      <c r="CD603" s="40"/>
      <c r="CE603" s="46"/>
      <c r="CF603" s="40"/>
      <c r="CG603" s="40"/>
      <c r="CH603" s="40"/>
      <c r="CI603" s="36"/>
      <c r="CJ603" s="47"/>
      <c r="CK603" s="40"/>
      <c r="CL603" s="40"/>
      <c r="CM603" s="40"/>
      <c r="CN603" s="40"/>
    </row>
    <row r="604" spans="1:92" ht="42.75" hidden="1">
      <c r="A604" s="49" t="str">
        <f t="shared" si="117"/>
        <v>SIN GESTIÓN</v>
      </c>
      <c r="B604" s="58"/>
      <c r="C604" s="37"/>
      <c r="D604" s="37"/>
      <c r="E604" s="49" t="str">
        <f t="shared" si="118"/>
        <v>PENDIENTE NOTIFICACIÓN</v>
      </c>
      <c r="F604" s="141" t="str">
        <f t="shared" si="119"/>
        <v>PENDIENTE NOTIFICACIÓN</v>
      </c>
      <c r="G604" s="49" t="str">
        <f t="shared" si="120"/>
        <v/>
      </c>
      <c r="H604" s="51" t="str">
        <f ca="1">IF(
L604="",
"",
IF(
NETWORKDAYS(L604,IF(M604&lt;&gt;"",M604,TODAY()),FESTIVOS_CO!A:A)&gt;2,
"VENCIDO",
IF(
NETWORKDAYS(L604,IF(M604&lt;&gt;"",M604,TODAY()),FESTIVOS_CO!A:A)=2,
"ALERTA",
"A TIEMPO"
)))</f>
        <v/>
      </c>
      <c r="I604" s="40"/>
      <c r="J604" s="36"/>
      <c r="K604" s="37"/>
      <c r="L604" s="50"/>
      <c r="M604" s="37"/>
      <c r="N604" s="52"/>
      <c r="O604" s="52"/>
      <c r="P604" s="36"/>
      <c r="Q604" s="36"/>
      <c r="R604" s="40"/>
      <c r="S604" s="36"/>
      <c r="T604" s="40"/>
      <c r="U604" s="40"/>
      <c r="V604" s="81"/>
      <c r="W604" s="40"/>
      <c r="X604" s="40"/>
      <c r="Y604" s="40"/>
      <c r="Z604" s="38" t="str">
        <f>IFERROR(VLOOKUP(Y604,DIRECTORIO!A:B,2,FALSE),"")</f>
        <v/>
      </c>
      <c r="AA604" s="40"/>
      <c r="AB604" s="40"/>
      <c r="AC604" s="40"/>
      <c r="AD604" s="40"/>
      <c r="AE604" s="40"/>
      <c r="AF604" s="40"/>
      <c r="AG604" s="41" t="s">
        <v>109</v>
      </c>
      <c r="AH604" s="42"/>
      <c r="AI604" s="54" t="str">
        <f t="shared" ca="1" si="121"/>
        <v>PENDIENTE NOTIFICACIÓN ELECTRÓNICA</v>
      </c>
      <c r="AJ604" s="37"/>
      <c r="AK604" s="37"/>
      <c r="AL604" s="37"/>
      <c r="AM604" s="53" t="str">
        <f>IF(AK604="","",WORKDAY(AK604,5,FESTIVOS_CO!A:A))</f>
        <v/>
      </c>
      <c r="AN604" s="37"/>
      <c r="AO604" s="37"/>
      <c r="AP604" s="54" t="str">
        <f t="shared" ref="AP604:AP667" ca="1" si="126">IF(
ISNUMBER(SEARCH("PENDIENTE",UPPER(AI604))),
"NO APLICA",
IF(
COUNTBLANK(AJ604:AL604)=COUNTA(AJ604:AL604),
"NO APLICA",
IF(
UPPER(AN604)="SI",
"NO PROCEDE CITACION",
"NOTIFICAR POR CITACION"
)
)
)</f>
        <v>NO APLICA</v>
      </c>
      <c r="AQ604" s="36"/>
      <c r="AR604" s="43"/>
      <c r="AS604" s="37"/>
      <c r="AT604" s="36"/>
      <c r="AU604" s="37"/>
      <c r="AV604" s="36"/>
      <c r="AW604" s="36"/>
      <c r="AX604" s="37"/>
      <c r="AY604" s="140" t="str">
        <f>IF(AU604="","",WORKDAY(AU604,5,FESTIVOS_CO!A:A))</f>
        <v/>
      </c>
      <c r="AZ604" s="54" t="str">
        <f t="shared" ca="1" si="123"/>
        <v>NO APLICA</v>
      </c>
      <c r="BA604" s="55" t="str">
        <f>IF(AX604="","",WORKDAY(AX604,5,FESTIVOS_CO!A:A))</f>
        <v/>
      </c>
      <c r="BB604" s="39"/>
      <c r="BC604" s="40"/>
      <c r="BD604" s="40"/>
      <c r="BE604" s="56" t="str">
        <f t="shared" ca="1" si="124"/>
        <v>NO APLICA</v>
      </c>
      <c r="BF604" s="37"/>
      <c r="BG604" s="45"/>
      <c r="BH604" s="37"/>
      <c r="BI604" s="36"/>
      <c r="BJ604" s="37"/>
      <c r="BK604" s="36"/>
      <c r="BL604" s="36"/>
      <c r="BM604" s="53" t="str">
        <f>IF(BJ604="","",WORKDAY(BJ604,5,FESTIVOS_CO!A:A))</f>
        <v/>
      </c>
      <c r="BN604" s="57" t="str">
        <f t="shared" ca="1" si="122"/>
        <v>PENDIENTE HACER AVISO</v>
      </c>
      <c r="BO604" s="54" t="str">
        <f t="shared" ca="1" si="115"/>
        <v>EN TRÁMITE NOTIF. POR AVISO</v>
      </c>
      <c r="BP604" s="37"/>
      <c r="BQ604" s="53" t="str">
        <f>IF(BP604="","",WORKDAY(BP604,5,FESTIVOS_CO!A:A))</f>
        <v/>
      </c>
      <c r="BR604" s="37"/>
      <c r="BS604" s="36"/>
      <c r="BT604" s="38"/>
      <c r="BU604" s="58" t="e">
        <f>VLOOKUP(BT604,Hoja2!$C:$D,2,0)</f>
        <v>#N/A</v>
      </c>
      <c r="BV604" s="80" t="str">
        <f>IF(
AND(AO604="",BD604="",BQ604=""),
"EN PROCESO NOTIFICACION / COMUNICACION",
IF(
BT604="",
"NO APLICA",
IF(
BU604=60,
IF(AO604&lt;&gt;"",AO604,IF(BD604&lt;&gt;"",BD604,BQ604))+60,
WORKDAY(
IF(AO604&lt;&gt;"",AO604,IF(BD604&lt;&gt;"",BD604,BQ604)),
BU604,
FESTIVOS_CO!A:A
)
)
))</f>
        <v>EN PROCESO NOTIFICACION / COMUNICACION</v>
      </c>
      <c r="BW604" s="44"/>
      <c r="BX604" s="53"/>
      <c r="BY604" s="45"/>
      <c r="BZ604" s="37"/>
      <c r="CA604" s="54" t="str">
        <f t="shared" si="116"/>
        <v>PENDIENTE EJECUTORIA</v>
      </c>
      <c r="CB604" s="59" t="str">
        <f t="shared" si="125"/>
        <v/>
      </c>
      <c r="CC604" s="36"/>
      <c r="CD604" s="40"/>
      <c r="CE604" s="46"/>
      <c r="CF604" s="40"/>
      <c r="CG604" s="40"/>
      <c r="CH604" s="40"/>
      <c r="CI604" s="36"/>
      <c r="CJ604" s="47"/>
      <c r="CK604" s="40"/>
      <c r="CL604" s="40"/>
      <c r="CM604" s="40"/>
      <c r="CN604" s="40"/>
    </row>
    <row r="605" spans="1:92" ht="42.75" hidden="1">
      <c r="A605" s="49" t="str">
        <f t="shared" si="117"/>
        <v>SIN GESTIÓN</v>
      </c>
      <c r="B605" s="58"/>
      <c r="C605" s="37"/>
      <c r="D605" s="37"/>
      <c r="E605" s="49" t="str">
        <f t="shared" si="118"/>
        <v>PENDIENTE NOTIFICACIÓN</v>
      </c>
      <c r="F605" s="141" t="str">
        <f t="shared" si="119"/>
        <v>PENDIENTE NOTIFICACIÓN</v>
      </c>
      <c r="G605" s="49" t="str">
        <f t="shared" si="120"/>
        <v/>
      </c>
      <c r="H605" s="51" t="str">
        <f ca="1">IF(
L605="",
"",
IF(
NETWORKDAYS(L605,IF(M605&lt;&gt;"",M605,TODAY()),FESTIVOS_CO!A:A)&gt;2,
"VENCIDO",
IF(
NETWORKDAYS(L605,IF(M605&lt;&gt;"",M605,TODAY()),FESTIVOS_CO!A:A)=2,
"ALERTA",
"A TIEMPO"
)))</f>
        <v/>
      </c>
      <c r="I605" s="40"/>
      <c r="J605" s="36"/>
      <c r="K605" s="37"/>
      <c r="L605" s="50"/>
      <c r="M605" s="37"/>
      <c r="N605" s="52"/>
      <c r="O605" s="52"/>
      <c r="P605" s="36"/>
      <c r="Q605" s="36"/>
      <c r="R605" s="40"/>
      <c r="S605" s="36"/>
      <c r="T605" s="40"/>
      <c r="U605" s="40"/>
      <c r="V605" s="81"/>
      <c r="W605" s="40"/>
      <c r="X605" s="40"/>
      <c r="Y605" s="40"/>
      <c r="Z605" s="38" t="str">
        <f>IFERROR(VLOOKUP(Y605,DIRECTORIO!A:B,2,FALSE),"")</f>
        <v/>
      </c>
      <c r="AA605" s="40"/>
      <c r="AB605" s="40"/>
      <c r="AC605" s="40"/>
      <c r="AD605" s="40"/>
      <c r="AE605" s="40"/>
      <c r="AF605" s="40"/>
      <c r="AG605" s="41" t="s">
        <v>109</v>
      </c>
      <c r="AH605" s="42"/>
      <c r="AI605" s="54" t="str">
        <f t="shared" ca="1" si="121"/>
        <v>PENDIENTE NOTIFICACIÓN ELECTRÓNICA</v>
      </c>
      <c r="AJ605" s="37"/>
      <c r="AK605" s="37"/>
      <c r="AL605" s="37"/>
      <c r="AM605" s="53" t="str">
        <f>IF(AK605="","",WORKDAY(AK605,5,FESTIVOS_CO!A:A))</f>
        <v/>
      </c>
      <c r="AN605" s="37"/>
      <c r="AO605" s="37"/>
      <c r="AP605" s="54" t="str">
        <f t="shared" ca="1" si="126"/>
        <v>NO APLICA</v>
      </c>
      <c r="AQ605" s="36"/>
      <c r="AR605" s="43"/>
      <c r="AS605" s="37"/>
      <c r="AT605" s="36"/>
      <c r="AU605" s="37"/>
      <c r="AV605" s="36"/>
      <c r="AW605" s="36"/>
      <c r="AX605" s="37"/>
      <c r="AY605" s="140" t="str">
        <f>IF(AU605="","",WORKDAY(AU605,5,FESTIVOS_CO!A:A))</f>
        <v/>
      </c>
      <c r="AZ605" s="54" t="str">
        <f t="shared" ca="1" si="123"/>
        <v>NO APLICA</v>
      </c>
      <c r="BA605" s="55" t="str">
        <f>IF(AX605="","",WORKDAY(AX605,5,FESTIVOS_CO!A:A))</f>
        <v/>
      </c>
      <c r="BB605" s="39"/>
      <c r="BC605" s="40"/>
      <c r="BD605" s="40"/>
      <c r="BE605" s="56" t="str">
        <f t="shared" ca="1" si="124"/>
        <v>NO APLICA</v>
      </c>
      <c r="BF605" s="37"/>
      <c r="BG605" s="45"/>
      <c r="BH605" s="37"/>
      <c r="BI605" s="36"/>
      <c r="BJ605" s="37"/>
      <c r="BK605" s="36"/>
      <c r="BL605" s="36"/>
      <c r="BM605" s="53" t="str">
        <f>IF(BJ605="","",WORKDAY(BJ605,5,FESTIVOS_CO!A:A))</f>
        <v/>
      </c>
      <c r="BN605" s="57" t="str">
        <f t="shared" ca="1" si="122"/>
        <v>PENDIENTE HACER AVISO</v>
      </c>
      <c r="BO605" s="54" t="str">
        <f t="shared" ca="1" si="115"/>
        <v>EN TRÁMITE NOTIF. POR AVISO</v>
      </c>
      <c r="BP605" s="37"/>
      <c r="BQ605" s="53" t="str">
        <f>IF(BP605="","",WORKDAY(BP605,5,FESTIVOS_CO!A:A))</f>
        <v/>
      </c>
      <c r="BR605" s="37"/>
      <c r="BS605" s="36"/>
      <c r="BT605" s="38"/>
      <c r="BU605" s="58" t="e">
        <f>VLOOKUP(BT605,Hoja2!$C:$D,2,0)</f>
        <v>#N/A</v>
      </c>
      <c r="BV605" s="80" t="str">
        <f>IF(
AND(AO605="",BD605="",BQ605=""),
"EN PROCESO NOTIFICACION / COMUNICACION",
IF(
BT605="",
"NO APLICA",
IF(
BU605=60,
IF(AO605&lt;&gt;"",AO605,IF(BD605&lt;&gt;"",BD605,BQ605))+60,
WORKDAY(
IF(AO605&lt;&gt;"",AO605,IF(BD605&lt;&gt;"",BD605,BQ605)),
BU605,
FESTIVOS_CO!A:A
)
)
))</f>
        <v>EN PROCESO NOTIFICACION / COMUNICACION</v>
      </c>
      <c r="BW605" s="44"/>
      <c r="BX605" s="53"/>
      <c r="BY605" s="45"/>
      <c r="BZ605" s="37"/>
      <c r="CA605" s="54" t="str">
        <f t="shared" si="116"/>
        <v>PENDIENTE EJECUTORIA</v>
      </c>
      <c r="CB605" s="59" t="str">
        <f t="shared" si="125"/>
        <v/>
      </c>
      <c r="CC605" s="36"/>
      <c r="CD605" s="40"/>
      <c r="CE605" s="46"/>
      <c r="CF605" s="40"/>
      <c r="CG605" s="40"/>
      <c r="CH605" s="40"/>
      <c r="CI605" s="36"/>
      <c r="CJ605" s="47"/>
      <c r="CK605" s="40"/>
      <c r="CL605" s="40"/>
      <c r="CM605" s="40"/>
      <c r="CN605" s="40"/>
    </row>
    <row r="606" spans="1:92" ht="42.75" hidden="1">
      <c r="A606" s="49" t="str">
        <f t="shared" si="117"/>
        <v>SIN GESTIÓN</v>
      </c>
      <c r="B606" s="58"/>
      <c r="C606" s="37"/>
      <c r="D606" s="37"/>
      <c r="E606" s="49" t="str">
        <f t="shared" si="118"/>
        <v>PENDIENTE NOTIFICACIÓN</v>
      </c>
      <c r="F606" s="141" t="str">
        <f t="shared" si="119"/>
        <v>PENDIENTE NOTIFICACIÓN</v>
      </c>
      <c r="G606" s="49" t="str">
        <f t="shared" si="120"/>
        <v/>
      </c>
      <c r="H606" s="51" t="str">
        <f ca="1">IF(
L606="",
"",
IF(
NETWORKDAYS(L606,IF(M606&lt;&gt;"",M606,TODAY()),FESTIVOS_CO!A:A)&gt;2,
"VENCIDO",
IF(
NETWORKDAYS(L606,IF(M606&lt;&gt;"",M606,TODAY()),FESTIVOS_CO!A:A)=2,
"ALERTA",
"A TIEMPO"
)))</f>
        <v/>
      </c>
      <c r="I606" s="40"/>
      <c r="J606" s="36"/>
      <c r="K606" s="37"/>
      <c r="L606" s="50"/>
      <c r="M606" s="37"/>
      <c r="N606" s="52"/>
      <c r="O606" s="52"/>
      <c r="P606" s="36"/>
      <c r="Q606" s="36"/>
      <c r="R606" s="40"/>
      <c r="S606" s="36"/>
      <c r="T606" s="40"/>
      <c r="U606" s="40"/>
      <c r="V606" s="81"/>
      <c r="W606" s="40"/>
      <c r="X606" s="40"/>
      <c r="Y606" s="40"/>
      <c r="Z606" s="38" t="str">
        <f>IFERROR(VLOOKUP(Y606,DIRECTORIO!A:B,2,FALSE),"")</f>
        <v/>
      </c>
      <c r="AA606" s="40"/>
      <c r="AB606" s="40"/>
      <c r="AC606" s="40"/>
      <c r="AD606" s="40"/>
      <c r="AE606" s="40"/>
      <c r="AF606" s="40"/>
      <c r="AG606" s="41" t="s">
        <v>109</v>
      </c>
      <c r="AH606" s="42"/>
      <c r="AI606" s="54" t="str">
        <f t="shared" ca="1" si="121"/>
        <v>PENDIENTE NOTIFICACIÓN ELECTRÓNICA</v>
      </c>
      <c r="AJ606" s="37"/>
      <c r="AK606" s="37"/>
      <c r="AL606" s="37"/>
      <c r="AM606" s="53" t="str">
        <f>IF(AK606="","",WORKDAY(AK606,5,FESTIVOS_CO!A:A))</f>
        <v/>
      </c>
      <c r="AN606" s="37"/>
      <c r="AO606" s="37"/>
      <c r="AP606" s="54" t="str">
        <f t="shared" ca="1" si="126"/>
        <v>NO APLICA</v>
      </c>
      <c r="AQ606" s="36"/>
      <c r="AR606" s="43"/>
      <c r="AS606" s="37"/>
      <c r="AT606" s="36"/>
      <c r="AU606" s="37"/>
      <c r="AV606" s="36"/>
      <c r="AW606" s="36"/>
      <c r="AX606" s="37"/>
      <c r="AY606" s="140" t="str">
        <f>IF(AU606="","",WORKDAY(AU606,5,FESTIVOS_CO!A:A))</f>
        <v/>
      </c>
      <c r="AZ606" s="54" t="str">
        <f t="shared" ca="1" si="123"/>
        <v>NO APLICA</v>
      </c>
      <c r="BA606" s="55" t="str">
        <f>IF(AX606="","",WORKDAY(AX606,5,FESTIVOS_CO!A:A))</f>
        <v/>
      </c>
      <c r="BB606" s="39"/>
      <c r="BC606" s="40"/>
      <c r="BD606" s="40"/>
      <c r="BE606" s="56" t="str">
        <f t="shared" ca="1" si="124"/>
        <v>NO APLICA</v>
      </c>
      <c r="BF606" s="37"/>
      <c r="BG606" s="45"/>
      <c r="BH606" s="37"/>
      <c r="BI606" s="36"/>
      <c r="BJ606" s="37"/>
      <c r="BK606" s="36"/>
      <c r="BL606" s="36"/>
      <c r="BM606" s="53" t="str">
        <f>IF(BJ606="","",WORKDAY(BJ606,5,FESTIVOS_CO!A:A))</f>
        <v/>
      </c>
      <c r="BN606" s="57" t="str">
        <f t="shared" ca="1" si="122"/>
        <v>PENDIENTE HACER AVISO</v>
      </c>
      <c r="BO606" s="54" t="str">
        <f t="shared" ca="1" si="115"/>
        <v>EN TRÁMITE NOTIF. POR AVISO</v>
      </c>
      <c r="BP606" s="37"/>
      <c r="BQ606" s="53" t="str">
        <f>IF(BP606="","",WORKDAY(BP606,5,FESTIVOS_CO!A:A))</f>
        <v/>
      </c>
      <c r="BR606" s="37"/>
      <c r="BS606" s="36"/>
      <c r="BT606" s="38"/>
      <c r="BU606" s="58" t="e">
        <f>VLOOKUP(BT606,Hoja2!$C:$D,2,0)</f>
        <v>#N/A</v>
      </c>
      <c r="BV606" s="80" t="str">
        <f>IF(
AND(AO606="",BD606="",BQ606=""),
"EN PROCESO NOTIFICACION / COMUNICACION",
IF(
BT606="",
"NO APLICA",
IF(
BU606=60,
IF(AO606&lt;&gt;"",AO606,IF(BD606&lt;&gt;"",BD606,BQ606))+60,
WORKDAY(
IF(AO606&lt;&gt;"",AO606,IF(BD606&lt;&gt;"",BD606,BQ606)),
BU606,
FESTIVOS_CO!A:A
)
)
))</f>
        <v>EN PROCESO NOTIFICACION / COMUNICACION</v>
      </c>
      <c r="BW606" s="44"/>
      <c r="BX606" s="53"/>
      <c r="BY606" s="45"/>
      <c r="BZ606" s="37"/>
      <c r="CA606" s="54" t="str">
        <f t="shared" si="116"/>
        <v>PENDIENTE EJECUTORIA</v>
      </c>
      <c r="CB606" s="59" t="str">
        <f t="shared" si="125"/>
        <v/>
      </c>
      <c r="CC606" s="36"/>
      <c r="CD606" s="40"/>
      <c r="CE606" s="46"/>
      <c r="CF606" s="40"/>
      <c r="CG606" s="40"/>
      <c r="CH606" s="40"/>
      <c r="CI606" s="36"/>
      <c r="CJ606" s="47"/>
      <c r="CK606" s="40"/>
      <c r="CL606" s="40"/>
      <c r="CM606" s="40"/>
      <c r="CN606" s="40"/>
    </row>
    <row r="607" spans="1:92" ht="42.75" hidden="1">
      <c r="A607" s="49" t="str">
        <f t="shared" si="117"/>
        <v>SIN GESTIÓN</v>
      </c>
      <c r="B607" s="58"/>
      <c r="C607" s="37"/>
      <c r="D607" s="37"/>
      <c r="E607" s="49" t="str">
        <f t="shared" si="118"/>
        <v>PENDIENTE NOTIFICACIÓN</v>
      </c>
      <c r="F607" s="141" t="str">
        <f t="shared" si="119"/>
        <v>PENDIENTE NOTIFICACIÓN</v>
      </c>
      <c r="G607" s="49" t="str">
        <f t="shared" si="120"/>
        <v/>
      </c>
      <c r="H607" s="51" t="str">
        <f ca="1">IF(
L607="",
"",
IF(
NETWORKDAYS(L607,IF(M607&lt;&gt;"",M607,TODAY()),FESTIVOS_CO!A:A)&gt;2,
"VENCIDO",
IF(
NETWORKDAYS(L607,IF(M607&lt;&gt;"",M607,TODAY()),FESTIVOS_CO!A:A)=2,
"ALERTA",
"A TIEMPO"
)))</f>
        <v/>
      </c>
      <c r="I607" s="40"/>
      <c r="J607" s="36"/>
      <c r="K607" s="37"/>
      <c r="L607" s="50"/>
      <c r="M607" s="37"/>
      <c r="N607" s="52"/>
      <c r="O607" s="52"/>
      <c r="P607" s="36"/>
      <c r="Q607" s="36"/>
      <c r="R607" s="40"/>
      <c r="S607" s="36"/>
      <c r="T607" s="40"/>
      <c r="U607" s="40"/>
      <c r="V607" s="81"/>
      <c r="W607" s="40"/>
      <c r="X607" s="40"/>
      <c r="Y607" s="40"/>
      <c r="Z607" s="38" t="str">
        <f>IFERROR(VLOOKUP(Y607,DIRECTORIO!A:B,2,FALSE),"")</f>
        <v/>
      </c>
      <c r="AA607" s="40"/>
      <c r="AB607" s="40"/>
      <c r="AC607" s="40"/>
      <c r="AD607" s="40"/>
      <c r="AE607" s="40"/>
      <c r="AF607" s="40"/>
      <c r="AG607" s="41" t="s">
        <v>109</v>
      </c>
      <c r="AH607" s="42"/>
      <c r="AI607" s="54" t="str">
        <f t="shared" ca="1" si="121"/>
        <v>PENDIENTE NOTIFICACIÓN ELECTRÓNICA</v>
      </c>
      <c r="AJ607" s="37"/>
      <c r="AK607" s="37"/>
      <c r="AL607" s="37"/>
      <c r="AM607" s="53" t="str">
        <f>IF(AK607="","",WORKDAY(AK607,5,FESTIVOS_CO!A:A))</f>
        <v/>
      </c>
      <c r="AN607" s="37"/>
      <c r="AO607" s="37"/>
      <c r="AP607" s="54" t="str">
        <f t="shared" ca="1" si="126"/>
        <v>NO APLICA</v>
      </c>
      <c r="AQ607" s="36"/>
      <c r="AR607" s="43"/>
      <c r="AS607" s="37"/>
      <c r="AT607" s="36"/>
      <c r="AU607" s="37"/>
      <c r="AV607" s="36"/>
      <c r="AW607" s="36"/>
      <c r="AX607" s="37"/>
      <c r="AY607" s="140" t="str">
        <f>IF(AU607="","",WORKDAY(AU607,5,FESTIVOS_CO!A:A))</f>
        <v/>
      </c>
      <c r="AZ607" s="54" t="str">
        <f t="shared" ca="1" si="123"/>
        <v>NO APLICA</v>
      </c>
      <c r="BA607" s="55" t="str">
        <f>IF(AX607="","",WORKDAY(AX607,5,FESTIVOS_CO!A:A))</f>
        <v/>
      </c>
      <c r="BB607" s="39"/>
      <c r="BC607" s="40"/>
      <c r="BD607" s="40"/>
      <c r="BE607" s="56" t="str">
        <f t="shared" ca="1" si="124"/>
        <v>NO APLICA</v>
      </c>
      <c r="BF607" s="37"/>
      <c r="BG607" s="45"/>
      <c r="BH607" s="37"/>
      <c r="BI607" s="36"/>
      <c r="BJ607" s="37"/>
      <c r="BK607" s="36"/>
      <c r="BL607" s="36"/>
      <c r="BM607" s="53" t="str">
        <f>IF(BJ607="","",WORKDAY(BJ607,5,FESTIVOS_CO!A:A))</f>
        <v/>
      </c>
      <c r="BN607" s="57" t="str">
        <f t="shared" ca="1" si="122"/>
        <v>PENDIENTE HACER AVISO</v>
      </c>
      <c r="BO607" s="54" t="str">
        <f t="shared" ca="1" si="115"/>
        <v>EN TRÁMITE NOTIF. POR AVISO</v>
      </c>
      <c r="BP607" s="37"/>
      <c r="BQ607" s="53" t="str">
        <f>IF(BP607="","",WORKDAY(BP607,5,FESTIVOS_CO!A:A))</f>
        <v/>
      </c>
      <c r="BR607" s="37"/>
      <c r="BS607" s="36"/>
      <c r="BT607" s="38"/>
      <c r="BU607" s="58" t="e">
        <f>VLOOKUP(BT607,Hoja2!$C:$D,2,0)</f>
        <v>#N/A</v>
      </c>
      <c r="BV607" s="80" t="str">
        <f>IF(
AND(AO607="",BD607="",BQ607=""),
"EN PROCESO NOTIFICACION / COMUNICACION",
IF(
BT607="",
"NO APLICA",
IF(
BU607=60,
IF(AO607&lt;&gt;"",AO607,IF(BD607&lt;&gt;"",BD607,BQ607))+60,
WORKDAY(
IF(AO607&lt;&gt;"",AO607,IF(BD607&lt;&gt;"",BD607,BQ607)),
BU607,
FESTIVOS_CO!A:A
)
)
))</f>
        <v>EN PROCESO NOTIFICACION / COMUNICACION</v>
      </c>
      <c r="BW607" s="44"/>
      <c r="BX607" s="53"/>
      <c r="BY607" s="45"/>
      <c r="BZ607" s="37"/>
      <c r="CA607" s="54" t="str">
        <f t="shared" si="116"/>
        <v>PENDIENTE EJECUTORIA</v>
      </c>
      <c r="CB607" s="59" t="str">
        <f t="shared" si="125"/>
        <v/>
      </c>
      <c r="CC607" s="36"/>
      <c r="CD607" s="40"/>
      <c r="CE607" s="46"/>
      <c r="CF607" s="40"/>
      <c r="CG607" s="40"/>
      <c r="CH607" s="40"/>
      <c r="CI607" s="36"/>
      <c r="CJ607" s="47"/>
      <c r="CK607" s="40"/>
      <c r="CL607" s="40"/>
      <c r="CM607" s="40"/>
      <c r="CN607" s="40"/>
    </row>
    <row r="608" spans="1:92" ht="42.75" hidden="1">
      <c r="A608" s="49" t="str">
        <f t="shared" si="117"/>
        <v>SIN GESTIÓN</v>
      </c>
      <c r="B608" s="58"/>
      <c r="C608" s="37"/>
      <c r="D608" s="37"/>
      <c r="E608" s="49" t="str">
        <f t="shared" si="118"/>
        <v>PENDIENTE NOTIFICACIÓN</v>
      </c>
      <c r="F608" s="141" t="str">
        <f t="shared" si="119"/>
        <v>PENDIENTE NOTIFICACIÓN</v>
      </c>
      <c r="G608" s="49" t="str">
        <f t="shared" si="120"/>
        <v/>
      </c>
      <c r="H608" s="51" t="str">
        <f ca="1">IF(
L608="",
"",
IF(
NETWORKDAYS(L608,IF(M608&lt;&gt;"",M608,TODAY()),FESTIVOS_CO!A:A)&gt;2,
"VENCIDO",
IF(
NETWORKDAYS(L608,IF(M608&lt;&gt;"",M608,TODAY()),FESTIVOS_CO!A:A)=2,
"ALERTA",
"A TIEMPO"
)))</f>
        <v/>
      </c>
      <c r="I608" s="40"/>
      <c r="J608" s="36"/>
      <c r="K608" s="37"/>
      <c r="L608" s="50"/>
      <c r="M608" s="37"/>
      <c r="N608" s="52"/>
      <c r="O608" s="52"/>
      <c r="P608" s="36"/>
      <c r="Q608" s="36"/>
      <c r="R608" s="40"/>
      <c r="S608" s="36"/>
      <c r="T608" s="40"/>
      <c r="U608" s="40"/>
      <c r="V608" s="81"/>
      <c r="W608" s="40"/>
      <c r="X608" s="40"/>
      <c r="Y608" s="40"/>
      <c r="Z608" s="38" t="str">
        <f>IFERROR(VLOOKUP(Y608,DIRECTORIO!A:B,2,FALSE),"")</f>
        <v/>
      </c>
      <c r="AA608" s="40"/>
      <c r="AB608" s="40"/>
      <c r="AC608" s="40"/>
      <c r="AD608" s="40"/>
      <c r="AE608" s="40"/>
      <c r="AF608" s="40"/>
      <c r="AG608" s="41" t="s">
        <v>109</v>
      </c>
      <c r="AH608" s="42"/>
      <c r="AI608" s="54" t="str">
        <f t="shared" ca="1" si="121"/>
        <v>PENDIENTE NOTIFICACIÓN ELECTRÓNICA</v>
      </c>
      <c r="AJ608" s="37"/>
      <c r="AK608" s="37"/>
      <c r="AL608" s="37"/>
      <c r="AM608" s="53" t="str">
        <f>IF(AK608="","",WORKDAY(AK608,5,FESTIVOS_CO!A:A))</f>
        <v/>
      </c>
      <c r="AN608" s="37"/>
      <c r="AO608" s="37"/>
      <c r="AP608" s="54" t="str">
        <f t="shared" ca="1" si="126"/>
        <v>NO APLICA</v>
      </c>
      <c r="AQ608" s="36"/>
      <c r="AR608" s="43"/>
      <c r="AS608" s="37"/>
      <c r="AT608" s="36"/>
      <c r="AU608" s="37"/>
      <c r="AV608" s="36"/>
      <c r="AW608" s="36"/>
      <c r="AX608" s="37"/>
      <c r="AY608" s="140" t="str">
        <f>IF(AU608="","",WORKDAY(AU608,5,FESTIVOS_CO!A:A))</f>
        <v/>
      </c>
      <c r="AZ608" s="54" t="str">
        <f t="shared" ca="1" si="123"/>
        <v>NO APLICA</v>
      </c>
      <c r="BA608" s="55" t="str">
        <f>IF(AX608="","",WORKDAY(AX608,5,FESTIVOS_CO!A:A))</f>
        <v/>
      </c>
      <c r="BB608" s="39"/>
      <c r="BC608" s="40"/>
      <c r="BD608" s="40"/>
      <c r="BE608" s="56" t="str">
        <f t="shared" ca="1" si="124"/>
        <v>NO APLICA</v>
      </c>
      <c r="BF608" s="37"/>
      <c r="BG608" s="45"/>
      <c r="BH608" s="37"/>
      <c r="BI608" s="36"/>
      <c r="BJ608" s="37"/>
      <c r="BK608" s="36"/>
      <c r="BL608" s="36"/>
      <c r="BM608" s="53" t="str">
        <f>IF(BJ608="","",WORKDAY(BJ608,5,FESTIVOS_CO!A:A))</f>
        <v/>
      </c>
      <c r="BN608" s="57" t="str">
        <f t="shared" ca="1" si="122"/>
        <v>PENDIENTE HACER AVISO</v>
      </c>
      <c r="BO608" s="54" t="str">
        <f t="shared" ca="1" si="115"/>
        <v>EN TRÁMITE NOTIF. POR AVISO</v>
      </c>
      <c r="BP608" s="37"/>
      <c r="BQ608" s="53" t="str">
        <f>IF(BP608="","",WORKDAY(BP608,5,FESTIVOS_CO!A:A))</f>
        <v/>
      </c>
      <c r="BR608" s="37"/>
      <c r="BS608" s="36"/>
      <c r="BT608" s="38"/>
      <c r="BU608" s="58" t="e">
        <f>VLOOKUP(BT608,Hoja2!$C:$D,2,0)</f>
        <v>#N/A</v>
      </c>
      <c r="BV608" s="80" t="str">
        <f>IF(
AND(AO608="",BD608="",BQ608=""),
"EN PROCESO NOTIFICACION / COMUNICACION",
IF(
BT608="",
"NO APLICA",
IF(
BU608=60,
IF(AO608&lt;&gt;"",AO608,IF(BD608&lt;&gt;"",BD608,BQ608))+60,
WORKDAY(
IF(AO608&lt;&gt;"",AO608,IF(BD608&lt;&gt;"",BD608,BQ608)),
BU608,
FESTIVOS_CO!A:A
)
)
))</f>
        <v>EN PROCESO NOTIFICACION / COMUNICACION</v>
      </c>
      <c r="BW608" s="44"/>
      <c r="BX608" s="53"/>
      <c r="BY608" s="45"/>
      <c r="BZ608" s="37"/>
      <c r="CA608" s="54" t="str">
        <f t="shared" si="116"/>
        <v>PENDIENTE EJECUTORIA</v>
      </c>
      <c r="CB608" s="59" t="str">
        <f t="shared" si="125"/>
        <v/>
      </c>
      <c r="CC608" s="36"/>
      <c r="CD608" s="40"/>
      <c r="CE608" s="46"/>
      <c r="CF608" s="40"/>
      <c r="CG608" s="40"/>
      <c r="CH608" s="40"/>
      <c r="CI608" s="36"/>
      <c r="CJ608" s="47"/>
      <c r="CK608" s="40"/>
      <c r="CL608" s="40"/>
      <c r="CM608" s="40"/>
      <c r="CN608" s="40"/>
    </row>
    <row r="609" spans="1:92" ht="42.75" hidden="1">
      <c r="A609" s="49" t="str">
        <f t="shared" si="117"/>
        <v>SIN GESTIÓN</v>
      </c>
      <c r="B609" s="58"/>
      <c r="C609" s="37"/>
      <c r="D609" s="37"/>
      <c r="E609" s="49" t="str">
        <f t="shared" si="118"/>
        <v>PENDIENTE NOTIFICACIÓN</v>
      </c>
      <c r="F609" s="141" t="str">
        <f t="shared" si="119"/>
        <v>PENDIENTE NOTIFICACIÓN</v>
      </c>
      <c r="G609" s="49" t="str">
        <f t="shared" si="120"/>
        <v/>
      </c>
      <c r="H609" s="51" t="str">
        <f ca="1">IF(
L609="",
"",
IF(
NETWORKDAYS(L609,IF(M609&lt;&gt;"",M609,TODAY()),FESTIVOS_CO!A:A)&gt;2,
"VENCIDO",
IF(
NETWORKDAYS(L609,IF(M609&lt;&gt;"",M609,TODAY()),FESTIVOS_CO!A:A)=2,
"ALERTA",
"A TIEMPO"
)))</f>
        <v/>
      </c>
      <c r="I609" s="40"/>
      <c r="J609" s="36"/>
      <c r="K609" s="37"/>
      <c r="L609" s="50"/>
      <c r="M609" s="37"/>
      <c r="N609" s="52"/>
      <c r="O609" s="52"/>
      <c r="P609" s="36"/>
      <c r="Q609" s="36"/>
      <c r="R609" s="40"/>
      <c r="S609" s="36"/>
      <c r="T609" s="40"/>
      <c r="U609" s="40"/>
      <c r="V609" s="81"/>
      <c r="W609" s="40"/>
      <c r="X609" s="40"/>
      <c r="Y609" s="40"/>
      <c r="Z609" s="38" t="str">
        <f>IFERROR(VLOOKUP(Y609,DIRECTORIO!A:B,2,FALSE),"")</f>
        <v/>
      </c>
      <c r="AA609" s="40"/>
      <c r="AB609" s="40"/>
      <c r="AC609" s="40"/>
      <c r="AD609" s="40"/>
      <c r="AE609" s="40"/>
      <c r="AF609" s="40"/>
      <c r="AG609" s="41" t="s">
        <v>109</v>
      </c>
      <c r="AH609" s="42"/>
      <c r="AI609" s="54" t="str">
        <f t="shared" ca="1" si="121"/>
        <v>PENDIENTE NOTIFICACIÓN ELECTRÓNICA</v>
      </c>
      <c r="AJ609" s="37"/>
      <c r="AK609" s="37"/>
      <c r="AL609" s="37"/>
      <c r="AM609" s="53" t="str">
        <f>IF(AK609="","",WORKDAY(AK609,5,FESTIVOS_CO!A:A))</f>
        <v/>
      </c>
      <c r="AN609" s="37"/>
      <c r="AO609" s="37"/>
      <c r="AP609" s="54" t="str">
        <f t="shared" ca="1" si="126"/>
        <v>NO APLICA</v>
      </c>
      <c r="AQ609" s="36"/>
      <c r="AR609" s="43"/>
      <c r="AS609" s="37"/>
      <c r="AT609" s="36"/>
      <c r="AU609" s="37"/>
      <c r="AV609" s="36"/>
      <c r="AW609" s="36"/>
      <c r="AX609" s="37"/>
      <c r="AY609" s="140" t="str">
        <f>IF(AU609="","",WORKDAY(AU609,5,FESTIVOS_CO!A:A))</f>
        <v/>
      </c>
      <c r="AZ609" s="54" t="str">
        <f t="shared" ca="1" si="123"/>
        <v>NO APLICA</v>
      </c>
      <c r="BA609" s="55" t="str">
        <f>IF(AX609="","",WORKDAY(AX609,5,FESTIVOS_CO!A:A))</f>
        <v/>
      </c>
      <c r="BB609" s="39"/>
      <c r="BC609" s="40"/>
      <c r="BD609" s="40"/>
      <c r="BE609" s="56" t="str">
        <f t="shared" ca="1" si="124"/>
        <v>NO APLICA</v>
      </c>
      <c r="BF609" s="37"/>
      <c r="BG609" s="45"/>
      <c r="BH609" s="37"/>
      <c r="BI609" s="36"/>
      <c r="BJ609" s="37"/>
      <c r="BK609" s="36"/>
      <c r="BL609" s="36"/>
      <c r="BM609" s="53" t="str">
        <f>IF(BJ609="","",WORKDAY(BJ609,5,FESTIVOS_CO!A:A))</f>
        <v/>
      </c>
      <c r="BN609" s="57" t="str">
        <f t="shared" ca="1" si="122"/>
        <v>PENDIENTE HACER AVISO</v>
      </c>
      <c r="BO609" s="54" t="str">
        <f t="shared" ca="1" si="115"/>
        <v>EN TRÁMITE NOTIF. POR AVISO</v>
      </c>
      <c r="BP609" s="37"/>
      <c r="BQ609" s="53" t="str">
        <f>IF(BP609="","",WORKDAY(BP609,5,FESTIVOS_CO!A:A))</f>
        <v/>
      </c>
      <c r="BR609" s="37"/>
      <c r="BS609" s="36"/>
      <c r="BT609" s="38"/>
      <c r="BU609" s="58" t="e">
        <f>VLOOKUP(BT609,Hoja2!$C:$D,2,0)</f>
        <v>#N/A</v>
      </c>
      <c r="BV609" s="80" t="str">
        <f>IF(
AND(AO609="",BD609="",BQ609=""),
"EN PROCESO NOTIFICACION / COMUNICACION",
IF(
BT609="",
"NO APLICA",
IF(
BU609=60,
IF(AO609&lt;&gt;"",AO609,IF(BD609&lt;&gt;"",BD609,BQ609))+60,
WORKDAY(
IF(AO609&lt;&gt;"",AO609,IF(BD609&lt;&gt;"",BD609,BQ609)),
BU609,
FESTIVOS_CO!A:A
)
)
))</f>
        <v>EN PROCESO NOTIFICACION / COMUNICACION</v>
      </c>
      <c r="BW609" s="44"/>
      <c r="BX609" s="53"/>
      <c r="BY609" s="45"/>
      <c r="BZ609" s="37"/>
      <c r="CA609" s="54" t="str">
        <f t="shared" si="116"/>
        <v>PENDIENTE EJECUTORIA</v>
      </c>
      <c r="CB609" s="59" t="str">
        <f t="shared" si="125"/>
        <v/>
      </c>
      <c r="CC609" s="36"/>
      <c r="CD609" s="40"/>
      <c r="CE609" s="46"/>
      <c r="CF609" s="40"/>
      <c r="CG609" s="40"/>
      <c r="CH609" s="40"/>
      <c r="CI609" s="36"/>
      <c r="CJ609" s="47"/>
      <c r="CK609" s="40"/>
      <c r="CL609" s="40"/>
      <c r="CM609" s="40"/>
      <c r="CN609" s="40"/>
    </row>
    <row r="610" spans="1:92" ht="42.75" hidden="1">
      <c r="A610" s="49" t="str">
        <f t="shared" si="117"/>
        <v>SIN GESTIÓN</v>
      </c>
      <c r="B610" s="58"/>
      <c r="C610" s="37"/>
      <c r="D610" s="37"/>
      <c r="E610" s="49" t="str">
        <f t="shared" si="118"/>
        <v>PENDIENTE NOTIFICACIÓN</v>
      </c>
      <c r="F610" s="141" t="str">
        <f t="shared" si="119"/>
        <v>PENDIENTE NOTIFICACIÓN</v>
      </c>
      <c r="G610" s="49" t="str">
        <f t="shared" si="120"/>
        <v/>
      </c>
      <c r="H610" s="51" t="str">
        <f ca="1">IF(
L610="",
"",
IF(
NETWORKDAYS(L610,IF(M610&lt;&gt;"",M610,TODAY()),FESTIVOS_CO!A:A)&gt;2,
"VENCIDO",
IF(
NETWORKDAYS(L610,IF(M610&lt;&gt;"",M610,TODAY()),FESTIVOS_CO!A:A)=2,
"ALERTA",
"A TIEMPO"
)))</f>
        <v/>
      </c>
      <c r="I610" s="40"/>
      <c r="J610" s="36"/>
      <c r="K610" s="37"/>
      <c r="L610" s="50"/>
      <c r="M610" s="37"/>
      <c r="N610" s="52"/>
      <c r="O610" s="52"/>
      <c r="P610" s="36"/>
      <c r="Q610" s="36"/>
      <c r="R610" s="40"/>
      <c r="S610" s="36"/>
      <c r="T610" s="40"/>
      <c r="U610" s="40"/>
      <c r="V610" s="81"/>
      <c r="W610" s="40"/>
      <c r="X610" s="40"/>
      <c r="Y610" s="40"/>
      <c r="Z610" s="38" t="str">
        <f>IFERROR(VLOOKUP(Y610,DIRECTORIO!A:B,2,FALSE),"")</f>
        <v/>
      </c>
      <c r="AA610" s="40"/>
      <c r="AB610" s="40"/>
      <c r="AC610" s="40"/>
      <c r="AD610" s="40"/>
      <c r="AE610" s="40"/>
      <c r="AF610" s="40"/>
      <c r="AG610" s="41" t="s">
        <v>109</v>
      </c>
      <c r="AH610" s="42"/>
      <c r="AI610" s="54" t="str">
        <f t="shared" ca="1" si="121"/>
        <v>PENDIENTE NOTIFICACIÓN ELECTRÓNICA</v>
      </c>
      <c r="AJ610" s="37"/>
      <c r="AK610" s="37"/>
      <c r="AL610" s="37"/>
      <c r="AM610" s="53" t="str">
        <f>IF(AK610="","",WORKDAY(AK610,5,FESTIVOS_CO!A:A))</f>
        <v/>
      </c>
      <c r="AN610" s="37"/>
      <c r="AO610" s="37"/>
      <c r="AP610" s="54" t="str">
        <f t="shared" ca="1" si="126"/>
        <v>NO APLICA</v>
      </c>
      <c r="AQ610" s="36"/>
      <c r="AR610" s="43"/>
      <c r="AS610" s="37"/>
      <c r="AT610" s="36"/>
      <c r="AU610" s="37"/>
      <c r="AV610" s="36"/>
      <c r="AW610" s="36"/>
      <c r="AX610" s="37"/>
      <c r="AY610" s="140" t="str">
        <f>IF(AU610="","",WORKDAY(AU610,5,FESTIVOS_CO!A:A))</f>
        <v/>
      </c>
      <c r="AZ610" s="54" t="str">
        <f t="shared" ca="1" si="123"/>
        <v>NO APLICA</v>
      </c>
      <c r="BA610" s="55" t="str">
        <f>IF(AX610="","",WORKDAY(AX610,5,FESTIVOS_CO!A:A))</f>
        <v/>
      </c>
      <c r="BB610" s="39"/>
      <c r="BC610" s="40"/>
      <c r="BD610" s="40"/>
      <c r="BE610" s="56" t="str">
        <f t="shared" ca="1" si="124"/>
        <v>NO APLICA</v>
      </c>
      <c r="BF610" s="37"/>
      <c r="BG610" s="45"/>
      <c r="BH610" s="37"/>
      <c r="BI610" s="36"/>
      <c r="BJ610" s="37"/>
      <c r="BK610" s="36"/>
      <c r="BL610" s="36"/>
      <c r="BM610" s="53" t="str">
        <f>IF(BJ610="","",WORKDAY(BJ610,5,FESTIVOS_CO!A:A))</f>
        <v/>
      </c>
      <c r="BN610" s="57" t="str">
        <f t="shared" ca="1" si="122"/>
        <v>PENDIENTE HACER AVISO</v>
      </c>
      <c r="BO610" s="54" t="str">
        <f t="shared" ca="1" si="115"/>
        <v>EN TRÁMITE NOTIF. POR AVISO</v>
      </c>
      <c r="BP610" s="37"/>
      <c r="BQ610" s="53" t="str">
        <f>IF(BP610="","",WORKDAY(BP610,5,FESTIVOS_CO!A:A))</f>
        <v/>
      </c>
      <c r="BR610" s="37"/>
      <c r="BS610" s="36"/>
      <c r="BT610" s="38"/>
      <c r="BU610" s="58" t="e">
        <f>VLOOKUP(BT610,Hoja2!$C:$D,2,0)</f>
        <v>#N/A</v>
      </c>
      <c r="BV610" s="80" t="str">
        <f>IF(
AND(AO610="",BD610="",BQ610=""),
"EN PROCESO NOTIFICACION / COMUNICACION",
IF(
BT610="",
"NO APLICA",
IF(
BU610=60,
IF(AO610&lt;&gt;"",AO610,IF(BD610&lt;&gt;"",BD610,BQ610))+60,
WORKDAY(
IF(AO610&lt;&gt;"",AO610,IF(BD610&lt;&gt;"",BD610,BQ610)),
BU610,
FESTIVOS_CO!A:A
)
)
))</f>
        <v>EN PROCESO NOTIFICACION / COMUNICACION</v>
      </c>
      <c r="BW610" s="44"/>
      <c r="BX610" s="53"/>
      <c r="BY610" s="45"/>
      <c r="BZ610" s="37"/>
      <c r="CA610" s="54" t="str">
        <f t="shared" si="116"/>
        <v>PENDIENTE EJECUTORIA</v>
      </c>
      <c r="CB610" s="59" t="str">
        <f t="shared" si="125"/>
        <v/>
      </c>
      <c r="CC610" s="36"/>
      <c r="CD610" s="40"/>
      <c r="CE610" s="46"/>
      <c r="CF610" s="40"/>
      <c r="CG610" s="40"/>
      <c r="CH610" s="40"/>
      <c r="CI610" s="36"/>
      <c r="CJ610" s="47"/>
      <c r="CK610" s="40"/>
      <c r="CL610" s="40"/>
      <c r="CM610" s="40"/>
      <c r="CN610" s="40"/>
    </row>
    <row r="611" spans="1:92" ht="42.75" hidden="1">
      <c r="A611" s="49" t="str">
        <f t="shared" si="117"/>
        <v>SIN GESTIÓN</v>
      </c>
      <c r="B611" s="58"/>
      <c r="C611" s="37"/>
      <c r="D611" s="37"/>
      <c r="E611" s="49" t="str">
        <f t="shared" si="118"/>
        <v>PENDIENTE NOTIFICACIÓN</v>
      </c>
      <c r="F611" s="141" t="str">
        <f t="shared" si="119"/>
        <v>PENDIENTE NOTIFICACIÓN</v>
      </c>
      <c r="G611" s="49" t="str">
        <f t="shared" si="120"/>
        <v/>
      </c>
      <c r="H611" s="51" t="str">
        <f ca="1">IF(
L611="",
"",
IF(
NETWORKDAYS(L611,IF(M611&lt;&gt;"",M611,TODAY()),FESTIVOS_CO!A:A)&gt;2,
"VENCIDO",
IF(
NETWORKDAYS(L611,IF(M611&lt;&gt;"",M611,TODAY()),FESTIVOS_CO!A:A)=2,
"ALERTA",
"A TIEMPO"
)))</f>
        <v/>
      </c>
      <c r="I611" s="40"/>
      <c r="J611" s="36"/>
      <c r="K611" s="37"/>
      <c r="L611" s="50"/>
      <c r="M611" s="37"/>
      <c r="N611" s="52"/>
      <c r="O611" s="52"/>
      <c r="P611" s="36"/>
      <c r="Q611" s="36"/>
      <c r="R611" s="40"/>
      <c r="S611" s="36"/>
      <c r="T611" s="40"/>
      <c r="U611" s="40"/>
      <c r="V611" s="81"/>
      <c r="W611" s="40"/>
      <c r="X611" s="40"/>
      <c r="Y611" s="40"/>
      <c r="Z611" s="38" t="str">
        <f>IFERROR(VLOOKUP(Y611,DIRECTORIO!A:B,2,FALSE),"")</f>
        <v/>
      </c>
      <c r="AA611" s="40"/>
      <c r="AB611" s="40"/>
      <c r="AC611" s="40"/>
      <c r="AD611" s="40"/>
      <c r="AE611" s="40"/>
      <c r="AF611" s="40"/>
      <c r="AG611" s="41" t="s">
        <v>109</v>
      </c>
      <c r="AH611" s="42"/>
      <c r="AI611" s="54" t="str">
        <f t="shared" ca="1" si="121"/>
        <v>PENDIENTE NOTIFICACIÓN ELECTRÓNICA</v>
      </c>
      <c r="AJ611" s="37"/>
      <c r="AK611" s="37"/>
      <c r="AL611" s="37"/>
      <c r="AM611" s="53" t="str">
        <f>IF(AK611="","",WORKDAY(AK611,5,FESTIVOS_CO!A:A))</f>
        <v/>
      </c>
      <c r="AN611" s="37"/>
      <c r="AO611" s="37"/>
      <c r="AP611" s="54" t="str">
        <f t="shared" ca="1" si="126"/>
        <v>NO APLICA</v>
      </c>
      <c r="AQ611" s="36"/>
      <c r="AR611" s="43"/>
      <c r="AS611" s="37"/>
      <c r="AT611" s="36"/>
      <c r="AU611" s="37"/>
      <c r="AV611" s="36"/>
      <c r="AW611" s="36"/>
      <c r="AX611" s="37"/>
      <c r="AY611" s="140" t="str">
        <f>IF(AU611="","",WORKDAY(AU611,5,FESTIVOS_CO!A:A))</f>
        <v/>
      </c>
      <c r="AZ611" s="54" t="str">
        <f t="shared" ca="1" si="123"/>
        <v>NO APLICA</v>
      </c>
      <c r="BA611" s="55" t="str">
        <f>IF(AX611="","",WORKDAY(AX611,5,FESTIVOS_CO!A:A))</f>
        <v/>
      </c>
      <c r="BB611" s="39"/>
      <c r="BC611" s="40"/>
      <c r="BD611" s="40"/>
      <c r="BE611" s="56" t="str">
        <f t="shared" ca="1" si="124"/>
        <v>NO APLICA</v>
      </c>
      <c r="BF611" s="37"/>
      <c r="BG611" s="45"/>
      <c r="BH611" s="37"/>
      <c r="BI611" s="36"/>
      <c r="BJ611" s="37"/>
      <c r="BK611" s="36"/>
      <c r="BL611" s="36"/>
      <c r="BM611" s="53" t="str">
        <f>IF(BJ611="","",WORKDAY(BJ611,5,FESTIVOS_CO!A:A))</f>
        <v/>
      </c>
      <c r="BN611" s="57" t="str">
        <f t="shared" ca="1" si="122"/>
        <v>PENDIENTE HACER AVISO</v>
      </c>
      <c r="BO611" s="54" t="str">
        <f t="shared" ca="1" si="115"/>
        <v>EN TRÁMITE NOTIF. POR AVISO</v>
      </c>
      <c r="BP611" s="37"/>
      <c r="BQ611" s="53" t="str">
        <f>IF(BP611="","",WORKDAY(BP611,5,FESTIVOS_CO!A:A))</f>
        <v/>
      </c>
      <c r="BR611" s="37"/>
      <c r="BS611" s="36"/>
      <c r="BT611" s="38"/>
      <c r="BU611" s="58" t="e">
        <f>VLOOKUP(BT611,Hoja2!$C:$D,2,0)</f>
        <v>#N/A</v>
      </c>
      <c r="BV611" s="80" t="str">
        <f>IF(
AND(AO611="",BD611="",BQ611=""),
"EN PROCESO NOTIFICACION / COMUNICACION",
IF(
BT611="",
"NO APLICA",
IF(
BU611=60,
IF(AO611&lt;&gt;"",AO611,IF(BD611&lt;&gt;"",BD611,BQ611))+60,
WORKDAY(
IF(AO611&lt;&gt;"",AO611,IF(BD611&lt;&gt;"",BD611,BQ611)),
BU611,
FESTIVOS_CO!A:A
)
)
))</f>
        <v>EN PROCESO NOTIFICACION / COMUNICACION</v>
      </c>
      <c r="BW611" s="44"/>
      <c r="BX611" s="53"/>
      <c r="BY611" s="45"/>
      <c r="BZ611" s="37"/>
      <c r="CA611" s="54" t="str">
        <f t="shared" si="116"/>
        <v>PENDIENTE EJECUTORIA</v>
      </c>
      <c r="CB611" s="59" t="str">
        <f t="shared" si="125"/>
        <v/>
      </c>
      <c r="CC611" s="36"/>
      <c r="CD611" s="40"/>
      <c r="CE611" s="46"/>
      <c r="CF611" s="40"/>
      <c r="CG611" s="40"/>
      <c r="CH611" s="40"/>
      <c r="CI611" s="36"/>
      <c r="CJ611" s="47"/>
      <c r="CK611" s="40"/>
      <c r="CL611" s="40"/>
      <c r="CM611" s="40"/>
      <c r="CN611" s="40"/>
    </row>
    <row r="612" spans="1:92" ht="42.75" hidden="1">
      <c r="A612" s="49" t="str">
        <f t="shared" si="117"/>
        <v>SIN GESTIÓN</v>
      </c>
      <c r="B612" s="58"/>
      <c r="C612" s="37"/>
      <c r="D612" s="37"/>
      <c r="E612" s="49" t="str">
        <f t="shared" si="118"/>
        <v>PENDIENTE NOTIFICACIÓN</v>
      </c>
      <c r="F612" s="141" t="str">
        <f t="shared" si="119"/>
        <v>PENDIENTE NOTIFICACIÓN</v>
      </c>
      <c r="G612" s="49" t="str">
        <f t="shared" si="120"/>
        <v/>
      </c>
      <c r="H612" s="51" t="str">
        <f ca="1">IF(
L612="",
"",
IF(
NETWORKDAYS(L612,IF(M612&lt;&gt;"",M612,TODAY()),FESTIVOS_CO!A:A)&gt;2,
"VENCIDO",
IF(
NETWORKDAYS(L612,IF(M612&lt;&gt;"",M612,TODAY()),FESTIVOS_CO!A:A)=2,
"ALERTA",
"A TIEMPO"
)))</f>
        <v/>
      </c>
      <c r="I612" s="40"/>
      <c r="J612" s="36"/>
      <c r="K612" s="37"/>
      <c r="L612" s="50"/>
      <c r="M612" s="37"/>
      <c r="N612" s="52"/>
      <c r="O612" s="52"/>
      <c r="P612" s="36"/>
      <c r="Q612" s="36"/>
      <c r="R612" s="40"/>
      <c r="S612" s="36"/>
      <c r="T612" s="40"/>
      <c r="U612" s="40"/>
      <c r="V612" s="81"/>
      <c r="W612" s="40"/>
      <c r="X612" s="40"/>
      <c r="Y612" s="40"/>
      <c r="Z612" s="38" t="str">
        <f>IFERROR(VLOOKUP(Y612,DIRECTORIO!A:B,2,FALSE),"")</f>
        <v/>
      </c>
      <c r="AA612" s="40"/>
      <c r="AB612" s="40"/>
      <c r="AC612" s="40"/>
      <c r="AD612" s="40"/>
      <c r="AE612" s="40"/>
      <c r="AF612" s="40"/>
      <c r="AG612" s="41" t="s">
        <v>109</v>
      </c>
      <c r="AH612" s="42"/>
      <c r="AI612" s="54" t="str">
        <f t="shared" ca="1" si="121"/>
        <v>PENDIENTE NOTIFICACIÓN ELECTRÓNICA</v>
      </c>
      <c r="AJ612" s="37"/>
      <c r="AK612" s="37"/>
      <c r="AL612" s="37"/>
      <c r="AM612" s="53" t="str">
        <f>IF(AK612="","",WORKDAY(AK612,5,FESTIVOS_CO!A:A))</f>
        <v/>
      </c>
      <c r="AN612" s="37"/>
      <c r="AO612" s="37"/>
      <c r="AP612" s="54" t="str">
        <f t="shared" ca="1" si="126"/>
        <v>NO APLICA</v>
      </c>
      <c r="AQ612" s="36"/>
      <c r="AR612" s="43"/>
      <c r="AS612" s="37"/>
      <c r="AT612" s="36"/>
      <c r="AU612" s="37"/>
      <c r="AV612" s="36"/>
      <c r="AW612" s="36"/>
      <c r="AX612" s="37"/>
      <c r="AY612" s="140" t="str">
        <f>IF(AU612="","",WORKDAY(AU612,5,FESTIVOS_CO!A:A))</f>
        <v/>
      </c>
      <c r="AZ612" s="54" t="str">
        <f t="shared" ca="1" si="123"/>
        <v>NO APLICA</v>
      </c>
      <c r="BA612" s="55" t="str">
        <f>IF(AX612="","",WORKDAY(AX612,5,FESTIVOS_CO!A:A))</f>
        <v/>
      </c>
      <c r="BB612" s="39"/>
      <c r="BC612" s="40"/>
      <c r="BD612" s="40"/>
      <c r="BE612" s="56" t="str">
        <f t="shared" ca="1" si="124"/>
        <v>NO APLICA</v>
      </c>
      <c r="BF612" s="37"/>
      <c r="BG612" s="45"/>
      <c r="BH612" s="37"/>
      <c r="BI612" s="36"/>
      <c r="BJ612" s="37"/>
      <c r="BK612" s="36"/>
      <c r="BL612" s="36"/>
      <c r="BM612" s="53" t="str">
        <f>IF(BJ612="","",WORKDAY(BJ612,5,FESTIVOS_CO!A:A))</f>
        <v/>
      </c>
      <c r="BN612" s="57" t="str">
        <f t="shared" ca="1" si="122"/>
        <v>PENDIENTE HACER AVISO</v>
      </c>
      <c r="BO612" s="54" t="str">
        <f t="shared" ca="1" si="115"/>
        <v>EN TRÁMITE NOTIF. POR AVISO</v>
      </c>
      <c r="BP612" s="37"/>
      <c r="BQ612" s="53" t="str">
        <f>IF(BP612="","",WORKDAY(BP612,5,FESTIVOS_CO!A:A))</f>
        <v/>
      </c>
      <c r="BR612" s="37"/>
      <c r="BS612" s="36"/>
      <c r="BT612" s="38"/>
      <c r="BU612" s="58" t="e">
        <f>VLOOKUP(BT612,Hoja2!$C:$D,2,0)</f>
        <v>#N/A</v>
      </c>
      <c r="BV612" s="80" t="str">
        <f>IF(
AND(AO612="",BD612="",BQ612=""),
"EN PROCESO NOTIFICACION / COMUNICACION",
IF(
BT612="",
"NO APLICA",
IF(
BU612=60,
IF(AO612&lt;&gt;"",AO612,IF(BD612&lt;&gt;"",BD612,BQ612))+60,
WORKDAY(
IF(AO612&lt;&gt;"",AO612,IF(BD612&lt;&gt;"",BD612,BQ612)),
BU612,
FESTIVOS_CO!A:A
)
)
))</f>
        <v>EN PROCESO NOTIFICACION / COMUNICACION</v>
      </c>
      <c r="BW612" s="44"/>
      <c r="BX612" s="53"/>
      <c r="BY612" s="45"/>
      <c r="BZ612" s="37"/>
      <c r="CA612" s="54" t="str">
        <f t="shared" si="116"/>
        <v>PENDIENTE EJECUTORIA</v>
      </c>
      <c r="CB612" s="59" t="str">
        <f t="shared" si="125"/>
        <v/>
      </c>
      <c r="CC612" s="36"/>
      <c r="CD612" s="40"/>
      <c r="CE612" s="46"/>
      <c r="CF612" s="40"/>
      <c r="CG612" s="40"/>
      <c r="CH612" s="40"/>
      <c r="CI612" s="36"/>
      <c r="CJ612" s="47"/>
      <c r="CK612" s="40"/>
      <c r="CL612" s="40"/>
      <c r="CM612" s="40"/>
      <c r="CN612" s="40"/>
    </row>
    <row r="613" spans="1:92" ht="42.75" hidden="1">
      <c r="A613" s="49" t="str">
        <f t="shared" si="117"/>
        <v>SIN GESTIÓN</v>
      </c>
      <c r="B613" s="58"/>
      <c r="C613" s="37"/>
      <c r="D613" s="37"/>
      <c r="E613" s="49" t="str">
        <f t="shared" si="118"/>
        <v>PENDIENTE NOTIFICACIÓN</v>
      </c>
      <c r="F613" s="141" t="str">
        <f t="shared" si="119"/>
        <v>PENDIENTE NOTIFICACIÓN</v>
      </c>
      <c r="G613" s="49" t="str">
        <f t="shared" si="120"/>
        <v/>
      </c>
      <c r="H613" s="51" t="str">
        <f ca="1">IF(
L613="",
"",
IF(
NETWORKDAYS(L613,IF(M613&lt;&gt;"",M613,TODAY()),FESTIVOS_CO!A:A)&gt;2,
"VENCIDO",
IF(
NETWORKDAYS(L613,IF(M613&lt;&gt;"",M613,TODAY()),FESTIVOS_CO!A:A)=2,
"ALERTA",
"A TIEMPO"
)))</f>
        <v/>
      </c>
      <c r="I613" s="40"/>
      <c r="J613" s="36"/>
      <c r="K613" s="37"/>
      <c r="L613" s="50"/>
      <c r="M613" s="37"/>
      <c r="N613" s="52"/>
      <c r="O613" s="52"/>
      <c r="P613" s="36"/>
      <c r="Q613" s="36"/>
      <c r="R613" s="40"/>
      <c r="S613" s="36"/>
      <c r="T613" s="40"/>
      <c r="U613" s="40"/>
      <c r="V613" s="81"/>
      <c r="W613" s="40"/>
      <c r="X613" s="40"/>
      <c r="Y613" s="40"/>
      <c r="Z613" s="38" t="str">
        <f>IFERROR(VLOOKUP(Y613,DIRECTORIO!A:B,2,FALSE),"")</f>
        <v/>
      </c>
      <c r="AA613" s="40"/>
      <c r="AB613" s="40"/>
      <c r="AC613" s="40"/>
      <c r="AD613" s="40"/>
      <c r="AE613" s="40"/>
      <c r="AF613" s="40"/>
      <c r="AG613" s="41" t="s">
        <v>109</v>
      </c>
      <c r="AH613" s="42"/>
      <c r="AI613" s="54" t="str">
        <f t="shared" ca="1" si="121"/>
        <v>PENDIENTE NOTIFICACIÓN ELECTRÓNICA</v>
      </c>
      <c r="AJ613" s="37"/>
      <c r="AK613" s="37"/>
      <c r="AL613" s="37"/>
      <c r="AM613" s="53" t="str">
        <f>IF(AK613="","",WORKDAY(AK613,5,FESTIVOS_CO!A:A))</f>
        <v/>
      </c>
      <c r="AN613" s="37"/>
      <c r="AO613" s="37"/>
      <c r="AP613" s="54" t="str">
        <f t="shared" ca="1" si="126"/>
        <v>NO APLICA</v>
      </c>
      <c r="AQ613" s="36"/>
      <c r="AR613" s="43"/>
      <c r="AS613" s="37"/>
      <c r="AT613" s="36"/>
      <c r="AU613" s="37"/>
      <c r="AV613" s="36"/>
      <c r="AW613" s="36"/>
      <c r="AX613" s="37"/>
      <c r="AY613" s="140" t="str">
        <f>IF(AU613="","",WORKDAY(AU613,5,FESTIVOS_CO!A:A))</f>
        <v/>
      </c>
      <c r="AZ613" s="54" t="str">
        <f t="shared" ca="1" si="123"/>
        <v>NO APLICA</v>
      </c>
      <c r="BA613" s="55" t="str">
        <f>IF(AX613="","",WORKDAY(AX613,5,FESTIVOS_CO!A:A))</f>
        <v/>
      </c>
      <c r="BB613" s="39"/>
      <c r="BC613" s="40"/>
      <c r="BD613" s="40"/>
      <c r="BE613" s="56" t="str">
        <f t="shared" ca="1" si="124"/>
        <v>NO APLICA</v>
      </c>
      <c r="BF613" s="37"/>
      <c r="BG613" s="45"/>
      <c r="BH613" s="37"/>
      <c r="BI613" s="36"/>
      <c r="BJ613" s="37"/>
      <c r="BK613" s="36"/>
      <c r="BL613" s="36"/>
      <c r="BM613" s="53" t="str">
        <f>IF(BJ613="","",WORKDAY(BJ613,5,FESTIVOS_CO!A:A))</f>
        <v/>
      </c>
      <c r="BN613" s="57" t="str">
        <f t="shared" ca="1" si="122"/>
        <v>PENDIENTE HACER AVISO</v>
      </c>
      <c r="BO613" s="54" t="str">
        <f t="shared" ca="1" si="115"/>
        <v>EN TRÁMITE NOTIF. POR AVISO</v>
      </c>
      <c r="BP613" s="37"/>
      <c r="BQ613" s="53" t="str">
        <f>IF(BP613="","",WORKDAY(BP613,5,FESTIVOS_CO!A:A))</f>
        <v/>
      </c>
      <c r="BR613" s="37"/>
      <c r="BS613" s="36"/>
      <c r="BT613" s="38"/>
      <c r="BU613" s="58" t="e">
        <f>VLOOKUP(BT613,Hoja2!$C:$D,2,0)</f>
        <v>#N/A</v>
      </c>
      <c r="BV613" s="80" t="str">
        <f>IF(
AND(AO613="",BD613="",BQ613=""),
"EN PROCESO NOTIFICACION / COMUNICACION",
IF(
BT613="",
"NO APLICA",
IF(
BU613=60,
IF(AO613&lt;&gt;"",AO613,IF(BD613&lt;&gt;"",BD613,BQ613))+60,
WORKDAY(
IF(AO613&lt;&gt;"",AO613,IF(BD613&lt;&gt;"",BD613,BQ613)),
BU613,
FESTIVOS_CO!A:A
)
)
))</f>
        <v>EN PROCESO NOTIFICACION / COMUNICACION</v>
      </c>
      <c r="BW613" s="44"/>
      <c r="BX613" s="53"/>
      <c r="BY613" s="45"/>
      <c r="BZ613" s="37"/>
      <c r="CA613" s="54" t="str">
        <f t="shared" si="116"/>
        <v>PENDIENTE EJECUTORIA</v>
      </c>
      <c r="CB613" s="59" t="str">
        <f t="shared" si="125"/>
        <v/>
      </c>
      <c r="CC613" s="36"/>
      <c r="CD613" s="40"/>
      <c r="CE613" s="46"/>
      <c r="CF613" s="40"/>
      <c r="CG613" s="40"/>
      <c r="CH613" s="40"/>
      <c r="CI613" s="36"/>
      <c r="CJ613" s="47"/>
      <c r="CK613" s="40"/>
      <c r="CL613" s="40"/>
      <c r="CM613" s="40"/>
      <c r="CN613" s="40"/>
    </row>
    <row r="614" spans="1:92" ht="42.75" hidden="1">
      <c r="A614" s="49" t="str">
        <f t="shared" si="117"/>
        <v>SIN GESTIÓN</v>
      </c>
      <c r="B614" s="58"/>
      <c r="C614" s="37"/>
      <c r="D614" s="37"/>
      <c r="E614" s="49" t="str">
        <f t="shared" si="118"/>
        <v>PENDIENTE NOTIFICACIÓN</v>
      </c>
      <c r="F614" s="141" t="str">
        <f t="shared" si="119"/>
        <v>PENDIENTE NOTIFICACIÓN</v>
      </c>
      <c r="G614" s="49" t="str">
        <f t="shared" si="120"/>
        <v/>
      </c>
      <c r="H614" s="51" t="str">
        <f ca="1">IF(
L614="",
"",
IF(
NETWORKDAYS(L614,IF(M614&lt;&gt;"",M614,TODAY()),FESTIVOS_CO!A:A)&gt;2,
"VENCIDO",
IF(
NETWORKDAYS(L614,IF(M614&lt;&gt;"",M614,TODAY()),FESTIVOS_CO!A:A)=2,
"ALERTA",
"A TIEMPO"
)))</f>
        <v/>
      </c>
      <c r="I614" s="40"/>
      <c r="J614" s="36"/>
      <c r="K614" s="37"/>
      <c r="L614" s="50"/>
      <c r="M614" s="37"/>
      <c r="N614" s="52"/>
      <c r="O614" s="52"/>
      <c r="P614" s="36"/>
      <c r="Q614" s="36"/>
      <c r="R614" s="40"/>
      <c r="S614" s="36"/>
      <c r="T614" s="40"/>
      <c r="U614" s="40"/>
      <c r="V614" s="81"/>
      <c r="W614" s="40"/>
      <c r="X614" s="40"/>
      <c r="Y614" s="40"/>
      <c r="Z614" s="38" t="str">
        <f>IFERROR(VLOOKUP(Y614,DIRECTORIO!A:B,2,FALSE),"")</f>
        <v/>
      </c>
      <c r="AA614" s="40"/>
      <c r="AB614" s="40"/>
      <c r="AC614" s="40"/>
      <c r="AD614" s="40"/>
      <c r="AE614" s="40"/>
      <c r="AF614" s="40"/>
      <c r="AG614" s="41" t="s">
        <v>109</v>
      </c>
      <c r="AH614" s="42"/>
      <c r="AI614" s="54" t="str">
        <f t="shared" ca="1" si="121"/>
        <v>PENDIENTE NOTIFICACIÓN ELECTRÓNICA</v>
      </c>
      <c r="AJ614" s="37"/>
      <c r="AK614" s="37"/>
      <c r="AL614" s="37"/>
      <c r="AM614" s="53" t="str">
        <f>IF(AK614="","",WORKDAY(AK614,5,FESTIVOS_CO!A:A))</f>
        <v/>
      </c>
      <c r="AN614" s="37"/>
      <c r="AO614" s="37"/>
      <c r="AP614" s="54" t="str">
        <f t="shared" ca="1" si="126"/>
        <v>NO APLICA</v>
      </c>
      <c r="AQ614" s="36"/>
      <c r="AR614" s="43"/>
      <c r="AS614" s="37"/>
      <c r="AT614" s="36"/>
      <c r="AU614" s="37"/>
      <c r="AV614" s="36"/>
      <c r="AW614" s="36"/>
      <c r="AX614" s="37"/>
      <c r="AY614" s="140" t="str">
        <f>IF(AU614="","",WORKDAY(AU614,5,FESTIVOS_CO!A:A))</f>
        <v/>
      </c>
      <c r="AZ614" s="54" t="str">
        <f t="shared" ca="1" si="123"/>
        <v>NO APLICA</v>
      </c>
      <c r="BA614" s="55" t="str">
        <f>IF(AX614="","",WORKDAY(AX614,5,FESTIVOS_CO!A:A))</f>
        <v/>
      </c>
      <c r="BB614" s="39"/>
      <c r="BC614" s="40"/>
      <c r="BD614" s="40"/>
      <c r="BE614" s="56" t="str">
        <f t="shared" ca="1" si="124"/>
        <v>NO APLICA</v>
      </c>
      <c r="BF614" s="37"/>
      <c r="BG614" s="45"/>
      <c r="BH614" s="37"/>
      <c r="BI614" s="36"/>
      <c r="BJ614" s="37"/>
      <c r="BK614" s="36"/>
      <c r="BL614" s="36"/>
      <c r="BM614" s="53" t="str">
        <f>IF(BJ614="","",WORKDAY(BJ614,5,FESTIVOS_CO!A:A))</f>
        <v/>
      </c>
      <c r="BN614" s="57" t="str">
        <f t="shared" ca="1" si="122"/>
        <v>PENDIENTE HACER AVISO</v>
      </c>
      <c r="BO614" s="54" t="str">
        <f t="shared" ca="1" si="115"/>
        <v>EN TRÁMITE NOTIF. POR AVISO</v>
      </c>
      <c r="BP614" s="37"/>
      <c r="BQ614" s="53" t="str">
        <f>IF(BP614="","",WORKDAY(BP614,5,FESTIVOS_CO!A:A))</f>
        <v/>
      </c>
      <c r="BR614" s="37"/>
      <c r="BS614" s="36"/>
      <c r="BT614" s="38"/>
      <c r="BU614" s="58" t="e">
        <f>VLOOKUP(BT614,Hoja2!$C:$D,2,0)</f>
        <v>#N/A</v>
      </c>
      <c r="BV614" s="80" t="str">
        <f>IF(
AND(AO614="",BD614="",BQ614=""),
"EN PROCESO NOTIFICACION / COMUNICACION",
IF(
BT614="",
"NO APLICA",
IF(
BU614=60,
IF(AO614&lt;&gt;"",AO614,IF(BD614&lt;&gt;"",BD614,BQ614))+60,
WORKDAY(
IF(AO614&lt;&gt;"",AO614,IF(BD614&lt;&gt;"",BD614,BQ614)),
BU614,
FESTIVOS_CO!A:A
)
)
))</f>
        <v>EN PROCESO NOTIFICACION / COMUNICACION</v>
      </c>
      <c r="BW614" s="44"/>
      <c r="BX614" s="53"/>
      <c r="BY614" s="45"/>
      <c r="BZ614" s="37"/>
      <c r="CA614" s="54" t="str">
        <f t="shared" si="116"/>
        <v>PENDIENTE EJECUTORIA</v>
      </c>
      <c r="CB614" s="59" t="str">
        <f t="shared" si="125"/>
        <v/>
      </c>
      <c r="CC614" s="36"/>
      <c r="CD614" s="40"/>
      <c r="CE614" s="46"/>
      <c r="CF614" s="40"/>
      <c r="CG614" s="40"/>
      <c r="CH614" s="40"/>
      <c r="CI614" s="36"/>
      <c r="CJ614" s="47"/>
      <c r="CK614" s="40"/>
      <c r="CL614" s="40"/>
      <c r="CM614" s="40"/>
      <c r="CN614" s="40"/>
    </row>
    <row r="615" spans="1:92" ht="42.75" hidden="1">
      <c r="A615" s="49" t="str">
        <f t="shared" si="117"/>
        <v>SIN GESTIÓN</v>
      </c>
      <c r="B615" s="58"/>
      <c r="C615" s="37"/>
      <c r="D615" s="37"/>
      <c r="E615" s="49" t="str">
        <f t="shared" si="118"/>
        <v>PENDIENTE NOTIFICACIÓN</v>
      </c>
      <c r="F615" s="141" t="str">
        <f t="shared" si="119"/>
        <v>PENDIENTE NOTIFICACIÓN</v>
      </c>
      <c r="G615" s="49" t="str">
        <f t="shared" si="120"/>
        <v/>
      </c>
      <c r="H615" s="51" t="str">
        <f ca="1">IF(
L615="",
"",
IF(
NETWORKDAYS(L615,IF(M615&lt;&gt;"",M615,TODAY()),FESTIVOS_CO!A:A)&gt;2,
"VENCIDO",
IF(
NETWORKDAYS(L615,IF(M615&lt;&gt;"",M615,TODAY()),FESTIVOS_CO!A:A)=2,
"ALERTA",
"A TIEMPO"
)))</f>
        <v/>
      </c>
      <c r="I615" s="40"/>
      <c r="J615" s="36"/>
      <c r="K615" s="37"/>
      <c r="L615" s="50"/>
      <c r="M615" s="37"/>
      <c r="N615" s="52"/>
      <c r="O615" s="52"/>
      <c r="P615" s="36"/>
      <c r="Q615" s="36"/>
      <c r="R615" s="40"/>
      <c r="S615" s="36"/>
      <c r="T615" s="40"/>
      <c r="U615" s="40"/>
      <c r="V615" s="81"/>
      <c r="W615" s="40"/>
      <c r="X615" s="40"/>
      <c r="Y615" s="40"/>
      <c r="Z615" s="38" t="str">
        <f>IFERROR(VLOOKUP(Y615,DIRECTORIO!A:B,2,FALSE),"")</f>
        <v/>
      </c>
      <c r="AA615" s="40"/>
      <c r="AB615" s="40"/>
      <c r="AC615" s="40"/>
      <c r="AD615" s="40"/>
      <c r="AE615" s="40"/>
      <c r="AF615" s="40"/>
      <c r="AG615" s="41" t="s">
        <v>109</v>
      </c>
      <c r="AH615" s="42"/>
      <c r="AI615" s="54" t="str">
        <f t="shared" ca="1" si="121"/>
        <v>PENDIENTE NOTIFICACIÓN ELECTRÓNICA</v>
      </c>
      <c r="AJ615" s="37"/>
      <c r="AK615" s="37"/>
      <c r="AL615" s="37"/>
      <c r="AM615" s="53" t="str">
        <f>IF(AK615="","",WORKDAY(AK615,5,FESTIVOS_CO!A:A))</f>
        <v/>
      </c>
      <c r="AN615" s="37"/>
      <c r="AO615" s="37"/>
      <c r="AP615" s="54" t="str">
        <f t="shared" ca="1" si="126"/>
        <v>NO APLICA</v>
      </c>
      <c r="AQ615" s="36"/>
      <c r="AR615" s="43"/>
      <c r="AS615" s="37"/>
      <c r="AT615" s="36"/>
      <c r="AU615" s="37"/>
      <c r="AV615" s="36"/>
      <c r="AW615" s="36"/>
      <c r="AX615" s="37"/>
      <c r="AY615" s="140" t="str">
        <f>IF(AU615="","",WORKDAY(AU615,5,FESTIVOS_CO!A:A))</f>
        <v/>
      </c>
      <c r="AZ615" s="54" t="str">
        <f t="shared" ca="1" si="123"/>
        <v>NO APLICA</v>
      </c>
      <c r="BA615" s="55" t="str">
        <f>IF(AX615="","",WORKDAY(AX615,5,FESTIVOS_CO!A:A))</f>
        <v/>
      </c>
      <c r="BB615" s="39"/>
      <c r="BC615" s="40"/>
      <c r="BD615" s="40"/>
      <c r="BE615" s="56" t="str">
        <f t="shared" ca="1" si="124"/>
        <v>NO APLICA</v>
      </c>
      <c r="BF615" s="37"/>
      <c r="BG615" s="45"/>
      <c r="BH615" s="37"/>
      <c r="BI615" s="36"/>
      <c r="BJ615" s="37"/>
      <c r="BK615" s="36"/>
      <c r="BL615" s="36"/>
      <c r="BM615" s="53" t="str">
        <f>IF(BJ615="","",WORKDAY(BJ615,5,FESTIVOS_CO!A:A))</f>
        <v/>
      </c>
      <c r="BN615" s="57" t="str">
        <f t="shared" ca="1" si="122"/>
        <v>PENDIENTE HACER AVISO</v>
      </c>
      <c r="BO615" s="54" t="str">
        <f t="shared" ca="1" si="115"/>
        <v>EN TRÁMITE NOTIF. POR AVISO</v>
      </c>
      <c r="BP615" s="37"/>
      <c r="BQ615" s="53" t="str">
        <f>IF(BP615="","",WORKDAY(BP615,5,FESTIVOS_CO!A:A))</f>
        <v/>
      </c>
      <c r="BR615" s="37"/>
      <c r="BS615" s="36"/>
      <c r="BT615" s="38"/>
      <c r="BU615" s="58" t="e">
        <f>VLOOKUP(BT615,Hoja2!$C:$D,2,0)</f>
        <v>#N/A</v>
      </c>
      <c r="BV615" s="80" t="str">
        <f>IF(
AND(AO615="",BD615="",BQ615=""),
"EN PROCESO NOTIFICACION / COMUNICACION",
IF(
BT615="",
"NO APLICA",
IF(
BU615=60,
IF(AO615&lt;&gt;"",AO615,IF(BD615&lt;&gt;"",BD615,BQ615))+60,
WORKDAY(
IF(AO615&lt;&gt;"",AO615,IF(BD615&lt;&gt;"",BD615,BQ615)),
BU615,
FESTIVOS_CO!A:A
)
)
))</f>
        <v>EN PROCESO NOTIFICACION / COMUNICACION</v>
      </c>
      <c r="BW615" s="44"/>
      <c r="BX615" s="53"/>
      <c r="BY615" s="45"/>
      <c r="BZ615" s="37"/>
      <c r="CA615" s="54" t="str">
        <f t="shared" si="116"/>
        <v>PENDIENTE EJECUTORIA</v>
      </c>
      <c r="CB615" s="59" t="str">
        <f t="shared" si="125"/>
        <v/>
      </c>
      <c r="CC615" s="36"/>
      <c r="CD615" s="40"/>
      <c r="CE615" s="46"/>
      <c r="CF615" s="40"/>
      <c r="CG615" s="40"/>
      <c r="CH615" s="40"/>
      <c r="CI615" s="36"/>
      <c r="CJ615" s="47"/>
      <c r="CK615" s="40"/>
      <c r="CL615" s="40"/>
      <c r="CM615" s="40"/>
      <c r="CN615" s="40"/>
    </row>
    <row r="616" spans="1:92" ht="42.75" hidden="1">
      <c r="A616" s="49" t="str">
        <f t="shared" si="117"/>
        <v>SIN GESTIÓN</v>
      </c>
      <c r="B616" s="58"/>
      <c r="C616" s="37"/>
      <c r="D616" s="37"/>
      <c r="E616" s="49" t="str">
        <f t="shared" si="118"/>
        <v>PENDIENTE NOTIFICACIÓN</v>
      </c>
      <c r="F616" s="141" t="str">
        <f t="shared" si="119"/>
        <v>PENDIENTE NOTIFICACIÓN</v>
      </c>
      <c r="G616" s="49" t="str">
        <f t="shared" si="120"/>
        <v/>
      </c>
      <c r="H616" s="51" t="str">
        <f ca="1">IF(
L616="",
"",
IF(
NETWORKDAYS(L616,IF(M616&lt;&gt;"",M616,TODAY()),FESTIVOS_CO!A:A)&gt;2,
"VENCIDO",
IF(
NETWORKDAYS(L616,IF(M616&lt;&gt;"",M616,TODAY()),FESTIVOS_CO!A:A)=2,
"ALERTA",
"A TIEMPO"
)))</f>
        <v/>
      </c>
      <c r="I616" s="40"/>
      <c r="J616" s="36"/>
      <c r="K616" s="37"/>
      <c r="L616" s="50"/>
      <c r="M616" s="37"/>
      <c r="N616" s="52"/>
      <c r="O616" s="52"/>
      <c r="P616" s="36"/>
      <c r="Q616" s="36"/>
      <c r="R616" s="40"/>
      <c r="S616" s="36"/>
      <c r="T616" s="40"/>
      <c r="U616" s="40"/>
      <c r="V616" s="81"/>
      <c r="W616" s="40"/>
      <c r="X616" s="40"/>
      <c r="Y616" s="40"/>
      <c r="Z616" s="38" t="str">
        <f>IFERROR(VLOOKUP(Y616,DIRECTORIO!A:B,2,FALSE),"")</f>
        <v/>
      </c>
      <c r="AA616" s="40"/>
      <c r="AB616" s="40"/>
      <c r="AC616" s="40"/>
      <c r="AD616" s="40"/>
      <c r="AE616" s="40"/>
      <c r="AF616" s="40"/>
      <c r="AG616" s="41" t="s">
        <v>109</v>
      </c>
      <c r="AH616" s="42"/>
      <c r="AI616" s="54" t="str">
        <f t="shared" ca="1" si="121"/>
        <v>PENDIENTE NOTIFICACIÓN ELECTRÓNICA</v>
      </c>
      <c r="AJ616" s="37"/>
      <c r="AK616" s="37"/>
      <c r="AL616" s="37"/>
      <c r="AM616" s="53" t="str">
        <f>IF(AK616="","",WORKDAY(AK616,5,FESTIVOS_CO!A:A))</f>
        <v/>
      </c>
      <c r="AN616" s="37"/>
      <c r="AO616" s="37"/>
      <c r="AP616" s="54" t="str">
        <f t="shared" ca="1" si="126"/>
        <v>NO APLICA</v>
      </c>
      <c r="AQ616" s="36"/>
      <c r="AR616" s="43"/>
      <c r="AS616" s="37"/>
      <c r="AT616" s="36"/>
      <c r="AU616" s="37"/>
      <c r="AV616" s="36"/>
      <c r="AW616" s="36"/>
      <c r="AX616" s="37"/>
      <c r="AY616" s="140" t="str">
        <f>IF(AU616="","",WORKDAY(AU616,5,FESTIVOS_CO!A:A))</f>
        <v/>
      </c>
      <c r="AZ616" s="54" t="str">
        <f t="shared" ca="1" si="123"/>
        <v>NO APLICA</v>
      </c>
      <c r="BA616" s="55" t="str">
        <f>IF(AX616="","",WORKDAY(AX616,5,FESTIVOS_CO!A:A))</f>
        <v/>
      </c>
      <c r="BB616" s="39"/>
      <c r="BC616" s="40"/>
      <c r="BD616" s="40"/>
      <c r="BE616" s="56" t="str">
        <f t="shared" ca="1" si="124"/>
        <v>NO APLICA</v>
      </c>
      <c r="BF616" s="37"/>
      <c r="BG616" s="45"/>
      <c r="BH616" s="37"/>
      <c r="BI616" s="36"/>
      <c r="BJ616" s="37"/>
      <c r="BK616" s="36"/>
      <c r="BL616" s="36"/>
      <c r="BM616" s="53" t="str">
        <f>IF(BJ616="","",WORKDAY(BJ616,5,FESTIVOS_CO!A:A))</f>
        <v/>
      </c>
      <c r="BN616" s="57" t="str">
        <f t="shared" ca="1" si="122"/>
        <v>PENDIENTE HACER AVISO</v>
      </c>
      <c r="BO616" s="54" t="str">
        <f t="shared" ca="1" si="115"/>
        <v>EN TRÁMITE NOTIF. POR AVISO</v>
      </c>
      <c r="BP616" s="37"/>
      <c r="BQ616" s="53" t="str">
        <f>IF(BP616="","",WORKDAY(BP616,5,FESTIVOS_CO!A:A))</f>
        <v/>
      </c>
      <c r="BR616" s="37"/>
      <c r="BS616" s="36"/>
      <c r="BT616" s="38"/>
      <c r="BU616" s="58" t="e">
        <f>VLOOKUP(BT616,Hoja2!$C:$D,2,0)</f>
        <v>#N/A</v>
      </c>
      <c r="BV616" s="80" t="str">
        <f>IF(
AND(AO616="",BD616="",BQ616=""),
"EN PROCESO NOTIFICACION / COMUNICACION",
IF(
BT616="",
"NO APLICA",
IF(
BU616=60,
IF(AO616&lt;&gt;"",AO616,IF(BD616&lt;&gt;"",BD616,BQ616))+60,
WORKDAY(
IF(AO616&lt;&gt;"",AO616,IF(BD616&lt;&gt;"",BD616,BQ616)),
BU616,
FESTIVOS_CO!A:A
)
)
))</f>
        <v>EN PROCESO NOTIFICACION / COMUNICACION</v>
      </c>
      <c r="BW616" s="44"/>
      <c r="BX616" s="53"/>
      <c r="BY616" s="45"/>
      <c r="BZ616" s="37"/>
      <c r="CA616" s="54" t="str">
        <f t="shared" si="116"/>
        <v>PENDIENTE EJECUTORIA</v>
      </c>
      <c r="CB616" s="59" t="str">
        <f t="shared" si="125"/>
        <v/>
      </c>
      <c r="CC616" s="36"/>
      <c r="CD616" s="40"/>
      <c r="CE616" s="46"/>
      <c r="CF616" s="40"/>
      <c r="CG616" s="40"/>
      <c r="CH616" s="40"/>
      <c r="CI616" s="36"/>
      <c r="CJ616" s="47"/>
      <c r="CK616" s="40"/>
      <c r="CL616" s="40"/>
      <c r="CM616" s="40"/>
      <c r="CN616" s="40"/>
    </row>
    <row r="617" spans="1:92" ht="42.75" hidden="1">
      <c r="A617" s="49" t="str">
        <f t="shared" si="117"/>
        <v>SIN GESTIÓN</v>
      </c>
      <c r="B617" s="58"/>
      <c r="C617" s="37"/>
      <c r="D617" s="37"/>
      <c r="E617" s="49" t="str">
        <f t="shared" si="118"/>
        <v>PENDIENTE NOTIFICACIÓN</v>
      </c>
      <c r="F617" s="141" t="str">
        <f t="shared" si="119"/>
        <v>PENDIENTE NOTIFICACIÓN</v>
      </c>
      <c r="G617" s="49" t="str">
        <f t="shared" si="120"/>
        <v/>
      </c>
      <c r="H617" s="51" t="str">
        <f ca="1">IF(
L617="",
"",
IF(
NETWORKDAYS(L617,IF(M617&lt;&gt;"",M617,TODAY()),FESTIVOS_CO!A:A)&gt;2,
"VENCIDO",
IF(
NETWORKDAYS(L617,IF(M617&lt;&gt;"",M617,TODAY()),FESTIVOS_CO!A:A)=2,
"ALERTA",
"A TIEMPO"
)))</f>
        <v/>
      </c>
      <c r="I617" s="40"/>
      <c r="J617" s="36"/>
      <c r="K617" s="37"/>
      <c r="L617" s="50"/>
      <c r="M617" s="37"/>
      <c r="N617" s="52"/>
      <c r="O617" s="52"/>
      <c r="P617" s="36"/>
      <c r="Q617" s="36"/>
      <c r="R617" s="40"/>
      <c r="S617" s="36"/>
      <c r="T617" s="40"/>
      <c r="U617" s="40"/>
      <c r="V617" s="81"/>
      <c r="W617" s="40"/>
      <c r="X617" s="40"/>
      <c r="Y617" s="40"/>
      <c r="Z617" s="38" t="str">
        <f>IFERROR(VLOOKUP(Y617,DIRECTORIO!A:B,2,FALSE),"")</f>
        <v/>
      </c>
      <c r="AA617" s="40"/>
      <c r="AB617" s="40"/>
      <c r="AC617" s="40"/>
      <c r="AD617" s="40"/>
      <c r="AE617" s="40"/>
      <c r="AF617" s="40"/>
      <c r="AG617" s="41" t="s">
        <v>109</v>
      </c>
      <c r="AH617" s="42"/>
      <c r="AI617" s="54" t="str">
        <f t="shared" ca="1" si="121"/>
        <v>PENDIENTE NOTIFICACIÓN ELECTRÓNICA</v>
      </c>
      <c r="AJ617" s="37"/>
      <c r="AK617" s="37"/>
      <c r="AL617" s="37"/>
      <c r="AM617" s="53" t="str">
        <f>IF(AK617="","",WORKDAY(AK617,5,FESTIVOS_CO!A:A))</f>
        <v/>
      </c>
      <c r="AN617" s="37"/>
      <c r="AO617" s="37"/>
      <c r="AP617" s="54" t="str">
        <f t="shared" ca="1" si="126"/>
        <v>NO APLICA</v>
      </c>
      <c r="AQ617" s="36"/>
      <c r="AR617" s="43"/>
      <c r="AS617" s="37"/>
      <c r="AT617" s="36"/>
      <c r="AU617" s="37"/>
      <c r="AV617" s="36"/>
      <c r="AW617" s="36"/>
      <c r="AX617" s="37"/>
      <c r="AY617" s="140" t="str">
        <f>IF(AU617="","",WORKDAY(AU617,5,FESTIVOS_CO!A:A))</f>
        <v/>
      </c>
      <c r="AZ617" s="54" t="str">
        <f t="shared" ca="1" si="123"/>
        <v>NO APLICA</v>
      </c>
      <c r="BA617" s="55" t="str">
        <f>IF(AX617="","",WORKDAY(AX617,5,FESTIVOS_CO!A:A))</f>
        <v/>
      </c>
      <c r="BB617" s="39"/>
      <c r="BC617" s="40"/>
      <c r="BD617" s="40"/>
      <c r="BE617" s="56" t="str">
        <f t="shared" ca="1" si="124"/>
        <v>NO APLICA</v>
      </c>
      <c r="BF617" s="37"/>
      <c r="BG617" s="45"/>
      <c r="BH617" s="37"/>
      <c r="BI617" s="36"/>
      <c r="BJ617" s="37"/>
      <c r="BK617" s="36"/>
      <c r="BL617" s="36"/>
      <c r="BM617" s="53" t="str">
        <f>IF(BJ617="","",WORKDAY(BJ617,5,FESTIVOS_CO!A:A))</f>
        <v/>
      </c>
      <c r="BN617" s="57" t="str">
        <f t="shared" ca="1" si="122"/>
        <v>PENDIENTE HACER AVISO</v>
      </c>
      <c r="BO617" s="54" t="str">
        <f t="shared" ca="1" si="115"/>
        <v>EN TRÁMITE NOTIF. POR AVISO</v>
      </c>
      <c r="BP617" s="37"/>
      <c r="BQ617" s="53" t="str">
        <f>IF(BP617="","",WORKDAY(BP617,5,FESTIVOS_CO!A:A))</f>
        <v/>
      </c>
      <c r="BR617" s="37"/>
      <c r="BS617" s="36"/>
      <c r="BT617" s="38"/>
      <c r="BU617" s="58" t="e">
        <f>VLOOKUP(BT617,Hoja2!$C:$D,2,0)</f>
        <v>#N/A</v>
      </c>
      <c r="BV617" s="80" t="str">
        <f>IF(
AND(AO617="",BD617="",BQ617=""),
"EN PROCESO NOTIFICACION / COMUNICACION",
IF(
BT617="",
"NO APLICA",
IF(
BU617=60,
IF(AO617&lt;&gt;"",AO617,IF(BD617&lt;&gt;"",BD617,BQ617))+60,
WORKDAY(
IF(AO617&lt;&gt;"",AO617,IF(BD617&lt;&gt;"",BD617,BQ617)),
BU617,
FESTIVOS_CO!A:A
)
)
))</f>
        <v>EN PROCESO NOTIFICACION / COMUNICACION</v>
      </c>
      <c r="BW617" s="44"/>
      <c r="BX617" s="53"/>
      <c r="BY617" s="45"/>
      <c r="BZ617" s="37"/>
      <c r="CA617" s="54" t="str">
        <f t="shared" si="116"/>
        <v>PENDIENTE EJECUTORIA</v>
      </c>
      <c r="CB617" s="59" t="str">
        <f t="shared" si="125"/>
        <v/>
      </c>
      <c r="CC617" s="36"/>
      <c r="CD617" s="40"/>
      <c r="CE617" s="46"/>
      <c r="CF617" s="40"/>
      <c r="CG617" s="40"/>
      <c r="CH617" s="40"/>
      <c r="CI617" s="36"/>
      <c r="CJ617" s="47"/>
      <c r="CK617" s="40"/>
      <c r="CL617" s="40"/>
      <c r="CM617" s="40"/>
      <c r="CN617" s="40"/>
    </row>
    <row r="618" spans="1:92" ht="42.75" hidden="1">
      <c r="A618" s="49" t="str">
        <f t="shared" si="117"/>
        <v>SIN GESTIÓN</v>
      </c>
      <c r="B618" s="58"/>
      <c r="C618" s="37"/>
      <c r="D618" s="37"/>
      <c r="E618" s="49" t="str">
        <f t="shared" si="118"/>
        <v>PENDIENTE NOTIFICACIÓN</v>
      </c>
      <c r="F618" s="141" t="str">
        <f t="shared" si="119"/>
        <v>PENDIENTE NOTIFICACIÓN</v>
      </c>
      <c r="G618" s="49" t="str">
        <f t="shared" si="120"/>
        <v/>
      </c>
      <c r="H618" s="51" t="str">
        <f ca="1">IF(
L618="",
"",
IF(
NETWORKDAYS(L618,IF(M618&lt;&gt;"",M618,TODAY()),FESTIVOS_CO!A:A)&gt;2,
"VENCIDO",
IF(
NETWORKDAYS(L618,IF(M618&lt;&gt;"",M618,TODAY()),FESTIVOS_CO!A:A)=2,
"ALERTA",
"A TIEMPO"
)))</f>
        <v/>
      </c>
      <c r="I618" s="40"/>
      <c r="J618" s="36"/>
      <c r="K618" s="37"/>
      <c r="L618" s="50"/>
      <c r="M618" s="37"/>
      <c r="N618" s="52"/>
      <c r="O618" s="52"/>
      <c r="P618" s="36"/>
      <c r="Q618" s="36"/>
      <c r="R618" s="40"/>
      <c r="S618" s="36"/>
      <c r="T618" s="40"/>
      <c r="U618" s="40"/>
      <c r="V618" s="81"/>
      <c r="W618" s="40"/>
      <c r="X618" s="40"/>
      <c r="Y618" s="40"/>
      <c r="Z618" s="38" t="str">
        <f>IFERROR(VLOOKUP(Y618,DIRECTORIO!A:B,2,FALSE),"")</f>
        <v/>
      </c>
      <c r="AA618" s="40"/>
      <c r="AB618" s="40"/>
      <c r="AC618" s="40"/>
      <c r="AD618" s="40"/>
      <c r="AE618" s="40"/>
      <c r="AF618" s="40"/>
      <c r="AG618" s="41" t="s">
        <v>109</v>
      </c>
      <c r="AH618" s="42"/>
      <c r="AI618" s="54" t="str">
        <f t="shared" ca="1" si="121"/>
        <v>PENDIENTE NOTIFICACIÓN ELECTRÓNICA</v>
      </c>
      <c r="AJ618" s="37"/>
      <c r="AK618" s="37"/>
      <c r="AL618" s="37"/>
      <c r="AM618" s="53" t="str">
        <f>IF(AK618="","",WORKDAY(AK618,5,FESTIVOS_CO!A:A))</f>
        <v/>
      </c>
      <c r="AN618" s="37"/>
      <c r="AO618" s="37"/>
      <c r="AP618" s="54" t="str">
        <f t="shared" ca="1" si="126"/>
        <v>NO APLICA</v>
      </c>
      <c r="AQ618" s="36"/>
      <c r="AR618" s="43"/>
      <c r="AS618" s="37"/>
      <c r="AT618" s="36"/>
      <c r="AU618" s="37"/>
      <c r="AV618" s="36"/>
      <c r="AW618" s="36"/>
      <c r="AX618" s="37"/>
      <c r="AY618" s="140" t="str">
        <f>IF(AU618="","",WORKDAY(AU618,5,FESTIVOS_CO!A:A))</f>
        <v/>
      </c>
      <c r="AZ618" s="54" t="str">
        <f t="shared" ca="1" si="123"/>
        <v>NO APLICA</v>
      </c>
      <c r="BA618" s="55" t="str">
        <f>IF(AX618="","",WORKDAY(AX618,5,FESTIVOS_CO!A:A))</f>
        <v/>
      </c>
      <c r="BB618" s="39"/>
      <c r="BC618" s="40"/>
      <c r="BD618" s="40"/>
      <c r="BE618" s="56" t="str">
        <f t="shared" ca="1" si="124"/>
        <v>NO APLICA</v>
      </c>
      <c r="BF618" s="37"/>
      <c r="BG618" s="45"/>
      <c r="BH618" s="37"/>
      <c r="BI618" s="36"/>
      <c r="BJ618" s="37"/>
      <c r="BK618" s="36"/>
      <c r="BL618" s="36"/>
      <c r="BM618" s="53" t="str">
        <f>IF(BJ618="","",WORKDAY(BJ618,5,FESTIVOS_CO!A:A))</f>
        <v/>
      </c>
      <c r="BN618" s="57" t="str">
        <f t="shared" ca="1" si="122"/>
        <v>PENDIENTE HACER AVISO</v>
      </c>
      <c r="BO618" s="54" t="str">
        <f t="shared" ca="1" si="115"/>
        <v>EN TRÁMITE NOTIF. POR AVISO</v>
      </c>
      <c r="BP618" s="37"/>
      <c r="BQ618" s="53" t="str">
        <f>IF(BP618="","",WORKDAY(BP618,5,FESTIVOS_CO!A:A))</f>
        <v/>
      </c>
      <c r="BR618" s="37"/>
      <c r="BS618" s="36"/>
      <c r="BT618" s="38"/>
      <c r="BU618" s="58" t="e">
        <f>VLOOKUP(BT618,Hoja2!$C:$D,2,0)</f>
        <v>#N/A</v>
      </c>
      <c r="BV618" s="80" t="str">
        <f>IF(
AND(AO618="",BD618="",BQ618=""),
"EN PROCESO NOTIFICACION / COMUNICACION",
IF(
BT618="",
"NO APLICA",
IF(
BU618=60,
IF(AO618&lt;&gt;"",AO618,IF(BD618&lt;&gt;"",BD618,BQ618))+60,
WORKDAY(
IF(AO618&lt;&gt;"",AO618,IF(BD618&lt;&gt;"",BD618,BQ618)),
BU618,
FESTIVOS_CO!A:A
)
)
))</f>
        <v>EN PROCESO NOTIFICACION / COMUNICACION</v>
      </c>
      <c r="BW618" s="44"/>
      <c r="BX618" s="53"/>
      <c r="BY618" s="45"/>
      <c r="BZ618" s="37"/>
      <c r="CA618" s="54" t="str">
        <f t="shared" si="116"/>
        <v>PENDIENTE EJECUTORIA</v>
      </c>
      <c r="CB618" s="59" t="str">
        <f t="shared" si="125"/>
        <v/>
      </c>
      <c r="CC618" s="36"/>
      <c r="CD618" s="40"/>
      <c r="CE618" s="46"/>
      <c r="CF618" s="40"/>
      <c r="CG618" s="40"/>
      <c r="CH618" s="40"/>
      <c r="CI618" s="36"/>
      <c r="CJ618" s="47"/>
      <c r="CK618" s="40"/>
      <c r="CL618" s="40"/>
      <c r="CM618" s="40"/>
      <c r="CN618" s="40"/>
    </row>
    <row r="619" spans="1:92" ht="42.75" hidden="1">
      <c r="A619" s="49" t="str">
        <f t="shared" si="117"/>
        <v>SIN GESTIÓN</v>
      </c>
      <c r="B619" s="58"/>
      <c r="C619" s="37"/>
      <c r="D619" s="37"/>
      <c r="E619" s="49" t="str">
        <f t="shared" si="118"/>
        <v>PENDIENTE NOTIFICACIÓN</v>
      </c>
      <c r="F619" s="141" t="str">
        <f t="shared" si="119"/>
        <v>PENDIENTE NOTIFICACIÓN</v>
      </c>
      <c r="G619" s="49" t="str">
        <f t="shared" si="120"/>
        <v/>
      </c>
      <c r="H619" s="51" t="str">
        <f ca="1">IF(
L619="",
"",
IF(
NETWORKDAYS(L619,IF(M619&lt;&gt;"",M619,TODAY()),FESTIVOS_CO!A:A)&gt;2,
"VENCIDO",
IF(
NETWORKDAYS(L619,IF(M619&lt;&gt;"",M619,TODAY()),FESTIVOS_CO!A:A)=2,
"ALERTA",
"A TIEMPO"
)))</f>
        <v/>
      </c>
      <c r="I619" s="40"/>
      <c r="J619" s="36"/>
      <c r="K619" s="37"/>
      <c r="L619" s="50"/>
      <c r="M619" s="37"/>
      <c r="N619" s="52"/>
      <c r="O619" s="52"/>
      <c r="P619" s="36"/>
      <c r="Q619" s="36"/>
      <c r="R619" s="40"/>
      <c r="S619" s="36"/>
      <c r="T619" s="40"/>
      <c r="U619" s="40"/>
      <c r="V619" s="81"/>
      <c r="W619" s="40"/>
      <c r="X619" s="40"/>
      <c r="Y619" s="40"/>
      <c r="Z619" s="38" t="str">
        <f>IFERROR(VLOOKUP(Y619,DIRECTORIO!A:B,2,FALSE),"")</f>
        <v/>
      </c>
      <c r="AA619" s="40"/>
      <c r="AB619" s="40"/>
      <c r="AC619" s="40"/>
      <c r="AD619" s="40"/>
      <c r="AE619" s="40"/>
      <c r="AF619" s="40"/>
      <c r="AG619" s="41" t="s">
        <v>109</v>
      </c>
      <c r="AH619" s="42"/>
      <c r="AI619" s="54" t="str">
        <f t="shared" ca="1" si="121"/>
        <v>PENDIENTE NOTIFICACIÓN ELECTRÓNICA</v>
      </c>
      <c r="AJ619" s="37"/>
      <c r="AK619" s="37"/>
      <c r="AL619" s="37"/>
      <c r="AM619" s="53" t="str">
        <f>IF(AK619="","",WORKDAY(AK619,5,FESTIVOS_CO!A:A))</f>
        <v/>
      </c>
      <c r="AN619" s="37"/>
      <c r="AO619" s="37"/>
      <c r="AP619" s="54" t="str">
        <f t="shared" ca="1" si="126"/>
        <v>NO APLICA</v>
      </c>
      <c r="AQ619" s="36"/>
      <c r="AR619" s="43"/>
      <c r="AS619" s="37"/>
      <c r="AT619" s="36"/>
      <c r="AU619" s="37"/>
      <c r="AV619" s="36"/>
      <c r="AW619" s="36"/>
      <c r="AX619" s="37"/>
      <c r="AY619" s="140" t="str">
        <f>IF(AU619="","",WORKDAY(AU619,5,FESTIVOS_CO!A:A))</f>
        <v/>
      </c>
      <c r="AZ619" s="54" t="str">
        <f t="shared" ca="1" si="123"/>
        <v>NO APLICA</v>
      </c>
      <c r="BA619" s="55" t="str">
        <f>IF(AX619="","",WORKDAY(AX619,5,FESTIVOS_CO!A:A))</f>
        <v/>
      </c>
      <c r="BB619" s="39"/>
      <c r="BC619" s="40"/>
      <c r="BD619" s="40"/>
      <c r="BE619" s="56" t="str">
        <f t="shared" ca="1" si="124"/>
        <v>NO APLICA</v>
      </c>
      <c r="BF619" s="37"/>
      <c r="BG619" s="45"/>
      <c r="BH619" s="37"/>
      <c r="BI619" s="36"/>
      <c r="BJ619" s="37"/>
      <c r="BK619" s="36"/>
      <c r="BL619" s="36"/>
      <c r="BM619" s="53" t="str">
        <f>IF(BJ619="","",WORKDAY(BJ619,5,FESTIVOS_CO!A:A))</f>
        <v/>
      </c>
      <c r="BN619" s="57" t="str">
        <f t="shared" ca="1" si="122"/>
        <v>PENDIENTE HACER AVISO</v>
      </c>
      <c r="BO619" s="54" t="str">
        <f t="shared" ca="1" si="115"/>
        <v>EN TRÁMITE NOTIF. POR AVISO</v>
      </c>
      <c r="BP619" s="37"/>
      <c r="BQ619" s="53" t="str">
        <f>IF(BP619="","",WORKDAY(BP619,5,FESTIVOS_CO!A:A))</f>
        <v/>
      </c>
      <c r="BR619" s="37"/>
      <c r="BS619" s="36"/>
      <c r="BT619" s="38"/>
      <c r="BU619" s="58" t="e">
        <f>VLOOKUP(BT619,Hoja2!$C:$D,2,0)</f>
        <v>#N/A</v>
      </c>
      <c r="BV619" s="80" t="str">
        <f>IF(
AND(AO619="",BD619="",BQ619=""),
"EN PROCESO NOTIFICACION / COMUNICACION",
IF(
BT619="",
"NO APLICA",
IF(
BU619=60,
IF(AO619&lt;&gt;"",AO619,IF(BD619&lt;&gt;"",BD619,BQ619))+60,
WORKDAY(
IF(AO619&lt;&gt;"",AO619,IF(BD619&lt;&gt;"",BD619,BQ619)),
BU619,
FESTIVOS_CO!A:A
)
)
))</f>
        <v>EN PROCESO NOTIFICACION / COMUNICACION</v>
      </c>
      <c r="BW619" s="44"/>
      <c r="BX619" s="53"/>
      <c r="BY619" s="45"/>
      <c r="BZ619" s="37"/>
      <c r="CA619" s="54" t="str">
        <f t="shared" si="116"/>
        <v>PENDIENTE EJECUTORIA</v>
      </c>
      <c r="CB619" s="59" t="str">
        <f t="shared" si="125"/>
        <v/>
      </c>
      <c r="CC619" s="36"/>
      <c r="CD619" s="40"/>
      <c r="CE619" s="46"/>
      <c r="CF619" s="40"/>
      <c r="CG619" s="40"/>
      <c r="CH619" s="40"/>
      <c r="CI619" s="36"/>
      <c r="CJ619" s="47"/>
      <c r="CK619" s="40"/>
      <c r="CL619" s="40"/>
      <c r="CM619" s="40"/>
      <c r="CN619" s="40"/>
    </row>
    <row r="620" spans="1:92" ht="42.75" hidden="1">
      <c r="A620" s="49" t="str">
        <f t="shared" si="117"/>
        <v>SIN GESTIÓN</v>
      </c>
      <c r="B620" s="58"/>
      <c r="C620" s="37"/>
      <c r="D620" s="37"/>
      <c r="E620" s="49" t="str">
        <f t="shared" si="118"/>
        <v>PENDIENTE NOTIFICACIÓN</v>
      </c>
      <c r="F620" s="141" t="str">
        <f t="shared" si="119"/>
        <v>PENDIENTE NOTIFICACIÓN</v>
      </c>
      <c r="G620" s="49" t="str">
        <f t="shared" si="120"/>
        <v/>
      </c>
      <c r="H620" s="51" t="str">
        <f ca="1">IF(
L620="",
"",
IF(
NETWORKDAYS(L620,IF(M620&lt;&gt;"",M620,TODAY()),FESTIVOS_CO!A:A)&gt;2,
"VENCIDO",
IF(
NETWORKDAYS(L620,IF(M620&lt;&gt;"",M620,TODAY()),FESTIVOS_CO!A:A)=2,
"ALERTA",
"A TIEMPO"
)))</f>
        <v/>
      </c>
      <c r="I620" s="40"/>
      <c r="J620" s="36"/>
      <c r="K620" s="37"/>
      <c r="L620" s="50"/>
      <c r="M620" s="37"/>
      <c r="N620" s="52"/>
      <c r="O620" s="52"/>
      <c r="P620" s="36"/>
      <c r="Q620" s="36"/>
      <c r="R620" s="40"/>
      <c r="S620" s="36"/>
      <c r="T620" s="40"/>
      <c r="U620" s="40"/>
      <c r="V620" s="81"/>
      <c r="W620" s="40"/>
      <c r="X620" s="40"/>
      <c r="Y620" s="40"/>
      <c r="Z620" s="38" t="str">
        <f>IFERROR(VLOOKUP(Y620,DIRECTORIO!A:B,2,FALSE),"")</f>
        <v/>
      </c>
      <c r="AA620" s="40"/>
      <c r="AB620" s="40"/>
      <c r="AC620" s="40"/>
      <c r="AD620" s="40"/>
      <c r="AE620" s="40"/>
      <c r="AF620" s="40"/>
      <c r="AG620" s="41" t="s">
        <v>109</v>
      </c>
      <c r="AH620" s="42"/>
      <c r="AI620" s="54" t="str">
        <f t="shared" ca="1" si="121"/>
        <v>PENDIENTE NOTIFICACIÓN ELECTRÓNICA</v>
      </c>
      <c r="AJ620" s="37"/>
      <c r="AK620" s="37"/>
      <c r="AL620" s="37"/>
      <c r="AM620" s="53" t="str">
        <f>IF(AK620="","",WORKDAY(AK620,5,FESTIVOS_CO!A:A))</f>
        <v/>
      </c>
      <c r="AN620" s="37"/>
      <c r="AO620" s="37"/>
      <c r="AP620" s="54" t="str">
        <f t="shared" ca="1" si="126"/>
        <v>NO APLICA</v>
      </c>
      <c r="AQ620" s="36"/>
      <c r="AR620" s="43"/>
      <c r="AS620" s="37"/>
      <c r="AT620" s="36"/>
      <c r="AU620" s="37"/>
      <c r="AV620" s="36"/>
      <c r="AW620" s="36"/>
      <c r="AX620" s="37"/>
      <c r="AY620" s="140" t="str">
        <f>IF(AU620="","",WORKDAY(AU620,5,FESTIVOS_CO!A:A))</f>
        <v/>
      </c>
      <c r="AZ620" s="54" t="str">
        <f t="shared" ca="1" si="123"/>
        <v>NO APLICA</v>
      </c>
      <c r="BA620" s="55" t="str">
        <f>IF(AX620="","",WORKDAY(AX620,5,FESTIVOS_CO!A:A))</f>
        <v/>
      </c>
      <c r="BB620" s="39"/>
      <c r="BC620" s="40"/>
      <c r="BD620" s="40"/>
      <c r="BE620" s="56" t="str">
        <f t="shared" ca="1" si="124"/>
        <v>NO APLICA</v>
      </c>
      <c r="BF620" s="37"/>
      <c r="BG620" s="45"/>
      <c r="BH620" s="37"/>
      <c r="BI620" s="36"/>
      <c r="BJ620" s="37"/>
      <c r="BK620" s="36"/>
      <c r="BL620" s="36"/>
      <c r="BM620" s="53" t="str">
        <f>IF(BJ620="","",WORKDAY(BJ620,5,FESTIVOS_CO!A:A))</f>
        <v/>
      </c>
      <c r="BN620" s="57" t="str">
        <f t="shared" ca="1" si="122"/>
        <v>PENDIENTE HACER AVISO</v>
      </c>
      <c r="BO620" s="54" t="str">
        <f t="shared" ca="1" si="115"/>
        <v>EN TRÁMITE NOTIF. POR AVISO</v>
      </c>
      <c r="BP620" s="37"/>
      <c r="BQ620" s="53" t="str">
        <f>IF(BP620="","",WORKDAY(BP620,5,FESTIVOS_CO!A:A))</f>
        <v/>
      </c>
      <c r="BR620" s="37"/>
      <c r="BS620" s="36"/>
      <c r="BT620" s="38"/>
      <c r="BU620" s="58" t="e">
        <f>VLOOKUP(BT620,Hoja2!$C:$D,2,0)</f>
        <v>#N/A</v>
      </c>
      <c r="BV620" s="80" t="str">
        <f>IF(
AND(AO620="",BD620="",BQ620=""),
"EN PROCESO NOTIFICACION / COMUNICACION",
IF(
BT620="",
"NO APLICA",
IF(
BU620=60,
IF(AO620&lt;&gt;"",AO620,IF(BD620&lt;&gt;"",BD620,BQ620))+60,
WORKDAY(
IF(AO620&lt;&gt;"",AO620,IF(BD620&lt;&gt;"",BD620,BQ620)),
BU620,
FESTIVOS_CO!A:A
)
)
))</f>
        <v>EN PROCESO NOTIFICACION / COMUNICACION</v>
      </c>
      <c r="BW620" s="44"/>
      <c r="BX620" s="53"/>
      <c r="BY620" s="45"/>
      <c r="BZ620" s="37"/>
      <c r="CA620" s="54" t="str">
        <f t="shared" si="116"/>
        <v>PENDIENTE EJECUTORIA</v>
      </c>
      <c r="CB620" s="59" t="str">
        <f t="shared" si="125"/>
        <v/>
      </c>
      <c r="CC620" s="36"/>
      <c r="CD620" s="40"/>
      <c r="CE620" s="46"/>
      <c r="CF620" s="40"/>
      <c r="CG620" s="40"/>
      <c r="CH620" s="40"/>
      <c r="CI620" s="36"/>
      <c r="CJ620" s="47"/>
      <c r="CK620" s="40"/>
      <c r="CL620" s="40"/>
      <c r="CM620" s="40"/>
      <c r="CN620" s="40"/>
    </row>
    <row r="621" spans="1:92" ht="42.75" hidden="1">
      <c r="A621" s="49" t="str">
        <f t="shared" si="117"/>
        <v>SIN GESTIÓN</v>
      </c>
      <c r="B621" s="58"/>
      <c r="C621" s="37"/>
      <c r="D621" s="37"/>
      <c r="E621" s="49" t="str">
        <f t="shared" si="118"/>
        <v>PENDIENTE NOTIFICACIÓN</v>
      </c>
      <c r="F621" s="141" t="str">
        <f t="shared" si="119"/>
        <v>PENDIENTE NOTIFICACIÓN</v>
      </c>
      <c r="G621" s="49" t="str">
        <f t="shared" si="120"/>
        <v/>
      </c>
      <c r="H621" s="51" t="str">
        <f ca="1">IF(
L621="",
"",
IF(
NETWORKDAYS(L621,IF(M621&lt;&gt;"",M621,TODAY()),FESTIVOS_CO!A:A)&gt;2,
"VENCIDO",
IF(
NETWORKDAYS(L621,IF(M621&lt;&gt;"",M621,TODAY()),FESTIVOS_CO!A:A)=2,
"ALERTA",
"A TIEMPO"
)))</f>
        <v/>
      </c>
      <c r="I621" s="40"/>
      <c r="J621" s="36"/>
      <c r="K621" s="37"/>
      <c r="L621" s="50"/>
      <c r="M621" s="37"/>
      <c r="N621" s="52"/>
      <c r="O621" s="52"/>
      <c r="P621" s="36"/>
      <c r="Q621" s="36"/>
      <c r="R621" s="40"/>
      <c r="S621" s="36"/>
      <c r="T621" s="40"/>
      <c r="U621" s="40"/>
      <c r="V621" s="81"/>
      <c r="W621" s="40"/>
      <c r="X621" s="40"/>
      <c r="Y621" s="40"/>
      <c r="Z621" s="38" t="str">
        <f>IFERROR(VLOOKUP(Y621,DIRECTORIO!A:B,2,FALSE),"")</f>
        <v/>
      </c>
      <c r="AA621" s="40"/>
      <c r="AB621" s="40"/>
      <c r="AC621" s="40"/>
      <c r="AD621" s="40"/>
      <c r="AE621" s="40"/>
      <c r="AF621" s="40"/>
      <c r="AG621" s="41" t="s">
        <v>109</v>
      </c>
      <c r="AH621" s="42"/>
      <c r="AI621" s="54" t="str">
        <f t="shared" ca="1" si="121"/>
        <v>PENDIENTE NOTIFICACIÓN ELECTRÓNICA</v>
      </c>
      <c r="AJ621" s="37"/>
      <c r="AK621" s="37"/>
      <c r="AL621" s="37"/>
      <c r="AM621" s="53" t="str">
        <f>IF(AK621="","",WORKDAY(AK621,5,FESTIVOS_CO!A:A))</f>
        <v/>
      </c>
      <c r="AN621" s="37"/>
      <c r="AO621" s="37"/>
      <c r="AP621" s="54" t="str">
        <f t="shared" ca="1" si="126"/>
        <v>NO APLICA</v>
      </c>
      <c r="AQ621" s="36"/>
      <c r="AR621" s="43"/>
      <c r="AS621" s="37"/>
      <c r="AT621" s="36"/>
      <c r="AU621" s="37"/>
      <c r="AV621" s="36"/>
      <c r="AW621" s="36"/>
      <c r="AX621" s="37"/>
      <c r="AY621" s="140" t="str">
        <f>IF(AU621="","",WORKDAY(AU621,5,FESTIVOS_CO!A:A))</f>
        <v/>
      </c>
      <c r="AZ621" s="54" t="str">
        <f t="shared" ca="1" si="123"/>
        <v>NO APLICA</v>
      </c>
      <c r="BA621" s="55" t="str">
        <f>IF(AX621="","",WORKDAY(AX621,5,FESTIVOS_CO!A:A))</f>
        <v/>
      </c>
      <c r="BB621" s="39"/>
      <c r="BC621" s="40"/>
      <c r="BD621" s="40"/>
      <c r="BE621" s="56" t="str">
        <f t="shared" ca="1" si="124"/>
        <v>NO APLICA</v>
      </c>
      <c r="BF621" s="37"/>
      <c r="BG621" s="45"/>
      <c r="BH621" s="37"/>
      <c r="BI621" s="36"/>
      <c r="BJ621" s="37"/>
      <c r="BK621" s="36"/>
      <c r="BL621" s="36"/>
      <c r="BM621" s="53" t="str">
        <f>IF(BJ621="","",WORKDAY(BJ621,5,FESTIVOS_CO!A:A))</f>
        <v/>
      </c>
      <c r="BN621" s="57" t="str">
        <f t="shared" ca="1" si="122"/>
        <v>PENDIENTE HACER AVISO</v>
      </c>
      <c r="BO621" s="54" t="str">
        <f t="shared" ca="1" si="115"/>
        <v>EN TRÁMITE NOTIF. POR AVISO</v>
      </c>
      <c r="BP621" s="37"/>
      <c r="BQ621" s="53" t="str">
        <f>IF(BP621="","",WORKDAY(BP621,5,FESTIVOS_CO!A:A))</f>
        <v/>
      </c>
      <c r="BR621" s="37"/>
      <c r="BS621" s="36"/>
      <c r="BT621" s="38"/>
      <c r="BU621" s="58" t="e">
        <f>VLOOKUP(BT621,Hoja2!$C:$D,2,0)</f>
        <v>#N/A</v>
      </c>
      <c r="BV621" s="80" t="str">
        <f>IF(
AND(AO621="",BD621="",BQ621=""),
"EN PROCESO NOTIFICACION / COMUNICACION",
IF(
BT621="",
"NO APLICA",
IF(
BU621=60,
IF(AO621&lt;&gt;"",AO621,IF(BD621&lt;&gt;"",BD621,BQ621))+60,
WORKDAY(
IF(AO621&lt;&gt;"",AO621,IF(BD621&lt;&gt;"",BD621,BQ621)),
BU621,
FESTIVOS_CO!A:A
)
)
))</f>
        <v>EN PROCESO NOTIFICACION / COMUNICACION</v>
      </c>
      <c r="BW621" s="44"/>
      <c r="BX621" s="53"/>
      <c r="BY621" s="45"/>
      <c r="BZ621" s="37"/>
      <c r="CA621" s="54" t="str">
        <f t="shared" si="116"/>
        <v>PENDIENTE EJECUTORIA</v>
      </c>
      <c r="CB621" s="59" t="str">
        <f t="shared" si="125"/>
        <v/>
      </c>
      <c r="CC621" s="36"/>
      <c r="CD621" s="40"/>
      <c r="CE621" s="46"/>
      <c r="CF621" s="40"/>
      <c r="CG621" s="40"/>
      <c r="CH621" s="40"/>
      <c r="CI621" s="36"/>
      <c r="CJ621" s="47"/>
      <c r="CK621" s="40"/>
      <c r="CL621" s="40"/>
      <c r="CM621" s="40"/>
      <c r="CN621" s="40"/>
    </row>
    <row r="622" spans="1:92" ht="42.75" hidden="1">
      <c r="A622" s="49" t="str">
        <f t="shared" si="117"/>
        <v>SIN GESTIÓN</v>
      </c>
      <c r="B622" s="58"/>
      <c r="C622" s="37"/>
      <c r="D622" s="37"/>
      <c r="E622" s="49" t="str">
        <f t="shared" si="118"/>
        <v>PENDIENTE NOTIFICACIÓN</v>
      </c>
      <c r="F622" s="141" t="str">
        <f t="shared" si="119"/>
        <v>PENDIENTE NOTIFICACIÓN</v>
      </c>
      <c r="G622" s="49" t="str">
        <f t="shared" si="120"/>
        <v/>
      </c>
      <c r="H622" s="51" t="str">
        <f ca="1">IF(
L622="",
"",
IF(
NETWORKDAYS(L622,IF(M622&lt;&gt;"",M622,TODAY()),FESTIVOS_CO!A:A)&gt;2,
"VENCIDO",
IF(
NETWORKDAYS(L622,IF(M622&lt;&gt;"",M622,TODAY()),FESTIVOS_CO!A:A)=2,
"ALERTA",
"A TIEMPO"
)))</f>
        <v/>
      </c>
      <c r="I622" s="40"/>
      <c r="J622" s="36"/>
      <c r="K622" s="37"/>
      <c r="L622" s="50"/>
      <c r="M622" s="37"/>
      <c r="N622" s="52"/>
      <c r="O622" s="52"/>
      <c r="P622" s="36"/>
      <c r="Q622" s="36"/>
      <c r="R622" s="40"/>
      <c r="S622" s="36"/>
      <c r="T622" s="40"/>
      <c r="U622" s="40"/>
      <c r="V622" s="81"/>
      <c r="W622" s="40"/>
      <c r="X622" s="40"/>
      <c r="Y622" s="40"/>
      <c r="Z622" s="38" t="str">
        <f>IFERROR(VLOOKUP(Y622,DIRECTORIO!A:B,2,FALSE),"")</f>
        <v/>
      </c>
      <c r="AA622" s="40"/>
      <c r="AB622" s="40"/>
      <c r="AC622" s="40"/>
      <c r="AD622" s="40"/>
      <c r="AE622" s="40"/>
      <c r="AF622" s="40"/>
      <c r="AG622" s="41" t="s">
        <v>109</v>
      </c>
      <c r="AH622" s="42"/>
      <c r="AI622" s="54" t="str">
        <f t="shared" ca="1" si="121"/>
        <v>PENDIENTE NOTIFICACIÓN ELECTRÓNICA</v>
      </c>
      <c r="AJ622" s="37"/>
      <c r="AK622" s="37"/>
      <c r="AL622" s="37"/>
      <c r="AM622" s="53" t="str">
        <f>IF(AK622="","",WORKDAY(AK622,5,FESTIVOS_CO!A:A))</f>
        <v/>
      </c>
      <c r="AN622" s="37"/>
      <c r="AO622" s="37"/>
      <c r="AP622" s="54" t="str">
        <f t="shared" ca="1" si="126"/>
        <v>NO APLICA</v>
      </c>
      <c r="AQ622" s="36"/>
      <c r="AR622" s="43"/>
      <c r="AS622" s="37"/>
      <c r="AT622" s="36"/>
      <c r="AU622" s="37"/>
      <c r="AV622" s="36"/>
      <c r="AW622" s="36"/>
      <c r="AX622" s="37"/>
      <c r="AY622" s="140" t="str">
        <f>IF(AU622="","",WORKDAY(AU622,5,FESTIVOS_CO!A:A))</f>
        <v/>
      </c>
      <c r="AZ622" s="54" t="str">
        <f t="shared" ca="1" si="123"/>
        <v>NO APLICA</v>
      </c>
      <c r="BA622" s="55" t="str">
        <f>IF(AX622="","",WORKDAY(AX622,5,FESTIVOS_CO!A:A))</f>
        <v/>
      </c>
      <c r="BB622" s="39"/>
      <c r="BC622" s="40"/>
      <c r="BD622" s="40"/>
      <c r="BE622" s="56" t="str">
        <f t="shared" ca="1" si="124"/>
        <v>NO APLICA</v>
      </c>
      <c r="BF622" s="37"/>
      <c r="BG622" s="45"/>
      <c r="BH622" s="37"/>
      <c r="BI622" s="36"/>
      <c r="BJ622" s="37"/>
      <c r="BK622" s="36"/>
      <c r="BL622" s="36"/>
      <c r="BM622" s="53" t="str">
        <f>IF(BJ622="","",WORKDAY(BJ622,5,FESTIVOS_CO!A:A))</f>
        <v/>
      </c>
      <c r="BN622" s="57" t="str">
        <f t="shared" ca="1" si="122"/>
        <v>PENDIENTE HACER AVISO</v>
      </c>
      <c r="BO622" s="54" t="str">
        <f t="shared" ca="1" si="115"/>
        <v>EN TRÁMITE NOTIF. POR AVISO</v>
      </c>
      <c r="BP622" s="37"/>
      <c r="BQ622" s="53" t="str">
        <f>IF(BP622="","",WORKDAY(BP622,5,FESTIVOS_CO!A:A))</f>
        <v/>
      </c>
      <c r="BR622" s="37"/>
      <c r="BS622" s="36"/>
      <c r="BT622" s="38"/>
      <c r="BU622" s="58" t="e">
        <f>VLOOKUP(BT622,Hoja2!$C:$D,2,0)</f>
        <v>#N/A</v>
      </c>
      <c r="BV622" s="80" t="str">
        <f>IF(
AND(AO622="",BD622="",BQ622=""),
"EN PROCESO NOTIFICACION / COMUNICACION",
IF(
BT622="",
"NO APLICA",
IF(
BU622=60,
IF(AO622&lt;&gt;"",AO622,IF(BD622&lt;&gt;"",BD622,BQ622))+60,
WORKDAY(
IF(AO622&lt;&gt;"",AO622,IF(BD622&lt;&gt;"",BD622,BQ622)),
BU622,
FESTIVOS_CO!A:A
)
)
))</f>
        <v>EN PROCESO NOTIFICACION / COMUNICACION</v>
      </c>
      <c r="BW622" s="44"/>
      <c r="BX622" s="53"/>
      <c r="BY622" s="45"/>
      <c r="BZ622" s="37"/>
      <c r="CA622" s="54" t="str">
        <f t="shared" si="116"/>
        <v>PENDIENTE EJECUTORIA</v>
      </c>
      <c r="CB622" s="59" t="str">
        <f t="shared" si="125"/>
        <v/>
      </c>
      <c r="CC622" s="36"/>
      <c r="CD622" s="40"/>
      <c r="CE622" s="46"/>
      <c r="CF622" s="40"/>
      <c r="CG622" s="40"/>
      <c r="CH622" s="40"/>
      <c r="CI622" s="36"/>
      <c r="CJ622" s="47"/>
      <c r="CK622" s="40"/>
      <c r="CL622" s="40"/>
      <c r="CM622" s="40"/>
      <c r="CN622" s="40"/>
    </row>
    <row r="623" spans="1:92" ht="42.75" hidden="1">
      <c r="A623" s="49" t="str">
        <f t="shared" si="117"/>
        <v>SIN GESTIÓN</v>
      </c>
      <c r="B623" s="58"/>
      <c r="C623" s="37"/>
      <c r="D623" s="37"/>
      <c r="E623" s="49" t="str">
        <f t="shared" si="118"/>
        <v>PENDIENTE NOTIFICACIÓN</v>
      </c>
      <c r="F623" s="141" t="str">
        <f t="shared" si="119"/>
        <v>PENDIENTE NOTIFICACIÓN</v>
      </c>
      <c r="G623" s="49" t="str">
        <f t="shared" si="120"/>
        <v/>
      </c>
      <c r="H623" s="51" t="str">
        <f ca="1">IF(
L623="",
"",
IF(
NETWORKDAYS(L623,IF(M623&lt;&gt;"",M623,TODAY()),FESTIVOS_CO!A:A)&gt;2,
"VENCIDO",
IF(
NETWORKDAYS(L623,IF(M623&lt;&gt;"",M623,TODAY()),FESTIVOS_CO!A:A)=2,
"ALERTA",
"A TIEMPO"
)))</f>
        <v/>
      </c>
      <c r="I623" s="40"/>
      <c r="J623" s="36"/>
      <c r="K623" s="37"/>
      <c r="L623" s="50"/>
      <c r="M623" s="37"/>
      <c r="N623" s="52"/>
      <c r="O623" s="52"/>
      <c r="P623" s="36"/>
      <c r="Q623" s="36"/>
      <c r="R623" s="40"/>
      <c r="S623" s="36"/>
      <c r="T623" s="40"/>
      <c r="U623" s="40"/>
      <c r="V623" s="81"/>
      <c r="W623" s="40"/>
      <c r="X623" s="40"/>
      <c r="Y623" s="40"/>
      <c r="Z623" s="38" t="str">
        <f>IFERROR(VLOOKUP(Y623,DIRECTORIO!A:B,2,FALSE),"")</f>
        <v/>
      </c>
      <c r="AA623" s="40"/>
      <c r="AB623" s="40"/>
      <c r="AC623" s="40"/>
      <c r="AD623" s="40"/>
      <c r="AE623" s="40"/>
      <c r="AF623" s="40"/>
      <c r="AG623" s="41" t="s">
        <v>109</v>
      </c>
      <c r="AH623" s="42"/>
      <c r="AI623" s="54" t="str">
        <f t="shared" ca="1" si="121"/>
        <v>PENDIENTE NOTIFICACIÓN ELECTRÓNICA</v>
      </c>
      <c r="AJ623" s="37"/>
      <c r="AK623" s="37"/>
      <c r="AL623" s="37"/>
      <c r="AM623" s="53" t="str">
        <f>IF(AK623="","",WORKDAY(AK623,5,FESTIVOS_CO!A:A))</f>
        <v/>
      </c>
      <c r="AN623" s="37"/>
      <c r="AO623" s="37"/>
      <c r="AP623" s="54" t="str">
        <f t="shared" ca="1" si="126"/>
        <v>NO APLICA</v>
      </c>
      <c r="AQ623" s="36"/>
      <c r="AR623" s="43"/>
      <c r="AS623" s="37"/>
      <c r="AT623" s="36"/>
      <c r="AU623" s="37"/>
      <c r="AV623" s="36"/>
      <c r="AW623" s="36"/>
      <c r="AX623" s="37"/>
      <c r="AY623" s="140" t="str">
        <f>IF(AU623="","",WORKDAY(AU623,5,FESTIVOS_CO!A:A))</f>
        <v/>
      </c>
      <c r="AZ623" s="54" t="str">
        <f t="shared" ca="1" si="123"/>
        <v>NO APLICA</v>
      </c>
      <c r="BA623" s="55" t="str">
        <f>IF(AX623="","",WORKDAY(AX623,5,FESTIVOS_CO!A:A))</f>
        <v/>
      </c>
      <c r="BB623" s="39"/>
      <c r="BC623" s="40"/>
      <c r="BD623" s="40"/>
      <c r="BE623" s="56" t="str">
        <f t="shared" ca="1" si="124"/>
        <v>NO APLICA</v>
      </c>
      <c r="BF623" s="37"/>
      <c r="BG623" s="45"/>
      <c r="BH623" s="37"/>
      <c r="BI623" s="36"/>
      <c r="BJ623" s="37"/>
      <c r="BK623" s="36"/>
      <c r="BL623" s="36"/>
      <c r="BM623" s="53" t="str">
        <f>IF(BJ623="","",WORKDAY(BJ623,5,FESTIVOS_CO!A:A))</f>
        <v/>
      </c>
      <c r="BN623" s="57" t="str">
        <f t="shared" ca="1" si="122"/>
        <v>PENDIENTE HACER AVISO</v>
      </c>
      <c r="BO623" s="54" t="str">
        <f t="shared" ca="1" si="115"/>
        <v>EN TRÁMITE NOTIF. POR AVISO</v>
      </c>
      <c r="BP623" s="37"/>
      <c r="BQ623" s="53" t="str">
        <f>IF(BP623="","",WORKDAY(BP623,5,FESTIVOS_CO!A:A))</f>
        <v/>
      </c>
      <c r="BR623" s="37"/>
      <c r="BS623" s="36"/>
      <c r="BT623" s="38"/>
      <c r="BU623" s="58" t="e">
        <f>VLOOKUP(BT623,Hoja2!$C:$D,2,0)</f>
        <v>#N/A</v>
      </c>
      <c r="BV623" s="80" t="str">
        <f>IF(
AND(AO623="",BD623="",BQ623=""),
"EN PROCESO NOTIFICACION / COMUNICACION",
IF(
BT623="",
"NO APLICA",
IF(
BU623=60,
IF(AO623&lt;&gt;"",AO623,IF(BD623&lt;&gt;"",BD623,BQ623))+60,
WORKDAY(
IF(AO623&lt;&gt;"",AO623,IF(BD623&lt;&gt;"",BD623,BQ623)),
BU623,
FESTIVOS_CO!A:A
)
)
))</f>
        <v>EN PROCESO NOTIFICACION / COMUNICACION</v>
      </c>
      <c r="BW623" s="44"/>
      <c r="BX623" s="53"/>
      <c r="BY623" s="45"/>
      <c r="BZ623" s="37"/>
      <c r="CA623" s="54" t="str">
        <f t="shared" si="116"/>
        <v>PENDIENTE EJECUTORIA</v>
      </c>
      <c r="CB623" s="59" t="str">
        <f t="shared" si="125"/>
        <v/>
      </c>
      <c r="CC623" s="36"/>
      <c r="CD623" s="40"/>
      <c r="CE623" s="46"/>
      <c r="CF623" s="40"/>
      <c r="CG623" s="40"/>
      <c r="CH623" s="40"/>
      <c r="CI623" s="36"/>
      <c r="CJ623" s="47"/>
      <c r="CK623" s="40"/>
      <c r="CL623" s="40"/>
      <c r="CM623" s="40"/>
      <c r="CN623" s="40"/>
    </row>
    <row r="624" spans="1:92" ht="42.75" hidden="1">
      <c r="A624" s="49" t="str">
        <f t="shared" si="117"/>
        <v>SIN GESTIÓN</v>
      </c>
      <c r="B624" s="58"/>
      <c r="C624" s="37"/>
      <c r="D624" s="37"/>
      <c r="E624" s="49" t="str">
        <f t="shared" si="118"/>
        <v>PENDIENTE NOTIFICACIÓN</v>
      </c>
      <c r="F624" s="141" t="str">
        <f t="shared" si="119"/>
        <v>PENDIENTE NOTIFICACIÓN</v>
      </c>
      <c r="G624" s="49" t="str">
        <f t="shared" si="120"/>
        <v/>
      </c>
      <c r="H624" s="51" t="str">
        <f ca="1">IF(
L624="",
"",
IF(
NETWORKDAYS(L624,IF(M624&lt;&gt;"",M624,TODAY()),FESTIVOS_CO!A:A)&gt;2,
"VENCIDO",
IF(
NETWORKDAYS(L624,IF(M624&lt;&gt;"",M624,TODAY()),FESTIVOS_CO!A:A)=2,
"ALERTA",
"A TIEMPO"
)))</f>
        <v/>
      </c>
      <c r="I624" s="40"/>
      <c r="J624" s="36"/>
      <c r="K624" s="37"/>
      <c r="L624" s="50"/>
      <c r="M624" s="37"/>
      <c r="N624" s="52"/>
      <c r="O624" s="52"/>
      <c r="P624" s="36"/>
      <c r="Q624" s="36"/>
      <c r="R624" s="40"/>
      <c r="S624" s="36"/>
      <c r="T624" s="40"/>
      <c r="U624" s="40"/>
      <c r="V624" s="81"/>
      <c r="W624" s="40"/>
      <c r="X624" s="40"/>
      <c r="Y624" s="40"/>
      <c r="Z624" s="38" t="str">
        <f>IFERROR(VLOOKUP(Y624,DIRECTORIO!A:B,2,FALSE),"")</f>
        <v/>
      </c>
      <c r="AA624" s="40"/>
      <c r="AB624" s="40"/>
      <c r="AC624" s="40"/>
      <c r="AD624" s="40"/>
      <c r="AE624" s="40"/>
      <c r="AF624" s="40"/>
      <c r="AG624" s="41" t="s">
        <v>109</v>
      </c>
      <c r="AH624" s="42"/>
      <c r="AI624" s="54" t="str">
        <f t="shared" ca="1" si="121"/>
        <v>PENDIENTE NOTIFICACIÓN ELECTRÓNICA</v>
      </c>
      <c r="AJ624" s="37"/>
      <c r="AK624" s="37"/>
      <c r="AL624" s="37"/>
      <c r="AM624" s="53" t="str">
        <f>IF(AK624="","",WORKDAY(AK624,5,FESTIVOS_CO!A:A))</f>
        <v/>
      </c>
      <c r="AN624" s="37"/>
      <c r="AO624" s="37"/>
      <c r="AP624" s="54" t="str">
        <f t="shared" ca="1" si="126"/>
        <v>NO APLICA</v>
      </c>
      <c r="AQ624" s="36"/>
      <c r="AR624" s="43"/>
      <c r="AS624" s="37"/>
      <c r="AT624" s="36"/>
      <c r="AU624" s="37"/>
      <c r="AV624" s="36"/>
      <c r="AW624" s="36"/>
      <c r="AX624" s="37"/>
      <c r="AY624" s="140" t="str">
        <f>IF(AU624="","",WORKDAY(AU624,5,FESTIVOS_CO!A:A))</f>
        <v/>
      </c>
      <c r="AZ624" s="54" t="str">
        <f t="shared" ca="1" si="123"/>
        <v>NO APLICA</v>
      </c>
      <c r="BA624" s="55" t="str">
        <f>IF(AX624="","",WORKDAY(AX624,5,FESTIVOS_CO!A:A))</f>
        <v/>
      </c>
      <c r="BB624" s="39"/>
      <c r="BC624" s="40"/>
      <c r="BD624" s="40"/>
      <c r="BE624" s="56" t="str">
        <f t="shared" ca="1" si="124"/>
        <v>NO APLICA</v>
      </c>
      <c r="BF624" s="37"/>
      <c r="BG624" s="45"/>
      <c r="BH624" s="37"/>
      <c r="BI624" s="36"/>
      <c r="BJ624" s="37"/>
      <c r="BK624" s="36"/>
      <c r="BL624" s="36"/>
      <c r="BM624" s="53" t="str">
        <f>IF(BJ624="","",WORKDAY(BJ624,5,FESTIVOS_CO!A:A))</f>
        <v/>
      </c>
      <c r="BN624" s="57" t="str">
        <f t="shared" ca="1" si="122"/>
        <v>PENDIENTE HACER AVISO</v>
      </c>
      <c r="BO624" s="54" t="str">
        <f t="shared" ca="1" si="115"/>
        <v>EN TRÁMITE NOTIF. POR AVISO</v>
      </c>
      <c r="BP624" s="37"/>
      <c r="BQ624" s="53" t="str">
        <f>IF(BP624="","",WORKDAY(BP624,5,FESTIVOS_CO!A:A))</f>
        <v/>
      </c>
      <c r="BR624" s="37"/>
      <c r="BS624" s="36"/>
      <c r="BT624" s="38"/>
      <c r="BU624" s="58" t="e">
        <f>VLOOKUP(BT624,Hoja2!$C:$D,2,0)</f>
        <v>#N/A</v>
      </c>
      <c r="BV624" s="80" t="str">
        <f>IF(
AND(AO624="",BD624="",BQ624=""),
"EN PROCESO NOTIFICACION / COMUNICACION",
IF(
BT624="",
"NO APLICA",
IF(
BU624=60,
IF(AO624&lt;&gt;"",AO624,IF(BD624&lt;&gt;"",BD624,BQ624))+60,
WORKDAY(
IF(AO624&lt;&gt;"",AO624,IF(BD624&lt;&gt;"",BD624,BQ624)),
BU624,
FESTIVOS_CO!A:A
)
)
))</f>
        <v>EN PROCESO NOTIFICACION / COMUNICACION</v>
      </c>
      <c r="BW624" s="44"/>
      <c r="BX624" s="53"/>
      <c r="BY624" s="45"/>
      <c r="BZ624" s="37"/>
      <c r="CA624" s="54" t="str">
        <f t="shared" si="116"/>
        <v>PENDIENTE EJECUTORIA</v>
      </c>
      <c r="CB624" s="59" t="str">
        <f t="shared" si="125"/>
        <v/>
      </c>
      <c r="CC624" s="36"/>
      <c r="CD624" s="40"/>
      <c r="CE624" s="46"/>
      <c r="CF624" s="40"/>
      <c r="CG624" s="40"/>
      <c r="CH624" s="40"/>
      <c r="CI624" s="36"/>
      <c r="CJ624" s="47"/>
      <c r="CK624" s="40"/>
      <c r="CL624" s="40"/>
      <c r="CM624" s="40"/>
      <c r="CN624" s="40"/>
    </row>
    <row r="625" spans="1:92" ht="42.75" hidden="1">
      <c r="A625" s="49" t="str">
        <f t="shared" si="117"/>
        <v>SIN GESTIÓN</v>
      </c>
      <c r="B625" s="58"/>
      <c r="C625" s="37"/>
      <c r="D625" s="37"/>
      <c r="E625" s="49" t="str">
        <f t="shared" si="118"/>
        <v>PENDIENTE NOTIFICACIÓN</v>
      </c>
      <c r="F625" s="141" t="str">
        <f t="shared" si="119"/>
        <v>PENDIENTE NOTIFICACIÓN</v>
      </c>
      <c r="G625" s="49" t="str">
        <f t="shared" si="120"/>
        <v/>
      </c>
      <c r="H625" s="51" t="str">
        <f ca="1">IF(
L625="",
"",
IF(
NETWORKDAYS(L625,IF(M625&lt;&gt;"",M625,TODAY()),FESTIVOS_CO!A:A)&gt;2,
"VENCIDO",
IF(
NETWORKDAYS(L625,IF(M625&lt;&gt;"",M625,TODAY()),FESTIVOS_CO!A:A)=2,
"ALERTA",
"A TIEMPO"
)))</f>
        <v/>
      </c>
      <c r="I625" s="40"/>
      <c r="J625" s="36"/>
      <c r="K625" s="37"/>
      <c r="L625" s="50"/>
      <c r="M625" s="37"/>
      <c r="N625" s="52"/>
      <c r="O625" s="52"/>
      <c r="P625" s="36"/>
      <c r="Q625" s="36"/>
      <c r="R625" s="40"/>
      <c r="S625" s="36"/>
      <c r="T625" s="40"/>
      <c r="U625" s="40"/>
      <c r="V625" s="81"/>
      <c r="W625" s="40"/>
      <c r="X625" s="40"/>
      <c r="Y625" s="40"/>
      <c r="Z625" s="38" t="str">
        <f>IFERROR(VLOOKUP(Y625,DIRECTORIO!A:B,2,FALSE),"")</f>
        <v/>
      </c>
      <c r="AA625" s="40"/>
      <c r="AB625" s="40"/>
      <c r="AC625" s="40"/>
      <c r="AD625" s="40"/>
      <c r="AE625" s="40"/>
      <c r="AF625" s="40"/>
      <c r="AG625" s="41" t="s">
        <v>109</v>
      </c>
      <c r="AH625" s="42"/>
      <c r="AI625" s="54" t="str">
        <f t="shared" ca="1" si="121"/>
        <v>PENDIENTE NOTIFICACIÓN ELECTRÓNICA</v>
      </c>
      <c r="AJ625" s="37"/>
      <c r="AK625" s="37"/>
      <c r="AL625" s="37"/>
      <c r="AM625" s="53" t="str">
        <f>IF(AK625="","",WORKDAY(AK625,5,FESTIVOS_CO!A:A))</f>
        <v/>
      </c>
      <c r="AN625" s="37"/>
      <c r="AO625" s="37"/>
      <c r="AP625" s="54" t="str">
        <f t="shared" ca="1" si="126"/>
        <v>NO APLICA</v>
      </c>
      <c r="AQ625" s="36"/>
      <c r="AR625" s="43"/>
      <c r="AS625" s="37"/>
      <c r="AT625" s="36"/>
      <c r="AU625" s="37"/>
      <c r="AV625" s="36"/>
      <c r="AW625" s="36"/>
      <c r="AX625" s="37"/>
      <c r="AY625" s="140" t="str">
        <f>IF(AU625="","",WORKDAY(AU625,5,FESTIVOS_CO!A:A))</f>
        <v/>
      </c>
      <c r="AZ625" s="54" t="str">
        <f t="shared" ca="1" si="123"/>
        <v>NO APLICA</v>
      </c>
      <c r="BA625" s="55" t="str">
        <f>IF(AX625="","",WORKDAY(AX625,5,FESTIVOS_CO!A:A))</f>
        <v/>
      </c>
      <c r="BB625" s="39"/>
      <c r="BC625" s="40"/>
      <c r="BD625" s="40"/>
      <c r="BE625" s="56" t="str">
        <f t="shared" ca="1" si="124"/>
        <v>NO APLICA</v>
      </c>
      <c r="BF625" s="37"/>
      <c r="BG625" s="45"/>
      <c r="BH625" s="37"/>
      <c r="BI625" s="36"/>
      <c r="BJ625" s="37"/>
      <c r="BK625" s="36"/>
      <c r="BL625" s="36"/>
      <c r="BM625" s="53" t="str">
        <f>IF(BJ625="","",WORKDAY(BJ625,5,FESTIVOS_CO!A:A))</f>
        <v/>
      </c>
      <c r="BN625" s="57" t="str">
        <f t="shared" ca="1" si="122"/>
        <v>PENDIENTE HACER AVISO</v>
      </c>
      <c r="BO625" s="54" t="str">
        <f t="shared" ca="1" si="115"/>
        <v>EN TRÁMITE NOTIF. POR AVISO</v>
      </c>
      <c r="BP625" s="37"/>
      <c r="BQ625" s="53" t="str">
        <f>IF(BP625="","",WORKDAY(BP625,5,FESTIVOS_CO!A:A))</f>
        <v/>
      </c>
      <c r="BR625" s="37"/>
      <c r="BS625" s="36"/>
      <c r="BT625" s="38"/>
      <c r="BU625" s="58" t="e">
        <f>VLOOKUP(BT625,Hoja2!$C:$D,2,0)</f>
        <v>#N/A</v>
      </c>
      <c r="BV625" s="80" t="str">
        <f>IF(
AND(AO625="",BD625="",BQ625=""),
"EN PROCESO NOTIFICACION / COMUNICACION",
IF(
BT625="",
"NO APLICA",
IF(
BU625=60,
IF(AO625&lt;&gt;"",AO625,IF(BD625&lt;&gt;"",BD625,BQ625))+60,
WORKDAY(
IF(AO625&lt;&gt;"",AO625,IF(BD625&lt;&gt;"",BD625,BQ625)),
BU625,
FESTIVOS_CO!A:A
)
)
))</f>
        <v>EN PROCESO NOTIFICACION / COMUNICACION</v>
      </c>
      <c r="BW625" s="44"/>
      <c r="BX625" s="53"/>
      <c r="BY625" s="45"/>
      <c r="BZ625" s="37"/>
      <c r="CA625" s="54" t="str">
        <f t="shared" si="116"/>
        <v>PENDIENTE EJECUTORIA</v>
      </c>
      <c r="CB625" s="59" t="str">
        <f t="shared" si="125"/>
        <v/>
      </c>
      <c r="CC625" s="36"/>
      <c r="CD625" s="40"/>
      <c r="CE625" s="46"/>
      <c r="CF625" s="40"/>
      <c r="CG625" s="40"/>
      <c r="CH625" s="40"/>
      <c r="CI625" s="36"/>
      <c r="CJ625" s="47"/>
      <c r="CK625" s="40"/>
      <c r="CL625" s="40"/>
      <c r="CM625" s="40"/>
      <c r="CN625" s="40"/>
    </row>
    <row r="626" spans="1:92" ht="42.75" hidden="1">
      <c r="A626" s="49" t="str">
        <f t="shared" si="117"/>
        <v>SIN GESTIÓN</v>
      </c>
      <c r="B626" s="58"/>
      <c r="C626" s="37"/>
      <c r="D626" s="37"/>
      <c r="E626" s="49" t="str">
        <f t="shared" si="118"/>
        <v>PENDIENTE NOTIFICACIÓN</v>
      </c>
      <c r="F626" s="141" t="str">
        <f t="shared" si="119"/>
        <v>PENDIENTE NOTIFICACIÓN</v>
      </c>
      <c r="G626" s="49" t="str">
        <f t="shared" si="120"/>
        <v/>
      </c>
      <c r="H626" s="51" t="str">
        <f ca="1">IF(
L626="",
"",
IF(
NETWORKDAYS(L626,IF(M626&lt;&gt;"",M626,TODAY()),FESTIVOS_CO!A:A)&gt;2,
"VENCIDO",
IF(
NETWORKDAYS(L626,IF(M626&lt;&gt;"",M626,TODAY()),FESTIVOS_CO!A:A)=2,
"ALERTA",
"A TIEMPO"
)))</f>
        <v/>
      </c>
      <c r="I626" s="40"/>
      <c r="J626" s="36"/>
      <c r="K626" s="37"/>
      <c r="L626" s="50"/>
      <c r="M626" s="37"/>
      <c r="N626" s="52"/>
      <c r="O626" s="52"/>
      <c r="P626" s="36"/>
      <c r="Q626" s="36"/>
      <c r="R626" s="40"/>
      <c r="S626" s="36"/>
      <c r="T626" s="40"/>
      <c r="U626" s="40"/>
      <c r="V626" s="81"/>
      <c r="W626" s="40"/>
      <c r="X626" s="40"/>
      <c r="Y626" s="40"/>
      <c r="Z626" s="38" t="str">
        <f>IFERROR(VLOOKUP(Y626,DIRECTORIO!A:B,2,FALSE),"")</f>
        <v/>
      </c>
      <c r="AA626" s="40"/>
      <c r="AB626" s="40"/>
      <c r="AC626" s="40"/>
      <c r="AD626" s="40"/>
      <c r="AE626" s="40"/>
      <c r="AF626" s="40"/>
      <c r="AG626" s="41" t="s">
        <v>109</v>
      </c>
      <c r="AH626" s="42"/>
      <c r="AI626" s="54" t="str">
        <f t="shared" ca="1" si="121"/>
        <v>PENDIENTE NOTIFICACIÓN ELECTRÓNICA</v>
      </c>
      <c r="AJ626" s="37"/>
      <c r="AK626" s="37"/>
      <c r="AL626" s="37"/>
      <c r="AM626" s="53" t="str">
        <f>IF(AK626="","",WORKDAY(AK626,5,FESTIVOS_CO!A:A))</f>
        <v/>
      </c>
      <c r="AN626" s="37"/>
      <c r="AO626" s="37"/>
      <c r="AP626" s="54" t="str">
        <f t="shared" ca="1" si="126"/>
        <v>NO APLICA</v>
      </c>
      <c r="AQ626" s="36"/>
      <c r="AR626" s="43"/>
      <c r="AS626" s="37"/>
      <c r="AT626" s="36"/>
      <c r="AU626" s="37"/>
      <c r="AV626" s="36"/>
      <c r="AW626" s="36"/>
      <c r="AX626" s="37"/>
      <c r="AY626" s="140" t="str">
        <f>IF(AU626="","",WORKDAY(AU626,5,FESTIVOS_CO!A:A))</f>
        <v/>
      </c>
      <c r="AZ626" s="54" t="str">
        <f t="shared" ca="1" si="123"/>
        <v>NO APLICA</v>
      </c>
      <c r="BA626" s="55" t="str">
        <f>IF(AX626="","",WORKDAY(AX626,5,FESTIVOS_CO!A:A))</f>
        <v/>
      </c>
      <c r="BB626" s="39"/>
      <c r="BC626" s="40"/>
      <c r="BD626" s="40"/>
      <c r="BE626" s="56" t="str">
        <f t="shared" ca="1" si="124"/>
        <v>NO APLICA</v>
      </c>
      <c r="BF626" s="37"/>
      <c r="BG626" s="45"/>
      <c r="BH626" s="37"/>
      <c r="BI626" s="36"/>
      <c r="BJ626" s="37"/>
      <c r="BK626" s="36"/>
      <c r="BL626" s="36"/>
      <c r="BM626" s="53" t="str">
        <f>IF(BJ626="","",WORKDAY(BJ626,5,FESTIVOS_CO!A:A))</f>
        <v/>
      </c>
      <c r="BN626" s="57" t="str">
        <f t="shared" ca="1" si="122"/>
        <v>PENDIENTE HACER AVISO</v>
      </c>
      <c r="BO626" s="54" t="str">
        <f t="shared" ca="1" si="115"/>
        <v>EN TRÁMITE NOTIF. POR AVISO</v>
      </c>
      <c r="BP626" s="37"/>
      <c r="BQ626" s="53" t="str">
        <f>IF(BP626="","",WORKDAY(BP626,5,FESTIVOS_CO!A:A))</f>
        <v/>
      </c>
      <c r="BR626" s="37"/>
      <c r="BS626" s="36"/>
      <c r="BT626" s="38"/>
      <c r="BU626" s="58" t="e">
        <f>VLOOKUP(BT626,Hoja2!$C:$D,2,0)</f>
        <v>#N/A</v>
      </c>
      <c r="BV626" s="80" t="str">
        <f>IF(
AND(AO626="",BD626="",BQ626=""),
"EN PROCESO NOTIFICACION / COMUNICACION",
IF(
BT626="",
"NO APLICA",
IF(
BU626=60,
IF(AO626&lt;&gt;"",AO626,IF(BD626&lt;&gt;"",BD626,BQ626))+60,
WORKDAY(
IF(AO626&lt;&gt;"",AO626,IF(BD626&lt;&gt;"",BD626,BQ626)),
BU626,
FESTIVOS_CO!A:A
)
)
))</f>
        <v>EN PROCESO NOTIFICACION / COMUNICACION</v>
      </c>
      <c r="BW626" s="44"/>
      <c r="BX626" s="53"/>
      <c r="BY626" s="45"/>
      <c r="BZ626" s="37"/>
      <c r="CA626" s="54" t="str">
        <f t="shared" si="116"/>
        <v>PENDIENTE EJECUTORIA</v>
      </c>
      <c r="CB626" s="59" t="str">
        <f t="shared" si="125"/>
        <v/>
      </c>
      <c r="CC626" s="36"/>
      <c r="CD626" s="40"/>
      <c r="CE626" s="46"/>
      <c r="CF626" s="40"/>
      <c r="CG626" s="40"/>
      <c r="CH626" s="40"/>
      <c r="CI626" s="36"/>
      <c r="CJ626" s="47"/>
      <c r="CK626" s="40"/>
      <c r="CL626" s="40"/>
      <c r="CM626" s="40"/>
      <c r="CN626" s="40"/>
    </row>
    <row r="627" spans="1:92" ht="42.75" hidden="1">
      <c r="A627" s="49" t="str">
        <f t="shared" si="117"/>
        <v>SIN GESTIÓN</v>
      </c>
      <c r="B627" s="58"/>
      <c r="C627" s="37"/>
      <c r="D627" s="37"/>
      <c r="E627" s="49" t="str">
        <f t="shared" si="118"/>
        <v>PENDIENTE NOTIFICACIÓN</v>
      </c>
      <c r="F627" s="141" t="str">
        <f t="shared" si="119"/>
        <v>PENDIENTE NOTIFICACIÓN</v>
      </c>
      <c r="G627" s="49" t="str">
        <f t="shared" si="120"/>
        <v/>
      </c>
      <c r="H627" s="51" t="str">
        <f ca="1">IF(
L627="",
"",
IF(
NETWORKDAYS(L627,IF(M627&lt;&gt;"",M627,TODAY()),FESTIVOS_CO!A:A)&gt;2,
"VENCIDO",
IF(
NETWORKDAYS(L627,IF(M627&lt;&gt;"",M627,TODAY()),FESTIVOS_CO!A:A)=2,
"ALERTA",
"A TIEMPO"
)))</f>
        <v/>
      </c>
      <c r="I627" s="40"/>
      <c r="J627" s="36"/>
      <c r="K627" s="37"/>
      <c r="L627" s="50"/>
      <c r="M627" s="37"/>
      <c r="N627" s="52"/>
      <c r="O627" s="52"/>
      <c r="P627" s="36"/>
      <c r="Q627" s="36"/>
      <c r="R627" s="40"/>
      <c r="S627" s="36"/>
      <c r="T627" s="40"/>
      <c r="U627" s="40"/>
      <c r="V627" s="81"/>
      <c r="W627" s="40"/>
      <c r="X627" s="40"/>
      <c r="Y627" s="40"/>
      <c r="Z627" s="38" t="str">
        <f>IFERROR(VLOOKUP(Y627,DIRECTORIO!A:B,2,FALSE),"")</f>
        <v/>
      </c>
      <c r="AA627" s="40"/>
      <c r="AB627" s="40"/>
      <c r="AC627" s="40"/>
      <c r="AD627" s="40"/>
      <c r="AE627" s="40"/>
      <c r="AF627" s="40"/>
      <c r="AG627" s="41" t="s">
        <v>109</v>
      </c>
      <c r="AH627" s="42"/>
      <c r="AI627" s="54" t="str">
        <f t="shared" ca="1" si="121"/>
        <v>PENDIENTE NOTIFICACIÓN ELECTRÓNICA</v>
      </c>
      <c r="AJ627" s="37"/>
      <c r="AK627" s="37"/>
      <c r="AL627" s="37"/>
      <c r="AM627" s="53" t="str">
        <f>IF(AK627="","",WORKDAY(AK627,5,FESTIVOS_CO!A:A))</f>
        <v/>
      </c>
      <c r="AN627" s="37"/>
      <c r="AO627" s="37"/>
      <c r="AP627" s="54" t="str">
        <f t="shared" ca="1" si="126"/>
        <v>NO APLICA</v>
      </c>
      <c r="AQ627" s="36"/>
      <c r="AR627" s="43"/>
      <c r="AS627" s="37"/>
      <c r="AT627" s="36"/>
      <c r="AU627" s="37"/>
      <c r="AV627" s="36"/>
      <c r="AW627" s="36"/>
      <c r="AX627" s="37"/>
      <c r="AY627" s="140" t="str">
        <f>IF(AU627="","",WORKDAY(AU627,5,FESTIVOS_CO!A:A))</f>
        <v/>
      </c>
      <c r="AZ627" s="54" t="str">
        <f t="shared" ca="1" si="123"/>
        <v>NO APLICA</v>
      </c>
      <c r="BA627" s="55" t="str">
        <f>IF(AX627="","",WORKDAY(AX627,5,FESTIVOS_CO!A:A))</f>
        <v/>
      </c>
      <c r="BB627" s="39"/>
      <c r="BC627" s="40"/>
      <c r="BD627" s="40"/>
      <c r="BE627" s="56" t="str">
        <f t="shared" ca="1" si="124"/>
        <v>NO APLICA</v>
      </c>
      <c r="BF627" s="37"/>
      <c r="BG627" s="45"/>
      <c r="BH627" s="37"/>
      <c r="BI627" s="36"/>
      <c r="BJ627" s="37"/>
      <c r="BK627" s="36"/>
      <c r="BL627" s="36"/>
      <c r="BM627" s="53" t="str">
        <f>IF(BJ627="","",WORKDAY(BJ627,5,FESTIVOS_CO!A:A))</f>
        <v/>
      </c>
      <c r="BN627" s="57" t="str">
        <f t="shared" ca="1" si="122"/>
        <v>PENDIENTE HACER AVISO</v>
      </c>
      <c r="BO627" s="54" t="str">
        <f t="shared" ca="1" si="115"/>
        <v>EN TRÁMITE NOTIF. POR AVISO</v>
      </c>
      <c r="BP627" s="37"/>
      <c r="BQ627" s="53" t="str">
        <f>IF(BP627="","",WORKDAY(BP627,5,FESTIVOS_CO!A:A))</f>
        <v/>
      </c>
      <c r="BR627" s="37"/>
      <c r="BS627" s="36"/>
      <c r="BT627" s="38"/>
      <c r="BU627" s="58" t="e">
        <f>VLOOKUP(BT627,Hoja2!$C:$D,2,0)</f>
        <v>#N/A</v>
      </c>
      <c r="BV627" s="80" t="str">
        <f>IF(
AND(AO627="",BD627="",BQ627=""),
"EN PROCESO NOTIFICACION / COMUNICACION",
IF(
BT627="",
"NO APLICA",
IF(
BU627=60,
IF(AO627&lt;&gt;"",AO627,IF(BD627&lt;&gt;"",BD627,BQ627))+60,
WORKDAY(
IF(AO627&lt;&gt;"",AO627,IF(BD627&lt;&gt;"",BD627,BQ627)),
BU627,
FESTIVOS_CO!A:A
)
)
))</f>
        <v>EN PROCESO NOTIFICACION / COMUNICACION</v>
      </c>
      <c r="BW627" s="44"/>
      <c r="BX627" s="53"/>
      <c r="BY627" s="45"/>
      <c r="BZ627" s="37"/>
      <c r="CA627" s="54" t="str">
        <f t="shared" si="116"/>
        <v>PENDIENTE EJECUTORIA</v>
      </c>
      <c r="CB627" s="59" t="str">
        <f t="shared" si="125"/>
        <v/>
      </c>
      <c r="CC627" s="36"/>
      <c r="CD627" s="40"/>
      <c r="CE627" s="46"/>
      <c r="CF627" s="40"/>
      <c r="CG627" s="40"/>
      <c r="CH627" s="40"/>
      <c r="CI627" s="36"/>
      <c r="CJ627" s="47"/>
      <c r="CK627" s="40"/>
      <c r="CL627" s="40"/>
      <c r="CM627" s="40"/>
      <c r="CN627" s="40"/>
    </row>
    <row r="628" spans="1:92" ht="42.75" hidden="1">
      <c r="A628" s="49" t="str">
        <f t="shared" si="117"/>
        <v>SIN GESTIÓN</v>
      </c>
      <c r="B628" s="58"/>
      <c r="C628" s="37"/>
      <c r="D628" s="37"/>
      <c r="E628" s="49" t="str">
        <f t="shared" si="118"/>
        <v>PENDIENTE NOTIFICACIÓN</v>
      </c>
      <c r="F628" s="141" t="str">
        <f t="shared" si="119"/>
        <v>PENDIENTE NOTIFICACIÓN</v>
      </c>
      <c r="G628" s="49" t="str">
        <f t="shared" si="120"/>
        <v/>
      </c>
      <c r="H628" s="51" t="str">
        <f ca="1">IF(
L628="",
"",
IF(
NETWORKDAYS(L628,IF(M628&lt;&gt;"",M628,TODAY()),FESTIVOS_CO!A:A)&gt;2,
"VENCIDO",
IF(
NETWORKDAYS(L628,IF(M628&lt;&gt;"",M628,TODAY()),FESTIVOS_CO!A:A)=2,
"ALERTA",
"A TIEMPO"
)))</f>
        <v/>
      </c>
      <c r="I628" s="40"/>
      <c r="J628" s="36"/>
      <c r="K628" s="37"/>
      <c r="L628" s="50"/>
      <c r="M628" s="37"/>
      <c r="N628" s="52"/>
      <c r="O628" s="52"/>
      <c r="P628" s="36"/>
      <c r="Q628" s="36"/>
      <c r="R628" s="40"/>
      <c r="S628" s="36"/>
      <c r="T628" s="40"/>
      <c r="U628" s="40"/>
      <c r="V628" s="81"/>
      <c r="W628" s="40"/>
      <c r="X628" s="40"/>
      <c r="Y628" s="40"/>
      <c r="Z628" s="38" t="str">
        <f>IFERROR(VLOOKUP(Y628,DIRECTORIO!A:B,2,FALSE),"")</f>
        <v/>
      </c>
      <c r="AA628" s="40"/>
      <c r="AB628" s="40"/>
      <c r="AC628" s="40"/>
      <c r="AD628" s="40"/>
      <c r="AE628" s="40"/>
      <c r="AF628" s="40"/>
      <c r="AG628" s="41" t="s">
        <v>109</v>
      </c>
      <c r="AH628" s="42"/>
      <c r="AI628" s="54" t="str">
        <f t="shared" ca="1" si="121"/>
        <v>PENDIENTE NOTIFICACIÓN ELECTRÓNICA</v>
      </c>
      <c r="AJ628" s="37"/>
      <c r="AK628" s="37"/>
      <c r="AL628" s="37"/>
      <c r="AM628" s="53" t="str">
        <f>IF(AK628="","",WORKDAY(AK628,5,FESTIVOS_CO!A:A))</f>
        <v/>
      </c>
      <c r="AN628" s="37"/>
      <c r="AO628" s="37"/>
      <c r="AP628" s="54" t="str">
        <f t="shared" ca="1" si="126"/>
        <v>NO APLICA</v>
      </c>
      <c r="AQ628" s="36"/>
      <c r="AR628" s="43"/>
      <c r="AS628" s="37"/>
      <c r="AT628" s="36"/>
      <c r="AU628" s="37"/>
      <c r="AV628" s="36"/>
      <c r="AW628" s="36"/>
      <c r="AX628" s="37"/>
      <c r="AY628" s="140" t="str">
        <f>IF(AU628="","",WORKDAY(AU628,5,FESTIVOS_CO!A:A))</f>
        <v/>
      </c>
      <c r="AZ628" s="54" t="str">
        <f t="shared" ca="1" si="123"/>
        <v>NO APLICA</v>
      </c>
      <c r="BA628" s="55" t="str">
        <f>IF(AX628="","",WORKDAY(AX628,5,FESTIVOS_CO!A:A))</f>
        <v/>
      </c>
      <c r="BB628" s="39"/>
      <c r="BC628" s="40"/>
      <c r="BD628" s="40"/>
      <c r="BE628" s="56" t="str">
        <f t="shared" ca="1" si="124"/>
        <v>NO APLICA</v>
      </c>
      <c r="BF628" s="37"/>
      <c r="BG628" s="45"/>
      <c r="BH628" s="37"/>
      <c r="BI628" s="36"/>
      <c r="BJ628" s="37"/>
      <c r="BK628" s="36"/>
      <c r="BL628" s="36"/>
      <c r="BM628" s="53" t="str">
        <f>IF(BJ628="","",WORKDAY(BJ628,5,FESTIVOS_CO!A:A))</f>
        <v/>
      </c>
      <c r="BN628" s="57" t="str">
        <f t="shared" ca="1" si="122"/>
        <v>PENDIENTE HACER AVISO</v>
      </c>
      <c r="BO628" s="54" t="str">
        <f t="shared" ca="1" si="115"/>
        <v>EN TRÁMITE NOTIF. POR AVISO</v>
      </c>
      <c r="BP628" s="37"/>
      <c r="BQ628" s="53" t="str">
        <f>IF(BP628="","",WORKDAY(BP628,5,FESTIVOS_CO!A:A))</f>
        <v/>
      </c>
      <c r="BR628" s="37"/>
      <c r="BS628" s="36"/>
      <c r="BT628" s="38"/>
      <c r="BU628" s="58" t="e">
        <f>VLOOKUP(BT628,Hoja2!$C:$D,2,0)</f>
        <v>#N/A</v>
      </c>
      <c r="BV628" s="80" t="str">
        <f>IF(
AND(AO628="",BD628="",BQ628=""),
"EN PROCESO NOTIFICACION / COMUNICACION",
IF(
BT628="",
"NO APLICA",
IF(
BU628=60,
IF(AO628&lt;&gt;"",AO628,IF(BD628&lt;&gt;"",BD628,BQ628))+60,
WORKDAY(
IF(AO628&lt;&gt;"",AO628,IF(BD628&lt;&gt;"",BD628,BQ628)),
BU628,
FESTIVOS_CO!A:A
)
)
))</f>
        <v>EN PROCESO NOTIFICACION / COMUNICACION</v>
      </c>
      <c r="BW628" s="44"/>
      <c r="BX628" s="53"/>
      <c r="BY628" s="45"/>
      <c r="BZ628" s="37"/>
      <c r="CA628" s="54" t="str">
        <f t="shared" si="116"/>
        <v>PENDIENTE EJECUTORIA</v>
      </c>
      <c r="CB628" s="59" t="str">
        <f t="shared" si="125"/>
        <v/>
      </c>
      <c r="CC628" s="36"/>
      <c r="CD628" s="40"/>
      <c r="CE628" s="46"/>
      <c r="CF628" s="40"/>
      <c r="CG628" s="40"/>
      <c r="CH628" s="40"/>
      <c r="CI628" s="36"/>
      <c r="CJ628" s="47"/>
      <c r="CK628" s="40"/>
      <c r="CL628" s="40"/>
      <c r="CM628" s="40"/>
      <c r="CN628" s="40"/>
    </row>
    <row r="629" spans="1:92" ht="42.75" hidden="1">
      <c r="A629" s="49" t="str">
        <f t="shared" si="117"/>
        <v>SIN GESTIÓN</v>
      </c>
      <c r="B629" s="58"/>
      <c r="C629" s="37"/>
      <c r="D629" s="37"/>
      <c r="E629" s="49" t="str">
        <f t="shared" si="118"/>
        <v>PENDIENTE NOTIFICACIÓN</v>
      </c>
      <c r="F629" s="141" t="str">
        <f t="shared" si="119"/>
        <v>PENDIENTE NOTIFICACIÓN</v>
      </c>
      <c r="G629" s="49" t="str">
        <f t="shared" si="120"/>
        <v/>
      </c>
      <c r="H629" s="51" t="str">
        <f ca="1">IF(
L629="",
"",
IF(
NETWORKDAYS(L629,IF(M629&lt;&gt;"",M629,TODAY()),FESTIVOS_CO!A:A)&gt;2,
"VENCIDO",
IF(
NETWORKDAYS(L629,IF(M629&lt;&gt;"",M629,TODAY()),FESTIVOS_CO!A:A)=2,
"ALERTA",
"A TIEMPO"
)))</f>
        <v/>
      </c>
      <c r="I629" s="40"/>
      <c r="J629" s="36"/>
      <c r="K629" s="37"/>
      <c r="L629" s="50"/>
      <c r="M629" s="37"/>
      <c r="N629" s="52"/>
      <c r="O629" s="52"/>
      <c r="P629" s="36"/>
      <c r="Q629" s="36"/>
      <c r="R629" s="40"/>
      <c r="S629" s="36"/>
      <c r="T629" s="40"/>
      <c r="U629" s="40"/>
      <c r="V629" s="81"/>
      <c r="W629" s="40"/>
      <c r="X629" s="40"/>
      <c r="Y629" s="40"/>
      <c r="Z629" s="38" t="str">
        <f>IFERROR(VLOOKUP(Y629,DIRECTORIO!A:B,2,FALSE),"")</f>
        <v/>
      </c>
      <c r="AA629" s="40"/>
      <c r="AB629" s="40"/>
      <c r="AC629" s="40"/>
      <c r="AD629" s="40"/>
      <c r="AE629" s="40"/>
      <c r="AF629" s="40"/>
      <c r="AG629" s="41" t="s">
        <v>109</v>
      </c>
      <c r="AH629" s="42"/>
      <c r="AI629" s="54" t="str">
        <f t="shared" ca="1" si="121"/>
        <v>PENDIENTE NOTIFICACIÓN ELECTRÓNICA</v>
      </c>
      <c r="AJ629" s="37"/>
      <c r="AK629" s="37"/>
      <c r="AL629" s="37"/>
      <c r="AM629" s="53" t="str">
        <f>IF(AK629="","",WORKDAY(AK629,5,FESTIVOS_CO!A:A))</f>
        <v/>
      </c>
      <c r="AN629" s="37"/>
      <c r="AO629" s="37"/>
      <c r="AP629" s="54" t="str">
        <f t="shared" ca="1" si="126"/>
        <v>NO APLICA</v>
      </c>
      <c r="AQ629" s="36"/>
      <c r="AR629" s="43"/>
      <c r="AS629" s="37"/>
      <c r="AT629" s="36"/>
      <c r="AU629" s="37"/>
      <c r="AV629" s="36"/>
      <c r="AW629" s="36"/>
      <c r="AX629" s="37"/>
      <c r="AY629" s="140" t="str">
        <f>IF(AU629="","",WORKDAY(AU629,5,FESTIVOS_CO!A:A))</f>
        <v/>
      </c>
      <c r="AZ629" s="54" t="str">
        <f t="shared" ca="1" si="123"/>
        <v>NO APLICA</v>
      </c>
      <c r="BA629" s="55" t="str">
        <f>IF(AX629="","",WORKDAY(AX629,5,FESTIVOS_CO!A:A))</f>
        <v/>
      </c>
      <c r="BB629" s="39"/>
      <c r="BC629" s="40"/>
      <c r="BD629" s="40"/>
      <c r="BE629" s="56" t="str">
        <f t="shared" ca="1" si="124"/>
        <v>NO APLICA</v>
      </c>
      <c r="BF629" s="37"/>
      <c r="BG629" s="45"/>
      <c r="BH629" s="37"/>
      <c r="BI629" s="36"/>
      <c r="BJ629" s="37"/>
      <c r="BK629" s="36"/>
      <c r="BL629" s="36"/>
      <c r="BM629" s="53" t="str">
        <f>IF(BJ629="","",WORKDAY(BJ629,5,FESTIVOS_CO!A:A))</f>
        <v/>
      </c>
      <c r="BN629" s="57" t="str">
        <f t="shared" ca="1" si="122"/>
        <v>PENDIENTE HACER AVISO</v>
      </c>
      <c r="BO629" s="54" t="str">
        <f t="shared" ca="1" si="115"/>
        <v>EN TRÁMITE NOTIF. POR AVISO</v>
      </c>
      <c r="BP629" s="37"/>
      <c r="BQ629" s="53" t="str">
        <f>IF(BP629="","",WORKDAY(BP629,5,FESTIVOS_CO!A:A))</f>
        <v/>
      </c>
      <c r="BR629" s="37"/>
      <c r="BS629" s="36"/>
      <c r="BT629" s="38"/>
      <c r="BU629" s="58" t="e">
        <f>VLOOKUP(BT629,Hoja2!$C:$D,2,0)</f>
        <v>#N/A</v>
      </c>
      <c r="BV629" s="80" t="str">
        <f>IF(
AND(AO629="",BD629="",BQ629=""),
"EN PROCESO NOTIFICACION / COMUNICACION",
IF(
BT629="",
"NO APLICA",
IF(
BU629=60,
IF(AO629&lt;&gt;"",AO629,IF(BD629&lt;&gt;"",BD629,BQ629))+60,
WORKDAY(
IF(AO629&lt;&gt;"",AO629,IF(BD629&lt;&gt;"",BD629,BQ629)),
BU629,
FESTIVOS_CO!A:A
)
)
))</f>
        <v>EN PROCESO NOTIFICACION / COMUNICACION</v>
      </c>
      <c r="BW629" s="44"/>
      <c r="BX629" s="53"/>
      <c r="BY629" s="45"/>
      <c r="BZ629" s="37"/>
      <c r="CA629" s="54" t="str">
        <f t="shared" si="116"/>
        <v>PENDIENTE EJECUTORIA</v>
      </c>
      <c r="CB629" s="59" t="str">
        <f t="shared" si="125"/>
        <v/>
      </c>
      <c r="CC629" s="36"/>
      <c r="CD629" s="40"/>
      <c r="CE629" s="46"/>
      <c r="CF629" s="40"/>
      <c r="CG629" s="40"/>
      <c r="CH629" s="40"/>
      <c r="CI629" s="36"/>
      <c r="CJ629" s="47"/>
      <c r="CK629" s="40"/>
      <c r="CL629" s="40"/>
      <c r="CM629" s="40"/>
      <c r="CN629" s="40"/>
    </row>
    <row r="630" spans="1:92" ht="42.75" hidden="1">
      <c r="A630" s="49" t="str">
        <f t="shared" si="117"/>
        <v>SIN GESTIÓN</v>
      </c>
      <c r="B630" s="58"/>
      <c r="C630" s="37"/>
      <c r="D630" s="37"/>
      <c r="E630" s="49" t="str">
        <f t="shared" si="118"/>
        <v>PENDIENTE NOTIFICACIÓN</v>
      </c>
      <c r="F630" s="141" t="str">
        <f t="shared" si="119"/>
        <v>PENDIENTE NOTIFICACIÓN</v>
      </c>
      <c r="G630" s="49" t="str">
        <f t="shared" si="120"/>
        <v/>
      </c>
      <c r="H630" s="51" t="str">
        <f ca="1">IF(
L630="",
"",
IF(
NETWORKDAYS(L630,IF(M630&lt;&gt;"",M630,TODAY()),FESTIVOS_CO!A:A)&gt;2,
"VENCIDO",
IF(
NETWORKDAYS(L630,IF(M630&lt;&gt;"",M630,TODAY()),FESTIVOS_CO!A:A)=2,
"ALERTA",
"A TIEMPO"
)))</f>
        <v/>
      </c>
      <c r="I630" s="40"/>
      <c r="J630" s="36"/>
      <c r="K630" s="37"/>
      <c r="L630" s="50"/>
      <c r="M630" s="37"/>
      <c r="N630" s="52"/>
      <c r="O630" s="52"/>
      <c r="P630" s="36"/>
      <c r="Q630" s="36"/>
      <c r="R630" s="40"/>
      <c r="S630" s="36"/>
      <c r="T630" s="40"/>
      <c r="U630" s="40"/>
      <c r="V630" s="81"/>
      <c r="W630" s="40"/>
      <c r="X630" s="40"/>
      <c r="Y630" s="40"/>
      <c r="Z630" s="38" t="str">
        <f>IFERROR(VLOOKUP(Y630,DIRECTORIO!A:B,2,FALSE),"")</f>
        <v/>
      </c>
      <c r="AA630" s="40"/>
      <c r="AB630" s="40"/>
      <c r="AC630" s="40"/>
      <c r="AD630" s="40"/>
      <c r="AE630" s="40"/>
      <c r="AF630" s="40"/>
      <c r="AG630" s="41" t="s">
        <v>109</v>
      </c>
      <c r="AH630" s="42"/>
      <c r="AI630" s="54" t="str">
        <f t="shared" ca="1" si="121"/>
        <v>PENDIENTE NOTIFICACIÓN ELECTRÓNICA</v>
      </c>
      <c r="AJ630" s="37"/>
      <c r="AK630" s="37"/>
      <c r="AL630" s="37"/>
      <c r="AM630" s="53" t="str">
        <f>IF(AK630="","",WORKDAY(AK630,5,FESTIVOS_CO!A:A))</f>
        <v/>
      </c>
      <c r="AN630" s="37"/>
      <c r="AO630" s="37"/>
      <c r="AP630" s="54" t="str">
        <f t="shared" ca="1" si="126"/>
        <v>NO APLICA</v>
      </c>
      <c r="AQ630" s="36"/>
      <c r="AR630" s="43"/>
      <c r="AS630" s="37"/>
      <c r="AT630" s="36"/>
      <c r="AU630" s="37"/>
      <c r="AV630" s="36"/>
      <c r="AW630" s="36"/>
      <c r="AX630" s="37"/>
      <c r="AY630" s="140" t="str">
        <f>IF(AU630="","",WORKDAY(AU630,5,FESTIVOS_CO!A:A))</f>
        <v/>
      </c>
      <c r="AZ630" s="54" t="str">
        <f t="shared" ca="1" si="123"/>
        <v>NO APLICA</v>
      </c>
      <c r="BA630" s="55" t="str">
        <f>IF(AX630="","",WORKDAY(AX630,5,FESTIVOS_CO!A:A))</f>
        <v/>
      </c>
      <c r="BB630" s="39"/>
      <c r="BC630" s="40"/>
      <c r="BD630" s="40"/>
      <c r="BE630" s="56" t="str">
        <f t="shared" ca="1" si="124"/>
        <v>NO APLICA</v>
      </c>
      <c r="BF630" s="37"/>
      <c r="BG630" s="45"/>
      <c r="BH630" s="37"/>
      <c r="BI630" s="36"/>
      <c r="BJ630" s="37"/>
      <c r="BK630" s="36"/>
      <c r="BL630" s="36"/>
      <c r="BM630" s="53" t="str">
        <f>IF(BJ630="","",WORKDAY(BJ630,5,FESTIVOS_CO!A:A))</f>
        <v/>
      </c>
      <c r="BN630" s="57" t="str">
        <f t="shared" ca="1" si="122"/>
        <v>PENDIENTE HACER AVISO</v>
      </c>
      <c r="BO630" s="54" t="str">
        <f t="shared" ref="BO630:BO693" ca="1" si="127">IF(BN630="NOTIFICACIÓN PERSONAL COMPLETA",
"NO PROCEDE AVISO",
IF(BR630="SI",
"NOTIFICACION POR AVISO TERMINADA",
IF(BE630="NO PROCEDE",
"NO PROCEDE AVISO",
IF(BN630="VERIFICAR SI PROCEDE RECURSO",
"NOTIFICACIÓN POR AVISO COMPLETA",
"EN TRÁMITE NOTIF. POR AVISO"
))))</f>
        <v>EN TRÁMITE NOTIF. POR AVISO</v>
      </c>
      <c r="BP630" s="37"/>
      <c r="BQ630" s="53" t="str">
        <f>IF(BP630="","",WORKDAY(BP630,5,FESTIVOS_CO!A:A))</f>
        <v/>
      </c>
      <c r="BR630" s="37"/>
      <c r="BS630" s="36"/>
      <c r="BT630" s="38"/>
      <c r="BU630" s="58" t="e">
        <f>VLOOKUP(BT630,Hoja2!$C:$D,2,0)</f>
        <v>#N/A</v>
      </c>
      <c r="BV630" s="80" t="str">
        <f>IF(
AND(AO630="",BD630="",BQ630=""),
"EN PROCESO NOTIFICACION / COMUNICACION",
IF(
BT630="",
"NO APLICA",
IF(
BU630=60,
IF(AO630&lt;&gt;"",AO630,IF(BD630&lt;&gt;"",BD630,BQ630))+60,
WORKDAY(
IF(AO630&lt;&gt;"",AO630,IF(BD630&lt;&gt;"",BD630,BQ630)),
BU630,
FESTIVOS_CO!A:A
)
)
))</f>
        <v>EN PROCESO NOTIFICACION / COMUNICACION</v>
      </c>
      <c r="BW630" s="44"/>
      <c r="BX630" s="53"/>
      <c r="BY630" s="45"/>
      <c r="BZ630" s="37"/>
      <c r="CA630" s="54" t="str">
        <f t="shared" ref="CA630:CA693" si="128">IF(BW630&lt;&gt;"SI",
"PENDIENTE EJECUTORIA",
IF(AND(BX630="",BY630="",BZ630=""),
"PENDIENTE HACER EJECUTORIA",
IF(AND(BX630&lt;&gt;"",BY630="",BZ630=""),
"PENDIENTE REVISION EJECUTORIA",
IF(AND(BX630&lt;&gt;"",BY630&lt;&gt;"",BZ630=""),
"PENDIENTE FIRMA EJECUTORIA",
"PROCESO EJECUTORIA TERMINADO"
))))</f>
        <v>PENDIENTE EJECUTORIA</v>
      </c>
      <c r="CB630" s="59" t="str">
        <f t="shared" si="125"/>
        <v/>
      </c>
      <c r="CC630" s="36"/>
      <c r="CD630" s="40"/>
      <c r="CE630" s="46"/>
      <c r="CF630" s="40"/>
      <c r="CG630" s="40"/>
      <c r="CH630" s="40"/>
      <c r="CI630" s="36"/>
      <c r="CJ630" s="47"/>
      <c r="CK630" s="40"/>
      <c r="CL630" s="40"/>
      <c r="CM630" s="40"/>
      <c r="CN630" s="40"/>
    </row>
    <row r="631" spans="1:92" ht="42.75" hidden="1">
      <c r="A631" s="49" t="str">
        <f t="shared" si="117"/>
        <v>SIN GESTIÓN</v>
      </c>
      <c r="B631" s="58"/>
      <c r="C631" s="37"/>
      <c r="D631" s="37"/>
      <c r="E631" s="49" t="str">
        <f t="shared" si="118"/>
        <v>PENDIENTE NOTIFICACIÓN</v>
      </c>
      <c r="F631" s="141" t="str">
        <f t="shared" si="119"/>
        <v>PENDIENTE NOTIFICACIÓN</v>
      </c>
      <c r="G631" s="49" t="str">
        <f t="shared" si="120"/>
        <v/>
      </c>
      <c r="H631" s="51" t="str">
        <f ca="1">IF(
L631="",
"",
IF(
NETWORKDAYS(L631,IF(M631&lt;&gt;"",M631,TODAY()),FESTIVOS_CO!A:A)&gt;2,
"VENCIDO",
IF(
NETWORKDAYS(L631,IF(M631&lt;&gt;"",M631,TODAY()),FESTIVOS_CO!A:A)=2,
"ALERTA",
"A TIEMPO"
)))</f>
        <v/>
      </c>
      <c r="I631" s="40"/>
      <c r="J631" s="36"/>
      <c r="K631" s="37"/>
      <c r="L631" s="50"/>
      <c r="M631" s="37"/>
      <c r="N631" s="52"/>
      <c r="O631" s="52"/>
      <c r="P631" s="36"/>
      <c r="Q631" s="36"/>
      <c r="R631" s="40"/>
      <c r="S631" s="36"/>
      <c r="T631" s="40"/>
      <c r="U631" s="40"/>
      <c r="V631" s="81"/>
      <c r="W631" s="40"/>
      <c r="X631" s="40"/>
      <c r="Y631" s="40"/>
      <c r="Z631" s="38" t="str">
        <f>IFERROR(VLOOKUP(Y631,DIRECTORIO!A:B,2,FALSE),"")</f>
        <v/>
      </c>
      <c r="AA631" s="40"/>
      <c r="AB631" s="40"/>
      <c r="AC631" s="40"/>
      <c r="AD631" s="40"/>
      <c r="AE631" s="40"/>
      <c r="AF631" s="40"/>
      <c r="AG631" s="41" t="s">
        <v>109</v>
      </c>
      <c r="AH631" s="42"/>
      <c r="AI631" s="54" t="str">
        <f t="shared" ca="1" si="121"/>
        <v>PENDIENTE NOTIFICACIÓN ELECTRÓNICA</v>
      </c>
      <c r="AJ631" s="37"/>
      <c r="AK631" s="37"/>
      <c r="AL631" s="37"/>
      <c r="AM631" s="53" t="str">
        <f>IF(AK631="","",WORKDAY(AK631,5,FESTIVOS_CO!A:A))</f>
        <v/>
      </c>
      <c r="AN631" s="37"/>
      <c r="AO631" s="37"/>
      <c r="AP631" s="54" t="str">
        <f t="shared" ca="1" si="126"/>
        <v>NO APLICA</v>
      </c>
      <c r="AQ631" s="36"/>
      <c r="AR631" s="43"/>
      <c r="AS631" s="37"/>
      <c r="AT631" s="36"/>
      <c r="AU631" s="37"/>
      <c r="AV631" s="36"/>
      <c r="AW631" s="36"/>
      <c r="AX631" s="37"/>
      <c r="AY631" s="140" t="str">
        <f>IF(AU631="","",WORKDAY(AU631,5,FESTIVOS_CO!A:A))</f>
        <v/>
      </c>
      <c r="AZ631" s="54" t="str">
        <f t="shared" ca="1" si="123"/>
        <v>NO APLICA</v>
      </c>
      <c r="BA631" s="55" t="str">
        <f>IF(AX631="","",WORKDAY(AX631,5,FESTIVOS_CO!A:A))</f>
        <v/>
      </c>
      <c r="BB631" s="39"/>
      <c r="BC631" s="40"/>
      <c r="BD631" s="40"/>
      <c r="BE631" s="56" t="str">
        <f t="shared" ca="1" si="124"/>
        <v>NO APLICA</v>
      </c>
      <c r="BF631" s="37"/>
      <c r="BG631" s="45"/>
      <c r="BH631" s="37"/>
      <c r="BI631" s="36"/>
      <c r="BJ631" s="37"/>
      <c r="BK631" s="36"/>
      <c r="BL631" s="36"/>
      <c r="BM631" s="53" t="str">
        <f>IF(BJ631="","",WORKDAY(BJ631,5,FESTIVOS_CO!A:A))</f>
        <v/>
      </c>
      <c r="BN631" s="57" t="str">
        <f t="shared" ca="1" si="122"/>
        <v>PENDIENTE HACER AVISO</v>
      </c>
      <c r="BO631" s="54" t="str">
        <f t="shared" ca="1" si="127"/>
        <v>EN TRÁMITE NOTIF. POR AVISO</v>
      </c>
      <c r="BP631" s="37"/>
      <c r="BQ631" s="53" t="str">
        <f>IF(BP631="","",WORKDAY(BP631,5,FESTIVOS_CO!A:A))</f>
        <v/>
      </c>
      <c r="BR631" s="37"/>
      <c r="BS631" s="36"/>
      <c r="BT631" s="38"/>
      <c r="BU631" s="58" t="e">
        <f>VLOOKUP(BT631,Hoja2!$C:$D,2,0)</f>
        <v>#N/A</v>
      </c>
      <c r="BV631" s="80" t="str">
        <f>IF(
AND(AO631="",BD631="",BQ631=""),
"EN PROCESO NOTIFICACION / COMUNICACION",
IF(
BT631="",
"NO APLICA",
IF(
BU631=60,
IF(AO631&lt;&gt;"",AO631,IF(BD631&lt;&gt;"",BD631,BQ631))+60,
WORKDAY(
IF(AO631&lt;&gt;"",AO631,IF(BD631&lt;&gt;"",BD631,BQ631)),
BU631,
FESTIVOS_CO!A:A
)
)
))</f>
        <v>EN PROCESO NOTIFICACION / COMUNICACION</v>
      </c>
      <c r="BW631" s="44"/>
      <c r="BX631" s="53"/>
      <c r="BY631" s="45"/>
      <c r="BZ631" s="37"/>
      <c r="CA631" s="54" t="str">
        <f t="shared" si="128"/>
        <v>PENDIENTE EJECUTORIA</v>
      </c>
      <c r="CB631" s="59" t="str">
        <f t="shared" si="125"/>
        <v/>
      </c>
      <c r="CC631" s="36"/>
      <c r="CD631" s="40"/>
      <c r="CE631" s="46"/>
      <c r="CF631" s="40"/>
      <c r="CG631" s="40"/>
      <c r="CH631" s="40"/>
      <c r="CI631" s="36"/>
      <c r="CJ631" s="47"/>
      <c r="CK631" s="40"/>
      <c r="CL631" s="40"/>
      <c r="CM631" s="40"/>
      <c r="CN631" s="40"/>
    </row>
    <row r="632" spans="1:92" ht="42.75" hidden="1">
      <c r="A632" s="49" t="str">
        <f t="shared" ref="A632:A695" si="129">IF(
AND(Q632="NO",S632&lt;&gt;"SI"),
"TERMINADO PRODUCTO NO CONFORME",
IF(
AND(
COUNTBLANK(AJ632:AO632)=COLUMNS(AJ632:AO632),
COUNTBLANK(AQ632:AY632)=COLUMNS(AQ632:AY632),
COUNTBLANK(BC632:BD632)=COLUMNS(BC632:BD632),
COUNTBLANK(BF632:BM632)=COLUMNS(BF632:BM632),
COUNTBLANK(BP632:BR632)=COLUMNS(BP632:BR632)
),
"SIN GESTIÓN",
IF(
AND(BC632&lt;&gt;"",BD632&lt;&gt;"",AO632="",AX632="",BQ632=""),
"NOTIFICADO POR CONDUCTA CONCLUYENTE",
IF(
AI632="NOTIFICACIÓN ELECTRÓNICA EFECTIVA",
CA632,
IF(
OR(
AI632="NO PROCEDE NOTIFICACIÓN ELECTRÓNICA",
AI632="REALIZAR CITACIÓN",
AI632="NOTIFICACIÓN ELECTRÓNICA NO EFECTIVA"
),
IF(
AZ632="HACER AVISO",
IF(
OR(
BN632="NOTIFICACIÓN POR AVISO TERMINADA",
BN632="NOTIFICACIÓN PERSONAL COMPLETA"
),
CA632,
BN632
),
AZ632
),
AI632
)
)
)
))</f>
        <v>SIN GESTIÓN</v>
      </c>
      <c r="B632" s="58"/>
      <c r="C632" s="37"/>
      <c r="D632" s="37"/>
      <c r="E632" s="49" t="str">
        <f t="shared" ref="E632:E695" si="130">IF(AN632="SI",
"NOTIFICACIÓN ELECTRÓNICA",
IF(AND(BC632&lt;&gt;"",BD632&lt;&gt;""),
"NOTIFICACIÓN PERSONAL",
IF(BL632="SI",
"NOTIFICACIÓN POR AVISO",
"PENDIENTE NOTIFICACIÓN"
)))</f>
        <v>PENDIENTE NOTIFICACIÓN</v>
      </c>
      <c r="F632" s="141" t="str">
        <f t="shared" ref="F632:F695" si="131">IF(
AND(AN632&lt;&gt;"SI",AW632&lt;&gt;"SI",BL632&lt;&gt;"SI",BC632="",BD632=""),
"PENDIENTE NOTIFICACIÓN",
IF(AN632="SI",
AO632,
IF(AW632="SI",
AX632,
IF(AND(BC632&lt;&gt;"",BD632&lt;&gt;""),
BD632,
IF(BL632="SI",
BQ632,
"PENDIENTE NOTIFICACIÓN"
)))))</f>
        <v>PENDIENTE NOTIFICACIÓN</v>
      </c>
      <c r="G632" s="49" t="str">
        <f t="shared" ref="G632:G695" si="132">IF(
OR(
C632="",
F632="PENDIENTE NOTIFICACIÓN",
NOT(ISNUMBER(C632)),
NOT(ISNUMBER(F632)),
F632&lt;C632
),
"",
F632-C632
)</f>
        <v/>
      </c>
      <c r="H632" s="51" t="str">
        <f ca="1">IF(
L632="",
"",
IF(
NETWORKDAYS(L632,IF(M632&lt;&gt;"",M632,TODAY()),FESTIVOS_CO!A:A)&gt;2,
"VENCIDO",
IF(
NETWORKDAYS(L632,IF(M632&lt;&gt;"",M632,TODAY()),FESTIVOS_CO!A:A)=2,
"ALERTA",
"A TIEMPO"
)))</f>
        <v/>
      </c>
      <c r="I632" s="40"/>
      <c r="J632" s="36"/>
      <c r="K632" s="37"/>
      <c r="L632" s="50"/>
      <c r="M632" s="37"/>
      <c r="N632" s="52"/>
      <c r="O632" s="52"/>
      <c r="P632" s="36"/>
      <c r="Q632" s="36"/>
      <c r="R632" s="40"/>
      <c r="S632" s="36"/>
      <c r="T632" s="40"/>
      <c r="U632" s="40"/>
      <c r="V632" s="81"/>
      <c r="W632" s="40"/>
      <c r="X632" s="40"/>
      <c r="Y632" s="40"/>
      <c r="Z632" s="38" t="str">
        <f>IFERROR(VLOOKUP(Y632,DIRECTORIO!A:B,2,FALSE),"")</f>
        <v/>
      </c>
      <c r="AA632" s="40"/>
      <c r="AB632" s="40"/>
      <c r="AC632" s="40"/>
      <c r="AD632" s="40"/>
      <c r="AE632" s="40"/>
      <c r="AF632" s="40"/>
      <c r="AG632" s="41" t="s">
        <v>109</v>
      </c>
      <c r="AH632" s="42"/>
      <c r="AI632" s="54" t="str">
        <f t="shared" ref="AI632:AI695" ca="1" si="133">IF(AL632="NO",
"REALIZAR CITACIÓN",
IF(AND(AJ632="SI",AL632&lt;&gt;"SI",AL632&lt;&gt;"NO"),
"PENDIENTE ENTREGA NOTIFICACIÓN ELECTRÓNICA",
IF(AND(AJ632="SI",AL632="SI",AN632="SI"),
"NOTIFICACIÓN ELECTRÓNICA EFECTIVA",
IF(AND(AJ632="",AK632="",AL632="",AM632="",AN632="",AO632=""),
"PENDIENTE NOTIFICACIÓN ELECTRÓNICA",
IF(AJ632="NO",
"NO PROCEDE NOTIFICACIÓN ELECTRÓNICA",
IF(AND(AJ632="SI",F632=""),
"PENDIENTE ENVÍO NOTIFICACIÓN ELECTRÓNICA",
IF(AND(AJ632="SI",TODAY()-F632&lt;=5),
"EN ESPERA DE NOTIFICACIÓN ELECTRÓNICA (5 DÍAS)",
"NOTIFICACIÓN ELECTRÓNICA NO EFECTIVA"
)))))))</f>
        <v>PENDIENTE NOTIFICACIÓN ELECTRÓNICA</v>
      </c>
      <c r="AJ632" s="37"/>
      <c r="AK632" s="37"/>
      <c r="AL632" s="37"/>
      <c r="AM632" s="53" t="str">
        <f>IF(AK632="","",WORKDAY(AK632,5,FESTIVOS_CO!A:A))</f>
        <v/>
      </c>
      <c r="AN632" s="37"/>
      <c r="AO632" s="37"/>
      <c r="AP632" s="54" t="str">
        <f t="shared" ca="1" si="126"/>
        <v>NO APLICA</v>
      </c>
      <c r="AQ632" s="36"/>
      <c r="AR632" s="43"/>
      <c r="AS632" s="37"/>
      <c r="AT632" s="36"/>
      <c r="AU632" s="37"/>
      <c r="AV632" s="36"/>
      <c r="AW632" s="36"/>
      <c r="AX632" s="37"/>
      <c r="AY632" s="140" t="str">
        <f>IF(AU632="","",WORKDAY(AU632,5,FESTIVOS_CO!A:A))</f>
        <v/>
      </c>
      <c r="AZ632" s="54" t="str">
        <f t="shared" ca="1" si="123"/>
        <v>NO APLICA</v>
      </c>
      <c r="BA632" s="55" t="str">
        <f>IF(AX632="","",WORKDAY(AX632,5,FESTIVOS_CO!A:A))</f>
        <v/>
      </c>
      <c r="BB632" s="39"/>
      <c r="BC632" s="40"/>
      <c r="BD632" s="40"/>
      <c r="BE632" s="56" t="str">
        <f t="shared" ca="1" si="124"/>
        <v>NO APLICA</v>
      </c>
      <c r="BF632" s="37"/>
      <c r="BG632" s="45"/>
      <c r="BH632" s="37"/>
      <c r="BI632" s="36"/>
      <c r="BJ632" s="37"/>
      <c r="BK632" s="36"/>
      <c r="BL632" s="36"/>
      <c r="BM632" s="53" t="str">
        <f>IF(BJ632="","",WORKDAY(BJ632,5,FESTIVOS_CO!A:A))</f>
        <v/>
      </c>
      <c r="BN632" s="57" t="str">
        <f t="shared" ref="BN632:BN695" ca="1" si="134">IF(
AND(AZ632="CITACIÓN COMPLETA EN ESPERA DE NOTIFICACION PERSONAL",BB632="NO"),
"PENDIENTE HACER AVISO",
IF(AND(BC632&lt;&gt;"",BD632&lt;&gt;""),
"NOTIFICACIÓN PERSONAL COMPLETA",
IF(BR632="SI",
"NOTIFICACIÓN POR AVISO TERMINADA",
IF(BE632="NO PROCEDE",
"NO PROCEDE",
IF(BF632="",
"PENDIENTE HACER AVISO",
IF(BG632="",
"PENDIENTE REVISIÓN AVISO",
IF(BH632="",
"PENDIENTE FIRMA AVISO",
IF(BI632="",
"PENDIENTE RADICAR AVISO",
IF(BL632="",
"EN TRÁMITE DE ENTREGA AVISO",
IF(BL632="NO",
"PUBLICAR AVISO CARTELERA",
IF(BL632="SI",
"VERIFICAR SI PROCEDE RECURSO",
IF(BE632="HACER AVISO",
"HACER AVISO",
"NO APLICA"
))))))))))))</f>
        <v>PENDIENTE HACER AVISO</v>
      </c>
      <c r="BO632" s="54" t="str">
        <f t="shared" ca="1" si="127"/>
        <v>EN TRÁMITE NOTIF. POR AVISO</v>
      </c>
      <c r="BP632" s="37"/>
      <c r="BQ632" s="53" t="str">
        <f>IF(BP632="","",WORKDAY(BP632,5,FESTIVOS_CO!A:A))</f>
        <v/>
      </c>
      <c r="BR632" s="37"/>
      <c r="BS632" s="36"/>
      <c r="BT632" s="38"/>
      <c r="BU632" s="58" t="e">
        <f>VLOOKUP(BT632,Hoja2!$C:$D,2,0)</f>
        <v>#N/A</v>
      </c>
      <c r="BV632" s="80" t="str">
        <f>IF(
AND(AO632="",BD632="",BQ632=""),
"EN PROCESO NOTIFICACION / COMUNICACION",
IF(
BT632="",
"NO APLICA",
IF(
BU632=60,
IF(AO632&lt;&gt;"",AO632,IF(BD632&lt;&gt;"",BD632,BQ632))+60,
WORKDAY(
IF(AO632&lt;&gt;"",AO632,IF(BD632&lt;&gt;"",BD632,BQ632)),
BU632,
FESTIVOS_CO!A:A
)
)
))</f>
        <v>EN PROCESO NOTIFICACION / COMUNICACION</v>
      </c>
      <c r="BW632" s="44"/>
      <c r="BX632" s="53"/>
      <c r="BY632" s="45"/>
      <c r="BZ632" s="37"/>
      <c r="CA632" s="54" t="str">
        <f t="shared" si="128"/>
        <v>PENDIENTE EJECUTORIA</v>
      </c>
      <c r="CB632" s="59" t="str">
        <f t="shared" si="125"/>
        <v/>
      </c>
      <c r="CC632" s="36"/>
      <c r="CD632" s="40"/>
      <c r="CE632" s="46"/>
      <c r="CF632" s="40"/>
      <c r="CG632" s="40"/>
      <c r="CH632" s="40"/>
      <c r="CI632" s="36"/>
      <c r="CJ632" s="47"/>
      <c r="CK632" s="40"/>
      <c r="CL632" s="40"/>
      <c r="CM632" s="40"/>
      <c r="CN632" s="40"/>
    </row>
    <row r="633" spans="1:92" ht="42.75" hidden="1">
      <c r="A633" s="49" t="str">
        <f t="shared" si="129"/>
        <v>SIN GESTIÓN</v>
      </c>
      <c r="B633" s="58"/>
      <c r="C633" s="37"/>
      <c r="D633" s="37"/>
      <c r="E633" s="49" t="str">
        <f t="shared" si="130"/>
        <v>PENDIENTE NOTIFICACIÓN</v>
      </c>
      <c r="F633" s="141" t="str">
        <f t="shared" si="131"/>
        <v>PENDIENTE NOTIFICACIÓN</v>
      </c>
      <c r="G633" s="49" t="str">
        <f t="shared" si="132"/>
        <v/>
      </c>
      <c r="H633" s="51" t="str">
        <f ca="1">IF(
L633="",
"",
IF(
NETWORKDAYS(L633,IF(M633&lt;&gt;"",M633,TODAY()),FESTIVOS_CO!A:A)&gt;2,
"VENCIDO",
IF(
NETWORKDAYS(L633,IF(M633&lt;&gt;"",M633,TODAY()),FESTIVOS_CO!A:A)=2,
"ALERTA",
"A TIEMPO"
)))</f>
        <v/>
      </c>
      <c r="I633" s="40"/>
      <c r="J633" s="36"/>
      <c r="K633" s="37"/>
      <c r="L633" s="50"/>
      <c r="M633" s="37"/>
      <c r="N633" s="52"/>
      <c r="O633" s="52"/>
      <c r="P633" s="36"/>
      <c r="Q633" s="36"/>
      <c r="R633" s="40"/>
      <c r="S633" s="36"/>
      <c r="T633" s="40"/>
      <c r="U633" s="40"/>
      <c r="V633" s="81"/>
      <c r="W633" s="40"/>
      <c r="X633" s="40"/>
      <c r="Y633" s="40"/>
      <c r="Z633" s="38" t="str">
        <f>IFERROR(VLOOKUP(Y633,DIRECTORIO!A:B,2,FALSE),"")</f>
        <v/>
      </c>
      <c r="AA633" s="40"/>
      <c r="AB633" s="40"/>
      <c r="AC633" s="40"/>
      <c r="AD633" s="40"/>
      <c r="AE633" s="40"/>
      <c r="AF633" s="40"/>
      <c r="AG633" s="41" t="s">
        <v>109</v>
      </c>
      <c r="AH633" s="42"/>
      <c r="AI633" s="54" t="str">
        <f t="shared" ca="1" si="133"/>
        <v>PENDIENTE NOTIFICACIÓN ELECTRÓNICA</v>
      </c>
      <c r="AJ633" s="37"/>
      <c r="AK633" s="37"/>
      <c r="AL633" s="37"/>
      <c r="AM633" s="53" t="str">
        <f>IF(AK633="","",WORKDAY(AK633,5,FESTIVOS_CO!A:A))</f>
        <v/>
      </c>
      <c r="AN633" s="37"/>
      <c r="AO633" s="37"/>
      <c r="AP633" s="54" t="str">
        <f t="shared" ca="1" si="126"/>
        <v>NO APLICA</v>
      </c>
      <c r="AQ633" s="36"/>
      <c r="AR633" s="43"/>
      <c r="AS633" s="37"/>
      <c r="AT633" s="36"/>
      <c r="AU633" s="37"/>
      <c r="AV633" s="36"/>
      <c r="AW633" s="36"/>
      <c r="AX633" s="37"/>
      <c r="AY633" s="140" t="str">
        <f>IF(AU633="","",WORKDAY(AU633,5,FESTIVOS_CO!A:A))</f>
        <v/>
      </c>
      <c r="AZ633" s="54" t="str">
        <f t="shared" ca="1" si="123"/>
        <v>NO APLICA</v>
      </c>
      <c r="BA633" s="55" t="str">
        <f>IF(AX633="","",WORKDAY(AX633,5,FESTIVOS_CO!A:A))</f>
        <v/>
      </c>
      <c r="BB633" s="39"/>
      <c r="BC633" s="40"/>
      <c r="BD633" s="40"/>
      <c r="BE633" s="56" t="str">
        <f t="shared" ca="1" si="124"/>
        <v>NO APLICA</v>
      </c>
      <c r="BF633" s="37"/>
      <c r="BG633" s="45"/>
      <c r="BH633" s="37"/>
      <c r="BI633" s="36"/>
      <c r="BJ633" s="37"/>
      <c r="BK633" s="36"/>
      <c r="BL633" s="36"/>
      <c r="BM633" s="53" t="str">
        <f>IF(BJ633="","",WORKDAY(BJ633,5,FESTIVOS_CO!A:A))</f>
        <v/>
      </c>
      <c r="BN633" s="57" t="str">
        <f t="shared" ca="1" si="134"/>
        <v>PENDIENTE HACER AVISO</v>
      </c>
      <c r="BO633" s="54" t="str">
        <f t="shared" ca="1" si="127"/>
        <v>EN TRÁMITE NOTIF. POR AVISO</v>
      </c>
      <c r="BP633" s="37"/>
      <c r="BQ633" s="53" t="str">
        <f>IF(BP633="","",WORKDAY(BP633,5,FESTIVOS_CO!A:A))</f>
        <v/>
      </c>
      <c r="BR633" s="37"/>
      <c r="BS633" s="36"/>
      <c r="BT633" s="38"/>
      <c r="BU633" s="58" t="e">
        <f>VLOOKUP(BT633,Hoja2!$C:$D,2,0)</f>
        <v>#N/A</v>
      </c>
      <c r="BV633" s="80" t="str">
        <f>IF(
AND(AO633="",BD633="",BQ633=""),
"EN PROCESO NOTIFICACION / COMUNICACION",
IF(
BT633="",
"NO APLICA",
IF(
BU633=60,
IF(AO633&lt;&gt;"",AO633,IF(BD633&lt;&gt;"",BD633,BQ633))+60,
WORKDAY(
IF(AO633&lt;&gt;"",AO633,IF(BD633&lt;&gt;"",BD633,BQ633)),
BU633,
FESTIVOS_CO!A:A
)
)
))</f>
        <v>EN PROCESO NOTIFICACION / COMUNICACION</v>
      </c>
      <c r="BW633" s="44"/>
      <c r="BX633" s="53"/>
      <c r="BY633" s="45"/>
      <c r="BZ633" s="37"/>
      <c r="CA633" s="54" t="str">
        <f t="shared" si="128"/>
        <v>PENDIENTE EJECUTORIA</v>
      </c>
      <c r="CB633" s="59" t="str">
        <f t="shared" si="125"/>
        <v/>
      </c>
      <c r="CC633" s="36"/>
      <c r="CD633" s="40"/>
      <c r="CE633" s="46"/>
      <c r="CF633" s="40"/>
      <c r="CG633" s="40"/>
      <c r="CH633" s="40"/>
      <c r="CI633" s="36"/>
      <c r="CJ633" s="47"/>
      <c r="CK633" s="40"/>
      <c r="CL633" s="40"/>
      <c r="CM633" s="40"/>
      <c r="CN633" s="40"/>
    </row>
    <row r="634" spans="1:92" ht="42.75" hidden="1">
      <c r="A634" s="49" t="str">
        <f t="shared" si="129"/>
        <v>SIN GESTIÓN</v>
      </c>
      <c r="B634" s="58"/>
      <c r="C634" s="37"/>
      <c r="D634" s="37"/>
      <c r="E634" s="49" t="str">
        <f t="shared" si="130"/>
        <v>PENDIENTE NOTIFICACIÓN</v>
      </c>
      <c r="F634" s="141" t="str">
        <f t="shared" si="131"/>
        <v>PENDIENTE NOTIFICACIÓN</v>
      </c>
      <c r="G634" s="49" t="str">
        <f t="shared" si="132"/>
        <v/>
      </c>
      <c r="H634" s="51" t="str">
        <f ca="1">IF(
L634="",
"",
IF(
NETWORKDAYS(L634,IF(M634&lt;&gt;"",M634,TODAY()),FESTIVOS_CO!A:A)&gt;2,
"VENCIDO",
IF(
NETWORKDAYS(L634,IF(M634&lt;&gt;"",M634,TODAY()),FESTIVOS_CO!A:A)=2,
"ALERTA",
"A TIEMPO"
)))</f>
        <v/>
      </c>
      <c r="I634" s="40"/>
      <c r="J634" s="36"/>
      <c r="K634" s="37"/>
      <c r="L634" s="50"/>
      <c r="M634" s="37"/>
      <c r="N634" s="52"/>
      <c r="O634" s="52"/>
      <c r="P634" s="36"/>
      <c r="Q634" s="36"/>
      <c r="R634" s="40"/>
      <c r="S634" s="36"/>
      <c r="T634" s="40"/>
      <c r="U634" s="40"/>
      <c r="V634" s="81"/>
      <c r="W634" s="40"/>
      <c r="X634" s="40"/>
      <c r="Y634" s="40"/>
      <c r="Z634" s="38" t="str">
        <f>IFERROR(VLOOKUP(Y634,DIRECTORIO!A:B,2,FALSE),"")</f>
        <v/>
      </c>
      <c r="AA634" s="40"/>
      <c r="AB634" s="40"/>
      <c r="AC634" s="40"/>
      <c r="AD634" s="40"/>
      <c r="AE634" s="40"/>
      <c r="AF634" s="40"/>
      <c r="AG634" s="41" t="s">
        <v>109</v>
      </c>
      <c r="AH634" s="42"/>
      <c r="AI634" s="54" t="str">
        <f t="shared" ca="1" si="133"/>
        <v>PENDIENTE NOTIFICACIÓN ELECTRÓNICA</v>
      </c>
      <c r="AJ634" s="37"/>
      <c r="AK634" s="37"/>
      <c r="AL634" s="37"/>
      <c r="AM634" s="53" t="str">
        <f>IF(AK634="","",WORKDAY(AK634,5,FESTIVOS_CO!A:A))</f>
        <v/>
      </c>
      <c r="AN634" s="37"/>
      <c r="AO634" s="37"/>
      <c r="AP634" s="54" t="str">
        <f t="shared" ca="1" si="126"/>
        <v>NO APLICA</v>
      </c>
      <c r="AQ634" s="36"/>
      <c r="AR634" s="43"/>
      <c r="AS634" s="37"/>
      <c r="AT634" s="36"/>
      <c r="AU634" s="37"/>
      <c r="AV634" s="36"/>
      <c r="AW634" s="36"/>
      <c r="AX634" s="37"/>
      <c r="AY634" s="140" t="str">
        <f>IF(AU634="","",WORKDAY(AU634,5,FESTIVOS_CO!A:A))</f>
        <v/>
      </c>
      <c r="AZ634" s="54" t="str">
        <f t="shared" ca="1" si="123"/>
        <v>NO APLICA</v>
      </c>
      <c r="BA634" s="55" t="str">
        <f>IF(AX634="","",WORKDAY(AX634,5,FESTIVOS_CO!A:A))</f>
        <v/>
      </c>
      <c r="BB634" s="39"/>
      <c r="BC634" s="40"/>
      <c r="BD634" s="40"/>
      <c r="BE634" s="56" t="str">
        <f t="shared" ca="1" si="124"/>
        <v>NO APLICA</v>
      </c>
      <c r="BF634" s="37"/>
      <c r="BG634" s="45"/>
      <c r="BH634" s="37"/>
      <c r="BI634" s="36"/>
      <c r="BJ634" s="37"/>
      <c r="BK634" s="36"/>
      <c r="BL634" s="36"/>
      <c r="BM634" s="53" t="str">
        <f>IF(BJ634="","",WORKDAY(BJ634,5,FESTIVOS_CO!A:A))</f>
        <v/>
      </c>
      <c r="BN634" s="57" t="str">
        <f t="shared" ca="1" si="134"/>
        <v>PENDIENTE HACER AVISO</v>
      </c>
      <c r="BO634" s="54" t="str">
        <f t="shared" ca="1" si="127"/>
        <v>EN TRÁMITE NOTIF. POR AVISO</v>
      </c>
      <c r="BP634" s="37"/>
      <c r="BQ634" s="53" t="str">
        <f>IF(BP634="","",WORKDAY(BP634,5,FESTIVOS_CO!A:A))</f>
        <v/>
      </c>
      <c r="BR634" s="37"/>
      <c r="BS634" s="36"/>
      <c r="BT634" s="38"/>
      <c r="BU634" s="58" t="e">
        <f>VLOOKUP(BT634,Hoja2!$C:$D,2,0)</f>
        <v>#N/A</v>
      </c>
      <c r="BV634" s="80" t="str">
        <f>IF(
AND(AO634="",BD634="",BQ634=""),
"EN PROCESO NOTIFICACION / COMUNICACION",
IF(
BT634="",
"NO APLICA",
IF(
BU634=60,
IF(AO634&lt;&gt;"",AO634,IF(BD634&lt;&gt;"",BD634,BQ634))+60,
WORKDAY(
IF(AO634&lt;&gt;"",AO634,IF(BD634&lt;&gt;"",BD634,BQ634)),
BU634,
FESTIVOS_CO!A:A
)
)
))</f>
        <v>EN PROCESO NOTIFICACION / COMUNICACION</v>
      </c>
      <c r="BW634" s="44"/>
      <c r="BX634" s="53"/>
      <c r="BY634" s="45"/>
      <c r="BZ634" s="37"/>
      <c r="CA634" s="54" t="str">
        <f t="shared" si="128"/>
        <v>PENDIENTE EJECUTORIA</v>
      </c>
      <c r="CB634" s="59" t="str">
        <f t="shared" si="125"/>
        <v/>
      </c>
      <c r="CC634" s="36"/>
      <c r="CD634" s="40"/>
      <c r="CE634" s="46"/>
      <c r="CF634" s="40"/>
      <c r="CG634" s="40"/>
      <c r="CH634" s="40"/>
      <c r="CI634" s="36"/>
      <c r="CJ634" s="47"/>
      <c r="CK634" s="40"/>
      <c r="CL634" s="40"/>
      <c r="CM634" s="40"/>
      <c r="CN634" s="40"/>
    </row>
    <row r="635" spans="1:92" ht="42.75" hidden="1">
      <c r="A635" s="49" t="str">
        <f t="shared" si="129"/>
        <v>SIN GESTIÓN</v>
      </c>
      <c r="B635" s="58"/>
      <c r="C635" s="37"/>
      <c r="D635" s="37"/>
      <c r="E635" s="49" t="str">
        <f t="shared" si="130"/>
        <v>PENDIENTE NOTIFICACIÓN</v>
      </c>
      <c r="F635" s="141" t="str">
        <f t="shared" si="131"/>
        <v>PENDIENTE NOTIFICACIÓN</v>
      </c>
      <c r="G635" s="49" t="str">
        <f t="shared" si="132"/>
        <v/>
      </c>
      <c r="H635" s="51" t="str">
        <f ca="1">IF(
L635="",
"",
IF(
NETWORKDAYS(L635,IF(M635&lt;&gt;"",M635,TODAY()),FESTIVOS_CO!A:A)&gt;2,
"VENCIDO",
IF(
NETWORKDAYS(L635,IF(M635&lt;&gt;"",M635,TODAY()),FESTIVOS_CO!A:A)=2,
"ALERTA",
"A TIEMPO"
)))</f>
        <v/>
      </c>
      <c r="I635" s="40"/>
      <c r="J635" s="36"/>
      <c r="K635" s="37"/>
      <c r="L635" s="50"/>
      <c r="M635" s="37"/>
      <c r="N635" s="52"/>
      <c r="O635" s="52"/>
      <c r="P635" s="36"/>
      <c r="Q635" s="36"/>
      <c r="R635" s="40"/>
      <c r="S635" s="36"/>
      <c r="T635" s="40"/>
      <c r="U635" s="40"/>
      <c r="V635" s="81"/>
      <c r="W635" s="40"/>
      <c r="X635" s="40"/>
      <c r="Y635" s="40"/>
      <c r="Z635" s="38" t="str">
        <f>IFERROR(VLOOKUP(Y635,DIRECTORIO!A:B,2,FALSE),"")</f>
        <v/>
      </c>
      <c r="AA635" s="40"/>
      <c r="AB635" s="40"/>
      <c r="AC635" s="40"/>
      <c r="AD635" s="40"/>
      <c r="AE635" s="40"/>
      <c r="AF635" s="40"/>
      <c r="AG635" s="41" t="s">
        <v>109</v>
      </c>
      <c r="AH635" s="42"/>
      <c r="AI635" s="54" t="str">
        <f t="shared" ca="1" si="133"/>
        <v>PENDIENTE NOTIFICACIÓN ELECTRÓNICA</v>
      </c>
      <c r="AJ635" s="37"/>
      <c r="AK635" s="37"/>
      <c r="AL635" s="37"/>
      <c r="AM635" s="53" t="str">
        <f>IF(AK635="","",WORKDAY(AK635,5,FESTIVOS_CO!A:A))</f>
        <v/>
      </c>
      <c r="AN635" s="37"/>
      <c r="AO635" s="37"/>
      <c r="AP635" s="54" t="str">
        <f t="shared" ca="1" si="126"/>
        <v>NO APLICA</v>
      </c>
      <c r="AQ635" s="36"/>
      <c r="AR635" s="43"/>
      <c r="AS635" s="37"/>
      <c r="AT635" s="36"/>
      <c r="AU635" s="37"/>
      <c r="AV635" s="36"/>
      <c r="AW635" s="36"/>
      <c r="AX635" s="37"/>
      <c r="AY635" s="140" t="str">
        <f>IF(AU635="","",WORKDAY(AU635,5,FESTIVOS_CO!A:A))</f>
        <v/>
      </c>
      <c r="AZ635" s="54" t="str">
        <f t="shared" ca="1" si="123"/>
        <v>NO APLICA</v>
      </c>
      <c r="BA635" s="55" t="str">
        <f>IF(AX635="","",WORKDAY(AX635,5,FESTIVOS_CO!A:A))</f>
        <v/>
      </c>
      <c r="BB635" s="39"/>
      <c r="BC635" s="40"/>
      <c r="BD635" s="40"/>
      <c r="BE635" s="56" t="str">
        <f t="shared" ca="1" si="124"/>
        <v>NO APLICA</v>
      </c>
      <c r="BF635" s="37"/>
      <c r="BG635" s="45"/>
      <c r="BH635" s="37"/>
      <c r="BI635" s="36"/>
      <c r="BJ635" s="37"/>
      <c r="BK635" s="36"/>
      <c r="BL635" s="36"/>
      <c r="BM635" s="53" t="str">
        <f>IF(BJ635="","",WORKDAY(BJ635,5,FESTIVOS_CO!A:A))</f>
        <v/>
      </c>
      <c r="BN635" s="57" t="str">
        <f t="shared" ca="1" si="134"/>
        <v>PENDIENTE HACER AVISO</v>
      </c>
      <c r="BO635" s="54" t="str">
        <f t="shared" ca="1" si="127"/>
        <v>EN TRÁMITE NOTIF. POR AVISO</v>
      </c>
      <c r="BP635" s="37"/>
      <c r="BQ635" s="53" t="str">
        <f>IF(BP635="","",WORKDAY(BP635,5,FESTIVOS_CO!A:A))</f>
        <v/>
      </c>
      <c r="BR635" s="37"/>
      <c r="BS635" s="36"/>
      <c r="BT635" s="38"/>
      <c r="BU635" s="58" t="e">
        <f>VLOOKUP(BT635,Hoja2!$C:$D,2,0)</f>
        <v>#N/A</v>
      </c>
      <c r="BV635" s="80" t="str">
        <f>IF(
AND(AO635="",BD635="",BQ635=""),
"EN PROCESO NOTIFICACION / COMUNICACION",
IF(
BT635="",
"NO APLICA",
IF(
BU635=60,
IF(AO635&lt;&gt;"",AO635,IF(BD635&lt;&gt;"",BD635,BQ635))+60,
WORKDAY(
IF(AO635&lt;&gt;"",AO635,IF(BD635&lt;&gt;"",BD635,BQ635)),
BU635,
FESTIVOS_CO!A:A
)
)
))</f>
        <v>EN PROCESO NOTIFICACION / COMUNICACION</v>
      </c>
      <c r="BW635" s="44"/>
      <c r="BX635" s="53"/>
      <c r="BY635" s="45"/>
      <c r="BZ635" s="37"/>
      <c r="CA635" s="54" t="str">
        <f t="shared" si="128"/>
        <v>PENDIENTE EJECUTORIA</v>
      </c>
      <c r="CB635" s="59" t="str">
        <f t="shared" si="125"/>
        <v/>
      </c>
      <c r="CC635" s="36"/>
      <c r="CD635" s="40"/>
      <c r="CE635" s="46"/>
      <c r="CF635" s="40"/>
      <c r="CG635" s="40"/>
      <c r="CH635" s="40"/>
      <c r="CI635" s="36"/>
      <c r="CJ635" s="47"/>
      <c r="CK635" s="40"/>
      <c r="CL635" s="40"/>
      <c r="CM635" s="40"/>
      <c r="CN635" s="40"/>
    </row>
    <row r="636" spans="1:92" ht="42.75" hidden="1">
      <c r="A636" s="49" t="str">
        <f t="shared" si="129"/>
        <v>SIN GESTIÓN</v>
      </c>
      <c r="B636" s="58"/>
      <c r="C636" s="37"/>
      <c r="D636" s="37"/>
      <c r="E636" s="49" t="str">
        <f t="shared" si="130"/>
        <v>PENDIENTE NOTIFICACIÓN</v>
      </c>
      <c r="F636" s="141" t="str">
        <f t="shared" si="131"/>
        <v>PENDIENTE NOTIFICACIÓN</v>
      </c>
      <c r="G636" s="49" t="str">
        <f t="shared" si="132"/>
        <v/>
      </c>
      <c r="H636" s="51" t="str">
        <f ca="1">IF(
L636="",
"",
IF(
NETWORKDAYS(L636,IF(M636&lt;&gt;"",M636,TODAY()),FESTIVOS_CO!A:A)&gt;2,
"VENCIDO",
IF(
NETWORKDAYS(L636,IF(M636&lt;&gt;"",M636,TODAY()),FESTIVOS_CO!A:A)=2,
"ALERTA",
"A TIEMPO"
)))</f>
        <v/>
      </c>
      <c r="I636" s="40"/>
      <c r="J636" s="36"/>
      <c r="K636" s="37"/>
      <c r="L636" s="50"/>
      <c r="M636" s="37"/>
      <c r="N636" s="52"/>
      <c r="O636" s="52"/>
      <c r="P636" s="36"/>
      <c r="Q636" s="36"/>
      <c r="R636" s="40"/>
      <c r="S636" s="36"/>
      <c r="T636" s="40"/>
      <c r="U636" s="40"/>
      <c r="V636" s="81"/>
      <c r="W636" s="40"/>
      <c r="X636" s="40"/>
      <c r="Y636" s="40"/>
      <c r="Z636" s="38" t="str">
        <f>IFERROR(VLOOKUP(Y636,DIRECTORIO!A:B,2,FALSE),"")</f>
        <v/>
      </c>
      <c r="AA636" s="40"/>
      <c r="AB636" s="40"/>
      <c r="AC636" s="40"/>
      <c r="AD636" s="40"/>
      <c r="AE636" s="40"/>
      <c r="AF636" s="40"/>
      <c r="AG636" s="41" t="s">
        <v>109</v>
      </c>
      <c r="AH636" s="42"/>
      <c r="AI636" s="54" t="str">
        <f t="shared" ca="1" si="133"/>
        <v>PENDIENTE NOTIFICACIÓN ELECTRÓNICA</v>
      </c>
      <c r="AJ636" s="37"/>
      <c r="AK636" s="37"/>
      <c r="AL636" s="37"/>
      <c r="AM636" s="53" t="str">
        <f>IF(AK636="","",WORKDAY(AK636,5,FESTIVOS_CO!A:A))</f>
        <v/>
      </c>
      <c r="AN636" s="37"/>
      <c r="AO636" s="37"/>
      <c r="AP636" s="54" t="str">
        <f t="shared" ca="1" si="126"/>
        <v>NO APLICA</v>
      </c>
      <c r="AQ636" s="36"/>
      <c r="AR636" s="43"/>
      <c r="AS636" s="37"/>
      <c r="AT636" s="36"/>
      <c r="AU636" s="37"/>
      <c r="AV636" s="36"/>
      <c r="AW636" s="36"/>
      <c r="AX636" s="37"/>
      <c r="AY636" s="140" t="str">
        <f>IF(AU636="","",WORKDAY(AU636,5,FESTIVOS_CO!A:A))</f>
        <v/>
      </c>
      <c r="AZ636" s="54" t="str">
        <f t="shared" ca="1" si="123"/>
        <v>NO APLICA</v>
      </c>
      <c r="BA636" s="55" t="str">
        <f>IF(AX636="","",WORKDAY(AX636,5,FESTIVOS_CO!A:A))</f>
        <v/>
      </c>
      <c r="BB636" s="39"/>
      <c r="BC636" s="40"/>
      <c r="BD636" s="40"/>
      <c r="BE636" s="56" t="str">
        <f t="shared" ca="1" si="124"/>
        <v>NO APLICA</v>
      </c>
      <c r="BF636" s="37"/>
      <c r="BG636" s="45"/>
      <c r="BH636" s="37"/>
      <c r="BI636" s="36"/>
      <c r="BJ636" s="37"/>
      <c r="BK636" s="36"/>
      <c r="BL636" s="36"/>
      <c r="BM636" s="53" t="str">
        <f>IF(BJ636="","",WORKDAY(BJ636,5,FESTIVOS_CO!A:A))</f>
        <v/>
      </c>
      <c r="BN636" s="57" t="str">
        <f t="shared" ca="1" si="134"/>
        <v>PENDIENTE HACER AVISO</v>
      </c>
      <c r="BO636" s="54" t="str">
        <f t="shared" ca="1" si="127"/>
        <v>EN TRÁMITE NOTIF. POR AVISO</v>
      </c>
      <c r="BP636" s="37"/>
      <c r="BQ636" s="53" t="str">
        <f>IF(BP636="","",WORKDAY(BP636,5,FESTIVOS_CO!A:A))</f>
        <v/>
      </c>
      <c r="BR636" s="37"/>
      <c r="BS636" s="36"/>
      <c r="BT636" s="38"/>
      <c r="BU636" s="58" t="e">
        <f>VLOOKUP(BT636,Hoja2!$C:$D,2,0)</f>
        <v>#N/A</v>
      </c>
      <c r="BV636" s="80" t="str">
        <f>IF(
AND(AO636="",BD636="",BQ636=""),
"EN PROCESO NOTIFICACION / COMUNICACION",
IF(
BT636="",
"NO APLICA",
IF(
BU636=60,
IF(AO636&lt;&gt;"",AO636,IF(BD636&lt;&gt;"",BD636,BQ636))+60,
WORKDAY(
IF(AO636&lt;&gt;"",AO636,IF(BD636&lt;&gt;"",BD636,BQ636)),
BU636,
FESTIVOS_CO!A:A
)
)
))</f>
        <v>EN PROCESO NOTIFICACION / COMUNICACION</v>
      </c>
      <c r="BW636" s="44"/>
      <c r="BX636" s="53"/>
      <c r="BY636" s="45"/>
      <c r="BZ636" s="37"/>
      <c r="CA636" s="54" t="str">
        <f t="shared" si="128"/>
        <v>PENDIENTE EJECUTORIA</v>
      </c>
      <c r="CB636" s="59" t="str">
        <f t="shared" si="125"/>
        <v/>
      </c>
      <c r="CC636" s="36"/>
      <c r="CD636" s="40"/>
      <c r="CE636" s="46"/>
      <c r="CF636" s="40"/>
      <c r="CG636" s="40"/>
      <c r="CH636" s="40"/>
      <c r="CI636" s="36"/>
      <c r="CJ636" s="47"/>
      <c r="CK636" s="40"/>
      <c r="CL636" s="40"/>
      <c r="CM636" s="40"/>
      <c r="CN636" s="40"/>
    </row>
    <row r="637" spans="1:92" ht="42.75" hidden="1">
      <c r="A637" s="49" t="str">
        <f t="shared" si="129"/>
        <v>SIN GESTIÓN</v>
      </c>
      <c r="B637" s="58"/>
      <c r="C637" s="37"/>
      <c r="D637" s="37"/>
      <c r="E637" s="49" t="str">
        <f t="shared" si="130"/>
        <v>PENDIENTE NOTIFICACIÓN</v>
      </c>
      <c r="F637" s="141" t="str">
        <f t="shared" si="131"/>
        <v>PENDIENTE NOTIFICACIÓN</v>
      </c>
      <c r="G637" s="49" t="str">
        <f t="shared" si="132"/>
        <v/>
      </c>
      <c r="H637" s="51" t="str">
        <f ca="1">IF(
L637="",
"",
IF(
NETWORKDAYS(L637,IF(M637&lt;&gt;"",M637,TODAY()),FESTIVOS_CO!A:A)&gt;2,
"VENCIDO",
IF(
NETWORKDAYS(L637,IF(M637&lt;&gt;"",M637,TODAY()),FESTIVOS_CO!A:A)=2,
"ALERTA",
"A TIEMPO"
)))</f>
        <v/>
      </c>
      <c r="I637" s="40"/>
      <c r="J637" s="36"/>
      <c r="K637" s="37"/>
      <c r="L637" s="50"/>
      <c r="M637" s="37"/>
      <c r="N637" s="52"/>
      <c r="O637" s="52"/>
      <c r="P637" s="36"/>
      <c r="Q637" s="36"/>
      <c r="R637" s="40"/>
      <c r="S637" s="36"/>
      <c r="T637" s="40"/>
      <c r="U637" s="40"/>
      <c r="V637" s="81"/>
      <c r="W637" s="40"/>
      <c r="X637" s="40"/>
      <c r="Y637" s="40"/>
      <c r="Z637" s="38" t="str">
        <f>IFERROR(VLOOKUP(Y637,DIRECTORIO!A:B,2,FALSE),"")</f>
        <v/>
      </c>
      <c r="AA637" s="40"/>
      <c r="AB637" s="40"/>
      <c r="AC637" s="40"/>
      <c r="AD637" s="40"/>
      <c r="AE637" s="40"/>
      <c r="AF637" s="40"/>
      <c r="AG637" s="41" t="s">
        <v>109</v>
      </c>
      <c r="AH637" s="42"/>
      <c r="AI637" s="54" t="str">
        <f t="shared" ca="1" si="133"/>
        <v>PENDIENTE NOTIFICACIÓN ELECTRÓNICA</v>
      </c>
      <c r="AJ637" s="37"/>
      <c r="AK637" s="37"/>
      <c r="AL637" s="37"/>
      <c r="AM637" s="53" t="str">
        <f>IF(AK637="","",WORKDAY(AK637,5,FESTIVOS_CO!A:A))</f>
        <v/>
      </c>
      <c r="AN637" s="37"/>
      <c r="AO637" s="37"/>
      <c r="AP637" s="54" t="str">
        <f t="shared" ca="1" si="126"/>
        <v>NO APLICA</v>
      </c>
      <c r="AQ637" s="36"/>
      <c r="AR637" s="43"/>
      <c r="AS637" s="37"/>
      <c r="AT637" s="36"/>
      <c r="AU637" s="37"/>
      <c r="AV637" s="36"/>
      <c r="AW637" s="36"/>
      <c r="AX637" s="37"/>
      <c r="AY637" s="140" t="str">
        <f>IF(AU637="","",WORKDAY(AU637,5,FESTIVOS_CO!A:A))</f>
        <v/>
      </c>
      <c r="AZ637" s="54" t="str">
        <f t="shared" ca="1" si="123"/>
        <v>NO APLICA</v>
      </c>
      <c r="BA637" s="55" t="str">
        <f>IF(AX637="","",WORKDAY(AX637,5,FESTIVOS_CO!A:A))</f>
        <v/>
      </c>
      <c r="BB637" s="39"/>
      <c r="BC637" s="40"/>
      <c r="BD637" s="40"/>
      <c r="BE637" s="56" t="str">
        <f t="shared" ca="1" si="124"/>
        <v>NO APLICA</v>
      </c>
      <c r="BF637" s="37"/>
      <c r="BG637" s="45"/>
      <c r="BH637" s="37"/>
      <c r="BI637" s="36"/>
      <c r="BJ637" s="37"/>
      <c r="BK637" s="36"/>
      <c r="BL637" s="36"/>
      <c r="BM637" s="53" t="str">
        <f>IF(BJ637="","",WORKDAY(BJ637,5,FESTIVOS_CO!A:A))</f>
        <v/>
      </c>
      <c r="BN637" s="57" t="str">
        <f t="shared" ca="1" si="134"/>
        <v>PENDIENTE HACER AVISO</v>
      </c>
      <c r="BO637" s="54" t="str">
        <f t="shared" ca="1" si="127"/>
        <v>EN TRÁMITE NOTIF. POR AVISO</v>
      </c>
      <c r="BP637" s="37"/>
      <c r="BQ637" s="53" t="str">
        <f>IF(BP637="","",WORKDAY(BP637,5,FESTIVOS_CO!A:A))</f>
        <v/>
      </c>
      <c r="BR637" s="37"/>
      <c r="BS637" s="36"/>
      <c r="BT637" s="38"/>
      <c r="BU637" s="58" t="e">
        <f>VLOOKUP(BT637,Hoja2!$C:$D,2,0)</f>
        <v>#N/A</v>
      </c>
      <c r="BV637" s="80" t="str">
        <f>IF(
AND(AO637="",BD637="",BQ637=""),
"EN PROCESO NOTIFICACION / COMUNICACION",
IF(
BT637="",
"NO APLICA",
IF(
BU637=60,
IF(AO637&lt;&gt;"",AO637,IF(BD637&lt;&gt;"",BD637,BQ637))+60,
WORKDAY(
IF(AO637&lt;&gt;"",AO637,IF(BD637&lt;&gt;"",BD637,BQ637)),
BU637,
FESTIVOS_CO!A:A
)
)
))</f>
        <v>EN PROCESO NOTIFICACION / COMUNICACION</v>
      </c>
      <c r="BW637" s="44"/>
      <c r="BX637" s="53"/>
      <c r="BY637" s="45"/>
      <c r="BZ637" s="37"/>
      <c r="CA637" s="54" t="str">
        <f t="shared" si="128"/>
        <v>PENDIENTE EJECUTORIA</v>
      </c>
      <c r="CB637" s="59" t="str">
        <f t="shared" si="125"/>
        <v/>
      </c>
      <c r="CC637" s="36"/>
      <c r="CD637" s="40"/>
      <c r="CE637" s="46"/>
      <c r="CF637" s="40"/>
      <c r="CG637" s="40"/>
      <c r="CH637" s="40"/>
      <c r="CI637" s="36"/>
      <c r="CJ637" s="47"/>
      <c r="CK637" s="40"/>
      <c r="CL637" s="40"/>
      <c r="CM637" s="40"/>
      <c r="CN637" s="40"/>
    </row>
    <row r="638" spans="1:92" ht="42.75" hidden="1">
      <c r="A638" s="49" t="str">
        <f t="shared" si="129"/>
        <v>SIN GESTIÓN</v>
      </c>
      <c r="B638" s="58"/>
      <c r="C638" s="37"/>
      <c r="D638" s="37"/>
      <c r="E638" s="49" t="str">
        <f t="shared" si="130"/>
        <v>PENDIENTE NOTIFICACIÓN</v>
      </c>
      <c r="F638" s="141" t="str">
        <f t="shared" si="131"/>
        <v>PENDIENTE NOTIFICACIÓN</v>
      </c>
      <c r="G638" s="49" t="str">
        <f t="shared" si="132"/>
        <v/>
      </c>
      <c r="H638" s="51" t="str">
        <f ca="1">IF(
L638="",
"",
IF(
NETWORKDAYS(L638,IF(M638&lt;&gt;"",M638,TODAY()),FESTIVOS_CO!A:A)&gt;2,
"VENCIDO",
IF(
NETWORKDAYS(L638,IF(M638&lt;&gt;"",M638,TODAY()),FESTIVOS_CO!A:A)=2,
"ALERTA",
"A TIEMPO"
)))</f>
        <v/>
      </c>
      <c r="I638" s="40"/>
      <c r="J638" s="36"/>
      <c r="K638" s="37"/>
      <c r="L638" s="50"/>
      <c r="M638" s="37"/>
      <c r="N638" s="52"/>
      <c r="O638" s="52"/>
      <c r="P638" s="36"/>
      <c r="Q638" s="36"/>
      <c r="R638" s="40"/>
      <c r="S638" s="36"/>
      <c r="T638" s="40"/>
      <c r="U638" s="40"/>
      <c r="V638" s="81"/>
      <c r="W638" s="40"/>
      <c r="X638" s="40"/>
      <c r="Y638" s="40"/>
      <c r="Z638" s="38" t="str">
        <f>IFERROR(VLOOKUP(Y638,DIRECTORIO!A:B,2,FALSE),"")</f>
        <v/>
      </c>
      <c r="AA638" s="40"/>
      <c r="AB638" s="40"/>
      <c r="AC638" s="40"/>
      <c r="AD638" s="40"/>
      <c r="AE638" s="40"/>
      <c r="AF638" s="40"/>
      <c r="AG638" s="41" t="s">
        <v>109</v>
      </c>
      <c r="AH638" s="42"/>
      <c r="AI638" s="54" t="str">
        <f t="shared" ca="1" si="133"/>
        <v>PENDIENTE NOTIFICACIÓN ELECTRÓNICA</v>
      </c>
      <c r="AJ638" s="37"/>
      <c r="AK638" s="37"/>
      <c r="AL638" s="37"/>
      <c r="AM638" s="53" t="str">
        <f>IF(AK638="","",WORKDAY(AK638,5,FESTIVOS_CO!A:A))</f>
        <v/>
      </c>
      <c r="AN638" s="37"/>
      <c r="AO638" s="37"/>
      <c r="AP638" s="54" t="str">
        <f t="shared" ca="1" si="126"/>
        <v>NO APLICA</v>
      </c>
      <c r="AQ638" s="36"/>
      <c r="AR638" s="43"/>
      <c r="AS638" s="37"/>
      <c r="AT638" s="36"/>
      <c r="AU638" s="37"/>
      <c r="AV638" s="36"/>
      <c r="AW638" s="36"/>
      <c r="AX638" s="37"/>
      <c r="AY638" s="140" t="str">
        <f>IF(AU638="","",WORKDAY(AU638,5,FESTIVOS_CO!A:A))</f>
        <v/>
      </c>
      <c r="AZ638" s="54" t="str">
        <f t="shared" ca="1" si="123"/>
        <v>NO APLICA</v>
      </c>
      <c r="BA638" s="55" t="str">
        <f>IF(AX638="","",WORKDAY(AX638,5,FESTIVOS_CO!A:A))</f>
        <v/>
      </c>
      <c r="BB638" s="39"/>
      <c r="BC638" s="40"/>
      <c r="BD638" s="40"/>
      <c r="BE638" s="56" t="str">
        <f t="shared" ca="1" si="124"/>
        <v>NO APLICA</v>
      </c>
      <c r="BF638" s="37"/>
      <c r="BG638" s="45"/>
      <c r="BH638" s="37"/>
      <c r="BI638" s="36"/>
      <c r="BJ638" s="37"/>
      <c r="BK638" s="36"/>
      <c r="BL638" s="36"/>
      <c r="BM638" s="53" t="str">
        <f>IF(BJ638="","",WORKDAY(BJ638,5,FESTIVOS_CO!A:A))</f>
        <v/>
      </c>
      <c r="BN638" s="57" t="str">
        <f t="shared" ca="1" si="134"/>
        <v>PENDIENTE HACER AVISO</v>
      </c>
      <c r="BO638" s="54" t="str">
        <f t="shared" ca="1" si="127"/>
        <v>EN TRÁMITE NOTIF. POR AVISO</v>
      </c>
      <c r="BP638" s="37"/>
      <c r="BQ638" s="53" t="str">
        <f>IF(BP638="","",WORKDAY(BP638,5,FESTIVOS_CO!A:A))</f>
        <v/>
      </c>
      <c r="BR638" s="37"/>
      <c r="BS638" s="36"/>
      <c r="BT638" s="38"/>
      <c r="BU638" s="58" t="e">
        <f>VLOOKUP(BT638,Hoja2!$C:$D,2,0)</f>
        <v>#N/A</v>
      </c>
      <c r="BV638" s="80" t="str">
        <f>IF(
AND(AO638="",BD638="",BQ638=""),
"EN PROCESO NOTIFICACION / COMUNICACION",
IF(
BT638="",
"NO APLICA",
IF(
BU638=60,
IF(AO638&lt;&gt;"",AO638,IF(BD638&lt;&gt;"",BD638,BQ638))+60,
WORKDAY(
IF(AO638&lt;&gt;"",AO638,IF(BD638&lt;&gt;"",BD638,BQ638)),
BU638,
FESTIVOS_CO!A:A
)
)
))</f>
        <v>EN PROCESO NOTIFICACION / COMUNICACION</v>
      </c>
      <c r="BW638" s="44"/>
      <c r="BX638" s="53"/>
      <c r="BY638" s="45"/>
      <c r="BZ638" s="37"/>
      <c r="CA638" s="54" t="str">
        <f t="shared" si="128"/>
        <v>PENDIENTE EJECUTORIA</v>
      </c>
      <c r="CB638" s="59" t="str">
        <f t="shared" si="125"/>
        <v/>
      </c>
      <c r="CC638" s="36"/>
      <c r="CD638" s="40"/>
      <c r="CE638" s="46"/>
      <c r="CF638" s="40"/>
      <c r="CG638" s="40"/>
      <c r="CH638" s="40"/>
      <c r="CI638" s="36"/>
      <c r="CJ638" s="47"/>
      <c r="CK638" s="40"/>
      <c r="CL638" s="40"/>
      <c r="CM638" s="40"/>
      <c r="CN638" s="40"/>
    </row>
    <row r="639" spans="1:92" ht="42.75" hidden="1">
      <c r="A639" s="49" t="str">
        <f t="shared" si="129"/>
        <v>SIN GESTIÓN</v>
      </c>
      <c r="B639" s="58"/>
      <c r="C639" s="37"/>
      <c r="D639" s="37"/>
      <c r="E639" s="49" t="str">
        <f t="shared" si="130"/>
        <v>PENDIENTE NOTIFICACIÓN</v>
      </c>
      <c r="F639" s="141" t="str">
        <f t="shared" si="131"/>
        <v>PENDIENTE NOTIFICACIÓN</v>
      </c>
      <c r="G639" s="49" t="str">
        <f t="shared" si="132"/>
        <v/>
      </c>
      <c r="H639" s="51" t="str">
        <f ca="1">IF(
L639="",
"",
IF(
NETWORKDAYS(L639,IF(M639&lt;&gt;"",M639,TODAY()),FESTIVOS_CO!A:A)&gt;2,
"VENCIDO",
IF(
NETWORKDAYS(L639,IF(M639&lt;&gt;"",M639,TODAY()),FESTIVOS_CO!A:A)=2,
"ALERTA",
"A TIEMPO"
)))</f>
        <v/>
      </c>
      <c r="I639" s="40"/>
      <c r="J639" s="36"/>
      <c r="K639" s="37"/>
      <c r="L639" s="50"/>
      <c r="M639" s="37"/>
      <c r="N639" s="52"/>
      <c r="O639" s="52"/>
      <c r="P639" s="36"/>
      <c r="Q639" s="36"/>
      <c r="R639" s="40"/>
      <c r="S639" s="36"/>
      <c r="T639" s="40"/>
      <c r="U639" s="40"/>
      <c r="V639" s="81"/>
      <c r="W639" s="40"/>
      <c r="X639" s="40"/>
      <c r="Y639" s="40"/>
      <c r="Z639" s="38" t="str">
        <f>IFERROR(VLOOKUP(Y639,DIRECTORIO!A:B,2,FALSE),"")</f>
        <v/>
      </c>
      <c r="AA639" s="40"/>
      <c r="AB639" s="40"/>
      <c r="AC639" s="40"/>
      <c r="AD639" s="40"/>
      <c r="AE639" s="40"/>
      <c r="AF639" s="40"/>
      <c r="AG639" s="41" t="s">
        <v>109</v>
      </c>
      <c r="AH639" s="42"/>
      <c r="AI639" s="54" t="str">
        <f t="shared" ca="1" si="133"/>
        <v>PENDIENTE NOTIFICACIÓN ELECTRÓNICA</v>
      </c>
      <c r="AJ639" s="37"/>
      <c r="AK639" s="37"/>
      <c r="AL639" s="37"/>
      <c r="AM639" s="53" t="str">
        <f>IF(AK639="","",WORKDAY(AK639,5,FESTIVOS_CO!A:A))</f>
        <v/>
      </c>
      <c r="AN639" s="37"/>
      <c r="AO639" s="37"/>
      <c r="AP639" s="54" t="str">
        <f t="shared" ca="1" si="126"/>
        <v>NO APLICA</v>
      </c>
      <c r="AQ639" s="36"/>
      <c r="AR639" s="43"/>
      <c r="AS639" s="37"/>
      <c r="AT639" s="36"/>
      <c r="AU639" s="37"/>
      <c r="AV639" s="36"/>
      <c r="AW639" s="36"/>
      <c r="AX639" s="37"/>
      <c r="AY639" s="140" t="str">
        <f>IF(AU639="","",WORKDAY(AU639,5,FESTIVOS_CO!A:A))</f>
        <v/>
      </c>
      <c r="AZ639" s="54" t="str">
        <f t="shared" ca="1" si="123"/>
        <v>NO APLICA</v>
      </c>
      <c r="BA639" s="55" t="str">
        <f>IF(AX639="","",WORKDAY(AX639,5,FESTIVOS_CO!A:A))</f>
        <v/>
      </c>
      <c r="BB639" s="39"/>
      <c r="BC639" s="40"/>
      <c r="BD639" s="40"/>
      <c r="BE639" s="56" t="str">
        <f t="shared" ca="1" si="124"/>
        <v>NO APLICA</v>
      </c>
      <c r="BF639" s="37"/>
      <c r="BG639" s="45"/>
      <c r="BH639" s="37"/>
      <c r="BI639" s="36"/>
      <c r="BJ639" s="37"/>
      <c r="BK639" s="36"/>
      <c r="BL639" s="36"/>
      <c r="BM639" s="53" t="str">
        <f>IF(BJ639="","",WORKDAY(BJ639,5,FESTIVOS_CO!A:A))</f>
        <v/>
      </c>
      <c r="BN639" s="57" t="str">
        <f t="shared" ca="1" si="134"/>
        <v>PENDIENTE HACER AVISO</v>
      </c>
      <c r="BO639" s="54" t="str">
        <f t="shared" ca="1" si="127"/>
        <v>EN TRÁMITE NOTIF. POR AVISO</v>
      </c>
      <c r="BP639" s="37"/>
      <c r="BQ639" s="53" t="str">
        <f>IF(BP639="","",WORKDAY(BP639,5,FESTIVOS_CO!A:A))</f>
        <v/>
      </c>
      <c r="BR639" s="37"/>
      <c r="BS639" s="36"/>
      <c r="BT639" s="38"/>
      <c r="BU639" s="58" t="e">
        <f>VLOOKUP(BT639,Hoja2!$C:$D,2,0)</f>
        <v>#N/A</v>
      </c>
      <c r="BV639" s="80" t="str">
        <f>IF(
AND(AO639="",BD639="",BQ639=""),
"EN PROCESO NOTIFICACION / COMUNICACION",
IF(
BT639="",
"NO APLICA",
IF(
BU639=60,
IF(AO639&lt;&gt;"",AO639,IF(BD639&lt;&gt;"",BD639,BQ639))+60,
WORKDAY(
IF(AO639&lt;&gt;"",AO639,IF(BD639&lt;&gt;"",BD639,BQ639)),
BU639,
FESTIVOS_CO!A:A
)
)
))</f>
        <v>EN PROCESO NOTIFICACION / COMUNICACION</v>
      </c>
      <c r="BW639" s="44"/>
      <c r="BX639" s="53"/>
      <c r="BY639" s="45"/>
      <c r="BZ639" s="37"/>
      <c r="CA639" s="54" t="str">
        <f t="shared" si="128"/>
        <v>PENDIENTE EJECUTORIA</v>
      </c>
      <c r="CB639" s="59" t="str">
        <f t="shared" si="125"/>
        <v/>
      </c>
      <c r="CC639" s="36"/>
      <c r="CD639" s="40"/>
      <c r="CE639" s="46"/>
      <c r="CF639" s="40"/>
      <c r="CG639" s="40"/>
      <c r="CH639" s="40"/>
      <c r="CI639" s="36"/>
      <c r="CJ639" s="47"/>
      <c r="CK639" s="40"/>
      <c r="CL639" s="40"/>
      <c r="CM639" s="40"/>
      <c r="CN639" s="40"/>
    </row>
    <row r="640" spans="1:92" ht="42.75" hidden="1">
      <c r="A640" s="49" t="str">
        <f t="shared" si="129"/>
        <v>SIN GESTIÓN</v>
      </c>
      <c r="B640" s="58"/>
      <c r="C640" s="37"/>
      <c r="D640" s="37"/>
      <c r="E640" s="49" t="str">
        <f t="shared" si="130"/>
        <v>PENDIENTE NOTIFICACIÓN</v>
      </c>
      <c r="F640" s="141" t="str">
        <f t="shared" si="131"/>
        <v>PENDIENTE NOTIFICACIÓN</v>
      </c>
      <c r="G640" s="49" t="str">
        <f t="shared" si="132"/>
        <v/>
      </c>
      <c r="H640" s="51" t="str">
        <f ca="1">IF(
L640="",
"",
IF(
NETWORKDAYS(L640,IF(M640&lt;&gt;"",M640,TODAY()),FESTIVOS_CO!A:A)&gt;2,
"VENCIDO",
IF(
NETWORKDAYS(L640,IF(M640&lt;&gt;"",M640,TODAY()),FESTIVOS_CO!A:A)=2,
"ALERTA",
"A TIEMPO"
)))</f>
        <v/>
      </c>
      <c r="I640" s="40"/>
      <c r="J640" s="36"/>
      <c r="K640" s="37"/>
      <c r="L640" s="50"/>
      <c r="M640" s="37"/>
      <c r="N640" s="52"/>
      <c r="O640" s="52"/>
      <c r="P640" s="36"/>
      <c r="Q640" s="36"/>
      <c r="R640" s="40"/>
      <c r="S640" s="36"/>
      <c r="T640" s="40"/>
      <c r="U640" s="40"/>
      <c r="V640" s="81"/>
      <c r="W640" s="40"/>
      <c r="X640" s="40"/>
      <c r="Y640" s="40"/>
      <c r="Z640" s="38" t="str">
        <f>IFERROR(VLOOKUP(Y640,DIRECTORIO!A:B,2,FALSE),"")</f>
        <v/>
      </c>
      <c r="AA640" s="40"/>
      <c r="AB640" s="40"/>
      <c r="AC640" s="40"/>
      <c r="AD640" s="40"/>
      <c r="AE640" s="40"/>
      <c r="AF640" s="40"/>
      <c r="AG640" s="41" t="s">
        <v>109</v>
      </c>
      <c r="AH640" s="42"/>
      <c r="AI640" s="54" t="str">
        <f t="shared" ca="1" si="133"/>
        <v>PENDIENTE NOTIFICACIÓN ELECTRÓNICA</v>
      </c>
      <c r="AJ640" s="37"/>
      <c r="AK640" s="37"/>
      <c r="AL640" s="37"/>
      <c r="AM640" s="53" t="str">
        <f>IF(AK640="","",WORKDAY(AK640,5,FESTIVOS_CO!A:A))</f>
        <v/>
      </c>
      <c r="AN640" s="37"/>
      <c r="AO640" s="37"/>
      <c r="AP640" s="54" t="str">
        <f t="shared" ca="1" si="126"/>
        <v>NO APLICA</v>
      </c>
      <c r="AQ640" s="36"/>
      <c r="AR640" s="43"/>
      <c r="AS640" s="37"/>
      <c r="AT640" s="36"/>
      <c r="AU640" s="37"/>
      <c r="AV640" s="36"/>
      <c r="AW640" s="36"/>
      <c r="AX640" s="37"/>
      <c r="AY640" s="140" t="str">
        <f>IF(AU640="","",WORKDAY(AU640,5,FESTIVOS_CO!A:A))</f>
        <v/>
      </c>
      <c r="AZ640" s="54" t="str">
        <f t="shared" ca="1" si="123"/>
        <v>NO APLICA</v>
      </c>
      <c r="BA640" s="55" t="str">
        <f>IF(AX640="","",WORKDAY(AX640,5,FESTIVOS_CO!A:A))</f>
        <v/>
      </c>
      <c r="BB640" s="39"/>
      <c r="BC640" s="40"/>
      <c r="BD640" s="40"/>
      <c r="BE640" s="56" t="str">
        <f t="shared" ca="1" si="124"/>
        <v>NO APLICA</v>
      </c>
      <c r="BF640" s="37"/>
      <c r="BG640" s="45"/>
      <c r="BH640" s="37"/>
      <c r="BI640" s="36"/>
      <c r="BJ640" s="37"/>
      <c r="BK640" s="36"/>
      <c r="BL640" s="36"/>
      <c r="BM640" s="53" t="str">
        <f>IF(BJ640="","",WORKDAY(BJ640,5,FESTIVOS_CO!A:A))</f>
        <v/>
      </c>
      <c r="BN640" s="57" t="str">
        <f t="shared" ca="1" si="134"/>
        <v>PENDIENTE HACER AVISO</v>
      </c>
      <c r="BO640" s="54" t="str">
        <f t="shared" ca="1" si="127"/>
        <v>EN TRÁMITE NOTIF. POR AVISO</v>
      </c>
      <c r="BP640" s="37"/>
      <c r="BQ640" s="53" t="str">
        <f>IF(BP640="","",WORKDAY(BP640,5,FESTIVOS_CO!A:A))</f>
        <v/>
      </c>
      <c r="BR640" s="37"/>
      <c r="BS640" s="36"/>
      <c r="BT640" s="38"/>
      <c r="BU640" s="58" t="e">
        <f>VLOOKUP(BT640,Hoja2!$C:$D,2,0)</f>
        <v>#N/A</v>
      </c>
      <c r="BV640" s="80" t="str">
        <f>IF(
AND(AO640="",BD640="",BQ640=""),
"EN PROCESO NOTIFICACION / COMUNICACION",
IF(
BT640="",
"NO APLICA",
IF(
BU640=60,
IF(AO640&lt;&gt;"",AO640,IF(BD640&lt;&gt;"",BD640,BQ640))+60,
WORKDAY(
IF(AO640&lt;&gt;"",AO640,IF(BD640&lt;&gt;"",BD640,BQ640)),
BU640,
FESTIVOS_CO!A:A
)
)
))</f>
        <v>EN PROCESO NOTIFICACION / COMUNICACION</v>
      </c>
      <c r="BW640" s="44"/>
      <c r="BX640" s="53"/>
      <c r="BY640" s="45"/>
      <c r="BZ640" s="37"/>
      <c r="CA640" s="54" t="str">
        <f t="shared" si="128"/>
        <v>PENDIENTE EJECUTORIA</v>
      </c>
      <c r="CB640" s="59" t="str">
        <f t="shared" si="125"/>
        <v/>
      </c>
      <c r="CC640" s="36"/>
      <c r="CD640" s="40"/>
      <c r="CE640" s="46"/>
      <c r="CF640" s="40"/>
      <c r="CG640" s="40"/>
      <c r="CH640" s="40"/>
      <c r="CI640" s="36"/>
      <c r="CJ640" s="47"/>
      <c r="CK640" s="40"/>
      <c r="CL640" s="40"/>
      <c r="CM640" s="40"/>
      <c r="CN640" s="40"/>
    </row>
    <row r="641" spans="1:92" ht="42.75" hidden="1">
      <c r="A641" s="49" t="str">
        <f t="shared" si="129"/>
        <v>SIN GESTIÓN</v>
      </c>
      <c r="B641" s="58"/>
      <c r="C641" s="37"/>
      <c r="D641" s="37"/>
      <c r="E641" s="49" t="str">
        <f t="shared" si="130"/>
        <v>PENDIENTE NOTIFICACIÓN</v>
      </c>
      <c r="F641" s="141" t="str">
        <f t="shared" si="131"/>
        <v>PENDIENTE NOTIFICACIÓN</v>
      </c>
      <c r="G641" s="49" t="str">
        <f t="shared" si="132"/>
        <v/>
      </c>
      <c r="H641" s="51" t="str">
        <f ca="1">IF(
L641="",
"",
IF(
NETWORKDAYS(L641,IF(M641&lt;&gt;"",M641,TODAY()),FESTIVOS_CO!A:A)&gt;2,
"VENCIDO",
IF(
NETWORKDAYS(L641,IF(M641&lt;&gt;"",M641,TODAY()),FESTIVOS_CO!A:A)=2,
"ALERTA",
"A TIEMPO"
)))</f>
        <v/>
      </c>
      <c r="I641" s="40"/>
      <c r="J641" s="36"/>
      <c r="K641" s="37"/>
      <c r="L641" s="50"/>
      <c r="M641" s="37"/>
      <c r="N641" s="52"/>
      <c r="O641" s="52"/>
      <c r="P641" s="36"/>
      <c r="Q641" s="36"/>
      <c r="R641" s="40"/>
      <c r="S641" s="36"/>
      <c r="T641" s="40"/>
      <c r="U641" s="40"/>
      <c r="V641" s="81"/>
      <c r="W641" s="40"/>
      <c r="X641" s="40"/>
      <c r="Y641" s="40"/>
      <c r="Z641" s="38" t="str">
        <f>IFERROR(VLOOKUP(Y641,DIRECTORIO!A:B,2,FALSE),"")</f>
        <v/>
      </c>
      <c r="AA641" s="40"/>
      <c r="AB641" s="40"/>
      <c r="AC641" s="40"/>
      <c r="AD641" s="40"/>
      <c r="AE641" s="40"/>
      <c r="AF641" s="40"/>
      <c r="AG641" s="41" t="s">
        <v>109</v>
      </c>
      <c r="AH641" s="42"/>
      <c r="AI641" s="54" t="str">
        <f t="shared" ca="1" si="133"/>
        <v>PENDIENTE NOTIFICACIÓN ELECTRÓNICA</v>
      </c>
      <c r="AJ641" s="37"/>
      <c r="AK641" s="37"/>
      <c r="AL641" s="37"/>
      <c r="AM641" s="53" t="str">
        <f>IF(AK641="","",WORKDAY(AK641,5,FESTIVOS_CO!A:A))</f>
        <v/>
      </c>
      <c r="AN641" s="37"/>
      <c r="AO641" s="37"/>
      <c r="AP641" s="54" t="str">
        <f t="shared" ca="1" si="126"/>
        <v>NO APLICA</v>
      </c>
      <c r="AQ641" s="36"/>
      <c r="AR641" s="43"/>
      <c r="AS641" s="37"/>
      <c r="AT641" s="36"/>
      <c r="AU641" s="37"/>
      <c r="AV641" s="36"/>
      <c r="AW641" s="36"/>
      <c r="AX641" s="37"/>
      <c r="AY641" s="140" t="str">
        <f>IF(AU641="","",WORKDAY(AU641,5,FESTIVOS_CO!A:A))</f>
        <v/>
      </c>
      <c r="AZ641" s="54" t="str">
        <f t="shared" ca="1" si="123"/>
        <v>NO APLICA</v>
      </c>
      <c r="BA641" s="55" t="str">
        <f>IF(AX641="","",WORKDAY(AX641,5,FESTIVOS_CO!A:A))</f>
        <v/>
      </c>
      <c r="BB641" s="39"/>
      <c r="BC641" s="40"/>
      <c r="BD641" s="40"/>
      <c r="BE641" s="56" t="str">
        <f t="shared" ca="1" si="124"/>
        <v>NO APLICA</v>
      </c>
      <c r="BF641" s="37"/>
      <c r="BG641" s="45"/>
      <c r="BH641" s="37"/>
      <c r="BI641" s="36"/>
      <c r="BJ641" s="37"/>
      <c r="BK641" s="36"/>
      <c r="BL641" s="36"/>
      <c r="BM641" s="53" t="str">
        <f>IF(BJ641="","",WORKDAY(BJ641,5,FESTIVOS_CO!A:A))</f>
        <v/>
      </c>
      <c r="BN641" s="57" t="str">
        <f t="shared" ca="1" si="134"/>
        <v>PENDIENTE HACER AVISO</v>
      </c>
      <c r="BO641" s="54" t="str">
        <f t="shared" ca="1" si="127"/>
        <v>EN TRÁMITE NOTIF. POR AVISO</v>
      </c>
      <c r="BP641" s="37"/>
      <c r="BQ641" s="53" t="str">
        <f>IF(BP641="","",WORKDAY(BP641,5,FESTIVOS_CO!A:A))</f>
        <v/>
      </c>
      <c r="BR641" s="37"/>
      <c r="BS641" s="36"/>
      <c r="BT641" s="38"/>
      <c r="BU641" s="58" t="e">
        <f>VLOOKUP(BT641,Hoja2!$C:$D,2,0)</f>
        <v>#N/A</v>
      </c>
      <c r="BV641" s="80" t="str">
        <f>IF(
AND(AO641="",BD641="",BQ641=""),
"EN PROCESO NOTIFICACION / COMUNICACION",
IF(
BT641="",
"NO APLICA",
IF(
BU641=60,
IF(AO641&lt;&gt;"",AO641,IF(BD641&lt;&gt;"",BD641,BQ641))+60,
WORKDAY(
IF(AO641&lt;&gt;"",AO641,IF(BD641&lt;&gt;"",BD641,BQ641)),
BU641,
FESTIVOS_CO!A:A
)
)
))</f>
        <v>EN PROCESO NOTIFICACION / COMUNICACION</v>
      </c>
      <c r="BW641" s="44"/>
      <c r="BX641" s="53"/>
      <c r="BY641" s="45"/>
      <c r="BZ641" s="37"/>
      <c r="CA641" s="54" t="str">
        <f t="shared" si="128"/>
        <v>PENDIENTE EJECUTORIA</v>
      </c>
      <c r="CB641" s="59" t="str">
        <f t="shared" si="125"/>
        <v/>
      </c>
      <c r="CC641" s="36"/>
      <c r="CD641" s="40"/>
      <c r="CE641" s="46"/>
      <c r="CF641" s="40"/>
      <c r="CG641" s="40"/>
      <c r="CH641" s="40"/>
      <c r="CI641" s="36"/>
      <c r="CJ641" s="47"/>
      <c r="CK641" s="40"/>
      <c r="CL641" s="40"/>
      <c r="CM641" s="40"/>
      <c r="CN641" s="40"/>
    </row>
    <row r="642" spans="1:92" ht="42.75" hidden="1">
      <c r="A642" s="49" t="str">
        <f t="shared" si="129"/>
        <v>SIN GESTIÓN</v>
      </c>
      <c r="B642" s="58"/>
      <c r="C642" s="37"/>
      <c r="D642" s="37"/>
      <c r="E642" s="49" t="str">
        <f t="shared" si="130"/>
        <v>PENDIENTE NOTIFICACIÓN</v>
      </c>
      <c r="F642" s="141" t="str">
        <f t="shared" si="131"/>
        <v>PENDIENTE NOTIFICACIÓN</v>
      </c>
      <c r="G642" s="49" t="str">
        <f t="shared" si="132"/>
        <v/>
      </c>
      <c r="H642" s="51" t="str">
        <f ca="1">IF(
L642="",
"",
IF(
NETWORKDAYS(L642,IF(M642&lt;&gt;"",M642,TODAY()),FESTIVOS_CO!A:A)&gt;2,
"VENCIDO",
IF(
NETWORKDAYS(L642,IF(M642&lt;&gt;"",M642,TODAY()),FESTIVOS_CO!A:A)=2,
"ALERTA",
"A TIEMPO"
)))</f>
        <v/>
      </c>
      <c r="I642" s="40"/>
      <c r="J642" s="36"/>
      <c r="K642" s="37"/>
      <c r="L642" s="50"/>
      <c r="M642" s="37"/>
      <c r="N642" s="52"/>
      <c r="O642" s="52"/>
      <c r="P642" s="36"/>
      <c r="Q642" s="36"/>
      <c r="R642" s="40"/>
      <c r="S642" s="36"/>
      <c r="T642" s="40"/>
      <c r="U642" s="40"/>
      <c r="V642" s="81"/>
      <c r="W642" s="40"/>
      <c r="X642" s="40"/>
      <c r="Y642" s="40"/>
      <c r="Z642" s="38" t="str">
        <f>IFERROR(VLOOKUP(Y642,DIRECTORIO!A:B,2,FALSE),"")</f>
        <v/>
      </c>
      <c r="AA642" s="40"/>
      <c r="AB642" s="40"/>
      <c r="AC642" s="40"/>
      <c r="AD642" s="40"/>
      <c r="AE642" s="40"/>
      <c r="AF642" s="40"/>
      <c r="AG642" s="41" t="s">
        <v>109</v>
      </c>
      <c r="AH642" s="42"/>
      <c r="AI642" s="54" t="str">
        <f t="shared" ca="1" si="133"/>
        <v>PENDIENTE NOTIFICACIÓN ELECTRÓNICA</v>
      </c>
      <c r="AJ642" s="37"/>
      <c r="AK642" s="37"/>
      <c r="AL642" s="37"/>
      <c r="AM642" s="53" t="str">
        <f>IF(AK642="","",WORKDAY(AK642,5,FESTIVOS_CO!A:A))</f>
        <v/>
      </c>
      <c r="AN642" s="37"/>
      <c r="AO642" s="37"/>
      <c r="AP642" s="54" t="str">
        <f t="shared" ca="1" si="126"/>
        <v>NO APLICA</v>
      </c>
      <c r="AQ642" s="36"/>
      <c r="AR642" s="43"/>
      <c r="AS642" s="37"/>
      <c r="AT642" s="36"/>
      <c r="AU642" s="37"/>
      <c r="AV642" s="36"/>
      <c r="AW642" s="36"/>
      <c r="AX642" s="37"/>
      <c r="AY642" s="140" t="str">
        <f>IF(AU642="","",WORKDAY(AU642,5,FESTIVOS_CO!A:A))</f>
        <v/>
      </c>
      <c r="AZ642" s="54" t="str">
        <f t="shared" ca="1" si="123"/>
        <v>NO APLICA</v>
      </c>
      <c r="BA642" s="55" t="str">
        <f>IF(AX642="","",WORKDAY(AX642,5,FESTIVOS_CO!A:A))</f>
        <v/>
      </c>
      <c r="BB642" s="39"/>
      <c r="BC642" s="40"/>
      <c r="BD642" s="40"/>
      <c r="BE642" s="56" t="str">
        <f t="shared" ca="1" si="124"/>
        <v>NO APLICA</v>
      </c>
      <c r="BF642" s="37"/>
      <c r="BG642" s="45"/>
      <c r="BH642" s="37"/>
      <c r="BI642" s="36"/>
      <c r="BJ642" s="37"/>
      <c r="BK642" s="36"/>
      <c r="BL642" s="36"/>
      <c r="BM642" s="53" t="str">
        <f>IF(BJ642="","",WORKDAY(BJ642,5,FESTIVOS_CO!A:A))</f>
        <v/>
      </c>
      <c r="BN642" s="57" t="str">
        <f t="shared" ca="1" si="134"/>
        <v>PENDIENTE HACER AVISO</v>
      </c>
      <c r="BO642" s="54" t="str">
        <f t="shared" ca="1" si="127"/>
        <v>EN TRÁMITE NOTIF. POR AVISO</v>
      </c>
      <c r="BP642" s="37"/>
      <c r="BQ642" s="53" t="str">
        <f>IF(BP642="","",WORKDAY(BP642,5,FESTIVOS_CO!A:A))</f>
        <v/>
      </c>
      <c r="BR642" s="37"/>
      <c r="BS642" s="36"/>
      <c r="BT642" s="38"/>
      <c r="BU642" s="58" t="e">
        <f>VLOOKUP(BT642,Hoja2!$C:$D,2,0)</f>
        <v>#N/A</v>
      </c>
      <c r="BV642" s="80" t="str">
        <f>IF(
AND(AO642="",BD642="",BQ642=""),
"EN PROCESO NOTIFICACION / COMUNICACION",
IF(
BT642="",
"NO APLICA",
IF(
BU642=60,
IF(AO642&lt;&gt;"",AO642,IF(BD642&lt;&gt;"",BD642,BQ642))+60,
WORKDAY(
IF(AO642&lt;&gt;"",AO642,IF(BD642&lt;&gt;"",BD642,BQ642)),
BU642,
FESTIVOS_CO!A:A
)
)
))</f>
        <v>EN PROCESO NOTIFICACION / COMUNICACION</v>
      </c>
      <c r="BW642" s="44"/>
      <c r="BX642" s="53"/>
      <c r="BY642" s="45"/>
      <c r="BZ642" s="37"/>
      <c r="CA642" s="54" t="str">
        <f t="shared" si="128"/>
        <v>PENDIENTE EJECUTORIA</v>
      </c>
      <c r="CB642" s="59" t="str">
        <f t="shared" si="125"/>
        <v/>
      </c>
      <c r="CC642" s="36"/>
      <c r="CD642" s="40"/>
      <c r="CE642" s="46"/>
      <c r="CF642" s="40"/>
      <c r="CG642" s="40"/>
      <c r="CH642" s="40"/>
      <c r="CI642" s="36"/>
      <c r="CJ642" s="47"/>
      <c r="CK642" s="40"/>
      <c r="CL642" s="40"/>
      <c r="CM642" s="40"/>
      <c r="CN642" s="40"/>
    </row>
    <row r="643" spans="1:92" ht="42.75" hidden="1">
      <c r="A643" s="49" t="str">
        <f t="shared" si="129"/>
        <v>SIN GESTIÓN</v>
      </c>
      <c r="B643" s="58"/>
      <c r="C643" s="37"/>
      <c r="D643" s="37"/>
      <c r="E643" s="49" t="str">
        <f t="shared" si="130"/>
        <v>PENDIENTE NOTIFICACIÓN</v>
      </c>
      <c r="F643" s="141" t="str">
        <f t="shared" si="131"/>
        <v>PENDIENTE NOTIFICACIÓN</v>
      </c>
      <c r="G643" s="49" t="str">
        <f t="shared" si="132"/>
        <v/>
      </c>
      <c r="H643" s="51" t="str">
        <f ca="1">IF(
L643="",
"",
IF(
NETWORKDAYS(L643,IF(M643&lt;&gt;"",M643,TODAY()),FESTIVOS_CO!A:A)&gt;2,
"VENCIDO",
IF(
NETWORKDAYS(L643,IF(M643&lt;&gt;"",M643,TODAY()),FESTIVOS_CO!A:A)=2,
"ALERTA",
"A TIEMPO"
)))</f>
        <v/>
      </c>
      <c r="I643" s="40"/>
      <c r="J643" s="36"/>
      <c r="K643" s="37"/>
      <c r="L643" s="50"/>
      <c r="M643" s="37"/>
      <c r="N643" s="52"/>
      <c r="O643" s="52"/>
      <c r="P643" s="36"/>
      <c r="Q643" s="36"/>
      <c r="R643" s="40"/>
      <c r="S643" s="36"/>
      <c r="T643" s="40"/>
      <c r="U643" s="40"/>
      <c r="V643" s="81"/>
      <c r="W643" s="40"/>
      <c r="X643" s="40"/>
      <c r="Y643" s="40"/>
      <c r="Z643" s="38" t="str">
        <f>IFERROR(VLOOKUP(Y643,DIRECTORIO!A:B,2,FALSE),"")</f>
        <v/>
      </c>
      <c r="AA643" s="40"/>
      <c r="AB643" s="40"/>
      <c r="AC643" s="40"/>
      <c r="AD643" s="40"/>
      <c r="AE643" s="40"/>
      <c r="AF643" s="40"/>
      <c r="AG643" s="41" t="s">
        <v>109</v>
      </c>
      <c r="AH643" s="42"/>
      <c r="AI643" s="54" t="str">
        <f t="shared" ca="1" si="133"/>
        <v>PENDIENTE NOTIFICACIÓN ELECTRÓNICA</v>
      </c>
      <c r="AJ643" s="37"/>
      <c r="AK643" s="37"/>
      <c r="AL643" s="37"/>
      <c r="AM643" s="53" t="str">
        <f>IF(AK643="","",WORKDAY(AK643,5,FESTIVOS_CO!A:A))</f>
        <v/>
      </c>
      <c r="AN643" s="37"/>
      <c r="AO643" s="37"/>
      <c r="AP643" s="54" t="str">
        <f t="shared" ca="1" si="126"/>
        <v>NO APLICA</v>
      </c>
      <c r="AQ643" s="36"/>
      <c r="AR643" s="43"/>
      <c r="AS643" s="37"/>
      <c r="AT643" s="36"/>
      <c r="AU643" s="37"/>
      <c r="AV643" s="36"/>
      <c r="AW643" s="36"/>
      <c r="AX643" s="37"/>
      <c r="AY643" s="140" t="str">
        <f>IF(AU643="","",WORKDAY(AU643,5,FESTIVOS_CO!A:A))</f>
        <v/>
      </c>
      <c r="AZ643" s="54" t="str">
        <f t="shared" ca="1" si="123"/>
        <v>NO APLICA</v>
      </c>
      <c r="BA643" s="55" t="str">
        <f>IF(AX643="","",WORKDAY(AX643,5,FESTIVOS_CO!A:A))</f>
        <v/>
      </c>
      <c r="BB643" s="39"/>
      <c r="BC643" s="40"/>
      <c r="BD643" s="40"/>
      <c r="BE643" s="56" t="str">
        <f t="shared" ca="1" si="124"/>
        <v>NO APLICA</v>
      </c>
      <c r="BF643" s="37"/>
      <c r="BG643" s="45"/>
      <c r="BH643" s="37"/>
      <c r="BI643" s="36"/>
      <c r="BJ643" s="37"/>
      <c r="BK643" s="36"/>
      <c r="BL643" s="36"/>
      <c r="BM643" s="53" t="str">
        <f>IF(BJ643="","",WORKDAY(BJ643,5,FESTIVOS_CO!A:A))</f>
        <v/>
      </c>
      <c r="BN643" s="57" t="str">
        <f t="shared" ca="1" si="134"/>
        <v>PENDIENTE HACER AVISO</v>
      </c>
      <c r="BO643" s="54" t="str">
        <f t="shared" ca="1" si="127"/>
        <v>EN TRÁMITE NOTIF. POR AVISO</v>
      </c>
      <c r="BP643" s="37"/>
      <c r="BQ643" s="53" t="str">
        <f>IF(BP643="","",WORKDAY(BP643,5,FESTIVOS_CO!A:A))</f>
        <v/>
      </c>
      <c r="BR643" s="37"/>
      <c r="BS643" s="36"/>
      <c r="BT643" s="38"/>
      <c r="BU643" s="58" t="e">
        <f>VLOOKUP(BT643,Hoja2!$C:$D,2,0)</f>
        <v>#N/A</v>
      </c>
      <c r="BV643" s="80" t="str">
        <f>IF(
AND(AO643="",BD643="",BQ643=""),
"EN PROCESO NOTIFICACION / COMUNICACION",
IF(
BT643="",
"NO APLICA",
IF(
BU643=60,
IF(AO643&lt;&gt;"",AO643,IF(BD643&lt;&gt;"",BD643,BQ643))+60,
WORKDAY(
IF(AO643&lt;&gt;"",AO643,IF(BD643&lt;&gt;"",BD643,BQ643)),
BU643,
FESTIVOS_CO!A:A
)
)
))</f>
        <v>EN PROCESO NOTIFICACION / COMUNICACION</v>
      </c>
      <c r="BW643" s="44"/>
      <c r="BX643" s="53"/>
      <c r="BY643" s="45"/>
      <c r="BZ643" s="37"/>
      <c r="CA643" s="54" t="str">
        <f t="shared" si="128"/>
        <v>PENDIENTE EJECUTORIA</v>
      </c>
      <c r="CB643" s="59" t="str">
        <f t="shared" si="125"/>
        <v/>
      </c>
      <c r="CC643" s="36"/>
      <c r="CD643" s="40"/>
      <c r="CE643" s="46"/>
      <c r="CF643" s="40"/>
      <c r="CG643" s="40"/>
      <c r="CH643" s="40"/>
      <c r="CI643" s="36"/>
      <c r="CJ643" s="47"/>
      <c r="CK643" s="40"/>
      <c r="CL643" s="40"/>
      <c r="CM643" s="40"/>
      <c r="CN643" s="40"/>
    </row>
    <row r="644" spans="1:92" ht="42.75" hidden="1">
      <c r="A644" s="49" t="str">
        <f t="shared" si="129"/>
        <v>SIN GESTIÓN</v>
      </c>
      <c r="B644" s="58"/>
      <c r="C644" s="37"/>
      <c r="D644" s="37"/>
      <c r="E644" s="49" t="str">
        <f t="shared" si="130"/>
        <v>PENDIENTE NOTIFICACIÓN</v>
      </c>
      <c r="F644" s="141" t="str">
        <f t="shared" si="131"/>
        <v>PENDIENTE NOTIFICACIÓN</v>
      </c>
      <c r="G644" s="49" t="str">
        <f t="shared" si="132"/>
        <v/>
      </c>
      <c r="H644" s="51" t="str">
        <f ca="1">IF(
L644="",
"",
IF(
NETWORKDAYS(L644,IF(M644&lt;&gt;"",M644,TODAY()),FESTIVOS_CO!A:A)&gt;2,
"VENCIDO",
IF(
NETWORKDAYS(L644,IF(M644&lt;&gt;"",M644,TODAY()),FESTIVOS_CO!A:A)=2,
"ALERTA",
"A TIEMPO"
)))</f>
        <v/>
      </c>
      <c r="I644" s="40"/>
      <c r="J644" s="36"/>
      <c r="K644" s="37"/>
      <c r="L644" s="50"/>
      <c r="M644" s="37"/>
      <c r="N644" s="52"/>
      <c r="O644" s="52"/>
      <c r="P644" s="36"/>
      <c r="Q644" s="36"/>
      <c r="R644" s="40"/>
      <c r="S644" s="36"/>
      <c r="T644" s="40"/>
      <c r="U644" s="40"/>
      <c r="V644" s="81"/>
      <c r="W644" s="40"/>
      <c r="X644" s="40"/>
      <c r="Y644" s="40"/>
      <c r="Z644" s="38" t="str">
        <f>IFERROR(VLOOKUP(Y644,DIRECTORIO!A:B,2,FALSE),"")</f>
        <v/>
      </c>
      <c r="AA644" s="40"/>
      <c r="AB644" s="40"/>
      <c r="AC644" s="40"/>
      <c r="AD644" s="40"/>
      <c r="AE644" s="40"/>
      <c r="AF644" s="40"/>
      <c r="AG644" s="41" t="s">
        <v>109</v>
      </c>
      <c r="AH644" s="42"/>
      <c r="AI644" s="54" t="str">
        <f t="shared" ca="1" si="133"/>
        <v>PENDIENTE NOTIFICACIÓN ELECTRÓNICA</v>
      </c>
      <c r="AJ644" s="37"/>
      <c r="AK644" s="37"/>
      <c r="AL644" s="37"/>
      <c r="AM644" s="53" t="str">
        <f>IF(AK644="","",WORKDAY(AK644,5,FESTIVOS_CO!A:A))</f>
        <v/>
      </c>
      <c r="AN644" s="37"/>
      <c r="AO644" s="37"/>
      <c r="AP644" s="54" t="str">
        <f t="shared" ca="1" si="126"/>
        <v>NO APLICA</v>
      </c>
      <c r="AQ644" s="36"/>
      <c r="AR644" s="43"/>
      <c r="AS644" s="37"/>
      <c r="AT644" s="36"/>
      <c r="AU644" s="37"/>
      <c r="AV644" s="36"/>
      <c r="AW644" s="36"/>
      <c r="AX644" s="37"/>
      <c r="AY644" s="140" t="str">
        <f>IF(AU644="","",WORKDAY(AU644,5,FESTIVOS_CO!A:A))</f>
        <v/>
      </c>
      <c r="AZ644" s="54" t="str">
        <f t="shared" ca="1" si="123"/>
        <v>NO APLICA</v>
      </c>
      <c r="BA644" s="55" t="str">
        <f>IF(AX644="","",WORKDAY(AX644,5,FESTIVOS_CO!A:A))</f>
        <v/>
      </c>
      <c r="BB644" s="39"/>
      <c r="BC644" s="40"/>
      <c r="BD644" s="40"/>
      <c r="BE644" s="56" t="str">
        <f t="shared" ca="1" si="124"/>
        <v>NO APLICA</v>
      </c>
      <c r="BF644" s="37"/>
      <c r="BG644" s="45"/>
      <c r="BH644" s="37"/>
      <c r="BI644" s="36"/>
      <c r="BJ644" s="37"/>
      <c r="BK644" s="36"/>
      <c r="BL644" s="36"/>
      <c r="BM644" s="53" t="str">
        <f>IF(BJ644="","",WORKDAY(BJ644,5,FESTIVOS_CO!A:A))</f>
        <v/>
      </c>
      <c r="BN644" s="57" t="str">
        <f t="shared" ca="1" si="134"/>
        <v>PENDIENTE HACER AVISO</v>
      </c>
      <c r="BO644" s="54" t="str">
        <f t="shared" ca="1" si="127"/>
        <v>EN TRÁMITE NOTIF. POR AVISO</v>
      </c>
      <c r="BP644" s="37"/>
      <c r="BQ644" s="53" t="str">
        <f>IF(BP644="","",WORKDAY(BP644,5,FESTIVOS_CO!A:A))</f>
        <v/>
      </c>
      <c r="BR644" s="37"/>
      <c r="BS644" s="36"/>
      <c r="BT644" s="38"/>
      <c r="BU644" s="58" t="e">
        <f>VLOOKUP(BT644,Hoja2!$C:$D,2,0)</f>
        <v>#N/A</v>
      </c>
      <c r="BV644" s="80" t="str">
        <f>IF(
AND(AO644="",BD644="",BQ644=""),
"EN PROCESO NOTIFICACION / COMUNICACION",
IF(
BT644="",
"NO APLICA",
IF(
BU644=60,
IF(AO644&lt;&gt;"",AO644,IF(BD644&lt;&gt;"",BD644,BQ644))+60,
WORKDAY(
IF(AO644&lt;&gt;"",AO644,IF(BD644&lt;&gt;"",BD644,BQ644)),
BU644,
FESTIVOS_CO!A:A
)
)
))</f>
        <v>EN PROCESO NOTIFICACION / COMUNICACION</v>
      </c>
      <c r="BW644" s="44"/>
      <c r="BX644" s="53"/>
      <c r="BY644" s="45"/>
      <c r="BZ644" s="37"/>
      <c r="CA644" s="54" t="str">
        <f t="shared" si="128"/>
        <v>PENDIENTE EJECUTORIA</v>
      </c>
      <c r="CB644" s="59" t="str">
        <f t="shared" si="125"/>
        <v/>
      </c>
      <c r="CC644" s="36"/>
      <c r="CD644" s="40"/>
      <c r="CE644" s="46"/>
      <c r="CF644" s="40"/>
      <c r="CG644" s="40"/>
      <c r="CH644" s="40"/>
      <c r="CI644" s="36"/>
      <c r="CJ644" s="47"/>
      <c r="CK644" s="40"/>
      <c r="CL644" s="40"/>
      <c r="CM644" s="40"/>
      <c r="CN644" s="40"/>
    </row>
    <row r="645" spans="1:92" ht="42.75" hidden="1">
      <c r="A645" s="49" t="str">
        <f t="shared" si="129"/>
        <v>SIN GESTIÓN</v>
      </c>
      <c r="B645" s="58"/>
      <c r="C645" s="37"/>
      <c r="D645" s="37"/>
      <c r="E645" s="49" t="str">
        <f t="shared" si="130"/>
        <v>PENDIENTE NOTIFICACIÓN</v>
      </c>
      <c r="F645" s="141" t="str">
        <f t="shared" si="131"/>
        <v>PENDIENTE NOTIFICACIÓN</v>
      </c>
      <c r="G645" s="49" t="str">
        <f t="shared" si="132"/>
        <v/>
      </c>
      <c r="H645" s="51" t="str">
        <f ca="1">IF(
L645="",
"",
IF(
NETWORKDAYS(L645,IF(M645&lt;&gt;"",M645,TODAY()),FESTIVOS_CO!A:A)&gt;2,
"VENCIDO",
IF(
NETWORKDAYS(L645,IF(M645&lt;&gt;"",M645,TODAY()),FESTIVOS_CO!A:A)=2,
"ALERTA",
"A TIEMPO"
)))</f>
        <v/>
      </c>
      <c r="I645" s="40"/>
      <c r="J645" s="36"/>
      <c r="K645" s="37"/>
      <c r="L645" s="50"/>
      <c r="M645" s="37"/>
      <c r="N645" s="52"/>
      <c r="O645" s="52"/>
      <c r="P645" s="36"/>
      <c r="Q645" s="36"/>
      <c r="R645" s="40"/>
      <c r="S645" s="36"/>
      <c r="T645" s="40"/>
      <c r="U645" s="40"/>
      <c r="V645" s="81"/>
      <c r="W645" s="40"/>
      <c r="X645" s="40"/>
      <c r="Y645" s="40"/>
      <c r="Z645" s="38" t="str">
        <f>IFERROR(VLOOKUP(Y645,DIRECTORIO!A:B,2,FALSE),"")</f>
        <v/>
      </c>
      <c r="AA645" s="40"/>
      <c r="AB645" s="40"/>
      <c r="AC645" s="40"/>
      <c r="AD645" s="40"/>
      <c r="AE645" s="40"/>
      <c r="AF645" s="40"/>
      <c r="AG645" s="41" t="s">
        <v>109</v>
      </c>
      <c r="AH645" s="42"/>
      <c r="AI645" s="54" t="str">
        <f t="shared" ca="1" si="133"/>
        <v>PENDIENTE NOTIFICACIÓN ELECTRÓNICA</v>
      </c>
      <c r="AJ645" s="37"/>
      <c r="AK645" s="37"/>
      <c r="AL645" s="37"/>
      <c r="AM645" s="53" t="str">
        <f>IF(AK645="","",WORKDAY(AK645,5,FESTIVOS_CO!A:A))</f>
        <v/>
      </c>
      <c r="AN645" s="37"/>
      <c r="AO645" s="37"/>
      <c r="AP645" s="54" t="str">
        <f t="shared" ca="1" si="126"/>
        <v>NO APLICA</v>
      </c>
      <c r="AQ645" s="36"/>
      <c r="AR645" s="43"/>
      <c r="AS645" s="37"/>
      <c r="AT645" s="36"/>
      <c r="AU645" s="37"/>
      <c r="AV645" s="36"/>
      <c r="AW645" s="36"/>
      <c r="AX645" s="37"/>
      <c r="AY645" s="140" t="str">
        <f>IF(AU645="","",WORKDAY(AU645,5,FESTIVOS_CO!A:A))</f>
        <v/>
      </c>
      <c r="AZ645" s="54" t="str">
        <f t="shared" ca="1" si="123"/>
        <v>NO APLICA</v>
      </c>
      <c r="BA645" s="55" t="str">
        <f>IF(AX645="","",WORKDAY(AX645,5,FESTIVOS_CO!A:A))</f>
        <v/>
      </c>
      <c r="BB645" s="39"/>
      <c r="BC645" s="40"/>
      <c r="BD645" s="40"/>
      <c r="BE645" s="56" t="str">
        <f t="shared" ca="1" si="124"/>
        <v>NO APLICA</v>
      </c>
      <c r="BF645" s="37"/>
      <c r="BG645" s="45"/>
      <c r="BH645" s="37"/>
      <c r="BI645" s="36"/>
      <c r="BJ645" s="37"/>
      <c r="BK645" s="36"/>
      <c r="BL645" s="36"/>
      <c r="BM645" s="53" t="str">
        <f>IF(BJ645="","",WORKDAY(BJ645,5,FESTIVOS_CO!A:A))</f>
        <v/>
      </c>
      <c r="BN645" s="57" t="str">
        <f t="shared" ca="1" si="134"/>
        <v>PENDIENTE HACER AVISO</v>
      </c>
      <c r="BO645" s="54" t="str">
        <f t="shared" ca="1" si="127"/>
        <v>EN TRÁMITE NOTIF. POR AVISO</v>
      </c>
      <c r="BP645" s="37"/>
      <c r="BQ645" s="53" t="str">
        <f>IF(BP645="","",WORKDAY(BP645,5,FESTIVOS_CO!A:A))</f>
        <v/>
      </c>
      <c r="BR645" s="37"/>
      <c r="BS645" s="36"/>
      <c r="BT645" s="38"/>
      <c r="BU645" s="58" t="e">
        <f>VLOOKUP(BT645,Hoja2!$C:$D,2,0)</f>
        <v>#N/A</v>
      </c>
      <c r="BV645" s="80" t="str">
        <f>IF(
AND(AO645="",BD645="",BQ645=""),
"EN PROCESO NOTIFICACION / COMUNICACION",
IF(
BT645="",
"NO APLICA",
IF(
BU645=60,
IF(AO645&lt;&gt;"",AO645,IF(BD645&lt;&gt;"",BD645,BQ645))+60,
WORKDAY(
IF(AO645&lt;&gt;"",AO645,IF(BD645&lt;&gt;"",BD645,BQ645)),
BU645,
FESTIVOS_CO!A:A
)
)
))</f>
        <v>EN PROCESO NOTIFICACION / COMUNICACION</v>
      </c>
      <c r="BW645" s="44"/>
      <c r="BX645" s="53"/>
      <c r="BY645" s="45"/>
      <c r="BZ645" s="37"/>
      <c r="CA645" s="54" t="str">
        <f t="shared" si="128"/>
        <v>PENDIENTE EJECUTORIA</v>
      </c>
      <c r="CB645" s="59" t="str">
        <f t="shared" si="125"/>
        <v/>
      </c>
      <c r="CC645" s="36"/>
      <c r="CD645" s="40"/>
      <c r="CE645" s="46"/>
      <c r="CF645" s="40"/>
      <c r="CG645" s="40"/>
      <c r="CH645" s="40"/>
      <c r="CI645" s="36"/>
      <c r="CJ645" s="47"/>
      <c r="CK645" s="40"/>
      <c r="CL645" s="40"/>
      <c r="CM645" s="40"/>
      <c r="CN645" s="40"/>
    </row>
    <row r="646" spans="1:92" ht="42.75" hidden="1">
      <c r="A646" s="49" t="str">
        <f t="shared" si="129"/>
        <v>SIN GESTIÓN</v>
      </c>
      <c r="B646" s="58"/>
      <c r="C646" s="37"/>
      <c r="D646" s="37"/>
      <c r="E646" s="49" t="str">
        <f t="shared" si="130"/>
        <v>PENDIENTE NOTIFICACIÓN</v>
      </c>
      <c r="F646" s="141" t="str">
        <f t="shared" si="131"/>
        <v>PENDIENTE NOTIFICACIÓN</v>
      </c>
      <c r="G646" s="49" t="str">
        <f t="shared" si="132"/>
        <v/>
      </c>
      <c r="H646" s="51" t="str">
        <f ca="1">IF(
L646="",
"",
IF(
NETWORKDAYS(L646,IF(M646&lt;&gt;"",M646,TODAY()),FESTIVOS_CO!A:A)&gt;2,
"VENCIDO",
IF(
NETWORKDAYS(L646,IF(M646&lt;&gt;"",M646,TODAY()),FESTIVOS_CO!A:A)=2,
"ALERTA",
"A TIEMPO"
)))</f>
        <v/>
      </c>
      <c r="I646" s="40"/>
      <c r="J646" s="36"/>
      <c r="K646" s="37"/>
      <c r="L646" s="50"/>
      <c r="M646" s="37"/>
      <c r="N646" s="52"/>
      <c r="O646" s="52"/>
      <c r="P646" s="36"/>
      <c r="Q646" s="36"/>
      <c r="R646" s="40"/>
      <c r="S646" s="36"/>
      <c r="T646" s="40"/>
      <c r="U646" s="40"/>
      <c r="V646" s="81"/>
      <c r="W646" s="40"/>
      <c r="X646" s="40"/>
      <c r="Y646" s="40"/>
      <c r="Z646" s="38" t="str">
        <f>IFERROR(VLOOKUP(Y646,DIRECTORIO!A:B,2,FALSE),"")</f>
        <v/>
      </c>
      <c r="AA646" s="40"/>
      <c r="AB646" s="40"/>
      <c r="AC646" s="40"/>
      <c r="AD646" s="40"/>
      <c r="AE646" s="40"/>
      <c r="AF646" s="40"/>
      <c r="AG646" s="41" t="s">
        <v>109</v>
      </c>
      <c r="AH646" s="42"/>
      <c r="AI646" s="54" t="str">
        <f t="shared" ca="1" si="133"/>
        <v>PENDIENTE NOTIFICACIÓN ELECTRÓNICA</v>
      </c>
      <c r="AJ646" s="37"/>
      <c r="AK646" s="37"/>
      <c r="AL646" s="37"/>
      <c r="AM646" s="53" t="str">
        <f>IF(AK646="","",WORKDAY(AK646,5,FESTIVOS_CO!A:A))</f>
        <v/>
      </c>
      <c r="AN646" s="37"/>
      <c r="AO646" s="37"/>
      <c r="AP646" s="54" t="str">
        <f t="shared" ca="1" si="126"/>
        <v>NO APLICA</v>
      </c>
      <c r="AQ646" s="36"/>
      <c r="AR646" s="43"/>
      <c r="AS646" s="37"/>
      <c r="AT646" s="36"/>
      <c r="AU646" s="37"/>
      <c r="AV646" s="36"/>
      <c r="AW646" s="36"/>
      <c r="AX646" s="37"/>
      <c r="AY646" s="140" t="str">
        <f>IF(AU646="","",WORKDAY(AU646,5,FESTIVOS_CO!A:A))</f>
        <v/>
      </c>
      <c r="AZ646" s="54" t="str">
        <f t="shared" ca="1" si="123"/>
        <v>NO APLICA</v>
      </c>
      <c r="BA646" s="55" t="str">
        <f>IF(AX646="","",WORKDAY(AX646,5,FESTIVOS_CO!A:A))</f>
        <v/>
      </c>
      <c r="BB646" s="39"/>
      <c r="BC646" s="40"/>
      <c r="BD646" s="40"/>
      <c r="BE646" s="56" t="str">
        <f t="shared" ca="1" si="124"/>
        <v>NO APLICA</v>
      </c>
      <c r="BF646" s="37"/>
      <c r="BG646" s="45"/>
      <c r="BH646" s="37"/>
      <c r="BI646" s="36"/>
      <c r="BJ646" s="37"/>
      <c r="BK646" s="36"/>
      <c r="BL646" s="36"/>
      <c r="BM646" s="53" t="str">
        <f>IF(BJ646="","",WORKDAY(BJ646,5,FESTIVOS_CO!A:A))</f>
        <v/>
      </c>
      <c r="BN646" s="57" t="str">
        <f t="shared" ca="1" si="134"/>
        <v>PENDIENTE HACER AVISO</v>
      </c>
      <c r="BO646" s="54" t="str">
        <f t="shared" ca="1" si="127"/>
        <v>EN TRÁMITE NOTIF. POR AVISO</v>
      </c>
      <c r="BP646" s="37"/>
      <c r="BQ646" s="53" t="str">
        <f>IF(BP646="","",WORKDAY(BP646,5,FESTIVOS_CO!A:A))</f>
        <v/>
      </c>
      <c r="BR646" s="37"/>
      <c r="BS646" s="36"/>
      <c r="BT646" s="38"/>
      <c r="BU646" s="58" t="e">
        <f>VLOOKUP(BT646,Hoja2!$C:$D,2,0)</f>
        <v>#N/A</v>
      </c>
      <c r="BV646" s="80" t="str">
        <f>IF(
AND(AO646="",BD646="",BQ646=""),
"EN PROCESO NOTIFICACION / COMUNICACION",
IF(
BT646="",
"NO APLICA",
IF(
BU646=60,
IF(AO646&lt;&gt;"",AO646,IF(BD646&lt;&gt;"",BD646,BQ646))+60,
WORKDAY(
IF(AO646&lt;&gt;"",AO646,IF(BD646&lt;&gt;"",BD646,BQ646)),
BU646,
FESTIVOS_CO!A:A
)
)
))</f>
        <v>EN PROCESO NOTIFICACION / COMUNICACION</v>
      </c>
      <c r="BW646" s="44"/>
      <c r="BX646" s="53"/>
      <c r="BY646" s="45"/>
      <c r="BZ646" s="37"/>
      <c r="CA646" s="54" t="str">
        <f t="shared" si="128"/>
        <v>PENDIENTE EJECUTORIA</v>
      </c>
      <c r="CB646" s="59" t="str">
        <f t="shared" si="125"/>
        <v/>
      </c>
      <c r="CC646" s="36"/>
      <c r="CD646" s="40"/>
      <c r="CE646" s="46"/>
      <c r="CF646" s="40"/>
      <c r="CG646" s="40"/>
      <c r="CH646" s="40"/>
      <c r="CI646" s="36"/>
      <c r="CJ646" s="47"/>
      <c r="CK646" s="40"/>
      <c r="CL646" s="40"/>
      <c r="CM646" s="40"/>
      <c r="CN646" s="40"/>
    </row>
    <row r="647" spans="1:92" ht="42.75" hidden="1">
      <c r="A647" s="49" t="str">
        <f t="shared" si="129"/>
        <v>SIN GESTIÓN</v>
      </c>
      <c r="B647" s="58"/>
      <c r="C647" s="37"/>
      <c r="D647" s="37"/>
      <c r="E647" s="49" t="str">
        <f t="shared" si="130"/>
        <v>PENDIENTE NOTIFICACIÓN</v>
      </c>
      <c r="F647" s="141" t="str">
        <f t="shared" si="131"/>
        <v>PENDIENTE NOTIFICACIÓN</v>
      </c>
      <c r="G647" s="49" t="str">
        <f t="shared" si="132"/>
        <v/>
      </c>
      <c r="H647" s="51" t="str">
        <f ca="1">IF(
L647="",
"",
IF(
NETWORKDAYS(L647,IF(M647&lt;&gt;"",M647,TODAY()),FESTIVOS_CO!A:A)&gt;2,
"VENCIDO",
IF(
NETWORKDAYS(L647,IF(M647&lt;&gt;"",M647,TODAY()),FESTIVOS_CO!A:A)=2,
"ALERTA",
"A TIEMPO"
)))</f>
        <v/>
      </c>
      <c r="I647" s="40"/>
      <c r="J647" s="36"/>
      <c r="K647" s="37"/>
      <c r="L647" s="50"/>
      <c r="M647" s="37"/>
      <c r="N647" s="52"/>
      <c r="O647" s="52"/>
      <c r="P647" s="36"/>
      <c r="Q647" s="36"/>
      <c r="R647" s="40"/>
      <c r="S647" s="36"/>
      <c r="T647" s="40"/>
      <c r="U647" s="40"/>
      <c r="V647" s="81"/>
      <c r="W647" s="40"/>
      <c r="X647" s="40"/>
      <c r="Y647" s="40"/>
      <c r="Z647" s="38" t="str">
        <f>IFERROR(VLOOKUP(Y647,DIRECTORIO!A:B,2,FALSE),"")</f>
        <v/>
      </c>
      <c r="AA647" s="40"/>
      <c r="AB647" s="40"/>
      <c r="AC647" s="40"/>
      <c r="AD647" s="40"/>
      <c r="AE647" s="40"/>
      <c r="AF647" s="40"/>
      <c r="AG647" s="41" t="s">
        <v>109</v>
      </c>
      <c r="AH647" s="42"/>
      <c r="AI647" s="54" t="str">
        <f t="shared" ca="1" si="133"/>
        <v>PENDIENTE NOTIFICACIÓN ELECTRÓNICA</v>
      </c>
      <c r="AJ647" s="37"/>
      <c r="AK647" s="37"/>
      <c r="AL647" s="37"/>
      <c r="AM647" s="53" t="str">
        <f>IF(AK647="","",WORKDAY(AK647,5,FESTIVOS_CO!A:A))</f>
        <v/>
      </c>
      <c r="AN647" s="37"/>
      <c r="AO647" s="37"/>
      <c r="AP647" s="54" t="str">
        <f t="shared" ca="1" si="126"/>
        <v>NO APLICA</v>
      </c>
      <c r="AQ647" s="36"/>
      <c r="AR647" s="43"/>
      <c r="AS647" s="37"/>
      <c r="AT647" s="36"/>
      <c r="AU647" s="37"/>
      <c r="AV647" s="36"/>
      <c r="AW647" s="36"/>
      <c r="AX647" s="37"/>
      <c r="AY647" s="140" t="str">
        <f>IF(AU647="","",WORKDAY(AU647,5,FESTIVOS_CO!A:A))</f>
        <v/>
      </c>
      <c r="AZ647" s="54" t="str">
        <f t="shared" ca="1" si="123"/>
        <v>NO APLICA</v>
      </c>
      <c r="BA647" s="55" t="str">
        <f>IF(AX647="","",WORKDAY(AX647,5,FESTIVOS_CO!A:A))</f>
        <v/>
      </c>
      <c r="BB647" s="39"/>
      <c r="BC647" s="40"/>
      <c r="BD647" s="40"/>
      <c r="BE647" s="56" t="str">
        <f t="shared" ca="1" si="124"/>
        <v>NO APLICA</v>
      </c>
      <c r="BF647" s="37"/>
      <c r="BG647" s="45"/>
      <c r="BH647" s="37"/>
      <c r="BI647" s="36"/>
      <c r="BJ647" s="37"/>
      <c r="BK647" s="36"/>
      <c r="BL647" s="36"/>
      <c r="BM647" s="53" t="str">
        <f>IF(BJ647="","",WORKDAY(BJ647,5,FESTIVOS_CO!A:A))</f>
        <v/>
      </c>
      <c r="BN647" s="57" t="str">
        <f t="shared" ca="1" si="134"/>
        <v>PENDIENTE HACER AVISO</v>
      </c>
      <c r="BO647" s="54" t="str">
        <f t="shared" ca="1" si="127"/>
        <v>EN TRÁMITE NOTIF. POR AVISO</v>
      </c>
      <c r="BP647" s="37"/>
      <c r="BQ647" s="53" t="str">
        <f>IF(BP647="","",WORKDAY(BP647,5,FESTIVOS_CO!A:A))</f>
        <v/>
      </c>
      <c r="BR647" s="37"/>
      <c r="BS647" s="36"/>
      <c r="BT647" s="38"/>
      <c r="BU647" s="58" t="e">
        <f>VLOOKUP(BT647,Hoja2!$C:$D,2,0)</f>
        <v>#N/A</v>
      </c>
      <c r="BV647" s="80" t="str">
        <f>IF(
AND(AO647="",BD647="",BQ647=""),
"EN PROCESO NOTIFICACION / COMUNICACION",
IF(
BT647="",
"NO APLICA",
IF(
BU647=60,
IF(AO647&lt;&gt;"",AO647,IF(BD647&lt;&gt;"",BD647,BQ647))+60,
WORKDAY(
IF(AO647&lt;&gt;"",AO647,IF(BD647&lt;&gt;"",BD647,BQ647)),
BU647,
FESTIVOS_CO!A:A
)
)
))</f>
        <v>EN PROCESO NOTIFICACION / COMUNICACION</v>
      </c>
      <c r="BW647" s="44"/>
      <c r="BX647" s="53"/>
      <c r="BY647" s="45"/>
      <c r="BZ647" s="37"/>
      <c r="CA647" s="54" t="str">
        <f t="shared" si="128"/>
        <v>PENDIENTE EJECUTORIA</v>
      </c>
      <c r="CB647" s="59" t="str">
        <f t="shared" si="125"/>
        <v/>
      </c>
      <c r="CC647" s="36"/>
      <c r="CD647" s="40"/>
      <c r="CE647" s="46"/>
      <c r="CF647" s="40"/>
      <c r="CG647" s="40"/>
      <c r="CH647" s="40"/>
      <c r="CI647" s="36"/>
      <c r="CJ647" s="47"/>
      <c r="CK647" s="40"/>
      <c r="CL647" s="40"/>
      <c r="CM647" s="40"/>
      <c r="CN647" s="40"/>
    </row>
    <row r="648" spans="1:92" ht="42.75" hidden="1">
      <c r="A648" s="49" t="str">
        <f t="shared" si="129"/>
        <v>SIN GESTIÓN</v>
      </c>
      <c r="B648" s="58"/>
      <c r="C648" s="37"/>
      <c r="D648" s="37"/>
      <c r="E648" s="49" t="str">
        <f t="shared" si="130"/>
        <v>PENDIENTE NOTIFICACIÓN</v>
      </c>
      <c r="F648" s="141" t="str">
        <f t="shared" si="131"/>
        <v>PENDIENTE NOTIFICACIÓN</v>
      </c>
      <c r="G648" s="49" t="str">
        <f t="shared" si="132"/>
        <v/>
      </c>
      <c r="H648" s="51" t="str">
        <f ca="1">IF(
L648="",
"",
IF(
NETWORKDAYS(L648,IF(M648&lt;&gt;"",M648,TODAY()),FESTIVOS_CO!A:A)&gt;2,
"VENCIDO",
IF(
NETWORKDAYS(L648,IF(M648&lt;&gt;"",M648,TODAY()),FESTIVOS_CO!A:A)=2,
"ALERTA",
"A TIEMPO"
)))</f>
        <v/>
      </c>
      <c r="I648" s="40"/>
      <c r="J648" s="36"/>
      <c r="K648" s="37"/>
      <c r="L648" s="50"/>
      <c r="M648" s="37"/>
      <c r="N648" s="52"/>
      <c r="O648" s="52"/>
      <c r="P648" s="36"/>
      <c r="Q648" s="36"/>
      <c r="R648" s="40"/>
      <c r="S648" s="36"/>
      <c r="T648" s="40"/>
      <c r="U648" s="40"/>
      <c r="V648" s="81"/>
      <c r="W648" s="40"/>
      <c r="X648" s="40"/>
      <c r="Y648" s="40"/>
      <c r="Z648" s="38" t="str">
        <f>IFERROR(VLOOKUP(Y648,DIRECTORIO!A:B,2,FALSE),"")</f>
        <v/>
      </c>
      <c r="AA648" s="40"/>
      <c r="AB648" s="40"/>
      <c r="AC648" s="40"/>
      <c r="AD648" s="40"/>
      <c r="AE648" s="40"/>
      <c r="AF648" s="40"/>
      <c r="AG648" s="41" t="s">
        <v>109</v>
      </c>
      <c r="AH648" s="42"/>
      <c r="AI648" s="54" t="str">
        <f t="shared" ca="1" si="133"/>
        <v>PENDIENTE NOTIFICACIÓN ELECTRÓNICA</v>
      </c>
      <c r="AJ648" s="37"/>
      <c r="AK648" s="37"/>
      <c r="AL648" s="37"/>
      <c r="AM648" s="53" t="str">
        <f>IF(AK648="","",WORKDAY(AK648,5,FESTIVOS_CO!A:A))</f>
        <v/>
      </c>
      <c r="AN648" s="37"/>
      <c r="AO648" s="37"/>
      <c r="AP648" s="54" t="str">
        <f t="shared" ca="1" si="126"/>
        <v>NO APLICA</v>
      </c>
      <c r="AQ648" s="36"/>
      <c r="AR648" s="43"/>
      <c r="AS648" s="37"/>
      <c r="AT648" s="36"/>
      <c r="AU648" s="37"/>
      <c r="AV648" s="36"/>
      <c r="AW648" s="36"/>
      <c r="AX648" s="37"/>
      <c r="AY648" s="140" t="str">
        <f>IF(AU648="","",WORKDAY(AU648,5,FESTIVOS_CO!A:A))</f>
        <v/>
      </c>
      <c r="AZ648" s="54" t="str">
        <f t="shared" ca="1" si="123"/>
        <v>NO APLICA</v>
      </c>
      <c r="BA648" s="55" t="str">
        <f>IF(AX648="","",WORKDAY(AX648,5,FESTIVOS_CO!A:A))</f>
        <v/>
      </c>
      <c r="BB648" s="39"/>
      <c r="BC648" s="40"/>
      <c r="BD648" s="40"/>
      <c r="BE648" s="56" t="str">
        <f t="shared" ca="1" si="124"/>
        <v>NO APLICA</v>
      </c>
      <c r="BF648" s="37"/>
      <c r="BG648" s="45"/>
      <c r="BH648" s="37"/>
      <c r="BI648" s="36"/>
      <c r="BJ648" s="37"/>
      <c r="BK648" s="36"/>
      <c r="BL648" s="36"/>
      <c r="BM648" s="53" t="str">
        <f>IF(BJ648="","",WORKDAY(BJ648,5,FESTIVOS_CO!A:A))</f>
        <v/>
      </c>
      <c r="BN648" s="57" t="str">
        <f t="shared" ca="1" si="134"/>
        <v>PENDIENTE HACER AVISO</v>
      </c>
      <c r="BO648" s="54" t="str">
        <f t="shared" ca="1" si="127"/>
        <v>EN TRÁMITE NOTIF. POR AVISO</v>
      </c>
      <c r="BP648" s="37"/>
      <c r="BQ648" s="53" t="str">
        <f>IF(BP648="","",WORKDAY(BP648,5,FESTIVOS_CO!A:A))</f>
        <v/>
      </c>
      <c r="BR648" s="37"/>
      <c r="BS648" s="36"/>
      <c r="BT648" s="38"/>
      <c r="BU648" s="58" t="e">
        <f>VLOOKUP(BT648,Hoja2!$C:$D,2,0)</f>
        <v>#N/A</v>
      </c>
      <c r="BV648" s="80" t="str">
        <f>IF(
AND(AO648="",BD648="",BQ648=""),
"EN PROCESO NOTIFICACION / COMUNICACION",
IF(
BT648="",
"NO APLICA",
IF(
BU648=60,
IF(AO648&lt;&gt;"",AO648,IF(BD648&lt;&gt;"",BD648,BQ648))+60,
WORKDAY(
IF(AO648&lt;&gt;"",AO648,IF(BD648&lt;&gt;"",BD648,BQ648)),
BU648,
FESTIVOS_CO!A:A
)
)
))</f>
        <v>EN PROCESO NOTIFICACION / COMUNICACION</v>
      </c>
      <c r="BW648" s="44"/>
      <c r="BX648" s="53"/>
      <c r="BY648" s="45"/>
      <c r="BZ648" s="37"/>
      <c r="CA648" s="54" t="str">
        <f t="shared" si="128"/>
        <v>PENDIENTE EJECUTORIA</v>
      </c>
      <c r="CB648" s="59" t="str">
        <f t="shared" si="125"/>
        <v/>
      </c>
      <c r="CC648" s="36"/>
      <c r="CD648" s="40"/>
      <c r="CE648" s="46"/>
      <c r="CF648" s="40"/>
      <c r="CG648" s="40"/>
      <c r="CH648" s="40"/>
      <c r="CI648" s="36"/>
      <c r="CJ648" s="47"/>
      <c r="CK648" s="40"/>
      <c r="CL648" s="40"/>
      <c r="CM648" s="40"/>
      <c r="CN648" s="40"/>
    </row>
    <row r="649" spans="1:92" ht="42.75" hidden="1">
      <c r="A649" s="49" t="str">
        <f t="shared" si="129"/>
        <v>SIN GESTIÓN</v>
      </c>
      <c r="B649" s="58"/>
      <c r="C649" s="37"/>
      <c r="D649" s="37"/>
      <c r="E649" s="49" t="str">
        <f t="shared" si="130"/>
        <v>PENDIENTE NOTIFICACIÓN</v>
      </c>
      <c r="F649" s="141" t="str">
        <f t="shared" si="131"/>
        <v>PENDIENTE NOTIFICACIÓN</v>
      </c>
      <c r="G649" s="49" t="str">
        <f t="shared" si="132"/>
        <v/>
      </c>
      <c r="H649" s="51" t="str">
        <f ca="1">IF(
L649="",
"",
IF(
NETWORKDAYS(L649,IF(M649&lt;&gt;"",M649,TODAY()),FESTIVOS_CO!A:A)&gt;2,
"VENCIDO",
IF(
NETWORKDAYS(L649,IF(M649&lt;&gt;"",M649,TODAY()),FESTIVOS_CO!A:A)=2,
"ALERTA",
"A TIEMPO"
)))</f>
        <v/>
      </c>
      <c r="I649" s="40"/>
      <c r="J649" s="36"/>
      <c r="K649" s="37"/>
      <c r="L649" s="50"/>
      <c r="M649" s="37"/>
      <c r="N649" s="52"/>
      <c r="O649" s="52"/>
      <c r="P649" s="36"/>
      <c r="Q649" s="36"/>
      <c r="R649" s="40"/>
      <c r="S649" s="36"/>
      <c r="T649" s="40"/>
      <c r="U649" s="40"/>
      <c r="V649" s="81"/>
      <c r="W649" s="40"/>
      <c r="X649" s="40"/>
      <c r="Y649" s="40"/>
      <c r="Z649" s="38" t="str">
        <f>IFERROR(VLOOKUP(Y649,DIRECTORIO!A:B,2,FALSE),"")</f>
        <v/>
      </c>
      <c r="AA649" s="40"/>
      <c r="AB649" s="40"/>
      <c r="AC649" s="40"/>
      <c r="AD649" s="40"/>
      <c r="AE649" s="40"/>
      <c r="AF649" s="40"/>
      <c r="AG649" s="41" t="s">
        <v>109</v>
      </c>
      <c r="AH649" s="42"/>
      <c r="AI649" s="54" t="str">
        <f t="shared" ca="1" si="133"/>
        <v>PENDIENTE NOTIFICACIÓN ELECTRÓNICA</v>
      </c>
      <c r="AJ649" s="37"/>
      <c r="AK649" s="37"/>
      <c r="AL649" s="37"/>
      <c r="AM649" s="53" t="str">
        <f>IF(AK649="","",WORKDAY(AK649,5,FESTIVOS_CO!A:A))</f>
        <v/>
      </c>
      <c r="AN649" s="37"/>
      <c r="AO649" s="37"/>
      <c r="AP649" s="54" t="str">
        <f t="shared" ca="1" si="126"/>
        <v>NO APLICA</v>
      </c>
      <c r="AQ649" s="36"/>
      <c r="AR649" s="43"/>
      <c r="AS649" s="37"/>
      <c r="AT649" s="36"/>
      <c r="AU649" s="37"/>
      <c r="AV649" s="36"/>
      <c r="AW649" s="36"/>
      <c r="AX649" s="37"/>
      <c r="AY649" s="140" t="str">
        <f>IF(AU649="","",WORKDAY(AU649,5,FESTIVOS_CO!A:A))</f>
        <v/>
      </c>
      <c r="AZ649" s="54" t="str">
        <f t="shared" ca="1" si="123"/>
        <v>NO APLICA</v>
      </c>
      <c r="BA649" s="55" t="str">
        <f>IF(AX649="","",WORKDAY(AX649,5,FESTIVOS_CO!A:A))</f>
        <v/>
      </c>
      <c r="BB649" s="39"/>
      <c r="BC649" s="40"/>
      <c r="BD649" s="40"/>
      <c r="BE649" s="56" t="str">
        <f t="shared" ca="1" si="124"/>
        <v>NO APLICA</v>
      </c>
      <c r="BF649" s="37"/>
      <c r="BG649" s="45"/>
      <c r="BH649" s="37"/>
      <c r="BI649" s="36"/>
      <c r="BJ649" s="37"/>
      <c r="BK649" s="36"/>
      <c r="BL649" s="36"/>
      <c r="BM649" s="53" t="str">
        <f>IF(BJ649="","",WORKDAY(BJ649,5,FESTIVOS_CO!A:A))</f>
        <v/>
      </c>
      <c r="BN649" s="57" t="str">
        <f t="shared" ca="1" si="134"/>
        <v>PENDIENTE HACER AVISO</v>
      </c>
      <c r="BO649" s="54" t="str">
        <f t="shared" ca="1" si="127"/>
        <v>EN TRÁMITE NOTIF. POR AVISO</v>
      </c>
      <c r="BP649" s="37"/>
      <c r="BQ649" s="53" t="str">
        <f>IF(BP649="","",WORKDAY(BP649,5,FESTIVOS_CO!A:A))</f>
        <v/>
      </c>
      <c r="BR649" s="37"/>
      <c r="BS649" s="36"/>
      <c r="BT649" s="38"/>
      <c r="BU649" s="58" t="e">
        <f>VLOOKUP(BT649,Hoja2!$C:$D,2,0)</f>
        <v>#N/A</v>
      </c>
      <c r="BV649" s="80" t="str">
        <f>IF(
AND(AO649="",BD649="",BQ649=""),
"EN PROCESO NOTIFICACION / COMUNICACION",
IF(
BT649="",
"NO APLICA",
IF(
BU649=60,
IF(AO649&lt;&gt;"",AO649,IF(BD649&lt;&gt;"",BD649,BQ649))+60,
WORKDAY(
IF(AO649&lt;&gt;"",AO649,IF(BD649&lt;&gt;"",BD649,BQ649)),
BU649,
FESTIVOS_CO!A:A
)
)
))</f>
        <v>EN PROCESO NOTIFICACION / COMUNICACION</v>
      </c>
      <c r="BW649" s="44"/>
      <c r="BX649" s="53"/>
      <c r="BY649" s="45"/>
      <c r="BZ649" s="37"/>
      <c r="CA649" s="54" t="str">
        <f t="shared" si="128"/>
        <v>PENDIENTE EJECUTORIA</v>
      </c>
      <c r="CB649" s="59" t="str">
        <f t="shared" si="125"/>
        <v/>
      </c>
      <c r="CC649" s="36"/>
      <c r="CD649" s="40"/>
      <c r="CE649" s="46"/>
      <c r="CF649" s="40"/>
      <c r="CG649" s="40"/>
      <c r="CH649" s="40"/>
      <c r="CI649" s="36"/>
      <c r="CJ649" s="47"/>
      <c r="CK649" s="40"/>
      <c r="CL649" s="40"/>
      <c r="CM649" s="40"/>
      <c r="CN649" s="40"/>
    </row>
    <row r="650" spans="1:92" ht="42.75" hidden="1">
      <c r="A650" s="49" t="str">
        <f t="shared" si="129"/>
        <v>SIN GESTIÓN</v>
      </c>
      <c r="B650" s="58"/>
      <c r="C650" s="37"/>
      <c r="D650" s="37"/>
      <c r="E650" s="49" t="str">
        <f t="shared" si="130"/>
        <v>PENDIENTE NOTIFICACIÓN</v>
      </c>
      <c r="F650" s="141" t="str">
        <f t="shared" si="131"/>
        <v>PENDIENTE NOTIFICACIÓN</v>
      </c>
      <c r="G650" s="49" t="str">
        <f t="shared" si="132"/>
        <v/>
      </c>
      <c r="H650" s="51" t="str">
        <f ca="1">IF(
L650="",
"",
IF(
NETWORKDAYS(L650,IF(M650&lt;&gt;"",M650,TODAY()),FESTIVOS_CO!A:A)&gt;2,
"VENCIDO",
IF(
NETWORKDAYS(L650,IF(M650&lt;&gt;"",M650,TODAY()),FESTIVOS_CO!A:A)=2,
"ALERTA",
"A TIEMPO"
)))</f>
        <v/>
      </c>
      <c r="I650" s="40"/>
      <c r="J650" s="36"/>
      <c r="K650" s="37"/>
      <c r="L650" s="50"/>
      <c r="M650" s="37"/>
      <c r="N650" s="52"/>
      <c r="O650" s="52"/>
      <c r="P650" s="36"/>
      <c r="Q650" s="36"/>
      <c r="R650" s="40"/>
      <c r="S650" s="36"/>
      <c r="T650" s="40"/>
      <c r="U650" s="40"/>
      <c r="V650" s="81"/>
      <c r="W650" s="40"/>
      <c r="X650" s="40"/>
      <c r="Y650" s="40"/>
      <c r="Z650" s="38" t="str">
        <f>IFERROR(VLOOKUP(Y650,DIRECTORIO!A:B,2,FALSE),"")</f>
        <v/>
      </c>
      <c r="AA650" s="40"/>
      <c r="AB650" s="40"/>
      <c r="AC650" s="40"/>
      <c r="AD650" s="40"/>
      <c r="AE650" s="40"/>
      <c r="AF650" s="40"/>
      <c r="AG650" s="41" t="s">
        <v>109</v>
      </c>
      <c r="AH650" s="42"/>
      <c r="AI650" s="54" t="str">
        <f t="shared" ca="1" si="133"/>
        <v>PENDIENTE NOTIFICACIÓN ELECTRÓNICA</v>
      </c>
      <c r="AJ650" s="37"/>
      <c r="AK650" s="37"/>
      <c r="AL650" s="37"/>
      <c r="AM650" s="53" t="str">
        <f>IF(AK650="","",WORKDAY(AK650,5,FESTIVOS_CO!A:A))</f>
        <v/>
      </c>
      <c r="AN650" s="37"/>
      <c r="AO650" s="37"/>
      <c r="AP650" s="54" t="str">
        <f t="shared" ca="1" si="126"/>
        <v>NO APLICA</v>
      </c>
      <c r="AQ650" s="36"/>
      <c r="AR650" s="43"/>
      <c r="AS650" s="37"/>
      <c r="AT650" s="36"/>
      <c r="AU650" s="37"/>
      <c r="AV650" s="36"/>
      <c r="AW650" s="36"/>
      <c r="AX650" s="37"/>
      <c r="AY650" s="140" t="str">
        <f>IF(AU650="","",WORKDAY(AU650,5,FESTIVOS_CO!A:A))</f>
        <v/>
      </c>
      <c r="AZ650" s="54" t="str">
        <f t="shared" ref="AZ650:AZ713" ca="1" si="135">IF(
AND(BB650="SI",BC650&lt;&gt;"",BD650&lt;&gt;""),
"NOTIFICACIÓN PERSONAL COMPLETA",
IF(
AND(AO650="",AX650="",BQ650="",BC650&lt;&gt;"",BD650&lt;&gt;""),
"NOTIFICADO POR CONDUCTA CONCLUYENTE",
IF(AP650="NO PROCEDE CITACION",
"NO PROCEDE",
IF(AP650="NO APLICA",
"NO APLICA",
IF(AW650="NO",
"HACER AVISO",
IF(AQ650="",
"PENDIENTE GESTIONAR CITACIÓN",
IF(AS650="",
"PENDIENTE FIRMA",
IF(AR650="",
"PENDIENTE REVISIÓN",
IF(AT650="",
"PENDIENTE RADICAR",
"CITACIÓN COMPLETA EN ESPERA PRESENTACION PERSONAL"
)))))))))</f>
        <v>NO APLICA</v>
      </c>
      <c r="BA650" s="55" t="str">
        <f>IF(AX650="","",WORKDAY(AX650,5,FESTIVOS_CO!A:A))</f>
        <v/>
      </c>
      <c r="BB650" s="39"/>
      <c r="BC650" s="40"/>
      <c r="BD650" s="40"/>
      <c r="BE650" s="56" t="str">
        <f t="shared" ca="1" si="124"/>
        <v>NO APLICA</v>
      </c>
      <c r="BF650" s="37"/>
      <c r="BG650" s="45"/>
      <c r="BH650" s="37"/>
      <c r="BI650" s="36"/>
      <c r="BJ650" s="37"/>
      <c r="BK650" s="36"/>
      <c r="BL650" s="36"/>
      <c r="BM650" s="53" t="str">
        <f>IF(BJ650="","",WORKDAY(BJ650,5,FESTIVOS_CO!A:A))</f>
        <v/>
      </c>
      <c r="BN650" s="57" t="str">
        <f t="shared" ca="1" si="134"/>
        <v>PENDIENTE HACER AVISO</v>
      </c>
      <c r="BO650" s="54" t="str">
        <f t="shared" ca="1" si="127"/>
        <v>EN TRÁMITE NOTIF. POR AVISO</v>
      </c>
      <c r="BP650" s="37"/>
      <c r="BQ650" s="53" t="str">
        <f>IF(BP650="","",WORKDAY(BP650,5,FESTIVOS_CO!A:A))</f>
        <v/>
      </c>
      <c r="BR650" s="37"/>
      <c r="BS650" s="36"/>
      <c r="BT650" s="38"/>
      <c r="BU650" s="58" t="e">
        <f>VLOOKUP(BT650,Hoja2!$C:$D,2,0)</f>
        <v>#N/A</v>
      </c>
      <c r="BV650" s="80" t="str">
        <f>IF(
AND(AO650="",BD650="",BQ650=""),
"EN PROCESO NOTIFICACION / COMUNICACION",
IF(
BT650="",
"NO APLICA",
IF(
BU650=60,
IF(AO650&lt;&gt;"",AO650,IF(BD650&lt;&gt;"",BD650,BQ650))+60,
WORKDAY(
IF(AO650&lt;&gt;"",AO650,IF(BD650&lt;&gt;"",BD650,BQ650)),
BU650,
FESTIVOS_CO!A:A
)
)
))</f>
        <v>EN PROCESO NOTIFICACION / COMUNICACION</v>
      </c>
      <c r="BW650" s="44"/>
      <c r="BX650" s="53"/>
      <c r="BY650" s="45"/>
      <c r="BZ650" s="37"/>
      <c r="CA650" s="54" t="str">
        <f t="shared" si="128"/>
        <v>PENDIENTE EJECUTORIA</v>
      </c>
      <c r="CB650" s="59" t="str">
        <f t="shared" si="125"/>
        <v/>
      </c>
      <c r="CC650" s="36"/>
      <c r="CD650" s="40"/>
      <c r="CE650" s="46"/>
      <c r="CF650" s="40"/>
      <c r="CG650" s="40"/>
      <c r="CH650" s="40"/>
      <c r="CI650" s="36"/>
      <c r="CJ650" s="47"/>
      <c r="CK650" s="40"/>
      <c r="CL650" s="40"/>
      <c r="CM650" s="40"/>
      <c r="CN650" s="40"/>
    </row>
    <row r="651" spans="1:92" ht="42.75" hidden="1">
      <c r="A651" s="49" t="str">
        <f t="shared" si="129"/>
        <v>SIN GESTIÓN</v>
      </c>
      <c r="B651" s="58"/>
      <c r="C651" s="37"/>
      <c r="D651" s="37"/>
      <c r="E651" s="49" t="str">
        <f t="shared" si="130"/>
        <v>PENDIENTE NOTIFICACIÓN</v>
      </c>
      <c r="F651" s="141" t="str">
        <f t="shared" si="131"/>
        <v>PENDIENTE NOTIFICACIÓN</v>
      </c>
      <c r="G651" s="49" t="str">
        <f t="shared" si="132"/>
        <v/>
      </c>
      <c r="H651" s="51" t="str">
        <f ca="1">IF(
L651="",
"",
IF(
NETWORKDAYS(L651,IF(M651&lt;&gt;"",M651,TODAY()),FESTIVOS_CO!A:A)&gt;2,
"VENCIDO",
IF(
NETWORKDAYS(L651,IF(M651&lt;&gt;"",M651,TODAY()),FESTIVOS_CO!A:A)=2,
"ALERTA",
"A TIEMPO"
)))</f>
        <v/>
      </c>
      <c r="I651" s="40"/>
      <c r="J651" s="36"/>
      <c r="K651" s="37"/>
      <c r="L651" s="50"/>
      <c r="M651" s="37"/>
      <c r="N651" s="52"/>
      <c r="O651" s="52"/>
      <c r="P651" s="36"/>
      <c r="Q651" s="36"/>
      <c r="R651" s="40"/>
      <c r="S651" s="36"/>
      <c r="T651" s="40"/>
      <c r="U651" s="40"/>
      <c r="V651" s="81"/>
      <c r="W651" s="40"/>
      <c r="X651" s="40"/>
      <c r="Y651" s="40"/>
      <c r="Z651" s="38" t="str">
        <f>IFERROR(VLOOKUP(Y651,DIRECTORIO!A:B,2,FALSE),"")</f>
        <v/>
      </c>
      <c r="AA651" s="40"/>
      <c r="AB651" s="40"/>
      <c r="AC651" s="40"/>
      <c r="AD651" s="40"/>
      <c r="AE651" s="40"/>
      <c r="AF651" s="40"/>
      <c r="AG651" s="41" t="s">
        <v>109</v>
      </c>
      <c r="AH651" s="42"/>
      <c r="AI651" s="54" t="str">
        <f t="shared" ca="1" si="133"/>
        <v>PENDIENTE NOTIFICACIÓN ELECTRÓNICA</v>
      </c>
      <c r="AJ651" s="37"/>
      <c r="AK651" s="37"/>
      <c r="AL651" s="37"/>
      <c r="AM651" s="53" t="str">
        <f>IF(AK651="","",WORKDAY(AK651,5,FESTIVOS_CO!A:A))</f>
        <v/>
      </c>
      <c r="AN651" s="37"/>
      <c r="AO651" s="37"/>
      <c r="AP651" s="54" t="str">
        <f t="shared" ca="1" si="126"/>
        <v>NO APLICA</v>
      </c>
      <c r="AQ651" s="36"/>
      <c r="AR651" s="43"/>
      <c r="AS651" s="37"/>
      <c r="AT651" s="36"/>
      <c r="AU651" s="37"/>
      <c r="AV651" s="36"/>
      <c r="AW651" s="36"/>
      <c r="AX651" s="37"/>
      <c r="AY651" s="140" t="str">
        <f>IF(AU651="","",WORKDAY(AU651,5,FESTIVOS_CO!A:A))</f>
        <v/>
      </c>
      <c r="AZ651" s="54" t="str">
        <f t="shared" ca="1" si="135"/>
        <v>NO APLICA</v>
      </c>
      <c r="BA651" s="55" t="str">
        <f>IF(AX651="","",WORKDAY(AX651,5,FESTIVOS_CO!A:A))</f>
        <v/>
      </c>
      <c r="BB651" s="39"/>
      <c r="BC651" s="40"/>
      <c r="BD651" s="40"/>
      <c r="BE651" s="56" t="str">
        <f t="shared" ca="1" si="124"/>
        <v>NO APLICA</v>
      </c>
      <c r="BF651" s="37"/>
      <c r="BG651" s="45"/>
      <c r="BH651" s="37"/>
      <c r="BI651" s="36"/>
      <c r="BJ651" s="37"/>
      <c r="BK651" s="36"/>
      <c r="BL651" s="36"/>
      <c r="BM651" s="53" t="str">
        <f>IF(BJ651="","",WORKDAY(BJ651,5,FESTIVOS_CO!A:A))</f>
        <v/>
      </c>
      <c r="BN651" s="57" t="str">
        <f t="shared" ca="1" si="134"/>
        <v>PENDIENTE HACER AVISO</v>
      </c>
      <c r="BO651" s="54" t="str">
        <f t="shared" ca="1" si="127"/>
        <v>EN TRÁMITE NOTIF. POR AVISO</v>
      </c>
      <c r="BP651" s="37"/>
      <c r="BQ651" s="53" t="str">
        <f>IF(BP651="","",WORKDAY(BP651,5,FESTIVOS_CO!A:A))</f>
        <v/>
      </c>
      <c r="BR651" s="37"/>
      <c r="BS651" s="36"/>
      <c r="BT651" s="38"/>
      <c r="BU651" s="58" t="e">
        <f>VLOOKUP(BT651,Hoja2!$C:$D,2,0)</f>
        <v>#N/A</v>
      </c>
      <c r="BV651" s="80" t="str">
        <f>IF(
AND(AO651="",BD651="",BQ651=""),
"EN PROCESO NOTIFICACION / COMUNICACION",
IF(
BT651="",
"NO APLICA",
IF(
BU651=60,
IF(AO651&lt;&gt;"",AO651,IF(BD651&lt;&gt;"",BD651,BQ651))+60,
WORKDAY(
IF(AO651&lt;&gt;"",AO651,IF(BD651&lt;&gt;"",BD651,BQ651)),
BU651,
FESTIVOS_CO!A:A
)
)
))</f>
        <v>EN PROCESO NOTIFICACION / COMUNICACION</v>
      </c>
      <c r="BW651" s="44"/>
      <c r="BX651" s="53"/>
      <c r="BY651" s="45"/>
      <c r="BZ651" s="37"/>
      <c r="CA651" s="54" t="str">
        <f t="shared" si="128"/>
        <v>PENDIENTE EJECUTORIA</v>
      </c>
      <c r="CB651" s="59" t="str">
        <f t="shared" si="125"/>
        <v/>
      </c>
      <c r="CC651" s="36"/>
      <c r="CD651" s="40"/>
      <c r="CE651" s="46"/>
      <c r="CF651" s="40"/>
      <c r="CG651" s="40"/>
      <c r="CH651" s="40"/>
      <c r="CI651" s="36"/>
      <c r="CJ651" s="47"/>
      <c r="CK651" s="40"/>
      <c r="CL651" s="40"/>
      <c r="CM651" s="40"/>
      <c r="CN651" s="40"/>
    </row>
    <row r="652" spans="1:92" ht="42.75" hidden="1">
      <c r="A652" s="49" t="str">
        <f t="shared" si="129"/>
        <v>SIN GESTIÓN</v>
      </c>
      <c r="B652" s="58"/>
      <c r="C652" s="37"/>
      <c r="D652" s="37"/>
      <c r="E652" s="49" t="str">
        <f t="shared" si="130"/>
        <v>PENDIENTE NOTIFICACIÓN</v>
      </c>
      <c r="F652" s="141" t="str">
        <f t="shared" si="131"/>
        <v>PENDIENTE NOTIFICACIÓN</v>
      </c>
      <c r="G652" s="49" t="str">
        <f t="shared" si="132"/>
        <v/>
      </c>
      <c r="H652" s="51" t="str">
        <f ca="1">IF(
L652="",
"",
IF(
NETWORKDAYS(L652,IF(M652&lt;&gt;"",M652,TODAY()),FESTIVOS_CO!A:A)&gt;2,
"VENCIDO",
IF(
NETWORKDAYS(L652,IF(M652&lt;&gt;"",M652,TODAY()),FESTIVOS_CO!A:A)=2,
"ALERTA",
"A TIEMPO"
)))</f>
        <v/>
      </c>
      <c r="I652" s="40"/>
      <c r="J652" s="36"/>
      <c r="K652" s="37"/>
      <c r="L652" s="50"/>
      <c r="M652" s="37"/>
      <c r="N652" s="52"/>
      <c r="O652" s="52"/>
      <c r="P652" s="36"/>
      <c r="Q652" s="36"/>
      <c r="R652" s="40"/>
      <c r="S652" s="36"/>
      <c r="T652" s="40"/>
      <c r="U652" s="40"/>
      <c r="V652" s="81"/>
      <c r="W652" s="40"/>
      <c r="X652" s="40"/>
      <c r="Y652" s="40"/>
      <c r="Z652" s="38" t="str">
        <f>IFERROR(VLOOKUP(Y652,DIRECTORIO!A:B,2,FALSE),"")</f>
        <v/>
      </c>
      <c r="AA652" s="40"/>
      <c r="AB652" s="40"/>
      <c r="AC652" s="40"/>
      <c r="AD652" s="40"/>
      <c r="AE652" s="40"/>
      <c r="AF652" s="40"/>
      <c r="AG652" s="41" t="s">
        <v>109</v>
      </c>
      <c r="AH652" s="42"/>
      <c r="AI652" s="54" t="str">
        <f t="shared" ca="1" si="133"/>
        <v>PENDIENTE NOTIFICACIÓN ELECTRÓNICA</v>
      </c>
      <c r="AJ652" s="37"/>
      <c r="AK652" s="37"/>
      <c r="AL652" s="37"/>
      <c r="AM652" s="53" t="str">
        <f>IF(AK652="","",WORKDAY(AK652,5,FESTIVOS_CO!A:A))</f>
        <v/>
      </c>
      <c r="AN652" s="37"/>
      <c r="AO652" s="37"/>
      <c r="AP652" s="54" t="str">
        <f t="shared" ca="1" si="126"/>
        <v>NO APLICA</v>
      </c>
      <c r="AQ652" s="36"/>
      <c r="AR652" s="43"/>
      <c r="AS652" s="37"/>
      <c r="AT652" s="36"/>
      <c r="AU652" s="37"/>
      <c r="AV652" s="36"/>
      <c r="AW652" s="36"/>
      <c r="AX652" s="37"/>
      <c r="AY652" s="140" t="str">
        <f>IF(AU652="","",WORKDAY(AU652,5,FESTIVOS_CO!A:A))</f>
        <v/>
      </c>
      <c r="AZ652" s="54" t="str">
        <f t="shared" ca="1" si="135"/>
        <v>NO APLICA</v>
      </c>
      <c r="BA652" s="55" t="str">
        <f>IF(AX652="","",WORKDAY(AX652,5,FESTIVOS_CO!A:A))</f>
        <v/>
      </c>
      <c r="BB652" s="39"/>
      <c r="BC652" s="40"/>
      <c r="BD652" s="40"/>
      <c r="BE652" s="56" t="str">
        <f t="shared" ca="1" si="124"/>
        <v>NO APLICA</v>
      </c>
      <c r="BF652" s="37"/>
      <c r="BG652" s="45"/>
      <c r="BH652" s="37"/>
      <c r="BI652" s="36"/>
      <c r="BJ652" s="37"/>
      <c r="BK652" s="36"/>
      <c r="BL652" s="36"/>
      <c r="BM652" s="53" t="str">
        <f>IF(BJ652="","",WORKDAY(BJ652,5,FESTIVOS_CO!A:A))</f>
        <v/>
      </c>
      <c r="BN652" s="57" t="str">
        <f t="shared" ca="1" si="134"/>
        <v>PENDIENTE HACER AVISO</v>
      </c>
      <c r="BO652" s="54" t="str">
        <f t="shared" ca="1" si="127"/>
        <v>EN TRÁMITE NOTIF. POR AVISO</v>
      </c>
      <c r="BP652" s="37"/>
      <c r="BQ652" s="53" t="str">
        <f>IF(BP652="","",WORKDAY(BP652,5,FESTIVOS_CO!A:A))</f>
        <v/>
      </c>
      <c r="BR652" s="37"/>
      <c r="BS652" s="36"/>
      <c r="BT652" s="38"/>
      <c r="BU652" s="58" t="e">
        <f>VLOOKUP(BT652,Hoja2!$C:$D,2,0)</f>
        <v>#N/A</v>
      </c>
      <c r="BV652" s="80" t="str">
        <f>IF(
AND(AO652="",BD652="",BQ652=""),
"EN PROCESO NOTIFICACION / COMUNICACION",
IF(
BT652="",
"NO APLICA",
IF(
BU652=60,
IF(AO652&lt;&gt;"",AO652,IF(BD652&lt;&gt;"",BD652,BQ652))+60,
WORKDAY(
IF(AO652&lt;&gt;"",AO652,IF(BD652&lt;&gt;"",BD652,BQ652)),
BU652,
FESTIVOS_CO!A:A
)
)
))</f>
        <v>EN PROCESO NOTIFICACION / COMUNICACION</v>
      </c>
      <c r="BW652" s="44"/>
      <c r="BX652" s="53"/>
      <c r="BY652" s="45"/>
      <c r="BZ652" s="37"/>
      <c r="CA652" s="54" t="str">
        <f t="shared" si="128"/>
        <v>PENDIENTE EJECUTORIA</v>
      </c>
      <c r="CB652" s="59" t="str">
        <f t="shared" si="125"/>
        <v/>
      </c>
      <c r="CC652" s="36"/>
      <c r="CD652" s="40"/>
      <c r="CE652" s="46"/>
      <c r="CF652" s="40"/>
      <c r="CG652" s="40"/>
      <c r="CH652" s="40"/>
      <c r="CI652" s="36"/>
      <c r="CJ652" s="47"/>
      <c r="CK652" s="40"/>
      <c r="CL652" s="40"/>
      <c r="CM652" s="40"/>
      <c r="CN652" s="40"/>
    </row>
    <row r="653" spans="1:92" ht="42.75" hidden="1">
      <c r="A653" s="49" t="str">
        <f t="shared" si="129"/>
        <v>SIN GESTIÓN</v>
      </c>
      <c r="B653" s="58"/>
      <c r="C653" s="37"/>
      <c r="D653" s="37"/>
      <c r="E653" s="49" t="str">
        <f t="shared" si="130"/>
        <v>PENDIENTE NOTIFICACIÓN</v>
      </c>
      <c r="F653" s="141" t="str">
        <f t="shared" si="131"/>
        <v>PENDIENTE NOTIFICACIÓN</v>
      </c>
      <c r="G653" s="49" t="str">
        <f t="shared" si="132"/>
        <v/>
      </c>
      <c r="H653" s="51" t="str">
        <f ca="1">IF(
L653="",
"",
IF(
NETWORKDAYS(L653,IF(M653&lt;&gt;"",M653,TODAY()),FESTIVOS_CO!A:A)&gt;2,
"VENCIDO",
IF(
NETWORKDAYS(L653,IF(M653&lt;&gt;"",M653,TODAY()),FESTIVOS_CO!A:A)=2,
"ALERTA",
"A TIEMPO"
)))</f>
        <v/>
      </c>
      <c r="I653" s="40"/>
      <c r="J653" s="36"/>
      <c r="K653" s="37"/>
      <c r="L653" s="50"/>
      <c r="M653" s="37"/>
      <c r="N653" s="52"/>
      <c r="O653" s="52"/>
      <c r="P653" s="36"/>
      <c r="Q653" s="36"/>
      <c r="R653" s="40"/>
      <c r="S653" s="36"/>
      <c r="T653" s="40"/>
      <c r="U653" s="40"/>
      <c r="V653" s="81"/>
      <c r="W653" s="40"/>
      <c r="X653" s="40"/>
      <c r="Y653" s="40"/>
      <c r="Z653" s="38" t="str">
        <f>IFERROR(VLOOKUP(Y653,DIRECTORIO!A:B,2,FALSE),"")</f>
        <v/>
      </c>
      <c r="AA653" s="40"/>
      <c r="AB653" s="40"/>
      <c r="AC653" s="40"/>
      <c r="AD653" s="40"/>
      <c r="AE653" s="40"/>
      <c r="AF653" s="40"/>
      <c r="AG653" s="41" t="s">
        <v>109</v>
      </c>
      <c r="AH653" s="42"/>
      <c r="AI653" s="54" t="str">
        <f t="shared" ca="1" si="133"/>
        <v>PENDIENTE NOTIFICACIÓN ELECTRÓNICA</v>
      </c>
      <c r="AJ653" s="37"/>
      <c r="AK653" s="37"/>
      <c r="AL653" s="37"/>
      <c r="AM653" s="53" t="str">
        <f>IF(AK653="","",WORKDAY(AK653,5,FESTIVOS_CO!A:A))</f>
        <v/>
      </c>
      <c r="AN653" s="37"/>
      <c r="AO653" s="37"/>
      <c r="AP653" s="54" t="str">
        <f t="shared" ca="1" si="126"/>
        <v>NO APLICA</v>
      </c>
      <c r="AQ653" s="36"/>
      <c r="AR653" s="43"/>
      <c r="AS653" s="37"/>
      <c r="AT653" s="36"/>
      <c r="AU653" s="37"/>
      <c r="AV653" s="36"/>
      <c r="AW653" s="36"/>
      <c r="AX653" s="37"/>
      <c r="AY653" s="140" t="str">
        <f>IF(AU653="","",WORKDAY(AU653,5,FESTIVOS_CO!A:A))</f>
        <v/>
      </c>
      <c r="AZ653" s="54" t="str">
        <f t="shared" ca="1" si="135"/>
        <v>NO APLICA</v>
      </c>
      <c r="BA653" s="55" t="str">
        <f>IF(AX653="","",WORKDAY(AX653,5,FESTIVOS_CO!A:A))</f>
        <v/>
      </c>
      <c r="BB653" s="39"/>
      <c r="BC653" s="40"/>
      <c r="BD653" s="40"/>
      <c r="BE653" s="56" t="str">
        <f t="shared" ca="1" si="124"/>
        <v>NO APLICA</v>
      </c>
      <c r="BF653" s="37"/>
      <c r="BG653" s="45"/>
      <c r="BH653" s="37"/>
      <c r="BI653" s="36"/>
      <c r="BJ653" s="37"/>
      <c r="BK653" s="36"/>
      <c r="BL653" s="36"/>
      <c r="BM653" s="53" t="str">
        <f>IF(BJ653="","",WORKDAY(BJ653,5,FESTIVOS_CO!A:A))</f>
        <v/>
      </c>
      <c r="BN653" s="57" t="str">
        <f t="shared" ca="1" si="134"/>
        <v>PENDIENTE HACER AVISO</v>
      </c>
      <c r="BO653" s="54" t="str">
        <f t="shared" ca="1" si="127"/>
        <v>EN TRÁMITE NOTIF. POR AVISO</v>
      </c>
      <c r="BP653" s="37"/>
      <c r="BQ653" s="53" t="str">
        <f>IF(BP653="","",WORKDAY(BP653,5,FESTIVOS_CO!A:A))</f>
        <v/>
      </c>
      <c r="BR653" s="37"/>
      <c r="BS653" s="36"/>
      <c r="BT653" s="38"/>
      <c r="BU653" s="58" t="e">
        <f>VLOOKUP(BT653,Hoja2!$C:$D,2,0)</f>
        <v>#N/A</v>
      </c>
      <c r="BV653" s="80" t="str">
        <f>IF(
AND(AO653="",BD653="",BQ653=""),
"EN PROCESO NOTIFICACION / COMUNICACION",
IF(
BT653="",
"NO APLICA",
IF(
BU653=60,
IF(AO653&lt;&gt;"",AO653,IF(BD653&lt;&gt;"",BD653,BQ653))+60,
WORKDAY(
IF(AO653&lt;&gt;"",AO653,IF(BD653&lt;&gt;"",BD653,BQ653)),
BU653,
FESTIVOS_CO!A:A
)
)
))</f>
        <v>EN PROCESO NOTIFICACION / COMUNICACION</v>
      </c>
      <c r="BW653" s="44"/>
      <c r="BX653" s="53"/>
      <c r="BY653" s="45"/>
      <c r="BZ653" s="37"/>
      <c r="CA653" s="54" t="str">
        <f t="shared" si="128"/>
        <v>PENDIENTE EJECUTORIA</v>
      </c>
      <c r="CB653" s="59" t="str">
        <f t="shared" si="125"/>
        <v/>
      </c>
      <c r="CC653" s="36"/>
      <c r="CD653" s="40"/>
      <c r="CE653" s="46"/>
      <c r="CF653" s="40"/>
      <c r="CG653" s="40"/>
      <c r="CH653" s="40"/>
      <c r="CI653" s="36"/>
      <c r="CJ653" s="47"/>
      <c r="CK653" s="40"/>
      <c r="CL653" s="40"/>
      <c r="CM653" s="40"/>
      <c r="CN653" s="40"/>
    </row>
    <row r="654" spans="1:92" ht="42.75" hidden="1">
      <c r="A654" s="49" t="str">
        <f t="shared" si="129"/>
        <v>SIN GESTIÓN</v>
      </c>
      <c r="B654" s="58"/>
      <c r="C654" s="37"/>
      <c r="D654" s="37"/>
      <c r="E654" s="49" t="str">
        <f t="shared" si="130"/>
        <v>PENDIENTE NOTIFICACIÓN</v>
      </c>
      <c r="F654" s="141" t="str">
        <f t="shared" si="131"/>
        <v>PENDIENTE NOTIFICACIÓN</v>
      </c>
      <c r="G654" s="49" t="str">
        <f t="shared" si="132"/>
        <v/>
      </c>
      <c r="H654" s="51" t="str">
        <f ca="1">IF(
L654="",
"",
IF(
NETWORKDAYS(L654,IF(M654&lt;&gt;"",M654,TODAY()),FESTIVOS_CO!A:A)&gt;2,
"VENCIDO",
IF(
NETWORKDAYS(L654,IF(M654&lt;&gt;"",M654,TODAY()),FESTIVOS_CO!A:A)=2,
"ALERTA",
"A TIEMPO"
)))</f>
        <v/>
      </c>
      <c r="I654" s="40"/>
      <c r="J654" s="36"/>
      <c r="K654" s="37"/>
      <c r="L654" s="50"/>
      <c r="M654" s="37"/>
      <c r="N654" s="52"/>
      <c r="O654" s="52"/>
      <c r="P654" s="36"/>
      <c r="Q654" s="36"/>
      <c r="R654" s="40"/>
      <c r="S654" s="36"/>
      <c r="T654" s="40"/>
      <c r="U654" s="40"/>
      <c r="V654" s="81"/>
      <c r="W654" s="40"/>
      <c r="X654" s="40"/>
      <c r="Y654" s="40"/>
      <c r="Z654" s="38" t="str">
        <f>IFERROR(VLOOKUP(Y654,DIRECTORIO!A:B,2,FALSE),"")</f>
        <v/>
      </c>
      <c r="AA654" s="40"/>
      <c r="AB654" s="40"/>
      <c r="AC654" s="40"/>
      <c r="AD654" s="40"/>
      <c r="AE654" s="40"/>
      <c r="AF654" s="40"/>
      <c r="AG654" s="41" t="s">
        <v>109</v>
      </c>
      <c r="AH654" s="42"/>
      <c r="AI654" s="54" t="str">
        <f t="shared" ca="1" si="133"/>
        <v>PENDIENTE NOTIFICACIÓN ELECTRÓNICA</v>
      </c>
      <c r="AJ654" s="37"/>
      <c r="AK654" s="37"/>
      <c r="AL654" s="37"/>
      <c r="AM654" s="53" t="str">
        <f>IF(AK654="","",WORKDAY(AK654,5,FESTIVOS_CO!A:A))</f>
        <v/>
      </c>
      <c r="AN654" s="37"/>
      <c r="AO654" s="37"/>
      <c r="AP654" s="54" t="str">
        <f t="shared" ca="1" si="126"/>
        <v>NO APLICA</v>
      </c>
      <c r="AQ654" s="36"/>
      <c r="AR654" s="43"/>
      <c r="AS654" s="37"/>
      <c r="AT654" s="36"/>
      <c r="AU654" s="37"/>
      <c r="AV654" s="36"/>
      <c r="AW654" s="36"/>
      <c r="AX654" s="37"/>
      <c r="AY654" s="140" t="str">
        <f>IF(AU654="","",WORKDAY(AU654,5,FESTIVOS_CO!A:A))</f>
        <v/>
      </c>
      <c r="AZ654" s="54" t="str">
        <f t="shared" ca="1" si="135"/>
        <v>NO APLICA</v>
      </c>
      <c r="BA654" s="55" t="str">
        <f>IF(AX654="","",WORKDAY(AX654,5,FESTIVOS_CO!A:A))</f>
        <v/>
      </c>
      <c r="BB654" s="39"/>
      <c r="BC654" s="40"/>
      <c r="BD654" s="40"/>
      <c r="BE654" s="56" t="str">
        <f t="shared" ca="1" si="124"/>
        <v>NO APLICA</v>
      </c>
      <c r="BF654" s="37"/>
      <c r="BG654" s="45"/>
      <c r="BH654" s="37"/>
      <c r="BI654" s="36"/>
      <c r="BJ654" s="37"/>
      <c r="BK654" s="36"/>
      <c r="BL654" s="36"/>
      <c r="BM654" s="53" t="str">
        <f>IF(BJ654="","",WORKDAY(BJ654,5,FESTIVOS_CO!A:A))</f>
        <v/>
      </c>
      <c r="BN654" s="57" t="str">
        <f t="shared" ca="1" si="134"/>
        <v>PENDIENTE HACER AVISO</v>
      </c>
      <c r="BO654" s="54" t="str">
        <f t="shared" ca="1" si="127"/>
        <v>EN TRÁMITE NOTIF. POR AVISO</v>
      </c>
      <c r="BP654" s="37"/>
      <c r="BQ654" s="53" t="str">
        <f>IF(BP654="","",WORKDAY(BP654,5,FESTIVOS_CO!A:A))</f>
        <v/>
      </c>
      <c r="BR654" s="37"/>
      <c r="BS654" s="36"/>
      <c r="BT654" s="38"/>
      <c r="BU654" s="58" t="e">
        <f>VLOOKUP(BT654,Hoja2!$C:$D,2,0)</f>
        <v>#N/A</v>
      </c>
      <c r="BV654" s="80" t="str">
        <f>IF(
AND(AO654="",BD654="",BQ654=""),
"EN PROCESO NOTIFICACION / COMUNICACION",
IF(
BT654="",
"NO APLICA",
IF(
BU654=60,
IF(AO654&lt;&gt;"",AO654,IF(BD654&lt;&gt;"",BD654,BQ654))+60,
WORKDAY(
IF(AO654&lt;&gt;"",AO654,IF(BD654&lt;&gt;"",BD654,BQ654)),
BU654,
FESTIVOS_CO!A:A
)
)
))</f>
        <v>EN PROCESO NOTIFICACION / COMUNICACION</v>
      </c>
      <c r="BW654" s="44"/>
      <c r="BX654" s="53"/>
      <c r="BY654" s="45"/>
      <c r="BZ654" s="37"/>
      <c r="CA654" s="54" t="str">
        <f t="shared" si="128"/>
        <v>PENDIENTE EJECUTORIA</v>
      </c>
      <c r="CB654" s="59" t="str">
        <f t="shared" si="125"/>
        <v/>
      </c>
      <c r="CC654" s="36"/>
      <c r="CD654" s="40"/>
      <c r="CE654" s="46"/>
      <c r="CF654" s="40"/>
      <c r="CG654" s="40"/>
      <c r="CH654" s="40"/>
      <c r="CI654" s="36"/>
      <c r="CJ654" s="47"/>
      <c r="CK654" s="40"/>
      <c r="CL654" s="40"/>
      <c r="CM654" s="40"/>
      <c r="CN654" s="40"/>
    </row>
    <row r="655" spans="1:92" ht="42.75" hidden="1">
      <c r="A655" s="49" t="str">
        <f t="shared" si="129"/>
        <v>SIN GESTIÓN</v>
      </c>
      <c r="B655" s="58"/>
      <c r="C655" s="37"/>
      <c r="D655" s="37"/>
      <c r="E655" s="49" t="str">
        <f t="shared" si="130"/>
        <v>PENDIENTE NOTIFICACIÓN</v>
      </c>
      <c r="F655" s="141" t="str">
        <f t="shared" si="131"/>
        <v>PENDIENTE NOTIFICACIÓN</v>
      </c>
      <c r="G655" s="49" t="str">
        <f t="shared" si="132"/>
        <v/>
      </c>
      <c r="H655" s="51" t="str">
        <f ca="1">IF(
L655="",
"",
IF(
NETWORKDAYS(L655,IF(M655&lt;&gt;"",M655,TODAY()),FESTIVOS_CO!A:A)&gt;2,
"VENCIDO",
IF(
NETWORKDAYS(L655,IF(M655&lt;&gt;"",M655,TODAY()),FESTIVOS_CO!A:A)=2,
"ALERTA",
"A TIEMPO"
)))</f>
        <v/>
      </c>
      <c r="I655" s="40"/>
      <c r="J655" s="36"/>
      <c r="K655" s="37"/>
      <c r="L655" s="50"/>
      <c r="M655" s="37"/>
      <c r="N655" s="52"/>
      <c r="O655" s="52"/>
      <c r="P655" s="36"/>
      <c r="Q655" s="36"/>
      <c r="R655" s="40"/>
      <c r="S655" s="36"/>
      <c r="T655" s="40"/>
      <c r="U655" s="40"/>
      <c r="V655" s="81"/>
      <c r="W655" s="40"/>
      <c r="X655" s="40"/>
      <c r="Y655" s="40"/>
      <c r="Z655" s="38" t="str">
        <f>IFERROR(VLOOKUP(Y655,DIRECTORIO!A:B,2,FALSE),"")</f>
        <v/>
      </c>
      <c r="AA655" s="40"/>
      <c r="AB655" s="40"/>
      <c r="AC655" s="40"/>
      <c r="AD655" s="40"/>
      <c r="AE655" s="40"/>
      <c r="AF655" s="40"/>
      <c r="AG655" s="41" t="s">
        <v>109</v>
      </c>
      <c r="AH655" s="42"/>
      <c r="AI655" s="54" t="str">
        <f t="shared" ca="1" si="133"/>
        <v>PENDIENTE NOTIFICACIÓN ELECTRÓNICA</v>
      </c>
      <c r="AJ655" s="37"/>
      <c r="AK655" s="37"/>
      <c r="AL655" s="37"/>
      <c r="AM655" s="53" t="str">
        <f>IF(AK655="","",WORKDAY(AK655,5,FESTIVOS_CO!A:A))</f>
        <v/>
      </c>
      <c r="AN655" s="37"/>
      <c r="AO655" s="37"/>
      <c r="AP655" s="54" t="str">
        <f t="shared" ca="1" si="126"/>
        <v>NO APLICA</v>
      </c>
      <c r="AQ655" s="36"/>
      <c r="AR655" s="43"/>
      <c r="AS655" s="37"/>
      <c r="AT655" s="36"/>
      <c r="AU655" s="37"/>
      <c r="AV655" s="36"/>
      <c r="AW655" s="36"/>
      <c r="AX655" s="37"/>
      <c r="AY655" s="140" t="str">
        <f>IF(AU655="","",WORKDAY(AU655,5,FESTIVOS_CO!A:A))</f>
        <v/>
      </c>
      <c r="AZ655" s="54" t="str">
        <f t="shared" ca="1" si="135"/>
        <v>NO APLICA</v>
      </c>
      <c r="BA655" s="55" t="str">
        <f>IF(AX655="","",WORKDAY(AX655,5,FESTIVOS_CO!A:A))</f>
        <v/>
      </c>
      <c r="BB655" s="39"/>
      <c r="BC655" s="40"/>
      <c r="BD655" s="40"/>
      <c r="BE655" s="56" t="str">
        <f t="shared" ca="1" si="124"/>
        <v>NO APLICA</v>
      </c>
      <c r="BF655" s="37"/>
      <c r="BG655" s="45"/>
      <c r="BH655" s="37"/>
      <c r="BI655" s="36"/>
      <c r="BJ655" s="37"/>
      <c r="BK655" s="36"/>
      <c r="BL655" s="36"/>
      <c r="BM655" s="53" t="str">
        <f>IF(BJ655="","",WORKDAY(BJ655,5,FESTIVOS_CO!A:A))</f>
        <v/>
      </c>
      <c r="BN655" s="57" t="str">
        <f t="shared" ca="1" si="134"/>
        <v>PENDIENTE HACER AVISO</v>
      </c>
      <c r="BO655" s="54" t="str">
        <f t="shared" ca="1" si="127"/>
        <v>EN TRÁMITE NOTIF. POR AVISO</v>
      </c>
      <c r="BP655" s="37"/>
      <c r="BQ655" s="53" t="str">
        <f>IF(BP655="","",WORKDAY(BP655,5,FESTIVOS_CO!A:A))</f>
        <v/>
      </c>
      <c r="BR655" s="37"/>
      <c r="BS655" s="36"/>
      <c r="BT655" s="38"/>
      <c r="BU655" s="58" t="e">
        <f>VLOOKUP(BT655,Hoja2!$C:$D,2,0)</f>
        <v>#N/A</v>
      </c>
      <c r="BV655" s="80" t="str">
        <f>IF(
AND(AO655="",BD655="",BQ655=""),
"EN PROCESO NOTIFICACION / COMUNICACION",
IF(
BT655="",
"NO APLICA",
IF(
BU655=60,
IF(AO655&lt;&gt;"",AO655,IF(BD655&lt;&gt;"",BD655,BQ655))+60,
WORKDAY(
IF(AO655&lt;&gt;"",AO655,IF(BD655&lt;&gt;"",BD655,BQ655)),
BU655,
FESTIVOS_CO!A:A
)
)
))</f>
        <v>EN PROCESO NOTIFICACION / COMUNICACION</v>
      </c>
      <c r="BW655" s="44"/>
      <c r="BX655" s="53"/>
      <c r="BY655" s="45"/>
      <c r="BZ655" s="37"/>
      <c r="CA655" s="54" t="str">
        <f t="shared" si="128"/>
        <v>PENDIENTE EJECUTORIA</v>
      </c>
      <c r="CB655" s="59" t="str">
        <f t="shared" si="125"/>
        <v/>
      </c>
      <c r="CC655" s="36"/>
      <c r="CD655" s="40"/>
      <c r="CE655" s="46"/>
      <c r="CF655" s="40"/>
      <c r="CG655" s="40"/>
      <c r="CH655" s="40"/>
      <c r="CI655" s="36"/>
      <c r="CJ655" s="47"/>
      <c r="CK655" s="40"/>
      <c r="CL655" s="40"/>
      <c r="CM655" s="40"/>
      <c r="CN655" s="40"/>
    </row>
    <row r="656" spans="1:92" ht="42.75" hidden="1">
      <c r="A656" s="49" t="str">
        <f t="shared" si="129"/>
        <v>SIN GESTIÓN</v>
      </c>
      <c r="B656" s="58"/>
      <c r="C656" s="37"/>
      <c r="D656" s="37"/>
      <c r="E656" s="49" t="str">
        <f t="shared" si="130"/>
        <v>PENDIENTE NOTIFICACIÓN</v>
      </c>
      <c r="F656" s="141" t="str">
        <f t="shared" si="131"/>
        <v>PENDIENTE NOTIFICACIÓN</v>
      </c>
      <c r="G656" s="49" t="str">
        <f t="shared" si="132"/>
        <v/>
      </c>
      <c r="H656" s="51" t="str">
        <f ca="1">IF(
L656="",
"",
IF(
NETWORKDAYS(L656,IF(M656&lt;&gt;"",M656,TODAY()),FESTIVOS_CO!A:A)&gt;2,
"VENCIDO",
IF(
NETWORKDAYS(L656,IF(M656&lt;&gt;"",M656,TODAY()),FESTIVOS_CO!A:A)=2,
"ALERTA",
"A TIEMPO"
)))</f>
        <v/>
      </c>
      <c r="I656" s="40"/>
      <c r="J656" s="36"/>
      <c r="K656" s="37"/>
      <c r="L656" s="50"/>
      <c r="M656" s="37"/>
      <c r="N656" s="52"/>
      <c r="O656" s="52"/>
      <c r="P656" s="36"/>
      <c r="Q656" s="36"/>
      <c r="R656" s="40"/>
      <c r="S656" s="36"/>
      <c r="T656" s="40"/>
      <c r="U656" s="40"/>
      <c r="V656" s="81"/>
      <c r="W656" s="40"/>
      <c r="X656" s="40"/>
      <c r="Y656" s="40"/>
      <c r="Z656" s="38" t="str">
        <f>IFERROR(VLOOKUP(Y656,DIRECTORIO!A:B,2,FALSE),"")</f>
        <v/>
      </c>
      <c r="AA656" s="40"/>
      <c r="AB656" s="40"/>
      <c r="AC656" s="40"/>
      <c r="AD656" s="40"/>
      <c r="AE656" s="40"/>
      <c r="AF656" s="40"/>
      <c r="AG656" s="41" t="s">
        <v>109</v>
      </c>
      <c r="AH656" s="42"/>
      <c r="AI656" s="54" t="str">
        <f t="shared" ca="1" si="133"/>
        <v>PENDIENTE NOTIFICACIÓN ELECTRÓNICA</v>
      </c>
      <c r="AJ656" s="37"/>
      <c r="AK656" s="37"/>
      <c r="AL656" s="37"/>
      <c r="AM656" s="53" t="str">
        <f>IF(AK656="","",WORKDAY(AK656,5,FESTIVOS_CO!A:A))</f>
        <v/>
      </c>
      <c r="AN656" s="37"/>
      <c r="AO656" s="37"/>
      <c r="AP656" s="54" t="str">
        <f t="shared" ca="1" si="126"/>
        <v>NO APLICA</v>
      </c>
      <c r="AQ656" s="36"/>
      <c r="AR656" s="43"/>
      <c r="AS656" s="37"/>
      <c r="AT656" s="36"/>
      <c r="AU656" s="37"/>
      <c r="AV656" s="36"/>
      <c r="AW656" s="36"/>
      <c r="AX656" s="37"/>
      <c r="AY656" s="140" t="str">
        <f>IF(AU656="","",WORKDAY(AU656,5,FESTIVOS_CO!A:A))</f>
        <v/>
      </c>
      <c r="AZ656" s="54" t="str">
        <f t="shared" ca="1" si="135"/>
        <v>NO APLICA</v>
      </c>
      <c r="BA656" s="55" t="str">
        <f>IF(AX656="","",WORKDAY(AX656,5,FESTIVOS_CO!A:A))</f>
        <v/>
      </c>
      <c r="BB656" s="39"/>
      <c r="BC656" s="40"/>
      <c r="BD656" s="40"/>
      <c r="BE656" s="56" t="str">
        <f t="shared" ca="1" si="124"/>
        <v>NO APLICA</v>
      </c>
      <c r="BF656" s="37"/>
      <c r="BG656" s="45"/>
      <c r="BH656" s="37"/>
      <c r="BI656" s="36"/>
      <c r="BJ656" s="37"/>
      <c r="BK656" s="36"/>
      <c r="BL656" s="36"/>
      <c r="BM656" s="53" t="str">
        <f>IF(BJ656="","",WORKDAY(BJ656,5,FESTIVOS_CO!A:A))</f>
        <v/>
      </c>
      <c r="BN656" s="57" t="str">
        <f t="shared" ca="1" si="134"/>
        <v>PENDIENTE HACER AVISO</v>
      </c>
      <c r="BO656" s="54" t="str">
        <f t="shared" ca="1" si="127"/>
        <v>EN TRÁMITE NOTIF. POR AVISO</v>
      </c>
      <c r="BP656" s="37"/>
      <c r="BQ656" s="53" t="str">
        <f>IF(BP656="","",WORKDAY(BP656,5,FESTIVOS_CO!A:A))</f>
        <v/>
      </c>
      <c r="BR656" s="37"/>
      <c r="BS656" s="36"/>
      <c r="BT656" s="38"/>
      <c r="BU656" s="58" t="e">
        <f>VLOOKUP(BT656,Hoja2!$C:$D,2,0)</f>
        <v>#N/A</v>
      </c>
      <c r="BV656" s="80" t="str">
        <f>IF(
AND(AO656="",BD656="",BQ656=""),
"EN PROCESO NOTIFICACION / COMUNICACION",
IF(
BT656="",
"NO APLICA",
IF(
BU656=60,
IF(AO656&lt;&gt;"",AO656,IF(BD656&lt;&gt;"",BD656,BQ656))+60,
WORKDAY(
IF(AO656&lt;&gt;"",AO656,IF(BD656&lt;&gt;"",BD656,BQ656)),
BU656,
FESTIVOS_CO!A:A
)
)
))</f>
        <v>EN PROCESO NOTIFICACION / COMUNICACION</v>
      </c>
      <c r="BW656" s="44"/>
      <c r="BX656" s="53"/>
      <c r="BY656" s="45"/>
      <c r="BZ656" s="37"/>
      <c r="CA656" s="54" t="str">
        <f t="shared" si="128"/>
        <v>PENDIENTE EJECUTORIA</v>
      </c>
      <c r="CB656" s="59" t="str">
        <f t="shared" si="125"/>
        <v/>
      </c>
      <c r="CC656" s="36"/>
      <c r="CD656" s="40"/>
      <c r="CE656" s="46"/>
      <c r="CF656" s="40"/>
      <c r="CG656" s="40"/>
      <c r="CH656" s="40"/>
      <c r="CI656" s="36"/>
      <c r="CJ656" s="47"/>
      <c r="CK656" s="40"/>
      <c r="CL656" s="40"/>
      <c r="CM656" s="40"/>
      <c r="CN656" s="40"/>
    </row>
    <row r="657" spans="1:92" ht="42.75" hidden="1">
      <c r="A657" s="49" t="str">
        <f t="shared" si="129"/>
        <v>SIN GESTIÓN</v>
      </c>
      <c r="B657" s="58"/>
      <c r="C657" s="37"/>
      <c r="D657" s="37"/>
      <c r="E657" s="49" t="str">
        <f t="shared" si="130"/>
        <v>PENDIENTE NOTIFICACIÓN</v>
      </c>
      <c r="F657" s="141" t="str">
        <f t="shared" si="131"/>
        <v>PENDIENTE NOTIFICACIÓN</v>
      </c>
      <c r="G657" s="49" t="str">
        <f t="shared" si="132"/>
        <v/>
      </c>
      <c r="H657" s="51" t="str">
        <f ca="1">IF(
L657="",
"",
IF(
NETWORKDAYS(L657,IF(M657&lt;&gt;"",M657,TODAY()),FESTIVOS_CO!A:A)&gt;2,
"VENCIDO",
IF(
NETWORKDAYS(L657,IF(M657&lt;&gt;"",M657,TODAY()),FESTIVOS_CO!A:A)=2,
"ALERTA",
"A TIEMPO"
)))</f>
        <v/>
      </c>
      <c r="I657" s="40"/>
      <c r="J657" s="36"/>
      <c r="K657" s="37"/>
      <c r="L657" s="50"/>
      <c r="M657" s="37"/>
      <c r="N657" s="52"/>
      <c r="O657" s="52"/>
      <c r="P657" s="36"/>
      <c r="Q657" s="36"/>
      <c r="R657" s="40"/>
      <c r="S657" s="36"/>
      <c r="T657" s="40"/>
      <c r="U657" s="40"/>
      <c r="V657" s="81"/>
      <c r="W657" s="40"/>
      <c r="X657" s="40"/>
      <c r="Y657" s="40"/>
      <c r="Z657" s="38" t="str">
        <f>IFERROR(VLOOKUP(Y657,DIRECTORIO!A:B,2,FALSE),"")</f>
        <v/>
      </c>
      <c r="AA657" s="40"/>
      <c r="AB657" s="40"/>
      <c r="AC657" s="40"/>
      <c r="AD657" s="40"/>
      <c r="AE657" s="40"/>
      <c r="AF657" s="40"/>
      <c r="AG657" s="41" t="s">
        <v>109</v>
      </c>
      <c r="AH657" s="42"/>
      <c r="AI657" s="54" t="str">
        <f t="shared" ca="1" si="133"/>
        <v>PENDIENTE NOTIFICACIÓN ELECTRÓNICA</v>
      </c>
      <c r="AJ657" s="37"/>
      <c r="AK657" s="37"/>
      <c r="AL657" s="37"/>
      <c r="AM657" s="53" t="str">
        <f>IF(AK657="","",WORKDAY(AK657,5,FESTIVOS_CO!A:A))</f>
        <v/>
      </c>
      <c r="AN657" s="37"/>
      <c r="AO657" s="37"/>
      <c r="AP657" s="54" t="str">
        <f t="shared" ca="1" si="126"/>
        <v>NO APLICA</v>
      </c>
      <c r="AQ657" s="36"/>
      <c r="AR657" s="43"/>
      <c r="AS657" s="37"/>
      <c r="AT657" s="36"/>
      <c r="AU657" s="37"/>
      <c r="AV657" s="36"/>
      <c r="AW657" s="36"/>
      <c r="AX657" s="37"/>
      <c r="AY657" s="140" t="str">
        <f>IF(AU657="","",WORKDAY(AU657,5,FESTIVOS_CO!A:A))</f>
        <v/>
      </c>
      <c r="AZ657" s="54" t="str">
        <f t="shared" ca="1" si="135"/>
        <v>NO APLICA</v>
      </c>
      <c r="BA657" s="55" t="str">
        <f>IF(AX657="","",WORKDAY(AX657,5,FESTIVOS_CO!A:A))</f>
        <v/>
      </c>
      <c r="BB657" s="39"/>
      <c r="BC657" s="40"/>
      <c r="BD657" s="40"/>
      <c r="BE657" s="56" t="str">
        <f t="shared" ca="1" si="124"/>
        <v>NO APLICA</v>
      </c>
      <c r="BF657" s="37"/>
      <c r="BG657" s="45"/>
      <c r="BH657" s="37"/>
      <c r="BI657" s="36"/>
      <c r="BJ657" s="37"/>
      <c r="BK657" s="36"/>
      <c r="BL657" s="36"/>
      <c r="BM657" s="53" t="str">
        <f>IF(BJ657="","",WORKDAY(BJ657,5,FESTIVOS_CO!A:A))</f>
        <v/>
      </c>
      <c r="BN657" s="57" t="str">
        <f t="shared" ca="1" si="134"/>
        <v>PENDIENTE HACER AVISO</v>
      </c>
      <c r="BO657" s="54" t="str">
        <f t="shared" ca="1" si="127"/>
        <v>EN TRÁMITE NOTIF. POR AVISO</v>
      </c>
      <c r="BP657" s="37"/>
      <c r="BQ657" s="53" t="str">
        <f>IF(BP657="","",WORKDAY(BP657,5,FESTIVOS_CO!A:A))</f>
        <v/>
      </c>
      <c r="BR657" s="37"/>
      <c r="BS657" s="36"/>
      <c r="BT657" s="38"/>
      <c r="BU657" s="58" t="e">
        <f>VLOOKUP(BT657,Hoja2!$C:$D,2,0)</f>
        <v>#N/A</v>
      </c>
      <c r="BV657" s="80" t="str">
        <f>IF(
AND(AO657="",BD657="",BQ657=""),
"EN PROCESO NOTIFICACION / COMUNICACION",
IF(
BT657="",
"NO APLICA",
IF(
BU657=60,
IF(AO657&lt;&gt;"",AO657,IF(BD657&lt;&gt;"",BD657,BQ657))+60,
WORKDAY(
IF(AO657&lt;&gt;"",AO657,IF(BD657&lt;&gt;"",BD657,BQ657)),
BU657,
FESTIVOS_CO!A:A
)
)
))</f>
        <v>EN PROCESO NOTIFICACION / COMUNICACION</v>
      </c>
      <c r="BW657" s="44"/>
      <c r="BX657" s="53"/>
      <c r="BY657" s="45"/>
      <c r="BZ657" s="37"/>
      <c r="CA657" s="54" t="str">
        <f t="shared" si="128"/>
        <v>PENDIENTE EJECUTORIA</v>
      </c>
      <c r="CB657" s="59" t="str">
        <f t="shared" si="125"/>
        <v/>
      </c>
      <c r="CC657" s="36"/>
      <c r="CD657" s="40"/>
      <c r="CE657" s="46"/>
      <c r="CF657" s="40"/>
      <c r="CG657" s="40"/>
      <c r="CH657" s="40"/>
      <c r="CI657" s="36"/>
      <c r="CJ657" s="47"/>
      <c r="CK657" s="40"/>
      <c r="CL657" s="40"/>
      <c r="CM657" s="40"/>
      <c r="CN657" s="40"/>
    </row>
    <row r="658" spans="1:92" ht="42.75" hidden="1">
      <c r="A658" s="49" t="str">
        <f t="shared" si="129"/>
        <v>SIN GESTIÓN</v>
      </c>
      <c r="B658" s="58"/>
      <c r="C658" s="37"/>
      <c r="D658" s="37"/>
      <c r="E658" s="49" t="str">
        <f t="shared" si="130"/>
        <v>PENDIENTE NOTIFICACIÓN</v>
      </c>
      <c r="F658" s="141" t="str">
        <f t="shared" si="131"/>
        <v>PENDIENTE NOTIFICACIÓN</v>
      </c>
      <c r="G658" s="49" t="str">
        <f t="shared" si="132"/>
        <v/>
      </c>
      <c r="H658" s="51" t="str">
        <f ca="1">IF(
L658="",
"",
IF(
NETWORKDAYS(L658,IF(M658&lt;&gt;"",M658,TODAY()),FESTIVOS_CO!A:A)&gt;2,
"VENCIDO",
IF(
NETWORKDAYS(L658,IF(M658&lt;&gt;"",M658,TODAY()),FESTIVOS_CO!A:A)=2,
"ALERTA",
"A TIEMPO"
)))</f>
        <v/>
      </c>
      <c r="I658" s="40"/>
      <c r="J658" s="36"/>
      <c r="K658" s="37"/>
      <c r="L658" s="50"/>
      <c r="M658" s="37"/>
      <c r="N658" s="52"/>
      <c r="O658" s="52"/>
      <c r="P658" s="36"/>
      <c r="Q658" s="36"/>
      <c r="R658" s="40"/>
      <c r="S658" s="36"/>
      <c r="T658" s="40"/>
      <c r="U658" s="40"/>
      <c r="V658" s="81"/>
      <c r="W658" s="40"/>
      <c r="X658" s="40"/>
      <c r="Y658" s="40"/>
      <c r="Z658" s="38" t="str">
        <f>IFERROR(VLOOKUP(Y658,DIRECTORIO!A:B,2,FALSE),"")</f>
        <v/>
      </c>
      <c r="AA658" s="40"/>
      <c r="AB658" s="40"/>
      <c r="AC658" s="40"/>
      <c r="AD658" s="40"/>
      <c r="AE658" s="40"/>
      <c r="AF658" s="40"/>
      <c r="AG658" s="41" t="s">
        <v>109</v>
      </c>
      <c r="AH658" s="42"/>
      <c r="AI658" s="54" t="str">
        <f t="shared" ca="1" si="133"/>
        <v>PENDIENTE NOTIFICACIÓN ELECTRÓNICA</v>
      </c>
      <c r="AJ658" s="37"/>
      <c r="AK658" s="37"/>
      <c r="AL658" s="37"/>
      <c r="AM658" s="53" t="str">
        <f>IF(AK658="","",WORKDAY(AK658,5,FESTIVOS_CO!A:A))</f>
        <v/>
      </c>
      <c r="AN658" s="37"/>
      <c r="AO658" s="37"/>
      <c r="AP658" s="54" t="str">
        <f t="shared" ca="1" si="126"/>
        <v>NO APLICA</v>
      </c>
      <c r="AQ658" s="36"/>
      <c r="AR658" s="43"/>
      <c r="AS658" s="37"/>
      <c r="AT658" s="36"/>
      <c r="AU658" s="37"/>
      <c r="AV658" s="36"/>
      <c r="AW658" s="36"/>
      <c r="AX658" s="37"/>
      <c r="AY658" s="140" t="str">
        <f>IF(AU658="","",WORKDAY(AU658,5,FESTIVOS_CO!A:A))</f>
        <v/>
      </c>
      <c r="AZ658" s="54" t="str">
        <f t="shared" ca="1" si="135"/>
        <v>NO APLICA</v>
      </c>
      <c r="BA658" s="55" t="str">
        <f>IF(AX658="","",WORKDAY(AX658,5,FESTIVOS_CO!A:A))</f>
        <v/>
      </c>
      <c r="BB658" s="39"/>
      <c r="BC658" s="40"/>
      <c r="BD658" s="40"/>
      <c r="BE658" s="56" t="str">
        <f t="shared" ca="1" si="124"/>
        <v>NO APLICA</v>
      </c>
      <c r="BF658" s="37"/>
      <c r="BG658" s="45"/>
      <c r="BH658" s="37"/>
      <c r="BI658" s="36"/>
      <c r="BJ658" s="37"/>
      <c r="BK658" s="36"/>
      <c r="BL658" s="36"/>
      <c r="BM658" s="53" t="str">
        <f>IF(BJ658="","",WORKDAY(BJ658,5,FESTIVOS_CO!A:A))</f>
        <v/>
      </c>
      <c r="BN658" s="57" t="str">
        <f t="shared" ca="1" si="134"/>
        <v>PENDIENTE HACER AVISO</v>
      </c>
      <c r="BO658" s="54" t="str">
        <f t="shared" ca="1" si="127"/>
        <v>EN TRÁMITE NOTIF. POR AVISO</v>
      </c>
      <c r="BP658" s="37"/>
      <c r="BQ658" s="53" t="str">
        <f>IF(BP658="","",WORKDAY(BP658,5,FESTIVOS_CO!A:A))</f>
        <v/>
      </c>
      <c r="BR658" s="37"/>
      <c r="BS658" s="36"/>
      <c r="BT658" s="38"/>
      <c r="BU658" s="58" t="e">
        <f>VLOOKUP(BT658,Hoja2!$C:$D,2,0)</f>
        <v>#N/A</v>
      </c>
      <c r="BV658" s="80" t="str">
        <f>IF(
AND(AO658="",BD658="",BQ658=""),
"EN PROCESO NOTIFICACION / COMUNICACION",
IF(
BT658="",
"NO APLICA",
IF(
BU658=60,
IF(AO658&lt;&gt;"",AO658,IF(BD658&lt;&gt;"",BD658,BQ658))+60,
WORKDAY(
IF(AO658&lt;&gt;"",AO658,IF(BD658&lt;&gt;"",BD658,BQ658)),
BU658,
FESTIVOS_CO!A:A
)
)
))</f>
        <v>EN PROCESO NOTIFICACION / COMUNICACION</v>
      </c>
      <c r="BW658" s="44"/>
      <c r="BX658" s="53"/>
      <c r="BY658" s="45"/>
      <c r="BZ658" s="37"/>
      <c r="CA658" s="54" t="str">
        <f t="shared" si="128"/>
        <v>PENDIENTE EJECUTORIA</v>
      </c>
      <c r="CB658" s="59" t="str">
        <f t="shared" si="125"/>
        <v/>
      </c>
      <c r="CC658" s="36"/>
      <c r="CD658" s="40"/>
      <c r="CE658" s="46"/>
      <c r="CF658" s="40"/>
      <c r="CG658" s="40"/>
      <c r="CH658" s="40"/>
      <c r="CI658" s="36"/>
      <c r="CJ658" s="47"/>
      <c r="CK658" s="40"/>
      <c r="CL658" s="40"/>
      <c r="CM658" s="40"/>
      <c r="CN658" s="40"/>
    </row>
    <row r="659" spans="1:92" ht="42.75" hidden="1">
      <c r="A659" s="49" t="str">
        <f t="shared" si="129"/>
        <v>SIN GESTIÓN</v>
      </c>
      <c r="B659" s="58"/>
      <c r="C659" s="37"/>
      <c r="D659" s="37"/>
      <c r="E659" s="49" t="str">
        <f t="shared" si="130"/>
        <v>PENDIENTE NOTIFICACIÓN</v>
      </c>
      <c r="F659" s="141" t="str">
        <f t="shared" si="131"/>
        <v>PENDIENTE NOTIFICACIÓN</v>
      </c>
      <c r="G659" s="49" t="str">
        <f t="shared" si="132"/>
        <v/>
      </c>
      <c r="H659" s="51" t="str">
        <f ca="1">IF(
L659="",
"",
IF(
NETWORKDAYS(L659,IF(M659&lt;&gt;"",M659,TODAY()),FESTIVOS_CO!A:A)&gt;2,
"VENCIDO",
IF(
NETWORKDAYS(L659,IF(M659&lt;&gt;"",M659,TODAY()),FESTIVOS_CO!A:A)=2,
"ALERTA",
"A TIEMPO"
)))</f>
        <v/>
      </c>
      <c r="I659" s="40"/>
      <c r="J659" s="36"/>
      <c r="K659" s="37"/>
      <c r="L659" s="50"/>
      <c r="M659" s="37"/>
      <c r="N659" s="52"/>
      <c r="O659" s="52"/>
      <c r="P659" s="36"/>
      <c r="Q659" s="36"/>
      <c r="R659" s="40"/>
      <c r="S659" s="36"/>
      <c r="T659" s="40"/>
      <c r="U659" s="40"/>
      <c r="V659" s="81"/>
      <c r="W659" s="40"/>
      <c r="X659" s="40"/>
      <c r="Y659" s="40"/>
      <c r="Z659" s="38" t="str">
        <f>IFERROR(VLOOKUP(Y659,DIRECTORIO!A:B,2,FALSE),"")</f>
        <v/>
      </c>
      <c r="AA659" s="40"/>
      <c r="AB659" s="40"/>
      <c r="AC659" s="40"/>
      <c r="AD659" s="40"/>
      <c r="AE659" s="40"/>
      <c r="AF659" s="40"/>
      <c r="AG659" s="41" t="s">
        <v>109</v>
      </c>
      <c r="AH659" s="42"/>
      <c r="AI659" s="54" t="str">
        <f t="shared" ca="1" si="133"/>
        <v>PENDIENTE NOTIFICACIÓN ELECTRÓNICA</v>
      </c>
      <c r="AJ659" s="37"/>
      <c r="AK659" s="37"/>
      <c r="AL659" s="37"/>
      <c r="AM659" s="53" t="str">
        <f>IF(AK659="","",WORKDAY(AK659,5,FESTIVOS_CO!A:A))</f>
        <v/>
      </c>
      <c r="AN659" s="37"/>
      <c r="AO659" s="37"/>
      <c r="AP659" s="54" t="str">
        <f t="shared" ca="1" si="126"/>
        <v>NO APLICA</v>
      </c>
      <c r="AQ659" s="36"/>
      <c r="AR659" s="43"/>
      <c r="AS659" s="37"/>
      <c r="AT659" s="36"/>
      <c r="AU659" s="37"/>
      <c r="AV659" s="36"/>
      <c r="AW659" s="36"/>
      <c r="AX659" s="37"/>
      <c r="AY659" s="140" t="str">
        <f>IF(AU659="","",WORKDAY(AU659,5,FESTIVOS_CO!A:A))</f>
        <v/>
      </c>
      <c r="AZ659" s="54" t="str">
        <f t="shared" ca="1" si="135"/>
        <v>NO APLICA</v>
      </c>
      <c r="BA659" s="55" t="str">
        <f>IF(AX659="","",WORKDAY(AX659,5,FESTIVOS_CO!A:A))</f>
        <v/>
      </c>
      <c r="BB659" s="39"/>
      <c r="BC659" s="40"/>
      <c r="BD659" s="40"/>
      <c r="BE659" s="56" t="str">
        <f t="shared" ca="1" si="124"/>
        <v>NO APLICA</v>
      </c>
      <c r="BF659" s="37"/>
      <c r="BG659" s="45"/>
      <c r="BH659" s="37"/>
      <c r="BI659" s="36"/>
      <c r="BJ659" s="37"/>
      <c r="BK659" s="36"/>
      <c r="BL659" s="36"/>
      <c r="BM659" s="53" t="str">
        <f>IF(BJ659="","",WORKDAY(BJ659,5,FESTIVOS_CO!A:A))</f>
        <v/>
      </c>
      <c r="BN659" s="57" t="str">
        <f t="shared" ca="1" si="134"/>
        <v>PENDIENTE HACER AVISO</v>
      </c>
      <c r="BO659" s="54" t="str">
        <f t="shared" ca="1" si="127"/>
        <v>EN TRÁMITE NOTIF. POR AVISO</v>
      </c>
      <c r="BP659" s="37"/>
      <c r="BQ659" s="53" t="str">
        <f>IF(BP659="","",WORKDAY(BP659,5,FESTIVOS_CO!A:A))</f>
        <v/>
      </c>
      <c r="BR659" s="37"/>
      <c r="BS659" s="36"/>
      <c r="BT659" s="38"/>
      <c r="BU659" s="58" t="e">
        <f>VLOOKUP(BT659,Hoja2!$C:$D,2,0)</f>
        <v>#N/A</v>
      </c>
      <c r="BV659" s="80" t="str">
        <f>IF(
AND(AO659="",BD659="",BQ659=""),
"EN PROCESO NOTIFICACION / COMUNICACION",
IF(
BT659="",
"NO APLICA",
IF(
BU659=60,
IF(AO659&lt;&gt;"",AO659,IF(BD659&lt;&gt;"",BD659,BQ659))+60,
WORKDAY(
IF(AO659&lt;&gt;"",AO659,IF(BD659&lt;&gt;"",BD659,BQ659)),
BU659,
FESTIVOS_CO!A:A
)
)
))</f>
        <v>EN PROCESO NOTIFICACION / COMUNICACION</v>
      </c>
      <c r="BW659" s="44"/>
      <c r="BX659" s="53"/>
      <c r="BY659" s="45"/>
      <c r="BZ659" s="37"/>
      <c r="CA659" s="54" t="str">
        <f t="shared" si="128"/>
        <v>PENDIENTE EJECUTORIA</v>
      </c>
      <c r="CB659" s="59" t="str">
        <f t="shared" si="125"/>
        <v/>
      </c>
      <c r="CC659" s="36"/>
      <c r="CD659" s="40"/>
      <c r="CE659" s="46"/>
      <c r="CF659" s="40"/>
      <c r="CG659" s="40"/>
      <c r="CH659" s="40"/>
      <c r="CI659" s="36"/>
      <c r="CJ659" s="47"/>
      <c r="CK659" s="40"/>
      <c r="CL659" s="40"/>
      <c r="CM659" s="40"/>
      <c r="CN659" s="40"/>
    </row>
    <row r="660" spans="1:92" ht="42.75" hidden="1">
      <c r="A660" s="49" t="str">
        <f t="shared" si="129"/>
        <v>SIN GESTIÓN</v>
      </c>
      <c r="B660" s="58"/>
      <c r="C660" s="37"/>
      <c r="D660" s="37"/>
      <c r="E660" s="49" t="str">
        <f t="shared" si="130"/>
        <v>PENDIENTE NOTIFICACIÓN</v>
      </c>
      <c r="F660" s="141" t="str">
        <f t="shared" si="131"/>
        <v>PENDIENTE NOTIFICACIÓN</v>
      </c>
      <c r="G660" s="49" t="str">
        <f t="shared" si="132"/>
        <v/>
      </c>
      <c r="H660" s="51" t="str">
        <f ca="1">IF(
L660="",
"",
IF(
NETWORKDAYS(L660,IF(M660&lt;&gt;"",M660,TODAY()),FESTIVOS_CO!A:A)&gt;2,
"VENCIDO",
IF(
NETWORKDAYS(L660,IF(M660&lt;&gt;"",M660,TODAY()),FESTIVOS_CO!A:A)=2,
"ALERTA",
"A TIEMPO"
)))</f>
        <v/>
      </c>
      <c r="I660" s="40"/>
      <c r="J660" s="36"/>
      <c r="K660" s="37"/>
      <c r="L660" s="50"/>
      <c r="M660" s="37"/>
      <c r="N660" s="52"/>
      <c r="O660" s="52"/>
      <c r="P660" s="36"/>
      <c r="Q660" s="36"/>
      <c r="R660" s="40"/>
      <c r="S660" s="36"/>
      <c r="T660" s="40"/>
      <c r="U660" s="40"/>
      <c r="V660" s="81"/>
      <c r="W660" s="40"/>
      <c r="X660" s="40"/>
      <c r="Y660" s="40"/>
      <c r="Z660" s="38" t="str">
        <f>IFERROR(VLOOKUP(Y660,DIRECTORIO!A:B,2,FALSE),"")</f>
        <v/>
      </c>
      <c r="AA660" s="40"/>
      <c r="AB660" s="40"/>
      <c r="AC660" s="40"/>
      <c r="AD660" s="40"/>
      <c r="AE660" s="40"/>
      <c r="AF660" s="40"/>
      <c r="AG660" s="41" t="s">
        <v>109</v>
      </c>
      <c r="AH660" s="42"/>
      <c r="AI660" s="54" t="str">
        <f t="shared" ca="1" si="133"/>
        <v>PENDIENTE NOTIFICACIÓN ELECTRÓNICA</v>
      </c>
      <c r="AJ660" s="37"/>
      <c r="AK660" s="37"/>
      <c r="AL660" s="37"/>
      <c r="AM660" s="53" t="str">
        <f>IF(AK660="","",WORKDAY(AK660,5,FESTIVOS_CO!A:A))</f>
        <v/>
      </c>
      <c r="AN660" s="37"/>
      <c r="AO660" s="37"/>
      <c r="AP660" s="54" t="str">
        <f t="shared" ca="1" si="126"/>
        <v>NO APLICA</v>
      </c>
      <c r="AQ660" s="36"/>
      <c r="AR660" s="43"/>
      <c r="AS660" s="37"/>
      <c r="AT660" s="36"/>
      <c r="AU660" s="37"/>
      <c r="AV660" s="36"/>
      <c r="AW660" s="36"/>
      <c r="AX660" s="37"/>
      <c r="AY660" s="140" t="str">
        <f>IF(AU660="","",WORKDAY(AU660,5,FESTIVOS_CO!A:A))</f>
        <v/>
      </c>
      <c r="AZ660" s="54" t="str">
        <f t="shared" ca="1" si="135"/>
        <v>NO APLICA</v>
      </c>
      <c r="BA660" s="55" t="str">
        <f>IF(AX660="","",WORKDAY(AX660,5,FESTIVOS_CO!A:A))</f>
        <v/>
      </c>
      <c r="BB660" s="39"/>
      <c r="BC660" s="40"/>
      <c r="BD660" s="40"/>
      <c r="BE660" s="56" t="str">
        <f t="shared" ca="1" si="124"/>
        <v>NO APLICA</v>
      </c>
      <c r="BF660" s="37"/>
      <c r="BG660" s="45"/>
      <c r="BH660" s="37"/>
      <c r="BI660" s="36"/>
      <c r="BJ660" s="37"/>
      <c r="BK660" s="36"/>
      <c r="BL660" s="36"/>
      <c r="BM660" s="53" t="str">
        <f>IF(BJ660="","",WORKDAY(BJ660,5,FESTIVOS_CO!A:A))</f>
        <v/>
      </c>
      <c r="BN660" s="57" t="str">
        <f t="shared" ca="1" si="134"/>
        <v>PENDIENTE HACER AVISO</v>
      </c>
      <c r="BO660" s="54" t="str">
        <f t="shared" ca="1" si="127"/>
        <v>EN TRÁMITE NOTIF. POR AVISO</v>
      </c>
      <c r="BP660" s="37"/>
      <c r="BQ660" s="53" t="str">
        <f>IF(BP660="","",WORKDAY(BP660,5,FESTIVOS_CO!A:A))</f>
        <v/>
      </c>
      <c r="BR660" s="37"/>
      <c r="BS660" s="36"/>
      <c r="BT660" s="38"/>
      <c r="BU660" s="58" t="e">
        <f>VLOOKUP(BT660,Hoja2!$C:$D,2,0)</f>
        <v>#N/A</v>
      </c>
      <c r="BV660" s="80" t="str">
        <f>IF(
AND(AO660="",BD660="",BQ660=""),
"EN PROCESO NOTIFICACION / COMUNICACION",
IF(
BT660="",
"NO APLICA",
IF(
BU660=60,
IF(AO660&lt;&gt;"",AO660,IF(BD660&lt;&gt;"",BD660,BQ660))+60,
WORKDAY(
IF(AO660&lt;&gt;"",AO660,IF(BD660&lt;&gt;"",BD660,BQ660)),
BU660,
FESTIVOS_CO!A:A
)
)
))</f>
        <v>EN PROCESO NOTIFICACION / COMUNICACION</v>
      </c>
      <c r="BW660" s="44"/>
      <c r="BX660" s="53"/>
      <c r="BY660" s="45"/>
      <c r="BZ660" s="37"/>
      <c r="CA660" s="54" t="str">
        <f t="shared" si="128"/>
        <v>PENDIENTE EJECUTORIA</v>
      </c>
      <c r="CB660" s="59" t="str">
        <f t="shared" si="125"/>
        <v/>
      </c>
      <c r="CC660" s="36"/>
      <c r="CD660" s="40"/>
      <c r="CE660" s="46"/>
      <c r="CF660" s="40"/>
      <c r="CG660" s="40"/>
      <c r="CH660" s="40"/>
      <c r="CI660" s="36"/>
      <c r="CJ660" s="47"/>
      <c r="CK660" s="40"/>
      <c r="CL660" s="40"/>
      <c r="CM660" s="40"/>
      <c r="CN660" s="40"/>
    </row>
    <row r="661" spans="1:92" ht="42.75" hidden="1">
      <c r="A661" s="49" t="str">
        <f t="shared" si="129"/>
        <v>SIN GESTIÓN</v>
      </c>
      <c r="B661" s="58"/>
      <c r="C661" s="37"/>
      <c r="D661" s="37"/>
      <c r="E661" s="49" t="str">
        <f t="shared" si="130"/>
        <v>PENDIENTE NOTIFICACIÓN</v>
      </c>
      <c r="F661" s="141" t="str">
        <f t="shared" si="131"/>
        <v>PENDIENTE NOTIFICACIÓN</v>
      </c>
      <c r="G661" s="49" t="str">
        <f t="shared" si="132"/>
        <v/>
      </c>
      <c r="H661" s="51" t="str">
        <f ca="1">IF(
L661="",
"",
IF(
NETWORKDAYS(L661,IF(M661&lt;&gt;"",M661,TODAY()),FESTIVOS_CO!A:A)&gt;2,
"VENCIDO",
IF(
NETWORKDAYS(L661,IF(M661&lt;&gt;"",M661,TODAY()),FESTIVOS_CO!A:A)=2,
"ALERTA",
"A TIEMPO"
)))</f>
        <v/>
      </c>
      <c r="I661" s="40"/>
      <c r="J661" s="36"/>
      <c r="K661" s="37"/>
      <c r="L661" s="50"/>
      <c r="M661" s="37"/>
      <c r="N661" s="52"/>
      <c r="O661" s="52"/>
      <c r="P661" s="36"/>
      <c r="Q661" s="36"/>
      <c r="R661" s="40"/>
      <c r="S661" s="36"/>
      <c r="T661" s="40"/>
      <c r="U661" s="40"/>
      <c r="V661" s="81"/>
      <c r="W661" s="40"/>
      <c r="X661" s="40"/>
      <c r="Y661" s="40"/>
      <c r="Z661" s="38" t="str">
        <f>IFERROR(VLOOKUP(Y661,DIRECTORIO!A:B,2,FALSE),"")</f>
        <v/>
      </c>
      <c r="AA661" s="40"/>
      <c r="AB661" s="40"/>
      <c r="AC661" s="40"/>
      <c r="AD661" s="40"/>
      <c r="AE661" s="40"/>
      <c r="AF661" s="40"/>
      <c r="AG661" s="41" t="s">
        <v>109</v>
      </c>
      <c r="AH661" s="42"/>
      <c r="AI661" s="54" t="str">
        <f t="shared" ca="1" si="133"/>
        <v>PENDIENTE NOTIFICACIÓN ELECTRÓNICA</v>
      </c>
      <c r="AJ661" s="37"/>
      <c r="AK661" s="37"/>
      <c r="AL661" s="37"/>
      <c r="AM661" s="53" t="str">
        <f>IF(AK661="","",WORKDAY(AK661,5,FESTIVOS_CO!A:A))</f>
        <v/>
      </c>
      <c r="AN661" s="37"/>
      <c r="AO661" s="37"/>
      <c r="AP661" s="54" t="str">
        <f t="shared" ca="1" si="126"/>
        <v>NO APLICA</v>
      </c>
      <c r="AQ661" s="36"/>
      <c r="AR661" s="43"/>
      <c r="AS661" s="37"/>
      <c r="AT661" s="36"/>
      <c r="AU661" s="37"/>
      <c r="AV661" s="36"/>
      <c r="AW661" s="36"/>
      <c r="AX661" s="37"/>
      <c r="AY661" s="140" t="str">
        <f>IF(AU661="","",WORKDAY(AU661,5,FESTIVOS_CO!A:A))</f>
        <v/>
      </c>
      <c r="AZ661" s="54" t="str">
        <f t="shared" ca="1" si="135"/>
        <v>NO APLICA</v>
      </c>
      <c r="BA661" s="55" t="str">
        <f>IF(AX661="","",WORKDAY(AX661,5,FESTIVOS_CO!A:A))</f>
        <v/>
      </c>
      <c r="BB661" s="39"/>
      <c r="BC661" s="40"/>
      <c r="BD661" s="40"/>
      <c r="BE661" s="56" t="str">
        <f t="shared" ca="1" si="124"/>
        <v>NO APLICA</v>
      </c>
      <c r="BF661" s="37"/>
      <c r="BG661" s="45"/>
      <c r="BH661" s="37"/>
      <c r="BI661" s="36"/>
      <c r="BJ661" s="37"/>
      <c r="BK661" s="36"/>
      <c r="BL661" s="36"/>
      <c r="BM661" s="53" t="str">
        <f>IF(BJ661="","",WORKDAY(BJ661,5,FESTIVOS_CO!A:A))</f>
        <v/>
      </c>
      <c r="BN661" s="57" t="str">
        <f t="shared" ca="1" si="134"/>
        <v>PENDIENTE HACER AVISO</v>
      </c>
      <c r="BO661" s="54" t="str">
        <f t="shared" ca="1" si="127"/>
        <v>EN TRÁMITE NOTIF. POR AVISO</v>
      </c>
      <c r="BP661" s="37"/>
      <c r="BQ661" s="53" t="str">
        <f>IF(BP661="","",WORKDAY(BP661,5,FESTIVOS_CO!A:A))</f>
        <v/>
      </c>
      <c r="BR661" s="37"/>
      <c r="BS661" s="36"/>
      <c r="BT661" s="38"/>
      <c r="BU661" s="58" t="e">
        <f>VLOOKUP(BT661,Hoja2!$C:$D,2,0)</f>
        <v>#N/A</v>
      </c>
      <c r="BV661" s="80" t="str">
        <f>IF(
AND(AO661="",BD661="",BQ661=""),
"EN PROCESO NOTIFICACION / COMUNICACION",
IF(
BT661="",
"NO APLICA",
IF(
BU661=60,
IF(AO661&lt;&gt;"",AO661,IF(BD661&lt;&gt;"",BD661,BQ661))+60,
WORKDAY(
IF(AO661&lt;&gt;"",AO661,IF(BD661&lt;&gt;"",BD661,BQ661)),
BU661,
FESTIVOS_CO!A:A
)
)
))</f>
        <v>EN PROCESO NOTIFICACION / COMUNICACION</v>
      </c>
      <c r="BW661" s="44"/>
      <c r="BX661" s="53"/>
      <c r="BY661" s="45"/>
      <c r="BZ661" s="37"/>
      <c r="CA661" s="54" t="str">
        <f t="shared" si="128"/>
        <v>PENDIENTE EJECUTORIA</v>
      </c>
      <c r="CB661" s="59" t="str">
        <f t="shared" si="125"/>
        <v/>
      </c>
      <c r="CC661" s="36"/>
      <c r="CD661" s="40"/>
      <c r="CE661" s="46"/>
      <c r="CF661" s="40"/>
      <c r="CG661" s="40"/>
      <c r="CH661" s="40"/>
      <c r="CI661" s="36"/>
      <c r="CJ661" s="47"/>
      <c r="CK661" s="40"/>
      <c r="CL661" s="40"/>
      <c r="CM661" s="40"/>
      <c r="CN661" s="40"/>
    </row>
    <row r="662" spans="1:92" ht="42.75" hidden="1">
      <c r="A662" s="49" t="str">
        <f t="shared" si="129"/>
        <v>SIN GESTIÓN</v>
      </c>
      <c r="B662" s="58"/>
      <c r="C662" s="37"/>
      <c r="D662" s="37"/>
      <c r="E662" s="49" t="str">
        <f t="shared" si="130"/>
        <v>PENDIENTE NOTIFICACIÓN</v>
      </c>
      <c r="F662" s="141" t="str">
        <f t="shared" si="131"/>
        <v>PENDIENTE NOTIFICACIÓN</v>
      </c>
      <c r="G662" s="49" t="str">
        <f t="shared" si="132"/>
        <v/>
      </c>
      <c r="H662" s="51" t="str">
        <f ca="1">IF(
L662="",
"",
IF(
NETWORKDAYS(L662,IF(M662&lt;&gt;"",M662,TODAY()),FESTIVOS_CO!A:A)&gt;2,
"VENCIDO",
IF(
NETWORKDAYS(L662,IF(M662&lt;&gt;"",M662,TODAY()),FESTIVOS_CO!A:A)=2,
"ALERTA",
"A TIEMPO"
)))</f>
        <v/>
      </c>
      <c r="I662" s="40"/>
      <c r="J662" s="36"/>
      <c r="K662" s="37"/>
      <c r="L662" s="50"/>
      <c r="M662" s="37"/>
      <c r="N662" s="52"/>
      <c r="O662" s="52"/>
      <c r="P662" s="36"/>
      <c r="Q662" s="36"/>
      <c r="R662" s="40"/>
      <c r="S662" s="36"/>
      <c r="T662" s="40"/>
      <c r="U662" s="40"/>
      <c r="V662" s="81"/>
      <c r="W662" s="40"/>
      <c r="X662" s="40"/>
      <c r="Y662" s="40"/>
      <c r="Z662" s="38" t="str">
        <f>IFERROR(VLOOKUP(Y662,DIRECTORIO!A:B,2,FALSE),"")</f>
        <v/>
      </c>
      <c r="AA662" s="40"/>
      <c r="AB662" s="40"/>
      <c r="AC662" s="40"/>
      <c r="AD662" s="40"/>
      <c r="AE662" s="40"/>
      <c r="AF662" s="40"/>
      <c r="AG662" s="41" t="s">
        <v>109</v>
      </c>
      <c r="AH662" s="42"/>
      <c r="AI662" s="54" t="str">
        <f t="shared" ca="1" si="133"/>
        <v>PENDIENTE NOTIFICACIÓN ELECTRÓNICA</v>
      </c>
      <c r="AJ662" s="37"/>
      <c r="AK662" s="37"/>
      <c r="AL662" s="37"/>
      <c r="AM662" s="53" t="str">
        <f>IF(AK662="","",WORKDAY(AK662,5,FESTIVOS_CO!A:A))</f>
        <v/>
      </c>
      <c r="AN662" s="37"/>
      <c r="AO662" s="37"/>
      <c r="AP662" s="54" t="str">
        <f t="shared" ca="1" si="126"/>
        <v>NO APLICA</v>
      </c>
      <c r="AQ662" s="36"/>
      <c r="AR662" s="43"/>
      <c r="AS662" s="37"/>
      <c r="AT662" s="36"/>
      <c r="AU662" s="37"/>
      <c r="AV662" s="36"/>
      <c r="AW662" s="36"/>
      <c r="AX662" s="37"/>
      <c r="AY662" s="140" t="str">
        <f>IF(AU662="","",WORKDAY(AU662,5,FESTIVOS_CO!A:A))</f>
        <v/>
      </c>
      <c r="AZ662" s="54" t="str">
        <f t="shared" ca="1" si="135"/>
        <v>NO APLICA</v>
      </c>
      <c r="BA662" s="55" t="str">
        <f>IF(AX662="","",WORKDAY(AX662,5,FESTIVOS_CO!A:A))</f>
        <v/>
      </c>
      <c r="BB662" s="39"/>
      <c r="BC662" s="40"/>
      <c r="BD662" s="40"/>
      <c r="BE662" s="56" t="str">
        <f t="shared" ca="1" si="124"/>
        <v>NO APLICA</v>
      </c>
      <c r="BF662" s="37"/>
      <c r="BG662" s="45"/>
      <c r="BH662" s="37"/>
      <c r="BI662" s="36"/>
      <c r="BJ662" s="37"/>
      <c r="BK662" s="36"/>
      <c r="BL662" s="36"/>
      <c r="BM662" s="53" t="str">
        <f>IF(BJ662="","",WORKDAY(BJ662,5,FESTIVOS_CO!A:A))</f>
        <v/>
      </c>
      <c r="BN662" s="57" t="str">
        <f t="shared" ca="1" si="134"/>
        <v>PENDIENTE HACER AVISO</v>
      </c>
      <c r="BO662" s="54" t="str">
        <f t="shared" ca="1" si="127"/>
        <v>EN TRÁMITE NOTIF. POR AVISO</v>
      </c>
      <c r="BP662" s="37"/>
      <c r="BQ662" s="53" t="str">
        <f>IF(BP662="","",WORKDAY(BP662,5,FESTIVOS_CO!A:A))</f>
        <v/>
      </c>
      <c r="BR662" s="37"/>
      <c r="BS662" s="36"/>
      <c r="BT662" s="38"/>
      <c r="BU662" s="58" t="e">
        <f>VLOOKUP(BT662,Hoja2!$C:$D,2,0)</f>
        <v>#N/A</v>
      </c>
      <c r="BV662" s="80" t="str">
        <f>IF(
AND(AO662="",BD662="",BQ662=""),
"EN PROCESO NOTIFICACION / COMUNICACION",
IF(
BT662="",
"NO APLICA",
IF(
BU662=60,
IF(AO662&lt;&gt;"",AO662,IF(BD662&lt;&gt;"",BD662,BQ662))+60,
WORKDAY(
IF(AO662&lt;&gt;"",AO662,IF(BD662&lt;&gt;"",BD662,BQ662)),
BU662,
FESTIVOS_CO!A:A
)
)
))</f>
        <v>EN PROCESO NOTIFICACION / COMUNICACION</v>
      </c>
      <c r="BW662" s="44"/>
      <c r="BX662" s="53"/>
      <c r="BY662" s="45"/>
      <c r="BZ662" s="37"/>
      <c r="CA662" s="54" t="str">
        <f t="shared" si="128"/>
        <v>PENDIENTE EJECUTORIA</v>
      </c>
      <c r="CB662" s="59" t="str">
        <f t="shared" si="125"/>
        <v/>
      </c>
      <c r="CC662" s="36"/>
      <c r="CD662" s="40"/>
      <c r="CE662" s="46"/>
      <c r="CF662" s="40"/>
      <c r="CG662" s="40"/>
      <c r="CH662" s="40"/>
      <c r="CI662" s="36"/>
      <c r="CJ662" s="47"/>
      <c r="CK662" s="40"/>
      <c r="CL662" s="40"/>
      <c r="CM662" s="40"/>
      <c r="CN662" s="40"/>
    </row>
    <row r="663" spans="1:92" ht="42.75" hidden="1">
      <c r="A663" s="49" t="str">
        <f t="shared" si="129"/>
        <v>SIN GESTIÓN</v>
      </c>
      <c r="B663" s="58"/>
      <c r="C663" s="37"/>
      <c r="D663" s="37"/>
      <c r="E663" s="49" t="str">
        <f t="shared" si="130"/>
        <v>PENDIENTE NOTIFICACIÓN</v>
      </c>
      <c r="F663" s="141" t="str">
        <f t="shared" si="131"/>
        <v>PENDIENTE NOTIFICACIÓN</v>
      </c>
      <c r="G663" s="49" t="str">
        <f t="shared" si="132"/>
        <v/>
      </c>
      <c r="H663" s="51" t="str">
        <f ca="1">IF(
L663="",
"",
IF(
NETWORKDAYS(L663,IF(M663&lt;&gt;"",M663,TODAY()),FESTIVOS_CO!A:A)&gt;2,
"VENCIDO",
IF(
NETWORKDAYS(L663,IF(M663&lt;&gt;"",M663,TODAY()),FESTIVOS_CO!A:A)=2,
"ALERTA",
"A TIEMPO"
)))</f>
        <v/>
      </c>
      <c r="I663" s="40"/>
      <c r="J663" s="36"/>
      <c r="K663" s="37"/>
      <c r="L663" s="50"/>
      <c r="M663" s="37"/>
      <c r="N663" s="52"/>
      <c r="O663" s="52"/>
      <c r="P663" s="36"/>
      <c r="Q663" s="36"/>
      <c r="R663" s="40"/>
      <c r="S663" s="36"/>
      <c r="T663" s="40"/>
      <c r="U663" s="40"/>
      <c r="V663" s="81"/>
      <c r="W663" s="40"/>
      <c r="X663" s="40"/>
      <c r="Y663" s="40"/>
      <c r="Z663" s="38" t="str">
        <f>IFERROR(VLOOKUP(Y663,DIRECTORIO!A:B,2,FALSE),"")</f>
        <v/>
      </c>
      <c r="AA663" s="40"/>
      <c r="AB663" s="40"/>
      <c r="AC663" s="40"/>
      <c r="AD663" s="40"/>
      <c r="AE663" s="40"/>
      <c r="AF663" s="40"/>
      <c r="AG663" s="41" t="s">
        <v>109</v>
      </c>
      <c r="AH663" s="42"/>
      <c r="AI663" s="54" t="str">
        <f t="shared" ca="1" si="133"/>
        <v>PENDIENTE NOTIFICACIÓN ELECTRÓNICA</v>
      </c>
      <c r="AJ663" s="37"/>
      <c r="AK663" s="37"/>
      <c r="AL663" s="37"/>
      <c r="AM663" s="53" t="str">
        <f>IF(AK663="","",WORKDAY(AK663,5,FESTIVOS_CO!A:A))</f>
        <v/>
      </c>
      <c r="AN663" s="37"/>
      <c r="AO663" s="37"/>
      <c r="AP663" s="54" t="str">
        <f t="shared" ca="1" si="126"/>
        <v>NO APLICA</v>
      </c>
      <c r="AQ663" s="36"/>
      <c r="AR663" s="43"/>
      <c r="AS663" s="37"/>
      <c r="AT663" s="36"/>
      <c r="AU663" s="37"/>
      <c r="AV663" s="36"/>
      <c r="AW663" s="36"/>
      <c r="AX663" s="37"/>
      <c r="AY663" s="140" t="str">
        <f>IF(AU663="","",WORKDAY(AU663,5,FESTIVOS_CO!A:A))</f>
        <v/>
      </c>
      <c r="AZ663" s="54" t="str">
        <f t="shared" ca="1" si="135"/>
        <v>NO APLICA</v>
      </c>
      <c r="BA663" s="55" t="str">
        <f>IF(AX663="","",WORKDAY(AX663,5,FESTIVOS_CO!A:A))</f>
        <v/>
      </c>
      <c r="BB663" s="39"/>
      <c r="BC663" s="40"/>
      <c r="BD663" s="40"/>
      <c r="BE663" s="56" t="str">
        <f t="shared" ca="1" si="124"/>
        <v>NO APLICA</v>
      </c>
      <c r="BF663" s="37"/>
      <c r="BG663" s="45"/>
      <c r="BH663" s="37"/>
      <c r="BI663" s="36"/>
      <c r="BJ663" s="37"/>
      <c r="BK663" s="36"/>
      <c r="BL663" s="36"/>
      <c r="BM663" s="53" t="str">
        <f>IF(BJ663="","",WORKDAY(BJ663,5,FESTIVOS_CO!A:A))</f>
        <v/>
      </c>
      <c r="BN663" s="57" t="str">
        <f t="shared" ca="1" si="134"/>
        <v>PENDIENTE HACER AVISO</v>
      </c>
      <c r="BO663" s="54" t="str">
        <f t="shared" ca="1" si="127"/>
        <v>EN TRÁMITE NOTIF. POR AVISO</v>
      </c>
      <c r="BP663" s="37"/>
      <c r="BQ663" s="53" t="str">
        <f>IF(BP663="","",WORKDAY(BP663,5,FESTIVOS_CO!A:A))</f>
        <v/>
      </c>
      <c r="BR663" s="37"/>
      <c r="BS663" s="36"/>
      <c r="BT663" s="38"/>
      <c r="BU663" s="58" t="e">
        <f>VLOOKUP(BT663,Hoja2!$C:$D,2,0)</f>
        <v>#N/A</v>
      </c>
      <c r="BV663" s="80" t="str">
        <f>IF(
AND(AO663="",BD663="",BQ663=""),
"EN PROCESO NOTIFICACION / COMUNICACION",
IF(
BT663="",
"NO APLICA",
IF(
BU663=60,
IF(AO663&lt;&gt;"",AO663,IF(BD663&lt;&gt;"",BD663,BQ663))+60,
WORKDAY(
IF(AO663&lt;&gt;"",AO663,IF(BD663&lt;&gt;"",BD663,BQ663)),
BU663,
FESTIVOS_CO!A:A
)
)
))</f>
        <v>EN PROCESO NOTIFICACION / COMUNICACION</v>
      </c>
      <c r="BW663" s="44"/>
      <c r="BX663" s="53"/>
      <c r="BY663" s="45"/>
      <c r="BZ663" s="37"/>
      <c r="CA663" s="54" t="str">
        <f t="shared" si="128"/>
        <v>PENDIENTE EJECUTORIA</v>
      </c>
      <c r="CB663" s="59" t="str">
        <f t="shared" si="125"/>
        <v/>
      </c>
      <c r="CC663" s="36"/>
      <c r="CD663" s="40"/>
      <c r="CE663" s="46"/>
      <c r="CF663" s="40"/>
      <c r="CG663" s="40"/>
      <c r="CH663" s="40"/>
      <c r="CI663" s="36"/>
      <c r="CJ663" s="47"/>
      <c r="CK663" s="40"/>
      <c r="CL663" s="40"/>
      <c r="CM663" s="40"/>
      <c r="CN663" s="40"/>
    </row>
    <row r="664" spans="1:92" ht="42.75" hidden="1">
      <c r="A664" s="49" t="str">
        <f t="shared" si="129"/>
        <v>SIN GESTIÓN</v>
      </c>
      <c r="B664" s="58"/>
      <c r="C664" s="37"/>
      <c r="D664" s="37"/>
      <c r="E664" s="49" t="str">
        <f t="shared" si="130"/>
        <v>PENDIENTE NOTIFICACIÓN</v>
      </c>
      <c r="F664" s="141" t="str">
        <f t="shared" si="131"/>
        <v>PENDIENTE NOTIFICACIÓN</v>
      </c>
      <c r="G664" s="49" t="str">
        <f t="shared" si="132"/>
        <v/>
      </c>
      <c r="H664" s="51" t="str">
        <f ca="1">IF(
L664="",
"",
IF(
NETWORKDAYS(L664,IF(M664&lt;&gt;"",M664,TODAY()),FESTIVOS_CO!A:A)&gt;2,
"VENCIDO",
IF(
NETWORKDAYS(L664,IF(M664&lt;&gt;"",M664,TODAY()),FESTIVOS_CO!A:A)=2,
"ALERTA",
"A TIEMPO"
)))</f>
        <v/>
      </c>
      <c r="I664" s="40"/>
      <c r="J664" s="36"/>
      <c r="K664" s="37"/>
      <c r="L664" s="50"/>
      <c r="M664" s="37"/>
      <c r="N664" s="52"/>
      <c r="O664" s="52"/>
      <c r="P664" s="36"/>
      <c r="Q664" s="36"/>
      <c r="R664" s="40"/>
      <c r="S664" s="36"/>
      <c r="T664" s="40"/>
      <c r="U664" s="40"/>
      <c r="V664" s="81"/>
      <c r="W664" s="40"/>
      <c r="X664" s="40"/>
      <c r="Y664" s="40"/>
      <c r="Z664" s="38" t="str">
        <f>IFERROR(VLOOKUP(Y664,DIRECTORIO!A:B,2,FALSE),"")</f>
        <v/>
      </c>
      <c r="AA664" s="40"/>
      <c r="AB664" s="40"/>
      <c r="AC664" s="40"/>
      <c r="AD664" s="40"/>
      <c r="AE664" s="40"/>
      <c r="AF664" s="40"/>
      <c r="AG664" s="41" t="s">
        <v>109</v>
      </c>
      <c r="AH664" s="42"/>
      <c r="AI664" s="54" t="str">
        <f t="shared" ca="1" si="133"/>
        <v>PENDIENTE NOTIFICACIÓN ELECTRÓNICA</v>
      </c>
      <c r="AJ664" s="37"/>
      <c r="AK664" s="37"/>
      <c r="AL664" s="37"/>
      <c r="AM664" s="53" t="str">
        <f>IF(AK664="","",WORKDAY(AK664,5,FESTIVOS_CO!A:A))</f>
        <v/>
      </c>
      <c r="AN664" s="37"/>
      <c r="AO664" s="37"/>
      <c r="AP664" s="54" t="str">
        <f t="shared" ca="1" si="126"/>
        <v>NO APLICA</v>
      </c>
      <c r="AQ664" s="36"/>
      <c r="AR664" s="43"/>
      <c r="AS664" s="37"/>
      <c r="AT664" s="36"/>
      <c r="AU664" s="37"/>
      <c r="AV664" s="36"/>
      <c r="AW664" s="36"/>
      <c r="AX664" s="37"/>
      <c r="AY664" s="140" t="str">
        <f>IF(AU664="","",WORKDAY(AU664,5,FESTIVOS_CO!A:A))</f>
        <v/>
      </c>
      <c r="AZ664" s="54" t="str">
        <f t="shared" ca="1" si="135"/>
        <v>NO APLICA</v>
      </c>
      <c r="BA664" s="55" t="str">
        <f>IF(AX664="","",WORKDAY(AX664,5,FESTIVOS_CO!A:A))</f>
        <v/>
      </c>
      <c r="BB664" s="39"/>
      <c r="BC664" s="40"/>
      <c r="BD664" s="40"/>
      <c r="BE664" s="56" t="str">
        <f t="shared" ca="1" si="124"/>
        <v>NO APLICA</v>
      </c>
      <c r="BF664" s="37"/>
      <c r="BG664" s="45"/>
      <c r="BH664" s="37"/>
      <c r="BI664" s="36"/>
      <c r="BJ664" s="37"/>
      <c r="BK664" s="36"/>
      <c r="BL664" s="36"/>
      <c r="BM664" s="53" t="str">
        <f>IF(BJ664="","",WORKDAY(BJ664,5,FESTIVOS_CO!A:A))</f>
        <v/>
      </c>
      <c r="BN664" s="57" t="str">
        <f t="shared" ca="1" si="134"/>
        <v>PENDIENTE HACER AVISO</v>
      </c>
      <c r="BO664" s="54" t="str">
        <f t="shared" ca="1" si="127"/>
        <v>EN TRÁMITE NOTIF. POR AVISO</v>
      </c>
      <c r="BP664" s="37"/>
      <c r="BQ664" s="53" t="str">
        <f>IF(BP664="","",WORKDAY(BP664,5,FESTIVOS_CO!A:A))</f>
        <v/>
      </c>
      <c r="BR664" s="37"/>
      <c r="BS664" s="36"/>
      <c r="BT664" s="38"/>
      <c r="BU664" s="58" t="e">
        <f>VLOOKUP(BT664,Hoja2!$C:$D,2,0)</f>
        <v>#N/A</v>
      </c>
      <c r="BV664" s="80" t="str">
        <f>IF(
AND(AO664="",BD664="",BQ664=""),
"EN PROCESO NOTIFICACION / COMUNICACION",
IF(
BT664="",
"NO APLICA",
IF(
BU664=60,
IF(AO664&lt;&gt;"",AO664,IF(BD664&lt;&gt;"",BD664,BQ664))+60,
WORKDAY(
IF(AO664&lt;&gt;"",AO664,IF(BD664&lt;&gt;"",BD664,BQ664)),
BU664,
FESTIVOS_CO!A:A
)
)
))</f>
        <v>EN PROCESO NOTIFICACION / COMUNICACION</v>
      </c>
      <c r="BW664" s="44"/>
      <c r="BX664" s="53"/>
      <c r="BY664" s="45"/>
      <c r="BZ664" s="37"/>
      <c r="CA664" s="54" t="str">
        <f t="shared" si="128"/>
        <v>PENDIENTE EJECUTORIA</v>
      </c>
      <c r="CB664" s="59" t="str">
        <f t="shared" si="125"/>
        <v/>
      </c>
      <c r="CC664" s="36"/>
      <c r="CD664" s="40"/>
      <c r="CE664" s="46"/>
      <c r="CF664" s="40"/>
      <c r="CG664" s="40"/>
      <c r="CH664" s="40"/>
      <c r="CI664" s="36"/>
      <c r="CJ664" s="47"/>
      <c r="CK664" s="40"/>
      <c r="CL664" s="40"/>
      <c r="CM664" s="40"/>
      <c r="CN664" s="40"/>
    </row>
    <row r="665" spans="1:92" ht="42.75" hidden="1">
      <c r="A665" s="49" t="str">
        <f t="shared" si="129"/>
        <v>SIN GESTIÓN</v>
      </c>
      <c r="B665" s="58"/>
      <c r="C665" s="37"/>
      <c r="D665" s="37"/>
      <c r="E665" s="49" t="str">
        <f t="shared" si="130"/>
        <v>PENDIENTE NOTIFICACIÓN</v>
      </c>
      <c r="F665" s="141" t="str">
        <f t="shared" si="131"/>
        <v>PENDIENTE NOTIFICACIÓN</v>
      </c>
      <c r="G665" s="49" t="str">
        <f t="shared" si="132"/>
        <v/>
      </c>
      <c r="H665" s="51" t="str">
        <f ca="1">IF(
L665="",
"",
IF(
NETWORKDAYS(L665,IF(M665&lt;&gt;"",M665,TODAY()),FESTIVOS_CO!A:A)&gt;2,
"VENCIDO",
IF(
NETWORKDAYS(L665,IF(M665&lt;&gt;"",M665,TODAY()),FESTIVOS_CO!A:A)=2,
"ALERTA",
"A TIEMPO"
)))</f>
        <v/>
      </c>
      <c r="I665" s="40"/>
      <c r="J665" s="36"/>
      <c r="K665" s="37"/>
      <c r="L665" s="50"/>
      <c r="M665" s="37"/>
      <c r="N665" s="52"/>
      <c r="O665" s="52"/>
      <c r="P665" s="36"/>
      <c r="Q665" s="36"/>
      <c r="R665" s="40"/>
      <c r="S665" s="36"/>
      <c r="T665" s="40"/>
      <c r="U665" s="40"/>
      <c r="V665" s="81"/>
      <c r="W665" s="40"/>
      <c r="X665" s="40"/>
      <c r="Y665" s="40"/>
      <c r="Z665" s="38" t="str">
        <f>IFERROR(VLOOKUP(Y665,DIRECTORIO!A:B,2,FALSE),"")</f>
        <v/>
      </c>
      <c r="AA665" s="40"/>
      <c r="AB665" s="40"/>
      <c r="AC665" s="40"/>
      <c r="AD665" s="40"/>
      <c r="AE665" s="40"/>
      <c r="AF665" s="40"/>
      <c r="AG665" s="41" t="s">
        <v>109</v>
      </c>
      <c r="AH665" s="42"/>
      <c r="AI665" s="54" t="str">
        <f t="shared" ca="1" si="133"/>
        <v>PENDIENTE NOTIFICACIÓN ELECTRÓNICA</v>
      </c>
      <c r="AJ665" s="37"/>
      <c r="AK665" s="37"/>
      <c r="AL665" s="37"/>
      <c r="AM665" s="53" t="str">
        <f>IF(AK665="","",WORKDAY(AK665,5,FESTIVOS_CO!A:A))</f>
        <v/>
      </c>
      <c r="AN665" s="37"/>
      <c r="AO665" s="37"/>
      <c r="AP665" s="54" t="str">
        <f t="shared" ca="1" si="126"/>
        <v>NO APLICA</v>
      </c>
      <c r="AQ665" s="36"/>
      <c r="AR665" s="43"/>
      <c r="AS665" s="37"/>
      <c r="AT665" s="36"/>
      <c r="AU665" s="37"/>
      <c r="AV665" s="36"/>
      <c r="AW665" s="36"/>
      <c r="AX665" s="37"/>
      <c r="AY665" s="140" t="str">
        <f>IF(AU665="","",WORKDAY(AU665,5,FESTIVOS_CO!A:A))</f>
        <v/>
      </c>
      <c r="AZ665" s="54" t="str">
        <f t="shared" ca="1" si="135"/>
        <v>NO APLICA</v>
      </c>
      <c r="BA665" s="55" t="str">
        <f>IF(AX665="","",WORKDAY(AX665,5,FESTIVOS_CO!A:A))</f>
        <v/>
      </c>
      <c r="BB665" s="39"/>
      <c r="BC665" s="40"/>
      <c r="BD665" s="40"/>
      <c r="BE665" s="56" t="str">
        <f t="shared" ca="1" si="124"/>
        <v>NO APLICA</v>
      </c>
      <c r="BF665" s="37"/>
      <c r="BG665" s="45"/>
      <c r="BH665" s="37"/>
      <c r="BI665" s="36"/>
      <c r="BJ665" s="37"/>
      <c r="BK665" s="36"/>
      <c r="BL665" s="36"/>
      <c r="BM665" s="53" t="str">
        <f>IF(BJ665="","",WORKDAY(BJ665,5,FESTIVOS_CO!A:A))</f>
        <v/>
      </c>
      <c r="BN665" s="57" t="str">
        <f t="shared" ca="1" si="134"/>
        <v>PENDIENTE HACER AVISO</v>
      </c>
      <c r="BO665" s="54" t="str">
        <f t="shared" ca="1" si="127"/>
        <v>EN TRÁMITE NOTIF. POR AVISO</v>
      </c>
      <c r="BP665" s="37"/>
      <c r="BQ665" s="53" t="str">
        <f>IF(BP665="","",WORKDAY(BP665,5,FESTIVOS_CO!A:A))</f>
        <v/>
      </c>
      <c r="BR665" s="37"/>
      <c r="BS665" s="36"/>
      <c r="BT665" s="38"/>
      <c r="BU665" s="58" t="e">
        <f>VLOOKUP(BT665,Hoja2!$C:$D,2,0)</f>
        <v>#N/A</v>
      </c>
      <c r="BV665" s="80" t="str">
        <f>IF(
AND(AO665="",BD665="",BQ665=""),
"EN PROCESO NOTIFICACION / COMUNICACION",
IF(
BT665="",
"NO APLICA",
IF(
BU665=60,
IF(AO665&lt;&gt;"",AO665,IF(BD665&lt;&gt;"",BD665,BQ665))+60,
WORKDAY(
IF(AO665&lt;&gt;"",AO665,IF(BD665&lt;&gt;"",BD665,BQ665)),
BU665,
FESTIVOS_CO!A:A
)
)
))</f>
        <v>EN PROCESO NOTIFICACION / COMUNICACION</v>
      </c>
      <c r="BW665" s="44"/>
      <c r="BX665" s="53"/>
      <c r="BY665" s="45"/>
      <c r="BZ665" s="37"/>
      <c r="CA665" s="54" t="str">
        <f t="shared" si="128"/>
        <v>PENDIENTE EJECUTORIA</v>
      </c>
      <c r="CB665" s="59" t="str">
        <f t="shared" si="125"/>
        <v/>
      </c>
      <c r="CC665" s="36"/>
      <c r="CD665" s="40"/>
      <c r="CE665" s="46"/>
      <c r="CF665" s="40"/>
      <c r="CG665" s="40"/>
      <c r="CH665" s="40"/>
      <c r="CI665" s="36"/>
      <c r="CJ665" s="47"/>
      <c r="CK665" s="40"/>
      <c r="CL665" s="40"/>
      <c r="CM665" s="40"/>
      <c r="CN665" s="40"/>
    </row>
    <row r="666" spans="1:92" ht="42.75" hidden="1">
      <c r="A666" s="49" t="str">
        <f t="shared" si="129"/>
        <v>SIN GESTIÓN</v>
      </c>
      <c r="B666" s="58"/>
      <c r="C666" s="37"/>
      <c r="D666" s="37"/>
      <c r="E666" s="49" t="str">
        <f t="shared" si="130"/>
        <v>PENDIENTE NOTIFICACIÓN</v>
      </c>
      <c r="F666" s="141" t="str">
        <f t="shared" si="131"/>
        <v>PENDIENTE NOTIFICACIÓN</v>
      </c>
      <c r="G666" s="49" t="str">
        <f t="shared" si="132"/>
        <v/>
      </c>
      <c r="H666" s="51" t="str">
        <f ca="1">IF(
L666="",
"",
IF(
NETWORKDAYS(L666,IF(M666&lt;&gt;"",M666,TODAY()),FESTIVOS_CO!A:A)&gt;2,
"VENCIDO",
IF(
NETWORKDAYS(L666,IF(M666&lt;&gt;"",M666,TODAY()),FESTIVOS_CO!A:A)=2,
"ALERTA",
"A TIEMPO"
)))</f>
        <v/>
      </c>
      <c r="I666" s="40"/>
      <c r="J666" s="36"/>
      <c r="K666" s="37"/>
      <c r="L666" s="50"/>
      <c r="M666" s="37"/>
      <c r="N666" s="52"/>
      <c r="O666" s="52"/>
      <c r="P666" s="36"/>
      <c r="Q666" s="36"/>
      <c r="R666" s="40"/>
      <c r="S666" s="36"/>
      <c r="T666" s="40"/>
      <c r="U666" s="40"/>
      <c r="V666" s="81"/>
      <c r="W666" s="40"/>
      <c r="X666" s="40"/>
      <c r="Y666" s="40"/>
      <c r="Z666" s="38" t="str">
        <f>IFERROR(VLOOKUP(Y666,DIRECTORIO!A:B,2,FALSE),"")</f>
        <v/>
      </c>
      <c r="AA666" s="40"/>
      <c r="AB666" s="40"/>
      <c r="AC666" s="40"/>
      <c r="AD666" s="40"/>
      <c r="AE666" s="40"/>
      <c r="AF666" s="40"/>
      <c r="AG666" s="41" t="s">
        <v>109</v>
      </c>
      <c r="AH666" s="42"/>
      <c r="AI666" s="54" t="str">
        <f t="shared" ca="1" si="133"/>
        <v>PENDIENTE NOTIFICACIÓN ELECTRÓNICA</v>
      </c>
      <c r="AJ666" s="37"/>
      <c r="AK666" s="37"/>
      <c r="AL666" s="37"/>
      <c r="AM666" s="53" t="str">
        <f>IF(AK666="","",WORKDAY(AK666,5,FESTIVOS_CO!A:A))</f>
        <v/>
      </c>
      <c r="AN666" s="37"/>
      <c r="AO666" s="37"/>
      <c r="AP666" s="54" t="str">
        <f t="shared" ca="1" si="126"/>
        <v>NO APLICA</v>
      </c>
      <c r="AQ666" s="36"/>
      <c r="AR666" s="43"/>
      <c r="AS666" s="37"/>
      <c r="AT666" s="36"/>
      <c r="AU666" s="37"/>
      <c r="AV666" s="36"/>
      <c r="AW666" s="36"/>
      <c r="AX666" s="37"/>
      <c r="AY666" s="140" t="str">
        <f>IF(AU666="","",WORKDAY(AU666,5,FESTIVOS_CO!A:A))</f>
        <v/>
      </c>
      <c r="AZ666" s="54" t="str">
        <f t="shared" ca="1" si="135"/>
        <v>NO APLICA</v>
      </c>
      <c r="BA666" s="55" t="str">
        <f>IF(AX666="","",WORKDAY(AX666,5,FESTIVOS_CO!A:A))</f>
        <v/>
      </c>
      <c r="BB666" s="39"/>
      <c r="BC666" s="40"/>
      <c r="BD666" s="40"/>
      <c r="BE666" s="56" t="str">
        <f t="shared" ca="1" si="124"/>
        <v>NO APLICA</v>
      </c>
      <c r="BF666" s="37"/>
      <c r="BG666" s="45"/>
      <c r="BH666" s="37"/>
      <c r="BI666" s="36"/>
      <c r="BJ666" s="37"/>
      <c r="BK666" s="36"/>
      <c r="BL666" s="36"/>
      <c r="BM666" s="53" t="str">
        <f>IF(BJ666="","",WORKDAY(BJ666,5,FESTIVOS_CO!A:A))</f>
        <v/>
      </c>
      <c r="BN666" s="57" t="str">
        <f t="shared" ca="1" si="134"/>
        <v>PENDIENTE HACER AVISO</v>
      </c>
      <c r="BO666" s="54" t="str">
        <f t="shared" ca="1" si="127"/>
        <v>EN TRÁMITE NOTIF. POR AVISO</v>
      </c>
      <c r="BP666" s="37"/>
      <c r="BQ666" s="53" t="str">
        <f>IF(BP666="","",WORKDAY(BP666,5,FESTIVOS_CO!A:A))</f>
        <v/>
      </c>
      <c r="BR666" s="37"/>
      <c r="BS666" s="36"/>
      <c r="BT666" s="38"/>
      <c r="BU666" s="58" t="e">
        <f>VLOOKUP(BT666,Hoja2!$C:$D,2,0)</f>
        <v>#N/A</v>
      </c>
      <c r="BV666" s="80" t="str">
        <f>IF(
AND(AO666="",BD666="",BQ666=""),
"EN PROCESO NOTIFICACION / COMUNICACION",
IF(
BT666="",
"NO APLICA",
IF(
BU666=60,
IF(AO666&lt;&gt;"",AO666,IF(BD666&lt;&gt;"",BD666,BQ666))+60,
WORKDAY(
IF(AO666&lt;&gt;"",AO666,IF(BD666&lt;&gt;"",BD666,BQ666)),
BU666,
FESTIVOS_CO!A:A
)
)
))</f>
        <v>EN PROCESO NOTIFICACION / COMUNICACION</v>
      </c>
      <c r="BW666" s="44"/>
      <c r="BX666" s="53"/>
      <c r="BY666" s="45"/>
      <c r="BZ666" s="37"/>
      <c r="CA666" s="54" t="str">
        <f t="shared" si="128"/>
        <v>PENDIENTE EJECUTORIA</v>
      </c>
      <c r="CB666" s="59" t="str">
        <f t="shared" si="125"/>
        <v/>
      </c>
      <c r="CC666" s="36"/>
      <c r="CD666" s="40"/>
      <c r="CE666" s="46"/>
      <c r="CF666" s="40"/>
      <c r="CG666" s="40"/>
      <c r="CH666" s="40"/>
      <c r="CI666" s="36"/>
      <c r="CJ666" s="47"/>
      <c r="CK666" s="40"/>
      <c r="CL666" s="40"/>
      <c r="CM666" s="40"/>
      <c r="CN666" s="40"/>
    </row>
    <row r="667" spans="1:92" ht="42.75" hidden="1">
      <c r="A667" s="49" t="str">
        <f t="shared" si="129"/>
        <v>SIN GESTIÓN</v>
      </c>
      <c r="B667" s="58"/>
      <c r="C667" s="37"/>
      <c r="D667" s="37"/>
      <c r="E667" s="49" t="str">
        <f t="shared" si="130"/>
        <v>PENDIENTE NOTIFICACIÓN</v>
      </c>
      <c r="F667" s="141" t="str">
        <f t="shared" si="131"/>
        <v>PENDIENTE NOTIFICACIÓN</v>
      </c>
      <c r="G667" s="49" t="str">
        <f t="shared" si="132"/>
        <v/>
      </c>
      <c r="H667" s="51" t="str">
        <f ca="1">IF(
L667="",
"",
IF(
NETWORKDAYS(L667,IF(M667&lt;&gt;"",M667,TODAY()),FESTIVOS_CO!A:A)&gt;2,
"VENCIDO",
IF(
NETWORKDAYS(L667,IF(M667&lt;&gt;"",M667,TODAY()),FESTIVOS_CO!A:A)=2,
"ALERTA",
"A TIEMPO"
)))</f>
        <v/>
      </c>
      <c r="I667" s="40"/>
      <c r="J667" s="36"/>
      <c r="K667" s="37"/>
      <c r="L667" s="50"/>
      <c r="M667" s="37"/>
      <c r="N667" s="52"/>
      <c r="O667" s="52"/>
      <c r="P667" s="36"/>
      <c r="Q667" s="36"/>
      <c r="R667" s="40"/>
      <c r="S667" s="36"/>
      <c r="T667" s="40"/>
      <c r="U667" s="40"/>
      <c r="V667" s="81"/>
      <c r="W667" s="40"/>
      <c r="X667" s="40"/>
      <c r="Y667" s="40"/>
      <c r="Z667" s="38" t="str">
        <f>IFERROR(VLOOKUP(Y667,DIRECTORIO!A:B,2,FALSE),"")</f>
        <v/>
      </c>
      <c r="AA667" s="40"/>
      <c r="AB667" s="40"/>
      <c r="AC667" s="40"/>
      <c r="AD667" s="40"/>
      <c r="AE667" s="40"/>
      <c r="AF667" s="40"/>
      <c r="AG667" s="41" t="s">
        <v>109</v>
      </c>
      <c r="AH667" s="42"/>
      <c r="AI667" s="54" t="str">
        <f t="shared" ca="1" si="133"/>
        <v>PENDIENTE NOTIFICACIÓN ELECTRÓNICA</v>
      </c>
      <c r="AJ667" s="37"/>
      <c r="AK667" s="37"/>
      <c r="AL667" s="37"/>
      <c r="AM667" s="53" t="str">
        <f>IF(AK667="","",WORKDAY(AK667,5,FESTIVOS_CO!A:A))</f>
        <v/>
      </c>
      <c r="AN667" s="37"/>
      <c r="AO667" s="37"/>
      <c r="AP667" s="54" t="str">
        <f t="shared" ca="1" si="126"/>
        <v>NO APLICA</v>
      </c>
      <c r="AQ667" s="36"/>
      <c r="AR667" s="43"/>
      <c r="AS667" s="37"/>
      <c r="AT667" s="36"/>
      <c r="AU667" s="37"/>
      <c r="AV667" s="36"/>
      <c r="AW667" s="36"/>
      <c r="AX667" s="37"/>
      <c r="AY667" s="140" t="str">
        <f>IF(AU667="","",WORKDAY(AU667,5,FESTIVOS_CO!A:A))</f>
        <v/>
      </c>
      <c r="AZ667" s="54" t="str">
        <f t="shared" ca="1" si="135"/>
        <v>NO APLICA</v>
      </c>
      <c r="BA667" s="55" t="str">
        <f>IF(AX667="","",WORKDAY(AX667,5,FESTIVOS_CO!A:A))</f>
        <v/>
      </c>
      <c r="BB667" s="39"/>
      <c r="BC667" s="40"/>
      <c r="BD667" s="40"/>
      <c r="BE667" s="56" t="str">
        <f t="shared" ref="BE667:BE730" ca="1" si="136">IF(AZ667="NO PROCEDE",
"NO PROCEDE",IF(OR(AZ667="HACER AVISO",BB667="NO"),
"HACER AVISO",
"NO APLICA"))</f>
        <v>NO APLICA</v>
      </c>
      <c r="BF667" s="37"/>
      <c r="BG667" s="45"/>
      <c r="BH667" s="37"/>
      <c r="BI667" s="36"/>
      <c r="BJ667" s="37"/>
      <c r="BK667" s="36"/>
      <c r="BL667" s="36"/>
      <c r="BM667" s="53" t="str">
        <f>IF(BJ667="","",WORKDAY(BJ667,5,FESTIVOS_CO!A:A))</f>
        <v/>
      </c>
      <c r="BN667" s="57" t="str">
        <f t="shared" ca="1" si="134"/>
        <v>PENDIENTE HACER AVISO</v>
      </c>
      <c r="BO667" s="54" t="str">
        <f t="shared" ca="1" si="127"/>
        <v>EN TRÁMITE NOTIF. POR AVISO</v>
      </c>
      <c r="BP667" s="37"/>
      <c r="BQ667" s="53" t="str">
        <f>IF(BP667="","",WORKDAY(BP667,5,FESTIVOS_CO!A:A))</f>
        <v/>
      </c>
      <c r="BR667" s="37"/>
      <c r="BS667" s="36"/>
      <c r="BT667" s="38"/>
      <c r="BU667" s="58" t="e">
        <f>VLOOKUP(BT667,Hoja2!$C:$D,2,0)</f>
        <v>#N/A</v>
      </c>
      <c r="BV667" s="80" t="str">
        <f>IF(
AND(AO667="",BD667="",BQ667=""),
"EN PROCESO NOTIFICACION / COMUNICACION",
IF(
BT667="",
"NO APLICA",
IF(
BU667=60,
IF(AO667&lt;&gt;"",AO667,IF(BD667&lt;&gt;"",BD667,BQ667))+60,
WORKDAY(
IF(AO667&lt;&gt;"",AO667,IF(BD667&lt;&gt;"",BD667,BQ667)),
BU667,
FESTIVOS_CO!A:A
)
)
))</f>
        <v>EN PROCESO NOTIFICACION / COMUNICACION</v>
      </c>
      <c r="BW667" s="44"/>
      <c r="BX667" s="53"/>
      <c r="BY667" s="45"/>
      <c r="BZ667" s="37"/>
      <c r="CA667" s="54" t="str">
        <f t="shared" si="128"/>
        <v>PENDIENTE EJECUTORIA</v>
      </c>
      <c r="CB667" s="59" t="str">
        <f t="shared" ref="CB667:CB730" si="137">IF(CC667="NO",
"NO APLICA",
IF(CC667="SI",
IF(COUNTBLANK(CC667:CH667)&gt;0,
"PENDIENTE MEMORANDO",
"MEMORANDOS ENVIADOS"
),
IF(CI667="NO",
"NO APLICA",
IF(CI667="SI",
IF(COUNTBLANK(CJ667:CN667)&gt;0,
"PENDIENTES OFICIOS",
"OFICIOS ENVIADOS"
),
""
)
)
))</f>
        <v/>
      </c>
      <c r="CC667" s="36"/>
      <c r="CD667" s="40"/>
      <c r="CE667" s="46"/>
      <c r="CF667" s="40"/>
      <c r="CG667" s="40"/>
      <c r="CH667" s="40"/>
      <c r="CI667" s="36"/>
      <c r="CJ667" s="47"/>
      <c r="CK667" s="40"/>
      <c r="CL667" s="40"/>
      <c r="CM667" s="40"/>
      <c r="CN667" s="40"/>
    </row>
    <row r="668" spans="1:92" ht="42.75" hidden="1">
      <c r="A668" s="49" t="str">
        <f t="shared" si="129"/>
        <v>SIN GESTIÓN</v>
      </c>
      <c r="B668" s="58"/>
      <c r="C668" s="37"/>
      <c r="D668" s="37"/>
      <c r="E668" s="49" t="str">
        <f t="shared" si="130"/>
        <v>PENDIENTE NOTIFICACIÓN</v>
      </c>
      <c r="F668" s="141" t="str">
        <f t="shared" si="131"/>
        <v>PENDIENTE NOTIFICACIÓN</v>
      </c>
      <c r="G668" s="49" t="str">
        <f t="shared" si="132"/>
        <v/>
      </c>
      <c r="H668" s="51" t="str">
        <f ca="1">IF(
L668="",
"",
IF(
NETWORKDAYS(L668,IF(M668&lt;&gt;"",M668,TODAY()),FESTIVOS_CO!A:A)&gt;2,
"VENCIDO",
IF(
NETWORKDAYS(L668,IF(M668&lt;&gt;"",M668,TODAY()),FESTIVOS_CO!A:A)=2,
"ALERTA",
"A TIEMPO"
)))</f>
        <v/>
      </c>
      <c r="I668" s="40"/>
      <c r="J668" s="36"/>
      <c r="K668" s="37"/>
      <c r="L668" s="50"/>
      <c r="M668" s="37"/>
      <c r="N668" s="52"/>
      <c r="O668" s="52"/>
      <c r="P668" s="36"/>
      <c r="Q668" s="36"/>
      <c r="R668" s="40"/>
      <c r="S668" s="36"/>
      <c r="T668" s="40"/>
      <c r="U668" s="40"/>
      <c r="V668" s="81"/>
      <c r="W668" s="40"/>
      <c r="X668" s="40"/>
      <c r="Y668" s="40"/>
      <c r="Z668" s="38" t="str">
        <f>IFERROR(VLOOKUP(Y668,DIRECTORIO!A:B,2,FALSE),"")</f>
        <v/>
      </c>
      <c r="AA668" s="40"/>
      <c r="AB668" s="40"/>
      <c r="AC668" s="40"/>
      <c r="AD668" s="40"/>
      <c r="AE668" s="40"/>
      <c r="AF668" s="40"/>
      <c r="AG668" s="41" t="s">
        <v>109</v>
      </c>
      <c r="AH668" s="42"/>
      <c r="AI668" s="54" t="str">
        <f t="shared" ca="1" si="133"/>
        <v>PENDIENTE NOTIFICACIÓN ELECTRÓNICA</v>
      </c>
      <c r="AJ668" s="37"/>
      <c r="AK668" s="37"/>
      <c r="AL668" s="37"/>
      <c r="AM668" s="53" t="str">
        <f>IF(AK668="","",WORKDAY(AK668,5,FESTIVOS_CO!A:A))</f>
        <v/>
      </c>
      <c r="AN668" s="37"/>
      <c r="AO668" s="37"/>
      <c r="AP668" s="54" t="str">
        <f t="shared" ref="AP668:AP731" ca="1" si="138">IF(
ISNUMBER(SEARCH("PENDIENTE",UPPER(AI668))),
"NO APLICA",
IF(
COUNTBLANK(AJ668:AL668)=COUNTA(AJ668:AL668),
"NO APLICA",
IF(
UPPER(AN668)="SI",
"NO PROCEDE CITACION",
"NOTIFICAR POR CITACION"
)
)
)</f>
        <v>NO APLICA</v>
      </c>
      <c r="AQ668" s="36"/>
      <c r="AR668" s="43"/>
      <c r="AS668" s="37"/>
      <c r="AT668" s="36"/>
      <c r="AU668" s="37"/>
      <c r="AV668" s="36"/>
      <c r="AW668" s="36"/>
      <c r="AX668" s="37"/>
      <c r="AY668" s="140" t="str">
        <f>IF(AU668="","",WORKDAY(AU668,5,FESTIVOS_CO!A:A))</f>
        <v/>
      </c>
      <c r="AZ668" s="54" t="str">
        <f t="shared" ca="1" si="135"/>
        <v>NO APLICA</v>
      </c>
      <c r="BA668" s="55" t="str">
        <f>IF(AX668="","",WORKDAY(AX668,5,FESTIVOS_CO!A:A))</f>
        <v/>
      </c>
      <c r="BB668" s="39"/>
      <c r="BC668" s="40"/>
      <c r="BD668" s="40"/>
      <c r="BE668" s="56" t="str">
        <f t="shared" ca="1" si="136"/>
        <v>NO APLICA</v>
      </c>
      <c r="BF668" s="37"/>
      <c r="BG668" s="45"/>
      <c r="BH668" s="37"/>
      <c r="BI668" s="36"/>
      <c r="BJ668" s="37"/>
      <c r="BK668" s="36"/>
      <c r="BL668" s="36"/>
      <c r="BM668" s="53" t="str">
        <f>IF(BJ668="","",WORKDAY(BJ668,5,FESTIVOS_CO!A:A))</f>
        <v/>
      </c>
      <c r="BN668" s="57" t="str">
        <f t="shared" ca="1" si="134"/>
        <v>PENDIENTE HACER AVISO</v>
      </c>
      <c r="BO668" s="54" t="str">
        <f t="shared" ca="1" si="127"/>
        <v>EN TRÁMITE NOTIF. POR AVISO</v>
      </c>
      <c r="BP668" s="37"/>
      <c r="BQ668" s="53" t="str">
        <f>IF(BP668="","",WORKDAY(BP668,5,FESTIVOS_CO!A:A))</f>
        <v/>
      </c>
      <c r="BR668" s="37"/>
      <c r="BS668" s="36"/>
      <c r="BT668" s="38"/>
      <c r="BU668" s="58" t="e">
        <f>VLOOKUP(BT668,Hoja2!$C:$D,2,0)</f>
        <v>#N/A</v>
      </c>
      <c r="BV668" s="80" t="str">
        <f>IF(
AND(AO668="",BD668="",BQ668=""),
"EN PROCESO NOTIFICACION / COMUNICACION",
IF(
BT668="",
"NO APLICA",
IF(
BU668=60,
IF(AO668&lt;&gt;"",AO668,IF(BD668&lt;&gt;"",BD668,BQ668))+60,
WORKDAY(
IF(AO668&lt;&gt;"",AO668,IF(BD668&lt;&gt;"",BD668,BQ668)),
BU668,
FESTIVOS_CO!A:A
)
)
))</f>
        <v>EN PROCESO NOTIFICACION / COMUNICACION</v>
      </c>
      <c r="BW668" s="44"/>
      <c r="BX668" s="53"/>
      <c r="BY668" s="45"/>
      <c r="BZ668" s="37"/>
      <c r="CA668" s="54" t="str">
        <f t="shared" si="128"/>
        <v>PENDIENTE EJECUTORIA</v>
      </c>
      <c r="CB668" s="59" t="str">
        <f t="shared" si="137"/>
        <v/>
      </c>
      <c r="CC668" s="36"/>
      <c r="CD668" s="40"/>
      <c r="CE668" s="46"/>
      <c r="CF668" s="40"/>
      <c r="CG668" s="40"/>
      <c r="CH668" s="40"/>
      <c r="CI668" s="36"/>
      <c r="CJ668" s="47"/>
      <c r="CK668" s="40"/>
      <c r="CL668" s="40"/>
      <c r="CM668" s="40"/>
      <c r="CN668" s="40"/>
    </row>
    <row r="669" spans="1:92" ht="42.75" hidden="1">
      <c r="A669" s="49" t="str">
        <f t="shared" si="129"/>
        <v>SIN GESTIÓN</v>
      </c>
      <c r="B669" s="58"/>
      <c r="C669" s="37"/>
      <c r="D669" s="37"/>
      <c r="E669" s="49" t="str">
        <f t="shared" si="130"/>
        <v>PENDIENTE NOTIFICACIÓN</v>
      </c>
      <c r="F669" s="141" t="str">
        <f t="shared" si="131"/>
        <v>PENDIENTE NOTIFICACIÓN</v>
      </c>
      <c r="G669" s="49" t="str">
        <f t="shared" si="132"/>
        <v/>
      </c>
      <c r="H669" s="51" t="str">
        <f ca="1">IF(
L669="",
"",
IF(
NETWORKDAYS(L669,IF(M669&lt;&gt;"",M669,TODAY()),FESTIVOS_CO!A:A)&gt;2,
"VENCIDO",
IF(
NETWORKDAYS(L669,IF(M669&lt;&gt;"",M669,TODAY()),FESTIVOS_CO!A:A)=2,
"ALERTA",
"A TIEMPO"
)))</f>
        <v/>
      </c>
      <c r="I669" s="40"/>
      <c r="J669" s="36"/>
      <c r="K669" s="37"/>
      <c r="L669" s="50"/>
      <c r="M669" s="37"/>
      <c r="N669" s="52"/>
      <c r="O669" s="52"/>
      <c r="P669" s="36"/>
      <c r="Q669" s="36"/>
      <c r="R669" s="40"/>
      <c r="S669" s="36"/>
      <c r="T669" s="40"/>
      <c r="U669" s="40"/>
      <c r="V669" s="81"/>
      <c r="W669" s="40"/>
      <c r="X669" s="40"/>
      <c r="Y669" s="40"/>
      <c r="Z669" s="38" t="str">
        <f>IFERROR(VLOOKUP(Y669,DIRECTORIO!A:B,2,FALSE),"")</f>
        <v/>
      </c>
      <c r="AA669" s="40"/>
      <c r="AB669" s="40"/>
      <c r="AC669" s="40"/>
      <c r="AD669" s="40"/>
      <c r="AE669" s="40"/>
      <c r="AF669" s="40"/>
      <c r="AG669" s="41" t="s">
        <v>109</v>
      </c>
      <c r="AH669" s="42"/>
      <c r="AI669" s="54" t="str">
        <f t="shared" ca="1" si="133"/>
        <v>PENDIENTE NOTIFICACIÓN ELECTRÓNICA</v>
      </c>
      <c r="AJ669" s="37"/>
      <c r="AK669" s="37"/>
      <c r="AL669" s="37"/>
      <c r="AM669" s="53" t="str">
        <f>IF(AK669="","",WORKDAY(AK669,5,FESTIVOS_CO!A:A))</f>
        <v/>
      </c>
      <c r="AN669" s="37"/>
      <c r="AO669" s="37"/>
      <c r="AP669" s="54" t="str">
        <f t="shared" ca="1" si="138"/>
        <v>NO APLICA</v>
      </c>
      <c r="AQ669" s="36"/>
      <c r="AR669" s="43"/>
      <c r="AS669" s="37"/>
      <c r="AT669" s="36"/>
      <c r="AU669" s="37"/>
      <c r="AV669" s="36"/>
      <c r="AW669" s="36"/>
      <c r="AX669" s="37"/>
      <c r="AY669" s="140" t="str">
        <f>IF(AU669="","",WORKDAY(AU669,5,FESTIVOS_CO!A:A))</f>
        <v/>
      </c>
      <c r="AZ669" s="54" t="str">
        <f t="shared" ca="1" si="135"/>
        <v>NO APLICA</v>
      </c>
      <c r="BA669" s="55" t="str">
        <f>IF(AX669="","",WORKDAY(AX669,5,FESTIVOS_CO!A:A))</f>
        <v/>
      </c>
      <c r="BB669" s="39"/>
      <c r="BC669" s="40"/>
      <c r="BD669" s="40"/>
      <c r="BE669" s="56" t="str">
        <f t="shared" ca="1" si="136"/>
        <v>NO APLICA</v>
      </c>
      <c r="BF669" s="37"/>
      <c r="BG669" s="45"/>
      <c r="BH669" s="37"/>
      <c r="BI669" s="36"/>
      <c r="BJ669" s="37"/>
      <c r="BK669" s="36"/>
      <c r="BL669" s="36"/>
      <c r="BM669" s="53" t="str">
        <f>IF(BJ669="","",WORKDAY(BJ669,5,FESTIVOS_CO!A:A))</f>
        <v/>
      </c>
      <c r="BN669" s="57" t="str">
        <f t="shared" ca="1" si="134"/>
        <v>PENDIENTE HACER AVISO</v>
      </c>
      <c r="BO669" s="54" t="str">
        <f t="shared" ca="1" si="127"/>
        <v>EN TRÁMITE NOTIF. POR AVISO</v>
      </c>
      <c r="BP669" s="37"/>
      <c r="BQ669" s="53" t="str">
        <f>IF(BP669="","",WORKDAY(BP669,5,FESTIVOS_CO!A:A))</f>
        <v/>
      </c>
      <c r="BR669" s="37"/>
      <c r="BS669" s="36"/>
      <c r="BT669" s="38"/>
      <c r="BU669" s="58" t="e">
        <f>VLOOKUP(BT669,Hoja2!$C:$D,2,0)</f>
        <v>#N/A</v>
      </c>
      <c r="BV669" s="80" t="str">
        <f>IF(
AND(AO669="",BD669="",BQ669=""),
"EN PROCESO NOTIFICACION / COMUNICACION",
IF(
BT669="",
"NO APLICA",
IF(
BU669=60,
IF(AO669&lt;&gt;"",AO669,IF(BD669&lt;&gt;"",BD669,BQ669))+60,
WORKDAY(
IF(AO669&lt;&gt;"",AO669,IF(BD669&lt;&gt;"",BD669,BQ669)),
BU669,
FESTIVOS_CO!A:A
)
)
))</f>
        <v>EN PROCESO NOTIFICACION / COMUNICACION</v>
      </c>
      <c r="BW669" s="44"/>
      <c r="BX669" s="53"/>
      <c r="BY669" s="45"/>
      <c r="BZ669" s="37"/>
      <c r="CA669" s="54" t="str">
        <f t="shared" si="128"/>
        <v>PENDIENTE EJECUTORIA</v>
      </c>
      <c r="CB669" s="59" t="str">
        <f t="shared" si="137"/>
        <v/>
      </c>
      <c r="CC669" s="36"/>
      <c r="CD669" s="40"/>
      <c r="CE669" s="46"/>
      <c r="CF669" s="40"/>
      <c r="CG669" s="40"/>
      <c r="CH669" s="40"/>
      <c r="CI669" s="36"/>
      <c r="CJ669" s="47"/>
      <c r="CK669" s="40"/>
      <c r="CL669" s="40"/>
      <c r="CM669" s="40"/>
      <c r="CN669" s="40"/>
    </row>
    <row r="670" spans="1:92" ht="42.75" hidden="1">
      <c r="A670" s="49" t="str">
        <f t="shared" si="129"/>
        <v>SIN GESTIÓN</v>
      </c>
      <c r="B670" s="58"/>
      <c r="C670" s="37"/>
      <c r="D670" s="37"/>
      <c r="E670" s="49" t="str">
        <f t="shared" si="130"/>
        <v>PENDIENTE NOTIFICACIÓN</v>
      </c>
      <c r="F670" s="141" t="str">
        <f t="shared" si="131"/>
        <v>PENDIENTE NOTIFICACIÓN</v>
      </c>
      <c r="G670" s="49" t="str">
        <f t="shared" si="132"/>
        <v/>
      </c>
      <c r="H670" s="51" t="str">
        <f ca="1">IF(
L670="",
"",
IF(
NETWORKDAYS(L670,IF(M670&lt;&gt;"",M670,TODAY()),FESTIVOS_CO!A:A)&gt;2,
"VENCIDO",
IF(
NETWORKDAYS(L670,IF(M670&lt;&gt;"",M670,TODAY()),FESTIVOS_CO!A:A)=2,
"ALERTA",
"A TIEMPO"
)))</f>
        <v/>
      </c>
      <c r="I670" s="40"/>
      <c r="J670" s="36"/>
      <c r="K670" s="37"/>
      <c r="L670" s="50"/>
      <c r="M670" s="37"/>
      <c r="N670" s="52"/>
      <c r="O670" s="52"/>
      <c r="P670" s="36"/>
      <c r="Q670" s="36"/>
      <c r="R670" s="40"/>
      <c r="S670" s="36"/>
      <c r="T670" s="40"/>
      <c r="U670" s="40"/>
      <c r="V670" s="81"/>
      <c r="W670" s="40"/>
      <c r="X670" s="40"/>
      <c r="Y670" s="40"/>
      <c r="Z670" s="38" t="str">
        <f>IFERROR(VLOOKUP(Y670,DIRECTORIO!A:B,2,FALSE),"")</f>
        <v/>
      </c>
      <c r="AA670" s="40"/>
      <c r="AB670" s="40"/>
      <c r="AC670" s="40"/>
      <c r="AD670" s="40"/>
      <c r="AE670" s="40"/>
      <c r="AF670" s="40"/>
      <c r="AG670" s="41" t="s">
        <v>109</v>
      </c>
      <c r="AH670" s="42"/>
      <c r="AI670" s="54" t="str">
        <f t="shared" ca="1" si="133"/>
        <v>PENDIENTE NOTIFICACIÓN ELECTRÓNICA</v>
      </c>
      <c r="AJ670" s="37"/>
      <c r="AK670" s="37"/>
      <c r="AL670" s="37"/>
      <c r="AM670" s="53" t="str">
        <f>IF(AK670="","",WORKDAY(AK670,5,FESTIVOS_CO!A:A))</f>
        <v/>
      </c>
      <c r="AN670" s="37"/>
      <c r="AO670" s="37"/>
      <c r="AP670" s="54" t="str">
        <f t="shared" ca="1" si="138"/>
        <v>NO APLICA</v>
      </c>
      <c r="AQ670" s="36"/>
      <c r="AR670" s="43"/>
      <c r="AS670" s="37"/>
      <c r="AT670" s="36"/>
      <c r="AU670" s="37"/>
      <c r="AV670" s="36"/>
      <c r="AW670" s="36"/>
      <c r="AX670" s="37"/>
      <c r="AY670" s="140" t="str">
        <f>IF(AU670="","",WORKDAY(AU670,5,FESTIVOS_CO!A:A))</f>
        <v/>
      </c>
      <c r="AZ670" s="54" t="str">
        <f t="shared" ca="1" si="135"/>
        <v>NO APLICA</v>
      </c>
      <c r="BA670" s="55" t="str">
        <f>IF(AX670="","",WORKDAY(AX670,5,FESTIVOS_CO!A:A))</f>
        <v/>
      </c>
      <c r="BB670" s="39"/>
      <c r="BC670" s="40"/>
      <c r="BD670" s="40"/>
      <c r="BE670" s="56" t="str">
        <f t="shared" ca="1" si="136"/>
        <v>NO APLICA</v>
      </c>
      <c r="BF670" s="37"/>
      <c r="BG670" s="45"/>
      <c r="BH670" s="37"/>
      <c r="BI670" s="36"/>
      <c r="BJ670" s="37"/>
      <c r="BK670" s="36"/>
      <c r="BL670" s="36"/>
      <c r="BM670" s="53" t="str">
        <f>IF(BJ670="","",WORKDAY(BJ670,5,FESTIVOS_CO!A:A))</f>
        <v/>
      </c>
      <c r="BN670" s="57" t="str">
        <f t="shared" ca="1" si="134"/>
        <v>PENDIENTE HACER AVISO</v>
      </c>
      <c r="BO670" s="54" t="str">
        <f t="shared" ca="1" si="127"/>
        <v>EN TRÁMITE NOTIF. POR AVISO</v>
      </c>
      <c r="BP670" s="37"/>
      <c r="BQ670" s="53" t="str">
        <f>IF(BP670="","",WORKDAY(BP670,5,FESTIVOS_CO!A:A))</f>
        <v/>
      </c>
      <c r="BR670" s="37"/>
      <c r="BS670" s="36"/>
      <c r="BT670" s="38"/>
      <c r="BU670" s="58" t="e">
        <f>VLOOKUP(BT670,Hoja2!$C:$D,2,0)</f>
        <v>#N/A</v>
      </c>
      <c r="BV670" s="80" t="str">
        <f>IF(
AND(AO670="",BD670="",BQ670=""),
"EN PROCESO NOTIFICACION / COMUNICACION",
IF(
BT670="",
"NO APLICA",
IF(
BU670=60,
IF(AO670&lt;&gt;"",AO670,IF(BD670&lt;&gt;"",BD670,BQ670))+60,
WORKDAY(
IF(AO670&lt;&gt;"",AO670,IF(BD670&lt;&gt;"",BD670,BQ670)),
BU670,
FESTIVOS_CO!A:A
)
)
))</f>
        <v>EN PROCESO NOTIFICACION / COMUNICACION</v>
      </c>
      <c r="BW670" s="44"/>
      <c r="BX670" s="53"/>
      <c r="BY670" s="45"/>
      <c r="BZ670" s="37"/>
      <c r="CA670" s="54" t="str">
        <f t="shared" si="128"/>
        <v>PENDIENTE EJECUTORIA</v>
      </c>
      <c r="CB670" s="59" t="str">
        <f t="shared" si="137"/>
        <v/>
      </c>
      <c r="CC670" s="36"/>
      <c r="CD670" s="40"/>
      <c r="CE670" s="46"/>
      <c r="CF670" s="40"/>
      <c r="CG670" s="40"/>
      <c r="CH670" s="40"/>
      <c r="CI670" s="36"/>
      <c r="CJ670" s="47"/>
      <c r="CK670" s="40"/>
      <c r="CL670" s="40"/>
      <c r="CM670" s="40"/>
      <c r="CN670" s="40"/>
    </row>
    <row r="671" spans="1:92" ht="42.75" hidden="1">
      <c r="A671" s="49" t="str">
        <f t="shared" si="129"/>
        <v>SIN GESTIÓN</v>
      </c>
      <c r="B671" s="58"/>
      <c r="C671" s="37"/>
      <c r="D671" s="37"/>
      <c r="E671" s="49" t="str">
        <f t="shared" si="130"/>
        <v>PENDIENTE NOTIFICACIÓN</v>
      </c>
      <c r="F671" s="141" t="str">
        <f t="shared" si="131"/>
        <v>PENDIENTE NOTIFICACIÓN</v>
      </c>
      <c r="G671" s="49" t="str">
        <f t="shared" si="132"/>
        <v/>
      </c>
      <c r="H671" s="51" t="str">
        <f ca="1">IF(
L671="",
"",
IF(
NETWORKDAYS(L671,IF(M671&lt;&gt;"",M671,TODAY()),FESTIVOS_CO!A:A)&gt;2,
"VENCIDO",
IF(
NETWORKDAYS(L671,IF(M671&lt;&gt;"",M671,TODAY()),FESTIVOS_CO!A:A)=2,
"ALERTA",
"A TIEMPO"
)))</f>
        <v/>
      </c>
      <c r="I671" s="40"/>
      <c r="J671" s="36"/>
      <c r="K671" s="37"/>
      <c r="L671" s="50"/>
      <c r="M671" s="37"/>
      <c r="N671" s="52"/>
      <c r="O671" s="52"/>
      <c r="P671" s="36"/>
      <c r="Q671" s="36"/>
      <c r="R671" s="40"/>
      <c r="S671" s="36"/>
      <c r="T671" s="40"/>
      <c r="U671" s="40"/>
      <c r="V671" s="81"/>
      <c r="W671" s="40"/>
      <c r="X671" s="40"/>
      <c r="Y671" s="40"/>
      <c r="Z671" s="38" t="str">
        <f>IFERROR(VLOOKUP(Y671,DIRECTORIO!A:B,2,FALSE),"")</f>
        <v/>
      </c>
      <c r="AA671" s="40"/>
      <c r="AB671" s="40"/>
      <c r="AC671" s="40"/>
      <c r="AD671" s="40"/>
      <c r="AE671" s="40"/>
      <c r="AF671" s="40"/>
      <c r="AG671" s="41" t="s">
        <v>109</v>
      </c>
      <c r="AH671" s="42"/>
      <c r="AI671" s="54" t="str">
        <f t="shared" ca="1" si="133"/>
        <v>PENDIENTE NOTIFICACIÓN ELECTRÓNICA</v>
      </c>
      <c r="AJ671" s="37"/>
      <c r="AK671" s="37"/>
      <c r="AL671" s="37"/>
      <c r="AM671" s="53" t="str">
        <f>IF(AK671="","",WORKDAY(AK671,5,FESTIVOS_CO!A:A))</f>
        <v/>
      </c>
      <c r="AN671" s="37"/>
      <c r="AO671" s="37"/>
      <c r="AP671" s="54" t="str">
        <f t="shared" ca="1" si="138"/>
        <v>NO APLICA</v>
      </c>
      <c r="AQ671" s="36"/>
      <c r="AR671" s="43"/>
      <c r="AS671" s="37"/>
      <c r="AT671" s="36"/>
      <c r="AU671" s="37"/>
      <c r="AV671" s="36"/>
      <c r="AW671" s="36"/>
      <c r="AX671" s="37"/>
      <c r="AY671" s="140" t="str">
        <f>IF(AU671="","",WORKDAY(AU671,5,FESTIVOS_CO!A:A))</f>
        <v/>
      </c>
      <c r="AZ671" s="54" t="str">
        <f t="shared" ca="1" si="135"/>
        <v>NO APLICA</v>
      </c>
      <c r="BA671" s="55" t="str">
        <f>IF(AX671="","",WORKDAY(AX671,5,FESTIVOS_CO!A:A))</f>
        <v/>
      </c>
      <c r="BB671" s="39"/>
      <c r="BC671" s="40"/>
      <c r="BD671" s="40"/>
      <c r="BE671" s="56" t="str">
        <f t="shared" ca="1" si="136"/>
        <v>NO APLICA</v>
      </c>
      <c r="BF671" s="37"/>
      <c r="BG671" s="45"/>
      <c r="BH671" s="37"/>
      <c r="BI671" s="36"/>
      <c r="BJ671" s="37"/>
      <c r="BK671" s="36"/>
      <c r="BL671" s="36"/>
      <c r="BM671" s="53" t="str">
        <f>IF(BJ671="","",WORKDAY(BJ671,5,FESTIVOS_CO!A:A))</f>
        <v/>
      </c>
      <c r="BN671" s="57" t="str">
        <f t="shared" ca="1" si="134"/>
        <v>PENDIENTE HACER AVISO</v>
      </c>
      <c r="BO671" s="54" t="str">
        <f t="shared" ca="1" si="127"/>
        <v>EN TRÁMITE NOTIF. POR AVISO</v>
      </c>
      <c r="BP671" s="37"/>
      <c r="BQ671" s="53" t="str">
        <f>IF(BP671="","",WORKDAY(BP671,5,FESTIVOS_CO!A:A))</f>
        <v/>
      </c>
      <c r="BR671" s="37"/>
      <c r="BS671" s="36"/>
      <c r="BT671" s="38"/>
      <c r="BU671" s="58" t="e">
        <f>VLOOKUP(BT671,Hoja2!$C:$D,2,0)</f>
        <v>#N/A</v>
      </c>
      <c r="BV671" s="80" t="str">
        <f>IF(
AND(AO671="",BD671="",BQ671=""),
"EN PROCESO NOTIFICACION / COMUNICACION",
IF(
BT671="",
"NO APLICA",
IF(
BU671=60,
IF(AO671&lt;&gt;"",AO671,IF(BD671&lt;&gt;"",BD671,BQ671))+60,
WORKDAY(
IF(AO671&lt;&gt;"",AO671,IF(BD671&lt;&gt;"",BD671,BQ671)),
BU671,
FESTIVOS_CO!A:A
)
)
))</f>
        <v>EN PROCESO NOTIFICACION / COMUNICACION</v>
      </c>
      <c r="BW671" s="44"/>
      <c r="BX671" s="53"/>
      <c r="BY671" s="45"/>
      <c r="BZ671" s="37"/>
      <c r="CA671" s="54" t="str">
        <f t="shared" si="128"/>
        <v>PENDIENTE EJECUTORIA</v>
      </c>
      <c r="CB671" s="59" t="str">
        <f t="shared" si="137"/>
        <v/>
      </c>
      <c r="CC671" s="36"/>
      <c r="CD671" s="40"/>
      <c r="CE671" s="46"/>
      <c r="CF671" s="40"/>
      <c r="CG671" s="40"/>
      <c r="CH671" s="40"/>
      <c r="CI671" s="36"/>
      <c r="CJ671" s="47"/>
      <c r="CK671" s="40"/>
      <c r="CL671" s="40"/>
      <c r="CM671" s="40"/>
      <c r="CN671" s="40"/>
    </row>
    <row r="672" spans="1:92" ht="42.75" hidden="1">
      <c r="A672" s="49" t="str">
        <f t="shared" si="129"/>
        <v>SIN GESTIÓN</v>
      </c>
      <c r="B672" s="58"/>
      <c r="C672" s="37"/>
      <c r="D672" s="37"/>
      <c r="E672" s="49" t="str">
        <f t="shared" si="130"/>
        <v>PENDIENTE NOTIFICACIÓN</v>
      </c>
      <c r="F672" s="141" t="str">
        <f t="shared" si="131"/>
        <v>PENDIENTE NOTIFICACIÓN</v>
      </c>
      <c r="G672" s="49" t="str">
        <f t="shared" si="132"/>
        <v/>
      </c>
      <c r="H672" s="51" t="str">
        <f ca="1">IF(
L672="",
"",
IF(
NETWORKDAYS(L672,IF(M672&lt;&gt;"",M672,TODAY()),FESTIVOS_CO!A:A)&gt;2,
"VENCIDO",
IF(
NETWORKDAYS(L672,IF(M672&lt;&gt;"",M672,TODAY()),FESTIVOS_CO!A:A)=2,
"ALERTA",
"A TIEMPO"
)))</f>
        <v/>
      </c>
      <c r="I672" s="40"/>
      <c r="J672" s="36"/>
      <c r="K672" s="37"/>
      <c r="L672" s="50"/>
      <c r="M672" s="37"/>
      <c r="N672" s="52"/>
      <c r="O672" s="52"/>
      <c r="P672" s="36"/>
      <c r="Q672" s="36"/>
      <c r="R672" s="40"/>
      <c r="S672" s="36"/>
      <c r="T672" s="40"/>
      <c r="U672" s="40"/>
      <c r="V672" s="81"/>
      <c r="W672" s="40"/>
      <c r="X672" s="40"/>
      <c r="Y672" s="40"/>
      <c r="Z672" s="38" t="str">
        <f>IFERROR(VLOOKUP(Y672,DIRECTORIO!A:B,2,FALSE),"")</f>
        <v/>
      </c>
      <c r="AA672" s="40"/>
      <c r="AB672" s="40"/>
      <c r="AC672" s="40"/>
      <c r="AD672" s="40"/>
      <c r="AE672" s="40"/>
      <c r="AF672" s="40"/>
      <c r="AG672" s="41" t="s">
        <v>109</v>
      </c>
      <c r="AH672" s="42"/>
      <c r="AI672" s="54" t="str">
        <f t="shared" ca="1" si="133"/>
        <v>PENDIENTE NOTIFICACIÓN ELECTRÓNICA</v>
      </c>
      <c r="AJ672" s="37"/>
      <c r="AK672" s="37"/>
      <c r="AL672" s="37"/>
      <c r="AM672" s="53" t="str">
        <f>IF(AK672="","",WORKDAY(AK672,5,FESTIVOS_CO!A:A))</f>
        <v/>
      </c>
      <c r="AN672" s="37"/>
      <c r="AO672" s="37"/>
      <c r="AP672" s="54" t="str">
        <f t="shared" ca="1" si="138"/>
        <v>NO APLICA</v>
      </c>
      <c r="AQ672" s="36"/>
      <c r="AR672" s="43"/>
      <c r="AS672" s="37"/>
      <c r="AT672" s="36"/>
      <c r="AU672" s="37"/>
      <c r="AV672" s="36"/>
      <c r="AW672" s="36"/>
      <c r="AX672" s="37"/>
      <c r="AY672" s="140" t="str">
        <f>IF(AU672="","",WORKDAY(AU672,5,FESTIVOS_CO!A:A))</f>
        <v/>
      </c>
      <c r="AZ672" s="54" t="str">
        <f t="shared" ca="1" si="135"/>
        <v>NO APLICA</v>
      </c>
      <c r="BA672" s="55" t="str">
        <f>IF(AX672="","",WORKDAY(AX672,5,FESTIVOS_CO!A:A))</f>
        <v/>
      </c>
      <c r="BB672" s="39"/>
      <c r="BC672" s="40"/>
      <c r="BD672" s="40"/>
      <c r="BE672" s="56" t="str">
        <f t="shared" ca="1" si="136"/>
        <v>NO APLICA</v>
      </c>
      <c r="BF672" s="37"/>
      <c r="BG672" s="45"/>
      <c r="BH672" s="37"/>
      <c r="BI672" s="36"/>
      <c r="BJ672" s="37"/>
      <c r="BK672" s="36"/>
      <c r="BL672" s="36"/>
      <c r="BM672" s="53" t="str">
        <f>IF(BJ672="","",WORKDAY(BJ672,5,FESTIVOS_CO!A:A))</f>
        <v/>
      </c>
      <c r="BN672" s="57" t="str">
        <f t="shared" ca="1" si="134"/>
        <v>PENDIENTE HACER AVISO</v>
      </c>
      <c r="BO672" s="54" t="str">
        <f t="shared" ca="1" si="127"/>
        <v>EN TRÁMITE NOTIF. POR AVISO</v>
      </c>
      <c r="BP672" s="37"/>
      <c r="BQ672" s="53" t="str">
        <f>IF(BP672="","",WORKDAY(BP672,5,FESTIVOS_CO!A:A))</f>
        <v/>
      </c>
      <c r="BR672" s="37"/>
      <c r="BS672" s="36"/>
      <c r="BT672" s="38"/>
      <c r="BU672" s="58" t="e">
        <f>VLOOKUP(BT672,Hoja2!$C:$D,2,0)</f>
        <v>#N/A</v>
      </c>
      <c r="BV672" s="80" t="str">
        <f>IF(
AND(AO672="",BD672="",BQ672=""),
"EN PROCESO NOTIFICACION / COMUNICACION",
IF(
BT672="",
"NO APLICA",
IF(
BU672=60,
IF(AO672&lt;&gt;"",AO672,IF(BD672&lt;&gt;"",BD672,BQ672))+60,
WORKDAY(
IF(AO672&lt;&gt;"",AO672,IF(BD672&lt;&gt;"",BD672,BQ672)),
BU672,
FESTIVOS_CO!A:A
)
)
))</f>
        <v>EN PROCESO NOTIFICACION / COMUNICACION</v>
      </c>
      <c r="BW672" s="44"/>
      <c r="BX672" s="53"/>
      <c r="BY672" s="45"/>
      <c r="BZ672" s="37"/>
      <c r="CA672" s="54" t="str">
        <f t="shared" si="128"/>
        <v>PENDIENTE EJECUTORIA</v>
      </c>
      <c r="CB672" s="59" t="str">
        <f t="shared" si="137"/>
        <v/>
      </c>
      <c r="CC672" s="36"/>
      <c r="CD672" s="40"/>
      <c r="CE672" s="46"/>
      <c r="CF672" s="40"/>
      <c r="CG672" s="40"/>
      <c r="CH672" s="40"/>
      <c r="CI672" s="36"/>
      <c r="CJ672" s="47"/>
      <c r="CK672" s="40"/>
      <c r="CL672" s="40"/>
      <c r="CM672" s="40"/>
      <c r="CN672" s="40"/>
    </row>
    <row r="673" spans="1:92" ht="42.75" hidden="1">
      <c r="A673" s="49" t="str">
        <f t="shared" si="129"/>
        <v>SIN GESTIÓN</v>
      </c>
      <c r="B673" s="58"/>
      <c r="C673" s="37"/>
      <c r="D673" s="37"/>
      <c r="E673" s="49" t="str">
        <f t="shared" si="130"/>
        <v>PENDIENTE NOTIFICACIÓN</v>
      </c>
      <c r="F673" s="141" t="str">
        <f t="shared" si="131"/>
        <v>PENDIENTE NOTIFICACIÓN</v>
      </c>
      <c r="G673" s="49" t="str">
        <f t="shared" si="132"/>
        <v/>
      </c>
      <c r="H673" s="51" t="str">
        <f ca="1">IF(
L673="",
"",
IF(
NETWORKDAYS(L673,IF(M673&lt;&gt;"",M673,TODAY()),FESTIVOS_CO!A:A)&gt;2,
"VENCIDO",
IF(
NETWORKDAYS(L673,IF(M673&lt;&gt;"",M673,TODAY()),FESTIVOS_CO!A:A)=2,
"ALERTA",
"A TIEMPO"
)))</f>
        <v/>
      </c>
      <c r="I673" s="40"/>
      <c r="J673" s="36"/>
      <c r="K673" s="37"/>
      <c r="L673" s="50"/>
      <c r="M673" s="37"/>
      <c r="N673" s="52"/>
      <c r="O673" s="52"/>
      <c r="P673" s="36"/>
      <c r="Q673" s="36"/>
      <c r="R673" s="40"/>
      <c r="S673" s="36"/>
      <c r="T673" s="40"/>
      <c r="U673" s="40"/>
      <c r="V673" s="81"/>
      <c r="W673" s="40"/>
      <c r="X673" s="40"/>
      <c r="Y673" s="40"/>
      <c r="Z673" s="38" t="str">
        <f>IFERROR(VLOOKUP(Y673,DIRECTORIO!A:B,2,FALSE),"")</f>
        <v/>
      </c>
      <c r="AA673" s="40"/>
      <c r="AB673" s="40"/>
      <c r="AC673" s="40"/>
      <c r="AD673" s="40"/>
      <c r="AE673" s="40"/>
      <c r="AF673" s="40"/>
      <c r="AG673" s="41" t="s">
        <v>109</v>
      </c>
      <c r="AH673" s="42"/>
      <c r="AI673" s="54" t="str">
        <f t="shared" ca="1" si="133"/>
        <v>PENDIENTE NOTIFICACIÓN ELECTRÓNICA</v>
      </c>
      <c r="AJ673" s="37"/>
      <c r="AK673" s="37"/>
      <c r="AL673" s="37"/>
      <c r="AM673" s="53" t="str">
        <f>IF(AK673="","",WORKDAY(AK673,5,FESTIVOS_CO!A:A))</f>
        <v/>
      </c>
      <c r="AN673" s="37"/>
      <c r="AO673" s="37"/>
      <c r="AP673" s="54" t="str">
        <f t="shared" ca="1" si="138"/>
        <v>NO APLICA</v>
      </c>
      <c r="AQ673" s="36"/>
      <c r="AR673" s="43"/>
      <c r="AS673" s="37"/>
      <c r="AT673" s="36"/>
      <c r="AU673" s="37"/>
      <c r="AV673" s="36"/>
      <c r="AW673" s="36"/>
      <c r="AX673" s="37"/>
      <c r="AY673" s="140" t="str">
        <f>IF(AU673="","",WORKDAY(AU673,5,FESTIVOS_CO!A:A))</f>
        <v/>
      </c>
      <c r="AZ673" s="54" t="str">
        <f t="shared" ca="1" si="135"/>
        <v>NO APLICA</v>
      </c>
      <c r="BA673" s="55" t="str">
        <f>IF(AX673="","",WORKDAY(AX673,5,FESTIVOS_CO!A:A))</f>
        <v/>
      </c>
      <c r="BB673" s="39"/>
      <c r="BC673" s="40"/>
      <c r="BD673" s="40"/>
      <c r="BE673" s="56" t="str">
        <f t="shared" ca="1" si="136"/>
        <v>NO APLICA</v>
      </c>
      <c r="BF673" s="37"/>
      <c r="BG673" s="45"/>
      <c r="BH673" s="37"/>
      <c r="BI673" s="36"/>
      <c r="BJ673" s="37"/>
      <c r="BK673" s="36"/>
      <c r="BL673" s="36"/>
      <c r="BM673" s="53" t="str">
        <f>IF(BJ673="","",WORKDAY(BJ673,5,FESTIVOS_CO!A:A))</f>
        <v/>
      </c>
      <c r="BN673" s="57" t="str">
        <f t="shared" ca="1" si="134"/>
        <v>PENDIENTE HACER AVISO</v>
      </c>
      <c r="BO673" s="54" t="str">
        <f t="shared" ca="1" si="127"/>
        <v>EN TRÁMITE NOTIF. POR AVISO</v>
      </c>
      <c r="BP673" s="37"/>
      <c r="BQ673" s="53" t="str">
        <f>IF(BP673="","",WORKDAY(BP673,5,FESTIVOS_CO!A:A))</f>
        <v/>
      </c>
      <c r="BR673" s="37"/>
      <c r="BS673" s="36"/>
      <c r="BT673" s="38"/>
      <c r="BU673" s="58" t="e">
        <f>VLOOKUP(BT673,Hoja2!$C:$D,2,0)</f>
        <v>#N/A</v>
      </c>
      <c r="BV673" s="80" t="str">
        <f>IF(
AND(AO673="",BD673="",BQ673=""),
"EN PROCESO NOTIFICACION / COMUNICACION",
IF(
BT673="",
"NO APLICA",
IF(
BU673=60,
IF(AO673&lt;&gt;"",AO673,IF(BD673&lt;&gt;"",BD673,BQ673))+60,
WORKDAY(
IF(AO673&lt;&gt;"",AO673,IF(BD673&lt;&gt;"",BD673,BQ673)),
BU673,
FESTIVOS_CO!A:A
)
)
))</f>
        <v>EN PROCESO NOTIFICACION / COMUNICACION</v>
      </c>
      <c r="BW673" s="44"/>
      <c r="BX673" s="53"/>
      <c r="BY673" s="45"/>
      <c r="BZ673" s="37"/>
      <c r="CA673" s="54" t="str">
        <f t="shared" si="128"/>
        <v>PENDIENTE EJECUTORIA</v>
      </c>
      <c r="CB673" s="59" t="str">
        <f t="shared" si="137"/>
        <v/>
      </c>
      <c r="CC673" s="36"/>
      <c r="CD673" s="40"/>
      <c r="CE673" s="46"/>
      <c r="CF673" s="40"/>
      <c r="CG673" s="40"/>
      <c r="CH673" s="40"/>
      <c r="CI673" s="36"/>
      <c r="CJ673" s="47"/>
      <c r="CK673" s="40"/>
      <c r="CL673" s="40"/>
      <c r="CM673" s="40"/>
      <c r="CN673" s="40"/>
    </row>
    <row r="674" spans="1:92" ht="42.75" hidden="1">
      <c r="A674" s="49" t="str">
        <f t="shared" si="129"/>
        <v>SIN GESTIÓN</v>
      </c>
      <c r="B674" s="58"/>
      <c r="C674" s="37"/>
      <c r="D674" s="37"/>
      <c r="E674" s="49" t="str">
        <f t="shared" si="130"/>
        <v>PENDIENTE NOTIFICACIÓN</v>
      </c>
      <c r="F674" s="141" t="str">
        <f t="shared" si="131"/>
        <v>PENDIENTE NOTIFICACIÓN</v>
      </c>
      <c r="G674" s="49" t="str">
        <f t="shared" si="132"/>
        <v/>
      </c>
      <c r="H674" s="51" t="str">
        <f ca="1">IF(
L674="",
"",
IF(
NETWORKDAYS(L674,IF(M674&lt;&gt;"",M674,TODAY()),FESTIVOS_CO!A:A)&gt;2,
"VENCIDO",
IF(
NETWORKDAYS(L674,IF(M674&lt;&gt;"",M674,TODAY()),FESTIVOS_CO!A:A)=2,
"ALERTA",
"A TIEMPO"
)))</f>
        <v/>
      </c>
      <c r="I674" s="40"/>
      <c r="J674" s="36"/>
      <c r="K674" s="37"/>
      <c r="L674" s="50"/>
      <c r="M674" s="37"/>
      <c r="N674" s="52"/>
      <c r="O674" s="52"/>
      <c r="P674" s="36"/>
      <c r="Q674" s="36"/>
      <c r="R674" s="40"/>
      <c r="S674" s="36"/>
      <c r="T674" s="40"/>
      <c r="U674" s="40"/>
      <c r="V674" s="81"/>
      <c r="W674" s="40"/>
      <c r="X674" s="40"/>
      <c r="Y674" s="40"/>
      <c r="Z674" s="38" t="str">
        <f>IFERROR(VLOOKUP(Y674,DIRECTORIO!A:B,2,FALSE),"")</f>
        <v/>
      </c>
      <c r="AA674" s="40"/>
      <c r="AB674" s="40"/>
      <c r="AC674" s="40"/>
      <c r="AD674" s="40"/>
      <c r="AE674" s="40"/>
      <c r="AF674" s="40"/>
      <c r="AG674" s="41" t="s">
        <v>109</v>
      </c>
      <c r="AH674" s="42"/>
      <c r="AI674" s="54" t="str">
        <f t="shared" ca="1" si="133"/>
        <v>PENDIENTE NOTIFICACIÓN ELECTRÓNICA</v>
      </c>
      <c r="AJ674" s="37"/>
      <c r="AK674" s="37"/>
      <c r="AL674" s="37"/>
      <c r="AM674" s="53" t="str">
        <f>IF(AK674="","",WORKDAY(AK674,5,FESTIVOS_CO!A:A))</f>
        <v/>
      </c>
      <c r="AN674" s="37"/>
      <c r="AO674" s="37"/>
      <c r="AP674" s="54" t="str">
        <f t="shared" ca="1" si="138"/>
        <v>NO APLICA</v>
      </c>
      <c r="AQ674" s="36"/>
      <c r="AR674" s="43"/>
      <c r="AS674" s="37"/>
      <c r="AT674" s="36"/>
      <c r="AU674" s="37"/>
      <c r="AV674" s="36"/>
      <c r="AW674" s="36"/>
      <c r="AX674" s="37"/>
      <c r="AY674" s="140" t="str">
        <f>IF(AU674="","",WORKDAY(AU674,5,FESTIVOS_CO!A:A))</f>
        <v/>
      </c>
      <c r="AZ674" s="54" t="str">
        <f t="shared" ca="1" si="135"/>
        <v>NO APLICA</v>
      </c>
      <c r="BA674" s="55" t="str">
        <f>IF(AX674="","",WORKDAY(AX674,5,FESTIVOS_CO!A:A))</f>
        <v/>
      </c>
      <c r="BB674" s="39"/>
      <c r="BC674" s="40"/>
      <c r="BD674" s="40"/>
      <c r="BE674" s="56" t="str">
        <f t="shared" ca="1" si="136"/>
        <v>NO APLICA</v>
      </c>
      <c r="BF674" s="37"/>
      <c r="BG674" s="45"/>
      <c r="BH674" s="37"/>
      <c r="BI674" s="36"/>
      <c r="BJ674" s="37"/>
      <c r="BK674" s="36"/>
      <c r="BL674" s="36"/>
      <c r="BM674" s="53" t="str">
        <f>IF(BJ674="","",WORKDAY(BJ674,5,FESTIVOS_CO!A:A))</f>
        <v/>
      </c>
      <c r="BN674" s="57" t="str">
        <f t="shared" ca="1" si="134"/>
        <v>PENDIENTE HACER AVISO</v>
      </c>
      <c r="BO674" s="54" t="str">
        <f t="shared" ca="1" si="127"/>
        <v>EN TRÁMITE NOTIF. POR AVISO</v>
      </c>
      <c r="BP674" s="37"/>
      <c r="BQ674" s="53" t="str">
        <f>IF(BP674="","",WORKDAY(BP674,5,FESTIVOS_CO!A:A))</f>
        <v/>
      </c>
      <c r="BR674" s="37"/>
      <c r="BS674" s="36"/>
      <c r="BT674" s="38"/>
      <c r="BU674" s="58" t="e">
        <f>VLOOKUP(BT674,Hoja2!$C:$D,2,0)</f>
        <v>#N/A</v>
      </c>
      <c r="BV674" s="80" t="str">
        <f>IF(
AND(AO674="",BD674="",BQ674=""),
"EN PROCESO NOTIFICACION / COMUNICACION",
IF(
BT674="",
"NO APLICA",
IF(
BU674=60,
IF(AO674&lt;&gt;"",AO674,IF(BD674&lt;&gt;"",BD674,BQ674))+60,
WORKDAY(
IF(AO674&lt;&gt;"",AO674,IF(BD674&lt;&gt;"",BD674,BQ674)),
BU674,
FESTIVOS_CO!A:A
)
)
))</f>
        <v>EN PROCESO NOTIFICACION / COMUNICACION</v>
      </c>
      <c r="BW674" s="44"/>
      <c r="BX674" s="53"/>
      <c r="BY674" s="45"/>
      <c r="BZ674" s="37"/>
      <c r="CA674" s="54" t="str">
        <f t="shared" si="128"/>
        <v>PENDIENTE EJECUTORIA</v>
      </c>
      <c r="CB674" s="59" t="str">
        <f t="shared" si="137"/>
        <v/>
      </c>
      <c r="CC674" s="36"/>
      <c r="CD674" s="40"/>
      <c r="CE674" s="46"/>
      <c r="CF674" s="40"/>
      <c r="CG674" s="40"/>
      <c r="CH674" s="40"/>
      <c r="CI674" s="36"/>
      <c r="CJ674" s="47"/>
      <c r="CK674" s="40"/>
      <c r="CL674" s="40"/>
      <c r="CM674" s="40"/>
      <c r="CN674" s="40"/>
    </row>
    <row r="675" spans="1:92" ht="42.75" hidden="1">
      <c r="A675" s="49" t="str">
        <f t="shared" si="129"/>
        <v>SIN GESTIÓN</v>
      </c>
      <c r="B675" s="58"/>
      <c r="C675" s="37"/>
      <c r="D675" s="37"/>
      <c r="E675" s="49" t="str">
        <f t="shared" si="130"/>
        <v>PENDIENTE NOTIFICACIÓN</v>
      </c>
      <c r="F675" s="141" t="str">
        <f t="shared" si="131"/>
        <v>PENDIENTE NOTIFICACIÓN</v>
      </c>
      <c r="G675" s="49" t="str">
        <f t="shared" si="132"/>
        <v/>
      </c>
      <c r="H675" s="51" t="str">
        <f ca="1">IF(
L675="",
"",
IF(
NETWORKDAYS(L675,IF(M675&lt;&gt;"",M675,TODAY()),FESTIVOS_CO!A:A)&gt;2,
"VENCIDO",
IF(
NETWORKDAYS(L675,IF(M675&lt;&gt;"",M675,TODAY()),FESTIVOS_CO!A:A)=2,
"ALERTA",
"A TIEMPO"
)))</f>
        <v/>
      </c>
      <c r="I675" s="40"/>
      <c r="J675" s="36"/>
      <c r="K675" s="37"/>
      <c r="L675" s="50"/>
      <c r="M675" s="37"/>
      <c r="N675" s="52"/>
      <c r="O675" s="52"/>
      <c r="P675" s="36"/>
      <c r="Q675" s="36"/>
      <c r="R675" s="40"/>
      <c r="S675" s="36"/>
      <c r="T675" s="40"/>
      <c r="U675" s="40"/>
      <c r="V675" s="81"/>
      <c r="W675" s="40"/>
      <c r="X675" s="40"/>
      <c r="Y675" s="40"/>
      <c r="Z675" s="38" t="str">
        <f>IFERROR(VLOOKUP(Y675,DIRECTORIO!A:B,2,FALSE),"")</f>
        <v/>
      </c>
      <c r="AA675" s="40"/>
      <c r="AB675" s="40"/>
      <c r="AC675" s="40"/>
      <c r="AD675" s="40"/>
      <c r="AE675" s="40"/>
      <c r="AF675" s="40"/>
      <c r="AG675" s="41" t="s">
        <v>109</v>
      </c>
      <c r="AH675" s="42"/>
      <c r="AI675" s="54" t="str">
        <f t="shared" ca="1" si="133"/>
        <v>PENDIENTE NOTIFICACIÓN ELECTRÓNICA</v>
      </c>
      <c r="AJ675" s="37"/>
      <c r="AK675" s="37"/>
      <c r="AL675" s="37"/>
      <c r="AM675" s="53" t="str">
        <f>IF(AK675="","",WORKDAY(AK675,5,FESTIVOS_CO!A:A))</f>
        <v/>
      </c>
      <c r="AN675" s="37"/>
      <c r="AO675" s="37"/>
      <c r="AP675" s="54" t="str">
        <f t="shared" ca="1" si="138"/>
        <v>NO APLICA</v>
      </c>
      <c r="AQ675" s="36"/>
      <c r="AR675" s="43"/>
      <c r="AS675" s="37"/>
      <c r="AT675" s="36"/>
      <c r="AU675" s="37"/>
      <c r="AV675" s="36"/>
      <c r="AW675" s="36"/>
      <c r="AX675" s="37"/>
      <c r="AY675" s="140" t="str">
        <f>IF(AU675="","",WORKDAY(AU675,5,FESTIVOS_CO!A:A))</f>
        <v/>
      </c>
      <c r="AZ675" s="54" t="str">
        <f t="shared" ca="1" si="135"/>
        <v>NO APLICA</v>
      </c>
      <c r="BA675" s="55" t="str">
        <f>IF(AX675="","",WORKDAY(AX675,5,FESTIVOS_CO!A:A))</f>
        <v/>
      </c>
      <c r="BB675" s="39"/>
      <c r="BC675" s="40"/>
      <c r="BD675" s="40"/>
      <c r="BE675" s="56" t="str">
        <f t="shared" ca="1" si="136"/>
        <v>NO APLICA</v>
      </c>
      <c r="BF675" s="37"/>
      <c r="BG675" s="45"/>
      <c r="BH675" s="37"/>
      <c r="BI675" s="36"/>
      <c r="BJ675" s="37"/>
      <c r="BK675" s="36"/>
      <c r="BL675" s="36"/>
      <c r="BM675" s="53" t="str">
        <f>IF(BJ675="","",WORKDAY(BJ675,5,FESTIVOS_CO!A:A))</f>
        <v/>
      </c>
      <c r="BN675" s="57" t="str">
        <f t="shared" ca="1" si="134"/>
        <v>PENDIENTE HACER AVISO</v>
      </c>
      <c r="BO675" s="54" t="str">
        <f t="shared" ca="1" si="127"/>
        <v>EN TRÁMITE NOTIF. POR AVISO</v>
      </c>
      <c r="BP675" s="37"/>
      <c r="BQ675" s="53" t="str">
        <f>IF(BP675="","",WORKDAY(BP675,5,FESTIVOS_CO!A:A))</f>
        <v/>
      </c>
      <c r="BR675" s="37"/>
      <c r="BS675" s="36"/>
      <c r="BT675" s="38"/>
      <c r="BU675" s="58" t="e">
        <f>VLOOKUP(BT675,Hoja2!$C:$D,2,0)</f>
        <v>#N/A</v>
      </c>
      <c r="BV675" s="80" t="str">
        <f>IF(
AND(AO675="",BD675="",BQ675=""),
"EN PROCESO NOTIFICACION / COMUNICACION",
IF(
BT675="",
"NO APLICA",
IF(
BU675=60,
IF(AO675&lt;&gt;"",AO675,IF(BD675&lt;&gt;"",BD675,BQ675))+60,
WORKDAY(
IF(AO675&lt;&gt;"",AO675,IF(BD675&lt;&gt;"",BD675,BQ675)),
BU675,
FESTIVOS_CO!A:A
)
)
))</f>
        <v>EN PROCESO NOTIFICACION / COMUNICACION</v>
      </c>
      <c r="BW675" s="44"/>
      <c r="BX675" s="53"/>
      <c r="BY675" s="45"/>
      <c r="BZ675" s="37"/>
      <c r="CA675" s="54" t="str">
        <f t="shared" si="128"/>
        <v>PENDIENTE EJECUTORIA</v>
      </c>
      <c r="CB675" s="59" t="str">
        <f t="shared" si="137"/>
        <v/>
      </c>
      <c r="CC675" s="36"/>
      <c r="CD675" s="40"/>
      <c r="CE675" s="46"/>
      <c r="CF675" s="40"/>
      <c r="CG675" s="40"/>
      <c r="CH675" s="40"/>
      <c r="CI675" s="36"/>
      <c r="CJ675" s="47"/>
      <c r="CK675" s="40"/>
      <c r="CL675" s="40"/>
      <c r="CM675" s="40"/>
      <c r="CN675" s="40"/>
    </row>
    <row r="676" spans="1:92" ht="42.75" hidden="1">
      <c r="A676" s="49" t="str">
        <f t="shared" si="129"/>
        <v>SIN GESTIÓN</v>
      </c>
      <c r="B676" s="58"/>
      <c r="C676" s="37"/>
      <c r="D676" s="37"/>
      <c r="E676" s="49" t="str">
        <f t="shared" si="130"/>
        <v>PENDIENTE NOTIFICACIÓN</v>
      </c>
      <c r="F676" s="141" t="str">
        <f t="shared" si="131"/>
        <v>PENDIENTE NOTIFICACIÓN</v>
      </c>
      <c r="G676" s="49" t="str">
        <f t="shared" si="132"/>
        <v/>
      </c>
      <c r="H676" s="51" t="str">
        <f ca="1">IF(
L676="",
"",
IF(
NETWORKDAYS(L676,IF(M676&lt;&gt;"",M676,TODAY()),FESTIVOS_CO!A:A)&gt;2,
"VENCIDO",
IF(
NETWORKDAYS(L676,IF(M676&lt;&gt;"",M676,TODAY()),FESTIVOS_CO!A:A)=2,
"ALERTA",
"A TIEMPO"
)))</f>
        <v/>
      </c>
      <c r="I676" s="40"/>
      <c r="J676" s="36"/>
      <c r="K676" s="37"/>
      <c r="L676" s="50"/>
      <c r="M676" s="37"/>
      <c r="N676" s="52"/>
      <c r="O676" s="52"/>
      <c r="P676" s="36"/>
      <c r="Q676" s="36"/>
      <c r="R676" s="40"/>
      <c r="S676" s="36"/>
      <c r="T676" s="40"/>
      <c r="U676" s="40"/>
      <c r="V676" s="81"/>
      <c r="W676" s="40"/>
      <c r="X676" s="40"/>
      <c r="Y676" s="40"/>
      <c r="Z676" s="38" t="str">
        <f>IFERROR(VLOOKUP(Y676,DIRECTORIO!A:B,2,FALSE),"")</f>
        <v/>
      </c>
      <c r="AA676" s="40"/>
      <c r="AB676" s="40"/>
      <c r="AC676" s="40"/>
      <c r="AD676" s="40"/>
      <c r="AE676" s="40"/>
      <c r="AF676" s="40"/>
      <c r="AG676" s="41" t="s">
        <v>109</v>
      </c>
      <c r="AH676" s="42"/>
      <c r="AI676" s="54" t="str">
        <f t="shared" ca="1" si="133"/>
        <v>PENDIENTE NOTIFICACIÓN ELECTRÓNICA</v>
      </c>
      <c r="AJ676" s="37"/>
      <c r="AK676" s="37"/>
      <c r="AL676" s="37"/>
      <c r="AM676" s="53" t="str">
        <f>IF(AK676="","",WORKDAY(AK676,5,FESTIVOS_CO!A:A))</f>
        <v/>
      </c>
      <c r="AN676" s="37"/>
      <c r="AO676" s="37"/>
      <c r="AP676" s="54" t="str">
        <f t="shared" ca="1" si="138"/>
        <v>NO APLICA</v>
      </c>
      <c r="AQ676" s="36"/>
      <c r="AR676" s="43"/>
      <c r="AS676" s="37"/>
      <c r="AT676" s="36"/>
      <c r="AU676" s="37"/>
      <c r="AV676" s="36"/>
      <c r="AW676" s="36"/>
      <c r="AX676" s="37"/>
      <c r="AY676" s="140" t="str">
        <f>IF(AU676="","",WORKDAY(AU676,5,FESTIVOS_CO!A:A))</f>
        <v/>
      </c>
      <c r="AZ676" s="54" t="str">
        <f t="shared" ca="1" si="135"/>
        <v>NO APLICA</v>
      </c>
      <c r="BA676" s="55" t="str">
        <f>IF(AX676="","",WORKDAY(AX676,5,FESTIVOS_CO!A:A))</f>
        <v/>
      </c>
      <c r="BB676" s="39"/>
      <c r="BC676" s="40"/>
      <c r="BD676" s="40"/>
      <c r="BE676" s="56" t="str">
        <f t="shared" ca="1" si="136"/>
        <v>NO APLICA</v>
      </c>
      <c r="BF676" s="37"/>
      <c r="BG676" s="45"/>
      <c r="BH676" s="37"/>
      <c r="BI676" s="36"/>
      <c r="BJ676" s="37"/>
      <c r="BK676" s="36"/>
      <c r="BL676" s="36"/>
      <c r="BM676" s="53" t="str">
        <f>IF(BJ676="","",WORKDAY(BJ676,5,FESTIVOS_CO!A:A))</f>
        <v/>
      </c>
      <c r="BN676" s="57" t="str">
        <f t="shared" ca="1" si="134"/>
        <v>PENDIENTE HACER AVISO</v>
      </c>
      <c r="BO676" s="54" t="str">
        <f t="shared" ca="1" si="127"/>
        <v>EN TRÁMITE NOTIF. POR AVISO</v>
      </c>
      <c r="BP676" s="37"/>
      <c r="BQ676" s="53" t="str">
        <f>IF(BP676="","",WORKDAY(BP676,5,FESTIVOS_CO!A:A))</f>
        <v/>
      </c>
      <c r="BR676" s="37"/>
      <c r="BS676" s="36"/>
      <c r="BT676" s="38"/>
      <c r="BU676" s="58" t="e">
        <f>VLOOKUP(BT676,Hoja2!$C:$D,2,0)</f>
        <v>#N/A</v>
      </c>
      <c r="BV676" s="80" t="str">
        <f>IF(
AND(AO676="",BD676="",BQ676=""),
"EN PROCESO NOTIFICACION / COMUNICACION",
IF(
BT676="",
"NO APLICA",
IF(
BU676=60,
IF(AO676&lt;&gt;"",AO676,IF(BD676&lt;&gt;"",BD676,BQ676))+60,
WORKDAY(
IF(AO676&lt;&gt;"",AO676,IF(BD676&lt;&gt;"",BD676,BQ676)),
BU676,
FESTIVOS_CO!A:A
)
)
))</f>
        <v>EN PROCESO NOTIFICACION / COMUNICACION</v>
      </c>
      <c r="BW676" s="44"/>
      <c r="BX676" s="53"/>
      <c r="BY676" s="45"/>
      <c r="BZ676" s="37"/>
      <c r="CA676" s="54" t="str">
        <f t="shared" si="128"/>
        <v>PENDIENTE EJECUTORIA</v>
      </c>
      <c r="CB676" s="59" t="str">
        <f t="shared" si="137"/>
        <v/>
      </c>
      <c r="CC676" s="36"/>
      <c r="CD676" s="40"/>
      <c r="CE676" s="46"/>
      <c r="CF676" s="40"/>
      <c r="CG676" s="40"/>
      <c r="CH676" s="40"/>
      <c r="CI676" s="36"/>
      <c r="CJ676" s="47"/>
      <c r="CK676" s="40"/>
      <c r="CL676" s="40"/>
      <c r="CM676" s="40"/>
      <c r="CN676" s="40"/>
    </row>
    <row r="677" spans="1:92" ht="42.75" hidden="1">
      <c r="A677" s="49" t="str">
        <f t="shared" si="129"/>
        <v>SIN GESTIÓN</v>
      </c>
      <c r="B677" s="58"/>
      <c r="C677" s="37"/>
      <c r="D677" s="37"/>
      <c r="E677" s="49" t="str">
        <f t="shared" si="130"/>
        <v>PENDIENTE NOTIFICACIÓN</v>
      </c>
      <c r="F677" s="141" t="str">
        <f t="shared" si="131"/>
        <v>PENDIENTE NOTIFICACIÓN</v>
      </c>
      <c r="G677" s="49" t="str">
        <f t="shared" si="132"/>
        <v/>
      </c>
      <c r="H677" s="51" t="str">
        <f ca="1">IF(
L677="",
"",
IF(
NETWORKDAYS(L677,IF(M677&lt;&gt;"",M677,TODAY()),FESTIVOS_CO!A:A)&gt;2,
"VENCIDO",
IF(
NETWORKDAYS(L677,IF(M677&lt;&gt;"",M677,TODAY()),FESTIVOS_CO!A:A)=2,
"ALERTA",
"A TIEMPO"
)))</f>
        <v/>
      </c>
      <c r="I677" s="40"/>
      <c r="J677" s="36"/>
      <c r="K677" s="37"/>
      <c r="L677" s="50"/>
      <c r="M677" s="37"/>
      <c r="N677" s="52"/>
      <c r="O677" s="52"/>
      <c r="P677" s="36"/>
      <c r="Q677" s="36"/>
      <c r="R677" s="40"/>
      <c r="S677" s="36"/>
      <c r="T677" s="40"/>
      <c r="U677" s="40"/>
      <c r="V677" s="81"/>
      <c r="W677" s="40"/>
      <c r="X677" s="40"/>
      <c r="Y677" s="40"/>
      <c r="Z677" s="38" t="str">
        <f>IFERROR(VLOOKUP(Y677,DIRECTORIO!A:B,2,FALSE),"")</f>
        <v/>
      </c>
      <c r="AA677" s="40"/>
      <c r="AB677" s="40"/>
      <c r="AC677" s="40"/>
      <c r="AD677" s="40"/>
      <c r="AE677" s="40"/>
      <c r="AF677" s="40"/>
      <c r="AG677" s="41" t="s">
        <v>109</v>
      </c>
      <c r="AH677" s="42"/>
      <c r="AI677" s="54" t="str">
        <f t="shared" ca="1" si="133"/>
        <v>PENDIENTE NOTIFICACIÓN ELECTRÓNICA</v>
      </c>
      <c r="AJ677" s="37"/>
      <c r="AK677" s="37"/>
      <c r="AL677" s="37"/>
      <c r="AM677" s="53" t="str">
        <f>IF(AK677="","",WORKDAY(AK677,5,FESTIVOS_CO!A:A))</f>
        <v/>
      </c>
      <c r="AN677" s="37"/>
      <c r="AO677" s="37"/>
      <c r="AP677" s="54" t="str">
        <f t="shared" ca="1" si="138"/>
        <v>NO APLICA</v>
      </c>
      <c r="AQ677" s="36"/>
      <c r="AR677" s="43"/>
      <c r="AS677" s="37"/>
      <c r="AT677" s="36"/>
      <c r="AU677" s="37"/>
      <c r="AV677" s="36"/>
      <c r="AW677" s="36"/>
      <c r="AX677" s="37"/>
      <c r="AY677" s="140" t="str">
        <f>IF(AU677="","",WORKDAY(AU677,5,FESTIVOS_CO!A:A))</f>
        <v/>
      </c>
      <c r="AZ677" s="54" t="str">
        <f t="shared" ca="1" si="135"/>
        <v>NO APLICA</v>
      </c>
      <c r="BA677" s="55" t="str">
        <f>IF(AX677="","",WORKDAY(AX677,5,FESTIVOS_CO!A:A))</f>
        <v/>
      </c>
      <c r="BB677" s="39"/>
      <c r="BC677" s="40"/>
      <c r="BD677" s="40"/>
      <c r="BE677" s="56" t="str">
        <f t="shared" ca="1" si="136"/>
        <v>NO APLICA</v>
      </c>
      <c r="BF677" s="37"/>
      <c r="BG677" s="45"/>
      <c r="BH677" s="37"/>
      <c r="BI677" s="36"/>
      <c r="BJ677" s="37"/>
      <c r="BK677" s="36"/>
      <c r="BL677" s="36"/>
      <c r="BM677" s="53" t="str">
        <f>IF(BJ677="","",WORKDAY(BJ677,5,FESTIVOS_CO!A:A))</f>
        <v/>
      </c>
      <c r="BN677" s="57" t="str">
        <f t="shared" ca="1" si="134"/>
        <v>PENDIENTE HACER AVISO</v>
      </c>
      <c r="BO677" s="54" t="str">
        <f t="shared" ca="1" si="127"/>
        <v>EN TRÁMITE NOTIF. POR AVISO</v>
      </c>
      <c r="BP677" s="37"/>
      <c r="BQ677" s="53" t="str">
        <f>IF(BP677="","",WORKDAY(BP677,5,FESTIVOS_CO!A:A))</f>
        <v/>
      </c>
      <c r="BR677" s="37"/>
      <c r="BS677" s="36"/>
      <c r="BT677" s="38"/>
      <c r="BU677" s="58" t="e">
        <f>VLOOKUP(BT677,Hoja2!$C:$D,2,0)</f>
        <v>#N/A</v>
      </c>
      <c r="BV677" s="80" t="str">
        <f>IF(
AND(AO677="",BD677="",BQ677=""),
"EN PROCESO NOTIFICACION / COMUNICACION",
IF(
BT677="",
"NO APLICA",
IF(
BU677=60,
IF(AO677&lt;&gt;"",AO677,IF(BD677&lt;&gt;"",BD677,BQ677))+60,
WORKDAY(
IF(AO677&lt;&gt;"",AO677,IF(BD677&lt;&gt;"",BD677,BQ677)),
BU677,
FESTIVOS_CO!A:A
)
)
))</f>
        <v>EN PROCESO NOTIFICACION / COMUNICACION</v>
      </c>
      <c r="BW677" s="44"/>
      <c r="BX677" s="53"/>
      <c r="BY677" s="45"/>
      <c r="BZ677" s="37"/>
      <c r="CA677" s="54" t="str">
        <f t="shared" si="128"/>
        <v>PENDIENTE EJECUTORIA</v>
      </c>
      <c r="CB677" s="59" t="str">
        <f t="shared" si="137"/>
        <v/>
      </c>
      <c r="CC677" s="36"/>
      <c r="CD677" s="40"/>
      <c r="CE677" s="46"/>
      <c r="CF677" s="40"/>
      <c r="CG677" s="40"/>
      <c r="CH677" s="40"/>
      <c r="CI677" s="36"/>
      <c r="CJ677" s="47"/>
      <c r="CK677" s="40"/>
      <c r="CL677" s="40"/>
      <c r="CM677" s="40"/>
      <c r="CN677" s="40"/>
    </row>
    <row r="678" spans="1:92" ht="42.75" hidden="1">
      <c r="A678" s="49" t="str">
        <f t="shared" si="129"/>
        <v>SIN GESTIÓN</v>
      </c>
      <c r="B678" s="58"/>
      <c r="C678" s="37"/>
      <c r="D678" s="37"/>
      <c r="E678" s="49" t="str">
        <f t="shared" si="130"/>
        <v>PENDIENTE NOTIFICACIÓN</v>
      </c>
      <c r="F678" s="141" t="str">
        <f t="shared" si="131"/>
        <v>PENDIENTE NOTIFICACIÓN</v>
      </c>
      <c r="G678" s="49" t="str">
        <f t="shared" si="132"/>
        <v/>
      </c>
      <c r="H678" s="51" t="str">
        <f ca="1">IF(
L678="",
"",
IF(
NETWORKDAYS(L678,IF(M678&lt;&gt;"",M678,TODAY()),FESTIVOS_CO!A:A)&gt;2,
"VENCIDO",
IF(
NETWORKDAYS(L678,IF(M678&lt;&gt;"",M678,TODAY()),FESTIVOS_CO!A:A)=2,
"ALERTA",
"A TIEMPO"
)))</f>
        <v/>
      </c>
      <c r="I678" s="40"/>
      <c r="J678" s="36"/>
      <c r="K678" s="37"/>
      <c r="L678" s="50"/>
      <c r="M678" s="37"/>
      <c r="N678" s="52"/>
      <c r="O678" s="52"/>
      <c r="P678" s="36"/>
      <c r="Q678" s="36"/>
      <c r="R678" s="40"/>
      <c r="S678" s="36"/>
      <c r="T678" s="40"/>
      <c r="U678" s="40"/>
      <c r="V678" s="81"/>
      <c r="W678" s="40"/>
      <c r="X678" s="40"/>
      <c r="Y678" s="40"/>
      <c r="Z678" s="38" t="str">
        <f>IFERROR(VLOOKUP(Y678,DIRECTORIO!A:B,2,FALSE),"")</f>
        <v/>
      </c>
      <c r="AA678" s="40"/>
      <c r="AB678" s="40"/>
      <c r="AC678" s="40"/>
      <c r="AD678" s="40"/>
      <c r="AE678" s="40"/>
      <c r="AF678" s="40"/>
      <c r="AG678" s="41" t="s">
        <v>109</v>
      </c>
      <c r="AH678" s="42"/>
      <c r="AI678" s="54" t="str">
        <f t="shared" ca="1" si="133"/>
        <v>PENDIENTE NOTIFICACIÓN ELECTRÓNICA</v>
      </c>
      <c r="AJ678" s="37"/>
      <c r="AK678" s="37"/>
      <c r="AL678" s="37"/>
      <c r="AM678" s="53" t="str">
        <f>IF(AK678="","",WORKDAY(AK678,5,FESTIVOS_CO!A:A))</f>
        <v/>
      </c>
      <c r="AN678" s="37"/>
      <c r="AO678" s="37"/>
      <c r="AP678" s="54" t="str">
        <f t="shared" ca="1" si="138"/>
        <v>NO APLICA</v>
      </c>
      <c r="AQ678" s="36"/>
      <c r="AR678" s="43"/>
      <c r="AS678" s="37"/>
      <c r="AT678" s="36"/>
      <c r="AU678" s="37"/>
      <c r="AV678" s="36"/>
      <c r="AW678" s="36"/>
      <c r="AX678" s="37"/>
      <c r="AY678" s="140" t="str">
        <f>IF(AU678="","",WORKDAY(AU678,5,FESTIVOS_CO!A:A))</f>
        <v/>
      </c>
      <c r="AZ678" s="54" t="str">
        <f t="shared" ca="1" si="135"/>
        <v>NO APLICA</v>
      </c>
      <c r="BA678" s="55" t="str">
        <f>IF(AX678="","",WORKDAY(AX678,5,FESTIVOS_CO!A:A))</f>
        <v/>
      </c>
      <c r="BB678" s="39"/>
      <c r="BC678" s="40"/>
      <c r="BD678" s="40"/>
      <c r="BE678" s="56" t="str">
        <f t="shared" ca="1" si="136"/>
        <v>NO APLICA</v>
      </c>
      <c r="BF678" s="37"/>
      <c r="BG678" s="45"/>
      <c r="BH678" s="37"/>
      <c r="BI678" s="36"/>
      <c r="BJ678" s="37"/>
      <c r="BK678" s="36"/>
      <c r="BL678" s="36"/>
      <c r="BM678" s="53" t="str">
        <f>IF(BJ678="","",WORKDAY(BJ678,5,FESTIVOS_CO!A:A))</f>
        <v/>
      </c>
      <c r="BN678" s="57" t="str">
        <f t="shared" ca="1" si="134"/>
        <v>PENDIENTE HACER AVISO</v>
      </c>
      <c r="BO678" s="54" t="str">
        <f t="shared" ca="1" si="127"/>
        <v>EN TRÁMITE NOTIF. POR AVISO</v>
      </c>
      <c r="BP678" s="37"/>
      <c r="BQ678" s="53" t="str">
        <f>IF(BP678="","",WORKDAY(BP678,5,FESTIVOS_CO!A:A))</f>
        <v/>
      </c>
      <c r="BR678" s="37"/>
      <c r="BS678" s="36"/>
      <c r="BT678" s="38"/>
      <c r="BU678" s="58" t="e">
        <f>VLOOKUP(BT678,Hoja2!$C:$D,2,0)</f>
        <v>#N/A</v>
      </c>
      <c r="BV678" s="80" t="str">
        <f>IF(
AND(AO678="",BD678="",BQ678=""),
"EN PROCESO NOTIFICACION / COMUNICACION",
IF(
BT678="",
"NO APLICA",
IF(
BU678=60,
IF(AO678&lt;&gt;"",AO678,IF(BD678&lt;&gt;"",BD678,BQ678))+60,
WORKDAY(
IF(AO678&lt;&gt;"",AO678,IF(BD678&lt;&gt;"",BD678,BQ678)),
BU678,
FESTIVOS_CO!A:A
)
)
))</f>
        <v>EN PROCESO NOTIFICACION / COMUNICACION</v>
      </c>
      <c r="BW678" s="44"/>
      <c r="BX678" s="53"/>
      <c r="BY678" s="45"/>
      <c r="BZ678" s="37"/>
      <c r="CA678" s="54" t="str">
        <f t="shared" si="128"/>
        <v>PENDIENTE EJECUTORIA</v>
      </c>
      <c r="CB678" s="59" t="str">
        <f t="shared" si="137"/>
        <v/>
      </c>
      <c r="CC678" s="36"/>
      <c r="CD678" s="40"/>
      <c r="CE678" s="46"/>
      <c r="CF678" s="40"/>
      <c r="CG678" s="40"/>
      <c r="CH678" s="40"/>
      <c r="CI678" s="36"/>
      <c r="CJ678" s="47"/>
      <c r="CK678" s="40"/>
      <c r="CL678" s="40"/>
      <c r="CM678" s="40"/>
      <c r="CN678" s="40"/>
    </row>
    <row r="679" spans="1:92" ht="42.75" hidden="1">
      <c r="A679" s="49" t="str">
        <f t="shared" si="129"/>
        <v>SIN GESTIÓN</v>
      </c>
      <c r="B679" s="58"/>
      <c r="C679" s="37"/>
      <c r="D679" s="37"/>
      <c r="E679" s="49" t="str">
        <f t="shared" si="130"/>
        <v>PENDIENTE NOTIFICACIÓN</v>
      </c>
      <c r="F679" s="141" t="str">
        <f t="shared" si="131"/>
        <v>PENDIENTE NOTIFICACIÓN</v>
      </c>
      <c r="G679" s="49" t="str">
        <f t="shared" si="132"/>
        <v/>
      </c>
      <c r="H679" s="51" t="str">
        <f ca="1">IF(
L679="",
"",
IF(
NETWORKDAYS(L679,IF(M679&lt;&gt;"",M679,TODAY()),FESTIVOS_CO!A:A)&gt;2,
"VENCIDO",
IF(
NETWORKDAYS(L679,IF(M679&lt;&gt;"",M679,TODAY()),FESTIVOS_CO!A:A)=2,
"ALERTA",
"A TIEMPO"
)))</f>
        <v/>
      </c>
      <c r="I679" s="40"/>
      <c r="J679" s="36"/>
      <c r="K679" s="37"/>
      <c r="L679" s="50"/>
      <c r="M679" s="37"/>
      <c r="N679" s="52"/>
      <c r="O679" s="52"/>
      <c r="P679" s="36"/>
      <c r="Q679" s="36"/>
      <c r="R679" s="40"/>
      <c r="S679" s="36"/>
      <c r="T679" s="40"/>
      <c r="U679" s="40"/>
      <c r="V679" s="81"/>
      <c r="W679" s="40"/>
      <c r="X679" s="40"/>
      <c r="Y679" s="40"/>
      <c r="Z679" s="38" t="str">
        <f>IFERROR(VLOOKUP(Y679,DIRECTORIO!A:B,2,FALSE),"")</f>
        <v/>
      </c>
      <c r="AA679" s="40"/>
      <c r="AB679" s="40"/>
      <c r="AC679" s="40"/>
      <c r="AD679" s="40"/>
      <c r="AE679" s="40"/>
      <c r="AF679" s="40"/>
      <c r="AG679" s="41" t="s">
        <v>109</v>
      </c>
      <c r="AH679" s="42"/>
      <c r="AI679" s="54" t="str">
        <f t="shared" ca="1" si="133"/>
        <v>PENDIENTE NOTIFICACIÓN ELECTRÓNICA</v>
      </c>
      <c r="AJ679" s="37"/>
      <c r="AK679" s="37"/>
      <c r="AL679" s="37"/>
      <c r="AM679" s="53" t="str">
        <f>IF(AK679="","",WORKDAY(AK679,5,FESTIVOS_CO!A:A))</f>
        <v/>
      </c>
      <c r="AN679" s="37"/>
      <c r="AO679" s="37"/>
      <c r="AP679" s="54" t="str">
        <f t="shared" ca="1" si="138"/>
        <v>NO APLICA</v>
      </c>
      <c r="AQ679" s="36"/>
      <c r="AR679" s="43"/>
      <c r="AS679" s="37"/>
      <c r="AT679" s="36"/>
      <c r="AU679" s="37"/>
      <c r="AV679" s="36"/>
      <c r="AW679" s="36"/>
      <c r="AX679" s="37"/>
      <c r="AY679" s="140" t="str">
        <f>IF(AU679="","",WORKDAY(AU679,5,FESTIVOS_CO!A:A))</f>
        <v/>
      </c>
      <c r="AZ679" s="54" t="str">
        <f t="shared" ca="1" si="135"/>
        <v>NO APLICA</v>
      </c>
      <c r="BA679" s="55" t="str">
        <f>IF(AX679="","",WORKDAY(AX679,5,FESTIVOS_CO!A:A))</f>
        <v/>
      </c>
      <c r="BB679" s="39"/>
      <c r="BC679" s="40"/>
      <c r="BD679" s="40"/>
      <c r="BE679" s="56" t="str">
        <f t="shared" ca="1" si="136"/>
        <v>NO APLICA</v>
      </c>
      <c r="BF679" s="37"/>
      <c r="BG679" s="45"/>
      <c r="BH679" s="37"/>
      <c r="BI679" s="36"/>
      <c r="BJ679" s="37"/>
      <c r="BK679" s="36"/>
      <c r="BL679" s="36"/>
      <c r="BM679" s="53" t="str">
        <f>IF(BJ679="","",WORKDAY(BJ679,5,FESTIVOS_CO!A:A))</f>
        <v/>
      </c>
      <c r="BN679" s="57" t="str">
        <f t="shared" ca="1" si="134"/>
        <v>PENDIENTE HACER AVISO</v>
      </c>
      <c r="BO679" s="54" t="str">
        <f t="shared" ca="1" si="127"/>
        <v>EN TRÁMITE NOTIF. POR AVISO</v>
      </c>
      <c r="BP679" s="37"/>
      <c r="BQ679" s="53" t="str">
        <f>IF(BP679="","",WORKDAY(BP679,5,FESTIVOS_CO!A:A))</f>
        <v/>
      </c>
      <c r="BR679" s="37"/>
      <c r="BS679" s="36"/>
      <c r="BT679" s="38"/>
      <c r="BU679" s="58" t="e">
        <f>VLOOKUP(BT679,Hoja2!$C:$D,2,0)</f>
        <v>#N/A</v>
      </c>
      <c r="BV679" s="80" t="str">
        <f>IF(
AND(AO679="",BD679="",BQ679=""),
"EN PROCESO NOTIFICACION / COMUNICACION",
IF(
BT679="",
"NO APLICA",
IF(
BU679=60,
IF(AO679&lt;&gt;"",AO679,IF(BD679&lt;&gt;"",BD679,BQ679))+60,
WORKDAY(
IF(AO679&lt;&gt;"",AO679,IF(BD679&lt;&gt;"",BD679,BQ679)),
BU679,
FESTIVOS_CO!A:A
)
)
))</f>
        <v>EN PROCESO NOTIFICACION / COMUNICACION</v>
      </c>
      <c r="BW679" s="44"/>
      <c r="BX679" s="53"/>
      <c r="BY679" s="45"/>
      <c r="BZ679" s="37"/>
      <c r="CA679" s="54" t="str">
        <f t="shared" si="128"/>
        <v>PENDIENTE EJECUTORIA</v>
      </c>
      <c r="CB679" s="59" t="str">
        <f t="shared" si="137"/>
        <v/>
      </c>
      <c r="CC679" s="36"/>
      <c r="CD679" s="40"/>
      <c r="CE679" s="46"/>
      <c r="CF679" s="40"/>
      <c r="CG679" s="40"/>
      <c r="CH679" s="40"/>
      <c r="CI679" s="36"/>
      <c r="CJ679" s="47"/>
      <c r="CK679" s="40"/>
      <c r="CL679" s="40"/>
      <c r="CM679" s="40"/>
      <c r="CN679" s="40"/>
    </row>
    <row r="680" spans="1:92" ht="42.75" hidden="1">
      <c r="A680" s="49" t="str">
        <f t="shared" si="129"/>
        <v>SIN GESTIÓN</v>
      </c>
      <c r="B680" s="58"/>
      <c r="C680" s="37"/>
      <c r="D680" s="37"/>
      <c r="E680" s="49" t="str">
        <f t="shared" si="130"/>
        <v>PENDIENTE NOTIFICACIÓN</v>
      </c>
      <c r="F680" s="141" t="str">
        <f t="shared" si="131"/>
        <v>PENDIENTE NOTIFICACIÓN</v>
      </c>
      <c r="G680" s="49" t="str">
        <f t="shared" si="132"/>
        <v/>
      </c>
      <c r="H680" s="51" t="str">
        <f ca="1">IF(
L680="",
"",
IF(
NETWORKDAYS(L680,IF(M680&lt;&gt;"",M680,TODAY()),FESTIVOS_CO!A:A)&gt;2,
"VENCIDO",
IF(
NETWORKDAYS(L680,IF(M680&lt;&gt;"",M680,TODAY()),FESTIVOS_CO!A:A)=2,
"ALERTA",
"A TIEMPO"
)))</f>
        <v/>
      </c>
      <c r="I680" s="40"/>
      <c r="J680" s="36"/>
      <c r="K680" s="37"/>
      <c r="L680" s="50"/>
      <c r="M680" s="37"/>
      <c r="N680" s="52"/>
      <c r="O680" s="52"/>
      <c r="P680" s="36"/>
      <c r="Q680" s="36"/>
      <c r="R680" s="40"/>
      <c r="S680" s="36"/>
      <c r="T680" s="40"/>
      <c r="U680" s="40"/>
      <c r="V680" s="81"/>
      <c r="W680" s="40"/>
      <c r="X680" s="40"/>
      <c r="Y680" s="40"/>
      <c r="Z680" s="38" t="str">
        <f>IFERROR(VLOOKUP(Y680,DIRECTORIO!A:B,2,FALSE),"")</f>
        <v/>
      </c>
      <c r="AA680" s="40"/>
      <c r="AB680" s="40"/>
      <c r="AC680" s="40"/>
      <c r="AD680" s="40"/>
      <c r="AE680" s="40"/>
      <c r="AF680" s="40"/>
      <c r="AG680" s="41" t="s">
        <v>109</v>
      </c>
      <c r="AH680" s="42"/>
      <c r="AI680" s="54" t="str">
        <f t="shared" ca="1" si="133"/>
        <v>PENDIENTE NOTIFICACIÓN ELECTRÓNICA</v>
      </c>
      <c r="AJ680" s="37"/>
      <c r="AK680" s="37"/>
      <c r="AL680" s="37"/>
      <c r="AM680" s="53" t="str">
        <f>IF(AK680="","",WORKDAY(AK680,5,FESTIVOS_CO!A:A))</f>
        <v/>
      </c>
      <c r="AN680" s="37"/>
      <c r="AO680" s="37"/>
      <c r="AP680" s="54" t="str">
        <f t="shared" ca="1" si="138"/>
        <v>NO APLICA</v>
      </c>
      <c r="AQ680" s="36"/>
      <c r="AR680" s="43"/>
      <c r="AS680" s="37"/>
      <c r="AT680" s="36"/>
      <c r="AU680" s="37"/>
      <c r="AV680" s="36"/>
      <c r="AW680" s="36"/>
      <c r="AX680" s="37"/>
      <c r="AY680" s="140" t="str">
        <f>IF(AU680="","",WORKDAY(AU680,5,FESTIVOS_CO!A:A))</f>
        <v/>
      </c>
      <c r="AZ680" s="54" t="str">
        <f t="shared" ca="1" si="135"/>
        <v>NO APLICA</v>
      </c>
      <c r="BA680" s="55" t="str">
        <f>IF(AX680="","",WORKDAY(AX680,5,FESTIVOS_CO!A:A))</f>
        <v/>
      </c>
      <c r="BB680" s="39"/>
      <c r="BC680" s="40"/>
      <c r="BD680" s="40"/>
      <c r="BE680" s="56" t="str">
        <f t="shared" ca="1" si="136"/>
        <v>NO APLICA</v>
      </c>
      <c r="BF680" s="37"/>
      <c r="BG680" s="45"/>
      <c r="BH680" s="37"/>
      <c r="BI680" s="36"/>
      <c r="BJ680" s="37"/>
      <c r="BK680" s="36"/>
      <c r="BL680" s="36"/>
      <c r="BM680" s="53" t="str">
        <f>IF(BJ680="","",WORKDAY(BJ680,5,FESTIVOS_CO!A:A))</f>
        <v/>
      </c>
      <c r="BN680" s="57" t="str">
        <f t="shared" ca="1" si="134"/>
        <v>PENDIENTE HACER AVISO</v>
      </c>
      <c r="BO680" s="54" t="str">
        <f t="shared" ca="1" si="127"/>
        <v>EN TRÁMITE NOTIF. POR AVISO</v>
      </c>
      <c r="BP680" s="37"/>
      <c r="BQ680" s="53" t="str">
        <f>IF(BP680="","",WORKDAY(BP680,5,FESTIVOS_CO!A:A))</f>
        <v/>
      </c>
      <c r="BR680" s="37"/>
      <c r="BS680" s="36"/>
      <c r="BT680" s="38"/>
      <c r="BU680" s="58" t="e">
        <f>VLOOKUP(BT680,Hoja2!$C:$D,2,0)</f>
        <v>#N/A</v>
      </c>
      <c r="BV680" s="80" t="str">
        <f>IF(
AND(AO680="",BD680="",BQ680=""),
"EN PROCESO NOTIFICACION / COMUNICACION",
IF(
BT680="",
"NO APLICA",
IF(
BU680=60,
IF(AO680&lt;&gt;"",AO680,IF(BD680&lt;&gt;"",BD680,BQ680))+60,
WORKDAY(
IF(AO680&lt;&gt;"",AO680,IF(BD680&lt;&gt;"",BD680,BQ680)),
BU680,
FESTIVOS_CO!A:A
)
)
))</f>
        <v>EN PROCESO NOTIFICACION / COMUNICACION</v>
      </c>
      <c r="BW680" s="44"/>
      <c r="BX680" s="53"/>
      <c r="BY680" s="45"/>
      <c r="BZ680" s="37"/>
      <c r="CA680" s="54" t="str">
        <f t="shared" si="128"/>
        <v>PENDIENTE EJECUTORIA</v>
      </c>
      <c r="CB680" s="59" t="str">
        <f t="shared" si="137"/>
        <v/>
      </c>
      <c r="CC680" s="36"/>
      <c r="CD680" s="40"/>
      <c r="CE680" s="46"/>
      <c r="CF680" s="40"/>
      <c r="CG680" s="40"/>
      <c r="CH680" s="40"/>
      <c r="CI680" s="36"/>
      <c r="CJ680" s="47"/>
      <c r="CK680" s="40"/>
      <c r="CL680" s="40"/>
      <c r="CM680" s="40"/>
      <c r="CN680" s="40"/>
    </row>
    <row r="681" spans="1:92" ht="42.75" hidden="1">
      <c r="A681" s="49" t="str">
        <f t="shared" si="129"/>
        <v>SIN GESTIÓN</v>
      </c>
      <c r="B681" s="58"/>
      <c r="C681" s="37"/>
      <c r="D681" s="37"/>
      <c r="E681" s="49" t="str">
        <f t="shared" si="130"/>
        <v>PENDIENTE NOTIFICACIÓN</v>
      </c>
      <c r="F681" s="141" t="str">
        <f t="shared" si="131"/>
        <v>PENDIENTE NOTIFICACIÓN</v>
      </c>
      <c r="G681" s="49" t="str">
        <f t="shared" si="132"/>
        <v/>
      </c>
      <c r="H681" s="51" t="str">
        <f ca="1">IF(
L681="",
"",
IF(
NETWORKDAYS(L681,IF(M681&lt;&gt;"",M681,TODAY()),FESTIVOS_CO!A:A)&gt;2,
"VENCIDO",
IF(
NETWORKDAYS(L681,IF(M681&lt;&gt;"",M681,TODAY()),FESTIVOS_CO!A:A)=2,
"ALERTA",
"A TIEMPO"
)))</f>
        <v/>
      </c>
      <c r="I681" s="40"/>
      <c r="J681" s="36"/>
      <c r="K681" s="37"/>
      <c r="L681" s="50"/>
      <c r="M681" s="37"/>
      <c r="N681" s="52"/>
      <c r="O681" s="52"/>
      <c r="P681" s="36"/>
      <c r="Q681" s="36"/>
      <c r="R681" s="40"/>
      <c r="S681" s="36"/>
      <c r="T681" s="40"/>
      <c r="U681" s="40"/>
      <c r="V681" s="81"/>
      <c r="W681" s="40"/>
      <c r="X681" s="40"/>
      <c r="Y681" s="40"/>
      <c r="Z681" s="38" t="str">
        <f>IFERROR(VLOOKUP(Y681,DIRECTORIO!A:B,2,FALSE),"")</f>
        <v/>
      </c>
      <c r="AA681" s="40"/>
      <c r="AB681" s="40"/>
      <c r="AC681" s="40"/>
      <c r="AD681" s="40"/>
      <c r="AE681" s="40"/>
      <c r="AF681" s="40"/>
      <c r="AG681" s="41" t="s">
        <v>109</v>
      </c>
      <c r="AH681" s="42"/>
      <c r="AI681" s="54" t="str">
        <f t="shared" ca="1" si="133"/>
        <v>PENDIENTE NOTIFICACIÓN ELECTRÓNICA</v>
      </c>
      <c r="AJ681" s="37"/>
      <c r="AK681" s="37"/>
      <c r="AL681" s="37"/>
      <c r="AM681" s="53" t="str">
        <f>IF(AK681="","",WORKDAY(AK681,5,FESTIVOS_CO!A:A))</f>
        <v/>
      </c>
      <c r="AN681" s="37"/>
      <c r="AO681" s="37"/>
      <c r="AP681" s="54" t="str">
        <f t="shared" ca="1" si="138"/>
        <v>NO APLICA</v>
      </c>
      <c r="AQ681" s="36"/>
      <c r="AR681" s="43"/>
      <c r="AS681" s="37"/>
      <c r="AT681" s="36"/>
      <c r="AU681" s="37"/>
      <c r="AV681" s="36"/>
      <c r="AW681" s="36"/>
      <c r="AX681" s="37"/>
      <c r="AY681" s="140" t="str">
        <f>IF(AU681="","",WORKDAY(AU681,5,FESTIVOS_CO!A:A))</f>
        <v/>
      </c>
      <c r="AZ681" s="54" t="str">
        <f t="shared" ca="1" si="135"/>
        <v>NO APLICA</v>
      </c>
      <c r="BA681" s="55" t="str">
        <f>IF(AX681="","",WORKDAY(AX681,5,FESTIVOS_CO!A:A))</f>
        <v/>
      </c>
      <c r="BB681" s="39"/>
      <c r="BC681" s="40"/>
      <c r="BD681" s="40"/>
      <c r="BE681" s="56" t="str">
        <f t="shared" ca="1" si="136"/>
        <v>NO APLICA</v>
      </c>
      <c r="BF681" s="37"/>
      <c r="BG681" s="45"/>
      <c r="BH681" s="37"/>
      <c r="BI681" s="36"/>
      <c r="BJ681" s="37"/>
      <c r="BK681" s="36"/>
      <c r="BL681" s="36"/>
      <c r="BM681" s="53" t="str">
        <f>IF(BJ681="","",WORKDAY(BJ681,5,FESTIVOS_CO!A:A))</f>
        <v/>
      </c>
      <c r="BN681" s="57" t="str">
        <f t="shared" ca="1" si="134"/>
        <v>PENDIENTE HACER AVISO</v>
      </c>
      <c r="BO681" s="54" t="str">
        <f t="shared" ca="1" si="127"/>
        <v>EN TRÁMITE NOTIF. POR AVISO</v>
      </c>
      <c r="BP681" s="37"/>
      <c r="BQ681" s="53" t="str">
        <f>IF(BP681="","",WORKDAY(BP681,5,FESTIVOS_CO!A:A))</f>
        <v/>
      </c>
      <c r="BR681" s="37"/>
      <c r="BS681" s="36"/>
      <c r="BT681" s="38"/>
      <c r="BU681" s="58" t="e">
        <f>VLOOKUP(BT681,Hoja2!$C:$D,2,0)</f>
        <v>#N/A</v>
      </c>
      <c r="BV681" s="80" t="str">
        <f>IF(
AND(AO681="",BD681="",BQ681=""),
"EN PROCESO NOTIFICACION / COMUNICACION",
IF(
BT681="",
"NO APLICA",
IF(
BU681=60,
IF(AO681&lt;&gt;"",AO681,IF(BD681&lt;&gt;"",BD681,BQ681))+60,
WORKDAY(
IF(AO681&lt;&gt;"",AO681,IF(BD681&lt;&gt;"",BD681,BQ681)),
BU681,
FESTIVOS_CO!A:A
)
)
))</f>
        <v>EN PROCESO NOTIFICACION / COMUNICACION</v>
      </c>
      <c r="BW681" s="44"/>
      <c r="BX681" s="53"/>
      <c r="BY681" s="45"/>
      <c r="BZ681" s="37"/>
      <c r="CA681" s="54" t="str">
        <f t="shared" si="128"/>
        <v>PENDIENTE EJECUTORIA</v>
      </c>
      <c r="CB681" s="59" t="str">
        <f t="shared" si="137"/>
        <v/>
      </c>
      <c r="CC681" s="36"/>
      <c r="CD681" s="40"/>
      <c r="CE681" s="46"/>
      <c r="CF681" s="40"/>
      <c r="CG681" s="40"/>
      <c r="CH681" s="40"/>
      <c r="CI681" s="36"/>
      <c r="CJ681" s="47"/>
      <c r="CK681" s="40"/>
      <c r="CL681" s="40"/>
      <c r="CM681" s="40"/>
      <c r="CN681" s="40"/>
    </row>
    <row r="682" spans="1:92" ht="42.75" hidden="1">
      <c r="A682" s="49" t="str">
        <f t="shared" si="129"/>
        <v>SIN GESTIÓN</v>
      </c>
      <c r="B682" s="58"/>
      <c r="C682" s="37"/>
      <c r="D682" s="37"/>
      <c r="E682" s="49" t="str">
        <f t="shared" si="130"/>
        <v>PENDIENTE NOTIFICACIÓN</v>
      </c>
      <c r="F682" s="141" t="str">
        <f t="shared" si="131"/>
        <v>PENDIENTE NOTIFICACIÓN</v>
      </c>
      <c r="G682" s="49" t="str">
        <f t="shared" si="132"/>
        <v/>
      </c>
      <c r="H682" s="51" t="str">
        <f ca="1">IF(
L682="",
"",
IF(
NETWORKDAYS(L682,IF(M682&lt;&gt;"",M682,TODAY()),FESTIVOS_CO!A:A)&gt;2,
"VENCIDO",
IF(
NETWORKDAYS(L682,IF(M682&lt;&gt;"",M682,TODAY()),FESTIVOS_CO!A:A)=2,
"ALERTA",
"A TIEMPO"
)))</f>
        <v/>
      </c>
      <c r="I682" s="40"/>
      <c r="J682" s="36"/>
      <c r="K682" s="37"/>
      <c r="L682" s="50"/>
      <c r="M682" s="37"/>
      <c r="N682" s="52"/>
      <c r="O682" s="52"/>
      <c r="P682" s="36"/>
      <c r="Q682" s="36"/>
      <c r="R682" s="40"/>
      <c r="S682" s="36"/>
      <c r="T682" s="40"/>
      <c r="U682" s="40"/>
      <c r="V682" s="81"/>
      <c r="W682" s="40"/>
      <c r="X682" s="40"/>
      <c r="Y682" s="40"/>
      <c r="Z682" s="38" t="str">
        <f>IFERROR(VLOOKUP(Y682,DIRECTORIO!A:B,2,FALSE),"")</f>
        <v/>
      </c>
      <c r="AA682" s="40"/>
      <c r="AB682" s="40"/>
      <c r="AC682" s="40"/>
      <c r="AD682" s="40"/>
      <c r="AE682" s="40"/>
      <c r="AF682" s="40"/>
      <c r="AG682" s="41" t="s">
        <v>109</v>
      </c>
      <c r="AH682" s="42"/>
      <c r="AI682" s="54" t="str">
        <f t="shared" ca="1" si="133"/>
        <v>PENDIENTE NOTIFICACIÓN ELECTRÓNICA</v>
      </c>
      <c r="AJ682" s="37"/>
      <c r="AK682" s="37"/>
      <c r="AL682" s="37"/>
      <c r="AM682" s="53" t="str">
        <f>IF(AK682="","",WORKDAY(AK682,5,FESTIVOS_CO!A:A))</f>
        <v/>
      </c>
      <c r="AN682" s="37"/>
      <c r="AO682" s="37"/>
      <c r="AP682" s="54" t="str">
        <f t="shared" ca="1" si="138"/>
        <v>NO APLICA</v>
      </c>
      <c r="AQ682" s="36"/>
      <c r="AR682" s="43"/>
      <c r="AS682" s="37"/>
      <c r="AT682" s="36"/>
      <c r="AU682" s="37"/>
      <c r="AV682" s="36"/>
      <c r="AW682" s="36"/>
      <c r="AX682" s="37"/>
      <c r="AY682" s="140" t="str">
        <f>IF(AU682="","",WORKDAY(AU682,5,FESTIVOS_CO!A:A))</f>
        <v/>
      </c>
      <c r="AZ682" s="54" t="str">
        <f t="shared" ca="1" si="135"/>
        <v>NO APLICA</v>
      </c>
      <c r="BA682" s="55" t="str">
        <f>IF(AX682="","",WORKDAY(AX682,5,FESTIVOS_CO!A:A))</f>
        <v/>
      </c>
      <c r="BB682" s="39"/>
      <c r="BC682" s="40"/>
      <c r="BD682" s="40"/>
      <c r="BE682" s="56" t="str">
        <f t="shared" ca="1" si="136"/>
        <v>NO APLICA</v>
      </c>
      <c r="BF682" s="37"/>
      <c r="BG682" s="45"/>
      <c r="BH682" s="37"/>
      <c r="BI682" s="36"/>
      <c r="BJ682" s="37"/>
      <c r="BK682" s="36"/>
      <c r="BL682" s="36"/>
      <c r="BM682" s="53" t="str">
        <f>IF(BJ682="","",WORKDAY(BJ682,5,FESTIVOS_CO!A:A))</f>
        <v/>
      </c>
      <c r="BN682" s="57" t="str">
        <f t="shared" ca="1" si="134"/>
        <v>PENDIENTE HACER AVISO</v>
      </c>
      <c r="BO682" s="54" t="str">
        <f t="shared" ca="1" si="127"/>
        <v>EN TRÁMITE NOTIF. POR AVISO</v>
      </c>
      <c r="BP682" s="37"/>
      <c r="BQ682" s="53" t="str">
        <f>IF(BP682="","",WORKDAY(BP682,5,FESTIVOS_CO!A:A))</f>
        <v/>
      </c>
      <c r="BR682" s="37"/>
      <c r="BS682" s="36"/>
      <c r="BT682" s="38"/>
      <c r="BU682" s="58" t="e">
        <f>VLOOKUP(BT682,Hoja2!$C:$D,2,0)</f>
        <v>#N/A</v>
      </c>
      <c r="BV682" s="80" t="str">
        <f>IF(
AND(AO682="",BD682="",BQ682=""),
"EN PROCESO NOTIFICACION / COMUNICACION",
IF(
BT682="",
"NO APLICA",
IF(
BU682=60,
IF(AO682&lt;&gt;"",AO682,IF(BD682&lt;&gt;"",BD682,BQ682))+60,
WORKDAY(
IF(AO682&lt;&gt;"",AO682,IF(BD682&lt;&gt;"",BD682,BQ682)),
BU682,
FESTIVOS_CO!A:A
)
)
))</f>
        <v>EN PROCESO NOTIFICACION / COMUNICACION</v>
      </c>
      <c r="BW682" s="44"/>
      <c r="BX682" s="53"/>
      <c r="BY682" s="45"/>
      <c r="BZ682" s="37"/>
      <c r="CA682" s="54" t="str">
        <f t="shared" si="128"/>
        <v>PENDIENTE EJECUTORIA</v>
      </c>
      <c r="CB682" s="59" t="str">
        <f t="shared" si="137"/>
        <v/>
      </c>
      <c r="CC682" s="36"/>
      <c r="CD682" s="40"/>
      <c r="CE682" s="46"/>
      <c r="CF682" s="40"/>
      <c r="CG682" s="40"/>
      <c r="CH682" s="40"/>
      <c r="CI682" s="36"/>
      <c r="CJ682" s="47"/>
      <c r="CK682" s="40"/>
      <c r="CL682" s="40"/>
      <c r="CM682" s="40"/>
      <c r="CN682" s="40"/>
    </row>
    <row r="683" spans="1:92" ht="42.75" hidden="1">
      <c r="A683" s="49" t="str">
        <f t="shared" si="129"/>
        <v>SIN GESTIÓN</v>
      </c>
      <c r="B683" s="58"/>
      <c r="C683" s="37"/>
      <c r="D683" s="37"/>
      <c r="E683" s="49" t="str">
        <f t="shared" si="130"/>
        <v>PENDIENTE NOTIFICACIÓN</v>
      </c>
      <c r="F683" s="141" t="str">
        <f t="shared" si="131"/>
        <v>PENDIENTE NOTIFICACIÓN</v>
      </c>
      <c r="G683" s="49" t="str">
        <f t="shared" si="132"/>
        <v/>
      </c>
      <c r="H683" s="51" t="str">
        <f ca="1">IF(
L683="",
"",
IF(
NETWORKDAYS(L683,IF(M683&lt;&gt;"",M683,TODAY()),FESTIVOS_CO!A:A)&gt;2,
"VENCIDO",
IF(
NETWORKDAYS(L683,IF(M683&lt;&gt;"",M683,TODAY()),FESTIVOS_CO!A:A)=2,
"ALERTA",
"A TIEMPO"
)))</f>
        <v/>
      </c>
      <c r="I683" s="40"/>
      <c r="J683" s="36"/>
      <c r="K683" s="37"/>
      <c r="L683" s="50"/>
      <c r="M683" s="37"/>
      <c r="N683" s="52"/>
      <c r="O683" s="52"/>
      <c r="P683" s="36"/>
      <c r="Q683" s="36"/>
      <c r="R683" s="40"/>
      <c r="S683" s="36"/>
      <c r="T683" s="40"/>
      <c r="U683" s="40"/>
      <c r="V683" s="81"/>
      <c r="W683" s="40"/>
      <c r="X683" s="40"/>
      <c r="Y683" s="40"/>
      <c r="Z683" s="38" t="str">
        <f>IFERROR(VLOOKUP(Y683,DIRECTORIO!A:B,2,FALSE),"")</f>
        <v/>
      </c>
      <c r="AA683" s="40"/>
      <c r="AB683" s="40"/>
      <c r="AC683" s="40"/>
      <c r="AD683" s="40"/>
      <c r="AE683" s="40"/>
      <c r="AF683" s="40"/>
      <c r="AG683" s="41" t="s">
        <v>109</v>
      </c>
      <c r="AH683" s="42"/>
      <c r="AI683" s="54" t="str">
        <f t="shared" ca="1" si="133"/>
        <v>PENDIENTE NOTIFICACIÓN ELECTRÓNICA</v>
      </c>
      <c r="AJ683" s="37"/>
      <c r="AK683" s="37"/>
      <c r="AL683" s="37"/>
      <c r="AM683" s="53" t="str">
        <f>IF(AK683="","",WORKDAY(AK683,5,FESTIVOS_CO!A:A))</f>
        <v/>
      </c>
      <c r="AN683" s="37"/>
      <c r="AO683" s="37"/>
      <c r="AP683" s="54" t="str">
        <f t="shared" ca="1" si="138"/>
        <v>NO APLICA</v>
      </c>
      <c r="AQ683" s="36"/>
      <c r="AR683" s="43"/>
      <c r="AS683" s="37"/>
      <c r="AT683" s="36"/>
      <c r="AU683" s="37"/>
      <c r="AV683" s="36"/>
      <c r="AW683" s="36"/>
      <c r="AX683" s="37"/>
      <c r="AY683" s="140" t="str">
        <f>IF(AU683="","",WORKDAY(AU683,5,FESTIVOS_CO!A:A))</f>
        <v/>
      </c>
      <c r="AZ683" s="54" t="str">
        <f t="shared" ca="1" si="135"/>
        <v>NO APLICA</v>
      </c>
      <c r="BA683" s="55" t="str">
        <f>IF(AX683="","",WORKDAY(AX683,5,FESTIVOS_CO!A:A))</f>
        <v/>
      </c>
      <c r="BB683" s="39"/>
      <c r="BC683" s="40"/>
      <c r="BD683" s="40"/>
      <c r="BE683" s="56" t="str">
        <f t="shared" ca="1" si="136"/>
        <v>NO APLICA</v>
      </c>
      <c r="BF683" s="37"/>
      <c r="BG683" s="45"/>
      <c r="BH683" s="37"/>
      <c r="BI683" s="36"/>
      <c r="BJ683" s="37"/>
      <c r="BK683" s="36"/>
      <c r="BL683" s="36"/>
      <c r="BM683" s="53" t="str">
        <f>IF(BJ683="","",WORKDAY(BJ683,5,FESTIVOS_CO!A:A))</f>
        <v/>
      </c>
      <c r="BN683" s="57" t="str">
        <f t="shared" ca="1" si="134"/>
        <v>PENDIENTE HACER AVISO</v>
      </c>
      <c r="BO683" s="54" t="str">
        <f t="shared" ca="1" si="127"/>
        <v>EN TRÁMITE NOTIF. POR AVISO</v>
      </c>
      <c r="BP683" s="37"/>
      <c r="BQ683" s="53" t="str">
        <f>IF(BP683="","",WORKDAY(BP683,5,FESTIVOS_CO!A:A))</f>
        <v/>
      </c>
      <c r="BR683" s="37"/>
      <c r="BS683" s="36"/>
      <c r="BT683" s="38"/>
      <c r="BU683" s="58" t="e">
        <f>VLOOKUP(BT683,Hoja2!$C:$D,2,0)</f>
        <v>#N/A</v>
      </c>
      <c r="BV683" s="80" t="str">
        <f>IF(
AND(AO683="",BD683="",BQ683=""),
"EN PROCESO NOTIFICACION / COMUNICACION",
IF(
BT683="",
"NO APLICA",
IF(
BU683=60,
IF(AO683&lt;&gt;"",AO683,IF(BD683&lt;&gt;"",BD683,BQ683))+60,
WORKDAY(
IF(AO683&lt;&gt;"",AO683,IF(BD683&lt;&gt;"",BD683,BQ683)),
BU683,
FESTIVOS_CO!A:A
)
)
))</f>
        <v>EN PROCESO NOTIFICACION / COMUNICACION</v>
      </c>
      <c r="BW683" s="44"/>
      <c r="BX683" s="53"/>
      <c r="BY683" s="45"/>
      <c r="BZ683" s="37"/>
      <c r="CA683" s="54" t="str">
        <f t="shared" si="128"/>
        <v>PENDIENTE EJECUTORIA</v>
      </c>
      <c r="CB683" s="59" t="str">
        <f t="shared" si="137"/>
        <v/>
      </c>
      <c r="CC683" s="36"/>
      <c r="CD683" s="40"/>
      <c r="CE683" s="46"/>
      <c r="CF683" s="40"/>
      <c r="CG683" s="40"/>
      <c r="CH683" s="40"/>
      <c r="CI683" s="36"/>
      <c r="CJ683" s="47"/>
      <c r="CK683" s="40"/>
      <c r="CL683" s="40"/>
      <c r="CM683" s="40"/>
      <c r="CN683" s="40"/>
    </row>
    <row r="684" spans="1:92" ht="42.75" hidden="1">
      <c r="A684" s="49" t="str">
        <f t="shared" si="129"/>
        <v>SIN GESTIÓN</v>
      </c>
      <c r="B684" s="58"/>
      <c r="C684" s="37"/>
      <c r="D684" s="37"/>
      <c r="E684" s="49" t="str">
        <f t="shared" si="130"/>
        <v>PENDIENTE NOTIFICACIÓN</v>
      </c>
      <c r="F684" s="141" t="str">
        <f t="shared" si="131"/>
        <v>PENDIENTE NOTIFICACIÓN</v>
      </c>
      <c r="G684" s="49" t="str">
        <f t="shared" si="132"/>
        <v/>
      </c>
      <c r="H684" s="51" t="str">
        <f ca="1">IF(
L684="",
"",
IF(
NETWORKDAYS(L684,IF(M684&lt;&gt;"",M684,TODAY()),FESTIVOS_CO!A:A)&gt;2,
"VENCIDO",
IF(
NETWORKDAYS(L684,IF(M684&lt;&gt;"",M684,TODAY()),FESTIVOS_CO!A:A)=2,
"ALERTA",
"A TIEMPO"
)))</f>
        <v/>
      </c>
      <c r="I684" s="40"/>
      <c r="J684" s="36"/>
      <c r="K684" s="37"/>
      <c r="L684" s="50"/>
      <c r="M684" s="37"/>
      <c r="N684" s="52"/>
      <c r="O684" s="52"/>
      <c r="P684" s="36"/>
      <c r="Q684" s="36"/>
      <c r="R684" s="40"/>
      <c r="S684" s="36"/>
      <c r="T684" s="40"/>
      <c r="U684" s="40"/>
      <c r="V684" s="81"/>
      <c r="W684" s="40"/>
      <c r="X684" s="40"/>
      <c r="Y684" s="40"/>
      <c r="Z684" s="38" t="str">
        <f>IFERROR(VLOOKUP(Y684,DIRECTORIO!A:B,2,FALSE),"")</f>
        <v/>
      </c>
      <c r="AA684" s="40"/>
      <c r="AB684" s="40"/>
      <c r="AC684" s="40"/>
      <c r="AD684" s="40"/>
      <c r="AE684" s="40"/>
      <c r="AF684" s="40"/>
      <c r="AG684" s="41" t="s">
        <v>109</v>
      </c>
      <c r="AH684" s="42"/>
      <c r="AI684" s="54" t="str">
        <f t="shared" ca="1" si="133"/>
        <v>PENDIENTE NOTIFICACIÓN ELECTRÓNICA</v>
      </c>
      <c r="AJ684" s="37"/>
      <c r="AK684" s="37"/>
      <c r="AL684" s="37"/>
      <c r="AM684" s="53" t="str">
        <f>IF(AK684="","",WORKDAY(AK684,5,FESTIVOS_CO!A:A))</f>
        <v/>
      </c>
      <c r="AN684" s="37"/>
      <c r="AO684" s="37"/>
      <c r="AP684" s="54" t="str">
        <f t="shared" ca="1" si="138"/>
        <v>NO APLICA</v>
      </c>
      <c r="AQ684" s="36"/>
      <c r="AR684" s="43"/>
      <c r="AS684" s="37"/>
      <c r="AT684" s="36"/>
      <c r="AU684" s="37"/>
      <c r="AV684" s="36"/>
      <c r="AW684" s="36"/>
      <c r="AX684" s="37"/>
      <c r="AY684" s="140" t="str">
        <f>IF(AU684="","",WORKDAY(AU684,5,FESTIVOS_CO!A:A))</f>
        <v/>
      </c>
      <c r="AZ684" s="54" t="str">
        <f t="shared" ca="1" si="135"/>
        <v>NO APLICA</v>
      </c>
      <c r="BA684" s="55" t="str">
        <f>IF(AX684="","",WORKDAY(AX684,5,FESTIVOS_CO!A:A))</f>
        <v/>
      </c>
      <c r="BB684" s="39"/>
      <c r="BC684" s="40"/>
      <c r="BD684" s="40"/>
      <c r="BE684" s="56" t="str">
        <f t="shared" ca="1" si="136"/>
        <v>NO APLICA</v>
      </c>
      <c r="BF684" s="37"/>
      <c r="BG684" s="45"/>
      <c r="BH684" s="37"/>
      <c r="BI684" s="36"/>
      <c r="BJ684" s="37"/>
      <c r="BK684" s="36"/>
      <c r="BL684" s="36"/>
      <c r="BM684" s="53" t="str">
        <f>IF(BJ684="","",WORKDAY(BJ684,5,FESTIVOS_CO!A:A))</f>
        <v/>
      </c>
      <c r="BN684" s="57" t="str">
        <f t="shared" ca="1" si="134"/>
        <v>PENDIENTE HACER AVISO</v>
      </c>
      <c r="BO684" s="54" t="str">
        <f t="shared" ca="1" si="127"/>
        <v>EN TRÁMITE NOTIF. POR AVISO</v>
      </c>
      <c r="BP684" s="37"/>
      <c r="BQ684" s="53" t="str">
        <f>IF(BP684="","",WORKDAY(BP684,5,FESTIVOS_CO!A:A))</f>
        <v/>
      </c>
      <c r="BR684" s="37"/>
      <c r="BS684" s="36"/>
      <c r="BT684" s="38"/>
      <c r="BU684" s="58" t="e">
        <f>VLOOKUP(BT684,Hoja2!$C:$D,2,0)</f>
        <v>#N/A</v>
      </c>
      <c r="BV684" s="80" t="str">
        <f>IF(
AND(AO684="",BD684="",BQ684=""),
"EN PROCESO NOTIFICACION / COMUNICACION",
IF(
BT684="",
"NO APLICA",
IF(
BU684=60,
IF(AO684&lt;&gt;"",AO684,IF(BD684&lt;&gt;"",BD684,BQ684))+60,
WORKDAY(
IF(AO684&lt;&gt;"",AO684,IF(BD684&lt;&gt;"",BD684,BQ684)),
BU684,
FESTIVOS_CO!A:A
)
)
))</f>
        <v>EN PROCESO NOTIFICACION / COMUNICACION</v>
      </c>
      <c r="BW684" s="44"/>
      <c r="BX684" s="53"/>
      <c r="BY684" s="45"/>
      <c r="BZ684" s="37"/>
      <c r="CA684" s="54" t="str">
        <f t="shared" si="128"/>
        <v>PENDIENTE EJECUTORIA</v>
      </c>
      <c r="CB684" s="59" t="str">
        <f t="shared" si="137"/>
        <v/>
      </c>
      <c r="CC684" s="36"/>
      <c r="CD684" s="40"/>
      <c r="CE684" s="46"/>
      <c r="CF684" s="40"/>
      <c r="CG684" s="40"/>
      <c r="CH684" s="40"/>
      <c r="CI684" s="36"/>
      <c r="CJ684" s="47"/>
      <c r="CK684" s="40"/>
      <c r="CL684" s="40"/>
      <c r="CM684" s="40"/>
      <c r="CN684" s="40"/>
    </row>
    <row r="685" spans="1:92" ht="42.75" hidden="1">
      <c r="A685" s="49" t="str">
        <f t="shared" si="129"/>
        <v>SIN GESTIÓN</v>
      </c>
      <c r="B685" s="58"/>
      <c r="C685" s="37"/>
      <c r="D685" s="37"/>
      <c r="E685" s="49" t="str">
        <f t="shared" si="130"/>
        <v>PENDIENTE NOTIFICACIÓN</v>
      </c>
      <c r="F685" s="141" t="str">
        <f t="shared" si="131"/>
        <v>PENDIENTE NOTIFICACIÓN</v>
      </c>
      <c r="G685" s="49" t="str">
        <f t="shared" si="132"/>
        <v/>
      </c>
      <c r="H685" s="51" t="str">
        <f ca="1">IF(
L685="",
"",
IF(
NETWORKDAYS(L685,IF(M685&lt;&gt;"",M685,TODAY()),FESTIVOS_CO!A:A)&gt;2,
"VENCIDO",
IF(
NETWORKDAYS(L685,IF(M685&lt;&gt;"",M685,TODAY()),FESTIVOS_CO!A:A)=2,
"ALERTA",
"A TIEMPO"
)))</f>
        <v/>
      </c>
      <c r="I685" s="40"/>
      <c r="J685" s="36"/>
      <c r="K685" s="37"/>
      <c r="L685" s="50"/>
      <c r="M685" s="37"/>
      <c r="N685" s="52"/>
      <c r="O685" s="52"/>
      <c r="P685" s="36"/>
      <c r="Q685" s="36"/>
      <c r="R685" s="40"/>
      <c r="S685" s="36"/>
      <c r="T685" s="40"/>
      <c r="U685" s="40"/>
      <c r="V685" s="81"/>
      <c r="W685" s="40"/>
      <c r="X685" s="40"/>
      <c r="Y685" s="40"/>
      <c r="Z685" s="38" t="str">
        <f>IFERROR(VLOOKUP(Y685,DIRECTORIO!A:B,2,FALSE),"")</f>
        <v/>
      </c>
      <c r="AA685" s="40"/>
      <c r="AB685" s="40"/>
      <c r="AC685" s="40"/>
      <c r="AD685" s="40"/>
      <c r="AE685" s="40"/>
      <c r="AF685" s="40"/>
      <c r="AG685" s="41" t="s">
        <v>109</v>
      </c>
      <c r="AH685" s="42"/>
      <c r="AI685" s="54" t="str">
        <f t="shared" ca="1" si="133"/>
        <v>PENDIENTE NOTIFICACIÓN ELECTRÓNICA</v>
      </c>
      <c r="AJ685" s="37"/>
      <c r="AK685" s="37"/>
      <c r="AL685" s="37"/>
      <c r="AM685" s="53" t="str">
        <f>IF(AK685="","",WORKDAY(AK685,5,FESTIVOS_CO!A:A))</f>
        <v/>
      </c>
      <c r="AN685" s="37"/>
      <c r="AO685" s="37"/>
      <c r="AP685" s="54" t="str">
        <f t="shared" ca="1" si="138"/>
        <v>NO APLICA</v>
      </c>
      <c r="AQ685" s="36"/>
      <c r="AR685" s="43"/>
      <c r="AS685" s="37"/>
      <c r="AT685" s="36"/>
      <c r="AU685" s="37"/>
      <c r="AV685" s="36"/>
      <c r="AW685" s="36"/>
      <c r="AX685" s="37"/>
      <c r="AY685" s="140" t="str">
        <f>IF(AU685="","",WORKDAY(AU685,5,FESTIVOS_CO!A:A))</f>
        <v/>
      </c>
      <c r="AZ685" s="54" t="str">
        <f t="shared" ca="1" si="135"/>
        <v>NO APLICA</v>
      </c>
      <c r="BA685" s="55" t="str">
        <f>IF(AX685="","",WORKDAY(AX685,5,FESTIVOS_CO!A:A))</f>
        <v/>
      </c>
      <c r="BB685" s="39"/>
      <c r="BC685" s="40"/>
      <c r="BD685" s="40"/>
      <c r="BE685" s="56" t="str">
        <f t="shared" ca="1" si="136"/>
        <v>NO APLICA</v>
      </c>
      <c r="BF685" s="37"/>
      <c r="BG685" s="45"/>
      <c r="BH685" s="37"/>
      <c r="BI685" s="36"/>
      <c r="BJ685" s="37"/>
      <c r="BK685" s="36"/>
      <c r="BL685" s="36"/>
      <c r="BM685" s="53" t="str">
        <f>IF(BJ685="","",WORKDAY(BJ685,5,FESTIVOS_CO!A:A))</f>
        <v/>
      </c>
      <c r="BN685" s="57" t="str">
        <f t="shared" ca="1" si="134"/>
        <v>PENDIENTE HACER AVISO</v>
      </c>
      <c r="BO685" s="54" t="str">
        <f t="shared" ca="1" si="127"/>
        <v>EN TRÁMITE NOTIF. POR AVISO</v>
      </c>
      <c r="BP685" s="37"/>
      <c r="BQ685" s="53" t="str">
        <f>IF(BP685="","",WORKDAY(BP685,5,FESTIVOS_CO!A:A))</f>
        <v/>
      </c>
      <c r="BR685" s="37"/>
      <c r="BS685" s="36"/>
      <c r="BT685" s="38"/>
      <c r="BU685" s="58" t="e">
        <f>VLOOKUP(BT685,Hoja2!$C:$D,2,0)</f>
        <v>#N/A</v>
      </c>
      <c r="BV685" s="80" t="str">
        <f>IF(
AND(AO685="",BD685="",BQ685=""),
"EN PROCESO NOTIFICACION / COMUNICACION",
IF(
BT685="",
"NO APLICA",
IF(
BU685=60,
IF(AO685&lt;&gt;"",AO685,IF(BD685&lt;&gt;"",BD685,BQ685))+60,
WORKDAY(
IF(AO685&lt;&gt;"",AO685,IF(BD685&lt;&gt;"",BD685,BQ685)),
BU685,
FESTIVOS_CO!A:A
)
)
))</f>
        <v>EN PROCESO NOTIFICACION / COMUNICACION</v>
      </c>
      <c r="BW685" s="44"/>
      <c r="BX685" s="53"/>
      <c r="BY685" s="45"/>
      <c r="BZ685" s="37"/>
      <c r="CA685" s="54" t="str">
        <f t="shared" si="128"/>
        <v>PENDIENTE EJECUTORIA</v>
      </c>
      <c r="CB685" s="59" t="str">
        <f t="shared" si="137"/>
        <v/>
      </c>
      <c r="CC685" s="36"/>
      <c r="CD685" s="40"/>
      <c r="CE685" s="46"/>
      <c r="CF685" s="40"/>
      <c r="CG685" s="40"/>
      <c r="CH685" s="40"/>
      <c r="CI685" s="36"/>
      <c r="CJ685" s="47"/>
      <c r="CK685" s="40"/>
      <c r="CL685" s="40"/>
      <c r="CM685" s="40"/>
      <c r="CN685" s="40"/>
    </row>
    <row r="686" spans="1:92" ht="42.75" hidden="1">
      <c r="A686" s="49" t="str">
        <f t="shared" si="129"/>
        <v>SIN GESTIÓN</v>
      </c>
      <c r="B686" s="58"/>
      <c r="C686" s="37"/>
      <c r="D686" s="37"/>
      <c r="E686" s="49" t="str">
        <f t="shared" si="130"/>
        <v>PENDIENTE NOTIFICACIÓN</v>
      </c>
      <c r="F686" s="141" t="str">
        <f t="shared" si="131"/>
        <v>PENDIENTE NOTIFICACIÓN</v>
      </c>
      <c r="G686" s="49" t="str">
        <f t="shared" si="132"/>
        <v/>
      </c>
      <c r="H686" s="51" t="str">
        <f ca="1">IF(
L686="",
"",
IF(
NETWORKDAYS(L686,IF(M686&lt;&gt;"",M686,TODAY()),FESTIVOS_CO!A:A)&gt;2,
"VENCIDO",
IF(
NETWORKDAYS(L686,IF(M686&lt;&gt;"",M686,TODAY()),FESTIVOS_CO!A:A)=2,
"ALERTA",
"A TIEMPO"
)))</f>
        <v/>
      </c>
      <c r="I686" s="40"/>
      <c r="J686" s="36"/>
      <c r="K686" s="37"/>
      <c r="L686" s="50"/>
      <c r="M686" s="37"/>
      <c r="N686" s="52"/>
      <c r="O686" s="52"/>
      <c r="P686" s="36"/>
      <c r="Q686" s="36"/>
      <c r="R686" s="40"/>
      <c r="S686" s="36"/>
      <c r="T686" s="40"/>
      <c r="U686" s="40"/>
      <c r="V686" s="81"/>
      <c r="W686" s="40"/>
      <c r="X686" s="40"/>
      <c r="Y686" s="40"/>
      <c r="Z686" s="38" t="str">
        <f>IFERROR(VLOOKUP(Y686,DIRECTORIO!A:B,2,FALSE),"")</f>
        <v/>
      </c>
      <c r="AA686" s="40"/>
      <c r="AB686" s="40"/>
      <c r="AC686" s="40"/>
      <c r="AD686" s="40"/>
      <c r="AE686" s="40"/>
      <c r="AF686" s="40"/>
      <c r="AG686" s="41" t="s">
        <v>109</v>
      </c>
      <c r="AH686" s="42"/>
      <c r="AI686" s="54" t="str">
        <f t="shared" ca="1" si="133"/>
        <v>PENDIENTE NOTIFICACIÓN ELECTRÓNICA</v>
      </c>
      <c r="AJ686" s="37"/>
      <c r="AK686" s="37"/>
      <c r="AL686" s="37"/>
      <c r="AM686" s="53" t="str">
        <f>IF(AK686="","",WORKDAY(AK686,5,FESTIVOS_CO!A:A))</f>
        <v/>
      </c>
      <c r="AN686" s="37"/>
      <c r="AO686" s="37"/>
      <c r="AP686" s="54" t="str">
        <f t="shared" ca="1" si="138"/>
        <v>NO APLICA</v>
      </c>
      <c r="AQ686" s="36"/>
      <c r="AR686" s="43"/>
      <c r="AS686" s="37"/>
      <c r="AT686" s="36"/>
      <c r="AU686" s="37"/>
      <c r="AV686" s="36"/>
      <c r="AW686" s="36"/>
      <c r="AX686" s="37"/>
      <c r="AY686" s="140" t="str">
        <f>IF(AU686="","",WORKDAY(AU686,5,FESTIVOS_CO!A:A))</f>
        <v/>
      </c>
      <c r="AZ686" s="54" t="str">
        <f t="shared" ca="1" si="135"/>
        <v>NO APLICA</v>
      </c>
      <c r="BA686" s="55" t="str">
        <f>IF(AX686="","",WORKDAY(AX686,5,FESTIVOS_CO!A:A))</f>
        <v/>
      </c>
      <c r="BB686" s="39"/>
      <c r="BC686" s="40"/>
      <c r="BD686" s="40"/>
      <c r="BE686" s="56" t="str">
        <f t="shared" ca="1" si="136"/>
        <v>NO APLICA</v>
      </c>
      <c r="BF686" s="37"/>
      <c r="BG686" s="45"/>
      <c r="BH686" s="37"/>
      <c r="BI686" s="36"/>
      <c r="BJ686" s="37"/>
      <c r="BK686" s="36"/>
      <c r="BL686" s="36"/>
      <c r="BM686" s="53" t="str">
        <f>IF(BJ686="","",WORKDAY(BJ686,5,FESTIVOS_CO!A:A))</f>
        <v/>
      </c>
      <c r="BN686" s="57" t="str">
        <f t="shared" ca="1" si="134"/>
        <v>PENDIENTE HACER AVISO</v>
      </c>
      <c r="BO686" s="54" t="str">
        <f t="shared" ca="1" si="127"/>
        <v>EN TRÁMITE NOTIF. POR AVISO</v>
      </c>
      <c r="BP686" s="37"/>
      <c r="BQ686" s="53" t="str">
        <f>IF(BP686="","",WORKDAY(BP686,5,FESTIVOS_CO!A:A))</f>
        <v/>
      </c>
      <c r="BR686" s="37"/>
      <c r="BS686" s="36"/>
      <c r="BT686" s="38"/>
      <c r="BU686" s="58" t="e">
        <f>VLOOKUP(BT686,Hoja2!$C:$D,2,0)</f>
        <v>#N/A</v>
      </c>
      <c r="BV686" s="80" t="str">
        <f>IF(
AND(AO686="",BD686="",BQ686=""),
"EN PROCESO NOTIFICACION / COMUNICACION",
IF(
BT686="",
"NO APLICA",
IF(
BU686=60,
IF(AO686&lt;&gt;"",AO686,IF(BD686&lt;&gt;"",BD686,BQ686))+60,
WORKDAY(
IF(AO686&lt;&gt;"",AO686,IF(BD686&lt;&gt;"",BD686,BQ686)),
BU686,
FESTIVOS_CO!A:A
)
)
))</f>
        <v>EN PROCESO NOTIFICACION / COMUNICACION</v>
      </c>
      <c r="BW686" s="44"/>
      <c r="BX686" s="53"/>
      <c r="BY686" s="45"/>
      <c r="BZ686" s="37"/>
      <c r="CA686" s="54" t="str">
        <f t="shared" si="128"/>
        <v>PENDIENTE EJECUTORIA</v>
      </c>
      <c r="CB686" s="59" t="str">
        <f t="shared" si="137"/>
        <v/>
      </c>
      <c r="CC686" s="36"/>
      <c r="CD686" s="40"/>
      <c r="CE686" s="46"/>
      <c r="CF686" s="40"/>
      <c r="CG686" s="40"/>
      <c r="CH686" s="40"/>
      <c r="CI686" s="36"/>
      <c r="CJ686" s="47"/>
      <c r="CK686" s="40"/>
      <c r="CL686" s="40"/>
      <c r="CM686" s="40"/>
      <c r="CN686" s="40"/>
    </row>
    <row r="687" spans="1:92" ht="42.75" hidden="1">
      <c r="A687" s="49" t="str">
        <f t="shared" si="129"/>
        <v>SIN GESTIÓN</v>
      </c>
      <c r="B687" s="58"/>
      <c r="C687" s="37"/>
      <c r="D687" s="37"/>
      <c r="E687" s="49" t="str">
        <f t="shared" si="130"/>
        <v>PENDIENTE NOTIFICACIÓN</v>
      </c>
      <c r="F687" s="141" t="str">
        <f t="shared" si="131"/>
        <v>PENDIENTE NOTIFICACIÓN</v>
      </c>
      <c r="G687" s="49" t="str">
        <f t="shared" si="132"/>
        <v/>
      </c>
      <c r="H687" s="51" t="str">
        <f ca="1">IF(
L687="",
"",
IF(
NETWORKDAYS(L687,IF(M687&lt;&gt;"",M687,TODAY()),FESTIVOS_CO!A:A)&gt;2,
"VENCIDO",
IF(
NETWORKDAYS(L687,IF(M687&lt;&gt;"",M687,TODAY()),FESTIVOS_CO!A:A)=2,
"ALERTA",
"A TIEMPO"
)))</f>
        <v/>
      </c>
      <c r="I687" s="40"/>
      <c r="J687" s="36"/>
      <c r="K687" s="37"/>
      <c r="L687" s="50"/>
      <c r="M687" s="37"/>
      <c r="N687" s="52"/>
      <c r="O687" s="52"/>
      <c r="P687" s="36"/>
      <c r="Q687" s="36"/>
      <c r="R687" s="40"/>
      <c r="S687" s="36"/>
      <c r="T687" s="40"/>
      <c r="U687" s="40"/>
      <c r="V687" s="81"/>
      <c r="W687" s="40"/>
      <c r="X687" s="40"/>
      <c r="Y687" s="40"/>
      <c r="Z687" s="38" t="str">
        <f>IFERROR(VLOOKUP(Y687,DIRECTORIO!A:B,2,FALSE),"")</f>
        <v/>
      </c>
      <c r="AA687" s="40"/>
      <c r="AB687" s="40"/>
      <c r="AC687" s="40"/>
      <c r="AD687" s="40"/>
      <c r="AE687" s="40"/>
      <c r="AF687" s="40"/>
      <c r="AG687" s="41" t="s">
        <v>109</v>
      </c>
      <c r="AH687" s="42"/>
      <c r="AI687" s="54" t="str">
        <f t="shared" ca="1" si="133"/>
        <v>PENDIENTE NOTIFICACIÓN ELECTRÓNICA</v>
      </c>
      <c r="AJ687" s="37"/>
      <c r="AK687" s="37"/>
      <c r="AL687" s="37"/>
      <c r="AM687" s="53" t="str">
        <f>IF(AK687="","",WORKDAY(AK687,5,FESTIVOS_CO!A:A))</f>
        <v/>
      </c>
      <c r="AN687" s="37"/>
      <c r="AO687" s="37"/>
      <c r="AP687" s="54" t="str">
        <f t="shared" ca="1" si="138"/>
        <v>NO APLICA</v>
      </c>
      <c r="AQ687" s="36"/>
      <c r="AR687" s="43"/>
      <c r="AS687" s="37"/>
      <c r="AT687" s="36"/>
      <c r="AU687" s="37"/>
      <c r="AV687" s="36"/>
      <c r="AW687" s="36"/>
      <c r="AX687" s="37"/>
      <c r="AY687" s="140" t="str">
        <f>IF(AU687="","",WORKDAY(AU687,5,FESTIVOS_CO!A:A))</f>
        <v/>
      </c>
      <c r="AZ687" s="54" t="str">
        <f t="shared" ca="1" si="135"/>
        <v>NO APLICA</v>
      </c>
      <c r="BA687" s="55" t="str">
        <f>IF(AX687="","",WORKDAY(AX687,5,FESTIVOS_CO!A:A))</f>
        <v/>
      </c>
      <c r="BB687" s="39"/>
      <c r="BC687" s="40"/>
      <c r="BD687" s="40"/>
      <c r="BE687" s="56" t="str">
        <f t="shared" ca="1" si="136"/>
        <v>NO APLICA</v>
      </c>
      <c r="BF687" s="37"/>
      <c r="BG687" s="45"/>
      <c r="BH687" s="37"/>
      <c r="BI687" s="36"/>
      <c r="BJ687" s="37"/>
      <c r="BK687" s="36"/>
      <c r="BL687" s="36"/>
      <c r="BM687" s="53" t="str">
        <f>IF(BJ687="","",WORKDAY(BJ687,5,FESTIVOS_CO!A:A))</f>
        <v/>
      </c>
      <c r="BN687" s="57" t="str">
        <f t="shared" ca="1" si="134"/>
        <v>PENDIENTE HACER AVISO</v>
      </c>
      <c r="BO687" s="54" t="str">
        <f t="shared" ca="1" si="127"/>
        <v>EN TRÁMITE NOTIF. POR AVISO</v>
      </c>
      <c r="BP687" s="37"/>
      <c r="BQ687" s="53" t="str">
        <f>IF(BP687="","",WORKDAY(BP687,5,FESTIVOS_CO!A:A))</f>
        <v/>
      </c>
      <c r="BR687" s="37"/>
      <c r="BS687" s="36"/>
      <c r="BT687" s="38"/>
      <c r="BU687" s="58" t="e">
        <f>VLOOKUP(BT687,Hoja2!$C:$D,2,0)</f>
        <v>#N/A</v>
      </c>
      <c r="BV687" s="80" t="str">
        <f>IF(
AND(AO687="",BD687="",BQ687=""),
"EN PROCESO NOTIFICACION / COMUNICACION",
IF(
BT687="",
"NO APLICA",
IF(
BU687=60,
IF(AO687&lt;&gt;"",AO687,IF(BD687&lt;&gt;"",BD687,BQ687))+60,
WORKDAY(
IF(AO687&lt;&gt;"",AO687,IF(BD687&lt;&gt;"",BD687,BQ687)),
BU687,
FESTIVOS_CO!A:A
)
)
))</f>
        <v>EN PROCESO NOTIFICACION / COMUNICACION</v>
      </c>
      <c r="BW687" s="44"/>
      <c r="BX687" s="53"/>
      <c r="BY687" s="45"/>
      <c r="BZ687" s="37"/>
      <c r="CA687" s="54" t="str">
        <f t="shared" si="128"/>
        <v>PENDIENTE EJECUTORIA</v>
      </c>
      <c r="CB687" s="59" t="str">
        <f t="shared" si="137"/>
        <v/>
      </c>
      <c r="CC687" s="36"/>
      <c r="CD687" s="40"/>
      <c r="CE687" s="46"/>
      <c r="CF687" s="40"/>
      <c r="CG687" s="40"/>
      <c r="CH687" s="40"/>
      <c r="CI687" s="36"/>
      <c r="CJ687" s="47"/>
      <c r="CK687" s="40"/>
      <c r="CL687" s="40"/>
      <c r="CM687" s="40"/>
      <c r="CN687" s="40"/>
    </row>
    <row r="688" spans="1:92" ht="42.75" hidden="1">
      <c r="A688" s="49" t="str">
        <f t="shared" si="129"/>
        <v>SIN GESTIÓN</v>
      </c>
      <c r="B688" s="58"/>
      <c r="C688" s="37"/>
      <c r="D688" s="37"/>
      <c r="E688" s="49" t="str">
        <f t="shared" si="130"/>
        <v>PENDIENTE NOTIFICACIÓN</v>
      </c>
      <c r="F688" s="141" t="str">
        <f t="shared" si="131"/>
        <v>PENDIENTE NOTIFICACIÓN</v>
      </c>
      <c r="G688" s="49" t="str">
        <f t="shared" si="132"/>
        <v/>
      </c>
      <c r="H688" s="51" t="str">
        <f ca="1">IF(
L688="",
"",
IF(
NETWORKDAYS(L688,IF(M688&lt;&gt;"",M688,TODAY()),FESTIVOS_CO!A:A)&gt;2,
"VENCIDO",
IF(
NETWORKDAYS(L688,IF(M688&lt;&gt;"",M688,TODAY()),FESTIVOS_CO!A:A)=2,
"ALERTA",
"A TIEMPO"
)))</f>
        <v/>
      </c>
      <c r="I688" s="40"/>
      <c r="J688" s="36"/>
      <c r="K688" s="37"/>
      <c r="L688" s="50"/>
      <c r="M688" s="37"/>
      <c r="N688" s="52"/>
      <c r="O688" s="52"/>
      <c r="P688" s="36"/>
      <c r="Q688" s="36"/>
      <c r="R688" s="40"/>
      <c r="S688" s="36"/>
      <c r="T688" s="40"/>
      <c r="U688" s="40"/>
      <c r="V688" s="81"/>
      <c r="W688" s="40"/>
      <c r="X688" s="40"/>
      <c r="Y688" s="40"/>
      <c r="Z688" s="38" t="str">
        <f>IFERROR(VLOOKUP(Y688,DIRECTORIO!A:B,2,FALSE),"")</f>
        <v/>
      </c>
      <c r="AA688" s="40"/>
      <c r="AB688" s="40"/>
      <c r="AC688" s="40"/>
      <c r="AD688" s="40"/>
      <c r="AE688" s="40"/>
      <c r="AF688" s="40"/>
      <c r="AG688" s="41" t="s">
        <v>109</v>
      </c>
      <c r="AH688" s="42"/>
      <c r="AI688" s="54" t="str">
        <f t="shared" ca="1" si="133"/>
        <v>PENDIENTE NOTIFICACIÓN ELECTRÓNICA</v>
      </c>
      <c r="AJ688" s="37"/>
      <c r="AK688" s="37"/>
      <c r="AL688" s="37"/>
      <c r="AM688" s="53" t="str">
        <f>IF(AK688="","",WORKDAY(AK688,5,FESTIVOS_CO!A:A))</f>
        <v/>
      </c>
      <c r="AN688" s="37"/>
      <c r="AO688" s="37"/>
      <c r="AP688" s="54" t="str">
        <f t="shared" ca="1" si="138"/>
        <v>NO APLICA</v>
      </c>
      <c r="AQ688" s="36"/>
      <c r="AR688" s="43"/>
      <c r="AS688" s="37"/>
      <c r="AT688" s="36"/>
      <c r="AU688" s="37"/>
      <c r="AV688" s="36"/>
      <c r="AW688" s="36"/>
      <c r="AX688" s="37"/>
      <c r="AY688" s="140" t="str">
        <f>IF(AU688="","",WORKDAY(AU688,5,FESTIVOS_CO!A:A))</f>
        <v/>
      </c>
      <c r="AZ688" s="54" t="str">
        <f t="shared" ca="1" si="135"/>
        <v>NO APLICA</v>
      </c>
      <c r="BA688" s="55" t="str">
        <f>IF(AX688="","",WORKDAY(AX688,5,FESTIVOS_CO!A:A))</f>
        <v/>
      </c>
      <c r="BB688" s="39"/>
      <c r="BC688" s="40"/>
      <c r="BD688" s="40"/>
      <c r="BE688" s="56" t="str">
        <f t="shared" ca="1" si="136"/>
        <v>NO APLICA</v>
      </c>
      <c r="BF688" s="37"/>
      <c r="BG688" s="45"/>
      <c r="BH688" s="37"/>
      <c r="BI688" s="36"/>
      <c r="BJ688" s="37"/>
      <c r="BK688" s="36"/>
      <c r="BL688" s="36"/>
      <c r="BM688" s="53" t="str">
        <f>IF(BJ688="","",WORKDAY(BJ688,5,FESTIVOS_CO!A:A))</f>
        <v/>
      </c>
      <c r="BN688" s="57" t="str">
        <f t="shared" ca="1" si="134"/>
        <v>PENDIENTE HACER AVISO</v>
      </c>
      <c r="BO688" s="54" t="str">
        <f t="shared" ca="1" si="127"/>
        <v>EN TRÁMITE NOTIF. POR AVISO</v>
      </c>
      <c r="BP688" s="37"/>
      <c r="BQ688" s="53" t="str">
        <f>IF(BP688="","",WORKDAY(BP688,5,FESTIVOS_CO!A:A))</f>
        <v/>
      </c>
      <c r="BR688" s="37"/>
      <c r="BS688" s="36"/>
      <c r="BT688" s="38"/>
      <c r="BU688" s="58" t="e">
        <f>VLOOKUP(BT688,Hoja2!$C:$D,2,0)</f>
        <v>#N/A</v>
      </c>
      <c r="BV688" s="80" t="str">
        <f>IF(
AND(AO688="",BD688="",BQ688=""),
"EN PROCESO NOTIFICACION / COMUNICACION",
IF(
BT688="",
"NO APLICA",
IF(
BU688=60,
IF(AO688&lt;&gt;"",AO688,IF(BD688&lt;&gt;"",BD688,BQ688))+60,
WORKDAY(
IF(AO688&lt;&gt;"",AO688,IF(BD688&lt;&gt;"",BD688,BQ688)),
BU688,
FESTIVOS_CO!A:A
)
)
))</f>
        <v>EN PROCESO NOTIFICACION / COMUNICACION</v>
      </c>
      <c r="BW688" s="44"/>
      <c r="BX688" s="53"/>
      <c r="BY688" s="45"/>
      <c r="BZ688" s="37"/>
      <c r="CA688" s="54" t="str">
        <f t="shared" si="128"/>
        <v>PENDIENTE EJECUTORIA</v>
      </c>
      <c r="CB688" s="59" t="str">
        <f t="shared" si="137"/>
        <v/>
      </c>
      <c r="CC688" s="36"/>
      <c r="CD688" s="40"/>
      <c r="CE688" s="46"/>
      <c r="CF688" s="40"/>
      <c r="CG688" s="40"/>
      <c r="CH688" s="40"/>
      <c r="CI688" s="36"/>
      <c r="CJ688" s="47"/>
      <c r="CK688" s="40"/>
      <c r="CL688" s="40"/>
      <c r="CM688" s="40"/>
      <c r="CN688" s="40"/>
    </row>
    <row r="689" spans="1:92" ht="42.75" hidden="1">
      <c r="A689" s="49" t="str">
        <f t="shared" si="129"/>
        <v>SIN GESTIÓN</v>
      </c>
      <c r="B689" s="58"/>
      <c r="C689" s="37"/>
      <c r="D689" s="37"/>
      <c r="E689" s="49" t="str">
        <f t="shared" si="130"/>
        <v>PENDIENTE NOTIFICACIÓN</v>
      </c>
      <c r="F689" s="141" t="str">
        <f t="shared" si="131"/>
        <v>PENDIENTE NOTIFICACIÓN</v>
      </c>
      <c r="G689" s="49" t="str">
        <f t="shared" si="132"/>
        <v/>
      </c>
      <c r="H689" s="51" t="str">
        <f ca="1">IF(
L689="",
"",
IF(
NETWORKDAYS(L689,IF(M689&lt;&gt;"",M689,TODAY()),FESTIVOS_CO!A:A)&gt;2,
"VENCIDO",
IF(
NETWORKDAYS(L689,IF(M689&lt;&gt;"",M689,TODAY()),FESTIVOS_CO!A:A)=2,
"ALERTA",
"A TIEMPO"
)))</f>
        <v/>
      </c>
      <c r="I689" s="40"/>
      <c r="J689" s="36"/>
      <c r="K689" s="37"/>
      <c r="L689" s="50"/>
      <c r="M689" s="37"/>
      <c r="N689" s="52"/>
      <c r="O689" s="52"/>
      <c r="P689" s="36"/>
      <c r="Q689" s="36"/>
      <c r="R689" s="40"/>
      <c r="S689" s="36"/>
      <c r="T689" s="40"/>
      <c r="U689" s="40"/>
      <c r="V689" s="81"/>
      <c r="W689" s="40"/>
      <c r="X689" s="40"/>
      <c r="Y689" s="40"/>
      <c r="Z689" s="38" t="str">
        <f>IFERROR(VLOOKUP(Y689,DIRECTORIO!A:B,2,FALSE),"")</f>
        <v/>
      </c>
      <c r="AA689" s="40"/>
      <c r="AB689" s="40"/>
      <c r="AC689" s="40"/>
      <c r="AD689" s="40"/>
      <c r="AE689" s="40"/>
      <c r="AF689" s="40"/>
      <c r="AG689" s="41" t="s">
        <v>109</v>
      </c>
      <c r="AH689" s="42"/>
      <c r="AI689" s="54" t="str">
        <f t="shared" ca="1" si="133"/>
        <v>PENDIENTE NOTIFICACIÓN ELECTRÓNICA</v>
      </c>
      <c r="AJ689" s="37"/>
      <c r="AK689" s="37"/>
      <c r="AL689" s="37"/>
      <c r="AM689" s="53" t="str">
        <f>IF(AK689="","",WORKDAY(AK689,5,FESTIVOS_CO!A:A))</f>
        <v/>
      </c>
      <c r="AN689" s="37"/>
      <c r="AO689" s="37"/>
      <c r="AP689" s="54" t="str">
        <f t="shared" ca="1" si="138"/>
        <v>NO APLICA</v>
      </c>
      <c r="AQ689" s="36"/>
      <c r="AR689" s="43"/>
      <c r="AS689" s="37"/>
      <c r="AT689" s="36"/>
      <c r="AU689" s="37"/>
      <c r="AV689" s="36"/>
      <c r="AW689" s="36"/>
      <c r="AX689" s="37"/>
      <c r="AY689" s="140" t="str">
        <f>IF(AU689="","",WORKDAY(AU689,5,FESTIVOS_CO!A:A))</f>
        <v/>
      </c>
      <c r="AZ689" s="54" t="str">
        <f t="shared" ca="1" si="135"/>
        <v>NO APLICA</v>
      </c>
      <c r="BA689" s="55" t="str">
        <f>IF(AX689="","",WORKDAY(AX689,5,FESTIVOS_CO!A:A))</f>
        <v/>
      </c>
      <c r="BB689" s="39"/>
      <c r="BC689" s="40"/>
      <c r="BD689" s="40"/>
      <c r="BE689" s="56" t="str">
        <f t="shared" ca="1" si="136"/>
        <v>NO APLICA</v>
      </c>
      <c r="BF689" s="37"/>
      <c r="BG689" s="45"/>
      <c r="BH689" s="37"/>
      <c r="BI689" s="36"/>
      <c r="BJ689" s="37"/>
      <c r="BK689" s="36"/>
      <c r="BL689" s="36"/>
      <c r="BM689" s="53" t="str">
        <f>IF(BJ689="","",WORKDAY(BJ689,5,FESTIVOS_CO!A:A))</f>
        <v/>
      </c>
      <c r="BN689" s="57" t="str">
        <f t="shared" ca="1" si="134"/>
        <v>PENDIENTE HACER AVISO</v>
      </c>
      <c r="BO689" s="54" t="str">
        <f t="shared" ca="1" si="127"/>
        <v>EN TRÁMITE NOTIF. POR AVISO</v>
      </c>
      <c r="BP689" s="37"/>
      <c r="BQ689" s="53" t="str">
        <f>IF(BP689="","",WORKDAY(BP689,5,FESTIVOS_CO!A:A))</f>
        <v/>
      </c>
      <c r="BR689" s="37"/>
      <c r="BS689" s="36"/>
      <c r="BT689" s="38"/>
      <c r="BU689" s="58" t="e">
        <f>VLOOKUP(BT689,Hoja2!$C:$D,2,0)</f>
        <v>#N/A</v>
      </c>
      <c r="BV689" s="80" t="str">
        <f>IF(
AND(AO689="",BD689="",BQ689=""),
"EN PROCESO NOTIFICACION / COMUNICACION",
IF(
BT689="",
"NO APLICA",
IF(
BU689=60,
IF(AO689&lt;&gt;"",AO689,IF(BD689&lt;&gt;"",BD689,BQ689))+60,
WORKDAY(
IF(AO689&lt;&gt;"",AO689,IF(BD689&lt;&gt;"",BD689,BQ689)),
BU689,
FESTIVOS_CO!A:A
)
)
))</f>
        <v>EN PROCESO NOTIFICACION / COMUNICACION</v>
      </c>
      <c r="BW689" s="44"/>
      <c r="BX689" s="53"/>
      <c r="BY689" s="45"/>
      <c r="BZ689" s="37"/>
      <c r="CA689" s="54" t="str">
        <f t="shared" si="128"/>
        <v>PENDIENTE EJECUTORIA</v>
      </c>
      <c r="CB689" s="59" t="str">
        <f t="shared" si="137"/>
        <v/>
      </c>
      <c r="CC689" s="36"/>
      <c r="CD689" s="40"/>
      <c r="CE689" s="46"/>
      <c r="CF689" s="40"/>
      <c r="CG689" s="40"/>
      <c r="CH689" s="40"/>
      <c r="CI689" s="36"/>
      <c r="CJ689" s="47"/>
      <c r="CK689" s="40"/>
      <c r="CL689" s="40"/>
      <c r="CM689" s="40"/>
      <c r="CN689" s="40"/>
    </row>
    <row r="690" spans="1:92" ht="42.75" hidden="1">
      <c r="A690" s="49" t="str">
        <f t="shared" si="129"/>
        <v>SIN GESTIÓN</v>
      </c>
      <c r="B690" s="58"/>
      <c r="C690" s="37"/>
      <c r="D690" s="37"/>
      <c r="E690" s="49" t="str">
        <f t="shared" si="130"/>
        <v>PENDIENTE NOTIFICACIÓN</v>
      </c>
      <c r="F690" s="141" t="str">
        <f t="shared" si="131"/>
        <v>PENDIENTE NOTIFICACIÓN</v>
      </c>
      <c r="G690" s="49" t="str">
        <f t="shared" si="132"/>
        <v/>
      </c>
      <c r="H690" s="51" t="str">
        <f ca="1">IF(
L690="",
"",
IF(
NETWORKDAYS(L690,IF(M690&lt;&gt;"",M690,TODAY()),FESTIVOS_CO!A:A)&gt;2,
"VENCIDO",
IF(
NETWORKDAYS(L690,IF(M690&lt;&gt;"",M690,TODAY()),FESTIVOS_CO!A:A)=2,
"ALERTA",
"A TIEMPO"
)))</f>
        <v/>
      </c>
      <c r="I690" s="40"/>
      <c r="J690" s="36"/>
      <c r="K690" s="37"/>
      <c r="L690" s="50"/>
      <c r="M690" s="37"/>
      <c r="N690" s="52"/>
      <c r="O690" s="52"/>
      <c r="P690" s="36"/>
      <c r="Q690" s="36"/>
      <c r="R690" s="40"/>
      <c r="S690" s="36"/>
      <c r="T690" s="40"/>
      <c r="U690" s="40"/>
      <c r="V690" s="81"/>
      <c r="W690" s="40"/>
      <c r="X690" s="40"/>
      <c r="Y690" s="40"/>
      <c r="Z690" s="38" t="str">
        <f>IFERROR(VLOOKUP(Y690,DIRECTORIO!A:B,2,FALSE),"")</f>
        <v/>
      </c>
      <c r="AA690" s="40"/>
      <c r="AB690" s="40"/>
      <c r="AC690" s="40"/>
      <c r="AD690" s="40"/>
      <c r="AE690" s="40"/>
      <c r="AF690" s="40"/>
      <c r="AG690" s="41" t="s">
        <v>109</v>
      </c>
      <c r="AH690" s="42"/>
      <c r="AI690" s="54" t="str">
        <f t="shared" ca="1" si="133"/>
        <v>PENDIENTE NOTIFICACIÓN ELECTRÓNICA</v>
      </c>
      <c r="AJ690" s="37"/>
      <c r="AK690" s="37"/>
      <c r="AL690" s="37"/>
      <c r="AM690" s="53" t="str">
        <f>IF(AK690="","",WORKDAY(AK690,5,FESTIVOS_CO!A:A))</f>
        <v/>
      </c>
      <c r="AN690" s="37"/>
      <c r="AO690" s="37"/>
      <c r="AP690" s="54" t="str">
        <f t="shared" ca="1" si="138"/>
        <v>NO APLICA</v>
      </c>
      <c r="AQ690" s="36"/>
      <c r="AR690" s="43"/>
      <c r="AS690" s="37"/>
      <c r="AT690" s="36"/>
      <c r="AU690" s="37"/>
      <c r="AV690" s="36"/>
      <c r="AW690" s="36"/>
      <c r="AX690" s="37"/>
      <c r="AY690" s="140" t="str">
        <f>IF(AU690="","",WORKDAY(AU690,5,FESTIVOS_CO!A:A))</f>
        <v/>
      </c>
      <c r="AZ690" s="54" t="str">
        <f t="shared" ca="1" si="135"/>
        <v>NO APLICA</v>
      </c>
      <c r="BA690" s="55" t="str">
        <f>IF(AX690="","",WORKDAY(AX690,5,FESTIVOS_CO!A:A))</f>
        <v/>
      </c>
      <c r="BB690" s="39"/>
      <c r="BC690" s="40"/>
      <c r="BD690" s="40"/>
      <c r="BE690" s="56" t="str">
        <f t="shared" ca="1" si="136"/>
        <v>NO APLICA</v>
      </c>
      <c r="BF690" s="37"/>
      <c r="BG690" s="45"/>
      <c r="BH690" s="37"/>
      <c r="BI690" s="36"/>
      <c r="BJ690" s="37"/>
      <c r="BK690" s="36"/>
      <c r="BL690" s="36"/>
      <c r="BM690" s="53" t="str">
        <f>IF(BJ690="","",WORKDAY(BJ690,5,FESTIVOS_CO!A:A))</f>
        <v/>
      </c>
      <c r="BN690" s="57" t="str">
        <f t="shared" ca="1" si="134"/>
        <v>PENDIENTE HACER AVISO</v>
      </c>
      <c r="BO690" s="54" t="str">
        <f t="shared" ca="1" si="127"/>
        <v>EN TRÁMITE NOTIF. POR AVISO</v>
      </c>
      <c r="BP690" s="37"/>
      <c r="BQ690" s="53" t="str">
        <f>IF(BP690="","",WORKDAY(BP690,5,FESTIVOS_CO!A:A))</f>
        <v/>
      </c>
      <c r="BR690" s="37"/>
      <c r="BS690" s="36"/>
      <c r="BT690" s="38"/>
      <c r="BU690" s="58" t="e">
        <f>VLOOKUP(BT690,Hoja2!$C:$D,2,0)</f>
        <v>#N/A</v>
      </c>
      <c r="BV690" s="80" t="str">
        <f>IF(
AND(AO690="",BD690="",BQ690=""),
"EN PROCESO NOTIFICACION / COMUNICACION",
IF(
BT690="",
"NO APLICA",
IF(
BU690=60,
IF(AO690&lt;&gt;"",AO690,IF(BD690&lt;&gt;"",BD690,BQ690))+60,
WORKDAY(
IF(AO690&lt;&gt;"",AO690,IF(BD690&lt;&gt;"",BD690,BQ690)),
BU690,
FESTIVOS_CO!A:A
)
)
))</f>
        <v>EN PROCESO NOTIFICACION / COMUNICACION</v>
      </c>
      <c r="BW690" s="44"/>
      <c r="BX690" s="53"/>
      <c r="BY690" s="45"/>
      <c r="BZ690" s="37"/>
      <c r="CA690" s="54" t="str">
        <f t="shared" si="128"/>
        <v>PENDIENTE EJECUTORIA</v>
      </c>
      <c r="CB690" s="59" t="str">
        <f t="shared" si="137"/>
        <v/>
      </c>
      <c r="CC690" s="36"/>
      <c r="CD690" s="40"/>
      <c r="CE690" s="46"/>
      <c r="CF690" s="40"/>
      <c r="CG690" s="40"/>
      <c r="CH690" s="40"/>
      <c r="CI690" s="36"/>
      <c r="CJ690" s="47"/>
      <c r="CK690" s="40"/>
      <c r="CL690" s="40"/>
      <c r="CM690" s="40"/>
      <c r="CN690" s="40"/>
    </row>
    <row r="691" spans="1:92" ht="42.75" hidden="1">
      <c r="A691" s="49" t="str">
        <f t="shared" si="129"/>
        <v>SIN GESTIÓN</v>
      </c>
      <c r="B691" s="58"/>
      <c r="C691" s="37"/>
      <c r="D691" s="37"/>
      <c r="E691" s="49" t="str">
        <f t="shared" si="130"/>
        <v>PENDIENTE NOTIFICACIÓN</v>
      </c>
      <c r="F691" s="141" t="str">
        <f t="shared" si="131"/>
        <v>PENDIENTE NOTIFICACIÓN</v>
      </c>
      <c r="G691" s="49" t="str">
        <f t="shared" si="132"/>
        <v/>
      </c>
      <c r="H691" s="51" t="str">
        <f ca="1">IF(
L691="",
"",
IF(
NETWORKDAYS(L691,IF(M691&lt;&gt;"",M691,TODAY()),FESTIVOS_CO!A:A)&gt;2,
"VENCIDO",
IF(
NETWORKDAYS(L691,IF(M691&lt;&gt;"",M691,TODAY()),FESTIVOS_CO!A:A)=2,
"ALERTA",
"A TIEMPO"
)))</f>
        <v/>
      </c>
      <c r="I691" s="40"/>
      <c r="J691" s="36"/>
      <c r="K691" s="37"/>
      <c r="L691" s="50"/>
      <c r="M691" s="37"/>
      <c r="N691" s="52"/>
      <c r="O691" s="52"/>
      <c r="P691" s="36"/>
      <c r="Q691" s="36"/>
      <c r="R691" s="40"/>
      <c r="S691" s="36"/>
      <c r="T691" s="40"/>
      <c r="U691" s="40"/>
      <c r="V691" s="81"/>
      <c r="W691" s="40"/>
      <c r="X691" s="40"/>
      <c r="Y691" s="40"/>
      <c r="Z691" s="38" t="str">
        <f>IFERROR(VLOOKUP(Y691,DIRECTORIO!A:B,2,FALSE),"")</f>
        <v/>
      </c>
      <c r="AA691" s="40"/>
      <c r="AB691" s="40"/>
      <c r="AC691" s="40"/>
      <c r="AD691" s="40"/>
      <c r="AE691" s="40"/>
      <c r="AF691" s="40"/>
      <c r="AG691" s="41" t="s">
        <v>109</v>
      </c>
      <c r="AH691" s="42"/>
      <c r="AI691" s="54" t="str">
        <f t="shared" ca="1" si="133"/>
        <v>PENDIENTE NOTIFICACIÓN ELECTRÓNICA</v>
      </c>
      <c r="AJ691" s="37"/>
      <c r="AK691" s="37"/>
      <c r="AL691" s="37"/>
      <c r="AM691" s="53" t="str">
        <f>IF(AK691="","",WORKDAY(AK691,5,FESTIVOS_CO!A:A))</f>
        <v/>
      </c>
      <c r="AN691" s="37"/>
      <c r="AO691" s="37"/>
      <c r="AP691" s="54" t="str">
        <f t="shared" ca="1" si="138"/>
        <v>NO APLICA</v>
      </c>
      <c r="AQ691" s="36"/>
      <c r="AR691" s="43"/>
      <c r="AS691" s="37"/>
      <c r="AT691" s="36"/>
      <c r="AU691" s="37"/>
      <c r="AV691" s="36"/>
      <c r="AW691" s="36"/>
      <c r="AX691" s="37"/>
      <c r="AY691" s="140" t="str">
        <f>IF(AU691="","",WORKDAY(AU691,5,FESTIVOS_CO!A:A))</f>
        <v/>
      </c>
      <c r="AZ691" s="54" t="str">
        <f t="shared" ca="1" si="135"/>
        <v>NO APLICA</v>
      </c>
      <c r="BA691" s="55" t="str">
        <f>IF(AX691="","",WORKDAY(AX691,5,FESTIVOS_CO!A:A))</f>
        <v/>
      </c>
      <c r="BB691" s="39"/>
      <c r="BC691" s="40"/>
      <c r="BD691" s="40"/>
      <c r="BE691" s="56" t="str">
        <f t="shared" ca="1" si="136"/>
        <v>NO APLICA</v>
      </c>
      <c r="BF691" s="37"/>
      <c r="BG691" s="45"/>
      <c r="BH691" s="37"/>
      <c r="BI691" s="36"/>
      <c r="BJ691" s="37"/>
      <c r="BK691" s="36"/>
      <c r="BL691" s="36"/>
      <c r="BM691" s="53" t="str">
        <f>IF(BJ691="","",WORKDAY(BJ691,5,FESTIVOS_CO!A:A))</f>
        <v/>
      </c>
      <c r="BN691" s="57" t="str">
        <f t="shared" ca="1" si="134"/>
        <v>PENDIENTE HACER AVISO</v>
      </c>
      <c r="BO691" s="54" t="str">
        <f t="shared" ca="1" si="127"/>
        <v>EN TRÁMITE NOTIF. POR AVISO</v>
      </c>
      <c r="BP691" s="37"/>
      <c r="BQ691" s="53" t="str">
        <f>IF(BP691="","",WORKDAY(BP691,5,FESTIVOS_CO!A:A))</f>
        <v/>
      </c>
      <c r="BR691" s="37"/>
      <c r="BS691" s="36"/>
      <c r="BT691" s="38"/>
      <c r="BU691" s="58" t="e">
        <f>VLOOKUP(BT691,Hoja2!$C:$D,2,0)</f>
        <v>#N/A</v>
      </c>
      <c r="BV691" s="80" t="str">
        <f>IF(
AND(AO691="",BD691="",BQ691=""),
"EN PROCESO NOTIFICACION / COMUNICACION",
IF(
BT691="",
"NO APLICA",
IF(
BU691=60,
IF(AO691&lt;&gt;"",AO691,IF(BD691&lt;&gt;"",BD691,BQ691))+60,
WORKDAY(
IF(AO691&lt;&gt;"",AO691,IF(BD691&lt;&gt;"",BD691,BQ691)),
BU691,
FESTIVOS_CO!A:A
)
)
))</f>
        <v>EN PROCESO NOTIFICACION / COMUNICACION</v>
      </c>
      <c r="BW691" s="44"/>
      <c r="BX691" s="53"/>
      <c r="BY691" s="45"/>
      <c r="BZ691" s="37"/>
      <c r="CA691" s="54" t="str">
        <f t="shared" si="128"/>
        <v>PENDIENTE EJECUTORIA</v>
      </c>
      <c r="CB691" s="59" t="str">
        <f t="shared" si="137"/>
        <v/>
      </c>
      <c r="CC691" s="36"/>
      <c r="CD691" s="40"/>
      <c r="CE691" s="46"/>
      <c r="CF691" s="40"/>
      <c r="CG691" s="40"/>
      <c r="CH691" s="40"/>
      <c r="CI691" s="36"/>
      <c r="CJ691" s="47"/>
      <c r="CK691" s="40"/>
      <c r="CL691" s="40"/>
      <c r="CM691" s="40"/>
      <c r="CN691" s="40"/>
    </row>
    <row r="692" spans="1:92" ht="42.75" hidden="1">
      <c r="A692" s="49" t="str">
        <f t="shared" si="129"/>
        <v>SIN GESTIÓN</v>
      </c>
      <c r="B692" s="58"/>
      <c r="C692" s="37"/>
      <c r="D692" s="37"/>
      <c r="E692" s="49" t="str">
        <f t="shared" si="130"/>
        <v>PENDIENTE NOTIFICACIÓN</v>
      </c>
      <c r="F692" s="141" t="str">
        <f t="shared" si="131"/>
        <v>PENDIENTE NOTIFICACIÓN</v>
      </c>
      <c r="G692" s="49" t="str">
        <f t="shared" si="132"/>
        <v/>
      </c>
      <c r="H692" s="51" t="str">
        <f ca="1">IF(
L692="",
"",
IF(
NETWORKDAYS(L692,IF(M692&lt;&gt;"",M692,TODAY()),FESTIVOS_CO!A:A)&gt;2,
"VENCIDO",
IF(
NETWORKDAYS(L692,IF(M692&lt;&gt;"",M692,TODAY()),FESTIVOS_CO!A:A)=2,
"ALERTA",
"A TIEMPO"
)))</f>
        <v/>
      </c>
      <c r="I692" s="40"/>
      <c r="J692" s="36"/>
      <c r="K692" s="37"/>
      <c r="L692" s="50"/>
      <c r="M692" s="37"/>
      <c r="N692" s="52"/>
      <c r="O692" s="52"/>
      <c r="P692" s="36"/>
      <c r="Q692" s="36"/>
      <c r="R692" s="40"/>
      <c r="S692" s="36"/>
      <c r="T692" s="40"/>
      <c r="U692" s="40"/>
      <c r="V692" s="81"/>
      <c r="W692" s="40"/>
      <c r="X692" s="40"/>
      <c r="Y692" s="40"/>
      <c r="Z692" s="38" t="str">
        <f>IFERROR(VLOOKUP(Y692,DIRECTORIO!A:B,2,FALSE),"")</f>
        <v/>
      </c>
      <c r="AA692" s="40"/>
      <c r="AB692" s="40"/>
      <c r="AC692" s="40"/>
      <c r="AD692" s="40"/>
      <c r="AE692" s="40"/>
      <c r="AF692" s="40"/>
      <c r="AG692" s="41" t="s">
        <v>109</v>
      </c>
      <c r="AH692" s="42"/>
      <c r="AI692" s="54" t="str">
        <f t="shared" ca="1" si="133"/>
        <v>PENDIENTE NOTIFICACIÓN ELECTRÓNICA</v>
      </c>
      <c r="AJ692" s="37"/>
      <c r="AK692" s="37"/>
      <c r="AL692" s="37"/>
      <c r="AM692" s="53" t="str">
        <f>IF(AK692="","",WORKDAY(AK692,5,FESTIVOS_CO!A:A))</f>
        <v/>
      </c>
      <c r="AN692" s="37"/>
      <c r="AO692" s="37"/>
      <c r="AP692" s="54" t="str">
        <f t="shared" ca="1" si="138"/>
        <v>NO APLICA</v>
      </c>
      <c r="AQ692" s="36"/>
      <c r="AR692" s="43"/>
      <c r="AS692" s="37"/>
      <c r="AT692" s="36"/>
      <c r="AU692" s="37"/>
      <c r="AV692" s="36"/>
      <c r="AW692" s="36"/>
      <c r="AX692" s="37"/>
      <c r="AY692" s="140" t="str">
        <f>IF(AU692="","",WORKDAY(AU692,5,FESTIVOS_CO!A:A))</f>
        <v/>
      </c>
      <c r="AZ692" s="54" t="str">
        <f t="shared" ca="1" si="135"/>
        <v>NO APLICA</v>
      </c>
      <c r="BA692" s="55" t="str">
        <f>IF(AX692="","",WORKDAY(AX692,5,FESTIVOS_CO!A:A))</f>
        <v/>
      </c>
      <c r="BB692" s="39"/>
      <c r="BC692" s="40"/>
      <c r="BD692" s="40"/>
      <c r="BE692" s="56" t="str">
        <f t="shared" ca="1" si="136"/>
        <v>NO APLICA</v>
      </c>
      <c r="BF692" s="37"/>
      <c r="BG692" s="45"/>
      <c r="BH692" s="37"/>
      <c r="BI692" s="36"/>
      <c r="BJ692" s="37"/>
      <c r="BK692" s="36"/>
      <c r="BL692" s="36"/>
      <c r="BM692" s="53" t="str">
        <f>IF(BJ692="","",WORKDAY(BJ692,5,FESTIVOS_CO!A:A))</f>
        <v/>
      </c>
      <c r="BN692" s="57" t="str">
        <f t="shared" ca="1" si="134"/>
        <v>PENDIENTE HACER AVISO</v>
      </c>
      <c r="BO692" s="54" t="str">
        <f t="shared" ca="1" si="127"/>
        <v>EN TRÁMITE NOTIF. POR AVISO</v>
      </c>
      <c r="BP692" s="37"/>
      <c r="BQ692" s="53" t="str">
        <f>IF(BP692="","",WORKDAY(BP692,5,FESTIVOS_CO!A:A))</f>
        <v/>
      </c>
      <c r="BR692" s="37"/>
      <c r="BS692" s="36"/>
      <c r="BT692" s="38"/>
      <c r="BU692" s="58" t="e">
        <f>VLOOKUP(BT692,Hoja2!$C:$D,2,0)</f>
        <v>#N/A</v>
      </c>
      <c r="BV692" s="80" t="str">
        <f>IF(
AND(AO692="",BD692="",BQ692=""),
"EN PROCESO NOTIFICACION / COMUNICACION",
IF(
BT692="",
"NO APLICA",
IF(
BU692=60,
IF(AO692&lt;&gt;"",AO692,IF(BD692&lt;&gt;"",BD692,BQ692))+60,
WORKDAY(
IF(AO692&lt;&gt;"",AO692,IF(BD692&lt;&gt;"",BD692,BQ692)),
BU692,
FESTIVOS_CO!A:A
)
)
))</f>
        <v>EN PROCESO NOTIFICACION / COMUNICACION</v>
      </c>
      <c r="BW692" s="44"/>
      <c r="BX692" s="53"/>
      <c r="BY692" s="45"/>
      <c r="BZ692" s="37"/>
      <c r="CA692" s="54" t="str">
        <f t="shared" si="128"/>
        <v>PENDIENTE EJECUTORIA</v>
      </c>
      <c r="CB692" s="59" t="str">
        <f t="shared" si="137"/>
        <v/>
      </c>
      <c r="CC692" s="36"/>
      <c r="CD692" s="40"/>
      <c r="CE692" s="46"/>
      <c r="CF692" s="40"/>
      <c r="CG692" s="40"/>
      <c r="CH692" s="40"/>
      <c r="CI692" s="36"/>
      <c r="CJ692" s="47"/>
      <c r="CK692" s="40"/>
      <c r="CL692" s="40"/>
      <c r="CM692" s="40"/>
      <c r="CN692" s="40"/>
    </row>
    <row r="693" spans="1:92" ht="42.75" hidden="1">
      <c r="A693" s="49" t="str">
        <f t="shared" si="129"/>
        <v>SIN GESTIÓN</v>
      </c>
      <c r="B693" s="58"/>
      <c r="C693" s="37"/>
      <c r="D693" s="37"/>
      <c r="E693" s="49" t="str">
        <f t="shared" si="130"/>
        <v>PENDIENTE NOTIFICACIÓN</v>
      </c>
      <c r="F693" s="141" t="str">
        <f t="shared" si="131"/>
        <v>PENDIENTE NOTIFICACIÓN</v>
      </c>
      <c r="G693" s="49" t="str">
        <f t="shared" si="132"/>
        <v/>
      </c>
      <c r="H693" s="51" t="str">
        <f ca="1">IF(
L693="",
"",
IF(
NETWORKDAYS(L693,IF(M693&lt;&gt;"",M693,TODAY()),FESTIVOS_CO!A:A)&gt;2,
"VENCIDO",
IF(
NETWORKDAYS(L693,IF(M693&lt;&gt;"",M693,TODAY()),FESTIVOS_CO!A:A)=2,
"ALERTA",
"A TIEMPO"
)))</f>
        <v/>
      </c>
      <c r="I693" s="40"/>
      <c r="J693" s="36"/>
      <c r="K693" s="37"/>
      <c r="L693" s="50"/>
      <c r="M693" s="37"/>
      <c r="N693" s="52"/>
      <c r="O693" s="52"/>
      <c r="P693" s="36"/>
      <c r="Q693" s="36"/>
      <c r="R693" s="40"/>
      <c r="S693" s="36"/>
      <c r="T693" s="40"/>
      <c r="U693" s="40"/>
      <c r="V693" s="81"/>
      <c r="W693" s="40"/>
      <c r="X693" s="40"/>
      <c r="Y693" s="40"/>
      <c r="Z693" s="38" t="str">
        <f>IFERROR(VLOOKUP(Y693,DIRECTORIO!A:B,2,FALSE),"")</f>
        <v/>
      </c>
      <c r="AA693" s="40"/>
      <c r="AB693" s="40"/>
      <c r="AC693" s="40"/>
      <c r="AD693" s="40"/>
      <c r="AE693" s="40"/>
      <c r="AF693" s="40"/>
      <c r="AG693" s="41" t="s">
        <v>109</v>
      </c>
      <c r="AH693" s="42"/>
      <c r="AI693" s="54" t="str">
        <f t="shared" ca="1" si="133"/>
        <v>PENDIENTE NOTIFICACIÓN ELECTRÓNICA</v>
      </c>
      <c r="AJ693" s="37"/>
      <c r="AK693" s="37"/>
      <c r="AL693" s="37"/>
      <c r="AM693" s="53" t="str">
        <f>IF(AK693="","",WORKDAY(AK693,5,FESTIVOS_CO!A:A))</f>
        <v/>
      </c>
      <c r="AN693" s="37"/>
      <c r="AO693" s="37"/>
      <c r="AP693" s="54" t="str">
        <f t="shared" ca="1" si="138"/>
        <v>NO APLICA</v>
      </c>
      <c r="AQ693" s="36"/>
      <c r="AR693" s="43"/>
      <c r="AS693" s="37"/>
      <c r="AT693" s="36"/>
      <c r="AU693" s="37"/>
      <c r="AV693" s="36"/>
      <c r="AW693" s="36"/>
      <c r="AX693" s="37"/>
      <c r="AY693" s="140" t="str">
        <f>IF(AU693="","",WORKDAY(AU693,5,FESTIVOS_CO!A:A))</f>
        <v/>
      </c>
      <c r="AZ693" s="54" t="str">
        <f t="shared" ca="1" si="135"/>
        <v>NO APLICA</v>
      </c>
      <c r="BA693" s="55" t="str">
        <f>IF(AX693="","",WORKDAY(AX693,5,FESTIVOS_CO!A:A))</f>
        <v/>
      </c>
      <c r="BB693" s="39"/>
      <c r="BC693" s="40"/>
      <c r="BD693" s="40"/>
      <c r="BE693" s="56" t="str">
        <f t="shared" ca="1" si="136"/>
        <v>NO APLICA</v>
      </c>
      <c r="BF693" s="37"/>
      <c r="BG693" s="45"/>
      <c r="BH693" s="37"/>
      <c r="BI693" s="36"/>
      <c r="BJ693" s="37"/>
      <c r="BK693" s="36"/>
      <c r="BL693" s="36"/>
      <c r="BM693" s="53" t="str">
        <f>IF(BJ693="","",WORKDAY(BJ693,5,FESTIVOS_CO!A:A))</f>
        <v/>
      </c>
      <c r="BN693" s="57" t="str">
        <f t="shared" ca="1" si="134"/>
        <v>PENDIENTE HACER AVISO</v>
      </c>
      <c r="BO693" s="54" t="str">
        <f t="shared" ca="1" si="127"/>
        <v>EN TRÁMITE NOTIF. POR AVISO</v>
      </c>
      <c r="BP693" s="37"/>
      <c r="BQ693" s="53" t="str">
        <f>IF(BP693="","",WORKDAY(BP693,5,FESTIVOS_CO!A:A))</f>
        <v/>
      </c>
      <c r="BR693" s="37"/>
      <c r="BS693" s="36"/>
      <c r="BT693" s="38"/>
      <c r="BU693" s="58" t="e">
        <f>VLOOKUP(BT693,Hoja2!$C:$D,2,0)</f>
        <v>#N/A</v>
      </c>
      <c r="BV693" s="80" t="str">
        <f>IF(
AND(AO693="",BD693="",BQ693=""),
"EN PROCESO NOTIFICACION / COMUNICACION",
IF(
BT693="",
"NO APLICA",
IF(
BU693=60,
IF(AO693&lt;&gt;"",AO693,IF(BD693&lt;&gt;"",BD693,BQ693))+60,
WORKDAY(
IF(AO693&lt;&gt;"",AO693,IF(BD693&lt;&gt;"",BD693,BQ693)),
BU693,
FESTIVOS_CO!A:A
)
)
))</f>
        <v>EN PROCESO NOTIFICACION / COMUNICACION</v>
      </c>
      <c r="BW693" s="44"/>
      <c r="BX693" s="53"/>
      <c r="BY693" s="45"/>
      <c r="BZ693" s="37"/>
      <c r="CA693" s="54" t="str">
        <f t="shared" si="128"/>
        <v>PENDIENTE EJECUTORIA</v>
      </c>
      <c r="CB693" s="59" t="str">
        <f t="shared" si="137"/>
        <v/>
      </c>
      <c r="CC693" s="36"/>
      <c r="CD693" s="40"/>
      <c r="CE693" s="46"/>
      <c r="CF693" s="40"/>
      <c r="CG693" s="40"/>
      <c r="CH693" s="40"/>
      <c r="CI693" s="36"/>
      <c r="CJ693" s="47"/>
      <c r="CK693" s="40"/>
      <c r="CL693" s="40"/>
      <c r="CM693" s="40"/>
      <c r="CN693" s="40"/>
    </row>
    <row r="694" spans="1:92" ht="42.75" hidden="1">
      <c r="A694" s="49" t="str">
        <f t="shared" si="129"/>
        <v>SIN GESTIÓN</v>
      </c>
      <c r="B694" s="58"/>
      <c r="C694" s="37"/>
      <c r="D694" s="37"/>
      <c r="E694" s="49" t="str">
        <f t="shared" si="130"/>
        <v>PENDIENTE NOTIFICACIÓN</v>
      </c>
      <c r="F694" s="141" t="str">
        <f t="shared" si="131"/>
        <v>PENDIENTE NOTIFICACIÓN</v>
      </c>
      <c r="G694" s="49" t="str">
        <f t="shared" si="132"/>
        <v/>
      </c>
      <c r="H694" s="51" t="str">
        <f ca="1">IF(
L694="",
"",
IF(
NETWORKDAYS(L694,IF(M694&lt;&gt;"",M694,TODAY()),FESTIVOS_CO!A:A)&gt;2,
"VENCIDO",
IF(
NETWORKDAYS(L694,IF(M694&lt;&gt;"",M694,TODAY()),FESTIVOS_CO!A:A)=2,
"ALERTA",
"A TIEMPO"
)))</f>
        <v/>
      </c>
      <c r="I694" s="40"/>
      <c r="J694" s="36"/>
      <c r="K694" s="37"/>
      <c r="L694" s="50"/>
      <c r="M694" s="37"/>
      <c r="N694" s="52"/>
      <c r="O694" s="52"/>
      <c r="P694" s="36"/>
      <c r="Q694" s="36"/>
      <c r="R694" s="40"/>
      <c r="S694" s="36"/>
      <c r="T694" s="40"/>
      <c r="U694" s="40"/>
      <c r="V694" s="81"/>
      <c r="W694" s="40"/>
      <c r="X694" s="40"/>
      <c r="Y694" s="40"/>
      <c r="Z694" s="38" t="str">
        <f>IFERROR(VLOOKUP(Y694,DIRECTORIO!A:B,2,FALSE),"")</f>
        <v/>
      </c>
      <c r="AA694" s="40"/>
      <c r="AB694" s="40"/>
      <c r="AC694" s="40"/>
      <c r="AD694" s="40"/>
      <c r="AE694" s="40"/>
      <c r="AF694" s="40"/>
      <c r="AG694" s="41" t="s">
        <v>109</v>
      </c>
      <c r="AH694" s="42"/>
      <c r="AI694" s="54" t="str">
        <f t="shared" ca="1" si="133"/>
        <v>PENDIENTE NOTIFICACIÓN ELECTRÓNICA</v>
      </c>
      <c r="AJ694" s="37"/>
      <c r="AK694" s="37"/>
      <c r="AL694" s="37"/>
      <c r="AM694" s="53" t="str">
        <f>IF(AK694="","",WORKDAY(AK694,5,FESTIVOS_CO!A:A))</f>
        <v/>
      </c>
      <c r="AN694" s="37"/>
      <c r="AO694" s="37"/>
      <c r="AP694" s="54" t="str">
        <f t="shared" ca="1" si="138"/>
        <v>NO APLICA</v>
      </c>
      <c r="AQ694" s="36"/>
      <c r="AR694" s="43"/>
      <c r="AS694" s="37"/>
      <c r="AT694" s="36"/>
      <c r="AU694" s="37"/>
      <c r="AV694" s="36"/>
      <c r="AW694" s="36"/>
      <c r="AX694" s="37"/>
      <c r="AY694" s="140" t="str">
        <f>IF(AU694="","",WORKDAY(AU694,5,FESTIVOS_CO!A:A))</f>
        <v/>
      </c>
      <c r="AZ694" s="54" t="str">
        <f t="shared" ca="1" si="135"/>
        <v>NO APLICA</v>
      </c>
      <c r="BA694" s="55" t="str">
        <f>IF(AX694="","",WORKDAY(AX694,5,FESTIVOS_CO!A:A))</f>
        <v/>
      </c>
      <c r="BB694" s="39"/>
      <c r="BC694" s="40"/>
      <c r="BD694" s="40"/>
      <c r="BE694" s="56" t="str">
        <f t="shared" ca="1" si="136"/>
        <v>NO APLICA</v>
      </c>
      <c r="BF694" s="37"/>
      <c r="BG694" s="45"/>
      <c r="BH694" s="37"/>
      <c r="BI694" s="36"/>
      <c r="BJ694" s="37"/>
      <c r="BK694" s="36"/>
      <c r="BL694" s="36"/>
      <c r="BM694" s="53" t="str">
        <f>IF(BJ694="","",WORKDAY(BJ694,5,FESTIVOS_CO!A:A))</f>
        <v/>
      </c>
      <c r="BN694" s="57" t="str">
        <f t="shared" ca="1" si="134"/>
        <v>PENDIENTE HACER AVISO</v>
      </c>
      <c r="BO694" s="54" t="str">
        <f t="shared" ref="BO694:BO757" ca="1" si="139">IF(BN694="NOTIFICACIÓN PERSONAL COMPLETA",
"NO PROCEDE AVISO",
IF(BR694="SI",
"NOTIFICACION POR AVISO TERMINADA",
IF(BE694="NO PROCEDE",
"NO PROCEDE AVISO",
IF(BN694="VERIFICAR SI PROCEDE RECURSO",
"NOTIFICACIÓN POR AVISO COMPLETA",
"EN TRÁMITE NOTIF. POR AVISO"
))))</f>
        <v>EN TRÁMITE NOTIF. POR AVISO</v>
      </c>
      <c r="BP694" s="37"/>
      <c r="BQ694" s="53" t="str">
        <f>IF(BP694="","",WORKDAY(BP694,5,FESTIVOS_CO!A:A))</f>
        <v/>
      </c>
      <c r="BR694" s="37"/>
      <c r="BS694" s="36"/>
      <c r="BT694" s="38"/>
      <c r="BU694" s="58" t="e">
        <f>VLOOKUP(BT694,Hoja2!$C:$D,2,0)</f>
        <v>#N/A</v>
      </c>
      <c r="BV694" s="80" t="str">
        <f>IF(
AND(AO694="",BD694="",BQ694=""),
"EN PROCESO NOTIFICACION / COMUNICACION",
IF(
BT694="",
"NO APLICA",
IF(
BU694=60,
IF(AO694&lt;&gt;"",AO694,IF(BD694&lt;&gt;"",BD694,BQ694))+60,
WORKDAY(
IF(AO694&lt;&gt;"",AO694,IF(BD694&lt;&gt;"",BD694,BQ694)),
BU694,
FESTIVOS_CO!A:A
)
)
))</f>
        <v>EN PROCESO NOTIFICACION / COMUNICACION</v>
      </c>
      <c r="BW694" s="44"/>
      <c r="BX694" s="53"/>
      <c r="BY694" s="45"/>
      <c r="BZ694" s="37"/>
      <c r="CA694" s="54" t="str">
        <f t="shared" ref="CA694:CA757" si="140">IF(BW694&lt;&gt;"SI",
"PENDIENTE EJECUTORIA",
IF(AND(BX694="",BY694="",BZ694=""),
"PENDIENTE HACER EJECUTORIA",
IF(AND(BX694&lt;&gt;"",BY694="",BZ694=""),
"PENDIENTE REVISION EJECUTORIA",
IF(AND(BX694&lt;&gt;"",BY694&lt;&gt;"",BZ694=""),
"PENDIENTE FIRMA EJECUTORIA",
"PROCESO EJECUTORIA TERMINADO"
))))</f>
        <v>PENDIENTE EJECUTORIA</v>
      </c>
      <c r="CB694" s="59" t="str">
        <f t="shared" si="137"/>
        <v/>
      </c>
      <c r="CC694" s="36"/>
      <c r="CD694" s="40"/>
      <c r="CE694" s="46"/>
      <c r="CF694" s="40"/>
      <c r="CG694" s="40"/>
      <c r="CH694" s="40"/>
      <c r="CI694" s="36"/>
      <c r="CJ694" s="47"/>
      <c r="CK694" s="40"/>
      <c r="CL694" s="40"/>
      <c r="CM694" s="40"/>
      <c r="CN694" s="40"/>
    </row>
    <row r="695" spans="1:92" ht="42.75" hidden="1">
      <c r="A695" s="49" t="str">
        <f t="shared" si="129"/>
        <v>SIN GESTIÓN</v>
      </c>
      <c r="B695" s="58"/>
      <c r="C695" s="37"/>
      <c r="D695" s="37"/>
      <c r="E695" s="49" t="str">
        <f t="shared" si="130"/>
        <v>PENDIENTE NOTIFICACIÓN</v>
      </c>
      <c r="F695" s="141" t="str">
        <f t="shared" si="131"/>
        <v>PENDIENTE NOTIFICACIÓN</v>
      </c>
      <c r="G695" s="49" t="str">
        <f t="shared" si="132"/>
        <v/>
      </c>
      <c r="H695" s="51" t="str">
        <f ca="1">IF(
L695="",
"",
IF(
NETWORKDAYS(L695,IF(M695&lt;&gt;"",M695,TODAY()),FESTIVOS_CO!A:A)&gt;2,
"VENCIDO",
IF(
NETWORKDAYS(L695,IF(M695&lt;&gt;"",M695,TODAY()),FESTIVOS_CO!A:A)=2,
"ALERTA",
"A TIEMPO"
)))</f>
        <v/>
      </c>
      <c r="I695" s="40"/>
      <c r="J695" s="36"/>
      <c r="K695" s="37"/>
      <c r="L695" s="50"/>
      <c r="M695" s="37"/>
      <c r="N695" s="52"/>
      <c r="O695" s="52"/>
      <c r="P695" s="36"/>
      <c r="Q695" s="36"/>
      <c r="R695" s="40"/>
      <c r="S695" s="36"/>
      <c r="T695" s="40"/>
      <c r="U695" s="40"/>
      <c r="V695" s="81"/>
      <c r="W695" s="40"/>
      <c r="X695" s="40"/>
      <c r="Y695" s="40"/>
      <c r="Z695" s="38" t="str">
        <f>IFERROR(VLOOKUP(Y695,DIRECTORIO!A:B,2,FALSE),"")</f>
        <v/>
      </c>
      <c r="AA695" s="40"/>
      <c r="AB695" s="40"/>
      <c r="AC695" s="40"/>
      <c r="AD695" s="40"/>
      <c r="AE695" s="40"/>
      <c r="AF695" s="40"/>
      <c r="AG695" s="41" t="s">
        <v>109</v>
      </c>
      <c r="AH695" s="42"/>
      <c r="AI695" s="54" t="str">
        <f t="shared" ca="1" si="133"/>
        <v>PENDIENTE NOTIFICACIÓN ELECTRÓNICA</v>
      </c>
      <c r="AJ695" s="37"/>
      <c r="AK695" s="37"/>
      <c r="AL695" s="37"/>
      <c r="AM695" s="53" t="str">
        <f>IF(AK695="","",WORKDAY(AK695,5,FESTIVOS_CO!A:A))</f>
        <v/>
      </c>
      <c r="AN695" s="37"/>
      <c r="AO695" s="37"/>
      <c r="AP695" s="54" t="str">
        <f t="shared" ca="1" si="138"/>
        <v>NO APLICA</v>
      </c>
      <c r="AQ695" s="36"/>
      <c r="AR695" s="43"/>
      <c r="AS695" s="37"/>
      <c r="AT695" s="36"/>
      <c r="AU695" s="37"/>
      <c r="AV695" s="36"/>
      <c r="AW695" s="36"/>
      <c r="AX695" s="37"/>
      <c r="AY695" s="140" t="str">
        <f>IF(AU695="","",WORKDAY(AU695,5,FESTIVOS_CO!A:A))</f>
        <v/>
      </c>
      <c r="AZ695" s="54" t="str">
        <f t="shared" ca="1" si="135"/>
        <v>NO APLICA</v>
      </c>
      <c r="BA695" s="55" t="str">
        <f>IF(AX695="","",WORKDAY(AX695,5,FESTIVOS_CO!A:A))</f>
        <v/>
      </c>
      <c r="BB695" s="39"/>
      <c r="BC695" s="40"/>
      <c r="BD695" s="40"/>
      <c r="BE695" s="56" t="str">
        <f t="shared" ca="1" si="136"/>
        <v>NO APLICA</v>
      </c>
      <c r="BF695" s="37"/>
      <c r="BG695" s="45"/>
      <c r="BH695" s="37"/>
      <c r="BI695" s="36"/>
      <c r="BJ695" s="37"/>
      <c r="BK695" s="36"/>
      <c r="BL695" s="36"/>
      <c r="BM695" s="53" t="str">
        <f>IF(BJ695="","",WORKDAY(BJ695,5,FESTIVOS_CO!A:A))</f>
        <v/>
      </c>
      <c r="BN695" s="57" t="str">
        <f t="shared" ca="1" si="134"/>
        <v>PENDIENTE HACER AVISO</v>
      </c>
      <c r="BO695" s="54" t="str">
        <f t="shared" ca="1" si="139"/>
        <v>EN TRÁMITE NOTIF. POR AVISO</v>
      </c>
      <c r="BP695" s="37"/>
      <c r="BQ695" s="53" t="str">
        <f>IF(BP695="","",WORKDAY(BP695,5,FESTIVOS_CO!A:A))</f>
        <v/>
      </c>
      <c r="BR695" s="37"/>
      <c r="BS695" s="36"/>
      <c r="BT695" s="38"/>
      <c r="BU695" s="58" t="e">
        <f>VLOOKUP(BT695,Hoja2!$C:$D,2,0)</f>
        <v>#N/A</v>
      </c>
      <c r="BV695" s="80" t="str">
        <f>IF(
AND(AO695="",BD695="",BQ695=""),
"EN PROCESO NOTIFICACION / COMUNICACION",
IF(
BT695="",
"NO APLICA",
IF(
BU695=60,
IF(AO695&lt;&gt;"",AO695,IF(BD695&lt;&gt;"",BD695,BQ695))+60,
WORKDAY(
IF(AO695&lt;&gt;"",AO695,IF(BD695&lt;&gt;"",BD695,BQ695)),
BU695,
FESTIVOS_CO!A:A
)
)
))</f>
        <v>EN PROCESO NOTIFICACION / COMUNICACION</v>
      </c>
      <c r="BW695" s="44"/>
      <c r="BX695" s="53"/>
      <c r="BY695" s="45"/>
      <c r="BZ695" s="37"/>
      <c r="CA695" s="54" t="str">
        <f t="shared" si="140"/>
        <v>PENDIENTE EJECUTORIA</v>
      </c>
      <c r="CB695" s="59" t="str">
        <f t="shared" si="137"/>
        <v/>
      </c>
      <c r="CC695" s="36"/>
      <c r="CD695" s="40"/>
      <c r="CE695" s="46"/>
      <c r="CF695" s="40"/>
      <c r="CG695" s="40"/>
      <c r="CH695" s="40"/>
      <c r="CI695" s="36"/>
      <c r="CJ695" s="47"/>
      <c r="CK695" s="40"/>
      <c r="CL695" s="40"/>
      <c r="CM695" s="40"/>
      <c r="CN695" s="40"/>
    </row>
    <row r="696" spans="1:92" ht="42.75" hidden="1">
      <c r="A696" s="49" t="str">
        <f t="shared" ref="A696:A759" si="141">IF(
AND(Q696="NO",S696&lt;&gt;"SI"),
"TERMINADO PRODUCTO NO CONFORME",
IF(
AND(
COUNTBLANK(AJ696:AO696)=COLUMNS(AJ696:AO696),
COUNTBLANK(AQ696:AY696)=COLUMNS(AQ696:AY696),
COUNTBLANK(BC696:BD696)=COLUMNS(BC696:BD696),
COUNTBLANK(BF696:BM696)=COLUMNS(BF696:BM696),
COUNTBLANK(BP696:BR696)=COLUMNS(BP696:BR696)
),
"SIN GESTIÓN",
IF(
AND(BC696&lt;&gt;"",BD696&lt;&gt;"",AO696="",AX696="",BQ696=""),
"NOTIFICADO POR CONDUCTA CONCLUYENTE",
IF(
AI696="NOTIFICACIÓN ELECTRÓNICA EFECTIVA",
CA696,
IF(
OR(
AI696="NO PROCEDE NOTIFICACIÓN ELECTRÓNICA",
AI696="REALIZAR CITACIÓN",
AI696="NOTIFICACIÓN ELECTRÓNICA NO EFECTIVA"
),
IF(
AZ696="HACER AVISO",
IF(
OR(
BN696="NOTIFICACIÓN POR AVISO TERMINADA",
BN696="NOTIFICACIÓN PERSONAL COMPLETA"
),
CA696,
BN696
),
AZ696
),
AI696
)
)
)
))</f>
        <v>SIN GESTIÓN</v>
      </c>
      <c r="B696" s="58"/>
      <c r="C696" s="37"/>
      <c r="D696" s="37"/>
      <c r="E696" s="49" t="str">
        <f t="shared" ref="E696:E759" si="142">IF(AN696="SI",
"NOTIFICACIÓN ELECTRÓNICA",
IF(AND(BC696&lt;&gt;"",BD696&lt;&gt;""),
"NOTIFICACIÓN PERSONAL",
IF(BL696="SI",
"NOTIFICACIÓN POR AVISO",
"PENDIENTE NOTIFICACIÓN"
)))</f>
        <v>PENDIENTE NOTIFICACIÓN</v>
      </c>
      <c r="F696" s="141" t="str">
        <f t="shared" ref="F696:F759" si="143">IF(
AND(AN696&lt;&gt;"SI",AW696&lt;&gt;"SI",BL696&lt;&gt;"SI",BC696="",BD696=""),
"PENDIENTE NOTIFICACIÓN",
IF(AN696="SI",
AO696,
IF(AW696="SI",
AX696,
IF(AND(BC696&lt;&gt;"",BD696&lt;&gt;""),
BD696,
IF(BL696="SI",
BQ696,
"PENDIENTE NOTIFICACIÓN"
)))))</f>
        <v>PENDIENTE NOTIFICACIÓN</v>
      </c>
      <c r="G696" s="49" t="str">
        <f t="shared" ref="G696:G759" si="144">IF(
OR(
C696="",
F696="PENDIENTE NOTIFICACIÓN",
NOT(ISNUMBER(C696)),
NOT(ISNUMBER(F696)),
F696&lt;C696
),
"",
F696-C696
)</f>
        <v/>
      </c>
      <c r="H696" s="51" t="str">
        <f ca="1">IF(
L696="",
"",
IF(
NETWORKDAYS(L696,IF(M696&lt;&gt;"",M696,TODAY()),FESTIVOS_CO!A:A)&gt;2,
"VENCIDO",
IF(
NETWORKDAYS(L696,IF(M696&lt;&gt;"",M696,TODAY()),FESTIVOS_CO!A:A)=2,
"ALERTA",
"A TIEMPO"
)))</f>
        <v/>
      </c>
      <c r="I696" s="40"/>
      <c r="J696" s="36"/>
      <c r="K696" s="37"/>
      <c r="L696" s="50"/>
      <c r="M696" s="37"/>
      <c r="N696" s="52"/>
      <c r="O696" s="52"/>
      <c r="P696" s="36"/>
      <c r="Q696" s="36"/>
      <c r="R696" s="40"/>
      <c r="S696" s="36"/>
      <c r="T696" s="40"/>
      <c r="U696" s="40"/>
      <c r="V696" s="81"/>
      <c r="W696" s="40"/>
      <c r="X696" s="40"/>
      <c r="Y696" s="40"/>
      <c r="Z696" s="38" t="str">
        <f>IFERROR(VLOOKUP(Y696,DIRECTORIO!A:B,2,FALSE),"")</f>
        <v/>
      </c>
      <c r="AA696" s="40"/>
      <c r="AB696" s="40"/>
      <c r="AC696" s="40"/>
      <c r="AD696" s="40"/>
      <c r="AE696" s="40"/>
      <c r="AF696" s="40"/>
      <c r="AG696" s="41" t="s">
        <v>109</v>
      </c>
      <c r="AH696" s="42"/>
      <c r="AI696" s="54" t="str">
        <f t="shared" ref="AI696:AI759" ca="1" si="145">IF(AL696="NO",
"REALIZAR CITACIÓN",
IF(AND(AJ696="SI",AL696&lt;&gt;"SI",AL696&lt;&gt;"NO"),
"PENDIENTE ENTREGA NOTIFICACIÓN ELECTRÓNICA",
IF(AND(AJ696="SI",AL696="SI",AN696="SI"),
"NOTIFICACIÓN ELECTRÓNICA EFECTIVA",
IF(AND(AJ696="",AK696="",AL696="",AM696="",AN696="",AO696=""),
"PENDIENTE NOTIFICACIÓN ELECTRÓNICA",
IF(AJ696="NO",
"NO PROCEDE NOTIFICACIÓN ELECTRÓNICA",
IF(AND(AJ696="SI",F696=""),
"PENDIENTE ENVÍO NOTIFICACIÓN ELECTRÓNICA",
IF(AND(AJ696="SI",TODAY()-F696&lt;=5),
"EN ESPERA DE NOTIFICACIÓN ELECTRÓNICA (5 DÍAS)",
"NOTIFICACIÓN ELECTRÓNICA NO EFECTIVA"
)))))))</f>
        <v>PENDIENTE NOTIFICACIÓN ELECTRÓNICA</v>
      </c>
      <c r="AJ696" s="37"/>
      <c r="AK696" s="37"/>
      <c r="AL696" s="37"/>
      <c r="AM696" s="53" t="str">
        <f>IF(AK696="","",WORKDAY(AK696,5,FESTIVOS_CO!A:A))</f>
        <v/>
      </c>
      <c r="AN696" s="37"/>
      <c r="AO696" s="37"/>
      <c r="AP696" s="54" t="str">
        <f t="shared" ca="1" si="138"/>
        <v>NO APLICA</v>
      </c>
      <c r="AQ696" s="36"/>
      <c r="AR696" s="43"/>
      <c r="AS696" s="37"/>
      <c r="AT696" s="36"/>
      <c r="AU696" s="37"/>
      <c r="AV696" s="36"/>
      <c r="AW696" s="36"/>
      <c r="AX696" s="37"/>
      <c r="AY696" s="140" t="str">
        <f>IF(AU696="","",WORKDAY(AU696,5,FESTIVOS_CO!A:A))</f>
        <v/>
      </c>
      <c r="AZ696" s="54" t="str">
        <f t="shared" ca="1" si="135"/>
        <v>NO APLICA</v>
      </c>
      <c r="BA696" s="55" t="str">
        <f>IF(AX696="","",WORKDAY(AX696,5,FESTIVOS_CO!A:A))</f>
        <v/>
      </c>
      <c r="BB696" s="39"/>
      <c r="BC696" s="40"/>
      <c r="BD696" s="40"/>
      <c r="BE696" s="56" t="str">
        <f t="shared" ca="1" si="136"/>
        <v>NO APLICA</v>
      </c>
      <c r="BF696" s="37"/>
      <c r="BG696" s="45"/>
      <c r="BH696" s="37"/>
      <c r="BI696" s="36"/>
      <c r="BJ696" s="37"/>
      <c r="BK696" s="36"/>
      <c r="BL696" s="36"/>
      <c r="BM696" s="53" t="str">
        <f>IF(BJ696="","",WORKDAY(BJ696,5,FESTIVOS_CO!A:A))</f>
        <v/>
      </c>
      <c r="BN696" s="57" t="str">
        <f t="shared" ref="BN696:BN759" ca="1" si="146">IF(
AND(AZ696="CITACIÓN COMPLETA EN ESPERA DE NOTIFICACION PERSONAL",BB696="NO"),
"PENDIENTE HACER AVISO",
IF(AND(BC696&lt;&gt;"",BD696&lt;&gt;""),
"NOTIFICACIÓN PERSONAL COMPLETA",
IF(BR696="SI",
"NOTIFICACIÓN POR AVISO TERMINADA",
IF(BE696="NO PROCEDE",
"NO PROCEDE",
IF(BF696="",
"PENDIENTE HACER AVISO",
IF(BG696="",
"PENDIENTE REVISIÓN AVISO",
IF(BH696="",
"PENDIENTE FIRMA AVISO",
IF(BI696="",
"PENDIENTE RADICAR AVISO",
IF(BL696="",
"EN TRÁMITE DE ENTREGA AVISO",
IF(BL696="NO",
"PUBLICAR AVISO CARTELERA",
IF(BL696="SI",
"VERIFICAR SI PROCEDE RECURSO",
IF(BE696="HACER AVISO",
"HACER AVISO",
"NO APLICA"
))))))))))))</f>
        <v>PENDIENTE HACER AVISO</v>
      </c>
      <c r="BO696" s="54" t="str">
        <f t="shared" ca="1" si="139"/>
        <v>EN TRÁMITE NOTIF. POR AVISO</v>
      </c>
      <c r="BP696" s="37"/>
      <c r="BQ696" s="53" t="str">
        <f>IF(BP696="","",WORKDAY(BP696,5,FESTIVOS_CO!A:A))</f>
        <v/>
      </c>
      <c r="BR696" s="37"/>
      <c r="BS696" s="36"/>
      <c r="BT696" s="38"/>
      <c r="BU696" s="58" t="e">
        <f>VLOOKUP(BT696,Hoja2!$C:$D,2,0)</f>
        <v>#N/A</v>
      </c>
      <c r="BV696" s="80" t="str">
        <f>IF(
AND(AO696="",BD696="",BQ696=""),
"EN PROCESO NOTIFICACION / COMUNICACION",
IF(
BT696="",
"NO APLICA",
IF(
BU696=60,
IF(AO696&lt;&gt;"",AO696,IF(BD696&lt;&gt;"",BD696,BQ696))+60,
WORKDAY(
IF(AO696&lt;&gt;"",AO696,IF(BD696&lt;&gt;"",BD696,BQ696)),
BU696,
FESTIVOS_CO!A:A
)
)
))</f>
        <v>EN PROCESO NOTIFICACION / COMUNICACION</v>
      </c>
      <c r="BW696" s="44"/>
      <c r="BX696" s="53"/>
      <c r="BY696" s="45"/>
      <c r="BZ696" s="37"/>
      <c r="CA696" s="54" t="str">
        <f t="shared" si="140"/>
        <v>PENDIENTE EJECUTORIA</v>
      </c>
      <c r="CB696" s="59" t="str">
        <f t="shared" si="137"/>
        <v/>
      </c>
      <c r="CC696" s="36"/>
      <c r="CD696" s="40"/>
      <c r="CE696" s="46"/>
      <c r="CF696" s="40"/>
      <c r="CG696" s="40"/>
      <c r="CH696" s="40"/>
      <c r="CI696" s="36"/>
      <c r="CJ696" s="47"/>
      <c r="CK696" s="40"/>
      <c r="CL696" s="40"/>
      <c r="CM696" s="40"/>
      <c r="CN696" s="40"/>
    </row>
    <row r="697" spans="1:92" ht="42.75" hidden="1">
      <c r="A697" s="49" t="str">
        <f t="shared" si="141"/>
        <v>SIN GESTIÓN</v>
      </c>
      <c r="B697" s="58"/>
      <c r="C697" s="37"/>
      <c r="D697" s="37"/>
      <c r="E697" s="49" t="str">
        <f t="shared" si="142"/>
        <v>PENDIENTE NOTIFICACIÓN</v>
      </c>
      <c r="F697" s="141" t="str">
        <f t="shared" si="143"/>
        <v>PENDIENTE NOTIFICACIÓN</v>
      </c>
      <c r="G697" s="49" t="str">
        <f t="shared" si="144"/>
        <v/>
      </c>
      <c r="H697" s="51" t="str">
        <f ca="1">IF(
L697="",
"",
IF(
NETWORKDAYS(L697,IF(M697&lt;&gt;"",M697,TODAY()),FESTIVOS_CO!A:A)&gt;2,
"VENCIDO",
IF(
NETWORKDAYS(L697,IF(M697&lt;&gt;"",M697,TODAY()),FESTIVOS_CO!A:A)=2,
"ALERTA",
"A TIEMPO"
)))</f>
        <v/>
      </c>
      <c r="I697" s="40"/>
      <c r="J697" s="36"/>
      <c r="K697" s="37"/>
      <c r="L697" s="50"/>
      <c r="M697" s="37"/>
      <c r="N697" s="52"/>
      <c r="O697" s="52"/>
      <c r="P697" s="36"/>
      <c r="Q697" s="36"/>
      <c r="R697" s="40"/>
      <c r="S697" s="36"/>
      <c r="T697" s="40"/>
      <c r="U697" s="40"/>
      <c r="V697" s="81"/>
      <c r="W697" s="40"/>
      <c r="X697" s="40"/>
      <c r="Y697" s="40"/>
      <c r="Z697" s="38" t="str">
        <f>IFERROR(VLOOKUP(Y697,DIRECTORIO!A:B,2,FALSE),"")</f>
        <v/>
      </c>
      <c r="AA697" s="40"/>
      <c r="AB697" s="40"/>
      <c r="AC697" s="40"/>
      <c r="AD697" s="40"/>
      <c r="AE697" s="40"/>
      <c r="AF697" s="40"/>
      <c r="AG697" s="41" t="s">
        <v>109</v>
      </c>
      <c r="AH697" s="42"/>
      <c r="AI697" s="54" t="str">
        <f t="shared" ca="1" si="145"/>
        <v>PENDIENTE NOTIFICACIÓN ELECTRÓNICA</v>
      </c>
      <c r="AJ697" s="37"/>
      <c r="AK697" s="37"/>
      <c r="AL697" s="37"/>
      <c r="AM697" s="53" t="str">
        <f>IF(AK697="","",WORKDAY(AK697,5,FESTIVOS_CO!A:A))</f>
        <v/>
      </c>
      <c r="AN697" s="37"/>
      <c r="AO697" s="37"/>
      <c r="AP697" s="54" t="str">
        <f t="shared" ca="1" si="138"/>
        <v>NO APLICA</v>
      </c>
      <c r="AQ697" s="36"/>
      <c r="AR697" s="43"/>
      <c r="AS697" s="37"/>
      <c r="AT697" s="36"/>
      <c r="AU697" s="37"/>
      <c r="AV697" s="36"/>
      <c r="AW697" s="36"/>
      <c r="AX697" s="37"/>
      <c r="AY697" s="140" t="str">
        <f>IF(AU697="","",WORKDAY(AU697,5,FESTIVOS_CO!A:A))</f>
        <v/>
      </c>
      <c r="AZ697" s="54" t="str">
        <f t="shared" ca="1" si="135"/>
        <v>NO APLICA</v>
      </c>
      <c r="BA697" s="55" t="str">
        <f>IF(AX697="","",WORKDAY(AX697,5,FESTIVOS_CO!A:A))</f>
        <v/>
      </c>
      <c r="BB697" s="39"/>
      <c r="BC697" s="40"/>
      <c r="BD697" s="40"/>
      <c r="BE697" s="56" t="str">
        <f t="shared" ca="1" si="136"/>
        <v>NO APLICA</v>
      </c>
      <c r="BF697" s="37"/>
      <c r="BG697" s="45"/>
      <c r="BH697" s="37"/>
      <c r="BI697" s="36"/>
      <c r="BJ697" s="37"/>
      <c r="BK697" s="36"/>
      <c r="BL697" s="36"/>
      <c r="BM697" s="53" t="str">
        <f>IF(BJ697="","",WORKDAY(BJ697,5,FESTIVOS_CO!A:A))</f>
        <v/>
      </c>
      <c r="BN697" s="57" t="str">
        <f t="shared" ca="1" si="146"/>
        <v>PENDIENTE HACER AVISO</v>
      </c>
      <c r="BO697" s="54" t="str">
        <f t="shared" ca="1" si="139"/>
        <v>EN TRÁMITE NOTIF. POR AVISO</v>
      </c>
      <c r="BP697" s="37"/>
      <c r="BQ697" s="53" t="str">
        <f>IF(BP697="","",WORKDAY(BP697,5,FESTIVOS_CO!A:A))</f>
        <v/>
      </c>
      <c r="BR697" s="37"/>
      <c r="BS697" s="36"/>
      <c r="BT697" s="38"/>
      <c r="BU697" s="58" t="e">
        <f>VLOOKUP(BT697,Hoja2!$C:$D,2,0)</f>
        <v>#N/A</v>
      </c>
      <c r="BV697" s="80" t="str">
        <f>IF(
AND(AO697="",BD697="",BQ697=""),
"EN PROCESO NOTIFICACION / COMUNICACION",
IF(
BT697="",
"NO APLICA",
IF(
BU697=60,
IF(AO697&lt;&gt;"",AO697,IF(BD697&lt;&gt;"",BD697,BQ697))+60,
WORKDAY(
IF(AO697&lt;&gt;"",AO697,IF(BD697&lt;&gt;"",BD697,BQ697)),
BU697,
FESTIVOS_CO!A:A
)
)
))</f>
        <v>EN PROCESO NOTIFICACION / COMUNICACION</v>
      </c>
      <c r="BW697" s="44"/>
      <c r="BX697" s="53"/>
      <c r="BY697" s="45"/>
      <c r="BZ697" s="37"/>
      <c r="CA697" s="54" t="str">
        <f t="shared" si="140"/>
        <v>PENDIENTE EJECUTORIA</v>
      </c>
      <c r="CB697" s="59" t="str">
        <f t="shared" si="137"/>
        <v/>
      </c>
      <c r="CC697" s="36"/>
      <c r="CD697" s="40"/>
      <c r="CE697" s="46"/>
      <c r="CF697" s="40"/>
      <c r="CG697" s="40"/>
      <c r="CH697" s="40"/>
      <c r="CI697" s="36"/>
      <c r="CJ697" s="47"/>
      <c r="CK697" s="40"/>
      <c r="CL697" s="40"/>
      <c r="CM697" s="40"/>
      <c r="CN697" s="40"/>
    </row>
    <row r="698" spans="1:92" ht="42.75" hidden="1">
      <c r="A698" s="49" t="str">
        <f t="shared" si="141"/>
        <v>SIN GESTIÓN</v>
      </c>
      <c r="B698" s="58"/>
      <c r="C698" s="37"/>
      <c r="D698" s="37"/>
      <c r="E698" s="49" t="str">
        <f t="shared" si="142"/>
        <v>PENDIENTE NOTIFICACIÓN</v>
      </c>
      <c r="F698" s="141" t="str">
        <f t="shared" si="143"/>
        <v>PENDIENTE NOTIFICACIÓN</v>
      </c>
      <c r="G698" s="49" t="str">
        <f t="shared" si="144"/>
        <v/>
      </c>
      <c r="H698" s="51" t="str">
        <f ca="1">IF(
L698="",
"",
IF(
NETWORKDAYS(L698,IF(M698&lt;&gt;"",M698,TODAY()),FESTIVOS_CO!A:A)&gt;2,
"VENCIDO",
IF(
NETWORKDAYS(L698,IF(M698&lt;&gt;"",M698,TODAY()),FESTIVOS_CO!A:A)=2,
"ALERTA",
"A TIEMPO"
)))</f>
        <v/>
      </c>
      <c r="I698" s="40"/>
      <c r="J698" s="36"/>
      <c r="K698" s="37"/>
      <c r="L698" s="50"/>
      <c r="M698" s="37"/>
      <c r="N698" s="52"/>
      <c r="O698" s="52"/>
      <c r="P698" s="36"/>
      <c r="Q698" s="36"/>
      <c r="R698" s="40"/>
      <c r="S698" s="36"/>
      <c r="T698" s="40"/>
      <c r="U698" s="40"/>
      <c r="V698" s="81"/>
      <c r="W698" s="40"/>
      <c r="X698" s="40"/>
      <c r="Y698" s="40"/>
      <c r="Z698" s="38" t="str">
        <f>IFERROR(VLOOKUP(Y698,DIRECTORIO!A:B,2,FALSE),"")</f>
        <v/>
      </c>
      <c r="AA698" s="40"/>
      <c r="AB698" s="40"/>
      <c r="AC698" s="40"/>
      <c r="AD698" s="40"/>
      <c r="AE698" s="40"/>
      <c r="AF698" s="40"/>
      <c r="AG698" s="41" t="s">
        <v>109</v>
      </c>
      <c r="AH698" s="42"/>
      <c r="AI698" s="54" t="str">
        <f t="shared" ca="1" si="145"/>
        <v>PENDIENTE NOTIFICACIÓN ELECTRÓNICA</v>
      </c>
      <c r="AJ698" s="37"/>
      <c r="AK698" s="37"/>
      <c r="AL698" s="37"/>
      <c r="AM698" s="53" t="str">
        <f>IF(AK698="","",WORKDAY(AK698,5,FESTIVOS_CO!A:A))</f>
        <v/>
      </c>
      <c r="AN698" s="37"/>
      <c r="AO698" s="37"/>
      <c r="AP698" s="54" t="str">
        <f t="shared" ca="1" si="138"/>
        <v>NO APLICA</v>
      </c>
      <c r="AQ698" s="36"/>
      <c r="AR698" s="43"/>
      <c r="AS698" s="37"/>
      <c r="AT698" s="36"/>
      <c r="AU698" s="37"/>
      <c r="AV698" s="36"/>
      <c r="AW698" s="36"/>
      <c r="AX698" s="37"/>
      <c r="AY698" s="140" t="str">
        <f>IF(AU698="","",WORKDAY(AU698,5,FESTIVOS_CO!A:A))</f>
        <v/>
      </c>
      <c r="AZ698" s="54" t="str">
        <f t="shared" ca="1" si="135"/>
        <v>NO APLICA</v>
      </c>
      <c r="BA698" s="55" t="str">
        <f>IF(AX698="","",WORKDAY(AX698,5,FESTIVOS_CO!A:A))</f>
        <v/>
      </c>
      <c r="BB698" s="39"/>
      <c r="BC698" s="40"/>
      <c r="BD698" s="40"/>
      <c r="BE698" s="56" t="str">
        <f t="shared" ca="1" si="136"/>
        <v>NO APLICA</v>
      </c>
      <c r="BF698" s="37"/>
      <c r="BG698" s="45"/>
      <c r="BH698" s="37"/>
      <c r="BI698" s="36"/>
      <c r="BJ698" s="37"/>
      <c r="BK698" s="36"/>
      <c r="BL698" s="36"/>
      <c r="BM698" s="53" t="str">
        <f>IF(BJ698="","",WORKDAY(BJ698,5,FESTIVOS_CO!A:A))</f>
        <v/>
      </c>
      <c r="BN698" s="57" t="str">
        <f t="shared" ca="1" si="146"/>
        <v>PENDIENTE HACER AVISO</v>
      </c>
      <c r="BO698" s="54" t="str">
        <f t="shared" ca="1" si="139"/>
        <v>EN TRÁMITE NOTIF. POR AVISO</v>
      </c>
      <c r="BP698" s="37"/>
      <c r="BQ698" s="53" t="str">
        <f>IF(BP698="","",WORKDAY(BP698,5,FESTIVOS_CO!A:A))</f>
        <v/>
      </c>
      <c r="BR698" s="37"/>
      <c r="BS698" s="36"/>
      <c r="BT698" s="38"/>
      <c r="BU698" s="58" t="e">
        <f>VLOOKUP(BT698,Hoja2!$C:$D,2,0)</f>
        <v>#N/A</v>
      </c>
      <c r="BV698" s="80" t="str">
        <f>IF(
AND(AO698="",BD698="",BQ698=""),
"EN PROCESO NOTIFICACION / COMUNICACION",
IF(
BT698="",
"NO APLICA",
IF(
BU698=60,
IF(AO698&lt;&gt;"",AO698,IF(BD698&lt;&gt;"",BD698,BQ698))+60,
WORKDAY(
IF(AO698&lt;&gt;"",AO698,IF(BD698&lt;&gt;"",BD698,BQ698)),
BU698,
FESTIVOS_CO!A:A
)
)
))</f>
        <v>EN PROCESO NOTIFICACION / COMUNICACION</v>
      </c>
      <c r="BW698" s="44"/>
      <c r="BX698" s="53"/>
      <c r="BY698" s="45"/>
      <c r="BZ698" s="37"/>
      <c r="CA698" s="54" t="str">
        <f t="shared" si="140"/>
        <v>PENDIENTE EJECUTORIA</v>
      </c>
      <c r="CB698" s="59" t="str">
        <f t="shared" si="137"/>
        <v/>
      </c>
      <c r="CC698" s="36"/>
      <c r="CD698" s="40"/>
      <c r="CE698" s="46"/>
      <c r="CF698" s="40"/>
      <c r="CG698" s="40"/>
      <c r="CH698" s="40"/>
      <c r="CI698" s="36"/>
      <c r="CJ698" s="47"/>
      <c r="CK698" s="40"/>
      <c r="CL698" s="40"/>
      <c r="CM698" s="40"/>
      <c r="CN698" s="40"/>
    </row>
    <row r="699" spans="1:92" ht="42.75" hidden="1">
      <c r="A699" s="49" t="str">
        <f t="shared" si="141"/>
        <v>SIN GESTIÓN</v>
      </c>
      <c r="B699" s="58"/>
      <c r="C699" s="37"/>
      <c r="D699" s="37"/>
      <c r="E699" s="49" t="str">
        <f t="shared" si="142"/>
        <v>PENDIENTE NOTIFICACIÓN</v>
      </c>
      <c r="F699" s="141" t="str">
        <f t="shared" si="143"/>
        <v>PENDIENTE NOTIFICACIÓN</v>
      </c>
      <c r="G699" s="49" t="str">
        <f t="shared" si="144"/>
        <v/>
      </c>
      <c r="H699" s="51" t="str">
        <f ca="1">IF(
L699="",
"",
IF(
NETWORKDAYS(L699,IF(M699&lt;&gt;"",M699,TODAY()),FESTIVOS_CO!A:A)&gt;2,
"VENCIDO",
IF(
NETWORKDAYS(L699,IF(M699&lt;&gt;"",M699,TODAY()),FESTIVOS_CO!A:A)=2,
"ALERTA",
"A TIEMPO"
)))</f>
        <v/>
      </c>
      <c r="I699" s="40"/>
      <c r="J699" s="36"/>
      <c r="K699" s="37"/>
      <c r="L699" s="50"/>
      <c r="M699" s="37"/>
      <c r="N699" s="52"/>
      <c r="O699" s="52"/>
      <c r="P699" s="36"/>
      <c r="Q699" s="36"/>
      <c r="R699" s="40"/>
      <c r="S699" s="36"/>
      <c r="T699" s="40"/>
      <c r="U699" s="40"/>
      <c r="V699" s="81"/>
      <c r="W699" s="40"/>
      <c r="X699" s="40"/>
      <c r="Y699" s="40"/>
      <c r="Z699" s="38" t="str">
        <f>IFERROR(VLOOKUP(Y699,DIRECTORIO!A:B,2,FALSE),"")</f>
        <v/>
      </c>
      <c r="AA699" s="40"/>
      <c r="AB699" s="40"/>
      <c r="AC699" s="40"/>
      <c r="AD699" s="40"/>
      <c r="AE699" s="40"/>
      <c r="AF699" s="40"/>
      <c r="AG699" s="41" t="s">
        <v>109</v>
      </c>
      <c r="AH699" s="42"/>
      <c r="AI699" s="54" t="str">
        <f t="shared" ca="1" si="145"/>
        <v>PENDIENTE NOTIFICACIÓN ELECTRÓNICA</v>
      </c>
      <c r="AJ699" s="37"/>
      <c r="AK699" s="37"/>
      <c r="AL699" s="37"/>
      <c r="AM699" s="53" t="str">
        <f>IF(AK699="","",WORKDAY(AK699,5,FESTIVOS_CO!A:A))</f>
        <v/>
      </c>
      <c r="AN699" s="37"/>
      <c r="AO699" s="37"/>
      <c r="AP699" s="54" t="str">
        <f t="shared" ca="1" si="138"/>
        <v>NO APLICA</v>
      </c>
      <c r="AQ699" s="36"/>
      <c r="AR699" s="43"/>
      <c r="AS699" s="37"/>
      <c r="AT699" s="36"/>
      <c r="AU699" s="37"/>
      <c r="AV699" s="36"/>
      <c r="AW699" s="36"/>
      <c r="AX699" s="37"/>
      <c r="AY699" s="140" t="str">
        <f>IF(AU699="","",WORKDAY(AU699,5,FESTIVOS_CO!A:A))</f>
        <v/>
      </c>
      <c r="AZ699" s="54" t="str">
        <f t="shared" ca="1" si="135"/>
        <v>NO APLICA</v>
      </c>
      <c r="BA699" s="55" t="str">
        <f>IF(AX699="","",WORKDAY(AX699,5,FESTIVOS_CO!A:A))</f>
        <v/>
      </c>
      <c r="BB699" s="39"/>
      <c r="BC699" s="40"/>
      <c r="BD699" s="40"/>
      <c r="BE699" s="56" t="str">
        <f t="shared" ca="1" si="136"/>
        <v>NO APLICA</v>
      </c>
      <c r="BF699" s="37"/>
      <c r="BG699" s="45"/>
      <c r="BH699" s="37"/>
      <c r="BI699" s="36"/>
      <c r="BJ699" s="37"/>
      <c r="BK699" s="36"/>
      <c r="BL699" s="36"/>
      <c r="BM699" s="53" t="str">
        <f>IF(BJ699="","",WORKDAY(BJ699,5,FESTIVOS_CO!A:A))</f>
        <v/>
      </c>
      <c r="BN699" s="57" t="str">
        <f t="shared" ca="1" si="146"/>
        <v>PENDIENTE HACER AVISO</v>
      </c>
      <c r="BO699" s="54" t="str">
        <f t="shared" ca="1" si="139"/>
        <v>EN TRÁMITE NOTIF. POR AVISO</v>
      </c>
      <c r="BP699" s="37"/>
      <c r="BQ699" s="53" t="str">
        <f>IF(BP699="","",WORKDAY(BP699,5,FESTIVOS_CO!A:A))</f>
        <v/>
      </c>
      <c r="BR699" s="37"/>
      <c r="BS699" s="36"/>
      <c r="BT699" s="38"/>
      <c r="BU699" s="58" t="e">
        <f>VLOOKUP(BT699,Hoja2!$C:$D,2,0)</f>
        <v>#N/A</v>
      </c>
      <c r="BV699" s="80" t="str">
        <f>IF(
AND(AO699="",BD699="",BQ699=""),
"EN PROCESO NOTIFICACION / COMUNICACION",
IF(
BT699="",
"NO APLICA",
IF(
BU699=60,
IF(AO699&lt;&gt;"",AO699,IF(BD699&lt;&gt;"",BD699,BQ699))+60,
WORKDAY(
IF(AO699&lt;&gt;"",AO699,IF(BD699&lt;&gt;"",BD699,BQ699)),
BU699,
FESTIVOS_CO!A:A
)
)
))</f>
        <v>EN PROCESO NOTIFICACION / COMUNICACION</v>
      </c>
      <c r="BW699" s="44"/>
      <c r="BX699" s="53"/>
      <c r="BY699" s="45"/>
      <c r="BZ699" s="37"/>
      <c r="CA699" s="54" t="str">
        <f t="shared" si="140"/>
        <v>PENDIENTE EJECUTORIA</v>
      </c>
      <c r="CB699" s="59" t="str">
        <f t="shared" si="137"/>
        <v/>
      </c>
      <c r="CC699" s="36"/>
      <c r="CD699" s="40"/>
      <c r="CE699" s="46"/>
      <c r="CF699" s="40"/>
      <c r="CG699" s="40"/>
      <c r="CH699" s="40"/>
      <c r="CI699" s="36"/>
      <c r="CJ699" s="47"/>
      <c r="CK699" s="40"/>
      <c r="CL699" s="40"/>
      <c r="CM699" s="40"/>
      <c r="CN699" s="40"/>
    </row>
    <row r="700" spans="1:92" ht="42.75" hidden="1">
      <c r="A700" s="49" t="str">
        <f t="shared" si="141"/>
        <v>SIN GESTIÓN</v>
      </c>
      <c r="B700" s="58"/>
      <c r="C700" s="37"/>
      <c r="D700" s="37"/>
      <c r="E700" s="49" t="str">
        <f t="shared" si="142"/>
        <v>PENDIENTE NOTIFICACIÓN</v>
      </c>
      <c r="F700" s="141" t="str">
        <f t="shared" si="143"/>
        <v>PENDIENTE NOTIFICACIÓN</v>
      </c>
      <c r="G700" s="49" t="str">
        <f t="shared" si="144"/>
        <v/>
      </c>
      <c r="H700" s="51" t="str">
        <f ca="1">IF(
L700="",
"",
IF(
NETWORKDAYS(L700,IF(M700&lt;&gt;"",M700,TODAY()),FESTIVOS_CO!A:A)&gt;2,
"VENCIDO",
IF(
NETWORKDAYS(L700,IF(M700&lt;&gt;"",M700,TODAY()),FESTIVOS_CO!A:A)=2,
"ALERTA",
"A TIEMPO"
)))</f>
        <v/>
      </c>
      <c r="I700" s="40"/>
      <c r="J700" s="36"/>
      <c r="K700" s="37"/>
      <c r="L700" s="50"/>
      <c r="M700" s="37"/>
      <c r="N700" s="52"/>
      <c r="O700" s="52"/>
      <c r="P700" s="36"/>
      <c r="Q700" s="36"/>
      <c r="R700" s="40"/>
      <c r="S700" s="36"/>
      <c r="T700" s="40"/>
      <c r="U700" s="40"/>
      <c r="V700" s="81"/>
      <c r="W700" s="40"/>
      <c r="X700" s="40"/>
      <c r="Y700" s="40"/>
      <c r="Z700" s="38" t="str">
        <f>IFERROR(VLOOKUP(Y700,DIRECTORIO!A:B,2,FALSE),"")</f>
        <v/>
      </c>
      <c r="AA700" s="40"/>
      <c r="AB700" s="40"/>
      <c r="AC700" s="40"/>
      <c r="AD700" s="40"/>
      <c r="AE700" s="40"/>
      <c r="AF700" s="40"/>
      <c r="AG700" s="41" t="s">
        <v>109</v>
      </c>
      <c r="AH700" s="42"/>
      <c r="AI700" s="54" t="str">
        <f t="shared" ca="1" si="145"/>
        <v>PENDIENTE NOTIFICACIÓN ELECTRÓNICA</v>
      </c>
      <c r="AJ700" s="37"/>
      <c r="AK700" s="37"/>
      <c r="AL700" s="37"/>
      <c r="AM700" s="53" t="str">
        <f>IF(AK700="","",WORKDAY(AK700,5,FESTIVOS_CO!A:A))</f>
        <v/>
      </c>
      <c r="AN700" s="37"/>
      <c r="AO700" s="37"/>
      <c r="AP700" s="54" t="str">
        <f t="shared" ca="1" si="138"/>
        <v>NO APLICA</v>
      </c>
      <c r="AQ700" s="36"/>
      <c r="AR700" s="43"/>
      <c r="AS700" s="37"/>
      <c r="AT700" s="36"/>
      <c r="AU700" s="37"/>
      <c r="AV700" s="36"/>
      <c r="AW700" s="36"/>
      <c r="AX700" s="37"/>
      <c r="AY700" s="140" t="str">
        <f>IF(AU700="","",WORKDAY(AU700,5,FESTIVOS_CO!A:A))</f>
        <v/>
      </c>
      <c r="AZ700" s="54" t="str">
        <f t="shared" ca="1" si="135"/>
        <v>NO APLICA</v>
      </c>
      <c r="BA700" s="55" t="str">
        <f>IF(AX700="","",WORKDAY(AX700,5,FESTIVOS_CO!A:A))</f>
        <v/>
      </c>
      <c r="BB700" s="39"/>
      <c r="BC700" s="40"/>
      <c r="BD700" s="40"/>
      <c r="BE700" s="56" t="str">
        <f t="shared" ca="1" si="136"/>
        <v>NO APLICA</v>
      </c>
      <c r="BF700" s="37"/>
      <c r="BG700" s="45"/>
      <c r="BH700" s="37"/>
      <c r="BI700" s="36"/>
      <c r="BJ700" s="37"/>
      <c r="BK700" s="36"/>
      <c r="BL700" s="36"/>
      <c r="BM700" s="53" t="str">
        <f>IF(BJ700="","",WORKDAY(BJ700,5,FESTIVOS_CO!A:A))</f>
        <v/>
      </c>
      <c r="BN700" s="57" t="str">
        <f t="shared" ca="1" si="146"/>
        <v>PENDIENTE HACER AVISO</v>
      </c>
      <c r="BO700" s="54" t="str">
        <f t="shared" ca="1" si="139"/>
        <v>EN TRÁMITE NOTIF. POR AVISO</v>
      </c>
      <c r="BP700" s="37"/>
      <c r="BQ700" s="53" t="str">
        <f>IF(BP700="","",WORKDAY(BP700,5,FESTIVOS_CO!A:A))</f>
        <v/>
      </c>
      <c r="BR700" s="37"/>
      <c r="BS700" s="36"/>
      <c r="BT700" s="38"/>
      <c r="BU700" s="58" t="e">
        <f>VLOOKUP(BT700,Hoja2!$C:$D,2,0)</f>
        <v>#N/A</v>
      </c>
      <c r="BV700" s="80" t="str">
        <f>IF(
AND(AO700="",BD700="",BQ700=""),
"EN PROCESO NOTIFICACION / COMUNICACION",
IF(
BT700="",
"NO APLICA",
IF(
BU700=60,
IF(AO700&lt;&gt;"",AO700,IF(BD700&lt;&gt;"",BD700,BQ700))+60,
WORKDAY(
IF(AO700&lt;&gt;"",AO700,IF(BD700&lt;&gt;"",BD700,BQ700)),
BU700,
FESTIVOS_CO!A:A
)
)
))</f>
        <v>EN PROCESO NOTIFICACION / COMUNICACION</v>
      </c>
      <c r="BW700" s="44"/>
      <c r="BX700" s="53"/>
      <c r="BY700" s="45"/>
      <c r="BZ700" s="37"/>
      <c r="CA700" s="54" t="str">
        <f t="shared" si="140"/>
        <v>PENDIENTE EJECUTORIA</v>
      </c>
      <c r="CB700" s="59" t="str">
        <f t="shared" si="137"/>
        <v/>
      </c>
      <c r="CC700" s="36"/>
      <c r="CD700" s="40"/>
      <c r="CE700" s="46"/>
      <c r="CF700" s="40"/>
      <c r="CG700" s="40"/>
      <c r="CH700" s="40"/>
      <c r="CI700" s="36"/>
      <c r="CJ700" s="47"/>
      <c r="CK700" s="40"/>
      <c r="CL700" s="40"/>
      <c r="CM700" s="40"/>
      <c r="CN700" s="40"/>
    </row>
    <row r="701" spans="1:92" ht="42.75" hidden="1">
      <c r="A701" s="49" t="str">
        <f t="shared" si="141"/>
        <v>SIN GESTIÓN</v>
      </c>
      <c r="B701" s="58"/>
      <c r="C701" s="37"/>
      <c r="D701" s="37"/>
      <c r="E701" s="49" t="str">
        <f t="shared" si="142"/>
        <v>PENDIENTE NOTIFICACIÓN</v>
      </c>
      <c r="F701" s="141" t="str">
        <f t="shared" si="143"/>
        <v>PENDIENTE NOTIFICACIÓN</v>
      </c>
      <c r="G701" s="49" t="str">
        <f t="shared" si="144"/>
        <v/>
      </c>
      <c r="H701" s="51" t="str">
        <f ca="1">IF(
L701="",
"",
IF(
NETWORKDAYS(L701,IF(M701&lt;&gt;"",M701,TODAY()),FESTIVOS_CO!A:A)&gt;2,
"VENCIDO",
IF(
NETWORKDAYS(L701,IF(M701&lt;&gt;"",M701,TODAY()),FESTIVOS_CO!A:A)=2,
"ALERTA",
"A TIEMPO"
)))</f>
        <v/>
      </c>
      <c r="I701" s="40"/>
      <c r="J701" s="36"/>
      <c r="K701" s="37"/>
      <c r="L701" s="50"/>
      <c r="M701" s="37"/>
      <c r="N701" s="52"/>
      <c r="O701" s="52"/>
      <c r="P701" s="36"/>
      <c r="Q701" s="36"/>
      <c r="R701" s="40"/>
      <c r="S701" s="36"/>
      <c r="T701" s="40"/>
      <c r="U701" s="40"/>
      <c r="V701" s="81"/>
      <c r="W701" s="40"/>
      <c r="X701" s="40"/>
      <c r="Y701" s="40"/>
      <c r="Z701" s="38" t="str">
        <f>IFERROR(VLOOKUP(Y701,DIRECTORIO!A:B,2,FALSE),"")</f>
        <v/>
      </c>
      <c r="AA701" s="40"/>
      <c r="AB701" s="40"/>
      <c r="AC701" s="40"/>
      <c r="AD701" s="40"/>
      <c r="AE701" s="40"/>
      <c r="AF701" s="40"/>
      <c r="AG701" s="41" t="s">
        <v>109</v>
      </c>
      <c r="AH701" s="42"/>
      <c r="AI701" s="54" t="str">
        <f t="shared" ca="1" si="145"/>
        <v>PENDIENTE NOTIFICACIÓN ELECTRÓNICA</v>
      </c>
      <c r="AJ701" s="37"/>
      <c r="AK701" s="37"/>
      <c r="AL701" s="37"/>
      <c r="AM701" s="53" t="str">
        <f>IF(AK701="","",WORKDAY(AK701,5,FESTIVOS_CO!A:A))</f>
        <v/>
      </c>
      <c r="AN701" s="37"/>
      <c r="AO701" s="37"/>
      <c r="AP701" s="54" t="str">
        <f t="shared" ca="1" si="138"/>
        <v>NO APLICA</v>
      </c>
      <c r="AQ701" s="36"/>
      <c r="AR701" s="43"/>
      <c r="AS701" s="37"/>
      <c r="AT701" s="36"/>
      <c r="AU701" s="37"/>
      <c r="AV701" s="36"/>
      <c r="AW701" s="36"/>
      <c r="AX701" s="37"/>
      <c r="AY701" s="140" t="str">
        <f>IF(AU701="","",WORKDAY(AU701,5,FESTIVOS_CO!A:A))</f>
        <v/>
      </c>
      <c r="AZ701" s="54" t="str">
        <f t="shared" ca="1" si="135"/>
        <v>NO APLICA</v>
      </c>
      <c r="BA701" s="55" t="str">
        <f>IF(AX701="","",WORKDAY(AX701,5,FESTIVOS_CO!A:A))</f>
        <v/>
      </c>
      <c r="BB701" s="39"/>
      <c r="BC701" s="40"/>
      <c r="BD701" s="40"/>
      <c r="BE701" s="56" t="str">
        <f t="shared" ca="1" si="136"/>
        <v>NO APLICA</v>
      </c>
      <c r="BF701" s="37"/>
      <c r="BG701" s="45"/>
      <c r="BH701" s="37"/>
      <c r="BI701" s="36"/>
      <c r="BJ701" s="37"/>
      <c r="BK701" s="36"/>
      <c r="BL701" s="36"/>
      <c r="BM701" s="53" t="str">
        <f>IF(BJ701="","",WORKDAY(BJ701,5,FESTIVOS_CO!A:A))</f>
        <v/>
      </c>
      <c r="BN701" s="57" t="str">
        <f t="shared" ca="1" si="146"/>
        <v>PENDIENTE HACER AVISO</v>
      </c>
      <c r="BO701" s="54" t="str">
        <f t="shared" ca="1" si="139"/>
        <v>EN TRÁMITE NOTIF. POR AVISO</v>
      </c>
      <c r="BP701" s="37"/>
      <c r="BQ701" s="53" t="str">
        <f>IF(BP701="","",WORKDAY(BP701,5,FESTIVOS_CO!A:A))</f>
        <v/>
      </c>
      <c r="BR701" s="37"/>
      <c r="BS701" s="36"/>
      <c r="BT701" s="38"/>
      <c r="BU701" s="58" t="e">
        <f>VLOOKUP(BT701,Hoja2!$C:$D,2,0)</f>
        <v>#N/A</v>
      </c>
      <c r="BV701" s="80" t="str">
        <f>IF(
AND(AO701="",BD701="",BQ701=""),
"EN PROCESO NOTIFICACION / COMUNICACION",
IF(
BT701="",
"NO APLICA",
IF(
BU701=60,
IF(AO701&lt;&gt;"",AO701,IF(BD701&lt;&gt;"",BD701,BQ701))+60,
WORKDAY(
IF(AO701&lt;&gt;"",AO701,IF(BD701&lt;&gt;"",BD701,BQ701)),
BU701,
FESTIVOS_CO!A:A
)
)
))</f>
        <v>EN PROCESO NOTIFICACION / COMUNICACION</v>
      </c>
      <c r="BW701" s="44"/>
      <c r="BX701" s="53"/>
      <c r="BY701" s="45"/>
      <c r="BZ701" s="37"/>
      <c r="CA701" s="54" t="str">
        <f t="shared" si="140"/>
        <v>PENDIENTE EJECUTORIA</v>
      </c>
      <c r="CB701" s="59" t="str">
        <f t="shared" si="137"/>
        <v/>
      </c>
      <c r="CC701" s="36"/>
      <c r="CD701" s="40"/>
      <c r="CE701" s="46"/>
      <c r="CF701" s="40"/>
      <c r="CG701" s="40"/>
      <c r="CH701" s="40"/>
      <c r="CI701" s="36"/>
      <c r="CJ701" s="47"/>
      <c r="CK701" s="40"/>
      <c r="CL701" s="40"/>
      <c r="CM701" s="40"/>
      <c r="CN701" s="40"/>
    </row>
    <row r="702" spans="1:92" ht="42.75" hidden="1">
      <c r="A702" s="49" t="str">
        <f t="shared" si="141"/>
        <v>SIN GESTIÓN</v>
      </c>
      <c r="B702" s="58"/>
      <c r="C702" s="37"/>
      <c r="D702" s="37"/>
      <c r="E702" s="49" t="str">
        <f t="shared" si="142"/>
        <v>PENDIENTE NOTIFICACIÓN</v>
      </c>
      <c r="F702" s="141" t="str">
        <f t="shared" si="143"/>
        <v>PENDIENTE NOTIFICACIÓN</v>
      </c>
      <c r="G702" s="49" t="str">
        <f t="shared" si="144"/>
        <v/>
      </c>
      <c r="H702" s="51" t="str">
        <f ca="1">IF(
L702="",
"",
IF(
NETWORKDAYS(L702,IF(M702&lt;&gt;"",M702,TODAY()),FESTIVOS_CO!A:A)&gt;2,
"VENCIDO",
IF(
NETWORKDAYS(L702,IF(M702&lt;&gt;"",M702,TODAY()),FESTIVOS_CO!A:A)=2,
"ALERTA",
"A TIEMPO"
)))</f>
        <v/>
      </c>
      <c r="I702" s="40"/>
      <c r="J702" s="36"/>
      <c r="K702" s="37"/>
      <c r="L702" s="50"/>
      <c r="M702" s="37"/>
      <c r="N702" s="52"/>
      <c r="O702" s="52"/>
      <c r="P702" s="36"/>
      <c r="Q702" s="36"/>
      <c r="R702" s="40"/>
      <c r="S702" s="36"/>
      <c r="T702" s="40"/>
      <c r="U702" s="40"/>
      <c r="V702" s="81"/>
      <c r="W702" s="40"/>
      <c r="X702" s="40"/>
      <c r="Y702" s="40"/>
      <c r="Z702" s="38" t="str">
        <f>IFERROR(VLOOKUP(Y702,DIRECTORIO!A:B,2,FALSE),"")</f>
        <v/>
      </c>
      <c r="AA702" s="40"/>
      <c r="AB702" s="40"/>
      <c r="AC702" s="40"/>
      <c r="AD702" s="40"/>
      <c r="AE702" s="40"/>
      <c r="AF702" s="40"/>
      <c r="AG702" s="41" t="s">
        <v>109</v>
      </c>
      <c r="AH702" s="42"/>
      <c r="AI702" s="54" t="str">
        <f t="shared" ca="1" si="145"/>
        <v>PENDIENTE NOTIFICACIÓN ELECTRÓNICA</v>
      </c>
      <c r="AJ702" s="37"/>
      <c r="AK702" s="37"/>
      <c r="AL702" s="37"/>
      <c r="AM702" s="53" t="str">
        <f>IF(AK702="","",WORKDAY(AK702,5,FESTIVOS_CO!A:A))</f>
        <v/>
      </c>
      <c r="AN702" s="37"/>
      <c r="AO702" s="37"/>
      <c r="AP702" s="54" t="str">
        <f t="shared" ca="1" si="138"/>
        <v>NO APLICA</v>
      </c>
      <c r="AQ702" s="36"/>
      <c r="AR702" s="43"/>
      <c r="AS702" s="37"/>
      <c r="AT702" s="36"/>
      <c r="AU702" s="37"/>
      <c r="AV702" s="36"/>
      <c r="AW702" s="36"/>
      <c r="AX702" s="37"/>
      <c r="AY702" s="140" t="str">
        <f>IF(AU702="","",WORKDAY(AU702,5,FESTIVOS_CO!A:A))</f>
        <v/>
      </c>
      <c r="AZ702" s="54" t="str">
        <f t="shared" ca="1" si="135"/>
        <v>NO APLICA</v>
      </c>
      <c r="BA702" s="55" t="str">
        <f>IF(AX702="","",WORKDAY(AX702,5,FESTIVOS_CO!A:A))</f>
        <v/>
      </c>
      <c r="BB702" s="39"/>
      <c r="BC702" s="40"/>
      <c r="BD702" s="40"/>
      <c r="BE702" s="56" t="str">
        <f t="shared" ca="1" si="136"/>
        <v>NO APLICA</v>
      </c>
      <c r="BF702" s="37"/>
      <c r="BG702" s="45"/>
      <c r="BH702" s="37"/>
      <c r="BI702" s="36"/>
      <c r="BJ702" s="37"/>
      <c r="BK702" s="36"/>
      <c r="BL702" s="36"/>
      <c r="BM702" s="53" t="str">
        <f>IF(BJ702="","",WORKDAY(BJ702,5,FESTIVOS_CO!A:A))</f>
        <v/>
      </c>
      <c r="BN702" s="57" t="str">
        <f t="shared" ca="1" si="146"/>
        <v>PENDIENTE HACER AVISO</v>
      </c>
      <c r="BO702" s="54" t="str">
        <f t="shared" ca="1" si="139"/>
        <v>EN TRÁMITE NOTIF. POR AVISO</v>
      </c>
      <c r="BP702" s="37"/>
      <c r="BQ702" s="53" t="str">
        <f>IF(BP702="","",WORKDAY(BP702,5,FESTIVOS_CO!A:A))</f>
        <v/>
      </c>
      <c r="BR702" s="37"/>
      <c r="BS702" s="36"/>
      <c r="BT702" s="38"/>
      <c r="BU702" s="58" t="e">
        <f>VLOOKUP(BT702,Hoja2!$C:$D,2,0)</f>
        <v>#N/A</v>
      </c>
      <c r="BV702" s="80" t="str">
        <f>IF(
AND(AO702="",BD702="",BQ702=""),
"EN PROCESO NOTIFICACION / COMUNICACION",
IF(
BT702="",
"NO APLICA",
IF(
BU702=60,
IF(AO702&lt;&gt;"",AO702,IF(BD702&lt;&gt;"",BD702,BQ702))+60,
WORKDAY(
IF(AO702&lt;&gt;"",AO702,IF(BD702&lt;&gt;"",BD702,BQ702)),
BU702,
FESTIVOS_CO!A:A
)
)
))</f>
        <v>EN PROCESO NOTIFICACION / COMUNICACION</v>
      </c>
      <c r="BW702" s="44"/>
      <c r="BX702" s="53"/>
      <c r="BY702" s="45"/>
      <c r="BZ702" s="37"/>
      <c r="CA702" s="54" t="str">
        <f t="shared" si="140"/>
        <v>PENDIENTE EJECUTORIA</v>
      </c>
      <c r="CB702" s="59" t="str">
        <f t="shared" si="137"/>
        <v/>
      </c>
      <c r="CC702" s="36"/>
      <c r="CD702" s="40"/>
      <c r="CE702" s="46"/>
      <c r="CF702" s="40"/>
      <c r="CG702" s="40"/>
      <c r="CH702" s="40"/>
      <c r="CI702" s="36"/>
      <c r="CJ702" s="47"/>
      <c r="CK702" s="40"/>
      <c r="CL702" s="40"/>
      <c r="CM702" s="40"/>
      <c r="CN702" s="40"/>
    </row>
    <row r="703" spans="1:92" ht="42.75" hidden="1">
      <c r="A703" s="49" t="str">
        <f t="shared" si="141"/>
        <v>SIN GESTIÓN</v>
      </c>
      <c r="B703" s="58"/>
      <c r="C703" s="37"/>
      <c r="D703" s="37"/>
      <c r="E703" s="49" t="str">
        <f t="shared" si="142"/>
        <v>PENDIENTE NOTIFICACIÓN</v>
      </c>
      <c r="F703" s="141" t="str">
        <f t="shared" si="143"/>
        <v>PENDIENTE NOTIFICACIÓN</v>
      </c>
      <c r="G703" s="49" t="str">
        <f t="shared" si="144"/>
        <v/>
      </c>
      <c r="H703" s="51" t="str">
        <f ca="1">IF(
L703="",
"",
IF(
NETWORKDAYS(L703,IF(M703&lt;&gt;"",M703,TODAY()),FESTIVOS_CO!A:A)&gt;2,
"VENCIDO",
IF(
NETWORKDAYS(L703,IF(M703&lt;&gt;"",M703,TODAY()),FESTIVOS_CO!A:A)=2,
"ALERTA",
"A TIEMPO"
)))</f>
        <v/>
      </c>
      <c r="I703" s="40"/>
      <c r="J703" s="36"/>
      <c r="K703" s="37"/>
      <c r="L703" s="50"/>
      <c r="M703" s="37"/>
      <c r="N703" s="52"/>
      <c r="O703" s="52"/>
      <c r="P703" s="36"/>
      <c r="Q703" s="36"/>
      <c r="R703" s="40"/>
      <c r="S703" s="36"/>
      <c r="T703" s="40"/>
      <c r="U703" s="40"/>
      <c r="V703" s="81"/>
      <c r="W703" s="40"/>
      <c r="X703" s="40"/>
      <c r="Y703" s="40"/>
      <c r="Z703" s="38" t="str">
        <f>IFERROR(VLOOKUP(Y703,DIRECTORIO!A:B,2,FALSE),"")</f>
        <v/>
      </c>
      <c r="AA703" s="40"/>
      <c r="AB703" s="40"/>
      <c r="AC703" s="40"/>
      <c r="AD703" s="40"/>
      <c r="AE703" s="40"/>
      <c r="AF703" s="40"/>
      <c r="AG703" s="41" t="s">
        <v>109</v>
      </c>
      <c r="AH703" s="42"/>
      <c r="AI703" s="54" t="str">
        <f t="shared" ca="1" si="145"/>
        <v>PENDIENTE NOTIFICACIÓN ELECTRÓNICA</v>
      </c>
      <c r="AJ703" s="37"/>
      <c r="AK703" s="37"/>
      <c r="AL703" s="37"/>
      <c r="AM703" s="53" t="str">
        <f>IF(AK703="","",WORKDAY(AK703,5,FESTIVOS_CO!A:A))</f>
        <v/>
      </c>
      <c r="AN703" s="37"/>
      <c r="AO703" s="37"/>
      <c r="AP703" s="54" t="str">
        <f t="shared" ca="1" si="138"/>
        <v>NO APLICA</v>
      </c>
      <c r="AQ703" s="36"/>
      <c r="AR703" s="43"/>
      <c r="AS703" s="37"/>
      <c r="AT703" s="36"/>
      <c r="AU703" s="37"/>
      <c r="AV703" s="36"/>
      <c r="AW703" s="36"/>
      <c r="AX703" s="37"/>
      <c r="AY703" s="140" t="str">
        <f>IF(AU703="","",WORKDAY(AU703,5,FESTIVOS_CO!A:A))</f>
        <v/>
      </c>
      <c r="AZ703" s="54" t="str">
        <f t="shared" ca="1" si="135"/>
        <v>NO APLICA</v>
      </c>
      <c r="BA703" s="55" t="str">
        <f>IF(AX703="","",WORKDAY(AX703,5,FESTIVOS_CO!A:A))</f>
        <v/>
      </c>
      <c r="BB703" s="39"/>
      <c r="BC703" s="40"/>
      <c r="BD703" s="40"/>
      <c r="BE703" s="56" t="str">
        <f t="shared" ca="1" si="136"/>
        <v>NO APLICA</v>
      </c>
      <c r="BF703" s="37"/>
      <c r="BG703" s="45"/>
      <c r="BH703" s="37"/>
      <c r="BI703" s="36"/>
      <c r="BJ703" s="37"/>
      <c r="BK703" s="36"/>
      <c r="BL703" s="36"/>
      <c r="BM703" s="53" t="str">
        <f>IF(BJ703="","",WORKDAY(BJ703,5,FESTIVOS_CO!A:A))</f>
        <v/>
      </c>
      <c r="BN703" s="57" t="str">
        <f t="shared" ca="1" si="146"/>
        <v>PENDIENTE HACER AVISO</v>
      </c>
      <c r="BO703" s="54" t="str">
        <f t="shared" ca="1" si="139"/>
        <v>EN TRÁMITE NOTIF. POR AVISO</v>
      </c>
      <c r="BP703" s="37"/>
      <c r="BQ703" s="53" t="str">
        <f>IF(BP703="","",WORKDAY(BP703,5,FESTIVOS_CO!A:A))</f>
        <v/>
      </c>
      <c r="BR703" s="37"/>
      <c r="BS703" s="36"/>
      <c r="BT703" s="38"/>
      <c r="BU703" s="58" t="e">
        <f>VLOOKUP(BT703,Hoja2!$C:$D,2,0)</f>
        <v>#N/A</v>
      </c>
      <c r="BV703" s="80" t="str">
        <f>IF(
AND(AO703="",BD703="",BQ703=""),
"EN PROCESO NOTIFICACION / COMUNICACION",
IF(
BT703="",
"NO APLICA",
IF(
BU703=60,
IF(AO703&lt;&gt;"",AO703,IF(BD703&lt;&gt;"",BD703,BQ703))+60,
WORKDAY(
IF(AO703&lt;&gt;"",AO703,IF(BD703&lt;&gt;"",BD703,BQ703)),
BU703,
FESTIVOS_CO!A:A
)
)
))</f>
        <v>EN PROCESO NOTIFICACION / COMUNICACION</v>
      </c>
      <c r="BW703" s="44"/>
      <c r="BX703" s="53"/>
      <c r="BY703" s="45"/>
      <c r="BZ703" s="37"/>
      <c r="CA703" s="54" t="str">
        <f t="shared" si="140"/>
        <v>PENDIENTE EJECUTORIA</v>
      </c>
      <c r="CB703" s="59" t="str">
        <f t="shared" si="137"/>
        <v/>
      </c>
      <c r="CC703" s="36"/>
      <c r="CD703" s="40"/>
      <c r="CE703" s="46"/>
      <c r="CF703" s="40"/>
      <c r="CG703" s="40"/>
      <c r="CH703" s="40"/>
      <c r="CI703" s="36"/>
      <c r="CJ703" s="47"/>
      <c r="CK703" s="40"/>
      <c r="CL703" s="40"/>
      <c r="CM703" s="40"/>
      <c r="CN703" s="40"/>
    </row>
    <row r="704" spans="1:92" ht="42.75" hidden="1">
      <c r="A704" s="49" t="str">
        <f t="shared" si="141"/>
        <v>SIN GESTIÓN</v>
      </c>
      <c r="B704" s="58"/>
      <c r="C704" s="37"/>
      <c r="D704" s="37"/>
      <c r="E704" s="49" t="str">
        <f t="shared" si="142"/>
        <v>PENDIENTE NOTIFICACIÓN</v>
      </c>
      <c r="F704" s="141" t="str">
        <f t="shared" si="143"/>
        <v>PENDIENTE NOTIFICACIÓN</v>
      </c>
      <c r="G704" s="49" t="str">
        <f t="shared" si="144"/>
        <v/>
      </c>
      <c r="H704" s="51" t="str">
        <f ca="1">IF(
L704="",
"",
IF(
NETWORKDAYS(L704,IF(M704&lt;&gt;"",M704,TODAY()),FESTIVOS_CO!A:A)&gt;2,
"VENCIDO",
IF(
NETWORKDAYS(L704,IF(M704&lt;&gt;"",M704,TODAY()),FESTIVOS_CO!A:A)=2,
"ALERTA",
"A TIEMPO"
)))</f>
        <v/>
      </c>
      <c r="I704" s="40"/>
      <c r="J704" s="36"/>
      <c r="K704" s="37"/>
      <c r="L704" s="50"/>
      <c r="M704" s="37"/>
      <c r="N704" s="52"/>
      <c r="O704" s="52"/>
      <c r="P704" s="36"/>
      <c r="Q704" s="36"/>
      <c r="R704" s="40"/>
      <c r="S704" s="36"/>
      <c r="T704" s="40"/>
      <c r="U704" s="40"/>
      <c r="V704" s="81"/>
      <c r="W704" s="40"/>
      <c r="X704" s="40"/>
      <c r="Y704" s="40"/>
      <c r="Z704" s="38" t="str">
        <f>IFERROR(VLOOKUP(Y704,DIRECTORIO!A:B,2,FALSE),"")</f>
        <v/>
      </c>
      <c r="AA704" s="40"/>
      <c r="AB704" s="40"/>
      <c r="AC704" s="40"/>
      <c r="AD704" s="40"/>
      <c r="AE704" s="40"/>
      <c r="AF704" s="40"/>
      <c r="AG704" s="41" t="s">
        <v>109</v>
      </c>
      <c r="AH704" s="42"/>
      <c r="AI704" s="54" t="str">
        <f t="shared" ca="1" si="145"/>
        <v>PENDIENTE NOTIFICACIÓN ELECTRÓNICA</v>
      </c>
      <c r="AJ704" s="37"/>
      <c r="AK704" s="37"/>
      <c r="AL704" s="37"/>
      <c r="AM704" s="53" t="str">
        <f>IF(AK704="","",WORKDAY(AK704,5,FESTIVOS_CO!A:A))</f>
        <v/>
      </c>
      <c r="AN704" s="37"/>
      <c r="AO704" s="37"/>
      <c r="AP704" s="54" t="str">
        <f t="shared" ca="1" si="138"/>
        <v>NO APLICA</v>
      </c>
      <c r="AQ704" s="36"/>
      <c r="AR704" s="43"/>
      <c r="AS704" s="37"/>
      <c r="AT704" s="36"/>
      <c r="AU704" s="37"/>
      <c r="AV704" s="36"/>
      <c r="AW704" s="36"/>
      <c r="AX704" s="37"/>
      <c r="AY704" s="140" t="str">
        <f>IF(AU704="","",WORKDAY(AU704,5,FESTIVOS_CO!A:A))</f>
        <v/>
      </c>
      <c r="AZ704" s="54" t="str">
        <f t="shared" ca="1" si="135"/>
        <v>NO APLICA</v>
      </c>
      <c r="BA704" s="55" t="str">
        <f>IF(AX704="","",WORKDAY(AX704,5,FESTIVOS_CO!A:A))</f>
        <v/>
      </c>
      <c r="BB704" s="39"/>
      <c r="BC704" s="40"/>
      <c r="BD704" s="40"/>
      <c r="BE704" s="56" t="str">
        <f t="shared" ca="1" si="136"/>
        <v>NO APLICA</v>
      </c>
      <c r="BF704" s="37"/>
      <c r="BG704" s="45"/>
      <c r="BH704" s="37"/>
      <c r="BI704" s="36"/>
      <c r="BJ704" s="37"/>
      <c r="BK704" s="36"/>
      <c r="BL704" s="36"/>
      <c r="BM704" s="53" t="str">
        <f>IF(BJ704="","",WORKDAY(BJ704,5,FESTIVOS_CO!A:A))</f>
        <v/>
      </c>
      <c r="BN704" s="57" t="str">
        <f t="shared" ca="1" si="146"/>
        <v>PENDIENTE HACER AVISO</v>
      </c>
      <c r="BO704" s="54" t="str">
        <f t="shared" ca="1" si="139"/>
        <v>EN TRÁMITE NOTIF. POR AVISO</v>
      </c>
      <c r="BP704" s="37"/>
      <c r="BQ704" s="53" t="str">
        <f>IF(BP704="","",WORKDAY(BP704,5,FESTIVOS_CO!A:A))</f>
        <v/>
      </c>
      <c r="BR704" s="37"/>
      <c r="BS704" s="36"/>
      <c r="BT704" s="38"/>
      <c r="BU704" s="58" t="e">
        <f>VLOOKUP(BT704,Hoja2!$C:$D,2,0)</f>
        <v>#N/A</v>
      </c>
      <c r="BV704" s="80" t="str">
        <f>IF(
AND(AO704="",BD704="",BQ704=""),
"EN PROCESO NOTIFICACION / COMUNICACION",
IF(
BT704="",
"NO APLICA",
IF(
BU704=60,
IF(AO704&lt;&gt;"",AO704,IF(BD704&lt;&gt;"",BD704,BQ704))+60,
WORKDAY(
IF(AO704&lt;&gt;"",AO704,IF(BD704&lt;&gt;"",BD704,BQ704)),
BU704,
FESTIVOS_CO!A:A
)
)
))</f>
        <v>EN PROCESO NOTIFICACION / COMUNICACION</v>
      </c>
      <c r="BW704" s="44"/>
      <c r="BX704" s="53"/>
      <c r="BY704" s="45"/>
      <c r="BZ704" s="37"/>
      <c r="CA704" s="54" t="str">
        <f t="shared" si="140"/>
        <v>PENDIENTE EJECUTORIA</v>
      </c>
      <c r="CB704" s="59" t="str">
        <f t="shared" si="137"/>
        <v/>
      </c>
      <c r="CC704" s="36"/>
      <c r="CD704" s="40"/>
      <c r="CE704" s="46"/>
      <c r="CF704" s="40"/>
      <c r="CG704" s="40"/>
      <c r="CH704" s="40"/>
      <c r="CI704" s="36"/>
      <c r="CJ704" s="47"/>
      <c r="CK704" s="40"/>
      <c r="CL704" s="40"/>
      <c r="CM704" s="40"/>
      <c r="CN704" s="40"/>
    </row>
    <row r="705" spans="1:92" ht="42.75" hidden="1">
      <c r="A705" s="49" t="str">
        <f t="shared" si="141"/>
        <v>SIN GESTIÓN</v>
      </c>
      <c r="B705" s="58"/>
      <c r="C705" s="37"/>
      <c r="D705" s="37"/>
      <c r="E705" s="49" t="str">
        <f t="shared" si="142"/>
        <v>PENDIENTE NOTIFICACIÓN</v>
      </c>
      <c r="F705" s="141" t="str">
        <f t="shared" si="143"/>
        <v>PENDIENTE NOTIFICACIÓN</v>
      </c>
      <c r="G705" s="49" t="str">
        <f t="shared" si="144"/>
        <v/>
      </c>
      <c r="H705" s="51" t="str">
        <f ca="1">IF(
L705="",
"",
IF(
NETWORKDAYS(L705,IF(M705&lt;&gt;"",M705,TODAY()),FESTIVOS_CO!A:A)&gt;2,
"VENCIDO",
IF(
NETWORKDAYS(L705,IF(M705&lt;&gt;"",M705,TODAY()),FESTIVOS_CO!A:A)=2,
"ALERTA",
"A TIEMPO"
)))</f>
        <v/>
      </c>
      <c r="I705" s="40"/>
      <c r="J705" s="36"/>
      <c r="K705" s="37"/>
      <c r="L705" s="50"/>
      <c r="M705" s="37"/>
      <c r="N705" s="52"/>
      <c r="O705" s="52"/>
      <c r="P705" s="36"/>
      <c r="Q705" s="36"/>
      <c r="R705" s="40"/>
      <c r="S705" s="36"/>
      <c r="T705" s="40"/>
      <c r="U705" s="40"/>
      <c r="V705" s="81"/>
      <c r="W705" s="40"/>
      <c r="X705" s="40"/>
      <c r="Y705" s="40"/>
      <c r="Z705" s="38" t="str">
        <f>IFERROR(VLOOKUP(Y705,DIRECTORIO!A:B,2,FALSE),"")</f>
        <v/>
      </c>
      <c r="AA705" s="40"/>
      <c r="AB705" s="40"/>
      <c r="AC705" s="40"/>
      <c r="AD705" s="40"/>
      <c r="AE705" s="40"/>
      <c r="AF705" s="40"/>
      <c r="AG705" s="41" t="s">
        <v>109</v>
      </c>
      <c r="AH705" s="42"/>
      <c r="AI705" s="54" t="str">
        <f t="shared" ca="1" si="145"/>
        <v>PENDIENTE NOTIFICACIÓN ELECTRÓNICA</v>
      </c>
      <c r="AJ705" s="37"/>
      <c r="AK705" s="37"/>
      <c r="AL705" s="37"/>
      <c r="AM705" s="53" t="str">
        <f>IF(AK705="","",WORKDAY(AK705,5,FESTIVOS_CO!A:A))</f>
        <v/>
      </c>
      <c r="AN705" s="37"/>
      <c r="AO705" s="37"/>
      <c r="AP705" s="54" t="str">
        <f t="shared" ca="1" si="138"/>
        <v>NO APLICA</v>
      </c>
      <c r="AQ705" s="36"/>
      <c r="AR705" s="43"/>
      <c r="AS705" s="37"/>
      <c r="AT705" s="36"/>
      <c r="AU705" s="37"/>
      <c r="AV705" s="36"/>
      <c r="AW705" s="36"/>
      <c r="AX705" s="37"/>
      <c r="AY705" s="140" t="str">
        <f>IF(AU705="","",WORKDAY(AU705,5,FESTIVOS_CO!A:A))</f>
        <v/>
      </c>
      <c r="AZ705" s="54" t="str">
        <f t="shared" ca="1" si="135"/>
        <v>NO APLICA</v>
      </c>
      <c r="BA705" s="55" t="str">
        <f>IF(AX705="","",WORKDAY(AX705,5,FESTIVOS_CO!A:A))</f>
        <v/>
      </c>
      <c r="BB705" s="39"/>
      <c r="BC705" s="40"/>
      <c r="BD705" s="40"/>
      <c r="BE705" s="56" t="str">
        <f t="shared" ca="1" si="136"/>
        <v>NO APLICA</v>
      </c>
      <c r="BF705" s="37"/>
      <c r="BG705" s="45"/>
      <c r="BH705" s="37"/>
      <c r="BI705" s="36"/>
      <c r="BJ705" s="37"/>
      <c r="BK705" s="36"/>
      <c r="BL705" s="36"/>
      <c r="BM705" s="53" t="str">
        <f>IF(BJ705="","",WORKDAY(BJ705,5,FESTIVOS_CO!A:A))</f>
        <v/>
      </c>
      <c r="BN705" s="57" t="str">
        <f t="shared" ca="1" si="146"/>
        <v>PENDIENTE HACER AVISO</v>
      </c>
      <c r="BO705" s="54" t="str">
        <f t="shared" ca="1" si="139"/>
        <v>EN TRÁMITE NOTIF. POR AVISO</v>
      </c>
      <c r="BP705" s="37"/>
      <c r="BQ705" s="53" t="str">
        <f>IF(BP705="","",WORKDAY(BP705,5,FESTIVOS_CO!A:A))</f>
        <v/>
      </c>
      <c r="BR705" s="37"/>
      <c r="BS705" s="36"/>
      <c r="BT705" s="38"/>
      <c r="BU705" s="58" t="e">
        <f>VLOOKUP(BT705,Hoja2!$C:$D,2,0)</f>
        <v>#N/A</v>
      </c>
      <c r="BV705" s="80" t="str">
        <f>IF(
AND(AO705="",BD705="",BQ705=""),
"EN PROCESO NOTIFICACION / COMUNICACION",
IF(
BT705="",
"NO APLICA",
IF(
BU705=60,
IF(AO705&lt;&gt;"",AO705,IF(BD705&lt;&gt;"",BD705,BQ705))+60,
WORKDAY(
IF(AO705&lt;&gt;"",AO705,IF(BD705&lt;&gt;"",BD705,BQ705)),
BU705,
FESTIVOS_CO!A:A
)
)
))</f>
        <v>EN PROCESO NOTIFICACION / COMUNICACION</v>
      </c>
      <c r="BW705" s="44"/>
      <c r="BX705" s="53"/>
      <c r="BY705" s="45"/>
      <c r="BZ705" s="37"/>
      <c r="CA705" s="54" t="str">
        <f t="shared" si="140"/>
        <v>PENDIENTE EJECUTORIA</v>
      </c>
      <c r="CB705" s="59" t="str">
        <f t="shared" si="137"/>
        <v/>
      </c>
      <c r="CC705" s="36"/>
      <c r="CD705" s="40"/>
      <c r="CE705" s="46"/>
      <c r="CF705" s="40"/>
      <c r="CG705" s="40"/>
      <c r="CH705" s="40"/>
      <c r="CI705" s="36"/>
      <c r="CJ705" s="47"/>
      <c r="CK705" s="40"/>
      <c r="CL705" s="40"/>
      <c r="CM705" s="40"/>
      <c r="CN705" s="40"/>
    </row>
    <row r="706" spans="1:92" ht="42.75" hidden="1">
      <c r="A706" s="49" t="str">
        <f t="shared" si="141"/>
        <v>SIN GESTIÓN</v>
      </c>
      <c r="B706" s="58"/>
      <c r="C706" s="37"/>
      <c r="D706" s="37"/>
      <c r="E706" s="49" t="str">
        <f t="shared" si="142"/>
        <v>PENDIENTE NOTIFICACIÓN</v>
      </c>
      <c r="F706" s="141" t="str">
        <f t="shared" si="143"/>
        <v>PENDIENTE NOTIFICACIÓN</v>
      </c>
      <c r="G706" s="49" t="str">
        <f t="shared" si="144"/>
        <v/>
      </c>
      <c r="H706" s="51" t="str">
        <f ca="1">IF(
L706="",
"",
IF(
NETWORKDAYS(L706,IF(M706&lt;&gt;"",M706,TODAY()),FESTIVOS_CO!A:A)&gt;2,
"VENCIDO",
IF(
NETWORKDAYS(L706,IF(M706&lt;&gt;"",M706,TODAY()),FESTIVOS_CO!A:A)=2,
"ALERTA",
"A TIEMPO"
)))</f>
        <v/>
      </c>
      <c r="I706" s="40"/>
      <c r="J706" s="36"/>
      <c r="K706" s="37"/>
      <c r="L706" s="50"/>
      <c r="M706" s="37"/>
      <c r="N706" s="52"/>
      <c r="O706" s="52"/>
      <c r="P706" s="36"/>
      <c r="Q706" s="36"/>
      <c r="R706" s="40"/>
      <c r="S706" s="36"/>
      <c r="T706" s="40"/>
      <c r="U706" s="40"/>
      <c r="V706" s="81"/>
      <c r="W706" s="40"/>
      <c r="X706" s="40"/>
      <c r="Y706" s="40"/>
      <c r="Z706" s="38" t="str">
        <f>IFERROR(VLOOKUP(Y706,DIRECTORIO!A:B,2,FALSE),"")</f>
        <v/>
      </c>
      <c r="AA706" s="40"/>
      <c r="AB706" s="40"/>
      <c r="AC706" s="40"/>
      <c r="AD706" s="40"/>
      <c r="AE706" s="40"/>
      <c r="AF706" s="40"/>
      <c r="AG706" s="41" t="s">
        <v>109</v>
      </c>
      <c r="AH706" s="42"/>
      <c r="AI706" s="54" t="str">
        <f t="shared" ca="1" si="145"/>
        <v>PENDIENTE NOTIFICACIÓN ELECTRÓNICA</v>
      </c>
      <c r="AJ706" s="37"/>
      <c r="AK706" s="37"/>
      <c r="AL706" s="37"/>
      <c r="AM706" s="53" t="str">
        <f>IF(AK706="","",WORKDAY(AK706,5,FESTIVOS_CO!A:A))</f>
        <v/>
      </c>
      <c r="AN706" s="37"/>
      <c r="AO706" s="37"/>
      <c r="AP706" s="54" t="str">
        <f t="shared" ca="1" si="138"/>
        <v>NO APLICA</v>
      </c>
      <c r="AQ706" s="36"/>
      <c r="AR706" s="43"/>
      <c r="AS706" s="37"/>
      <c r="AT706" s="36"/>
      <c r="AU706" s="37"/>
      <c r="AV706" s="36"/>
      <c r="AW706" s="36"/>
      <c r="AX706" s="37"/>
      <c r="AY706" s="140" t="str">
        <f>IF(AU706="","",WORKDAY(AU706,5,FESTIVOS_CO!A:A))</f>
        <v/>
      </c>
      <c r="AZ706" s="54" t="str">
        <f t="shared" ca="1" si="135"/>
        <v>NO APLICA</v>
      </c>
      <c r="BA706" s="55" t="str">
        <f>IF(AX706="","",WORKDAY(AX706,5,FESTIVOS_CO!A:A))</f>
        <v/>
      </c>
      <c r="BB706" s="39"/>
      <c r="BC706" s="40"/>
      <c r="BD706" s="40"/>
      <c r="BE706" s="56" t="str">
        <f t="shared" ca="1" si="136"/>
        <v>NO APLICA</v>
      </c>
      <c r="BF706" s="37"/>
      <c r="BG706" s="45"/>
      <c r="BH706" s="37"/>
      <c r="BI706" s="36"/>
      <c r="BJ706" s="37"/>
      <c r="BK706" s="36"/>
      <c r="BL706" s="36"/>
      <c r="BM706" s="53" t="str">
        <f>IF(BJ706="","",WORKDAY(BJ706,5,FESTIVOS_CO!A:A))</f>
        <v/>
      </c>
      <c r="BN706" s="57" t="str">
        <f t="shared" ca="1" si="146"/>
        <v>PENDIENTE HACER AVISO</v>
      </c>
      <c r="BO706" s="54" t="str">
        <f t="shared" ca="1" si="139"/>
        <v>EN TRÁMITE NOTIF. POR AVISO</v>
      </c>
      <c r="BP706" s="37"/>
      <c r="BQ706" s="53" t="str">
        <f>IF(BP706="","",WORKDAY(BP706,5,FESTIVOS_CO!A:A))</f>
        <v/>
      </c>
      <c r="BR706" s="37"/>
      <c r="BS706" s="36"/>
      <c r="BT706" s="38"/>
      <c r="BU706" s="58" t="e">
        <f>VLOOKUP(BT706,Hoja2!$C:$D,2,0)</f>
        <v>#N/A</v>
      </c>
      <c r="BV706" s="80" t="str">
        <f>IF(
AND(AO706="",BD706="",BQ706=""),
"EN PROCESO NOTIFICACION / COMUNICACION",
IF(
BT706="",
"NO APLICA",
IF(
BU706=60,
IF(AO706&lt;&gt;"",AO706,IF(BD706&lt;&gt;"",BD706,BQ706))+60,
WORKDAY(
IF(AO706&lt;&gt;"",AO706,IF(BD706&lt;&gt;"",BD706,BQ706)),
BU706,
FESTIVOS_CO!A:A
)
)
))</f>
        <v>EN PROCESO NOTIFICACION / COMUNICACION</v>
      </c>
      <c r="BW706" s="44"/>
      <c r="BX706" s="53"/>
      <c r="BY706" s="45"/>
      <c r="BZ706" s="37"/>
      <c r="CA706" s="54" t="str">
        <f t="shared" si="140"/>
        <v>PENDIENTE EJECUTORIA</v>
      </c>
      <c r="CB706" s="59" t="str">
        <f t="shared" si="137"/>
        <v/>
      </c>
      <c r="CC706" s="36"/>
      <c r="CD706" s="40"/>
      <c r="CE706" s="46"/>
      <c r="CF706" s="40"/>
      <c r="CG706" s="40"/>
      <c r="CH706" s="40"/>
      <c r="CI706" s="36"/>
      <c r="CJ706" s="47"/>
      <c r="CK706" s="40"/>
      <c r="CL706" s="40"/>
      <c r="CM706" s="40"/>
      <c r="CN706" s="40"/>
    </row>
    <row r="707" spans="1:92" ht="42.75" hidden="1">
      <c r="A707" s="49" t="str">
        <f t="shared" si="141"/>
        <v>SIN GESTIÓN</v>
      </c>
      <c r="B707" s="58"/>
      <c r="C707" s="37"/>
      <c r="D707" s="37"/>
      <c r="E707" s="49" t="str">
        <f t="shared" si="142"/>
        <v>PENDIENTE NOTIFICACIÓN</v>
      </c>
      <c r="F707" s="141" t="str">
        <f t="shared" si="143"/>
        <v>PENDIENTE NOTIFICACIÓN</v>
      </c>
      <c r="G707" s="49" t="str">
        <f t="shared" si="144"/>
        <v/>
      </c>
      <c r="H707" s="51" t="str">
        <f ca="1">IF(
L707="",
"",
IF(
NETWORKDAYS(L707,IF(M707&lt;&gt;"",M707,TODAY()),FESTIVOS_CO!A:A)&gt;2,
"VENCIDO",
IF(
NETWORKDAYS(L707,IF(M707&lt;&gt;"",M707,TODAY()),FESTIVOS_CO!A:A)=2,
"ALERTA",
"A TIEMPO"
)))</f>
        <v/>
      </c>
      <c r="I707" s="40"/>
      <c r="J707" s="36"/>
      <c r="K707" s="37"/>
      <c r="L707" s="50"/>
      <c r="M707" s="37"/>
      <c r="N707" s="52"/>
      <c r="O707" s="52"/>
      <c r="P707" s="36"/>
      <c r="Q707" s="36"/>
      <c r="R707" s="40"/>
      <c r="S707" s="36"/>
      <c r="T707" s="40"/>
      <c r="U707" s="40"/>
      <c r="V707" s="81"/>
      <c r="W707" s="40"/>
      <c r="X707" s="40"/>
      <c r="Y707" s="40"/>
      <c r="Z707" s="38" t="str">
        <f>IFERROR(VLOOKUP(Y707,DIRECTORIO!A:B,2,FALSE),"")</f>
        <v/>
      </c>
      <c r="AA707" s="40"/>
      <c r="AB707" s="40"/>
      <c r="AC707" s="40"/>
      <c r="AD707" s="40"/>
      <c r="AE707" s="40"/>
      <c r="AF707" s="40"/>
      <c r="AG707" s="41" t="s">
        <v>109</v>
      </c>
      <c r="AH707" s="42"/>
      <c r="AI707" s="54" t="str">
        <f t="shared" ca="1" si="145"/>
        <v>PENDIENTE NOTIFICACIÓN ELECTRÓNICA</v>
      </c>
      <c r="AJ707" s="37"/>
      <c r="AK707" s="37"/>
      <c r="AL707" s="37"/>
      <c r="AM707" s="53" t="str">
        <f>IF(AK707="","",WORKDAY(AK707,5,FESTIVOS_CO!A:A))</f>
        <v/>
      </c>
      <c r="AN707" s="37"/>
      <c r="AO707" s="37"/>
      <c r="AP707" s="54" t="str">
        <f t="shared" ca="1" si="138"/>
        <v>NO APLICA</v>
      </c>
      <c r="AQ707" s="36"/>
      <c r="AR707" s="43"/>
      <c r="AS707" s="37"/>
      <c r="AT707" s="36"/>
      <c r="AU707" s="37"/>
      <c r="AV707" s="36"/>
      <c r="AW707" s="36"/>
      <c r="AX707" s="37"/>
      <c r="AY707" s="140" t="str">
        <f>IF(AU707="","",WORKDAY(AU707,5,FESTIVOS_CO!A:A))</f>
        <v/>
      </c>
      <c r="AZ707" s="54" t="str">
        <f t="shared" ca="1" si="135"/>
        <v>NO APLICA</v>
      </c>
      <c r="BA707" s="55" t="str">
        <f>IF(AX707="","",WORKDAY(AX707,5,FESTIVOS_CO!A:A))</f>
        <v/>
      </c>
      <c r="BB707" s="39"/>
      <c r="BC707" s="40"/>
      <c r="BD707" s="40"/>
      <c r="BE707" s="56" t="str">
        <f t="shared" ca="1" si="136"/>
        <v>NO APLICA</v>
      </c>
      <c r="BF707" s="37"/>
      <c r="BG707" s="45"/>
      <c r="BH707" s="37"/>
      <c r="BI707" s="36"/>
      <c r="BJ707" s="37"/>
      <c r="BK707" s="36"/>
      <c r="BL707" s="36"/>
      <c r="BM707" s="53" t="str">
        <f>IF(BJ707="","",WORKDAY(BJ707,5,FESTIVOS_CO!A:A))</f>
        <v/>
      </c>
      <c r="BN707" s="57" t="str">
        <f t="shared" ca="1" si="146"/>
        <v>PENDIENTE HACER AVISO</v>
      </c>
      <c r="BO707" s="54" t="str">
        <f t="shared" ca="1" si="139"/>
        <v>EN TRÁMITE NOTIF. POR AVISO</v>
      </c>
      <c r="BP707" s="37"/>
      <c r="BQ707" s="53" t="str">
        <f>IF(BP707="","",WORKDAY(BP707,5,FESTIVOS_CO!A:A))</f>
        <v/>
      </c>
      <c r="BR707" s="37"/>
      <c r="BS707" s="36"/>
      <c r="BT707" s="38"/>
      <c r="BU707" s="58" t="e">
        <f>VLOOKUP(BT707,Hoja2!$C:$D,2,0)</f>
        <v>#N/A</v>
      </c>
      <c r="BV707" s="80" t="str">
        <f>IF(
AND(AO707="",BD707="",BQ707=""),
"EN PROCESO NOTIFICACION / COMUNICACION",
IF(
BT707="",
"NO APLICA",
IF(
BU707=60,
IF(AO707&lt;&gt;"",AO707,IF(BD707&lt;&gt;"",BD707,BQ707))+60,
WORKDAY(
IF(AO707&lt;&gt;"",AO707,IF(BD707&lt;&gt;"",BD707,BQ707)),
BU707,
FESTIVOS_CO!A:A
)
)
))</f>
        <v>EN PROCESO NOTIFICACION / COMUNICACION</v>
      </c>
      <c r="BW707" s="44"/>
      <c r="BX707" s="53"/>
      <c r="BY707" s="45"/>
      <c r="BZ707" s="37"/>
      <c r="CA707" s="54" t="str">
        <f t="shared" si="140"/>
        <v>PENDIENTE EJECUTORIA</v>
      </c>
      <c r="CB707" s="59" t="str">
        <f t="shared" si="137"/>
        <v/>
      </c>
      <c r="CC707" s="36"/>
      <c r="CD707" s="40"/>
      <c r="CE707" s="46"/>
      <c r="CF707" s="40"/>
      <c r="CG707" s="40"/>
      <c r="CH707" s="40"/>
      <c r="CI707" s="36"/>
      <c r="CJ707" s="47"/>
      <c r="CK707" s="40"/>
      <c r="CL707" s="40"/>
      <c r="CM707" s="40"/>
      <c r="CN707" s="40"/>
    </row>
    <row r="708" spans="1:92" ht="42.75" hidden="1">
      <c r="A708" s="49" t="str">
        <f t="shared" si="141"/>
        <v>SIN GESTIÓN</v>
      </c>
      <c r="B708" s="58"/>
      <c r="C708" s="37"/>
      <c r="D708" s="37"/>
      <c r="E708" s="49" t="str">
        <f t="shared" si="142"/>
        <v>PENDIENTE NOTIFICACIÓN</v>
      </c>
      <c r="F708" s="141" t="str">
        <f t="shared" si="143"/>
        <v>PENDIENTE NOTIFICACIÓN</v>
      </c>
      <c r="G708" s="49" t="str">
        <f t="shared" si="144"/>
        <v/>
      </c>
      <c r="H708" s="51" t="str">
        <f ca="1">IF(
L708="",
"",
IF(
NETWORKDAYS(L708,IF(M708&lt;&gt;"",M708,TODAY()),FESTIVOS_CO!A:A)&gt;2,
"VENCIDO",
IF(
NETWORKDAYS(L708,IF(M708&lt;&gt;"",M708,TODAY()),FESTIVOS_CO!A:A)=2,
"ALERTA",
"A TIEMPO"
)))</f>
        <v/>
      </c>
      <c r="I708" s="40"/>
      <c r="J708" s="36"/>
      <c r="K708" s="37"/>
      <c r="L708" s="50"/>
      <c r="M708" s="37"/>
      <c r="N708" s="52"/>
      <c r="O708" s="52"/>
      <c r="P708" s="36"/>
      <c r="Q708" s="36"/>
      <c r="R708" s="40"/>
      <c r="S708" s="36"/>
      <c r="T708" s="40"/>
      <c r="U708" s="40"/>
      <c r="V708" s="81"/>
      <c r="W708" s="40"/>
      <c r="X708" s="40"/>
      <c r="Y708" s="40"/>
      <c r="Z708" s="38" t="str">
        <f>IFERROR(VLOOKUP(Y708,DIRECTORIO!A:B,2,FALSE),"")</f>
        <v/>
      </c>
      <c r="AA708" s="40"/>
      <c r="AB708" s="40"/>
      <c r="AC708" s="40"/>
      <c r="AD708" s="40"/>
      <c r="AE708" s="40"/>
      <c r="AF708" s="40"/>
      <c r="AG708" s="41" t="s">
        <v>109</v>
      </c>
      <c r="AH708" s="42"/>
      <c r="AI708" s="54" t="str">
        <f t="shared" ca="1" si="145"/>
        <v>PENDIENTE NOTIFICACIÓN ELECTRÓNICA</v>
      </c>
      <c r="AJ708" s="37"/>
      <c r="AK708" s="37"/>
      <c r="AL708" s="37"/>
      <c r="AM708" s="53" t="str">
        <f>IF(AK708="","",WORKDAY(AK708,5,FESTIVOS_CO!A:A))</f>
        <v/>
      </c>
      <c r="AN708" s="37"/>
      <c r="AO708" s="37"/>
      <c r="AP708" s="54" t="str">
        <f t="shared" ca="1" si="138"/>
        <v>NO APLICA</v>
      </c>
      <c r="AQ708" s="36"/>
      <c r="AR708" s="43"/>
      <c r="AS708" s="37"/>
      <c r="AT708" s="36"/>
      <c r="AU708" s="37"/>
      <c r="AV708" s="36"/>
      <c r="AW708" s="36"/>
      <c r="AX708" s="37"/>
      <c r="AY708" s="140" t="str">
        <f>IF(AU708="","",WORKDAY(AU708,5,FESTIVOS_CO!A:A))</f>
        <v/>
      </c>
      <c r="AZ708" s="54" t="str">
        <f t="shared" ca="1" si="135"/>
        <v>NO APLICA</v>
      </c>
      <c r="BA708" s="55" t="str">
        <f>IF(AX708="","",WORKDAY(AX708,5,FESTIVOS_CO!A:A))</f>
        <v/>
      </c>
      <c r="BB708" s="39"/>
      <c r="BC708" s="40"/>
      <c r="BD708" s="40"/>
      <c r="BE708" s="56" t="str">
        <f t="shared" ca="1" si="136"/>
        <v>NO APLICA</v>
      </c>
      <c r="BF708" s="37"/>
      <c r="BG708" s="45"/>
      <c r="BH708" s="37"/>
      <c r="BI708" s="36"/>
      <c r="BJ708" s="37"/>
      <c r="BK708" s="36"/>
      <c r="BL708" s="36"/>
      <c r="BM708" s="53" t="str">
        <f>IF(BJ708="","",WORKDAY(BJ708,5,FESTIVOS_CO!A:A))</f>
        <v/>
      </c>
      <c r="BN708" s="57" t="str">
        <f t="shared" ca="1" si="146"/>
        <v>PENDIENTE HACER AVISO</v>
      </c>
      <c r="BO708" s="54" t="str">
        <f t="shared" ca="1" si="139"/>
        <v>EN TRÁMITE NOTIF. POR AVISO</v>
      </c>
      <c r="BP708" s="37"/>
      <c r="BQ708" s="53" t="str">
        <f>IF(BP708="","",WORKDAY(BP708,5,FESTIVOS_CO!A:A))</f>
        <v/>
      </c>
      <c r="BR708" s="37"/>
      <c r="BS708" s="36"/>
      <c r="BT708" s="38"/>
      <c r="BU708" s="58" t="e">
        <f>VLOOKUP(BT708,Hoja2!$C:$D,2,0)</f>
        <v>#N/A</v>
      </c>
      <c r="BV708" s="80" t="str">
        <f>IF(
AND(AO708="",BD708="",BQ708=""),
"EN PROCESO NOTIFICACION / COMUNICACION",
IF(
BT708="",
"NO APLICA",
IF(
BU708=60,
IF(AO708&lt;&gt;"",AO708,IF(BD708&lt;&gt;"",BD708,BQ708))+60,
WORKDAY(
IF(AO708&lt;&gt;"",AO708,IF(BD708&lt;&gt;"",BD708,BQ708)),
BU708,
FESTIVOS_CO!A:A
)
)
))</f>
        <v>EN PROCESO NOTIFICACION / COMUNICACION</v>
      </c>
      <c r="BW708" s="44"/>
      <c r="BX708" s="53"/>
      <c r="BY708" s="45"/>
      <c r="BZ708" s="37"/>
      <c r="CA708" s="54" t="str">
        <f t="shared" si="140"/>
        <v>PENDIENTE EJECUTORIA</v>
      </c>
      <c r="CB708" s="59" t="str">
        <f t="shared" si="137"/>
        <v/>
      </c>
      <c r="CC708" s="36"/>
      <c r="CD708" s="40"/>
      <c r="CE708" s="46"/>
      <c r="CF708" s="40"/>
      <c r="CG708" s="40"/>
      <c r="CH708" s="40"/>
      <c r="CI708" s="36"/>
      <c r="CJ708" s="47"/>
      <c r="CK708" s="40"/>
      <c r="CL708" s="40"/>
      <c r="CM708" s="40"/>
      <c r="CN708" s="40"/>
    </row>
    <row r="709" spans="1:92" ht="42.75" hidden="1">
      <c r="A709" s="49" t="str">
        <f t="shared" si="141"/>
        <v>SIN GESTIÓN</v>
      </c>
      <c r="B709" s="58"/>
      <c r="C709" s="37"/>
      <c r="D709" s="37"/>
      <c r="E709" s="49" t="str">
        <f t="shared" si="142"/>
        <v>PENDIENTE NOTIFICACIÓN</v>
      </c>
      <c r="F709" s="141" t="str">
        <f t="shared" si="143"/>
        <v>PENDIENTE NOTIFICACIÓN</v>
      </c>
      <c r="G709" s="49" t="str">
        <f t="shared" si="144"/>
        <v/>
      </c>
      <c r="H709" s="51" t="str">
        <f ca="1">IF(
L709="",
"",
IF(
NETWORKDAYS(L709,IF(M709&lt;&gt;"",M709,TODAY()),FESTIVOS_CO!A:A)&gt;2,
"VENCIDO",
IF(
NETWORKDAYS(L709,IF(M709&lt;&gt;"",M709,TODAY()),FESTIVOS_CO!A:A)=2,
"ALERTA",
"A TIEMPO"
)))</f>
        <v/>
      </c>
      <c r="I709" s="40"/>
      <c r="J709" s="36"/>
      <c r="K709" s="37"/>
      <c r="L709" s="50"/>
      <c r="M709" s="37"/>
      <c r="N709" s="52"/>
      <c r="O709" s="52"/>
      <c r="P709" s="36"/>
      <c r="Q709" s="36"/>
      <c r="R709" s="40"/>
      <c r="S709" s="36"/>
      <c r="T709" s="40"/>
      <c r="U709" s="40"/>
      <c r="V709" s="81"/>
      <c r="W709" s="40"/>
      <c r="X709" s="40"/>
      <c r="Y709" s="40"/>
      <c r="Z709" s="38" t="str">
        <f>IFERROR(VLOOKUP(Y709,DIRECTORIO!A:B,2,FALSE),"")</f>
        <v/>
      </c>
      <c r="AA709" s="40"/>
      <c r="AB709" s="40"/>
      <c r="AC709" s="40"/>
      <c r="AD709" s="40"/>
      <c r="AE709" s="40"/>
      <c r="AF709" s="40"/>
      <c r="AG709" s="41" t="s">
        <v>109</v>
      </c>
      <c r="AH709" s="42"/>
      <c r="AI709" s="54" t="str">
        <f t="shared" ca="1" si="145"/>
        <v>PENDIENTE NOTIFICACIÓN ELECTRÓNICA</v>
      </c>
      <c r="AJ709" s="37"/>
      <c r="AK709" s="37"/>
      <c r="AL709" s="37"/>
      <c r="AM709" s="53" t="str">
        <f>IF(AK709="","",WORKDAY(AK709,5,FESTIVOS_CO!A:A))</f>
        <v/>
      </c>
      <c r="AN709" s="37"/>
      <c r="AO709" s="37"/>
      <c r="AP709" s="54" t="str">
        <f t="shared" ca="1" si="138"/>
        <v>NO APLICA</v>
      </c>
      <c r="AQ709" s="36"/>
      <c r="AR709" s="43"/>
      <c r="AS709" s="37"/>
      <c r="AT709" s="36"/>
      <c r="AU709" s="37"/>
      <c r="AV709" s="36"/>
      <c r="AW709" s="36"/>
      <c r="AX709" s="37"/>
      <c r="AY709" s="140" t="str">
        <f>IF(AU709="","",WORKDAY(AU709,5,FESTIVOS_CO!A:A))</f>
        <v/>
      </c>
      <c r="AZ709" s="54" t="str">
        <f t="shared" ca="1" si="135"/>
        <v>NO APLICA</v>
      </c>
      <c r="BA709" s="55" t="str">
        <f>IF(AX709="","",WORKDAY(AX709,5,FESTIVOS_CO!A:A))</f>
        <v/>
      </c>
      <c r="BB709" s="39"/>
      <c r="BC709" s="40"/>
      <c r="BD709" s="40"/>
      <c r="BE709" s="56" t="str">
        <f t="shared" ca="1" si="136"/>
        <v>NO APLICA</v>
      </c>
      <c r="BF709" s="37"/>
      <c r="BG709" s="45"/>
      <c r="BH709" s="37"/>
      <c r="BI709" s="36"/>
      <c r="BJ709" s="37"/>
      <c r="BK709" s="36"/>
      <c r="BL709" s="36"/>
      <c r="BM709" s="53" t="str">
        <f>IF(BJ709="","",WORKDAY(BJ709,5,FESTIVOS_CO!A:A))</f>
        <v/>
      </c>
      <c r="BN709" s="57" t="str">
        <f t="shared" ca="1" si="146"/>
        <v>PENDIENTE HACER AVISO</v>
      </c>
      <c r="BO709" s="54" t="str">
        <f t="shared" ca="1" si="139"/>
        <v>EN TRÁMITE NOTIF. POR AVISO</v>
      </c>
      <c r="BP709" s="37"/>
      <c r="BQ709" s="53" t="str">
        <f>IF(BP709="","",WORKDAY(BP709,5,FESTIVOS_CO!A:A))</f>
        <v/>
      </c>
      <c r="BR709" s="37"/>
      <c r="BS709" s="36"/>
      <c r="BT709" s="38"/>
      <c r="BU709" s="58" t="e">
        <f>VLOOKUP(BT709,Hoja2!$C:$D,2,0)</f>
        <v>#N/A</v>
      </c>
      <c r="BV709" s="80" t="str">
        <f>IF(
AND(AO709="",BD709="",BQ709=""),
"EN PROCESO NOTIFICACION / COMUNICACION",
IF(
BT709="",
"NO APLICA",
IF(
BU709=60,
IF(AO709&lt;&gt;"",AO709,IF(BD709&lt;&gt;"",BD709,BQ709))+60,
WORKDAY(
IF(AO709&lt;&gt;"",AO709,IF(BD709&lt;&gt;"",BD709,BQ709)),
BU709,
FESTIVOS_CO!A:A
)
)
))</f>
        <v>EN PROCESO NOTIFICACION / COMUNICACION</v>
      </c>
      <c r="BW709" s="44"/>
      <c r="BX709" s="53"/>
      <c r="BY709" s="45"/>
      <c r="BZ709" s="37"/>
      <c r="CA709" s="54" t="str">
        <f t="shared" si="140"/>
        <v>PENDIENTE EJECUTORIA</v>
      </c>
      <c r="CB709" s="59" t="str">
        <f t="shared" si="137"/>
        <v/>
      </c>
      <c r="CC709" s="36"/>
      <c r="CD709" s="40"/>
      <c r="CE709" s="46"/>
      <c r="CF709" s="40"/>
      <c r="CG709" s="40"/>
      <c r="CH709" s="40"/>
      <c r="CI709" s="36"/>
      <c r="CJ709" s="47"/>
      <c r="CK709" s="40"/>
      <c r="CL709" s="40"/>
      <c r="CM709" s="40"/>
      <c r="CN709" s="40"/>
    </row>
    <row r="710" spans="1:92" ht="42.75" hidden="1">
      <c r="A710" s="49" t="str">
        <f t="shared" si="141"/>
        <v>SIN GESTIÓN</v>
      </c>
      <c r="B710" s="58"/>
      <c r="C710" s="37"/>
      <c r="D710" s="37"/>
      <c r="E710" s="49" t="str">
        <f t="shared" si="142"/>
        <v>PENDIENTE NOTIFICACIÓN</v>
      </c>
      <c r="F710" s="141" t="str">
        <f t="shared" si="143"/>
        <v>PENDIENTE NOTIFICACIÓN</v>
      </c>
      <c r="G710" s="49" t="str">
        <f t="shared" si="144"/>
        <v/>
      </c>
      <c r="H710" s="51" t="str">
        <f ca="1">IF(
L710="",
"",
IF(
NETWORKDAYS(L710,IF(M710&lt;&gt;"",M710,TODAY()),FESTIVOS_CO!A:A)&gt;2,
"VENCIDO",
IF(
NETWORKDAYS(L710,IF(M710&lt;&gt;"",M710,TODAY()),FESTIVOS_CO!A:A)=2,
"ALERTA",
"A TIEMPO"
)))</f>
        <v/>
      </c>
      <c r="I710" s="40"/>
      <c r="J710" s="36"/>
      <c r="K710" s="37"/>
      <c r="L710" s="50"/>
      <c r="M710" s="37"/>
      <c r="N710" s="52"/>
      <c r="O710" s="52"/>
      <c r="P710" s="36"/>
      <c r="Q710" s="36"/>
      <c r="R710" s="40"/>
      <c r="S710" s="36"/>
      <c r="T710" s="40"/>
      <c r="U710" s="40"/>
      <c r="V710" s="81"/>
      <c r="W710" s="40"/>
      <c r="X710" s="40"/>
      <c r="Y710" s="40"/>
      <c r="Z710" s="38" t="str">
        <f>IFERROR(VLOOKUP(Y710,DIRECTORIO!A:B,2,FALSE),"")</f>
        <v/>
      </c>
      <c r="AA710" s="40"/>
      <c r="AB710" s="40"/>
      <c r="AC710" s="40"/>
      <c r="AD710" s="40"/>
      <c r="AE710" s="40"/>
      <c r="AF710" s="40"/>
      <c r="AG710" s="41" t="s">
        <v>109</v>
      </c>
      <c r="AH710" s="42"/>
      <c r="AI710" s="54" t="str">
        <f t="shared" ca="1" si="145"/>
        <v>PENDIENTE NOTIFICACIÓN ELECTRÓNICA</v>
      </c>
      <c r="AJ710" s="37"/>
      <c r="AK710" s="37"/>
      <c r="AL710" s="37"/>
      <c r="AM710" s="53" t="str">
        <f>IF(AK710="","",WORKDAY(AK710,5,FESTIVOS_CO!A:A))</f>
        <v/>
      </c>
      <c r="AN710" s="37"/>
      <c r="AO710" s="37"/>
      <c r="AP710" s="54" t="str">
        <f t="shared" ca="1" si="138"/>
        <v>NO APLICA</v>
      </c>
      <c r="AQ710" s="36"/>
      <c r="AR710" s="43"/>
      <c r="AS710" s="37"/>
      <c r="AT710" s="36"/>
      <c r="AU710" s="37"/>
      <c r="AV710" s="36"/>
      <c r="AW710" s="36"/>
      <c r="AX710" s="37"/>
      <c r="AY710" s="140" t="str">
        <f>IF(AU710="","",WORKDAY(AU710,5,FESTIVOS_CO!A:A))</f>
        <v/>
      </c>
      <c r="AZ710" s="54" t="str">
        <f t="shared" ca="1" si="135"/>
        <v>NO APLICA</v>
      </c>
      <c r="BA710" s="55" t="str">
        <f>IF(AX710="","",WORKDAY(AX710,5,FESTIVOS_CO!A:A))</f>
        <v/>
      </c>
      <c r="BB710" s="39"/>
      <c r="BC710" s="40"/>
      <c r="BD710" s="40"/>
      <c r="BE710" s="56" t="str">
        <f t="shared" ca="1" si="136"/>
        <v>NO APLICA</v>
      </c>
      <c r="BF710" s="37"/>
      <c r="BG710" s="45"/>
      <c r="BH710" s="37"/>
      <c r="BI710" s="36"/>
      <c r="BJ710" s="37"/>
      <c r="BK710" s="36"/>
      <c r="BL710" s="36"/>
      <c r="BM710" s="53" t="str">
        <f>IF(BJ710="","",WORKDAY(BJ710,5,FESTIVOS_CO!A:A))</f>
        <v/>
      </c>
      <c r="BN710" s="57" t="str">
        <f t="shared" ca="1" si="146"/>
        <v>PENDIENTE HACER AVISO</v>
      </c>
      <c r="BO710" s="54" t="str">
        <f t="shared" ca="1" si="139"/>
        <v>EN TRÁMITE NOTIF. POR AVISO</v>
      </c>
      <c r="BP710" s="37"/>
      <c r="BQ710" s="53" t="str">
        <f>IF(BP710="","",WORKDAY(BP710,5,FESTIVOS_CO!A:A))</f>
        <v/>
      </c>
      <c r="BR710" s="37"/>
      <c r="BS710" s="36"/>
      <c r="BT710" s="38"/>
      <c r="BU710" s="58" t="e">
        <f>VLOOKUP(BT710,Hoja2!$C:$D,2,0)</f>
        <v>#N/A</v>
      </c>
      <c r="BV710" s="80" t="str">
        <f>IF(
AND(AO710="",BD710="",BQ710=""),
"EN PROCESO NOTIFICACION / COMUNICACION",
IF(
BT710="",
"NO APLICA",
IF(
BU710=60,
IF(AO710&lt;&gt;"",AO710,IF(BD710&lt;&gt;"",BD710,BQ710))+60,
WORKDAY(
IF(AO710&lt;&gt;"",AO710,IF(BD710&lt;&gt;"",BD710,BQ710)),
BU710,
FESTIVOS_CO!A:A
)
)
))</f>
        <v>EN PROCESO NOTIFICACION / COMUNICACION</v>
      </c>
      <c r="BW710" s="44"/>
      <c r="BX710" s="53"/>
      <c r="BY710" s="45"/>
      <c r="BZ710" s="37"/>
      <c r="CA710" s="54" t="str">
        <f t="shared" si="140"/>
        <v>PENDIENTE EJECUTORIA</v>
      </c>
      <c r="CB710" s="59" t="str">
        <f t="shared" si="137"/>
        <v/>
      </c>
      <c r="CC710" s="36"/>
      <c r="CD710" s="40"/>
      <c r="CE710" s="46"/>
      <c r="CF710" s="40"/>
      <c r="CG710" s="40"/>
      <c r="CH710" s="40"/>
      <c r="CI710" s="36"/>
      <c r="CJ710" s="47"/>
      <c r="CK710" s="40"/>
      <c r="CL710" s="40"/>
      <c r="CM710" s="40"/>
      <c r="CN710" s="40"/>
    </row>
    <row r="711" spans="1:92" ht="42.75" hidden="1">
      <c r="A711" s="49" t="str">
        <f t="shared" si="141"/>
        <v>SIN GESTIÓN</v>
      </c>
      <c r="B711" s="58"/>
      <c r="C711" s="37"/>
      <c r="D711" s="37"/>
      <c r="E711" s="49" t="str">
        <f t="shared" si="142"/>
        <v>PENDIENTE NOTIFICACIÓN</v>
      </c>
      <c r="F711" s="141" t="str">
        <f t="shared" si="143"/>
        <v>PENDIENTE NOTIFICACIÓN</v>
      </c>
      <c r="G711" s="49" t="str">
        <f t="shared" si="144"/>
        <v/>
      </c>
      <c r="H711" s="51" t="str">
        <f ca="1">IF(
L711="",
"",
IF(
NETWORKDAYS(L711,IF(M711&lt;&gt;"",M711,TODAY()),FESTIVOS_CO!A:A)&gt;2,
"VENCIDO",
IF(
NETWORKDAYS(L711,IF(M711&lt;&gt;"",M711,TODAY()),FESTIVOS_CO!A:A)=2,
"ALERTA",
"A TIEMPO"
)))</f>
        <v/>
      </c>
      <c r="I711" s="40"/>
      <c r="J711" s="36"/>
      <c r="K711" s="37"/>
      <c r="L711" s="50"/>
      <c r="M711" s="37"/>
      <c r="N711" s="52"/>
      <c r="O711" s="52"/>
      <c r="P711" s="36"/>
      <c r="Q711" s="36"/>
      <c r="R711" s="40"/>
      <c r="S711" s="36"/>
      <c r="T711" s="40"/>
      <c r="U711" s="40"/>
      <c r="V711" s="81"/>
      <c r="W711" s="40"/>
      <c r="X711" s="40"/>
      <c r="Y711" s="40"/>
      <c r="Z711" s="38" t="str">
        <f>IFERROR(VLOOKUP(Y711,DIRECTORIO!A:B,2,FALSE),"")</f>
        <v/>
      </c>
      <c r="AA711" s="40"/>
      <c r="AB711" s="40"/>
      <c r="AC711" s="40"/>
      <c r="AD711" s="40"/>
      <c r="AE711" s="40"/>
      <c r="AF711" s="40"/>
      <c r="AG711" s="41" t="s">
        <v>109</v>
      </c>
      <c r="AH711" s="42"/>
      <c r="AI711" s="54" t="str">
        <f t="shared" ca="1" si="145"/>
        <v>PENDIENTE NOTIFICACIÓN ELECTRÓNICA</v>
      </c>
      <c r="AJ711" s="37"/>
      <c r="AK711" s="37"/>
      <c r="AL711" s="37"/>
      <c r="AM711" s="53" t="str">
        <f>IF(AK711="","",WORKDAY(AK711,5,FESTIVOS_CO!A:A))</f>
        <v/>
      </c>
      <c r="AN711" s="37"/>
      <c r="AO711" s="37"/>
      <c r="AP711" s="54" t="str">
        <f t="shared" ca="1" si="138"/>
        <v>NO APLICA</v>
      </c>
      <c r="AQ711" s="36"/>
      <c r="AR711" s="43"/>
      <c r="AS711" s="37"/>
      <c r="AT711" s="36"/>
      <c r="AU711" s="37"/>
      <c r="AV711" s="36"/>
      <c r="AW711" s="36"/>
      <c r="AX711" s="37"/>
      <c r="AY711" s="140" t="str">
        <f>IF(AU711="","",WORKDAY(AU711,5,FESTIVOS_CO!A:A))</f>
        <v/>
      </c>
      <c r="AZ711" s="54" t="str">
        <f t="shared" ca="1" si="135"/>
        <v>NO APLICA</v>
      </c>
      <c r="BA711" s="55" t="str">
        <f>IF(AX711="","",WORKDAY(AX711,5,FESTIVOS_CO!A:A))</f>
        <v/>
      </c>
      <c r="BB711" s="39"/>
      <c r="BC711" s="40"/>
      <c r="BD711" s="40"/>
      <c r="BE711" s="56" t="str">
        <f t="shared" ca="1" si="136"/>
        <v>NO APLICA</v>
      </c>
      <c r="BF711" s="37"/>
      <c r="BG711" s="45"/>
      <c r="BH711" s="37"/>
      <c r="BI711" s="36"/>
      <c r="BJ711" s="37"/>
      <c r="BK711" s="36"/>
      <c r="BL711" s="36"/>
      <c r="BM711" s="53" t="str">
        <f>IF(BJ711="","",WORKDAY(BJ711,5,FESTIVOS_CO!A:A))</f>
        <v/>
      </c>
      <c r="BN711" s="57" t="str">
        <f t="shared" ca="1" si="146"/>
        <v>PENDIENTE HACER AVISO</v>
      </c>
      <c r="BO711" s="54" t="str">
        <f t="shared" ca="1" si="139"/>
        <v>EN TRÁMITE NOTIF. POR AVISO</v>
      </c>
      <c r="BP711" s="37"/>
      <c r="BQ711" s="53" t="str">
        <f>IF(BP711="","",WORKDAY(BP711,5,FESTIVOS_CO!A:A))</f>
        <v/>
      </c>
      <c r="BR711" s="37"/>
      <c r="BS711" s="36"/>
      <c r="BT711" s="38"/>
      <c r="BU711" s="58" t="e">
        <f>VLOOKUP(BT711,Hoja2!$C:$D,2,0)</f>
        <v>#N/A</v>
      </c>
      <c r="BV711" s="80" t="str">
        <f>IF(
AND(AO711="",BD711="",BQ711=""),
"EN PROCESO NOTIFICACION / COMUNICACION",
IF(
BT711="",
"NO APLICA",
IF(
BU711=60,
IF(AO711&lt;&gt;"",AO711,IF(BD711&lt;&gt;"",BD711,BQ711))+60,
WORKDAY(
IF(AO711&lt;&gt;"",AO711,IF(BD711&lt;&gt;"",BD711,BQ711)),
BU711,
FESTIVOS_CO!A:A
)
)
))</f>
        <v>EN PROCESO NOTIFICACION / COMUNICACION</v>
      </c>
      <c r="BW711" s="44"/>
      <c r="BX711" s="53"/>
      <c r="BY711" s="45"/>
      <c r="BZ711" s="37"/>
      <c r="CA711" s="54" t="str">
        <f t="shared" si="140"/>
        <v>PENDIENTE EJECUTORIA</v>
      </c>
      <c r="CB711" s="59" t="str">
        <f t="shared" si="137"/>
        <v/>
      </c>
      <c r="CC711" s="36"/>
      <c r="CD711" s="40"/>
      <c r="CE711" s="46"/>
      <c r="CF711" s="40"/>
      <c r="CG711" s="40"/>
      <c r="CH711" s="40"/>
      <c r="CI711" s="36"/>
      <c r="CJ711" s="47"/>
      <c r="CK711" s="40"/>
      <c r="CL711" s="40"/>
      <c r="CM711" s="40"/>
      <c r="CN711" s="40"/>
    </row>
    <row r="712" spans="1:92" ht="42.75" hidden="1">
      <c r="A712" s="49" t="str">
        <f t="shared" si="141"/>
        <v>SIN GESTIÓN</v>
      </c>
      <c r="B712" s="58"/>
      <c r="C712" s="37"/>
      <c r="D712" s="37"/>
      <c r="E712" s="49" t="str">
        <f t="shared" si="142"/>
        <v>PENDIENTE NOTIFICACIÓN</v>
      </c>
      <c r="F712" s="141" t="str">
        <f t="shared" si="143"/>
        <v>PENDIENTE NOTIFICACIÓN</v>
      </c>
      <c r="G712" s="49" t="str">
        <f t="shared" si="144"/>
        <v/>
      </c>
      <c r="H712" s="51" t="str">
        <f ca="1">IF(
L712="",
"",
IF(
NETWORKDAYS(L712,IF(M712&lt;&gt;"",M712,TODAY()),FESTIVOS_CO!A:A)&gt;2,
"VENCIDO",
IF(
NETWORKDAYS(L712,IF(M712&lt;&gt;"",M712,TODAY()),FESTIVOS_CO!A:A)=2,
"ALERTA",
"A TIEMPO"
)))</f>
        <v/>
      </c>
      <c r="I712" s="40"/>
      <c r="J712" s="36"/>
      <c r="K712" s="37"/>
      <c r="L712" s="50"/>
      <c r="M712" s="37"/>
      <c r="N712" s="52"/>
      <c r="O712" s="52"/>
      <c r="P712" s="36"/>
      <c r="Q712" s="36"/>
      <c r="R712" s="40"/>
      <c r="S712" s="36"/>
      <c r="T712" s="40"/>
      <c r="U712" s="40"/>
      <c r="V712" s="81"/>
      <c r="W712" s="40"/>
      <c r="X712" s="40"/>
      <c r="Y712" s="40"/>
      <c r="Z712" s="38" t="str">
        <f>IFERROR(VLOOKUP(Y712,DIRECTORIO!A:B,2,FALSE),"")</f>
        <v/>
      </c>
      <c r="AA712" s="40"/>
      <c r="AB712" s="40"/>
      <c r="AC712" s="40"/>
      <c r="AD712" s="40"/>
      <c r="AE712" s="40"/>
      <c r="AF712" s="40"/>
      <c r="AG712" s="41" t="s">
        <v>109</v>
      </c>
      <c r="AH712" s="42"/>
      <c r="AI712" s="54" t="str">
        <f t="shared" ca="1" si="145"/>
        <v>PENDIENTE NOTIFICACIÓN ELECTRÓNICA</v>
      </c>
      <c r="AJ712" s="37"/>
      <c r="AK712" s="37"/>
      <c r="AL712" s="37"/>
      <c r="AM712" s="53" t="str">
        <f>IF(AK712="","",WORKDAY(AK712,5,FESTIVOS_CO!A:A))</f>
        <v/>
      </c>
      <c r="AN712" s="37"/>
      <c r="AO712" s="37"/>
      <c r="AP712" s="54" t="str">
        <f t="shared" ca="1" si="138"/>
        <v>NO APLICA</v>
      </c>
      <c r="AQ712" s="36"/>
      <c r="AR712" s="43"/>
      <c r="AS712" s="37"/>
      <c r="AT712" s="36"/>
      <c r="AU712" s="37"/>
      <c r="AV712" s="36"/>
      <c r="AW712" s="36"/>
      <c r="AX712" s="37"/>
      <c r="AY712" s="140" t="str">
        <f>IF(AU712="","",WORKDAY(AU712,5,FESTIVOS_CO!A:A))</f>
        <v/>
      </c>
      <c r="AZ712" s="54" t="str">
        <f t="shared" ca="1" si="135"/>
        <v>NO APLICA</v>
      </c>
      <c r="BA712" s="55" t="str">
        <f>IF(AX712="","",WORKDAY(AX712,5,FESTIVOS_CO!A:A))</f>
        <v/>
      </c>
      <c r="BB712" s="39"/>
      <c r="BC712" s="40"/>
      <c r="BD712" s="40"/>
      <c r="BE712" s="56" t="str">
        <f t="shared" ca="1" si="136"/>
        <v>NO APLICA</v>
      </c>
      <c r="BF712" s="37"/>
      <c r="BG712" s="45"/>
      <c r="BH712" s="37"/>
      <c r="BI712" s="36"/>
      <c r="BJ712" s="37"/>
      <c r="BK712" s="36"/>
      <c r="BL712" s="36"/>
      <c r="BM712" s="53" t="str">
        <f>IF(BJ712="","",WORKDAY(BJ712,5,FESTIVOS_CO!A:A))</f>
        <v/>
      </c>
      <c r="BN712" s="57" t="str">
        <f t="shared" ca="1" si="146"/>
        <v>PENDIENTE HACER AVISO</v>
      </c>
      <c r="BO712" s="54" t="str">
        <f t="shared" ca="1" si="139"/>
        <v>EN TRÁMITE NOTIF. POR AVISO</v>
      </c>
      <c r="BP712" s="37"/>
      <c r="BQ712" s="53" t="str">
        <f>IF(BP712="","",WORKDAY(BP712,5,FESTIVOS_CO!A:A))</f>
        <v/>
      </c>
      <c r="BR712" s="37"/>
      <c r="BS712" s="36"/>
      <c r="BT712" s="38"/>
      <c r="BU712" s="58" t="e">
        <f>VLOOKUP(BT712,Hoja2!$C:$D,2,0)</f>
        <v>#N/A</v>
      </c>
      <c r="BV712" s="80" t="str">
        <f>IF(
AND(AO712="",BD712="",BQ712=""),
"EN PROCESO NOTIFICACION / COMUNICACION",
IF(
BT712="",
"NO APLICA",
IF(
BU712=60,
IF(AO712&lt;&gt;"",AO712,IF(BD712&lt;&gt;"",BD712,BQ712))+60,
WORKDAY(
IF(AO712&lt;&gt;"",AO712,IF(BD712&lt;&gt;"",BD712,BQ712)),
BU712,
FESTIVOS_CO!A:A
)
)
))</f>
        <v>EN PROCESO NOTIFICACION / COMUNICACION</v>
      </c>
      <c r="BW712" s="44"/>
      <c r="BX712" s="53"/>
      <c r="BY712" s="45"/>
      <c r="BZ712" s="37"/>
      <c r="CA712" s="54" t="str">
        <f t="shared" si="140"/>
        <v>PENDIENTE EJECUTORIA</v>
      </c>
      <c r="CB712" s="59" t="str">
        <f t="shared" si="137"/>
        <v/>
      </c>
      <c r="CC712" s="36"/>
      <c r="CD712" s="40"/>
      <c r="CE712" s="46"/>
      <c r="CF712" s="40"/>
      <c r="CG712" s="40"/>
      <c r="CH712" s="40"/>
      <c r="CI712" s="36"/>
      <c r="CJ712" s="47"/>
      <c r="CK712" s="40"/>
      <c r="CL712" s="40"/>
      <c r="CM712" s="40"/>
      <c r="CN712" s="40"/>
    </row>
    <row r="713" spans="1:92" ht="42.75" hidden="1">
      <c r="A713" s="49" t="str">
        <f t="shared" si="141"/>
        <v>SIN GESTIÓN</v>
      </c>
      <c r="B713" s="58"/>
      <c r="C713" s="37"/>
      <c r="D713" s="37"/>
      <c r="E713" s="49" t="str">
        <f t="shared" si="142"/>
        <v>PENDIENTE NOTIFICACIÓN</v>
      </c>
      <c r="F713" s="141" t="str">
        <f t="shared" si="143"/>
        <v>PENDIENTE NOTIFICACIÓN</v>
      </c>
      <c r="G713" s="49" t="str">
        <f t="shared" si="144"/>
        <v/>
      </c>
      <c r="H713" s="51" t="str">
        <f ca="1">IF(
L713="",
"",
IF(
NETWORKDAYS(L713,IF(M713&lt;&gt;"",M713,TODAY()),FESTIVOS_CO!A:A)&gt;2,
"VENCIDO",
IF(
NETWORKDAYS(L713,IF(M713&lt;&gt;"",M713,TODAY()),FESTIVOS_CO!A:A)=2,
"ALERTA",
"A TIEMPO"
)))</f>
        <v/>
      </c>
      <c r="I713" s="40"/>
      <c r="J713" s="36"/>
      <c r="K713" s="37"/>
      <c r="L713" s="50"/>
      <c r="M713" s="37"/>
      <c r="N713" s="52"/>
      <c r="O713" s="52"/>
      <c r="P713" s="36"/>
      <c r="Q713" s="36"/>
      <c r="R713" s="40"/>
      <c r="S713" s="36"/>
      <c r="T713" s="40"/>
      <c r="U713" s="40"/>
      <c r="V713" s="81"/>
      <c r="W713" s="40"/>
      <c r="X713" s="40"/>
      <c r="Y713" s="40"/>
      <c r="Z713" s="38" t="str">
        <f>IFERROR(VLOOKUP(Y713,DIRECTORIO!A:B,2,FALSE),"")</f>
        <v/>
      </c>
      <c r="AA713" s="40"/>
      <c r="AB713" s="40"/>
      <c r="AC713" s="40"/>
      <c r="AD713" s="40"/>
      <c r="AE713" s="40"/>
      <c r="AF713" s="40"/>
      <c r="AG713" s="41" t="s">
        <v>109</v>
      </c>
      <c r="AH713" s="42"/>
      <c r="AI713" s="54" t="str">
        <f t="shared" ca="1" si="145"/>
        <v>PENDIENTE NOTIFICACIÓN ELECTRÓNICA</v>
      </c>
      <c r="AJ713" s="37"/>
      <c r="AK713" s="37"/>
      <c r="AL713" s="37"/>
      <c r="AM713" s="53" t="str">
        <f>IF(AK713="","",WORKDAY(AK713,5,FESTIVOS_CO!A:A))</f>
        <v/>
      </c>
      <c r="AN713" s="37"/>
      <c r="AO713" s="37"/>
      <c r="AP713" s="54" t="str">
        <f t="shared" ca="1" si="138"/>
        <v>NO APLICA</v>
      </c>
      <c r="AQ713" s="36"/>
      <c r="AR713" s="43"/>
      <c r="AS713" s="37"/>
      <c r="AT713" s="36"/>
      <c r="AU713" s="37"/>
      <c r="AV713" s="36"/>
      <c r="AW713" s="36"/>
      <c r="AX713" s="37"/>
      <c r="AY713" s="140" t="str">
        <f>IF(AU713="","",WORKDAY(AU713,5,FESTIVOS_CO!A:A))</f>
        <v/>
      </c>
      <c r="AZ713" s="54" t="str">
        <f t="shared" ca="1" si="135"/>
        <v>NO APLICA</v>
      </c>
      <c r="BA713" s="55" t="str">
        <f>IF(AX713="","",WORKDAY(AX713,5,FESTIVOS_CO!A:A))</f>
        <v/>
      </c>
      <c r="BB713" s="39"/>
      <c r="BC713" s="40"/>
      <c r="BD713" s="40"/>
      <c r="BE713" s="56" t="str">
        <f t="shared" ca="1" si="136"/>
        <v>NO APLICA</v>
      </c>
      <c r="BF713" s="37"/>
      <c r="BG713" s="45"/>
      <c r="BH713" s="37"/>
      <c r="BI713" s="36"/>
      <c r="BJ713" s="37"/>
      <c r="BK713" s="36"/>
      <c r="BL713" s="36"/>
      <c r="BM713" s="53" t="str">
        <f>IF(BJ713="","",WORKDAY(BJ713,5,FESTIVOS_CO!A:A))</f>
        <v/>
      </c>
      <c r="BN713" s="57" t="str">
        <f t="shared" ca="1" si="146"/>
        <v>PENDIENTE HACER AVISO</v>
      </c>
      <c r="BO713" s="54" t="str">
        <f t="shared" ca="1" si="139"/>
        <v>EN TRÁMITE NOTIF. POR AVISO</v>
      </c>
      <c r="BP713" s="37"/>
      <c r="BQ713" s="53" t="str">
        <f>IF(BP713="","",WORKDAY(BP713,5,FESTIVOS_CO!A:A))</f>
        <v/>
      </c>
      <c r="BR713" s="37"/>
      <c r="BS713" s="36"/>
      <c r="BT713" s="38"/>
      <c r="BU713" s="58" t="e">
        <f>VLOOKUP(BT713,Hoja2!$C:$D,2,0)</f>
        <v>#N/A</v>
      </c>
      <c r="BV713" s="80" t="str">
        <f>IF(
AND(AO713="",BD713="",BQ713=""),
"EN PROCESO NOTIFICACION / COMUNICACION",
IF(
BT713="",
"NO APLICA",
IF(
BU713=60,
IF(AO713&lt;&gt;"",AO713,IF(BD713&lt;&gt;"",BD713,BQ713))+60,
WORKDAY(
IF(AO713&lt;&gt;"",AO713,IF(BD713&lt;&gt;"",BD713,BQ713)),
BU713,
FESTIVOS_CO!A:A
)
)
))</f>
        <v>EN PROCESO NOTIFICACION / COMUNICACION</v>
      </c>
      <c r="BW713" s="44"/>
      <c r="BX713" s="53"/>
      <c r="BY713" s="45"/>
      <c r="BZ713" s="37"/>
      <c r="CA713" s="54" t="str">
        <f t="shared" si="140"/>
        <v>PENDIENTE EJECUTORIA</v>
      </c>
      <c r="CB713" s="59" t="str">
        <f t="shared" si="137"/>
        <v/>
      </c>
      <c r="CC713" s="36"/>
      <c r="CD713" s="40"/>
      <c r="CE713" s="46"/>
      <c r="CF713" s="40"/>
      <c r="CG713" s="40"/>
      <c r="CH713" s="40"/>
      <c r="CI713" s="36"/>
      <c r="CJ713" s="47"/>
      <c r="CK713" s="40"/>
      <c r="CL713" s="40"/>
      <c r="CM713" s="40"/>
      <c r="CN713" s="40"/>
    </row>
    <row r="714" spans="1:92" ht="42.75" hidden="1">
      <c r="A714" s="49" t="str">
        <f t="shared" si="141"/>
        <v>SIN GESTIÓN</v>
      </c>
      <c r="B714" s="58"/>
      <c r="C714" s="37"/>
      <c r="D714" s="37"/>
      <c r="E714" s="49" t="str">
        <f t="shared" si="142"/>
        <v>PENDIENTE NOTIFICACIÓN</v>
      </c>
      <c r="F714" s="141" t="str">
        <f t="shared" si="143"/>
        <v>PENDIENTE NOTIFICACIÓN</v>
      </c>
      <c r="G714" s="49" t="str">
        <f t="shared" si="144"/>
        <v/>
      </c>
      <c r="H714" s="51" t="str">
        <f ca="1">IF(
L714="",
"",
IF(
NETWORKDAYS(L714,IF(M714&lt;&gt;"",M714,TODAY()),FESTIVOS_CO!A:A)&gt;2,
"VENCIDO",
IF(
NETWORKDAYS(L714,IF(M714&lt;&gt;"",M714,TODAY()),FESTIVOS_CO!A:A)=2,
"ALERTA",
"A TIEMPO"
)))</f>
        <v/>
      </c>
      <c r="I714" s="40"/>
      <c r="J714" s="36"/>
      <c r="K714" s="37"/>
      <c r="L714" s="50"/>
      <c r="M714" s="37"/>
      <c r="N714" s="52"/>
      <c r="O714" s="52"/>
      <c r="P714" s="36"/>
      <c r="Q714" s="36"/>
      <c r="R714" s="40"/>
      <c r="S714" s="36"/>
      <c r="T714" s="40"/>
      <c r="U714" s="40"/>
      <c r="V714" s="81"/>
      <c r="W714" s="40"/>
      <c r="X714" s="40"/>
      <c r="Y714" s="40"/>
      <c r="Z714" s="38" t="str">
        <f>IFERROR(VLOOKUP(Y714,DIRECTORIO!A:B,2,FALSE),"")</f>
        <v/>
      </c>
      <c r="AA714" s="40"/>
      <c r="AB714" s="40"/>
      <c r="AC714" s="40"/>
      <c r="AD714" s="40"/>
      <c r="AE714" s="40"/>
      <c r="AF714" s="40"/>
      <c r="AG714" s="41" t="s">
        <v>109</v>
      </c>
      <c r="AH714" s="42"/>
      <c r="AI714" s="54" t="str">
        <f t="shared" ca="1" si="145"/>
        <v>PENDIENTE NOTIFICACIÓN ELECTRÓNICA</v>
      </c>
      <c r="AJ714" s="37"/>
      <c r="AK714" s="37"/>
      <c r="AL714" s="37"/>
      <c r="AM714" s="53" t="str">
        <f>IF(AK714="","",WORKDAY(AK714,5,FESTIVOS_CO!A:A))</f>
        <v/>
      </c>
      <c r="AN714" s="37"/>
      <c r="AO714" s="37"/>
      <c r="AP714" s="54" t="str">
        <f t="shared" ca="1" si="138"/>
        <v>NO APLICA</v>
      </c>
      <c r="AQ714" s="36"/>
      <c r="AR714" s="43"/>
      <c r="AS714" s="37"/>
      <c r="AT714" s="36"/>
      <c r="AU714" s="37"/>
      <c r="AV714" s="36"/>
      <c r="AW714" s="36"/>
      <c r="AX714" s="37"/>
      <c r="AY714" s="140" t="str">
        <f>IF(AU714="","",WORKDAY(AU714,5,FESTIVOS_CO!A:A))</f>
        <v/>
      </c>
      <c r="AZ714" s="54" t="str">
        <f t="shared" ref="AZ714:AZ777" ca="1" si="147">IF(
AND(BB714="SI",BC714&lt;&gt;"",BD714&lt;&gt;""),
"NOTIFICACIÓN PERSONAL COMPLETA",
IF(
AND(AO714="",AX714="",BQ714="",BC714&lt;&gt;"",BD714&lt;&gt;""),
"NOTIFICADO POR CONDUCTA CONCLUYENTE",
IF(AP714="NO PROCEDE CITACION",
"NO PROCEDE",
IF(AP714="NO APLICA",
"NO APLICA",
IF(AW714="NO",
"HACER AVISO",
IF(AQ714="",
"PENDIENTE GESTIONAR CITACIÓN",
IF(AS714="",
"PENDIENTE FIRMA",
IF(AR714="",
"PENDIENTE REVISIÓN",
IF(AT714="",
"PENDIENTE RADICAR",
"CITACIÓN COMPLETA EN ESPERA PRESENTACION PERSONAL"
)))))))))</f>
        <v>NO APLICA</v>
      </c>
      <c r="BA714" s="55" t="str">
        <f>IF(AX714="","",WORKDAY(AX714,5,FESTIVOS_CO!A:A))</f>
        <v/>
      </c>
      <c r="BB714" s="39"/>
      <c r="BC714" s="40"/>
      <c r="BD714" s="40"/>
      <c r="BE714" s="56" t="str">
        <f t="shared" ca="1" si="136"/>
        <v>NO APLICA</v>
      </c>
      <c r="BF714" s="37"/>
      <c r="BG714" s="45"/>
      <c r="BH714" s="37"/>
      <c r="BI714" s="36"/>
      <c r="BJ714" s="37"/>
      <c r="BK714" s="36"/>
      <c r="BL714" s="36"/>
      <c r="BM714" s="53" t="str">
        <f>IF(BJ714="","",WORKDAY(BJ714,5,FESTIVOS_CO!A:A))</f>
        <v/>
      </c>
      <c r="BN714" s="57" t="str">
        <f t="shared" ca="1" si="146"/>
        <v>PENDIENTE HACER AVISO</v>
      </c>
      <c r="BO714" s="54" t="str">
        <f t="shared" ca="1" si="139"/>
        <v>EN TRÁMITE NOTIF. POR AVISO</v>
      </c>
      <c r="BP714" s="37"/>
      <c r="BQ714" s="53" t="str">
        <f>IF(BP714="","",WORKDAY(BP714,5,FESTIVOS_CO!A:A))</f>
        <v/>
      </c>
      <c r="BR714" s="37"/>
      <c r="BS714" s="36"/>
      <c r="BT714" s="38"/>
      <c r="BU714" s="58" t="e">
        <f>VLOOKUP(BT714,Hoja2!$C:$D,2,0)</f>
        <v>#N/A</v>
      </c>
      <c r="BV714" s="80" t="str">
        <f>IF(
AND(AO714="",BD714="",BQ714=""),
"EN PROCESO NOTIFICACION / COMUNICACION",
IF(
BT714="",
"NO APLICA",
IF(
BU714=60,
IF(AO714&lt;&gt;"",AO714,IF(BD714&lt;&gt;"",BD714,BQ714))+60,
WORKDAY(
IF(AO714&lt;&gt;"",AO714,IF(BD714&lt;&gt;"",BD714,BQ714)),
BU714,
FESTIVOS_CO!A:A
)
)
))</f>
        <v>EN PROCESO NOTIFICACION / COMUNICACION</v>
      </c>
      <c r="BW714" s="44"/>
      <c r="BX714" s="53"/>
      <c r="BY714" s="45"/>
      <c r="BZ714" s="37"/>
      <c r="CA714" s="54" t="str">
        <f t="shared" si="140"/>
        <v>PENDIENTE EJECUTORIA</v>
      </c>
      <c r="CB714" s="59" t="str">
        <f t="shared" si="137"/>
        <v/>
      </c>
      <c r="CC714" s="36"/>
      <c r="CD714" s="40"/>
      <c r="CE714" s="46"/>
      <c r="CF714" s="40"/>
      <c r="CG714" s="40"/>
      <c r="CH714" s="40"/>
      <c r="CI714" s="36"/>
      <c r="CJ714" s="47"/>
      <c r="CK714" s="40"/>
      <c r="CL714" s="40"/>
      <c r="CM714" s="40"/>
      <c r="CN714" s="40"/>
    </row>
    <row r="715" spans="1:92" ht="42.75" hidden="1">
      <c r="A715" s="49" t="str">
        <f t="shared" si="141"/>
        <v>SIN GESTIÓN</v>
      </c>
      <c r="B715" s="58"/>
      <c r="C715" s="37"/>
      <c r="D715" s="37"/>
      <c r="E715" s="49" t="str">
        <f t="shared" si="142"/>
        <v>PENDIENTE NOTIFICACIÓN</v>
      </c>
      <c r="F715" s="141" t="str">
        <f t="shared" si="143"/>
        <v>PENDIENTE NOTIFICACIÓN</v>
      </c>
      <c r="G715" s="49" t="str">
        <f t="shared" si="144"/>
        <v/>
      </c>
      <c r="H715" s="51" t="str">
        <f ca="1">IF(
L715="",
"",
IF(
NETWORKDAYS(L715,IF(M715&lt;&gt;"",M715,TODAY()),FESTIVOS_CO!A:A)&gt;2,
"VENCIDO",
IF(
NETWORKDAYS(L715,IF(M715&lt;&gt;"",M715,TODAY()),FESTIVOS_CO!A:A)=2,
"ALERTA",
"A TIEMPO"
)))</f>
        <v/>
      </c>
      <c r="I715" s="40"/>
      <c r="J715" s="36"/>
      <c r="K715" s="37"/>
      <c r="L715" s="50"/>
      <c r="M715" s="37"/>
      <c r="N715" s="52"/>
      <c r="O715" s="52"/>
      <c r="P715" s="36"/>
      <c r="Q715" s="36"/>
      <c r="R715" s="40"/>
      <c r="S715" s="36"/>
      <c r="T715" s="40"/>
      <c r="U715" s="40"/>
      <c r="V715" s="81"/>
      <c r="W715" s="40"/>
      <c r="X715" s="40"/>
      <c r="Y715" s="40"/>
      <c r="Z715" s="38" t="str">
        <f>IFERROR(VLOOKUP(Y715,DIRECTORIO!A:B,2,FALSE),"")</f>
        <v/>
      </c>
      <c r="AA715" s="40"/>
      <c r="AB715" s="40"/>
      <c r="AC715" s="40"/>
      <c r="AD715" s="40"/>
      <c r="AE715" s="40"/>
      <c r="AF715" s="40"/>
      <c r="AG715" s="41" t="s">
        <v>109</v>
      </c>
      <c r="AH715" s="42"/>
      <c r="AI715" s="54" t="str">
        <f t="shared" ca="1" si="145"/>
        <v>PENDIENTE NOTIFICACIÓN ELECTRÓNICA</v>
      </c>
      <c r="AJ715" s="37"/>
      <c r="AK715" s="37"/>
      <c r="AL715" s="37"/>
      <c r="AM715" s="53" t="str">
        <f>IF(AK715="","",WORKDAY(AK715,5,FESTIVOS_CO!A:A))</f>
        <v/>
      </c>
      <c r="AN715" s="37"/>
      <c r="AO715" s="37"/>
      <c r="AP715" s="54" t="str">
        <f t="shared" ca="1" si="138"/>
        <v>NO APLICA</v>
      </c>
      <c r="AQ715" s="36"/>
      <c r="AR715" s="43"/>
      <c r="AS715" s="37"/>
      <c r="AT715" s="36"/>
      <c r="AU715" s="37"/>
      <c r="AV715" s="36"/>
      <c r="AW715" s="36"/>
      <c r="AX715" s="37"/>
      <c r="AY715" s="140" t="str">
        <f>IF(AU715="","",WORKDAY(AU715,5,FESTIVOS_CO!A:A))</f>
        <v/>
      </c>
      <c r="AZ715" s="54" t="str">
        <f t="shared" ca="1" si="147"/>
        <v>NO APLICA</v>
      </c>
      <c r="BA715" s="55" t="str">
        <f>IF(AX715="","",WORKDAY(AX715,5,FESTIVOS_CO!A:A))</f>
        <v/>
      </c>
      <c r="BB715" s="39"/>
      <c r="BC715" s="40"/>
      <c r="BD715" s="40"/>
      <c r="BE715" s="56" t="str">
        <f t="shared" ca="1" si="136"/>
        <v>NO APLICA</v>
      </c>
      <c r="BF715" s="37"/>
      <c r="BG715" s="45"/>
      <c r="BH715" s="37"/>
      <c r="BI715" s="36"/>
      <c r="BJ715" s="37"/>
      <c r="BK715" s="36"/>
      <c r="BL715" s="36"/>
      <c r="BM715" s="53" t="str">
        <f>IF(BJ715="","",WORKDAY(BJ715,5,FESTIVOS_CO!A:A))</f>
        <v/>
      </c>
      <c r="BN715" s="57" t="str">
        <f t="shared" ca="1" si="146"/>
        <v>PENDIENTE HACER AVISO</v>
      </c>
      <c r="BO715" s="54" t="str">
        <f t="shared" ca="1" si="139"/>
        <v>EN TRÁMITE NOTIF. POR AVISO</v>
      </c>
      <c r="BP715" s="37"/>
      <c r="BQ715" s="53" t="str">
        <f>IF(BP715="","",WORKDAY(BP715,5,FESTIVOS_CO!A:A))</f>
        <v/>
      </c>
      <c r="BR715" s="37"/>
      <c r="BS715" s="36"/>
      <c r="BT715" s="38"/>
      <c r="BU715" s="58" t="e">
        <f>VLOOKUP(BT715,Hoja2!$C:$D,2,0)</f>
        <v>#N/A</v>
      </c>
      <c r="BV715" s="80" t="str">
        <f>IF(
AND(AO715="",BD715="",BQ715=""),
"EN PROCESO NOTIFICACION / COMUNICACION",
IF(
BT715="",
"NO APLICA",
IF(
BU715=60,
IF(AO715&lt;&gt;"",AO715,IF(BD715&lt;&gt;"",BD715,BQ715))+60,
WORKDAY(
IF(AO715&lt;&gt;"",AO715,IF(BD715&lt;&gt;"",BD715,BQ715)),
BU715,
FESTIVOS_CO!A:A
)
)
))</f>
        <v>EN PROCESO NOTIFICACION / COMUNICACION</v>
      </c>
      <c r="BW715" s="44"/>
      <c r="BX715" s="53"/>
      <c r="BY715" s="45"/>
      <c r="BZ715" s="37"/>
      <c r="CA715" s="54" t="str">
        <f t="shared" si="140"/>
        <v>PENDIENTE EJECUTORIA</v>
      </c>
      <c r="CB715" s="59" t="str">
        <f t="shared" si="137"/>
        <v/>
      </c>
      <c r="CC715" s="36"/>
      <c r="CD715" s="40"/>
      <c r="CE715" s="46"/>
      <c r="CF715" s="40"/>
      <c r="CG715" s="40"/>
      <c r="CH715" s="40"/>
      <c r="CI715" s="36"/>
      <c r="CJ715" s="47"/>
      <c r="CK715" s="40"/>
      <c r="CL715" s="40"/>
      <c r="CM715" s="40"/>
      <c r="CN715" s="40"/>
    </row>
    <row r="716" spans="1:92" ht="42.75" hidden="1">
      <c r="A716" s="49" t="str">
        <f t="shared" si="141"/>
        <v>SIN GESTIÓN</v>
      </c>
      <c r="B716" s="58"/>
      <c r="C716" s="37"/>
      <c r="D716" s="37"/>
      <c r="E716" s="49" t="str">
        <f t="shared" si="142"/>
        <v>PENDIENTE NOTIFICACIÓN</v>
      </c>
      <c r="F716" s="141" t="str">
        <f t="shared" si="143"/>
        <v>PENDIENTE NOTIFICACIÓN</v>
      </c>
      <c r="G716" s="49" t="str">
        <f t="shared" si="144"/>
        <v/>
      </c>
      <c r="H716" s="51" t="str">
        <f ca="1">IF(
L716="",
"",
IF(
NETWORKDAYS(L716,IF(M716&lt;&gt;"",M716,TODAY()),FESTIVOS_CO!A:A)&gt;2,
"VENCIDO",
IF(
NETWORKDAYS(L716,IF(M716&lt;&gt;"",M716,TODAY()),FESTIVOS_CO!A:A)=2,
"ALERTA",
"A TIEMPO"
)))</f>
        <v/>
      </c>
      <c r="I716" s="40"/>
      <c r="J716" s="36"/>
      <c r="K716" s="37"/>
      <c r="L716" s="50"/>
      <c r="M716" s="37"/>
      <c r="N716" s="52"/>
      <c r="O716" s="52"/>
      <c r="P716" s="36"/>
      <c r="Q716" s="36"/>
      <c r="R716" s="40"/>
      <c r="S716" s="36"/>
      <c r="T716" s="40"/>
      <c r="U716" s="40"/>
      <c r="V716" s="81"/>
      <c r="W716" s="40"/>
      <c r="X716" s="40"/>
      <c r="Y716" s="40"/>
      <c r="Z716" s="38" t="str">
        <f>IFERROR(VLOOKUP(Y716,DIRECTORIO!A:B,2,FALSE),"")</f>
        <v/>
      </c>
      <c r="AA716" s="40"/>
      <c r="AB716" s="40"/>
      <c r="AC716" s="40"/>
      <c r="AD716" s="40"/>
      <c r="AE716" s="40"/>
      <c r="AF716" s="40"/>
      <c r="AG716" s="41" t="s">
        <v>109</v>
      </c>
      <c r="AH716" s="42"/>
      <c r="AI716" s="54" t="str">
        <f t="shared" ca="1" si="145"/>
        <v>PENDIENTE NOTIFICACIÓN ELECTRÓNICA</v>
      </c>
      <c r="AJ716" s="37"/>
      <c r="AK716" s="37"/>
      <c r="AL716" s="37"/>
      <c r="AM716" s="53" t="str">
        <f>IF(AK716="","",WORKDAY(AK716,5,FESTIVOS_CO!A:A))</f>
        <v/>
      </c>
      <c r="AN716" s="37"/>
      <c r="AO716" s="37"/>
      <c r="AP716" s="54" t="str">
        <f t="shared" ca="1" si="138"/>
        <v>NO APLICA</v>
      </c>
      <c r="AQ716" s="36"/>
      <c r="AR716" s="43"/>
      <c r="AS716" s="37"/>
      <c r="AT716" s="36"/>
      <c r="AU716" s="37"/>
      <c r="AV716" s="36"/>
      <c r="AW716" s="36"/>
      <c r="AX716" s="37"/>
      <c r="AY716" s="140" t="str">
        <f>IF(AU716="","",WORKDAY(AU716,5,FESTIVOS_CO!A:A))</f>
        <v/>
      </c>
      <c r="AZ716" s="54" t="str">
        <f t="shared" ca="1" si="147"/>
        <v>NO APLICA</v>
      </c>
      <c r="BA716" s="55" t="str">
        <f>IF(AX716="","",WORKDAY(AX716,5,FESTIVOS_CO!A:A))</f>
        <v/>
      </c>
      <c r="BB716" s="39"/>
      <c r="BC716" s="40"/>
      <c r="BD716" s="40"/>
      <c r="BE716" s="56" t="str">
        <f t="shared" ca="1" si="136"/>
        <v>NO APLICA</v>
      </c>
      <c r="BF716" s="37"/>
      <c r="BG716" s="45"/>
      <c r="BH716" s="37"/>
      <c r="BI716" s="36"/>
      <c r="BJ716" s="37"/>
      <c r="BK716" s="36"/>
      <c r="BL716" s="36"/>
      <c r="BM716" s="53" t="str">
        <f>IF(BJ716="","",WORKDAY(BJ716,5,FESTIVOS_CO!A:A))</f>
        <v/>
      </c>
      <c r="BN716" s="57" t="str">
        <f t="shared" ca="1" si="146"/>
        <v>PENDIENTE HACER AVISO</v>
      </c>
      <c r="BO716" s="54" t="str">
        <f t="shared" ca="1" si="139"/>
        <v>EN TRÁMITE NOTIF. POR AVISO</v>
      </c>
      <c r="BP716" s="37"/>
      <c r="BQ716" s="53" t="str">
        <f>IF(BP716="","",WORKDAY(BP716,5,FESTIVOS_CO!A:A))</f>
        <v/>
      </c>
      <c r="BR716" s="37"/>
      <c r="BS716" s="36"/>
      <c r="BT716" s="38"/>
      <c r="BU716" s="58" t="e">
        <f>VLOOKUP(BT716,Hoja2!$C:$D,2,0)</f>
        <v>#N/A</v>
      </c>
      <c r="BV716" s="80" t="str">
        <f>IF(
AND(AO716="",BD716="",BQ716=""),
"EN PROCESO NOTIFICACION / COMUNICACION",
IF(
BT716="",
"NO APLICA",
IF(
BU716=60,
IF(AO716&lt;&gt;"",AO716,IF(BD716&lt;&gt;"",BD716,BQ716))+60,
WORKDAY(
IF(AO716&lt;&gt;"",AO716,IF(BD716&lt;&gt;"",BD716,BQ716)),
BU716,
FESTIVOS_CO!A:A
)
)
))</f>
        <v>EN PROCESO NOTIFICACION / COMUNICACION</v>
      </c>
      <c r="BW716" s="44"/>
      <c r="BX716" s="53"/>
      <c r="BY716" s="45"/>
      <c r="BZ716" s="37"/>
      <c r="CA716" s="54" t="str">
        <f t="shared" si="140"/>
        <v>PENDIENTE EJECUTORIA</v>
      </c>
      <c r="CB716" s="59" t="str">
        <f t="shared" si="137"/>
        <v/>
      </c>
      <c r="CC716" s="36"/>
      <c r="CD716" s="40"/>
      <c r="CE716" s="46"/>
      <c r="CF716" s="40"/>
      <c r="CG716" s="40"/>
      <c r="CH716" s="40"/>
      <c r="CI716" s="36"/>
      <c r="CJ716" s="47"/>
      <c r="CK716" s="40"/>
      <c r="CL716" s="40"/>
      <c r="CM716" s="40"/>
      <c r="CN716" s="40"/>
    </row>
    <row r="717" spans="1:92" ht="42.75" hidden="1">
      <c r="A717" s="49" t="str">
        <f t="shared" si="141"/>
        <v>SIN GESTIÓN</v>
      </c>
      <c r="B717" s="58"/>
      <c r="C717" s="37"/>
      <c r="D717" s="37"/>
      <c r="E717" s="49" t="str">
        <f t="shared" si="142"/>
        <v>PENDIENTE NOTIFICACIÓN</v>
      </c>
      <c r="F717" s="141" t="str">
        <f t="shared" si="143"/>
        <v>PENDIENTE NOTIFICACIÓN</v>
      </c>
      <c r="G717" s="49" t="str">
        <f t="shared" si="144"/>
        <v/>
      </c>
      <c r="H717" s="51" t="str">
        <f ca="1">IF(
L717="",
"",
IF(
NETWORKDAYS(L717,IF(M717&lt;&gt;"",M717,TODAY()),FESTIVOS_CO!A:A)&gt;2,
"VENCIDO",
IF(
NETWORKDAYS(L717,IF(M717&lt;&gt;"",M717,TODAY()),FESTIVOS_CO!A:A)=2,
"ALERTA",
"A TIEMPO"
)))</f>
        <v/>
      </c>
      <c r="I717" s="40"/>
      <c r="J717" s="36"/>
      <c r="K717" s="37"/>
      <c r="L717" s="50"/>
      <c r="M717" s="37"/>
      <c r="N717" s="52"/>
      <c r="O717" s="52"/>
      <c r="P717" s="36"/>
      <c r="Q717" s="36"/>
      <c r="R717" s="40"/>
      <c r="S717" s="36"/>
      <c r="T717" s="40"/>
      <c r="U717" s="40"/>
      <c r="V717" s="81"/>
      <c r="W717" s="40"/>
      <c r="X717" s="40"/>
      <c r="Y717" s="40"/>
      <c r="Z717" s="38" t="str">
        <f>IFERROR(VLOOKUP(Y717,DIRECTORIO!A:B,2,FALSE),"")</f>
        <v/>
      </c>
      <c r="AA717" s="40"/>
      <c r="AB717" s="40"/>
      <c r="AC717" s="40"/>
      <c r="AD717" s="40"/>
      <c r="AE717" s="40"/>
      <c r="AF717" s="40"/>
      <c r="AG717" s="41" t="s">
        <v>109</v>
      </c>
      <c r="AH717" s="42"/>
      <c r="AI717" s="54" t="str">
        <f t="shared" ca="1" si="145"/>
        <v>PENDIENTE NOTIFICACIÓN ELECTRÓNICA</v>
      </c>
      <c r="AJ717" s="37"/>
      <c r="AK717" s="37"/>
      <c r="AL717" s="37"/>
      <c r="AM717" s="53" t="str">
        <f>IF(AK717="","",WORKDAY(AK717,5,FESTIVOS_CO!A:A))</f>
        <v/>
      </c>
      <c r="AN717" s="37"/>
      <c r="AO717" s="37"/>
      <c r="AP717" s="54" t="str">
        <f t="shared" ca="1" si="138"/>
        <v>NO APLICA</v>
      </c>
      <c r="AQ717" s="36"/>
      <c r="AR717" s="43"/>
      <c r="AS717" s="37"/>
      <c r="AT717" s="36"/>
      <c r="AU717" s="37"/>
      <c r="AV717" s="36"/>
      <c r="AW717" s="36"/>
      <c r="AX717" s="37"/>
      <c r="AY717" s="140" t="str">
        <f>IF(AU717="","",WORKDAY(AU717,5,FESTIVOS_CO!A:A))</f>
        <v/>
      </c>
      <c r="AZ717" s="54" t="str">
        <f t="shared" ca="1" si="147"/>
        <v>NO APLICA</v>
      </c>
      <c r="BA717" s="55" t="str">
        <f>IF(AX717="","",WORKDAY(AX717,5,FESTIVOS_CO!A:A))</f>
        <v/>
      </c>
      <c r="BB717" s="39"/>
      <c r="BC717" s="40"/>
      <c r="BD717" s="40"/>
      <c r="BE717" s="56" t="str">
        <f t="shared" ca="1" si="136"/>
        <v>NO APLICA</v>
      </c>
      <c r="BF717" s="37"/>
      <c r="BG717" s="45"/>
      <c r="BH717" s="37"/>
      <c r="BI717" s="36"/>
      <c r="BJ717" s="37"/>
      <c r="BK717" s="36"/>
      <c r="BL717" s="36"/>
      <c r="BM717" s="53" t="str">
        <f>IF(BJ717="","",WORKDAY(BJ717,5,FESTIVOS_CO!A:A))</f>
        <v/>
      </c>
      <c r="BN717" s="57" t="str">
        <f t="shared" ca="1" si="146"/>
        <v>PENDIENTE HACER AVISO</v>
      </c>
      <c r="BO717" s="54" t="str">
        <f t="shared" ca="1" si="139"/>
        <v>EN TRÁMITE NOTIF. POR AVISO</v>
      </c>
      <c r="BP717" s="37"/>
      <c r="BQ717" s="53" t="str">
        <f>IF(BP717="","",WORKDAY(BP717,5,FESTIVOS_CO!A:A))</f>
        <v/>
      </c>
      <c r="BR717" s="37"/>
      <c r="BS717" s="36"/>
      <c r="BT717" s="38"/>
      <c r="BU717" s="58" t="e">
        <f>VLOOKUP(BT717,Hoja2!$C:$D,2,0)</f>
        <v>#N/A</v>
      </c>
      <c r="BV717" s="80" t="str">
        <f>IF(
AND(AO717="",BD717="",BQ717=""),
"EN PROCESO NOTIFICACION / COMUNICACION",
IF(
BT717="",
"NO APLICA",
IF(
BU717=60,
IF(AO717&lt;&gt;"",AO717,IF(BD717&lt;&gt;"",BD717,BQ717))+60,
WORKDAY(
IF(AO717&lt;&gt;"",AO717,IF(BD717&lt;&gt;"",BD717,BQ717)),
BU717,
FESTIVOS_CO!A:A
)
)
))</f>
        <v>EN PROCESO NOTIFICACION / COMUNICACION</v>
      </c>
      <c r="BW717" s="44"/>
      <c r="BX717" s="53"/>
      <c r="BY717" s="45"/>
      <c r="BZ717" s="37"/>
      <c r="CA717" s="54" t="str">
        <f t="shared" si="140"/>
        <v>PENDIENTE EJECUTORIA</v>
      </c>
      <c r="CB717" s="59" t="str">
        <f t="shared" si="137"/>
        <v/>
      </c>
      <c r="CC717" s="36"/>
      <c r="CD717" s="40"/>
      <c r="CE717" s="46"/>
      <c r="CF717" s="40"/>
      <c r="CG717" s="40"/>
      <c r="CH717" s="40"/>
      <c r="CI717" s="36"/>
      <c r="CJ717" s="47"/>
      <c r="CK717" s="40"/>
      <c r="CL717" s="40"/>
      <c r="CM717" s="40"/>
      <c r="CN717" s="40"/>
    </row>
    <row r="718" spans="1:92" ht="42.75" hidden="1">
      <c r="A718" s="49" t="str">
        <f t="shared" si="141"/>
        <v>SIN GESTIÓN</v>
      </c>
      <c r="B718" s="58"/>
      <c r="C718" s="37"/>
      <c r="D718" s="37"/>
      <c r="E718" s="49" t="str">
        <f t="shared" si="142"/>
        <v>PENDIENTE NOTIFICACIÓN</v>
      </c>
      <c r="F718" s="141" t="str">
        <f t="shared" si="143"/>
        <v>PENDIENTE NOTIFICACIÓN</v>
      </c>
      <c r="G718" s="49" t="str">
        <f t="shared" si="144"/>
        <v/>
      </c>
      <c r="H718" s="51" t="str">
        <f ca="1">IF(
L718="",
"",
IF(
NETWORKDAYS(L718,IF(M718&lt;&gt;"",M718,TODAY()),FESTIVOS_CO!A:A)&gt;2,
"VENCIDO",
IF(
NETWORKDAYS(L718,IF(M718&lt;&gt;"",M718,TODAY()),FESTIVOS_CO!A:A)=2,
"ALERTA",
"A TIEMPO"
)))</f>
        <v/>
      </c>
      <c r="I718" s="40"/>
      <c r="J718" s="36"/>
      <c r="K718" s="37"/>
      <c r="L718" s="50"/>
      <c r="M718" s="37"/>
      <c r="N718" s="52"/>
      <c r="O718" s="52"/>
      <c r="P718" s="36"/>
      <c r="Q718" s="36"/>
      <c r="R718" s="40"/>
      <c r="S718" s="36"/>
      <c r="T718" s="40"/>
      <c r="U718" s="40"/>
      <c r="V718" s="81"/>
      <c r="W718" s="40"/>
      <c r="X718" s="40"/>
      <c r="Y718" s="40"/>
      <c r="Z718" s="38" t="str">
        <f>IFERROR(VLOOKUP(Y718,DIRECTORIO!A:B,2,FALSE),"")</f>
        <v/>
      </c>
      <c r="AA718" s="40"/>
      <c r="AB718" s="40"/>
      <c r="AC718" s="40"/>
      <c r="AD718" s="40"/>
      <c r="AE718" s="40"/>
      <c r="AF718" s="40"/>
      <c r="AG718" s="41" t="s">
        <v>109</v>
      </c>
      <c r="AH718" s="42"/>
      <c r="AI718" s="54" t="str">
        <f t="shared" ca="1" si="145"/>
        <v>PENDIENTE NOTIFICACIÓN ELECTRÓNICA</v>
      </c>
      <c r="AJ718" s="37"/>
      <c r="AK718" s="37"/>
      <c r="AL718" s="37"/>
      <c r="AM718" s="53" t="str">
        <f>IF(AK718="","",WORKDAY(AK718,5,FESTIVOS_CO!A:A))</f>
        <v/>
      </c>
      <c r="AN718" s="37"/>
      <c r="AO718" s="37"/>
      <c r="AP718" s="54" t="str">
        <f t="shared" ca="1" si="138"/>
        <v>NO APLICA</v>
      </c>
      <c r="AQ718" s="36"/>
      <c r="AR718" s="43"/>
      <c r="AS718" s="37"/>
      <c r="AT718" s="36"/>
      <c r="AU718" s="37"/>
      <c r="AV718" s="36"/>
      <c r="AW718" s="36"/>
      <c r="AX718" s="37"/>
      <c r="AY718" s="140" t="str">
        <f>IF(AU718="","",WORKDAY(AU718,5,FESTIVOS_CO!A:A))</f>
        <v/>
      </c>
      <c r="AZ718" s="54" t="str">
        <f t="shared" ca="1" si="147"/>
        <v>NO APLICA</v>
      </c>
      <c r="BA718" s="55" t="str">
        <f>IF(AX718="","",WORKDAY(AX718,5,FESTIVOS_CO!A:A))</f>
        <v/>
      </c>
      <c r="BB718" s="39"/>
      <c r="BC718" s="40"/>
      <c r="BD718" s="40"/>
      <c r="BE718" s="56" t="str">
        <f t="shared" ca="1" si="136"/>
        <v>NO APLICA</v>
      </c>
      <c r="BF718" s="37"/>
      <c r="BG718" s="45"/>
      <c r="BH718" s="37"/>
      <c r="BI718" s="36"/>
      <c r="BJ718" s="37"/>
      <c r="BK718" s="36"/>
      <c r="BL718" s="36"/>
      <c r="BM718" s="53" t="str">
        <f>IF(BJ718="","",WORKDAY(BJ718,5,FESTIVOS_CO!A:A))</f>
        <v/>
      </c>
      <c r="BN718" s="57" t="str">
        <f t="shared" ca="1" si="146"/>
        <v>PENDIENTE HACER AVISO</v>
      </c>
      <c r="BO718" s="54" t="str">
        <f t="shared" ca="1" si="139"/>
        <v>EN TRÁMITE NOTIF. POR AVISO</v>
      </c>
      <c r="BP718" s="37"/>
      <c r="BQ718" s="53" t="str">
        <f>IF(BP718="","",WORKDAY(BP718,5,FESTIVOS_CO!A:A))</f>
        <v/>
      </c>
      <c r="BR718" s="37"/>
      <c r="BS718" s="36"/>
      <c r="BT718" s="38"/>
      <c r="BU718" s="58" t="e">
        <f>VLOOKUP(BT718,Hoja2!$C:$D,2,0)</f>
        <v>#N/A</v>
      </c>
      <c r="BV718" s="80" t="str">
        <f>IF(
AND(AO718="",BD718="",BQ718=""),
"EN PROCESO NOTIFICACION / COMUNICACION",
IF(
BT718="",
"NO APLICA",
IF(
BU718=60,
IF(AO718&lt;&gt;"",AO718,IF(BD718&lt;&gt;"",BD718,BQ718))+60,
WORKDAY(
IF(AO718&lt;&gt;"",AO718,IF(BD718&lt;&gt;"",BD718,BQ718)),
BU718,
FESTIVOS_CO!A:A
)
)
))</f>
        <v>EN PROCESO NOTIFICACION / COMUNICACION</v>
      </c>
      <c r="BW718" s="44"/>
      <c r="BX718" s="53"/>
      <c r="BY718" s="45"/>
      <c r="BZ718" s="37"/>
      <c r="CA718" s="54" t="str">
        <f t="shared" si="140"/>
        <v>PENDIENTE EJECUTORIA</v>
      </c>
      <c r="CB718" s="59" t="str">
        <f t="shared" si="137"/>
        <v/>
      </c>
      <c r="CC718" s="36"/>
      <c r="CD718" s="40"/>
      <c r="CE718" s="46"/>
      <c r="CF718" s="40"/>
      <c r="CG718" s="40"/>
      <c r="CH718" s="40"/>
      <c r="CI718" s="36"/>
      <c r="CJ718" s="47"/>
      <c r="CK718" s="40"/>
      <c r="CL718" s="40"/>
      <c r="CM718" s="40"/>
      <c r="CN718" s="40"/>
    </row>
    <row r="719" spans="1:92" ht="42.75" hidden="1">
      <c r="A719" s="49" t="str">
        <f t="shared" si="141"/>
        <v>SIN GESTIÓN</v>
      </c>
      <c r="B719" s="58"/>
      <c r="C719" s="37"/>
      <c r="D719" s="37"/>
      <c r="E719" s="49" t="str">
        <f t="shared" si="142"/>
        <v>PENDIENTE NOTIFICACIÓN</v>
      </c>
      <c r="F719" s="141" t="str">
        <f t="shared" si="143"/>
        <v>PENDIENTE NOTIFICACIÓN</v>
      </c>
      <c r="G719" s="49" t="str">
        <f t="shared" si="144"/>
        <v/>
      </c>
      <c r="H719" s="51" t="str">
        <f ca="1">IF(
L719="",
"",
IF(
NETWORKDAYS(L719,IF(M719&lt;&gt;"",M719,TODAY()),FESTIVOS_CO!A:A)&gt;2,
"VENCIDO",
IF(
NETWORKDAYS(L719,IF(M719&lt;&gt;"",M719,TODAY()),FESTIVOS_CO!A:A)=2,
"ALERTA",
"A TIEMPO"
)))</f>
        <v/>
      </c>
      <c r="I719" s="40"/>
      <c r="J719" s="36"/>
      <c r="K719" s="37"/>
      <c r="L719" s="50"/>
      <c r="M719" s="37"/>
      <c r="N719" s="52"/>
      <c r="O719" s="52"/>
      <c r="P719" s="36"/>
      <c r="Q719" s="36"/>
      <c r="R719" s="40"/>
      <c r="S719" s="36"/>
      <c r="T719" s="40"/>
      <c r="U719" s="40"/>
      <c r="V719" s="81"/>
      <c r="W719" s="40"/>
      <c r="X719" s="40"/>
      <c r="Y719" s="40"/>
      <c r="Z719" s="38" t="str">
        <f>IFERROR(VLOOKUP(Y719,DIRECTORIO!A:B,2,FALSE),"")</f>
        <v/>
      </c>
      <c r="AA719" s="40"/>
      <c r="AB719" s="40"/>
      <c r="AC719" s="40"/>
      <c r="AD719" s="40"/>
      <c r="AE719" s="40"/>
      <c r="AF719" s="40"/>
      <c r="AG719" s="41" t="s">
        <v>109</v>
      </c>
      <c r="AH719" s="42"/>
      <c r="AI719" s="54" t="str">
        <f t="shared" ca="1" si="145"/>
        <v>PENDIENTE NOTIFICACIÓN ELECTRÓNICA</v>
      </c>
      <c r="AJ719" s="37"/>
      <c r="AK719" s="37"/>
      <c r="AL719" s="37"/>
      <c r="AM719" s="53" t="str">
        <f>IF(AK719="","",WORKDAY(AK719,5,FESTIVOS_CO!A:A))</f>
        <v/>
      </c>
      <c r="AN719" s="37"/>
      <c r="AO719" s="37"/>
      <c r="AP719" s="54" t="str">
        <f t="shared" ca="1" si="138"/>
        <v>NO APLICA</v>
      </c>
      <c r="AQ719" s="36"/>
      <c r="AR719" s="43"/>
      <c r="AS719" s="37"/>
      <c r="AT719" s="36"/>
      <c r="AU719" s="37"/>
      <c r="AV719" s="36"/>
      <c r="AW719" s="36"/>
      <c r="AX719" s="37"/>
      <c r="AY719" s="140" t="str">
        <f>IF(AU719="","",WORKDAY(AU719,5,FESTIVOS_CO!A:A))</f>
        <v/>
      </c>
      <c r="AZ719" s="54" t="str">
        <f t="shared" ca="1" si="147"/>
        <v>NO APLICA</v>
      </c>
      <c r="BA719" s="55" t="str">
        <f>IF(AX719="","",WORKDAY(AX719,5,FESTIVOS_CO!A:A))</f>
        <v/>
      </c>
      <c r="BB719" s="39"/>
      <c r="BC719" s="40"/>
      <c r="BD719" s="40"/>
      <c r="BE719" s="56" t="str">
        <f t="shared" ca="1" si="136"/>
        <v>NO APLICA</v>
      </c>
      <c r="BF719" s="37"/>
      <c r="BG719" s="45"/>
      <c r="BH719" s="37"/>
      <c r="BI719" s="36"/>
      <c r="BJ719" s="37"/>
      <c r="BK719" s="36"/>
      <c r="BL719" s="36"/>
      <c r="BM719" s="53" t="str">
        <f>IF(BJ719="","",WORKDAY(BJ719,5,FESTIVOS_CO!A:A))</f>
        <v/>
      </c>
      <c r="BN719" s="57" t="str">
        <f t="shared" ca="1" si="146"/>
        <v>PENDIENTE HACER AVISO</v>
      </c>
      <c r="BO719" s="54" t="str">
        <f t="shared" ca="1" si="139"/>
        <v>EN TRÁMITE NOTIF. POR AVISO</v>
      </c>
      <c r="BP719" s="37"/>
      <c r="BQ719" s="53" t="str">
        <f>IF(BP719="","",WORKDAY(BP719,5,FESTIVOS_CO!A:A))</f>
        <v/>
      </c>
      <c r="BR719" s="37"/>
      <c r="BS719" s="36"/>
      <c r="BT719" s="38"/>
      <c r="BU719" s="58" t="e">
        <f>VLOOKUP(BT719,Hoja2!$C:$D,2,0)</f>
        <v>#N/A</v>
      </c>
      <c r="BV719" s="80" t="str">
        <f>IF(
AND(AO719="",BD719="",BQ719=""),
"EN PROCESO NOTIFICACION / COMUNICACION",
IF(
BT719="",
"NO APLICA",
IF(
BU719=60,
IF(AO719&lt;&gt;"",AO719,IF(BD719&lt;&gt;"",BD719,BQ719))+60,
WORKDAY(
IF(AO719&lt;&gt;"",AO719,IF(BD719&lt;&gt;"",BD719,BQ719)),
BU719,
FESTIVOS_CO!A:A
)
)
))</f>
        <v>EN PROCESO NOTIFICACION / COMUNICACION</v>
      </c>
      <c r="BW719" s="44"/>
      <c r="BX719" s="53"/>
      <c r="BY719" s="45"/>
      <c r="BZ719" s="37"/>
      <c r="CA719" s="54" t="str">
        <f t="shared" si="140"/>
        <v>PENDIENTE EJECUTORIA</v>
      </c>
      <c r="CB719" s="59" t="str">
        <f t="shared" si="137"/>
        <v/>
      </c>
      <c r="CC719" s="36"/>
      <c r="CD719" s="40"/>
      <c r="CE719" s="46"/>
      <c r="CF719" s="40"/>
      <c r="CG719" s="40"/>
      <c r="CH719" s="40"/>
      <c r="CI719" s="36"/>
      <c r="CJ719" s="47"/>
      <c r="CK719" s="40"/>
      <c r="CL719" s="40"/>
      <c r="CM719" s="40"/>
      <c r="CN719" s="40"/>
    </row>
    <row r="720" spans="1:92" ht="42.75" hidden="1">
      <c r="A720" s="49" t="str">
        <f t="shared" si="141"/>
        <v>SIN GESTIÓN</v>
      </c>
      <c r="B720" s="58"/>
      <c r="C720" s="37"/>
      <c r="D720" s="37"/>
      <c r="E720" s="49" t="str">
        <f t="shared" si="142"/>
        <v>PENDIENTE NOTIFICACIÓN</v>
      </c>
      <c r="F720" s="141" t="str">
        <f t="shared" si="143"/>
        <v>PENDIENTE NOTIFICACIÓN</v>
      </c>
      <c r="G720" s="49" t="str">
        <f t="shared" si="144"/>
        <v/>
      </c>
      <c r="H720" s="51" t="str">
        <f ca="1">IF(
L720="",
"",
IF(
NETWORKDAYS(L720,IF(M720&lt;&gt;"",M720,TODAY()),FESTIVOS_CO!A:A)&gt;2,
"VENCIDO",
IF(
NETWORKDAYS(L720,IF(M720&lt;&gt;"",M720,TODAY()),FESTIVOS_CO!A:A)=2,
"ALERTA",
"A TIEMPO"
)))</f>
        <v/>
      </c>
      <c r="I720" s="40"/>
      <c r="J720" s="36"/>
      <c r="K720" s="37"/>
      <c r="L720" s="50"/>
      <c r="M720" s="37"/>
      <c r="N720" s="52"/>
      <c r="O720" s="52"/>
      <c r="P720" s="36"/>
      <c r="Q720" s="36"/>
      <c r="R720" s="40"/>
      <c r="S720" s="36"/>
      <c r="T720" s="40"/>
      <c r="U720" s="40"/>
      <c r="V720" s="81"/>
      <c r="W720" s="40"/>
      <c r="X720" s="40"/>
      <c r="Y720" s="40"/>
      <c r="Z720" s="38" t="str">
        <f>IFERROR(VLOOKUP(Y720,DIRECTORIO!A:B,2,FALSE),"")</f>
        <v/>
      </c>
      <c r="AA720" s="40"/>
      <c r="AB720" s="40"/>
      <c r="AC720" s="40"/>
      <c r="AD720" s="40"/>
      <c r="AE720" s="40"/>
      <c r="AF720" s="40"/>
      <c r="AG720" s="41" t="s">
        <v>109</v>
      </c>
      <c r="AH720" s="42"/>
      <c r="AI720" s="54" t="str">
        <f t="shared" ca="1" si="145"/>
        <v>PENDIENTE NOTIFICACIÓN ELECTRÓNICA</v>
      </c>
      <c r="AJ720" s="37"/>
      <c r="AK720" s="37"/>
      <c r="AL720" s="37"/>
      <c r="AM720" s="53" t="str">
        <f>IF(AK720="","",WORKDAY(AK720,5,FESTIVOS_CO!A:A))</f>
        <v/>
      </c>
      <c r="AN720" s="37"/>
      <c r="AO720" s="37"/>
      <c r="AP720" s="54" t="str">
        <f t="shared" ca="1" si="138"/>
        <v>NO APLICA</v>
      </c>
      <c r="AQ720" s="36"/>
      <c r="AR720" s="43"/>
      <c r="AS720" s="37"/>
      <c r="AT720" s="36"/>
      <c r="AU720" s="37"/>
      <c r="AV720" s="36"/>
      <c r="AW720" s="36"/>
      <c r="AX720" s="37"/>
      <c r="AY720" s="140" t="str">
        <f>IF(AU720="","",WORKDAY(AU720,5,FESTIVOS_CO!A:A))</f>
        <v/>
      </c>
      <c r="AZ720" s="54" t="str">
        <f t="shared" ca="1" si="147"/>
        <v>NO APLICA</v>
      </c>
      <c r="BA720" s="55" t="str">
        <f>IF(AX720="","",WORKDAY(AX720,5,FESTIVOS_CO!A:A))</f>
        <v/>
      </c>
      <c r="BB720" s="39"/>
      <c r="BC720" s="40"/>
      <c r="BD720" s="40"/>
      <c r="BE720" s="56" t="str">
        <f t="shared" ca="1" si="136"/>
        <v>NO APLICA</v>
      </c>
      <c r="BF720" s="37"/>
      <c r="BG720" s="45"/>
      <c r="BH720" s="37"/>
      <c r="BI720" s="36"/>
      <c r="BJ720" s="37"/>
      <c r="BK720" s="36"/>
      <c r="BL720" s="36"/>
      <c r="BM720" s="53" t="str">
        <f>IF(BJ720="","",WORKDAY(BJ720,5,FESTIVOS_CO!A:A))</f>
        <v/>
      </c>
      <c r="BN720" s="57" t="str">
        <f t="shared" ca="1" si="146"/>
        <v>PENDIENTE HACER AVISO</v>
      </c>
      <c r="BO720" s="54" t="str">
        <f t="shared" ca="1" si="139"/>
        <v>EN TRÁMITE NOTIF. POR AVISO</v>
      </c>
      <c r="BP720" s="37"/>
      <c r="BQ720" s="53" t="str">
        <f>IF(BP720="","",WORKDAY(BP720,5,FESTIVOS_CO!A:A))</f>
        <v/>
      </c>
      <c r="BR720" s="37"/>
      <c r="BS720" s="36"/>
      <c r="BT720" s="38"/>
      <c r="BU720" s="58" t="e">
        <f>VLOOKUP(BT720,Hoja2!$C:$D,2,0)</f>
        <v>#N/A</v>
      </c>
      <c r="BV720" s="80" t="str">
        <f>IF(
AND(AO720="",BD720="",BQ720=""),
"EN PROCESO NOTIFICACION / COMUNICACION",
IF(
BT720="",
"NO APLICA",
IF(
BU720=60,
IF(AO720&lt;&gt;"",AO720,IF(BD720&lt;&gt;"",BD720,BQ720))+60,
WORKDAY(
IF(AO720&lt;&gt;"",AO720,IF(BD720&lt;&gt;"",BD720,BQ720)),
BU720,
FESTIVOS_CO!A:A
)
)
))</f>
        <v>EN PROCESO NOTIFICACION / COMUNICACION</v>
      </c>
      <c r="BW720" s="44"/>
      <c r="BX720" s="53"/>
      <c r="BY720" s="45"/>
      <c r="BZ720" s="37"/>
      <c r="CA720" s="54" t="str">
        <f t="shared" si="140"/>
        <v>PENDIENTE EJECUTORIA</v>
      </c>
      <c r="CB720" s="59" t="str">
        <f t="shared" si="137"/>
        <v/>
      </c>
      <c r="CC720" s="36"/>
      <c r="CD720" s="40"/>
      <c r="CE720" s="46"/>
      <c r="CF720" s="40"/>
      <c r="CG720" s="40"/>
      <c r="CH720" s="40"/>
      <c r="CI720" s="36"/>
      <c r="CJ720" s="47"/>
      <c r="CK720" s="40"/>
      <c r="CL720" s="40"/>
      <c r="CM720" s="40"/>
      <c r="CN720" s="40"/>
    </row>
    <row r="721" spans="1:92" ht="42.75" hidden="1">
      <c r="A721" s="49" t="str">
        <f t="shared" si="141"/>
        <v>SIN GESTIÓN</v>
      </c>
      <c r="B721" s="58"/>
      <c r="C721" s="37"/>
      <c r="D721" s="37"/>
      <c r="E721" s="49" t="str">
        <f t="shared" si="142"/>
        <v>PENDIENTE NOTIFICACIÓN</v>
      </c>
      <c r="F721" s="141" t="str">
        <f t="shared" si="143"/>
        <v>PENDIENTE NOTIFICACIÓN</v>
      </c>
      <c r="G721" s="49" t="str">
        <f t="shared" si="144"/>
        <v/>
      </c>
      <c r="H721" s="51" t="str">
        <f ca="1">IF(
L721="",
"",
IF(
NETWORKDAYS(L721,IF(M721&lt;&gt;"",M721,TODAY()),FESTIVOS_CO!A:A)&gt;2,
"VENCIDO",
IF(
NETWORKDAYS(L721,IF(M721&lt;&gt;"",M721,TODAY()),FESTIVOS_CO!A:A)=2,
"ALERTA",
"A TIEMPO"
)))</f>
        <v/>
      </c>
      <c r="I721" s="40"/>
      <c r="J721" s="36"/>
      <c r="K721" s="37"/>
      <c r="L721" s="50"/>
      <c r="M721" s="37"/>
      <c r="N721" s="52"/>
      <c r="O721" s="52"/>
      <c r="P721" s="36"/>
      <c r="Q721" s="36"/>
      <c r="R721" s="40"/>
      <c r="S721" s="36"/>
      <c r="T721" s="40"/>
      <c r="U721" s="40"/>
      <c r="V721" s="81"/>
      <c r="W721" s="40"/>
      <c r="X721" s="40"/>
      <c r="Y721" s="40"/>
      <c r="Z721" s="38" t="str">
        <f>IFERROR(VLOOKUP(Y721,DIRECTORIO!A:B,2,FALSE),"")</f>
        <v/>
      </c>
      <c r="AA721" s="40"/>
      <c r="AB721" s="40"/>
      <c r="AC721" s="40"/>
      <c r="AD721" s="40"/>
      <c r="AE721" s="40"/>
      <c r="AF721" s="40"/>
      <c r="AG721" s="41" t="s">
        <v>109</v>
      </c>
      <c r="AH721" s="42"/>
      <c r="AI721" s="54" t="str">
        <f t="shared" ca="1" si="145"/>
        <v>PENDIENTE NOTIFICACIÓN ELECTRÓNICA</v>
      </c>
      <c r="AJ721" s="37"/>
      <c r="AK721" s="37"/>
      <c r="AL721" s="37"/>
      <c r="AM721" s="53" t="str">
        <f>IF(AK721="","",WORKDAY(AK721,5,FESTIVOS_CO!A:A))</f>
        <v/>
      </c>
      <c r="AN721" s="37"/>
      <c r="AO721" s="37"/>
      <c r="AP721" s="54" t="str">
        <f t="shared" ca="1" si="138"/>
        <v>NO APLICA</v>
      </c>
      <c r="AQ721" s="36"/>
      <c r="AR721" s="43"/>
      <c r="AS721" s="37"/>
      <c r="AT721" s="36"/>
      <c r="AU721" s="37"/>
      <c r="AV721" s="36"/>
      <c r="AW721" s="36"/>
      <c r="AX721" s="37"/>
      <c r="AY721" s="140" t="str">
        <f>IF(AU721="","",WORKDAY(AU721,5,FESTIVOS_CO!A:A))</f>
        <v/>
      </c>
      <c r="AZ721" s="54" t="str">
        <f t="shared" ca="1" si="147"/>
        <v>NO APLICA</v>
      </c>
      <c r="BA721" s="55" t="str">
        <f>IF(AX721="","",WORKDAY(AX721,5,FESTIVOS_CO!A:A))</f>
        <v/>
      </c>
      <c r="BB721" s="39"/>
      <c r="BC721" s="40"/>
      <c r="BD721" s="40"/>
      <c r="BE721" s="56" t="str">
        <f t="shared" ca="1" si="136"/>
        <v>NO APLICA</v>
      </c>
      <c r="BF721" s="37"/>
      <c r="BG721" s="45"/>
      <c r="BH721" s="37"/>
      <c r="BI721" s="36"/>
      <c r="BJ721" s="37"/>
      <c r="BK721" s="36"/>
      <c r="BL721" s="36"/>
      <c r="BM721" s="53" t="str">
        <f>IF(BJ721="","",WORKDAY(BJ721,5,FESTIVOS_CO!A:A))</f>
        <v/>
      </c>
      <c r="BN721" s="57" t="str">
        <f t="shared" ca="1" si="146"/>
        <v>PENDIENTE HACER AVISO</v>
      </c>
      <c r="BO721" s="54" t="str">
        <f t="shared" ca="1" si="139"/>
        <v>EN TRÁMITE NOTIF. POR AVISO</v>
      </c>
      <c r="BP721" s="37"/>
      <c r="BQ721" s="53" t="str">
        <f>IF(BP721="","",WORKDAY(BP721,5,FESTIVOS_CO!A:A))</f>
        <v/>
      </c>
      <c r="BR721" s="37"/>
      <c r="BS721" s="36"/>
      <c r="BT721" s="38"/>
      <c r="BU721" s="58" t="e">
        <f>VLOOKUP(BT721,Hoja2!$C:$D,2,0)</f>
        <v>#N/A</v>
      </c>
      <c r="BV721" s="80" t="str">
        <f>IF(
AND(AO721="",BD721="",BQ721=""),
"EN PROCESO NOTIFICACION / COMUNICACION",
IF(
BT721="",
"NO APLICA",
IF(
BU721=60,
IF(AO721&lt;&gt;"",AO721,IF(BD721&lt;&gt;"",BD721,BQ721))+60,
WORKDAY(
IF(AO721&lt;&gt;"",AO721,IF(BD721&lt;&gt;"",BD721,BQ721)),
BU721,
FESTIVOS_CO!A:A
)
)
))</f>
        <v>EN PROCESO NOTIFICACION / COMUNICACION</v>
      </c>
      <c r="BW721" s="44"/>
      <c r="BX721" s="53"/>
      <c r="BY721" s="45"/>
      <c r="BZ721" s="37"/>
      <c r="CA721" s="54" t="str">
        <f t="shared" si="140"/>
        <v>PENDIENTE EJECUTORIA</v>
      </c>
      <c r="CB721" s="59" t="str">
        <f t="shared" si="137"/>
        <v/>
      </c>
      <c r="CC721" s="36"/>
      <c r="CD721" s="40"/>
      <c r="CE721" s="46"/>
      <c r="CF721" s="40"/>
      <c r="CG721" s="40"/>
      <c r="CH721" s="40"/>
      <c r="CI721" s="36"/>
      <c r="CJ721" s="47"/>
      <c r="CK721" s="40"/>
      <c r="CL721" s="40"/>
      <c r="CM721" s="40"/>
      <c r="CN721" s="40"/>
    </row>
    <row r="722" spans="1:92" ht="42.75" hidden="1">
      <c r="A722" s="49" t="str">
        <f t="shared" si="141"/>
        <v>SIN GESTIÓN</v>
      </c>
      <c r="B722" s="58"/>
      <c r="C722" s="37"/>
      <c r="D722" s="37"/>
      <c r="E722" s="49" t="str">
        <f t="shared" si="142"/>
        <v>PENDIENTE NOTIFICACIÓN</v>
      </c>
      <c r="F722" s="141" t="str">
        <f t="shared" si="143"/>
        <v>PENDIENTE NOTIFICACIÓN</v>
      </c>
      <c r="G722" s="49" t="str">
        <f t="shared" si="144"/>
        <v/>
      </c>
      <c r="H722" s="51" t="str">
        <f ca="1">IF(
L722="",
"",
IF(
NETWORKDAYS(L722,IF(M722&lt;&gt;"",M722,TODAY()),FESTIVOS_CO!A:A)&gt;2,
"VENCIDO",
IF(
NETWORKDAYS(L722,IF(M722&lt;&gt;"",M722,TODAY()),FESTIVOS_CO!A:A)=2,
"ALERTA",
"A TIEMPO"
)))</f>
        <v/>
      </c>
      <c r="I722" s="40"/>
      <c r="J722" s="36"/>
      <c r="K722" s="37"/>
      <c r="L722" s="50"/>
      <c r="M722" s="37"/>
      <c r="N722" s="52"/>
      <c r="O722" s="52"/>
      <c r="P722" s="36"/>
      <c r="Q722" s="36"/>
      <c r="R722" s="40"/>
      <c r="S722" s="36"/>
      <c r="T722" s="40"/>
      <c r="U722" s="40"/>
      <c r="V722" s="81"/>
      <c r="W722" s="40"/>
      <c r="X722" s="40"/>
      <c r="Y722" s="40"/>
      <c r="Z722" s="38" t="str">
        <f>IFERROR(VLOOKUP(Y722,DIRECTORIO!A:B,2,FALSE),"")</f>
        <v/>
      </c>
      <c r="AA722" s="40"/>
      <c r="AB722" s="40"/>
      <c r="AC722" s="40"/>
      <c r="AD722" s="40"/>
      <c r="AE722" s="40"/>
      <c r="AF722" s="40"/>
      <c r="AG722" s="41" t="s">
        <v>109</v>
      </c>
      <c r="AH722" s="42"/>
      <c r="AI722" s="54" t="str">
        <f t="shared" ca="1" si="145"/>
        <v>PENDIENTE NOTIFICACIÓN ELECTRÓNICA</v>
      </c>
      <c r="AJ722" s="37"/>
      <c r="AK722" s="37"/>
      <c r="AL722" s="37"/>
      <c r="AM722" s="53" t="str">
        <f>IF(AK722="","",WORKDAY(AK722,5,FESTIVOS_CO!A:A))</f>
        <v/>
      </c>
      <c r="AN722" s="37"/>
      <c r="AO722" s="37"/>
      <c r="AP722" s="54" t="str">
        <f t="shared" ca="1" si="138"/>
        <v>NO APLICA</v>
      </c>
      <c r="AQ722" s="36"/>
      <c r="AR722" s="43"/>
      <c r="AS722" s="37"/>
      <c r="AT722" s="36"/>
      <c r="AU722" s="37"/>
      <c r="AV722" s="36"/>
      <c r="AW722" s="36"/>
      <c r="AX722" s="37"/>
      <c r="AY722" s="140" t="str">
        <f>IF(AU722="","",WORKDAY(AU722,5,FESTIVOS_CO!A:A))</f>
        <v/>
      </c>
      <c r="AZ722" s="54" t="str">
        <f t="shared" ca="1" si="147"/>
        <v>NO APLICA</v>
      </c>
      <c r="BA722" s="55" t="str">
        <f>IF(AX722="","",WORKDAY(AX722,5,FESTIVOS_CO!A:A))</f>
        <v/>
      </c>
      <c r="BB722" s="39"/>
      <c r="BC722" s="40"/>
      <c r="BD722" s="40"/>
      <c r="BE722" s="56" t="str">
        <f t="shared" ca="1" si="136"/>
        <v>NO APLICA</v>
      </c>
      <c r="BF722" s="37"/>
      <c r="BG722" s="45"/>
      <c r="BH722" s="37"/>
      <c r="BI722" s="36"/>
      <c r="BJ722" s="37"/>
      <c r="BK722" s="36"/>
      <c r="BL722" s="36"/>
      <c r="BM722" s="53" t="str">
        <f>IF(BJ722="","",WORKDAY(BJ722,5,FESTIVOS_CO!A:A))</f>
        <v/>
      </c>
      <c r="BN722" s="57" t="str">
        <f t="shared" ca="1" si="146"/>
        <v>PENDIENTE HACER AVISO</v>
      </c>
      <c r="BO722" s="54" t="str">
        <f t="shared" ca="1" si="139"/>
        <v>EN TRÁMITE NOTIF. POR AVISO</v>
      </c>
      <c r="BP722" s="37"/>
      <c r="BQ722" s="53" t="str">
        <f>IF(BP722="","",WORKDAY(BP722,5,FESTIVOS_CO!A:A))</f>
        <v/>
      </c>
      <c r="BR722" s="37"/>
      <c r="BS722" s="36"/>
      <c r="BT722" s="38"/>
      <c r="BU722" s="58" t="e">
        <f>VLOOKUP(BT722,Hoja2!$C:$D,2,0)</f>
        <v>#N/A</v>
      </c>
      <c r="BV722" s="80" t="str">
        <f>IF(
AND(AO722="",BD722="",BQ722=""),
"EN PROCESO NOTIFICACION / COMUNICACION",
IF(
BT722="",
"NO APLICA",
IF(
BU722=60,
IF(AO722&lt;&gt;"",AO722,IF(BD722&lt;&gt;"",BD722,BQ722))+60,
WORKDAY(
IF(AO722&lt;&gt;"",AO722,IF(BD722&lt;&gt;"",BD722,BQ722)),
BU722,
FESTIVOS_CO!A:A
)
)
))</f>
        <v>EN PROCESO NOTIFICACION / COMUNICACION</v>
      </c>
      <c r="BW722" s="44"/>
      <c r="BX722" s="53"/>
      <c r="BY722" s="45"/>
      <c r="BZ722" s="37"/>
      <c r="CA722" s="54" t="str">
        <f t="shared" si="140"/>
        <v>PENDIENTE EJECUTORIA</v>
      </c>
      <c r="CB722" s="59" t="str">
        <f t="shared" si="137"/>
        <v/>
      </c>
      <c r="CC722" s="36"/>
      <c r="CD722" s="40"/>
      <c r="CE722" s="46"/>
      <c r="CF722" s="40"/>
      <c r="CG722" s="40"/>
      <c r="CH722" s="40"/>
      <c r="CI722" s="36"/>
      <c r="CJ722" s="47"/>
      <c r="CK722" s="40"/>
      <c r="CL722" s="40"/>
      <c r="CM722" s="40"/>
      <c r="CN722" s="40"/>
    </row>
    <row r="723" spans="1:92" ht="42.75" hidden="1">
      <c r="A723" s="49" t="str">
        <f t="shared" si="141"/>
        <v>SIN GESTIÓN</v>
      </c>
      <c r="B723" s="58"/>
      <c r="C723" s="37"/>
      <c r="D723" s="37"/>
      <c r="E723" s="49" t="str">
        <f t="shared" si="142"/>
        <v>PENDIENTE NOTIFICACIÓN</v>
      </c>
      <c r="F723" s="141" t="str">
        <f t="shared" si="143"/>
        <v>PENDIENTE NOTIFICACIÓN</v>
      </c>
      <c r="G723" s="49" t="str">
        <f t="shared" si="144"/>
        <v/>
      </c>
      <c r="H723" s="51" t="str">
        <f ca="1">IF(
L723="",
"",
IF(
NETWORKDAYS(L723,IF(M723&lt;&gt;"",M723,TODAY()),FESTIVOS_CO!A:A)&gt;2,
"VENCIDO",
IF(
NETWORKDAYS(L723,IF(M723&lt;&gt;"",M723,TODAY()),FESTIVOS_CO!A:A)=2,
"ALERTA",
"A TIEMPO"
)))</f>
        <v/>
      </c>
      <c r="I723" s="40"/>
      <c r="J723" s="36"/>
      <c r="K723" s="37"/>
      <c r="L723" s="50"/>
      <c r="M723" s="37"/>
      <c r="N723" s="52"/>
      <c r="O723" s="52"/>
      <c r="P723" s="36"/>
      <c r="Q723" s="36"/>
      <c r="R723" s="40"/>
      <c r="S723" s="36"/>
      <c r="T723" s="40"/>
      <c r="U723" s="40"/>
      <c r="V723" s="81"/>
      <c r="W723" s="40"/>
      <c r="X723" s="40"/>
      <c r="Y723" s="40"/>
      <c r="Z723" s="38" t="str">
        <f>IFERROR(VLOOKUP(Y723,DIRECTORIO!A:B,2,FALSE),"")</f>
        <v/>
      </c>
      <c r="AA723" s="40"/>
      <c r="AB723" s="40"/>
      <c r="AC723" s="40"/>
      <c r="AD723" s="40"/>
      <c r="AE723" s="40"/>
      <c r="AF723" s="40"/>
      <c r="AG723" s="41" t="s">
        <v>109</v>
      </c>
      <c r="AH723" s="42"/>
      <c r="AI723" s="54" t="str">
        <f t="shared" ca="1" si="145"/>
        <v>PENDIENTE NOTIFICACIÓN ELECTRÓNICA</v>
      </c>
      <c r="AJ723" s="37"/>
      <c r="AK723" s="37"/>
      <c r="AL723" s="37"/>
      <c r="AM723" s="53" t="str">
        <f>IF(AK723="","",WORKDAY(AK723,5,FESTIVOS_CO!A:A))</f>
        <v/>
      </c>
      <c r="AN723" s="37"/>
      <c r="AO723" s="37"/>
      <c r="AP723" s="54" t="str">
        <f t="shared" ca="1" si="138"/>
        <v>NO APLICA</v>
      </c>
      <c r="AQ723" s="36"/>
      <c r="AR723" s="43"/>
      <c r="AS723" s="37"/>
      <c r="AT723" s="36"/>
      <c r="AU723" s="37"/>
      <c r="AV723" s="36"/>
      <c r="AW723" s="36"/>
      <c r="AX723" s="37"/>
      <c r="AY723" s="140" t="str">
        <f>IF(AU723="","",WORKDAY(AU723,5,FESTIVOS_CO!A:A))</f>
        <v/>
      </c>
      <c r="AZ723" s="54" t="str">
        <f t="shared" ca="1" si="147"/>
        <v>NO APLICA</v>
      </c>
      <c r="BA723" s="55" t="str">
        <f>IF(AX723="","",WORKDAY(AX723,5,FESTIVOS_CO!A:A))</f>
        <v/>
      </c>
      <c r="BB723" s="39"/>
      <c r="BC723" s="40"/>
      <c r="BD723" s="40"/>
      <c r="BE723" s="56" t="str">
        <f t="shared" ca="1" si="136"/>
        <v>NO APLICA</v>
      </c>
      <c r="BF723" s="37"/>
      <c r="BG723" s="45"/>
      <c r="BH723" s="37"/>
      <c r="BI723" s="36"/>
      <c r="BJ723" s="37"/>
      <c r="BK723" s="36"/>
      <c r="BL723" s="36"/>
      <c r="BM723" s="53" t="str">
        <f>IF(BJ723="","",WORKDAY(BJ723,5,FESTIVOS_CO!A:A))</f>
        <v/>
      </c>
      <c r="BN723" s="57" t="str">
        <f t="shared" ca="1" si="146"/>
        <v>PENDIENTE HACER AVISO</v>
      </c>
      <c r="BO723" s="54" t="str">
        <f t="shared" ca="1" si="139"/>
        <v>EN TRÁMITE NOTIF. POR AVISO</v>
      </c>
      <c r="BP723" s="37"/>
      <c r="BQ723" s="53" t="str">
        <f>IF(BP723="","",WORKDAY(BP723,5,FESTIVOS_CO!A:A))</f>
        <v/>
      </c>
      <c r="BR723" s="37"/>
      <c r="BS723" s="36"/>
      <c r="BT723" s="38"/>
      <c r="BU723" s="58" t="e">
        <f>VLOOKUP(BT723,Hoja2!$C:$D,2,0)</f>
        <v>#N/A</v>
      </c>
      <c r="BV723" s="80" t="str">
        <f>IF(
AND(AO723="",BD723="",BQ723=""),
"EN PROCESO NOTIFICACION / COMUNICACION",
IF(
BT723="",
"NO APLICA",
IF(
BU723=60,
IF(AO723&lt;&gt;"",AO723,IF(BD723&lt;&gt;"",BD723,BQ723))+60,
WORKDAY(
IF(AO723&lt;&gt;"",AO723,IF(BD723&lt;&gt;"",BD723,BQ723)),
BU723,
FESTIVOS_CO!A:A
)
)
))</f>
        <v>EN PROCESO NOTIFICACION / COMUNICACION</v>
      </c>
      <c r="BW723" s="44"/>
      <c r="BX723" s="53"/>
      <c r="BY723" s="45"/>
      <c r="BZ723" s="37"/>
      <c r="CA723" s="54" t="str">
        <f t="shared" si="140"/>
        <v>PENDIENTE EJECUTORIA</v>
      </c>
      <c r="CB723" s="59" t="str">
        <f t="shared" si="137"/>
        <v/>
      </c>
      <c r="CC723" s="36"/>
      <c r="CD723" s="40"/>
      <c r="CE723" s="46"/>
      <c r="CF723" s="40"/>
      <c r="CG723" s="40"/>
      <c r="CH723" s="40"/>
      <c r="CI723" s="36"/>
      <c r="CJ723" s="47"/>
      <c r="CK723" s="40"/>
      <c r="CL723" s="40"/>
      <c r="CM723" s="40"/>
      <c r="CN723" s="40"/>
    </row>
    <row r="724" spans="1:92" ht="42.75" hidden="1">
      <c r="A724" s="49" t="str">
        <f t="shared" si="141"/>
        <v>SIN GESTIÓN</v>
      </c>
      <c r="B724" s="58"/>
      <c r="C724" s="37"/>
      <c r="D724" s="37"/>
      <c r="E724" s="49" t="str">
        <f t="shared" si="142"/>
        <v>PENDIENTE NOTIFICACIÓN</v>
      </c>
      <c r="F724" s="141" t="str">
        <f t="shared" si="143"/>
        <v>PENDIENTE NOTIFICACIÓN</v>
      </c>
      <c r="G724" s="49" t="str">
        <f t="shared" si="144"/>
        <v/>
      </c>
      <c r="H724" s="51" t="str">
        <f ca="1">IF(
L724="",
"",
IF(
NETWORKDAYS(L724,IF(M724&lt;&gt;"",M724,TODAY()),FESTIVOS_CO!A:A)&gt;2,
"VENCIDO",
IF(
NETWORKDAYS(L724,IF(M724&lt;&gt;"",M724,TODAY()),FESTIVOS_CO!A:A)=2,
"ALERTA",
"A TIEMPO"
)))</f>
        <v/>
      </c>
      <c r="I724" s="40"/>
      <c r="J724" s="36"/>
      <c r="K724" s="37"/>
      <c r="L724" s="50"/>
      <c r="M724" s="37"/>
      <c r="N724" s="52"/>
      <c r="O724" s="52"/>
      <c r="P724" s="36"/>
      <c r="Q724" s="36"/>
      <c r="R724" s="40"/>
      <c r="S724" s="36"/>
      <c r="T724" s="40"/>
      <c r="U724" s="40"/>
      <c r="V724" s="81"/>
      <c r="W724" s="40"/>
      <c r="X724" s="40"/>
      <c r="Y724" s="40"/>
      <c r="Z724" s="38" t="str">
        <f>IFERROR(VLOOKUP(Y724,DIRECTORIO!A:B,2,FALSE),"")</f>
        <v/>
      </c>
      <c r="AA724" s="40"/>
      <c r="AB724" s="40"/>
      <c r="AC724" s="40"/>
      <c r="AD724" s="40"/>
      <c r="AE724" s="40"/>
      <c r="AF724" s="40"/>
      <c r="AG724" s="41" t="s">
        <v>109</v>
      </c>
      <c r="AH724" s="42"/>
      <c r="AI724" s="54" t="str">
        <f t="shared" ca="1" si="145"/>
        <v>PENDIENTE NOTIFICACIÓN ELECTRÓNICA</v>
      </c>
      <c r="AJ724" s="37"/>
      <c r="AK724" s="37"/>
      <c r="AL724" s="37"/>
      <c r="AM724" s="53" t="str">
        <f>IF(AK724="","",WORKDAY(AK724,5,FESTIVOS_CO!A:A))</f>
        <v/>
      </c>
      <c r="AN724" s="37"/>
      <c r="AO724" s="37"/>
      <c r="AP724" s="54" t="str">
        <f t="shared" ca="1" si="138"/>
        <v>NO APLICA</v>
      </c>
      <c r="AQ724" s="36"/>
      <c r="AR724" s="43"/>
      <c r="AS724" s="37"/>
      <c r="AT724" s="36"/>
      <c r="AU724" s="37"/>
      <c r="AV724" s="36"/>
      <c r="AW724" s="36"/>
      <c r="AX724" s="37"/>
      <c r="AY724" s="140" t="str">
        <f>IF(AU724="","",WORKDAY(AU724,5,FESTIVOS_CO!A:A))</f>
        <v/>
      </c>
      <c r="AZ724" s="54" t="str">
        <f t="shared" ca="1" si="147"/>
        <v>NO APLICA</v>
      </c>
      <c r="BA724" s="55" t="str">
        <f>IF(AX724="","",WORKDAY(AX724,5,FESTIVOS_CO!A:A))</f>
        <v/>
      </c>
      <c r="BB724" s="39"/>
      <c r="BC724" s="40"/>
      <c r="BD724" s="40"/>
      <c r="BE724" s="56" t="str">
        <f t="shared" ca="1" si="136"/>
        <v>NO APLICA</v>
      </c>
      <c r="BF724" s="37"/>
      <c r="BG724" s="45"/>
      <c r="BH724" s="37"/>
      <c r="BI724" s="36"/>
      <c r="BJ724" s="37"/>
      <c r="BK724" s="36"/>
      <c r="BL724" s="36"/>
      <c r="BM724" s="53" t="str">
        <f>IF(BJ724="","",WORKDAY(BJ724,5,FESTIVOS_CO!A:A))</f>
        <v/>
      </c>
      <c r="BN724" s="57" t="str">
        <f t="shared" ca="1" si="146"/>
        <v>PENDIENTE HACER AVISO</v>
      </c>
      <c r="BO724" s="54" t="str">
        <f t="shared" ca="1" si="139"/>
        <v>EN TRÁMITE NOTIF. POR AVISO</v>
      </c>
      <c r="BP724" s="37"/>
      <c r="BQ724" s="53" t="str">
        <f>IF(BP724="","",WORKDAY(BP724,5,FESTIVOS_CO!A:A))</f>
        <v/>
      </c>
      <c r="BR724" s="37"/>
      <c r="BS724" s="36"/>
      <c r="BT724" s="38"/>
      <c r="BU724" s="58" t="e">
        <f>VLOOKUP(BT724,Hoja2!$C:$D,2,0)</f>
        <v>#N/A</v>
      </c>
      <c r="BV724" s="80" t="str">
        <f>IF(
AND(AO724="",BD724="",BQ724=""),
"EN PROCESO NOTIFICACION / COMUNICACION",
IF(
BT724="",
"NO APLICA",
IF(
BU724=60,
IF(AO724&lt;&gt;"",AO724,IF(BD724&lt;&gt;"",BD724,BQ724))+60,
WORKDAY(
IF(AO724&lt;&gt;"",AO724,IF(BD724&lt;&gt;"",BD724,BQ724)),
BU724,
FESTIVOS_CO!A:A
)
)
))</f>
        <v>EN PROCESO NOTIFICACION / COMUNICACION</v>
      </c>
      <c r="BW724" s="44"/>
      <c r="BX724" s="53"/>
      <c r="BY724" s="45"/>
      <c r="BZ724" s="37"/>
      <c r="CA724" s="54" t="str">
        <f t="shared" si="140"/>
        <v>PENDIENTE EJECUTORIA</v>
      </c>
      <c r="CB724" s="59" t="str">
        <f t="shared" si="137"/>
        <v/>
      </c>
      <c r="CC724" s="36"/>
      <c r="CD724" s="40"/>
      <c r="CE724" s="46"/>
      <c r="CF724" s="40"/>
      <c r="CG724" s="40"/>
      <c r="CH724" s="40"/>
      <c r="CI724" s="36"/>
      <c r="CJ724" s="47"/>
      <c r="CK724" s="40"/>
      <c r="CL724" s="40"/>
      <c r="CM724" s="40"/>
      <c r="CN724" s="40"/>
    </row>
    <row r="725" spans="1:92" ht="42.75" hidden="1">
      <c r="A725" s="49" t="str">
        <f t="shared" si="141"/>
        <v>SIN GESTIÓN</v>
      </c>
      <c r="B725" s="58"/>
      <c r="C725" s="37"/>
      <c r="D725" s="37"/>
      <c r="E725" s="49" t="str">
        <f t="shared" si="142"/>
        <v>PENDIENTE NOTIFICACIÓN</v>
      </c>
      <c r="F725" s="141" t="str">
        <f t="shared" si="143"/>
        <v>PENDIENTE NOTIFICACIÓN</v>
      </c>
      <c r="G725" s="49" t="str">
        <f t="shared" si="144"/>
        <v/>
      </c>
      <c r="H725" s="51" t="str">
        <f ca="1">IF(
L725="",
"",
IF(
NETWORKDAYS(L725,IF(M725&lt;&gt;"",M725,TODAY()),FESTIVOS_CO!A:A)&gt;2,
"VENCIDO",
IF(
NETWORKDAYS(L725,IF(M725&lt;&gt;"",M725,TODAY()),FESTIVOS_CO!A:A)=2,
"ALERTA",
"A TIEMPO"
)))</f>
        <v/>
      </c>
      <c r="I725" s="40"/>
      <c r="J725" s="36"/>
      <c r="K725" s="37"/>
      <c r="L725" s="50"/>
      <c r="M725" s="37"/>
      <c r="N725" s="52"/>
      <c r="O725" s="52"/>
      <c r="P725" s="36"/>
      <c r="Q725" s="36"/>
      <c r="R725" s="40"/>
      <c r="S725" s="36"/>
      <c r="T725" s="40"/>
      <c r="U725" s="40"/>
      <c r="V725" s="81"/>
      <c r="W725" s="40"/>
      <c r="X725" s="40"/>
      <c r="Y725" s="40"/>
      <c r="Z725" s="38" t="str">
        <f>IFERROR(VLOOKUP(Y725,DIRECTORIO!A:B,2,FALSE),"")</f>
        <v/>
      </c>
      <c r="AA725" s="40"/>
      <c r="AB725" s="40"/>
      <c r="AC725" s="40"/>
      <c r="AD725" s="40"/>
      <c r="AE725" s="40"/>
      <c r="AF725" s="40"/>
      <c r="AG725" s="41" t="s">
        <v>109</v>
      </c>
      <c r="AH725" s="42"/>
      <c r="AI725" s="54" t="str">
        <f t="shared" ca="1" si="145"/>
        <v>PENDIENTE NOTIFICACIÓN ELECTRÓNICA</v>
      </c>
      <c r="AJ725" s="37"/>
      <c r="AK725" s="37"/>
      <c r="AL725" s="37"/>
      <c r="AM725" s="53" t="str">
        <f>IF(AK725="","",WORKDAY(AK725,5,FESTIVOS_CO!A:A))</f>
        <v/>
      </c>
      <c r="AN725" s="37"/>
      <c r="AO725" s="37"/>
      <c r="AP725" s="54" t="str">
        <f t="shared" ca="1" si="138"/>
        <v>NO APLICA</v>
      </c>
      <c r="AQ725" s="36"/>
      <c r="AR725" s="43"/>
      <c r="AS725" s="37"/>
      <c r="AT725" s="36"/>
      <c r="AU725" s="37"/>
      <c r="AV725" s="36"/>
      <c r="AW725" s="36"/>
      <c r="AX725" s="37"/>
      <c r="AY725" s="140" t="str">
        <f>IF(AU725="","",WORKDAY(AU725,5,FESTIVOS_CO!A:A))</f>
        <v/>
      </c>
      <c r="AZ725" s="54" t="str">
        <f t="shared" ca="1" si="147"/>
        <v>NO APLICA</v>
      </c>
      <c r="BA725" s="55" t="str">
        <f>IF(AX725="","",WORKDAY(AX725,5,FESTIVOS_CO!A:A))</f>
        <v/>
      </c>
      <c r="BB725" s="39"/>
      <c r="BC725" s="40"/>
      <c r="BD725" s="40"/>
      <c r="BE725" s="56" t="str">
        <f t="shared" ca="1" si="136"/>
        <v>NO APLICA</v>
      </c>
      <c r="BF725" s="37"/>
      <c r="BG725" s="45"/>
      <c r="BH725" s="37"/>
      <c r="BI725" s="36"/>
      <c r="BJ725" s="37"/>
      <c r="BK725" s="36"/>
      <c r="BL725" s="36"/>
      <c r="BM725" s="53" t="str">
        <f>IF(BJ725="","",WORKDAY(BJ725,5,FESTIVOS_CO!A:A))</f>
        <v/>
      </c>
      <c r="BN725" s="57" t="str">
        <f t="shared" ca="1" si="146"/>
        <v>PENDIENTE HACER AVISO</v>
      </c>
      <c r="BO725" s="54" t="str">
        <f t="shared" ca="1" si="139"/>
        <v>EN TRÁMITE NOTIF. POR AVISO</v>
      </c>
      <c r="BP725" s="37"/>
      <c r="BQ725" s="53" t="str">
        <f>IF(BP725="","",WORKDAY(BP725,5,FESTIVOS_CO!A:A))</f>
        <v/>
      </c>
      <c r="BR725" s="37"/>
      <c r="BS725" s="36"/>
      <c r="BT725" s="38"/>
      <c r="BU725" s="58" t="e">
        <f>VLOOKUP(BT725,Hoja2!$C:$D,2,0)</f>
        <v>#N/A</v>
      </c>
      <c r="BV725" s="80" t="str">
        <f>IF(
AND(AO725="",BD725="",BQ725=""),
"EN PROCESO NOTIFICACION / COMUNICACION",
IF(
BT725="",
"NO APLICA",
IF(
BU725=60,
IF(AO725&lt;&gt;"",AO725,IF(BD725&lt;&gt;"",BD725,BQ725))+60,
WORKDAY(
IF(AO725&lt;&gt;"",AO725,IF(BD725&lt;&gt;"",BD725,BQ725)),
BU725,
FESTIVOS_CO!A:A
)
)
))</f>
        <v>EN PROCESO NOTIFICACION / COMUNICACION</v>
      </c>
      <c r="BW725" s="44"/>
      <c r="BX725" s="53"/>
      <c r="BY725" s="45"/>
      <c r="BZ725" s="37"/>
      <c r="CA725" s="54" t="str">
        <f t="shared" si="140"/>
        <v>PENDIENTE EJECUTORIA</v>
      </c>
      <c r="CB725" s="59" t="str">
        <f t="shared" si="137"/>
        <v/>
      </c>
      <c r="CC725" s="36"/>
      <c r="CD725" s="40"/>
      <c r="CE725" s="46"/>
      <c r="CF725" s="40"/>
      <c r="CG725" s="40"/>
      <c r="CH725" s="40"/>
      <c r="CI725" s="36"/>
      <c r="CJ725" s="47"/>
      <c r="CK725" s="40"/>
      <c r="CL725" s="40"/>
      <c r="CM725" s="40"/>
      <c r="CN725" s="40"/>
    </row>
    <row r="726" spans="1:92" ht="42.75" hidden="1">
      <c r="A726" s="49" t="str">
        <f t="shared" si="141"/>
        <v>SIN GESTIÓN</v>
      </c>
      <c r="B726" s="58"/>
      <c r="C726" s="37"/>
      <c r="D726" s="37"/>
      <c r="E726" s="49" t="str">
        <f t="shared" si="142"/>
        <v>PENDIENTE NOTIFICACIÓN</v>
      </c>
      <c r="F726" s="141" t="str">
        <f t="shared" si="143"/>
        <v>PENDIENTE NOTIFICACIÓN</v>
      </c>
      <c r="G726" s="49" t="str">
        <f t="shared" si="144"/>
        <v/>
      </c>
      <c r="H726" s="51" t="str">
        <f ca="1">IF(
L726="",
"",
IF(
NETWORKDAYS(L726,IF(M726&lt;&gt;"",M726,TODAY()),FESTIVOS_CO!A:A)&gt;2,
"VENCIDO",
IF(
NETWORKDAYS(L726,IF(M726&lt;&gt;"",M726,TODAY()),FESTIVOS_CO!A:A)=2,
"ALERTA",
"A TIEMPO"
)))</f>
        <v/>
      </c>
      <c r="I726" s="40"/>
      <c r="J726" s="36"/>
      <c r="K726" s="37"/>
      <c r="L726" s="50"/>
      <c r="M726" s="37"/>
      <c r="N726" s="52"/>
      <c r="O726" s="52"/>
      <c r="P726" s="36"/>
      <c r="Q726" s="36"/>
      <c r="R726" s="40"/>
      <c r="S726" s="36"/>
      <c r="T726" s="40"/>
      <c r="U726" s="40"/>
      <c r="V726" s="81"/>
      <c r="W726" s="40"/>
      <c r="X726" s="40"/>
      <c r="Y726" s="40"/>
      <c r="Z726" s="38" t="str">
        <f>IFERROR(VLOOKUP(Y726,DIRECTORIO!A:B,2,FALSE),"")</f>
        <v/>
      </c>
      <c r="AA726" s="40"/>
      <c r="AB726" s="40"/>
      <c r="AC726" s="40"/>
      <c r="AD726" s="40"/>
      <c r="AE726" s="40"/>
      <c r="AF726" s="40"/>
      <c r="AG726" s="41" t="s">
        <v>109</v>
      </c>
      <c r="AH726" s="42"/>
      <c r="AI726" s="54" t="str">
        <f t="shared" ca="1" si="145"/>
        <v>PENDIENTE NOTIFICACIÓN ELECTRÓNICA</v>
      </c>
      <c r="AJ726" s="37"/>
      <c r="AK726" s="37"/>
      <c r="AL726" s="37"/>
      <c r="AM726" s="53" t="str">
        <f>IF(AK726="","",WORKDAY(AK726,5,FESTIVOS_CO!A:A))</f>
        <v/>
      </c>
      <c r="AN726" s="37"/>
      <c r="AO726" s="37"/>
      <c r="AP726" s="54" t="str">
        <f t="shared" ca="1" si="138"/>
        <v>NO APLICA</v>
      </c>
      <c r="AQ726" s="36"/>
      <c r="AR726" s="43"/>
      <c r="AS726" s="37"/>
      <c r="AT726" s="36"/>
      <c r="AU726" s="37"/>
      <c r="AV726" s="36"/>
      <c r="AW726" s="36"/>
      <c r="AX726" s="37"/>
      <c r="AY726" s="140" t="str">
        <f>IF(AU726="","",WORKDAY(AU726,5,FESTIVOS_CO!A:A))</f>
        <v/>
      </c>
      <c r="AZ726" s="54" t="str">
        <f t="shared" ca="1" si="147"/>
        <v>NO APLICA</v>
      </c>
      <c r="BA726" s="55" t="str">
        <f>IF(AX726="","",WORKDAY(AX726,5,FESTIVOS_CO!A:A))</f>
        <v/>
      </c>
      <c r="BB726" s="39"/>
      <c r="BC726" s="40"/>
      <c r="BD726" s="40"/>
      <c r="BE726" s="56" t="str">
        <f t="shared" ca="1" si="136"/>
        <v>NO APLICA</v>
      </c>
      <c r="BF726" s="37"/>
      <c r="BG726" s="45"/>
      <c r="BH726" s="37"/>
      <c r="BI726" s="36"/>
      <c r="BJ726" s="37"/>
      <c r="BK726" s="36"/>
      <c r="BL726" s="36"/>
      <c r="BM726" s="53" t="str">
        <f>IF(BJ726="","",WORKDAY(BJ726,5,FESTIVOS_CO!A:A))</f>
        <v/>
      </c>
      <c r="BN726" s="57" t="str">
        <f t="shared" ca="1" si="146"/>
        <v>PENDIENTE HACER AVISO</v>
      </c>
      <c r="BO726" s="54" t="str">
        <f t="shared" ca="1" si="139"/>
        <v>EN TRÁMITE NOTIF. POR AVISO</v>
      </c>
      <c r="BP726" s="37"/>
      <c r="BQ726" s="53" t="str">
        <f>IF(BP726="","",WORKDAY(BP726,5,FESTIVOS_CO!A:A))</f>
        <v/>
      </c>
      <c r="BR726" s="37"/>
      <c r="BS726" s="36"/>
      <c r="BT726" s="38"/>
      <c r="BU726" s="58" t="e">
        <f>VLOOKUP(BT726,Hoja2!$C:$D,2,0)</f>
        <v>#N/A</v>
      </c>
      <c r="BV726" s="80" t="str">
        <f>IF(
AND(AO726="",BD726="",BQ726=""),
"EN PROCESO NOTIFICACION / COMUNICACION",
IF(
BT726="",
"NO APLICA",
IF(
BU726=60,
IF(AO726&lt;&gt;"",AO726,IF(BD726&lt;&gt;"",BD726,BQ726))+60,
WORKDAY(
IF(AO726&lt;&gt;"",AO726,IF(BD726&lt;&gt;"",BD726,BQ726)),
BU726,
FESTIVOS_CO!A:A
)
)
))</f>
        <v>EN PROCESO NOTIFICACION / COMUNICACION</v>
      </c>
      <c r="BW726" s="44"/>
      <c r="BX726" s="53"/>
      <c r="BY726" s="45"/>
      <c r="BZ726" s="37"/>
      <c r="CA726" s="54" t="str">
        <f t="shared" si="140"/>
        <v>PENDIENTE EJECUTORIA</v>
      </c>
      <c r="CB726" s="59" t="str">
        <f t="shared" si="137"/>
        <v/>
      </c>
      <c r="CC726" s="36"/>
      <c r="CD726" s="40"/>
      <c r="CE726" s="46"/>
      <c r="CF726" s="40"/>
      <c r="CG726" s="40"/>
      <c r="CH726" s="40"/>
      <c r="CI726" s="36"/>
      <c r="CJ726" s="47"/>
      <c r="CK726" s="40"/>
      <c r="CL726" s="40"/>
      <c r="CM726" s="40"/>
      <c r="CN726" s="40"/>
    </row>
    <row r="727" spans="1:92" ht="42.75" hidden="1">
      <c r="A727" s="49" t="str">
        <f t="shared" si="141"/>
        <v>SIN GESTIÓN</v>
      </c>
      <c r="B727" s="58"/>
      <c r="C727" s="37"/>
      <c r="D727" s="37"/>
      <c r="E727" s="49" t="str">
        <f t="shared" si="142"/>
        <v>PENDIENTE NOTIFICACIÓN</v>
      </c>
      <c r="F727" s="141" t="str">
        <f t="shared" si="143"/>
        <v>PENDIENTE NOTIFICACIÓN</v>
      </c>
      <c r="G727" s="49" t="str">
        <f t="shared" si="144"/>
        <v/>
      </c>
      <c r="H727" s="51" t="str">
        <f ca="1">IF(
L727="",
"",
IF(
NETWORKDAYS(L727,IF(M727&lt;&gt;"",M727,TODAY()),FESTIVOS_CO!A:A)&gt;2,
"VENCIDO",
IF(
NETWORKDAYS(L727,IF(M727&lt;&gt;"",M727,TODAY()),FESTIVOS_CO!A:A)=2,
"ALERTA",
"A TIEMPO"
)))</f>
        <v/>
      </c>
      <c r="I727" s="40"/>
      <c r="J727" s="36"/>
      <c r="K727" s="37"/>
      <c r="L727" s="50"/>
      <c r="M727" s="37"/>
      <c r="N727" s="52"/>
      <c r="O727" s="52"/>
      <c r="P727" s="36"/>
      <c r="Q727" s="36"/>
      <c r="R727" s="40"/>
      <c r="S727" s="36"/>
      <c r="T727" s="40"/>
      <c r="U727" s="40"/>
      <c r="V727" s="81"/>
      <c r="W727" s="40"/>
      <c r="X727" s="40"/>
      <c r="Y727" s="40"/>
      <c r="Z727" s="38" t="str">
        <f>IFERROR(VLOOKUP(Y727,DIRECTORIO!A:B,2,FALSE),"")</f>
        <v/>
      </c>
      <c r="AA727" s="40"/>
      <c r="AB727" s="40"/>
      <c r="AC727" s="40"/>
      <c r="AD727" s="40"/>
      <c r="AE727" s="40"/>
      <c r="AF727" s="40"/>
      <c r="AG727" s="41" t="s">
        <v>109</v>
      </c>
      <c r="AH727" s="42"/>
      <c r="AI727" s="54" t="str">
        <f t="shared" ca="1" si="145"/>
        <v>PENDIENTE NOTIFICACIÓN ELECTRÓNICA</v>
      </c>
      <c r="AJ727" s="37"/>
      <c r="AK727" s="37"/>
      <c r="AL727" s="37"/>
      <c r="AM727" s="53" t="str">
        <f>IF(AK727="","",WORKDAY(AK727,5,FESTIVOS_CO!A:A))</f>
        <v/>
      </c>
      <c r="AN727" s="37"/>
      <c r="AO727" s="37"/>
      <c r="AP727" s="54" t="str">
        <f t="shared" ca="1" si="138"/>
        <v>NO APLICA</v>
      </c>
      <c r="AQ727" s="36"/>
      <c r="AR727" s="43"/>
      <c r="AS727" s="37"/>
      <c r="AT727" s="36"/>
      <c r="AU727" s="37"/>
      <c r="AV727" s="36"/>
      <c r="AW727" s="36"/>
      <c r="AX727" s="37"/>
      <c r="AY727" s="140" t="str">
        <f>IF(AU727="","",WORKDAY(AU727,5,FESTIVOS_CO!A:A))</f>
        <v/>
      </c>
      <c r="AZ727" s="54" t="str">
        <f t="shared" ca="1" si="147"/>
        <v>NO APLICA</v>
      </c>
      <c r="BA727" s="55" t="str">
        <f>IF(AX727="","",WORKDAY(AX727,5,FESTIVOS_CO!A:A))</f>
        <v/>
      </c>
      <c r="BB727" s="39"/>
      <c r="BC727" s="40"/>
      <c r="BD727" s="40"/>
      <c r="BE727" s="56" t="str">
        <f t="shared" ca="1" si="136"/>
        <v>NO APLICA</v>
      </c>
      <c r="BF727" s="37"/>
      <c r="BG727" s="45"/>
      <c r="BH727" s="37"/>
      <c r="BI727" s="36"/>
      <c r="BJ727" s="37"/>
      <c r="BK727" s="36"/>
      <c r="BL727" s="36"/>
      <c r="BM727" s="53" t="str">
        <f>IF(BJ727="","",WORKDAY(BJ727,5,FESTIVOS_CO!A:A))</f>
        <v/>
      </c>
      <c r="BN727" s="57" t="str">
        <f t="shared" ca="1" si="146"/>
        <v>PENDIENTE HACER AVISO</v>
      </c>
      <c r="BO727" s="54" t="str">
        <f t="shared" ca="1" si="139"/>
        <v>EN TRÁMITE NOTIF. POR AVISO</v>
      </c>
      <c r="BP727" s="37"/>
      <c r="BQ727" s="53" t="str">
        <f>IF(BP727="","",WORKDAY(BP727,5,FESTIVOS_CO!A:A))</f>
        <v/>
      </c>
      <c r="BR727" s="37"/>
      <c r="BS727" s="36"/>
      <c r="BT727" s="38"/>
      <c r="BU727" s="58" t="e">
        <f>VLOOKUP(BT727,Hoja2!$C:$D,2,0)</f>
        <v>#N/A</v>
      </c>
      <c r="BV727" s="80" t="str">
        <f>IF(
AND(AO727="",BD727="",BQ727=""),
"EN PROCESO NOTIFICACION / COMUNICACION",
IF(
BT727="",
"NO APLICA",
IF(
BU727=60,
IF(AO727&lt;&gt;"",AO727,IF(BD727&lt;&gt;"",BD727,BQ727))+60,
WORKDAY(
IF(AO727&lt;&gt;"",AO727,IF(BD727&lt;&gt;"",BD727,BQ727)),
BU727,
FESTIVOS_CO!A:A
)
)
))</f>
        <v>EN PROCESO NOTIFICACION / COMUNICACION</v>
      </c>
      <c r="BW727" s="44"/>
      <c r="BX727" s="53"/>
      <c r="BY727" s="45"/>
      <c r="BZ727" s="37"/>
      <c r="CA727" s="54" t="str">
        <f t="shared" si="140"/>
        <v>PENDIENTE EJECUTORIA</v>
      </c>
      <c r="CB727" s="59" t="str">
        <f t="shared" si="137"/>
        <v/>
      </c>
      <c r="CC727" s="36"/>
      <c r="CD727" s="40"/>
      <c r="CE727" s="46"/>
      <c r="CF727" s="40"/>
      <c r="CG727" s="40"/>
      <c r="CH727" s="40"/>
      <c r="CI727" s="36"/>
      <c r="CJ727" s="47"/>
      <c r="CK727" s="40"/>
      <c r="CL727" s="40"/>
      <c r="CM727" s="40"/>
      <c r="CN727" s="40"/>
    </row>
    <row r="728" spans="1:92" ht="42.75" hidden="1">
      <c r="A728" s="49" t="str">
        <f t="shared" si="141"/>
        <v>SIN GESTIÓN</v>
      </c>
      <c r="B728" s="58"/>
      <c r="C728" s="37"/>
      <c r="D728" s="37"/>
      <c r="E728" s="49" t="str">
        <f t="shared" si="142"/>
        <v>PENDIENTE NOTIFICACIÓN</v>
      </c>
      <c r="F728" s="141" t="str">
        <f t="shared" si="143"/>
        <v>PENDIENTE NOTIFICACIÓN</v>
      </c>
      <c r="G728" s="49" t="str">
        <f t="shared" si="144"/>
        <v/>
      </c>
      <c r="H728" s="51" t="str">
        <f ca="1">IF(
L728="",
"",
IF(
NETWORKDAYS(L728,IF(M728&lt;&gt;"",M728,TODAY()),FESTIVOS_CO!A:A)&gt;2,
"VENCIDO",
IF(
NETWORKDAYS(L728,IF(M728&lt;&gt;"",M728,TODAY()),FESTIVOS_CO!A:A)=2,
"ALERTA",
"A TIEMPO"
)))</f>
        <v/>
      </c>
      <c r="I728" s="40"/>
      <c r="J728" s="36"/>
      <c r="K728" s="37"/>
      <c r="L728" s="50"/>
      <c r="M728" s="37"/>
      <c r="N728" s="52"/>
      <c r="O728" s="52"/>
      <c r="P728" s="36"/>
      <c r="Q728" s="36"/>
      <c r="R728" s="40"/>
      <c r="S728" s="36"/>
      <c r="T728" s="40"/>
      <c r="U728" s="40"/>
      <c r="V728" s="81"/>
      <c r="W728" s="40"/>
      <c r="X728" s="40"/>
      <c r="Y728" s="40"/>
      <c r="Z728" s="38" t="str">
        <f>IFERROR(VLOOKUP(Y728,DIRECTORIO!A:B,2,FALSE),"")</f>
        <v/>
      </c>
      <c r="AA728" s="40"/>
      <c r="AB728" s="40"/>
      <c r="AC728" s="40"/>
      <c r="AD728" s="40"/>
      <c r="AE728" s="40"/>
      <c r="AF728" s="40"/>
      <c r="AG728" s="41" t="s">
        <v>109</v>
      </c>
      <c r="AH728" s="42"/>
      <c r="AI728" s="54" t="str">
        <f t="shared" ca="1" si="145"/>
        <v>PENDIENTE NOTIFICACIÓN ELECTRÓNICA</v>
      </c>
      <c r="AJ728" s="37"/>
      <c r="AK728" s="37"/>
      <c r="AL728" s="37"/>
      <c r="AM728" s="53" t="str">
        <f>IF(AK728="","",WORKDAY(AK728,5,FESTIVOS_CO!A:A))</f>
        <v/>
      </c>
      <c r="AN728" s="37"/>
      <c r="AO728" s="37"/>
      <c r="AP728" s="54" t="str">
        <f t="shared" ca="1" si="138"/>
        <v>NO APLICA</v>
      </c>
      <c r="AQ728" s="36"/>
      <c r="AR728" s="43"/>
      <c r="AS728" s="37"/>
      <c r="AT728" s="36"/>
      <c r="AU728" s="37"/>
      <c r="AV728" s="36"/>
      <c r="AW728" s="36"/>
      <c r="AX728" s="37"/>
      <c r="AY728" s="140" t="str">
        <f>IF(AU728="","",WORKDAY(AU728,5,FESTIVOS_CO!A:A))</f>
        <v/>
      </c>
      <c r="AZ728" s="54" t="str">
        <f t="shared" ca="1" si="147"/>
        <v>NO APLICA</v>
      </c>
      <c r="BA728" s="55" t="str">
        <f>IF(AX728="","",WORKDAY(AX728,5,FESTIVOS_CO!A:A))</f>
        <v/>
      </c>
      <c r="BB728" s="39"/>
      <c r="BC728" s="40"/>
      <c r="BD728" s="40"/>
      <c r="BE728" s="56" t="str">
        <f t="shared" ca="1" si="136"/>
        <v>NO APLICA</v>
      </c>
      <c r="BF728" s="37"/>
      <c r="BG728" s="45"/>
      <c r="BH728" s="37"/>
      <c r="BI728" s="36"/>
      <c r="BJ728" s="37"/>
      <c r="BK728" s="36"/>
      <c r="BL728" s="36"/>
      <c r="BM728" s="53" t="str">
        <f>IF(BJ728="","",WORKDAY(BJ728,5,FESTIVOS_CO!A:A))</f>
        <v/>
      </c>
      <c r="BN728" s="57" t="str">
        <f t="shared" ca="1" si="146"/>
        <v>PENDIENTE HACER AVISO</v>
      </c>
      <c r="BO728" s="54" t="str">
        <f t="shared" ca="1" si="139"/>
        <v>EN TRÁMITE NOTIF. POR AVISO</v>
      </c>
      <c r="BP728" s="37"/>
      <c r="BQ728" s="53" t="str">
        <f>IF(BP728="","",WORKDAY(BP728,5,FESTIVOS_CO!A:A))</f>
        <v/>
      </c>
      <c r="BR728" s="37"/>
      <c r="BS728" s="36"/>
      <c r="BT728" s="38"/>
      <c r="BU728" s="58" t="e">
        <f>VLOOKUP(BT728,Hoja2!$C:$D,2,0)</f>
        <v>#N/A</v>
      </c>
      <c r="BV728" s="80" t="str">
        <f>IF(
AND(AO728="",BD728="",BQ728=""),
"EN PROCESO NOTIFICACION / COMUNICACION",
IF(
BT728="",
"NO APLICA",
IF(
BU728=60,
IF(AO728&lt;&gt;"",AO728,IF(BD728&lt;&gt;"",BD728,BQ728))+60,
WORKDAY(
IF(AO728&lt;&gt;"",AO728,IF(BD728&lt;&gt;"",BD728,BQ728)),
BU728,
FESTIVOS_CO!A:A
)
)
))</f>
        <v>EN PROCESO NOTIFICACION / COMUNICACION</v>
      </c>
      <c r="BW728" s="44"/>
      <c r="BX728" s="53"/>
      <c r="BY728" s="45"/>
      <c r="BZ728" s="37"/>
      <c r="CA728" s="54" t="str">
        <f t="shared" si="140"/>
        <v>PENDIENTE EJECUTORIA</v>
      </c>
      <c r="CB728" s="59" t="str">
        <f t="shared" si="137"/>
        <v/>
      </c>
      <c r="CC728" s="36"/>
      <c r="CD728" s="40"/>
      <c r="CE728" s="46"/>
      <c r="CF728" s="40"/>
      <c r="CG728" s="40"/>
      <c r="CH728" s="40"/>
      <c r="CI728" s="36"/>
      <c r="CJ728" s="47"/>
      <c r="CK728" s="40"/>
      <c r="CL728" s="40"/>
      <c r="CM728" s="40"/>
      <c r="CN728" s="40"/>
    </row>
    <row r="729" spans="1:92" ht="42.75" hidden="1">
      <c r="A729" s="49" t="str">
        <f t="shared" si="141"/>
        <v>SIN GESTIÓN</v>
      </c>
      <c r="B729" s="58"/>
      <c r="C729" s="37"/>
      <c r="D729" s="37"/>
      <c r="E729" s="49" t="str">
        <f t="shared" si="142"/>
        <v>PENDIENTE NOTIFICACIÓN</v>
      </c>
      <c r="F729" s="141" t="str">
        <f t="shared" si="143"/>
        <v>PENDIENTE NOTIFICACIÓN</v>
      </c>
      <c r="G729" s="49" t="str">
        <f t="shared" si="144"/>
        <v/>
      </c>
      <c r="H729" s="51" t="str">
        <f ca="1">IF(
L729="",
"",
IF(
NETWORKDAYS(L729,IF(M729&lt;&gt;"",M729,TODAY()),FESTIVOS_CO!A:A)&gt;2,
"VENCIDO",
IF(
NETWORKDAYS(L729,IF(M729&lt;&gt;"",M729,TODAY()),FESTIVOS_CO!A:A)=2,
"ALERTA",
"A TIEMPO"
)))</f>
        <v/>
      </c>
      <c r="I729" s="40"/>
      <c r="J729" s="36"/>
      <c r="K729" s="37"/>
      <c r="L729" s="50"/>
      <c r="M729" s="37"/>
      <c r="N729" s="52"/>
      <c r="O729" s="52"/>
      <c r="P729" s="36"/>
      <c r="Q729" s="36"/>
      <c r="R729" s="40"/>
      <c r="S729" s="36"/>
      <c r="T729" s="40"/>
      <c r="U729" s="40"/>
      <c r="V729" s="81"/>
      <c r="W729" s="40"/>
      <c r="X729" s="40"/>
      <c r="Y729" s="40"/>
      <c r="Z729" s="38" t="str">
        <f>IFERROR(VLOOKUP(Y729,DIRECTORIO!A:B,2,FALSE),"")</f>
        <v/>
      </c>
      <c r="AA729" s="40"/>
      <c r="AB729" s="40"/>
      <c r="AC729" s="40"/>
      <c r="AD729" s="40"/>
      <c r="AE729" s="40"/>
      <c r="AF729" s="40"/>
      <c r="AG729" s="41" t="s">
        <v>109</v>
      </c>
      <c r="AH729" s="42"/>
      <c r="AI729" s="54" t="str">
        <f t="shared" ca="1" si="145"/>
        <v>PENDIENTE NOTIFICACIÓN ELECTRÓNICA</v>
      </c>
      <c r="AJ729" s="37"/>
      <c r="AK729" s="37"/>
      <c r="AL729" s="37"/>
      <c r="AM729" s="53" t="str">
        <f>IF(AK729="","",WORKDAY(AK729,5,FESTIVOS_CO!A:A))</f>
        <v/>
      </c>
      <c r="AN729" s="37"/>
      <c r="AO729" s="37"/>
      <c r="AP729" s="54" t="str">
        <f t="shared" ca="1" si="138"/>
        <v>NO APLICA</v>
      </c>
      <c r="AQ729" s="36"/>
      <c r="AR729" s="43"/>
      <c r="AS729" s="37"/>
      <c r="AT729" s="36"/>
      <c r="AU729" s="37"/>
      <c r="AV729" s="36"/>
      <c r="AW729" s="36"/>
      <c r="AX729" s="37"/>
      <c r="AY729" s="140" t="str">
        <f>IF(AU729="","",WORKDAY(AU729,5,FESTIVOS_CO!A:A))</f>
        <v/>
      </c>
      <c r="AZ729" s="54" t="str">
        <f t="shared" ca="1" si="147"/>
        <v>NO APLICA</v>
      </c>
      <c r="BA729" s="55" t="str">
        <f>IF(AX729="","",WORKDAY(AX729,5,FESTIVOS_CO!A:A))</f>
        <v/>
      </c>
      <c r="BB729" s="39"/>
      <c r="BC729" s="40"/>
      <c r="BD729" s="40"/>
      <c r="BE729" s="56" t="str">
        <f t="shared" ca="1" si="136"/>
        <v>NO APLICA</v>
      </c>
      <c r="BF729" s="37"/>
      <c r="BG729" s="45"/>
      <c r="BH729" s="37"/>
      <c r="BI729" s="36"/>
      <c r="BJ729" s="37"/>
      <c r="BK729" s="36"/>
      <c r="BL729" s="36"/>
      <c r="BM729" s="53" t="str">
        <f>IF(BJ729="","",WORKDAY(BJ729,5,FESTIVOS_CO!A:A))</f>
        <v/>
      </c>
      <c r="BN729" s="57" t="str">
        <f t="shared" ca="1" si="146"/>
        <v>PENDIENTE HACER AVISO</v>
      </c>
      <c r="BO729" s="54" t="str">
        <f t="shared" ca="1" si="139"/>
        <v>EN TRÁMITE NOTIF. POR AVISO</v>
      </c>
      <c r="BP729" s="37"/>
      <c r="BQ729" s="53" t="str">
        <f>IF(BP729="","",WORKDAY(BP729,5,FESTIVOS_CO!A:A))</f>
        <v/>
      </c>
      <c r="BR729" s="37"/>
      <c r="BS729" s="36"/>
      <c r="BT729" s="38"/>
      <c r="BU729" s="58" t="e">
        <f>VLOOKUP(BT729,Hoja2!$C:$D,2,0)</f>
        <v>#N/A</v>
      </c>
      <c r="BV729" s="80" t="str">
        <f>IF(
AND(AO729="",BD729="",BQ729=""),
"EN PROCESO NOTIFICACION / COMUNICACION",
IF(
BT729="",
"NO APLICA",
IF(
BU729=60,
IF(AO729&lt;&gt;"",AO729,IF(BD729&lt;&gt;"",BD729,BQ729))+60,
WORKDAY(
IF(AO729&lt;&gt;"",AO729,IF(BD729&lt;&gt;"",BD729,BQ729)),
BU729,
FESTIVOS_CO!A:A
)
)
))</f>
        <v>EN PROCESO NOTIFICACION / COMUNICACION</v>
      </c>
      <c r="BW729" s="44"/>
      <c r="BX729" s="53"/>
      <c r="BY729" s="45"/>
      <c r="BZ729" s="37"/>
      <c r="CA729" s="54" t="str">
        <f t="shared" si="140"/>
        <v>PENDIENTE EJECUTORIA</v>
      </c>
      <c r="CB729" s="59" t="str">
        <f t="shared" si="137"/>
        <v/>
      </c>
      <c r="CC729" s="36"/>
      <c r="CD729" s="40"/>
      <c r="CE729" s="46"/>
      <c r="CF729" s="40"/>
      <c r="CG729" s="40"/>
      <c r="CH729" s="40"/>
      <c r="CI729" s="36"/>
      <c r="CJ729" s="47"/>
      <c r="CK729" s="40"/>
      <c r="CL729" s="40"/>
      <c r="CM729" s="40"/>
      <c r="CN729" s="40"/>
    </row>
    <row r="730" spans="1:92" ht="42.75" hidden="1">
      <c r="A730" s="49" t="str">
        <f t="shared" si="141"/>
        <v>SIN GESTIÓN</v>
      </c>
      <c r="B730" s="58"/>
      <c r="C730" s="37"/>
      <c r="D730" s="37"/>
      <c r="E730" s="49" t="str">
        <f t="shared" si="142"/>
        <v>PENDIENTE NOTIFICACIÓN</v>
      </c>
      <c r="F730" s="141" t="str">
        <f t="shared" si="143"/>
        <v>PENDIENTE NOTIFICACIÓN</v>
      </c>
      <c r="G730" s="49" t="str">
        <f t="shared" si="144"/>
        <v/>
      </c>
      <c r="H730" s="51" t="str">
        <f ca="1">IF(
L730="",
"",
IF(
NETWORKDAYS(L730,IF(M730&lt;&gt;"",M730,TODAY()),FESTIVOS_CO!A:A)&gt;2,
"VENCIDO",
IF(
NETWORKDAYS(L730,IF(M730&lt;&gt;"",M730,TODAY()),FESTIVOS_CO!A:A)=2,
"ALERTA",
"A TIEMPO"
)))</f>
        <v/>
      </c>
      <c r="I730" s="40"/>
      <c r="J730" s="36"/>
      <c r="K730" s="37"/>
      <c r="L730" s="50"/>
      <c r="M730" s="37"/>
      <c r="N730" s="52"/>
      <c r="O730" s="52"/>
      <c r="P730" s="36"/>
      <c r="Q730" s="36"/>
      <c r="R730" s="40"/>
      <c r="S730" s="36"/>
      <c r="T730" s="40"/>
      <c r="U730" s="40"/>
      <c r="V730" s="81"/>
      <c r="W730" s="40"/>
      <c r="X730" s="40"/>
      <c r="Y730" s="40"/>
      <c r="Z730" s="38" t="str">
        <f>IFERROR(VLOOKUP(Y730,DIRECTORIO!A:B,2,FALSE),"")</f>
        <v/>
      </c>
      <c r="AA730" s="40"/>
      <c r="AB730" s="40"/>
      <c r="AC730" s="40"/>
      <c r="AD730" s="40"/>
      <c r="AE730" s="40"/>
      <c r="AF730" s="40"/>
      <c r="AG730" s="41" t="s">
        <v>109</v>
      </c>
      <c r="AH730" s="42"/>
      <c r="AI730" s="54" t="str">
        <f t="shared" ca="1" si="145"/>
        <v>PENDIENTE NOTIFICACIÓN ELECTRÓNICA</v>
      </c>
      <c r="AJ730" s="37"/>
      <c r="AK730" s="37"/>
      <c r="AL730" s="37"/>
      <c r="AM730" s="53" t="str">
        <f>IF(AK730="","",WORKDAY(AK730,5,FESTIVOS_CO!A:A))</f>
        <v/>
      </c>
      <c r="AN730" s="37"/>
      <c r="AO730" s="37"/>
      <c r="AP730" s="54" t="str">
        <f t="shared" ca="1" si="138"/>
        <v>NO APLICA</v>
      </c>
      <c r="AQ730" s="36"/>
      <c r="AR730" s="43"/>
      <c r="AS730" s="37"/>
      <c r="AT730" s="36"/>
      <c r="AU730" s="37"/>
      <c r="AV730" s="36"/>
      <c r="AW730" s="36"/>
      <c r="AX730" s="37"/>
      <c r="AY730" s="140" t="str">
        <f>IF(AU730="","",WORKDAY(AU730,5,FESTIVOS_CO!A:A))</f>
        <v/>
      </c>
      <c r="AZ730" s="54" t="str">
        <f t="shared" ca="1" si="147"/>
        <v>NO APLICA</v>
      </c>
      <c r="BA730" s="55" t="str">
        <f>IF(AX730="","",WORKDAY(AX730,5,FESTIVOS_CO!A:A))</f>
        <v/>
      </c>
      <c r="BB730" s="39"/>
      <c r="BC730" s="40"/>
      <c r="BD730" s="40"/>
      <c r="BE730" s="56" t="str">
        <f t="shared" ca="1" si="136"/>
        <v>NO APLICA</v>
      </c>
      <c r="BF730" s="37"/>
      <c r="BG730" s="45"/>
      <c r="BH730" s="37"/>
      <c r="BI730" s="36"/>
      <c r="BJ730" s="37"/>
      <c r="BK730" s="36"/>
      <c r="BL730" s="36"/>
      <c r="BM730" s="53" t="str">
        <f>IF(BJ730="","",WORKDAY(BJ730,5,FESTIVOS_CO!A:A))</f>
        <v/>
      </c>
      <c r="BN730" s="57" t="str">
        <f t="shared" ca="1" si="146"/>
        <v>PENDIENTE HACER AVISO</v>
      </c>
      <c r="BO730" s="54" t="str">
        <f t="shared" ca="1" si="139"/>
        <v>EN TRÁMITE NOTIF. POR AVISO</v>
      </c>
      <c r="BP730" s="37"/>
      <c r="BQ730" s="53" t="str">
        <f>IF(BP730="","",WORKDAY(BP730,5,FESTIVOS_CO!A:A))</f>
        <v/>
      </c>
      <c r="BR730" s="37"/>
      <c r="BS730" s="36"/>
      <c r="BT730" s="38"/>
      <c r="BU730" s="58" t="e">
        <f>VLOOKUP(BT730,Hoja2!$C:$D,2,0)</f>
        <v>#N/A</v>
      </c>
      <c r="BV730" s="80" t="str">
        <f>IF(
AND(AO730="",BD730="",BQ730=""),
"EN PROCESO NOTIFICACION / COMUNICACION",
IF(
BT730="",
"NO APLICA",
IF(
BU730=60,
IF(AO730&lt;&gt;"",AO730,IF(BD730&lt;&gt;"",BD730,BQ730))+60,
WORKDAY(
IF(AO730&lt;&gt;"",AO730,IF(BD730&lt;&gt;"",BD730,BQ730)),
BU730,
FESTIVOS_CO!A:A
)
)
))</f>
        <v>EN PROCESO NOTIFICACION / COMUNICACION</v>
      </c>
      <c r="BW730" s="44"/>
      <c r="BX730" s="53"/>
      <c r="BY730" s="45"/>
      <c r="BZ730" s="37"/>
      <c r="CA730" s="54" t="str">
        <f t="shared" si="140"/>
        <v>PENDIENTE EJECUTORIA</v>
      </c>
      <c r="CB730" s="59" t="str">
        <f t="shared" si="137"/>
        <v/>
      </c>
      <c r="CC730" s="36"/>
      <c r="CD730" s="40"/>
      <c r="CE730" s="46"/>
      <c r="CF730" s="40"/>
      <c r="CG730" s="40"/>
      <c r="CH730" s="40"/>
      <c r="CI730" s="36"/>
      <c r="CJ730" s="47"/>
      <c r="CK730" s="40"/>
      <c r="CL730" s="40"/>
      <c r="CM730" s="40"/>
      <c r="CN730" s="40"/>
    </row>
    <row r="731" spans="1:92" ht="42.75" hidden="1">
      <c r="A731" s="49" t="str">
        <f t="shared" si="141"/>
        <v>SIN GESTIÓN</v>
      </c>
      <c r="B731" s="58"/>
      <c r="C731" s="37"/>
      <c r="D731" s="37"/>
      <c r="E731" s="49" t="str">
        <f t="shared" si="142"/>
        <v>PENDIENTE NOTIFICACIÓN</v>
      </c>
      <c r="F731" s="141" t="str">
        <f t="shared" si="143"/>
        <v>PENDIENTE NOTIFICACIÓN</v>
      </c>
      <c r="G731" s="49" t="str">
        <f t="shared" si="144"/>
        <v/>
      </c>
      <c r="H731" s="51" t="str">
        <f ca="1">IF(
L731="",
"",
IF(
NETWORKDAYS(L731,IF(M731&lt;&gt;"",M731,TODAY()),FESTIVOS_CO!A:A)&gt;2,
"VENCIDO",
IF(
NETWORKDAYS(L731,IF(M731&lt;&gt;"",M731,TODAY()),FESTIVOS_CO!A:A)=2,
"ALERTA",
"A TIEMPO"
)))</f>
        <v/>
      </c>
      <c r="I731" s="40"/>
      <c r="J731" s="36"/>
      <c r="K731" s="37"/>
      <c r="L731" s="50"/>
      <c r="M731" s="37"/>
      <c r="N731" s="52"/>
      <c r="O731" s="52"/>
      <c r="P731" s="36"/>
      <c r="Q731" s="36"/>
      <c r="R731" s="40"/>
      <c r="S731" s="36"/>
      <c r="T731" s="40"/>
      <c r="U731" s="40"/>
      <c r="V731" s="81"/>
      <c r="W731" s="40"/>
      <c r="X731" s="40"/>
      <c r="Y731" s="40"/>
      <c r="Z731" s="38" t="str">
        <f>IFERROR(VLOOKUP(Y731,DIRECTORIO!A:B,2,FALSE),"")</f>
        <v/>
      </c>
      <c r="AA731" s="40"/>
      <c r="AB731" s="40"/>
      <c r="AC731" s="40"/>
      <c r="AD731" s="40"/>
      <c r="AE731" s="40"/>
      <c r="AF731" s="40"/>
      <c r="AG731" s="41" t="s">
        <v>109</v>
      </c>
      <c r="AH731" s="42"/>
      <c r="AI731" s="54" t="str">
        <f t="shared" ca="1" si="145"/>
        <v>PENDIENTE NOTIFICACIÓN ELECTRÓNICA</v>
      </c>
      <c r="AJ731" s="37"/>
      <c r="AK731" s="37"/>
      <c r="AL731" s="37"/>
      <c r="AM731" s="53" t="str">
        <f>IF(AK731="","",WORKDAY(AK731,5,FESTIVOS_CO!A:A))</f>
        <v/>
      </c>
      <c r="AN731" s="37"/>
      <c r="AO731" s="37"/>
      <c r="AP731" s="54" t="str">
        <f t="shared" ca="1" si="138"/>
        <v>NO APLICA</v>
      </c>
      <c r="AQ731" s="36"/>
      <c r="AR731" s="43"/>
      <c r="AS731" s="37"/>
      <c r="AT731" s="36"/>
      <c r="AU731" s="37"/>
      <c r="AV731" s="36"/>
      <c r="AW731" s="36"/>
      <c r="AX731" s="37"/>
      <c r="AY731" s="140" t="str">
        <f>IF(AU731="","",WORKDAY(AU731,5,FESTIVOS_CO!A:A))</f>
        <v/>
      </c>
      <c r="AZ731" s="54" t="str">
        <f t="shared" ca="1" si="147"/>
        <v>NO APLICA</v>
      </c>
      <c r="BA731" s="55" t="str">
        <f>IF(AX731="","",WORKDAY(AX731,5,FESTIVOS_CO!A:A))</f>
        <v/>
      </c>
      <c r="BB731" s="39"/>
      <c r="BC731" s="40"/>
      <c r="BD731" s="40"/>
      <c r="BE731" s="56" t="str">
        <f t="shared" ref="BE731:BE794" ca="1" si="148">IF(AZ731="NO PROCEDE",
"NO PROCEDE",IF(OR(AZ731="HACER AVISO",BB731="NO"),
"HACER AVISO",
"NO APLICA"))</f>
        <v>NO APLICA</v>
      </c>
      <c r="BF731" s="37"/>
      <c r="BG731" s="45"/>
      <c r="BH731" s="37"/>
      <c r="BI731" s="36"/>
      <c r="BJ731" s="37"/>
      <c r="BK731" s="36"/>
      <c r="BL731" s="36"/>
      <c r="BM731" s="53" t="str">
        <f>IF(BJ731="","",WORKDAY(BJ731,5,FESTIVOS_CO!A:A))</f>
        <v/>
      </c>
      <c r="BN731" s="57" t="str">
        <f t="shared" ca="1" si="146"/>
        <v>PENDIENTE HACER AVISO</v>
      </c>
      <c r="BO731" s="54" t="str">
        <f t="shared" ca="1" si="139"/>
        <v>EN TRÁMITE NOTIF. POR AVISO</v>
      </c>
      <c r="BP731" s="37"/>
      <c r="BQ731" s="53" t="str">
        <f>IF(BP731="","",WORKDAY(BP731,5,FESTIVOS_CO!A:A))</f>
        <v/>
      </c>
      <c r="BR731" s="37"/>
      <c r="BS731" s="36"/>
      <c r="BT731" s="38"/>
      <c r="BU731" s="58" t="e">
        <f>VLOOKUP(BT731,Hoja2!$C:$D,2,0)</f>
        <v>#N/A</v>
      </c>
      <c r="BV731" s="80" t="str">
        <f>IF(
AND(AO731="",BD731="",BQ731=""),
"EN PROCESO NOTIFICACION / COMUNICACION",
IF(
BT731="",
"NO APLICA",
IF(
BU731=60,
IF(AO731&lt;&gt;"",AO731,IF(BD731&lt;&gt;"",BD731,BQ731))+60,
WORKDAY(
IF(AO731&lt;&gt;"",AO731,IF(BD731&lt;&gt;"",BD731,BQ731)),
BU731,
FESTIVOS_CO!A:A
)
)
))</f>
        <v>EN PROCESO NOTIFICACION / COMUNICACION</v>
      </c>
      <c r="BW731" s="44"/>
      <c r="BX731" s="53"/>
      <c r="BY731" s="45"/>
      <c r="BZ731" s="37"/>
      <c r="CA731" s="54" t="str">
        <f t="shared" si="140"/>
        <v>PENDIENTE EJECUTORIA</v>
      </c>
      <c r="CB731" s="59" t="str">
        <f t="shared" ref="CB731:CB794" si="149">IF(CC731="NO",
"NO APLICA",
IF(CC731="SI",
IF(COUNTBLANK(CC731:CH731)&gt;0,
"PENDIENTE MEMORANDO",
"MEMORANDOS ENVIADOS"
),
IF(CI731="NO",
"NO APLICA",
IF(CI731="SI",
IF(COUNTBLANK(CJ731:CN731)&gt;0,
"PENDIENTES OFICIOS",
"OFICIOS ENVIADOS"
),
""
)
)
))</f>
        <v/>
      </c>
      <c r="CC731" s="36"/>
      <c r="CD731" s="40"/>
      <c r="CE731" s="46"/>
      <c r="CF731" s="40"/>
      <c r="CG731" s="40"/>
      <c r="CH731" s="40"/>
      <c r="CI731" s="36"/>
      <c r="CJ731" s="47"/>
      <c r="CK731" s="40"/>
      <c r="CL731" s="40"/>
      <c r="CM731" s="40"/>
      <c r="CN731" s="40"/>
    </row>
    <row r="732" spans="1:92" ht="42.75" hidden="1">
      <c r="A732" s="49" t="str">
        <f t="shared" si="141"/>
        <v>SIN GESTIÓN</v>
      </c>
      <c r="B732" s="58"/>
      <c r="C732" s="37"/>
      <c r="D732" s="37"/>
      <c r="E732" s="49" t="str">
        <f t="shared" si="142"/>
        <v>PENDIENTE NOTIFICACIÓN</v>
      </c>
      <c r="F732" s="141" t="str">
        <f t="shared" si="143"/>
        <v>PENDIENTE NOTIFICACIÓN</v>
      </c>
      <c r="G732" s="49" t="str">
        <f t="shared" si="144"/>
        <v/>
      </c>
      <c r="H732" s="51" t="str">
        <f ca="1">IF(
L732="",
"",
IF(
NETWORKDAYS(L732,IF(M732&lt;&gt;"",M732,TODAY()),FESTIVOS_CO!A:A)&gt;2,
"VENCIDO",
IF(
NETWORKDAYS(L732,IF(M732&lt;&gt;"",M732,TODAY()),FESTIVOS_CO!A:A)=2,
"ALERTA",
"A TIEMPO"
)))</f>
        <v/>
      </c>
      <c r="I732" s="40"/>
      <c r="J732" s="36"/>
      <c r="K732" s="37"/>
      <c r="L732" s="50"/>
      <c r="M732" s="37"/>
      <c r="N732" s="52"/>
      <c r="O732" s="52"/>
      <c r="P732" s="36"/>
      <c r="Q732" s="36"/>
      <c r="R732" s="40"/>
      <c r="S732" s="36"/>
      <c r="T732" s="40"/>
      <c r="U732" s="40"/>
      <c r="V732" s="81"/>
      <c r="W732" s="40"/>
      <c r="X732" s="40"/>
      <c r="Y732" s="40"/>
      <c r="Z732" s="38" t="str">
        <f>IFERROR(VLOOKUP(Y732,DIRECTORIO!A:B,2,FALSE),"")</f>
        <v/>
      </c>
      <c r="AA732" s="40"/>
      <c r="AB732" s="40"/>
      <c r="AC732" s="40"/>
      <c r="AD732" s="40"/>
      <c r="AE732" s="40"/>
      <c r="AF732" s="40"/>
      <c r="AG732" s="41" t="s">
        <v>109</v>
      </c>
      <c r="AH732" s="42"/>
      <c r="AI732" s="54" t="str">
        <f t="shared" ca="1" si="145"/>
        <v>PENDIENTE NOTIFICACIÓN ELECTRÓNICA</v>
      </c>
      <c r="AJ732" s="37"/>
      <c r="AK732" s="37"/>
      <c r="AL732" s="37"/>
      <c r="AM732" s="53" t="str">
        <f>IF(AK732="","",WORKDAY(AK732,5,FESTIVOS_CO!A:A))</f>
        <v/>
      </c>
      <c r="AN732" s="37"/>
      <c r="AO732" s="37"/>
      <c r="AP732" s="54" t="str">
        <f t="shared" ref="AP732:AP795" ca="1" si="150">IF(
ISNUMBER(SEARCH("PENDIENTE",UPPER(AI732))),
"NO APLICA",
IF(
COUNTBLANK(AJ732:AL732)=COUNTA(AJ732:AL732),
"NO APLICA",
IF(
UPPER(AN732)="SI",
"NO PROCEDE CITACION",
"NOTIFICAR POR CITACION"
)
)
)</f>
        <v>NO APLICA</v>
      </c>
      <c r="AQ732" s="36"/>
      <c r="AR732" s="43"/>
      <c r="AS732" s="37"/>
      <c r="AT732" s="36"/>
      <c r="AU732" s="37"/>
      <c r="AV732" s="36"/>
      <c r="AW732" s="36"/>
      <c r="AX732" s="37"/>
      <c r="AY732" s="140" t="str">
        <f>IF(AU732="","",WORKDAY(AU732,5,FESTIVOS_CO!A:A))</f>
        <v/>
      </c>
      <c r="AZ732" s="54" t="str">
        <f t="shared" ca="1" si="147"/>
        <v>NO APLICA</v>
      </c>
      <c r="BA732" s="55" t="str">
        <f>IF(AX732="","",WORKDAY(AX732,5,FESTIVOS_CO!A:A))</f>
        <v/>
      </c>
      <c r="BB732" s="39"/>
      <c r="BC732" s="40"/>
      <c r="BD732" s="40"/>
      <c r="BE732" s="56" t="str">
        <f t="shared" ca="1" si="148"/>
        <v>NO APLICA</v>
      </c>
      <c r="BF732" s="37"/>
      <c r="BG732" s="45"/>
      <c r="BH732" s="37"/>
      <c r="BI732" s="36"/>
      <c r="BJ732" s="37"/>
      <c r="BK732" s="36"/>
      <c r="BL732" s="36"/>
      <c r="BM732" s="53" t="str">
        <f>IF(BJ732="","",WORKDAY(BJ732,5,FESTIVOS_CO!A:A))</f>
        <v/>
      </c>
      <c r="BN732" s="57" t="str">
        <f t="shared" ca="1" si="146"/>
        <v>PENDIENTE HACER AVISO</v>
      </c>
      <c r="BO732" s="54" t="str">
        <f t="shared" ca="1" si="139"/>
        <v>EN TRÁMITE NOTIF. POR AVISO</v>
      </c>
      <c r="BP732" s="37"/>
      <c r="BQ732" s="53" t="str">
        <f>IF(BP732="","",WORKDAY(BP732,5,FESTIVOS_CO!A:A))</f>
        <v/>
      </c>
      <c r="BR732" s="37"/>
      <c r="BS732" s="36"/>
      <c r="BT732" s="38"/>
      <c r="BU732" s="58" t="e">
        <f>VLOOKUP(BT732,Hoja2!$C:$D,2,0)</f>
        <v>#N/A</v>
      </c>
      <c r="BV732" s="80" t="str">
        <f>IF(
AND(AO732="",BD732="",BQ732=""),
"EN PROCESO NOTIFICACION / COMUNICACION",
IF(
BT732="",
"NO APLICA",
IF(
BU732=60,
IF(AO732&lt;&gt;"",AO732,IF(BD732&lt;&gt;"",BD732,BQ732))+60,
WORKDAY(
IF(AO732&lt;&gt;"",AO732,IF(BD732&lt;&gt;"",BD732,BQ732)),
BU732,
FESTIVOS_CO!A:A
)
)
))</f>
        <v>EN PROCESO NOTIFICACION / COMUNICACION</v>
      </c>
      <c r="BW732" s="44"/>
      <c r="BX732" s="53"/>
      <c r="BY732" s="45"/>
      <c r="BZ732" s="37"/>
      <c r="CA732" s="54" t="str">
        <f t="shared" si="140"/>
        <v>PENDIENTE EJECUTORIA</v>
      </c>
      <c r="CB732" s="59" t="str">
        <f t="shared" si="149"/>
        <v/>
      </c>
      <c r="CC732" s="36"/>
      <c r="CD732" s="40"/>
      <c r="CE732" s="46"/>
      <c r="CF732" s="40"/>
      <c r="CG732" s="40"/>
      <c r="CH732" s="40"/>
      <c r="CI732" s="36"/>
      <c r="CJ732" s="47"/>
      <c r="CK732" s="40"/>
      <c r="CL732" s="40"/>
      <c r="CM732" s="40"/>
      <c r="CN732" s="40"/>
    </row>
    <row r="733" spans="1:92" ht="42.75" hidden="1">
      <c r="A733" s="49" t="str">
        <f t="shared" si="141"/>
        <v>SIN GESTIÓN</v>
      </c>
      <c r="B733" s="58"/>
      <c r="C733" s="37"/>
      <c r="D733" s="37"/>
      <c r="E733" s="49" t="str">
        <f t="shared" si="142"/>
        <v>PENDIENTE NOTIFICACIÓN</v>
      </c>
      <c r="F733" s="141" t="str">
        <f t="shared" si="143"/>
        <v>PENDIENTE NOTIFICACIÓN</v>
      </c>
      <c r="G733" s="49" t="str">
        <f t="shared" si="144"/>
        <v/>
      </c>
      <c r="H733" s="51" t="str">
        <f ca="1">IF(
L733="",
"",
IF(
NETWORKDAYS(L733,IF(M733&lt;&gt;"",M733,TODAY()),FESTIVOS_CO!A:A)&gt;2,
"VENCIDO",
IF(
NETWORKDAYS(L733,IF(M733&lt;&gt;"",M733,TODAY()),FESTIVOS_CO!A:A)=2,
"ALERTA",
"A TIEMPO"
)))</f>
        <v/>
      </c>
      <c r="I733" s="40"/>
      <c r="J733" s="36"/>
      <c r="K733" s="37"/>
      <c r="L733" s="50"/>
      <c r="M733" s="37"/>
      <c r="N733" s="52"/>
      <c r="O733" s="52"/>
      <c r="P733" s="36"/>
      <c r="Q733" s="36"/>
      <c r="R733" s="40"/>
      <c r="S733" s="36"/>
      <c r="T733" s="40"/>
      <c r="U733" s="40"/>
      <c r="V733" s="81"/>
      <c r="W733" s="40"/>
      <c r="X733" s="40"/>
      <c r="Y733" s="40"/>
      <c r="Z733" s="38" t="str">
        <f>IFERROR(VLOOKUP(Y733,DIRECTORIO!A:B,2,FALSE),"")</f>
        <v/>
      </c>
      <c r="AA733" s="40"/>
      <c r="AB733" s="40"/>
      <c r="AC733" s="40"/>
      <c r="AD733" s="40"/>
      <c r="AE733" s="40"/>
      <c r="AF733" s="40"/>
      <c r="AG733" s="41" t="s">
        <v>109</v>
      </c>
      <c r="AH733" s="42"/>
      <c r="AI733" s="54" t="str">
        <f t="shared" ca="1" si="145"/>
        <v>PENDIENTE NOTIFICACIÓN ELECTRÓNICA</v>
      </c>
      <c r="AJ733" s="37"/>
      <c r="AK733" s="37"/>
      <c r="AL733" s="37"/>
      <c r="AM733" s="53" t="str">
        <f>IF(AK733="","",WORKDAY(AK733,5,FESTIVOS_CO!A:A))</f>
        <v/>
      </c>
      <c r="AN733" s="37"/>
      <c r="AO733" s="37"/>
      <c r="AP733" s="54" t="str">
        <f t="shared" ca="1" si="150"/>
        <v>NO APLICA</v>
      </c>
      <c r="AQ733" s="36"/>
      <c r="AR733" s="43"/>
      <c r="AS733" s="37"/>
      <c r="AT733" s="36"/>
      <c r="AU733" s="37"/>
      <c r="AV733" s="36"/>
      <c r="AW733" s="36"/>
      <c r="AX733" s="37"/>
      <c r="AY733" s="140" t="str">
        <f>IF(AU733="","",WORKDAY(AU733,5,FESTIVOS_CO!A:A))</f>
        <v/>
      </c>
      <c r="AZ733" s="54" t="str">
        <f t="shared" ca="1" si="147"/>
        <v>NO APLICA</v>
      </c>
      <c r="BA733" s="55" t="str">
        <f>IF(AX733="","",WORKDAY(AX733,5,FESTIVOS_CO!A:A))</f>
        <v/>
      </c>
      <c r="BB733" s="39"/>
      <c r="BC733" s="40"/>
      <c r="BD733" s="40"/>
      <c r="BE733" s="56" t="str">
        <f t="shared" ca="1" si="148"/>
        <v>NO APLICA</v>
      </c>
      <c r="BF733" s="37"/>
      <c r="BG733" s="45"/>
      <c r="BH733" s="37"/>
      <c r="BI733" s="36"/>
      <c r="BJ733" s="37"/>
      <c r="BK733" s="36"/>
      <c r="BL733" s="36"/>
      <c r="BM733" s="53" t="str">
        <f>IF(BJ733="","",WORKDAY(BJ733,5,FESTIVOS_CO!A:A))</f>
        <v/>
      </c>
      <c r="BN733" s="57" t="str">
        <f t="shared" ca="1" si="146"/>
        <v>PENDIENTE HACER AVISO</v>
      </c>
      <c r="BO733" s="54" t="str">
        <f t="shared" ca="1" si="139"/>
        <v>EN TRÁMITE NOTIF. POR AVISO</v>
      </c>
      <c r="BP733" s="37"/>
      <c r="BQ733" s="53" t="str">
        <f>IF(BP733="","",WORKDAY(BP733,5,FESTIVOS_CO!A:A))</f>
        <v/>
      </c>
      <c r="BR733" s="37"/>
      <c r="BS733" s="36"/>
      <c r="BT733" s="38"/>
      <c r="BU733" s="58" t="e">
        <f>VLOOKUP(BT733,Hoja2!$C:$D,2,0)</f>
        <v>#N/A</v>
      </c>
      <c r="BV733" s="80" t="str">
        <f>IF(
AND(AO733="",BD733="",BQ733=""),
"EN PROCESO NOTIFICACION / COMUNICACION",
IF(
BT733="",
"NO APLICA",
IF(
BU733=60,
IF(AO733&lt;&gt;"",AO733,IF(BD733&lt;&gt;"",BD733,BQ733))+60,
WORKDAY(
IF(AO733&lt;&gt;"",AO733,IF(BD733&lt;&gt;"",BD733,BQ733)),
BU733,
FESTIVOS_CO!A:A
)
)
))</f>
        <v>EN PROCESO NOTIFICACION / COMUNICACION</v>
      </c>
      <c r="BW733" s="44"/>
      <c r="BX733" s="53"/>
      <c r="BY733" s="45"/>
      <c r="BZ733" s="37"/>
      <c r="CA733" s="54" t="str">
        <f t="shared" si="140"/>
        <v>PENDIENTE EJECUTORIA</v>
      </c>
      <c r="CB733" s="59" t="str">
        <f t="shared" si="149"/>
        <v/>
      </c>
      <c r="CC733" s="36"/>
      <c r="CD733" s="40"/>
      <c r="CE733" s="46"/>
      <c r="CF733" s="40"/>
      <c r="CG733" s="40"/>
      <c r="CH733" s="40"/>
      <c r="CI733" s="36"/>
      <c r="CJ733" s="47"/>
      <c r="CK733" s="40"/>
      <c r="CL733" s="40"/>
      <c r="CM733" s="40"/>
      <c r="CN733" s="40"/>
    </row>
    <row r="734" spans="1:92" ht="42.75" hidden="1">
      <c r="A734" s="49" t="str">
        <f t="shared" si="141"/>
        <v>SIN GESTIÓN</v>
      </c>
      <c r="B734" s="58"/>
      <c r="C734" s="37"/>
      <c r="D734" s="37"/>
      <c r="E734" s="49" t="str">
        <f t="shared" si="142"/>
        <v>PENDIENTE NOTIFICACIÓN</v>
      </c>
      <c r="F734" s="141" t="str">
        <f t="shared" si="143"/>
        <v>PENDIENTE NOTIFICACIÓN</v>
      </c>
      <c r="G734" s="49" t="str">
        <f t="shared" si="144"/>
        <v/>
      </c>
      <c r="H734" s="51" t="str">
        <f ca="1">IF(
L734="",
"",
IF(
NETWORKDAYS(L734,IF(M734&lt;&gt;"",M734,TODAY()),FESTIVOS_CO!A:A)&gt;2,
"VENCIDO",
IF(
NETWORKDAYS(L734,IF(M734&lt;&gt;"",M734,TODAY()),FESTIVOS_CO!A:A)=2,
"ALERTA",
"A TIEMPO"
)))</f>
        <v/>
      </c>
      <c r="I734" s="40"/>
      <c r="J734" s="36"/>
      <c r="K734" s="37"/>
      <c r="L734" s="50"/>
      <c r="M734" s="37"/>
      <c r="N734" s="52"/>
      <c r="O734" s="52"/>
      <c r="P734" s="36"/>
      <c r="Q734" s="36"/>
      <c r="R734" s="40"/>
      <c r="S734" s="36"/>
      <c r="T734" s="40"/>
      <c r="U734" s="40"/>
      <c r="V734" s="81"/>
      <c r="W734" s="40"/>
      <c r="X734" s="40"/>
      <c r="Y734" s="40"/>
      <c r="Z734" s="38" t="str">
        <f>IFERROR(VLOOKUP(Y734,DIRECTORIO!A:B,2,FALSE),"")</f>
        <v/>
      </c>
      <c r="AA734" s="40"/>
      <c r="AB734" s="40"/>
      <c r="AC734" s="40"/>
      <c r="AD734" s="40"/>
      <c r="AE734" s="40"/>
      <c r="AF734" s="40"/>
      <c r="AG734" s="41" t="s">
        <v>109</v>
      </c>
      <c r="AH734" s="42"/>
      <c r="AI734" s="54" t="str">
        <f t="shared" ca="1" si="145"/>
        <v>PENDIENTE NOTIFICACIÓN ELECTRÓNICA</v>
      </c>
      <c r="AJ734" s="37"/>
      <c r="AK734" s="37"/>
      <c r="AL734" s="37"/>
      <c r="AM734" s="53" t="str">
        <f>IF(AK734="","",WORKDAY(AK734,5,FESTIVOS_CO!A:A))</f>
        <v/>
      </c>
      <c r="AN734" s="37"/>
      <c r="AO734" s="37"/>
      <c r="AP734" s="54" t="str">
        <f t="shared" ca="1" si="150"/>
        <v>NO APLICA</v>
      </c>
      <c r="AQ734" s="36"/>
      <c r="AR734" s="43"/>
      <c r="AS734" s="37"/>
      <c r="AT734" s="36"/>
      <c r="AU734" s="37"/>
      <c r="AV734" s="36"/>
      <c r="AW734" s="36"/>
      <c r="AX734" s="37"/>
      <c r="AY734" s="140" t="str">
        <f>IF(AU734="","",WORKDAY(AU734,5,FESTIVOS_CO!A:A))</f>
        <v/>
      </c>
      <c r="AZ734" s="54" t="str">
        <f t="shared" ca="1" si="147"/>
        <v>NO APLICA</v>
      </c>
      <c r="BA734" s="55" t="str">
        <f>IF(AX734="","",WORKDAY(AX734,5,FESTIVOS_CO!A:A))</f>
        <v/>
      </c>
      <c r="BB734" s="39"/>
      <c r="BC734" s="40"/>
      <c r="BD734" s="40"/>
      <c r="BE734" s="56" t="str">
        <f t="shared" ca="1" si="148"/>
        <v>NO APLICA</v>
      </c>
      <c r="BF734" s="37"/>
      <c r="BG734" s="45"/>
      <c r="BH734" s="37"/>
      <c r="BI734" s="36"/>
      <c r="BJ734" s="37"/>
      <c r="BK734" s="36"/>
      <c r="BL734" s="36"/>
      <c r="BM734" s="53" t="str">
        <f>IF(BJ734="","",WORKDAY(BJ734,5,FESTIVOS_CO!A:A))</f>
        <v/>
      </c>
      <c r="BN734" s="57" t="str">
        <f t="shared" ca="1" si="146"/>
        <v>PENDIENTE HACER AVISO</v>
      </c>
      <c r="BO734" s="54" t="str">
        <f t="shared" ca="1" si="139"/>
        <v>EN TRÁMITE NOTIF. POR AVISO</v>
      </c>
      <c r="BP734" s="37"/>
      <c r="BQ734" s="53" t="str">
        <f>IF(BP734="","",WORKDAY(BP734,5,FESTIVOS_CO!A:A))</f>
        <v/>
      </c>
      <c r="BR734" s="37"/>
      <c r="BS734" s="36"/>
      <c r="BT734" s="38"/>
      <c r="BU734" s="58" t="e">
        <f>VLOOKUP(BT734,Hoja2!$C:$D,2,0)</f>
        <v>#N/A</v>
      </c>
      <c r="BV734" s="80" t="str">
        <f>IF(
AND(AO734="",BD734="",BQ734=""),
"EN PROCESO NOTIFICACION / COMUNICACION",
IF(
BT734="",
"NO APLICA",
IF(
BU734=60,
IF(AO734&lt;&gt;"",AO734,IF(BD734&lt;&gt;"",BD734,BQ734))+60,
WORKDAY(
IF(AO734&lt;&gt;"",AO734,IF(BD734&lt;&gt;"",BD734,BQ734)),
BU734,
FESTIVOS_CO!A:A
)
)
))</f>
        <v>EN PROCESO NOTIFICACION / COMUNICACION</v>
      </c>
      <c r="BW734" s="44"/>
      <c r="BX734" s="53"/>
      <c r="BY734" s="45"/>
      <c r="BZ734" s="37"/>
      <c r="CA734" s="54" t="str">
        <f t="shared" si="140"/>
        <v>PENDIENTE EJECUTORIA</v>
      </c>
      <c r="CB734" s="59" t="str">
        <f t="shared" si="149"/>
        <v/>
      </c>
      <c r="CC734" s="36"/>
      <c r="CD734" s="40"/>
      <c r="CE734" s="46"/>
      <c r="CF734" s="40"/>
      <c r="CG734" s="40"/>
      <c r="CH734" s="40"/>
      <c r="CI734" s="36"/>
      <c r="CJ734" s="47"/>
      <c r="CK734" s="40"/>
      <c r="CL734" s="40"/>
      <c r="CM734" s="40"/>
      <c r="CN734" s="40"/>
    </row>
    <row r="735" spans="1:92" ht="42.75" hidden="1">
      <c r="A735" s="49" t="str">
        <f t="shared" si="141"/>
        <v>SIN GESTIÓN</v>
      </c>
      <c r="B735" s="58"/>
      <c r="C735" s="37"/>
      <c r="D735" s="37"/>
      <c r="E735" s="49" t="str">
        <f t="shared" si="142"/>
        <v>PENDIENTE NOTIFICACIÓN</v>
      </c>
      <c r="F735" s="141" t="str">
        <f t="shared" si="143"/>
        <v>PENDIENTE NOTIFICACIÓN</v>
      </c>
      <c r="G735" s="49" t="str">
        <f t="shared" si="144"/>
        <v/>
      </c>
      <c r="H735" s="51" t="str">
        <f ca="1">IF(
L735="",
"",
IF(
NETWORKDAYS(L735,IF(M735&lt;&gt;"",M735,TODAY()),FESTIVOS_CO!A:A)&gt;2,
"VENCIDO",
IF(
NETWORKDAYS(L735,IF(M735&lt;&gt;"",M735,TODAY()),FESTIVOS_CO!A:A)=2,
"ALERTA",
"A TIEMPO"
)))</f>
        <v/>
      </c>
      <c r="I735" s="40"/>
      <c r="J735" s="36"/>
      <c r="K735" s="37"/>
      <c r="L735" s="50"/>
      <c r="M735" s="37"/>
      <c r="N735" s="52"/>
      <c r="O735" s="52"/>
      <c r="P735" s="36"/>
      <c r="Q735" s="36"/>
      <c r="R735" s="40"/>
      <c r="S735" s="36"/>
      <c r="T735" s="40"/>
      <c r="U735" s="40"/>
      <c r="V735" s="81"/>
      <c r="W735" s="40"/>
      <c r="X735" s="40"/>
      <c r="Y735" s="40"/>
      <c r="Z735" s="38" t="str">
        <f>IFERROR(VLOOKUP(Y735,DIRECTORIO!A:B,2,FALSE),"")</f>
        <v/>
      </c>
      <c r="AA735" s="40"/>
      <c r="AB735" s="40"/>
      <c r="AC735" s="40"/>
      <c r="AD735" s="40"/>
      <c r="AE735" s="40"/>
      <c r="AF735" s="40"/>
      <c r="AG735" s="41" t="s">
        <v>109</v>
      </c>
      <c r="AH735" s="42"/>
      <c r="AI735" s="54" t="str">
        <f t="shared" ca="1" si="145"/>
        <v>PENDIENTE NOTIFICACIÓN ELECTRÓNICA</v>
      </c>
      <c r="AJ735" s="37"/>
      <c r="AK735" s="37"/>
      <c r="AL735" s="37"/>
      <c r="AM735" s="53" t="str">
        <f>IF(AK735="","",WORKDAY(AK735,5,FESTIVOS_CO!A:A))</f>
        <v/>
      </c>
      <c r="AN735" s="37"/>
      <c r="AO735" s="37"/>
      <c r="AP735" s="54" t="str">
        <f t="shared" ca="1" si="150"/>
        <v>NO APLICA</v>
      </c>
      <c r="AQ735" s="36"/>
      <c r="AR735" s="43"/>
      <c r="AS735" s="37"/>
      <c r="AT735" s="36"/>
      <c r="AU735" s="37"/>
      <c r="AV735" s="36"/>
      <c r="AW735" s="36"/>
      <c r="AX735" s="37"/>
      <c r="AY735" s="140" t="str">
        <f>IF(AU735="","",WORKDAY(AU735,5,FESTIVOS_CO!A:A))</f>
        <v/>
      </c>
      <c r="AZ735" s="54" t="str">
        <f t="shared" ca="1" si="147"/>
        <v>NO APLICA</v>
      </c>
      <c r="BA735" s="55" t="str">
        <f>IF(AX735="","",WORKDAY(AX735,5,FESTIVOS_CO!A:A))</f>
        <v/>
      </c>
      <c r="BB735" s="39"/>
      <c r="BC735" s="40"/>
      <c r="BD735" s="40"/>
      <c r="BE735" s="56" t="str">
        <f t="shared" ca="1" si="148"/>
        <v>NO APLICA</v>
      </c>
      <c r="BF735" s="37"/>
      <c r="BG735" s="45"/>
      <c r="BH735" s="37"/>
      <c r="BI735" s="36"/>
      <c r="BJ735" s="37"/>
      <c r="BK735" s="36"/>
      <c r="BL735" s="36"/>
      <c r="BM735" s="53" t="str">
        <f>IF(BJ735="","",WORKDAY(BJ735,5,FESTIVOS_CO!A:A))</f>
        <v/>
      </c>
      <c r="BN735" s="57" t="str">
        <f t="shared" ca="1" si="146"/>
        <v>PENDIENTE HACER AVISO</v>
      </c>
      <c r="BO735" s="54" t="str">
        <f t="shared" ca="1" si="139"/>
        <v>EN TRÁMITE NOTIF. POR AVISO</v>
      </c>
      <c r="BP735" s="37"/>
      <c r="BQ735" s="53" t="str">
        <f>IF(BP735="","",WORKDAY(BP735,5,FESTIVOS_CO!A:A))</f>
        <v/>
      </c>
      <c r="BR735" s="37"/>
      <c r="BS735" s="36"/>
      <c r="BT735" s="38"/>
      <c r="BU735" s="58" t="e">
        <f>VLOOKUP(BT735,Hoja2!$C:$D,2,0)</f>
        <v>#N/A</v>
      </c>
      <c r="BV735" s="80" t="str">
        <f>IF(
AND(AO735="",BD735="",BQ735=""),
"EN PROCESO NOTIFICACION / COMUNICACION",
IF(
BT735="",
"NO APLICA",
IF(
BU735=60,
IF(AO735&lt;&gt;"",AO735,IF(BD735&lt;&gt;"",BD735,BQ735))+60,
WORKDAY(
IF(AO735&lt;&gt;"",AO735,IF(BD735&lt;&gt;"",BD735,BQ735)),
BU735,
FESTIVOS_CO!A:A
)
)
))</f>
        <v>EN PROCESO NOTIFICACION / COMUNICACION</v>
      </c>
      <c r="BW735" s="44"/>
      <c r="BX735" s="53"/>
      <c r="BY735" s="45"/>
      <c r="BZ735" s="37"/>
      <c r="CA735" s="54" t="str">
        <f t="shared" si="140"/>
        <v>PENDIENTE EJECUTORIA</v>
      </c>
      <c r="CB735" s="59" t="str">
        <f t="shared" si="149"/>
        <v/>
      </c>
      <c r="CC735" s="36"/>
      <c r="CD735" s="40"/>
      <c r="CE735" s="46"/>
      <c r="CF735" s="40"/>
      <c r="CG735" s="40"/>
      <c r="CH735" s="40"/>
      <c r="CI735" s="36"/>
      <c r="CJ735" s="47"/>
      <c r="CK735" s="40"/>
      <c r="CL735" s="40"/>
      <c r="CM735" s="40"/>
      <c r="CN735" s="40"/>
    </row>
    <row r="736" spans="1:92" ht="42.75" hidden="1">
      <c r="A736" s="49" t="str">
        <f t="shared" si="141"/>
        <v>SIN GESTIÓN</v>
      </c>
      <c r="B736" s="58"/>
      <c r="C736" s="37"/>
      <c r="D736" s="37"/>
      <c r="E736" s="49" t="str">
        <f t="shared" si="142"/>
        <v>PENDIENTE NOTIFICACIÓN</v>
      </c>
      <c r="F736" s="141" t="str">
        <f t="shared" si="143"/>
        <v>PENDIENTE NOTIFICACIÓN</v>
      </c>
      <c r="G736" s="49" t="str">
        <f t="shared" si="144"/>
        <v/>
      </c>
      <c r="H736" s="51" t="str">
        <f ca="1">IF(
L736="",
"",
IF(
NETWORKDAYS(L736,IF(M736&lt;&gt;"",M736,TODAY()),FESTIVOS_CO!A:A)&gt;2,
"VENCIDO",
IF(
NETWORKDAYS(L736,IF(M736&lt;&gt;"",M736,TODAY()),FESTIVOS_CO!A:A)=2,
"ALERTA",
"A TIEMPO"
)))</f>
        <v/>
      </c>
      <c r="I736" s="40"/>
      <c r="J736" s="36"/>
      <c r="K736" s="37"/>
      <c r="L736" s="50"/>
      <c r="M736" s="37"/>
      <c r="N736" s="52"/>
      <c r="O736" s="52"/>
      <c r="P736" s="36"/>
      <c r="Q736" s="36"/>
      <c r="R736" s="40"/>
      <c r="S736" s="36"/>
      <c r="T736" s="40"/>
      <c r="U736" s="40"/>
      <c r="V736" s="81"/>
      <c r="W736" s="40"/>
      <c r="X736" s="40"/>
      <c r="Y736" s="40"/>
      <c r="Z736" s="38" t="str">
        <f>IFERROR(VLOOKUP(Y736,DIRECTORIO!A:B,2,FALSE),"")</f>
        <v/>
      </c>
      <c r="AA736" s="40"/>
      <c r="AB736" s="40"/>
      <c r="AC736" s="40"/>
      <c r="AD736" s="40"/>
      <c r="AE736" s="40"/>
      <c r="AF736" s="40"/>
      <c r="AG736" s="41" t="s">
        <v>109</v>
      </c>
      <c r="AH736" s="42"/>
      <c r="AI736" s="54" t="str">
        <f t="shared" ca="1" si="145"/>
        <v>PENDIENTE NOTIFICACIÓN ELECTRÓNICA</v>
      </c>
      <c r="AJ736" s="37"/>
      <c r="AK736" s="37"/>
      <c r="AL736" s="37"/>
      <c r="AM736" s="53" t="str">
        <f>IF(AK736="","",WORKDAY(AK736,5,FESTIVOS_CO!A:A))</f>
        <v/>
      </c>
      <c r="AN736" s="37"/>
      <c r="AO736" s="37"/>
      <c r="AP736" s="54" t="str">
        <f t="shared" ca="1" si="150"/>
        <v>NO APLICA</v>
      </c>
      <c r="AQ736" s="36"/>
      <c r="AR736" s="43"/>
      <c r="AS736" s="37"/>
      <c r="AT736" s="36"/>
      <c r="AU736" s="37"/>
      <c r="AV736" s="36"/>
      <c r="AW736" s="36"/>
      <c r="AX736" s="37"/>
      <c r="AY736" s="140" t="str">
        <f>IF(AU736="","",WORKDAY(AU736,5,FESTIVOS_CO!A:A))</f>
        <v/>
      </c>
      <c r="AZ736" s="54" t="str">
        <f t="shared" ca="1" si="147"/>
        <v>NO APLICA</v>
      </c>
      <c r="BA736" s="55" t="str">
        <f>IF(AX736="","",WORKDAY(AX736,5,FESTIVOS_CO!A:A))</f>
        <v/>
      </c>
      <c r="BB736" s="39"/>
      <c r="BC736" s="40"/>
      <c r="BD736" s="40"/>
      <c r="BE736" s="56" t="str">
        <f t="shared" ca="1" si="148"/>
        <v>NO APLICA</v>
      </c>
      <c r="BF736" s="37"/>
      <c r="BG736" s="45"/>
      <c r="BH736" s="37"/>
      <c r="BI736" s="36"/>
      <c r="BJ736" s="37"/>
      <c r="BK736" s="36"/>
      <c r="BL736" s="36"/>
      <c r="BM736" s="53" t="str">
        <f>IF(BJ736="","",WORKDAY(BJ736,5,FESTIVOS_CO!A:A))</f>
        <v/>
      </c>
      <c r="BN736" s="57" t="str">
        <f t="shared" ca="1" si="146"/>
        <v>PENDIENTE HACER AVISO</v>
      </c>
      <c r="BO736" s="54" t="str">
        <f t="shared" ca="1" si="139"/>
        <v>EN TRÁMITE NOTIF. POR AVISO</v>
      </c>
      <c r="BP736" s="37"/>
      <c r="BQ736" s="53" t="str">
        <f>IF(BP736="","",WORKDAY(BP736,5,FESTIVOS_CO!A:A))</f>
        <v/>
      </c>
      <c r="BR736" s="37"/>
      <c r="BS736" s="36"/>
      <c r="BT736" s="38"/>
      <c r="BU736" s="58" t="e">
        <f>VLOOKUP(BT736,Hoja2!$C:$D,2,0)</f>
        <v>#N/A</v>
      </c>
      <c r="BV736" s="80" t="str">
        <f>IF(
AND(AO736="",BD736="",BQ736=""),
"EN PROCESO NOTIFICACION / COMUNICACION",
IF(
BT736="",
"NO APLICA",
IF(
BU736=60,
IF(AO736&lt;&gt;"",AO736,IF(BD736&lt;&gt;"",BD736,BQ736))+60,
WORKDAY(
IF(AO736&lt;&gt;"",AO736,IF(BD736&lt;&gt;"",BD736,BQ736)),
BU736,
FESTIVOS_CO!A:A
)
)
))</f>
        <v>EN PROCESO NOTIFICACION / COMUNICACION</v>
      </c>
      <c r="BW736" s="44"/>
      <c r="BX736" s="53"/>
      <c r="BY736" s="45"/>
      <c r="BZ736" s="37"/>
      <c r="CA736" s="54" t="str">
        <f t="shared" si="140"/>
        <v>PENDIENTE EJECUTORIA</v>
      </c>
      <c r="CB736" s="59" t="str">
        <f t="shared" si="149"/>
        <v/>
      </c>
      <c r="CC736" s="36"/>
      <c r="CD736" s="40"/>
      <c r="CE736" s="46"/>
      <c r="CF736" s="40"/>
      <c r="CG736" s="40"/>
      <c r="CH736" s="40"/>
      <c r="CI736" s="36"/>
      <c r="CJ736" s="47"/>
      <c r="CK736" s="40"/>
      <c r="CL736" s="40"/>
      <c r="CM736" s="40"/>
      <c r="CN736" s="40"/>
    </row>
    <row r="737" spans="1:92" ht="42.75" hidden="1">
      <c r="A737" s="49" t="str">
        <f t="shared" si="141"/>
        <v>SIN GESTIÓN</v>
      </c>
      <c r="B737" s="58"/>
      <c r="C737" s="37"/>
      <c r="D737" s="37"/>
      <c r="E737" s="49" t="str">
        <f t="shared" si="142"/>
        <v>PENDIENTE NOTIFICACIÓN</v>
      </c>
      <c r="F737" s="141" t="str">
        <f t="shared" si="143"/>
        <v>PENDIENTE NOTIFICACIÓN</v>
      </c>
      <c r="G737" s="49" t="str">
        <f t="shared" si="144"/>
        <v/>
      </c>
      <c r="H737" s="51" t="str">
        <f ca="1">IF(
L737="",
"",
IF(
NETWORKDAYS(L737,IF(M737&lt;&gt;"",M737,TODAY()),FESTIVOS_CO!A:A)&gt;2,
"VENCIDO",
IF(
NETWORKDAYS(L737,IF(M737&lt;&gt;"",M737,TODAY()),FESTIVOS_CO!A:A)=2,
"ALERTA",
"A TIEMPO"
)))</f>
        <v/>
      </c>
      <c r="I737" s="40"/>
      <c r="J737" s="36"/>
      <c r="K737" s="37"/>
      <c r="L737" s="50"/>
      <c r="M737" s="37"/>
      <c r="N737" s="52"/>
      <c r="O737" s="52"/>
      <c r="P737" s="36"/>
      <c r="Q737" s="36"/>
      <c r="R737" s="40"/>
      <c r="S737" s="36"/>
      <c r="T737" s="40"/>
      <c r="U737" s="40"/>
      <c r="V737" s="81"/>
      <c r="W737" s="40"/>
      <c r="X737" s="40"/>
      <c r="Y737" s="40"/>
      <c r="Z737" s="38" t="str">
        <f>IFERROR(VLOOKUP(Y737,DIRECTORIO!A:B,2,FALSE),"")</f>
        <v/>
      </c>
      <c r="AA737" s="40"/>
      <c r="AB737" s="40"/>
      <c r="AC737" s="40"/>
      <c r="AD737" s="40"/>
      <c r="AE737" s="40"/>
      <c r="AF737" s="40"/>
      <c r="AG737" s="41" t="s">
        <v>109</v>
      </c>
      <c r="AH737" s="42"/>
      <c r="AI737" s="54" t="str">
        <f t="shared" ca="1" si="145"/>
        <v>PENDIENTE NOTIFICACIÓN ELECTRÓNICA</v>
      </c>
      <c r="AJ737" s="37"/>
      <c r="AK737" s="37"/>
      <c r="AL737" s="37"/>
      <c r="AM737" s="53" t="str">
        <f>IF(AK737="","",WORKDAY(AK737,5,FESTIVOS_CO!A:A))</f>
        <v/>
      </c>
      <c r="AN737" s="37"/>
      <c r="AO737" s="37"/>
      <c r="AP737" s="54" t="str">
        <f t="shared" ca="1" si="150"/>
        <v>NO APLICA</v>
      </c>
      <c r="AQ737" s="36"/>
      <c r="AR737" s="43"/>
      <c r="AS737" s="37"/>
      <c r="AT737" s="36"/>
      <c r="AU737" s="37"/>
      <c r="AV737" s="36"/>
      <c r="AW737" s="36"/>
      <c r="AX737" s="37"/>
      <c r="AY737" s="140" t="str">
        <f>IF(AU737="","",WORKDAY(AU737,5,FESTIVOS_CO!A:A))</f>
        <v/>
      </c>
      <c r="AZ737" s="54" t="str">
        <f t="shared" ca="1" si="147"/>
        <v>NO APLICA</v>
      </c>
      <c r="BA737" s="55" t="str">
        <f>IF(AX737="","",WORKDAY(AX737,5,FESTIVOS_CO!A:A))</f>
        <v/>
      </c>
      <c r="BB737" s="39"/>
      <c r="BC737" s="40"/>
      <c r="BD737" s="40"/>
      <c r="BE737" s="56" t="str">
        <f t="shared" ca="1" si="148"/>
        <v>NO APLICA</v>
      </c>
      <c r="BF737" s="37"/>
      <c r="BG737" s="45"/>
      <c r="BH737" s="37"/>
      <c r="BI737" s="36"/>
      <c r="BJ737" s="37"/>
      <c r="BK737" s="36"/>
      <c r="BL737" s="36"/>
      <c r="BM737" s="53" t="str">
        <f>IF(BJ737="","",WORKDAY(BJ737,5,FESTIVOS_CO!A:A))</f>
        <v/>
      </c>
      <c r="BN737" s="57" t="str">
        <f t="shared" ca="1" si="146"/>
        <v>PENDIENTE HACER AVISO</v>
      </c>
      <c r="BO737" s="54" t="str">
        <f t="shared" ca="1" si="139"/>
        <v>EN TRÁMITE NOTIF. POR AVISO</v>
      </c>
      <c r="BP737" s="37"/>
      <c r="BQ737" s="53" t="str">
        <f>IF(BP737="","",WORKDAY(BP737,5,FESTIVOS_CO!A:A))</f>
        <v/>
      </c>
      <c r="BR737" s="37"/>
      <c r="BS737" s="36"/>
      <c r="BT737" s="38"/>
      <c r="BU737" s="58" t="e">
        <f>VLOOKUP(BT737,Hoja2!$C:$D,2,0)</f>
        <v>#N/A</v>
      </c>
      <c r="BV737" s="80" t="str">
        <f>IF(
AND(AO737="",BD737="",BQ737=""),
"EN PROCESO NOTIFICACION / COMUNICACION",
IF(
BT737="",
"NO APLICA",
IF(
BU737=60,
IF(AO737&lt;&gt;"",AO737,IF(BD737&lt;&gt;"",BD737,BQ737))+60,
WORKDAY(
IF(AO737&lt;&gt;"",AO737,IF(BD737&lt;&gt;"",BD737,BQ737)),
BU737,
FESTIVOS_CO!A:A
)
)
))</f>
        <v>EN PROCESO NOTIFICACION / COMUNICACION</v>
      </c>
      <c r="BW737" s="44"/>
      <c r="BX737" s="53"/>
      <c r="BY737" s="45"/>
      <c r="BZ737" s="37"/>
      <c r="CA737" s="54" t="str">
        <f t="shared" si="140"/>
        <v>PENDIENTE EJECUTORIA</v>
      </c>
      <c r="CB737" s="59" t="str">
        <f t="shared" si="149"/>
        <v/>
      </c>
      <c r="CC737" s="36"/>
      <c r="CD737" s="40"/>
      <c r="CE737" s="46"/>
      <c r="CF737" s="40"/>
      <c r="CG737" s="40"/>
      <c r="CH737" s="40"/>
      <c r="CI737" s="36"/>
      <c r="CJ737" s="47"/>
      <c r="CK737" s="40"/>
      <c r="CL737" s="40"/>
      <c r="CM737" s="40"/>
      <c r="CN737" s="40"/>
    </row>
    <row r="738" spans="1:92" ht="42.75" hidden="1">
      <c r="A738" s="49" t="str">
        <f t="shared" si="141"/>
        <v>SIN GESTIÓN</v>
      </c>
      <c r="B738" s="58"/>
      <c r="C738" s="37"/>
      <c r="D738" s="37"/>
      <c r="E738" s="49" t="str">
        <f t="shared" si="142"/>
        <v>PENDIENTE NOTIFICACIÓN</v>
      </c>
      <c r="F738" s="141" t="str">
        <f t="shared" si="143"/>
        <v>PENDIENTE NOTIFICACIÓN</v>
      </c>
      <c r="G738" s="49" t="str">
        <f t="shared" si="144"/>
        <v/>
      </c>
      <c r="H738" s="51" t="str">
        <f ca="1">IF(
L738="",
"",
IF(
NETWORKDAYS(L738,IF(M738&lt;&gt;"",M738,TODAY()),FESTIVOS_CO!A:A)&gt;2,
"VENCIDO",
IF(
NETWORKDAYS(L738,IF(M738&lt;&gt;"",M738,TODAY()),FESTIVOS_CO!A:A)=2,
"ALERTA",
"A TIEMPO"
)))</f>
        <v/>
      </c>
      <c r="I738" s="40"/>
      <c r="J738" s="36"/>
      <c r="K738" s="37"/>
      <c r="L738" s="50"/>
      <c r="M738" s="37"/>
      <c r="N738" s="52"/>
      <c r="O738" s="52"/>
      <c r="P738" s="36"/>
      <c r="Q738" s="36"/>
      <c r="R738" s="40"/>
      <c r="S738" s="36"/>
      <c r="T738" s="40"/>
      <c r="U738" s="40"/>
      <c r="V738" s="81"/>
      <c r="W738" s="40"/>
      <c r="X738" s="40"/>
      <c r="Y738" s="40"/>
      <c r="Z738" s="38" t="str">
        <f>IFERROR(VLOOKUP(Y738,DIRECTORIO!A:B,2,FALSE),"")</f>
        <v/>
      </c>
      <c r="AA738" s="40"/>
      <c r="AB738" s="40"/>
      <c r="AC738" s="40"/>
      <c r="AD738" s="40"/>
      <c r="AE738" s="40"/>
      <c r="AF738" s="40"/>
      <c r="AG738" s="41" t="s">
        <v>109</v>
      </c>
      <c r="AH738" s="42"/>
      <c r="AI738" s="54" t="str">
        <f t="shared" ca="1" si="145"/>
        <v>PENDIENTE NOTIFICACIÓN ELECTRÓNICA</v>
      </c>
      <c r="AJ738" s="37"/>
      <c r="AK738" s="37"/>
      <c r="AL738" s="37"/>
      <c r="AM738" s="53" t="str">
        <f>IF(AK738="","",WORKDAY(AK738,5,FESTIVOS_CO!A:A))</f>
        <v/>
      </c>
      <c r="AN738" s="37"/>
      <c r="AO738" s="37"/>
      <c r="AP738" s="54" t="str">
        <f t="shared" ca="1" si="150"/>
        <v>NO APLICA</v>
      </c>
      <c r="AQ738" s="36"/>
      <c r="AR738" s="43"/>
      <c r="AS738" s="37"/>
      <c r="AT738" s="36"/>
      <c r="AU738" s="37"/>
      <c r="AV738" s="36"/>
      <c r="AW738" s="36"/>
      <c r="AX738" s="37"/>
      <c r="AY738" s="140" t="str">
        <f>IF(AU738="","",WORKDAY(AU738,5,FESTIVOS_CO!A:A))</f>
        <v/>
      </c>
      <c r="AZ738" s="54" t="str">
        <f t="shared" ca="1" si="147"/>
        <v>NO APLICA</v>
      </c>
      <c r="BA738" s="55" t="str">
        <f>IF(AX738="","",WORKDAY(AX738,5,FESTIVOS_CO!A:A))</f>
        <v/>
      </c>
      <c r="BB738" s="39"/>
      <c r="BC738" s="40"/>
      <c r="BD738" s="40"/>
      <c r="BE738" s="56" t="str">
        <f t="shared" ca="1" si="148"/>
        <v>NO APLICA</v>
      </c>
      <c r="BF738" s="37"/>
      <c r="BG738" s="45"/>
      <c r="BH738" s="37"/>
      <c r="BI738" s="36"/>
      <c r="BJ738" s="37"/>
      <c r="BK738" s="36"/>
      <c r="BL738" s="36"/>
      <c r="BM738" s="53" t="str">
        <f>IF(BJ738="","",WORKDAY(BJ738,5,FESTIVOS_CO!A:A))</f>
        <v/>
      </c>
      <c r="BN738" s="57" t="str">
        <f t="shared" ca="1" si="146"/>
        <v>PENDIENTE HACER AVISO</v>
      </c>
      <c r="BO738" s="54" t="str">
        <f t="shared" ca="1" si="139"/>
        <v>EN TRÁMITE NOTIF. POR AVISO</v>
      </c>
      <c r="BP738" s="37"/>
      <c r="BQ738" s="53" t="str">
        <f>IF(BP738="","",WORKDAY(BP738,5,FESTIVOS_CO!A:A))</f>
        <v/>
      </c>
      <c r="BR738" s="37"/>
      <c r="BS738" s="36"/>
      <c r="BT738" s="38"/>
      <c r="BU738" s="58" t="e">
        <f>VLOOKUP(BT738,Hoja2!$C:$D,2,0)</f>
        <v>#N/A</v>
      </c>
      <c r="BV738" s="80" t="str">
        <f>IF(
AND(AO738="",BD738="",BQ738=""),
"EN PROCESO NOTIFICACION / COMUNICACION",
IF(
BT738="",
"NO APLICA",
IF(
BU738=60,
IF(AO738&lt;&gt;"",AO738,IF(BD738&lt;&gt;"",BD738,BQ738))+60,
WORKDAY(
IF(AO738&lt;&gt;"",AO738,IF(BD738&lt;&gt;"",BD738,BQ738)),
BU738,
FESTIVOS_CO!A:A
)
)
))</f>
        <v>EN PROCESO NOTIFICACION / COMUNICACION</v>
      </c>
      <c r="BW738" s="44"/>
      <c r="BX738" s="53"/>
      <c r="BY738" s="45"/>
      <c r="BZ738" s="37"/>
      <c r="CA738" s="54" t="str">
        <f t="shared" si="140"/>
        <v>PENDIENTE EJECUTORIA</v>
      </c>
      <c r="CB738" s="59" t="str">
        <f t="shared" si="149"/>
        <v/>
      </c>
      <c r="CC738" s="36"/>
      <c r="CD738" s="40"/>
      <c r="CE738" s="46"/>
      <c r="CF738" s="40"/>
      <c r="CG738" s="40"/>
      <c r="CH738" s="40"/>
      <c r="CI738" s="36"/>
      <c r="CJ738" s="47"/>
      <c r="CK738" s="40"/>
      <c r="CL738" s="40"/>
      <c r="CM738" s="40"/>
      <c r="CN738" s="40"/>
    </row>
    <row r="739" spans="1:92" ht="42.75" hidden="1">
      <c r="A739" s="49" t="str">
        <f t="shared" si="141"/>
        <v>SIN GESTIÓN</v>
      </c>
      <c r="B739" s="58"/>
      <c r="C739" s="37"/>
      <c r="D739" s="37"/>
      <c r="E739" s="49" t="str">
        <f t="shared" si="142"/>
        <v>PENDIENTE NOTIFICACIÓN</v>
      </c>
      <c r="F739" s="141" t="str">
        <f t="shared" si="143"/>
        <v>PENDIENTE NOTIFICACIÓN</v>
      </c>
      <c r="G739" s="49" t="str">
        <f t="shared" si="144"/>
        <v/>
      </c>
      <c r="H739" s="51" t="str">
        <f ca="1">IF(
L739="",
"",
IF(
NETWORKDAYS(L739,IF(M739&lt;&gt;"",M739,TODAY()),FESTIVOS_CO!A:A)&gt;2,
"VENCIDO",
IF(
NETWORKDAYS(L739,IF(M739&lt;&gt;"",M739,TODAY()),FESTIVOS_CO!A:A)=2,
"ALERTA",
"A TIEMPO"
)))</f>
        <v/>
      </c>
      <c r="I739" s="40"/>
      <c r="J739" s="36"/>
      <c r="K739" s="37"/>
      <c r="L739" s="50"/>
      <c r="M739" s="37"/>
      <c r="N739" s="52"/>
      <c r="O739" s="52"/>
      <c r="P739" s="36"/>
      <c r="Q739" s="36"/>
      <c r="R739" s="40"/>
      <c r="S739" s="36"/>
      <c r="T739" s="40"/>
      <c r="U739" s="40"/>
      <c r="V739" s="81"/>
      <c r="W739" s="40"/>
      <c r="X739" s="40"/>
      <c r="Y739" s="40"/>
      <c r="Z739" s="38" t="str">
        <f>IFERROR(VLOOKUP(Y739,DIRECTORIO!A:B,2,FALSE),"")</f>
        <v/>
      </c>
      <c r="AA739" s="40"/>
      <c r="AB739" s="40"/>
      <c r="AC739" s="40"/>
      <c r="AD739" s="40"/>
      <c r="AE739" s="40"/>
      <c r="AF739" s="40"/>
      <c r="AG739" s="41" t="s">
        <v>109</v>
      </c>
      <c r="AH739" s="42"/>
      <c r="AI739" s="54" t="str">
        <f t="shared" ca="1" si="145"/>
        <v>PENDIENTE NOTIFICACIÓN ELECTRÓNICA</v>
      </c>
      <c r="AJ739" s="37"/>
      <c r="AK739" s="37"/>
      <c r="AL739" s="37"/>
      <c r="AM739" s="53" t="str">
        <f>IF(AK739="","",WORKDAY(AK739,5,FESTIVOS_CO!A:A))</f>
        <v/>
      </c>
      <c r="AN739" s="37"/>
      <c r="AO739" s="37"/>
      <c r="AP739" s="54" t="str">
        <f t="shared" ca="1" si="150"/>
        <v>NO APLICA</v>
      </c>
      <c r="AQ739" s="36"/>
      <c r="AR739" s="43"/>
      <c r="AS739" s="37"/>
      <c r="AT739" s="36"/>
      <c r="AU739" s="37"/>
      <c r="AV739" s="36"/>
      <c r="AW739" s="36"/>
      <c r="AX739" s="37"/>
      <c r="AY739" s="140" t="str">
        <f>IF(AU739="","",WORKDAY(AU739,5,FESTIVOS_CO!A:A))</f>
        <v/>
      </c>
      <c r="AZ739" s="54" t="str">
        <f t="shared" ca="1" si="147"/>
        <v>NO APLICA</v>
      </c>
      <c r="BA739" s="55" t="str">
        <f>IF(AX739="","",WORKDAY(AX739,5,FESTIVOS_CO!A:A))</f>
        <v/>
      </c>
      <c r="BB739" s="39"/>
      <c r="BC739" s="40"/>
      <c r="BD739" s="40"/>
      <c r="BE739" s="56" t="str">
        <f t="shared" ca="1" si="148"/>
        <v>NO APLICA</v>
      </c>
      <c r="BF739" s="37"/>
      <c r="BG739" s="45"/>
      <c r="BH739" s="37"/>
      <c r="BI739" s="36"/>
      <c r="BJ739" s="37"/>
      <c r="BK739" s="36"/>
      <c r="BL739" s="36"/>
      <c r="BM739" s="53" t="str">
        <f>IF(BJ739="","",WORKDAY(BJ739,5,FESTIVOS_CO!A:A))</f>
        <v/>
      </c>
      <c r="BN739" s="57" t="str">
        <f t="shared" ca="1" si="146"/>
        <v>PENDIENTE HACER AVISO</v>
      </c>
      <c r="BO739" s="54" t="str">
        <f t="shared" ca="1" si="139"/>
        <v>EN TRÁMITE NOTIF. POR AVISO</v>
      </c>
      <c r="BP739" s="37"/>
      <c r="BQ739" s="53" t="str">
        <f>IF(BP739="","",WORKDAY(BP739,5,FESTIVOS_CO!A:A))</f>
        <v/>
      </c>
      <c r="BR739" s="37"/>
      <c r="BS739" s="36"/>
      <c r="BT739" s="38"/>
      <c r="BU739" s="58" t="e">
        <f>VLOOKUP(BT739,Hoja2!$C:$D,2,0)</f>
        <v>#N/A</v>
      </c>
      <c r="BV739" s="80" t="str">
        <f>IF(
AND(AO739="",BD739="",BQ739=""),
"EN PROCESO NOTIFICACION / COMUNICACION",
IF(
BT739="",
"NO APLICA",
IF(
BU739=60,
IF(AO739&lt;&gt;"",AO739,IF(BD739&lt;&gt;"",BD739,BQ739))+60,
WORKDAY(
IF(AO739&lt;&gt;"",AO739,IF(BD739&lt;&gt;"",BD739,BQ739)),
BU739,
FESTIVOS_CO!A:A
)
)
))</f>
        <v>EN PROCESO NOTIFICACION / COMUNICACION</v>
      </c>
      <c r="BW739" s="44"/>
      <c r="BX739" s="53"/>
      <c r="BY739" s="45"/>
      <c r="BZ739" s="37"/>
      <c r="CA739" s="54" t="str">
        <f t="shared" si="140"/>
        <v>PENDIENTE EJECUTORIA</v>
      </c>
      <c r="CB739" s="59" t="str">
        <f t="shared" si="149"/>
        <v/>
      </c>
      <c r="CC739" s="36"/>
      <c r="CD739" s="40"/>
      <c r="CE739" s="46"/>
      <c r="CF739" s="40"/>
      <c r="CG739" s="40"/>
      <c r="CH739" s="40"/>
      <c r="CI739" s="36"/>
      <c r="CJ739" s="47"/>
      <c r="CK739" s="40"/>
      <c r="CL739" s="40"/>
      <c r="CM739" s="40"/>
      <c r="CN739" s="40"/>
    </row>
    <row r="740" spans="1:92" ht="42.75" hidden="1">
      <c r="A740" s="49" t="str">
        <f t="shared" si="141"/>
        <v>SIN GESTIÓN</v>
      </c>
      <c r="B740" s="58"/>
      <c r="C740" s="37"/>
      <c r="D740" s="37"/>
      <c r="E740" s="49" t="str">
        <f t="shared" si="142"/>
        <v>PENDIENTE NOTIFICACIÓN</v>
      </c>
      <c r="F740" s="141" t="str">
        <f t="shared" si="143"/>
        <v>PENDIENTE NOTIFICACIÓN</v>
      </c>
      <c r="G740" s="49" t="str">
        <f t="shared" si="144"/>
        <v/>
      </c>
      <c r="H740" s="51" t="str">
        <f ca="1">IF(
L740="",
"",
IF(
NETWORKDAYS(L740,IF(M740&lt;&gt;"",M740,TODAY()),FESTIVOS_CO!A:A)&gt;2,
"VENCIDO",
IF(
NETWORKDAYS(L740,IF(M740&lt;&gt;"",M740,TODAY()),FESTIVOS_CO!A:A)=2,
"ALERTA",
"A TIEMPO"
)))</f>
        <v/>
      </c>
      <c r="I740" s="40"/>
      <c r="J740" s="36"/>
      <c r="K740" s="37"/>
      <c r="L740" s="50"/>
      <c r="M740" s="37"/>
      <c r="N740" s="52"/>
      <c r="O740" s="52"/>
      <c r="P740" s="36"/>
      <c r="Q740" s="36"/>
      <c r="R740" s="40"/>
      <c r="S740" s="36"/>
      <c r="T740" s="40"/>
      <c r="U740" s="40"/>
      <c r="V740" s="81"/>
      <c r="W740" s="40"/>
      <c r="X740" s="40"/>
      <c r="Y740" s="40"/>
      <c r="Z740" s="38" t="str">
        <f>IFERROR(VLOOKUP(Y740,DIRECTORIO!A:B,2,FALSE),"")</f>
        <v/>
      </c>
      <c r="AA740" s="40"/>
      <c r="AB740" s="40"/>
      <c r="AC740" s="40"/>
      <c r="AD740" s="40"/>
      <c r="AE740" s="40"/>
      <c r="AF740" s="40"/>
      <c r="AG740" s="41" t="s">
        <v>109</v>
      </c>
      <c r="AH740" s="42"/>
      <c r="AI740" s="54" t="str">
        <f t="shared" ca="1" si="145"/>
        <v>PENDIENTE NOTIFICACIÓN ELECTRÓNICA</v>
      </c>
      <c r="AJ740" s="37"/>
      <c r="AK740" s="37"/>
      <c r="AL740" s="37"/>
      <c r="AM740" s="53" t="str">
        <f>IF(AK740="","",WORKDAY(AK740,5,FESTIVOS_CO!A:A))</f>
        <v/>
      </c>
      <c r="AN740" s="37"/>
      <c r="AO740" s="37"/>
      <c r="AP740" s="54" t="str">
        <f t="shared" ca="1" si="150"/>
        <v>NO APLICA</v>
      </c>
      <c r="AQ740" s="36"/>
      <c r="AR740" s="43"/>
      <c r="AS740" s="37"/>
      <c r="AT740" s="36"/>
      <c r="AU740" s="37"/>
      <c r="AV740" s="36"/>
      <c r="AW740" s="36"/>
      <c r="AX740" s="37"/>
      <c r="AY740" s="140" t="str">
        <f>IF(AU740="","",WORKDAY(AU740,5,FESTIVOS_CO!A:A))</f>
        <v/>
      </c>
      <c r="AZ740" s="54" t="str">
        <f t="shared" ca="1" si="147"/>
        <v>NO APLICA</v>
      </c>
      <c r="BA740" s="55" t="str">
        <f>IF(AX740="","",WORKDAY(AX740,5,FESTIVOS_CO!A:A))</f>
        <v/>
      </c>
      <c r="BB740" s="39"/>
      <c r="BC740" s="40"/>
      <c r="BD740" s="40"/>
      <c r="BE740" s="56" t="str">
        <f t="shared" ca="1" si="148"/>
        <v>NO APLICA</v>
      </c>
      <c r="BF740" s="37"/>
      <c r="BG740" s="45"/>
      <c r="BH740" s="37"/>
      <c r="BI740" s="36"/>
      <c r="BJ740" s="37"/>
      <c r="BK740" s="36"/>
      <c r="BL740" s="36"/>
      <c r="BM740" s="53" t="str">
        <f>IF(BJ740="","",WORKDAY(BJ740,5,FESTIVOS_CO!A:A))</f>
        <v/>
      </c>
      <c r="BN740" s="57" t="str">
        <f t="shared" ca="1" si="146"/>
        <v>PENDIENTE HACER AVISO</v>
      </c>
      <c r="BO740" s="54" t="str">
        <f t="shared" ca="1" si="139"/>
        <v>EN TRÁMITE NOTIF. POR AVISO</v>
      </c>
      <c r="BP740" s="37"/>
      <c r="BQ740" s="53" t="str">
        <f>IF(BP740="","",WORKDAY(BP740,5,FESTIVOS_CO!A:A))</f>
        <v/>
      </c>
      <c r="BR740" s="37"/>
      <c r="BS740" s="36"/>
      <c r="BT740" s="38"/>
      <c r="BU740" s="58" t="e">
        <f>VLOOKUP(BT740,Hoja2!$C:$D,2,0)</f>
        <v>#N/A</v>
      </c>
      <c r="BV740" s="80" t="str">
        <f>IF(
AND(AO740="",BD740="",BQ740=""),
"EN PROCESO NOTIFICACION / COMUNICACION",
IF(
BT740="",
"NO APLICA",
IF(
BU740=60,
IF(AO740&lt;&gt;"",AO740,IF(BD740&lt;&gt;"",BD740,BQ740))+60,
WORKDAY(
IF(AO740&lt;&gt;"",AO740,IF(BD740&lt;&gt;"",BD740,BQ740)),
BU740,
FESTIVOS_CO!A:A
)
)
))</f>
        <v>EN PROCESO NOTIFICACION / COMUNICACION</v>
      </c>
      <c r="BW740" s="44"/>
      <c r="BX740" s="53"/>
      <c r="BY740" s="45"/>
      <c r="BZ740" s="37"/>
      <c r="CA740" s="54" t="str">
        <f t="shared" si="140"/>
        <v>PENDIENTE EJECUTORIA</v>
      </c>
      <c r="CB740" s="59" t="str">
        <f t="shared" si="149"/>
        <v/>
      </c>
      <c r="CC740" s="36"/>
      <c r="CD740" s="40"/>
      <c r="CE740" s="46"/>
      <c r="CF740" s="40"/>
      <c r="CG740" s="40"/>
      <c r="CH740" s="40"/>
      <c r="CI740" s="36"/>
      <c r="CJ740" s="47"/>
      <c r="CK740" s="40"/>
      <c r="CL740" s="40"/>
      <c r="CM740" s="40"/>
      <c r="CN740" s="40"/>
    </row>
    <row r="741" spans="1:92" ht="42.75" hidden="1">
      <c r="A741" s="49" t="str">
        <f t="shared" si="141"/>
        <v>SIN GESTIÓN</v>
      </c>
      <c r="B741" s="58"/>
      <c r="C741" s="37"/>
      <c r="D741" s="37"/>
      <c r="E741" s="49" t="str">
        <f t="shared" si="142"/>
        <v>PENDIENTE NOTIFICACIÓN</v>
      </c>
      <c r="F741" s="141" t="str">
        <f t="shared" si="143"/>
        <v>PENDIENTE NOTIFICACIÓN</v>
      </c>
      <c r="G741" s="49" t="str">
        <f t="shared" si="144"/>
        <v/>
      </c>
      <c r="H741" s="51" t="str">
        <f ca="1">IF(
L741="",
"",
IF(
NETWORKDAYS(L741,IF(M741&lt;&gt;"",M741,TODAY()),FESTIVOS_CO!A:A)&gt;2,
"VENCIDO",
IF(
NETWORKDAYS(L741,IF(M741&lt;&gt;"",M741,TODAY()),FESTIVOS_CO!A:A)=2,
"ALERTA",
"A TIEMPO"
)))</f>
        <v/>
      </c>
      <c r="I741" s="40"/>
      <c r="J741" s="36"/>
      <c r="K741" s="37"/>
      <c r="L741" s="50"/>
      <c r="M741" s="37"/>
      <c r="N741" s="52"/>
      <c r="O741" s="52"/>
      <c r="P741" s="36"/>
      <c r="Q741" s="36"/>
      <c r="R741" s="40"/>
      <c r="S741" s="36"/>
      <c r="T741" s="40"/>
      <c r="U741" s="40"/>
      <c r="V741" s="81"/>
      <c r="W741" s="40"/>
      <c r="X741" s="40"/>
      <c r="Y741" s="40"/>
      <c r="Z741" s="38" t="str">
        <f>IFERROR(VLOOKUP(Y741,DIRECTORIO!A:B,2,FALSE),"")</f>
        <v/>
      </c>
      <c r="AA741" s="40"/>
      <c r="AB741" s="40"/>
      <c r="AC741" s="40"/>
      <c r="AD741" s="40"/>
      <c r="AE741" s="40"/>
      <c r="AF741" s="40"/>
      <c r="AG741" s="41" t="s">
        <v>109</v>
      </c>
      <c r="AH741" s="42"/>
      <c r="AI741" s="54" t="str">
        <f t="shared" ca="1" si="145"/>
        <v>PENDIENTE NOTIFICACIÓN ELECTRÓNICA</v>
      </c>
      <c r="AJ741" s="37"/>
      <c r="AK741" s="37"/>
      <c r="AL741" s="37"/>
      <c r="AM741" s="53" t="str">
        <f>IF(AK741="","",WORKDAY(AK741,5,FESTIVOS_CO!A:A))</f>
        <v/>
      </c>
      <c r="AN741" s="37"/>
      <c r="AO741" s="37"/>
      <c r="AP741" s="54" t="str">
        <f t="shared" ca="1" si="150"/>
        <v>NO APLICA</v>
      </c>
      <c r="AQ741" s="36"/>
      <c r="AR741" s="43"/>
      <c r="AS741" s="37"/>
      <c r="AT741" s="36"/>
      <c r="AU741" s="37"/>
      <c r="AV741" s="36"/>
      <c r="AW741" s="36"/>
      <c r="AX741" s="37"/>
      <c r="AY741" s="140" t="str">
        <f>IF(AU741="","",WORKDAY(AU741,5,FESTIVOS_CO!A:A))</f>
        <v/>
      </c>
      <c r="AZ741" s="54" t="str">
        <f t="shared" ca="1" si="147"/>
        <v>NO APLICA</v>
      </c>
      <c r="BA741" s="55" t="str">
        <f>IF(AX741="","",WORKDAY(AX741,5,FESTIVOS_CO!A:A))</f>
        <v/>
      </c>
      <c r="BB741" s="39"/>
      <c r="BC741" s="40"/>
      <c r="BD741" s="40"/>
      <c r="BE741" s="56" t="str">
        <f t="shared" ca="1" si="148"/>
        <v>NO APLICA</v>
      </c>
      <c r="BF741" s="37"/>
      <c r="BG741" s="45"/>
      <c r="BH741" s="37"/>
      <c r="BI741" s="36"/>
      <c r="BJ741" s="37"/>
      <c r="BK741" s="36"/>
      <c r="BL741" s="36"/>
      <c r="BM741" s="53" t="str">
        <f>IF(BJ741="","",WORKDAY(BJ741,5,FESTIVOS_CO!A:A))</f>
        <v/>
      </c>
      <c r="BN741" s="57" t="str">
        <f t="shared" ca="1" si="146"/>
        <v>PENDIENTE HACER AVISO</v>
      </c>
      <c r="BO741" s="54" t="str">
        <f t="shared" ca="1" si="139"/>
        <v>EN TRÁMITE NOTIF. POR AVISO</v>
      </c>
      <c r="BP741" s="37"/>
      <c r="BQ741" s="53" t="str">
        <f>IF(BP741="","",WORKDAY(BP741,5,FESTIVOS_CO!A:A))</f>
        <v/>
      </c>
      <c r="BR741" s="37"/>
      <c r="BS741" s="36"/>
      <c r="BT741" s="38"/>
      <c r="BU741" s="58" t="e">
        <f>VLOOKUP(BT741,Hoja2!$C:$D,2,0)</f>
        <v>#N/A</v>
      </c>
      <c r="BV741" s="80" t="str">
        <f>IF(
AND(AO741="",BD741="",BQ741=""),
"EN PROCESO NOTIFICACION / COMUNICACION",
IF(
BT741="",
"NO APLICA",
IF(
BU741=60,
IF(AO741&lt;&gt;"",AO741,IF(BD741&lt;&gt;"",BD741,BQ741))+60,
WORKDAY(
IF(AO741&lt;&gt;"",AO741,IF(BD741&lt;&gt;"",BD741,BQ741)),
BU741,
FESTIVOS_CO!A:A
)
)
))</f>
        <v>EN PROCESO NOTIFICACION / COMUNICACION</v>
      </c>
      <c r="BW741" s="44"/>
      <c r="BX741" s="53"/>
      <c r="BY741" s="45"/>
      <c r="BZ741" s="37"/>
      <c r="CA741" s="54" t="str">
        <f t="shared" si="140"/>
        <v>PENDIENTE EJECUTORIA</v>
      </c>
      <c r="CB741" s="59" t="str">
        <f t="shared" si="149"/>
        <v/>
      </c>
      <c r="CC741" s="36"/>
      <c r="CD741" s="40"/>
      <c r="CE741" s="46"/>
      <c r="CF741" s="40"/>
      <c r="CG741" s="40"/>
      <c r="CH741" s="40"/>
      <c r="CI741" s="36"/>
      <c r="CJ741" s="47"/>
      <c r="CK741" s="40"/>
      <c r="CL741" s="40"/>
      <c r="CM741" s="40"/>
      <c r="CN741" s="40"/>
    </row>
    <row r="742" spans="1:92" ht="42.75" hidden="1">
      <c r="A742" s="49" t="str">
        <f t="shared" si="141"/>
        <v>SIN GESTIÓN</v>
      </c>
      <c r="B742" s="58"/>
      <c r="C742" s="37"/>
      <c r="D742" s="37"/>
      <c r="E742" s="49" t="str">
        <f t="shared" si="142"/>
        <v>PENDIENTE NOTIFICACIÓN</v>
      </c>
      <c r="F742" s="141" t="str">
        <f t="shared" si="143"/>
        <v>PENDIENTE NOTIFICACIÓN</v>
      </c>
      <c r="G742" s="49" t="str">
        <f t="shared" si="144"/>
        <v/>
      </c>
      <c r="H742" s="51" t="str">
        <f ca="1">IF(
L742="",
"",
IF(
NETWORKDAYS(L742,IF(M742&lt;&gt;"",M742,TODAY()),FESTIVOS_CO!A:A)&gt;2,
"VENCIDO",
IF(
NETWORKDAYS(L742,IF(M742&lt;&gt;"",M742,TODAY()),FESTIVOS_CO!A:A)=2,
"ALERTA",
"A TIEMPO"
)))</f>
        <v/>
      </c>
      <c r="I742" s="40"/>
      <c r="J742" s="36"/>
      <c r="K742" s="37"/>
      <c r="L742" s="50"/>
      <c r="M742" s="37"/>
      <c r="N742" s="52"/>
      <c r="O742" s="52"/>
      <c r="P742" s="36"/>
      <c r="Q742" s="36"/>
      <c r="R742" s="40"/>
      <c r="S742" s="36"/>
      <c r="T742" s="40"/>
      <c r="U742" s="40"/>
      <c r="V742" s="81"/>
      <c r="W742" s="40"/>
      <c r="X742" s="40"/>
      <c r="Y742" s="40"/>
      <c r="Z742" s="38" t="str">
        <f>IFERROR(VLOOKUP(Y742,DIRECTORIO!A:B,2,FALSE),"")</f>
        <v/>
      </c>
      <c r="AA742" s="40"/>
      <c r="AB742" s="40"/>
      <c r="AC742" s="40"/>
      <c r="AD742" s="40"/>
      <c r="AE742" s="40"/>
      <c r="AF742" s="40"/>
      <c r="AG742" s="41" t="s">
        <v>109</v>
      </c>
      <c r="AH742" s="42"/>
      <c r="AI742" s="54" t="str">
        <f t="shared" ca="1" si="145"/>
        <v>PENDIENTE NOTIFICACIÓN ELECTRÓNICA</v>
      </c>
      <c r="AJ742" s="37"/>
      <c r="AK742" s="37"/>
      <c r="AL742" s="37"/>
      <c r="AM742" s="53" t="str">
        <f>IF(AK742="","",WORKDAY(AK742,5,FESTIVOS_CO!A:A))</f>
        <v/>
      </c>
      <c r="AN742" s="37"/>
      <c r="AO742" s="37"/>
      <c r="AP742" s="54" t="str">
        <f t="shared" ca="1" si="150"/>
        <v>NO APLICA</v>
      </c>
      <c r="AQ742" s="36"/>
      <c r="AR742" s="43"/>
      <c r="AS742" s="37"/>
      <c r="AT742" s="36"/>
      <c r="AU742" s="37"/>
      <c r="AV742" s="36"/>
      <c r="AW742" s="36"/>
      <c r="AX742" s="37"/>
      <c r="AY742" s="140" t="str">
        <f>IF(AU742="","",WORKDAY(AU742,5,FESTIVOS_CO!A:A))</f>
        <v/>
      </c>
      <c r="AZ742" s="54" t="str">
        <f t="shared" ca="1" si="147"/>
        <v>NO APLICA</v>
      </c>
      <c r="BA742" s="55" t="str">
        <f>IF(AX742="","",WORKDAY(AX742,5,FESTIVOS_CO!A:A))</f>
        <v/>
      </c>
      <c r="BB742" s="39"/>
      <c r="BC742" s="40"/>
      <c r="BD742" s="40"/>
      <c r="BE742" s="56" t="str">
        <f t="shared" ca="1" si="148"/>
        <v>NO APLICA</v>
      </c>
      <c r="BF742" s="37"/>
      <c r="BG742" s="45"/>
      <c r="BH742" s="37"/>
      <c r="BI742" s="36"/>
      <c r="BJ742" s="37"/>
      <c r="BK742" s="36"/>
      <c r="BL742" s="36"/>
      <c r="BM742" s="53" t="str">
        <f>IF(BJ742="","",WORKDAY(BJ742,5,FESTIVOS_CO!A:A))</f>
        <v/>
      </c>
      <c r="BN742" s="57" t="str">
        <f t="shared" ca="1" si="146"/>
        <v>PENDIENTE HACER AVISO</v>
      </c>
      <c r="BO742" s="54" t="str">
        <f t="shared" ca="1" si="139"/>
        <v>EN TRÁMITE NOTIF. POR AVISO</v>
      </c>
      <c r="BP742" s="37"/>
      <c r="BQ742" s="53" t="str">
        <f>IF(BP742="","",WORKDAY(BP742,5,FESTIVOS_CO!A:A))</f>
        <v/>
      </c>
      <c r="BR742" s="37"/>
      <c r="BS742" s="36"/>
      <c r="BT742" s="38"/>
      <c r="BU742" s="58" t="e">
        <f>VLOOKUP(BT742,Hoja2!$C:$D,2,0)</f>
        <v>#N/A</v>
      </c>
      <c r="BV742" s="80" t="str">
        <f>IF(
AND(AO742="",BD742="",BQ742=""),
"EN PROCESO NOTIFICACION / COMUNICACION",
IF(
BT742="",
"NO APLICA",
IF(
BU742=60,
IF(AO742&lt;&gt;"",AO742,IF(BD742&lt;&gt;"",BD742,BQ742))+60,
WORKDAY(
IF(AO742&lt;&gt;"",AO742,IF(BD742&lt;&gt;"",BD742,BQ742)),
BU742,
FESTIVOS_CO!A:A
)
)
))</f>
        <v>EN PROCESO NOTIFICACION / COMUNICACION</v>
      </c>
      <c r="BW742" s="44"/>
      <c r="BX742" s="53"/>
      <c r="BY742" s="45"/>
      <c r="BZ742" s="37"/>
      <c r="CA742" s="54" t="str">
        <f t="shared" si="140"/>
        <v>PENDIENTE EJECUTORIA</v>
      </c>
      <c r="CB742" s="59" t="str">
        <f t="shared" si="149"/>
        <v/>
      </c>
      <c r="CC742" s="36"/>
      <c r="CD742" s="40"/>
      <c r="CE742" s="46"/>
      <c r="CF742" s="40"/>
      <c r="CG742" s="40"/>
      <c r="CH742" s="40"/>
      <c r="CI742" s="36"/>
      <c r="CJ742" s="47"/>
      <c r="CK742" s="40"/>
      <c r="CL742" s="40"/>
      <c r="CM742" s="40"/>
      <c r="CN742" s="40"/>
    </row>
    <row r="743" spans="1:92" ht="42.75" hidden="1">
      <c r="A743" s="49" t="str">
        <f t="shared" si="141"/>
        <v>SIN GESTIÓN</v>
      </c>
      <c r="B743" s="58"/>
      <c r="C743" s="37"/>
      <c r="D743" s="37"/>
      <c r="E743" s="49" t="str">
        <f t="shared" si="142"/>
        <v>PENDIENTE NOTIFICACIÓN</v>
      </c>
      <c r="F743" s="141" t="str">
        <f t="shared" si="143"/>
        <v>PENDIENTE NOTIFICACIÓN</v>
      </c>
      <c r="G743" s="49" t="str">
        <f t="shared" si="144"/>
        <v/>
      </c>
      <c r="H743" s="51" t="str">
        <f ca="1">IF(
L743="",
"",
IF(
NETWORKDAYS(L743,IF(M743&lt;&gt;"",M743,TODAY()),FESTIVOS_CO!A:A)&gt;2,
"VENCIDO",
IF(
NETWORKDAYS(L743,IF(M743&lt;&gt;"",M743,TODAY()),FESTIVOS_CO!A:A)=2,
"ALERTA",
"A TIEMPO"
)))</f>
        <v/>
      </c>
      <c r="I743" s="40"/>
      <c r="J743" s="36"/>
      <c r="K743" s="37"/>
      <c r="L743" s="50"/>
      <c r="M743" s="37"/>
      <c r="N743" s="52"/>
      <c r="O743" s="52"/>
      <c r="P743" s="36"/>
      <c r="Q743" s="36"/>
      <c r="R743" s="40"/>
      <c r="S743" s="36"/>
      <c r="T743" s="40"/>
      <c r="U743" s="40"/>
      <c r="V743" s="81"/>
      <c r="W743" s="40"/>
      <c r="X743" s="40"/>
      <c r="Y743" s="40"/>
      <c r="Z743" s="38" t="str">
        <f>IFERROR(VLOOKUP(Y743,DIRECTORIO!A:B,2,FALSE),"")</f>
        <v/>
      </c>
      <c r="AA743" s="40"/>
      <c r="AB743" s="40"/>
      <c r="AC743" s="40"/>
      <c r="AD743" s="40"/>
      <c r="AE743" s="40"/>
      <c r="AF743" s="40"/>
      <c r="AG743" s="41" t="s">
        <v>109</v>
      </c>
      <c r="AH743" s="42"/>
      <c r="AI743" s="54" t="str">
        <f t="shared" ca="1" si="145"/>
        <v>PENDIENTE NOTIFICACIÓN ELECTRÓNICA</v>
      </c>
      <c r="AJ743" s="37"/>
      <c r="AK743" s="37"/>
      <c r="AL743" s="37"/>
      <c r="AM743" s="53" t="str">
        <f>IF(AK743="","",WORKDAY(AK743,5,FESTIVOS_CO!A:A))</f>
        <v/>
      </c>
      <c r="AN743" s="37"/>
      <c r="AO743" s="37"/>
      <c r="AP743" s="54" t="str">
        <f t="shared" ca="1" si="150"/>
        <v>NO APLICA</v>
      </c>
      <c r="AQ743" s="36"/>
      <c r="AR743" s="43"/>
      <c r="AS743" s="37"/>
      <c r="AT743" s="36"/>
      <c r="AU743" s="37"/>
      <c r="AV743" s="36"/>
      <c r="AW743" s="36"/>
      <c r="AX743" s="37"/>
      <c r="AY743" s="140" t="str">
        <f>IF(AU743="","",WORKDAY(AU743,5,FESTIVOS_CO!A:A))</f>
        <v/>
      </c>
      <c r="AZ743" s="54" t="str">
        <f t="shared" ca="1" si="147"/>
        <v>NO APLICA</v>
      </c>
      <c r="BA743" s="55" t="str">
        <f>IF(AX743="","",WORKDAY(AX743,5,FESTIVOS_CO!A:A))</f>
        <v/>
      </c>
      <c r="BB743" s="39"/>
      <c r="BC743" s="40"/>
      <c r="BD743" s="40"/>
      <c r="BE743" s="56" t="str">
        <f t="shared" ca="1" si="148"/>
        <v>NO APLICA</v>
      </c>
      <c r="BF743" s="37"/>
      <c r="BG743" s="45"/>
      <c r="BH743" s="37"/>
      <c r="BI743" s="36"/>
      <c r="BJ743" s="37"/>
      <c r="BK743" s="36"/>
      <c r="BL743" s="36"/>
      <c r="BM743" s="53" t="str">
        <f>IF(BJ743="","",WORKDAY(BJ743,5,FESTIVOS_CO!A:A))</f>
        <v/>
      </c>
      <c r="BN743" s="57" t="str">
        <f t="shared" ca="1" si="146"/>
        <v>PENDIENTE HACER AVISO</v>
      </c>
      <c r="BO743" s="54" t="str">
        <f t="shared" ca="1" si="139"/>
        <v>EN TRÁMITE NOTIF. POR AVISO</v>
      </c>
      <c r="BP743" s="37"/>
      <c r="BQ743" s="53" t="str">
        <f>IF(BP743="","",WORKDAY(BP743,5,FESTIVOS_CO!A:A))</f>
        <v/>
      </c>
      <c r="BR743" s="37"/>
      <c r="BS743" s="36"/>
      <c r="BT743" s="38"/>
      <c r="BU743" s="58" t="e">
        <f>VLOOKUP(BT743,Hoja2!$C:$D,2,0)</f>
        <v>#N/A</v>
      </c>
      <c r="BV743" s="80" t="str">
        <f>IF(
AND(AO743="",BD743="",BQ743=""),
"EN PROCESO NOTIFICACION / COMUNICACION",
IF(
BT743="",
"NO APLICA",
IF(
BU743=60,
IF(AO743&lt;&gt;"",AO743,IF(BD743&lt;&gt;"",BD743,BQ743))+60,
WORKDAY(
IF(AO743&lt;&gt;"",AO743,IF(BD743&lt;&gt;"",BD743,BQ743)),
BU743,
FESTIVOS_CO!A:A
)
)
))</f>
        <v>EN PROCESO NOTIFICACION / COMUNICACION</v>
      </c>
      <c r="BW743" s="44"/>
      <c r="BX743" s="53"/>
      <c r="BY743" s="45"/>
      <c r="BZ743" s="37"/>
      <c r="CA743" s="54" t="str">
        <f t="shared" si="140"/>
        <v>PENDIENTE EJECUTORIA</v>
      </c>
      <c r="CB743" s="59" t="str">
        <f t="shared" si="149"/>
        <v/>
      </c>
      <c r="CC743" s="36"/>
      <c r="CD743" s="40"/>
      <c r="CE743" s="46"/>
      <c r="CF743" s="40"/>
      <c r="CG743" s="40"/>
      <c r="CH743" s="40"/>
      <c r="CI743" s="36"/>
      <c r="CJ743" s="47"/>
      <c r="CK743" s="40"/>
      <c r="CL743" s="40"/>
      <c r="CM743" s="40"/>
      <c r="CN743" s="40"/>
    </row>
    <row r="744" spans="1:92" ht="42.75" hidden="1">
      <c r="A744" s="49" t="str">
        <f t="shared" si="141"/>
        <v>SIN GESTIÓN</v>
      </c>
      <c r="B744" s="58"/>
      <c r="C744" s="37"/>
      <c r="D744" s="37"/>
      <c r="E744" s="49" t="str">
        <f t="shared" si="142"/>
        <v>PENDIENTE NOTIFICACIÓN</v>
      </c>
      <c r="F744" s="141" t="str">
        <f t="shared" si="143"/>
        <v>PENDIENTE NOTIFICACIÓN</v>
      </c>
      <c r="G744" s="49" t="str">
        <f t="shared" si="144"/>
        <v/>
      </c>
      <c r="H744" s="51" t="str">
        <f ca="1">IF(
L744="",
"",
IF(
NETWORKDAYS(L744,IF(M744&lt;&gt;"",M744,TODAY()),FESTIVOS_CO!A:A)&gt;2,
"VENCIDO",
IF(
NETWORKDAYS(L744,IF(M744&lt;&gt;"",M744,TODAY()),FESTIVOS_CO!A:A)=2,
"ALERTA",
"A TIEMPO"
)))</f>
        <v/>
      </c>
      <c r="I744" s="40"/>
      <c r="J744" s="36"/>
      <c r="K744" s="37"/>
      <c r="L744" s="50"/>
      <c r="M744" s="37"/>
      <c r="N744" s="52"/>
      <c r="O744" s="52"/>
      <c r="P744" s="36"/>
      <c r="Q744" s="36"/>
      <c r="R744" s="40"/>
      <c r="S744" s="36"/>
      <c r="T744" s="40"/>
      <c r="U744" s="40"/>
      <c r="V744" s="81"/>
      <c r="W744" s="40"/>
      <c r="X744" s="40"/>
      <c r="Y744" s="40"/>
      <c r="Z744" s="38" t="str">
        <f>IFERROR(VLOOKUP(Y744,DIRECTORIO!A:B,2,FALSE),"")</f>
        <v/>
      </c>
      <c r="AA744" s="40"/>
      <c r="AB744" s="40"/>
      <c r="AC744" s="40"/>
      <c r="AD744" s="40"/>
      <c r="AE744" s="40"/>
      <c r="AF744" s="40"/>
      <c r="AG744" s="41" t="s">
        <v>109</v>
      </c>
      <c r="AH744" s="42"/>
      <c r="AI744" s="54" t="str">
        <f t="shared" ca="1" si="145"/>
        <v>PENDIENTE NOTIFICACIÓN ELECTRÓNICA</v>
      </c>
      <c r="AJ744" s="37"/>
      <c r="AK744" s="37"/>
      <c r="AL744" s="37"/>
      <c r="AM744" s="53" t="str">
        <f>IF(AK744="","",WORKDAY(AK744,5,FESTIVOS_CO!A:A))</f>
        <v/>
      </c>
      <c r="AN744" s="37"/>
      <c r="AO744" s="37"/>
      <c r="AP744" s="54" t="str">
        <f t="shared" ca="1" si="150"/>
        <v>NO APLICA</v>
      </c>
      <c r="AQ744" s="36"/>
      <c r="AR744" s="43"/>
      <c r="AS744" s="37"/>
      <c r="AT744" s="36"/>
      <c r="AU744" s="37"/>
      <c r="AV744" s="36"/>
      <c r="AW744" s="36"/>
      <c r="AX744" s="37"/>
      <c r="AY744" s="140" t="str">
        <f>IF(AU744="","",WORKDAY(AU744,5,FESTIVOS_CO!A:A))</f>
        <v/>
      </c>
      <c r="AZ744" s="54" t="str">
        <f t="shared" ca="1" si="147"/>
        <v>NO APLICA</v>
      </c>
      <c r="BA744" s="55" t="str">
        <f>IF(AX744="","",WORKDAY(AX744,5,FESTIVOS_CO!A:A))</f>
        <v/>
      </c>
      <c r="BB744" s="39"/>
      <c r="BC744" s="40"/>
      <c r="BD744" s="40"/>
      <c r="BE744" s="56" t="str">
        <f t="shared" ca="1" si="148"/>
        <v>NO APLICA</v>
      </c>
      <c r="BF744" s="37"/>
      <c r="BG744" s="45"/>
      <c r="BH744" s="37"/>
      <c r="BI744" s="36"/>
      <c r="BJ744" s="37"/>
      <c r="BK744" s="36"/>
      <c r="BL744" s="36"/>
      <c r="BM744" s="53" t="str">
        <f>IF(BJ744="","",WORKDAY(BJ744,5,FESTIVOS_CO!A:A))</f>
        <v/>
      </c>
      <c r="BN744" s="57" t="str">
        <f t="shared" ca="1" si="146"/>
        <v>PENDIENTE HACER AVISO</v>
      </c>
      <c r="BO744" s="54" t="str">
        <f t="shared" ca="1" si="139"/>
        <v>EN TRÁMITE NOTIF. POR AVISO</v>
      </c>
      <c r="BP744" s="37"/>
      <c r="BQ744" s="53" t="str">
        <f>IF(BP744="","",WORKDAY(BP744,5,FESTIVOS_CO!A:A))</f>
        <v/>
      </c>
      <c r="BR744" s="37"/>
      <c r="BS744" s="36"/>
      <c r="BT744" s="38"/>
      <c r="BU744" s="58" t="e">
        <f>VLOOKUP(BT744,Hoja2!$C:$D,2,0)</f>
        <v>#N/A</v>
      </c>
      <c r="BV744" s="80" t="str">
        <f>IF(
AND(AO744="",BD744="",BQ744=""),
"EN PROCESO NOTIFICACION / COMUNICACION",
IF(
BT744="",
"NO APLICA",
IF(
BU744=60,
IF(AO744&lt;&gt;"",AO744,IF(BD744&lt;&gt;"",BD744,BQ744))+60,
WORKDAY(
IF(AO744&lt;&gt;"",AO744,IF(BD744&lt;&gt;"",BD744,BQ744)),
BU744,
FESTIVOS_CO!A:A
)
)
))</f>
        <v>EN PROCESO NOTIFICACION / COMUNICACION</v>
      </c>
      <c r="BW744" s="44"/>
      <c r="BX744" s="53"/>
      <c r="BY744" s="45"/>
      <c r="BZ744" s="37"/>
      <c r="CA744" s="54" t="str">
        <f t="shared" si="140"/>
        <v>PENDIENTE EJECUTORIA</v>
      </c>
      <c r="CB744" s="59" t="str">
        <f t="shared" si="149"/>
        <v/>
      </c>
      <c r="CC744" s="36"/>
      <c r="CD744" s="40"/>
      <c r="CE744" s="46"/>
      <c r="CF744" s="40"/>
      <c r="CG744" s="40"/>
      <c r="CH744" s="40"/>
      <c r="CI744" s="36"/>
      <c r="CJ744" s="47"/>
      <c r="CK744" s="40"/>
      <c r="CL744" s="40"/>
      <c r="CM744" s="40"/>
      <c r="CN744" s="40"/>
    </row>
    <row r="745" spans="1:92" ht="42.75" hidden="1">
      <c r="A745" s="49" t="str">
        <f t="shared" si="141"/>
        <v>SIN GESTIÓN</v>
      </c>
      <c r="B745" s="58"/>
      <c r="C745" s="37"/>
      <c r="D745" s="37"/>
      <c r="E745" s="49" t="str">
        <f t="shared" si="142"/>
        <v>PENDIENTE NOTIFICACIÓN</v>
      </c>
      <c r="F745" s="141" t="str">
        <f t="shared" si="143"/>
        <v>PENDIENTE NOTIFICACIÓN</v>
      </c>
      <c r="G745" s="49" t="str">
        <f t="shared" si="144"/>
        <v/>
      </c>
      <c r="H745" s="51" t="str">
        <f ca="1">IF(
L745="",
"",
IF(
NETWORKDAYS(L745,IF(M745&lt;&gt;"",M745,TODAY()),FESTIVOS_CO!A:A)&gt;2,
"VENCIDO",
IF(
NETWORKDAYS(L745,IF(M745&lt;&gt;"",M745,TODAY()),FESTIVOS_CO!A:A)=2,
"ALERTA",
"A TIEMPO"
)))</f>
        <v/>
      </c>
      <c r="I745" s="40"/>
      <c r="J745" s="36"/>
      <c r="K745" s="37"/>
      <c r="L745" s="50"/>
      <c r="M745" s="37"/>
      <c r="N745" s="52"/>
      <c r="O745" s="52"/>
      <c r="P745" s="36"/>
      <c r="Q745" s="36"/>
      <c r="R745" s="40"/>
      <c r="S745" s="36"/>
      <c r="T745" s="40"/>
      <c r="U745" s="40"/>
      <c r="V745" s="81"/>
      <c r="W745" s="40"/>
      <c r="X745" s="40"/>
      <c r="Y745" s="40"/>
      <c r="Z745" s="38" t="str">
        <f>IFERROR(VLOOKUP(Y745,DIRECTORIO!A:B,2,FALSE),"")</f>
        <v/>
      </c>
      <c r="AA745" s="40"/>
      <c r="AB745" s="40"/>
      <c r="AC745" s="40"/>
      <c r="AD745" s="40"/>
      <c r="AE745" s="40"/>
      <c r="AF745" s="40"/>
      <c r="AG745" s="41" t="s">
        <v>109</v>
      </c>
      <c r="AH745" s="42"/>
      <c r="AI745" s="54" t="str">
        <f t="shared" ca="1" si="145"/>
        <v>PENDIENTE NOTIFICACIÓN ELECTRÓNICA</v>
      </c>
      <c r="AJ745" s="37"/>
      <c r="AK745" s="37"/>
      <c r="AL745" s="37"/>
      <c r="AM745" s="53" t="str">
        <f>IF(AK745="","",WORKDAY(AK745,5,FESTIVOS_CO!A:A))</f>
        <v/>
      </c>
      <c r="AN745" s="37"/>
      <c r="AO745" s="37"/>
      <c r="AP745" s="54" t="str">
        <f t="shared" ca="1" si="150"/>
        <v>NO APLICA</v>
      </c>
      <c r="AQ745" s="36"/>
      <c r="AR745" s="43"/>
      <c r="AS745" s="37"/>
      <c r="AT745" s="36"/>
      <c r="AU745" s="37"/>
      <c r="AV745" s="36"/>
      <c r="AW745" s="36"/>
      <c r="AX745" s="37"/>
      <c r="AY745" s="140" t="str">
        <f>IF(AU745="","",WORKDAY(AU745,5,FESTIVOS_CO!A:A))</f>
        <v/>
      </c>
      <c r="AZ745" s="54" t="str">
        <f t="shared" ca="1" si="147"/>
        <v>NO APLICA</v>
      </c>
      <c r="BA745" s="55" t="str">
        <f>IF(AX745="","",WORKDAY(AX745,5,FESTIVOS_CO!A:A))</f>
        <v/>
      </c>
      <c r="BB745" s="39"/>
      <c r="BC745" s="40"/>
      <c r="BD745" s="40"/>
      <c r="BE745" s="56" t="str">
        <f t="shared" ca="1" si="148"/>
        <v>NO APLICA</v>
      </c>
      <c r="BF745" s="37"/>
      <c r="BG745" s="45"/>
      <c r="BH745" s="37"/>
      <c r="BI745" s="36"/>
      <c r="BJ745" s="37"/>
      <c r="BK745" s="36"/>
      <c r="BL745" s="36"/>
      <c r="BM745" s="53" t="str">
        <f>IF(BJ745="","",WORKDAY(BJ745,5,FESTIVOS_CO!A:A))</f>
        <v/>
      </c>
      <c r="BN745" s="57" t="str">
        <f t="shared" ca="1" si="146"/>
        <v>PENDIENTE HACER AVISO</v>
      </c>
      <c r="BO745" s="54" t="str">
        <f t="shared" ca="1" si="139"/>
        <v>EN TRÁMITE NOTIF. POR AVISO</v>
      </c>
      <c r="BP745" s="37"/>
      <c r="BQ745" s="53" t="str">
        <f>IF(BP745="","",WORKDAY(BP745,5,FESTIVOS_CO!A:A))</f>
        <v/>
      </c>
      <c r="BR745" s="37"/>
      <c r="BS745" s="36"/>
      <c r="BT745" s="38"/>
      <c r="BU745" s="58" t="e">
        <f>VLOOKUP(BT745,Hoja2!$C:$D,2,0)</f>
        <v>#N/A</v>
      </c>
      <c r="BV745" s="80" t="str">
        <f>IF(
AND(AO745="",BD745="",BQ745=""),
"EN PROCESO NOTIFICACION / COMUNICACION",
IF(
BT745="",
"NO APLICA",
IF(
BU745=60,
IF(AO745&lt;&gt;"",AO745,IF(BD745&lt;&gt;"",BD745,BQ745))+60,
WORKDAY(
IF(AO745&lt;&gt;"",AO745,IF(BD745&lt;&gt;"",BD745,BQ745)),
BU745,
FESTIVOS_CO!A:A
)
)
))</f>
        <v>EN PROCESO NOTIFICACION / COMUNICACION</v>
      </c>
      <c r="BW745" s="44"/>
      <c r="BX745" s="53"/>
      <c r="BY745" s="45"/>
      <c r="BZ745" s="37"/>
      <c r="CA745" s="54" t="str">
        <f t="shared" si="140"/>
        <v>PENDIENTE EJECUTORIA</v>
      </c>
      <c r="CB745" s="59" t="str">
        <f t="shared" si="149"/>
        <v/>
      </c>
      <c r="CC745" s="36"/>
      <c r="CD745" s="40"/>
      <c r="CE745" s="46"/>
      <c r="CF745" s="40"/>
      <c r="CG745" s="40"/>
      <c r="CH745" s="40"/>
      <c r="CI745" s="36"/>
      <c r="CJ745" s="47"/>
      <c r="CK745" s="40"/>
      <c r="CL745" s="40"/>
      <c r="CM745" s="40"/>
      <c r="CN745" s="40"/>
    </row>
    <row r="746" spans="1:92" ht="42.75" hidden="1">
      <c r="A746" s="49" t="str">
        <f t="shared" si="141"/>
        <v>SIN GESTIÓN</v>
      </c>
      <c r="B746" s="58"/>
      <c r="C746" s="37"/>
      <c r="D746" s="37"/>
      <c r="E746" s="49" t="str">
        <f t="shared" si="142"/>
        <v>PENDIENTE NOTIFICACIÓN</v>
      </c>
      <c r="F746" s="141" t="str">
        <f t="shared" si="143"/>
        <v>PENDIENTE NOTIFICACIÓN</v>
      </c>
      <c r="G746" s="49" t="str">
        <f t="shared" si="144"/>
        <v/>
      </c>
      <c r="H746" s="51" t="str">
        <f ca="1">IF(
L746="",
"",
IF(
NETWORKDAYS(L746,IF(M746&lt;&gt;"",M746,TODAY()),FESTIVOS_CO!A:A)&gt;2,
"VENCIDO",
IF(
NETWORKDAYS(L746,IF(M746&lt;&gt;"",M746,TODAY()),FESTIVOS_CO!A:A)=2,
"ALERTA",
"A TIEMPO"
)))</f>
        <v/>
      </c>
      <c r="I746" s="40"/>
      <c r="J746" s="36"/>
      <c r="K746" s="37"/>
      <c r="L746" s="50"/>
      <c r="M746" s="37"/>
      <c r="N746" s="52"/>
      <c r="O746" s="52"/>
      <c r="P746" s="36"/>
      <c r="Q746" s="36"/>
      <c r="R746" s="40"/>
      <c r="S746" s="36"/>
      <c r="T746" s="40"/>
      <c r="U746" s="40"/>
      <c r="V746" s="81"/>
      <c r="W746" s="40"/>
      <c r="X746" s="40"/>
      <c r="Y746" s="40"/>
      <c r="Z746" s="38" t="str">
        <f>IFERROR(VLOOKUP(Y746,DIRECTORIO!A:B,2,FALSE),"")</f>
        <v/>
      </c>
      <c r="AA746" s="40"/>
      <c r="AB746" s="40"/>
      <c r="AC746" s="40"/>
      <c r="AD746" s="40"/>
      <c r="AE746" s="40"/>
      <c r="AF746" s="40"/>
      <c r="AG746" s="41" t="s">
        <v>109</v>
      </c>
      <c r="AH746" s="42"/>
      <c r="AI746" s="54" t="str">
        <f t="shared" ca="1" si="145"/>
        <v>PENDIENTE NOTIFICACIÓN ELECTRÓNICA</v>
      </c>
      <c r="AJ746" s="37"/>
      <c r="AK746" s="37"/>
      <c r="AL746" s="37"/>
      <c r="AM746" s="53" t="str">
        <f>IF(AK746="","",WORKDAY(AK746,5,FESTIVOS_CO!A:A))</f>
        <v/>
      </c>
      <c r="AN746" s="37"/>
      <c r="AO746" s="37"/>
      <c r="AP746" s="54" t="str">
        <f t="shared" ca="1" si="150"/>
        <v>NO APLICA</v>
      </c>
      <c r="AQ746" s="36"/>
      <c r="AR746" s="43"/>
      <c r="AS746" s="37"/>
      <c r="AT746" s="36"/>
      <c r="AU746" s="37"/>
      <c r="AV746" s="36"/>
      <c r="AW746" s="36"/>
      <c r="AX746" s="37"/>
      <c r="AY746" s="140" t="str">
        <f>IF(AU746="","",WORKDAY(AU746,5,FESTIVOS_CO!A:A))</f>
        <v/>
      </c>
      <c r="AZ746" s="54" t="str">
        <f t="shared" ca="1" si="147"/>
        <v>NO APLICA</v>
      </c>
      <c r="BA746" s="55" t="str">
        <f>IF(AX746="","",WORKDAY(AX746,5,FESTIVOS_CO!A:A))</f>
        <v/>
      </c>
      <c r="BB746" s="39"/>
      <c r="BC746" s="40"/>
      <c r="BD746" s="40"/>
      <c r="BE746" s="56" t="str">
        <f t="shared" ca="1" si="148"/>
        <v>NO APLICA</v>
      </c>
      <c r="BF746" s="37"/>
      <c r="BG746" s="45"/>
      <c r="BH746" s="37"/>
      <c r="BI746" s="36"/>
      <c r="BJ746" s="37"/>
      <c r="BK746" s="36"/>
      <c r="BL746" s="36"/>
      <c r="BM746" s="53" t="str">
        <f>IF(BJ746="","",WORKDAY(BJ746,5,FESTIVOS_CO!A:A))</f>
        <v/>
      </c>
      <c r="BN746" s="57" t="str">
        <f t="shared" ca="1" si="146"/>
        <v>PENDIENTE HACER AVISO</v>
      </c>
      <c r="BO746" s="54" t="str">
        <f t="shared" ca="1" si="139"/>
        <v>EN TRÁMITE NOTIF. POR AVISO</v>
      </c>
      <c r="BP746" s="37"/>
      <c r="BQ746" s="53" t="str">
        <f>IF(BP746="","",WORKDAY(BP746,5,FESTIVOS_CO!A:A))</f>
        <v/>
      </c>
      <c r="BR746" s="37"/>
      <c r="BS746" s="36"/>
      <c r="BT746" s="38"/>
      <c r="BU746" s="58" t="e">
        <f>VLOOKUP(BT746,Hoja2!$C:$D,2,0)</f>
        <v>#N/A</v>
      </c>
      <c r="BV746" s="80" t="str">
        <f>IF(
AND(AO746="",BD746="",BQ746=""),
"EN PROCESO NOTIFICACION / COMUNICACION",
IF(
BT746="",
"NO APLICA",
IF(
BU746=60,
IF(AO746&lt;&gt;"",AO746,IF(BD746&lt;&gt;"",BD746,BQ746))+60,
WORKDAY(
IF(AO746&lt;&gt;"",AO746,IF(BD746&lt;&gt;"",BD746,BQ746)),
BU746,
FESTIVOS_CO!A:A
)
)
))</f>
        <v>EN PROCESO NOTIFICACION / COMUNICACION</v>
      </c>
      <c r="BW746" s="44"/>
      <c r="BX746" s="53"/>
      <c r="BY746" s="45"/>
      <c r="BZ746" s="37"/>
      <c r="CA746" s="54" t="str">
        <f t="shared" si="140"/>
        <v>PENDIENTE EJECUTORIA</v>
      </c>
      <c r="CB746" s="59" t="str">
        <f t="shared" si="149"/>
        <v/>
      </c>
      <c r="CC746" s="36"/>
      <c r="CD746" s="40"/>
      <c r="CE746" s="46"/>
      <c r="CF746" s="40"/>
      <c r="CG746" s="40"/>
      <c r="CH746" s="40"/>
      <c r="CI746" s="36"/>
      <c r="CJ746" s="47"/>
      <c r="CK746" s="40"/>
      <c r="CL746" s="40"/>
      <c r="CM746" s="40"/>
      <c r="CN746" s="40"/>
    </row>
    <row r="747" spans="1:92" ht="42.75" hidden="1">
      <c r="A747" s="49" t="str">
        <f t="shared" si="141"/>
        <v>SIN GESTIÓN</v>
      </c>
      <c r="B747" s="58"/>
      <c r="C747" s="37"/>
      <c r="D747" s="37"/>
      <c r="E747" s="49" t="str">
        <f t="shared" si="142"/>
        <v>PENDIENTE NOTIFICACIÓN</v>
      </c>
      <c r="F747" s="141" t="str">
        <f t="shared" si="143"/>
        <v>PENDIENTE NOTIFICACIÓN</v>
      </c>
      <c r="G747" s="49" t="str">
        <f t="shared" si="144"/>
        <v/>
      </c>
      <c r="H747" s="51" t="str">
        <f ca="1">IF(
L747="",
"",
IF(
NETWORKDAYS(L747,IF(M747&lt;&gt;"",M747,TODAY()),FESTIVOS_CO!A:A)&gt;2,
"VENCIDO",
IF(
NETWORKDAYS(L747,IF(M747&lt;&gt;"",M747,TODAY()),FESTIVOS_CO!A:A)=2,
"ALERTA",
"A TIEMPO"
)))</f>
        <v/>
      </c>
      <c r="I747" s="40"/>
      <c r="J747" s="36"/>
      <c r="K747" s="37"/>
      <c r="L747" s="50"/>
      <c r="M747" s="37"/>
      <c r="N747" s="52"/>
      <c r="O747" s="52"/>
      <c r="P747" s="36"/>
      <c r="Q747" s="36"/>
      <c r="R747" s="40"/>
      <c r="S747" s="36"/>
      <c r="T747" s="40"/>
      <c r="U747" s="40"/>
      <c r="V747" s="81"/>
      <c r="W747" s="40"/>
      <c r="X747" s="40"/>
      <c r="Y747" s="40"/>
      <c r="Z747" s="38" t="str">
        <f>IFERROR(VLOOKUP(Y747,DIRECTORIO!A:B,2,FALSE),"")</f>
        <v/>
      </c>
      <c r="AA747" s="40"/>
      <c r="AB747" s="40"/>
      <c r="AC747" s="40"/>
      <c r="AD747" s="40"/>
      <c r="AE747" s="40"/>
      <c r="AF747" s="40"/>
      <c r="AG747" s="41" t="s">
        <v>109</v>
      </c>
      <c r="AH747" s="42"/>
      <c r="AI747" s="54" t="str">
        <f t="shared" ca="1" si="145"/>
        <v>PENDIENTE NOTIFICACIÓN ELECTRÓNICA</v>
      </c>
      <c r="AJ747" s="37"/>
      <c r="AK747" s="37"/>
      <c r="AL747" s="37"/>
      <c r="AM747" s="53" t="str">
        <f>IF(AK747="","",WORKDAY(AK747,5,FESTIVOS_CO!A:A))</f>
        <v/>
      </c>
      <c r="AN747" s="37"/>
      <c r="AO747" s="37"/>
      <c r="AP747" s="54" t="str">
        <f t="shared" ca="1" si="150"/>
        <v>NO APLICA</v>
      </c>
      <c r="AQ747" s="36"/>
      <c r="AR747" s="43"/>
      <c r="AS747" s="37"/>
      <c r="AT747" s="36"/>
      <c r="AU747" s="37"/>
      <c r="AV747" s="36"/>
      <c r="AW747" s="36"/>
      <c r="AX747" s="37"/>
      <c r="AY747" s="140" t="str">
        <f>IF(AU747="","",WORKDAY(AU747,5,FESTIVOS_CO!A:A))</f>
        <v/>
      </c>
      <c r="AZ747" s="54" t="str">
        <f t="shared" ca="1" si="147"/>
        <v>NO APLICA</v>
      </c>
      <c r="BA747" s="55" t="str">
        <f>IF(AX747="","",WORKDAY(AX747,5,FESTIVOS_CO!A:A))</f>
        <v/>
      </c>
      <c r="BB747" s="39"/>
      <c r="BC747" s="40"/>
      <c r="BD747" s="40"/>
      <c r="BE747" s="56" t="str">
        <f t="shared" ca="1" si="148"/>
        <v>NO APLICA</v>
      </c>
      <c r="BF747" s="37"/>
      <c r="BG747" s="45"/>
      <c r="BH747" s="37"/>
      <c r="BI747" s="36"/>
      <c r="BJ747" s="37"/>
      <c r="BK747" s="36"/>
      <c r="BL747" s="36"/>
      <c r="BM747" s="53" t="str">
        <f>IF(BJ747="","",WORKDAY(BJ747,5,FESTIVOS_CO!A:A))</f>
        <v/>
      </c>
      <c r="BN747" s="57" t="str">
        <f t="shared" ca="1" si="146"/>
        <v>PENDIENTE HACER AVISO</v>
      </c>
      <c r="BO747" s="54" t="str">
        <f t="shared" ca="1" si="139"/>
        <v>EN TRÁMITE NOTIF. POR AVISO</v>
      </c>
      <c r="BP747" s="37"/>
      <c r="BQ747" s="53" t="str">
        <f>IF(BP747="","",WORKDAY(BP747,5,FESTIVOS_CO!A:A))</f>
        <v/>
      </c>
      <c r="BR747" s="37"/>
      <c r="BS747" s="36"/>
      <c r="BT747" s="38"/>
      <c r="BU747" s="58" t="e">
        <f>VLOOKUP(BT747,Hoja2!$C:$D,2,0)</f>
        <v>#N/A</v>
      </c>
      <c r="BV747" s="80" t="str">
        <f>IF(
AND(AO747="",BD747="",BQ747=""),
"EN PROCESO NOTIFICACION / COMUNICACION",
IF(
BT747="",
"NO APLICA",
IF(
BU747=60,
IF(AO747&lt;&gt;"",AO747,IF(BD747&lt;&gt;"",BD747,BQ747))+60,
WORKDAY(
IF(AO747&lt;&gt;"",AO747,IF(BD747&lt;&gt;"",BD747,BQ747)),
BU747,
FESTIVOS_CO!A:A
)
)
))</f>
        <v>EN PROCESO NOTIFICACION / COMUNICACION</v>
      </c>
      <c r="BW747" s="44"/>
      <c r="BX747" s="53"/>
      <c r="BY747" s="45"/>
      <c r="BZ747" s="37"/>
      <c r="CA747" s="54" t="str">
        <f t="shared" si="140"/>
        <v>PENDIENTE EJECUTORIA</v>
      </c>
      <c r="CB747" s="59" t="str">
        <f t="shared" si="149"/>
        <v/>
      </c>
      <c r="CC747" s="36"/>
      <c r="CD747" s="40"/>
      <c r="CE747" s="46"/>
      <c r="CF747" s="40"/>
      <c r="CG747" s="40"/>
      <c r="CH747" s="40"/>
      <c r="CI747" s="36"/>
      <c r="CJ747" s="47"/>
      <c r="CK747" s="40"/>
      <c r="CL747" s="40"/>
      <c r="CM747" s="40"/>
      <c r="CN747" s="40"/>
    </row>
    <row r="748" spans="1:92" ht="42.75" hidden="1">
      <c r="A748" s="49" t="str">
        <f t="shared" si="141"/>
        <v>SIN GESTIÓN</v>
      </c>
      <c r="B748" s="58"/>
      <c r="C748" s="37"/>
      <c r="D748" s="37"/>
      <c r="E748" s="49" t="str">
        <f t="shared" si="142"/>
        <v>PENDIENTE NOTIFICACIÓN</v>
      </c>
      <c r="F748" s="141" t="str">
        <f t="shared" si="143"/>
        <v>PENDIENTE NOTIFICACIÓN</v>
      </c>
      <c r="G748" s="49" t="str">
        <f t="shared" si="144"/>
        <v/>
      </c>
      <c r="H748" s="51" t="str">
        <f ca="1">IF(
L748="",
"",
IF(
NETWORKDAYS(L748,IF(M748&lt;&gt;"",M748,TODAY()),FESTIVOS_CO!A:A)&gt;2,
"VENCIDO",
IF(
NETWORKDAYS(L748,IF(M748&lt;&gt;"",M748,TODAY()),FESTIVOS_CO!A:A)=2,
"ALERTA",
"A TIEMPO"
)))</f>
        <v/>
      </c>
      <c r="I748" s="40"/>
      <c r="J748" s="36"/>
      <c r="K748" s="37"/>
      <c r="L748" s="50"/>
      <c r="M748" s="37"/>
      <c r="N748" s="52"/>
      <c r="O748" s="52"/>
      <c r="P748" s="36"/>
      <c r="Q748" s="36"/>
      <c r="R748" s="40"/>
      <c r="S748" s="36"/>
      <c r="T748" s="40"/>
      <c r="U748" s="40"/>
      <c r="V748" s="81"/>
      <c r="W748" s="40"/>
      <c r="X748" s="40"/>
      <c r="Y748" s="40"/>
      <c r="Z748" s="38" t="str">
        <f>IFERROR(VLOOKUP(Y748,DIRECTORIO!A:B,2,FALSE),"")</f>
        <v/>
      </c>
      <c r="AA748" s="40"/>
      <c r="AB748" s="40"/>
      <c r="AC748" s="40"/>
      <c r="AD748" s="40"/>
      <c r="AE748" s="40"/>
      <c r="AF748" s="40"/>
      <c r="AG748" s="41" t="s">
        <v>109</v>
      </c>
      <c r="AH748" s="42"/>
      <c r="AI748" s="54" t="str">
        <f t="shared" ca="1" si="145"/>
        <v>PENDIENTE NOTIFICACIÓN ELECTRÓNICA</v>
      </c>
      <c r="AJ748" s="37"/>
      <c r="AK748" s="37"/>
      <c r="AL748" s="37"/>
      <c r="AM748" s="53" t="str">
        <f>IF(AK748="","",WORKDAY(AK748,5,FESTIVOS_CO!A:A))</f>
        <v/>
      </c>
      <c r="AN748" s="37"/>
      <c r="AO748" s="37"/>
      <c r="AP748" s="54" t="str">
        <f t="shared" ca="1" si="150"/>
        <v>NO APLICA</v>
      </c>
      <c r="AQ748" s="36"/>
      <c r="AR748" s="43"/>
      <c r="AS748" s="37"/>
      <c r="AT748" s="36"/>
      <c r="AU748" s="37"/>
      <c r="AV748" s="36"/>
      <c r="AW748" s="36"/>
      <c r="AX748" s="37"/>
      <c r="AY748" s="140" t="str">
        <f>IF(AU748="","",WORKDAY(AU748,5,FESTIVOS_CO!A:A))</f>
        <v/>
      </c>
      <c r="AZ748" s="54" t="str">
        <f t="shared" ca="1" si="147"/>
        <v>NO APLICA</v>
      </c>
      <c r="BA748" s="55" t="str">
        <f>IF(AX748="","",WORKDAY(AX748,5,FESTIVOS_CO!A:A))</f>
        <v/>
      </c>
      <c r="BB748" s="39"/>
      <c r="BC748" s="40"/>
      <c r="BD748" s="40"/>
      <c r="BE748" s="56" t="str">
        <f t="shared" ca="1" si="148"/>
        <v>NO APLICA</v>
      </c>
      <c r="BF748" s="37"/>
      <c r="BG748" s="45"/>
      <c r="BH748" s="37"/>
      <c r="BI748" s="36"/>
      <c r="BJ748" s="37"/>
      <c r="BK748" s="36"/>
      <c r="BL748" s="36"/>
      <c r="BM748" s="53" t="str">
        <f>IF(BJ748="","",WORKDAY(BJ748,5,FESTIVOS_CO!A:A))</f>
        <v/>
      </c>
      <c r="BN748" s="57" t="str">
        <f t="shared" ca="1" si="146"/>
        <v>PENDIENTE HACER AVISO</v>
      </c>
      <c r="BO748" s="54" t="str">
        <f t="shared" ca="1" si="139"/>
        <v>EN TRÁMITE NOTIF. POR AVISO</v>
      </c>
      <c r="BP748" s="37"/>
      <c r="BQ748" s="53" t="str">
        <f>IF(BP748="","",WORKDAY(BP748,5,FESTIVOS_CO!A:A))</f>
        <v/>
      </c>
      <c r="BR748" s="37"/>
      <c r="BS748" s="36"/>
      <c r="BT748" s="38"/>
      <c r="BU748" s="58" t="e">
        <f>VLOOKUP(BT748,Hoja2!$C:$D,2,0)</f>
        <v>#N/A</v>
      </c>
      <c r="BV748" s="80" t="str">
        <f>IF(
AND(AO748="",BD748="",BQ748=""),
"EN PROCESO NOTIFICACION / COMUNICACION",
IF(
BT748="",
"NO APLICA",
IF(
BU748=60,
IF(AO748&lt;&gt;"",AO748,IF(BD748&lt;&gt;"",BD748,BQ748))+60,
WORKDAY(
IF(AO748&lt;&gt;"",AO748,IF(BD748&lt;&gt;"",BD748,BQ748)),
BU748,
FESTIVOS_CO!A:A
)
)
))</f>
        <v>EN PROCESO NOTIFICACION / COMUNICACION</v>
      </c>
      <c r="BW748" s="44"/>
      <c r="BX748" s="53"/>
      <c r="BY748" s="45"/>
      <c r="BZ748" s="37"/>
      <c r="CA748" s="54" t="str">
        <f t="shared" si="140"/>
        <v>PENDIENTE EJECUTORIA</v>
      </c>
      <c r="CB748" s="59" t="str">
        <f t="shared" si="149"/>
        <v/>
      </c>
      <c r="CC748" s="36"/>
      <c r="CD748" s="40"/>
      <c r="CE748" s="46"/>
      <c r="CF748" s="40"/>
      <c r="CG748" s="40"/>
      <c r="CH748" s="40"/>
      <c r="CI748" s="36"/>
      <c r="CJ748" s="47"/>
      <c r="CK748" s="40"/>
      <c r="CL748" s="40"/>
      <c r="CM748" s="40"/>
      <c r="CN748" s="40"/>
    </row>
    <row r="749" spans="1:92" ht="42.75" hidden="1">
      <c r="A749" s="49" t="str">
        <f t="shared" si="141"/>
        <v>SIN GESTIÓN</v>
      </c>
      <c r="B749" s="58"/>
      <c r="C749" s="37"/>
      <c r="D749" s="37"/>
      <c r="E749" s="49" t="str">
        <f t="shared" si="142"/>
        <v>PENDIENTE NOTIFICACIÓN</v>
      </c>
      <c r="F749" s="141" t="str">
        <f t="shared" si="143"/>
        <v>PENDIENTE NOTIFICACIÓN</v>
      </c>
      <c r="G749" s="49" t="str">
        <f t="shared" si="144"/>
        <v/>
      </c>
      <c r="H749" s="51" t="str">
        <f ca="1">IF(
L749="",
"",
IF(
NETWORKDAYS(L749,IF(M749&lt;&gt;"",M749,TODAY()),FESTIVOS_CO!A:A)&gt;2,
"VENCIDO",
IF(
NETWORKDAYS(L749,IF(M749&lt;&gt;"",M749,TODAY()),FESTIVOS_CO!A:A)=2,
"ALERTA",
"A TIEMPO"
)))</f>
        <v/>
      </c>
      <c r="I749" s="40"/>
      <c r="J749" s="36"/>
      <c r="K749" s="37"/>
      <c r="L749" s="50"/>
      <c r="M749" s="37"/>
      <c r="N749" s="52"/>
      <c r="O749" s="52"/>
      <c r="P749" s="36"/>
      <c r="Q749" s="36"/>
      <c r="R749" s="40"/>
      <c r="S749" s="36"/>
      <c r="T749" s="40"/>
      <c r="U749" s="40"/>
      <c r="V749" s="81"/>
      <c r="W749" s="40"/>
      <c r="X749" s="40"/>
      <c r="Y749" s="40"/>
      <c r="Z749" s="38" t="str">
        <f>IFERROR(VLOOKUP(Y749,DIRECTORIO!A:B,2,FALSE),"")</f>
        <v/>
      </c>
      <c r="AA749" s="40"/>
      <c r="AB749" s="40"/>
      <c r="AC749" s="40"/>
      <c r="AD749" s="40"/>
      <c r="AE749" s="40"/>
      <c r="AF749" s="40"/>
      <c r="AG749" s="41" t="s">
        <v>109</v>
      </c>
      <c r="AH749" s="42"/>
      <c r="AI749" s="54" t="str">
        <f t="shared" ca="1" si="145"/>
        <v>PENDIENTE NOTIFICACIÓN ELECTRÓNICA</v>
      </c>
      <c r="AJ749" s="37"/>
      <c r="AK749" s="37"/>
      <c r="AL749" s="37"/>
      <c r="AM749" s="53" t="str">
        <f>IF(AK749="","",WORKDAY(AK749,5,FESTIVOS_CO!A:A))</f>
        <v/>
      </c>
      <c r="AN749" s="37"/>
      <c r="AO749" s="37"/>
      <c r="AP749" s="54" t="str">
        <f t="shared" ca="1" si="150"/>
        <v>NO APLICA</v>
      </c>
      <c r="AQ749" s="36"/>
      <c r="AR749" s="43"/>
      <c r="AS749" s="37"/>
      <c r="AT749" s="36"/>
      <c r="AU749" s="37"/>
      <c r="AV749" s="36"/>
      <c r="AW749" s="36"/>
      <c r="AX749" s="37"/>
      <c r="AY749" s="140" t="str">
        <f>IF(AU749="","",WORKDAY(AU749,5,FESTIVOS_CO!A:A))</f>
        <v/>
      </c>
      <c r="AZ749" s="54" t="str">
        <f t="shared" ca="1" si="147"/>
        <v>NO APLICA</v>
      </c>
      <c r="BA749" s="55" t="str">
        <f>IF(AX749="","",WORKDAY(AX749,5,FESTIVOS_CO!A:A))</f>
        <v/>
      </c>
      <c r="BB749" s="39"/>
      <c r="BC749" s="40"/>
      <c r="BD749" s="40"/>
      <c r="BE749" s="56" t="str">
        <f t="shared" ca="1" si="148"/>
        <v>NO APLICA</v>
      </c>
      <c r="BF749" s="37"/>
      <c r="BG749" s="45"/>
      <c r="BH749" s="37"/>
      <c r="BI749" s="36"/>
      <c r="BJ749" s="37"/>
      <c r="BK749" s="36"/>
      <c r="BL749" s="36"/>
      <c r="BM749" s="53" t="str">
        <f>IF(BJ749="","",WORKDAY(BJ749,5,FESTIVOS_CO!A:A))</f>
        <v/>
      </c>
      <c r="BN749" s="57" t="str">
        <f t="shared" ca="1" si="146"/>
        <v>PENDIENTE HACER AVISO</v>
      </c>
      <c r="BO749" s="54" t="str">
        <f t="shared" ca="1" si="139"/>
        <v>EN TRÁMITE NOTIF. POR AVISO</v>
      </c>
      <c r="BP749" s="37"/>
      <c r="BQ749" s="53" t="str">
        <f>IF(BP749="","",WORKDAY(BP749,5,FESTIVOS_CO!A:A))</f>
        <v/>
      </c>
      <c r="BR749" s="37"/>
      <c r="BS749" s="36"/>
      <c r="BT749" s="38"/>
      <c r="BU749" s="58" t="e">
        <f>VLOOKUP(BT749,Hoja2!$C:$D,2,0)</f>
        <v>#N/A</v>
      </c>
      <c r="BV749" s="80" t="str">
        <f>IF(
AND(AO749="",BD749="",BQ749=""),
"EN PROCESO NOTIFICACION / COMUNICACION",
IF(
BT749="",
"NO APLICA",
IF(
BU749=60,
IF(AO749&lt;&gt;"",AO749,IF(BD749&lt;&gt;"",BD749,BQ749))+60,
WORKDAY(
IF(AO749&lt;&gt;"",AO749,IF(BD749&lt;&gt;"",BD749,BQ749)),
BU749,
FESTIVOS_CO!A:A
)
)
))</f>
        <v>EN PROCESO NOTIFICACION / COMUNICACION</v>
      </c>
      <c r="BW749" s="44"/>
      <c r="BX749" s="53"/>
      <c r="BY749" s="45"/>
      <c r="BZ749" s="37"/>
      <c r="CA749" s="54" t="str">
        <f t="shared" si="140"/>
        <v>PENDIENTE EJECUTORIA</v>
      </c>
      <c r="CB749" s="59" t="str">
        <f t="shared" si="149"/>
        <v/>
      </c>
      <c r="CC749" s="36"/>
      <c r="CD749" s="40"/>
      <c r="CE749" s="46"/>
      <c r="CF749" s="40"/>
      <c r="CG749" s="40"/>
      <c r="CH749" s="40"/>
      <c r="CI749" s="36"/>
      <c r="CJ749" s="47"/>
      <c r="CK749" s="40"/>
      <c r="CL749" s="40"/>
      <c r="CM749" s="40"/>
      <c r="CN749" s="40"/>
    </row>
    <row r="750" spans="1:92" ht="42.75" hidden="1">
      <c r="A750" s="49" t="str">
        <f t="shared" si="141"/>
        <v>SIN GESTIÓN</v>
      </c>
      <c r="B750" s="58"/>
      <c r="C750" s="37"/>
      <c r="D750" s="37"/>
      <c r="E750" s="49" t="str">
        <f t="shared" si="142"/>
        <v>PENDIENTE NOTIFICACIÓN</v>
      </c>
      <c r="F750" s="141" t="str">
        <f t="shared" si="143"/>
        <v>PENDIENTE NOTIFICACIÓN</v>
      </c>
      <c r="G750" s="49" t="str">
        <f t="shared" si="144"/>
        <v/>
      </c>
      <c r="H750" s="51" t="str">
        <f ca="1">IF(
L750="",
"",
IF(
NETWORKDAYS(L750,IF(M750&lt;&gt;"",M750,TODAY()),FESTIVOS_CO!A:A)&gt;2,
"VENCIDO",
IF(
NETWORKDAYS(L750,IF(M750&lt;&gt;"",M750,TODAY()),FESTIVOS_CO!A:A)=2,
"ALERTA",
"A TIEMPO"
)))</f>
        <v/>
      </c>
      <c r="I750" s="40"/>
      <c r="J750" s="36"/>
      <c r="K750" s="37"/>
      <c r="L750" s="50"/>
      <c r="M750" s="37"/>
      <c r="N750" s="52"/>
      <c r="O750" s="52"/>
      <c r="P750" s="36"/>
      <c r="Q750" s="36"/>
      <c r="R750" s="40"/>
      <c r="S750" s="36"/>
      <c r="T750" s="40"/>
      <c r="U750" s="40"/>
      <c r="V750" s="81"/>
      <c r="W750" s="40"/>
      <c r="X750" s="40"/>
      <c r="Y750" s="40"/>
      <c r="Z750" s="38" t="str">
        <f>IFERROR(VLOOKUP(Y750,DIRECTORIO!A:B,2,FALSE),"")</f>
        <v/>
      </c>
      <c r="AA750" s="40"/>
      <c r="AB750" s="40"/>
      <c r="AC750" s="40"/>
      <c r="AD750" s="40"/>
      <c r="AE750" s="40"/>
      <c r="AF750" s="40"/>
      <c r="AG750" s="41" t="s">
        <v>109</v>
      </c>
      <c r="AH750" s="42"/>
      <c r="AI750" s="54" t="str">
        <f t="shared" ca="1" si="145"/>
        <v>PENDIENTE NOTIFICACIÓN ELECTRÓNICA</v>
      </c>
      <c r="AJ750" s="37"/>
      <c r="AK750" s="37"/>
      <c r="AL750" s="37"/>
      <c r="AM750" s="53" t="str">
        <f>IF(AK750="","",WORKDAY(AK750,5,FESTIVOS_CO!A:A))</f>
        <v/>
      </c>
      <c r="AN750" s="37"/>
      <c r="AO750" s="37"/>
      <c r="AP750" s="54" t="str">
        <f t="shared" ca="1" si="150"/>
        <v>NO APLICA</v>
      </c>
      <c r="AQ750" s="36"/>
      <c r="AR750" s="43"/>
      <c r="AS750" s="37"/>
      <c r="AT750" s="36"/>
      <c r="AU750" s="37"/>
      <c r="AV750" s="36"/>
      <c r="AW750" s="36"/>
      <c r="AX750" s="37"/>
      <c r="AY750" s="140" t="str">
        <f>IF(AU750="","",WORKDAY(AU750,5,FESTIVOS_CO!A:A))</f>
        <v/>
      </c>
      <c r="AZ750" s="54" t="str">
        <f t="shared" ca="1" si="147"/>
        <v>NO APLICA</v>
      </c>
      <c r="BA750" s="55" t="str">
        <f>IF(AX750="","",WORKDAY(AX750,5,FESTIVOS_CO!A:A))</f>
        <v/>
      </c>
      <c r="BB750" s="39"/>
      <c r="BC750" s="40"/>
      <c r="BD750" s="40"/>
      <c r="BE750" s="56" t="str">
        <f t="shared" ca="1" si="148"/>
        <v>NO APLICA</v>
      </c>
      <c r="BF750" s="37"/>
      <c r="BG750" s="45"/>
      <c r="BH750" s="37"/>
      <c r="BI750" s="36"/>
      <c r="BJ750" s="37"/>
      <c r="BK750" s="36"/>
      <c r="BL750" s="36"/>
      <c r="BM750" s="53" t="str">
        <f>IF(BJ750="","",WORKDAY(BJ750,5,FESTIVOS_CO!A:A))</f>
        <v/>
      </c>
      <c r="BN750" s="57" t="str">
        <f t="shared" ca="1" si="146"/>
        <v>PENDIENTE HACER AVISO</v>
      </c>
      <c r="BO750" s="54" t="str">
        <f t="shared" ca="1" si="139"/>
        <v>EN TRÁMITE NOTIF. POR AVISO</v>
      </c>
      <c r="BP750" s="37"/>
      <c r="BQ750" s="53" t="str">
        <f>IF(BP750="","",WORKDAY(BP750,5,FESTIVOS_CO!A:A))</f>
        <v/>
      </c>
      <c r="BR750" s="37"/>
      <c r="BS750" s="36"/>
      <c r="BT750" s="38"/>
      <c r="BU750" s="58" t="e">
        <f>VLOOKUP(BT750,Hoja2!$C:$D,2,0)</f>
        <v>#N/A</v>
      </c>
      <c r="BV750" s="80" t="str">
        <f>IF(
AND(AO750="",BD750="",BQ750=""),
"EN PROCESO NOTIFICACION / COMUNICACION",
IF(
BT750="",
"NO APLICA",
IF(
BU750=60,
IF(AO750&lt;&gt;"",AO750,IF(BD750&lt;&gt;"",BD750,BQ750))+60,
WORKDAY(
IF(AO750&lt;&gt;"",AO750,IF(BD750&lt;&gt;"",BD750,BQ750)),
BU750,
FESTIVOS_CO!A:A
)
)
))</f>
        <v>EN PROCESO NOTIFICACION / COMUNICACION</v>
      </c>
      <c r="BW750" s="44"/>
      <c r="BX750" s="53"/>
      <c r="BY750" s="45"/>
      <c r="BZ750" s="37"/>
      <c r="CA750" s="54" t="str">
        <f t="shared" si="140"/>
        <v>PENDIENTE EJECUTORIA</v>
      </c>
      <c r="CB750" s="59" t="str">
        <f t="shared" si="149"/>
        <v/>
      </c>
      <c r="CC750" s="36"/>
      <c r="CD750" s="40"/>
      <c r="CE750" s="46"/>
      <c r="CF750" s="40"/>
      <c r="CG750" s="40"/>
      <c r="CH750" s="40"/>
      <c r="CI750" s="36"/>
      <c r="CJ750" s="47"/>
      <c r="CK750" s="40"/>
      <c r="CL750" s="40"/>
      <c r="CM750" s="40"/>
      <c r="CN750" s="40"/>
    </row>
    <row r="751" spans="1:92" ht="42.75" hidden="1">
      <c r="A751" s="49" t="str">
        <f t="shared" si="141"/>
        <v>SIN GESTIÓN</v>
      </c>
      <c r="B751" s="58"/>
      <c r="C751" s="37"/>
      <c r="D751" s="37"/>
      <c r="E751" s="49" t="str">
        <f t="shared" si="142"/>
        <v>PENDIENTE NOTIFICACIÓN</v>
      </c>
      <c r="F751" s="141" t="str">
        <f t="shared" si="143"/>
        <v>PENDIENTE NOTIFICACIÓN</v>
      </c>
      <c r="G751" s="49" t="str">
        <f t="shared" si="144"/>
        <v/>
      </c>
      <c r="H751" s="51" t="str">
        <f ca="1">IF(
L751="",
"",
IF(
NETWORKDAYS(L751,IF(M751&lt;&gt;"",M751,TODAY()),FESTIVOS_CO!A:A)&gt;2,
"VENCIDO",
IF(
NETWORKDAYS(L751,IF(M751&lt;&gt;"",M751,TODAY()),FESTIVOS_CO!A:A)=2,
"ALERTA",
"A TIEMPO"
)))</f>
        <v/>
      </c>
      <c r="I751" s="40"/>
      <c r="J751" s="36"/>
      <c r="K751" s="37"/>
      <c r="L751" s="50"/>
      <c r="M751" s="37"/>
      <c r="N751" s="52"/>
      <c r="O751" s="52"/>
      <c r="P751" s="36"/>
      <c r="Q751" s="36"/>
      <c r="R751" s="40"/>
      <c r="S751" s="36"/>
      <c r="T751" s="40"/>
      <c r="U751" s="40"/>
      <c r="V751" s="81"/>
      <c r="W751" s="40"/>
      <c r="X751" s="40"/>
      <c r="Y751" s="40"/>
      <c r="Z751" s="38" t="str">
        <f>IFERROR(VLOOKUP(Y751,DIRECTORIO!A:B,2,FALSE),"")</f>
        <v/>
      </c>
      <c r="AA751" s="40"/>
      <c r="AB751" s="40"/>
      <c r="AC751" s="40"/>
      <c r="AD751" s="40"/>
      <c r="AE751" s="40"/>
      <c r="AF751" s="40"/>
      <c r="AG751" s="41" t="s">
        <v>109</v>
      </c>
      <c r="AH751" s="42"/>
      <c r="AI751" s="54" t="str">
        <f t="shared" ca="1" si="145"/>
        <v>PENDIENTE NOTIFICACIÓN ELECTRÓNICA</v>
      </c>
      <c r="AJ751" s="37"/>
      <c r="AK751" s="37"/>
      <c r="AL751" s="37"/>
      <c r="AM751" s="53" t="str">
        <f>IF(AK751="","",WORKDAY(AK751,5,FESTIVOS_CO!A:A))</f>
        <v/>
      </c>
      <c r="AN751" s="37"/>
      <c r="AO751" s="37"/>
      <c r="AP751" s="54" t="str">
        <f t="shared" ca="1" si="150"/>
        <v>NO APLICA</v>
      </c>
      <c r="AQ751" s="36"/>
      <c r="AR751" s="43"/>
      <c r="AS751" s="37"/>
      <c r="AT751" s="36"/>
      <c r="AU751" s="37"/>
      <c r="AV751" s="36"/>
      <c r="AW751" s="36"/>
      <c r="AX751" s="37"/>
      <c r="AY751" s="140" t="str">
        <f>IF(AU751="","",WORKDAY(AU751,5,FESTIVOS_CO!A:A))</f>
        <v/>
      </c>
      <c r="AZ751" s="54" t="str">
        <f t="shared" ca="1" si="147"/>
        <v>NO APLICA</v>
      </c>
      <c r="BA751" s="55" t="str">
        <f>IF(AX751="","",WORKDAY(AX751,5,FESTIVOS_CO!A:A))</f>
        <v/>
      </c>
      <c r="BB751" s="39"/>
      <c r="BC751" s="40"/>
      <c r="BD751" s="40"/>
      <c r="BE751" s="56" t="str">
        <f t="shared" ca="1" si="148"/>
        <v>NO APLICA</v>
      </c>
      <c r="BF751" s="37"/>
      <c r="BG751" s="45"/>
      <c r="BH751" s="37"/>
      <c r="BI751" s="36"/>
      <c r="BJ751" s="37"/>
      <c r="BK751" s="36"/>
      <c r="BL751" s="36"/>
      <c r="BM751" s="53" t="str">
        <f>IF(BJ751="","",WORKDAY(BJ751,5,FESTIVOS_CO!A:A))</f>
        <v/>
      </c>
      <c r="BN751" s="57" t="str">
        <f t="shared" ca="1" si="146"/>
        <v>PENDIENTE HACER AVISO</v>
      </c>
      <c r="BO751" s="54" t="str">
        <f t="shared" ca="1" si="139"/>
        <v>EN TRÁMITE NOTIF. POR AVISO</v>
      </c>
      <c r="BP751" s="37"/>
      <c r="BQ751" s="53" t="str">
        <f>IF(BP751="","",WORKDAY(BP751,5,FESTIVOS_CO!A:A))</f>
        <v/>
      </c>
      <c r="BR751" s="37"/>
      <c r="BS751" s="36"/>
      <c r="BT751" s="38"/>
      <c r="BU751" s="58" t="e">
        <f>VLOOKUP(BT751,Hoja2!$C:$D,2,0)</f>
        <v>#N/A</v>
      </c>
      <c r="BV751" s="80" t="str">
        <f>IF(
AND(AO751="",BD751="",BQ751=""),
"EN PROCESO NOTIFICACION / COMUNICACION",
IF(
BT751="",
"NO APLICA",
IF(
BU751=60,
IF(AO751&lt;&gt;"",AO751,IF(BD751&lt;&gt;"",BD751,BQ751))+60,
WORKDAY(
IF(AO751&lt;&gt;"",AO751,IF(BD751&lt;&gt;"",BD751,BQ751)),
BU751,
FESTIVOS_CO!A:A
)
)
))</f>
        <v>EN PROCESO NOTIFICACION / COMUNICACION</v>
      </c>
      <c r="BW751" s="44"/>
      <c r="BX751" s="53"/>
      <c r="BY751" s="45"/>
      <c r="BZ751" s="37"/>
      <c r="CA751" s="54" t="str">
        <f t="shared" si="140"/>
        <v>PENDIENTE EJECUTORIA</v>
      </c>
      <c r="CB751" s="59" t="str">
        <f t="shared" si="149"/>
        <v/>
      </c>
      <c r="CC751" s="36"/>
      <c r="CD751" s="40"/>
      <c r="CE751" s="46"/>
      <c r="CF751" s="40"/>
      <c r="CG751" s="40"/>
      <c r="CH751" s="40"/>
      <c r="CI751" s="36"/>
      <c r="CJ751" s="47"/>
      <c r="CK751" s="40"/>
      <c r="CL751" s="40"/>
      <c r="CM751" s="40"/>
      <c r="CN751" s="40"/>
    </row>
    <row r="752" spans="1:92" ht="42.75" hidden="1">
      <c r="A752" s="49" t="str">
        <f t="shared" si="141"/>
        <v>SIN GESTIÓN</v>
      </c>
      <c r="B752" s="58"/>
      <c r="C752" s="37"/>
      <c r="D752" s="37"/>
      <c r="E752" s="49" t="str">
        <f t="shared" si="142"/>
        <v>PENDIENTE NOTIFICACIÓN</v>
      </c>
      <c r="F752" s="141" t="str">
        <f t="shared" si="143"/>
        <v>PENDIENTE NOTIFICACIÓN</v>
      </c>
      <c r="G752" s="49" t="str">
        <f t="shared" si="144"/>
        <v/>
      </c>
      <c r="H752" s="51" t="str">
        <f ca="1">IF(
L752="",
"",
IF(
NETWORKDAYS(L752,IF(M752&lt;&gt;"",M752,TODAY()),FESTIVOS_CO!A:A)&gt;2,
"VENCIDO",
IF(
NETWORKDAYS(L752,IF(M752&lt;&gt;"",M752,TODAY()),FESTIVOS_CO!A:A)=2,
"ALERTA",
"A TIEMPO"
)))</f>
        <v/>
      </c>
      <c r="I752" s="40"/>
      <c r="J752" s="36"/>
      <c r="K752" s="37"/>
      <c r="L752" s="50"/>
      <c r="M752" s="37"/>
      <c r="N752" s="52"/>
      <c r="O752" s="52"/>
      <c r="P752" s="36"/>
      <c r="Q752" s="36"/>
      <c r="R752" s="40"/>
      <c r="S752" s="36"/>
      <c r="T752" s="40"/>
      <c r="U752" s="40"/>
      <c r="V752" s="81"/>
      <c r="W752" s="40"/>
      <c r="X752" s="40"/>
      <c r="Y752" s="40"/>
      <c r="Z752" s="38" t="str">
        <f>IFERROR(VLOOKUP(Y752,DIRECTORIO!A:B,2,FALSE),"")</f>
        <v/>
      </c>
      <c r="AA752" s="40"/>
      <c r="AB752" s="40"/>
      <c r="AC752" s="40"/>
      <c r="AD752" s="40"/>
      <c r="AE752" s="40"/>
      <c r="AF752" s="40"/>
      <c r="AG752" s="41" t="s">
        <v>109</v>
      </c>
      <c r="AH752" s="42"/>
      <c r="AI752" s="54" t="str">
        <f t="shared" ca="1" si="145"/>
        <v>PENDIENTE NOTIFICACIÓN ELECTRÓNICA</v>
      </c>
      <c r="AJ752" s="37"/>
      <c r="AK752" s="37"/>
      <c r="AL752" s="37"/>
      <c r="AM752" s="53" t="str">
        <f>IF(AK752="","",WORKDAY(AK752,5,FESTIVOS_CO!A:A))</f>
        <v/>
      </c>
      <c r="AN752" s="37"/>
      <c r="AO752" s="37"/>
      <c r="AP752" s="54" t="str">
        <f t="shared" ca="1" si="150"/>
        <v>NO APLICA</v>
      </c>
      <c r="AQ752" s="36"/>
      <c r="AR752" s="43"/>
      <c r="AS752" s="37"/>
      <c r="AT752" s="36"/>
      <c r="AU752" s="37"/>
      <c r="AV752" s="36"/>
      <c r="AW752" s="36"/>
      <c r="AX752" s="37"/>
      <c r="AY752" s="140" t="str">
        <f>IF(AU752="","",WORKDAY(AU752,5,FESTIVOS_CO!A:A))</f>
        <v/>
      </c>
      <c r="AZ752" s="54" t="str">
        <f t="shared" ca="1" si="147"/>
        <v>NO APLICA</v>
      </c>
      <c r="BA752" s="55" t="str">
        <f>IF(AX752="","",WORKDAY(AX752,5,FESTIVOS_CO!A:A))</f>
        <v/>
      </c>
      <c r="BB752" s="39"/>
      <c r="BC752" s="40"/>
      <c r="BD752" s="40"/>
      <c r="BE752" s="56" t="str">
        <f t="shared" ca="1" si="148"/>
        <v>NO APLICA</v>
      </c>
      <c r="BF752" s="37"/>
      <c r="BG752" s="45"/>
      <c r="BH752" s="37"/>
      <c r="BI752" s="36"/>
      <c r="BJ752" s="37"/>
      <c r="BK752" s="36"/>
      <c r="BL752" s="36"/>
      <c r="BM752" s="53" t="str">
        <f>IF(BJ752="","",WORKDAY(BJ752,5,FESTIVOS_CO!A:A))</f>
        <v/>
      </c>
      <c r="BN752" s="57" t="str">
        <f t="shared" ca="1" si="146"/>
        <v>PENDIENTE HACER AVISO</v>
      </c>
      <c r="BO752" s="54" t="str">
        <f t="shared" ca="1" si="139"/>
        <v>EN TRÁMITE NOTIF. POR AVISO</v>
      </c>
      <c r="BP752" s="37"/>
      <c r="BQ752" s="53" t="str">
        <f>IF(BP752="","",WORKDAY(BP752,5,FESTIVOS_CO!A:A))</f>
        <v/>
      </c>
      <c r="BR752" s="37"/>
      <c r="BS752" s="36"/>
      <c r="BT752" s="38"/>
      <c r="BU752" s="58" t="e">
        <f>VLOOKUP(BT752,Hoja2!$C:$D,2,0)</f>
        <v>#N/A</v>
      </c>
      <c r="BV752" s="80" t="str">
        <f>IF(
AND(AO752="",BD752="",BQ752=""),
"EN PROCESO NOTIFICACION / COMUNICACION",
IF(
BT752="",
"NO APLICA",
IF(
BU752=60,
IF(AO752&lt;&gt;"",AO752,IF(BD752&lt;&gt;"",BD752,BQ752))+60,
WORKDAY(
IF(AO752&lt;&gt;"",AO752,IF(BD752&lt;&gt;"",BD752,BQ752)),
BU752,
FESTIVOS_CO!A:A
)
)
))</f>
        <v>EN PROCESO NOTIFICACION / COMUNICACION</v>
      </c>
      <c r="BW752" s="44"/>
      <c r="BX752" s="53"/>
      <c r="BY752" s="45"/>
      <c r="BZ752" s="37"/>
      <c r="CA752" s="54" t="str">
        <f t="shared" si="140"/>
        <v>PENDIENTE EJECUTORIA</v>
      </c>
      <c r="CB752" s="59" t="str">
        <f t="shared" si="149"/>
        <v/>
      </c>
      <c r="CC752" s="36"/>
      <c r="CD752" s="40"/>
      <c r="CE752" s="46"/>
      <c r="CF752" s="40"/>
      <c r="CG752" s="40"/>
      <c r="CH752" s="40"/>
      <c r="CI752" s="36"/>
      <c r="CJ752" s="47"/>
      <c r="CK752" s="40"/>
      <c r="CL752" s="40"/>
      <c r="CM752" s="40"/>
      <c r="CN752" s="40"/>
    </row>
    <row r="753" spans="1:92" ht="42.75" hidden="1">
      <c r="A753" s="49" t="str">
        <f t="shared" si="141"/>
        <v>SIN GESTIÓN</v>
      </c>
      <c r="B753" s="58"/>
      <c r="C753" s="37"/>
      <c r="D753" s="37"/>
      <c r="E753" s="49" t="str">
        <f t="shared" si="142"/>
        <v>PENDIENTE NOTIFICACIÓN</v>
      </c>
      <c r="F753" s="141" t="str">
        <f t="shared" si="143"/>
        <v>PENDIENTE NOTIFICACIÓN</v>
      </c>
      <c r="G753" s="49" t="str">
        <f t="shared" si="144"/>
        <v/>
      </c>
      <c r="H753" s="51" t="str">
        <f ca="1">IF(
L753="",
"",
IF(
NETWORKDAYS(L753,IF(M753&lt;&gt;"",M753,TODAY()),FESTIVOS_CO!A:A)&gt;2,
"VENCIDO",
IF(
NETWORKDAYS(L753,IF(M753&lt;&gt;"",M753,TODAY()),FESTIVOS_CO!A:A)=2,
"ALERTA",
"A TIEMPO"
)))</f>
        <v/>
      </c>
      <c r="I753" s="40"/>
      <c r="J753" s="36"/>
      <c r="K753" s="37"/>
      <c r="L753" s="50"/>
      <c r="M753" s="37"/>
      <c r="N753" s="52"/>
      <c r="O753" s="52"/>
      <c r="P753" s="36"/>
      <c r="Q753" s="36"/>
      <c r="R753" s="40"/>
      <c r="S753" s="36"/>
      <c r="T753" s="40"/>
      <c r="U753" s="40"/>
      <c r="V753" s="81"/>
      <c r="W753" s="40"/>
      <c r="X753" s="40"/>
      <c r="Y753" s="40"/>
      <c r="Z753" s="38" t="str">
        <f>IFERROR(VLOOKUP(Y753,DIRECTORIO!A:B,2,FALSE),"")</f>
        <v/>
      </c>
      <c r="AA753" s="40"/>
      <c r="AB753" s="40"/>
      <c r="AC753" s="40"/>
      <c r="AD753" s="40"/>
      <c r="AE753" s="40"/>
      <c r="AF753" s="40"/>
      <c r="AG753" s="41" t="s">
        <v>109</v>
      </c>
      <c r="AH753" s="42"/>
      <c r="AI753" s="54" t="str">
        <f t="shared" ca="1" si="145"/>
        <v>PENDIENTE NOTIFICACIÓN ELECTRÓNICA</v>
      </c>
      <c r="AJ753" s="37"/>
      <c r="AK753" s="37"/>
      <c r="AL753" s="37"/>
      <c r="AM753" s="53" t="str">
        <f>IF(AK753="","",WORKDAY(AK753,5,FESTIVOS_CO!A:A))</f>
        <v/>
      </c>
      <c r="AN753" s="37"/>
      <c r="AO753" s="37"/>
      <c r="AP753" s="54" t="str">
        <f t="shared" ca="1" si="150"/>
        <v>NO APLICA</v>
      </c>
      <c r="AQ753" s="36"/>
      <c r="AR753" s="43"/>
      <c r="AS753" s="37"/>
      <c r="AT753" s="36"/>
      <c r="AU753" s="37"/>
      <c r="AV753" s="36"/>
      <c r="AW753" s="36"/>
      <c r="AX753" s="37"/>
      <c r="AY753" s="140" t="str">
        <f>IF(AU753="","",WORKDAY(AU753,5,FESTIVOS_CO!A:A))</f>
        <v/>
      </c>
      <c r="AZ753" s="54" t="str">
        <f t="shared" ca="1" si="147"/>
        <v>NO APLICA</v>
      </c>
      <c r="BA753" s="55" t="str">
        <f>IF(AX753="","",WORKDAY(AX753,5,FESTIVOS_CO!A:A))</f>
        <v/>
      </c>
      <c r="BB753" s="39"/>
      <c r="BC753" s="40"/>
      <c r="BD753" s="40"/>
      <c r="BE753" s="56" t="str">
        <f t="shared" ca="1" si="148"/>
        <v>NO APLICA</v>
      </c>
      <c r="BF753" s="37"/>
      <c r="BG753" s="45"/>
      <c r="BH753" s="37"/>
      <c r="BI753" s="36"/>
      <c r="BJ753" s="37"/>
      <c r="BK753" s="36"/>
      <c r="BL753" s="36"/>
      <c r="BM753" s="53" t="str">
        <f>IF(BJ753="","",WORKDAY(BJ753,5,FESTIVOS_CO!A:A))</f>
        <v/>
      </c>
      <c r="BN753" s="57" t="str">
        <f t="shared" ca="1" si="146"/>
        <v>PENDIENTE HACER AVISO</v>
      </c>
      <c r="BO753" s="54" t="str">
        <f t="shared" ca="1" si="139"/>
        <v>EN TRÁMITE NOTIF. POR AVISO</v>
      </c>
      <c r="BP753" s="37"/>
      <c r="BQ753" s="53" t="str">
        <f>IF(BP753="","",WORKDAY(BP753,5,FESTIVOS_CO!A:A))</f>
        <v/>
      </c>
      <c r="BR753" s="37"/>
      <c r="BS753" s="36"/>
      <c r="BT753" s="38"/>
      <c r="BU753" s="58" t="e">
        <f>VLOOKUP(BT753,Hoja2!$C:$D,2,0)</f>
        <v>#N/A</v>
      </c>
      <c r="BV753" s="80" t="str">
        <f>IF(
AND(AO753="",BD753="",BQ753=""),
"EN PROCESO NOTIFICACION / COMUNICACION",
IF(
BT753="",
"NO APLICA",
IF(
BU753=60,
IF(AO753&lt;&gt;"",AO753,IF(BD753&lt;&gt;"",BD753,BQ753))+60,
WORKDAY(
IF(AO753&lt;&gt;"",AO753,IF(BD753&lt;&gt;"",BD753,BQ753)),
BU753,
FESTIVOS_CO!A:A
)
)
))</f>
        <v>EN PROCESO NOTIFICACION / COMUNICACION</v>
      </c>
      <c r="BW753" s="44"/>
      <c r="BX753" s="53"/>
      <c r="BY753" s="45"/>
      <c r="BZ753" s="37"/>
      <c r="CA753" s="54" t="str">
        <f t="shared" si="140"/>
        <v>PENDIENTE EJECUTORIA</v>
      </c>
      <c r="CB753" s="59" t="str">
        <f t="shared" si="149"/>
        <v/>
      </c>
      <c r="CC753" s="36"/>
      <c r="CD753" s="40"/>
      <c r="CE753" s="46"/>
      <c r="CF753" s="40"/>
      <c r="CG753" s="40"/>
      <c r="CH753" s="40"/>
      <c r="CI753" s="36"/>
      <c r="CJ753" s="47"/>
      <c r="CK753" s="40"/>
      <c r="CL753" s="40"/>
      <c r="CM753" s="40"/>
      <c r="CN753" s="40"/>
    </row>
    <row r="754" spans="1:92" ht="42.75" hidden="1">
      <c r="A754" s="49" t="str">
        <f t="shared" si="141"/>
        <v>SIN GESTIÓN</v>
      </c>
      <c r="B754" s="58"/>
      <c r="C754" s="37"/>
      <c r="D754" s="37"/>
      <c r="E754" s="49" t="str">
        <f t="shared" si="142"/>
        <v>PENDIENTE NOTIFICACIÓN</v>
      </c>
      <c r="F754" s="141" t="str">
        <f t="shared" si="143"/>
        <v>PENDIENTE NOTIFICACIÓN</v>
      </c>
      <c r="G754" s="49" t="str">
        <f t="shared" si="144"/>
        <v/>
      </c>
      <c r="H754" s="51" t="str">
        <f ca="1">IF(
L754="",
"",
IF(
NETWORKDAYS(L754,IF(M754&lt;&gt;"",M754,TODAY()),FESTIVOS_CO!A:A)&gt;2,
"VENCIDO",
IF(
NETWORKDAYS(L754,IF(M754&lt;&gt;"",M754,TODAY()),FESTIVOS_CO!A:A)=2,
"ALERTA",
"A TIEMPO"
)))</f>
        <v/>
      </c>
      <c r="I754" s="40"/>
      <c r="J754" s="36"/>
      <c r="K754" s="37"/>
      <c r="L754" s="50"/>
      <c r="M754" s="37"/>
      <c r="N754" s="52"/>
      <c r="O754" s="52"/>
      <c r="P754" s="36"/>
      <c r="Q754" s="36"/>
      <c r="R754" s="40"/>
      <c r="S754" s="36"/>
      <c r="T754" s="40"/>
      <c r="U754" s="40"/>
      <c r="V754" s="81"/>
      <c r="W754" s="40"/>
      <c r="X754" s="40"/>
      <c r="Y754" s="40"/>
      <c r="Z754" s="38" t="str">
        <f>IFERROR(VLOOKUP(Y754,DIRECTORIO!A:B,2,FALSE),"")</f>
        <v/>
      </c>
      <c r="AA754" s="40"/>
      <c r="AB754" s="40"/>
      <c r="AC754" s="40"/>
      <c r="AD754" s="40"/>
      <c r="AE754" s="40"/>
      <c r="AF754" s="40"/>
      <c r="AG754" s="41" t="s">
        <v>109</v>
      </c>
      <c r="AH754" s="42"/>
      <c r="AI754" s="54" t="str">
        <f t="shared" ca="1" si="145"/>
        <v>PENDIENTE NOTIFICACIÓN ELECTRÓNICA</v>
      </c>
      <c r="AJ754" s="37"/>
      <c r="AK754" s="37"/>
      <c r="AL754" s="37"/>
      <c r="AM754" s="53" t="str">
        <f>IF(AK754="","",WORKDAY(AK754,5,FESTIVOS_CO!A:A))</f>
        <v/>
      </c>
      <c r="AN754" s="37"/>
      <c r="AO754" s="37"/>
      <c r="AP754" s="54" t="str">
        <f t="shared" ca="1" si="150"/>
        <v>NO APLICA</v>
      </c>
      <c r="AQ754" s="36"/>
      <c r="AR754" s="43"/>
      <c r="AS754" s="37"/>
      <c r="AT754" s="36"/>
      <c r="AU754" s="37"/>
      <c r="AV754" s="36"/>
      <c r="AW754" s="36"/>
      <c r="AX754" s="37"/>
      <c r="AY754" s="140" t="str">
        <f>IF(AU754="","",WORKDAY(AU754,5,FESTIVOS_CO!A:A))</f>
        <v/>
      </c>
      <c r="AZ754" s="54" t="str">
        <f t="shared" ca="1" si="147"/>
        <v>NO APLICA</v>
      </c>
      <c r="BA754" s="55" t="str">
        <f>IF(AX754="","",WORKDAY(AX754,5,FESTIVOS_CO!A:A))</f>
        <v/>
      </c>
      <c r="BB754" s="39"/>
      <c r="BC754" s="40"/>
      <c r="BD754" s="40"/>
      <c r="BE754" s="56" t="str">
        <f t="shared" ca="1" si="148"/>
        <v>NO APLICA</v>
      </c>
      <c r="BF754" s="37"/>
      <c r="BG754" s="45"/>
      <c r="BH754" s="37"/>
      <c r="BI754" s="36"/>
      <c r="BJ754" s="37"/>
      <c r="BK754" s="36"/>
      <c r="BL754" s="36"/>
      <c r="BM754" s="53" t="str">
        <f>IF(BJ754="","",WORKDAY(BJ754,5,FESTIVOS_CO!A:A))</f>
        <v/>
      </c>
      <c r="BN754" s="57" t="str">
        <f t="shared" ca="1" si="146"/>
        <v>PENDIENTE HACER AVISO</v>
      </c>
      <c r="BO754" s="54" t="str">
        <f t="shared" ca="1" si="139"/>
        <v>EN TRÁMITE NOTIF. POR AVISO</v>
      </c>
      <c r="BP754" s="37"/>
      <c r="BQ754" s="53" t="str">
        <f>IF(BP754="","",WORKDAY(BP754,5,FESTIVOS_CO!A:A))</f>
        <v/>
      </c>
      <c r="BR754" s="37"/>
      <c r="BS754" s="36"/>
      <c r="BT754" s="38"/>
      <c r="BU754" s="58" t="e">
        <f>VLOOKUP(BT754,Hoja2!$C:$D,2,0)</f>
        <v>#N/A</v>
      </c>
      <c r="BV754" s="80" t="str">
        <f>IF(
AND(AO754="",BD754="",BQ754=""),
"EN PROCESO NOTIFICACION / COMUNICACION",
IF(
BT754="",
"NO APLICA",
IF(
BU754=60,
IF(AO754&lt;&gt;"",AO754,IF(BD754&lt;&gt;"",BD754,BQ754))+60,
WORKDAY(
IF(AO754&lt;&gt;"",AO754,IF(BD754&lt;&gt;"",BD754,BQ754)),
BU754,
FESTIVOS_CO!A:A
)
)
))</f>
        <v>EN PROCESO NOTIFICACION / COMUNICACION</v>
      </c>
      <c r="BW754" s="44"/>
      <c r="BX754" s="53"/>
      <c r="BY754" s="45"/>
      <c r="BZ754" s="37"/>
      <c r="CA754" s="54" t="str">
        <f t="shared" si="140"/>
        <v>PENDIENTE EJECUTORIA</v>
      </c>
      <c r="CB754" s="59" t="str">
        <f t="shared" si="149"/>
        <v/>
      </c>
      <c r="CC754" s="36"/>
      <c r="CD754" s="40"/>
      <c r="CE754" s="46"/>
      <c r="CF754" s="40"/>
      <c r="CG754" s="40"/>
      <c r="CH754" s="40"/>
      <c r="CI754" s="36"/>
      <c r="CJ754" s="47"/>
      <c r="CK754" s="40"/>
      <c r="CL754" s="40"/>
      <c r="CM754" s="40"/>
      <c r="CN754" s="40"/>
    </row>
    <row r="755" spans="1:92" ht="42.75" hidden="1">
      <c r="A755" s="49" t="str">
        <f t="shared" si="141"/>
        <v>SIN GESTIÓN</v>
      </c>
      <c r="B755" s="58"/>
      <c r="C755" s="37"/>
      <c r="D755" s="37"/>
      <c r="E755" s="49" t="str">
        <f t="shared" si="142"/>
        <v>PENDIENTE NOTIFICACIÓN</v>
      </c>
      <c r="F755" s="141" t="str">
        <f t="shared" si="143"/>
        <v>PENDIENTE NOTIFICACIÓN</v>
      </c>
      <c r="G755" s="49" t="str">
        <f t="shared" si="144"/>
        <v/>
      </c>
      <c r="H755" s="51" t="str">
        <f ca="1">IF(
L755="",
"",
IF(
NETWORKDAYS(L755,IF(M755&lt;&gt;"",M755,TODAY()),FESTIVOS_CO!A:A)&gt;2,
"VENCIDO",
IF(
NETWORKDAYS(L755,IF(M755&lt;&gt;"",M755,TODAY()),FESTIVOS_CO!A:A)=2,
"ALERTA",
"A TIEMPO"
)))</f>
        <v/>
      </c>
      <c r="I755" s="40"/>
      <c r="J755" s="36"/>
      <c r="K755" s="37"/>
      <c r="L755" s="50"/>
      <c r="M755" s="37"/>
      <c r="N755" s="52"/>
      <c r="O755" s="52"/>
      <c r="P755" s="36"/>
      <c r="Q755" s="36"/>
      <c r="R755" s="40"/>
      <c r="S755" s="36"/>
      <c r="T755" s="40"/>
      <c r="U755" s="40"/>
      <c r="V755" s="81"/>
      <c r="W755" s="40"/>
      <c r="X755" s="40"/>
      <c r="Y755" s="40"/>
      <c r="Z755" s="38" t="str">
        <f>IFERROR(VLOOKUP(Y755,DIRECTORIO!A:B,2,FALSE),"")</f>
        <v/>
      </c>
      <c r="AA755" s="40"/>
      <c r="AB755" s="40"/>
      <c r="AC755" s="40"/>
      <c r="AD755" s="40"/>
      <c r="AE755" s="40"/>
      <c r="AF755" s="40"/>
      <c r="AG755" s="41" t="s">
        <v>109</v>
      </c>
      <c r="AH755" s="42"/>
      <c r="AI755" s="54" t="str">
        <f t="shared" ca="1" si="145"/>
        <v>PENDIENTE NOTIFICACIÓN ELECTRÓNICA</v>
      </c>
      <c r="AJ755" s="37"/>
      <c r="AK755" s="37"/>
      <c r="AL755" s="37"/>
      <c r="AM755" s="53" t="str">
        <f>IF(AK755="","",WORKDAY(AK755,5,FESTIVOS_CO!A:A))</f>
        <v/>
      </c>
      <c r="AN755" s="37"/>
      <c r="AO755" s="37"/>
      <c r="AP755" s="54" t="str">
        <f t="shared" ca="1" si="150"/>
        <v>NO APLICA</v>
      </c>
      <c r="AQ755" s="36"/>
      <c r="AR755" s="43"/>
      <c r="AS755" s="37"/>
      <c r="AT755" s="36"/>
      <c r="AU755" s="37"/>
      <c r="AV755" s="36"/>
      <c r="AW755" s="36"/>
      <c r="AX755" s="37"/>
      <c r="AY755" s="140" t="str">
        <f>IF(AU755="","",WORKDAY(AU755,5,FESTIVOS_CO!A:A))</f>
        <v/>
      </c>
      <c r="AZ755" s="54" t="str">
        <f t="shared" ca="1" si="147"/>
        <v>NO APLICA</v>
      </c>
      <c r="BA755" s="55" t="str">
        <f>IF(AX755="","",WORKDAY(AX755,5,FESTIVOS_CO!A:A))</f>
        <v/>
      </c>
      <c r="BB755" s="39"/>
      <c r="BC755" s="40"/>
      <c r="BD755" s="40"/>
      <c r="BE755" s="56" t="str">
        <f t="shared" ca="1" si="148"/>
        <v>NO APLICA</v>
      </c>
      <c r="BF755" s="37"/>
      <c r="BG755" s="45"/>
      <c r="BH755" s="37"/>
      <c r="BI755" s="36"/>
      <c r="BJ755" s="37"/>
      <c r="BK755" s="36"/>
      <c r="BL755" s="36"/>
      <c r="BM755" s="53" t="str">
        <f>IF(BJ755="","",WORKDAY(BJ755,5,FESTIVOS_CO!A:A))</f>
        <v/>
      </c>
      <c r="BN755" s="57" t="str">
        <f t="shared" ca="1" si="146"/>
        <v>PENDIENTE HACER AVISO</v>
      </c>
      <c r="BO755" s="54" t="str">
        <f t="shared" ca="1" si="139"/>
        <v>EN TRÁMITE NOTIF. POR AVISO</v>
      </c>
      <c r="BP755" s="37"/>
      <c r="BQ755" s="53" t="str">
        <f>IF(BP755="","",WORKDAY(BP755,5,FESTIVOS_CO!A:A))</f>
        <v/>
      </c>
      <c r="BR755" s="37"/>
      <c r="BS755" s="36"/>
      <c r="BT755" s="38"/>
      <c r="BU755" s="58" t="e">
        <f>VLOOKUP(BT755,Hoja2!$C:$D,2,0)</f>
        <v>#N/A</v>
      </c>
      <c r="BV755" s="80" t="str">
        <f>IF(
AND(AO755="",BD755="",BQ755=""),
"EN PROCESO NOTIFICACION / COMUNICACION",
IF(
BT755="",
"NO APLICA",
IF(
BU755=60,
IF(AO755&lt;&gt;"",AO755,IF(BD755&lt;&gt;"",BD755,BQ755))+60,
WORKDAY(
IF(AO755&lt;&gt;"",AO755,IF(BD755&lt;&gt;"",BD755,BQ755)),
BU755,
FESTIVOS_CO!A:A
)
)
))</f>
        <v>EN PROCESO NOTIFICACION / COMUNICACION</v>
      </c>
      <c r="BW755" s="44"/>
      <c r="BX755" s="53"/>
      <c r="BY755" s="45"/>
      <c r="BZ755" s="37"/>
      <c r="CA755" s="54" t="str">
        <f t="shared" si="140"/>
        <v>PENDIENTE EJECUTORIA</v>
      </c>
      <c r="CB755" s="59" t="str">
        <f t="shared" si="149"/>
        <v/>
      </c>
      <c r="CC755" s="36"/>
      <c r="CD755" s="40"/>
      <c r="CE755" s="46"/>
      <c r="CF755" s="40"/>
      <c r="CG755" s="40"/>
      <c r="CH755" s="40"/>
      <c r="CI755" s="36"/>
      <c r="CJ755" s="47"/>
      <c r="CK755" s="40"/>
      <c r="CL755" s="40"/>
      <c r="CM755" s="40"/>
      <c r="CN755" s="40"/>
    </row>
    <row r="756" spans="1:92" ht="42.75" hidden="1">
      <c r="A756" s="49" t="str">
        <f t="shared" si="141"/>
        <v>SIN GESTIÓN</v>
      </c>
      <c r="B756" s="58"/>
      <c r="C756" s="37"/>
      <c r="D756" s="37"/>
      <c r="E756" s="49" t="str">
        <f t="shared" si="142"/>
        <v>PENDIENTE NOTIFICACIÓN</v>
      </c>
      <c r="F756" s="141" t="str">
        <f t="shared" si="143"/>
        <v>PENDIENTE NOTIFICACIÓN</v>
      </c>
      <c r="G756" s="49" t="str">
        <f t="shared" si="144"/>
        <v/>
      </c>
      <c r="H756" s="51" t="str">
        <f ca="1">IF(
L756="",
"",
IF(
NETWORKDAYS(L756,IF(M756&lt;&gt;"",M756,TODAY()),FESTIVOS_CO!A:A)&gt;2,
"VENCIDO",
IF(
NETWORKDAYS(L756,IF(M756&lt;&gt;"",M756,TODAY()),FESTIVOS_CO!A:A)=2,
"ALERTA",
"A TIEMPO"
)))</f>
        <v/>
      </c>
      <c r="I756" s="40"/>
      <c r="J756" s="36"/>
      <c r="K756" s="37"/>
      <c r="L756" s="50"/>
      <c r="M756" s="37"/>
      <c r="N756" s="52"/>
      <c r="O756" s="52"/>
      <c r="P756" s="36"/>
      <c r="Q756" s="36"/>
      <c r="R756" s="40"/>
      <c r="S756" s="36"/>
      <c r="T756" s="40"/>
      <c r="U756" s="40"/>
      <c r="V756" s="81"/>
      <c r="W756" s="40"/>
      <c r="X756" s="40"/>
      <c r="Y756" s="40"/>
      <c r="Z756" s="38" t="str">
        <f>IFERROR(VLOOKUP(Y756,DIRECTORIO!A:B,2,FALSE),"")</f>
        <v/>
      </c>
      <c r="AA756" s="40"/>
      <c r="AB756" s="40"/>
      <c r="AC756" s="40"/>
      <c r="AD756" s="40"/>
      <c r="AE756" s="40"/>
      <c r="AF756" s="40"/>
      <c r="AG756" s="41" t="s">
        <v>109</v>
      </c>
      <c r="AH756" s="42"/>
      <c r="AI756" s="54" t="str">
        <f t="shared" ca="1" si="145"/>
        <v>PENDIENTE NOTIFICACIÓN ELECTRÓNICA</v>
      </c>
      <c r="AJ756" s="37"/>
      <c r="AK756" s="37"/>
      <c r="AL756" s="37"/>
      <c r="AM756" s="53" t="str">
        <f>IF(AK756="","",WORKDAY(AK756,5,FESTIVOS_CO!A:A))</f>
        <v/>
      </c>
      <c r="AN756" s="37"/>
      <c r="AO756" s="37"/>
      <c r="AP756" s="54" t="str">
        <f t="shared" ca="1" si="150"/>
        <v>NO APLICA</v>
      </c>
      <c r="AQ756" s="36"/>
      <c r="AR756" s="43"/>
      <c r="AS756" s="37"/>
      <c r="AT756" s="36"/>
      <c r="AU756" s="37"/>
      <c r="AV756" s="36"/>
      <c r="AW756" s="36"/>
      <c r="AX756" s="37"/>
      <c r="AY756" s="140" t="str">
        <f>IF(AU756="","",WORKDAY(AU756,5,FESTIVOS_CO!A:A))</f>
        <v/>
      </c>
      <c r="AZ756" s="54" t="str">
        <f t="shared" ca="1" si="147"/>
        <v>NO APLICA</v>
      </c>
      <c r="BA756" s="55" t="str">
        <f>IF(AX756="","",WORKDAY(AX756,5,FESTIVOS_CO!A:A))</f>
        <v/>
      </c>
      <c r="BB756" s="39"/>
      <c r="BC756" s="40"/>
      <c r="BD756" s="40"/>
      <c r="BE756" s="56" t="str">
        <f t="shared" ca="1" si="148"/>
        <v>NO APLICA</v>
      </c>
      <c r="BF756" s="37"/>
      <c r="BG756" s="45"/>
      <c r="BH756" s="37"/>
      <c r="BI756" s="36"/>
      <c r="BJ756" s="37"/>
      <c r="BK756" s="36"/>
      <c r="BL756" s="36"/>
      <c r="BM756" s="53" t="str">
        <f>IF(BJ756="","",WORKDAY(BJ756,5,FESTIVOS_CO!A:A))</f>
        <v/>
      </c>
      <c r="BN756" s="57" t="str">
        <f t="shared" ca="1" si="146"/>
        <v>PENDIENTE HACER AVISO</v>
      </c>
      <c r="BO756" s="54" t="str">
        <f t="shared" ca="1" si="139"/>
        <v>EN TRÁMITE NOTIF. POR AVISO</v>
      </c>
      <c r="BP756" s="37"/>
      <c r="BQ756" s="53" t="str">
        <f>IF(BP756="","",WORKDAY(BP756,5,FESTIVOS_CO!A:A))</f>
        <v/>
      </c>
      <c r="BR756" s="37"/>
      <c r="BS756" s="36"/>
      <c r="BT756" s="38"/>
      <c r="BU756" s="58" t="e">
        <f>VLOOKUP(BT756,Hoja2!$C:$D,2,0)</f>
        <v>#N/A</v>
      </c>
      <c r="BV756" s="80" t="str">
        <f>IF(
AND(AO756="",BD756="",BQ756=""),
"EN PROCESO NOTIFICACION / COMUNICACION",
IF(
BT756="",
"NO APLICA",
IF(
BU756=60,
IF(AO756&lt;&gt;"",AO756,IF(BD756&lt;&gt;"",BD756,BQ756))+60,
WORKDAY(
IF(AO756&lt;&gt;"",AO756,IF(BD756&lt;&gt;"",BD756,BQ756)),
BU756,
FESTIVOS_CO!A:A
)
)
))</f>
        <v>EN PROCESO NOTIFICACION / COMUNICACION</v>
      </c>
      <c r="BW756" s="44"/>
      <c r="BX756" s="53"/>
      <c r="BY756" s="45"/>
      <c r="BZ756" s="37"/>
      <c r="CA756" s="54" t="str">
        <f t="shared" si="140"/>
        <v>PENDIENTE EJECUTORIA</v>
      </c>
      <c r="CB756" s="59" t="str">
        <f t="shared" si="149"/>
        <v/>
      </c>
      <c r="CC756" s="36"/>
      <c r="CD756" s="40"/>
      <c r="CE756" s="46"/>
      <c r="CF756" s="40"/>
      <c r="CG756" s="40"/>
      <c r="CH756" s="40"/>
      <c r="CI756" s="36"/>
      <c r="CJ756" s="47"/>
      <c r="CK756" s="40"/>
      <c r="CL756" s="40"/>
      <c r="CM756" s="40"/>
      <c r="CN756" s="40"/>
    </row>
    <row r="757" spans="1:92" ht="42.75" hidden="1">
      <c r="A757" s="49" t="str">
        <f t="shared" si="141"/>
        <v>SIN GESTIÓN</v>
      </c>
      <c r="B757" s="58"/>
      <c r="C757" s="37"/>
      <c r="D757" s="37"/>
      <c r="E757" s="49" t="str">
        <f t="shared" si="142"/>
        <v>PENDIENTE NOTIFICACIÓN</v>
      </c>
      <c r="F757" s="141" t="str">
        <f t="shared" si="143"/>
        <v>PENDIENTE NOTIFICACIÓN</v>
      </c>
      <c r="G757" s="49" t="str">
        <f t="shared" si="144"/>
        <v/>
      </c>
      <c r="H757" s="51" t="str">
        <f ca="1">IF(
L757="",
"",
IF(
NETWORKDAYS(L757,IF(M757&lt;&gt;"",M757,TODAY()),FESTIVOS_CO!A:A)&gt;2,
"VENCIDO",
IF(
NETWORKDAYS(L757,IF(M757&lt;&gt;"",M757,TODAY()),FESTIVOS_CO!A:A)=2,
"ALERTA",
"A TIEMPO"
)))</f>
        <v/>
      </c>
      <c r="I757" s="40"/>
      <c r="J757" s="36"/>
      <c r="K757" s="37"/>
      <c r="L757" s="50"/>
      <c r="M757" s="37"/>
      <c r="N757" s="52"/>
      <c r="O757" s="52"/>
      <c r="P757" s="36"/>
      <c r="Q757" s="36"/>
      <c r="R757" s="40"/>
      <c r="S757" s="36"/>
      <c r="T757" s="40"/>
      <c r="U757" s="40"/>
      <c r="V757" s="81"/>
      <c r="W757" s="40"/>
      <c r="X757" s="40"/>
      <c r="Y757" s="40"/>
      <c r="Z757" s="38" t="str">
        <f>IFERROR(VLOOKUP(Y757,DIRECTORIO!A:B,2,FALSE),"")</f>
        <v/>
      </c>
      <c r="AA757" s="40"/>
      <c r="AB757" s="40"/>
      <c r="AC757" s="40"/>
      <c r="AD757" s="40"/>
      <c r="AE757" s="40"/>
      <c r="AF757" s="40"/>
      <c r="AG757" s="41" t="s">
        <v>109</v>
      </c>
      <c r="AH757" s="42"/>
      <c r="AI757" s="54" t="str">
        <f t="shared" ca="1" si="145"/>
        <v>PENDIENTE NOTIFICACIÓN ELECTRÓNICA</v>
      </c>
      <c r="AJ757" s="37"/>
      <c r="AK757" s="37"/>
      <c r="AL757" s="37"/>
      <c r="AM757" s="53" t="str">
        <f>IF(AK757="","",WORKDAY(AK757,5,FESTIVOS_CO!A:A))</f>
        <v/>
      </c>
      <c r="AN757" s="37"/>
      <c r="AO757" s="37"/>
      <c r="AP757" s="54" t="str">
        <f t="shared" ca="1" si="150"/>
        <v>NO APLICA</v>
      </c>
      <c r="AQ757" s="36"/>
      <c r="AR757" s="43"/>
      <c r="AS757" s="37"/>
      <c r="AT757" s="36"/>
      <c r="AU757" s="37"/>
      <c r="AV757" s="36"/>
      <c r="AW757" s="36"/>
      <c r="AX757" s="37"/>
      <c r="AY757" s="140" t="str">
        <f>IF(AU757="","",WORKDAY(AU757,5,FESTIVOS_CO!A:A))</f>
        <v/>
      </c>
      <c r="AZ757" s="54" t="str">
        <f t="shared" ca="1" si="147"/>
        <v>NO APLICA</v>
      </c>
      <c r="BA757" s="55" t="str">
        <f>IF(AX757="","",WORKDAY(AX757,5,FESTIVOS_CO!A:A))</f>
        <v/>
      </c>
      <c r="BB757" s="39"/>
      <c r="BC757" s="40"/>
      <c r="BD757" s="40"/>
      <c r="BE757" s="56" t="str">
        <f t="shared" ca="1" si="148"/>
        <v>NO APLICA</v>
      </c>
      <c r="BF757" s="37"/>
      <c r="BG757" s="45"/>
      <c r="BH757" s="37"/>
      <c r="BI757" s="36"/>
      <c r="BJ757" s="37"/>
      <c r="BK757" s="36"/>
      <c r="BL757" s="36"/>
      <c r="BM757" s="53" t="str">
        <f>IF(BJ757="","",WORKDAY(BJ757,5,FESTIVOS_CO!A:A))</f>
        <v/>
      </c>
      <c r="BN757" s="57" t="str">
        <f t="shared" ca="1" si="146"/>
        <v>PENDIENTE HACER AVISO</v>
      </c>
      <c r="BO757" s="54" t="str">
        <f t="shared" ca="1" si="139"/>
        <v>EN TRÁMITE NOTIF. POR AVISO</v>
      </c>
      <c r="BP757" s="37"/>
      <c r="BQ757" s="53" t="str">
        <f>IF(BP757="","",WORKDAY(BP757,5,FESTIVOS_CO!A:A))</f>
        <v/>
      </c>
      <c r="BR757" s="37"/>
      <c r="BS757" s="36"/>
      <c r="BT757" s="38"/>
      <c r="BU757" s="58" t="e">
        <f>VLOOKUP(BT757,Hoja2!$C:$D,2,0)</f>
        <v>#N/A</v>
      </c>
      <c r="BV757" s="80" t="str">
        <f>IF(
AND(AO757="",BD757="",BQ757=""),
"EN PROCESO NOTIFICACION / COMUNICACION",
IF(
BT757="",
"NO APLICA",
IF(
BU757=60,
IF(AO757&lt;&gt;"",AO757,IF(BD757&lt;&gt;"",BD757,BQ757))+60,
WORKDAY(
IF(AO757&lt;&gt;"",AO757,IF(BD757&lt;&gt;"",BD757,BQ757)),
BU757,
FESTIVOS_CO!A:A
)
)
))</f>
        <v>EN PROCESO NOTIFICACION / COMUNICACION</v>
      </c>
      <c r="BW757" s="44"/>
      <c r="BX757" s="53"/>
      <c r="BY757" s="45"/>
      <c r="BZ757" s="37"/>
      <c r="CA757" s="54" t="str">
        <f t="shared" si="140"/>
        <v>PENDIENTE EJECUTORIA</v>
      </c>
      <c r="CB757" s="59" t="str">
        <f t="shared" si="149"/>
        <v/>
      </c>
      <c r="CC757" s="36"/>
      <c r="CD757" s="40"/>
      <c r="CE757" s="46"/>
      <c r="CF757" s="40"/>
      <c r="CG757" s="40"/>
      <c r="CH757" s="40"/>
      <c r="CI757" s="36"/>
      <c r="CJ757" s="47"/>
      <c r="CK757" s="40"/>
      <c r="CL757" s="40"/>
      <c r="CM757" s="40"/>
      <c r="CN757" s="40"/>
    </row>
    <row r="758" spans="1:92" ht="42.75" hidden="1">
      <c r="A758" s="49" t="str">
        <f t="shared" si="141"/>
        <v>SIN GESTIÓN</v>
      </c>
      <c r="B758" s="58"/>
      <c r="C758" s="37"/>
      <c r="D758" s="37"/>
      <c r="E758" s="49" t="str">
        <f t="shared" si="142"/>
        <v>PENDIENTE NOTIFICACIÓN</v>
      </c>
      <c r="F758" s="141" t="str">
        <f t="shared" si="143"/>
        <v>PENDIENTE NOTIFICACIÓN</v>
      </c>
      <c r="G758" s="49" t="str">
        <f t="shared" si="144"/>
        <v/>
      </c>
      <c r="H758" s="51" t="str">
        <f ca="1">IF(
L758="",
"",
IF(
NETWORKDAYS(L758,IF(M758&lt;&gt;"",M758,TODAY()),FESTIVOS_CO!A:A)&gt;2,
"VENCIDO",
IF(
NETWORKDAYS(L758,IF(M758&lt;&gt;"",M758,TODAY()),FESTIVOS_CO!A:A)=2,
"ALERTA",
"A TIEMPO"
)))</f>
        <v/>
      </c>
      <c r="I758" s="40"/>
      <c r="J758" s="36"/>
      <c r="K758" s="37"/>
      <c r="L758" s="50"/>
      <c r="M758" s="37"/>
      <c r="N758" s="52"/>
      <c r="O758" s="52"/>
      <c r="P758" s="36"/>
      <c r="Q758" s="36"/>
      <c r="R758" s="40"/>
      <c r="S758" s="36"/>
      <c r="T758" s="40"/>
      <c r="U758" s="40"/>
      <c r="V758" s="81"/>
      <c r="W758" s="40"/>
      <c r="X758" s="40"/>
      <c r="Y758" s="40"/>
      <c r="Z758" s="38" t="str">
        <f>IFERROR(VLOOKUP(Y758,DIRECTORIO!A:B,2,FALSE),"")</f>
        <v/>
      </c>
      <c r="AA758" s="40"/>
      <c r="AB758" s="40"/>
      <c r="AC758" s="40"/>
      <c r="AD758" s="40"/>
      <c r="AE758" s="40"/>
      <c r="AF758" s="40"/>
      <c r="AG758" s="41" t="s">
        <v>109</v>
      </c>
      <c r="AH758" s="42"/>
      <c r="AI758" s="54" t="str">
        <f t="shared" ca="1" si="145"/>
        <v>PENDIENTE NOTIFICACIÓN ELECTRÓNICA</v>
      </c>
      <c r="AJ758" s="37"/>
      <c r="AK758" s="37"/>
      <c r="AL758" s="37"/>
      <c r="AM758" s="53" t="str">
        <f>IF(AK758="","",WORKDAY(AK758,5,FESTIVOS_CO!A:A))</f>
        <v/>
      </c>
      <c r="AN758" s="37"/>
      <c r="AO758" s="37"/>
      <c r="AP758" s="54" t="str">
        <f t="shared" ca="1" si="150"/>
        <v>NO APLICA</v>
      </c>
      <c r="AQ758" s="36"/>
      <c r="AR758" s="43"/>
      <c r="AS758" s="37"/>
      <c r="AT758" s="36"/>
      <c r="AU758" s="37"/>
      <c r="AV758" s="36"/>
      <c r="AW758" s="36"/>
      <c r="AX758" s="37"/>
      <c r="AY758" s="140" t="str">
        <f>IF(AU758="","",WORKDAY(AU758,5,FESTIVOS_CO!A:A))</f>
        <v/>
      </c>
      <c r="AZ758" s="54" t="str">
        <f t="shared" ca="1" si="147"/>
        <v>NO APLICA</v>
      </c>
      <c r="BA758" s="55" t="str">
        <f>IF(AX758="","",WORKDAY(AX758,5,FESTIVOS_CO!A:A))</f>
        <v/>
      </c>
      <c r="BB758" s="39"/>
      <c r="BC758" s="40"/>
      <c r="BD758" s="40"/>
      <c r="BE758" s="56" t="str">
        <f t="shared" ca="1" si="148"/>
        <v>NO APLICA</v>
      </c>
      <c r="BF758" s="37"/>
      <c r="BG758" s="45"/>
      <c r="BH758" s="37"/>
      <c r="BI758" s="36"/>
      <c r="BJ758" s="37"/>
      <c r="BK758" s="36"/>
      <c r="BL758" s="36"/>
      <c r="BM758" s="53" t="str">
        <f>IF(BJ758="","",WORKDAY(BJ758,5,FESTIVOS_CO!A:A))</f>
        <v/>
      </c>
      <c r="BN758" s="57" t="str">
        <f t="shared" ca="1" si="146"/>
        <v>PENDIENTE HACER AVISO</v>
      </c>
      <c r="BO758" s="54" t="str">
        <f t="shared" ref="BO758:BO821" ca="1" si="151">IF(BN758="NOTIFICACIÓN PERSONAL COMPLETA",
"NO PROCEDE AVISO",
IF(BR758="SI",
"NOTIFICACION POR AVISO TERMINADA",
IF(BE758="NO PROCEDE",
"NO PROCEDE AVISO",
IF(BN758="VERIFICAR SI PROCEDE RECURSO",
"NOTIFICACIÓN POR AVISO COMPLETA",
"EN TRÁMITE NOTIF. POR AVISO"
))))</f>
        <v>EN TRÁMITE NOTIF. POR AVISO</v>
      </c>
      <c r="BP758" s="37"/>
      <c r="BQ758" s="53" t="str">
        <f>IF(BP758="","",WORKDAY(BP758,5,FESTIVOS_CO!A:A))</f>
        <v/>
      </c>
      <c r="BR758" s="37"/>
      <c r="BS758" s="36"/>
      <c r="BT758" s="38"/>
      <c r="BU758" s="58" t="e">
        <f>VLOOKUP(BT758,Hoja2!$C:$D,2,0)</f>
        <v>#N/A</v>
      </c>
      <c r="BV758" s="80" t="str">
        <f>IF(
AND(AO758="",BD758="",BQ758=""),
"EN PROCESO NOTIFICACION / COMUNICACION",
IF(
BT758="",
"NO APLICA",
IF(
BU758=60,
IF(AO758&lt;&gt;"",AO758,IF(BD758&lt;&gt;"",BD758,BQ758))+60,
WORKDAY(
IF(AO758&lt;&gt;"",AO758,IF(BD758&lt;&gt;"",BD758,BQ758)),
BU758,
FESTIVOS_CO!A:A
)
)
))</f>
        <v>EN PROCESO NOTIFICACION / COMUNICACION</v>
      </c>
      <c r="BW758" s="44"/>
      <c r="BX758" s="53"/>
      <c r="BY758" s="45"/>
      <c r="BZ758" s="37"/>
      <c r="CA758" s="54" t="str">
        <f t="shared" ref="CA758:CA821" si="152">IF(BW758&lt;&gt;"SI",
"PENDIENTE EJECUTORIA",
IF(AND(BX758="",BY758="",BZ758=""),
"PENDIENTE HACER EJECUTORIA",
IF(AND(BX758&lt;&gt;"",BY758="",BZ758=""),
"PENDIENTE REVISION EJECUTORIA",
IF(AND(BX758&lt;&gt;"",BY758&lt;&gt;"",BZ758=""),
"PENDIENTE FIRMA EJECUTORIA",
"PROCESO EJECUTORIA TERMINADO"
))))</f>
        <v>PENDIENTE EJECUTORIA</v>
      </c>
      <c r="CB758" s="59" t="str">
        <f t="shared" si="149"/>
        <v/>
      </c>
      <c r="CC758" s="36"/>
      <c r="CD758" s="40"/>
      <c r="CE758" s="46"/>
      <c r="CF758" s="40"/>
      <c r="CG758" s="40"/>
      <c r="CH758" s="40"/>
      <c r="CI758" s="36"/>
      <c r="CJ758" s="47"/>
      <c r="CK758" s="40"/>
      <c r="CL758" s="40"/>
      <c r="CM758" s="40"/>
      <c r="CN758" s="40"/>
    </row>
    <row r="759" spans="1:92" ht="42.75" hidden="1">
      <c r="A759" s="49" t="str">
        <f t="shared" si="141"/>
        <v>SIN GESTIÓN</v>
      </c>
      <c r="B759" s="58"/>
      <c r="C759" s="37"/>
      <c r="D759" s="37"/>
      <c r="E759" s="49" t="str">
        <f t="shared" si="142"/>
        <v>PENDIENTE NOTIFICACIÓN</v>
      </c>
      <c r="F759" s="141" t="str">
        <f t="shared" si="143"/>
        <v>PENDIENTE NOTIFICACIÓN</v>
      </c>
      <c r="G759" s="49" t="str">
        <f t="shared" si="144"/>
        <v/>
      </c>
      <c r="H759" s="51" t="str">
        <f ca="1">IF(
L759="",
"",
IF(
NETWORKDAYS(L759,IF(M759&lt;&gt;"",M759,TODAY()),FESTIVOS_CO!A:A)&gt;2,
"VENCIDO",
IF(
NETWORKDAYS(L759,IF(M759&lt;&gt;"",M759,TODAY()),FESTIVOS_CO!A:A)=2,
"ALERTA",
"A TIEMPO"
)))</f>
        <v/>
      </c>
      <c r="I759" s="40"/>
      <c r="J759" s="36"/>
      <c r="K759" s="37"/>
      <c r="L759" s="50"/>
      <c r="M759" s="37"/>
      <c r="N759" s="52"/>
      <c r="O759" s="52"/>
      <c r="P759" s="36"/>
      <c r="Q759" s="36"/>
      <c r="R759" s="40"/>
      <c r="S759" s="36"/>
      <c r="T759" s="40"/>
      <c r="U759" s="40"/>
      <c r="V759" s="81"/>
      <c r="W759" s="40"/>
      <c r="X759" s="40"/>
      <c r="Y759" s="40"/>
      <c r="Z759" s="38" t="str">
        <f>IFERROR(VLOOKUP(Y759,DIRECTORIO!A:B,2,FALSE),"")</f>
        <v/>
      </c>
      <c r="AA759" s="40"/>
      <c r="AB759" s="40"/>
      <c r="AC759" s="40"/>
      <c r="AD759" s="40"/>
      <c r="AE759" s="40"/>
      <c r="AF759" s="40"/>
      <c r="AG759" s="41" t="s">
        <v>109</v>
      </c>
      <c r="AH759" s="42"/>
      <c r="AI759" s="54" t="str">
        <f t="shared" ca="1" si="145"/>
        <v>PENDIENTE NOTIFICACIÓN ELECTRÓNICA</v>
      </c>
      <c r="AJ759" s="37"/>
      <c r="AK759" s="37"/>
      <c r="AL759" s="37"/>
      <c r="AM759" s="53" t="str">
        <f>IF(AK759="","",WORKDAY(AK759,5,FESTIVOS_CO!A:A))</f>
        <v/>
      </c>
      <c r="AN759" s="37"/>
      <c r="AO759" s="37"/>
      <c r="AP759" s="54" t="str">
        <f t="shared" ca="1" si="150"/>
        <v>NO APLICA</v>
      </c>
      <c r="AQ759" s="36"/>
      <c r="AR759" s="43"/>
      <c r="AS759" s="37"/>
      <c r="AT759" s="36"/>
      <c r="AU759" s="37"/>
      <c r="AV759" s="36"/>
      <c r="AW759" s="36"/>
      <c r="AX759" s="37"/>
      <c r="AY759" s="140" t="str">
        <f>IF(AU759="","",WORKDAY(AU759,5,FESTIVOS_CO!A:A))</f>
        <v/>
      </c>
      <c r="AZ759" s="54" t="str">
        <f t="shared" ca="1" si="147"/>
        <v>NO APLICA</v>
      </c>
      <c r="BA759" s="55" t="str">
        <f>IF(AX759="","",WORKDAY(AX759,5,FESTIVOS_CO!A:A))</f>
        <v/>
      </c>
      <c r="BB759" s="39"/>
      <c r="BC759" s="40"/>
      <c r="BD759" s="40"/>
      <c r="BE759" s="56" t="str">
        <f t="shared" ca="1" si="148"/>
        <v>NO APLICA</v>
      </c>
      <c r="BF759" s="37"/>
      <c r="BG759" s="45"/>
      <c r="BH759" s="37"/>
      <c r="BI759" s="36"/>
      <c r="BJ759" s="37"/>
      <c r="BK759" s="36"/>
      <c r="BL759" s="36"/>
      <c r="BM759" s="53" t="str">
        <f>IF(BJ759="","",WORKDAY(BJ759,5,FESTIVOS_CO!A:A))</f>
        <v/>
      </c>
      <c r="BN759" s="57" t="str">
        <f t="shared" ca="1" si="146"/>
        <v>PENDIENTE HACER AVISO</v>
      </c>
      <c r="BO759" s="54" t="str">
        <f t="shared" ca="1" si="151"/>
        <v>EN TRÁMITE NOTIF. POR AVISO</v>
      </c>
      <c r="BP759" s="37"/>
      <c r="BQ759" s="53" t="str">
        <f>IF(BP759="","",WORKDAY(BP759,5,FESTIVOS_CO!A:A))</f>
        <v/>
      </c>
      <c r="BR759" s="37"/>
      <c r="BS759" s="36"/>
      <c r="BT759" s="38"/>
      <c r="BU759" s="58" t="e">
        <f>VLOOKUP(BT759,Hoja2!$C:$D,2,0)</f>
        <v>#N/A</v>
      </c>
      <c r="BV759" s="80" t="str">
        <f>IF(
AND(AO759="",BD759="",BQ759=""),
"EN PROCESO NOTIFICACION / COMUNICACION",
IF(
BT759="",
"NO APLICA",
IF(
BU759=60,
IF(AO759&lt;&gt;"",AO759,IF(BD759&lt;&gt;"",BD759,BQ759))+60,
WORKDAY(
IF(AO759&lt;&gt;"",AO759,IF(BD759&lt;&gt;"",BD759,BQ759)),
BU759,
FESTIVOS_CO!A:A
)
)
))</f>
        <v>EN PROCESO NOTIFICACION / COMUNICACION</v>
      </c>
      <c r="BW759" s="44"/>
      <c r="BX759" s="53"/>
      <c r="BY759" s="45"/>
      <c r="BZ759" s="37"/>
      <c r="CA759" s="54" t="str">
        <f t="shared" si="152"/>
        <v>PENDIENTE EJECUTORIA</v>
      </c>
      <c r="CB759" s="59" t="str">
        <f t="shared" si="149"/>
        <v/>
      </c>
      <c r="CC759" s="36"/>
      <c r="CD759" s="40"/>
      <c r="CE759" s="46"/>
      <c r="CF759" s="40"/>
      <c r="CG759" s="40"/>
      <c r="CH759" s="40"/>
      <c r="CI759" s="36"/>
      <c r="CJ759" s="47"/>
      <c r="CK759" s="40"/>
      <c r="CL759" s="40"/>
      <c r="CM759" s="40"/>
      <c r="CN759" s="40"/>
    </row>
    <row r="760" spans="1:92" ht="42.75" hidden="1">
      <c r="A760" s="49" t="str">
        <f t="shared" ref="A760:A823" si="153">IF(
AND(Q760="NO",S760&lt;&gt;"SI"),
"TERMINADO PRODUCTO NO CONFORME",
IF(
AND(
COUNTBLANK(AJ760:AO760)=COLUMNS(AJ760:AO760),
COUNTBLANK(AQ760:AY760)=COLUMNS(AQ760:AY760),
COUNTBLANK(BC760:BD760)=COLUMNS(BC760:BD760),
COUNTBLANK(BF760:BM760)=COLUMNS(BF760:BM760),
COUNTBLANK(BP760:BR760)=COLUMNS(BP760:BR760)
),
"SIN GESTIÓN",
IF(
AND(BC760&lt;&gt;"",BD760&lt;&gt;"",AO760="",AX760="",BQ760=""),
"NOTIFICADO POR CONDUCTA CONCLUYENTE",
IF(
AI760="NOTIFICACIÓN ELECTRÓNICA EFECTIVA",
CA760,
IF(
OR(
AI760="NO PROCEDE NOTIFICACIÓN ELECTRÓNICA",
AI760="REALIZAR CITACIÓN",
AI760="NOTIFICACIÓN ELECTRÓNICA NO EFECTIVA"
),
IF(
AZ760="HACER AVISO",
IF(
OR(
BN760="NOTIFICACIÓN POR AVISO TERMINADA",
BN760="NOTIFICACIÓN PERSONAL COMPLETA"
),
CA760,
BN760
),
AZ760
),
AI760
)
)
)
))</f>
        <v>SIN GESTIÓN</v>
      </c>
      <c r="B760" s="58"/>
      <c r="C760" s="37"/>
      <c r="D760" s="37"/>
      <c r="E760" s="49" t="str">
        <f t="shared" ref="E760:E823" si="154">IF(AN760="SI",
"NOTIFICACIÓN ELECTRÓNICA",
IF(AND(BC760&lt;&gt;"",BD760&lt;&gt;""),
"NOTIFICACIÓN PERSONAL",
IF(BL760="SI",
"NOTIFICACIÓN POR AVISO",
"PENDIENTE NOTIFICACIÓN"
)))</f>
        <v>PENDIENTE NOTIFICACIÓN</v>
      </c>
      <c r="F760" s="141" t="str">
        <f t="shared" ref="F760:F823" si="155">IF(
AND(AN760&lt;&gt;"SI",AW760&lt;&gt;"SI",BL760&lt;&gt;"SI",BC760="",BD760=""),
"PENDIENTE NOTIFICACIÓN",
IF(AN760="SI",
AO760,
IF(AW760="SI",
AX760,
IF(AND(BC760&lt;&gt;"",BD760&lt;&gt;""),
BD760,
IF(BL760="SI",
BQ760,
"PENDIENTE NOTIFICACIÓN"
)))))</f>
        <v>PENDIENTE NOTIFICACIÓN</v>
      </c>
      <c r="G760" s="49" t="str">
        <f t="shared" ref="G760:G823" si="156">IF(
OR(
C760="",
F760="PENDIENTE NOTIFICACIÓN",
NOT(ISNUMBER(C760)),
NOT(ISNUMBER(F760)),
F760&lt;C760
),
"",
F760-C760
)</f>
        <v/>
      </c>
      <c r="H760" s="51" t="str">
        <f ca="1">IF(
L760="",
"",
IF(
NETWORKDAYS(L760,IF(M760&lt;&gt;"",M760,TODAY()),FESTIVOS_CO!A:A)&gt;2,
"VENCIDO",
IF(
NETWORKDAYS(L760,IF(M760&lt;&gt;"",M760,TODAY()),FESTIVOS_CO!A:A)=2,
"ALERTA",
"A TIEMPO"
)))</f>
        <v/>
      </c>
      <c r="I760" s="40"/>
      <c r="J760" s="36"/>
      <c r="K760" s="37"/>
      <c r="L760" s="50"/>
      <c r="M760" s="37"/>
      <c r="N760" s="52"/>
      <c r="O760" s="52"/>
      <c r="P760" s="36"/>
      <c r="Q760" s="36"/>
      <c r="R760" s="40"/>
      <c r="S760" s="36"/>
      <c r="T760" s="40"/>
      <c r="U760" s="40"/>
      <c r="V760" s="81"/>
      <c r="W760" s="40"/>
      <c r="X760" s="40"/>
      <c r="Y760" s="40"/>
      <c r="Z760" s="38" t="str">
        <f>IFERROR(VLOOKUP(Y760,DIRECTORIO!A:B,2,FALSE),"")</f>
        <v/>
      </c>
      <c r="AA760" s="40"/>
      <c r="AB760" s="40"/>
      <c r="AC760" s="40"/>
      <c r="AD760" s="40"/>
      <c r="AE760" s="40"/>
      <c r="AF760" s="40"/>
      <c r="AG760" s="41" t="s">
        <v>109</v>
      </c>
      <c r="AH760" s="42"/>
      <c r="AI760" s="54" t="str">
        <f t="shared" ref="AI760:AI823" ca="1" si="157">IF(AL760="NO",
"REALIZAR CITACIÓN",
IF(AND(AJ760="SI",AL760&lt;&gt;"SI",AL760&lt;&gt;"NO"),
"PENDIENTE ENTREGA NOTIFICACIÓN ELECTRÓNICA",
IF(AND(AJ760="SI",AL760="SI",AN760="SI"),
"NOTIFICACIÓN ELECTRÓNICA EFECTIVA",
IF(AND(AJ760="",AK760="",AL760="",AM760="",AN760="",AO760=""),
"PENDIENTE NOTIFICACIÓN ELECTRÓNICA",
IF(AJ760="NO",
"NO PROCEDE NOTIFICACIÓN ELECTRÓNICA",
IF(AND(AJ760="SI",F760=""),
"PENDIENTE ENVÍO NOTIFICACIÓN ELECTRÓNICA",
IF(AND(AJ760="SI",TODAY()-F760&lt;=5),
"EN ESPERA DE NOTIFICACIÓN ELECTRÓNICA (5 DÍAS)",
"NOTIFICACIÓN ELECTRÓNICA NO EFECTIVA"
)))))))</f>
        <v>PENDIENTE NOTIFICACIÓN ELECTRÓNICA</v>
      </c>
      <c r="AJ760" s="37"/>
      <c r="AK760" s="37"/>
      <c r="AL760" s="37"/>
      <c r="AM760" s="53" t="str">
        <f>IF(AK760="","",WORKDAY(AK760,5,FESTIVOS_CO!A:A))</f>
        <v/>
      </c>
      <c r="AN760" s="37"/>
      <c r="AO760" s="37"/>
      <c r="AP760" s="54" t="str">
        <f t="shared" ca="1" si="150"/>
        <v>NO APLICA</v>
      </c>
      <c r="AQ760" s="36"/>
      <c r="AR760" s="43"/>
      <c r="AS760" s="37"/>
      <c r="AT760" s="36"/>
      <c r="AU760" s="37"/>
      <c r="AV760" s="36"/>
      <c r="AW760" s="36"/>
      <c r="AX760" s="37"/>
      <c r="AY760" s="140" t="str">
        <f>IF(AU760="","",WORKDAY(AU760,5,FESTIVOS_CO!A:A))</f>
        <v/>
      </c>
      <c r="AZ760" s="54" t="str">
        <f t="shared" ca="1" si="147"/>
        <v>NO APLICA</v>
      </c>
      <c r="BA760" s="55" t="str">
        <f>IF(AX760="","",WORKDAY(AX760,5,FESTIVOS_CO!A:A))</f>
        <v/>
      </c>
      <c r="BB760" s="39"/>
      <c r="BC760" s="40"/>
      <c r="BD760" s="40"/>
      <c r="BE760" s="56" t="str">
        <f t="shared" ca="1" si="148"/>
        <v>NO APLICA</v>
      </c>
      <c r="BF760" s="37"/>
      <c r="BG760" s="45"/>
      <c r="BH760" s="37"/>
      <c r="BI760" s="36"/>
      <c r="BJ760" s="37"/>
      <c r="BK760" s="36"/>
      <c r="BL760" s="36"/>
      <c r="BM760" s="53" t="str">
        <f>IF(BJ760="","",WORKDAY(BJ760,5,FESTIVOS_CO!A:A))</f>
        <v/>
      </c>
      <c r="BN760" s="57" t="str">
        <f t="shared" ref="BN760:BN823" ca="1" si="158">IF(
AND(AZ760="CITACIÓN COMPLETA EN ESPERA DE NOTIFICACION PERSONAL",BB760="NO"),
"PENDIENTE HACER AVISO",
IF(AND(BC760&lt;&gt;"",BD760&lt;&gt;""),
"NOTIFICACIÓN PERSONAL COMPLETA",
IF(BR760="SI",
"NOTIFICACIÓN POR AVISO TERMINADA",
IF(BE760="NO PROCEDE",
"NO PROCEDE",
IF(BF760="",
"PENDIENTE HACER AVISO",
IF(BG760="",
"PENDIENTE REVISIÓN AVISO",
IF(BH760="",
"PENDIENTE FIRMA AVISO",
IF(BI760="",
"PENDIENTE RADICAR AVISO",
IF(BL760="",
"EN TRÁMITE DE ENTREGA AVISO",
IF(BL760="NO",
"PUBLICAR AVISO CARTELERA",
IF(BL760="SI",
"VERIFICAR SI PROCEDE RECURSO",
IF(BE760="HACER AVISO",
"HACER AVISO",
"NO APLICA"
))))))))))))</f>
        <v>PENDIENTE HACER AVISO</v>
      </c>
      <c r="BO760" s="54" t="str">
        <f t="shared" ca="1" si="151"/>
        <v>EN TRÁMITE NOTIF. POR AVISO</v>
      </c>
      <c r="BP760" s="37"/>
      <c r="BQ760" s="53" t="str">
        <f>IF(BP760="","",WORKDAY(BP760,5,FESTIVOS_CO!A:A))</f>
        <v/>
      </c>
      <c r="BR760" s="37"/>
      <c r="BS760" s="36"/>
      <c r="BT760" s="38"/>
      <c r="BU760" s="58" t="e">
        <f>VLOOKUP(BT760,Hoja2!$C:$D,2,0)</f>
        <v>#N/A</v>
      </c>
      <c r="BV760" s="80" t="str">
        <f>IF(
AND(AO760="",BD760="",BQ760=""),
"EN PROCESO NOTIFICACION / COMUNICACION",
IF(
BT760="",
"NO APLICA",
IF(
BU760=60,
IF(AO760&lt;&gt;"",AO760,IF(BD760&lt;&gt;"",BD760,BQ760))+60,
WORKDAY(
IF(AO760&lt;&gt;"",AO760,IF(BD760&lt;&gt;"",BD760,BQ760)),
BU760,
FESTIVOS_CO!A:A
)
)
))</f>
        <v>EN PROCESO NOTIFICACION / COMUNICACION</v>
      </c>
      <c r="BW760" s="44"/>
      <c r="BX760" s="53"/>
      <c r="BY760" s="45"/>
      <c r="BZ760" s="37"/>
      <c r="CA760" s="54" t="str">
        <f t="shared" si="152"/>
        <v>PENDIENTE EJECUTORIA</v>
      </c>
      <c r="CB760" s="59" t="str">
        <f t="shared" si="149"/>
        <v/>
      </c>
      <c r="CC760" s="36"/>
      <c r="CD760" s="40"/>
      <c r="CE760" s="46"/>
      <c r="CF760" s="40"/>
      <c r="CG760" s="40"/>
      <c r="CH760" s="40"/>
      <c r="CI760" s="36"/>
      <c r="CJ760" s="47"/>
      <c r="CK760" s="40"/>
      <c r="CL760" s="40"/>
      <c r="CM760" s="40"/>
      <c r="CN760" s="40"/>
    </row>
    <row r="761" spans="1:92" ht="42.75" hidden="1">
      <c r="A761" s="49" t="str">
        <f t="shared" si="153"/>
        <v>SIN GESTIÓN</v>
      </c>
      <c r="B761" s="58"/>
      <c r="C761" s="37"/>
      <c r="D761" s="37"/>
      <c r="E761" s="49" t="str">
        <f t="shared" si="154"/>
        <v>PENDIENTE NOTIFICACIÓN</v>
      </c>
      <c r="F761" s="141" t="str">
        <f t="shared" si="155"/>
        <v>PENDIENTE NOTIFICACIÓN</v>
      </c>
      <c r="G761" s="49" t="str">
        <f t="shared" si="156"/>
        <v/>
      </c>
      <c r="H761" s="51" t="str">
        <f ca="1">IF(
L761="",
"",
IF(
NETWORKDAYS(L761,IF(M761&lt;&gt;"",M761,TODAY()),FESTIVOS_CO!A:A)&gt;2,
"VENCIDO",
IF(
NETWORKDAYS(L761,IF(M761&lt;&gt;"",M761,TODAY()),FESTIVOS_CO!A:A)=2,
"ALERTA",
"A TIEMPO"
)))</f>
        <v/>
      </c>
      <c r="I761" s="40"/>
      <c r="J761" s="36"/>
      <c r="K761" s="37"/>
      <c r="L761" s="50"/>
      <c r="M761" s="37"/>
      <c r="N761" s="52"/>
      <c r="O761" s="52"/>
      <c r="P761" s="36"/>
      <c r="Q761" s="36"/>
      <c r="R761" s="40"/>
      <c r="S761" s="36"/>
      <c r="T761" s="40"/>
      <c r="U761" s="40"/>
      <c r="V761" s="81"/>
      <c r="W761" s="40"/>
      <c r="X761" s="40"/>
      <c r="Y761" s="40"/>
      <c r="Z761" s="38" t="str">
        <f>IFERROR(VLOOKUP(Y761,DIRECTORIO!A:B,2,FALSE),"")</f>
        <v/>
      </c>
      <c r="AA761" s="40"/>
      <c r="AB761" s="40"/>
      <c r="AC761" s="40"/>
      <c r="AD761" s="40"/>
      <c r="AE761" s="40"/>
      <c r="AF761" s="40"/>
      <c r="AG761" s="41" t="s">
        <v>109</v>
      </c>
      <c r="AH761" s="42"/>
      <c r="AI761" s="54" t="str">
        <f t="shared" ca="1" si="157"/>
        <v>PENDIENTE NOTIFICACIÓN ELECTRÓNICA</v>
      </c>
      <c r="AJ761" s="37"/>
      <c r="AK761" s="37"/>
      <c r="AL761" s="37"/>
      <c r="AM761" s="53" t="str">
        <f>IF(AK761="","",WORKDAY(AK761,5,FESTIVOS_CO!A:A))</f>
        <v/>
      </c>
      <c r="AN761" s="37"/>
      <c r="AO761" s="37"/>
      <c r="AP761" s="54" t="str">
        <f t="shared" ca="1" si="150"/>
        <v>NO APLICA</v>
      </c>
      <c r="AQ761" s="36"/>
      <c r="AR761" s="43"/>
      <c r="AS761" s="37"/>
      <c r="AT761" s="36"/>
      <c r="AU761" s="37"/>
      <c r="AV761" s="36"/>
      <c r="AW761" s="36"/>
      <c r="AX761" s="37"/>
      <c r="AY761" s="140" t="str">
        <f>IF(AU761="","",WORKDAY(AU761,5,FESTIVOS_CO!A:A))</f>
        <v/>
      </c>
      <c r="AZ761" s="54" t="str">
        <f t="shared" ca="1" si="147"/>
        <v>NO APLICA</v>
      </c>
      <c r="BA761" s="55" t="str">
        <f>IF(AX761="","",WORKDAY(AX761,5,FESTIVOS_CO!A:A))</f>
        <v/>
      </c>
      <c r="BB761" s="39"/>
      <c r="BC761" s="40"/>
      <c r="BD761" s="40"/>
      <c r="BE761" s="56" t="str">
        <f t="shared" ca="1" si="148"/>
        <v>NO APLICA</v>
      </c>
      <c r="BF761" s="37"/>
      <c r="BG761" s="45"/>
      <c r="BH761" s="37"/>
      <c r="BI761" s="36"/>
      <c r="BJ761" s="37"/>
      <c r="BK761" s="36"/>
      <c r="BL761" s="36"/>
      <c r="BM761" s="53" t="str">
        <f>IF(BJ761="","",WORKDAY(BJ761,5,FESTIVOS_CO!A:A))</f>
        <v/>
      </c>
      <c r="BN761" s="57" t="str">
        <f t="shared" ca="1" si="158"/>
        <v>PENDIENTE HACER AVISO</v>
      </c>
      <c r="BO761" s="54" t="str">
        <f t="shared" ca="1" si="151"/>
        <v>EN TRÁMITE NOTIF. POR AVISO</v>
      </c>
      <c r="BP761" s="37"/>
      <c r="BQ761" s="53" t="str">
        <f>IF(BP761="","",WORKDAY(BP761,5,FESTIVOS_CO!A:A))</f>
        <v/>
      </c>
      <c r="BR761" s="37"/>
      <c r="BS761" s="36"/>
      <c r="BT761" s="38"/>
      <c r="BU761" s="58" t="e">
        <f>VLOOKUP(BT761,Hoja2!$C:$D,2,0)</f>
        <v>#N/A</v>
      </c>
      <c r="BV761" s="80" t="str">
        <f>IF(
AND(AO761="",BD761="",BQ761=""),
"EN PROCESO NOTIFICACION / COMUNICACION",
IF(
BT761="",
"NO APLICA",
IF(
BU761=60,
IF(AO761&lt;&gt;"",AO761,IF(BD761&lt;&gt;"",BD761,BQ761))+60,
WORKDAY(
IF(AO761&lt;&gt;"",AO761,IF(BD761&lt;&gt;"",BD761,BQ761)),
BU761,
FESTIVOS_CO!A:A
)
)
))</f>
        <v>EN PROCESO NOTIFICACION / COMUNICACION</v>
      </c>
      <c r="BW761" s="44"/>
      <c r="BX761" s="53"/>
      <c r="BY761" s="45"/>
      <c r="BZ761" s="37"/>
      <c r="CA761" s="54" t="str">
        <f t="shared" si="152"/>
        <v>PENDIENTE EJECUTORIA</v>
      </c>
      <c r="CB761" s="59" t="str">
        <f t="shared" si="149"/>
        <v/>
      </c>
      <c r="CC761" s="36"/>
      <c r="CD761" s="40"/>
      <c r="CE761" s="46"/>
      <c r="CF761" s="40"/>
      <c r="CG761" s="40"/>
      <c r="CH761" s="40"/>
      <c r="CI761" s="36"/>
      <c r="CJ761" s="47"/>
      <c r="CK761" s="40"/>
      <c r="CL761" s="40"/>
      <c r="CM761" s="40"/>
      <c r="CN761" s="40"/>
    </row>
    <row r="762" spans="1:92" ht="42.75" hidden="1">
      <c r="A762" s="49" t="str">
        <f t="shared" si="153"/>
        <v>SIN GESTIÓN</v>
      </c>
      <c r="B762" s="58"/>
      <c r="C762" s="37"/>
      <c r="D762" s="37"/>
      <c r="E762" s="49" t="str">
        <f t="shared" si="154"/>
        <v>PENDIENTE NOTIFICACIÓN</v>
      </c>
      <c r="F762" s="141" t="str">
        <f t="shared" si="155"/>
        <v>PENDIENTE NOTIFICACIÓN</v>
      </c>
      <c r="G762" s="49" t="str">
        <f t="shared" si="156"/>
        <v/>
      </c>
      <c r="H762" s="51" t="str">
        <f ca="1">IF(
L762="",
"",
IF(
NETWORKDAYS(L762,IF(M762&lt;&gt;"",M762,TODAY()),FESTIVOS_CO!A:A)&gt;2,
"VENCIDO",
IF(
NETWORKDAYS(L762,IF(M762&lt;&gt;"",M762,TODAY()),FESTIVOS_CO!A:A)=2,
"ALERTA",
"A TIEMPO"
)))</f>
        <v/>
      </c>
      <c r="I762" s="40"/>
      <c r="J762" s="36"/>
      <c r="K762" s="37"/>
      <c r="L762" s="50"/>
      <c r="M762" s="37"/>
      <c r="N762" s="52"/>
      <c r="O762" s="52"/>
      <c r="P762" s="36"/>
      <c r="Q762" s="36"/>
      <c r="R762" s="40"/>
      <c r="S762" s="36"/>
      <c r="T762" s="40"/>
      <c r="U762" s="40"/>
      <c r="V762" s="81"/>
      <c r="W762" s="40"/>
      <c r="X762" s="40"/>
      <c r="Y762" s="40"/>
      <c r="Z762" s="38" t="str">
        <f>IFERROR(VLOOKUP(Y762,DIRECTORIO!A:B,2,FALSE),"")</f>
        <v/>
      </c>
      <c r="AA762" s="40"/>
      <c r="AB762" s="40"/>
      <c r="AC762" s="40"/>
      <c r="AD762" s="40"/>
      <c r="AE762" s="40"/>
      <c r="AF762" s="40"/>
      <c r="AG762" s="41" t="s">
        <v>109</v>
      </c>
      <c r="AH762" s="42"/>
      <c r="AI762" s="54" t="str">
        <f t="shared" ca="1" si="157"/>
        <v>PENDIENTE NOTIFICACIÓN ELECTRÓNICA</v>
      </c>
      <c r="AJ762" s="37"/>
      <c r="AK762" s="37"/>
      <c r="AL762" s="37"/>
      <c r="AM762" s="53" t="str">
        <f>IF(AK762="","",WORKDAY(AK762,5,FESTIVOS_CO!A:A))</f>
        <v/>
      </c>
      <c r="AN762" s="37"/>
      <c r="AO762" s="37"/>
      <c r="AP762" s="54" t="str">
        <f t="shared" ca="1" si="150"/>
        <v>NO APLICA</v>
      </c>
      <c r="AQ762" s="36"/>
      <c r="AR762" s="43"/>
      <c r="AS762" s="37"/>
      <c r="AT762" s="36"/>
      <c r="AU762" s="37"/>
      <c r="AV762" s="36"/>
      <c r="AW762" s="36"/>
      <c r="AX762" s="37"/>
      <c r="AY762" s="140" t="str">
        <f>IF(AU762="","",WORKDAY(AU762,5,FESTIVOS_CO!A:A))</f>
        <v/>
      </c>
      <c r="AZ762" s="54" t="str">
        <f t="shared" ca="1" si="147"/>
        <v>NO APLICA</v>
      </c>
      <c r="BA762" s="55" t="str">
        <f>IF(AX762="","",WORKDAY(AX762,5,FESTIVOS_CO!A:A))</f>
        <v/>
      </c>
      <c r="BB762" s="39"/>
      <c r="BC762" s="40"/>
      <c r="BD762" s="40"/>
      <c r="BE762" s="56" t="str">
        <f t="shared" ca="1" si="148"/>
        <v>NO APLICA</v>
      </c>
      <c r="BF762" s="37"/>
      <c r="BG762" s="45"/>
      <c r="BH762" s="37"/>
      <c r="BI762" s="36"/>
      <c r="BJ762" s="37"/>
      <c r="BK762" s="36"/>
      <c r="BL762" s="36"/>
      <c r="BM762" s="53" t="str">
        <f>IF(BJ762="","",WORKDAY(BJ762,5,FESTIVOS_CO!A:A))</f>
        <v/>
      </c>
      <c r="BN762" s="57" t="str">
        <f t="shared" ca="1" si="158"/>
        <v>PENDIENTE HACER AVISO</v>
      </c>
      <c r="BO762" s="54" t="str">
        <f t="shared" ca="1" si="151"/>
        <v>EN TRÁMITE NOTIF. POR AVISO</v>
      </c>
      <c r="BP762" s="37"/>
      <c r="BQ762" s="53" t="str">
        <f>IF(BP762="","",WORKDAY(BP762,5,FESTIVOS_CO!A:A))</f>
        <v/>
      </c>
      <c r="BR762" s="37"/>
      <c r="BS762" s="36"/>
      <c r="BT762" s="38"/>
      <c r="BU762" s="58" t="e">
        <f>VLOOKUP(BT762,Hoja2!$C:$D,2,0)</f>
        <v>#N/A</v>
      </c>
      <c r="BV762" s="80" t="str">
        <f>IF(
AND(AO762="",BD762="",BQ762=""),
"EN PROCESO NOTIFICACION / COMUNICACION",
IF(
BT762="",
"NO APLICA",
IF(
BU762=60,
IF(AO762&lt;&gt;"",AO762,IF(BD762&lt;&gt;"",BD762,BQ762))+60,
WORKDAY(
IF(AO762&lt;&gt;"",AO762,IF(BD762&lt;&gt;"",BD762,BQ762)),
BU762,
FESTIVOS_CO!A:A
)
)
))</f>
        <v>EN PROCESO NOTIFICACION / COMUNICACION</v>
      </c>
      <c r="BW762" s="44"/>
      <c r="BX762" s="53"/>
      <c r="BY762" s="45"/>
      <c r="BZ762" s="37"/>
      <c r="CA762" s="54" t="str">
        <f t="shared" si="152"/>
        <v>PENDIENTE EJECUTORIA</v>
      </c>
      <c r="CB762" s="59" t="str">
        <f t="shared" si="149"/>
        <v/>
      </c>
      <c r="CC762" s="36"/>
      <c r="CD762" s="40"/>
      <c r="CE762" s="46"/>
      <c r="CF762" s="40"/>
      <c r="CG762" s="40"/>
      <c r="CH762" s="40"/>
      <c r="CI762" s="36"/>
      <c r="CJ762" s="47"/>
      <c r="CK762" s="40"/>
      <c r="CL762" s="40"/>
      <c r="CM762" s="40"/>
      <c r="CN762" s="40"/>
    </row>
    <row r="763" spans="1:92" ht="42.75" hidden="1">
      <c r="A763" s="49" t="str">
        <f t="shared" si="153"/>
        <v>SIN GESTIÓN</v>
      </c>
      <c r="B763" s="58"/>
      <c r="C763" s="37"/>
      <c r="D763" s="37"/>
      <c r="E763" s="49" t="str">
        <f t="shared" si="154"/>
        <v>PENDIENTE NOTIFICACIÓN</v>
      </c>
      <c r="F763" s="141" t="str">
        <f t="shared" si="155"/>
        <v>PENDIENTE NOTIFICACIÓN</v>
      </c>
      <c r="G763" s="49" t="str">
        <f t="shared" si="156"/>
        <v/>
      </c>
      <c r="H763" s="51" t="str">
        <f ca="1">IF(
L763="",
"",
IF(
NETWORKDAYS(L763,IF(M763&lt;&gt;"",M763,TODAY()),FESTIVOS_CO!A:A)&gt;2,
"VENCIDO",
IF(
NETWORKDAYS(L763,IF(M763&lt;&gt;"",M763,TODAY()),FESTIVOS_CO!A:A)=2,
"ALERTA",
"A TIEMPO"
)))</f>
        <v/>
      </c>
      <c r="I763" s="40"/>
      <c r="J763" s="36"/>
      <c r="K763" s="37"/>
      <c r="L763" s="50"/>
      <c r="M763" s="37"/>
      <c r="N763" s="52"/>
      <c r="O763" s="52"/>
      <c r="P763" s="36"/>
      <c r="Q763" s="36"/>
      <c r="R763" s="40"/>
      <c r="S763" s="36"/>
      <c r="T763" s="40"/>
      <c r="U763" s="40"/>
      <c r="V763" s="81"/>
      <c r="W763" s="40"/>
      <c r="X763" s="40"/>
      <c r="Y763" s="40"/>
      <c r="Z763" s="38" t="str">
        <f>IFERROR(VLOOKUP(Y763,DIRECTORIO!A:B,2,FALSE),"")</f>
        <v/>
      </c>
      <c r="AA763" s="40"/>
      <c r="AB763" s="40"/>
      <c r="AC763" s="40"/>
      <c r="AD763" s="40"/>
      <c r="AE763" s="40"/>
      <c r="AF763" s="40"/>
      <c r="AG763" s="41" t="s">
        <v>109</v>
      </c>
      <c r="AH763" s="42"/>
      <c r="AI763" s="54" t="str">
        <f t="shared" ca="1" si="157"/>
        <v>PENDIENTE NOTIFICACIÓN ELECTRÓNICA</v>
      </c>
      <c r="AJ763" s="37"/>
      <c r="AK763" s="37"/>
      <c r="AL763" s="37"/>
      <c r="AM763" s="53" t="str">
        <f>IF(AK763="","",WORKDAY(AK763,5,FESTIVOS_CO!A:A))</f>
        <v/>
      </c>
      <c r="AN763" s="37"/>
      <c r="AO763" s="37"/>
      <c r="AP763" s="54" t="str">
        <f t="shared" ca="1" si="150"/>
        <v>NO APLICA</v>
      </c>
      <c r="AQ763" s="36"/>
      <c r="AR763" s="43"/>
      <c r="AS763" s="37"/>
      <c r="AT763" s="36"/>
      <c r="AU763" s="37"/>
      <c r="AV763" s="36"/>
      <c r="AW763" s="36"/>
      <c r="AX763" s="37"/>
      <c r="AY763" s="140" t="str">
        <f>IF(AU763="","",WORKDAY(AU763,5,FESTIVOS_CO!A:A))</f>
        <v/>
      </c>
      <c r="AZ763" s="54" t="str">
        <f t="shared" ca="1" si="147"/>
        <v>NO APLICA</v>
      </c>
      <c r="BA763" s="55" t="str">
        <f>IF(AX763="","",WORKDAY(AX763,5,FESTIVOS_CO!A:A))</f>
        <v/>
      </c>
      <c r="BB763" s="39"/>
      <c r="BC763" s="40"/>
      <c r="BD763" s="40"/>
      <c r="BE763" s="56" t="str">
        <f t="shared" ca="1" si="148"/>
        <v>NO APLICA</v>
      </c>
      <c r="BF763" s="37"/>
      <c r="BG763" s="45"/>
      <c r="BH763" s="37"/>
      <c r="BI763" s="36"/>
      <c r="BJ763" s="37"/>
      <c r="BK763" s="36"/>
      <c r="BL763" s="36"/>
      <c r="BM763" s="53" t="str">
        <f>IF(BJ763="","",WORKDAY(BJ763,5,FESTIVOS_CO!A:A))</f>
        <v/>
      </c>
      <c r="BN763" s="57" t="str">
        <f t="shared" ca="1" si="158"/>
        <v>PENDIENTE HACER AVISO</v>
      </c>
      <c r="BO763" s="54" t="str">
        <f t="shared" ca="1" si="151"/>
        <v>EN TRÁMITE NOTIF. POR AVISO</v>
      </c>
      <c r="BP763" s="37"/>
      <c r="BQ763" s="53" t="str">
        <f>IF(BP763="","",WORKDAY(BP763,5,FESTIVOS_CO!A:A))</f>
        <v/>
      </c>
      <c r="BR763" s="37"/>
      <c r="BS763" s="36"/>
      <c r="BT763" s="38"/>
      <c r="BU763" s="58" t="e">
        <f>VLOOKUP(BT763,Hoja2!$C:$D,2,0)</f>
        <v>#N/A</v>
      </c>
      <c r="BV763" s="80" t="str">
        <f>IF(
AND(AO763="",BD763="",BQ763=""),
"EN PROCESO NOTIFICACION / COMUNICACION",
IF(
BT763="",
"NO APLICA",
IF(
BU763=60,
IF(AO763&lt;&gt;"",AO763,IF(BD763&lt;&gt;"",BD763,BQ763))+60,
WORKDAY(
IF(AO763&lt;&gt;"",AO763,IF(BD763&lt;&gt;"",BD763,BQ763)),
BU763,
FESTIVOS_CO!A:A
)
)
))</f>
        <v>EN PROCESO NOTIFICACION / COMUNICACION</v>
      </c>
      <c r="BW763" s="44"/>
      <c r="BX763" s="53"/>
      <c r="BY763" s="45"/>
      <c r="BZ763" s="37"/>
      <c r="CA763" s="54" t="str">
        <f t="shared" si="152"/>
        <v>PENDIENTE EJECUTORIA</v>
      </c>
      <c r="CB763" s="59" t="str">
        <f t="shared" si="149"/>
        <v/>
      </c>
      <c r="CC763" s="36"/>
      <c r="CD763" s="40"/>
      <c r="CE763" s="46"/>
      <c r="CF763" s="40"/>
      <c r="CG763" s="40"/>
      <c r="CH763" s="40"/>
      <c r="CI763" s="36"/>
      <c r="CJ763" s="47"/>
      <c r="CK763" s="40"/>
      <c r="CL763" s="40"/>
      <c r="CM763" s="40"/>
      <c r="CN763" s="40"/>
    </row>
    <row r="764" spans="1:92" ht="42.75" hidden="1">
      <c r="A764" s="49" t="str">
        <f t="shared" si="153"/>
        <v>SIN GESTIÓN</v>
      </c>
      <c r="B764" s="58"/>
      <c r="C764" s="37"/>
      <c r="D764" s="37"/>
      <c r="E764" s="49" t="str">
        <f t="shared" si="154"/>
        <v>PENDIENTE NOTIFICACIÓN</v>
      </c>
      <c r="F764" s="141" t="str">
        <f t="shared" si="155"/>
        <v>PENDIENTE NOTIFICACIÓN</v>
      </c>
      <c r="G764" s="49" t="str">
        <f t="shared" si="156"/>
        <v/>
      </c>
      <c r="H764" s="51" t="str">
        <f ca="1">IF(
L764="",
"",
IF(
NETWORKDAYS(L764,IF(M764&lt;&gt;"",M764,TODAY()),FESTIVOS_CO!A:A)&gt;2,
"VENCIDO",
IF(
NETWORKDAYS(L764,IF(M764&lt;&gt;"",M764,TODAY()),FESTIVOS_CO!A:A)=2,
"ALERTA",
"A TIEMPO"
)))</f>
        <v/>
      </c>
      <c r="I764" s="40"/>
      <c r="J764" s="36"/>
      <c r="K764" s="37"/>
      <c r="L764" s="50"/>
      <c r="M764" s="37"/>
      <c r="N764" s="52"/>
      <c r="O764" s="52"/>
      <c r="P764" s="36"/>
      <c r="Q764" s="36"/>
      <c r="R764" s="40"/>
      <c r="S764" s="36"/>
      <c r="T764" s="40"/>
      <c r="U764" s="40"/>
      <c r="V764" s="81"/>
      <c r="W764" s="40"/>
      <c r="X764" s="40"/>
      <c r="Y764" s="40"/>
      <c r="Z764" s="38" t="str">
        <f>IFERROR(VLOOKUP(Y764,DIRECTORIO!A:B,2,FALSE),"")</f>
        <v/>
      </c>
      <c r="AA764" s="40"/>
      <c r="AB764" s="40"/>
      <c r="AC764" s="40"/>
      <c r="AD764" s="40"/>
      <c r="AE764" s="40"/>
      <c r="AF764" s="40"/>
      <c r="AG764" s="41" t="s">
        <v>109</v>
      </c>
      <c r="AH764" s="42"/>
      <c r="AI764" s="54" t="str">
        <f t="shared" ca="1" si="157"/>
        <v>PENDIENTE NOTIFICACIÓN ELECTRÓNICA</v>
      </c>
      <c r="AJ764" s="37"/>
      <c r="AK764" s="37"/>
      <c r="AL764" s="37"/>
      <c r="AM764" s="53" t="str">
        <f>IF(AK764="","",WORKDAY(AK764,5,FESTIVOS_CO!A:A))</f>
        <v/>
      </c>
      <c r="AN764" s="37"/>
      <c r="AO764" s="37"/>
      <c r="AP764" s="54" t="str">
        <f t="shared" ca="1" si="150"/>
        <v>NO APLICA</v>
      </c>
      <c r="AQ764" s="36"/>
      <c r="AR764" s="43"/>
      <c r="AS764" s="37"/>
      <c r="AT764" s="36"/>
      <c r="AU764" s="37"/>
      <c r="AV764" s="36"/>
      <c r="AW764" s="36"/>
      <c r="AX764" s="37"/>
      <c r="AY764" s="140" t="str">
        <f>IF(AU764="","",WORKDAY(AU764,5,FESTIVOS_CO!A:A))</f>
        <v/>
      </c>
      <c r="AZ764" s="54" t="str">
        <f t="shared" ca="1" si="147"/>
        <v>NO APLICA</v>
      </c>
      <c r="BA764" s="55" t="str">
        <f>IF(AX764="","",WORKDAY(AX764,5,FESTIVOS_CO!A:A))</f>
        <v/>
      </c>
      <c r="BB764" s="39"/>
      <c r="BC764" s="40"/>
      <c r="BD764" s="40"/>
      <c r="BE764" s="56" t="str">
        <f t="shared" ca="1" si="148"/>
        <v>NO APLICA</v>
      </c>
      <c r="BF764" s="37"/>
      <c r="BG764" s="45"/>
      <c r="BH764" s="37"/>
      <c r="BI764" s="36"/>
      <c r="BJ764" s="37"/>
      <c r="BK764" s="36"/>
      <c r="BL764" s="36"/>
      <c r="BM764" s="53" t="str">
        <f>IF(BJ764="","",WORKDAY(BJ764,5,FESTIVOS_CO!A:A))</f>
        <v/>
      </c>
      <c r="BN764" s="57" t="str">
        <f t="shared" ca="1" si="158"/>
        <v>PENDIENTE HACER AVISO</v>
      </c>
      <c r="BO764" s="54" t="str">
        <f t="shared" ca="1" si="151"/>
        <v>EN TRÁMITE NOTIF. POR AVISO</v>
      </c>
      <c r="BP764" s="37"/>
      <c r="BQ764" s="53" t="str">
        <f>IF(BP764="","",WORKDAY(BP764,5,FESTIVOS_CO!A:A))</f>
        <v/>
      </c>
      <c r="BR764" s="37"/>
      <c r="BS764" s="36"/>
      <c r="BT764" s="38"/>
      <c r="BU764" s="58" t="e">
        <f>VLOOKUP(BT764,Hoja2!$C:$D,2,0)</f>
        <v>#N/A</v>
      </c>
      <c r="BV764" s="80" t="str">
        <f>IF(
AND(AO764="",BD764="",BQ764=""),
"EN PROCESO NOTIFICACION / COMUNICACION",
IF(
BT764="",
"NO APLICA",
IF(
BU764=60,
IF(AO764&lt;&gt;"",AO764,IF(BD764&lt;&gt;"",BD764,BQ764))+60,
WORKDAY(
IF(AO764&lt;&gt;"",AO764,IF(BD764&lt;&gt;"",BD764,BQ764)),
BU764,
FESTIVOS_CO!A:A
)
)
))</f>
        <v>EN PROCESO NOTIFICACION / COMUNICACION</v>
      </c>
      <c r="BW764" s="44"/>
      <c r="BX764" s="53"/>
      <c r="BY764" s="45"/>
      <c r="BZ764" s="37"/>
      <c r="CA764" s="54" t="str">
        <f t="shared" si="152"/>
        <v>PENDIENTE EJECUTORIA</v>
      </c>
      <c r="CB764" s="59" t="str">
        <f t="shared" si="149"/>
        <v/>
      </c>
      <c r="CC764" s="36"/>
      <c r="CD764" s="40"/>
      <c r="CE764" s="46"/>
      <c r="CF764" s="40"/>
      <c r="CG764" s="40"/>
      <c r="CH764" s="40"/>
      <c r="CI764" s="36"/>
      <c r="CJ764" s="47"/>
      <c r="CK764" s="40"/>
      <c r="CL764" s="40"/>
      <c r="CM764" s="40"/>
      <c r="CN764" s="40"/>
    </row>
    <row r="765" spans="1:92" ht="42.75" hidden="1">
      <c r="A765" s="49" t="str">
        <f t="shared" si="153"/>
        <v>SIN GESTIÓN</v>
      </c>
      <c r="B765" s="58"/>
      <c r="C765" s="37"/>
      <c r="D765" s="37"/>
      <c r="E765" s="49" t="str">
        <f t="shared" si="154"/>
        <v>PENDIENTE NOTIFICACIÓN</v>
      </c>
      <c r="F765" s="141" t="str">
        <f t="shared" si="155"/>
        <v>PENDIENTE NOTIFICACIÓN</v>
      </c>
      <c r="G765" s="49" t="str">
        <f t="shared" si="156"/>
        <v/>
      </c>
      <c r="H765" s="51" t="str">
        <f ca="1">IF(
L765="",
"",
IF(
NETWORKDAYS(L765,IF(M765&lt;&gt;"",M765,TODAY()),FESTIVOS_CO!A:A)&gt;2,
"VENCIDO",
IF(
NETWORKDAYS(L765,IF(M765&lt;&gt;"",M765,TODAY()),FESTIVOS_CO!A:A)=2,
"ALERTA",
"A TIEMPO"
)))</f>
        <v/>
      </c>
      <c r="I765" s="40"/>
      <c r="J765" s="36"/>
      <c r="K765" s="37"/>
      <c r="L765" s="50"/>
      <c r="M765" s="37"/>
      <c r="N765" s="52"/>
      <c r="O765" s="52"/>
      <c r="P765" s="36"/>
      <c r="Q765" s="36"/>
      <c r="R765" s="40"/>
      <c r="S765" s="36"/>
      <c r="T765" s="40"/>
      <c r="U765" s="40"/>
      <c r="V765" s="81"/>
      <c r="W765" s="40"/>
      <c r="X765" s="40"/>
      <c r="Y765" s="40"/>
      <c r="Z765" s="38" t="str">
        <f>IFERROR(VLOOKUP(Y765,DIRECTORIO!A:B,2,FALSE),"")</f>
        <v/>
      </c>
      <c r="AA765" s="40"/>
      <c r="AB765" s="40"/>
      <c r="AC765" s="40"/>
      <c r="AD765" s="40"/>
      <c r="AE765" s="40"/>
      <c r="AF765" s="40"/>
      <c r="AG765" s="41" t="s">
        <v>109</v>
      </c>
      <c r="AH765" s="42"/>
      <c r="AI765" s="54" t="str">
        <f t="shared" ca="1" si="157"/>
        <v>PENDIENTE NOTIFICACIÓN ELECTRÓNICA</v>
      </c>
      <c r="AJ765" s="37"/>
      <c r="AK765" s="37"/>
      <c r="AL765" s="37"/>
      <c r="AM765" s="53" t="str">
        <f>IF(AK765="","",WORKDAY(AK765,5,FESTIVOS_CO!A:A))</f>
        <v/>
      </c>
      <c r="AN765" s="37"/>
      <c r="AO765" s="37"/>
      <c r="AP765" s="54" t="str">
        <f t="shared" ca="1" si="150"/>
        <v>NO APLICA</v>
      </c>
      <c r="AQ765" s="36"/>
      <c r="AR765" s="43"/>
      <c r="AS765" s="37"/>
      <c r="AT765" s="36"/>
      <c r="AU765" s="37"/>
      <c r="AV765" s="36"/>
      <c r="AW765" s="36"/>
      <c r="AX765" s="37"/>
      <c r="AY765" s="140" t="str">
        <f>IF(AU765="","",WORKDAY(AU765,5,FESTIVOS_CO!A:A))</f>
        <v/>
      </c>
      <c r="AZ765" s="54" t="str">
        <f t="shared" ca="1" si="147"/>
        <v>NO APLICA</v>
      </c>
      <c r="BA765" s="55" t="str">
        <f>IF(AX765="","",WORKDAY(AX765,5,FESTIVOS_CO!A:A))</f>
        <v/>
      </c>
      <c r="BB765" s="39"/>
      <c r="BC765" s="40"/>
      <c r="BD765" s="40"/>
      <c r="BE765" s="56" t="str">
        <f t="shared" ca="1" si="148"/>
        <v>NO APLICA</v>
      </c>
      <c r="BF765" s="37"/>
      <c r="BG765" s="45"/>
      <c r="BH765" s="37"/>
      <c r="BI765" s="36"/>
      <c r="BJ765" s="37"/>
      <c r="BK765" s="36"/>
      <c r="BL765" s="36"/>
      <c r="BM765" s="53" t="str">
        <f>IF(BJ765="","",WORKDAY(BJ765,5,FESTIVOS_CO!A:A))</f>
        <v/>
      </c>
      <c r="BN765" s="57" t="str">
        <f t="shared" ca="1" si="158"/>
        <v>PENDIENTE HACER AVISO</v>
      </c>
      <c r="BO765" s="54" t="str">
        <f t="shared" ca="1" si="151"/>
        <v>EN TRÁMITE NOTIF. POR AVISO</v>
      </c>
      <c r="BP765" s="37"/>
      <c r="BQ765" s="53" t="str">
        <f>IF(BP765="","",WORKDAY(BP765,5,FESTIVOS_CO!A:A))</f>
        <v/>
      </c>
      <c r="BR765" s="37"/>
      <c r="BS765" s="36"/>
      <c r="BT765" s="38"/>
      <c r="BU765" s="58" t="e">
        <f>VLOOKUP(BT765,Hoja2!$C:$D,2,0)</f>
        <v>#N/A</v>
      </c>
      <c r="BV765" s="80" t="str">
        <f>IF(
AND(AO765="",BD765="",BQ765=""),
"EN PROCESO NOTIFICACION / COMUNICACION",
IF(
BT765="",
"NO APLICA",
IF(
BU765=60,
IF(AO765&lt;&gt;"",AO765,IF(BD765&lt;&gt;"",BD765,BQ765))+60,
WORKDAY(
IF(AO765&lt;&gt;"",AO765,IF(BD765&lt;&gt;"",BD765,BQ765)),
BU765,
FESTIVOS_CO!A:A
)
)
))</f>
        <v>EN PROCESO NOTIFICACION / COMUNICACION</v>
      </c>
      <c r="BW765" s="44"/>
      <c r="BX765" s="53"/>
      <c r="BY765" s="45"/>
      <c r="BZ765" s="37"/>
      <c r="CA765" s="54" t="str">
        <f t="shared" si="152"/>
        <v>PENDIENTE EJECUTORIA</v>
      </c>
      <c r="CB765" s="59" t="str">
        <f t="shared" si="149"/>
        <v/>
      </c>
      <c r="CC765" s="36"/>
      <c r="CD765" s="40"/>
      <c r="CE765" s="46"/>
      <c r="CF765" s="40"/>
      <c r="CG765" s="40"/>
      <c r="CH765" s="40"/>
      <c r="CI765" s="36"/>
      <c r="CJ765" s="47"/>
      <c r="CK765" s="40"/>
      <c r="CL765" s="40"/>
      <c r="CM765" s="40"/>
      <c r="CN765" s="40"/>
    </row>
    <row r="766" spans="1:92" ht="42.75" hidden="1">
      <c r="A766" s="49" t="str">
        <f t="shared" si="153"/>
        <v>SIN GESTIÓN</v>
      </c>
      <c r="B766" s="58"/>
      <c r="C766" s="37"/>
      <c r="D766" s="37"/>
      <c r="E766" s="49" t="str">
        <f t="shared" si="154"/>
        <v>PENDIENTE NOTIFICACIÓN</v>
      </c>
      <c r="F766" s="141" t="str">
        <f t="shared" si="155"/>
        <v>PENDIENTE NOTIFICACIÓN</v>
      </c>
      <c r="G766" s="49" t="str">
        <f t="shared" si="156"/>
        <v/>
      </c>
      <c r="H766" s="51" t="str">
        <f ca="1">IF(
L766="",
"",
IF(
NETWORKDAYS(L766,IF(M766&lt;&gt;"",M766,TODAY()),FESTIVOS_CO!A:A)&gt;2,
"VENCIDO",
IF(
NETWORKDAYS(L766,IF(M766&lt;&gt;"",M766,TODAY()),FESTIVOS_CO!A:A)=2,
"ALERTA",
"A TIEMPO"
)))</f>
        <v/>
      </c>
      <c r="I766" s="40"/>
      <c r="J766" s="36"/>
      <c r="K766" s="37"/>
      <c r="L766" s="50"/>
      <c r="M766" s="37"/>
      <c r="N766" s="52"/>
      <c r="O766" s="52"/>
      <c r="P766" s="36"/>
      <c r="Q766" s="36"/>
      <c r="R766" s="40"/>
      <c r="S766" s="36"/>
      <c r="T766" s="40"/>
      <c r="U766" s="40"/>
      <c r="V766" s="81"/>
      <c r="W766" s="40"/>
      <c r="X766" s="40"/>
      <c r="Y766" s="40"/>
      <c r="Z766" s="38" t="str">
        <f>IFERROR(VLOOKUP(Y766,DIRECTORIO!A:B,2,FALSE),"")</f>
        <v/>
      </c>
      <c r="AA766" s="40"/>
      <c r="AB766" s="40"/>
      <c r="AC766" s="40"/>
      <c r="AD766" s="40"/>
      <c r="AE766" s="40"/>
      <c r="AF766" s="40"/>
      <c r="AG766" s="41" t="s">
        <v>109</v>
      </c>
      <c r="AH766" s="42"/>
      <c r="AI766" s="54" t="str">
        <f t="shared" ca="1" si="157"/>
        <v>PENDIENTE NOTIFICACIÓN ELECTRÓNICA</v>
      </c>
      <c r="AJ766" s="37"/>
      <c r="AK766" s="37"/>
      <c r="AL766" s="37"/>
      <c r="AM766" s="53" t="str">
        <f>IF(AK766="","",WORKDAY(AK766,5,FESTIVOS_CO!A:A))</f>
        <v/>
      </c>
      <c r="AN766" s="37"/>
      <c r="AO766" s="37"/>
      <c r="AP766" s="54" t="str">
        <f t="shared" ca="1" si="150"/>
        <v>NO APLICA</v>
      </c>
      <c r="AQ766" s="36"/>
      <c r="AR766" s="43"/>
      <c r="AS766" s="37"/>
      <c r="AT766" s="36"/>
      <c r="AU766" s="37"/>
      <c r="AV766" s="36"/>
      <c r="AW766" s="36"/>
      <c r="AX766" s="37"/>
      <c r="AY766" s="140" t="str">
        <f>IF(AU766="","",WORKDAY(AU766,5,FESTIVOS_CO!A:A))</f>
        <v/>
      </c>
      <c r="AZ766" s="54" t="str">
        <f t="shared" ca="1" si="147"/>
        <v>NO APLICA</v>
      </c>
      <c r="BA766" s="55" t="str">
        <f>IF(AX766="","",WORKDAY(AX766,5,FESTIVOS_CO!A:A))</f>
        <v/>
      </c>
      <c r="BB766" s="39"/>
      <c r="BC766" s="40"/>
      <c r="BD766" s="40"/>
      <c r="BE766" s="56" t="str">
        <f t="shared" ca="1" si="148"/>
        <v>NO APLICA</v>
      </c>
      <c r="BF766" s="37"/>
      <c r="BG766" s="45"/>
      <c r="BH766" s="37"/>
      <c r="BI766" s="36"/>
      <c r="BJ766" s="37"/>
      <c r="BK766" s="36"/>
      <c r="BL766" s="36"/>
      <c r="BM766" s="53" t="str">
        <f>IF(BJ766="","",WORKDAY(BJ766,5,FESTIVOS_CO!A:A))</f>
        <v/>
      </c>
      <c r="BN766" s="57" t="str">
        <f t="shared" ca="1" si="158"/>
        <v>PENDIENTE HACER AVISO</v>
      </c>
      <c r="BO766" s="54" t="str">
        <f t="shared" ca="1" si="151"/>
        <v>EN TRÁMITE NOTIF. POR AVISO</v>
      </c>
      <c r="BP766" s="37"/>
      <c r="BQ766" s="53" t="str">
        <f>IF(BP766="","",WORKDAY(BP766,5,FESTIVOS_CO!A:A))</f>
        <v/>
      </c>
      <c r="BR766" s="37"/>
      <c r="BS766" s="36"/>
      <c r="BT766" s="38"/>
      <c r="BU766" s="58" t="e">
        <f>VLOOKUP(BT766,Hoja2!$C:$D,2,0)</f>
        <v>#N/A</v>
      </c>
      <c r="BV766" s="80" t="str">
        <f>IF(
AND(AO766="",BD766="",BQ766=""),
"EN PROCESO NOTIFICACION / COMUNICACION",
IF(
BT766="",
"NO APLICA",
IF(
BU766=60,
IF(AO766&lt;&gt;"",AO766,IF(BD766&lt;&gt;"",BD766,BQ766))+60,
WORKDAY(
IF(AO766&lt;&gt;"",AO766,IF(BD766&lt;&gt;"",BD766,BQ766)),
BU766,
FESTIVOS_CO!A:A
)
)
))</f>
        <v>EN PROCESO NOTIFICACION / COMUNICACION</v>
      </c>
      <c r="BW766" s="44"/>
      <c r="BX766" s="53"/>
      <c r="BY766" s="45"/>
      <c r="BZ766" s="37"/>
      <c r="CA766" s="54" t="str">
        <f t="shared" si="152"/>
        <v>PENDIENTE EJECUTORIA</v>
      </c>
      <c r="CB766" s="59" t="str">
        <f t="shared" si="149"/>
        <v/>
      </c>
      <c r="CC766" s="36"/>
      <c r="CD766" s="40"/>
      <c r="CE766" s="46"/>
      <c r="CF766" s="40"/>
      <c r="CG766" s="40"/>
      <c r="CH766" s="40"/>
      <c r="CI766" s="36"/>
      <c r="CJ766" s="47"/>
      <c r="CK766" s="40"/>
      <c r="CL766" s="40"/>
      <c r="CM766" s="40"/>
      <c r="CN766" s="40"/>
    </row>
    <row r="767" spans="1:92" ht="42.75" hidden="1">
      <c r="A767" s="49" t="str">
        <f t="shared" si="153"/>
        <v>SIN GESTIÓN</v>
      </c>
      <c r="B767" s="58"/>
      <c r="C767" s="37"/>
      <c r="D767" s="37"/>
      <c r="E767" s="49" t="str">
        <f t="shared" si="154"/>
        <v>PENDIENTE NOTIFICACIÓN</v>
      </c>
      <c r="F767" s="141" t="str">
        <f t="shared" si="155"/>
        <v>PENDIENTE NOTIFICACIÓN</v>
      </c>
      <c r="G767" s="49" t="str">
        <f t="shared" si="156"/>
        <v/>
      </c>
      <c r="H767" s="51" t="str">
        <f ca="1">IF(
L767="",
"",
IF(
NETWORKDAYS(L767,IF(M767&lt;&gt;"",M767,TODAY()),FESTIVOS_CO!A:A)&gt;2,
"VENCIDO",
IF(
NETWORKDAYS(L767,IF(M767&lt;&gt;"",M767,TODAY()),FESTIVOS_CO!A:A)=2,
"ALERTA",
"A TIEMPO"
)))</f>
        <v/>
      </c>
      <c r="I767" s="40"/>
      <c r="J767" s="36"/>
      <c r="K767" s="37"/>
      <c r="L767" s="50"/>
      <c r="M767" s="37"/>
      <c r="N767" s="52"/>
      <c r="O767" s="52"/>
      <c r="P767" s="36"/>
      <c r="Q767" s="36"/>
      <c r="R767" s="40"/>
      <c r="S767" s="36"/>
      <c r="T767" s="40"/>
      <c r="U767" s="40"/>
      <c r="V767" s="81"/>
      <c r="W767" s="40"/>
      <c r="X767" s="40"/>
      <c r="Y767" s="40"/>
      <c r="Z767" s="38" t="str">
        <f>IFERROR(VLOOKUP(Y767,DIRECTORIO!A:B,2,FALSE),"")</f>
        <v/>
      </c>
      <c r="AA767" s="40"/>
      <c r="AB767" s="40"/>
      <c r="AC767" s="40"/>
      <c r="AD767" s="40"/>
      <c r="AE767" s="40"/>
      <c r="AF767" s="40"/>
      <c r="AG767" s="41" t="s">
        <v>109</v>
      </c>
      <c r="AH767" s="42"/>
      <c r="AI767" s="54" t="str">
        <f t="shared" ca="1" si="157"/>
        <v>PENDIENTE NOTIFICACIÓN ELECTRÓNICA</v>
      </c>
      <c r="AJ767" s="37"/>
      <c r="AK767" s="37"/>
      <c r="AL767" s="37"/>
      <c r="AM767" s="53" t="str">
        <f>IF(AK767="","",WORKDAY(AK767,5,FESTIVOS_CO!A:A))</f>
        <v/>
      </c>
      <c r="AN767" s="37"/>
      <c r="AO767" s="37"/>
      <c r="AP767" s="54" t="str">
        <f t="shared" ca="1" si="150"/>
        <v>NO APLICA</v>
      </c>
      <c r="AQ767" s="36"/>
      <c r="AR767" s="43"/>
      <c r="AS767" s="37"/>
      <c r="AT767" s="36"/>
      <c r="AU767" s="37"/>
      <c r="AV767" s="36"/>
      <c r="AW767" s="36"/>
      <c r="AX767" s="37"/>
      <c r="AY767" s="140" t="str">
        <f>IF(AU767="","",WORKDAY(AU767,5,FESTIVOS_CO!A:A))</f>
        <v/>
      </c>
      <c r="AZ767" s="54" t="str">
        <f t="shared" ca="1" si="147"/>
        <v>NO APLICA</v>
      </c>
      <c r="BA767" s="55" t="str">
        <f>IF(AX767="","",WORKDAY(AX767,5,FESTIVOS_CO!A:A))</f>
        <v/>
      </c>
      <c r="BB767" s="39"/>
      <c r="BC767" s="40"/>
      <c r="BD767" s="40"/>
      <c r="BE767" s="56" t="str">
        <f t="shared" ca="1" si="148"/>
        <v>NO APLICA</v>
      </c>
      <c r="BF767" s="37"/>
      <c r="BG767" s="45"/>
      <c r="BH767" s="37"/>
      <c r="BI767" s="36"/>
      <c r="BJ767" s="37"/>
      <c r="BK767" s="36"/>
      <c r="BL767" s="36"/>
      <c r="BM767" s="53" t="str">
        <f>IF(BJ767="","",WORKDAY(BJ767,5,FESTIVOS_CO!A:A))</f>
        <v/>
      </c>
      <c r="BN767" s="57" t="str">
        <f t="shared" ca="1" si="158"/>
        <v>PENDIENTE HACER AVISO</v>
      </c>
      <c r="BO767" s="54" t="str">
        <f t="shared" ca="1" si="151"/>
        <v>EN TRÁMITE NOTIF. POR AVISO</v>
      </c>
      <c r="BP767" s="37"/>
      <c r="BQ767" s="53" t="str">
        <f>IF(BP767="","",WORKDAY(BP767,5,FESTIVOS_CO!A:A))</f>
        <v/>
      </c>
      <c r="BR767" s="37"/>
      <c r="BS767" s="36"/>
      <c r="BT767" s="38"/>
      <c r="BU767" s="58" t="e">
        <f>VLOOKUP(BT767,Hoja2!$C:$D,2,0)</f>
        <v>#N/A</v>
      </c>
      <c r="BV767" s="80" t="str">
        <f>IF(
AND(AO767="",BD767="",BQ767=""),
"EN PROCESO NOTIFICACION / COMUNICACION",
IF(
BT767="",
"NO APLICA",
IF(
BU767=60,
IF(AO767&lt;&gt;"",AO767,IF(BD767&lt;&gt;"",BD767,BQ767))+60,
WORKDAY(
IF(AO767&lt;&gt;"",AO767,IF(BD767&lt;&gt;"",BD767,BQ767)),
BU767,
FESTIVOS_CO!A:A
)
)
))</f>
        <v>EN PROCESO NOTIFICACION / COMUNICACION</v>
      </c>
      <c r="BW767" s="44"/>
      <c r="BX767" s="53"/>
      <c r="BY767" s="45"/>
      <c r="BZ767" s="37"/>
      <c r="CA767" s="54" t="str">
        <f t="shared" si="152"/>
        <v>PENDIENTE EJECUTORIA</v>
      </c>
      <c r="CB767" s="59" t="str">
        <f t="shared" si="149"/>
        <v/>
      </c>
      <c r="CC767" s="36"/>
      <c r="CD767" s="40"/>
      <c r="CE767" s="46"/>
      <c r="CF767" s="40"/>
      <c r="CG767" s="40"/>
      <c r="CH767" s="40"/>
      <c r="CI767" s="36"/>
      <c r="CJ767" s="47"/>
      <c r="CK767" s="40"/>
      <c r="CL767" s="40"/>
      <c r="CM767" s="40"/>
      <c r="CN767" s="40"/>
    </row>
    <row r="768" spans="1:92" ht="42.75" hidden="1">
      <c r="A768" s="49" t="str">
        <f t="shared" si="153"/>
        <v>SIN GESTIÓN</v>
      </c>
      <c r="B768" s="58"/>
      <c r="C768" s="37"/>
      <c r="D768" s="37"/>
      <c r="E768" s="49" t="str">
        <f t="shared" si="154"/>
        <v>PENDIENTE NOTIFICACIÓN</v>
      </c>
      <c r="F768" s="141" t="str">
        <f t="shared" si="155"/>
        <v>PENDIENTE NOTIFICACIÓN</v>
      </c>
      <c r="G768" s="49" t="str">
        <f t="shared" si="156"/>
        <v/>
      </c>
      <c r="H768" s="51" t="str">
        <f ca="1">IF(
L768="",
"",
IF(
NETWORKDAYS(L768,IF(M768&lt;&gt;"",M768,TODAY()),FESTIVOS_CO!A:A)&gt;2,
"VENCIDO",
IF(
NETWORKDAYS(L768,IF(M768&lt;&gt;"",M768,TODAY()),FESTIVOS_CO!A:A)=2,
"ALERTA",
"A TIEMPO"
)))</f>
        <v/>
      </c>
      <c r="I768" s="40"/>
      <c r="J768" s="36"/>
      <c r="K768" s="37"/>
      <c r="L768" s="50"/>
      <c r="M768" s="37"/>
      <c r="N768" s="52"/>
      <c r="O768" s="52"/>
      <c r="P768" s="36"/>
      <c r="Q768" s="36"/>
      <c r="R768" s="40"/>
      <c r="S768" s="36"/>
      <c r="T768" s="40"/>
      <c r="U768" s="40"/>
      <c r="V768" s="81"/>
      <c r="W768" s="40"/>
      <c r="X768" s="40"/>
      <c r="Y768" s="40"/>
      <c r="Z768" s="38" t="str">
        <f>IFERROR(VLOOKUP(Y768,DIRECTORIO!A:B,2,FALSE),"")</f>
        <v/>
      </c>
      <c r="AA768" s="40"/>
      <c r="AB768" s="40"/>
      <c r="AC768" s="40"/>
      <c r="AD768" s="40"/>
      <c r="AE768" s="40"/>
      <c r="AF768" s="40"/>
      <c r="AG768" s="41" t="s">
        <v>109</v>
      </c>
      <c r="AH768" s="42"/>
      <c r="AI768" s="54" t="str">
        <f t="shared" ca="1" si="157"/>
        <v>PENDIENTE NOTIFICACIÓN ELECTRÓNICA</v>
      </c>
      <c r="AJ768" s="37"/>
      <c r="AK768" s="37"/>
      <c r="AL768" s="37"/>
      <c r="AM768" s="53" t="str">
        <f>IF(AK768="","",WORKDAY(AK768,5,FESTIVOS_CO!A:A))</f>
        <v/>
      </c>
      <c r="AN768" s="37"/>
      <c r="AO768" s="37"/>
      <c r="AP768" s="54" t="str">
        <f t="shared" ca="1" si="150"/>
        <v>NO APLICA</v>
      </c>
      <c r="AQ768" s="36"/>
      <c r="AR768" s="43"/>
      <c r="AS768" s="37"/>
      <c r="AT768" s="36"/>
      <c r="AU768" s="37"/>
      <c r="AV768" s="36"/>
      <c r="AW768" s="36"/>
      <c r="AX768" s="37"/>
      <c r="AY768" s="140" t="str">
        <f>IF(AU768="","",WORKDAY(AU768,5,FESTIVOS_CO!A:A))</f>
        <v/>
      </c>
      <c r="AZ768" s="54" t="str">
        <f t="shared" ca="1" si="147"/>
        <v>NO APLICA</v>
      </c>
      <c r="BA768" s="55" t="str">
        <f>IF(AX768="","",WORKDAY(AX768,5,FESTIVOS_CO!A:A))</f>
        <v/>
      </c>
      <c r="BB768" s="39"/>
      <c r="BC768" s="40"/>
      <c r="BD768" s="40"/>
      <c r="BE768" s="56" t="str">
        <f t="shared" ca="1" si="148"/>
        <v>NO APLICA</v>
      </c>
      <c r="BF768" s="37"/>
      <c r="BG768" s="45"/>
      <c r="BH768" s="37"/>
      <c r="BI768" s="36"/>
      <c r="BJ768" s="37"/>
      <c r="BK768" s="36"/>
      <c r="BL768" s="36"/>
      <c r="BM768" s="53" t="str">
        <f>IF(BJ768="","",WORKDAY(BJ768,5,FESTIVOS_CO!A:A))</f>
        <v/>
      </c>
      <c r="BN768" s="57" t="str">
        <f t="shared" ca="1" si="158"/>
        <v>PENDIENTE HACER AVISO</v>
      </c>
      <c r="BO768" s="54" t="str">
        <f t="shared" ca="1" si="151"/>
        <v>EN TRÁMITE NOTIF. POR AVISO</v>
      </c>
      <c r="BP768" s="37"/>
      <c r="BQ768" s="53" t="str">
        <f>IF(BP768="","",WORKDAY(BP768,5,FESTIVOS_CO!A:A))</f>
        <v/>
      </c>
      <c r="BR768" s="37"/>
      <c r="BS768" s="36"/>
      <c r="BT768" s="38"/>
      <c r="BU768" s="58" t="e">
        <f>VLOOKUP(BT768,Hoja2!$C:$D,2,0)</f>
        <v>#N/A</v>
      </c>
      <c r="BV768" s="80" t="str">
        <f>IF(
AND(AO768="",BD768="",BQ768=""),
"EN PROCESO NOTIFICACION / COMUNICACION",
IF(
BT768="",
"NO APLICA",
IF(
BU768=60,
IF(AO768&lt;&gt;"",AO768,IF(BD768&lt;&gt;"",BD768,BQ768))+60,
WORKDAY(
IF(AO768&lt;&gt;"",AO768,IF(BD768&lt;&gt;"",BD768,BQ768)),
BU768,
FESTIVOS_CO!A:A
)
)
))</f>
        <v>EN PROCESO NOTIFICACION / COMUNICACION</v>
      </c>
      <c r="BW768" s="44"/>
      <c r="BX768" s="53"/>
      <c r="BY768" s="45"/>
      <c r="BZ768" s="37"/>
      <c r="CA768" s="54" t="str">
        <f t="shared" si="152"/>
        <v>PENDIENTE EJECUTORIA</v>
      </c>
      <c r="CB768" s="59" t="str">
        <f t="shared" si="149"/>
        <v/>
      </c>
      <c r="CC768" s="36"/>
      <c r="CD768" s="40"/>
      <c r="CE768" s="46"/>
      <c r="CF768" s="40"/>
      <c r="CG768" s="40"/>
      <c r="CH768" s="40"/>
      <c r="CI768" s="36"/>
      <c r="CJ768" s="47"/>
      <c r="CK768" s="40"/>
      <c r="CL768" s="40"/>
      <c r="CM768" s="40"/>
      <c r="CN768" s="40"/>
    </row>
    <row r="769" spans="1:92" ht="42.75" hidden="1">
      <c r="A769" s="49" t="str">
        <f t="shared" si="153"/>
        <v>SIN GESTIÓN</v>
      </c>
      <c r="B769" s="58"/>
      <c r="C769" s="37"/>
      <c r="D769" s="37"/>
      <c r="E769" s="49" t="str">
        <f t="shared" si="154"/>
        <v>PENDIENTE NOTIFICACIÓN</v>
      </c>
      <c r="F769" s="141" t="str">
        <f t="shared" si="155"/>
        <v>PENDIENTE NOTIFICACIÓN</v>
      </c>
      <c r="G769" s="49" t="str">
        <f t="shared" si="156"/>
        <v/>
      </c>
      <c r="H769" s="51" t="str">
        <f ca="1">IF(
L769="",
"",
IF(
NETWORKDAYS(L769,IF(M769&lt;&gt;"",M769,TODAY()),FESTIVOS_CO!A:A)&gt;2,
"VENCIDO",
IF(
NETWORKDAYS(L769,IF(M769&lt;&gt;"",M769,TODAY()),FESTIVOS_CO!A:A)=2,
"ALERTA",
"A TIEMPO"
)))</f>
        <v/>
      </c>
      <c r="I769" s="40"/>
      <c r="J769" s="36"/>
      <c r="K769" s="37"/>
      <c r="L769" s="50"/>
      <c r="M769" s="37"/>
      <c r="N769" s="52"/>
      <c r="O769" s="52"/>
      <c r="P769" s="36"/>
      <c r="Q769" s="36"/>
      <c r="R769" s="40"/>
      <c r="S769" s="36"/>
      <c r="T769" s="40"/>
      <c r="U769" s="40"/>
      <c r="V769" s="81"/>
      <c r="W769" s="40"/>
      <c r="X769" s="40"/>
      <c r="Y769" s="40"/>
      <c r="Z769" s="38" t="str">
        <f>IFERROR(VLOOKUP(Y769,DIRECTORIO!A:B,2,FALSE),"")</f>
        <v/>
      </c>
      <c r="AA769" s="40"/>
      <c r="AB769" s="40"/>
      <c r="AC769" s="40"/>
      <c r="AD769" s="40"/>
      <c r="AE769" s="40"/>
      <c r="AF769" s="40"/>
      <c r="AG769" s="41" t="s">
        <v>109</v>
      </c>
      <c r="AH769" s="42"/>
      <c r="AI769" s="54" t="str">
        <f t="shared" ca="1" si="157"/>
        <v>PENDIENTE NOTIFICACIÓN ELECTRÓNICA</v>
      </c>
      <c r="AJ769" s="37"/>
      <c r="AK769" s="37"/>
      <c r="AL769" s="37"/>
      <c r="AM769" s="53" t="str">
        <f>IF(AK769="","",WORKDAY(AK769,5,FESTIVOS_CO!A:A))</f>
        <v/>
      </c>
      <c r="AN769" s="37"/>
      <c r="AO769" s="37"/>
      <c r="AP769" s="54" t="str">
        <f t="shared" ca="1" si="150"/>
        <v>NO APLICA</v>
      </c>
      <c r="AQ769" s="36"/>
      <c r="AR769" s="43"/>
      <c r="AS769" s="37"/>
      <c r="AT769" s="36"/>
      <c r="AU769" s="37"/>
      <c r="AV769" s="36"/>
      <c r="AW769" s="36"/>
      <c r="AX769" s="37"/>
      <c r="AY769" s="140" t="str">
        <f>IF(AU769="","",WORKDAY(AU769,5,FESTIVOS_CO!A:A))</f>
        <v/>
      </c>
      <c r="AZ769" s="54" t="str">
        <f t="shared" ca="1" si="147"/>
        <v>NO APLICA</v>
      </c>
      <c r="BA769" s="55" t="str">
        <f>IF(AX769="","",WORKDAY(AX769,5,FESTIVOS_CO!A:A))</f>
        <v/>
      </c>
      <c r="BB769" s="39"/>
      <c r="BC769" s="40"/>
      <c r="BD769" s="40"/>
      <c r="BE769" s="56" t="str">
        <f t="shared" ca="1" si="148"/>
        <v>NO APLICA</v>
      </c>
      <c r="BF769" s="37"/>
      <c r="BG769" s="45"/>
      <c r="BH769" s="37"/>
      <c r="BI769" s="36"/>
      <c r="BJ769" s="37"/>
      <c r="BK769" s="36"/>
      <c r="BL769" s="36"/>
      <c r="BM769" s="53" t="str">
        <f>IF(BJ769="","",WORKDAY(BJ769,5,FESTIVOS_CO!A:A))</f>
        <v/>
      </c>
      <c r="BN769" s="57" t="str">
        <f t="shared" ca="1" si="158"/>
        <v>PENDIENTE HACER AVISO</v>
      </c>
      <c r="BO769" s="54" t="str">
        <f t="shared" ca="1" si="151"/>
        <v>EN TRÁMITE NOTIF. POR AVISO</v>
      </c>
      <c r="BP769" s="37"/>
      <c r="BQ769" s="53" t="str">
        <f>IF(BP769="","",WORKDAY(BP769,5,FESTIVOS_CO!A:A))</f>
        <v/>
      </c>
      <c r="BR769" s="37"/>
      <c r="BS769" s="36"/>
      <c r="BT769" s="38"/>
      <c r="BU769" s="58" t="e">
        <f>VLOOKUP(BT769,Hoja2!$C:$D,2,0)</f>
        <v>#N/A</v>
      </c>
      <c r="BV769" s="80" t="str">
        <f>IF(
AND(AO769="",BD769="",BQ769=""),
"EN PROCESO NOTIFICACION / COMUNICACION",
IF(
BT769="",
"NO APLICA",
IF(
BU769=60,
IF(AO769&lt;&gt;"",AO769,IF(BD769&lt;&gt;"",BD769,BQ769))+60,
WORKDAY(
IF(AO769&lt;&gt;"",AO769,IF(BD769&lt;&gt;"",BD769,BQ769)),
BU769,
FESTIVOS_CO!A:A
)
)
))</f>
        <v>EN PROCESO NOTIFICACION / COMUNICACION</v>
      </c>
      <c r="BW769" s="44"/>
      <c r="BX769" s="53"/>
      <c r="BY769" s="45"/>
      <c r="BZ769" s="37"/>
      <c r="CA769" s="54" t="str">
        <f t="shared" si="152"/>
        <v>PENDIENTE EJECUTORIA</v>
      </c>
      <c r="CB769" s="59" t="str">
        <f t="shared" si="149"/>
        <v/>
      </c>
      <c r="CC769" s="36"/>
      <c r="CD769" s="40"/>
      <c r="CE769" s="46"/>
      <c r="CF769" s="40"/>
      <c r="CG769" s="40"/>
      <c r="CH769" s="40"/>
      <c r="CI769" s="36"/>
      <c r="CJ769" s="47"/>
      <c r="CK769" s="40"/>
      <c r="CL769" s="40"/>
      <c r="CM769" s="40"/>
      <c r="CN769" s="40"/>
    </row>
    <row r="770" spans="1:92" ht="42.75" hidden="1">
      <c r="A770" s="49" t="str">
        <f t="shared" si="153"/>
        <v>SIN GESTIÓN</v>
      </c>
      <c r="B770" s="58"/>
      <c r="C770" s="37"/>
      <c r="D770" s="37"/>
      <c r="E770" s="49" t="str">
        <f t="shared" si="154"/>
        <v>PENDIENTE NOTIFICACIÓN</v>
      </c>
      <c r="F770" s="141" t="str">
        <f t="shared" si="155"/>
        <v>PENDIENTE NOTIFICACIÓN</v>
      </c>
      <c r="G770" s="49" t="str">
        <f t="shared" si="156"/>
        <v/>
      </c>
      <c r="H770" s="51" t="str">
        <f ca="1">IF(
L770="",
"",
IF(
NETWORKDAYS(L770,IF(M770&lt;&gt;"",M770,TODAY()),FESTIVOS_CO!A:A)&gt;2,
"VENCIDO",
IF(
NETWORKDAYS(L770,IF(M770&lt;&gt;"",M770,TODAY()),FESTIVOS_CO!A:A)=2,
"ALERTA",
"A TIEMPO"
)))</f>
        <v/>
      </c>
      <c r="I770" s="40"/>
      <c r="J770" s="36"/>
      <c r="K770" s="37"/>
      <c r="L770" s="50"/>
      <c r="M770" s="37"/>
      <c r="N770" s="52"/>
      <c r="O770" s="52"/>
      <c r="P770" s="36"/>
      <c r="Q770" s="36"/>
      <c r="R770" s="40"/>
      <c r="S770" s="36"/>
      <c r="T770" s="40"/>
      <c r="U770" s="40"/>
      <c r="V770" s="81"/>
      <c r="W770" s="40"/>
      <c r="X770" s="40"/>
      <c r="Y770" s="40"/>
      <c r="Z770" s="38" t="str">
        <f>IFERROR(VLOOKUP(Y770,DIRECTORIO!A:B,2,FALSE),"")</f>
        <v/>
      </c>
      <c r="AA770" s="40"/>
      <c r="AB770" s="40"/>
      <c r="AC770" s="40"/>
      <c r="AD770" s="40"/>
      <c r="AE770" s="40"/>
      <c r="AF770" s="40"/>
      <c r="AG770" s="41" t="s">
        <v>109</v>
      </c>
      <c r="AH770" s="42"/>
      <c r="AI770" s="54" t="str">
        <f t="shared" ca="1" si="157"/>
        <v>PENDIENTE NOTIFICACIÓN ELECTRÓNICA</v>
      </c>
      <c r="AJ770" s="37"/>
      <c r="AK770" s="37"/>
      <c r="AL770" s="37"/>
      <c r="AM770" s="53" t="str">
        <f>IF(AK770="","",WORKDAY(AK770,5,FESTIVOS_CO!A:A))</f>
        <v/>
      </c>
      <c r="AN770" s="37"/>
      <c r="AO770" s="37"/>
      <c r="AP770" s="54" t="str">
        <f t="shared" ca="1" si="150"/>
        <v>NO APLICA</v>
      </c>
      <c r="AQ770" s="36"/>
      <c r="AR770" s="43"/>
      <c r="AS770" s="37"/>
      <c r="AT770" s="36"/>
      <c r="AU770" s="37"/>
      <c r="AV770" s="36"/>
      <c r="AW770" s="36"/>
      <c r="AX770" s="37"/>
      <c r="AY770" s="140" t="str">
        <f>IF(AU770="","",WORKDAY(AU770,5,FESTIVOS_CO!A:A))</f>
        <v/>
      </c>
      <c r="AZ770" s="54" t="str">
        <f t="shared" ca="1" si="147"/>
        <v>NO APLICA</v>
      </c>
      <c r="BA770" s="55" t="str">
        <f>IF(AX770="","",WORKDAY(AX770,5,FESTIVOS_CO!A:A))</f>
        <v/>
      </c>
      <c r="BB770" s="39"/>
      <c r="BC770" s="40"/>
      <c r="BD770" s="40"/>
      <c r="BE770" s="56" t="str">
        <f t="shared" ca="1" si="148"/>
        <v>NO APLICA</v>
      </c>
      <c r="BF770" s="37"/>
      <c r="BG770" s="45"/>
      <c r="BH770" s="37"/>
      <c r="BI770" s="36"/>
      <c r="BJ770" s="37"/>
      <c r="BK770" s="36"/>
      <c r="BL770" s="36"/>
      <c r="BM770" s="53" t="str">
        <f>IF(BJ770="","",WORKDAY(BJ770,5,FESTIVOS_CO!A:A))</f>
        <v/>
      </c>
      <c r="BN770" s="57" t="str">
        <f t="shared" ca="1" si="158"/>
        <v>PENDIENTE HACER AVISO</v>
      </c>
      <c r="BO770" s="54" t="str">
        <f t="shared" ca="1" si="151"/>
        <v>EN TRÁMITE NOTIF. POR AVISO</v>
      </c>
      <c r="BP770" s="37"/>
      <c r="BQ770" s="53" t="str">
        <f>IF(BP770="","",WORKDAY(BP770,5,FESTIVOS_CO!A:A))</f>
        <v/>
      </c>
      <c r="BR770" s="37"/>
      <c r="BS770" s="36"/>
      <c r="BT770" s="38"/>
      <c r="BU770" s="58" t="e">
        <f>VLOOKUP(BT770,Hoja2!$C:$D,2,0)</f>
        <v>#N/A</v>
      </c>
      <c r="BV770" s="80" t="str">
        <f>IF(
AND(AO770="",BD770="",BQ770=""),
"EN PROCESO NOTIFICACION / COMUNICACION",
IF(
BT770="",
"NO APLICA",
IF(
BU770=60,
IF(AO770&lt;&gt;"",AO770,IF(BD770&lt;&gt;"",BD770,BQ770))+60,
WORKDAY(
IF(AO770&lt;&gt;"",AO770,IF(BD770&lt;&gt;"",BD770,BQ770)),
BU770,
FESTIVOS_CO!A:A
)
)
))</f>
        <v>EN PROCESO NOTIFICACION / COMUNICACION</v>
      </c>
      <c r="BW770" s="44"/>
      <c r="BX770" s="53"/>
      <c r="BY770" s="45"/>
      <c r="BZ770" s="37"/>
      <c r="CA770" s="54" t="str">
        <f t="shared" si="152"/>
        <v>PENDIENTE EJECUTORIA</v>
      </c>
      <c r="CB770" s="59" t="str">
        <f t="shared" si="149"/>
        <v/>
      </c>
      <c r="CC770" s="36"/>
      <c r="CD770" s="40"/>
      <c r="CE770" s="46"/>
      <c r="CF770" s="40"/>
      <c r="CG770" s="40"/>
      <c r="CH770" s="40"/>
      <c r="CI770" s="36"/>
      <c r="CJ770" s="47"/>
      <c r="CK770" s="40"/>
      <c r="CL770" s="40"/>
      <c r="CM770" s="40"/>
      <c r="CN770" s="40"/>
    </row>
    <row r="771" spans="1:92" ht="42.75" hidden="1">
      <c r="A771" s="49" t="str">
        <f t="shared" si="153"/>
        <v>SIN GESTIÓN</v>
      </c>
      <c r="B771" s="58"/>
      <c r="C771" s="37"/>
      <c r="D771" s="37"/>
      <c r="E771" s="49" t="str">
        <f t="shared" si="154"/>
        <v>PENDIENTE NOTIFICACIÓN</v>
      </c>
      <c r="F771" s="141" t="str">
        <f t="shared" si="155"/>
        <v>PENDIENTE NOTIFICACIÓN</v>
      </c>
      <c r="G771" s="49" t="str">
        <f t="shared" si="156"/>
        <v/>
      </c>
      <c r="H771" s="51" t="str">
        <f ca="1">IF(
L771="",
"",
IF(
NETWORKDAYS(L771,IF(M771&lt;&gt;"",M771,TODAY()),FESTIVOS_CO!A:A)&gt;2,
"VENCIDO",
IF(
NETWORKDAYS(L771,IF(M771&lt;&gt;"",M771,TODAY()),FESTIVOS_CO!A:A)=2,
"ALERTA",
"A TIEMPO"
)))</f>
        <v/>
      </c>
      <c r="I771" s="40"/>
      <c r="J771" s="36"/>
      <c r="K771" s="37"/>
      <c r="L771" s="50"/>
      <c r="M771" s="37"/>
      <c r="N771" s="52"/>
      <c r="O771" s="52"/>
      <c r="P771" s="36"/>
      <c r="Q771" s="36"/>
      <c r="R771" s="40"/>
      <c r="S771" s="36"/>
      <c r="T771" s="40"/>
      <c r="U771" s="40"/>
      <c r="V771" s="81"/>
      <c r="W771" s="40"/>
      <c r="X771" s="40"/>
      <c r="Y771" s="40"/>
      <c r="Z771" s="38" t="str">
        <f>IFERROR(VLOOKUP(Y771,DIRECTORIO!A:B,2,FALSE),"")</f>
        <v/>
      </c>
      <c r="AA771" s="40"/>
      <c r="AB771" s="40"/>
      <c r="AC771" s="40"/>
      <c r="AD771" s="40"/>
      <c r="AE771" s="40"/>
      <c r="AF771" s="40"/>
      <c r="AG771" s="41" t="s">
        <v>109</v>
      </c>
      <c r="AH771" s="42"/>
      <c r="AI771" s="54" t="str">
        <f t="shared" ca="1" si="157"/>
        <v>PENDIENTE NOTIFICACIÓN ELECTRÓNICA</v>
      </c>
      <c r="AJ771" s="37"/>
      <c r="AK771" s="37"/>
      <c r="AL771" s="37"/>
      <c r="AM771" s="53" t="str">
        <f>IF(AK771="","",WORKDAY(AK771,5,FESTIVOS_CO!A:A))</f>
        <v/>
      </c>
      <c r="AN771" s="37"/>
      <c r="AO771" s="37"/>
      <c r="AP771" s="54" t="str">
        <f t="shared" ca="1" si="150"/>
        <v>NO APLICA</v>
      </c>
      <c r="AQ771" s="36"/>
      <c r="AR771" s="43"/>
      <c r="AS771" s="37"/>
      <c r="AT771" s="36"/>
      <c r="AU771" s="37"/>
      <c r="AV771" s="36"/>
      <c r="AW771" s="36"/>
      <c r="AX771" s="37"/>
      <c r="AY771" s="140" t="str">
        <f>IF(AU771="","",WORKDAY(AU771,5,FESTIVOS_CO!A:A))</f>
        <v/>
      </c>
      <c r="AZ771" s="54" t="str">
        <f t="shared" ca="1" si="147"/>
        <v>NO APLICA</v>
      </c>
      <c r="BA771" s="55" t="str">
        <f>IF(AX771="","",WORKDAY(AX771,5,FESTIVOS_CO!A:A))</f>
        <v/>
      </c>
      <c r="BB771" s="39"/>
      <c r="BC771" s="40"/>
      <c r="BD771" s="40"/>
      <c r="BE771" s="56" t="str">
        <f t="shared" ca="1" si="148"/>
        <v>NO APLICA</v>
      </c>
      <c r="BF771" s="37"/>
      <c r="BG771" s="45"/>
      <c r="BH771" s="37"/>
      <c r="BI771" s="36"/>
      <c r="BJ771" s="37"/>
      <c r="BK771" s="36"/>
      <c r="BL771" s="36"/>
      <c r="BM771" s="53" t="str">
        <f>IF(BJ771="","",WORKDAY(BJ771,5,FESTIVOS_CO!A:A))</f>
        <v/>
      </c>
      <c r="BN771" s="57" t="str">
        <f t="shared" ca="1" si="158"/>
        <v>PENDIENTE HACER AVISO</v>
      </c>
      <c r="BO771" s="54" t="str">
        <f t="shared" ca="1" si="151"/>
        <v>EN TRÁMITE NOTIF. POR AVISO</v>
      </c>
      <c r="BP771" s="37"/>
      <c r="BQ771" s="53" t="str">
        <f>IF(BP771="","",WORKDAY(BP771,5,FESTIVOS_CO!A:A))</f>
        <v/>
      </c>
      <c r="BR771" s="37"/>
      <c r="BS771" s="36"/>
      <c r="BT771" s="38"/>
      <c r="BU771" s="58" t="e">
        <f>VLOOKUP(BT771,Hoja2!$C:$D,2,0)</f>
        <v>#N/A</v>
      </c>
      <c r="BV771" s="80" t="str">
        <f>IF(
AND(AO771="",BD771="",BQ771=""),
"EN PROCESO NOTIFICACION / COMUNICACION",
IF(
BT771="",
"NO APLICA",
IF(
BU771=60,
IF(AO771&lt;&gt;"",AO771,IF(BD771&lt;&gt;"",BD771,BQ771))+60,
WORKDAY(
IF(AO771&lt;&gt;"",AO771,IF(BD771&lt;&gt;"",BD771,BQ771)),
BU771,
FESTIVOS_CO!A:A
)
)
))</f>
        <v>EN PROCESO NOTIFICACION / COMUNICACION</v>
      </c>
      <c r="BW771" s="44"/>
      <c r="BX771" s="53"/>
      <c r="BY771" s="45"/>
      <c r="BZ771" s="37"/>
      <c r="CA771" s="54" t="str">
        <f t="shared" si="152"/>
        <v>PENDIENTE EJECUTORIA</v>
      </c>
      <c r="CB771" s="59" t="str">
        <f t="shared" si="149"/>
        <v/>
      </c>
      <c r="CC771" s="36"/>
      <c r="CD771" s="40"/>
      <c r="CE771" s="46"/>
      <c r="CF771" s="40"/>
      <c r="CG771" s="40"/>
      <c r="CH771" s="40"/>
      <c r="CI771" s="36"/>
      <c r="CJ771" s="47"/>
      <c r="CK771" s="40"/>
      <c r="CL771" s="40"/>
      <c r="CM771" s="40"/>
      <c r="CN771" s="40"/>
    </row>
    <row r="772" spans="1:92" ht="42.75" hidden="1">
      <c r="A772" s="49" t="str">
        <f t="shared" si="153"/>
        <v>SIN GESTIÓN</v>
      </c>
      <c r="B772" s="58"/>
      <c r="C772" s="37"/>
      <c r="D772" s="37"/>
      <c r="E772" s="49" t="str">
        <f t="shared" si="154"/>
        <v>PENDIENTE NOTIFICACIÓN</v>
      </c>
      <c r="F772" s="141" t="str">
        <f t="shared" si="155"/>
        <v>PENDIENTE NOTIFICACIÓN</v>
      </c>
      <c r="G772" s="49" t="str">
        <f t="shared" si="156"/>
        <v/>
      </c>
      <c r="H772" s="51" t="str">
        <f ca="1">IF(
L772="",
"",
IF(
NETWORKDAYS(L772,IF(M772&lt;&gt;"",M772,TODAY()),FESTIVOS_CO!A:A)&gt;2,
"VENCIDO",
IF(
NETWORKDAYS(L772,IF(M772&lt;&gt;"",M772,TODAY()),FESTIVOS_CO!A:A)=2,
"ALERTA",
"A TIEMPO"
)))</f>
        <v/>
      </c>
      <c r="I772" s="40"/>
      <c r="J772" s="36"/>
      <c r="K772" s="37"/>
      <c r="L772" s="50"/>
      <c r="M772" s="37"/>
      <c r="N772" s="52"/>
      <c r="O772" s="52"/>
      <c r="P772" s="36"/>
      <c r="Q772" s="36"/>
      <c r="R772" s="40"/>
      <c r="S772" s="36"/>
      <c r="T772" s="40"/>
      <c r="U772" s="40"/>
      <c r="V772" s="81"/>
      <c r="W772" s="40"/>
      <c r="X772" s="40"/>
      <c r="Y772" s="40"/>
      <c r="Z772" s="38" t="str">
        <f>IFERROR(VLOOKUP(Y772,DIRECTORIO!A:B,2,FALSE),"")</f>
        <v/>
      </c>
      <c r="AA772" s="40"/>
      <c r="AB772" s="40"/>
      <c r="AC772" s="40"/>
      <c r="AD772" s="40"/>
      <c r="AE772" s="40"/>
      <c r="AF772" s="40"/>
      <c r="AG772" s="41" t="s">
        <v>109</v>
      </c>
      <c r="AH772" s="42"/>
      <c r="AI772" s="54" t="str">
        <f t="shared" ca="1" si="157"/>
        <v>PENDIENTE NOTIFICACIÓN ELECTRÓNICA</v>
      </c>
      <c r="AJ772" s="37"/>
      <c r="AK772" s="37"/>
      <c r="AL772" s="37"/>
      <c r="AM772" s="53" t="str">
        <f>IF(AK772="","",WORKDAY(AK772,5,FESTIVOS_CO!A:A))</f>
        <v/>
      </c>
      <c r="AN772" s="37"/>
      <c r="AO772" s="37"/>
      <c r="AP772" s="54" t="str">
        <f t="shared" ca="1" si="150"/>
        <v>NO APLICA</v>
      </c>
      <c r="AQ772" s="36"/>
      <c r="AR772" s="43"/>
      <c r="AS772" s="37"/>
      <c r="AT772" s="36"/>
      <c r="AU772" s="37"/>
      <c r="AV772" s="36"/>
      <c r="AW772" s="36"/>
      <c r="AX772" s="37"/>
      <c r="AY772" s="140" t="str">
        <f>IF(AU772="","",WORKDAY(AU772,5,FESTIVOS_CO!A:A))</f>
        <v/>
      </c>
      <c r="AZ772" s="54" t="str">
        <f t="shared" ca="1" si="147"/>
        <v>NO APLICA</v>
      </c>
      <c r="BA772" s="55" t="str">
        <f>IF(AX772="","",WORKDAY(AX772,5,FESTIVOS_CO!A:A))</f>
        <v/>
      </c>
      <c r="BB772" s="39"/>
      <c r="BC772" s="40"/>
      <c r="BD772" s="40"/>
      <c r="BE772" s="56" t="str">
        <f t="shared" ca="1" si="148"/>
        <v>NO APLICA</v>
      </c>
      <c r="BF772" s="37"/>
      <c r="BG772" s="45"/>
      <c r="BH772" s="37"/>
      <c r="BI772" s="36"/>
      <c r="BJ772" s="37"/>
      <c r="BK772" s="36"/>
      <c r="BL772" s="36"/>
      <c r="BM772" s="53" t="str">
        <f>IF(BJ772="","",WORKDAY(BJ772,5,FESTIVOS_CO!A:A))</f>
        <v/>
      </c>
      <c r="BN772" s="57" t="str">
        <f t="shared" ca="1" si="158"/>
        <v>PENDIENTE HACER AVISO</v>
      </c>
      <c r="BO772" s="54" t="str">
        <f t="shared" ca="1" si="151"/>
        <v>EN TRÁMITE NOTIF. POR AVISO</v>
      </c>
      <c r="BP772" s="37"/>
      <c r="BQ772" s="53" t="str">
        <f>IF(BP772="","",WORKDAY(BP772,5,FESTIVOS_CO!A:A))</f>
        <v/>
      </c>
      <c r="BR772" s="37"/>
      <c r="BS772" s="36"/>
      <c r="BT772" s="38"/>
      <c r="BU772" s="58" t="e">
        <f>VLOOKUP(BT772,Hoja2!$C:$D,2,0)</f>
        <v>#N/A</v>
      </c>
      <c r="BV772" s="80" t="str">
        <f>IF(
AND(AO772="",BD772="",BQ772=""),
"EN PROCESO NOTIFICACION / COMUNICACION",
IF(
BT772="",
"NO APLICA",
IF(
BU772=60,
IF(AO772&lt;&gt;"",AO772,IF(BD772&lt;&gt;"",BD772,BQ772))+60,
WORKDAY(
IF(AO772&lt;&gt;"",AO772,IF(BD772&lt;&gt;"",BD772,BQ772)),
BU772,
FESTIVOS_CO!A:A
)
)
))</f>
        <v>EN PROCESO NOTIFICACION / COMUNICACION</v>
      </c>
      <c r="BW772" s="44"/>
      <c r="BX772" s="53"/>
      <c r="BY772" s="45"/>
      <c r="BZ772" s="37"/>
      <c r="CA772" s="54" t="str">
        <f t="shared" si="152"/>
        <v>PENDIENTE EJECUTORIA</v>
      </c>
      <c r="CB772" s="59" t="str">
        <f t="shared" si="149"/>
        <v/>
      </c>
      <c r="CC772" s="36"/>
      <c r="CD772" s="40"/>
      <c r="CE772" s="46"/>
      <c r="CF772" s="40"/>
      <c r="CG772" s="40"/>
      <c r="CH772" s="40"/>
      <c r="CI772" s="36"/>
      <c r="CJ772" s="47"/>
      <c r="CK772" s="40"/>
      <c r="CL772" s="40"/>
      <c r="CM772" s="40"/>
      <c r="CN772" s="40"/>
    </row>
    <row r="773" spans="1:92" ht="42.75" hidden="1">
      <c r="A773" s="49" t="str">
        <f t="shared" si="153"/>
        <v>SIN GESTIÓN</v>
      </c>
      <c r="B773" s="58"/>
      <c r="C773" s="37"/>
      <c r="D773" s="37"/>
      <c r="E773" s="49" t="str">
        <f t="shared" si="154"/>
        <v>PENDIENTE NOTIFICACIÓN</v>
      </c>
      <c r="F773" s="141" t="str">
        <f t="shared" si="155"/>
        <v>PENDIENTE NOTIFICACIÓN</v>
      </c>
      <c r="G773" s="49" t="str">
        <f t="shared" si="156"/>
        <v/>
      </c>
      <c r="H773" s="51" t="str">
        <f ca="1">IF(
L773="",
"",
IF(
NETWORKDAYS(L773,IF(M773&lt;&gt;"",M773,TODAY()),FESTIVOS_CO!A:A)&gt;2,
"VENCIDO",
IF(
NETWORKDAYS(L773,IF(M773&lt;&gt;"",M773,TODAY()),FESTIVOS_CO!A:A)=2,
"ALERTA",
"A TIEMPO"
)))</f>
        <v/>
      </c>
      <c r="I773" s="40"/>
      <c r="J773" s="36"/>
      <c r="K773" s="37"/>
      <c r="L773" s="50"/>
      <c r="M773" s="37"/>
      <c r="N773" s="52"/>
      <c r="O773" s="52"/>
      <c r="P773" s="36"/>
      <c r="Q773" s="36"/>
      <c r="R773" s="40"/>
      <c r="S773" s="36"/>
      <c r="T773" s="40"/>
      <c r="U773" s="40"/>
      <c r="V773" s="81"/>
      <c r="W773" s="40"/>
      <c r="X773" s="40"/>
      <c r="Y773" s="40"/>
      <c r="Z773" s="38" t="str">
        <f>IFERROR(VLOOKUP(Y773,DIRECTORIO!A:B,2,FALSE),"")</f>
        <v/>
      </c>
      <c r="AA773" s="40"/>
      <c r="AB773" s="40"/>
      <c r="AC773" s="40"/>
      <c r="AD773" s="40"/>
      <c r="AE773" s="40"/>
      <c r="AF773" s="40"/>
      <c r="AG773" s="41" t="s">
        <v>109</v>
      </c>
      <c r="AH773" s="42"/>
      <c r="AI773" s="54" t="str">
        <f t="shared" ca="1" si="157"/>
        <v>PENDIENTE NOTIFICACIÓN ELECTRÓNICA</v>
      </c>
      <c r="AJ773" s="37"/>
      <c r="AK773" s="37"/>
      <c r="AL773" s="37"/>
      <c r="AM773" s="53" t="str">
        <f>IF(AK773="","",WORKDAY(AK773,5,FESTIVOS_CO!A:A))</f>
        <v/>
      </c>
      <c r="AN773" s="37"/>
      <c r="AO773" s="37"/>
      <c r="AP773" s="54" t="str">
        <f t="shared" ca="1" si="150"/>
        <v>NO APLICA</v>
      </c>
      <c r="AQ773" s="36"/>
      <c r="AR773" s="43"/>
      <c r="AS773" s="37"/>
      <c r="AT773" s="36"/>
      <c r="AU773" s="37"/>
      <c r="AV773" s="36"/>
      <c r="AW773" s="36"/>
      <c r="AX773" s="37"/>
      <c r="AY773" s="140" t="str">
        <f>IF(AU773="","",WORKDAY(AU773,5,FESTIVOS_CO!A:A))</f>
        <v/>
      </c>
      <c r="AZ773" s="54" t="str">
        <f t="shared" ca="1" si="147"/>
        <v>NO APLICA</v>
      </c>
      <c r="BA773" s="55" t="str">
        <f>IF(AX773="","",WORKDAY(AX773,5,FESTIVOS_CO!A:A))</f>
        <v/>
      </c>
      <c r="BB773" s="39"/>
      <c r="BC773" s="40"/>
      <c r="BD773" s="40"/>
      <c r="BE773" s="56" t="str">
        <f t="shared" ca="1" si="148"/>
        <v>NO APLICA</v>
      </c>
      <c r="BF773" s="37"/>
      <c r="BG773" s="45"/>
      <c r="BH773" s="37"/>
      <c r="BI773" s="36"/>
      <c r="BJ773" s="37"/>
      <c r="BK773" s="36"/>
      <c r="BL773" s="36"/>
      <c r="BM773" s="53" t="str">
        <f>IF(BJ773="","",WORKDAY(BJ773,5,FESTIVOS_CO!A:A))</f>
        <v/>
      </c>
      <c r="BN773" s="57" t="str">
        <f t="shared" ca="1" si="158"/>
        <v>PENDIENTE HACER AVISO</v>
      </c>
      <c r="BO773" s="54" t="str">
        <f t="shared" ca="1" si="151"/>
        <v>EN TRÁMITE NOTIF. POR AVISO</v>
      </c>
      <c r="BP773" s="37"/>
      <c r="BQ773" s="53" t="str">
        <f>IF(BP773="","",WORKDAY(BP773,5,FESTIVOS_CO!A:A))</f>
        <v/>
      </c>
      <c r="BR773" s="37"/>
      <c r="BS773" s="36"/>
      <c r="BT773" s="38"/>
      <c r="BU773" s="58" t="e">
        <f>VLOOKUP(BT773,Hoja2!$C:$D,2,0)</f>
        <v>#N/A</v>
      </c>
      <c r="BV773" s="80" t="str">
        <f>IF(
AND(AO773="",BD773="",BQ773=""),
"EN PROCESO NOTIFICACION / COMUNICACION",
IF(
BT773="",
"NO APLICA",
IF(
BU773=60,
IF(AO773&lt;&gt;"",AO773,IF(BD773&lt;&gt;"",BD773,BQ773))+60,
WORKDAY(
IF(AO773&lt;&gt;"",AO773,IF(BD773&lt;&gt;"",BD773,BQ773)),
BU773,
FESTIVOS_CO!A:A
)
)
))</f>
        <v>EN PROCESO NOTIFICACION / COMUNICACION</v>
      </c>
      <c r="BW773" s="44"/>
      <c r="BX773" s="53"/>
      <c r="BY773" s="45"/>
      <c r="BZ773" s="37"/>
      <c r="CA773" s="54" t="str">
        <f t="shared" si="152"/>
        <v>PENDIENTE EJECUTORIA</v>
      </c>
      <c r="CB773" s="59" t="str">
        <f t="shared" si="149"/>
        <v/>
      </c>
      <c r="CC773" s="36"/>
      <c r="CD773" s="40"/>
      <c r="CE773" s="46"/>
      <c r="CF773" s="40"/>
      <c r="CG773" s="40"/>
      <c r="CH773" s="40"/>
      <c r="CI773" s="36"/>
      <c r="CJ773" s="47"/>
      <c r="CK773" s="40"/>
      <c r="CL773" s="40"/>
      <c r="CM773" s="40"/>
      <c r="CN773" s="40"/>
    </row>
    <row r="774" spans="1:92" ht="42.75" hidden="1">
      <c r="A774" s="49" t="str">
        <f t="shared" si="153"/>
        <v>SIN GESTIÓN</v>
      </c>
      <c r="B774" s="58"/>
      <c r="C774" s="37"/>
      <c r="D774" s="37"/>
      <c r="E774" s="49" t="str">
        <f t="shared" si="154"/>
        <v>PENDIENTE NOTIFICACIÓN</v>
      </c>
      <c r="F774" s="141" t="str">
        <f t="shared" si="155"/>
        <v>PENDIENTE NOTIFICACIÓN</v>
      </c>
      <c r="G774" s="49" t="str">
        <f t="shared" si="156"/>
        <v/>
      </c>
      <c r="H774" s="51" t="str">
        <f ca="1">IF(
L774="",
"",
IF(
NETWORKDAYS(L774,IF(M774&lt;&gt;"",M774,TODAY()),FESTIVOS_CO!A:A)&gt;2,
"VENCIDO",
IF(
NETWORKDAYS(L774,IF(M774&lt;&gt;"",M774,TODAY()),FESTIVOS_CO!A:A)=2,
"ALERTA",
"A TIEMPO"
)))</f>
        <v/>
      </c>
      <c r="I774" s="40"/>
      <c r="J774" s="36"/>
      <c r="K774" s="37"/>
      <c r="L774" s="50"/>
      <c r="M774" s="37"/>
      <c r="N774" s="52"/>
      <c r="O774" s="52"/>
      <c r="P774" s="36"/>
      <c r="Q774" s="36"/>
      <c r="R774" s="40"/>
      <c r="S774" s="36"/>
      <c r="T774" s="40"/>
      <c r="U774" s="40"/>
      <c r="V774" s="81"/>
      <c r="W774" s="40"/>
      <c r="X774" s="40"/>
      <c r="Y774" s="40"/>
      <c r="Z774" s="38" t="str">
        <f>IFERROR(VLOOKUP(Y774,DIRECTORIO!A:B,2,FALSE),"")</f>
        <v/>
      </c>
      <c r="AA774" s="40"/>
      <c r="AB774" s="40"/>
      <c r="AC774" s="40"/>
      <c r="AD774" s="40"/>
      <c r="AE774" s="40"/>
      <c r="AF774" s="40"/>
      <c r="AG774" s="41" t="s">
        <v>109</v>
      </c>
      <c r="AH774" s="42"/>
      <c r="AI774" s="54" t="str">
        <f t="shared" ca="1" si="157"/>
        <v>PENDIENTE NOTIFICACIÓN ELECTRÓNICA</v>
      </c>
      <c r="AJ774" s="37"/>
      <c r="AK774" s="37"/>
      <c r="AL774" s="37"/>
      <c r="AM774" s="53" t="str">
        <f>IF(AK774="","",WORKDAY(AK774,5,FESTIVOS_CO!A:A))</f>
        <v/>
      </c>
      <c r="AN774" s="37"/>
      <c r="AO774" s="37"/>
      <c r="AP774" s="54" t="str">
        <f t="shared" ca="1" si="150"/>
        <v>NO APLICA</v>
      </c>
      <c r="AQ774" s="36"/>
      <c r="AR774" s="43"/>
      <c r="AS774" s="37"/>
      <c r="AT774" s="36"/>
      <c r="AU774" s="37"/>
      <c r="AV774" s="36"/>
      <c r="AW774" s="36"/>
      <c r="AX774" s="37"/>
      <c r="AY774" s="140" t="str">
        <f>IF(AU774="","",WORKDAY(AU774,5,FESTIVOS_CO!A:A))</f>
        <v/>
      </c>
      <c r="AZ774" s="54" t="str">
        <f t="shared" ca="1" si="147"/>
        <v>NO APLICA</v>
      </c>
      <c r="BA774" s="55" t="str">
        <f>IF(AX774="","",WORKDAY(AX774,5,FESTIVOS_CO!A:A))</f>
        <v/>
      </c>
      <c r="BB774" s="39"/>
      <c r="BC774" s="40"/>
      <c r="BD774" s="40"/>
      <c r="BE774" s="56" t="str">
        <f t="shared" ca="1" si="148"/>
        <v>NO APLICA</v>
      </c>
      <c r="BF774" s="37"/>
      <c r="BG774" s="45"/>
      <c r="BH774" s="37"/>
      <c r="BI774" s="36"/>
      <c r="BJ774" s="37"/>
      <c r="BK774" s="36"/>
      <c r="BL774" s="36"/>
      <c r="BM774" s="53" t="str">
        <f>IF(BJ774="","",WORKDAY(BJ774,5,FESTIVOS_CO!A:A))</f>
        <v/>
      </c>
      <c r="BN774" s="57" t="str">
        <f t="shared" ca="1" si="158"/>
        <v>PENDIENTE HACER AVISO</v>
      </c>
      <c r="BO774" s="54" t="str">
        <f t="shared" ca="1" si="151"/>
        <v>EN TRÁMITE NOTIF. POR AVISO</v>
      </c>
      <c r="BP774" s="37"/>
      <c r="BQ774" s="53" t="str">
        <f>IF(BP774="","",WORKDAY(BP774,5,FESTIVOS_CO!A:A))</f>
        <v/>
      </c>
      <c r="BR774" s="37"/>
      <c r="BS774" s="36"/>
      <c r="BT774" s="38"/>
      <c r="BU774" s="58" t="e">
        <f>VLOOKUP(BT774,Hoja2!$C:$D,2,0)</f>
        <v>#N/A</v>
      </c>
      <c r="BV774" s="80" t="str">
        <f>IF(
AND(AO774="",BD774="",BQ774=""),
"EN PROCESO NOTIFICACION / COMUNICACION",
IF(
BT774="",
"NO APLICA",
IF(
BU774=60,
IF(AO774&lt;&gt;"",AO774,IF(BD774&lt;&gt;"",BD774,BQ774))+60,
WORKDAY(
IF(AO774&lt;&gt;"",AO774,IF(BD774&lt;&gt;"",BD774,BQ774)),
BU774,
FESTIVOS_CO!A:A
)
)
))</f>
        <v>EN PROCESO NOTIFICACION / COMUNICACION</v>
      </c>
      <c r="BW774" s="44"/>
      <c r="BX774" s="53"/>
      <c r="BY774" s="45"/>
      <c r="BZ774" s="37"/>
      <c r="CA774" s="54" t="str">
        <f t="shared" si="152"/>
        <v>PENDIENTE EJECUTORIA</v>
      </c>
      <c r="CB774" s="59" t="str">
        <f t="shared" si="149"/>
        <v/>
      </c>
      <c r="CC774" s="36"/>
      <c r="CD774" s="40"/>
      <c r="CE774" s="46"/>
      <c r="CF774" s="40"/>
      <c r="CG774" s="40"/>
      <c r="CH774" s="40"/>
      <c r="CI774" s="36"/>
      <c r="CJ774" s="47"/>
      <c r="CK774" s="40"/>
      <c r="CL774" s="40"/>
      <c r="CM774" s="40"/>
      <c r="CN774" s="40"/>
    </row>
    <row r="775" spans="1:92" ht="42.75" hidden="1">
      <c r="A775" s="49" t="str">
        <f t="shared" si="153"/>
        <v>SIN GESTIÓN</v>
      </c>
      <c r="B775" s="58"/>
      <c r="C775" s="37"/>
      <c r="D775" s="37"/>
      <c r="E775" s="49" t="str">
        <f t="shared" si="154"/>
        <v>PENDIENTE NOTIFICACIÓN</v>
      </c>
      <c r="F775" s="141" t="str">
        <f t="shared" si="155"/>
        <v>PENDIENTE NOTIFICACIÓN</v>
      </c>
      <c r="G775" s="49" t="str">
        <f t="shared" si="156"/>
        <v/>
      </c>
      <c r="H775" s="51" t="str">
        <f ca="1">IF(
L775="",
"",
IF(
NETWORKDAYS(L775,IF(M775&lt;&gt;"",M775,TODAY()),FESTIVOS_CO!A:A)&gt;2,
"VENCIDO",
IF(
NETWORKDAYS(L775,IF(M775&lt;&gt;"",M775,TODAY()),FESTIVOS_CO!A:A)=2,
"ALERTA",
"A TIEMPO"
)))</f>
        <v/>
      </c>
      <c r="I775" s="40"/>
      <c r="J775" s="36"/>
      <c r="K775" s="37"/>
      <c r="L775" s="50"/>
      <c r="M775" s="37"/>
      <c r="N775" s="52"/>
      <c r="O775" s="52"/>
      <c r="P775" s="36"/>
      <c r="Q775" s="36"/>
      <c r="R775" s="40"/>
      <c r="S775" s="36"/>
      <c r="T775" s="40"/>
      <c r="U775" s="40"/>
      <c r="V775" s="81"/>
      <c r="W775" s="40"/>
      <c r="X775" s="40"/>
      <c r="Y775" s="40"/>
      <c r="Z775" s="38" t="str">
        <f>IFERROR(VLOOKUP(Y775,DIRECTORIO!A:B,2,FALSE),"")</f>
        <v/>
      </c>
      <c r="AA775" s="40"/>
      <c r="AB775" s="40"/>
      <c r="AC775" s="40"/>
      <c r="AD775" s="40"/>
      <c r="AE775" s="40"/>
      <c r="AF775" s="40"/>
      <c r="AG775" s="41" t="s">
        <v>109</v>
      </c>
      <c r="AH775" s="42"/>
      <c r="AI775" s="54" t="str">
        <f t="shared" ca="1" si="157"/>
        <v>PENDIENTE NOTIFICACIÓN ELECTRÓNICA</v>
      </c>
      <c r="AJ775" s="37"/>
      <c r="AK775" s="37"/>
      <c r="AL775" s="37"/>
      <c r="AM775" s="53" t="str">
        <f>IF(AK775="","",WORKDAY(AK775,5,FESTIVOS_CO!A:A))</f>
        <v/>
      </c>
      <c r="AN775" s="37"/>
      <c r="AO775" s="37"/>
      <c r="AP775" s="54" t="str">
        <f t="shared" ca="1" si="150"/>
        <v>NO APLICA</v>
      </c>
      <c r="AQ775" s="36"/>
      <c r="AR775" s="43"/>
      <c r="AS775" s="37"/>
      <c r="AT775" s="36"/>
      <c r="AU775" s="37"/>
      <c r="AV775" s="36"/>
      <c r="AW775" s="36"/>
      <c r="AX775" s="37"/>
      <c r="AY775" s="140" t="str">
        <f>IF(AU775="","",WORKDAY(AU775,5,FESTIVOS_CO!A:A))</f>
        <v/>
      </c>
      <c r="AZ775" s="54" t="str">
        <f t="shared" ca="1" si="147"/>
        <v>NO APLICA</v>
      </c>
      <c r="BA775" s="55" t="str">
        <f>IF(AX775="","",WORKDAY(AX775,5,FESTIVOS_CO!A:A))</f>
        <v/>
      </c>
      <c r="BB775" s="39"/>
      <c r="BC775" s="40"/>
      <c r="BD775" s="40"/>
      <c r="BE775" s="56" t="str">
        <f t="shared" ca="1" si="148"/>
        <v>NO APLICA</v>
      </c>
      <c r="BF775" s="37"/>
      <c r="BG775" s="45"/>
      <c r="BH775" s="37"/>
      <c r="BI775" s="36"/>
      <c r="BJ775" s="37"/>
      <c r="BK775" s="36"/>
      <c r="BL775" s="36"/>
      <c r="BM775" s="53" t="str">
        <f>IF(BJ775="","",WORKDAY(BJ775,5,FESTIVOS_CO!A:A))</f>
        <v/>
      </c>
      <c r="BN775" s="57" t="str">
        <f t="shared" ca="1" si="158"/>
        <v>PENDIENTE HACER AVISO</v>
      </c>
      <c r="BO775" s="54" t="str">
        <f t="shared" ca="1" si="151"/>
        <v>EN TRÁMITE NOTIF. POR AVISO</v>
      </c>
      <c r="BP775" s="37"/>
      <c r="BQ775" s="53" t="str">
        <f>IF(BP775="","",WORKDAY(BP775,5,FESTIVOS_CO!A:A))</f>
        <v/>
      </c>
      <c r="BR775" s="37"/>
      <c r="BS775" s="36"/>
      <c r="BT775" s="38"/>
      <c r="BU775" s="58" t="e">
        <f>VLOOKUP(BT775,Hoja2!$C:$D,2,0)</f>
        <v>#N/A</v>
      </c>
      <c r="BV775" s="80" t="str">
        <f>IF(
AND(AO775="",BD775="",BQ775=""),
"EN PROCESO NOTIFICACION / COMUNICACION",
IF(
BT775="",
"NO APLICA",
IF(
BU775=60,
IF(AO775&lt;&gt;"",AO775,IF(BD775&lt;&gt;"",BD775,BQ775))+60,
WORKDAY(
IF(AO775&lt;&gt;"",AO775,IF(BD775&lt;&gt;"",BD775,BQ775)),
BU775,
FESTIVOS_CO!A:A
)
)
))</f>
        <v>EN PROCESO NOTIFICACION / COMUNICACION</v>
      </c>
      <c r="BW775" s="44"/>
      <c r="BX775" s="53"/>
      <c r="BY775" s="45"/>
      <c r="BZ775" s="37"/>
      <c r="CA775" s="54" t="str">
        <f t="shared" si="152"/>
        <v>PENDIENTE EJECUTORIA</v>
      </c>
      <c r="CB775" s="59" t="str">
        <f t="shared" si="149"/>
        <v/>
      </c>
      <c r="CC775" s="36"/>
      <c r="CD775" s="40"/>
      <c r="CE775" s="46"/>
      <c r="CF775" s="40"/>
      <c r="CG775" s="40"/>
      <c r="CH775" s="40"/>
      <c r="CI775" s="36"/>
      <c r="CJ775" s="47"/>
      <c r="CK775" s="40"/>
      <c r="CL775" s="40"/>
      <c r="CM775" s="40"/>
      <c r="CN775" s="40"/>
    </row>
    <row r="776" spans="1:92" ht="42.75" hidden="1">
      <c r="A776" s="49" t="str">
        <f t="shared" si="153"/>
        <v>SIN GESTIÓN</v>
      </c>
      <c r="B776" s="58"/>
      <c r="C776" s="37"/>
      <c r="D776" s="37"/>
      <c r="E776" s="49" t="str">
        <f t="shared" si="154"/>
        <v>PENDIENTE NOTIFICACIÓN</v>
      </c>
      <c r="F776" s="141" t="str">
        <f t="shared" si="155"/>
        <v>PENDIENTE NOTIFICACIÓN</v>
      </c>
      <c r="G776" s="49" t="str">
        <f t="shared" si="156"/>
        <v/>
      </c>
      <c r="H776" s="51" t="str">
        <f ca="1">IF(
L776="",
"",
IF(
NETWORKDAYS(L776,IF(M776&lt;&gt;"",M776,TODAY()),FESTIVOS_CO!A:A)&gt;2,
"VENCIDO",
IF(
NETWORKDAYS(L776,IF(M776&lt;&gt;"",M776,TODAY()),FESTIVOS_CO!A:A)=2,
"ALERTA",
"A TIEMPO"
)))</f>
        <v/>
      </c>
      <c r="I776" s="40"/>
      <c r="J776" s="36"/>
      <c r="K776" s="37"/>
      <c r="L776" s="50"/>
      <c r="M776" s="37"/>
      <c r="N776" s="52"/>
      <c r="O776" s="52"/>
      <c r="P776" s="36"/>
      <c r="Q776" s="36"/>
      <c r="R776" s="40"/>
      <c r="S776" s="36"/>
      <c r="T776" s="40"/>
      <c r="U776" s="40"/>
      <c r="V776" s="81"/>
      <c r="W776" s="40"/>
      <c r="X776" s="40"/>
      <c r="Y776" s="40"/>
      <c r="Z776" s="38" t="str">
        <f>IFERROR(VLOOKUP(Y776,DIRECTORIO!A:B,2,FALSE),"")</f>
        <v/>
      </c>
      <c r="AA776" s="40"/>
      <c r="AB776" s="40"/>
      <c r="AC776" s="40"/>
      <c r="AD776" s="40"/>
      <c r="AE776" s="40"/>
      <c r="AF776" s="40"/>
      <c r="AG776" s="41" t="s">
        <v>109</v>
      </c>
      <c r="AH776" s="42"/>
      <c r="AI776" s="54" t="str">
        <f t="shared" ca="1" si="157"/>
        <v>PENDIENTE NOTIFICACIÓN ELECTRÓNICA</v>
      </c>
      <c r="AJ776" s="37"/>
      <c r="AK776" s="37"/>
      <c r="AL776" s="37"/>
      <c r="AM776" s="53" t="str">
        <f>IF(AK776="","",WORKDAY(AK776,5,FESTIVOS_CO!A:A))</f>
        <v/>
      </c>
      <c r="AN776" s="37"/>
      <c r="AO776" s="37"/>
      <c r="AP776" s="54" t="str">
        <f t="shared" ca="1" si="150"/>
        <v>NO APLICA</v>
      </c>
      <c r="AQ776" s="36"/>
      <c r="AR776" s="43"/>
      <c r="AS776" s="37"/>
      <c r="AT776" s="36"/>
      <c r="AU776" s="37"/>
      <c r="AV776" s="36"/>
      <c r="AW776" s="36"/>
      <c r="AX776" s="37"/>
      <c r="AY776" s="140" t="str">
        <f>IF(AU776="","",WORKDAY(AU776,5,FESTIVOS_CO!A:A))</f>
        <v/>
      </c>
      <c r="AZ776" s="54" t="str">
        <f t="shared" ca="1" si="147"/>
        <v>NO APLICA</v>
      </c>
      <c r="BA776" s="55" t="str">
        <f>IF(AX776="","",WORKDAY(AX776,5,FESTIVOS_CO!A:A))</f>
        <v/>
      </c>
      <c r="BB776" s="39"/>
      <c r="BC776" s="40"/>
      <c r="BD776" s="40"/>
      <c r="BE776" s="56" t="str">
        <f t="shared" ca="1" si="148"/>
        <v>NO APLICA</v>
      </c>
      <c r="BF776" s="37"/>
      <c r="BG776" s="45"/>
      <c r="BH776" s="37"/>
      <c r="BI776" s="36"/>
      <c r="BJ776" s="37"/>
      <c r="BK776" s="36"/>
      <c r="BL776" s="36"/>
      <c r="BM776" s="53" t="str">
        <f>IF(BJ776="","",WORKDAY(BJ776,5,FESTIVOS_CO!A:A))</f>
        <v/>
      </c>
      <c r="BN776" s="57" t="str">
        <f t="shared" ca="1" si="158"/>
        <v>PENDIENTE HACER AVISO</v>
      </c>
      <c r="BO776" s="54" t="str">
        <f t="shared" ca="1" si="151"/>
        <v>EN TRÁMITE NOTIF. POR AVISO</v>
      </c>
      <c r="BP776" s="37"/>
      <c r="BQ776" s="53" t="str">
        <f>IF(BP776="","",WORKDAY(BP776,5,FESTIVOS_CO!A:A))</f>
        <v/>
      </c>
      <c r="BR776" s="37"/>
      <c r="BS776" s="36"/>
      <c r="BT776" s="38"/>
      <c r="BU776" s="58" t="e">
        <f>VLOOKUP(BT776,Hoja2!$C:$D,2,0)</f>
        <v>#N/A</v>
      </c>
      <c r="BV776" s="80" t="str">
        <f>IF(
AND(AO776="",BD776="",BQ776=""),
"EN PROCESO NOTIFICACION / COMUNICACION",
IF(
BT776="",
"NO APLICA",
IF(
BU776=60,
IF(AO776&lt;&gt;"",AO776,IF(BD776&lt;&gt;"",BD776,BQ776))+60,
WORKDAY(
IF(AO776&lt;&gt;"",AO776,IF(BD776&lt;&gt;"",BD776,BQ776)),
BU776,
FESTIVOS_CO!A:A
)
)
))</f>
        <v>EN PROCESO NOTIFICACION / COMUNICACION</v>
      </c>
      <c r="BW776" s="44"/>
      <c r="BX776" s="53"/>
      <c r="BY776" s="45"/>
      <c r="BZ776" s="37"/>
      <c r="CA776" s="54" t="str">
        <f t="shared" si="152"/>
        <v>PENDIENTE EJECUTORIA</v>
      </c>
      <c r="CB776" s="59" t="str">
        <f t="shared" si="149"/>
        <v/>
      </c>
      <c r="CC776" s="36"/>
      <c r="CD776" s="40"/>
      <c r="CE776" s="46"/>
      <c r="CF776" s="40"/>
      <c r="CG776" s="40"/>
      <c r="CH776" s="40"/>
      <c r="CI776" s="36"/>
      <c r="CJ776" s="47"/>
      <c r="CK776" s="40"/>
      <c r="CL776" s="40"/>
      <c r="CM776" s="40"/>
      <c r="CN776" s="40"/>
    </row>
    <row r="777" spans="1:92" ht="42.75" hidden="1">
      <c r="A777" s="49" t="str">
        <f t="shared" si="153"/>
        <v>SIN GESTIÓN</v>
      </c>
      <c r="B777" s="58"/>
      <c r="C777" s="37"/>
      <c r="D777" s="37"/>
      <c r="E777" s="49" t="str">
        <f t="shared" si="154"/>
        <v>PENDIENTE NOTIFICACIÓN</v>
      </c>
      <c r="F777" s="141" t="str">
        <f t="shared" si="155"/>
        <v>PENDIENTE NOTIFICACIÓN</v>
      </c>
      <c r="G777" s="49" t="str">
        <f t="shared" si="156"/>
        <v/>
      </c>
      <c r="H777" s="51" t="str">
        <f ca="1">IF(
L777="",
"",
IF(
NETWORKDAYS(L777,IF(M777&lt;&gt;"",M777,TODAY()),FESTIVOS_CO!A:A)&gt;2,
"VENCIDO",
IF(
NETWORKDAYS(L777,IF(M777&lt;&gt;"",M777,TODAY()),FESTIVOS_CO!A:A)=2,
"ALERTA",
"A TIEMPO"
)))</f>
        <v/>
      </c>
      <c r="I777" s="40"/>
      <c r="J777" s="36"/>
      <c r="K777" s="37"/>
      <c r="L777" s="50"/>
      <c r="M777" s="37"/>
      <c r="N777" s="52"/>
      <c r="O777" s="52"/>
      <c r="P777" s="36"/>
      <c r="Q777" s="36"/>
      <c r="R777" s="40"/>
      <c r="S777" s="36"/>
      <c r="T777" s="40"/>
      <c r="U777" s="40"/>
      <c r="V777" s="81"/>
      <c r="W777" s="40"/>
      <c r="X777" s="40"/>
      <c r="Y777" s="40"/>
      <c r="Z777" s="38" t="str">
        <f>IFERROR(VLOOKUP(Y777,DIRECTORIO!A:B,2,FALSE),"")</f>
        <v/>
      </c>
      <c r="AA777" s="40"/>
      <c r="AB777" s="40"/>
      <c r="AC777" s="40"/>
      <c r="AD777" s="40"/>
      <c r="AE777" s="40"/>
      <c r="AF777" s="40"/>
      <c r="AG777" s="41" t="s">
        <v>109</v>
      </c>
      <c r="AH777" s="42"/>
      <c r="AI777" s="54" t="str">
        <f t="shared" ca="1" si="157"/>
        <v>PENDIENTE NOTIFICACIÓN ELECTRÓNICA</v>
      </c>
      <c r="AJ777" s="37"/>
      <c r="AK777" s="37"/>
      <c r="AL777" s="37"/>
      <c r="AM777" s="53" t="str">
        <f>IF(AK777="","",WORKDAY(AK777,5,FESTIVOS_CO!A:A))</f>
        <v/>
      </c>
      <c r="AN777" s="37"/>
      <c r="AO777" s="37"/>
      <c r="AP777" s="54" t="str">
        <f t="shared" ca="1" si="150"/>
        <v>NO APLICA</v>
      </c>
      <c r="AQ777" s="36"/>
      <c r="AR777" s="43"/>
      <c r="AS777" s="37"/>
      <c r="AT777" s="36"/>
      <c r="AU777" s="37"/>
      <c r="AV777" s="36"/>
      <c r="AW777" s="36"/>
      <c r="AX777" s="37"/>
      <c r="AY777" s="140" t="str">
        <f>IF(AU777="","",WORKDAY(AU777,5,FESTIVOS_CO!A:A))</f>
        <v/>
      </c>
      <c r="AZ777" s="54" t="str">
        <f t="shared" ca="1" si="147"/>
        <v>NO APLICA</v>
      </c>
      <c r="BA777" s="55" t="str">
        <f>IF(AX777="","",WORKDAY(AX777,5,FESTIVOS_CO!A:A))</f>
        <v/>
      </c>
      <c r="BB777" s="39"/>
      <c r="BC777" s="40"/>
      <c r="BD777" s="40"/>
      <c r="BE777" s="56" t="str">
        <f t="shared" ca="1" si="148"/>
        <v>NO APLICA</v>
      </c>
      <c r="BF777" s="37"/>
      <c r="BG777" s="45"/>
      <c r="BH777" s="37"/>
      <c r="BI777" s="36"/>
      <c r="BJ777" s="37"/>
      <c r="BK777" s="36"/>
      <c r="BL777" s="36"/>
      <c r="BM777" s="53" t="str">
        <f>IF(BJ777="","",WORKDAY(BJ777,5,FESTIVOS_CO!A:A))</f>
        <v/>
      </c>
      <c r="BN777" s="57" t="str">
        <f t="shared" ca="1" si="158"/>
        <v>PENDIENTE HACER AVISO</v>
      </c>
      <c r="BO777" s="54" t="str">
        <f t="shared" ca="1" si="151"/>
        <v>EN TRÁMITE NOTIF. POR AVISO</v>
      </c>
      <c r="BP777" s="37"/>
      <c r="BQ777" s="53" t="str">
        <f>IF(BP777="","",WORKDAY(BP777,5,FESTIVOS_CO!A:A))</f>
        <v/>
      </c>
      <c r="BR777" s="37"/>
      <c r="BS777" s="36"/>
      <c r="BT777" s="38"/>
      <c r="BU777" s="58" t="e">
        <f>VLOOKUP(BT777,Hoja2!$C:$D,2,0)</f>
        <v>#N/A</v>
      </c>
      <c r="BV777" s="80" t="str">
        <f>IF(
AND(AO777="",BD777="",BQ777=""),
"EN PROCESO NOTIFICACION / COMUNICACION",
IF(
BT777="",
"NO APLICA",
IF(
BU777=60,
IF(AO777&lt;&gt;"",AO777,IF(BD777&lt;&gt;"",BD777,BQ777))+60,
WORKDAY(
IF(AO777&lt;&gt;"",AO777,IF(BD777&lt;&gt;"",BD777,BQ777)),
BU777,
FESTIVOS_CO!A:A
)
)
))</f>
        <v>EN PROCESO NOTIFICACION / COMUNICACION</v>
      </c>
      <c r="BW777" s="44"/>
      <c r="BX777" s="53"/>
      <c r="BY777" s="45"/>
      <c r="BZ777" s="37"/>
      <c r="CA777" s="54" t="str">
        <f t="shared" si="152"/>
        <v>PENDIENTE EJECUTORIA</v>
      </c>
      <c r="CB777" s="59" t="str">
        <f t="shared" si="149"/>
        <v/>
      </c>
      <c r="CC777" s="36"/>
      <c r="CD777" s="40"/>
      <c r="CE777" s="46"/>
      <c r="CF777" s="40"/>
      <c r="CG777" s="40"/>
      <c r="CH777" s="40"/>
      <c r="CI777" s="36"/>
      <c r="CJ777" s="47"/>
      <c r="CK777" s="40"/>
      <c r="CL777" s="40"/>
      <c r="CM777" s="40"/>
      <c r="CN777" s="40"/>
    </row>
    <row r="778" spans="1:92" ht="42.75" hidden="1">
      <c r="A778" s="49" t="str">
        <f t="shared" si="153"/>
        <v>SIN GESTIÓN</v>
      </c>
      <c r="B778" s="58"/>
      <c r="C778" s="37"/>
      <c r="D778" s="37"/>
      <c r="E778" s="49" t="str">
        <f t="shared" si="154"/>
        <v>PENDIENTE NOTIFICACIÓN</v>
      </c>
      <c r="F778" s="141" t="str">
        <f t="shared" si="155"/>
        <v>PENDIENTE NOTIFICACIÓN</v>
      </c>
      <c r="G778" s="49" t="str">
        <f t="shared" si="156"/>
        <v/>
      </c>
      <c r="H778" s="51" t="str">
        <f ca="1">IF(
L778="",
"",
IF(
NETWORKDAYS(L778,IF(M778&lt;&gt;"",M778,TODAY()),FESTIVOS_CO!A:A)&gt;2,
"VENCIDO",
IF(
NETWORKDAYS(L778,IF(M778&lt;&gt;"",M778,TODAY()),FESTIVOS_CO!A:A)=2,
"ALERTA",
"A TIEMPO"
)))</f>
        <v/>
      </c>
      <c r="I778" s="40"/>
      <c r="J778" s="36"/>
      <c r="K778" s="37"/>
      <c r="L778" s="50"/>
      <c r="M778" s="37"/>
      <c r="N778" s="52"/>
      <c r="O778" s="52"/>
      <c r="P778" s="36"/>
      <c r="Q778" s="36"/>
      <c r="R778" s="40"/>
      <c r="S778" s="36"/>
      <c r="T778" s="40"/>
      <c r="U778" s="40"/>
      <c r="V778" s="81"/>
      <c r="W778" s="40"/>
      <c r="X778" s="40"/>
      <c r="Y778" s="40"/>
      <c r="Z778" s="38" t="str">
        <f>IFERROR(VLOOKUP(Y778,DIRECTORIO!A:B,2,FALSE),"")</f>
        <v/>
      </c>
      <c r="AA778" s="40"/>
      <c r="AB778" s="40"/>
      <c r="AC778" s="40"/>
      <c r="AD778" s="40"/>
      <c r="AE778" s="40"/>
      <c r="AF778" s="40"/>
      <c r="AG778" s="41" t="s">
        <v>109</v>
      </c>
      <c r="AH778" s="42"/>
      <c r="AI778" s="54" t="str">
        <f t="shared" ca="1" si="157"/>
        <v>PENDIENTE NOTIFICACIÓN ELECTRÓNICA</v>
      </c>
      <c r="AJ778" s="37"/>
      <c r="AK778" s="37"/>
      <c r="AL778" s="37"/>
      <c r="AM778" s="53" t="str">
        <f>IF(AK778="","",WORKDAY(AK778,5,FESTIVOS_CO!A:A))</f>
        <v/>
      </c>
      <c r="AN778" s="37"/>
      <c r="AO778" s="37"/>
      <c r="AP778" s="54" t="str">
        <f t="shared" ca="1" si="150"/>
        <v>NO APLICA</v>
      </c>
      <c r="AQ778" s="36"/>
      <c r="AR778" s="43"/>
      <c r="AS778" s="37"/>
      <c r="AT778" s="36"/>
      <c r="AU778" s="37"/>
      <c r="AV778" s="36"/>
      <c r="AW778" s="36"/>
      <c r="AX778" s="37"/>
      <c r="AY778" s="140" t="str">
        <f>IF(AU778="","",WORKDAY(AU778,5,FESTIVOS_CO!A:A))</f>
        <v/>
      </c>
      <c r="AZ778" s="54" t="str">
        <f t="shared" ref="AZ778:AZ841" ca="1" si="159">IF(
AND(BB778="SI",BC778&lt;&gt;"",BD778&lt;&gt;""),
"NOTIFICACIÓN PERSONAL COMPLETA",
IF(
AND(AO778="",AX778="",BQ778="",BC778&lt;&gt;"",BD778&lt;&gt;""),
"NOTIFICADO POR CONDUCTA CONCLUYENTE",
IF(AP778="NO PROCEDE CITACION",
"NO PROCEDE",
IF(AP778="NO APLICA",
"NO APLICA",
IF(AW778="NO",
"HACER AVISO",
IF(AQ778="",
"PENDIENTE GESTIONAR CITACIÓN",
IF(AS778="",
"PENDIENTE FIRMA",
IF(AR778="",
"PENDIENTE REVISIÓN",
IF(AT778="",
"PENDIENTE RADICAR",
"CITACIÓN COMPLETA EN ESPERA PRESENTACION PERSONAL"
)))))))))</f>
        <v>NO APLICA</v>
      </c>
      <c r="BA778" s="55" t="str">
        <f>IF(AX778="","",WORKDAY(AX778,5,FESTIVOS_CO!A:A))</f>
        <v/>
      </c>
      <c r="BB778" s="39"/>
      <c r="BC778" s="40"/>
      <c r="BD778" s="40"/>
      <c r="BE778" s="56" t="str">
        <f t="shared" ca="1" si="148"/>
        <v>NO APLICA</v>
      </c>
      <c r="BF778" s="37"/>
      <c r="BG778" s="45"/>
      <c r="BH778" s="37"/>
      <c r="BI778" s="36"/>
      <c r="BJ778" s="37"/>
      <c r="BK778" s="36"/>
      <c r="BL778" s="36"/>
      <c r="BM778" s="53" t="str">
        <f>IF(BJ778="","",WORKDAY(BJ778,5,FESTIVOS_CO!A:A))</f>
        <v/>
      </c>
      <c r="BN778" s="57" t="str">
        <f t="shared" ca="1" si="158"/>
        <v>PENDIENTE HACER AVISO</v>
      </c>
      <c r="BO778" s="54" t="str">
        <f t="shared" ca="1" si="151"/>
        <v>EN TRÁMITE NOTIF. POR AVISO</v>
      </c>
      <c r="BP778" s="37"/>
      <c r="BQ778" s="53" t="str">
        <f>IF(BP778="","",WORKDAY(BP778,5,FESTIVOS_CO!A:A))</f>
        <v/>
      </c>
      <c r="BR778" s="37"/>
      <c r="BS778" s="36"/>
      <c r="BT778" s="38"/>
      <c r="BU778" s="58" t="e">
        <f>VLOOKUP(BT778,Hoja2!$C:$D,2,0)</f>
        <v>#N/A</v>
      </c>
      <c r="BV778" s="80" t="str">
        <f>IF(
AND(AO778="",BD778="",BQ778=""),
"EN PROCESO NOTIFICACION / COMUNICACION",
IF(
BT778="",
"NO APLICA",
IF(
BU778=60,
IF(AO778&lt;&gt;"",AO778,IF(BD778&lt;&gt;"",BD778,BQ778))+60,
WORKDAY(
IF(AO778&lt;&gt;"",AO778,IF(BD778&lt;&gt;"",BD778,BQ778)),
BU778,
FESTIVOS_CO!A:A
)
)
))</f>
        <v>EN PROCESO NOTIFICACION / COMUNICACION</v>
      </c>
      <c r="BW778" s="44"/>
      <c r="BX778" s="53"/>
      <c r="BY778" s="45"/>
      <c r="BZ778" s="37"/>
      <c r="CA778" s="54" t="str">
        <f t="shared" si="152"/>
        <v>PENDIENTE EJECUTORIA</v>
      </c>
      <c r="CB778" s="59" t="str">
        <f t="shared" si="149"/>
        <v/>
      </c>
      <c r="CC778" s="36"/>
      <c r="CD778" s="40"/>
      <c r="CE778" s="46"/>
      <c r="CF778" s="40"/>
      <c r="CG778" s="40"/>
      <c r="CH778" s="40"/>
      <c r="CI778" s="36"/>
      <c r="CJ778" s="47"/>
      <c r="CK778" s="40"/>
      <c r="CL778" s="40"/>
      <c r="CM778" s="40"/>
      <c r="CN778" s="40"/>
    </row>
    <row r="779" spans="1:92" ht="42.75" hidden="1">
      <c r="A779" s="49" t="str">
        <f t="shared" si="153"/>
        <v>SIN GESTIÓN</v>
      </c>
      <c r="B779" s="58"/>
      <c r="C779" s="37"/>
      <c r="D779" s="37"/>
      <c r="E779" s="49" t="str">
        <f t="shared" si="154"/>
        <v>PENDIENTE NOTIFICACIÓN</v>
      </c>
      <c r="F779" s="141" t="str">
        <f t="shared" si="155"/>
        <v>PENDIENTE NOTIFICACIÓN</v>
      </c>
      <c r="G779" s="49" t="str">
        <f t="shared" si="156"/>
        <v/>
      </c>
      <c r="H779" s="51" t="str">
        <f ca="1">IF(
L779="",
"",
IF(
NETWORKDAYS(L779,IF(M779&lt;&gt;"",M779,TODAY()),FESTIVOS_CO!A:A)&gt;2,
"VENCIDO",
IF(
NETWORKDAYS(L779,IF(M779&lt;&gt;"",M779,TODAY()),FESTIVOS_CO!A:A)=2,
"ALERTA",
"A TIEMPO"
)))</f>
        <v/>
      </c>
      <c r="I779" s="40"/>
      <c r="J779" s="36"/>
      <c r="K779" s="37"/>
      <c r="L779" s="50"/>
      <c r="M779" s="37"/>
      <c r="N779" s="52"/>
      <c r="O779" s="52"/>
      <c r="P779" s="36"/>
      <c r="Q779" s="36"/>
      <c r="R779" s="40"/>
      <c r="S779" s="36"/>
      <c r="T779" s="40"/>
      <c r="U779" s="40"/>
      <c r="V779" s="81"/>
      <c r="W779" s="40"/>
      <c r="X779" s="40"/>
      <c r="Y779" s="40"/>
      <c r="Z779" s="38" t="str">
        <f>IFERROR(VLOOKUP(Y779,DIRECTORIO!A:B,2,FALSE),"")</f>
        <v/>
      </c>
      <c r="AA779" s="40"/>
      <c r="AB779" s="40"/>
      <c r="AC779" s="40"/>
      <c r="AD779" s="40"/>
      <c r="AE779" s="40"/>
      <c r="AF779" s="40"/>
      <c r="AG779" s="41" t="s">
        <v>109</v>
      </c>
      <c r="AH779" s="42"/>
      <c r="AI779" s="54" t="str">
        <f t="shared" ca="1" si="157"/>
        <v>PENDIENTE NOTIFICACIÓN ELECTRÓNICA</v>
      </c>
      <c r="AJ779" s="37"/>
      <c r="AK779" s="37"/>
      <c r="AL779" s="37"/>
      <c r="AM779" s="53" t="str">
        <f>IF(AK779="","",WORKDAY(AK779,5,FESTIVOS_CO!A:A))</f>
        <v/>
      </c>
      <c r="AN779" s="37"/>
      <c r="AO779" s="37"/>
      <c r="AP779" s="54" t="str">
        <f t="shared" ca="1" si="150"/>
        <v>NO APLICA</v>
      </c>
      <c r="AQ779" s="36"/>
      <c r="AR779" s="43"/>
      <c r="AS779" s="37"/>
      <c r="AT779" s="36"/>
      <c r="AU779" s="37"/>
      <c r="AV779" s="36"/>
      <c r="AW779" s="36"/>
      <c r="AX779" s="37"/>
      <c r="AY779" s="140" t="str">
        <f>IF(AU779="","",WORKDAY(AU779,5,FESTIVOS_CO!A:A))</f>
        <v/>
      </c>
      <c r="AZ779" s="54" t="str">
        <f t="shared" ca="1" si="159"/>
        <v>NO APLICA</v>
      </c>
      <c r="BA779" s="55" t="str">
        <f>IF(AX779="","",WORKDAY(AX779,5,FESTIVOS_CO!A:A))</f>
        <v/>
      </c>
      <c r="BB779" s="39"/>
      <c r="BC779" s="40"/>
      <c r="BD779" s="40"/>
      <c r="BE779" s="56" t="str">
        <f t="shared" ca="1" si="148"/>
        <v>NO APLICA</v>
      </c>
      <c r="BF779" s="37"/>
      <c r="BG779" s="45"/>
      <c r="BH779" s="37"/>
      <c r="BI779" s="36"/>
      <c r="BJ779" s="37"/>
      <c r="BK779" s="36"/>
      <c r="BL779" s="36"/>
      <c r="BM779" s="53" t="str">
        <f>IF(BJ779="","",WORKDAY(BJ779,5,FESTIVOS_CO!A:A))</f>
        <v/>
      </c>
      <c r="BN779" s="57" t="str">
        <f t="shared" ca="1" si="158"/>
        <v>PENDIENTE HACER AVISO</v>
      </c>
      <c r="BO779" s="54" t="str">
        <f t="shared" ca="1" si="151"/>
        <v>EN TRÁMITE NOTIF. POR AVISO</v>
      </c>
      <c r="BP779" s="37"/>
      <c r="BQ779" s="53" t="str">
        <f>IF(BP779="","",WORKDAY(BP779,5,FESTIVOS_CO!A:A))</f>
        <v/>
      </c>
      <c r="BR779" s="37"/>
      <c r="BS779" s="36"/>
      <c r="BT779" s="38"/>
      <c r="BU779" s="58" t="e">
        <f>VLOOKUP(BT779,Hoja2!$C:$D,2,0)</f>
        <v>#N/A</v>
      </c>
      <c r="BV779" s="80" t="str">
        <f>IF(
AND(AO779="",BD779="",BQ779=""),
"EN PROCESO NOTIFICACION / COMUNICACION",
IF(
BT779="",
"NO APLICA",
IF(
BU779=60,
IF(AO779&lt;&gt;"",AO779,IF(BD779&lt;&gt;"",BD779,BQ779))+60,
WORKDAY(
IF(AO779&lt;&gt;"",AO779,IF(BD779&lt;&gt;"",BD779,BQ779)),
BU779,
FESTIVOS_CO!A:A
)
)
))</f>
        <v>EN PROCESO NOTIFICACION / COMUNICACION</v>
      </c>
      <c r="BW779" s="44"/>
      <c r="BX779" s="53"/>
      <c r="BY779" s="45"/>
      <c r="BZ779" s="37"/>
      <c r="CA779" s="54" t="str">
        <f t="shared" si="152"/>
        <v>PENDIENTE EJECUTORIA</v>
      </c>
      <c r="CB779" s="59" t="str">
        <f t="shared" si="149"/>
        <v/>
      </c>
      <c r="CC779" s="36"/>
      <c r="CD779" s="40"/>
      <c r="CE779" s="46"/>
      <c r="CF779" s="40"/>
      <c r="CG779" s="40"/>
      <c r="CH779" s="40"/>
      <c r="CI779" s="36"/>
      <c r="CJ779" s="47"/>
      <c r="CK779" s="40"/>
      <c r="CL779" s="40"/>
      <c r="CM779" s="40"/>
      <c r="CN779" s="40"/>
    </row>
    <row r="780" spans="1:92" ht="42.75" hidden="1">
      <c r="A780" s="49" t="str">
        <f t="shared" si="153"/>
        <v>SIN GESTIÓN</v>
      </c>
      <c r="B780" s="58"/>
      <c r="C780" s="37"/>
      <c r="D780" s="37"/>
      <c r="E780" s="49" t="str">
        <f t="shared" si="154"/>
        <v>PENDIENTE NOTIFICACIÓN</v>
      </c>
      <c r="F780" s="141" t="str">
        <f t="shared" si="155"/>
        <v>PENDIENTE NOTIFICACIÓN</v>
      </c>
      <c r="G780" s="49" t="str">
        <f t="shared" si="156"/>
        <v/>
      </c>
      <c r="H780" s="51" t="str">
        <f ca="1">IF(
L780="",
"",
IF(
NETWORKDAYS(L780,IF(M780&lt;&gt;"",M780,TODAY()),FESTIVOS_CO!A:A)&gt;2,
"VENCIDO",
IF(
NETWORKDAYS(L780,IF(M780&lt;&gt;"",M780,TODAY()),FESTIVOS_CO!A:A)=2,
"ALERTA",
"A TIEMPO"
)))</f>
        <v/>
      </c>
      <c r="I780" s="40"/>
      <c r="J780" s="36"/>
      <c r="K780" s="37"/>
      <c r="L780" s="50"/>
      <c r="M780" s="37"/>
      <c r="N780" s="52"/>
      <c r="O780" s="52"/>
      <c r="P780" s="36"/>
      <c r="Q780" s="36"/>
      <c r="R780" s="40"/>
      <c r="S780" s="36"/>
      <c r="T780" s="40"/>
      <c r="U780" s="40"/>
      <c r="V780" s="81"/>
      <c r="W780" s="40"/>
      <c r="X780" s="40"/>
      <c r="Y780" s="40"/>
      <c r="Z780" s="38" t="str">
        <f>IFERROR(VLOOKUP(Y780,DIRECTORIO!A:B,2,FALSE),"")</f>
        <v/>
      </c>
      <c r="AA780" s="40"/>
      <c r="AB780" s="40"/>
      <c r="AC780" s="40"/>
      <c r="AD780" s="40"/>
      <c r="AE780" s="40"/>
      <c r="AF780" s="40"/>
      <c r="AG780" s="41" t="s">
        <v>109</v>
      </c>
      <c r="AH780" s="42"/>
      <c r="AI780" s="54" t="str">
        <f t="shared" ca="1" si="157"/>
        <v>PENDIENTE NOTIFICACIÓN ELECTRÓNICA</v>
      </c>
      <c r="AJ780" s="37"/>
      <c r="AK780" s="37"/>
      <c r="AL780" s="37"/>
      <c r="AM780" s="53" t="str">
        <f>IF(AK780="","",WORKDAY(AK780,5,FESTIVOS_CO!A:A))</f>
        <v/>
      </c>
      <c r="AN780" s="37"/>
      <c r="AO780" s="37"/>
      <c r="AP780" s="54" t="str">
        <f t="shared" ca="1" si="150"/>
        <v>NO APLICA</v>
      </c>
      <c r="AQ780" s="36"/>
      <c r="AR780" s="43"/>
      <c r="AS780" s="37"/>
      <c r="AT780" s="36"/>
      <c r="AU780" s="37"/>
      <c r="AV780" s="36"/>
      <c r="AW780" s="36"/>
      <c r="AX780" s="37"/>
      <c r="AY780" s="140" t="str">
        <f>IF(AU780="","",WORKDAY(AU780,5,FESTIVOS_CO!A:A))</f>
        <v/>
      </c>
      <c r="AZ780" s="54" t="str">
        <f t="shared" ca="1" si="159"/>
        <v>NO APLICA</v>
      </c>
      <c r="BA780" s="55" t="str">
        <f>IF(AX780="","",WORKDAY(AX780,5,FESTIVOS_CO!A:A))</f>
        <v/>
      </c>
      <c r="BB780" s="39"/>
      <c r="BC780" s="40"/>
      <c r="BD780" s="40"/>
      <c r="BE780" s="56" t="str">
        <f t="shared" ca="1" si="148"/>
        <v>NO APLICA</v>
      </c>
      <c r="BF780" s="37"/>
      <c r="BG780" s="45"/>
      <c r="BH780" s="37"/>
      <c r="BI780" s="36"/>
      <c r="BJ780" s="37"/>
      <c r="BK780" s="36"/>
      <c r="BL780" s="36"/>
      <c r="BM780" s="53" t="str">
        <f>IF(BJ780="","",WORKDAY(BJ780,5,FESTIVOS_CO!A:A))</f>
        <v/>
      </c>
      <c r="BN780" s="57" t="str">
        <f t="shared" ca="1" si="158"/>
        <v>PENDIENTE HACER AVISO</v>
      </c>
      <c r="BO780" s="54" t="str">
        <f t="shared" ca="1" si="151"/>
        <v>EN TRÁMITE NOTIF. POR AVISO</v>
      </c>
      <c r="BP780" s="37"/>
      <c r="BQ780" s="53" t="str">
        <f>IF(BP780="","",WORKDAY(BP780,5,FESTIVOS_CO!A:A))</f>
        <v/>
      </c>
      <c r="BR780" s="37"/>
      <c r="BS780" s="36"/>
      <c r="BT780" s="38"/>
      <c r="BU780" s="58" t="e">
        <f>VLOOKUP(BT780,Hoja2!$C:$D,2,0)</f>
        <v>#N/A</v>
      </c>
      <c r="BV780" s="80" t="str">
        <f>IF(
AND(AO780="",BD780="",BQ780=""),
"EN PROCESO NOTIFICACION / COMUNICACION",
IF(
BT780="",
"NO APLICA",
IF(
BU780=60,
IF(AO780&lt;&gt;"",AO780,IF(BD780&lt;&gt;"",BD780,BQ780))+60,
WORKDAY(
IF(AO780&lt;&gt;"",AO780,IF(BD780&lt;&gt;"",BD780,BQ780)),
BU780,
FESTIVOS_CO!A:A
)
)
))</f>
        <v>EN PROCESO NOTIFICACION / COMUNICACION</v>
      </c>
      <c r="BW780" s="44"/>
      <c r="BX780" s="53"/>
      <c r="BY780" s="45"/>
      <c r="BZ780" s="37"/>
      <c r="CA780" s="54" t="str">
        <f t="shared" si="152"/>
        <v>PENDIENTE EJECUTORIA</v>
      </c>
      <c r="CB780" s="59" t="str">
        <f t="shared" si="149"/>
        <v/>
      </c>
      <c r="CC780" s="36"/>
      <c r="CD780" s="40"/>
      <c r="CE780" s="46"/>
      <c r="CF780" s="40"/>
      <c r="CG780" s="40"/>
      <c r="CH780" s="40"/>
      <c r="CI780" s="36"/>
      <c r="CJ780" s="47"/>
      <c r="CK780" s="40"/>
      <c r="CL780" s="40"/>
      <c r="CM780" s="40"/>
      <c r="CN780" s="40"/>
    </row>
    <row r="781" spans="1:92" ht="42.75" hidden="1">
      <c r="A781" s="49" t="str">
        <f t="shared" si="153"/>
        <v>SIN GESTIÓN</v>
      </c>
      <c r="B781" s="58"/>
      <c r="C781" s="37"/>
      <c r="D781" s="37"/>
      <c r="E781" s="49" t="str">
        <f t="shared" si="154"/>
        <v>PENDIENTE NOTIFICACIÓN</v>
      </c>
      <c r="F781" s="141" t="str">
        <f t="shared" si="155"/>
        <v>PENDIENTE NOTIFICACIÓN</v>
      </c>
      <c r="G781" s="49" t="str">
        <f t="shared" si="156"/>
        <v/>
      </c>
      <c r="H781" s="51" t="str">
        <f ca="1">IF(
L781="",
"",
IF(
NETWORKDAYS(L781,IF(M781&lt;&gt;"",M781,TODAY()),FESTIVOS_CO!A:A)&gt;2,
"VENCIDO",
IF(
NETWORKDAYS(L781,IF(M781&lt;&gt;"",M781,TODAY()),FESTIVOS_CO!A:A)=2,
"ALERTA",
"A TIEMPO"
)))</f>
        <v/>
      </c>
      <c r="I781" s="40"/>
      <c r="J781" s="36"/>
      <c r="K781" s="37"/>
      <c r="L781" s="50"/>
      <c r="M781" s="37"/>
      <c r="N781" s="52"/>
      <c r="O781" s="52"/>
      <c r="P781" s="36"/>
      <c r="Q781" s="36"/>
      <c r="R781" s="40"/>
      <c r="S781" s="36"/>
      <c r="T781" s="40"/>
      <c r="U781" s="40"/>
      <c r="V781" s="81"/>
      <c r="W781" s="40"/>
      <c r="X781" s="40"/>
      <c r="Y781" s="40"/>
      <c r="Z781" s="38" t="str">
        <f>IFERROR(VLOOKUP(Y781,DIRECTORIO!A:B,2,FALSE),"")</f>
        <v/>
      </c>
      <c r="AA781" s="40"/>
      <c r="AB781" s="40"/>
      <c r="AC781" s="40"/>
      <c r="AD781" s="40"/>
      <c r="AE781" s="40"/>
      <c r="AF781" s="40"/>
      <c r="AG781" s="41" t="s">
        <v>109</v>
      </c>
      <c r="AH781" s="42"/>
      <c r="AI781" s="54" t="str">
        <f t="shared" ca="1" si="157"/>
        <v>PENDIENTE NOTIFICACIÓN ELECTRÓNICA</v>
      </c>
      <c r="AJ781" s="37"/>
      <c r="AK781" s="37"/>
      <c r="AL781" s="37"/>
      <c r="AM781" s="53" t="str">
        <f>IF(AK781="","",WORKDAY(AK781,5,FESTIVOS_CO!A:A))</f>
        <v/>
      </c>
      <c r="AN781" s="37"/>
      <c r="AO781" s="37"/>
      <c r="AP781" s="54" t="str">
        <f t="shared" ca="1" si="150"/>
        <v>NO APLICA</v>
      </c>
      <c r="AQ781" s="36"/>
      <c r="AR781" s="43"/>
      <c r="AS781" s="37"/>
      <c r="AT781" s="36"/>
      <c r="AU781" s="37"/>
      <c r="AV781" s="36"/>
      <c r="AW781" s="36"/>
      <c r="AX781" s="37"/>
      <c r="AY781" s="140" t="str">
        <f>IF(AU781="","",WORKDAY(AU781,5,FESTIVOS_CO!A:A))</f>
        <v/>
      </c>
      <c r="AZ781" s="54" t="str">
        <f t="shared" ca="1" si="159"/>
        <v>NO APLICA</v>
      </c>
      <c r="BA781" s="55" t="str">
        <f>IF(AX781="","",WORKDAY(AX781,5,FESTIVOS_CO!A:A))</f>
        <v/>
      </c>
      <c r="BB781" s="39"/>
      <c r="BC781" s="40"/>
      <c r="BD781" s="40"/>
      <c r="BE781" s="56" t="str">
        <f t="shared" ca="1" si="148"/>
        <v>NO APLICA</v>
      </c>
      <c r="BF781" s="37"/>
      <c r="BG781" s="45"/>
      <c r="BH781" s="37"/>
      <c r="BI781" s="36"/>
      <c r="BJ781" s="37"/>
      <c r="BK781" s="36"/>
      <c r="BL781" s="36"/>
      <c r="BM781" s="53" t="str">
        <f>IF(BJ781="","",WORKDAY(BJ781,5,FESTIVOS_CO!A:A))</f>
        <v/>
      </c>
      <c r="BN781" s="57" t="str">
        <f t="shared" ca="1" si="158"/>
        <v>PENDIENTE HACER AVISO</v>
      </c>
      <c r="BO781" s="54" t="str">
        <f t="shared" ca="1" si="151"/>
        <v>EN TRÁMITE NOTIF. POR AVISO</v>
      </c>
      <c r="BP781" s="37"/>
      <c r="BQ781" s="53" t="str">
        <f>IF(BP781="","",WORKDAY(BP781,5,FESTIVOS_CO!A:A))</f>
        <v/>
      </c>
      <c r="BR781" s="37"/>
      <c r="BS781" s="36"/>
      <c r="BT781" s="38"/>
      <c r="BU781" s="58" t="e">
        <f>VLOOKUP(BT781,Hoja2!$C:$D,2,0)</f>
        <v>#N/A</v>
      </c>
      <c r="BV781" s="80" t="str">
        <f>IF(
AND(AO781="",BD781="",BQ781=""),
"EN PROCESO NOTIFICACION / COMUNICACION",
IF(
BT781="",
"NO APLICA",
IF(
BU781=60,
IF(AO781&lt;&gt;"",AO781,IF(BD781&lt;&gt;"",BD781,BQ781))+60,
WORKDAY(
IF(AO781&lt;&gt;"",AO781,IF(BD781&lt;&gt;"",BD781,BQ781)),
BU781,
FESTIVOS_CO!A:A
)
)
))</f>
        <v>EN PROCESO NOTIFICACION / COMUNICACION</v>
      </c>
      <c r="BW781" s="44"/>
      <c r="BX781" s="53"/>
      <c r="BY781" s="45"/>
      <c r="BZ781" s="37"/>
      <c r="CA781" s="54" t="str">
        <f t="shared" si="152"/>
        <v>PENDIENTE EJECUTORIA</v>
      </c>
      <c r="CB781" s="59" t="str">
        <f t="shared" si="149"/>
        <v/>
      </c>
      <c r="CC781" s="36"/>
      <c r="CD781" s="40"/>
      <c r="CE781" s="46"/>
      <c r="CF781" s="40"/>
      <c r="CG781" s="40"/>
      <c r="CH781" s="40"/>
      <c r="CI781" s="36"/>
      <c r="CJ781" s="47"/>
      <c r="CK781" s="40"/>
      <c r="CL781" s="40"/>
      <c r="CM781" s="40"/>
      <c r="CN781" s="40"/>
    </row>
    <row r="782" spans="1:92" ht="42.75" hidden="1">
      <c r="A782" s="49" t="str">
        <f t="shared" si="153"/>
        <v>SIN GESTIÓN</v>
      </c>
      <c r="B782" s="58"/>
      <c r="C782" s="37"/>
      <c r="D782" s="37"/>
      <c r="E782" s="49" t="str">
        <f t="shared" si="154"/>
        <v>PENDIENTE NOTIFICACIÓN</v>
      </c>
      <c r="F782" s="141" t="str">
        <f t="shared" si="155"/>
        <v>PENDIENTE NOTIFICACIÓN</v>
      </c>
      <c r="G782" s="49" t="str">
        <f t="shared" si="156"/>
        <v/>
      </c>
      <c r="H782" s="51" t="str">
        <f ca="1">IF(
L782="",
"",
IF(
NETWORKDAYS(L782,IF(M782&lt;&gt;"",M782,TODAY()),FESTIVOS_CO!A:A)&gt;2,
"VENCIDO",
IF(
NETWORKDAYS(L782,IF(M782&lt;&gt;"",M782,TODAY()),FESTIVOS_CO!A:A)=2,
"ALERTA",
"A TIEMPO"
)))</f>
        <v/>
      </c>
      <c r="I782" s="40"/>
      <c r="J782" s="36"/>
      <c r="K782" s="37"/>
      <c r="L782" s="50"/>
      <c r="M782" s="37"/>
      <c r="N782" s="52"/>
      <c r="O782" s="52"/>
      <c r="P782" s="36"/>
      <c r="Q782" s="36"/>
      <c r="R782" s="40"/>
      <c r="S782" s="36"/>
      <c r="T782" s="40"/>
      <c r="U782" s="40"/>
      <c r="V782" s="81"/>
      <c r="W782" s="40"/>
      <c r="X782" s="40"/>
      <c r="Y782" s="40"/>
      <c r="Z782" s="38" t="str">
        <f>IFERROR(VLOOKUP(Y782,DIRECTORIO!A:B,2,FALSE),"")</f>
        <v/>
      </c>
      <c r="AA782" s="40"/>
      <c r="AB782" s="40"/>
      <c r="AC782" s="40"/>
      <c r="AD782" s="40"/>
      <c r="AE782" s="40"/>
      <c r="AF782" s="40"/>
      <c r="AG782" s="41" t="s">
        <v>109</v>
      </c>
      <c r="AH782" s="42"/>
      <c r="AI782" s="54" t="str">
        <f t="shared" ca="1" si="157"/>
        <v>PENDIENTE NOTIFICACIÓN ELECTRÓNICA</v>
      </c>
      <c r="AJ782" s="37"/>
      <c r="AK782" s="37"/>
      <c r="AL782" s="37"/>
      <c r="AM782" s="53" t="str">
        <f>IF(AK782="","",WORKDAY(AK782,5,FESTIVOS_CO!A:A))</f>
        <v/>
      </c>
      <c r="AN782" s="37"/>
      <c r="AO782" s="37"/>
      <c r="AP782" s="54" t="str">
        <f t="shared" ca="1" si="150"/>
        <v>NO APLICA</v>
      </c>
      <c r="AQ782" s="36"/>
      <c r="AR782" s="43"/>
      <c r="AS782" s="37"/>
      <c r="AT782" s="36"/>
      <c r="AU782" s="37"/>
      <c r="AV782" s="36"/>
      <c r="AW782" s="36"/>
      <c r="AX782" s="37"/>
      <c r="AY782" s="140" t="str">
        <f>IF(AU782="","",WORKDAY(AU782,5,FESTIVOS_CO!A:A))</f>
        <v/>
      </c>
      <c r="AZ782" s="54" t="str">
        <f t="shared" ca="1" si="159"/>
        <v>NO APLICA</v>
      </c>
      <c r="BA782" s="55" t="str">
        <f>IF(AX782="","",WORKDAY(AX782,5,FESTIVOS_CO!A:A))</f>
        <v/>
      </c>
      <c r="BB782" s="39"/>
      <c r="BC782" s="40"/>
      <c r="BD782" s="40"/>
      <c r="BE782" s="56" t="str">
        <f t="shared" ca="1" si="148"/>
        <v>NO APLICA</v>
      </c>
      <c r="BF782" s="37"/>
      <c r="BG782" s="45"/>
      <c r="BH782" s="37"/>
      <c r="BI782" s="36"/>
      <c r="BJ782" s="37"/>
      <c r="BK782" s="36"/>
      <c r="BL782" s="36"/>
      <c r="BM782" s="53" t="str">
        <f>IF(BJ782="","",WORKDAY(BJ782,5,FESTIVOS_CO!A:A))</f>
        <v/>
      </c>
      <c r="BN782" s="57" t="str">
        <f t="shared" ca="1" si="158"/>
        <v>PENDIENTE HACER AVISO</v>
      </c>
      <c r="BO782" s="54" t="str">
        <f t="shared" ca="1" si="151"/>
        <v>EN TRÁMITE NOTIF. POR AVISO</v>
      </c>
      <c r="BP782" s="37"/>
      <c r="BQ782" s="53" t="str">
        <f>IF(BP782="","",WORKDAY(BP782,5,FESTIVOS_CO!A:A))</f>
        <v/>
      </c>
      <c r="BR782" s="37"/>
      <c r="BS782" s="36"/>
      <c r="BT782" s="38"/>
      <c r="BU782" s="58" t="e">
        <f>VLOOKUP(BT782,Hoja2!$C:$D,2,0)</f>
        <v>#N/A</v>
      </c>
      <c r="BV782" s="80" t="str">
        <f>IF(
AND(AO782="",BD782="",BQ782=""),
"EN PROCESO NOTIFICACION / COMUNICACION",
IF(
BT782="",
"NO APLICA",
IF(
BU782=60,
IF(AO782&lt;&gt;"",AO782,IF(BD782&lt;&gt;"",BD782,BQ782))+60,
WORKDAY(
IF(AO782&lt;&gt;"",AO782,IF(BD782&lt;&gt;"",BD782,BQ782)),
BU782,
FESTIVOS_CO!A:A
)
)
))</f>
        <v>EN PROCESO NOTIFICACION / COMUNICACION</v>
      </c>
      <c r="BW782" s="44"/>
      <c r="BX782" s="53"/>
      <c r="BY782" s="45"/>
      <c r="BZ782" s="37"/>
      <c r="CA782" s="54" t="str">
        <f t="shared" si="152"/>
        <v>PENDIENTE EJECUTORIA</v>
      </c>
      <c r="CB782" s="59" t="str">
        <f t="shared" si="149"/>
        <v/>
      </c>
      <c r="CC782" s="36"/>
      <c r="CD782" s="40"/>
      <c r="CE782" s="46"/>
      <c r="CF782" s="40"/>
      <c r="CG782" s="40"/>
      <c r="CH782" s="40"/>
      <c r="CI782" s="36"/>
      <c r="CJ782" s="47"/>
      <c r="CK782" s="40"/>
      <c r="CL782" s="40"/>
      <c r="CM782" s="40"/>
      <c r="CN782" s="40"/>
    </row>
    <row r="783" spans="1:92" ht="42.75" hidden="1">
      <c r="A783" s="49" t="str">
        <f t="shared" si="153"/>
        <v>SIN GESTIÓN</v>
      </c>
      <c r="B783" s="58"/>
      <c r="C783" s="37"/>
      <c r="D783" s="37"/>
      <c r="E783" s="49" t="str">
        <f t="shared" si="154"/>
        <v>PENDIENTE NOTIFICACIÓN</v>
      </c>
      <c r="F783" s="141" t="str">
        <f t="shared" si="155"/>
        <v>PENDIENTE NOTIFICACIÓN</v>
      </c>
      <c r="G783" s="49" t="str">
        <f t="shared" si="156"/>
        <v/>
      </c>
      <c r="H783" s="51" t="str">
        <f ca="1">IF(
L783="",
"",
IF(
NETWORKDAYS(L783,IF(M783&lt;&gt;"",M783,TODAY()),FESTIVOS_CO!A:A)&gt;2,
"VENCIDO",
IF(
NETWORKDAYS(L783,IF(M783&lt;&gt;"",M783,TODAY()),FESTIVOS_CO!A:A)=2,
"ALERTA",
"A TIEMPO"
)))</f>
        <v/>
      </c>
      <c r="I783" s="40"/>
      <c r="J783" s="36"/>
      <c r="K783" s="37"/>
      <c r="L783" s="50"/>
      <c r="M783" s="37"/>
      <c r="N783" s="52"/>
      <c r="O783" s="52"/>
      <c r="P783" s="36"/>
      <c r="Q783" s="36"/>
      <c r="R783" s="40"/>
      <c r="S783" s="36"/>
      <c r="T783" s="40"/>
      <c r="U783" s="40"/>
      <c r="V783" s="81"/>
      <c r="W783" s="40"/>
      <c r="X783" s="40"/>
      <c r="Y783" s="40"/>
      <c r="Z783" s="38" t="str">
        <f>IFERROR(VLOOKUP(Y783,DIRECTORIO!A:B,2,FALSE),"")</f>
        <v/>
      </c>
      <c r="AA783" s="40"/>
      <c r="AB783" s="40"/>
      <c r="AC783" s="40"/>
      <c r="AD783" s="40"/>
      <c r="AE783" s="40"/>
      <c r="AF783" s="40"/>
      <c r="AG783" s="41" t="s">
        <v>109</v>
      </c>
      <c r="AH783" s="42"/>
      <c r="AI783" s="54" t="str">
        <f t="shared" ca="1" si="157"/>
        <v>PENDIENTE NOTIFICACIÓN ELECTRÓNICA</v>
      </c>
      <c r="AJ783" s="37"/>
      <c r="AK783" s="37"/>
      <c r="AL783" s="37"/>
      <c r="AM783" s="53" t="str">
        <f>IF(AK783="","",WORKDAY(AK783,5,FESTIVOS_CO!A:A))</f>
        <v/>
      </c>
      <c r="AN783" s="37"/>
      <c r="AO783" s="37"/>
      <c r="AP783" s="54" t="str">
        <f t="shared" ca="1" si="150"/>
        <v>NO APLICA</v>
      </c>
      <c r="AQ783" s="36"/>
      <c r="AR783" s="43"/>
      <c r="AS783" s="37"/>
      <c r="AT783" s="36"/>
      <c r="AU783" s="37"/>
      <c r="AV783" s="36"/>
      <c r="AW783" s="36"/>
      <c r="AX783" s="37"/>
      <c r="AY783" s="140" t="str">
        <f>IF(AU783="","",WORKDAY(AU783,5,FESTIVOS_CO!A:A))</f>
        <v/>
      </c>
      <c r="AZ783" s="54" t="str">
        <f t="shared" ca="1" si="159"/>
        <v>NO APLICA</v>
      </c>
      <c r="BA783" s="55" t="str">
        <f>IF(AX783="","",WORKDAY(AX783,5,FESTIVOS_CO!A:A))</f>
        <v/>
      </c>
      <c r="BB783" s="39"/>
      <c r="BC783" s="40"/>
      <c r="BD783" s="40"/>
      <c r="BE783" s="56" t="str">
        <f t="shared" ca="1" si="148"/>
        <v>NO APLICA</v>
      </c>
      <c r="BF783" s="37"/>
      <c r="BG783" s="45"/>
      <c r="BH783" s="37"/>
      <c r="BI783" s="36"/>
      <c r="BJ783" s="37"/>
      <c r="BK783" s="36"/>
      <c r="BL783" s="36"/>
      <c r="BM783" s="53" t="str">
        <f>IF(BJ783="","",WORKDAY(BJ783,5,FESTIVOS_CO!A:A))</f>
        <v/>
      </c>
      <c r="BN783" s="57" t="str">
        <f t="shared" ca="1" si="158"/>
        <v>PENDIENTE HACER AVISO</v>
      </c>
      <c r="BO783" s="54" t="str">
        <f t="shared" ca="1" si="151"/>
        <v>EN TRÁMITE NOTIF. POR AVISO</v>
      </c>
      <c r="BP783" s="37"/>
      <c r="BQ783" s="53" t="str">
        <f>IF(BP783="","",WORKDAY(BP783,5,FESTIVOS_CO!A:A))</f>
        <v/>
      </c>
      <c r="BR783" s="37"/>
      <c r="BS783" s="36"/>
      <c r="BT783" s="38"/>
      <c r="BU783" s="58" t="e">
        <f>VLOOKUP(BT783,Hoja2!$C:$D,2,0)</f>
        <v>#N/A</v>
      </c>
      <c r="BV783" s="80" t="str">
        <f>IF(
AND(AO783="",BD783="",BQ783=""),
"EN PROCESO NOTIFICACION / COMUNICACION",
IF(
BT783="",
"NO APLICA",
IF(
BU783=60,
IF(AO783&lt;&gt;"",AO783,IF(BD783&lt;&gt;"",BD783,BQ783))+60,
WORKDAY(
IF(AO783&lt;&gt;"",AO783,IF(BD783&lt;&gt;"",BD783,BQ783)),
BU783,
FESTIVOS_CO!A:A
)
)
))</f>
        <v>EN PROCESO NOTIFICACION / COMUNICACION</v>
      </c>
      <c r="BW783" s="44"/>
      <c r="BX783" s="53"/>
      <c r="BY783" s="45"/>
      <c r="BZ783" s="37"/>
      <c r="CA783" s="54" t="str">
        <f t="shared" si="152"/>
        <v>PENDIENTE EJECUTORIA</v>
      </c>
      <c r="CB783" s="59" t="str">
        <f t="shared" si="149"/>
        <v/>
      </c>
      <c r="CC783" s="36"/>
      <c r="CD783" s="40"/>
      <c r="CE783" s="46"/>
      <c r="CF783" s="40"/>
      <c r="CG783" s="40"/>
      <c r="CH783" s="40"/>
      <c r="CI783" s="36"/>
      <c r="CJ783" s="47"/>
      <c r="CK783" s="40"/>
      <c r="CL783" s="40"/>
      <c r="CM783" s="40"/>
      <c r="CN783" s="40"/>
    </row>
    <row r="784" spans="1:92" ht="42.75" hidden="1">
      <c r="A784" s="49" t="str">
        <f t="shared" si="153"/>
        <v>SIN GESTIÓN</v>
      </c>
      <c r="B784" s="58"/>
      <c r="C784" s="37"/>
      <c r="D784" s="37"/>
      <c r="E784" s="49" t="str">
        <f t="shared" si="154"/>
        <v>PENDIENTE NOTIFICACIÓN</v>
      </c>
      <c r="F784" s="141" t="str">
        <f t="shared" si="155"/>
        <v>PENDIENTE NOTIFICACIÓN</v>
      </c>
      <c r="G784" s="49" t="str">
        <f t="shared" si="156"/>
        <v/>
      </c>
      <c r="H784" s="51" t="str">
        <f ca="1">IF(
L784="",
"",
IF(
NETWORKDAYS(L784,IF(M784&lt;&gt;"",M784,TODAY()),FESTIVOS_CO!A:A)&gt;2,
"VENCIDO",
IF(
NETWORKDAYS(L784,IF(M784&lt;&gt;"",M784,TODAY()),FESTIVOS_CO!A:A)=2,
"ALERTA",
"A TIEMPO"
)))</f>
        <v/>
      </c>
      <c r="I784" s="40"/>
      <c r="J784" s="36"/>
      <c r="K784" s="37"/>
      <c r="L784" s="50"/>
      <c r="M784" s="37"/>
      <c r="N784" s="52"/>
      <c r="O784" s="52"/>
      <c r="P784" s="36"/>
      <c r="Q784" s="36"/>
      <c r="R784" s="40"/>
      <c r="S784" s="36"/>
      <c r="T784" s="40"/>
      <c r="U784" s="40"/>
      <c r="V784" s="81"/>
      <c r="W784" s="40"/>
      <c r="X784" s="40"/>
      <c r="Y784" s="40"/>
      <c r="Z784" s="38" t="str">
        <f>IFERROR(VLOOKUP(Y784,DIRECTORIO!A:B,2,FALSE),"")</f>
        <v/>
      </c>
      <c r="AA784" s="40"/>
      <c r="AB784" s="40"/>
      <c r="AC784" s="40"/>
      <c r="AD784" s="40"/>
      <c r="AE784" s="40"/>
      <c r="AF784" s="40"/>
      <c r="AG784" s="41" t="s">
        <v>109</v>
      </c>
      <c r="AH784" s="42"/>
      <c r="AI784" s="54" t="str">
        <f t="shared" ca="1" si="157"/>
        <v>PENDIENTE NOTIFICACIÓN ELECTRÓNICA</v>
      </c>
      <c r="AJ784" s="37"/>
      <c r="AK784" s="37"/>
      <c r="AL784" s="37"/>
      <c r="AM784" s="53" t="str">
        <f>IF(AK784="","",WORKDAY(AK784,5,FESTIVOS_CO!A:A))</f>
        <v/>
      </c>
      <c r="AN784" s="37"/>
      <c r="AO784" s="37"/>
      <c r="AP784" s="54" t="str">
        <f t="shared" ca="1" si="150"/>
        <v>NO APLICA</v>
      </c>
      <c r="AQ784" s="36"/>
      <c r="AR784" s="43"/>
      <c r="AS784" s="37"/>
      <c r="AT784" s="36"/>
      <c r="AU784" s="37"/>
      <c r="AV784" s="36"/>
      <c r="AW784" s="36"/>
      <c r="AX784" s="37"/>
      <c r="AY784" s="140" t="str">
        <f>IF(AU784="","",WORKDAY(AU784,5,FESTIVOS_CO!A:A))</f>
        <v/>
      </c>
      <c r="AZ784" s="54" t="str">
        <f t="shared" ca="1" si="159"/>
        <v>NO APLICA</v>
      </c>
      <c r="BA784" s="55" t="str">
        <f>IF(AX784="","",WORKDAY(AX784,5,FESTIVOS_CO!A:A))</f>
        <v/>
      </c>
      <c r="BB784" s="39"/>
      <c r="BC784" s="40"/>
      <c r="BD784" s="40"/>
      <c r="BE784" s="56" t="str">
        <f t="shared" ca="1" si="148"/>
        <v>NO APLICA</v>
      </c>
      <c r="BF784" s="37"/>
      <c r="BG784" s="45"/>
      <c r="BH784" s="37"/>
      <c r="BI784" s="36"/>
      <c r="BJ784" s="37"/>
      <c r="BK784" s="36"/>
      <c r="BL784" s="36"/>
      <c r="BM784" s="53" t="str">
        <f>IF(BJ784="","",WORKDAY(BJ784,5,FESTIVOS_CO!A:A))</f>
        <v/>
      </c>
      <c r="BN784" s="57" t="str">
        <f t="shared" ca="1" si="158"/>
        <v>PENDIENTE HACER AVISO</v>
      </c>
      <c r="BO784" s="54" t="str">
        <f t="shared" ca="1" si="151"/>
        <v>EN TRÁMITE NOTIF. POR AVISO</v>
      </c>
      <c r="BP784" s="37"/>
      <c r="BQ784" s="53" t="str">
        <f>IF(BP784="","",WORKDAY(BP784,5,FESTIVOS_CO!A:A))</f>
        <v/>
      </c>
      <c r="BR784" s="37"/>
      <c r="BS784" s="36"/>
      <c r="BT784" s="38"/>
      <c r="BU784" s="58" t="e">
        <f>VLOOKUP(BT784,Hoja2!$C:$D,2,0)</f>
        <v>#N/A</v>
      </c>
      <c r="BV784" s="80" t="str">
        <f>IF(
AND(AO784="",BD784="",BQ784=""),
"EN PROCESO NOTIFICACION / COMUNICACION",
IF(
BT784="",
"NO APLICA",
IF(
BU784=60,
IF(AO784&lt;&gt;"",AO784,IF(BD784&lt;&gt;"",BD784,BQ784))+60,
WORKDAY(
IF(AO784&lt;&gt;"",AO784,IF(BD784&lt;&gt;"",BD784,BQ784)),
BU784,
FESTIVOS_CO!A:A
)
)
))</f>
        <v>EN PROCESO NOTIFICACION / COMUNICACION</v>
      </c>
      <c r="BW784" s="44"/>
      <c r="BX784" s="53"/>
      <c r="BY784" s="45"/>
      <c r="BZ784" s="37"/>
      <c r="CA784" s="54" t="str">
        <f t="shared" si="152"/>
        <v>PENDIENTE EJECUTORIA</v>
      </c>
      <c r="CB784" s="59" t="str">
        <f t="shared" si="149"/>
        <v/>
      </c>
      <c r="CC784" s="36"/>
      <c r="CD784" s="40"/>
      <c r="CE784" s="46"/>
      <c r="CF784" s="40"/>
      <c r="CG784" s="40"/>
      <c r="CH784" s="40"/>
      <c r="CI784" s="36"/>
      <c r="CJ784" s="47"/>
      <c r="CK784" s="40"/>
      <c r="CL784" s="40"/>
      <c r="CM784" s="40"/>
      <c r="CN784" s="40"/>
    </row>
    <row r="785" spans="1:92" ht="42.75" hidden="1">
      <c r="A785" s="49" t="str">
        <f t="shared" si="153"/>
        <v>SIN GESTIÓN</v>
      </c>
      <c r="B785" s="58"/>
      <c r="C785" s="37"/>
      <c r="D785" s="37"/>
      <c r="E785" s="49" t="str">
        <f t="shared" si="154"/>
        <v>PENDIENTE NOTIFICACIÓN</v>
      </c>
      <c r="F785" s="141" t="str">
        <f t="shared" si="155"/>
        <v>PENDIENTE NOTIFICACIÓN</v>
      </c>
      <c r="G785" s="49" t="str">
        <f t="shared" si="156"/>
        <v/>
      </c>
      <c r="H785" s="51" t="str">
        <f ca="1">IF(
L785="",
"",
IF(
NETWORKDAYS(L785,IF(M785&lt;&gt;"",M785,TODAY()),FESTIVOS_CO!A:A)&gt;2,
"VENCIDO",
IF(
NETWORKDAYS(L785,IF(M785&lt;&gt;"",M785,TODAY()),FESTIVOS_CO!A:A)=2,
"ALERTA",
"A TIEMPO"
)))</f>
        <v/>
      </c>
      <c r="I785" s="40"/>
      <c r="J785" s="36"/>
      <c r="K785" s="37"/>
      <c r="L785" s="50"/>
      <c r="M785" s="37"/>
      <c r="N785" s="52"/>
      <c r="O785" s="52"/>
      <c r="P785" s="36"/>
      <c r="Q785" s="36"/>
      <c r="R785" s="40"/>
      <c r="S785" s="36"/>
      <c r="T785" s="40"/>
      <c r="U785" s="40"/>
      <c r="V785" s="81"/>
      <c r="W785" s="40"/>
      <c r="X785" s="40"/>
      <c r="Y785" s="40"/>
      <c r="Z785" s="38" t="str">
        <f>IFERROR(VLOOKUP(Y785,DIRECTORIO!A:B,2,FALSE),"")</f>
        <v/>
      </c>
      <c r="AA785" s="40"/>
      <c r="AB785" s="40"/>
      <c r="AC785" s="40"/>
      <c r="AD785" s="40"/>
      <c r="AE785" s="40"/>
      <c r="AF785" s="40"/>
      <c r="AG785" s="41" t="s">
        <v>109</v>
      </c>
      <c r="AH785" s="42"/>
      <c r="AI785" s="54" t="str">
        <f t="shared" ca="1" si="157"/>
        <v>PENDIENTE NOTIFICACIÓN ELECTRÓNICA</v>
      </c>
      <c r="AJ785" s="37"/>
      <c r="AK785" s="37"/>
      <c r="AL785" s="37"/>
      <c r="AM785" s="53" t="str">
        <f>IF(AK785="","",WORKDAY(AK785,5,FESTIVOS_CO!A:A))</f>
        <v/>
      </c>
      <c r="AN785" s="37"/>
      <c r="AO785" s="37"/>
      <c r="AP785" s="54" t="str">
        <f t="shared" ca="1" si="150"/>
        <v>NO APLICA</v>
      </c>
      <c r="AQ785" s="36"/>
      <c r="AR785" s="43"/>
      <c r="AS785" s="37"/>
      <c r="AT785" s="36"/>
      <c r="AU785" s="37"/>
      <c r="AV785" s="36"/>
      <c r="AW785" s="36"/>
      <c r="AX785" s="37"/>
      <c r="AY785" s="140" t="str">
        <f>IF(AU785="","",WORKDAY(AU785,5,FESTIVOS_CO!A:A))</f>
        <v/>
      </c>
      <c r="AZ785" s="54" t="str">
        <f t="shared" ca="1" si="159"/>
        <v>NO APLICA</v>
      </c>
      <c r="BA785" s="55" t="str">
        <f>IF(AX785="","",WORKDAY(AX785,5,FESTIVOS_CO!A:A))</f>
        <v/>
      </c>
      <c r="BB785" s="39"/>
      <c r="BC785" s="40"/>
      <c r="BD785" s="40"/>
      <c r="BE785" s="56" t="str">
        <f t="shared" ca="1" si="148"/>
        <v>NO APLICA</v>
      </c>
      <c r="BF785" s="37"/>
      <c r="BG785" s="45"/>
      <c r="BH785" s="37"/>
      <c r="BI785" s="36"/>
      <c r="BJ785" s="37"/>
      <c r="BK785" s="36"/>
      <c r="BL785" s="36"/>
      <c r="BM785" s="53" t="str">
        <f>IF(BJ785="","",WORKDAY(BJ785,5,FESTIVOS_CO!A:A))</f>
        <v/>
      </c>
      <c r="BN785" s="57" t="str">
        <f t="shared" ca="1" si="158"/>
        <v>PENDIENTE HACER AVISO</v>
      </c>
      <c r="BO785" s="54" t="str">
        <f t="shared" ca="1" si="151"/>
        <v>EN TRÁMITE NOTIF. POR AVISO</v>
      </c>
      <c r="BP785" s="37"/>
      <c r="BQ785" s="53" t="str">
        <f>IF(BP785="","",WORKDAY(BP785,5,FESTIVOS_CO!A:A))</f>
        <v/>
      </c>
      <c r="BR785" s="37"/>
      <c r="BS785" s="36"/>
      <c r="BT785" s="38"/>
      <c r="BU785" s="58" t="e">
        <f>VLOOKUP(BT785,Hoja2!$C:$D,2,0)</f>
        <v>#N/A</v>
      </c>
      <c r="BV785" s="80" t="str">
        <f>IF(
AND(AO785="",BD785="",BQ785=""),
"EN PROCESO NOTIFICACION / COMUNICACION",
IF(
BT785="",
"NO APLICA",
IF(
BU785=60,
IF(AO785&lt;&gt;"",AO785,IF(BD785&lt;&gt;"",BD785,BQ785))+60,
WORKDAY(
IF(AO785&lt;&gt;"",AO785,IF(BD785&lt;&gt;"",BD785,BQ785)),
BU785,
FESTIVOS_CO!A:A
)
)
))</f>
        <v>EN PROCESO NOTIFICACION / COMUNICACION</v>
      </c>
      <c r="BW785" s="44"/>
      <c r="BX785" s="53"/>
      <c r="BY785" s="45"/>
      <c r="BZ785" s="37"/>
      <c r="CA785" s="54" t="str">
        <f t="shared" si="152"/>
        <v>PENDIENTE EJECUTORIA</v>
      </c>
      <c r="CB785" s="59" t="str">
        <f t="shared" si="149"/>
        <v/>
      </c>
      <c r="CC785" s="36"/>
      <c r="CD785" s="40"/>
      <c r="CE785" s="46"/>
      <c r="CF785" s="40"/>
      <c r="CG785" s="40"/>
      <c r="CH785" s="40"/>
      <c r="CI785" s="36"/>
      <c r="CJ785" s="47"/>
      <c r="CK785" s="40"/>
      <c r="CL785" s="40"/>
      <c r="CM785" s="40"/>
      <c r="CN785" s="40"/>
    </row>
    <row r="786" spans="1:92" ht="42.75" hidden="1">
      <c r="A786" s="49" t="str">
        <f t="shared" si="153"/>
        <v>SIN GESTIÓN</v>
      </c>
      <c r="B786" s="58"/>
      <c r="C786" s="37"/>
      <c r="D786" s="37"/>
      <c r="E786" s="49" t="str">
        <f t="shared" si="154"/>
        <v>PENDIENTE NOTIFICACIÓN</v>
      </c>
      <c r="F786" s="141" t="str">
        <f t="shared" si="155"/>
        <v>PENDIENTE NOTIFICACIÓN</v>
      </c>
      <c r="G786" s="49" t="str">
        <f t="shared" si="156"/>
        <v/>
      </c>
      <c r="H786" s="51" t="str">
        <f ca="1">IF(
L786="",
"",
IF(
NETWORKDAYS(L786,IF(M786&lt;&gt;"",M786,TODAY()),FESTIVOS_CO!A:A)&gt;2,
"VENCIDO",
IF(
NETWORKDAYS(L786,IF(M786&lt;&gt;"",M786,TODAY()),FESTIVOS_CO!A:A)=2,
"ALERTA",
"A TIEMPO"
)))</f>
        <v/>
      </c>
      <c r="I786" s="40"/>
      <c r="J786" s="36"/>
      <c r="K786" s="37"/>
      <c r="L786" s="50"/>
      <c r="M786" s="37"/>
      <c r="N786" s="52"/>
      <c r="O786" s="52"/>
      <c r="P786" s="36"/>
      <c r="Q786" s="36"/>
      <c r="R786" s="40"/>
      <c r="S786" s="36"/>
      <c r="T786" s="40"/>
      <c r="U786" s="40"/>
      <c r="V786" s="81"/>
      <c r="W786" s="40"/>
      <c r="X786" s="40"/>
      <c r="Y786" s="40"/>
      <c r="Z786" s="38" t="str">
        <f>IFERROR(VLOOKUP(Y786,DIRECTORIO!A:B,2,FALSE),"")</f>
        <v/>
      </c>
      <c r="AA786" s="40"/>
      <c r="AB786" s="40"/>
      <c r="AC786" s="40"/>
      <c r="AD786" s="40"/>
      <c r="AE786" s="40"/>
      <c r="AF786" s="40"/>
      <c r="AG786" s="41" t="s">
        <v>109</v>
      </c>
      <c r="AH786" s="42"/>
      <c r="AI786" s="54" t="str">
        <f t="shared" ca="1" si="157"/>
        <v>PENDIENTE NOTIFICACIÓN ELECTRÓNICA</v>
      </c>
      <c r="AJ786" s="37"/>
      <c r="AK786" s="37"/>
      <c r="AL786" s="37"/>
      <c r="AM786" s="53" t="str">
        <f>IF(AK786="","",WORKDAY(AK786,5,FESTIVOS_CO!A:A))</f>
        <v/>
      </c>
      <c r="AN786" s="37"/>
      <c r="AO786" s="37"/>
      <c r="AP786" s="54" t="str">
        <f t="shared" ca="1" si="150"/>
        <v>NO APLICA</v>
      </c>
      <c r="AQ786" s="36"/>
      <c r="AR786" s="43"/>
      <c r="AS786" s="37"/>
      <c r="AT786" s="36"/>
      <c r="AU786" s="37"/>
      <c r="AV786" s="36"/>
      <c r="AW786" s="36"/>
      <c r="AX786" s="37"/>
      <c r="AY786" s="140" t="str">
        <f>IF(AU786="","",WORKDAY(AU786,5,FESTIVOS_CO!A:A))</f>
        <v/>
      </c>
      <c r="AZ786" s="54" t="str">
        <f t="shared" ca="1" si="159"/>
        <v>NO APLICA</v>
      </c>
      <c r="BA786" s="55" t="str">
        <f>IF(AX786="","",WORKDAY(AX786,5,FESTIVOS_CO!A:A))</f>
        <v/>
      </c>
      <c r="BB786" s="39"/>
      <c r="BC786" s="40"/>
      <c r="BD786" s="40"/>
      <c r="BE786" s="56" t="str">
        <f t="shared" ca="1" si="148"/>
        <v>NO APLICA</v>
      </c>
      <c r="BF786" s="37"/>
      <c r="BG786" s="45"/>
      <c r="BH786" s="37"/>
      <c r="BI786" s="36"/>
      <c r="BJ786" s="37"/>
      <c r="BK786" s="36"/>
      <c r="BL786" s="36"/>
      <c r="BM786" s="53" t="str">
        <f>IF(BJ786="","",WORKDAY(BJ786,5,FESTIVOS_CO!A:A))</f>
        <v/>
      </c>
      <c r="BN786" s="57" t="str">
        <f t="shared" ca="1" si="158"/>
        <v>PENDIENTE HACER AVISO</v>
      </c>
      <c r="BO786" s="54" t="str">
        <f t="shared" ca="1" si="151"/>
        <v>EN TRÁMITE NOTIF. POR AVISO</v>
      </c>
      <c r="BP786" s="37"/>
      <c r="BQ786" s="53" t="str">
        <f>IF(BP786="","",WORKDAY(BP786,5,FESTIVOS_CO!A:A))</f>
        <v/>
      </c>
      <c r="BR786" s="37"/>
      <c r="BS786" s="36"/>
      <c r="BT786" s="38"/>
      <c r="BU786" s="58" t="e">
        <f>VLOOKUP(BT786,Hoja2!$C:$D,2,0)</f>
        <v>#N/A</v>
      </c>
      <c r="BV786" s="80" t="str">
        <f>IF(
AND(AO786="",BD786="",BQ786=""),
"EN PROCESO NOTIFICACION / COMUNICACION",
IF(
BT786="",
"NO APLICA",
IF(
BU786=60,
IF(AO786&lt;&gt;"",AO786,IF(BD786&lt;&gt;"",BD786,BQ786))+60,
WORKDAY(
IF(AO786&lt;&gt;"",AO786,IF(BD786&lt;&gt;"",BD786,BQ786)),
BU786,
FESTIVOS_CO!A:A
)
)
))</f>
        <v>EN PROCESO NOTIFICACION / COMUNICACION</v>
      </c>
      <c r="BW786" s="44"/>
      <c r="BX786" s="53"/>
      <c r="BY786" s="45"/>
      <c r="BZ786" s="37"/>
      <c r="CA786" s="54" t="str">
        <f t="shared" si="152"/>
        <v>PENDIENTE EJECUTORIA</v>
      </c>
      <c r="CB786" s="59" t="str">
        <f t="shared" si="149"/>
        <v/>
      </c>
      <c r="CC786" s="36"/>
      <c r="CD786" s="40"/>
      <c r="CE786" s="46"/>
      <c r="CF786" s="40"/>
      <c r="CG786" s="40"/>
      <c r="CH786" s="40"/>
      <c r="CI786" s="36"/>
      <c r="CJ786" s="47"/>
      <c r="CK786" s="40"/>
      <c r="CL786" s="40"/>
      <c r="CM786" s="40"/>
      <c r="CN786" s="40"/>
    </row>
    <row r="787" spans="1:92" ht="42.75" hidden="1">
      <c r="A787" s="49" t="str">
        <f t="shared" si="153"/>
        <v>SIN GESTIÓN</v>
      </c>
      <c r="B787" s="58"/>
      <c r="C787" s="37"/>
      <c r="D787" s="37"/>
      <c r="E787" s="49" t="str">
        <f t="shared" si="154"/>
        <v>PENDIENTE NOTIFICACIÓN</v>
      </c>
      <c r="F787" s="141" t="str">
        <f t="shared" si="155"/>
        <v>PENDIENTE NOTIFICACIÓN</v>
      </c>
      <c r="G787" s="49" t="str">
        <f t="shared" si="156"/>
        <v/>
      </c>
      <c r="H787" s="51" t="str">
        <f ca="1">IF(
L787="",
"",
IF(
NETWORKDAYS(L787,IF(M787&lt;&gt;"",M787,TODAY()),FESTIVOS_CO!A:A)&gt;2,
"VENCIDO",
IF(
NETWORKDAYS(L787,IF(M787&lt;&gt;"",M787,TODAY()),FESTIVOS_CO!A:A)=2,
"ALERTA",
"A TIEMPO"
)))</f>
        <v/>
      </c>
      <c r="I787" s="40"/>
      <c r="J787" s="36"/>
      <c r="K787" s="37"/>
      <c r="L787" s="50"/>
      <c r="M787" s="37"/>
      <c r="N787" s="52"/>
      <c r="O787" s="52"/>
      <c r="P787" s="36"/>
      <c r="Q787" s="36"/>
      <c r="R787" s="40"/>
      <c r="S787" s="36"/>
      <c r="T787" s="40"/>
      <c r="U787" s="40"/>
      <c r="V787" s="81"/>
      <c r="W787" s="40"/>
      <c r="X787" s="40"/>
      <c r="Y787" s="40"/>
      <c r="Z787" s="38" t="str">
        <f>IFERROR(VLOOKUP(Y787,DIRECTORIO!A:B,2,FALSE),"")</f>
        <v/>
      </c>
      <c r="AA787" s="40"/>
      <c r="AB787" s="40"/>
      <c r="AC787" s="40"/>
      <c r="AD787" s="40"/>
      <c r="AE787" s="40"/>
      <c r="AF787" s="40"/>
      <c r="AG787" s="41" t="s">
        <v>109</v>
      </c>
      <c r="AH787" s="42"/>
      <c r="AI787" s="54" t="str">
        <f t="shared" ca="1" si="157"/>
        <v>PENDIENTE NOTIFICACIÓN ELECTRÓNICA</v>
      </c>
      <c r="AJ787" s="37"/>
      <c r="AK787" s="37"/>
      <c r="AL787" s="37"/>
      <c r="AM787" s="53" t="str">
        <f>IF(AK787="","",WORKDAY(AK787,5,FESTIVOS_CO!A:A))</f>
        <v/>
      </c>
      <c r="AN787" s="37"/>
      <c r="AO787" s="37"/>
      <c r="AP787" s="54" t="str">
        <f t="shared" ca="1" si="150"/>
        <v>NO APLICA</v>
      </c>
      <c r="AQ787" s="36"/>
      <c r="AR787" s="43"/>
      <c r="AS787" s="37"/>
      <c r="AT787" s="36"/>
      <c r="AU787" s="37"/>
      <c r="AV787" s="36"/>
      <c r="AW787" s="36"/>
      <c r="AX787" s="37"/>
      <c r="AY787" s="140" t="str">
        <f>IF(AU787="","",WORKDAY(AU787,5,FESTIVOS_CO!A:A))</f>
        <v/>
      </c>
      <c r="AZ787" s="54" t="str">
        <f t="shared" ca="1" si="159"/>
        <v>NO APLICA</v>
      </c>
      <c r="BA787" s="55" t="str">
        <f>IF(AX787="","",WORKDAY(AX787,5,FESTIVOS_CO!A:A))</f>
        <v/>
      </c>
      <c r="BB787" s="39"/>
      <c r="BC787" s="40"/>
      <c r="BD787" s="40"/>
      <c r="BE787" s="56" t="str">
        <f t="shared" ca="1" si="148"/>
        <v>NO APLICA</v>
      </c>
      <c r="BF787" s="37"/>
      <c r="BG787" s="45"/>
      <c r="BH787" s="37"/>
      <c r="BI787" s="36"/>
      <c r="BJ787" s="37"/>
      <c r="BK787" s="36"/>
      <c r="BL787" s="36"/>
      <c r="BM787" s="53" t="str">
        <f>IF(BJ787="","",WORKDAY(BJ787,5,FESTIVOS_CO!A:A))</f>
        <v/>
      </c>
      <c r="BN787" s="57" t="str">
        <f t="shared" ca="1" si="158"/>
        <v>PENDIENTE HACER AVISO</v>
      </c>
      <c r="BO787" s="54" t="str">
        <f t="shared" ca="1" si="151"/>
        <v>EN TRÁMITE NOTIF. POR AVISO</v>
      </c>
      <c r="BP787" s="37"/>
      <c r="BQ787" s="53" t="str">
        <f>IF(BP787="","",WORKDAY(BP787,5,FESTIVOS_CO!A:A))</f>
        <v/>
      </c>
      <c r="BR787" s="37"/>
      <c r="BS787" s="36"/>
      <c r="BT787" s="38"/>
      <c r="BU787" s="58" t="e">
        <f>VLOOKUP(BT787,Hoja2!$C:$D,2,0)</f>
        <v>#N/A</v>
      </c>
      <c r="BV787" s="80" t="str">
        <f>IF(
AND(AO787="",BD787="",BQ787=""),
"EN PROCESO NOTIFICACION / COMUNICACION",
IF(
BT787="",
"NO APLICA",
IF(
BU787=60,
IF(AO787&lt;&gt;"",AO787,IF(BD787&lt;&gt;"",BD787,BQ787))+60,
WORKDAY(
IF(AO787&lt;&gt;"",AO787,IF(BD787&lt;&gt;"",BD787,BQ787)),
BU787,
FESTIVOS_CO!A:A
)
)
))</f>
        <v>EN PROCESO NOTIFICACION / COMUNICACION</v>
      </c>
      <c r="BW787" s="44"/>
      <c r="BX787" s="53"/>
      <c r="BY787" s="45"/>
      <c r="BZ787" s="37"/>
      <c r="CA787" s="54" t="str">
        <f t="shared" si="152"/>
        <v>PENDIENTE EJECUTORIA</v>
      </c>
      <c r="CB787" s="59" t="str">
        <f t="shared" si="149"/>
        <v/>
      </c>
      <c r="CC787" s="36"/>
      <c r="CD787" s="40"/>
      <c r="CE787" s="46"/>
      <c r="CF787" s="40"/>
      <c r="CG787" s="40"/>
      <c r="CH787" s="40"/>
      <c r="CI787" s="36"/>
      <c r="CJ787" s="47"/>
      <c r="CK787" s="40"/>
      <c r="CL787" s="40"/>
      <c r="CM787" s="40"/>
      <c r="CN787" s="40"/>
    </row>
    <row r="788" spans="1:92" ht="42.75" hidden="1">
      <c r="A788" s="49" t="str">
        <f t="shared" si="153"/>
        <v>SIN GESTIÓN</v>
      </c>
      <c r="B788" s="58"/>
      <c r="C788" s="37"/>
      <c r="D788" s="37"/>
      <c r="E788" s="49" t="str">
        <f t="shared" si="154"/>
        <v>PENDIENTE NOTIFICACIÓN</v>
      </c>
      <c r="F788" s="141" t="str">
        <f t="shared" si="155"/>
        <v>PENDIENTE NOTIFICACIÓN</v>
      </c>
      <c r="G788" s="49" t="str">
        <f t="shared" si="156"/>
        <v/>
      </c>
      <c r="H788" s="51" t="str">
        <f ca="1">IF(
L788="",
"",
IF(
NETWORKDAYS(L788,IF(M788&lt;&gt;"",M788,TODAY()),FESTIVOS_CO!A:A)&gt;2,
"VENCIDO",
IF(
NETWORKDAYS(L788,IF(M788&lt;&gt;"",M788,TODAY()),FESTIVOS_CO!A:A)=2,
"ALERTA",
"A TIEMPO"
)))</f>
        <v/>
      </c>
      <c r="I788" s="40"/>
      <c r="J788" s="36"/>
      <c r="K788" s="37"/>
      <c r="L788" s="50"/>
      <c r="M788" s="37"/>
      <c r="N788" s="52"/>
      <c r="O788" s="52"/>
      <c r="P788" s="36"/>
      <c r="Q788" s="36"/>
      <c r="R788" s="40"/>
      <c r="S788" s="36"/>
      <c r="T788" s="40"/>
      <c r="U788" s="40"/>
      <c r="V788" s="81"/>
      <c r="W788" s="40"/>
      <c r="X788" s="40"/>
      <c r="Y788" s="40"/>
      <c r="Z788" s="38" t="str">
        <f>IFERROR(VLOOKUP(Y788,DIRECTORIO!A:B,2,FALSE),"")</f>
        <v/>
      </c>
      <c r="AA788" s="40"/>
      <c r="AB788" s="40"/>
      <c r="AC788" s="40"/>
      <c r="AD788" s="40"/>
      <c r="AE788" s="40"/>
      <c r="AF788" s="40"/>
      <c r="AG788" s="41" t="s">
        <v>109</v>
      </c>
      <c r="AH788" s="42"/>
      <c r="AI788" s="54" t="str">
        <f t="shared" ca="1" si="157"/>
        <v>PENDIENTE NOTIFICACIÓN ELECTRÓNICA</v>
      </c>
      <c r="AJ788" s="37"/>
      <c r="AK788" s="37"/>
      <c r="AL788" s="37"/>
      <c r="AM788" s="53" t="str">
        <f>IF(AK788="","",WORKDAY(AK788,5,FESTIVOS_CO!A:A))</f>
        <v/>
      </c>
      <c r="AN788" s="37"/>
      <c r="AO788" s="37"/>
      <c r="AP788" s="54" t="str">
        <f t="shared" ca="1" si="150"/>
        <v>NO APLICA</v>
      </c>
      <c r="AQ788" s="36"/>
      <c r="AR788" s="43"/>
      <c r="AS788" s="37"/>
      <c r="AT788" s="36"/>
      <c r="AU788" s="37"/>
      <c r="AV788" s="36"/>
      <c r="AW788" s="36"/>
      <c r="AX788" s="37"/>
      <c r="AY788" s="140" t="str">
        <f>IF(AU788="","",WORKDAY(AU788,5,FESTIVOS_CO!A:A))</f>
        <v/>
      </c>
      <c r="AZ788" s="54" t="str">
        <f t="shared" ca="1" si="159"/>
        <v>NO APLICA</v>
      </c>
      <c r="BA788" s="55" t="str">
        <f>IF(AX788="","",WORKDAY(AX788,5,FESTIVOS_CO!A:A))</f>
        <v/>
      </c>
      <c r="BB788" s="39"/>
      <c r="BC788" s="40"/>
      <c r="BD788" s="40"/>
      <c r="BE788" s="56" t="str">
        <f t="shared" ca="1" si="148"/>
        <v>NO APLICA</v>
      </c>
      <c r="BF788" s="37"/>
      <c r="BG788" s="45"/>
      <c r="BH788" s="37"/>
      <c r="BI788" s="36"/>
      <c r="BJ788" s="37"/>
      <c r="BK788" s="36"/>
      <c r="BL788" s="36"/>
      <c r="BM788" s="53" t="str">
        <f>IF(BJ788="","",WORKDAY(BJ788,5,FESTIVOS_CO!A:A))</f>
        <v/>
      </c>
      <c r="BN788" s="57" t="str">
        <f t="shared" ca="1" si="158"/>
        <v>PENDIENTE HACER AVISO</v>
      </c>
      <c r="BO788" s="54" t="str">
        <f t="shared" ca="1" si="151"/>
        <v>EN TRÁMITE NOTIF. POR AVISO</v>
      </c>
      <c r="BP788" s="37"/>
      <c r="BQ788" s="53" t="str">
        <f>IF(BP788="","",WORKDAY(BP788,5,FESTIVOS_CO!A:A))</f>
        <v/>
      </c>
      <c r="BR788" s="37"/>
      <c r="BS788" s="36"/>
      <c r="BT788" s="38"/>
      <c r="BU788" s="58" t="e">
        <f>VLOOKUP(BT788,Hoja2!$C:$D,2,0)</f>
        <v>#N/A</v>
      </c>
      <c r="BV788" s="80" t="str">
        <f>IF(
AND(AO788="",BD788="",BQ788=""),
"EN PROCESO NOTIFICACION / COMUNICACION",
IF(
BT788="",
"NO APLICA",
IF(
BU788=60,
IF(AO788&lt;&gt;"",AO788,IF(BD788&lt;&gt;"",BD788,BQ788))+60,
WORKDAY(
IF(AO788&lt;&gt;"",AO788,IF(BD788&lt;&gt;"",BD788,BQ788)),
BU788,
FESTIVOS_CO!A:A
)
)
))</f>
        <v>EN PROCESO NOTIFICACION / COMUNICACION</v>
      </c>
      <c r="BW788" s="44"/>
      <c r="BX788" s="53"/>
      <c r="BY788" s="45"/>
      <c r="BZ788" s="37"/>
      <c r="CA788" s="54" t="str">
        <f t="shared" si="152"/>
        <v>PENDIENTE EJECUTORIA</v>
      </c>
      <c r="CB788" s="59" t="str">
        <f t="shared" si="149"/>
        <v/>
      </c>
      <c r="CC788" s="36"/>
      <c r="CD788" s="40"/>
      <c r="CE788" s="46"/>
      <c r="CF788" s="40"/>
      <c r="CG788" s="40"/>
      <c r="CH788" s="40"/>
      <c r="CI788" s="36"/>
      <c r="CJ788" s="47"/>
      <c r="CK788" s="40"/>
      <c r="CL788" s="40"/>
      <c r="CM788" s="40"/>
      <c r="CN788" s="40"/>
    </row>
    <row r="789" spans="1:92" ht="42.75" hidden="1">
      <c r="A789" s="49" t="str">
        <f t="shared" si="153"/>
        <v>SIN GESTIÓN</v>
      </c>
      <c r="B789" s="58"/>
      <c r="C789" s="37"/>
      <c r="D789" s="37"/>
      <c r="E789" s="49" t="str">
        <f t="shared" si="154"/>
        <v>PENDIENTE NOTIFICACIÓN</v>
      </c>
      <c r="F789" s="141" t="str">
        <f t="shared" si="155"/>
        <v>PENDIENTE NOTIFICACIÓN</v>
      </c>
      <c r="G789" s="49" t="str">
        <f t="shared" si="156"/>
        <v/>
      </c>
      <c r="H789" s="51" t="str">
        <f ca="1">IF(
L789="",
"",
IF(
NETWORKDAYS(L789,IF(M789&lt;&gt;"",M789,TODAY()),FESTIVOS_CO!A:A)&gt;2,
"VENCIDO",
IF(
NETWORKDAYS(L789,IF(M789&lt;&gt;"",M789,TODAY()),FESTIVOS_CO!A:A)=2,
"ALERTA",
"A TIEMPO"
)))</f>
        <v/>
      </c>
      <c r="I789" s="40"/>
      <c r="J789" s="36"/>
      <c r="K789" s="37"/>
      <c r="L789" s="50"/>
      <c r="M789" s="37"/>
      <c r="N789" s="52"/>
      <c r="O789" s="52"/>
      <c r="P789" s="36"/>
      <c r="Q789" s="36"/>
      <c r="R789" s="40"/>
      <c r="S789" s="36"/>
      <c r="T789" s="40"/>
      <c r="U789" s="40"/>
      <c r="V789" s="81"/>
      <c r="W789" s="40"/>
      <c r="X789" s="40"/>
      <c r="Y789" s="40"/>
      <c r="Z789" s="38" t="str">
        <f>IFERROR(VLOOKUP(Y789,DIRECTORIO!A:B,2,FALSE),"")</f>
        <v/>
      </c>
      <c r="AA789" s="40"/>
      <c r="AB789" s="40"/>
      <c r="AC789" s="40"/>
      <c r="AD789" s="40"/>
      <c r="AE789" s="40"/>
      <c r="AF789" s="40"/>
      <c r="AG789" s="41" t="s">
        <v>109</v>
      </c>
      <c r="AH789" s="42"/>
      <c r="AI789" s="54" t="str">
        <f t="shared" ca="1" si="157"/>
        <v>PENDIENTE NOTIFICACIÓN ELECTRÓNICA</v>
      </c>
      <c r="AJ789" s="37"/>
      <c r="AK789" s="37"/>
      <c r="AL789" s="37"/>
      <c r="AM789" s="53" t="str">
        <f>IF(AK789="","",WORKDAY(AK789,5,FESTIVOS_CO!A:A))</f>
        <v/>
      </c>
      <c r="AN789" s="37"/>
      <c r="AO789" s="37"/>
      <c r="AP789" s="54" t="str">
        <f t="shared" ca="1" si="150"/>
        <v>NO APLICA</v>
      </c>
      <c r="AQ789" s="36"/>
      <c r="AR789" s="43"/>
      <c r="AS789" s="37"/>
      <c r="AT789" s="36"/>
      <c r="AU789" s="37"/>
      <c r="AV789" s="36"/>
      <c r="AW789" s="36"/>
      <c r="AX789" s="37"/>
      <c r="AY789" s="140" t="str">
        <f>IF(AU789="","",WORKDAY(AU789,5,FESTIVOS_CO!A:A))</f>
        <v/>
      </c>
      <c r="AZ789" s="54" t="str">
        <f t="shared" ca="1" si="159"/>
        <v>NO APLICA</v>
      </c>
      <c r="BA789" s="55" t="str">
        <f>IF(AX789="","",WORKDAY(AX789,5,FESTIVOS_CO!A:A))</f>
        <v/>
      </c>
      <c r="BB789" s="39"/>
      <c r="BC789" s="40"/>
      <c r="BD789" s="40"/>
      <c r="BE789" s="56" t="str">
        <f t="shared" ca="1" si="148"/>
        <v>NO APLICA</v>
      </c>
      <c r="BF789" s="37"/>
      <c r="BG789" s="45"/>
      <c r="BH789" s="37"/>
      <c r="BI789" s="36"/>
      <c r="BJ789" s="37"/>
      <c r="BK789" s="36"/>
      <c r="BL789" s="36"/>
      <c r="BM789" s="53" t="str">
        <f>IF(BJ789="","",WORKDAY(BJ789,5,FESTIVOS_CO!A:A))</f>
        <v/>
      </c>
      <c r="BN789" s="57" t="str">
        <f t="shared" ca="1" si="158"/>
        <v>PENDIENTE HACER AVISO</v>
      </c>
      <c r="BO789" s="54" t="str">
        <f t="shared" ca="1" si="151"/>
        <v>EN TRÁMITE NOTIF. POR AVISO</v>
      </c>
      <c r="BP789" s="37"/>
      <c r="BQ789" s="53" t="str">
        <f>IF(BP789="","",WORKDAY(BP789,5,FESTIVOS_CO!A:A))</f>
        <v/>
      </c>
      <c r="BR789" s="37"/>
      <c r="BS789" s="36"/>
      <c r="BT789" s="38"/>
      <c r="BU789" s="58" t="e">
        <f>VLOOKUP(BT789,Hoja2!$C:$D,2,0)</f>
        <v>#N/A</v>
      </c>
      <c r="BV789" s="80" t="str">
        <f>IF(
AND(AO789="",BD789="",BQ789=""),
"EN PROCESO NOTIFICACION / COMUNICACION",
IF(
BT789="",
"NO APLICA",
IF(
BU789=60,
IF(AO789&lt;&gt;"",AO789,IF(BD789&lt;&gt;"",BD789,BQ789))+60,
WORKDAY(
IF(AO789&lt;&gt;"",AO789,IF(BD789&lt;&gt;"",BD789,BQ789)),
BU789,
FESTIVOS_CO!A:A
)
)
))</f>
        <v>EN PROCESO NOTIFICACION / COMUNICACION</v>
      </c>
      <c r="BW789" s="44"/>
      <c r="BX789" s="53"/>
      <c r="BY789" s="45"/>
      <c r="BZ789" s="37"/>
      <c r="CA789" s="54" t="str">
        <f t="shared" si="152"/>
        <v>PENDIENTE EJECUTORIA</v>
      </c>
      <c r="CB789" s="59" t="str">
        <f t="shared" si="149"/>
        <v/>
      </c>
      <c r="CC789" s="36"/>
      <c r="CD789" s="40"/>
      <c r="CE789" s="46"/>
      <c r="CF789" s="40"/>
      <c r="CG789" s="40"/>
      <c r="CH789" s="40"/>
      <c r="CI789" s="36"/>
      <c r="CJ789" s="47"/>
      <c r="CK789" s="40"/>
      <c r="CL789" s="40"/>
      <c r="CM789" s="40"/>
      <c r="CN789" s="40"/>
    </row>
    <row r="790" spans="1:92" ht="42.75" hidden="1">
      <c r="A790" s="49" t="str">
        <f t="shared" si="153"/>
        <v>SIN GESTIÓN</v>
      </c>
      <c r="B790" s="58"/>
      <c r="C790" s="37"/>
      <c r="D790" s="37"/>
      <c r="E790" s="49" t="str">
        <f t="shared" si="154"/>
        <v>PENDIENTE NOTIFICACIÓN</v>
      </c>
      <c r="F790" s="141" t="str">
        <f t="shared" si="155"/>
        <v>PENDIENTE NOTIFICACIÓN</v>
      </c>
      <c r="G790" s="49" t="str">
        <f t="shared" si="156"/>
        <v/>
      </c>
      <c r="H790" s="51" t="str">
        <f ca="1">IF(
L790="",
"",
IF(
NETWORKDAYS(L790,IF(M790&lt;&gt;"",M790,TODAY()),FESTIVOS_CO!A:A)&gt;2,
"VENCIDO",
IF(
NETWORKDAYS(L790,IF(M790&lt;&gt;"",M790,TODAY()),FESTIVOS_CO!A:A)=2,
"ALERTA",
"A TIEMPO"
)))</f>
        <v/>
      </c>
      <c r="I790" s="40"/>
      <c r="J790" s="36"/>
      <c r="K790" s="37"/>
      <c r="L790" s="50"/>
      <c r="M790" s="37"/>
      <c r="N790" s="52"/>
      <c r="O790" s="52"/>
      <c r="P790" s="36"/>
      <c r="Q790" s="36"/>
      <c r="R790" s="40"/>
      <c r="S790" s="36"/>
      <c r="T790" s="40"/>
      <c r="U790" s="40"/>
      <c r="V790" s="81"/>
      <c r="W790" s="40"/>
      <c r="X790" s="40"/>
      <c r="Y790" s="40"/>
      <c r="Z790" s="38" t="str">
        <f>IFERROR(VLOOKUP(Y790,DIRECTORIO!A:B,2,FALSE),"")</f>
        <v/>
      </c>
      <c r="AA790" s="40"/>
      <c r="AB790" s="40"/>
      <c r="AC790" s="40"/>
      <c r="AD790" s="40"/>
      <c r="AE790" s="40"/>
      <c r="AF790" s="40"/>
      <c r="AG790" s="41" t="s">
        <v>109</v>
      </c>
      <c r="AH790" s="42"/>
      <c r="AI790" s="54" t="str">
        <f t="shared" ca="1" si="157"/>
        <v>PENDIENTE NOTIFICACIÓN ELECTRÓNICA</v>
      </c>
      <c r="AJ790" s="37"/>
      <c r="AK790" s="37"/>
      <c r="AL790" s="37"/>
      <c r="AM790" s="53" t="str">
        <f>IF(AK790="","",WORKDAY(AK790,5,FESTIVOS_CO!A:A))</f>
        <v/>
      </c>
      <c r="AN790" s="37"/>
      <c r="AO790" s="37"/>
      <c r="AP790" s="54" t="str">
        <f t="shared" ca="1" si="150"/>
        <v>NO APLICA</v>
      </c>
      <c r="AQ790" s="36"/>
      <c r="AR790" s="43"/>
      <c r="AS790" s="37"/>
      <c r="AT790" s="36"/>
      <c r="AU790" s="37"/>
      <c r="AV790" s="36"/>
      <c r="AW790" s="36"/>
      <c r="AX790" s="37"/>
      <c r="AY790" s="140" t="str">
        <f>IF(AU790="","",WORKDAY(AU790,5,FESTIVOS_CO!A:A))</f>
        <v/>
      </c>
      <c r="AZ790" s="54" t="str">
        <f t="shared" ca="1" si="159"/>
        <v>NO APLICA</v>
      </c>
      <c r="BA790" s="55" t="str">
        <f>IF(AX790="","",WORKDAY(AX790,5,FESTIVOS_CO!A:A))</f>
        <v/>
      </c>
      <c r="BB790" s="39"/>
      <c r="BC790" s="40"/>
      <c r="BD790" s="40"/>
      <c r="BE790" s="56" t="str">
        <f t="shared" ca="1" si="148"/>
        <v>NO APLICA</v>
      </c>
      <c r="BF790" s="37"/>
      <c r="BG790" s="45"/>
      <c r="BH790" s="37"/>
      <c r="BI790" s="36"/>
      <c r="BJ790" s="37"/>
      <c r="BK790" s="36"/>
      <c r="BL790" s="36"/>
      <c r="BM790" s="53" t="str">
        <f>IF(BJ790="","",WORKDAY(BJ790,5,FESTIVOS_CO!A:A))</f>
        <v/>
      </c>
      <c r="BN790" s="57" t="str">
        <f t="shared" ca="1" si="158"/>
        <v>PENDIENTE HACER AVISO</v>
      </c>
      <c r="BO790" s="54" t="str">
        <f t="shared" ca="1" si="151"/>
        <v>EN TRÁMITE NOTIF. POR AVISO</v>
      </c>
      <c r="BP790" s="37"/>
      <c r="BQ790" s="53" t="str">
        <f>IF(BP790="","",WORKDAY(BP790,5,FESTIVOS_CO!A:A))</f>
        <v/>
      </c>
      <c r="BR790" s="37"/>
      <c r="BS790" s="36"/>
      <c r="BT790" s="38"/>
      <c r="BU790" s="58" t="e">
        <f>VLOOKUP(BT790,Hoja2!$C:$D,2,0)</f>
        <v>#N/A</v>
      </c>
      <c r="BV790" s="80" t="str">
        <f>IF(
AND(AO790="",BD790="",BQ790=""),
"EN PROCESO NOTIFICACION / COMUNICACION",
IF(
BT790="",
"NO APLICA",
IF(
BU790=60,
IF(AO790&lt;&gt;"",AO790,IF(BD790&lt;&gt;"",BD790,BQ790))+60,
WORKDAY(
IF(AO790&lt;&gt;"",AO790,IF(BD790&lt;&gt;"",BD790,BQ790)),
BU790,
FESTIVOS_CO!A:A
)
)
))</f>
        <v>EN PROCESO NOTIFICACION / COMUNICACION</v>
      </c>
      <c r="BW790" s="44"/>
      <c r="BX790" s="53"/>
      <c r="BY790" s="45"/>
      <c r="BZ790" s="37"/>
      <c r="CA790" s="54" t="str">
        <f t="shared" si="152"/>
        <v>PENDIENTE EJECUTORIA</v>
      </c>
      <c r="CB790" s="59" t="str">
        <f t="shared" si="149"/>
        <v/>
      </c>
      <c r="CC790" s="36"/>
      <c r="CD790" s="40"/>
      <c r="CE790" s="46"/>
      <c r="CF790" s="40"/>
      <c r="CG790" s="40"/>
      <c r="CH790" s="40"/>
      <c r="CI790" s="36"/>
      <c r="CJ790" s="47"/>
      <c r="CK790" s="40"/>
      <c r="CL790" s="40"/>
      <c r="CM790" s="40"/>
      <c r="CN790" s="40"/>
    </row>
    <row r="791" spans="1:92" ht="42.75" hidden="1">
      <c r="A791" s="49" t="str">
        <f t="shared" si="153"/>
        <v>SIN GESTIÓN</v>
      </c>
      <c r="B791" s="58"/>
      <c r="C791" s="37"/>
      <c r="D791" s="37"/>
      <c r="E791" s="49" t="str">
        <f t="shared" si="154"/>
        <v>PENDIENTE NOTIFICACIÓN</v>
      </c>
      <c r="F791" s="141" t="str">
        <f t="shared" si="155"/>
        <v>PENDIENTE NOTIFICACIÓN</v>
      </c>
      <c r="G791" s="49" t="str">
        <f t="shared" si="156"/>
        <v/>
      </c>
      <c r="H791" s="51" t="str">
        <f ca="1">IF(
L791="",
"",
IF(
NETWORKDAYS(L791,IF(M791&lt;&gt;"",M791,TODAY()),FESTIVOS_CO!A:A)&gt;2,
"VENCIDO",
IF(
NETWORKDAYS(L791,IF(M791&lt;&gt;"",M791,TODAY()),FESTIVOS_CO!A:A)=2,
"ALERTA",
"A TIEMPO"
)))</f>
        <v/>
      </c>
      <c r="I791" s="40"/>
      <c r="J791" s="36"/>
      <c r="K791" s="37"/>
      <c r="L791" s="50"/>
      <c r="M791" s="37"/>
      <c r="N791" s="52"/>
      <c r="O791" s="52"/>
      <c r="P791" s="36"/>
      <c r="Q791" s="36"/>
      <c r="R791" s="40"/>
      <c r="S791" s="36"/>
      <c r="T791" s="40"/>
      <c r="U791" s="40"/>
      <c r="V791" s="81"/>
      <c r="W791" s="40"/>
      <c r="X791" s="40"/>
      <c r="Y791" s="40"/>
      <c r="Z791" s="38" t="str">
        <f>IFERROR(VLOOKUP(Y791,DIRECTORIO!A:B,2,FALSE),"")</f>
        <v/>
      </c>
      <c r="AA791" s="40"/>
      <c r="AB791" s="40"/>
      <c r="AC791" s="40"/>
      <c r="AD791" s="40"/>
      <c r="AE791" s="40"/>
      <c r="AF791" s="40"/>
      <c r="AG791" s="41" t="s">
        <v>109</v>
      </c>
      <c r="AH791" s="42"/>
      <c r="AI791" s="54" t="str">
        <f t="shared" ca="1" si="157"/>
        <v>PENDIENTE NOTIFICACIÓN ELECTRÓNICA</v>
      </c>
      <c r="AJ791" s="37"/>
      <c r="AK791" s="37"/>
      <c r="AL791" s="37"/>
      <c r="AM791" s="53" t="str">
        <f>IF(AK791="","",WORKDAY(AK791,5,FESTIVOS_CO!A:A))</f>
        <v/>
      </c>
      <c r="AN791" s="37"/>
      <c r="AO791" s="37"/>
      <c r="AP791" s="54" t="str">
        <f t="shared" ca="1" si="150"/>
        <v>NO APLICA</v>
      </c>
      <c r="AQ791" s="36"/>
      <c r="AR791" s="43"/>
      <c r="AS791" s="37"/>
      <c r="AT791" s="36"/>
      <c r="AU791" s="37"/>
      <c r="AV791" s="36"/>
      <c r="AW791" s="36"/>
      <c r="AX791" s="37"/>
      <c r="AY791" s="140" t="str">
        <f>IF(AU791="","",WORKDAY(AU791,5,FESTIVOS_CO!A:A))</f>
        <v/>
      </c>
      <c r="AZ791" s="54" t="str">
        <f t="shared" ca="1" si="159"/>
        <v>NO APLICA</v>
      </c>
      <c r="BA791" s="55" t="str">
        <f>IF(AX791="","",WORKDAY(AX791,5,FESTIVOS_CO!A:A))</f>
        <v/>
      </c>
      <c r="BB791" s="39"/>
      <c r="BC791" s="40"/>
      <c r="BD791" s="40"/>
      <c r="BE791" s="56" t="str">
        <f t="shared" ca="1" si="148"/>
        <v>NO APLICA</v>
      </c>
      <c r="BF791" s="37"/>
      <c r="BG791" s="45"/>
      <c r="BH791" s="37"/>
      <c r="BI791" s="36"/>
      <c r="BJ791" s="37"/>
      <c r="BK791" s="36"/>
      <c r="BL791" s="36"/>
      <c r="BM791" s="53" t="str">
        <f>IF(BJ791="","",WORKDAY(BJ791,5,FESTIVOS_CO!A:A))</f>
        <v/>
      </c>
      <c r="BN791" s="57" t="str">
        <f t="shared" ca="1" si="158"/>
        <v>PENDIENTE HACER AVISO</v>
      </c>
      <c r="BO791" s="54" t="str">
        <f t="shared" ca="1" si="151"/>
        <v>EN TRÁMITE NOTIF. POR AVISO</v>
      </c>
      <c r="BP791" s="37"/>
      <c r="BQ791" s="53" t="str">
        <f>IF(BP791="","",WORKDAY(BP791,5,FESTIVOS_CO!A:A))</f>
        <v/>
      </c>
      <c r="BR791" s="37"/>
      <c r="BS791" s="36"/>
      <c r="BT791" s="38"/>
      <c r="BU791" s="58" t="e">
        <f>VLOOKUP(BT791,Hoja2!$C:$D,2,0)</f>
        <v>#N/A</v>
      </c>
      <c r="BV791" s="80" t="str">
        <f>IF(
AND(AO791="",BD791="",BQ791=""),
"EN PROCESO NOTIFICACION / COMUNICACION",
IF(
BT791="",
"NO APLICA",
IF(
BU791=60,
IF(AO791&lt;&gt;"",AO791,IF(BD791&lt;&gt;"",BD791,BQ791))+60,
WORKDAY(
IF(AO791&lt;&gt;"",AO791,IF(BD791&lt;&gt;"",BD791,BQ791)),
BU791,
FESTIVOS_CO!A:A
)
)
))</f>
        <v>EN PROCESO NOTIFICACION / COMUNICACION</v>
      </c>
      <c r="BW791" s="44"/>
      <c r="BX791" s="53"/>
      <c r="BY791" s="45"/>
      <c r="BZ791" s="37"/>
      <c r="CA791" s="54" t="str">
        <f t="shared" si="152"/>
        <v>PENDIENTE EJECUTORIA</v>
      </c>
      <c r="CB791" s="59" t="str">
        <f t="shared" si="149"/>
        <v/>
      </c>
      <c r="CC791" s="36"/>
      <c r="CD791" s="40"/>
      <c r="CE791" s="46"/>
      <c r="CF791" s="40"/>
      <c r="CG791" s="40"/>
      <c r="CH791" s="40"/>
      <c r="CI791" s="36"/>
      <c r="CJ791" s="47"/>
      <c r="CK791" s="40"/>
      <c r="CL791" s="40"/>
      <c r="CM791" s="40"/>
      <c r="CN791" s="40"/>
    </row>
    <row r="792" spans="1:92" ht="42.75" hidden="1">
      <c r="A792" s="49" t="str">
        <f t="shared" si="153"/>
        <v>SIN GESTIÓN</v>
      </c>
      <c r="B792" s="58"/>
      <c r="C792" s="37"/>
      <c r="D792" s="37"/>
      <c r="E792" s="49" t="str">
        <f t="shared" si="154"/>
        <v>PENDIENTE NOTIFICACIÓN</v>
      </c>
      <c r="F792" s="141" t="str">
        <f t="shared" si="155"/>
        <v>PENDIENTE NOTIFICACIÓN</v>
      </c>
      <c r="G792" s="49" t="str">
        <f t="shared" si="156"/>
        <v/>
      </c>
      <c r="H792" s="51" t="str">
        <f ca="1">IF(
L792="",
"",
IF(
NETWORKDAYS(L792,IF(M792&lt;&gt;"",M792,TODAY()),FESTIVOS_CO!A:A)&gt;2,
"VENCIDO",
IF(
NETWORKDAYS(L792,IF(M792&lt;&gt;"",M792,TODAY()),FESTIVOS_CO!A:A)=2,
"ALERTA",
"A TIEMPO"
)))</f>
        <v/>
      </c>
      <c r="I792" s="40"/>
      <c r="J792" s="36"/>
      <c r="K792" s="37"/>
      <c r="L792" s="50"/>
      <c r="M792" s="37"/>
      <c r="N792" s="52"/>
      <c r="O792" s="52"/>
      <c r="P792" s="36"/>
      <c r="Q792" s="36"/>
      <c r="R792" s="40"/>
      <c r="S792" s="36"/>
      <c r="T792" s="40"/>
      <c r="U792" s="40"/>
      <c r="V792" s="81"/>
      <c r="W792" s="40"/>
      <c r="X792" s="40"/>
      <c r="Y792" s="40"/>
      <c r="Z792" s="38" t="str">
        <f>IFERROR(VLOOKUP(Y792,DIRECTORIO!A:B,2,FALSE),"")</f>
        <v/>
      </c>
      <c r="AA792" s="40"/>
      <c r="AB792" s="40"/>
      <c r="AC792" s="40"/>
      <c r="AD792" s="40"/>
      <c r="AE792" s="40"/>
      <c r="AF792" s="40"/>
      <c r="AG792" s="41" t="s">
        <v>109</v>
      </c>
      <c r="AH792" s="42"/>
      <c r="AI792" s="54" t="str">
        <f t="shared" ca="1" si="157"/>
        <v>PENDIENTE NOTIFICACIÓN ELECTRÓNICA</v>
      </c>
      <c r="AJ792" s="37"/>
      <c r="AK792" s="37"/>
      <c r="AL792" s="37"/>
      <c r="AM792" s="53" t="str">
        <f>IF(AK792="","",WORKDAY(AK792,5,FESTIVOS_CO!A:A))</f>
        <v/>
      </c>
      <c r="AN792" s="37"/>
      <c r="AO792" s="37"/>
      <c r="AP792" s="54" t="str">
        <f t="shared" ca="1" si="150"/>
        <v>NO APLICA</v>
      </c>
      <c r="AQ792" s="36"/>
      <c r="AR792" s="43"/>
      <c r="AS792" s="37"/>
      <c r="AT792" s="36"/>
      <c r="AU792" s="37"/>
      <c r="AV792" s="36"/>
      <c r="AW792" s="36"/>
      <c r="AX792" s="37"/>
      <c r="AY792" s="140" t="str">
        <f>IF(AU792="","",WORKDAY(AU792,5,FESTIVOS_CO!A:A))</f>
        <v/>
      </c>
      <c r="AZ792" s="54" t="str">
        <f t="shared" ca="1" si="159"/>
        <v>NO APLICA</v>
      </c>
      <c r="BA792" s="55" t="str">
        <f>IF(AX792="","",WORKDAY(AX792,5,FESTIVOS_CO!A:A))</f>
        <v/>
      </c>
      <c r="BB792" s="39"/>
      <c r="BC792" s="40"/>
      <c r="BD792" s="40"/>
      <c r="BE792" s="56" t="str">
        <f t="shared" ca="1" si="148"/>
        <v>NO APLICA</v>
      </c>
      <c r="BF792" s="37"/>
      <c r="BG792" s="45"/>
      <c r="BH792" s="37"/>
      <c r="BI792" s="36"/>
      <c r="BJ792" s="37"/>
      <c r="BK792" s="36"/>
      <c r="BL792" s="36"/>
      <c r="BM792" s="53" t="str">
        <f>IF(BJ792="","",WORKDAY(BJ792,5,FESTIVOS_CO!A:A))</f>
        <v/>
      </c>
      <c r="BN792" s="57" t="str">
        <f t="shared" ca="1" si="158"/>
        <v>PENDIENTE HACER AVISO</v>
      </c>
      <c r="BO792" s="54" t="str">
        <f t="shared" ca="1" si="151"/>
        <v>EN TRÁMITE NOTIF. POR AVISO</v>
      </c>
      <c r="BP792" s="37"/>
      <c r="BQ792" s="53" t="str">
        <f>IF(BP792="","",WORKDAY(BP792,5,FESTIVOS_CO!A:A))</f>
        <v/>
      </c>
      <c r="BR792" s="37"/>
      <c r="BS792" s="36"/>
      <c r="BT792" s="38"/>
      <c r="BU792" s="58" t="e">
        <f>VLOOKUP(BT792,Hoja2!$C:$D,2,0)</f>
        <v>#N/A</v>
      </c>
      <c r="BV792" s="80" t="str">
        <f>IF(
AND(AO792="",BD792="",BQ792=""),
"EN PROCESO NOTIFICACION / COMUNICACION",
IF(
BT792="",
"NO APLICA",
IF(
BU792=60,
IF(AO792&lt;&gt;"",AO792,IF(BD792&lt;&gt;"",BD792,BQ792))+60,
WORKDAY(
IF(AO792&lt;&gt;"",AO792,IF(BD792&lt;&gt;"",BD792,BQ792)),
BU792,
FESTIVOS_CO!A:A
)
)
))</f>
        <v>EN PROCESO NOTIFICACION / COMUNICACION</v>
      </c>
      <c r="BW792" s="44"/>
      <c r="BX792" s="53"/>
      <c r="BY792" s="45"/>
      <c r="BZ792" s="37"/>
      <c r="CA792" s="54" t="str">
        <f t="shared" si="152"/>
        <v>PENDIENTE EJECUTORIA</v>
      </c>
      <c r="CB792" s="59" t="str">
        <f t="shared" si="149"/>
        <v/>
      </c>
      <c r="CC792" s="36"/>
      <c r="CD792" s="40"/>
      <c r="CE792" s="46"/>
      <c r="CF792" s="40"/>
      <c r="CG792" s="40"/>
      <c r="CH792" s="40"/>
      <c r="CI792" s="36"/>
      <c r="CJ792" s="47"/>
      <c r="CK792" s="40"/>
      <c r="CL792" s="40"/>
      <c r="CM792" s="40"/>
      <c r="CN792" s="40"/>
    </row>
    <row r="793" spans="1:92" ht="42.75" hidden="1">
      <c r="A793" s="49" t="str">
        <f t="shared" si="153"/>
        <v>SIN GESTIÓN</v>
      </c>
      <c r="B793" s="58"/>
      <c r="C793" s="37"/>
      <c r="D793" s="37"/>
      <c r="E793" s="49" t="str">
        <f t="shared" si="154"/>
        <v>PENDIENTE NOTIFICACIÓN</v>
      </c>
      <c r="F793" s="141" t="str">
        <f t="shared" si="155"/>
        <v>PENDIENTE NOTIFICACIÓN</v>
      </c>
      <c r="G793" s="49" t="str">
        <f t="shared" si="156"/>
        <v/>
      </c>
      <c r="H793" s="51" t="str">
        <f ca="1">IF(
L793="",
"",
IF(
NETWORKDAYS(L793,IF(M793&lt;&gt;"",M793,TODAY()),FESTIVOS_CO!A:A)&gt;2,
"VENCIDO",
IF(
NETWORKDAYS(L793,IF(M793&lt;&gt;"",M793,TODAY()),FESTIVOS_CO!A:A)=2,
"ALERTA",
"A TIEMPO"
)))</f>
        <v/>
      </c>
      <c r="I793" s="40"/>
      <c r="J793" s="36"/>
      <c r="K793" s="37"/>
      <c r="L793" s="50"/>
      <c r="M793" s="37"/>
      <c r="N793" s="52"/>
      <c r="O793" s="52"/>
      <c r="P793" s="36"/>
      <c r="Q793" s="36"/>
      <c r="R793" s="40"/>
      <c r="S793" s="36"/>
      <c r="T793" s="40"/>
      <c r="U793" s="40"/>
      <c r="V793" s="81"/>
      <c r="W793" s="40"/>
      <c r="X793" s="40"/>
      <c r="Y793" s="40"/>
      <c r="Z793" s="38" t="str">
        <f>IFERROR(VLOOKUP(Y793,DIRECTORIO!A:B,2,FALSE),"")</f>
        <v/>
      </c>
      <c r="AA793" s="40"/>
      <c r="AB793" s="40"/>
      <c r="AC793" s="40"/>
      <c r="AD793" s="40"/>
      <c r="AE793" s="40"/>
      <c r="AF793" s="40"/>
      <c r="AG793" s="41" t="s">
        <v>109</v>
      </c>
      <c r="AH793" s="42"/>
      <c r="AI793" s="54" t="str">
        <f t="shared" ca="1" si="157"/>
        <v>PENDIENTE NOTIFICACIÓN ELECTRÓNICA</v>
      </c>
      <c r="AJ793" s="37"/>
      <c r="AK793" s="37"/>
      <c r="AL793" s="37"/>
      <c r="AM793" s="53" t="str">
        <f>IF(AK793="","",WORKDAY(AK793,5,FESTIVOS_CO!A:A))</f>
        <v/>
      </c>
      <c r="AN793" s="37"/>
      <c r="AO793" s="37"/>
      <c r="AP793" s="54" t="str">
        <f t="shared" ca="1" si="150"/>
        <v>NO APLICA</v>
      </c>
      <c r="AQ793" s="36"/>
      <c r="AR793" s="43"/>
      <c r="AS793" s="37"/>
      <c r="AT793" s="36"/>
      <c r="AU793" s="37"/>
      <c r="AV793" s="36"/>
      <c r="AW793" s="36"/>
      <c r="AX793" s="37"/>
      <c r="AY793" s="140" t="str">
        <f>IF(AU793="","",WORKDAY(AU793,5,FESTIVOS_CO!A:A))</f>
        <v/>
      </c>
      <c r="AZ793" s="54" t="str">
        <f t="shared" ca="1" si="159"/>
        <v>NO APLICA</v>
      </c>
      <c r="BA793" s="55" t="str">
        <f>IF(AX793="","",WORKDAY(AX793,5,FESTIVOS_CO!A:A))</f>
        <v/>
      </c>
      <c r="BB793" s="39"/>
      <c r="BC793" s="40"/>
      <c r="BD793" s="40"/>
      <c r="BE793" s="56" t="str">
        <f t="shared" ca="1" si="148"/>
        <v>NO APLICA</v>
      </c>
      <c r="BF793" s="37"/>
      <c r="BG793" s="45"/>
      <c r="BH793" s="37"/>
      <c r="BI793" s="36"/>
      <c r="BJ793" s="37"/>
      <c r="BK793" s="36"/>
      <c r="BL793" s="36"/>
      <c r="BM793" s="53" t="str">
        <f>IF(BJ793="","",WORKDAY(BJ793,5,FESTIVOS_CO!A:A))</f>
        <v/>
      </c>
      <c r="BN793" s="57" t="str">
        <f t="shared" ca="1" si="158"/>
        <v>PENDIENTE HACER AVISO</v>
      </c>
      <c r="BO793" s="54" t="str">
        <f t="shared" ca="1" si="151"/>
        <v>EN TRÁMITE NOTIF. POR AVISO</v>
      </c>
      <c r="BP793" s="37"/>
      <c r="BQ793" s="53" t="str">
        <f>IF(BP793="","",WORKDAY(BP793,5,FESTIVOS_CO!A:A))</f>
        <v/>
      </c>
      <c r="BR793" s="37"/>
      <c r="BS793" s="36"/>
      <c r="BT793" s="38"/>
      <c r="BU793" s="58" t="e">
        <f>VLOOKUP(BT793,Hoja2!$C:$D,2,0)</f>
        <v>#N/A</v>
      </c>
      <c r="BV793" s="80" t="str">
        <f>IF(
AND(AO793="",BD793="",BQ793=""),
"EN PROCESO NOTIFICACION / COMUNICACION",
IF(
BT793="",
"NO APLICA",
IF(
BU793=60,
IF(AO793&lt;&gt;"",AO793,IF(BD793&lt;&gt;"",BD793,BQ793))+60,
WORKDAY(
IF(AO793&lt;&gt;"",AO793,IF(BD793&lt;&gt;"",BD793,BQ793)),
BU793,
FESTIVOS_CO!A:A
)
)
))</f>
        <v>EN PROCESO NOTIFICACION / COMUNICACION</v>
      </c>
      <c r="BW793" s="44"/>
      <c r="BX793" s="53"/>
      <c r="BY793" s="45"/>
      <c r="BZ793" s="37"/>
      <c r="CA793" s="54" t="str">
        <f t="shared" si="152"/>
        <v>PENDIENTE EJECUTORIA</v>
      </c>
      <c r="CB793" s="59" t="str">
        <f t="shared" si="149"/>
        <v/>
      </c>
      <c r="CC793" s="36"/>
      <c r="CD793" s="40"/>
      <c r="CE793" s="46"/>
      <c r="CF793" s="40"/>
      <c r="CG793" s="40"/>
      <c r="CH793" s="40"/>
      <c r="CI793" s="36"/>
      <c r="CJ793" s="47"/>
      <c r="CK793" s="40"/>
      <c r="CL793" s="40"/>
      <c r="CM793" s="40"/>
      <c r="CN793" s="40"/>
    </row>
    <row r="794" spans="1:92" ht="42.75" hidden="1">
      <c r="A794" s="49" t="str">
        <f t="shared" si="153"/>
        <v>SIN GESTIÓN</v>
      </c>
      <c r="B794" s="58"/>
      <c r="C794" s="37"/>
      <c r="D794" s="37"/>
      <c r="E794" s="49" t="str">
        <f t="shared" si="154"/>
        <v>PENDIENTE NOTIFICACIÓN</v>
      </c>
      <c r="F794" s="141" t="str">
        <f t="shared" si="155"/>
        <v>PENDIENTE NOTIFICACIÓN</v>
      </c>
      <c r="G794" s="49" t="str">
        <f t="shared" si="156"/>
        <v/>
      </c>
      <c r="H794" s="51" t="str">
        <f ca="1">IF(
L794="",
"",
IF(
NETWORKDAYS(L794,IF(M794&lt;&gt;"",M794,TODAY()),FESTIVOS_CO!A:A)&gt;2,
"VENCIDO",
IF(
NETWORKDAYS(L794,IF(M794&lt;&gt;"",M794,TODAY()),FESTIVOS_CO!A:A)=2,
"ALERTA",
"A TIEMPO"
)))</f>
        <v/>
      </c>
      <c r="I794" s="40"/>
      <c r="J794" s="36"/>
      <c r="K794" s="37"/>
      <c r="L794" s="50"/>
      <c r="M794" s="37"/>
      <c r="N794" s="52"/>
      <c r="O794" s="52"/>
      <c r="P794" s="36"/>
      <c r="Q794" s="36"/>
      <c r="R794" s="40"/>
      <c r="S794" s="36"/>
      <c r="T794" s="40"/>
      <c r="U794" s="40"/>
      <c r="V794" s="81"/>
      <c r="W794" s="40"/>
      <c r="X794" s="40"/>
      <c r="Y794" s="40"/>
      <c r="Z794" s="38" t="str">
        <f>IFERROR(VLOOKUP(Y794,DIRECTORIO!A:B,2,FALSE),"")</f>
        <v/>
      </c>
      <c r="AA794" s="40"/>
      <c r="AB794" s="40"/>
      <c r="AC794" s="40"/>
      <c r="AD794" s="40"/>
      <c r="AE794" s="40"/>
      <c r="AF794" s="40"/>
      <c r="AG794" s="41" t="s">
        <v>109</v>
      </c>
      <c r="AH794" s="42"/>
      <c r="AI794" s="54" t="str">
        <f t="shared" ca="1" si="157"/>
        <v>PENDIENTE NOTIFICACIÓN ELECTRÓNICA</v>
      </c>
      <c r="AJ794" s="37"/>
      <c r="AK794" s="37"/>
      <c r="AL794" s="37"/>
      <c r="AM794" s="53" t="str">
        <f>IF(AK794="","",WORKDAY(AK794,5,FESTIVOS_CO!A:A))</f>
        <v/>
      </c>
      <c r="AN794" s="37"/>
      <c r="AO794" s="37"/>
      <c r="AP794" s="54" t="str">
        <f t="shared" ca="1" si="150"/>
        <v>NO APLICA</v>
      </c>
      <c r="AQ794" s="36"/>
      <c r="AR794" s="43"/>
      <c r="AS794" s="37"/>
      <c r="AT794" s="36"/>
      <c r="AU794" s="37"/>
      <c r="AV794" s="36"/>
      <c r="AW794" s="36"/>
      <c r="AX794" s="37"/>
      <c r="AY794" s="140" t="str">
        <f>IF(AU794="","",WORKDAY(AU794,5,FESTIVOS_CO!A:A))</f>
        <v/>
      </c>
      <c r="AZ794" s="54" t="str">
        <f t="shared" ca="1" si="159"/>
        <v>NO APLICA</v>
      </c>
      <c r="BA794" s="55" t="str">
        <f>IF(AX794="","",WORKDAY(AX794,5,FESTIVOS_CO!A:A))</f>
        <v/>
      </c>
      <c r="BB794" s="39"/>
      <c r="BC794" s="40"/>
      <c r="BD794" s="40"/>
      <c r="BE794" s="56" t="str">
        <f t="shared" ca="1" si="148"/>
        <v>NO APLICA</v>
      </c>
      <c r="BF794" s="37"/>
      <c r="BG794" s="45"/>
      <c r="BH794" s="37"/>
      <c r="BI794" s="36"/>
      <c r="BJ794" s="37"/>
      <c r="BK794" s="36"/>
      <c r="BL794" s="36"/>
      <c r="BM794" s="53" t="str">
        <f>IF(BJ794="","",WORKDAY(BJ794,5,FESTIVOS_CO!A:A))</f>
        <v/>
      </c>
      <c r="BN794" s="57" t="str">
        <f t="shared" ca="1" si="158"/>
        <v>PENDIENTE HACER AVISO</v>
      </c>
      <c r="BO794" s="54" t="str">
        <f t="shared" ca="1" si="151"/>
        <v>EN TRÁMITE NOTIF. POR AVISO</v>
      </c>
      <c r="BP794" s="37"/>
      <c r="BQ794" s="53" t="str">
        <f>IF(BP794="","",WORKDAY(BP794,5,FESTIVOS_CO!A:A))</f>
        <v/>
      </c>
      <c r="BR794" s="37"/>
      <c r="BS794" s="36"/>
      <c r="BT794" s="38"/>
      <c r="BU794" s="58" t="e">
        <f>VLOOKUP(BT794,Hoja2!$C:$D,2,0)</f>
        <v>#N/A</v>
      </c>
      <c r="BV794" s="80" t="str">
        <f>IF(
AND(AO794="",BD794="",BQ794=""),
"EN PROCESO NOTIFICACION / COMUNICACION",
IF(
BT794="",
"NO APLICA",
IF(
BU794=60,
IF(AO794&lt;&gt;"",AO794,IF(BD794&lt;&gt;"",BD794,BQ794))+60,
WORKDAY(
IF(AO794&lt;&gt;"",AO794,IF(BD794&lt;&gt;"",BD794,BQ794)),
BU794,
FESTIVOS_CO!A:A
)
)
))</f>
        <v>EN PROCESO NOTIFICACION / COMUNICACION</v>
      </c>
      <c r="BW794" s="44"/>
      <c r="BX794" s="53"/>
      <c r="BY794" s="45"/>
      <c r="BZ794" s="37"/>
      <c r="CA794" s="54" t="str">
        <f t="shared" si="152"/>
        <v>PENDIENTE EJECUTORIA</v>
      </c>
      <c r="CB794" s="59" t="str">
        <f t="shared" si="149"/>
        <v/>
      </c>
      <c r="CC794" s="36"/>
      <c r="CD794" s="40"/>
      <c r="CE794" s="46"/>
      <c r="CF794" s="40"/>
      <c r="CG794" s="40"/>
      <c r="CH794" s="40"/>
      <c r="CI794" s="36"/>
      <c r="CJ794" s="47"/>
      <c r="CK794" s="40"/>
      <c r="CL794" s="40"/>
      <c r="CM794" s="40"/>
      <c r="CN794" s="40"/>
    </row>
    <row r="795" spans="1:92" ht="42.75" hidden="1">
      <c r="A795" s="49" t="str">
        <f t="shared" si="153"/>
        <v>SIN GESTIÓN</v>
      </c>
      <c r="B795" s="58"/>
      <c r="C795" s="37"/>
      <c r="D795" s="37"/>
      <c r="E795" s="49" t="str">
        <f t="shared" si="154"/>
        <v>PENDIENTE NOTIFICACIÓN</v>
      </c>
      <c r="F795" s="141" t="str">
        <f t="shared" si="155"/>
        <v>PENDIENTE NOTIFICACIÓN</v>
      </c>
      <c r="G795" s="49" t="str">
        <f t="shared" si="156"/>
        <v/>
      </c>
      <c r="H795" s="51" t="str">
        <f ca="1">IF(
L795="",
"",
IF(
NETWORKDAYS(L795,IF(M795&lt;&gt;"",M795,TODAY()),FESTIVOS_CO!A:A)&gt;2,
"VENCIDO",
IF(
NETWORKDAYS(L795,IF(M795&lt;&gt;"",M795,TODAY()),FESTIVOS_CO!A:A)=2,
"ALERTA",
"A TIEMPO"
)))</f>
        <v/>
      </c>
      <c r="I795" s="40"/>
      <c r="J795" s="36"/>
      <c r="K795" s="37"/>
      <c r="L795" s="50"/>
      <c r="M795" s="37"/>
      <c r="N795" s="52"/>
      <c r="O795" s="52"/>
      <c r="P795" s="36"/>
      <c r="Q795" s="36"/>
      <c r="R795" s="40"/>
      <c r="S795" s="36"/>
      <c r="T795" s="40"/>
      <c r="U795" s="40"/>
      <c r="V795" s="81"/>
      <c r="W795" s="40"/>
      <c r="X795" s="40"/>
      <c r="Y795" s="40"/>
      <c r="Z795" s="38" t="str">
        <f>IFERROR(VLOOKUP(Y795,DIRECTORIO!A:B,2,FALSE),"")</f>
        <v/>
      </c>
      <c r="AA795" s="40"/>
      <c r="AB795" s="40"/>
      <c r="AC795" s="40"/>
      <c r="AD795" s="40"/>
      <c r="AE795" s="40"/>
      <c r="AF795" s="40"/>
      <c r="AG795" s="41" t="s">
        <v>109</v>
      </c>
      <c r="AH795" s="42"/>
      <c r="AI795" s="54" t="str">
        <f t="shared" ca="1" si="157"/>
        <v>PENDIENTE NOTIFICACIÓN ELECTRÓNICA</v>
      </c>
      <c r="AJ795" s="37"/>
      <c r="AK795" s="37"/>
      <c r="AL795" s="37"/>
      <c r="AM795" s="53" t="str">
        <f>IF(AK795="","",WORKDAY(AK795,5,FESTIVOS_CO!A:A))</f>
        <v/>
      </c>
      <c r="AN795" s="37"/>
      <c r="AO795" s="37"/>
      <c r="AP795" s="54" t="str">
        <f t="shared" ca="1" si="150"/>
        <v>NO APLICA</v>
      </c>
      <c r="AQ795" s="36"/>
      <c r="AR795" s="43"/>
      <c r="AS795" s="37"/>
      <c r="AT795" s="36"/>
      <c r="AU795" s="37"/>
      <c r="AV795" s="36"/>
      <c r="AW795" s="36"/>
      <c r="AX795" s="37"/>
      <c r="AY795" s="140" t="str">
        <f>IF(AU795="","",WORKDAY(AU795,5,FESTIVOS_CO!A:A))</f>
        <v/>
      </c>
      <c r="AZ795" s="54" t="str">
        <f t="shared" ca="1" si="159"/>
        <v>NO APLICA</v>
      </c>
      <c r="BA795" s="55" t="str">
        <f>IF(AX795="","",WORKDAY(AX795,5,FESTIVOS_CO!A:A))</f>
        <v/>
      </c>
      <c r="BB795" s="39"/>
      <c r="BC795" s="40"/>
      <c r="BD795" s="40"/>
      <c r="BE795" s="56" t="str">
        <f t="shared" ref="BE795:BE858" ca="1" si="160">IF(AZ795="NO PROCEDE",
"NO PROCEDE",IF(OR(AZ795="HACER AVISO",BB795="NO"),
"HACER AVISO",
"NO APLICA"))</f>
        <v>NO APLICA</v>
      </c>
      <c r="BF795" s="37"/>
      <c r="BG795" s="45"/>
      <c r="BH795" s="37"/>
      <c r="BI795" s="36"/>
      <c r="BJ795" s="37"/>
      <c r="BK795" s="36"/>
      <c r="BL795" s="36"/>
      <c r="BM795" s="53" t="str">
        <f>IF(BJ795="","",WORKDAY(BJ795,5,FESTIVOS_CO!A:A))</f>
        <v/>
      </c>
      <c r="BN795" s="57" t="str">
        <f t="shared" ca="1" si="158"/>
        <v>PENDIENTE HACER AVISO</v>
      </c>
      <c r="BO795" s="54" t="str">
        <f t="shared" ca="1" si="151"/>
        <v>EN TRÁMITE NOTIF. POR AVISO</v>
      </c>
      <c r="BP795" s="37"/>
      <c r="BQ795" s="53" t="str">
        <f>IF(BP795="","",WORKDAY(BP795,5,FESTIVOS_CO!A:A))</f>
        <v/>
      </c>
      <c r="BR795" s="37"/>
      <c r="BS795" s="36"/>
      <c r="BT795" s="38"/>
      <c r="BU795" s="58" t="e">
        <f>VLOOKUP(BT795,Hoja2!$C:$D,2,0)</f>
        <v>#N/A</v>
      </c>
      <c r="BV795" s="80" t="str">
        <f>IF(
AND(AO795="",BD795="",BQ795=""),
"EN PROCESO NOTIFICACION / COMUNICACION",
IF(
BT795="",
"NO APLICA",
IF(
BU795=60,
IF(AO795&lt;&gt;"",AO795,IF(BD795&lt;&gt;"",BD795,BQ795))+60,
WORKDAY(
IF(AO795&lt;&gt;"",AO795,IF(BD795&lt;&gt;"",BD795,BQ795)),
BU795,
FESTIVOS_CO!A:A
)
)
))</f>
        <v>EN PROCESO NOTIFICACION / COMUNICACION</v>
      </c>
      <c r="BW795" s="44"/>
      <c r="BX795" s="53"/>
      <c r="BY795" s="45"/>
      <c r="BZ795" s="37"/>
      <c r="CA795" s="54" t="str">
        <f t="shared" si="152"/>
        <v>PENDIENTE EJECUTORIA</v>
      </c>
      <c r="CB795" s="59" t="str">
        <f t="shared" ref="CB795:CB858" si="161">IF(CC795="NO",
"NO APLICA",
IF(CC795="SI",
IF(COUNTBLANK(CC795:CH795)&gt;0,
"PENDIENTE MEMORANDO",
"MEMORANDOS ENVIADOS"
),
IF(CI795="NO",
"NO APLICA",
IF(CI795="SI",
IF(COUNTBLANK(CJ795:CN795)&gt;0,
"PENDIENTES OFICIOS",
"OFICIOS ENVIADOS"
),
""
)
)
))</f>
        <v/>
      </c>
      <c r="CC795" s="36"/>
      <c r="CD795" s="40"/>
      <c r="CE795" s="46"/>
      <c r="CF795" s="40"/>
      <c r="CG795" s="40"/>
      <c r="CH795" s="40"/>
      <c r="CI795" s="36"/>
      <c r="CJ795" s="47"/>
      <c r="CK795" s="40"/>
      <c r="CL795" s="40"/>
      <c r="CM795" s="40"/>
      <c r="CN795" s="40"/>
    </row>
    <row r="796" spans="1:92" ht="42.75" hidden="1">
      <c r="A796" s="49" t="str">
        <f t="shared" si="153"/>
        <v>SIN GESTIÓN</v>
      </c>
      <c r="B796" s="58"/>
      <c r="C796" s="37"/>
      <c r="D796" s="37"/>
      <c r="E796" s="49" t="str">
        <f t="shared" si="154"/>
        <v>PENDIENTE NOTIFICACIÓN</v>
      </c>
      <c r="F796" s="141" t="str">
        <f t="shared" si="155"/>
        <v>PENDIENTE NOTIFICACIÓN</v>
      </c>
      <c r="G796" s="49" t="str">
        <f t="shared" si="156"/>
        <v/>
      </c>
      <c r="H796" s="51" t="str">
        <f ca="1">IF(
L796="",
"",
IF(
NETWORKDAYS(L796,IF(M796&lt;&gt;"",M796,TODAY()),FESTIVOS_CO!A:A)&gt;2,
"VENCIDO",
IF(
NETWORKDAYS(L796,IF(M796&lt;&gt;"",M796,TODAY()),FESTIVOS_CO!A:A)=2,
"ALERTA",
"A TIEMPO"
)))</f>
        <v/>
      </c>
      <c r="I796" s="40"/>
      <c r="J796" s="36"/>
      <c r="K796" s="37"/>
      <c r="L796" s="50"/>
      <c r="M796" s="37"/>
      <c r="N796" s="52"/>
      <c r="O796" s="52"/>
      <c r="P796" s="36"/>
      <c r="Q796" s="36"/>
      <c r="R796" s="40"/>
      <c r="S796" s="36"/>
      <c r="T796" s="40"/>
      <c r="U796" s="40"/>
      <c r="V796" s="81"/>
      <c r="W796" s="40"/>
      <c r="X796" s="40"/>
      <c r="Y796" s="40"/>
      <c r="Z796" s="38" t="str">
        <f>IFERROR(VLOOKUP(Y796,DIRECTORIO!A:B,2,FALSE),"")</f>
        <v/>
      </c>
      <c r="AA796" s="40"/>
      <c r="AB796" s="40"/>
      <c r="AC796" s="40"/>
      <c r="AD796" s="40"/>
      <c r="AE796" s="40"/>
      <c r="AF796" s="40"/>
      <c r="AG796" s="41" t="s">
        <v>109</v>
      </c>
      <c r="AH796" s="42"/>
      <c r="AI796" s="54" t="str">
        <f t="shared" ca="1" si="157"/>
        <v>PENDIENTE NOTIFICACIÓN ELECTRÓNICA</v>
      </c>
      <c r="AJ796" s="37"/>
      <c r="AK796" s="37"/>
      <c r="AL796" s="37"/>
      <c r="AM796" s="53" t="str">
        <f>IF(AK796="","",WORKDAY(AK796,5,FESTIVOS_CO!A:A))</f>
        <v/>
      </c>
      <c r="AN796" s="37"/>
      <c r="AO796" s="37"/>
      <c r="AP796" s="54" t="str">
        <f t="shared" ref="AP796:AP859" ca="1" si="162">IF(
ISNUMBER(SEARCH("PENDIENTE",UPPER(AI796))),
"NO APLICA",
IF(
COUNTBLANK(AJ796:AL796)=COUNTA(AJ796:AL796),
"NO APLICA",
IF(
UPPER(AN796)="SI",
"NO PROCEDE CITACION",
"NOTIFICAR POR CITACION"
)
)
)</f>
        <v>NO APLICA</v>
      </c>
      <c r="AQ796" s="36"/>
      <c r="AR796" s="43"/>
      <c r="AS796" s="37"/>
      <c r="AT796" s="36"/>
      <c r="AU796" s="37"/>
      <c r="AV796" s="36"/>
      <c r="AW796" s="36"/>
      <c r="AX796" s="37"/>
      <c r="AY796" s="140" t="str">
        <f>IF(AU796="","",WORKDAY(AU796,5,FESTIVOS_CO!A:A))</f>
        <v/>
      </c>
      <c r="AZ796" s="54" t="str">
        <f t="shared" ca="1" si="159"/>
        <v>NO APLICA</v>
      </c>
      <c r="BA796" s="55" t="str">
        <f>IF(AX796="","",WORKDAY(AX796,5,FESTIVOS_CO!A:A))</f>
        <v/>
      </c>
      <c r="BB796" s="39"/>
      <c r="BC796" s="40"/>
      <c r="BD796" s="40"/>
      <c r="BE796" s="56" t="str">
        <f t="shared" ca="1" si="160"/>
        <v>NO APLICA</v>
      </c>
      <c r="BF796" s="37"/>
      <c r="BG796" s="45"/>
      <c r="BH796" s="37"/>
      <c r="BI796" s="36"/>
      <c r="BJ796" s="37"/>
      <c r="BK796" s="36"/>
      <c r="BL796" s="36"/>
      <c r="BM796" s="53" t="str">
        <f>IF(BJ796="","",WORKDAY(BJ796,5,FESTIVOS_CO!A:A))</f>
        <v/>
      </c>
      <c r="BN796" s="57" t="str">
        <f t="shared" ca="1" si="158"/>
        <v>PENDIENTE HACER AVISO</v>
      </c>
      <c r="BO796" s="54" t="str">
        <f t="shared" ca="1" si="151"/>
        <v>EN TRÁMITE NOTIF. POR AVISO</v>
      </c>
      <c r="BP796" s="37"/>
      <c r="BQ796" s="53" t="str">
        <f>IF(BP796="","",WORKDAY(BP796,5,FESTIVOS_CO!A:A))</f>
        <v/>
      </c>
      <c r="BR796" s="37"/>
      <c r="BS796" s="36"/>
      <c r="BT796" s="38"/>
      <c r="BU796" s="58" t="e">
        <f>VLOOKUP(BT796,Hoja2!$C:$D,2,0)</f>
        <v>#N/A</v>
      </c>
      <c r="BV796" s="80" t="str">
        <f>IF(
AND(AO796="",BD796="",BQ796=""),
"EN PROCESO NOTIFICACION / COMUNICACION",
IF(
BT796="",
"NO APLICA",
IF(
BU796=60,
IF(AO796&lt;&gt;"",AO796,IF(BD796&lt;&gt;"",BD796,BQ796))+60,
WORKDAY(
IF(AO796&lt;&gt;"",AO796,IF(BD796&lt;&gt;"",BD796,BQ796)),
BU796,
FESTIVOS_CO!A:A
)
)
))</f>
        <v>EN PROCESO NOTIFICACION / COMUNICACION</v>
      </c>
      <c r="BW796" s="44"/>
      <c r="BX796" s="53"/>
      <c r="BY796" s="45"/>
      <c r="BZ796" s="37"/>
      <c r="CA796" s="54" t="str">
        <f t="shared" si="152"/>
        <v>PENDIENTE EJECUTORIA</v>
      </c>
      <c r="CB796" s="59" t="str">
        <f t="shared" si="161"/>
        <v/>
      </c>
      <c r="CC796" s="36"/>
      <c r="CD796" s="40"/>
      <c r="CE796" s="46"/>
      <c r="CF796" s="40"/>
      <c r="CG796" s="40"/>
      <c r="CH796" s="40"/>
      <c r="CI796" s="36"/>
      <c r="CJ796" s="47"/>
      <c r="CK796" s="40"/>
      <c r="CL796" s="40"/>
      <c r="CM796" s="40"/>
      <c r="CN796" s="40"/>
    </row>
    <row r="797" spans="1:92" ht="42.75" hidden="1">
      <c r="A797" s="49" t="str">
        <f t="shared" si="153"/>
        <v>SIN GESTIÓN</v>
      </c>
      <c r="B797" s="58"/>
      <c r="C797" s="37"/>
      <c r="D797" s="37"/>
      <c r="E797" s="49" t="str">
        <f t="shared" si="154"/>
        <v>PENDIENTE NOTIFICACIÓN</v>
      </c>
      <c r="F797" s="141" t="str">
        <f t="shared" si="155"/>
        <v>PENDIENTE NOTIFICACIÓN</v>
      </c>
      <c r="G797" s="49" t="str">
        <f t="shared" si="156"/>
        <v/>
      </c>
      <c r="H797" s="51" t="str">
        <f ca="1">IF(
L797="",
"",
IF(
NETWORKDAYS(L797,IF(M797&lt;&gt;"",M797,TODAY()),FESTIVOS_CO!A:A)&gt;2,
"VENCIDO",
IF(
NETWORKDAYS(L797,IF(M797&lt;&gt;"",M797,TODAY()),FESTIVOS_CO!A:A)=2,
"ALERTA",
"A TIEMPO"
)))</f>
        <v/>
      </c>
      <c r="I797" s="40"/>
      <c r="J797" s="36"/>
      <c r="K797" s="37"/>
      <c r="L797" s="50"/>
      <c r="M797" s="37"/>
      <c r="N797" s="52"/>
      <c r="O797" s="52"/>
      <c r="P797" s="36"/>
      <c r="Q797" s="36"/>
      <c r="R797" s="40"/>
      <c r="S797" s="36"/>
      <c r="T797" s="40"/>
      <c r="U797" s="40"/>
      <c r="V797" s="81"/>
      <c r="W797" s="40"/>
      <c r="X797" s="40"/>
      <c r="Y797" s="40"/>
      <c r="Z797" s="38" t="str">
        <f>IFERROR(VLOOKUP(Y797,DIRECTORIO!A:B,2,FALSE),"")</f>
        <v/>
      </c>
      <c r="AA797" s="40"/>
      <c r="AB797" s="40"/>
      <c r="AC797" s="40"/>
      <c r="AD797" s="40"/>
      <c r="AE797" s="40"/>
      <c r="AF797" s="40"/>
      <c r="AG797" s="41" t="s">
        <v>109</v>
      </c>
      <c r="AH797" s="42"/>
      <c r="AI797" s="54" t="str">
        <f t="shared" ca="1" si="157"/>
        <v>PENDIENTE NOTIFICACIÓN ELECTRÓNICA</v>
      </c>
      <c r="AJ797" s="37"/>
      <c r="AK797" s="37"/>
      <c r="AL797" s="37"/>
      <c r="AM797" s="53" t="str">
        <f>IF(AK797="","",WORKDAY(AK797,5,FESTIVOS_CO!A:A))</f>
        <v/>
      </c>
      <c r="AN797" s="37"/>
      <c r="AO797" s="37"/>
      <c r="AP797" s="54" t="str">
        <f t="shared" ca="1" si="162"/>
        <v>NO APLICA</v>
      </c>
      <c r="AQ797" s="36"/>
      <c r="AR797" s="43"/>
      <c r="AS797" s="37"/>
      <c r="AT797" s="36"/>
      <c r="AU797" s="37"/>
      <c r="AV797" s="36"/>
      <c r="AW797" s="36"/>
      <c r="AX797" s="37"/>
      <c r="AY797" s="140" t="str">
        <f>IF(AU797="","",WORKDAY(AU797,5,FESTIVOS_CO!A:A))</f>
        <v/>
      </c>
      <c r="AZ797" s="54" t="str">
        <f t="shared" ca="1" si="159"/>
        <v>NO APLICA</v>
      </c>
      <c r="BA797" s="55" t="str">
        <f>IF(AX797="","",WORKDAY(AX797,5,FESTIVOS_CO!A:A))</f>
        <v/>
      </c>
      <c r="BB797" s="39"/>
      <c r="BC797" s="40"/>
      <c r="BD797" s="40"/>
      <c r="BE797" s="56" t="str">
        <f t="shared" ca="1" si="160"/>
        <v>NO APLICA</v>
      </c>
      <c r="BF797" s="37"/>
      <c r="BG797" s="45"/>
      <c r="BH797" s="37"/>
      <c r="BI797" s="36"/>
      <c r="BJ797" s="37"/>
      <c r="BK797" s="36"/>
      <c r="BL797" s="36"/>
      <c r="BM797" s="53" t="str">
        <f>IF(BJ797="","",WORKDAY(BJ797,5,FESTIVOS_CO!A:A))</f>
        <v/>
      </c>
      <c r="BN797" s="57" t="str">
        <f t="shared" ca="1" si="158"/>
        <v>PENDIENTE HACER AVISO</v>
      </c>
      <c r="BO797" s="54" t="str">
        <f t="shared" ca="1" si="151"/>
        <v>EN TRÁMITE NOTIF. POR AVISO</v>
      </c>
      <c r="BP797" s="37"/>
      <c r="BQ797" s="53" t="str">
        <f>IF(BP797="","",WORKDAY(BP797,5,FESTIVOS_CO!A:A))</f>
        <v/>
      </c>
      <c r="BR797" s="37"/>
      <c r="BS797" s="36"/>
      <c r="BT797" s="38"/>
      <c r="BU797" s="58" t="e">
        <f>VLOOKUP(BT797,Hoja2!$C:$D,2,0)</f>
        <v>#N/A</v>
      </c>
      <c r="BV797" s="80" t="str">
        <f>IF(
AND(AO797="",BD797="",BQ797=""),
"EN PROCESO NOTIFICACION / COMUNICACION",
IF(
BT797="",
"NO APLICA",
IF(
BU797=60,
IF(AO797&lt;&gt;"",AO797,IF(BD797&lt;&gt;"",BD797,BQ797))+60,
WORKDAY(
IF(AO797&lt;&gt;"",AO797,IF(BD797&lt;&gt;"",BD797,BQ797)),
BU797,
FESTIVOS_CO!A:A
)
)
))</f>
        <v>EN PROCESO NOTIFICACION / COMUNICACION</v>
      </c>
      <c r="BW797" s="44"/>
      <c r="BX797" s="53"/>
      <c r="BY797" s="45"/>
      <c r="BZ797" s="37"/>
      <c r="CA797" s="54" t="str">
        <f t="shared" si="152"/>
        <v>PENDIENTE EJECUTORIA</v>
      </c>
      <c r="CB797" s="59" t="str">
        <f t="shared" si="161"/>
        <v/>
      </c>
      <c r="CC797" s="36"/>
      <c r="CD797" s="40"/>
      <c r="CE797" s="46"/>
      <c r="CF797" s="40"/>
      <c r="CG797" s="40"/>
      <c r="CH797" s="40"/>
      <c r="CI797" s="36"/>
      <c r="CJ797" s="47"/>
      <c r="CK797" s="40"/>
      <c r="CL797" s="40"/>
      <c r="CM797" s="40"/>
      <c r="CN797" s="40"/>
    </row>
    <row r="798" spans="1:92" ht="42.75" hidden="1">
      <c r="A798" s="49" t="str">
        <f t="shared" si="153"/>
        <v>SIN GESTIÓN</v>
      </c>
      <c r="B798" s="58"/>
      <c r="C798" s="37"/>
      <c r="D798" s="37"/>
      <c r="E798" s="49" t="str">
        <f t="shared" si="154"/>
        <v>PENDIENTE NOTIFICACIÓN</v>
      </c>
      <c r="F798" s="141" t="str">
        <f t="shared" si="155"/>
        <v>PENDIENTE NOTIFICACIÓN</v>
      </c>
      <c r="G798" s="49" t="str">
        <f t="shared" si="156"/>
        <v/>
      </c>
      <c r="H798" s="51" t="str">
        <f ca="1">IF(
L798="",
"",
IF(
NETWORKDAYS(L798,IF(M798&lt;&gt;"",M798,TODAY()),FESTIVOS_CO!A:A)&gt;2,
"VENCIDO",
IF(
NETWORKDAYS(L798,IF(M798&lt;&gt;"",M798,TODAY()),FESTIVOS_CO!A:A)=2,
"ALERTA",
"A TIEMPO"
)))</f>
        <v/>
      </c>
      <c r="I798" s="40"/>
      <c r="J798" s="36"/>
      <c r="K798" s="37"/>
      <c r="L798" s="50"/>
      <c r="M798" s="37"/>
      <c r="N798" s="52"/>
      <c r="O798" s="52"/>
      <c r="P798" s="36"/>
      <c r="Q798" s="36"/>
      <c r="R798" s="40"/>
      <c r="S798" s="36"/>
      <c r="T798" s="40"/>
      <c r="U798" s="40"/>
      <c r="V798" s="81"/>
      <c r="W798" s="40"/>
      <c r="X798" s="40"/>
      <c r="Y798" s="40"/>
      <c r="Z798" s="38" t="str">
        <f>IFERROR(VLOOKUP(Y798,DIRECTORIO!A:B,2,FALSE),"")</f>
        <v/>
      </c>
      <c r="AA798" s="40"/>
      <c r="AB798" s="40"/>
      <c r="AC798" s="40"/>
      <c r="AD798" s="40"/>
      <c r="AE798" s="40"/>
      <c r="AF798" s="40"/>
      <c r="AG798" s="41" t="s">
        <v>109</v>
      </c>
      <c r="AH798" s="42"/>
      <c r="AI798" s="54" t="str">
        <f t="shared" ca="1" si="157"/>
        <v>PENDIENTE NOTIFICACIÓN ELECTRÓNICA</v>
      </c>
      <c r="AJ798" s="37"/>
      <c r="AK798" s="37"/>
      <c r="AL798" s="37"/>
      <c r="AM798" s="53" t="str">
        <f>IF(AK798="","",WORKDAY(AK798,5,FESTIVOS_CO!A:A))</f>
        <v/>
      </c>
      <c r="AN798" s="37"/>
      <c r="AO798" s="37"/>
      <c r="AP798" s="54" t="str">
        <f t="shared" ca="1" si="162"/>
        <v>NO APLICA</v>
      </c>
      <c r="AQ798" s="36"/>
      <c r="AR798" s="43"/>
      <c r="AS798" s="37"/>
      <c r="AT798" s="36"/>
      <c r="AU798" s="37"/>
      <c r="AV798" s="36"/>
      <c r="AW798" s="36"/>
      <c r="AX798" s="37"/>
      <c r="AY798" s="140" t="str">
        <f>IF(AU798="","",WORKDAY(AU798,5,FESTIVOS_CO!A:A))</f>
        <v/>
      </c>
      <c r="AZ798" s="54" t="str">
        <f t="shared" ca="1" si="159"/>
        <v>NO APLICA</v>
      </c>
      <c r="BA798" s="55" t="str">
        <f>IF(AX798="","",WORKDAY(AX798,5,FESTIVOS_CO!A:A))</f>
        <v/>
      </c>
      <c r="BB798" s="39"/>
      <c r="BC798" s="40"/>
      <c r="BD798" s="40"/>
      <c r="BE798" s="56" t="str">
        <f t="shared" ca="1" si="160"/>
        <v>NO APLICA</v>
      </c>
      <c r="BF798" s="37"/>
      <c r="BG798" s="45"/>
      <c r="BH798" s="37"/>
      <c r="BI798" s="36"/>
      <c r="BJ798" s="37"/>
      <c r="BK798" s="36"/>
      <c r="BL798" s="36"/>
      <c r="BM798" s="53" t="str">
        <f>IF(BJ798="","",WORKDAY(BJ798,5,FESTIVOS_CO!A:A))</f>
        <v/>
      </c>
      <c r="BN798" s="57" t="str">
        <f t="shared" ca="1" si="158"/>
        <v>PENDIENTE HACER AVISO</v>
      </c>
      <c r="BO798" s="54" t="str">
        <f t="shared" ca="1" si="151"/>
        <v>EN TRÁMITE NOTIF. POR AVISO</v>
      </c>
      <c r="BP798" s="37"/>
      <c r="BQ798" s="53" t="str">
        <f>IF(BP798="","",WORKDAY(BP798,5,FESTIVOS_CO!A:A))</f>
        <v/>
      </c>
      <c r="BR798" s="37"/>
      <c r="BS798" s="36"/>
      <c r="BT798" s="38"/>
      <c r="BU798" s="58" t="e">
        <f>VLOOKUP(BT798,Hoja2!$C:$D,2,0)</f>
        <v>#N/A</v>
      </c>
      <c r="BV798" s="80" t="str">
        <f>IF(
AND(AO798="",BD798="",BQ798=""),
"EN PROCESO NOTIFICACION / COMUNICACION",
IF(
BT798="",
"NO APLICA",
IF(
BU798=60,
IF(AO798&lt;&gt;"",AO798,IF(BD798&lt;&gt;"",BD798,BQ798))+60,
WORKDAY(
IF(AO798&lt;&gt;"",AO798,IF(BD798&lt;&gt;"",BD798,BQ798)),
BU798,
FESTIVOS_CO!A:A
)
)
))</f>
        <v>EN PROCESO NOTIFICACION / COMUNICACION</v>
      </c>
      <c r="BW798" s="44"/>
      <c r="BX798" s="53"/>
      <c r="BY798" s="45"/>
      <c r="BZ798" s="37"/>
      <c r="CA798" s="54" t="str">
        <f t="shared" si="152"/>
        <v>PENDIENTE EJECUTORIA</v>
      </c>
      <c r="CB798" s="59" t="str">
        <f t="shared" si="161"/>
        <v/>
      </c>
      <c r="CC798" s="36"/>
      <c r="CD798" s="40"/>
      <c r="CE798" s="46"/>
      <c r="CF798" s="40"/>
      <c r="CG798" s="40"/>
      <c r="CH798" s="40"/>
      <c r="CI798" s="36"/>
      <c r="CJ798" s="47"/>
      <c r="CK798" s="40"/>
      <c r="CL798" s="40"/>
      <c r="CM798" s="40"/>
      <c r="CN798" s="40"/>
    </row>
    <row r="799" spans="1:92" ht="42.75" hidden="1">
      <c r="A799" s="49" t="str">
        <f t="shared" si="153"/>
        <v>SIN GESTIÓN</v>
      </c>
      <c r="B799" s="58"/>
      <c r="C799" s="37"/>
      <c r="D799" s="37"/>
      <c r="E799" s="49" t="str">
        <f t="shared" si="154"/>
        <v>PENDIENTE NOTIFICACIÓN</v>
      </c>
      <c r="F799" s="141" t="str">
        <f t="shared" si="155"/>
        <v>PENDIENTE NOTIFICACIÓN</v>
      </c>
      <c r="G799" s="49" t="str">
        <f t="shared" si="156"/>
        <v/>
      </c>
      <c r="H799" s="51" t="str">
        <f ca="1">IF(
L799="",
"",
IF(
NETWORKDAYS(L799,IF(M799&lt;&gt;"",M799,TODAY()),FESTIVOS_CO!A:A)&gt;2,
"VENCIDO",
IF(
NETWORKDAYS(L799,IF(M799&lt;&gt;"",M799,TODAY()),FESTIVOS_CO!A:A)=2,
"ALERTA",
"A TIEMPO"
)))</f>
        <v/>
      </c>
      <c r="I799" s="40"/>
      <c r="J799" s="36"/>
      <c r="K799" s="37"/>
      <c r="L799" s="50"/>
      <c r="M799" s="37"/>
      <c r="N799" s="52"/>
      <c r="O799" s="52"/>
      <c r="P799" s="36"/>
      <c r="Q799" s="36"/>
      <c r="R799" s="40"/>
      <c r="S799" s="36"/>
      <c r="T799" s="40"/>
      <c r="U799" s="40"/>
      <c r="V799" s="81"/>
      <c r="W799" s="40"/>
      <c r="X799" s="40"/>
      <c r="Y799" s="40"/>
      <c r="Z799" s="38" t="str">
        <f>IFERROR(VLOOKUP(Y799,DIRECTORIO!A:B,2,FALSE),"")</f>
        <v/>
      </c>
      <c r="AA799" s="40"/>
      <c r="AB799" s="40"/>
      <c r="AC799" s="40"/>
      <c r="AD799" s="40"/>
      <c r="AE799" s="40"/>
      <c r="AF799" s="40"/>
      <c r="AG799" s="41" t="s">
        <v>109</v>
      </c>
      <c r="AH799" s="42"/>
      <c r="AI799" s="54" t="str">
        <f t="shared" ca="1" si="157"/>
        <v>PENDIENTE NOTIFICACIÓN ELECTRÓNICA</v>
      </c>
      <c r="AJ799" s="37"/>
      <c r="AK799" s="37"/>
      <c r="AL799" s="37"/>
      <c r="AM799" s="53" t="str">
        <f>IF(AK799="","",WORKDAY(AK799,5,FESTIVOS_CO!A:A))</f>
        <v/>
      </c>
      <c r="AN799" s="37"/>
      <c r="AO799" s="37"/>
      <c r="AP799" s="54" t="str">
        <f t="shared" ca="1" si="162"/>
        <v>NO APLICA</v>
      </c>
      <c r="AQ799" s="36"/>
      <c r="AR799" s="43"/>
      <c r="AS799" s="37"/>
      <c r="AT799" s="36"/>
      <c r="AU799" s="37"/>
      <c r="AV799" s="36"/>
      <c r="AW799" s="36"/>
      <c r="AX799" s="37"/>
      <c r="AY799" s="140" t="str">
        <f>IF(AU799="","",WORKDAY(AU799,5,FESTIVOS_CO!A:A))</f>
        <v/>
      </c>
      <c r="AZ799" s="54" t="str">
        <f t="shared" ca="1" si="159"/>
        <v>NO APLICA</v>
      </c>
      <c r="BA799" s="55" t="str">
        <f>IF(AX799="","",WORKDAY(AX799,5,FESTIVOS_CO!A:A))</f>
        <v/>
      </c>
      <c r="BB799" s="39"/>
      <c r="BC799" s="40"/>
      <c r="BD799" s="40"/>
      <c r="BE799" s="56" t="str">
        <f t="shared" ca="1" si="160"/>
        <v>NO APLICA</v>
      </c>
      <c r="BF799" s="37"/>
      <c r="BG799" s="45"/>
      <c r="BH799" s="37"/>
      <c r="BI799" s="36"/>
      <c r="BJ799" s="37"/>
      <c r="BK799" s="36"/>
      <c r="BL799" s="36"/>
      <c r="BM799" s="53" t="str">
        <f>IF(BJ799="","",WORKDAY(BJ799,5,FESTIVOS_CO!A:A))</f>
        <v/>
      </c>
      <c r="BN799" s="57" t="str">
        <f t="shared" ca="1" si="158"/>
        <v>PENDIENTE HACER AVISO</v>
      </c>
      <c r="BO799" s="54" t="str">
        <f t="shared" ca="1" si="151"/>
        <v>EN TRÁMITE NOTIF. POR AVISO</v>
      </c>
      <c r="BP799" s="37"/>
      <c r="BQ799" s="53" t="str">
        <f>IF(BP799="","",WORKDAY(BP799,5,FESTIVOS_CO!A:A))</f>
        <v/>
      </c>
      <c r="BR799" s="37"/>
      <c r="BS799" s="36"/>
      <c r="BT799" s="38"/>
      <c r="BU799" s="58" t="e">
        <f>VLOOKUP(BT799,Hoja2!$C:$D,2,0)</f>
        <v>#N/A</v>
      </c>
      <c r="BV799" s="80" t="str">
        <f>IF(
AND(AO799="",BD799="",BQ799=""),
"EN PROCESO NOTIFICACION / COMUNICACION",
IF(
BT799="",
"NO APLICA",
IF(
BU799=60,
IF(AO799&lt;&gt;"",AO799,IF(BD799&lt;&gt;"",BD799,BQ799))+60,
WORKDAY(
IF(AO799&lt;&gt;"",AO799,IF(BD799&lt;&gt;"",BD799,BQ799)),
BU799,
FESTIVOS_CO!A:A
)
)
))</f>
        <v>EN PROCESO NOTIFICACION / COMUNICACION</v>
      </c>
      <c r="BW799" s="44"/>
      <c r="BX799" s="53"/>
      <c r="BY799" s="45"/>
      <c r="BZ799" s="37"/>
      <c r="CA799" s="54" t="str">
        <f t="shared" si="152"/>
        <v>PENDIENTE EJECUTORIA</v>
      </c>
      <c r="CB799" s="59" t="str">
        <f t="shared" si="161"/>
        <v/>
      </c>
      <c r="CC799" s="36"/>
      <c r="CD799" s="40"/>
      <c r="CE799" s="46"/>
      <c r="CF799" s="40"/>
      <c r="CG799" s="40"/>
      <c r="CH799" s="40"/>
      <c r="CI799" s="36"/>
      <c r="CJ799" s="47"/>
      <c r="CK799" s="40"/>
      <c r="CL799" s="40"/>
      <c r="CM799" s="40"/>
      <c r="CN799" s="40"/>
    </row>
    <row r="800" spans="1:92" ht="42.75" hidden="1">
      <c r="A800" s="49" t="str">
        <f t="shared" si="153"/>
        <v>SIN GESTIÓN</v>
      </c>
      <c r="B800" s="58"/>
      <c r="C800" s="37"/>
      <c r="D800" s="37"/>
      <c r="E800" s="49" t="str">
        <f t="shared" si="154"/>
        <v>PENDIENTE NOTIFICACIÓN</v>
      </c>
      <c r="F800" s="141" t="str">
        <f t="shared" si="155"/>
        <v>PENDIENTE NOTIFICACIÓN</v>
      </c>
      <c r="G800" s="49" t="str">
        <f t="shared" si="156"/>
        <v/>
      </c>
      <c r="H800" s="51" t="str">
        <f ca="1">IF(
L800="",
"",
IF(
NETWORKDAYS(L800,IF(M800&lt;&gt;"",M800,TODAY()),FESTIVOS_CO!A:A)&gt;2,
"VENCIDO",
IF(
NETWORKDAYS(L800,IF(M800&lt;&gt;"",M800,TODAY()),FESTIVOS_CO!A:A)=2,
"ALERTA",
"A TIEMPO"
)))</f>
        <v/>
      </c>
      <c r="I800" s="40"/>
      <c r="J800" s="36"/>
      <c r="K800" s="37"/>
      <c r="L800" s="50"/>
      <c r="M800" s="37"/>
      <c r="N800" s="52"/>
      <c r="O800" s="52"/>
      <c r="P800" s="36"/>
      <c r="Q800" s="36"/>
      <c r="R800" s="40"/>
      <c r="S800" s="36"/>
      <c r="T800" s="40"/>
      <c r="U800" s="40"/>
      <c r="V800" s="81"/>
      <c r="W800" s="40"/>
      <c r="X800" s="40"/>
      <c r="Y800" s="40"/>
      <c r="Z800" s="38" t="str">
        <f>IFERROR(VLOOKUP(Y800,DIRECTORIO!A:B,2,FALSE),"")</f>
        <v/>
      </c>
      <c r="AA800" s="40"/>
      <c r="AB800" s="40"/>
      <c r="AC800" s="40"/>
      <c r="AD800" s="40"/>
      <c r="AE800" s="40"/>
      <c r="AF800" s="40"/>
      <c r="AG800" s="41" t="s">
        <v>109</v>
      </c>
      <c r="AH800" s="42"/>
      <c r="AI800" s="54" t="str">
        <f t="shared" ca="1" si="157"/>
        <v>PENDIENTE NOTIFICACIÓN ELECTRÓNICA</v>
      </c>
      <c r="AJ800" s="37"/>
      <c r="AK800" s="37"/>
      <c r="AL800" s="37"/>
      <c r="AM800" s="53" t="str">
        <f>IF(AK800="","",WORKDAY(AK800,5,FESTIVOS_CO!A:A))</f>
        <v/>
      </c>
      <c r="AN800" s="37"/>
      <c r="AO800" s="37"/>
      <c r="AP800" s="54" t="str">
        <f t="shared" ca="1" si="162"/>
        <v>NO APLICA</v>
      </c>
      <c r="AQ800" s="36"/>
      <c r="AR800" s="43"/>
      <c r="AS800" s="37"/>
      <c r="AT800" s="36"/>
      <c r="AU800" s="37"/>
      <c r="AV800" s="36"/>
      <c r="AW800" s="36"/>
      <c r="AX800" s="37"/>
      <c r="AY800" s="140" t="str">
        <f>IF(AU800="","",WORKDAY(AU800,5,FESTIVOS_CO!A:A))</f>
        <v/>
      </c>
      <c r="AZ800" s="54" t="str">
        <f t="shared" ca="1" si="159"/>
        <v>NO APLICA</v>
      </c>
      <c r="BA800" s="55" t="str">
        <f>IF(AX800="","",WORKDAY(AX800,5,FESTIVOS_CO!A:A))</f>
        <v/>
      </c>
      <c r="BB800" s="39"/>
      <c r="BC800" s="40"/>
      <c r="BD800" s="40"/>
      <c r="BE800" s="56" t="str">
        <f t="shared" ca="1" si="160"/>
        <v>NO APLICA</v>
      </c>
      <c r="BF800" s="37"/>
      <c r="BG800" s="45"/>
      <c r="BH800" s="37"/>
      <c r="BI800" s="36"/>
      <c r="BJ800" s="37"/>
      <c r="BK800" s="36"/>
      <c r="BL800" s="36"/>
      <c r="BM800" s="53" t="str">
        <f>IF(BJ800="","",WORKDAY(BJ800,5,FESTIVOS_CO!A:A))</f>
        <v/>
      </c>
      <c r="BN800" s="57" t="str">
        <f t="shared" ca="1" si="158"/>
        <v>PENDIENTE HACER AVISO</v>
      </c>
      <c r="BO800" s="54" t="str">
        <f t="shared" ca="1" si="151"/>
        <v>EN TRÁMITE NOTIF. POR AVISO</v>
      </c>
      <c r="BP800" s="37"/>
      <c r="BQ800" s="53" t="str">
        <f>IF(BP800="","",WORKDAY(BP800,5,FESTIVOS_CO!A:A))</f>
        <v/>
      </c>
      <c r="BR800" s="37"/>
      <c r="BS800" s="36"/>
      <c r="BT800" s="38"/>
      <c r="BU800" s="58" t="e">
        <f>VLOOKUP(BT800,Hoja2!$C:$D,2,0)</f>
        <v>#N/A</v>
      </c>
      <c r="BV800" s="80" t="str">
        <f>IF(
AND(AO800="",BD800="",BQ800=""),
"EN PROCESO NOTIFICACION / COMUNICACION",
IF(
BT800="",
"NO APLICA",
IF(
BU800=60,
IF(AO800&lt;&gt;"",AO800,IF(BD800&lt;&gt;"",BD800,BQ800))+60,
WORKDAY(
IF(AO800&lt;&gt;"",AO800,IF(BD800&lt;&gt;"",BD800,BQ800)),
BU800,
FESTIVOS_CO!A:A
)
)
))</f>
        <v>EN PROCESO NOTIFICACION / COMUNICACION</v>
      </c>
      <c r="BW800" s="44"/>
      <c r="BX800" s="53"/>
      <c r="BY800" s="45"/>
      <c r="BZ800" s="37"/>
      <c r="CA800" s="54" t="str">
        <f t="shared" si="152"/>
        <v>PENDIENTE EJECUTORIA</v>
      </c>
      <c r="CB800" s="59" t="str">
        <f t="shared" si="161"/>
        <v/>
      </c>
      <c r="CC800" s="36"/>
      <c r="CD800" s="40"/>
      <c r="CE800" s="46"/>
      <c r="CF800" s="40"/>
      <c r="CG800" s="40"/>
      <c r="CH800" s="40"/>
      <c r="CI800" s="36"/>
      <c r="CJ800" s="47"/>
      <c r="CK800" s="40"/>
      <c r="CL800" s="40"/>
      <c r="CM800" s="40"/>
      <c r="CN800" s="40"/>
    </row>
    <row r="801" spans="1:92" ht="42.75" hidden="1">
      <c r="A801" s="49" t="str">
        <f t="shared" si="153"/>
        <v>SIN GESTIÓN</v>
      </c>
      <c r="B801" s="58"/>
      <c r="C801" s="37"/>
      <c r="D801" s="37"/>
      <c r="E801" s="49" t="str">
        <f t="shared" si="154"/>
        <v>PENDIENTE NOTIFICACIÓN</v>
      </c>
      <c r="F801" s="141" t="str">
        <f t="shared" si="155"/>
        <v>PENDIENTE NOTIFICACIÓN</v>
      </c>
      <c r="G801" s="49" t="str">
        <f t="shared" si="156"/>
        <v/>
      </c>
      <c r="H801" s="51" t="str">
        <f ca="1">IF(
L801="",
"",
IF(
NETWORKDAYS(L801,IF(M801&lt;&gt;"",M801,TODAY()),FESTIVOS_CO!A:A)&gt;2,
"VENCIDO",
IF(
NETWORKDAYS(L801,IF(M801&lt;&gt;"",M801,TODAY()),FESTIVOS_CO!A:A)=2,
"ALERTA",
"A TIEMPO"
)))</f>
        <v/>
      </c>
      <c r="I801" s="40"/>
      <c r="J801" s="36"/>
      <c r="K801" s="37"/>
      <c r="L801" s="50"/>
      <c r="M801" s="37"/>
      <c r="N801" s="52"/>
      <c r="O801" s="52"/>
      <c r="P801" s="36"/>
      <c r="Q801" s="36"/>
      <c r="R801" s="40"/>
      <c r="S801" s="36"/>
      <c r="T801" s="40"/>
      <c r="U801" s="40"/>
      <c r="V801" s="81"/>
      <c r="W801" s="40"/>
      <c r="X801" s="40"/>
      <c r="Y801" s="40"/>
      <c r="Z801" s="38" t="str">
        <f>IFERROR(VLOOKUP(Y801,DIRECTORIO!A:B,2,FALSE),"")</f>
        <v/>
      </c>
      <c r="AA801" s="40"/>
      <c r="AB801" s="40"/>
      <c r="AC801" s="40"/>
      <c r="AD801" s="40"/>
      <c r="AE801" s="40"/>
      <c r="AF801" s="40"/>
      <c r="AG801" s="41" t="s">
        <v>109</v>
      </c>
      <c r="AH801" s="42"/>
      <c r="AI801" s="54" t="str">
        <f t="shared" ca="1" si="157"/>
        <v>PENDIENTE NOTIFICACIÓN ELECTRÓNICA</v>
      </c>
      <c r="AJ801" s="37"/>
      <c r="AK801" s="37"/>
      <c r="AL801" s="37"/>
      <c r="AM801" s="53" t="str">
        <f>IF(AK801="","",WORKDAY(AK801,5,FESTIVOS_CO!A:A))</f>
        <v/>
      </c>
      <c r="AN801" s="37"/>
      <c r="AO801" s="37"/>
      <c r="AP801" s="54" t="str">
        <f t="shared" ca="1" si="162"/>
        <v>NO APLICA</v>
      </c>
      <c r="AQ801" s="36"/>
      <c r="AR801" s="43"/>
      <c r="AS801" s="37"/>
      <c r="AT801" s="36"/>
      <c r="AU801" s="37"/>
      <c r="AV801" s="36"/>
      <c r="AW801" s="36"/>
      <c r="AX801" s="37"/>
      <c r="AY801" s="140" t="str">
        <f>IF(AU801="","",WORKDAY(AU801,5,FESTIVOS_CO!A:A))</f>
        <v/>
      </c>
      <c r="AZ801" s="54" t="str">
        <f t="shared" ca="1" si="159"/>
        <v>NO APLICA</v>
      </c>
      <c r="BA801" s="55" t="str">
        <f>IF(AX801="","",WORKDAY(AX801,5,FESTIVOS_CO!A:A))</f>
        <v/>
      </c>
      <c r="BB801" s="39"/>
      <c r="BC801" s="40"/>
      <c r="BD801" s="40"/>
      <c r="BE801" s="56" t="str">
        <f t="shared" ca="1" si="160"/>
        <v>NO APLICA</v>
      </c>
      <c r="BF801" s="37"/>
      <c r="BG801" s="45"/>
      <c r="BH801" s="37"/>
      <c r="BI801" s="36"/>
      <c r="BJ801" s="37"/>
      <c r="BK801" s="36"/>
      <c r="BL801" s="36"/>
      <c r="BM801" s="53" t="str">
        <f>IF(BJ801="","",WORKDAY(BJ801,5,FESTIVOS_CO!A:A))</f>
        <v/>
      </c>
      <c r="BN801" s="57" t="str">
        <f t="shared" ca="1" si="158"/>
        <v>PENDIENTE HACER AVISO</v>
      </c>
      <c r="BO801" s="54" t="str">
        <f t="shared" ca="1" si="151"/>
        <v>EN TRÁMITE NOTIF. POR AVISO</v>
      </c>
      <c r="BP801" s="37"/>
      <c r="BQ801" s="53" t="str">
        <f>IF(BP801="","",WORKDAY(BP801,5,FESTIVOS_CO!A:A))</f>
        <v/>
      </c>
      <c r="BR801" s="37"/>
      <c r="BS801" s="36"/>
      <c r="BT801" s="38"/>
      <c r="BU801" s="58" t="e">
        <f>VLOOKUP(BT801,Hoja2!$C:$D,2,0)</f>
        <v>#N/A</v>
      </c>
      <c r="BV801" s="80" t="str">
        <f>IF(
AND(AO801="",BD801="",BQ801=""),
"EN PROCESO NOTIFICACION / COMUNICACION",
IF(
BT801="",
"NO APLICA",
IF(
BU801=60,
IF(AO801&lt;&gt;"",AO801,IF(BD801&lt;&gt;"",BD801,BQ801))+60,
WORKDAY(
IF(AO801&lt;&gt;"",AO801,IF(BD801&lt;&gt;"",BD801,BQ801)),
BU801,
FESTIVOS_CO!A:A
)
)
))</f>
        <v>EN PROCESO NOTIFICACION / COMUNICACION</v>
      </c>
      <c r="BW801" s="44"/>
      <c r="BX801" s="53"/>
      <c r="BY801" s="45"/>
      <c r="BZ801" s="37"/>
      <c r="CA801" s="54" t="str">
        <f t="shared" si="152"/>
        <v>PENDIENTE EJECUTORIA</v>
      </c>
      <c r="CB801" s="59" t="str">
        <f t="shared" si="161"/>
        <v/>
      </c>
      <c r="CC801" s="36"/>
      <c r="CD801" s="40"/>
      <c r="CE801" s="46"/>
      <c r="CF801" s="40"/>
      <c r="CG801" s="40"/>
      <c r="CH801" s="40"/>
      <c r="CI801" s="36"/>
      <c r="CJ801" s="47"/>
      <c r="CK801" s="40"/>
      <c r="CL801" s="40"/>
      <c r="CM801" s="40"/>
      <c r="CN801" s="40"/>
    </row>
    <row r="802" spans="1:92" ht="42.75" hidden="1">
      <c r="A802" s="49" t="str">
        <f t="shared" si="153"/>
        <v>SIN GESTIÓN</v>
      </c>
      <c r="B802" s="58"/>
      <c r="C802" s="37"/>
      <c r="D802" s="37"/>
      <c r="E802" s="49" t="str">
        <f t="shared" si="154"/>
        <v>PENDIENTE NOTIFICACIÓN</v>
      </c>
      <c r="F802" s="141" t="str">
        <f t="shared" si="155"/>
        <v>PENDIENTE NOTIFICACIÓN</v>
      </c>
      <c r="G802" s="49" t="str">
        <f t="shared" si="156"/>
        <v/>
      </c>
      <c r="H802" s="51" t="str">
        <f ca="1">IF(
L802="",
"",
IF(
NETWORKDAYS(L802,IF(M802&lt;&gt;"",M802,TODAY()),FESTIVOS_CO!A:A)&gt;2,
"VENCIDO",
IF(
NETWORKDAYS(L802,IF(M802&lt;&gt;"",M802,TODAY()),FESTIVOS_CO!A:A)=2,
"ALERTA",
"A TIEMPO"
)))</f>
        <v/>
      </c>
      <c r="I802" s="40"/>
      <c r="J802" s="36"/>
      <c r="K802" s="37"/>
      <c r="L802" s="50"/>
      <c r="M802" s="37"/>
      <c r="N802" s="52"/>
      <c r="O802" s="52"/>
      <c r="P802" s="36"/>
      <c r="Q802" s="36"/>
      <c r="R802" s="40"/>
      <c r="S802" s="36"/>
      <c r="T802" s="40"/>
      <c r="U802" s="40"/>
      <c r="V802" s="81"/>
      <c r="W802" s="40"/>
      <c r="X802" s="40"/>
      <c r="Y802" s="40"/>
      <c r="Z802" s="38" t="str">
        <f>IFERROR(VLOOKUP(Y802,DIRECTORIO!A:B,2,FALSE),"")</f>
        <v/>
      </c>
      <c r="AA802" s="40"/>
      <c r="AB802" s="40"/>
      <c r="AC802" s="40"/>
      <c r="AD802" s="40"/>
      <c r="AE802" s="40"/>
      <c r="AF802" s="40"/>
      <c r="AG802" s="41" t="s">
        <v>109</v>
      </c>
      <c r="AH802" s="42"/>
      <c r="AI802" s="54" t="str">
        <f t="shared" ca="1" si="157"/>
        <v>PENDIENTE NOTIFICACIÓN ELECTRÓNICA</v>
      </c>
      <c r="AJ802" s="37"/>
      <c r="AK802" s="37"/>
      <c r="AL802" s="37"/>
      <c r="AM802" s="53" t="str">
        <f>IF(AK802="","",WORKDAY(AK802,5,FESTIVOS_CO!A:A))</f>
        <v/>
      </c>
      <c r="AN802" s="37"/>
      <c r="AO802" s="37"/>
      <c r="AP802" s="54" t="str">
        <f t="shared" ca="1" si="162"/>
        <v>NO APLICA</v>
      </c>
      <c r="AQ802" s="36"/>
      <c r="AR802" s="43"/>
      <c r="AS802" s="37"/>
      <c r="AT802" s="36"/>
      <c r="AU802" s="37"/>
      <c r="AV802" s="36"/>
      <c r="AW802" s="36"/>
      <c r="AX802" s="37"/>
      <c r="AY802" s="140" t="str">
        <f>IF(AU802="","",WORKDAY(AU802,5,FESTIVOS_CO!A:A))</f>
        <v/>
      </c>
      <c r="AZ802" s="54" t="str">
        <f t="shared" ca="1" si="159"/>
        <v>NO APLICA</v>
      </c>
      <c r="BA802" s="55" t="str">
        <f>IF(AX802="","",WORKDAY(AX802,5,FESTIVOS_CO!A:A))</f>
        <v/>
      </c>
      <c r="BB802" s="39"/>
      <c r="BC802" s="40"/>
      <c r="BD802" s="40"/>
      <c r="BE802" s="56" t="str">
        <f t="shared" ca="1" si="160"/>
        <v>NO APLICA</v>
      </c>
      <c r="BF802" s="37"/>
      <c r="BG802" s="45"/>
      <c r="BH802" s="37"/>
      <c r="BI802" s="36"/>
      <c r="BJ802" s="37"/>
      <c r="BK802" s="36"/>
      <c r="BL802" s="36"/>
      <c r="BM802" s="53" t="str">
        <f>IF(BJ802="","",WORKDAY(BJ802,5,FESTIVOS_CO!A:A))</f>
        <v/>
      </c>
      <c r="BN802" s="57" t="str">
        <f t="shared" ca="1" si="158"/>
        <v>PENDIENTE HACER AVISO</v>
      </c>
      <c r="BO802" s="54" t="str">
        <f t="shared" ca="1" si="151"/>
        <v>EN TRÁMITE NOTIF. POR AVISO</v>
      </c>
      <c r="BP802" s="37"/>
      <c r="BQ802" s="53" t="str">
        <f>IF(BP802="","",WORKDAY(BP802,5,FESTIVOS_CO!A:A))</f>
        <v/>
      </c>
      <c r="BR802" s="37"/>
      <c r="BS802" s="36"/>
      <c r="BT802" s="38"/>
      <c r="BU802" s="58" t="e">
        <f>VLOOKUP(BT802,Hoja2!$C:$D,2,0)</f>
        <v>#N/A</v>
      </c>
      <c r="BV802" s="80" t="str">
        <f>IF(
AND(AO802="",BD802="",BQ802=""),
"EN PROCESO NOTIFICACION / COMUNICACION",
IF(
BT802="",
"NO APLICA",
IF(
BU802=60,
IF(AO802&lt;&gt;"",AO802,IF(BD802&lt;&gt;"",BD802,BQ802))+60,
WORKDAY(
IF(AO802&lt;&gt;"",AO802,IF(BD802&lt;&gt;"",BD802,BQ802)),
BU802,
FESTIVOS_CO!A:A
)
)
))</f>
        <v>EN PROCESO NOTIFICACION / COMUNICACION</v>
      </c>
      <c r="BW802" s="44"/>
      <c r="BX802" s="53"/>
      <c r="BY802" s="45"/>
      <c r="BZ802" s="37"/>
      <c r="CA802" s="54" t="str">
        <f t="shared" si="152"/>
        <v>PENDIENTE EJECUTORIA</v>
      </c>
      <c r="CB802" s="59" t="str">
        <f t="shared" si="161"/>
        <v/>
      </c>
      <c r="CC802" s="36"/>
      <c r="CD802" s="40"/>
      <c r="CE802" s="46"/>
      <c r="CF802" s="40"/>
      <c r="CG802" s="40"/>
      <c r="CH802" s="40"/>
      <c r="CI802" s="36"/>
      <c r="CJ802" s="47"/>
      <c r="CK802" s="40"/>
      <c r="CL802" s="40"/>
      <c r="CM802" s="40"/>
      <c r="CN802" s="40"/>
    </row>
    <row r="803" spans="1:92" ht="42.75" hidden="1">
      <c r="A803" s="49" t="str">
        <f t="shared" si="153"/>
        <v>SIN GESTIÓN</v>
      </c>
      <c r="B803" s="58"/>
      <c r="C803" s="37"/>
      <c r="D803" s="37"/>
      <c r="E803" s="49" t="str">
        <f t="shared" si="154"/>
        <v>PENDIENTE NOTIFICACIÓN</v>
      </c>
      <c r="F803" s="141" t="str">
        <f t="shared" si="155"/>
        <v>PENDIENTE NOTIFICACIÓN</v>
      </c>
      <c r="G803" s="49" t="str">
        <f t="shared" si="156"/>
        <v/>
      </c>
      <c r="H803" s="51" t="str">
        <f ca="1">IF(
L803="",
"",
IF(
NETWORKDAYS(L803,IF(M803&lt;&gt;"",M803,TODAY()),FESTIVOS_CO!A:A)&gt;2,
"VENCIDO",
IF(
NETWORKDAYS(L803,IF(M803&lt;&gt;"",M803,TODAY()),FESTIVOS_CO!A:A)=2,
"ALERTA",
"A TIEMPO"
)))</f>
        <v/>
      </c>
      <c r="I803" s="40"/>
      <c r="J803" s="36"/>
      <c r="K803" s="37"/>
      <c r="L803" s="50"/>
      <c r="M803" s="37"/>
      <c r="N803" s="52"/>
      <c r="O803" s="52"/>
      <c r="P803" s="36"/>
      <c r="Q803" s="36"/>
      <c r="R803" s="40"/>
      <c r="S803" s="36"/>
      <c r="T803" s="40"/>
      <c r="U803" s="40"/>
      <c r="V803" s="81"/>
      <c r="W803" s="40"/>
      <c r="X803" s="40"/>
      <c r="Y803" s="40"/>
      <c r="Z803" s="38" t="str">
        <f>IFERROR(VLOOKUP(Y803,DIRECTORIO!A:B,2,FALSE),"")</f>
        <v/>
      </c>
      <c r="AA803" s="40"/>
      <c r="AB803" s="40"/>
      <c r="AC803" s="40"/>
      <c r="AD803" s="40"/>
      <c r="AE803" s="40"/>
      <c r="AF803" s="40"/>
      <c r="AG803" s="41" t="s">
        <v>109</v>
      </c>
      <c r="AH803" s="42"/>
      <c r="AI803" s="54" t="str">
        <f t="shared" ca="1" si="157"/>
        <v>PENDIENTE NOTIFICACIÓN ELECTRÓNICA</v>
      </c>
      <c r="AJ803" s="37"/>
      <c r="AK803" s="37"/>
      <c r="AL803" s="37"/>
      <c r="AM803" s="53" t="str">
        <f>IF(AK803="","",WORKDAY(AK803,5,FESTIVOS_CO!A:A))</f>
        <v/>
      </c>
      <c r="AN803" s="37"/>
      <c r="AO803" s="37"/>
      <c r="AP803" s="54" t="str">
        <f t="shared" ca="1" si="162"/>
        <v>NO APLICA</v>
      </c>
      <c r="AQ803" s="36"/>
      <c r="AR803" s="43"/>
      <c r="AS803" s="37"/>
      <c r="AT803" s="36"/>
      <c r="AU803" s="37"/>
      <c r="AV803" s="36"/>
      <c r="AW803" s="36"/>
      <c r="AX803" s="37"/>
      <c r="AY803" s="140" t="str">
        <f>IF(AU803="","",WORKDAY(AU803,5,FESTIVOS_CO!A:A))</f>
        <v/>
      </c>
      <c r="AZ803" s="54" t="str">
        <f t="shared" ca="1" si="159"/>
        <v>NO APLICA</v>
      </c>
      <c r="BA803" s="55" t="str">
        <f>IF(AX803="","",WORKDAY(AX803,5,FESTIVOS_CO!A:A))</f>
        <v/>
      </c>
      <c r="BB803" s="39"/>
      <c r="BC803" s="40"/>
      <c r="BD803" s="40"/>
      <c r="BE803" s="56" t="str">
        <f t="shared" ca="1" si="160"/>
        <v>NO APLICA</v>
      </c>
      <c r="BF803" s="37"/>
      <c r="BG803" s="45"/>
      <c r="BH803" s="37"/>
      <c r="BI803" s="36"/>
      <c r="BJ803" s="37"/>
      <c r="BK803" s="36"/>
      <c r="BL803" s="36"/>
      <c r="BM803" s="53" t="str">
        <f>IF(BJ803="","",WORKDAY(BJ803,5,FESTIVOS_CO!A:A))</f>
        <v/>
      </c>
      <c r="BN803" s="57" t="str">
        <f t="shared" ca="1" si="158"/>
        <v>PENDIENTE HACER AVISO</v>
      </c>
      <c r="BO803" s="54" t="str">
        <f t="shared" ca="1" si="151"/>
        <v>EN TRÁMITE NOTIF. POR AVISO</v>
      </c>
      <c r="BP803" s="37"/>
      <c r="BQ803" s="53" t="str">
        <f>IF(BP803="","",WORKDAY(BP803,5,FESTIVOS_CO!A:A))</f>
        <v/>
      </c>
      <c r="BR803" s="37"/>
      <c r="BS803" s="36"/>
      <c r="BT803" s="38"/>
      <c r="BU803" s="58" t="e">
        <f>VLOOKUP(BT803,Hoja2!$C:$D,2,0)</f>
        <v>#N/A</v>
      </c>
      <c r="BV803" s="80" t="str">
        <f>IF(
AND(AO803="",BD803="",BQ803=""),
"EN PROCESO NOTIFICACION / COMUNICACION",
IF(
BT803="",
"NO APLICA",
IF(
BU803=60,
IF(AO803&lt;&gt;"",AO803,IF(BD803&lt;&gt;"",BD803,BQ803))+60,
WORKDAY(
IF(AO803&lt;&gt;"",AO803,IF(BD803&lt;&gt;"",BD803,BQ803)),
BU803,
FESTIVOS_CO!A:A
)
)
))</f>
        <v>EN PROCESO NOTIFICACION / COMUNICACION</v>
      </c>
      <c r="BW803" s="44"/>
      <c r="BX803" s="53"/>
      <c r="BY803" s="45"/>
      <c r="BZ803" s="37"/>
      <c r="CA803" s="54" t="str">
        <f t="shared" si="152"/>
        <v>PENDIENTE EJECUTORIA</v>
      </c>
      <c r="CB803" s="59" t="str">
        <f t="shared" si="161"/>
        <v/>
      </c>
      <c r="CC803" s="36"/>
      <c r="CD803" s="40"/>
      <c r="CE803" s="46"/>
      <c r="CF803" s="40"/>
      <c r="CG803" s="40"/>
      <c r="CH803" s="40"/>
      <c r="CI803" s="36"/>
      <c r="CJ803" s="47"/>
      <c r="CK803" s="40"/>
      <c r="CL803" s="40"/>
      <c r="CM803" s="40"/>
      <c r="CN803" s="40"/>
    </row>
    <row r="804" spans="1:92" ht="42.75" hidden="1">
      <c r="A804" s="49" t="str">
        <f t="shared" si="153"/>
        <v>SIN GESTIÓN</v>
      </c>
      <c r="B804" s="58"/>
      <c r="C804" s="37"/>
      <c r="D804" s="37"/>
      <c r="E804" s="49" t="str">
        <f t="shared" si="154"/>
        <v>PENDIENTE NOTIFICACIÓN</v>
      </c>
      <c r="F804" s="141" t="str">
        <f t="shared" si="155"/>
        <v>PENDIENTE NOTIFICACIÓN</v>
      </c>
      <c r="G804" s="49" t="str">
        <f t="shared" si="156"/>
        <v/>
      </c>
      <c r="H804" s="51" t="str">
        <f ca="1">IF(
L804="",
"",
IF(
NETWORKDAYS(L804,IF(M804&lt;&gt;"",M804,TODAY()),FESTIVOS_CO!A:A)&gt;2,
"VENCIDO",
IF(
NETWORKDAYS(L804,IF(M804&lt;&gt;"",M804,TODAY()),FESTIVOS_CO!A:A)=2,
"ALERTA",
"A TIEMPO"
)))</f>
        <v/>
      </c>
      <c r="I804" s="40"/>
      <c r="J804" s="36"/>
      <c r="K804" s="37"/>
      <c r="L804" s="50"/>
      <c r="M804" s="37"/>
      <c r="N804" s="52"/>
      <c r="O804" s="52"/>
      <c r="P804" s="36"/>
      <c r="Q804" s="36"/>
      <c r="R804" s="40"/>
      <c r="S804" s="36"/>
      <c r="T804" s="40"/>
      <c r="U804" s="40"/>
      <c r="V804" s="81"/>
      <c r="W804" s="40"/>
      <c r="X804" s="40"/>
      <c r="Y804" s="40"/>
      <c r="Z804" s="38" t="str">
        <f>IFERROR(VLOOKUP(Y804,DIRECTORIO!A:B,2,FALSE),"")</f>
        <v/>
      </c>
      <c r="AA804" s="40"/>
      <c r="AB804" s="40"/>
      <c r="AC804" s="40"/>
      <c r="AD804" s="40"/>
      <c r="AE804" s="40"/>
      <c r="AF804" s="40"/>
      <c r="AG804" s="41" t="s">
        <v>109</v>
      </c>
      <c r="AH804" s="42"/>
      <c r="AI804" s="54" t="str">
        <f t="shared" ca="1" si="157"/>
        <v>PENDIENTE NOTIFICACIÓN ELECTRÓNICA</v>
      </c>
      <c r="AJ804" s="37"/>
      <c r="AK804" s="37"/>
      <c r="AL804" s="37"/>
      <c r="AM804" s="53" t="str">
        <f>IF(AK804="","",WORKDAY(AK804,5,FESTIVOS_CO!A:A))</f>
        <v/>
      </c>
      <c r="AN804" s="37"/>
      <c r="AO804" s="37"/>
      <c r="AP804" s="54" t="str">
        <f t="shared" ca="1" si="162"/>
        <v>NO APLICA</v>
      </c>
      <c r="AQ804" s="36"/>
      <c r="AR804" s="43"/>
      <c r="AS804" s="37"/>
      <c r="AT804" s="36"/>
      <c r="AU804" s="37"/>
      <c r="AV804" s="36"/>
      <c r="AW804" s="36"/>
      <c r="AX804" s="37"/>
      <c r="AY804" s="140" t="str">
        <f>IF(AU804="","",WORKDAY(AU804,5,FESTIVOS_CO!A:A))</f>
        <v/>
      </c>
      <c r="AZ804" s="54" t="str">
        <f t="shared" ca="1" si="159"/>
        <v>NO APLICA</v>
      </c>
      <c r="BA804" s="55" t="str">
        <f>IF(AX804="","",WORKDAY(AX804,5,FESTIVOS_CO!A:A))</f>
        <v/>
      </c>
      <c r="BB804" s="39"/>
      <c r="BC804" s="40"/>
      <c r="BD804" s="40"/>
      <c r="BE804" s="56" t="str">
        <f t="shared" ca="1" si="160"/>
        <v>NO APLICA</v>
      </c>
      <c r="BF804" s="37"/>
      <c r="BG804" s="45"/>
      <c r="BH804" s="37"/>
      <c r="BI804" s="36"/>
      <c r="BJ804" s="37"/>
      <c r="BK804" s="36"/>
      <c r="BL804" s="36"/>
      <c r="BM804" s="53" t="str">
        <f>IF(BJ804="","",WORKDAY(BJ804,5,FESTIVOS_CO!A:A))</f>
        <v/>
      </c>
      <c r="BN804" s="57" t="str">
        <f t="shared" ca="1" si="158"/>
        <v>PENDIENTE HACER AVISO</v>
      </c>
      <c r="BO804" s="54" t="str">
        <f t="shared" ca="1" si="151"/>
        <v>EN TRÁMITE NOTIF. POR AVISO</v>
      </c>
      <c r="BP804" s="37"/>
      <c r="BQ804" s="53" t="str">
        <f>IF(BP804="","",WORKDAY(BP804,5,FESTIVOS_CO!A:A))</f>
        <v/>
      </c>
      <c r="BR804" s="37"/>
      <c r="BS804" s="36"/>
      <c r="BT804" s="38"/>
      <c r="BU804" s="58" t="e">
        <f>VLOOKUP(BT804,Hoja2!$C:$D,2,0)</f>
        <v>#N/A</v>
      </c>
      <c r="BV804" s="80" t="str">
        <f>IF(
AND(AO804="",BD804="",BQ804=""),
"EN PROCESO NOTIFICACION / COMUNICACION",
IF(
BT804="",
"NO APLICA",
IF(
BU804=60,
IF(AO804&lt;&gt;"",AO804,IF(BD804&lt;&gt;"",BD804,BQ804))+60,
WORKDAY(
IF(AO804&lt;&gt;"",AO804,IF(BD804&lt;&gt;"",BD804,BQ804)),
BU804,
FESTIVOS_CO!A:A
)
)
))</f>
        <v>EN PROCESO NOTIFICACION / COMUNICACION</v>
      </c>
      <c r="BW804" s="44"/>
      <c r="BX804" s="53"/>
      <c r="BY804" s="45"/>
      <c r="BZ804" s="37"/>
      <c r="CA804" s="54" t="str">
        <f t="shared" si="152"/>
        <v>PENDIENTE EJECUTORIA</v>
      </c>
      <c r="CB804" s="59" t="str">
        <f t="shared" si="161"/>
        <v/>
      </c>
      <c r="CC804" s="36"/>
      <c r="CD804" s="40"/>
      <c r="CE804" s="46"/>
      <c r="CF804" s="40"/>
      <c r="CG804" s="40"/>
      <c r="CH804" s="40"/>
      <c r="CI804" s="36"/>
      <c r="CJ804" s="47"/>
      <c r="CK804" s="40"/>
      <c r="CL804" s="40"/>
      <c r="CM804" s="40"/>
      <c r="CN804" s="40"/>
    </row>
    <row r="805" spans="1:92" ht="42.75" hidden="1">
      <c r="A805" s="49" t="str">
        <f t="shared" si="153"/>
        <v>SIN GESTIÓN</v>
      </c>
      <c r="B805" s="58"/>
      <c r="C805" s="37"/>
      <c r="D805" s="37"/>
      <c r="E805" s="49" t="str">
        <f t="shared" si="154"/>
        <v>PENDIENTE NOTIFICACIÓN</v>
      </c>
      <c r="F805" s="141" t="str">
        <f t="shared" si="155"/>
        <v>PENDIENTE NOTIFICACIÓN</v>
      </c>
      <c r="G805" s="49" t="str">
        <f t="shared" si="156"/>
        <v/>
      </c>
      <c r="H805" s="51" t="str">
        <f ca="1">IF(
L805="",
"",
IF(
NETWORKDAYS(L805,IF(M805&lt;&gt;"",M805,TODAY()),FESTIVOS_CO!A:A)&gt;2,
"VENCIDO",
IF(
NETWORKDAYS(L805,IF(M805&lt;&gt;"",M805,TODAY()),FESTIVOS_CO!A:A)=2,
"ALERTA",
"A TIEMPO"
)))</f>
        <v/>
      </c>
      <c r="I805" s="40"/>
      <c r="J805" s="36"/>
      <c r="K805" s="37"/>
      <c r="L805" s="50"/>
      <c r="M805" s="37"/>
      <c r="N805" s="52"/>
      <c r="O805" s="52"/>
      <c r="P805" s="36"/>
      <c r="Q805" s="36"/>
      <c r="R805" s="40"/>
      <c r="S805" s="36"/>
      <c r="T805" s="40"/>
      <c r="U805" s="40"/>
      <c r="V805" s="81"/>
      <c r="W805" s="40"/>
      <c r="X805" s="40"/>
      <c r="Y805" s="40"/>
      <c r="Z805" s="38" t="str">
        <f>IFERROR(VLOOKUP(Y805,DIRECTORIO!A:B,2,FALSE),"")</f>
        <v/>
      </c>
      <c r="AA805" s="40"/>
      <c r="AB805" s="40"/>
      <c r="AC805" s="40"/>
      <c r="AD805" s="40"/>
      <c r="AE805" s="40"/>
      <c r="AF805" s="40"/>
      <c r="AG805" s="41" t="s">
        <v>109</v>
      </c>
      <c r="AH805" s="42"/>
      <c r="AI805" s="54" t="str">
        <f t="shared" ca="1" si="157"/>
        <v>PENDIENTE NOTIFICACIÓN ELECTRÓNICA</v>
      </c>
      <c r="AJ805" s="37"/>
      <c r="AK805" s="37"/>
      <c r="AL805" s="37"/>
      <c r="AM805" s="53" t="str">
        <f>IF(AK805="","",WORKDAY(AK805,5,FESTIVOS_CO!A:A))</f>
        <v/>
      </c>
      <c r="AN805" s="37"/>
      <c r="AO805" s="37"/>
      <c r="AP805" s="54" t="str">
        <f t="shared" ca="1" si="162"/>
        <v>NO APLICA</v>
      </c>
      <c r="AQ805" s="36"/>
      <c r="AR805" s="43"/>
      <c r="AS805" s="37"/>
      <c r="AT805" s="36"/>
      <c r="AU805" s="37"/>
      <c r="AV805" s="36"/>
      <c r="AW805" s="36"/>
      <c r="AX805" s="37"/>
      <c r="AY805" s="140" t="str">
        <f>IF(AU805="","",WORKDAY(AU805,5,FESTIVOS_CO!A:A))</f>
        <v/>
      </c>
      <c r="AZ805" s="54" t="str">
        <f t="shared" ca="1" si="159"/>
        <v>NO APLICA</v>
      </c>
      <c r="BA805" s="55" t="str">
        <f>IF(AX805="","",WORKDAY(AX805,5,FESTIVOS_CO!A:A))</f>
        <v/>
      </c>
      <c r="BB805" s="39"/>
      <c r="BC805" s="40"/>
      <c r="BD805" s="40"/>
      <c r="BE805" s="56" t="str">
        <f t="shared" ca="1" si="160"/>
        <v>NO APLICA</v>
      </c>
      <c r="BF805" s="37"/>
      <c r="BG805" s="45"/>
      <c r="BH805" s="37"/>
      <c r="BI805" s="36"/>
      <c r="BJ805" s="37"/>
      <c r="BK805" s="36"/>
      <c r="BL805" s="36"/>
      <c r="BM805" s="53" t="str">
        <f>IF(BJ805="","",WORKDAY(BJ805,5,FESTIVOS_CO!A:A))</f>
        <v/>
      </c>
      <c r="BN805" s="57" t="str">
        <f t="shared" ca="1" si="158"/>
        <v>PENDIENTE HACER AVISO</v>
      </c>
      <c r="BO805" s="54" t="str">
        <f t="shared" ca="1" si="151"/>
        <v>EN TRÁMITE NOTIF. POR AVISO</v>
      </c>
      <c r="BP805" s="37"/>
      <c r="BQ805" s="53" t="str">
        <f>IF(BP805="","",WORKDAY(BP805,5,FESTIVOS_CO!A:A))</f>
        <v/>
      </c>
      <c r="BR805" s="37"/>
      <c r="BS805" s="36"/>
      <c r="BT805" s="38"/>
      <c r="BU805" s="58" t="e">
        <f>VLOOKUP(BT805,Hoja2!$C:$D,2,0)</f>
        <v>#N/A</v>
      </c>
      <c r="BV805" s="80" t="str">
        <f>IF(
AND(AO805="",BD805="",BQ805=""),
"EN PROCESO NOTIFICACION / COMUNICACION",
IF(
BT805="",
"NO APLICA",
IF(
BU805=60,
IF(AO805&lt;&gt;"",AO805,IF(BD805&lt;&gt;"",BD805,BQ805))+60,
WORKDAY(
IF(AO805&lt;&gt;"",AO805,IF(BD805&lt;&gt;"",BD805,BQ805)),
BU805,
FESTIVOS_CO!A:A
)
)
))</f>
        <v>EN PROCESO NOTIFICACION / COMUNICACION</v>
      </c>
      <c r="BW805" s="44"/>
      <c r="BX805" s="53"/>
      <c r="BY805" s="45"/>
      <c r="BZ805" s="37"/>
      <c r="CA805" s="54" t="str">
        <f t="shared" si="152"/>
        <v>PENDIENTE EJECUTORIA</v>
      </c>
      <c r="CB805" s="59" t="str">
        <f t="shared" si="161"/>
        <v/>
      </c>
      <c r="CC805" s="36"/>
      <c r="CD805" s="40"/>
      <c r="CE805" s="46"/>
      <c r="CF805" s="40"/>
      <c r="CG805" s="40"/>
      <c r="CH805" s="40"/>
      <c r="CI805" s="36"/>
      <c r="CJ805" s="47"/>
      <c r="CK805" s="40"/>
      <c r="CL805" s="40"/>
      <c r="CM805" s="40"/>
      <c r="CN805" s="40"/>
    </row>
    <row r="806" spans="1:92" ht="42.75" hidden="1">
      <c r="A806" s="49" t="str">
        <f t="shared" si="153"/>
        <v>SIN GESTIÓN</v>
      </c>
      <c r="B806" s="58"/>
      <c r="C806" s="37"/>
      <c r="D806" s="37"/>
      <c r="E806" s="49" t="str">
        <f t="shared" si="154"/>
        <v>PENDIENTE NOTIFICACIÓN</v>
      </c>
      <c r="F806" s="141" t="str">
        <f t="shared" si="155"/>
        <v>PENDIENTE NOTIFICACIÓN</v>
      </c>
      <c r="G806" s="49" t="str">
        <f t="shared" si="156"/>
        <v/>
      </c>
      <c r="H806" s="51" t="str">
        <f ca="1">IF(
L806="",
"",
IF(
NETWORKDAYS(L806,IF(M806&lt;&gt;"",M806,TODAY()),FESTIVOS_CO!A:A)&gt;2,
"VENCIDO",
IF(
NETWORKDAYS(L806,IF(M806&lt;&gt;"",M806,TODAY()),FESTIVOS_CO!A:A)=2,
"ALERTA",
"A TIEMPO"
)))</f>
        <v/>
      </c>
      <c r="I806" s="40"/>
      <c r="J806" s="36"/>
      <c r="K806" s="37"/>
      <c r="L806" s="50"/>
      <c r="M806" s="37"/>
      <c r="N806" s="52"/>
      <c r="O806" s="52"/>
      <c r="P806" s="36"/>
      <c r="Q806" s="36"/>
      <c r="R806" s="40"/>
      <c r="S806" s="36"/>
      <c r="T806" s="40"/>
      <c r="U806" s="40"/>
      <c r="V806" s="81"/>
      <c r="W806" s="40"/>
      <c r="X806" s="40"/>
      <c r="Y806" s="40"/>
      <c r="Z806" s="38" t="str">
        <f>IFERROR(VLOOKUP(Y806,DIRECTORIO!A:B,2,FALSE),"")</f>
        <v/>
      </c>
      <c r="AA806" s="40"/>
      <c r="AB806" s="40"/>
      <c r="AC806" s="40"/>
      <c r="AD806" s="40"/>
      <c r="AE806" s="40"/>
      <c r="AF806" s="40"/>
      <c r="AG806" s="41" t="s">
        <v>109</v>
      </c>
      <c r="AH806" s="42"/>
      <c r="AI806" s="54" t="str">
        <f t="shared" ca="1" si="157"/>
        <v>PENDIENTE NOTIFICACIÓN ELECTRÓNICA</v>
      </c>
      <c r="AJ806" s="37"/>
      <c r="AK806" s="37"/>
      <c r="AL806" s="37"/>
      <c r="AM806" s="53" t="str">
        <f>IF(AK806="","",WORKDAY(AK806,5,FESTIVOS_CO!A:A))</f>
        <v/>
      </c>
      <c r="AN806" s="37"/>
      <c r="AO806" s="37"/>
      <c r="AP806" s="54" t="str">
        <f t="shared" ca="1" si="162"/>
        <v>NO APLICA</v>
      </c>
      <c r="AQ806" s="36"/>
      <c r="AR806" s="43"/>
      <c r="AS806" s="37"/>
      <c r="AT806" s="36"/>
      <c r="AU806" s="37"/>
      <c r="AV806" s="36"/>
      <c r="AW806" s="36"/>
      <c r="AX806" s="37"/>
      <c r="AY806" s="140" t="str">
        <f>IF(AU806="","",WORKDAY(AU806,5,FESTIVOS_CO!A:A))</f>
        <v/>
      </c>
      <c r="AZ806" s="54" t="str">
        <f t="shared" ca="1" si="159"/>
        <v>NO APLICA</v>
      </c>
      <c r="BA806" s="55" t="str">
        <f>IF(AX806="","",WORKDAY(AX806,5,FESTIVOS_CO!A:A))</f>
        <v/>
      </c>
      <c r="BB806" s="39"/>
      <c r="BC806" s="40"/>
      <c r="BD806" s="40"/>
      <c r="BE806" s="56" t="str">
        <f t="shared" ca="1" si="160"/>
        <v>NO APLICA</v>
      </c>
      <c r="BF806" s="37"/>
      <c r="BG806" s="45"/>
      <c r="BH806" s="37"/>
      <c r="BI806" s="36"/>
      <c r="BJ806" s="37"/>
      <c r="BK806" s="36"/>
      <c r="BL806" s="36"/>
      <c r="BM806" s="53" t="str">
        <f>IF(BJ806="","",WORKDAY(BJ806,5,FESTIVOS_CO!A:A))</f>
        <v/>
      </c>
      <c r="BN806" s="57" t="str">
        <f t="shared" ca="1" si="158"/>
        <v>PENDIENTE HACER AVISO</v>
      </c>
      <c r="BO806" s="54" t="str">
        <f t="shared" ca="1" si="151"/>
        <v>EN TRÁMITE NOTIF. POR AVISO</v>
      </c>
      <c r="BP806" s="37"/>
      <c r="BQ806" s="53" t="str">
        <f>IF(BP806="","",WORKDAY(BP806,5,FESTIVOS_CO!A:A))</f>
        <v/>
      </c>
      <c r="BR806" s="37"/>
      <c r="BS806" s="36"/>
      <c r="BT806" s="38"/>
      <c r="BU806" s="58" t="e">
        <f>VLOOKUP(BT806,Hoja2!$C:$D,2,0)</f>
        <v>#N/A</v>
      </c>
      <c r="BV806" s="80" t="str">
        <f>IF(
AND(AO806="",BD806="",BQ806=""),
"EN PROCESO NOTIFICACION / COMUNICACION",
IF(
BT806="",
"NO APLICA",
IF(
BU806=60,
IF(AO806&lt;&gt;"",AO806,IF(BD806&lt;&gt;"",BD806,BQ806))+60,
WORKDAY(
IF(AO806&lt;&gt;"",AO806,IF(BD806&lt;&gt;"",BD806,BQ806)),
BU806,
FESTIVOS_CO!A:A
)
)
))</f>
        <v>EN PROCESO NOTIFICACION / COMUNICACION</v>
      </c>
      <c r="BW806" s="44"/>
      <c r="BX806" s="53"/>
      <c r="BY806" s="45"/>
      <c r="BZ806" s="37"/>
      <c r="CA806" s="54" t="str">
        <f t="shared" si="152"/>
        <v>PENDIENTE EJECUTORIA</v>
      </c>
      <c r="CB806" s="59" t="str">
        <f t="shared" si="161"/>
        <v/>
      </c>
      <c r="CC806" s="36"/>
      <c r="CD806" s="40"/>
      <c r="CE806" s="46"/>
      <c r="CF806" s="40"/>
      <c r="CG806" s="40"/>
      <c r="CH806" s="40"/>
      <c r="CI806" s="36"/>
      <c r="CJ806" s="47"/>
      <c r="CK806" s="40"/>
      <c r="CL806" s="40"/>
      <c r="CM806" s="40"/>
      <c r="CN806" s="40"/>
    </row>
    <row r="807" spans="1:92" ht="42.75" hidden="1">
      <c r="A807" s="49" t="str">
        <f t="shared" si="153"/>
        <v>SIN GESTIÓN</v>
      </c>
      <c r="B807" s="58"/>
      <c r="C807" s="37"/>
      <c r="D807" s="37"/>
      <c r="E807" s="49" t="str">
        <f t="shared" si="154"/>
        <v>PENDIENTE NOTIFICACIÓN</v>
      </c>
      <c r="F807" s="141" t="str">
        <f t="shared" si="155"/>
        <v>PENDIENTE NOTIFICACIÓN</v>
      </c>
      <c r="G807" s="49" t="str">
        <f t="shared" si="156"/>
        <v/>
      </c>
      <c r="H807" s="51" t="str">
        <f ca="1">IF(
L807="",
"",
IF(
NETWORKDAYS(L807,IF(M807&lt;&gt;"",M807,TODAY()),FESTIVOS_CO!A:A)&gt;2,
"VENCIDO",
IF(
NETWORKDAYS(L807,IF(M807&lt;&gt;"",M807,TODAY()),FESTIVOS_CO!A:A)=2,
"ALERTA",
"A TIEMPO"
)))</f>
        <v/>
      </c>
      <c r="I807" s="40"/>
      <c r="J807" s="36"/>
      <c r="K807" s="37"/>
      <c r="L807" s="50"/>
      <c r="M807" s="37"/>
      <c r="N807" s="52"/>
      <c r="O807" s="52"/>
      <c r="P807" s="36"/>
      <c r="Q807" s="36"/>
      <c r="R807" s="40"/>
      <c r="S807" s="36"/>
      <c r="T807" s="40"/>
      <c r="U807" s="40"/>
      <c r="V807" s="81"/>
      <c r="W807" s="40"/>
      <c r="X807" s="40"/>
      <c r="Y807" s="40"/>
      <c r="Z807" s="38" t="str">
        <f>IFERROR(VLOOKUP(Y807,DIRECTORIO!A:B,2,FALSE),"")</f>
        <v/>
      </c>
      <c r="AA807" s="40"/>
      <c r="AB807" s="40"/>
      <c r="AC807" s="40"/>
      <c r="AD807" s="40"/>
      <c r="AE807" s="40"/>
      <c r="AF807" s="40"/>
      <c r="AG807" s="41" t="s">
        <v>109</v>
      </c>
      <c r="AH807" s="42"/>
      <c r="AI807" s="54" t="str">
        <f t="shared" ca="1" si="157"/>
        <v>PENDIENTE NOTIFICACIÓN ELECTRÓNICA</v>
      </c>
      <c r="AJ807" s="37"/>
      <c r="AK807" s="37"/>
      <c r="AL807" s="37"/>
      <c r="AM807" s="53" t="str">
        <f>IF(AK807="","",WORKDAY(AK807,5,FESTIVOS_CO!A:A))</f>
        <v/>
      </c>
      <c r="AN807" s="37"/>
      <c r="AO807" s="37"/>
      <c r="AP807" s="54" t="str">
        <f t="shared" ca="1" si="162"/>
        <v>NO APLICA</v>
      </c>
      <c r="AQ807" s="36"/>
      <c r="AR807" s="43"/>
      <c r="AS807" s="37"/>
      <c r="AT807" s="36"/>
      <c r="AU807" s="37"/>
      <c r="AV807" s="36"/>
      <c r="AW807" s="36"/>
      <c r="AX807" s="37"/>
      <c r="AY807" s="140" t="str">
        <f>IF(AU807="","",WORKDAY(AU807,5,FESTIVOS_CO!A:A))</f>
        <v/>
      </c>
      <c r="AZ807" s="54" t="str">
        <f t="shared" ca="1" si="159"/>
        <v>NO APLICA</v>
      </c>
      <c r="BA807" s="55" t="str">
        <f>IF(AX807="","",WORKDAY(AX807,5,FESTIVOS_CO!A:A))</f>
        <v/>
      </c>
      <c r="BB807" s="39"/>
      <c r="BC807" s="40"/>
      <c r="BD807" s="40"/>
      <c r="BE807" s="56" t="str">
        <f t="shared" ca="1" si="160"/>
        <v>NO APLICA</v>
      </c>
      <c r="BF807" s="37"/>
      <c r="BG807" s="45"/>
      <c r="BH807" s="37"/>
      <c r="BI807" s="36"/>
      <c r="BJ807" s="37"/>
      <c r="BK807" s="36"/>
      <c r="BL807" s="36"/>
      <c r="BM807" s="53" t="str">
        <f>IF(BJ807="","",WORKDAY(BJ807,5,FESTIVOS_CO!A:A))</f>
        <v/>
      </c>
      <c r="BN807" s="57" t="str">
        <f t="shared" ca="1" si="158"/>
        <v>PENDIENTE HACER AVISO</v>
      </c>
      <c r="BO807" s="54" t="str">
        <f t="shared" ca="1" si="151"/>
        <v>EN TRÁMITE NOTIF. POR AVISO</v>
      </c>
      <c r="BP807" s="37"/>
      <c r="BQ807" s="53" t="str">
        <f>IF(BP807="","",WORKDAY(BP807,5,FESTIVOS_CO!A:A))</f>
        <v/>
      </c>
      <c r="BR807" s="37"/>
      <c r="BS807" s="36"/>
      <c r="BT807" s="38"/>
      <c r="BU807" s="58" t="e">
        <f>VLOOKUP(BT807,Hoja2!$C:$D,2,0)</f>
        <v>#N/A</v>
      </c>
      <c r="BV807" s="80" t="str">
        <f>IF(
AND(AO807="",BD807="",BQ807=""),
"EN PROCESO NOTIFICACION / COMUNICACION",
IF(
BT807="",
"NO APLICA",
IF(
BU807=60,
IF(AO807&lt;&gt;"",AO807,IF(BD807&lt;&gt;"",BD807,BQ807))+60,
WORKDAY(
IF(AO807&lt;&gt;"",AO807,IF(BD807&lt;&gt;"",BD807,BQ807)),
BU807,
FESTIVOS_CO!A:A
)
)
))</f>
        <v>EN PROCESO NOTIFICACION / COMUNICACION</v>
      </c>
      <c r="BW807" s="44"/>
      <c r="BX807" s="53"/>
      <c r="BY807" s="45"/>
      <c r="BZ807" s="37"/>
      <c r="CA807" s="54" t="str">
        <f t="shared" si="152"/>
        <v>PENDIENTE EJECUTORIA</v>
      </c>
      <c r="CB807" s="59" t="str">
        <f t="shared" si="161"/>
        <v/>
      </c>
      <c r="CC807" s="36"/>
      <c r="CD807" s="40"/>
      <c r="CE807" s="46"/>
      <c r="CF807" s="40"/>
      <c r="CG807" s="40"/>
      <c r="CH807" s="40"/>
      <c r="CI807" s="36"/>
      <c r="CJ807" s="47"/>
      <c r="CK807" s="40"/>
      <c r="CL807" s="40"/>
      <c r="CM807" s="40"/>
      <c r="CN807" s="40"/>
    </row>
    <row r="808" spans="1:92" ht="42.75" hidden="1">
      <c r="A808" s="49" t="str">
        <f t="shared" si="153"/>
        <v>SIN GESTIÓN</v>
      </c>
      <c r="B808" s="58"/>
      <c r="C808" s="37"/>
      <c r="D808" s="37"/>
      <c r="E808" s="49" t="str">
        <f t="shared" si="154"/>
        <v>PENDIENTE NOTIFICACIÓN</v>
      </c>
      <c r="F808" s="141" t="str">
        <f t="shared" si="155"/>
        <v>PENDIENTE NOTIFICACIÓN</v>
      </c>
      <c r="G808" s="49" t="str">
        <f t="shared" si="156"/>
        <v/>
      </c>
      <c r="H808" s="51" t="str">
        <f ca="1">IF(
L808="",
"",
IF(
NETWORKDAYS(L808,IF(M808&lt;&gt;"",M808,TODAY()),FESTIVOS_CO!A:A)&gt;2,
"VENCIDO",
IF(
NETWORKDAYS(L808,IF(M808&lt;&gt;"",M808,TODAY()),FESTIVOS_CO!A:A)=2,
"ALERTA",
"A TIEMPO"
)))</f>
        <v/>
      </c>
      <c r="I808" s="40"/>
      <c r="J808" s="36"/>
      <c r="K808" s="37"/>
      <c r="L808" s="50"/>
      <c r="M808" s="37"/>
      <c r="N808" s="52"/>
      <c r="O808" s="52"/>
      <c r="P808" s="36"/>
      <c r="Q808" s="36"/>
      <c r="R808" s="40"/>
      <c r="S808" s="36"/>
      <c r="T808" s="40"/>
      <c r="U808" s="40"/>
      <c r="V808" s="81"/>
      <c r="W808" s="40"/>
      <c r="X808" s="40"/>
      <c r="Y808" s="40"/>
      <c r="Z808" s="38" t="str">
        <f>IFERROR(VLOOKUP(Y808,DIRECTORIO!A:B,2,FALSE),"")</f>
        <v/>
      </c>
      <c r="AA808" s="40"/>
      <c r="AB808" s="40"/>
      <c r="AC808" s="40"/>
      <c r="AD808" s="40"/>
      <c r="AE808" s="40"/>
      <c r="AF808" s="40"/>
      <c r="AG808" s="41" t="s">
        <v>109</v>
      </c>
      <c r="AH808" s="42"/>
      <c r="AI808" s="54" t="str">
        <f t="shared" ca="1" si="157"/>
        <v>PENDIENTE NOTIFICACIÓN ELECTRÓNICA</v>
      </c>
      <c r="AJ808" s="37"/>
      <c r="AK808" s="37"/>
      <c r="AL808" s="37"/>
      <c r="AM808" s="53" t="str">
        <f>IF(AK808="","",WORKDAY(AK808,5,FESTIVOS_CO!A:A))</f>
        <v/>
      </c>
      <c r="AN808" s="37"/>
      <c r="AO808" s="37"/>
      <c r="AP808" s="54" t="str">
        <f t="shared" ca="1" si="162"/>
        <v>NO APLICA</v>
      </c>
      <c r="AQ808" s="36"/>
      <c r="AR808" s="43"/>
      <c r="AS808" s="37"/>
      <c r="AT808" s="36"/>
      <c r="AU808" s="37"/>
      <c r="AV808" s="36"/>
      <c r="AW808" s="36"/>
      <c r="AX808" s="37"/>
      <c r="AY808" s="140" t="str">
        <f>IF(AU808="","",WORKDAY(AU808,5,FESTIVOS_CO!A:A))</f>
        <v/>
      </c>
      <c r="AZ808" s="54" t="str">
        <f t="shared" ca="1" si="159"/>
        <v>NO APLICA</v>
      </c>
      <c r="BA808" s="55" t="str">
        <f>IF(AX808="","",WORKDAY(AX808,5,FESTIVOS_CO!A:A))</f>
        <v/>
      </c>
      <c r="BB808" s="39"/>
      <c r="BC808" s="40"/>
      <c r="BD808" s="40"/>
      <c r="BE808" s="56" t="str">
        <f t="shared" ca="1" si="160"/>
        <v>NO APLICA</v>
      </c>
      <c r="BF808" s="37"/>
      <c r="BG808" s="45"/>
      <c r="BH808" s="37"/>
      <c r="BI808" s="36"/>
      <c r="BJ808" s="37"/>
      <c r="BK808" s="36"/>
      <c r="BL808" s="36"/>
      <c r="BM808" s="53" t="str">
        <f>IF(BJ808="","",WORKDAY(BJ808,5,FESTIVOS_CO!A:A))</f>
        <v/>
      </c>
      <c r="BN808" s="57" t="str">
        <f t="shared" ca="1" si="158"/>
        <v>PENDIENTE HACER AVISO</v>
      </c>
      <c r="BO808" s="54" t="str">
        <f t="shared" ca="1" si="151"/>
        <v>EN TRÁMITE NOTIF. POR AVISO</v>
      </c>
      <c r="BP808" s="37"/>
      <c r="BQ808" s="53" t="str">
        <f>IF(BP808="","",WORKDAY(BP808,5,FESTIVOS_CO!A:A))</f>
        <v/>
      </c>
      <c r="BR808" s="37"/>
      <c r="BS808" s="36"/>
      <c r="BT808" s="38"/>
      <c r="BU808" s="58" t="e">
        <f>VLOOKUP(BT808,Hoja2!$C:$D,2,0)</f>
        <v>#N/A</v>
      </c>
      <c r="BV808" s="80" t="str">
        <f>IF(
AND(AO808="",BD808="",BQ808=""),
"EN PROCESO NOTIFICACION / COMUNICACION",
IF(
BT808="",
"NO APLICA",
IF(
BU808=60,
IF(AO808&lt;&gt;"",AO808,IF(BD808&lt;&gt;"",BD808,BQ808))+60,
WORKDAY(
IF(AO808&lt;&gt;"",AO808,IF(BD808&lt;&gt;"",BD808,BQ808)),
BU808,
FESTIVOS_CO!A:A
)
)
))</f>
        <v>EN PROCESO NOTIFICACION / COMUNICACION</v>
      </c>
      <c r="BW808" s="44"/>
      <c r="BX808" s="53"/>
      <c r="BY808" s="45"/>
      <c r="BZ808" s="37"/>
      <c r="CA808" s="54" t="str">
        <f t="shared" si="152"/>
        <v>PENDIENTE EJECUTORIA</v>
      </c>
      <c r="CB808" s="59" t="str">
        <f t="shared" si="161"/>
        <v/>
      </c>
      <c r="CC808" s="36"/>
      <c r="CD808" s="40"/>
      <c r="CE808" s="46"/>
      <c r="CF808" s="40"/>
      <c r="CG808" s="40"/>
      <c r="CH808" s="40"/>
      <c r="CI808" s="36"/>
      <c r="CJ808" s="47"/>
      <c r="CK808" s="40"/>
      <c r="CL808" s="40"/>
      <c r="CM808" s="40"/>
      <c r="CN808" s="40"/>
    </row>
    <row r="809" spans="1:92" ht="42.75" hidden="1">
      <c r="A809" s="49" t="str">
        <f t="shared" si="153"/>
        <v>SIN GESTIÓN</v>
      </c>
      <c r="B809" s="58"/>
      <c r="C809" s="37"/>
      <c r="D809" s="37"/>
      <c r="E809" s="49" t="str">
        <f t="shared" si="154"/>
        <v>PENDIENTE NOTIFICACIÓN</v>
      </c>
      <c r="F809" s="141" t="str">
        <f t="shared" si="155"/>
        <v>PENDIENTE NOTIFICACIÓN</v>
      </c>
      <c r="G809" s="49" t="str">
        <f t="shared" si="156"/>
        <v/>
      </c>
      <c r="H809" s="51" t="str">
        <f ca="1">IF(
L809="",
"",
IF(
NETWORKDAYS(L809,IF(M809&lt;&gt;"",M809,TODAY()),FESTIVOS_CO!A:A)&gt;2,
"VENCIDO",
IF(
NETWORKDAYS(L809,IF(M809&lt;&gt;"",M809,TODAY()),FESTIVOS_CO!A:A)=2,
"ALERTA",
"A TIEMPO"
)))</f>
        <v/>
      </c>
      <c r="I809" s="40"/>
      <c r="J809" s="36"/>
      <c r="K809" s="37"/>
      <c r="L809" s="50"/>
      <c r="M809" s="37"/>
      <c r="N809" s="52"/>
      <c r="O809" s="52"/>
      <c r="P809" s="36"/>
      <c r="Q809" s="36"/>
      <c r="R809" s="40"/>
      <c r="S809" s="36"/>
      <c r="T809" s="40"/>
      <c r="U809" s="40"/>
      <c r="V809" s="81"/>
      <c r="W809" s="40"/>
      <c r="X809" s="40"/>
      <c r="Y809" s="40"/>
      <c r="Z809" s="38" t="str">
        <f>IFERROR(VLOOKUP(Y809,DIRECTORIO!A:B,2,FALSE),"")</f>
        <v/>
      </c>
      <c r="AA809" s="40"/>
      <c r="AB809" s="40"/>
      <c r="AC809" s="40"/>
      <c r="AD809" s="40"/>
      <c r="AE809" s="40"/>
      <c r="AF809" s="40"/>
      <c r="AG809" s="41" t="s">
        <v>109</v>
      </c>
      <c r="AH809" s="42"/>
      <c r="AI809" s="54" t="str">
        <f t="shared" ca="1" si="157"/>
        <v>PENDIENTE NOTIFICACIÓN ELECTRÓNICA</v>
      </c>
      <c r="AJ809" s="37"/>
      <c r="AK809" s="37"/>
      <c r="AL809" s="37"/>
      <c r="AM809" s="53" t="str">
        <f>IF(AK809="","",WORKDAY(AK809,5,FESTIVOS_CO!A:A))</f>
        <v/>
      </c>
      <c r="AN809" s="37"/>
      <c r="AO809" s="37"/>
      <c r="AP809" s="54" t="str">
        <f t="shared" ca="1" si="162"/>
        <v>NO APLICA</v>
      </c>
      <c r="AQ809" s="36"/>
      <c r="AR809" s="43"/>
      <c r="AS809" s="37"/>
      <c r="AT809" s="36"/>
      <c r="AU809" s="37"/>
      <c r="AV809" s="36"/>
      <c r="AW809" s="36"/>
      <c r="AX809" s="37"/>
      <c r="AY809" s="140" t="str">
        <f>IF(AU809="","",WORKDAY(AU809,5,FESTIVOS_CO!A:A))</f>
        <v/>
      </c>
      <c r="AZ809" s="54" t="str">
        <f t="shared" ca="1" si="159"/>
        <v>NO APLICA</v>
      </c>
      <c r="BA809" s="55" t="str">
        <f>IF(AX809="","",WORKDAY(AX809,5,FESTIVOS_CO!A:A))</f>
        <v/>
      </c>
      <c r="BB809" s="39"/>
      <c r="BC809" s="40"/>
      <c r="BD809" s="40"/>
      <c r="BE809" s="56" t="str">
        <f t="shared" ca="1" si="160"/>
        <v>NO APLICA</v>
      </c>
      <c r="BF809" s="37"/>
      <c r="BG809" s="45"/>
      <c r="BH809" s="37"/>
      <c r="BI809" s="36"/>
      <c r="BJ809" s="37"/>
      <c r="BK809" s="36"/>
      <c r="BL809" s="36"/>
      <c r="BM809" s="53" t="str">
        <f>IF(BJ809="","",WORKDAY(BJ809,5,FESTIVOS_CO!A:A))</f>
        <v/>
      </c>
      <c r="BN809" s="57" t="str">
        <f t="shared" ca="1" si="158"/>
        <v>PENDIENTE HACER AVISO</v>
      </c>
      <c r="BO809" s="54" t="str">
        <f t="shared" ca="1" si="151"/>
        <v>EN TRÁMITE NOTIF. POR AVISO</v>
      </c>
      <c r="BP809" s="37"/>
      <c r="BQ809" s="53" t="str">
        <f>IF(BP809="","",WORKDAY(BP809,5,FESTIVOS_CO!A:A))</f>
        <v/>
      </c>
      <c r="BR809" s="37"/>
      <c r="BS809" s="36"/>
      <c r="BT809" s="38"/>
      <c r="BU809" s="58" t="e">
        <f>VLOOKUP(BT809,Hoja2!$C:$D,2,0)</f>
        <v>#N/A</v>
      </c>
      <c r="BV809" s="80" t="str">
        <f>IF(
AND(AO809="",BD809="",BQ809=""),
"EN PROCESO NOTIFICACION / COMUNICACION",
IF(
BT809="",
"NO APLICA",
IF(
BU809=60,
IF(AO809&lt;&gt;"",AO809,IF(BD809&lt;&gt;"",BD809,BQ809))+60,
WORKDAY(
IF(AO809&lt;&gt;"",AO809,IF(BD809&lt;&gt;"",BD809,BQ809)),
BU809,
FESTIVOS_CO!A:A
)
)
))</f>
        <v>EN PROCESO NOTIFICACION / COMUNICACION</v>
      </c>
      <c r="BW809" s="44"/>
      <c r="BX809" s="53"/>
      <c r="BY809" s="45"/>
      <c r="BZ809" s="37"/>
      <c r="CA809" s="54" t="str">
        <f t="shared" si="152"/>
        <v>PENDIENTE EJECUTORIA</v>
      </c>
      <c r="CB809" s="59" t="str">
        <f t="shared" si="161"/>
        <v/>
      </c>
      <c r="CC809" s="36"/>
      <c r="CD809" s="40"/>
      <c r="CE809" s="46"/>
      <c r="CF809" s="40"/>
      <c r="CG809" s="40"/>
      <c r="CH809" s="40"/>
      <c r="CI809" s="36"/>
      <c r="CJ809" s="47"/>
      <c r="CK809" s="40"/>
      <c r="CL809" s="40"/>
      <c r="CM809" s="40"/>
      <c r="CN809" s="40"/>
    </row>
    <row r="810" spans="1:92" ht="42.75" hidden="1">
      <c r="A810" s="49" t="str">
        <f t="shared" si="153"/>
        <v>SIN GESTIÓN</v>
      </c>
      <c r="B810" s="58"/>
      <c r="C810" s="37"/>
      <c r="D810" s="37"/>
      <c r="E810" s="49" t="str">
        <f t="shared" si="154"/>
        <v>PENDIENTE NOTIFICACIÓN</v>
      </c>
      <c r="F810" s="141" t="str">
        <f t="shared" si="155"/>
        <v>PENDIENTE NOTIFICACIÓN</v>
      </c>
      <c r="G810" s="49" t="str">
        <f t="shared" si="156"/>
        <v/>
      </c>
      <c r="H810" s="51" t="str">
        <f ca="1">IF(
L810="",
"",
IF(
NETWORKDAYS(L810,IF(M810&lt;&gt;"",M810,TODAY()),FESTIVOS_CO!A:A)&gt;2,
"VENCIDO",
IF(
NETWORKDAYS(L810,IF(M810&lt;&gt;"",M810,TODAY()),FESTIVOS_CO!A:A)=2,
"ALERTA",
"A TIEMPO"
)))</f>
        <v/>
      </c>
      <c r="I810" s="40"/>
      <c r="J810" s="36"/>
      <c r="K810" s="37"/>
      <c r="L810" s="50"/>
      <c r="M810" s="37"/>
      <c r="N810" s="52"/>
      <c r="O810" s="52"/>
      <c r="P810" s="36"/>
      <c r="Q810" s="36"/>
      <c r="R810" s="40"/>
      <c r="S810" s="36"/>
      <c r="T810" s="40"/>
      <c r="U810" s="40"/>
      <c r="V810" s="81"/>
      <c r="W810" s="40"/>
      <c r="X810" s="40"/>
      <c r="Y810" s="40"/>
      <c r="Z810" s="38" t="str">
        <f>IFERROR(VLOOKUP(Y810,DIRECTORIO!A:B,2,FALSE),"")</f>
        <v/>
      </c>
      <c r="AA810" s="40"/>
      <c r="AB810" s="40"/>
      <c r="AC810" s="40"/>
      <c r="AD810" s="40"/>
      <c r="AE810" s="40"/>
      <c r="AF810" s="40"/>
      <c r="AG810" s="41" t="s">
        <v>109</v>
      </c>
      <c r="AH810" s="42"/>
      <c r="AI810" s="54" t="str">
        <f t="shared" ca="1" si="157"/>
        <v>PENDIENTE NOTIFICACIÓN ELECTRÓNICA</v>
      </c>
      <c r="AJ810" s="37"/>
      <c r="AK810" s="37"/>
      <c r="AL810" s="37"/>
      <c r="AM810" s="53" t="str">
        <f>IF(AK810="","",WORKDAY(AK810,5,FESTIVOS_CO!A:A))</f>
        <v/>
      </c>
      <c r="AN810" s="37"/>
      <c r="AO810" s="37"/>
      <c r="AP810" s="54" t="str">
        <f t="shared" ca="1" si="162"/>
        <v>NO APLICA</v>
      </c>
      <c r="AQ810" s="36"/>
      <c r="AR810" s="43"/>
      <c r="AS810" s="37"/>
      <c r="AT810" s="36"/>
      <c r="AU810" s="37"/>
      <c r="AV810" s="36"/>
      <c r="AW810" s="36"/>
      <c r="AX810" s="37"/>
      <c r="AY810" s="140" t="str">
        <f>IF(AU810="","",WORKDAY(AU810,5,FESTIVOS_CO!A:A))</f>
        <v/>
      </c>
      <c r="AZ810" s="54" t="str">
        <f t="shared" ca="1" si="159"/>
        <v>NO APLICA</v>
      </c>
      <c r="BA810" s="55" t="str">
        <f>IF(AX810="","",WORKDAY(AX810,5,FESTIVOS_CO!A:A))</f>
        <v/>
      </c>
      <c r="BB810" s="39"/>
      <c r="BC810" s="40"/>
      <c r="BD810" s="40"/>
      <c r="BE810" s="56" t="str">
        <f t="shared" ca="1" si="160"/>
        <v>NO APLICA</v>
      </c>
      <c r="BF810" s="37"/>
      <c r="BG810" s="45"/>
      <c r="BH810" s="37"/>
      <c r="BI810" s="36"/>
      <c r="BJ810" s="37"/>
      <c r="BK810" s="36"/>
      <c r="BL810" s="36"/>
      <c r="BM810" s="53" t="str">
        <f>IF(BJ810="","",WORKDAY(BJ810,5,FESTIVOS_CO!A:A))</f>
        <v/>
      </c>
      <c r="BN810" s="57" t="str">
        <f t="shared" ca="1" si="158"/>
        <v>PENDIENTE HACER AVISO</v>
      </c>
      <c r="BO810" s="54" t="str">
        <f t="shared" ca="1" si="151"/>
        <v>EN TRÁMITE NOTIF. POR AVISO</v>
      </c>
      <c r="BP810" s="37"/>
      <c r="BQ810" s="53" t="str">
        <f>IF(BP810="","",WORKDAY(BP810,5,FESTIVOS_CO!A:A))</f>
        <v/>
      </c>
      <c r="BR810" s="37"/>
      <c r="BS810" s="36"/>
      <c r="BT810" s="38"/>
      <c r="BU810" s="58" t="e">
        <f>VLOOKUP(BT810,Hoja2!$C:$D,2,0)</f>
        <v>#N/A</v>
      </c>
      <c r="BV810" s="80" t="str">
        <f>IF(
AND(AO810="",BD810="",BQ810=""),
"EN PROCESO NOTIFICACION / COMUNICACION",
IF(
BT810="",
"NO APLICA",
IF(
BU810=60,
IF(AO810&lt;&gt;"",AO810,IF(BD810&lt;&gt;"",BD810,BQ810))+60,
WORKDAY(
IF(AO810&lt;&gt;"",AO810,IF(BD810&lt;&gt;"",BD810,BQ810)),
BU810,
FESTIVOS_CO!A:A
)
)
))</f>
        <v>EN PROCESO NOTIFICACION / COMUNICACION</v>
      </c>
      <c r="BW810" s="44"/>
      <c r="BX810" s="53"/>
      <c r="BY810" s="45"/>
      <c r="BZ810" s="37"/>
      <c r="CA810" s="54" t="str">
        <f t="shared" si="152"/>
        <v>PENDIENTE EJECUTORIA</v>
      </c>
      <c r="CB810" s="59" t="str">
        <f t="shared" si="161"/>
        <v/>
      </c>
      <c r="CC810" s="36"/>
      <c r="CD810" s="40"/>
      <c r="CE810" s="46"/>
      <c r="CF810" s="40"/>
      <c r="CG810" s="40"/>
      <c r="CH810" s="40"/>
      <c r="CI810" s="36"/>
      <c r="CJ810" s="47"/>
      <c r="CK810" s="40"/>
      <c r="CL810" s="40"/>
      <c r="CM810" s="40"/>
      <c r="CN810" s="40"/>
    </row>
    <row r="811" spans="1:92" ht="42.75" hidden="1">
      <c r="A811" s="49" t="str">
        <f t="shared" si="153"/>
        <v>SIN GESTIÓN</v>
      </c>
      <c r="B811" s="58"/>
      <c r="C811" s="37"/>
      <c r="D811" s="37"/>
      <c r="E811" s="49" t="str">
        <f t="shared" si="154"/>
        <v>PENDIENTE NOTIFICACIÓN</v>
      </c>
      <c r="F811" s="141" t="str">
        <f t="shared" si="155"/>
        <v>PENDIENTE NOTIFICACIÓN</v>
      </c>
      <c r="G811" s="49" t="str">
        <f t="shared" si="156"/>
        <v/>
      </c>
      <c r="H811" s="51" t="str">
        <f ca="1">IF(
L811="",
"",
IF(
NETWORKDAYS(L811,IF(M811&lt;&gt;"",M811,TODAY()),FESTIVOS_CO!A:A)&gt;2,
"VENCIDO",
IF(
NETWORKDAYS(L811,IF(M811&lt;&gt;"",M811,TODAY()),FESTIVOS_CO!A:A)=2,
"ALERTA",
"A TIEMPO"
)))</f>
        <v/>
      </c>
      <c r="I811" s="40"/>
      <c r="J811" s="36"/>
      <c r="K811" s="37"/>
      <c r="L811" s="50"/>
      <c r="M811" s="37"/>
      <c r="N811" s="52"/>
      <c r="O811" s="52"/>
      <c r="P811" s="36"/>
      <c r="Q811" s="36"/>
      <c r="R811" s="40"/>
      <c r="S811" s="36"/>
      <c r="T811" s="40"/>
      <c r="U811" s="40"/>
      <c r="V811" s="81"/>
      <c r="W811" s="40"/>
      <c r="X811" s="40"/>
      <c r="Y811" s="40"/>
      <c r="Z811" s="38" t="str">
        <f>IFERROR(VLOOKUP(Y811,DIRECTORIO!A:B,2,FALSE),"")</f>
        <v/>
      </c>
      <c r="AA811" s="40"/>
      <c r="AB811" s="40"/>
      <c r="AC811" s="40"/>
      <c r="AD811" s="40"/>
      <c r="AE811" s="40"/>
      <c r="AF811" s="40"/>
      <c r="AG811" s="41" t="s">
        <v>109</v>
      </c>
      <c r="AH811" s="42"/>
      <c r="AI811" s="54" t="str">
        <f t="shared" ca="1" si="157"/>
        <v>PENDIENTE NOTIFICACIÓN ELECTRÓNICA</v>
      </c>
      <c r="AJ811" s="37"/>
      <c r="AK811" s="37"/>
      <c r="AL811" s="37"/>
      <c r="AM811" s="53" t="str">
        <f>IF(AK811="","",WORKDAY(AK811,5,FESTIVOS_CO!A:A))</f>
        <v/>
      </c>
      <c r="AN811" s="37"/>
      <c r="AO811" s="37"/>
      <c r="AP811" s="54" t="str">
        <f t="shared" ca="1" si="162"/>
        <v>NO APLICA</v>
      </c>
      <c r="AQ811" s="36"/>
      <c r="AR811" s="43"/>
      <c r="AS811" s="37"/>
      <c r="AT811" s="36"/>
      <c r="AU811" s="37"/>
      <c r="AV811" s="36"/>
      <c r="AW811" s="36"/>
      <c r="AX811" s="37"/>
      <c r="AY811" s="140" t="str">
        <f>IF(AU811="","",WORKDAY(AU811,5,FESTIVOS_CO!A:A))</f>
        <v/>
      </c>
      <c r="AZ811" s="54" t="str">
        <f t="shared" ca="1" si="159"/>
        <v>NO APLICA</v>
      </c>
      <c r="BA811" s="55" t="str">
        <f>IF(AX811="","",WORKDAY(AX811,5,FESTIVOS_CO!A:A))</f>
        <v/>
      </c>
      <c r="BB811" s="39"/>
      <c r="BC811" s="40"/>
      <c r="BD811" s="40"/>
      <c r="BE811" s="56" t="str">
        <f t="shared" ca="1" si="160"/>
        <v>NO APLICA</v>
      </c>
      <c r="BF811" s="37"/>
      <c r="BG811" s="45"/>
      <c r="BH811" s="37"/>
      <c r="BI811" s="36"/>
      <c r="BJ811" s="37"/>
      <c r="BK811" s="36"/>
      <c r="BL811" s="36"/>
      <c r="BM811" s="53" t="str">
        <f>IF(BJ811="","",WORKDAY(BJ811,5,FESTIVOS_CO!A:A))</f>
        <v/>
      </c>
      <c r="BN811" s="57" t="str">
        <f t="shared" ca="1" si="158"/>
        <v>PENDIENTE HACER AVISO</v>
      </c>
      <c r="BO811" s="54" t="str">
        <f t="shared" ca="1" si="151"/>
        <v>EN TRÁMITE NOTIF. POR AVISO</v>
      </c>
      <c r="BP811" s="37"/>
      <c r="BQ811" s="53" t="str">
        <f>IF(BP811="","",WORKDAY(BP811,5,FESTIVOS_CO!A:A))</f>
        <v/>
      </c>
      <c r="BR811" s="37"/>
      <c r="BS811" s="36"/>
      <c r="BT811" s="38"/>
      <c r="BU811" s="58" t="e">
        <f>VLOOKUP(BT811,Hoja2!$C:$D,2,0)</f>
        <v>#N/A</v>
      </c>
      <c r="BV811" s="80" t="str">
        <f>IF(
AND(AO811="",BD811="",BQ811=""),
"EN PROCESO NOTIFICACION / COMUNICACION",
IF(
BT811="",
"NO APLICA",
IF(
BU811=60,
IF(AO811&lt;&gt;"",AO811,IF(BD811&lt;&gt;"",BD811,BQ811))+60,
WORKDAY(
IF(AO811&lt;&gt;"",AO811,IF(BD811&lt;&gt;"",BD811,BQ811)),
BU811,
FESTIVOS_CO!A:A
)
)
))</f>
        <v>EN PROCESO NOTIFICACION / COMUNICACION</v>
      </c>
      <c r="BW811" s="44"/>
      <c r="BX811" s="53"/>
      <c r="BY811" s="45"/>
      <c r="BZ811" s="37"/>
      <c r="CA811" s="54" t="str">
        <f t="shared" si="152"/>
        <v>PENDIENTE EJECUTORIA</v>
      </c>
      <c r="CB811" s="59" t="str">
        <f t="shared" si="161"/>
        <v/>
      </c>
      <c r="CC811" s="36"/>
      <c r="CD811" s="40"/>
      <c r="CE811" s="46"/>
      <c r="CF811" s="40"/>
      <c r="CG811" s="40"/>
      <c r="CH811" s="40"/>
      <c r="CI811" s="36"/>
      <c r="CJ811" s="47"/>
      <c r="CK811" s="40"/>
      <c r="CL811" s="40"/>
      <c r="CM811" s="40"/>
      <c r="CN811" s="40"/>
    </row>
    <row r="812" spans="1:92" ht="42.75" hidden="1">
      <c r="A812" s="49" t="str">
        <f t="shared" si="153"/>
        <v>SIN GESTIÓN</v>
      </c>
      <c r="B812" s="58"/>
      <c r="C812" s="37"/>
      <c r="D812" s="37"/>
      <c r="E812" s="49" t="str">
        <f t="shared" si="154"/>
        <v>PENDIENTE NOTIFICACIÓN</v>
      </c>
      <c r="F812" s="141" t="str">
        <f t="shared" si="155"/>
        <v>PENDIENTE NOTIFICACIÓN</v>
      </c>
      <c r="G812" s="49" t="str">
        <f t="shared" si="156"/>
        <v/>
      </c>
      <c r="H812" s="51" t="str">
        <f ca="1">IF(
L812="",
"",
IF(
NETWORKDAYS(L812,IF(M812&lt;&gt;"",M812,TODAY()),FESTIVOS_CO!A:A)&gt;2,
"VENCIDO",
IF(
NETWORKDAYS(L812,IF(M812&lt;&gt;"",M812,TODAY()),FESTIVOS_CO!A:A)=2,
"ALERTA",
"A TIEMPO"
)))</f>
        <v/>
      </c>
      <c r="I812" s="40"/>
      <c r="J812" s="36"/>
      <c r="K812" s="37"/>
      <c r="L812" s="50"/>
      <c r="M812" s="37"/>
      <c r="N812" s="52"/>
      <c r="O812" s="52"/>
      <c r="P812" s="36"/>
      <c r="Q812" s="36"/>
      <c r="R812" s="40"/>
      <c r="S812" s="36"/>
      <c r="T812" s="40"/>
      <c r="U812" s="40"/>
      <c r="V812" s="81"/>
      <c r="W812" s="40"/>
      <c r="X812" s="40"/>
      <c r="Y812" s="40"/>
      <c r="Z812" s="38" t="str">
        <f>IFERROR(VLOOKUP(Y812,DIRECTORIO!A:B,2,FALSE),"")</f>
        <v/>
      </c>
      <c r="AA812" s="40"/>
      <c r="AB812" s="40"/>
      <c r="AC812" s="40"/>
      <c r="AD812" s="40"/>
      <c r="AE812" s="40"/>
      <c r="AF812" s="40"/>
      <c r="AG812" s="41" t="s">
        <v>109</v>
      </c>
      <c r="AH812" s="42"/>
      <c r="AI812" s="54" t="str">
        <f t="shared" ca="1" si="157"/>
        <v>PENDIENTE NOTIFICACIÓN ELECTRÓNICA</v>
      </c>
      <c r="AJ812" s="37"/>
      <c r="AK812" s="37"/>
      <c r="AL812" s="37"/>
      <c r="AM812" s="53" t="str">
        <f>IF(AK812="","",WORKDAY(AK812,5,FESTIVOS_CO!A:A))</f>
        <v/>
      </c>
      <c r="AN812" s="37"/>
      <c r="AO812" s="37"/>
      <c r="AP812" s="54" t="str">
        <f t="shared" ca="1" si="162"/>
        <v>NO APLICA</v>
      </c>
      <c r="AQ812" s="36"/>
      <c r="AR812" s="43"/>
      <c r="AS812" s="37"/>
      <c r="AT812" s="36"/>
      <c r="AU812" s="37"/>
      <c r="AV812" s="36"/>
      <c r="AW812" s="36"/>
      <c r="AX812" s="37"/>
      <c r="AY812" s="140" t="str">
        <f>IF(AU812="","",WORKDAY(AU812,5,FESTIVOS_CO!A:A))</f>
        <v/>
      </c>
      <c r="AZ812" s="54" t="str">
        <f t="shared" ca="1" si="159"/>
        <v>NO APLICA</v>
      </c>
      <c r="BA812" s="55" t="str">
        <f>IF(AX812="","",WORKDAY(AX812,5,FESTIVOS_CO!A:A))</f>
        <v/>
      </c>
      <c r="BB812" s="39"/>
      <c r="BC812" s="40"/>
      <c r="BD812" s="40"/>
      <c r="BE812" s="56" t="str">
        <f t="shared" ca="1" si="160"/>
        <v>NO APLICA</v>
      </c>
      <c r="BF812" s="37"/>
      <c r="BG812" s="45"/>
      <c r="BH812" s="37"/>
      <c r="BI812" s="36"/>
      <c r="BJ812" s="37"/>
      <c r="BK812" s="36"/>
      <c r="BL812" s="36"/>
      <c r="BM812" s="53" t="str">
        <f>IF(BJ812="","",WORKDAY(BJ812,5,FESTIVOS_CO!A:A))</f>
        <v/>
      </c>
      <c r="BN812" s="57" t="str">
        <f t="shared" ca="1" si="158"/>
        <v>PENDIENTE HACER AVISO</v>
      </c>
      <c r="BO812" s="54" t="str">
        <f t="shared" ca="1" si="151"/>
        <v>EN TRÁMITE NOTIF. POR AVISO</v>
      </c>
      <c r="BP812" s="37"/>
      <c r="BQ812" s="53" t="str">
        <f>IF(BP812="","",WORKDAY(BP812,5,FESTIVOS_CO!A:A))</f>
        <v/>
      </c>
      <c r="BR812" s="37"/>
      <c r="BS812" s="36"/>
      <c r="BT812" s="38"/>
      <c r="BU812" s="58" t="e">
        <f>VLOOKUP(BT812,Hoja2!$C:$D,2,0)</f>
        <v>#N/A</v>
      </c>
      <c r="BV812" s="80" t="str">
        <f>IF(
AND(AO812="",BD812="",BQ812=""),
"EN PROCESO NOTIFICACION / COMUNICACION",
IF(
BT812="",
"NO APLICA",
IF(
BU812=60,
IF(AO812&lt;&gt;"",AO812,IF(BD812&lt;&gt;"",BD812,BQ812))+60,
WORKDAY(
IF(AO812&lt;&gt;"",AO812,IF(BD812&lt;&gt;"",BD812,BQ812)),
BU812,
FESTIVOS_CO!A:A
)
)
))</f>
        <v>EN PROCESO NOTIFICACION / COMUNICACION</v>
      </c>
      <c r="BW812" s="44"/>
      <c r="BX812" s="53"/>
      <c r="BY812" s="45"/>
      <c r="BZ812" s="37"/>
      <c r="CA812" s="54" t="str">
        <f t="shared" si="152"/>
        <v>PENDIENTE EJECUTORIA</v>
      </c>
      <c r="CB812" s="59" t="str">
        <f t="shared" si="161"/>
        <v/>
      </c>
      <c r="CC812" s="36"/>
      <c r="CD812" s="40"/>
      <c r="CE812" s="46"/>
      <c r="CF812" s="40"/>
      <c r="CG812" s="40"/>
      <c r="CH812" s="40"/>
      <c r="CI812" s="36"/>
      <c r="CJ812" s="47"/>
      <c r="CK812" s="40"/>
      <c r="CL812" s="40"/>
      <c r="CM812" s="40"/>
      <c r="CN812" s="40"/>
    </row>
    <row r="813" spans="1:92" ht="42.75" hidden="1">
      <c r="A813" s="49" t="str">
        <f t="shared" si="153"/>
        <v>SIN GESTIÓN</v>
      </c>
      <c r="B813" s="58"/>
      <c r="C813" s="37"/>
      <c r="D813" s="37"/>
      <c r="E813" s="49" t="str">
        <f t="shared" si="154"/>
        <v>PENDIENTE NOTIFICACIÓN</v>
      </c>
      <c r="F813" s="141" t="str">
        <f t="shared" si="155"/>
        <v>PENDIENTE NOTIFICACIÓN</v>
      </c>
      <c r="G813" s="49" t="str">
        <f t="shared" si="156"/>
        <v/>
      </c>
      <c r="H813" s="51" t="str">
        <f ca="1">IF(
L813="",
"",
IF(
NETWORKDAYS(L813,IF(M813&lt;&gt;"",M813,TODAY()),FESTIVOS_CO!A:A)&gt;2,
"VENCIDO",
IF(
NETWORKDAYS(L813,IF(M813&lt;&gt;"",M813,TODAY()),FESTIVOS_CO!A:A)=2,
"ALERTA",
"A TIEMPO"
)))</f>
        <v/>
      </c>
      <c r="I813" s="40"/>
      <c r="J813" s="36"/>
      <c r="K813" s="37"/>
      <c r="L813" s="50"/>
      <c r="M813" s="37"/>
      <c r="N813" s="52"/>
      <c r="O813" s="52"/>
      <c r="P813" s="36"/>
      <c r="Q813" s="36"/>
      <c r="R813" s="40"/>
      <c r="S813" s="36"/>
      <c r="T813" s="40"/>
      <c r="U813" s="40"/>
      <c r="V813" s="81"/>
      <c r="W813" s="40"/>
      <c r="X813" s="40"/>
      <c r="Y813" s="40"/>
      <c r="Z813" s="38" t="str">
        <f>IFERROR(VLOOKUP(Y813,DIRECTORIO!A:B,2,FALSE),"")</f>
        <v/>
      </c>
      <c r="AA813" s="40"/>
      <c r="AB813" s="40"/>
      <c r="AC813" s="40"/>
      <c r="AD813" s="40"/>
      <c r="AE813" s="40"/>
      <c r="AF813" s="40"/>
      <c r="AG813" s="41" t="s">
        <v>109</v>
      </c>
      <c r="AH813" s="42"/>
      <c r="AI813" s="54" t="str">
        <f t="shared" ca="1" si="157"/>
        <v>PENDIENTE NOTIFICACIÓN ELECTRÓNICA</v>
      </c>
      <c r="AJ813" s="37"/>
      <c r="AK813" s="37"/>
      <c r="AL813" s="37"/>
      <c r="AM813" s="53" t="str">
        <f>IF(AK813="","",WORKDAY(AK813,5,FESTIVOS_CO!A:A))</f>
        <v/>
      </c>
      <c r="AN813" s="37"/>
      <c r="AO813" s="37"/>
      <c r="AP813" s="54" t="str">
        <f t="shared" ca="1" si="162"/>
        <v>NO APLICA</v>
      </c>
      <c r="AQ813" s="36"/>
      <c r="AR813" s="43"/>
      <c r="AS813" s="37"/>
      <c r="AT813" s="36"/>
      <c r="AU813" s="37"/>
      <c r="AV813" s="36"/>
      <c r="AW813" s="36"/>
      <c r="AX813" s="37"/>
      <c r="AY813" s="140" t="str">
        <f>IF(AU813="","",WORKDAY(AU813,5,FESTIVOS_CO!A:A))</f>
        <v/>
      </c>
      <c r="AZ813" s="54" t="str">
        <f t="shared" ca="1" si="159"/>
        <v>NO APLICA</v>
      </c>
      <c r="BA813" s="55" t="str">
        <f>IF(AX813="","",WORKDAY(AX813,5,FESTIVOS_CO!A:A))</f>
        <v/>
      </c>
      <c r="BB813" s="39"/>
      <c r="BC813" s="40"/>
      <c r="BD813" s="40"/>
      <c r="BE813" s="56" t="str">
        <f t="shared" ca="1" si="160"/>
        <v>NO APLICA</v>
      </c>
      <c r="BF813" s="37"/>
      <c r="BG813" s="45"/>
      <c r="BH813" s="37"/>
      <c r="BI813" s="36"/>
      <c r="BJ813" s="37"/>
      <c r="BK813" s="36"/>
      <c r="BL813" s="36"/>
      <c r="BM813" s="53" t="str">
        <f>IF(BJ813="","",WORKDAY(BJ813,5,FESTIVOS_CO!A:A))</f>
        <v/>
      </c>
      <c r="BN813" s="57" t="str">
        <f t="shared" ca="1" si="158"/>
        <v>PENDIENTE HACER AVISO</v>
      </c>
      <c r="BO813" s="54" t="str">
        <f t="shared" ca="1" si="151"/>
        <v>EN TRÁMITE NOTIF. POR AVISO</v>
      </c>
      <c r="BP813" s="37"/>
      <c r="BQ813" s="53" t="str">
        <f>IF(BP813="","",WORKDAY(BP813,5,FESTIVOS_CO!A:A))</f>
        <v/>
      </c>
      <c r="BR813" s="37"/>
      <c r="BS813" s="36"/>
      <c r="BT813" s="38"/>
      <c r="BU813" s="58" t="e">
        <f>VLOOKUP(BT813,Hoja2!$C:$D,2,0)</f>
        <v>#N/A</v>
      </c>
      <c r="BV813" s="80" t="str">
        <f>IF(
AND(AO813="",BD813="",BQ813=""),
"EN PROCESO NOTIFICACION / COMUNICACION",
IF(
BT813="",
"NO APLICA",
IF(
BU813=60,
IF(AO813&lt;&gt;"",AO813,IF(BD813&lt;&gt;"",BD813,BQ813))+60,
WORKDAY(
IF(AO813&lt;&gt;"",AO813,IF(BD813&lt;&gt;"",BD813,BQ813)),
BU813,
FESTIVOS_CO!A:A
)
)
))</f>
        <v>EN PROCESO NOTIFICACION / COMUNICACION</v>
      </c>
      <c r="BW813" s="44"/>
      <c r="BX813" s="53"/>
      <c r="BY813" s="45"/>
      <c r="BZ813" s="37"/>
      <c r="CA813" s="54" t="str">
        <f t="shared" si="152"/>
        <v>PENDIENTE EJECUTORIA</v>
      </c>
      <c r="CB813" s="59" t="str">
        <f t="shared" si="161"/>
        <v/>
      </c>
      <c r="CC813" s="36"/>
      <c r="CD813" s="40"/>
      <c r="CE813" s="46"/>
      <c r="CF813" s="40"/>
      <c r="CG813" s="40"/>
      <c r="CH813" s="40"/>
      <c r="CI813" s="36"/>
      <c r="CJ813" s="47"/>
      <c r="CK813" s="40"/>
      <c r="CL813" s="40"/>
      <c r="CM813" s="40"/>
      <c r="CN813" s="40"/>
    </row>
    <row r="814" spans="1:92" ht="42.75" hidden="1">
      <c r="A814" s="49" t="str">
        <f t="shared" si="153"/>
        <v>SIN GESTIÓN</v>
      </c>
      <c r="B814" s="58"/>
      <c r="C814" s="37"/>
      <c r="D814" s="37"/>
      <c r="E814" s="49" t="str">
        <f t="shared" si="154"/>
        <v>PENDIENTE NOTIFICACIÓN</v>
      </c>
      <c r="F814" s="141" t="str">
        <f t="shared" si="155"/>
        <v>PENDIENTE NOTIFICACIÓN</v>
      </c>
      <c r="G814" s="49" t="str">
        <f t="shared" si="156"/>
        <v/>
      </c>
      <c r="H814" s="51" t="str">
        <f ca="1">IF(
L814="",
"",
IF(
NETWORKDAYS(L814,IF(M814&lt;&gt;"",M814,TODAY()),FESTIVOS_CO!A:A)&gt;2,
"VENCIDO",
IF(
NETWORKDAYS(L814,IF(M814&lt;&gt;"",M814,TODAY()),FESTIVOS_CO!A:A)=2,
"ALERTA",
"A TIEMPO"
)))</f>
        <v/>
      </c>
      <c r="I814" s="40"/>
      <c r="J814" s="36"/>
      <c r="K814" s="37"/>
      <c r="L814" s="50"/>
      <c r="M814" s="37"/>
      <c r="N814" s="52"/>
      <c r="O814" s="52"/>
      <c r="P814" s="36"/>
      <c r="Q814" s="36"/>
      <c r="R814" s="40"/>
      <c r="S814" s="36"/>
      <c r="T814" s="40"/>
      <c r="U814" s="40"/>
      <c r="V814" s="81"/>
      <c r="W814" s="40"/>
      <c r="X814" s="40"/>
      <c r="Y814" s="40"/>
      <c r="Z814" s="38" t="str">
        <f>IFERROR(VLOOKUP(Y814,DIRECTORIO!A:B,2,FALSE),"")</f>
        <v/>
      </c>
      <c r="AA814" s="40"/>
      <c r="AB814" s="40"/>
      <c r="AC814" s="40"/>
      <c r="AD814" s="40"/>
      <c r="AE814" s="40"/>
      <c r="AF814" s="40"/>
      <c r="AG814" s="41" t="s">
        <v>109</v>
      </c>
      <c r="AH814" s="42"/>
      <c r="AI814" s="54" t="str">
        <f t="shared" ca="1" si="157"/>
        <v>PENDIENTE NOTIFICACIÓN ELECTRÓNICA</v>
      </c>
      <c r="AJ814" s="37"/>
      <c r="AK814" s="37"/>
      <c r="AL814" s="37"/>
      <c r="AM814" s="53" t="str">
        <f>IF(AK814="","",WORKDAY(AK814,5,FESTIVOS_CO!A:A))</f>
        <v/>
      </c>
      <c r="AN814" s="37"/>
      <c r="AO814" s="37"/>
      <c r="AP814" s="54" t="str">
        <f t="shared" ca="1" si="162"/>
        <v>NO APLICA</v>
      </c>
      <c r="AQ814" s="36"/>
      <c r="AR814" s="43"/>
      <c r="AS814" s="37"/>
      <c r="AT814" s="36"/>
      <c r="AU814" s="37"/>
      <c r="AV814" s="36"/>
      <c r="AW814" s="36"/>
      <c r="AX814" s="37"/>
      <c r="AY814" s="140" t="str">
        <f>IF(AU814="","",WORKDAY(AU814,5,FESTIVOS_CO!A:A))</f>
        <v/>
      </c>
      <c r="AZ814" s="54" t="str">
        <f t="shared" ca="1" si="159"/>
        <v>NO APLICA</v>
      </c>
      <c r="BA814" s="55" t="str">
        <f>IF(AX814="","",WORKDAY(AX814,5,FESTIVOS_CO!A:A))</f>
        <v/>
      </c>
      <c r="BB814" s="39"/>
      <c r="BC814" s="40"/>
      <c r="BD814" s="40"/>
      <c r="BE814" s="56" t="str">
        <f t="shared" ca="1" si="160"/>
        <v>NO APLICA</v>
      </c>
      <c r="BF814" s="37"/>
      <c r="BG814" s="45"/>
      <c r="BH814" s="37"/>
      <c r="BI814" s="36"/>
      <c r="BJ814" s="37"/>
      <c r="BK814" s="36"/>
      <c r="BL814" s="36"/>
      <c r="BM814" s="53" t="str">
        <f>IF(BJ814="","",WORKDAY(BJ814,5,FESTIVOS_CO!A:A))</f>
        <v/>
      </c>
      <c r="BN814" s="57" t="str">
        <f t="shared" ca="1" si="158"/>
        <v>PENDIENTE HACER AVISO</v>
      </c>
      <c r="BO814" s="54" t="str">
        <f t="shared" ca="1" si="151"/>
        <v>EN TRÁMITE NOTIF. POR AVISO</v>
      </c>
      <c r="BP814" s="37"/>
      <c r="BQ814" s="53" t="str">
        <f>IF(BP814="","",WORKDAY(BP814,5,FESTIVOS_CO!A:A))</f>
        <v/>
      </c>
      <c r="BR814" s="37"/>
      <c r="BS814" s="36"/>
      <c r="BT814" s="38"/>
      <c r="BU814" s="58" t="e">
        <f>VLOOKUP(BT814,Hoja2!$C:$D,2,0)</f>
        <v>#N/A</v>
      </c>
      <c r="BV814" s="80" t="str">
        <f>IF(
AND(AO814="",BD814="",BQ814=""),
"EN PROCESO NOTIFICACION / COMUNICACION",
IF(
BT814="",
"NO APLICA",
IF(
BU814=60,
IF(AO814&lt;&gt;"",AO814,IF(BD814&lt;&gt;"",BD814,BQ814))+60,
WORKDAY(
IF(AO814&lt;&gt;"",AO814,IF(BD814&lt;&gt;"",BD814,BQ814)),
BU814,
FESTIVOS_CO!A:A
)
)
))</f>
        <v>EN PROCESO NOTIFICACION / COMUNICACION</v>
      </c>
      <c r="BW814" s="44"/>
      <c r="BX814" s="53"/>
      <c r="BY814" s="45"/>
      <c r="BZ814" s="37"/>
      <c r="CA814" s="54" t="str">
        <f t="shared" si="152"/>
        <v>PENDIENTE EJECUTORIA</v>
      </c>
      <c r="CB814" s="59" t="str">
        <f t="shared" si="161"/>
        <v/>
      </c>
      <c r="CC814" s="36"/>
      <c r="CD814" s="40"/>
      <c r="CE814" s="46"/>
      <c r="CF814" s="40"/>
      <c r="CG814" s="40"/>
      <c r="CH814" s="40"/>
      <c r="CI814" s="36"/>
      <c r="CJ814" s="47"/>
      <c r="CK814" s="40"/>
      <c r="CL814" s="40"/>
      <c r="CM814" s="40"/>
      <c r="CN814" s="40"/>
    </row>
    <row r="815" spans="1:92" ht="42.75" hidden="1">
      <c r="A815" s="49" t="str">
        <f t="shared" si="153"/>
        <v>SIN GESTIÓN</v>
      </c>
      <c r="B815" s="58"/>
      <c r="C815" s="37"/>
      <c r="D815" s="37"/>
      <c r="E815" s="49" t="str">
        <f t="shared" si="154"/>
        <v>PENDIENTE NOTIFICACIÓN</v>
      </c>
      <c r="F815" s="141" t="str">
        <f t="shared" si="155"/>
        <v>PENDIENTE NOTIFICACIÓN</v>
      </c>
      <c r="G815" s="49" t="str">
        <f t="shared" si="156"/>
        <v/>
      </c>
      <c r="H815" s="51" t="str">
        <f ca="1">IF(
L815="",
"",
IF(
NETWORKDAYS(L815,IF(M815&lt;&gt;"",M815,TODAY()),FESTIVOS_CO!A:A)&gt;2,
"VENCIDO",
IF(
NETWORKDAYS(L815,IF(M815&lt;&gt;"",M815,TODAY()),FESTIVOS_CO!A:A)=2,
"ALERTA",
"A TIEMPO"
)))</f>
        <v/>
      </c>
      <c r="I815" s="40"/>
      <c r="J815" s="36"/>
      <c r="K815" s="37"/>
      <c r="L815" s="50"/>
      <c r="M815" s="37"/>
      <c r="N815" s="52"/>
      <c r="O815" s="52"/>
      <c r="P815" s="36"/>
      <c r="Q815" s="36"/>
      <c r="R815" s="40"/>
      <c r="S815" s="36"/>
      <c r="T815" s="40"/>
      <c r="U815" s="40"/>
      <c r="V815" s="81"/>
      <c r="W815" s="40"/>
      <c r="X815" s="40"/>
      <c r="Y815" s="40"/>
      <c r="Z815" s="38" t="str">
        <f>IFERROR(VLOOKUP(Y815,DIRECTORIO!A:B,2,FALSE),"")</f>
        <v/>
      </c>
      <c r="AA815" s="40"/>
      <c r="AB815" s="40"/>
      <c r="AC815" s="40"/>
      <c r="AD815" s="40"/>
      <c r="AE815" s="40"/>
      <c r="AF815" s="40"/>
      <c r="AG815" s="41" t="s">
        <v>109</v>
      </c>
      <c r="AH815" s="42"/>
      <c r="AI815" s="54" t="str">
        <f t="shared" ca="1" si="157"/>
        <v>PENDIENTE NOTIFICACIÓN ELECTRÓNICA</v>
      </c>
      <c r="AJ815" s="37"/>
      <c r="AK815" s="37"/>
      <c r="AL815" s="37"/>
      <c r="AM815" s="53" t="str">
        <f>IF(AK815="","",WORKDAY(AK815,5,FESTIVOS_CO!A:A))</f>
        <v/>
      </c>
      <c r="AN815" s="37"/>
      <c r="AO815" s="37"/>
      <c r="AP815" s="54" t="str">
        <f t="shared" ca="1" si="162"/>
        <v>NO APLICA</v>
      </c>
      <c r="AQ815" s="36"/>
      <c r="AR815" s="43"/>
      <c r="AS815" s="37"/>
      <c r="AT815" s="36"/>
      <c r="AU815" s="37"/>
      <c r="AV815" s="36"/>
      <c r="AW815" s="36"/>
      <c r="AX815" s="37"/>
      <c r="AY815" s="140" t="str">
        <f>IF(AU815="","",WORKDAY(AU815,5,FESTIVOS_CO!A:A))</f>
        <v/>
      </c>
      <c r="AZ815" s="54" t="str">
        <f t="shared" ca="1" si="159"/>
        <v>NO APLICA</v>
      </c>
      <c r="BA815" s="55" t="str">
        <f>IF(AX815="","",WORKDAY(AX815,5,FESTIVOS_CO!A:A))</f>
        <v/>
      </c>
      <c r="BB815" s="39"/>
      <c r="BC815" s="40"/>
      <c r="BD815" s="40"/>
      <c r="BE815" s="56" t="str">
        <f t="shared" ca="1" si="160"/>
        <v>NO APLICA</v>
      </c>
      <c r="BF815" s="37"/>
      <c r="BG815" s="45"/>
      <c r="BH815" s="37"/>
      <c r="BI815" s="36"/>
      <c r="BJ815" s="37"/>
      <c r="BK815" s="36"/>
      <c r="BL815" s="36"/>
      <c r="BM815" s="53" t="str">
        <f>IF(BJ815="","",WORKDAY(BJ815,5,FESTIVOS_CO!A:A))</f>
        <v/>
      </c>
      <c r="BN815" s="57" t="str">
        <f t="shared" ca="1" si="158"/>
        <v>PENDIENTE HACER AVISO</v>
      </c>
      <c r="BO815" s="54" t="str">
        <f t="shared" ca="1" si="151"/>
        <v>EN TRÁMITE NOTIF. POR AVISO</v>
      </c>
      <c r="BP815" s="37"/>
      <c r="BQ815" s="53" t="str">
        <f>IF(BP815="","",WORKDAY(BP815,5,FESTIVOS_CO!A:A))</f>
        <v/>
      </c>
      <c r="BR815" s="37"/>
      <c r="BS815" s="36"/>
      <c r="BT815" s="38"/>
      <c r="BU815" s="58" t="e">
        <f>VLOOKUP(BT815,Hoja2!$C:$D,2,0)</f>
        <v>#N/A</v>
      </c>
      <c r="BV815" s="80" t="str">
        <f>IF(
AND(AO815="",BD815="",BQ815=""),
"EN PROCESO NOTIFICACION / COMUNICACION",
IF(
BT815="",
"NO APLICA",
IF(
BU815=60,
IF(AO815&lt;&gt;"",AO815,IF(BD815&lt;&gt;"",BD815,BQ815))+60,
WORKDAY(
IF(AO815&lt;&gt;"",AO815,IF(BD815&lt;&gt;"",BD815,BQ815)),
BU815,
FESTIVOS_CO!A:A
)
)
))</f>
        <v>EN PROCESO NOTIFICACION / COMUNICACION</v>
      </c>
      <c r="BW815" s="44"/>
      <c r="BX815" s="53"/>
      <c r="BY815" s="45"/>
      <c r="BZ815" s="37"/>
      <c r="CA815" s="54" t="str">
        <f t="shared" si="152"/>
        <v>PENDIENTE EJECUTORIA</v>
      </c>
      <c r="CB815" s="59" t="str">
        <f t="shared" si="161"/>
        <v/>
      </c>
      <c r="CC815" s="36"/>
      <c r="CD815" s="40"/>
      <c r="CE815" s="46"/>
      <c r="CF815" s="40"/>
      <c r="CG815" s="40"/>
      <c r="CH815" s="40"/>
      <c r="CI815" s="36"/>
      <c r="CJ815" s="47"/>
      <c r="CK815" s="40"/>
      <c r="CL815" s="40"/>
      <c r="CM815" s="40"/>
      <c r="CN815" s="40"/>
    </row>
    <row r="816" spans="1:92" ht="42.75" hidden="1">
      <c r="A816" s="49" t="str">
        <f t="shared" si="153"/>
        <v>SIN GESTIÓN</v>
      </c>
      <c r="B816" s="58"/>
      <c r="C816" s="37"/>
      <c r="D816" s="37"/>
      <c r="E816" s="49" t="str">
        <f t="shared" si="154"/>
        <v>PENDIENTE NOTIFICACIÓN</v>
      </c>
      <c r="F816" s="141" t="str">
        <f t="shared" si="155"/>
        <v>PENDIENTE NOTIFICACIÓN</v>
      </c>
      <c r="G816" s="49" t="str">
        <f t="shared" si="156"/>
        <v/>
      </c>
      <c r="H816" s="51" t="str">
        <f ca="1">IF(
L816="",
"",
IF(
NETWORKDAYS(L816,IF(M816&lt;&gt;"",M816,TODAY()),FESTIVOS_CO!A:A)&gt;2,
"VENCIDO",
IF(
NETWORKDAYS(L816,IF(M816&lt;&gt;"",M816,TODAY()),FESTIVOS_CO!A:A)=2,
"ALERTA",
"A TIEMPO"
)))</f>
        <v/>
      </c>
      <c r="I816" s="40"/>
      <c r="J816" s="36"/>
      <c r="K816" s="37"/>
      <c r="L816" s="50"/>
      <c r="M816" s="37"/>
      <c r="N816" s="52"/>
      <c r="O816" s="52"/>
      <c r="P816" s="36"/>
      <c r="Q816" s="36"/>
      <c r="R816" s="40"/>
      <c r="S816" s="36"/>
      <c r="T816" s="40"/>
      <c r="U816" s="40"/>
      <c r="V816" s="81"/>
      <c r="W816" s="40"/>
      <c r="X816" s="40"/>
      <c r="Y816" s="40"/>
      <c r="Z816" s="38" t="str">
        <f>IFERROR(VLOOKUP(Y816,DIRECTORIO!A:B,2,FALSE),"")</f>
        <v/>
      </c>
      <c r="AA816" s="40"/>
      <c r="AB816" s="40"/>
      <c r="AC816" s="40"/>
      <c r="AD816" s="40"/>
      <c r="AE816" s="40"/>
      <c r="AF816" s="40"/>
      <c r="AG816" s="41" t="s">
        <v>109</v>
      </c>
      <c r="AH816" s="42"/>
      <c r="AI816" s="54" t="str">
        <f t="shared" ca="1" si="157"/>
        <v>PENDIENTE NOTIFICACIÓN ELECTRÓNICA</v>
      </c>
      <c r="AJ816" s="37"/>
      <c r="AK816" s="37"/>
      <c r="AL816" s="37"/>
      <c r="AM816" s="53" t="str">
        <f>IF(AK816="","",WORKDAY(AK816,5,FESTIVOS_CO!A:A))</f>
        <v/>
      </c>
      <c r="AN816" s="37"/>
      <c r="AO816" s="37"/>
      <c r="AP816" s="54" t="str">
        <f t="shared" ca="1" si="162"/>
        <v>NO APLICA</v>
      </c>
      <c r="AQ816" s="36"/>
      <c r="AR816" s="43"/>
      <c r="AS816" s="37"/>
      <c r="AT816" s="36"/>
      <c r="AU816" s="37"/>
      <c r="AV816" s="36"/>
      <c r="AW816" s="36"/>
      <c r="AX816" s="37"/>
      <c r="AY816" s="140" t="str">
        <f>IF(AU816="","",WORKDAY(AU816,5,FESTIVOS_CO!A:A))</f>
        <v/>
      </c>
      <c r="AZ816" s="54" t="str">
        <f t="shared" ca="1" si="159"/>
        <v>NO APLICA</v>
      </c>
      <c r="BA816" s="55" t="str">
        <f>IF(AX816="","",WORKDAY(AX816,5,FESTIVOS_CO!A:A))</f>
        <v/>
      </c>
      <c r="BB816" s="39"/>
      <c r="BC816" s="40"/>
      <c r="BD816" s="40"/>
      <c r="BE816" s="56" t="str">
        <f t="shared" ca="1" si="160"/>
        <v>NO APLICA</v>
      </c>
      <c r="BF816" s="37"/>
      <c r="BG816" s="45"/>
      <c r="BH816" s="37"/>
      <c r="BI816" s="36"/>
      <c r="BJ816" s="37"/>
      <c r="BK816" s="36"/>
      <c r="BL816" s="36"/>
      <c r="BM816" s="53" t="str">
        <f>IF(BJ816="","",WORKDAY(BJ816,5,FESTIVOS_CO!A:A))</f>
        <v/>
      </c>
      <c r="BN816" s="57" t="str">
        <f t="shared" ca="1" si="158"/>
        <v>PENDIENTE HACER AVISO</v>
      </c>
      <c r="BO816" s="54" t="str">
        <f t="shared" ca="1" si="151"/>
        <v>EN TRÁMITE NOTIF. POR AVISO</v>
      </c>
      <c r="BP816" s="37"/>
      <c r="BQ816" s="53" t="str">
        <f>IF(BP816="","",WORKDAY(BP816,5,FESTIVOS_CO!A:A))</f>
        <v/>
      </c>
      <c r="BR816" s="37"/>
      <c r="BS816" s="36"/>
      <c r="BT816" s="38"/>
      <c r="BU816" s="58" t="e">
        <f>VLOOKUP(BT816,Hoja2!$C:$D,2,0)</f>
        <v>#N/A</v>
      </c>
      <c r="BV816" s="80" t="str">
        <f>IF(
AND(AO816="",BD816="",BQ816=""),
"EN PROCESO NOTIFICACION / COMUNICACION",
IF(
BT816="",
"NO APLICA",
IF(
BU816=60,
IF(AO816&lt;&gt;"",AO816,IF(BD816&lt;&gt;"",BD816,BQ816))+60,
WORKDAY(
IF(AO816&lt;&gt;"",AO816,IF(BD816&lt;&gt;"",BD816,BQ816)),
BU816,
FESTIVOS_CO!A:A
)
)
))</f>
        <v>EN PROCESO NOTIFICACION / COMUNICACION</v>
      </c>
      <c r="BW816" s="44"/>
      <c r="BX816" s="53"/>
      <c r="BY816" s="45"/>
      <c r="BZ816" s="37"/>
      <c r="CA816" s="54" t="str">
        <f t="shared" si="152"/>
        <v>PENDIENTE EJECUTORIA</v>
      </c>
      <c r="CB816" s="59" t="str">
        <f t="shared" si="161"/>
        <v/>
      </c>
      <c r="CC816" s="36"/>
      <c r="CD816" s="40"/>
      <c r="CE816" s="46"/>
      <c r="CF816" s="40"/>
      <c r="CG816" s="40"/>
      <c r="CH816" s="40"/>
      <c r="CI816" s="36"/>
      <c r="CJ816" s="47"/>
      <c r="CK816" s="40"/>
      <c r="CL816" s="40"/>
      <c r="CM816" s="40"/>
      <c r="CN816" s="40"/>
    </row>
    <row r="817" spans="1:92" ht="42.75" hidden="1">
      <c r="A817" s="49" t="str">
        <f t="shared" si="153"/>
        <v>SIN GESTIÓN</v>
      </c>
      <c r="B817" s="58"/>
      <c r="C817" s="37"/>
      <c r="D817" s="37"/>
      <c r="E817" s="49" t="str">
        <f t="shared" si="154"/>
        <v>PENDIENTE NOTIFICACIÓN</v>
      </c>
      <c r="F817" s="141" t="str">
        <f t="shared" si="155"/>
        <v>PENDIENTE NOTIFICACIÓN</v>
      </c>
      <c r="G817" s="49" t="str">
        <f t="shared" si="156"/>
        <v/>
      </c>
      <c r="H817" s="51" t="str">
        <f ca="1">IF(
L817="",
"",
IF(
NETWORKDAYS(L817,IF(M817&lt;&gt;"",M817,TODAY()),FESTIVOS_CO!A:A)&gt;2,
"VENCIDO",
IF(
NETWORKDAYS(L817,IF(M817&lt;&gt;"",M817,TODAY()),FESTIVOS_CO!A:A)=2,
"ALERTA",
"A TIEMPO"
)))</f>
        <v/>
      </c>
      <c r="I817" s="40"/>
      <c r="J817" s="36"/>
      <c r="K817" s="37"/>
      <c r="L817" s="50"/>
      <c r="M817" s="37"/>
      <c r="N817" s="52"/>
      <c r="O817" s="52"/>
      <c r="P817" s="36"/>
      <c r="Q817" s="36"/>
      <c r="R817" s="40"/>
      <c r="S817" s="36"/>
      <c r="T817" s="40"/>
      <c r="U817" s="40"/>
      <c r="V817" s="81"/>
      <c r="W817" s="40"/>
      <c r="X817" s="40"/>
      <c r="Y817" s="40"/>
      <c r="Z817" s="38" t="str">
        <f>IFERROR(VLOOKUP(Y817,DIRECTORIO!A:B,2,FALSE),"")</f>
        <v/>
      </c>
      <c r="AA817" s="40"/>
      <c r="AB817" s="40"/>
      <c r="AC817" s="40"/>
      <c r="AD817" s="40"/>
      <c r="AE817" s="40"/>
      <c r="AF817" s="40"/>
      <c r="AG817" s="41" t="s">
        <v>109</v>
      </c>
      <c r="AH817" s="42"/>
      <c r="AI817" s="54" t="str">
        <f t="shared" ca="1" si="157"/>
        <v>PENDIENTE NOTIFICACIÓN ELECTRÓNICA</v>
      </c>
      <c r="AJ817" s="37"/>
      <c r="AK817" s="37"/>
      <c r="AL817" s="37"/>
      <c r="AM817" s="53" t="str">
        <f>IF(AK817="","",WORKDAY(AK817,5,FESTIVOS_CO!A:A))</f>
        <v/>
      </c>
      <c r="AN817" s="37"/>
      <c r="AO817" s="37"/>
      <c r="AP817" s="54" t="str">
        <f t="shared" ca="1" si="162"/>
        <v>NO APLICA</v>
      </c>
      <c r="AQ817" s="36"/>
      <c r="AR817" s="43"/>
      <c r="AS817" s="37"/>
      <c r="AT817" s="36"/>
      <c r="AU817" s="37"/>
      <c r="AV817" s="36"/>
      <c r="AW817" s="36"/>
      <c r="AX817" s="37"/>
      <c r="AY817" s="140" t="str">
        <f>IF(AU817="","",WORKDAY(AU817,5,FESTIVOS_CO!A:A))</f>
        <v/>
      </c>
      <c r="AZ817" s="54" t="str">
        <f t="shared" ca="1" si="159"/>
        <v>NO APLICA</v>
      </c>
      <c r="BA817" s="55" t="str">
        <f>IF(AX817="","",WORKDAY(AX817,5,FESTIVOS_CO!A:A))</f>
        <v/>
      </c>
      <c r="BB817" s="39"/>
      <c r="BC817" s="40"/>
      <c r="BD817" s="40"/>
      <c r="BE817" s="56" t="str">
        <f t="shared" ca="1" si="160"/>
        <v>NO APLICA</v>
      </c>
      <c r="BF817" s="37"/>
      <c r="BG817" s="45"/>
      <c r="BH817" s="37"/>
      <c r="BI817" s="36"/>
      <c r="BJ817" s="37"/>
      <c r="BK817" s="36"/>
      <c r="BL817" s="36"/>
      <c r="BM817" s="53" t="str">
        <f>IF(BJ817="","",WORKDAY(BJ817,5,FESTIVOS_CO!A:A))</f>
        <v/>
      </c>
      <c r="BN817" s="57" t="str">
        <f t="shared" ca="1" si="158"/>
        <v>PENDIENTE HACER AVISO</v>
      </c>
      <c r="BO817" s="54" t="str">
        <f t="shared" ca="1" si="151"/>
        <v>EN TRÁMITE NOTIF. POR AVISO</v>
      </c>
      <c r="BP817" s="37"/>
      <c r="BQ817" s="53" t="str">
        <f>IF(BP817="","",WORKDAY(BP817,5,FESTIVOS_CO!A:A))</f>
        <v/>
      </c>
      <c r="BR817" s="37"/>
      <c r="BS817" s="36"/>
      <c r="BT817" s="38"/>
      <c r="BU817" s="58" t="e">
        <f>VLOOKUP(BT817,Hoja2!$C:$D,2,0)</f>
        <v>#N/A</v>
      </c>
      <c r="BV817" s="80" t="str">
        <f>IF(
AND(AO817="",BD817="",BQ817=""),
"EN PROCESO NOTIFICACION / COMUNICACION",
IF(
BT817="",
"NO APLICA",
IF(
BU817=60,
IF(AO817&lt;&gt;"",AO817,IF(BD817&lt;&gt;"",BD817,BQ817))+60,
WORKDAY(
IF(AO817&lt;&gt;"",AO817,IF(BD817&lt;&gt;"",BD817,BQ817)),
BU817,
FESTIVOS_CO!A:A
)
)
))</f>
        <v>EN PROCESO NOTIFICACION / COMUNICACION</v>
      </c>
      <c r="BW817" s="44"/>
      <c r="BX817" s="53"/>
      <c r="BY817" s="45"/>
      <c r="BZ817" s="37"/>
      <c r="CA817" s="54" t="str">
        <f t="shared" si="152"/>
        <v>PENDIENTE EJECUTORIA</v>
      </c>
      <c r="CB817" s="59" t="str">
        <f t="shared" si="161"/>
        <v/>
      </c>
      <c r="CC817" s="36"/>
      <c r="CD817" s="40"/>
      <c r="CE817" s="46"/>
      <c r="CF817" s="40"/>
      <c r="CG817" s="40"/>
      <c r="CH817" s="40"/>
      <c r="CI817" s="36"/>
      <c r="CJ817" s="47"/>
      <c r="CK817" s="40"/>
      <c r="CL817" s="40"/>
      <c r="CM817" s="40"/>
      <c r="CN817" s="40"/>
    </row>
    <row r="818" spans="1:92" ht="42.75" hidden="1">
      <c r="A818" s="49" t="str">
        <f t="shared" si="153"/>
        <v>SIN GESTIÓN</v>
      </c>
      <c r="B818" s="58"/>
      <c r="C818" s="37"/>
      <c r="D818" s="37"/>
      <c r="E818" s="49" t="str">
        <f t="shared" si="154"/>
        <v>PENDIENTE NOTIFICACIÓN</v>
      </c>
      <c r="F818" s="141" t="str">
        <f t="shared" si="155"/>
        <v>PENDIENTE NOTIFICACIÓN</v>
      </c>
      <c r="G818" s="49" t="str">
        <f t="shared" si="156"/>
        <v/>
      </c>
      <c r="H818" s="51" t="str">
        <f ca="1">IF(
L818="",
"",
IF(
NETWORKDAYS(L818,IF(M818&lt;&gt;"",M818,TODAY()),FESTIVOS_CO!A:A)&gt;2,
"VENCIDO",
IF(
NETWORKDAYS(L818,IF(M818&lt;&gt;"",M818,TODAY()),FESTIVOS_CO!A:A)=2,
"ALERTA",
"A TIEMPO"
)))</f>
        <v/>
      </c>
      <c r="I818" s="40"/>
      <c r="J818" s="36"/>
      <c r="K818" s="37"/>
      <c r="L818" s="50"/>
      <c r="M818" s="37"/>
      <c r="N818" s="52"/>
      <c r="O818" s="52"/>
      <c r="P818" s="36"/>
      <c r="Q818" s="36"/>
      <c r="R818" s="40"/>
      <c r="S818" s="36"/>
      <c r="T818" s="40"/>
      <c r="U818" s="40"/>
      <c r="V818" s="81"/>
      <c r="W818" s="40"/>
      <c r="X818" s="40"/>
      <c r="Y818" s="40"/>
      <c r="Z818" s="38" t="str">
        <f>IFERROR(VLOOKUP(Y818,DIRECTORIO!A:B,2,FALSE),"")</f>
        <v/>
      </c>
      <c r="AA818" s="40"/>
      <c r="AB818" s="40"/>
      <c r="AC818" s="40"/>
      <c r="AD818" s="40"/>
      <c r="AE818" s="40"/>
      <c r="AF818" s="40"/>
      <c r="AG818" s="41" t="s">
        <v>109</v>
      </c>
      <c r="AH818" s="42"/>
      <c r="AI818" s="54" t="str">
        <f t="shared" ca="1" si="157"/>
        <v>PENDIENTE NOTIFICACIÓN ELECTRÓNICA</v>
      </c>
      <c r="AJ818" s="37"/>
      <c r="AK818" s="37"/>
      <c r="AL818" s="37"/>
      <c r="AM818" s="53" t="str">
        <f>IF(AK818="","",WORKDAY(AK818,5,FESTIVOS_CO!A:A))</f>
        <v/>
      </c>
      <c r="AN818" s="37"/>
      <c r="AO818" s="37"/>
      <c r="AP818" s="54" t="str">
        <f t="shared" ca="1" si="162"/>
        <v>NO APLICA</v>
      </c>
      <c r="AQ818" s="36"/>
      <c r="AR818" s="43"/>
      <c r="AS818" s="37"/>
      <c r="AT818" s="36"/>
      <c r="AU818" s="37"/>
      <c r="AV818" s="36"/>
      <c r="AW818" s="36"/>
      <c r="AX818" s="37"/>
      <c r="AY818" s="140" t="str">
        <f>IF(AU818="","",WORKDAY(AU818,5,FESTIVOS_CO!A:A))</f>
        <v/>
      </c>
      <c r="AZ818" s="54" t="str">
        <f t="shared" ca="1" si="159"/>
        <v>NO APLICA</v>
      </c>
      <c r="BA818" s="55" t="str">
        <f>IF(AX818="","",WORKDAY(AX818,5,FESTIVOS_CO!A:A))</f>
        <v/>
      </c>
      <c r="BB818" s="39"/>
      <c r="BC818" s="40"/>
      <c r="BD818" s="40"/>
      <c r="BE818" s="56" t="str">
        <f t="shared" ca="1" si="160"/>
        <v>NO APLICA</v>
      </c>
      <c r="BF818" s="37"/>
      <c r="BG818" s="45"/>
      <c r="BH818" s="37"/>
      <c r="BI818" s="36"/>
      <c r="BJ818" s="37"/>
      <c r="BK818" s="36"/>
      <c r="BL818" s="36"/>
      <c r="BM818" s="53" t="str">
        <f>IF(BJ818="","",WORKDAY(BJ818,5,FESTIVOS_CO!A:A))</f>
        <v/>
      </c>
      <c r="BN818" s="57" t="str">
        <f t="shared" ca="1" si="158"/>
        <v>PENDIENTE HACER AVISO</v>
      </c>
      <c r="BO818" s="54" t="str">
        <f t="shared" ca="1" si="151"/>
        <v>EN TRÁMITE NOTIF. POR AVISO</v>
      </c>
      <c r="BP818" s="37"/>
      <c r="BQ818" s="53" t="str">
        <f>IF(BP818="","",WORKDAY(BP818,5,FESTIVOS_CO!A:A))</f>
        <v/>
      </c>
      <c r="BR818" s="37"/>
      <c r="BS818" s="36"/>
      <c r="BT818" s="38"/>
      <c r="BU818" s="58" t="e">
        <f>VLOOKUP(BT818,Hoja2!$C:$D,2,0)</f>
        <v>#N/A</v>
      </c>
      <c r="BV818" s="80" t="str">
        <f>IF(
AND(AO818="",BD818="",BQ818=""),
"EN PROCESO NOTIFICACION / COMUNICACION",
IF(
BT818="",
"NO APLICA",
IF(
BU818=60,
IF(AO818&lt;&gt;"",AO818,IF(BD818&lt;&gt;"",BD818,BQ818))+60,
WORKDAY(
IF(AO818&lt;&gt;"",AO818,IF(BD818&lt;&gt;"",BD818,BQ818)),
BU818,
FESTIVOS_CO!A:A
)
)
))</f>
        <v>EN PROCESO NOTIFICACION / COMUNICACION</v>
      </c>
      <c r="BW818" s="44"/>
      <c r="BX818" s="53"/>
      <c r="BY818" s="45"/>
      <c r="BZ818" s="37"/>
      <c r="CA818" s="54" t="str">
        <f t="shared" si="152"/>
        <v>PENDIENTE EJECUTORIA</v>
      </c>
      <c r="CB818" s="59" t="str">
        <f t="shared" si="161"/>
        <v/>
      </c>
      <c r="CC818" s="36"/>
      <c r="CD818" s="40"/>
      <c r="CE818" s="46"/>
      <c r="CF818" s="40"/>
      <c r="CG818" s="40"/>
      <c r="CH818" s="40"/>
      <c r="CI818" s="36"/>
      <c r="CJ818" s="47"/>
      <c r="CK818" s="40"/>
      <c r="CL818" s="40"/>
      <c r="CM818" s="40"/>
      <c r="CN818" s="40"/>
    </row>
    <row r="819" spans="1:92" ht="42.75" hidden="1">
      <c r="A819" s="49" t="str">
        <f t="shared" si="153"/>
        <v>SIN GESTIÓN</v>
      </c>
      <c r="B819" s="58"/>
      <c r="C819" s="37"/>
      <c r="D819" s="37"/>
      <c r="E819" s="49" t="str">
        <f t="shared" si="154"/>
        <v>PENDIENTE NOTIFICACIÓN</v>
      </c>
      <c r="F819" s="141" t="str">
        <f t="shared" si="155"/>
        <v>PENDIENTE NOTIFICACIÓN</v>
      </c>
      <c r="G819" s="49" t="str">
        <f t="shared" si="156"/>
        <v/>
      </c>
      <c r="H819" s="51" t="str">
        <f ca="1">IF(
L819="",
"",
IF(
NETWORKDAYS(L819,IF(M819&lt;&gt;"",M819,TODAY()),FESTIVOS_CO!A:A)&gt;2,
"VENCIDO",
IF(
NETWORKDAYS(L819,IF(M819&lt;&gt;"",M819,TODAY()),FESTIVOS_CO!A:A)=2,
"ALERTA",
"A TIEMPO"
)))</f>
        <v/>
      </c>
      <c r="I819" s="40"/>
      <c r="J819" s="36"/>
      <c r="K819" s="37"/>
      <c r="L819" s="50"/>
      <c r="M819" s="37"/>
      <c r="N819" s="52"/>
      <c r="O819" s="52"/>
      <c r="P819" s="36"/>
      <c r="Q819" s="36"/>
      <c r="R819" s="40"/>
      <c r="S819" s="36"/>
      <c r="T819" s="40"/>
      <c r="U819" s="40"/>
      <c r="V819" s="81"/>
      <c r="W819" s="40"/>
      <c r="X819" s="40"/>
      <c r="Y819" s="40"/>
      <c r="Z819" s="38" t="str">
        <f>IFERROR(VLOOKUP(Y819,DIRECTORIO!A:B,2,FALSE),"")</f>
        <v/>
      </c>
      <c r="AA819" s="40"/>
      <c r="AB819" s="40"/>
      <c r="AC819" s="40"/>
      <c r="AD819" s="40"/>
      <c r="AE819" s="40"/>
      <c r="AF819" s="40"/>
      <c r="AG819" s="41" t="s">
        <v>109</v>
      </c>
      <c r="AH819" s="42"/>
      <c r="AI819" s="54" t="str">
        <f t="shared" ca="1" si="157"/>
        <v>PENDIENTE NOTIFICACIÓN ELECTRÓNICA</v>
      </c>
      <c r="AJ819" s="37"/>
      <c r="AK819" s="37"/>
      <c r="AL819" s="37"/>
      <c r="AM819" s="53" t="str">
        <f>IF(AK819="","",WORKDAY(AK819,5,FESTIVOS_CO!A:A))</f>
        <v/>
      </c>
      <c r="AN819" s="37"/>
      <c r="AO819" s="37"/>
      <c r="AP819" s="54" t="str">
        <f t="shared" ca="1" si="162"/>
        <v>NO APLICA</v>
      </c>
      <c r="AQ819" s="36"/>
      <c r="AR819" s="43"/>
      <c r="AS819" s="37"/>
      <c r="AT819" s="36"/>
      <c r="AU819" s="37"/>
      <c r="AV819" s="36"/>
      <c r="AW819" s="36"/>
      <c r="AX819" s="37"/>
      <c r="AY819" s="140" t="str">
        <f>IF(AU819="","",WORKDAY(AU819,5,FESTIVOS_CO!A:A))</f>
        <v/>
      </c>
      <c r="AZ819" s="54" t="str">
        <f t="shared" ca="1" si="159"/>
        <v>NO APLICA</v>
      </c>
      <c r="BA819" s="55" t="str">
        <f>IF(AX819="","",WORKDAY(AX819,5,FESTIVOS_CO!A:A))</f>
        <v/>
      </c>
      <c r="BB819" s="39"/>
      <c r="BC819" s="40"/>
      <c r="BD819" s="40"/>
      <c r="BE819" s="56" t="str">
        <f t="shared" ca="1" si="160"/>
        <v>NO APLICA</v>
      </c>
      <c r="BF819" s="37"/>
      <c r="BG819" s="45"/>
      <c r="BH819" s="37"/>
      <c r="BI819" s="36"/>
      <c r="BJ819" s="37"/>
      <c r="BK819" s="36"/>
      <c r="BL819" s="36"/>
      <c r="BM819" s="53" t="str">
        <f>IF(BJ819="","",WORKDAY(BJ819,5,FESTIVOS_CO!A:A))</f>
        <v/>
      </c>
      <c r="BN819" s="57" t="str">
        <f t="shared" ca="1" si="158"/>
        <v>PENDIENTE HACER AVISO</v>
      </c>
      <c r="BO819" s="54" t="str">
        <f t="shared" ca="1" si="151"/>
        <v>EN TRÁMITE NOTIF. POR AVISO</v>
      </c>
      <c r="BP819" s="37"/>
      <c r="BQ819" s="53" t="str">
        <f>IF(BP819="","",WORKDAY(BP819,5,FESTIVOS_CO!A:A))</f>
        <v/>
      </c>
      <c r="BR819" s="37"/>
      <c r="BS819" s="36"/>
      <c r="BT819" s="38"/>
      <c r="BU819" s="58" t="e">
        <f>VLOOKUP(BT819,Hoja2!$C:$D,2,0)</f>
        <v>#N/A</v>
      </c>
      <c r="BV819" s="80" t="str">
        <f>IF(
AND(AO819="",BD819="",BQ819=""),
"EN PROCESO NOTIFICACION / COMUNICACION",
IF(
BT819="",
"NO APLICA",
IF(
BU819=60,
IF(AO819&lt;&gt;"",AO819,IF(BD819&lt;&gt;"",BD819,BQ819))+60,
WORKDAY(
IF(AO819&lt;&gt;"",AO819,IF(BD819&lt;&gt;"",BD819,BQ819)),
BU819,
FESTIVOS_CO!A:A
)
)
))</f>
        <v>EN PROCESO NOTIFICACION / COMUNICACION</v>
      </c>
      <c r="BW819" s="44"/>
      <c r="BX819" s="53"/>
      <c r="BY819" s="45"/>
      <c r="BZ819" s="37"/>
      <c r="CA819" s="54" t="str">
        <f t="shared" si="152"/>
        <v>PENDIENTE EJECUTORIA</v>
      </c>
      <c r="CB819" s="59" t="str">
        <f t="shared" si="161"/>
        <v/>
      </c>
      <c r="CC819" s="36"/>
      <c r="CD819" s="40"/>
      <c r="CE819" s="46"/>
      <c r="CF819" s="40"/>
      <c r="CG819" s="40"/>
      <c r="CH819" s="40"/>
      <c r="CI819" s="36"/>
      <c r="CJ819" s="47"/>
      <c r="CK819" s="40"/>
      <c r="CL819" s="40"/>
      <c r="CM819" s="40"/>
      <c r="CN819" s="40"/>
    </row>
    <row r="820" spans="1:92" ht="42.75" hidden="1">
      <c r="A820" s="49" t="str">
        <f t="shared" si="153"/>
        <v>SIN GESTIÓN</v>
      </c>
      <c r="B820" s="58"/>
      <c r="C820" s="37"/>
      <c r="D820" s="37"/>
      <c r="E820" s="49" t="str">
        <f t="shared" si="154"/>
        <v>PENDIENTE NOTIFICACIÓN</v>
      </c>
      <c r="F820" s="141" t="str">
        <f t="shared" si="155"/>
        <v>PENDIENTE NOTIFICACIÓN</v>
      </c>
      <c r="G820" s="49" t="str">
        <f t="shared" si="156"/>
        <v/>
      </c>
      <c r="H820" s="51" t="str">
        <f ca="1">IF(
L820="",
"",
IF(
NETWORKDAYS(L820,IF(M820&lt;&gt;"",M820,TODAY()),FESTIVOS_CO!A:A)&gt;2,
"VENCIDO",
IF(
NETWORKDAYS(L820,IF(M820&lt;&gt;"",M820,TODAY()),FESTIVOS_CO!A:A)=2,
"ALERTA",
"A TIEMPO"
)))</f>
        <v/>
      </c>
      <c r="I820" s="40"/>
      <c r="J820" s="36"/>
      <c r="K820" s="37"/>
      <c r="L820" s="50"/>
      <c r="M820" s="37"/>
      <c r="N820" s="52"/>
      <c r="O820" s="52"/>
      <c r="P820" s="36"/>
      <c r="Q820" s="36"/>
      <c r="R820" s="40"/>
      <c r="S820" s="36"/>
      <c r="T820" s="40"/>
      <c r="U820" s="40"/>
      <c r="V820" s="81"/>
      <c r="W820" s="40"/>
      <c r="X820" s="40"/>
      <c r="Y820" s="40"/>
      <c r="Z820" s="38" t="str">
        <f>IFERROR(VLOOKUP(Y820,DIRECTORIO!A:B,2,FALSE),"")</f>
        <v/>
      </c>
      <c r="AA820" s="40"/>
      <c r="AB820" s="40"/>
      <c r="AC820" s="40"/>
      <c r="AD820" s="40"/>
      <c r="AE820" s="40"/>
      <c r="AF820" s="40"/>
      <c r="AG820" s="41" t="s">
        <v>109</v>
      </c>
      <c r="AH820" s="42"/>
      <c r="AI820" s="54" t="str">
        <f t="shared" ca="1" si="157"/>
        <v>PENDIENTE NOTIFICACIÓN ELECTRÓNICA</v>
      </c>
      <c r="AJ820" s="37"/>
      <c r="AK820" s="37"/>
      <c r="AL820" s="37"/>
      <c r="AM820" s="53" t="str">
        <f>IF(AK820="","",WORKDAY(AK820,5,FESTIVOS_CO!A:A))</f>
        <v/>
      </c>
      <c r="AN820" s="37"/>
      <c r="AO820" s="37"/>
      <c r="AP820" s="54" t="str">
        <f t="shared" ca="1" si="162"/>
        <v>NO APLICA</v>
      </c>
      <c r="AQ820" s="36"/>
      <c r="AR820" s="43"/>
      <c r="AS820" s="37"/>
      <c r="AT820" s="36"/>
      <c r="AU820" s="37"/>
      <c r="AV820" s="36"/>
      <c r="AW820" s="36"/>
      <c r="AX820" s="37"/>
      <c r="AY820" s="140" t="str">
        <f>IF(AU820="","",WORKDAY(AU820,5,FESTIVOS_CO!A:A))</f>
        <v/>
      </c>
      <c r="AZ820" s="54" t="str">
        <f t="shared" ca="1" si="159"/>
        <v>NO APLICA</v>
      </c>
      <c r="BA820" s="55" t="str">
        <f>IF(AX820="","",WORKDAY(AX820,5,FESTIVOS_CO!A:A))</f>
        <v/>
      </c>
      <c r="BB820" s="39"/>
      <c r="BC820" s="40"/>
      <c r="BD820" s="40"/>
      <c r="BE820" s="56" t="str">
        <f t="shared" ca="1" si="160"/>
        <v>NO APLICA</v>
      </c>
      <c r="BF820" s="37"/>
      <c r="BG820" s="45"/>
      <c r="BH820" s="37"/>
      <c r="BI820" s="36"/>
      <c r="BJ820" s="37"/>
      <c r="BK820" s="36"/>
      <c r="BL820" s="36"/>
      <c r="BM820" s="53" t="str">
        <f>IF(BJ820="","",WORKDAY(BJ820,5,FESTIVOS_CO!A:A))</f>
        <v/>
      </c>
      <c r="BN820" s="57" t="str">
        <f t="shared" ca="1" si="158"/>
        <v>PENDIENTE HACER AVISO</v>
      </c>
      <c r="BO820" s="54" t="str">
        <f t="shared" ca="1" si="151"/>
        <v>EN TRÁMITE NOTIF. POR AVISO</v>
      </c>
      <c r="BP820" s="37"/>
      <c r="BQ820" s="53" t="str">
        <f>IF(BP820="","",WORKDAY(BP820,5,FESTIVOS_CO!A:A))</f>
        <v/>
      </c>
      <c r="BR820" s="37"/>
      <c r="BS820" s="36"/>
      <c r="BT820" s="38"/>
      <c r="BU820" s="58" t="e">
        <f>VLOOKUP(BT820,Hoja2!$C:$D,2,0)</f>
        <v>#N/A</v>
      </c>
      <c r="BV820" s="80" t="str">
        <f>IF(
AND(AO820="",BD820="",BQ820=""),
"EN PROCESO NOTIFICACION / COMUNICACION",
IF(
BT820="",
"NO APLICA",
IF(
BU820=60,
IF(AO820&lt;&gt;"",AO820,IF(BD820&lt;&gt;"",BD820,BQ820))+60,
WORKDAY(
IF(AO820&lt;&gt;"",AO820,IF(BD820&lt;&gt;"",BD820,BQ820)),
BU820,
FESTIVOS_CO!A:A
)
)
))</f>
        <v>EN PROCESO NOTIFICACION / COMUNICACION</v>
      </c>
      <c r="BW820" s="44"/>
      <c r="BX820" s="53"/>
      <c r="BY820" s="45"/>
      <c r="BZ820" s="37"/>
      <c r="CA820" s="54" t="str">
        <f t="shared" si="152"/>
        <v>PENDIENTE EJECUTORIA</v>
      </c>
      <c r="CB820" s="59" t="str">
        <f t="shared" si="161"/>
        <v/>
      </c>
      <c r="CC820" s="36"/>
      <c r="CD820" s="40"/>
      <c r="CE820" s="46"/>
      <c r="CF820" s="40"/>
      <c r="CG820" s="40"/>
      <c r="CH820" s="40"/>
      <c r="CI820" s="36"/>
      <c r="CJ820" s="47"/>
      <c r="CK820" s="40"/>
      <c r="CL820" s="40"/>
      <c r="CM820" s="40"/>
      <c r="CN820" s="40"/>
    </row>
    <row r="821" spans="1:92" ht="42.75" hidden="1">
      <c r="A821" s="49" t="str">
        <f t="shared" si="153"/>
        <v>SIN GESTIÓN</v>
      </c>
      <c r="B821" s="58"/>
      <c r="C821" s="37"/>
      <c r="D821" s="37"/>
      <c r="E821" s="49" t="str">
        <f t="shared" si="154"/>
        <v>PENDIENTE NOTIFICACIÓN</v>
      </c>
      <c r="F821" s="141" t="str">
        <f t="shared" si="155"/>
        <v>PENDIENTE NOTIFICACIÓN</v>
      </c>
      <c r="G821" s="49" t="str">
        <f t="shared" si="156"/>
        <v/>
      </c>
      <c r="H821" s="51" t="str">
        <f ca="1">IF(
L821="",
"",
IF(
NETWORKDAYS(L821,IF(M821&lt;&gt;"",M821,TODAY()),FESTIVOS_CO!A:A)&gt;2,
"VENCIDO",
IF(
NETWORKDAYS(L821,IF(M821&lt;&gt;"",M821,TODAY()),FESTIVOS_CO!A:A)=2,
"ALERTA",
"A TIEMPO"
)))</f>
        <v/>
      </c>
      <c r="I821" s="40"/>
      <c r="J821" s="36"/>
      <c r="K821" s="37"/>
      <c r="L821" s="50"/>
      <c r="M821" s="37"/>
      <c r="N821" s="52"/>
      <c r="O821" s="52"/>
      <c r="P821" s="36"/>
      <c r="Q821" s="36"/>
      <c r="R821" s="40"/>
      <c r="S821" s="36"/>
      <c r="T821" s="40"/>
      <c r="U821" s="40"/>
      <c r="V821" s="81"/>
      <c r="W821" s="40"/>
      <c r="X821" s="40"/>
      <c r="Y821" s="40"/>
      <c r="Z821" s="38" t="str">
        <f>IFERROR(VLOOKUP(Y821,DIRECTORIO!A:B,2,FALSE),"")</f>
        <v/>
      </c>
      <c r="AA821" s="40"/>
      <c r="AB821" s="40"/>
      <c r="AC821" s="40"/>
      <c r="AD821" s="40"/>
      <c r="AE821" s="40"/>
      <c r="AF821" s="40"/>
      <c r="AG821" s="41" t="s">
        <v>109</v>
      </c>
      <c r="AH821" s="42"/>
      <c r="AI821" s="54" t="str">
        <f t="shared" ca="1" si="157"/>
        <v>PENDIENTE NOTIFICACIÓN ELECTRÓNICA</v>
      </c>
      <c r="AJ821" s="37"/>
      <c r="AK821" s="37"/>
      <c r="AL821" s="37"/>
      <c r="AM821" s="53" t="str">
        <f>IF(AK821="","",WORKDAY(AK821,5,FESTIVOS_CO!A:A))</f>
        <v/>
      </c>
      <c r="AN821" s="37"/>
      <c r="AO821" s="37"/>
      <c r="AP821" s="54" t="str">
        <f t="shared" ca="1" si="162"/>
        <v>NO APLICA</v>
      </c>
      <c r="AQ821" s="36"/>
      <c r="AR821" s="43"/>
      <c r="AS821" s="37"/>
      <c r="AT821" s="36"/>
      <c r="AU821" s="37"/>
      <c r="AV821" s="36"/>
      <c r="AW821" s="36"/>
      <c r="AX821" s="37"/>
      <c r="AY821" s="140" t="str">
        <f>IF(AU821="","",WORKDAY(AU821,5,FESTIVOS_CO!A:A))</f>
        <v/>
      </c>
      <c r="AZ821" s="54" t="str">
        <f t="shared" ca="1" si="159"/>
        <v>NO APLICA</v>
      </c>
      <c r="BA821" s="55" t="str">
        <f>IF(AX821="","",WORKDAY(AX821,5,FESTIVOS_CO!A:A))</f>
        <v/>
      </c>
      <c r="BB821" s="39"/>
      <c r="BC821" s="40"/>
      <c r="BD821" s="40"/>
      <c r="BE821" s="56" t="str">
        <f t="shared" ca="1" si="160"/>
        <v>NO APLICA</v>
      </c>
      <c r="BF821" s="37"/>
      <c r="BG821" s="45"/>
      <c r="BH821" s="37"/>
      <c r="BI821" s="36"/>
      <c r="BJ821" s="37"/>
      <c r="BK821" s="36"/>
      <c r="BL821" s="36"/>
      <c r="BM821" s="53" t="str">
        <f>IF(BJ821="","",WORKDAY(BJ821,5,FESTIVOS_CO!A:A))</f>
        <v/>
      </c>
      <c r="BN821" s="57" t="str">
        <f t="shared" ca="1" si="158"/>
        <v>PENDIENTE HACER AVISO</v>
      </c>
      <c r="BO821" s="54" t="str">
        <f t="shared" ca="1" si="151"/>
        <v>EN TRÁMITE NOTIF. POR AVISO</v>
      </c>
      <c r="BP821" s="37"/>
      <c r="BQ821" s="53" t="str">
        <f>IF(BP821="","",WORKDAY(BP821,5,FESTIVOS_CO!A:A))</f>
        <v/>
      </c>
      <c r="BR821" s="37"/>
      <c r="BS821" s="36"/>
      <c r="BT821" s="38"/>
      <c r="BU821" s="58" t="e">
        <f>VLOOKUP(BT821,Hoja2!$C:$D,2,0)</f>
        <v>#N/A</v>
      </c>
      <c r="BV821" s="80" t="str">
        <f>IF(
AND(AO821="",BD821="",BQ821=""),
"EN PROCESO NOTIFICACION / COMUNICACION",
IF(
BT821="",
"NO APLICA",
IF(
BU821=60,
IF(AO821&lt;&gt;"",AO821,IF(BD821&lt;&gt;"",BD821,BQ821))+60,
WORKDAY(
IF(AO821&lt;&gt;"",AO821,IF(BD821&lt;&gt;"",BD821,BQ821)),
BU821,
FESTIVOS_CO!A:A
)
)
))</f>
        <v>EN PROCESO NOTIFICACION / COMUNICACION</v>
      </c>
      <c r="BW821" s="44"/>
      <c r="BX821" s="53"/>
      <c r="BY821" s="45"/>
      <c r="BZ821" s="37"/>
      <c r="CA821" s="54" t="str">
        <f t="shared" si="152"/>
        <v>PENDIENTE EJECUTORIA</v>
      </c>
      <c r="CB821" s="59" t="str">
        <f t="shared" si="161"/>
        <v/>
      </c>
      <c r="CC821" s="36"/>
      <c r="CD821" s="40"/>
      <c r="CE821" s="46"/>
      <c r="CF821" s="40"/>
      <c r="CG821" s="40"/>
      <c r="CH821" s="40"/>
      <c r="CI821" s="36"/>
      <c r="CJ821" s="47"/>
      <c r="CK821" s="40"/>
      <c r="CL821" s="40"/>
      <c r="CM821" s="40"/>
      <c r="CN821" s="40"/>
    </row>
    <row r="822" spans="1:92" ht="42.75" hidden="1">
      <c r="A822" s="49" t="str">
        <f t="shared" si="153"/>
        <v>SIN GESTIÓN</v>
      </c>
      <c r="B822" s="58"/>
      <c r="C822" s="37"/>
      <c r="D822" s="37"/>
      <c r="E822" s="49" t="str">
        <f t="shared" si="154"/>
        <v>PENDIENTE NOTIFICACIÓN</v>
      </c>
      <c r="F822" s="141" t="str">
        <f t="shared" si="155"/>
        <v>PENDIENTE NOTIFICACIÓN</v>
      </c>
      <c r="G822" s="49" t="str">
        <f t="shared" si="156"/>
        <v/>
      </c>
      <c r="H822" s="51" t="str">
        <f ca="1">IF(
L822="",
"",
IF(
NETWORKDAYS(L822,IF(M822&lt;&gt;"",M822,TODAY()),FESTIVOS_CO!A:A)&gt;2,
"VENCIDO",
IF(
NETWORKDAYS(L822,IF(M822&lt;&gt;"",M822,TODAY()),FESTIVOS_CO!A:A)=2,
"ALERTA",
"A TIEMPO"
)))</f>
        <v/>
      </c>
      <c r="I822" s="40"/>
      <c r="J822" s="36"/>
      <c r="K822" s="37"/>
      <c r="L822" s="50"/>
      <c r="M822" s="37"/>
      <c r="N822" s="52"/>
      <c r="O822" s="52"/>
      <c r="P822" s="36"/>
      <c r="Q822" s="36"/>
      <c r="R822" s="40"/>
      <c r="S822" s="36"/>
      <c r="T822" s="40"/>
      <c r="U822" s="40"/>
      <c r="V822" s="81"/>
      <c r="W822" s="40"/>
      <c r="X822" s="40"/>
      <c r="Y822" s="40"/>
      <c r="Z822" s="38" t="str">
        <f>IFERROR(VLOOKUP(Y822,DIRECTORIO!A:B,2,FALSE),"")</f>
        <v/>
      </c>
      <c r="AA822" s="40"/>
      <c r="AB822" s="40"/>
      <c r="AC822" s="40"/>
      <c r="AD822" s="40"/>
      <c r="AE822" s="40"/>
      <c r="AF822" s="40"/>
      <c r="AG822" s="41" t="s">
        <v>109</v>
      </c>
      <c r="AH822" s="42"/>
      <c r="AI822" s="54" t="str">
        <f t="shared" ca="1" si="157"/>
        <v>PENDIENTE NOTIFICACIÓN ELECTRÓNICA</v>
      </c>
      <c r="AJ822" s="37"/>
      <c r="AK822" s="37"/>
      <c r="AL822" s="37"/>
      <c r="AM822" s="53" t="str">
        <f>IF(AK822="","",WORKDAY(AK822,5,FESTIVOS_CO!A:A))</f>
        <v/>
      </c>
      <c r="AN822" s="37"/>
      <c r="AO822" s="37"/>
      <c r="AP822" s="54" t="str">
        <f t="shared" ca="1" si="162"/>
        <v>NO APLICA</v>
      </c>
      <c r="AQ822" s="36"/>
      <c r="AR822" s="43"/>
      <c r="AS822" s="37"/>
      <c r="AT822" s="36"/>
      <c r="AU822" s="37"/>
      <c r="AV822" s="36"/>
      <c r="AW822" s="36"/>
      <c r="AX822" s="37"/>
      <c r="AY822" s="140" t="str">
        <f>IF(AU822="","",WORKDAY(AU822,5,FESTIVOS_CO!A:A))</f>
        <v/>
      </c>
      <c r="AZ822" s="54" t="str">
        <f t="shared" ca="1" si="159"/>
        <v>NO APLICA</v>
      </c>
      <c r="BA822" s="55" t="str">
        <f>IF(AX822="","",WORKDAY(AX822,5,FESTIVOS_CO!A:A))</f>
        <v/>
      </c>
      <c r="BB822" s="39"/>
      <c r="BC822" s="40"/>
      <c r="BD822" s="40"/>
      <c r="BE822" s="56" t="str">
        <f t="shared" ca="1" si="160"/>
        <v>NO APLICA</v>
      </c>
      <c r="BF822" s="37"/>
      <c r="BG822" s="45"/>
      <c r="BH822" s="37"/>
      <c r="BI822" s="36"/>
      <c r="BJ822" s="37"/>
      <c r="BK822" s="36"/>
      <c r="BL822" s="36"/>
      <c r="BM822" s="53" t="str">
        <f>IF(BJ822="","",WORKDAY(BJ822,5,FESTIVOS_CO!A:A))</f>
        <v/>
      </c>
      <c r="BN822" s="57" t="str">
        <f t="shared" ca="1" si="158"/>
        <v>PENDIENTE HACER AVISO</v>
      </c>
      <c r="BO822" s="54" t="str">
        <f t="shared" ref="BO822:BO885" ca="1" si="163">IF(BN822="NOTIFICACIÓN PERSONAL COMPLETA",
"NO PROCEDE AVISO",
IF(BR822="SI",
"NOTIFICACION POR AVISO TERMINADA",
IF(BE822="NO PROCEDE",
"NO PROCEDE AVISO",
IF(BN822="VERIFICAR SI PROCEDE RECURSO",
"NOTIFICACIÓN POR AVISO COMPLETA",
"EN TRÁMITE NOTIF. POR AVISO"
))))</f>
        <v>EN TRÁMITE NOTIF. POR AVISO</v>
      </c>
      <c r="BP822" s="37"/>
      <c r="BQ822" s="53" t="str">
        <f>IF(BP822="","",WORKDAY(BP822,5,FESTIVOS_CO!A:A))</f>
        <v/>
      </c>
      <c r="BR822" s="37"/>
      <c r="BS822" s="36"/>
      <c r="BT822" s="38"/>
      <c r="BU822" s="58" t="e">
        <f>VLOOKUP(BT822,Hoja2!$C:$D,2,0)</f>
        <v>#N/A</v>
      </c>
      <c r="BV822" s="80" t="str">
        <f>IF(
AND(AO822="",BD822="",BQ822=""),
"EN PROCESO NOTIFICACION / COMUNICACION",
IF(
BT822="",
"NO APLICA",
IF(
BU822=60,
IF(AO822&lt;&gt;"",AO822,IF(BD822&lt;&gt;"",BD822,BQ822))+60,
WORKDAY(
IF(AO822&lt;&gt;"",AO822,IF(BD822&lt;&gt;"",BD822,BQ822)),
BU822,
FESTIVOS_CO!A:A
)
)
))</f>
        <v>EN PROCESO NOTIFICACION / COMUNICACION</v>
      </c>
      <c r="BW822" s="44"/>
      <c r="BX822" s="53"/>
      <c r="BY822" s="45"/>
      <c r="BZ822" s="37"/>
      <c r="CA822" s="54" t="str">
        <f t="shared" ref="CA822:CA885" si="164">IF(BW822&lt;&gt;"SI",
"PENDIENTE EJECUTORIA",
IF(AND(BX822="",BY822="",BZ822=""),
"PENDIENTE HACER EJECUTORIA",
IF(AND(BX822&lt;&gt;"",BY822="",BZ822=""),
"PENDIENTE REVISION EJECUTORIA",
IF(AND(BX822&lt;&gt;"",BY822&lt;&gt;"",BZ822=""),
"PENDIENTE FIRMA EJECUTORIA",
"PROCESO EJECUTORIA TERMINADO"
))))</f>
        <v>PENDIENTE EJECUTORIA</v>
      </c>
      <c r="CB822" s="59" t="str">
        <f t="shared" si="161"/>
        <v/>
      </c>
      <c r="CC822" s="36"/>
      <c r="CD822" s="40"/>
      <c r="CE822" s="46"/>
      <c r="CF822" s="40"/>
      <c r="CG822" s="40"/>
      <c r="CH822" s="40"/>
      <c r="CI822" s="36"/>
      <c r="CJ822" s="47"/>
      <c r="CK822" s="40"/>
      <c r="CL822" s="40"/>
      <c r="CM822" s="40"/>
      <c r="CN822" s="40"/>
    </row>
    <row r="823" spans="1:92" ht="42.75" hidden="1">
      <c r="A823" s="49" t="str">
        <f t="shared" si="153"/>
        <v>SIN GESTIÓN</v>
      </c>
      <c r="B823" s="58"/>
      <c r="C823" s="37"/>
      <c r="D823" s="37"/>
      <c r="E823" s="49" t="str">
        <f t="shared" si="154"/>
        <v>PENDIENTE NOTIFICACIÓN</v>
      </c>
      <c r="F823" s="141" t="str">
        <f t="shared" si="155"/>
        <v>PENDIENTE NOTIFICACIÓN</v>
      </c>
      <c r="G823" s="49" t="str">
        <f t="shared" si="156"/>
        <v/>
      </c>
      <c r="H823" s="51" t="str">
        <f ca="1">IF(
L823="",
"",
IF(
NETWORKDAYS(L823,IF(M823&lt;&gt;"",M823,TODAY()),FESTIVOS_CO!A:A)&gt;2,
"VENCIDO",
IF(
NETWORKDAYS(L823,IF(M823&lt;&gt;"",M823,TODAY()),FESTIVOS_CO!A:A)=2,
"ALERTA",
"A TIEMPO"
)))</f>
        <v/>
      </c>
      <c r="I823" s="40"/>
      <c r="J823" s="36"/>
      <c r="K823" s="37"/>
      <c r="L823" s="50"/>
      <c r="M823" s="37"/>
      <c r="N823" s="52"/>
      <c r="O823" s="52"/>
      <c r="P823" s="36"/>
      <c r="Q823" s="36"/>
      <c r="R823" s="40"/>
      <c r="S823" s="36"/>
      <c r="T823" s="40"/>
      <c r="U823" s="40"/>
      <c r="V823" s="81"/>
      <c r="W823" s="40"/>
      <c r="X823" s="40"/>
      <c r="Y823" s="40"/>
      <c r="Z823" s="38" t="str">
        <f>IFERROR(VLOOKUP(Y823,DIRECTORIO!A:B,2,FALSE),"")</f>
        <v/>
      </c>
      <c r="AA823" s="40"/>
      <c r="AB823" s="40"/>
      <c r="AC823" s="40"/>
      <c r="AD823" s="40"/>
      <c r="AE823" s="40"/>
      <c r="AF823" s="40"/>
      <c r="AG823" s="41" t="s">
        <v>109</v>
      </c>
      <c r="AH823" s="42"/>
      <c r="AI823" s="54" t="str">
        <f t="shared" ca="1" si="157"/>
        <v>PENDIENTE NOTIFICACIÓN ELECTRÓNICA</v>
      </c>
      <c r="AJ823" s="37"/>
      <c r="AK823" s="37"/>
      <c r="AL823" s="37"/>
      <c r="AM823" s="53" t="str">
        <f>IF(AK823="","",WORKDAY(AK823,5,FESTIVOS_CO!A:A))</f>
        <v/>
      </c>
      <c r="AN823" s="37"/>
      <c r="AO823" s="37"/>
      <c r="AP823" s="54" t="str">
        <f t="shared" ca="1" si="162"/>
        <v>NO APLICA</v>
      </c>
      <c r="AQ823" s="36"/>
      <c r="AR823" s="43"/>
      <c r="AS823" s="37"/>
      <c r="AT823" s="36"/>
      <c r="AU823" s="37"/>
      <c r="AV823" s="36"/>
      <c r="AW823" s="36"/>
      <c r="AX823" s="37"/>
      <c r="AY823" s="140" t="str">
        <f>IF(AU823="","",WORKDAY(AU823,5,FESTIVOS_CO!A:A))</f>
        <v/>
      </c>
      <c r="AZ823" s="54" t="str">
        <f t="shared" ca="1" si="159"/>
        <v>NO APLICA</v>
      </c>
      <c r="BA823" s="55" t="str">
        <f>IF(AX823="","",WORKDAY(AX823,5,FESTIVOS_CO!A:A))</f>
        <v/>
      </c>
      <c r="BB823" s="39"/>
      <c r="BC823" s="40"/>
      <c r="BD823" s="40"/>
      <c r="BE823" s="56" t="str">
        <f t="shared" ca="1" si="160"/>
        <v>NO APLICA</v>
      </c>
      <c r="BF823" s="37"/>
      <c r="BG823" s="45"/>
      <c r="BH823" s="37"/>
      <c r="BI823" s="36"/>
      <c r="BJ823" s="37"/>
      <c r="BK823" s="36"/>
      <c r="BL823" s="36"/>
      <c r="BM823" s="53" t="str">
        <f>IF(BJ823="","",WORKDAY(BJ823,5,FESTIVOS_CO!A:A))</f>
        <v/>
      </c>
      <c r="BN823" s="57" t="str">
        <f t="shared" ca="1" si="158"/>
        <v>PENDIENTE HACER AVISO</v>
      </c>
      <c r="BO823" s="54" t="str">
        <f t="shared" ca="1" si="163"/>
        <v>EN TRÁMITE NOTIF. POR AVISO</v>
      </c>
      <c r="BP823" s="37"/>
      <c r="BQ823" s="53" t="str">
        <f>IF(BP823="","",WORKDAY(BP823,5,FESTIVOS_CO!A:A))</f>
        <v/>
      </c>
      <c r="BR823" s="37"/>
      <c r="BS823" s="36"/>
      <c r="BT823" s="38"/>
      <c r="BU823" s="58" t="e">
        <f>VLOOKUP(BT823,Hoja2!$C:$D,2,0)</f>
        <v>#N/A</v>
      </c>
      <c r="BV823" s="80" t="str">
        <f>IF(
AND(AO823="",BD823="",BQ823=""),
"EN PROCESO NOTIFICACION / COMUNICACION",
IF(
BT823="",
"NO APLICA",
IF(
BU823=60,
IF(AO823&lt;&gt;"",AO823,IF(BD823&lt;&gt;"",BD823,BQ823))+60,
WORKDAY(
IF(AO823&lt;&gt;"",AO823,IF(BD823&lt;&gt;"",BD823,BQ823)),
BU823,
FESTIVOS_CO!A:A
)
)
))</f>
        <v>EN PROCESO NOTIFICACION / COMUNICACION</v>
      </c>
      <c r="BW823" s="44"/>
      <c r="BX823" s="53"/>
      <c r="BY823" s="45"/>
      <c r="BZ823" s="37"/>
      <c r="CA823" s="54" t="str">
        <f t="shared" si="164"/>
        <v>PENDIENTE EJECUTORIA</v>
      </c>
      <c r="CB823" s="59" t="str">
        <f t="shared" si="161"/>
        <v/>
      </c>
      <c r="CC823" s="36"/>
      <c r="CD823" s="40"/>
      <c r="CE823" s="46"/>
      <c r="CF823" s="40"/>
      <c r="CG823" s="40"/>
      <c r="CH823" s="40"/>
      <c r="CI823" s="36"/>
      <c r="CJ823" s="47"/>
      <c r="CK823" s="40"/>
      <c r="CL823" s="40"/>
      <c r="CM823" s="40"/>
      <c r="CN823" s="40"/>
    </row>
    <row r="824" spans="1:92" ht="42.75" hidden="1">
      <c r="A824" s="49" t="str">
        <f t="shared" ref="A824:A887" si="165">IF(
AND(Q824="NO",S824&lt;&gt;"SI"),
"TERMINADO PRODUCTO NO CONFORME",
IF(
AND(
COUNTBLANK(AJ824:AO824)=COLUMNS(AJ824:AO824),
COUNTBLANK(AQ824:AY824)=COLUMNS(AQ824:AY824),
COUNTBLANK(BC824:BD824)=COLUMNS(BC824:BD824),
COUNTBLANK(BF824:BM824)=COLUMNS(BF824:BM824),
COUNTBLANK(BP824:BR824)=COLUMNS(BP824:BR824)
),
"SIN GESTIÓN",
IF(
AND(BC824&lt;&gt;"",BD824&lt;&gt;"",AO824="",AX824="",BQ824=""),
"NOTIFICADO POR CONDUCTA CONCLUYENTE",
IF(
AI824="NOTIFICACIÓN ELECTRÓNICA EFECTIVA",
CA824,
IF(
OR(
AI824="NO PROCEDE NOTIFICACIÓN ELECTRÓNICA",
AI824="REALIZAR CITACIÓN",
AI824="NOTIFICACIÓN ELECTRÓNICA NO EFECTIVA"
),
IF(
AZ824="HACER AVISO",
IF(
OR(
BN824="NOTIFICACIÓN POR AVISO TERMINADA",
BN824="NOTIFICACIÓN PERSONAL COMPLETA"
),
CA824,
BN824
),
AZ824
),
AI824
)
)
)
))</f>
        <v>SIN GESTIÓN</v>
      </c>
      <c r="B824" s="58"/>
      <c r="C824" s="37"/>
      <c r="D824" s="37"/>
      <c r="E824" s="49" t="str">
        <f t="shared" ref="E824:E887" si="166">IF(AN824="SI",
"NOTIFICACIÓN ELECTRÓNICA",
IF(AND(BC824&lt;&gt;"",BD824&lt;&gt;""),
"NOTIFICACIÓN PERSONAL",
IF(BL824="SI",
"NOTIFICACIÓN POR AVISO",
"PENDIENTE NOTIFICACIÓN"
)))</f>
        <v>PENDIENTE NOTIFICACIÓN</v>
      </c>
      <c r="F824" s="141" t="str">
        <f t="shared" ref="F824:F887" si="167">IF(
AND(AN824&lt;&gt;"SI",AW824&lt;&gt;"SI",BL824&lt;&gt;"SI",BC824="",BD824=""),
"PENDIENTE NOTIFICACIÓN",
IF(AN824="SI",
AO824,
IF(AW824="SI",
AX824,
IF(AND(BC824&lt;&gt;"",BD824&lt;&gt;""),
BD824,
IF(BL824="SI",
BQ824,
"PENDIENTE NOTIFICACIÓN"
)))))</f>
        <v>PENDIENTE NOTIFICACIÓN</v>
      </c>
      <c r="G824" s="49" t="str">
        <f t="shared" ref="G824:G887" si="168">IF(
OR(
C824="",
F824="PENDIENTE NOTIFICACIÓN",
NOT(ISNUMBER(C824)),
NOT(ISNUMBER(F824)),
F824&lt;C824
),
"",
F824-C824
)</f>
        <v/>
      </c>
      <c r="H824" s="51" t="str">
        <f ca="1">IF(
L824="",
"",
IF(
NETWORKDAYS(L824,IF(M824&lt;&gt;"",M824,TODAY()),FESTIVOS_CO!A:A)&gt;2,
"VENCIDO",
IF(
NETWORKDAYS(L824,IF(M824&lt;&gt;"",M824,TODAY()),FESTIVOS_CO!A:A)=2,
"ALERTA",
"A TIEMPO"
)))</f>
        <v/>
      </c>
      <c r="I824" s="40"/>
      <c r="J824" s="36"/>
      <c r="K824" s="37"/>
      <c r="L824" s="50"/>
      <c r="M824" s="37"/>
      <c r="N824" s="52"/>
      <c r="O824" s="52"/>
      <c r="P824" s="36"/>
      <c r="Q824" s="36"/>
      <c r="R824" s="40"/>
      <c r="S824" s="36"/>
      <c r="T824" s="40"/>
      <c r="U824" s="40"/>
      <c r="V824" s="81"/>
      <c r="W824" s="40"/>
      <c r="X824" s="40"/>
      <c r="Y824" s="40"/>
      <c r="Z824" s="38" t="str">
        <f>IFERROR(VLOOKUP(Y824,DIRECTORIO!A:B,2,FALSE),"")</f>
        <v/>
      </c>
      <c r="AA824" s="40"/>
      <c r="AB824" s="40"/>
      <c r="AC824" s="40"/>
      <c r="AD824" s="40"/>
      <c r="AE824" s="40"/>
      <c r="AF824" s="40"/>
      <c r="AG824" s="41" t="s">
        <v>109</v>
      </c>
      <c r="AH824" s="42"/>
      <c r="AI824" s="54" t="str">
        <f t="shared" ref="AI824:AI887" ca="1" si="169">IF(AL824="NO",
"REALIZAR CITACIÓN",
IF(AND(AJ824="SI",AL824&lt;&gt;"SI",AL824&lt;&gt;"NO"),
"PENDIENTE ENTREGA NOTIFICACIÓN ELECTRÓNICA",
IF(AND(AJ824="SI",AL824="SI",AN824="SI"),
"NOTIFICACIÓN ELECTRÓNICA EFECTIVA",
IF(AND(AJ824="",AK824="",AL824="",AM824="",AN824="",AO824=""),
"PENDIENTE NOTIFICACIÓN ELECTRÓNICA",
IF(AJ824="NO",
"NO PROCEDE NOTIFICACIÓN ELECTRÓNICA",
IF(AND(AJ824="SI",F824=""),
"PENDIENTE ENVÍO NOTIFICACIÓN ELECTRÓNICA",
IF(AND(AJ824="SI",TODAY()-F824&lt;=5),
"EN ESPERA DE NOTIFICACIÓN ELECTRÓNICA (5 DÍAS)",
"NOTIFICACIÓN ELECTRÓNICA NO EFECTIVA"
)))))))</f>
        <v>PENDIENTE NOTIFICACIÓN ELECTRÓNICA</v>
      </c>
      <c r="AJ824" s="37"/>
      <c r="AK824" s="37"/>
      <c r="AL824" s="37"/>
      <c r="AM824" s="53" t="str">
        <f>IF(AK824="","",WORKDAY(AK824,5,FESTIVOS_CO!A:A))</f>
        <v/>
      </c>
      <c r="AN824" s="37"/>
      <c r="AO824" s="37"/>
      <c r="AP824" s="54" t="str">
        <f t="shared" ca="1" si="162"/>
        <v>NO APLICA</v>
      </c>
      <c r="AQ824" s="36"/>
      <c r="AR824" s="43"/>
      <c r="AS824" s="37"/>
      <c r="AT824" s="36"/>
      <c r="AU824" s="37"/>
      <c r="AV824" s="36"/>
      <c r="AW824" s="36"/>
      <c r="AX824" s="37"/>
      <c r="AY824" s="140" t="str">
        <f>IF(AU824="","",WORKDAY(AU824,5,FESTIVOS_CO!A:A))</f>
        <v/>
      </c>
      <c r="AZ824" s="54" t="str">
        <f t="shared" ca="1" si="159"/>
        <v>NO APLICA</v>
      </c>
      <c r="BA824" s="55" t="str">
        <f>IF(AX824="","",WORKDAY(AX824,5,FESTIVOS_CO!A:A))</f>
        <v/>
      </c>
      <c r="BB824" s="39"/>
      <c r="BC824" s="40"/>
      <c r="BD824" s="40"/>
      <c r="BE824" s="56" t="str">
        <f t="shared" ca="1" si="160"/>
        <v>NO APLICA</v>
      </c>
      <c r="BF824" s="37"/>
      <c r="BG824" s="45"/>
      <c r="BH824" s="37"/>
      <c r="BI824" s="36"/>
      <c r="BJ824" s="37"/>
      <c r="BK824" s="36"/>
      <c r="BL824" s="36"/>
      <c r="BM824" s="53" t="str">
        <f>IF(BJ824="","",WORKDAY(BJ824,5,FESTIVOS_CO!A:A))</f>
        <v/>
      </c>
      <c r="BN824" s="57" t="str">
        <f t="shared" ref="BN824:BN887" ca="1" si="170">IF(
AND(AZ824="CITACIÓN COMPLETA EN ESPERA DE NOTIFICACION PERSONAL",BB824="NO"),
"PENDIENTE HACER AVISO",
IF(AND(BC824&lt;&gt;"",BD824&lt;&gt;""),
"NOTIFICACIÓN PERSONAL COMPLETA",
IF(BR824="SI",
"NOTIFICACIÓN POR AVISO TERMINADA",
IF(BE824="NO PROCEDE",
"NO PROCEDE",
IF(BF824="",
"PENDIENTE HACER AVISO",
IF(BG824="",
"PENDIENTE REVISIÓN AVISO",
IF(BH824="",
"PENDIENTE FIRMA AVISO",
IF(BI824="",
"PENDIENTE RADICAR AVISO",
IF(BL824="",
"EN TRÁMITE DE ENTREGA AVISO",
IF(BL824="NO",
"PUBLICAR AVISO CARTELERA",
IF(BL824="SI",
"VERIFICAR SI PROCEDE RECURSO",
IF(BE824="HACER AVISO",
"HACER AVISO",
"NO APLICA"
))))))))))))</f>
        <v>PENDIENTE HACER AVISO</v>
      </c>
      <c r="BO824" s="54" t="str">
        <f t="shared" ca="1" si="163"/>
        <v>EN TRÁMITE NOTIF. POR AVISO</v>
      </c>
      <c r="BP824" s="37"/>
      <c r="BQ824" s="53" t="str">
        <f>IF(BP824="","",WORKDAY(BP824,5,FESTIVOS_CO!A:A))</f>
        <v/>
      </c>
      <c r="BR824" s="37"/>
      <c r="BS824" s="36"/>
      <c r="BT824" s="38"/>
      <c r="BU824" s="58" t="e">
        <f>VLOOKUP(BT824,Hoja2!$C:$D,2,0)</f>
        <v>#N/A</v>
      </c>
      <c r="BV824" s="80" t="str">
        <f>IF(
AND(AO824="",BD824="",BQ824=""),
"EN PROCESO NOTIFICACION / COMUNICACION",
IF(
BT824="",
"NO APLICA",
IF(
BU824=60,
IF(AO824&lt;&gt;"",AO824,IF(BD824&lt;&gt;"",BD824,BQ824))+60,
WORKDAY(
IF(AO824&lt;&gt;"",AO824,IF(BD824&lt;&gt;"",BD824,BQ824)),
BU824,
FESTIVOS_CO!A:A
)
)
))</f>
        <v>EN PROCESO NOTIFICACION / COMUNICACION</v>
      </c>
      <c r="BW824" s="44"/>
      <c r="BX824" s="53"/>
      <c r="BY824" s="45"/>
      <c r="BZ824" s="37"/>
      <c r="CA824" s="54" t="str">
        <f t="shared" si="164"/>
        <v>PENDIENTE EJECUTORIA</v>
      </c>
      <c r="CB824" s="59" t="str">
        <f t="shared" si="161"/>
        <v/>
      </c>
      <c r="CC824" s="36"/>
      <c r="CD824" s="40"/>
      <c r="CE824" s="46"/>
      <c r="CF824" s="40"/>
      <c r="CG824" s="40"/>
      <c r="CH824" s="40"/>
      <c r="CI824" s="36"/>
      <c r="CJ824" s="47"/>
      <c r="CK824" s="40"/>
      <c r="CL824" s="40"/>
      <c r="CM824" s="40"/>
      <c r="CN824" s="40"/>
    </row>
    <row r="825" spans="1:92" ht="42.75" hidden="1">
      <c r="A825" s="49" t="str">
        <f t="shared" si="165"/>
        <v>SIN GESTIÓN</v>
      </c>
      <c r="B825" s="58"/>
      <c r="C825" s="37"/>
      <c r="D825" s="37"/>
      <c r="E825" s="49" t="str">
        <f t="shared" si="166"/>
        <v>PENDIENTE NOTIFICACIÓN</v>
      </c>
      <c r="F825" s="141" t="str">
        <f t="shared" si="167"/>
        <v>PENDIENTE NOTIFICACIÓN</v>
      </c>
      <c r="G825" s="49" t="str">
        <f t="shared" si="168"/>
        <v/>
      </c>
      <c r="H825" s="51" t="str">
        <f ca="1">IF(
L825="",
"",
IF(
NETWORKDAYS(L825,IF(M825&lt;&gt;"",M825,TODAY()),FESTIVOS_CO!A:A)&gt;2,
"VENCIDO",
IF(
NETWORKDAYS(L825,IF(M825&lt;&gt;"",M825,TODAY()),FESTIVOS_CO!A:A)=2,
"ALERTA",
"A TIEMPO"
)))</f>
        <v/>
      </c>
      <c r="I825" s="40"/>
      <c r="J825" s="36"/>
      <c r="K825" s="37"/>
      <c r="L825" s="50"/>
      <c r="M825" s="37"/>
      <c r="N825" s="52"/>
      <c r="O825" s="52"/>
      <c r="P825" s="36"/>
      <c r="Q825" s="36"/>
      <c r="R825" s="40"/>
      <c r="S825" s="36"/>
      <c r="T825" s="40"/>
      <c r="U825" s="40"/>
      <c r="V825" s="81"/>
      <c r="W825" s="40"/>
      <c r="X825" s="40"/>
      <c r="Y825" s="40"/>
      <c r="Z825" s="38" t="str">
        <f>IFERROR(VLOOKUP(Y825,DIRECTORIO!A:B,2,FALSE),"")</f>
        <v/>
      </c>
      <c r="AA825" s="40"/>
      <c r="AB825" s="40"/>
      <c r="AC825" s="40"/>
      <c r="AD825" s="40"/>
      <c r="AE825" s="40"/>
      <c r="AF825" s="40"/>
      <c r="AG825" s="41" t="s">
        <v>109</v>
      </c>
      <c r="AH825" s="42"/>
      <c r="AI825" s="54" t="str">
        <f t="shared" ca="1" si="169"/>
        <v>PENDIENTE NOTIFICACIÓN ELECTRÓNICA</v>
      </c>
      <c r="AJ825" s="37"/>
      <c r="AK825" s="37"/>
      <c r="AL825" s="37"/>
      <c r="AM825" s="53" t="str">
        <f>IF(AK825="","",WORKDAY(AK825,5,FESTIVOS_CO!A:A))</f>
        <v/>
      </c>
      <c r="AN825" s="37"/>
      <c r="AO825" s="37"/>
      <c r="AP825" s="54" t="str">
        <f t="shared" ca="1" si="162"/>
        <v>NO APLICA</v>
      </c>
      <c r="AQ825" s="36"/>
      <c r="AR825" s="43"/>
      <c r="AS825" s="37"/>
      <c r="AT825" s="36"/>
      <c r="AU825" s="37"/>
      <c r="AV825" s="36"/>
      <c r="AW825" s="36"/>
      <c r="AX825" s="37"/>
      <c r="AY825" s="140" t="str">
        <f>IF(AU825="","",WORKDAY(AU825,5,FESTIVOS_CO!A:A))</f>
        <v/>
      </c>
      <c r="AZ825" s="54" t="str">
        <f t="shared" ca="1" si="159"/>
        <v>NO APLICA</v>
      </c>
      <c r="BA825" s="55" t="str">
        <f>IF(AX825="","",WORKDAY(AX825,5,FESTIVOS_CO!A:A))</f>
        <v/>
      </c>
      <c r="BB825" s="39"/>
      <c r="BC825" s="40"/>
      <c r="BD825" s="40"/>
      <c r="BE825" s="56" t="str">
        <f t="shared" ca="1" si="160"/>
        <v>NO APLICA</v>
      </c>
      <c r="BF825" s="37"/>
      <c r="BG825" s="45"/>
      <c r="BH825" s="37"/>
      <c r="BI825" s="36"/>
      <c r="BJ825" s="37"/>
      <c r="BK825" s="36"/>
      <c r="BL825" s="36"/>
      <c r="BM825" s="53" t="str">
        <f>IF(BJ825="","",WORKDAY(BJ825,5,FESTIVOS_CO!A:A))</f>
        <v/>
      </c>
      <c r="BN825" s="57" t="str">
        <f t="shared" ca="1" si="170"/>
        <v>PENDIENTE HACER AVISO</v>
      </c>
      <c r="BO825" s="54" t="str">
        <f t="shared" ca="1" si="163"/>
        <v>EN TRÁMITE NOTIF. POR AVISO</v>
      </c>
      <c r="BP825" s="37"/>
      <c r="BQ825" s="53" t="str">
        <f>IF(BP825="","",WORKDAY(BP825,5,FESTIVOS_CO!A:A))</f>
        <v/>
      </c>
      <c r="BR825" s="37"/>
      <c r="BS825" s="36"/>
      <c r="BT825" s="38"/>
      <c r="BU825" s="58" t="e">
        <f>VLOOKUP(BT825,Hoja2!$C:$D,2,0)</f>
        <v>#N/A</v>
      </c>
      <c r="BV825" s="80" t="str">
        <f>IF(
AND(AO825="",BD825="",BQ825=""),
"EN PROCESO NOTIFICACION / COMUNICACION",
IF(
BT825="",
"NO APLICA",
IF(
BU825=60,
IF(AO825&lt;&gt;"",AO825,IF(BD825&lt;&gt;"",BD825,BQ825))+60,
WORKDAY(
IF(AO825&lt;&gt;"",AO825,IF(BD825&lt;&gt;"",BD825,BQ825)),
BU825,
FESTIVOS_CO!A:A
)
)
))</f>
        <v>EN PROCESO NOTIFICACION / COMUNICACION</v>
      </c>
      <c r="BW825" s="44"/>
      <c r="BX825" s="53"/>
      <c r="BY825" s="45"/>
      <c r="BZ825" s="37"/>
      <c r="CA825" s="54" t="str">
        <f t="shared" si="164"/>
        <v>PENDIENTE EJECUTORIA</v>
      </c>
      <c r="CB825" s="59" t="str">
        <f t="shared" si="161"/>
        <v/>
      </c>
      <c r="CC825" s="36"/>
      <c r="CD825" s="40"/>
      <c r="CE825" s="46"/>
      <c r="CF825" s="40"/>
      <c r="CG825" s="40"/>
      <c r="CH825" s="40"/>
      <c r="CI825" s="36"/>
      <c r="CJ825" s="47"/>
      <c r="CK825" s="40"/>
      <c r="CL825" s="40"/>
      <c r="CM825" s="40"/>
      <c r="CN825" s="40"/>
    </row>
    <row r="826" spans="1:92" ht="42.75" hidden="1">
      <c r="A826" s="49" t="str">
        <f t="shared" si="165"/>
        <v>SIN GESTIÓN</v>
      </c>
      <c r="B826" s="58"/>
      <c r="C826" s="37"/>
      <c r="D826" s="37"/>
      <c r="E826" s="49" t="str">
        <f t="shared" si="166"/>
        <v>PENDIENTE NOTIFICACIÓN</v>
      </c>
      <c r="F826" s="141" t="str">
        <f t="shared" si="167"/>
        <v>PENDIENTE NOTIFICACIÓN</v>
      </c>
      <c r="G826" s="49" t="str">
        <f t="shared" si="168"/>
        <v/>
      </c>
      <c r="H826" s="51" t="str">
        <f ca="1">IF(
L826="",
"",
IF(
NETWORKDAYS(L826,IF(M826&lt;&gt;"",M826,TODAY()),FESTIVOS_CO!A:A)&gt;2,
"VENCIDO",
IF(
NETWORKDAYS(L826,IF(M826&lt;&gt;"",M826,TODAY()),FESTIVOS_CO!A:A)=2,
"ALERTA",
"A TIEMPO"
)))</f>
        <v/>
      </c>
      <c r="I826" s="40"/>
      <c r="J826" s="36"/>
      <c r="K826" s="37"/>
      <c r="L826" s="50"/>
      <c r="M826" s="37"/>
      <c r="N826" s="52"/>
      <c r="O826" s="52"/>
      <c r="P826" s="36"/>
      <c r="Q826" s="36"/>
      <c r="R826" s="40"/>
      <c r="S826" s="36"/>
      <c r="T826" s="40"/>
      <c r="U826" s="40"/>
      <c r="V826" s="81"/>
      <c r="W826" s="40"/>
      <c r="X826" s="40"/>
      <c r="Y826" s="40"/>
      <c r="Z826" s="38" t="str">
        <f>IFERROR(VLOOKUP(Y826,DIRECTORIO!A:B,2,FALSE),"")</f>
        <v/>
      </c>
      <c r="AA826" s="40"/>
      <c r="AB826" s="40"/>
      <c r="AC826" s="40"/>
      <c r="AD826" s="40"/>
      <c r="AE826" s="40"/>
      <c r="AF826" s="40"/>
      <c r="AG826" s="41" t="s">
        <v>109</v>
      </c>
      <c r="AH826" s="42"/>
      <c r="AI826" s="54" t="str">
        <f t="shared" ca="1" si="169"/>
        <v>PENDIENTE NOTIFICACIÓN ELECTRÓNICA</v>
      </c>
      <c r="AJ826" s="37"/>
      <c r="AK826" s="37"/>
      <c r="AL826" s="37"/>
      <c r="AM826" s="53" t="str">
        <f>IF(AK826="","",WORKDAY(AK826,5,FESTIVOS_CO!A:A))</f>
        <v/>
      </c>
      <c r="AN826" s="37"/>
      <c r="AO826" s="37"/>
      <c r="AP826" s="54" t="str">
        <f t="shared" ca="1" si="162"/>
        <v>NO APLICA</v>
      </c>
      <c r="AQ826" s="36"/>
      <c r="AR826" s="43"/>
      <c r="AS826" s="37"/>
      <c r="AT826" s="36"/>
      <c r="AU826" s="37"/>
      <c r="AV826" s="36"/>
      <c r="AW826" s="36"/>
      <c r="AX826" s="37"/>
      <c r="AY826" s="140" t="str">
        <f>IF(AU826="","",WORKDAY(AU826,5,FESTIVOS_CO!A:A))</f>
        <v/>
      </c>
      <c r="AZ826" s="54" t="str">
        <f t="shared" ca="1" si="159"/>
        <v>NO APLICA</v>
      </c>
      <c r="BA826" s="55" t="str">
        <f>IF(AX826="","",WORKDAY(AX826,5,FESTIVOS_CO!A:A))</f>
        <v/>
      </c>
      <c r="BB826" s="39"/>
      <c r="BC826" s="40"/>
      <c r="BD826" s="40"/>
      <c r="BE826" s="56" t="str">
        <f t="shared" ca="1" si="160"/>
        <v>NO APLICA</v>
      </c>
      <c r="BF826" s="37"/>
      <c r="BG826" s="45"/>
      <c r="BH826" s="37"/>
      <c r="BI826" s="36"/>
      <c r="BJ826" s="37"/>
      <c r="BK826" s="36"/>
      <c r="BL826" s="36"/>
      <c r="BM826" s="53" t="str">
        <f>IF(BJ826="","",WORKDAY(BJ826,5,FESTIVOS_CO!A:A))</f>
        <v/>
      </c>
      <c r="BN826" s="57" t="str">
        <f t="shared" ca="1" si="170"/>
        <v>PENDIENTE HACER AVISO</v>
      </c>
      <c r="BO826" s="54" t="str">
        <f t="shared" ca="1" si="163"/>
        <v>EN TRÁMITE NOTIF. POR AVISO</v>
      </c>
      <c r="BP826" s="37"/>
      <c r="BQ826" s="53" t="str">
        <f>IF(BP826="","",WORKDAY(BP826,5,FESTIVOS_CO!A:A))</f>
        <v/>
      </c>
      <c r="BR826" s="37"/>
      <c r="BS826" s="36"/>
      <c r="BT826" s="38"/>
      <c r="BU826" s="58" t="e">
        <f>VLOOKUP(BT826,Hoja2!$C:$D,2,0)</f>
        <v>#N/A</v>
      </c>
      <c r="BV826" s="80" t="str">
        <f>IF(
AND(AO826="",BD826="",BQ826=""),
"EN PROCESO NOTIFICACION / COMUNICACION",
IF(
BT826="",
"NO APLICA",
IF(
BU826=60,
IF(AO826&lt;&gt;"",AO826,IF(BD826&lt;&gt;"",BD826,BQ826))+60,
WORKDAY(
IF(AO826&lt;&gt;"",AO826,IF(BD826&lt;&gt;"",BD826,BQ826)),
BU826,
FESTIVOS_CO!A:A
)
)
))</f>
        <v>EN PROCESO NOTIFICACION / COMUNICACION</v>
      </c>
      <c r="BW826" s="44"/>
      <c r="BX826" s="53"/>
      <c r="BY826" s="45"/>
      <c r="BZ826" s="37"/>
      <c r="CA826" s="54" t="str">
        <f t="shared" si="164"/>
        <v>PENDIENTE EJECUTORIA</v>
      </c>
      <c r="CB826" s="59" t="str">
        <f t="shared" si="161"/>
        <v/>
      </c>
      <c r="CC826" s="36"/>
      <c r="CD826" s="40"/>
      <c r="CE826" s="46"/>
      <c r="CF826" s="40"/>
      <c r="CG826" s="40"/>
      <c r="CH826" s="40"/>
      <c r="CI826" s="36"/>
      <c r="CJ826" s="47"/>
      <c r="CK826" s="40"/>
      <c r="CL826" s="40"/>
      <c r="CM826" s="40"/>
      <c r="CN826" s="40"/>
    </row>
    <row r="827" spans="1:92" ht="42.75" hidden="1">
      <c r="A827" s="49" t="str">
        <f t="shared" si="165"/>
        <v>SIN GESTIÓN</v>
      </c>
      <c r="B827" s="58"/>
      <c r="C827" s="37"/>
      <c r="D827" s="37"/>
      <c r="E827" s="49" t="str">
        <f t="shared" si="166"/>
        <v>PENDIENTE NOTIFICACIÓN</v>
      </c>
      <c r="F827" s="141" t="str">
        <f t="shared" si="167"/>
        <v>PENDIENTE NOTIFICACIÓN</v>
      </c>
      <c r="G827" s="49" t="str">
        <f t="shared" si="168"/>
        <v/>
      </c>
      <c r="H827" s="51" t="str">
        <f ca="1">IF(
L827="",
"",
IF(
NETWORKDAYS(L827,IF(M827&lt;&gt;"",M827,TODAY()),FESTIVOS_CO!A:A)&gt;2,
"VENCIDO",
IF(
NETWORKDAYS(L827,IF(M827&lt;&gt;"",M827,TODAY()),FESTIVOS_CO!A:A)=2,
"ALERTA",
"A TIEMPO"
)))</f>
        <v/>
      </c>
      <c r="I827" s="40"/>
      <c r="J827" s="36"/>
      <c r="K827" s="37"/>
      <c r="L827" s="50"/>
      <c r="M827" s="37"/>
      <c r="N827" s="52"/>
      <c r="O827" s="52"/>
      <c r="P827" s="36"/>
      <c r="Q827" s="36"/>
      <c r="R827" s="40"/>
      <c r="S827" s="36"/>
      <c r="T827" s="40"/>
      <c r="U827" s="40"/>
      <c r="V827" s="81"/>
      <c r="W827" s="40"/>
      <c r="X827" s="40"/>
      <c r="Y827" s="40"/>
      <c r="Z827" s="38" t="str">
        <f>IFERROR(VLOOKUP(Y827,DIRECTORIO!A:B,2,FALSE),"")</f>
        <v/>
      </c>
      <c r="AA827" s="40"/>
      <c r="AB827" s="40"/>
      <c r="AC827" s="40"/>
      <c r="AD827" s="40"/>
      <c r="AE827" s="40"/>
      <c r="AF827" s="40"/>
      <c r="AG827" s="41" t="s">
        <v>109</v>
      </c>
      <c r="AH827" s="42"/>
      <c r="AI827" s="54" t="str">
        <f t="shared" ca="1" si="169"/>
        <v>PENDIENTE NOTIFICACIÓN ELECTRÓNICA</v>
      </c>
      <c r="AJ827" s="37"/>
      <c r="AK827" s="37"/>
      <c r="AL827" s="37"/>
      <c r="AM827" s="53" t="str">
        <f>IF(AK827="","",WORKDAY(AK827,5,FESTIVOS_CO!A:A))</f>
        <v/>
      </c>
      <c r="AN827" s="37"/>
      <c r="AO827" s="37"/>
      <c r="AP827" s="54" t="str">
        <f t="shared" ca="1" si="162"/>
        <v>NO APLICA</v>
      </c>
      <c r="AQ827" s="36"/>
      <c r="AR827" s="43"/>
      <c r="AS827" s="37"/>
      <c r="AT827" s="36"/>
      <c r="AU827" s="37"/>
      <c r="AV827" s="36"/>
      <c r="AW827" s="36"/>
      <c r="AX827" s="37"/>
      <c r="AY827" s="140" t="str">
        <f>IF(AU827="","",WORKDAY(AU827,5,FESTIVOS_CO!A:A))</f>
        <v/>
      </c>
      <c r="AZ827" s="54" t="str">
        <f t="shared" ca="1" si="159"/>
        <v>NO APLICA</v>
      </c>
      <c r="BA827" s="55" t="str">
        <f>IF(AX827="","",WORKDAY(AX827,5,FESTIVOS_CO!A:A))</f>
        <v/>
      </c>
      <c r="BB827" s="39"/>
      <c r="BC827" s="40"/>
      <c r="BD827" s="40"/>
      <c r="BE827" s="56" t="str">
        <f t="shared" ca="1" si="160"/>
        <v>NO APLICA</v>
      </c>
      <c r="BF827" s="37"/>
      <c r="BG827" s="45"/>
      <c r="BH827" s="37"/>
      <c r="BI827" s="36"/>
      <c r="BJ827" s="37"/>
      <c r="BK827" s="36"/>
      <c r="BL827" s="36"/>
      <c r="BM827" s="53" t="str">
        <f>IF(BJ827="","",WORKDAY(BJ827,5,FESTIVOS_CO!A:A))</f>
        <v/>
      </c>
      <c r="BN827" s="57" t="str">
        <f t="shared" ca="1" si="170"/>
        <v>PENDIENTE HACER AVISO</v>
      </c>
      <c r="BO827" s="54" t="str">
        <f t="shared" ca="1" si="163"/>
        <v>EN TRÁMITE NOTIF. POR AVISO</v>
      </c>
      <c r="BP827" s="37"/>
      <c r="BQ827" s="53" t="str">
        <f>IF(BP827="","",WORKDAY(BP827,5,FESTIVOS_CO!A:A))</f>
        <v/>
      </c>
      <c r="BR827" s="37"/>
      <c r="BS827" s="36"/>
      <c r="BT827" s="38"/>
      <c r="BU827" s="58" t="e">
        <f>VLOOKUP(BT827,Hoja2!$C:$D,2,0)</f>
        <v>#N/A</v>
      </c>
      <c r="BV827" s="80" t="str">
        <f>IF(
AND(AO827="",BD827="",BQ827=""),
"EN PROCESO NOTIFICACION / COMUNICACION",
IF(
BT827="",
"NO APLICA",
IF(
BU827=60,
IF(AO827&lt;&gt;"",AO827,IF(BD827&lt;&gt;"",BD827,BQ827))+60,
WORKDAY(
IF(AO827&lt;&gt;"",AO827,IF(BD827&lt;&gt;"",BD827,BQ827)),
BU827,
FESTIVOS_CO!A:A
)
)
))</f>
        <v>EN PROCESO NOTIFICACION / COMUNICACION</v>
      </c>
      <c r="BW827" s="44"/>
      <c r="BX827" s="53"/>
      <c r="BY827" s="45"/>
      <c r="BZ827" s="37"/>
      <c r="CA827" s="54" t="str">
        <f t="shared" si="164"/>
        <v>PENDIENTE EJECUTORIA</v>
      </c>
      <c r="CB827" s="59" t="str">
        <f t="shared" si="161"/>
        <v/>
      </c>
      <c r="CC827" s="36"/>
      <c r="CD827" s="40"/>
      <c r="CE827" s="46"/>
      <c r="CF827" s="40"/>
      <c r="CG827" s="40"/>
      <c r="CH827" s="40"/>
      <c r="CI827" s="36"/>
      <c r="CJ827" s="47"/>
      <c r="CK827" s="40"/>
      <c r="CL827" s="40"/>
      <c r="CM827" s="40"/>
      <c r="CN827" s="40"/>
    </row>
    <row r="828" spans="1:92" ht="42.75" hidden="1">
      <c r="A828" s="49" t="str">
        <f t="shared" si="165"/>
        <v>SIN GESTIÓN</v>
      </c>
      <c r="B828" s="58"/>
      <c r="C828" s="37"/>
      <c r="D828" s="37"/>
      <c r="E828" s="49" t="str">
        <f t="shared" si="166"/>
        <v>PENDIENTE NOTIFICACIÓN</v>
      </c>
      <c r="F828" s="141" t="str">
        <f t="shared" si="167"/>
        <v>PENDIENTE NOTIFICACIÓN</v>
      </c>
      <c r="G828" s="49" t="str">
        <f t="shared" si="168"/>
        <v/>
      </c>
      <c r="H828" s="51" t="str">
        <f ca="1">IF(
L828="",
"",
IF(
NETWORKDAYS(L828,IF(M828&lt;&gt;"",M828,TODAY()),FESTIVOS_CO!A:A)&gt;2,
"VENCIDO",
IF(
NETWORKDAYS(L828,IF(M828&lt;&gt;"",M828,TODAY()),FESTIVOS_CO!A:A)=2,
"ALERTA",
"A TIEMPO"
)))</f>
        <v/>
      </c>
      <c r="I828" s="40"/>
      <c r="J828" s="36"/>
      <c r="K828" s="37"/>
      <c r="L828" s="50"/>
      <c r="M828" s="37"/>
      <c r="N828" s="52"/>
      <c r="O828" s="52"/>
      <c r="P828" s="36"/>
      <c r="Q828" s="36"/>
      <c r="R828" s="40"/>
      <c r="S828" s="36"/>
      <c r="T828" s="40"/>
      <c r="U828" s="40"/>
      <c r="V828" s="81"/>
      <c r="W828" s="40"/>
      <c r="X828" s="40"/>
      <c r="Y828" s="40"/>
      <c r="Z828" s="38" t="str">
        <f>IFERROR(VLOOKUP(Y828,DIRECTORIO!A:B,2,FALSE),"")</f>
        <v/>
      </c>
      <c r="AA828" s="40"/>
      <c r="AB828" s="40"/>
      <c r="AC828" s="40"/>
      <c r="AD828" s="40"/>
      <c r="AE828" s="40"/>
      <c r="AF828" s="40"/>
      <c r="AG828" s="41" t="s">
        <v>109</v>
      </c>
      <c r="AH828" s="42"/>
      <c r="AI828" s="54" t="str">
        <f t="shared" ca="1" si="169"/>
        <v>PENDIENTE NOTIFICACIÓN ELECTRÓNICA</v>
      </c>
      <c r="AJ828" s="37"/>
      <c r="AK828" s="37"/>
      <c r="AL828" s="37"/>
      <c r="AM828" s="53" t="str">
        <f>IF(AK828="","",WORKDAY(AK828,5,FESTIVOS_CO!A:A))</f>
        <v/>
      </c>
      <c r="AN828" s="37"/>
      <c r="AO828" s="37"/>
      <c r="AP828" s="54" t="str">
        <f t="shared" ca="1" si="162"/>
        <v>NO APLICA</v>
      </c>
      <c r="AQ828" s="36"/>
      <c r="AR828" s="43"/>
      <c r="AS828" s="37"/>
      <c r="AT828" s="36"/>
      <c r="AU828" s="37"/>
      <c r="AV828" s="36"/>
      <c r="AW828" s="36"/>
      <c r="AX828" s="37"/>
      <c r="AY828" s="140" t="str">
        <f>IF(AU828="","",WORKDAY(AU828,5,FESTIVOS_CO!A:A))</f>
        <v/>
      </c>
      <c r="AZ828" s="54" t="str">
        <f t="shared" ca="1" si="159"/>
        <v>NO APLICA</v>
      </c>
      <c r="BA828" s="55" t="str">
        <f>IF(AX828="","",WORKDAY(AX828,5,FESTIVOS_CO!A:A))</f>
        <v/>
      </c>
      <c r="BB828" s="39"/>
      <c r="BC828" s="40"/>
      <c r="BD828" s="40"/>
      <c r="BE828" s="56" t="str">
        <f t="shared" ca="1" si="160"/>
        <v>NO APLICA</v>
      </c>
      <c r="BF828" s="37"/>
      <c r="BG828" s="45"/>
      <c r="BH828" s="37"/>
      <c r="BI828" s="36"/>
      <c r="BJ828" s="37"/>
      <c r="BK828" s="36"/>
      <c r="BL828" s="36"/>
      <c r="BM828" s="53" t="str">
        <f>IF(BJ828="","",WORKDAY(BJ828,5,FESTIVOS_CO!A:A))</f>
        <v/>
      </c>
      <c r="BN828" s="57" t="str">
        <f t="shared" ca="1" si="170"/>
        <v>PENDIENTE HACER AVISO</v>
      </c>
      <c r="BO828" s="54" t="str">
        <f t="shared" ca="1" si="163"/>
        <v>EN TRÁMITE NOTIF. POR AVISO</v>
      </c>
      <c r="BP828" s="37"/>
      <c r="BQ828" s="53" t="str">
        <f>IF(BP828="","",WORKDAY(BP828,5,FESTIVOS_CO!A:A))</f>
        <v/>
      </c>
      <c r="BR828" s="37"/>
      <c r="BS828" s="36"/>
      <c r="BT828" s="38"/>
      <c r="BU828" s="58" t="e">
        <f>VLOOKUP(BT828,Hoja2!$C:$D,2,0)</f>
        <v>#N/A</v>
      </c>
      <c r="BV828" s="80" t="str">
        <f>IF(
AND(AO828="",BD828="",BQ828=""),
"EN PROCESO NOTIFICACION / COMUNICACION",
IF(
BT828="",
"NO APLICA",
IF(
BU828=60,
IF(AO828&lt;&gt;"",AO828,IF(BD828&lt;&gt;"",BD828,BQ828))+60,
WORKDAY(
IF(AO828&lt;&gt;"",AO828,IF(BD828&lt;&gt;"",BD828,BQ828)),
BU828,
FESTIVOS_CO!A:A
)
)
))</f>
        <v>EN PROCESO NOTIFICACION / COMUNICACION</v>
      </c>
      <c r="BW828" s="44"/>
      <c r="BX828" s="53"/>
      <c r="BY828" s="45"/>
      <c r="BZ828" s="37"/>
      <c r="CA828" s="54" t="str">
        <f t="shared" si="164"/>
        <v>PENDIENTE EJECUTORIA</v>
      </c>
      <c r="CB828" s="59" t="str">
        <f t="shared" si="161"/>
        <v/>
      </c>
      <c r="CC828" s="36"/>
      <c r="CD828" s="40"/>
      <c r="CE828" s="46"/>
      <c r="CF828" s="40"/>
      <c r="CG828" s="40"/>
      <c r="CH828" s="40"/>
      <c r="CI828" s="36"/>
      <c r="CJ828" s="47"/>
      <c r="CK828" s="40"/>
      <c r="CL828" s="40"/>
      <c r="CM828" s="40"/>
      <c r="CN828" s="40"/>
    </row>
    <row r="829" spans="1:92" ht="42.75" hidden="1">
      <c r="A829" s="49" t="str">
        <f t="shared" si="165"/>
        <v>SIN GESTIÓN</v>
      </c>
      <c r="B829" s="58"/>
      <c r="C829" s="37"/>
      <c r="D829" s="37"/>
      <c r="E829" s="49" t="str">
        <f t="shared" si="166"/>
        <v>PENDIENTE NOTIFICACIÓN</v>
      </c>
      <c r="F829" s="141" t="str">
        <f t="shared" si="167"/>
        <v>PENDIENTE NOTIFICACIÓN</v>
      </c>
      <c r="G829" s="49" t="str">
        <f t="shared" si="168"/>
        <v/>
      </c>
      <c r="H829" s="51" t="str">
        <f ca="1">IF(
L829="",
"",
IF(
NETWORKDAYS(L829,IF(M829&lt;&gt;"",M829,TODAY()),FESTIVOS_CO!A:A)&gt;2,
"VENCIDO",
IF(
NETWORKDAYS(L829,IF(M829&lt;&gt;"",M829,TODAY()),FESTIVOS_CO!A:A)=2,
"ALERTA",
"A TIEMPO"
)))</f>
        <v/>
      </c>
      <c r="I829" s="40"/>
      <c r="J829" s="36"/>
      <c r="K829" s="37"/>
      <c r="L829" s="50"/>
      <c r="M829" s="37"/>
      <c r="N829" s="52"/>
      <c r="O829" s="52"/>
      <c r="P829" s="36"/>
      <c r="Q829" s="36"/>
      <c r="R829" s="40"/>
      <c r="S829" s="36"/>
      <c r="T829" s="40"/>
      <c r="U829" s="40"/>
      <c r="V829" s="81"/>
      <c r="W829" s="40"/>
      <c r="X829" s="40"/>
      <c r="Y829" s="40"/>
      <c r="Z829" s="38" t="str">
        <f>IFERROR(VLOOKUP(Y829,DIRECTORIO!A:B,2,FALSE),"")</f>
        <v/>
      </c>
      <c r="AA829" s="40"/>
      <c r="AB829" s="40"/>
      <c r="AC829" s="40"/>
      <c r="AD829" s="40"/>
      <c r="AE829" s="40"/>
      <c r="AF829" s="40"/>
      <c r="AG829" s="41" t="s">
        <v>109</v>
      </c>
      <c r="AH829" s="42"/>
      <c r="AI829" s="54" t="str">
        <f t="shared" ca="1" si="169"/>
        <v>PENDIENTE NOTIFICACIÓN ELECTRÓNICA</v>
      </c>
      <c r="AJ829" s="37"/>
      <c r="AK829" s="37"/>
      <c r="AL829" s="37"/>
      <c r="AM829" s="53" t="str">
        <f>IF(AK829="","",WORKDAY(AK829,5,FESTIVOS_CO!A:A))</f>
        <v/>
      </c>
      <c r="AN829" s="37"/>
      <c r="AO829" s="37"/>
      <c r="AP829" s="54" t="str">
        <f t="shared" ca="1" si="162"/>
        <v>NO APLICA</v>
      </c>
      <c r="AQ829" s="36"/>
      <c r="AR829" s="43"/>
      <c r="AS829" s="37"/>
      <c r="AT829" s="36"/>
      <c r="AU829" s="37"/>
      <c r="AV829" s="36"/>
      <c r="AW829" s="36"/>
      <c r="AX829" s="37"/>
      <c r="AY829" s="140" t="str">
        <f>IF(AU829="","",WORKDAY(AU829,5,FESTIVOS_CO!A:A))</f>
        <v/>
      </c>
      <c r="AZ829" s="54" t="str">
        <f t="shared" ca="1" si="159"/>
        <v>NO APLICA</v>
      </c>
      <c r="BA829" s="55" t="str">
        <f>IF(AX829="","",WORKDAY(AX829,5,FESTIVOS_CO!A:A))</f>
        <v/>
      </c>
      <c r="BB829" s="39"/>
      <c r="BC829" s="40"/>
      <c r="BD829" s="40"/>
      <c r="BE829" s="56" t="str">
        <f t="shared" ca="1" si="160"/>
        <v>NO APLICA</v>
      </c>
      <c r="BF829" s="37"/>
      <c r="BG829" s="45"/>
      <c r="BH829" s="37"/>
      <c r="BI829" s="36"/>
      <c r="BJ829" s="37"/>
      <c r="BK829" s="36"/>
      <c r="BL829" s="36"/>
      <c r="BM829" s="53" t="str">
        <f>IF(BJ829="","",WORKDAY(BJ829,5,FESTIVOS_CO!A:A))</f>
        <v/>
      </c>
      <c r="BN829" s="57" t="str">
        <f t="shared" ca="1" si="170"/>
        <v>PENDIENTE HACER AVISO</v>
      </c>
      <c r="BO829" s="54" t="str">
        <f t="shared" ca="1" si="163"/>
        <v>EN TRÁMITE NOTIF. POR AVISO</v>
      </c>
      <c r="BP829" s="37"/>
      <c r="BQ829" s="53" t="str">
        <f>IF(BP829="","",WORKDAY(BP829,5,FESTIVOS_CO!A:A))</f>
        <v/>
      </c>
      <c r="BR829" s="37"/>
      <c r="BS829" s="36"/>
      <c r="BT829" s="38"/>
      <c r="BU829" s="58" t="e">
        <f>VLOOKUP(BT829,Hoja2!$C:$D,2,0)</f>
        <v>#N/A</v>
      </c>
      <c r="BV829" s="80" t="str">
        <f>IF(
AND(AO829="",BD829="",BQ829=""),
"EN PROCESO NOTIFICACION / COMUNICACION",
IF(
BT829="",
"NO APLICA",
IF(
BU829=60,
IF(AO829&lt;&gt;"",AO829,IF(BD829&lt;&gt;"",BD829,BQ829))+60,
WORKDAY(
IF(AO829&lt;&gt;"",AO829,IF(BD829&lt;&gt;"",BD829,BQ829)),
BU829,
FESTIVOS_CO!A:A
)
)
))</f>
        <v>EN PROCESO NOTIFICACION / COMUNICACION</v>
      </c>
      <c r="BW829" s="44"/>
      <c r="BX829" s="53"/>
      <c r="BY829" s="45"/>
      <c r="BZ829" s="37"/>
      <c r="CA829" s="54" t="str">
        <f t="shared" si="164"/>
        <v>PENDIENTE EJECUTORIA</v>
      </c>
      <c r="CB829" s="59" t="str">
        <f t="shared" si="161"/>
        <v/>
      </c>
      <c r="CC829" s="36"/>
      <c r="CD829" s="40"/>
      <c r="CE829" s="46"/>
      <c r="CF829" s="40"/>
      <c r="CG829" s="40"/>
      <c r="CH829" s="40"/>
      <c r="CI829" s="36"/>
      <c r="CJ829" s="47"/>
      <c r="CK829" s="40"/>
      <c r="CL829" s="40"/>
      <c r="CM829" s="40"/>
      <c r="CN829" s="40"/>
    </row>
    <row r="830" spans="1:92" ht="42.75" hidden="1">
      <c r="A830" s="49" t="str">
        <f t="shared" si="165"/>
        <v>SIN GESTIÓN</v>
      </c>
      <c r="B830" s="58"/>
      <c r="C830" s="37"/>
      <c r="D830" s="37"/>
      <c r="E830" s="49" t="str">
        <f t="shared" si="166"/>
        <v>PENDIENTE NOTIFICACIÓN</v>
      </c>
      <c r="F830" s="141" t="str">
        <f t="shared" si="167"/>
        <v>PENDIENTE NOTIFICACIÓN</v>
      </c>
      <c r="G830" s="49" t="str">
        <f t="shared" si="168"/>
        <v/>
      </c>
      <c r="H830" s="51" t="str">
        <f ca="1">IF(
L830="",
"",
IF(
NETWORKDAYS(L830,IF(M830&lt;&gt;"",M830,TODAY()),FESTIVOS_CO!A:A)&gt;2,
"VENCIDO",
IF(
NETWORKDAYS(L830,IF(M830&lt;&gt;"",M830,TODAY()),FESTIVOS_CO!A:A)=2,
"ALERTA",
"A TIEMPO"
)))</f>
        <v/>
      </c>
      <c r="I830" s="40"/>
      <c r="J830" s="36"/>
      <c r="K830" s="37"/>
      <c r="L830" s="50"/>
      <c r="M830" s="37"/>
      <c r="N830" s="52"/>
      <c r="O830" s="52"/>
      <c r="P830" s="36"/>
      <c r="Q830" s="36"/>
      <c r="R830" s="40"/>
      <c r="S830" s="36"/>
      <c r="T830" s="40"/>
      <c r="U830" s="40"/>
      <c r="V830" s="81"/>
      <c r="W830" s="40"/>
      <c r="X830" s="40"/>
      <c r="Y830" s="40"/>
      <c r="Z830" s="38" t="str">
        <f>IFERROR(VLOOKUP(Y830,DIRECTORIO!A:B,2,FALSE),"")</f>
        <v/>
      </c>
      <c r="AA830" s="40"/>
      <c r="AB830" s="40"/>
      <c r="AC830" s="40"/>
      <c r="AD830" s="40"/>
      <c r="AE830" s="40"/>
      <c r="AF830" s="40"/>
      <c r="AG830" s="41" t="s">
        <v>109</v>
      </c>
      <c r="AH830" s="42"/>
      <c r="AI830" s="54" t="str">
        <f t="shared" ca="1" si="169"/>
        <v>PENDIENTE NOTIFICACIÓN ELECTRÓNICA</v>
      </c>
      <c r="AJ830" s="37"/>
      <c r="AK830" s="37"/>
      <c r="AL830" s="37"/>
      <c r="AM830" s="53" t="str">
        <f>IF(AK830="","",WORKDAY(AK830,5,FESTIVOS_CO!A:A))</f>
        <v/>
      </c>
      <c r="AN830" s="37"/>
      <c r="AO830" s="37"/>
      <c r="AP830" s="54" t="str">
        <f t="shared" ca="1" si="162"/>
        <v>NO APLICA</v>
      </c>
      <c r="AQ830" s="36"/>
      <c r="AR830" s="43"/>
      <c r="AS830" s="37"/>
      <c r="AT830" s="36"/>
      <c r="AU830" s="37"/>
      <c r="AV830" s="36"/>
      <c r="AW830" s="36"/>
      <c r="AX830" s="37"/>
      <c r="AY830" s="140" t="str">
        <f>IF(AU830="","",WORKDAY(AU830,5,FESTIVOS_CO!A:A))</f>
        <v/>
      </c>
      <c r="AZ830" s="54" t="str">
        <f t="shared" ca="1" si="159"/>
        <v>NO APLICA</v>
      </c>
      <c r="BA830" s="55" t="str">
        <f>IF(AX830="","",WORKDAY(AX830,5,FESTIVOS_CO!A:A))</f>
        <v/>
      </c>
      <c r="BB830" s="39"/>
      <c r="BC830" s="40"/>
      <c r="BD830" s="40"/>
      <c r="BE830" s="56" t="str">
        <f t="shared" ca="1" si="160"/>
        <v>NO APLICA</v>
      </c>
      <c r="BF830" s="37"/>
      <c r="BG830" s="45"/>
      <c r="BH830" s="37"/>
      <c r="BI830" s="36"/>
      <c r="BJ830" s="37"/>
      <c r="BK830" s="36"/>
      <c r="BL830" s="36"/>
      <c r="BM830" s="53" t="str">
        <f>IF(BJ830="","",WORKDAY(BJ830,5,FESTIVOS_CO!A:A))</f>
        <v/>
      </c>
      <c r="BN830" s="57" t="str">
        <f t="shared" ca="1" si="170"/>
        <v>PENDIENTE HACER AVISO</v>
      </c>
      <c r="BO830" s="54" t="str">
        <f t="shared" ca="1" si="163"/>
        <v>EN TRÁMITE NOTIF. POR AVISO</v>
      </c>
      <c r="BP830" s="37"/>
      <c r="BQ830" s="53" t="str">
        <f>IF(BP830="","",WORKDAY(BP830,5,FESTIVOS_CO!A:A))</f>
        <v/>
      </c>
      <c r="BR830" s="37"/>
      <c r="BS830" s="36"/>
      <c r="BT830" s="38"/>
      <c r="BU830" s="58" t="e">
        <f>VLOOKUP(BT830,Hoja2!$C:$D,2,0)</f>
        <v>#N/A</v>
      </c>
      <c r="BV830" s="80" t="str">
        <f>IF(
AND(AO830="",BD830="",BQ830=""),
"EN PROCESO NOTIFICACION / COMUNICACION",
IF(
BT830="",
"NO APLICA",
IF(
BU830=60,
IF(AO830&lt;&gt;"",AO830,IF(BD830&lt;&gt;"",BD830,BQ830))+60,
WORKDAY(
IF(AO830&lt;&gt;"",AO830,IF(BD830&lt;&gt;"",BD830,BQ830)),
BU830,
FESTIVOS_CO!A:A
)
)
))</f>
        <v>EN PROCESO NOTIFICACION / COMUNICACION</v>
      </c>
      <c r="BW830" s="44"/>
      <c r="BX830" s="53"/>
      <c r="BY830" s="45"/>
      <c r="BZ830" s="37"/>
      <c r="CA830" s="54" t="str">
        <f t="shared" si="164"/>
        <v>PENDIENTE EJECUTORIA</v>
      </c>
      <c r="CB830" s="59" t="str">
        <f t="shared" si="161"/>
        <v/>
      </c>
      <c r="CC830" s="36"/>
      <c r="CD830" s="40"/>
      <c r="CE830" s="46"/>
      <c r="CF830" s="40"/>
      <c r="CG830" s="40"/>
      <c r="CH830" s="40"/>
      <c r="CI830" s="36"/>
      <c r="CJ830" s="47"/>
      <c r="CK830" s="40"/>
      <c r="CL830" s="40"/>
      <c r="CM830" s="40"/>
      <c r="CN830" s="40"/>
    </row>
    <row r="831" spans="1:92" ht="42.75" hidden="1">
      <c r="A831" s="49" t="str">
        <f t="shared" si="165"/>
        <v>SIN GESTIÓN</v>
      </c>
      <c r="B831" s="58"/>
      <c r="C831" s="37"/>
      <c r="D831" s="37"/>
      <c r="E831" s="49" t="str">
        <f t="shared" si="166"/>
        <v>PENDIENTE NOTIFICACIÓN</v>
      </c>
      <c r="F831" s="141" t="str">
        <f t="shared" si="167"/>
        <v>PENDIENTE NOTIFICACIÓN</v>
      </c>
      <c r="G831" s="49" t="str">
        <f t="shared" si="168"/>
        <v/>
      </c>
      <c r="H831" s="51" t="str">
        <f ca="1">IF(
L831="",
"",
IF(
NETWORKDAYS(L831,IF(M831&lt;&gt;"",M831,TODAY()),FESTIVOS_CO!A:A)&gt;2,
"VENCIDO",
IF(
NETWORKDAYS(L831,IF(M831&lt;&gt;"",M831,TODAY()),FESTIVOS_CO!A:A)=2,
"ALERTA",
"A TIEMPO"
)))</f>
        <v/>
      </c>
      <c r="I831" s="40"/>
      <c r="J831" s="36"/>
      <c r="K831" s="37"/>
      <c r="L831" s="50"/>
      <c r="M831" s="37"/>
      <c r="N831" s="52"/>
      <c r="O831" s="52"/>
      <c r="P831" s="36"/>
      <c r="Q831" s="36"/>
      <c r="R831" s="40"/>
      <c r="S831" s="36"/>
      <c r="T831" s="40"/>
      <c r="U831" s="40"/>
      <c r="V831" s="81"/>
      <c r="W831" s="40"/>
      <c r="X831" s="40"/>
      <c r="Y831" s="40"/>
      <c r="Z831" s="38" t="str">
        <f>IFERROR(VLOOKUP(Y831,DIRECTORIO!A:B,2,FALSE),"")</f>
        <v/>
      </c>
      <c r="AA831" s="40"/>
      <c r="AB831" s="40"/>
      <c r="AC831" s="40"/>
      <c r="AD831" s="40"/>
      <c r="AE831" s="40"/>
      <c r="AF831" s="40"/>
      <c r="AG831" s="41" t="s">
        <v>109</v>
      </c>
      <c r="AH831" s="42"/>
      <c r="AI831" s="54" t="str">
        <f t="shared" ca="1" si="169"/>
        <v>PENDIENTE NOTIFICACIÓN ELECTRÓNICA</v>
      </c>
      <c r="AJ831" s="37"/>
      <c r="AK831" s="37"/>
      <c r="AL831" s="37"/>
      <c r="AM831" s="53" t="str">
        <f>IF(AK831="","",WORKDAY(AK831,5,FESTIVOS_CO!A:A))</f>
        <v/>
      </c>
      <c r="AN831" s="37"/>
      <c r="AO831" s="37"/>
      <c r="AP831" s="54" t="str">
        <f t="shared" ca="1" si="162"/>
        <v>NO APLICA</v>
      </c>
      <c r="AQ831" s="36"/>
      <c r="AR831" s="43"/>
      <c r="AS831" s="37"/>
      <c r="AT831" s="36"/>
      <c r="AU831" s="37"/>
      <c r="AV831" s="36"/>
      <c r="AW831" s="36"/>
      <c r="AX831" s="37"/>
      <c r="AY831" s="140" t="str">
        <f>IF(AU831="","",WORKDAY(AU831,5,FESTIVOS_CO!A:A))</f>
        <v/>
      </c>
      <c r="AZ831" s="54" t="str">
        <f t="shared" ca="1" si="159"/>
        <v>NO APLICA</v>
      </c>
      <c r="BA831" s="55" t="str">
        <f>IF(AX831="","",WORKDAY(AX831,5,FESTIVOS_CO!A:A))</f>
        <v/>
      </c>
      <c r="BB831" s="39"/>
      <c r="BC831" s="40"/>
      <c r="BD831" s="40"/>
      <c r="BE831" s="56" t="str">
        <f t="shared" ca="1" si="160"/>
        <v>NO APLICA</v>
      </c>
      <c r="BF831" s="37"/>
      <c r="BG831" s="45"/>
      <c r="BH831" s="37"/>
      <c r="BI831" s="36"/>
      <c r="BJ831" s="37"/>
      <c r="BK831" s="36"/>
      <c r="BL831" s="36"/>
      <c r="BM831" s="53" t="str">
        <f>IF(BJ831="","",WORKDAY(BJ831,5,FESTIVOS_CO!A:A))</f>
        <v/>
      </c>
      <c r="BN831" s="57" t="str">
        <f t="shared" ca="1" si="170"/>
        <v>PENDIENTE HACER AVISO</v>
      </c>
      <c r="BO831" s="54" t="str">
        <f t="shared" ca="1" si="163"/>
        <v>EN TRÁMITE NOTIF. POR AVISO</v>
      </c>
      <c r="BP831" s="37"/>
      <c r="BQ831" s="53" t="str">
        <f>IF(BP831="","",WORKDAY(BP831,5,FESTIVOS_CO!A:A))</f>
        <v/>
      </c>
      <c r="BR831" s="37"/>
      <c r="BS831" s="36"/>
      <c r="BT831" s="38"/>
      <c r="BU831" s="58" t="e">
        <f>VLOOKUP(BT831,Hoja2!$C:$D,2,0)</f>
        <v>#N/A</v>
      </c>
      <c r="BV831" s="80" t="str">
        <f>IF(
AND(AO831="",BD831="",BQ831=""),
"EN PROCESO NOTIFICACION / COMUNICACION",
IF(
BT831="",
"NO APLICA",
IF(
BU831=60,
IF(AO831&lt;&gt;"",AO831,IF(BD831&lt;&gt;"",BD831,BQ831))+60,
WORKDAY(
IF(AO831&lt;&gt;"",AO831,IF(BD831&lt;&gt;"",BD831,BQ831)),
BU831,
FESTIVOS_CO!A:A
)
)
))</f>
        <v>EN PROCESO NOTIFICACION / COMUNICACION</v>
      </c>
      <c r="BW831" s="44"/>
      <c r="BX831" s="53"/>
      <c r="BY831" s="45"/>
      <c r="BZ831" s="37"/>
      <c r="CA831" s="54" t="str">
        <f t="shared" si="164"/>
        <v>PENDIENTE EJECUTORIA</v>
      </c>
      <c r="CB831" s="59" t="str">
        <f t="shared" si="161"/>
        <v/>
      </c>
      <c r="CC831" s="36"/>
      <c r="CD831" s="40"/>
      <c r="CE831" s="46"/>
      <c r="CF831" s="40"/>
      <c r="CG831" s="40"/>
      <c r="CH831" s="40"/>
      <c r="CI831" s="36"/>
      <c r="CJ831" s="47"/>
      <c r="CK831" s="40"/>
      <c r="CL831" s="40"/>
      <c r="CM831" s="40"/>
      <c r="CN831" s="40"/>
    </row>
    <row r="832" spans="1:92" ht="42.75" hidden="1">
      <c r="A832" s="49" t="str">
        <f t="shared" si="165"/>
        <v>SIN GESTIÓN</v>
      </c>
      <c r="B832" s="58"/>
      <c r="C832" s="37"/>
      <c r="D832" s="37"/>
      <c r="E832" s="49" t="str">
        <f t="shared" si="166"/>
        <v>PENDIENTE NOTIFICACIÓN</v>
      </c>
      <c r="F832" s="141" t="str">
        <f t="shared" si="167"/>
        <v>PENDIENTE NOTIFICACIÓN</v>
      </c>
      <c r="G832" s="49" t="str">
        <f t="shared" si="168"/>
        <v/>
      </c>
      <c r="H832" s="51" t="str">
        <f ca="1">IF(
L832="",
"",
IF(
NETWORKDAYS(L832,IF(M832&lt;&gt;"",M832,TODAY()),FESTIVOS_CO!A:A)&gt;2,
"VENCIDO",
IF(
NETWORKDAYS(L832,IF(M832&lt;&gt;"",M832,TODAY()),FESTIVOS_CO!A:A)=2,
"ALERTA",
"A TIEMPO"
)))</f>
        <v/>
      </c>
      <c r="I832" s="40"/>
      <c r="J832" s="36"/>
      <c r="K832" s="37"/>
      <c r="L832" s="50"/>
      <c r="M832" s="37"/>
      <c r="N832" s="52"/>
      <c r="O832" s="52"/>
      <c r="P832" s="36"/>
      <c r="Q832" s="36"/>
      <c r="R832" s="40"/>
      <c r="S832" s="36"/>
      <c r="T832" s="40"/>
      <c r="U832" s="40"/>
      <c r="V832" s="81"/>
      <c r="W832" s="40"/>
      <c r="X832" s="40"/>
      <c r="Y832" s="40"/>
      <c r="Z832" s="38" t="str">
        <f>IFERROR(VLOOKUP(Y832,DIRECTORIO!A:B,2,FALSE),"")</f>
        <v/>
      </c>
      <c r="AA832" s="40"/>
      <c r="AB832" s="40"/>
      <c r="AC832" s="40"/>
      <c r="AD832" s="40"/>
      <c r="AE832" s="40"/>
      <c r="AF832" s="40"/>
      <c r="AG832" s="41" t="s">
        <v>109</v>
      </c>
      <c r="AH832" s="42"/>
      <c r="AI832" s="54" t="str">
        <f t="shared" ca="1" si="169"/>
        <v>PENDIENTE NOTIFICACIÓN ELECTRÓNICA</v>
      </c>
      <c r="AJ832" s="37"/>
      <c r="AK832" s="37"/>
      <c r="AL832" s="37"/>
      <c r="AM832" s="53" t="str">
        <f>IF(AK832="","",WORKDAY(AK832,5,FESTIVOS_CO!A:A))</f>
        <v/>
      </c>
      <c r="AN832" s="37"/>
      <c r="AO832" s="37"/>
      <c r="AP832" s="54" t="str">
        <f t="shared" ca="1" si="162"/>
        <v>NO APLICA</v>
      </c>
      <c r="AQ832" s="36"/>
      <c r="AR832" s="43"/>
      <c r="AS832" s="37"/>
      <c r="AT832" s="36"/>
      <c r="AU832" s="37"/>
      <c r="AV832" s="36"/>
      <c r="AW832" s="36"/>
      <c r="AX832" s="37"/>
      <c r="AY832" s="140" t="str">
        <f>IF(AU832="","",WORKDAY(AU832,5,FESTIVOS_CO!A:A))</f>
        <v/>
      </c>
      <c r="AZ832" s="54" t="str">
        <f t="shared" ca="1" si="159"/>
        <v>NO APLICA</v>
      </c>
      <c r="BA832" s="55" t="str">
        <f>IF(AX832="","",WORKDAY(AX832,5,FESTIVOS_CO!A:A))</f>
        <v/>
      </c>
      <c r="BB832" s="39"/>
      <c r="BC832" s="40"/>
      <c r="BD832" s="40"/>
      <c r="BE832" s="56" t="str">
        <f t="shared" ca="1" si="160"/>
        <v>NO APLICA</v>
      </c>
      <c r="BF832" s="37"/>
      <c r="BG832" s="45"/>
      <c r="BH832" s="37"/>
      <c r="BI832" s="36"/>
      <c r="BJ832" s="37"/>
      <c r="BK832" s="36"/>
      <c r="BL832" s="36"/>
      <c r="BM832" s="53" t="str">
        <f>IF(BJ832="","",WORKDAY(BJ832,5,FESTIVOS_CO!A:A))</f>
        <v/>
      </c>
      <c r="BN832" s="57" t="str">
        <f t="shared" ca="1" si="170"/>
        <v>PENDIENTE HACER AVISO</v>
      </c>
      <c r="BO832" s="54" t="str">
        <f t="shared" ca="1" si="163"/>
        <v>EN TRÁMITE NOTIF. POR AVISO</v>
      </c>
      <c r="BP832" s="37"/>
      <c r="BQ832" s="53" t="str">
        <f>IF(BP832="","",WORKDAY(BP832,5,FESTIVOS_CO!A:A))</f>
        <v/>
      </c>
      <c r="BR832" s="37"/>
      <c r="BS832" s="36"/>
      <c r="BT832" s="38"/>
      <c r="BU832" s="58" t="e">
        <f>VLOOKUP(BT832,Hoja2!$C:$D,2,0)</f>
        <v>#N/A</v>
      </c>
      <c r="BV832" s="80" t="str">
        <f>IF(
AND(AO832="",BD832="",BQ832=""),
"EN PROCESO NOTIFICACION / COMUNICACION",
IF(
BT832="",
"NO APLICA",
IF(
BU832=60,
IF(AO832&lt;&gt;"",AO832,IF(BD832&lt;&gt;"",BD832,BQ832))+60,
WORKDAY(
IF(AO832&lt;&gt;"",AO832,IF(BD832&lt;&gt;"",BD832,BQ832)),
BU832,
FESTIVOS_CO!A:A
)
)
))</f>
        <v>EN PROCESO NOTIFICACION / COMUNICACION</v>
      </c>
      <c r="BW832" s="44"/>
      <c r="BX832" s="53"/>
      <c r="BY832" s="45"/>
      <c r="BZ832" s="37"/>
      <c r="CA832" s="54" t="str">
        <f t="shared" si="164"/>
        <v>PENDIENTE EJECUTORIA</v>
      </c>
      <c r="CB832" s="59" t="str">
        <f t="shared" si="161"/>
        <v/>
      </c>
      <c r="CC832" s="36"/>
      <c r="CD832" s="40"/>
      <c r="CE832" s="46"/>
      <c r="CF832" s="40"/>
      <c r="CG832" s="40"/>
      <c r="CH832" s="40"/>
      <c r="CI832" s="36"/>
      <c r="CJ832" s="47"/>
      <c r="CK832" s="40"/>
      <c r="CL832" s="40"/>
      <c r="CM832" s="40"/>
      <c r="CN832" s="40"/>
    </row>
    <row r="833" spans="1:92" ht="42.75" hidden="1">
      <c r="A833" s="49" t="str">
        <f t="shared" si="165"/>
        <v>SIN GESTIÓN</v>
      </c>
      <c r="B833" s="58"/>
      <c r="C833" s="37"/>
      <c r="D833" s="37"/>
      <c r="E833" s="49" t="str">
        <f t="shared" si="166"/>
        <v>PENDIENTE NOTIFICACIÓN</v>
      </c>
      <c r="F833" s="141" t="str">
        <f t="shared" si="167"/>
        <v>PENDIENTE NOTIFICACIÓN</v>
      </c>
      <c r="G833" s="49" t="str">
        <f t="shared" si="168"/>
        <v/>
      </c>
      <c r="H833" s="51" t="str">
        <f ca="1">IF(
L833="",
"",
IF(
NETWORKDAYS(L833,IF(M833&lt;&gt;"",M833,TODAY()),FESTIVOS_CO!A:A)&gt;2,
"VENCIDO",
IF(
NETWORKDAYS(L833,IF(M833&lt;&gt;"",M833,TODAY()),FESTIVOS_CO!A:A)=2,
"ALERTA",
"A TIEMPO"
)))</f>
        <v/>
      </c>
      <c r="I833" s="40"/>
      <c r="J833" s="36"/>
      <c r="K833" s="37"/>
      <c r="L833" s="50"/>
      <c r="M833" s="37"/>
      <c r="N833" s="52"/>
      <c r="O833" s="52"/>
      <c r="P833" s="36"/>
      <c r="Q833" s="36"/>
      <c r="R833" s="40"/>
      <c r="S833" s="36"/>
      <c r="T833" s="40"/>
      <c r="U833" s="40"/>
      <c r="V833" s="81"/>
      <c r="W833" s="40"/>
      <c r="X833" s="40"/>
      <c r="Y833" s="40"/>
      <c r="Z833" s="38" t="str">
        <f>IFERROR(VLOOKUP(Y833,DIRECTORIO!A:B,2,FALSE),"")</f>
        <v/>
      </c>
      <c r="AA833" s="40"/>
      <c r="AB833" s="40"/>
      <c r="AC833" s="40"/>
      <c r="AD833" s="40"/>
      <c r="AE833" s="40"/>
      <c r="AF833" s="40"/>
      <c r="AG833" s="41" t="s">
        <v>109</v>
      </c>
      <c r="AH833" s="42"/>
      <c r="AI833" s="54" t="str">
        <f t="shared" ca="1" si="169"/>
        <v>PENDIENTE NOTIFICACIÓN ELECTRÓNICA</v>
      </c>
      <c r="AJ833" s="37"/>
      <c r="AK833" s="37"/>
      <c r="AL833" s="37"/>
      <c r="AM833" s="53" t="str">
        <f>IF(AK833="","",WORKDAY(AK833,5,FESTIVOS_CO!A:A))</f>
        <v/>
      </c>
      <c r="AN833" s="37"/>
      <c r="AO833" s="37"/>
      <c r="AP833" s="54" t="str">
        <f t="shared" ca="1" si="162"/>
        <v>NO APLICA</v>
      </c>
      <c r="AQ833" s="36"/>
      <c r="AR833" s="43"/>
      <c r="AS833" s="37"/>
      <c r="AT833" s="36"/>
      <c r="AU833" s="37"/>
      <c r="AV833" s="36"/>
      <c r="AW833" s="36"/>
      <c r="AX833" s="37"/>
      <c r="AY833" s="140" t="str">
        <f>IF(AU833="","",WORKDAY(AU833,5,FESTIVOS_CO!A:A))</f>
        <v/>
      </c>
      <c r="AZ833" s="54" t="str">
        <f t="shared" ca="1" si="159"/>
        <v>NO APLICA</v>
      </c>
      <c r="BA833" s="55" t="str">
        <f>IF(AX833="","",WORKDAY(AX833,5,FESTIVOS_CO!A:A))</f>
        <v/>
      </c>
      <c r="BB833" s="39"/>
      <c r="BC833" s="40"/>
      <c r="BD833" s="40"/>
      <c r="BE833" s="56" t="str">
        <f t="shared" ca="1" si="160"/>
        <v>NO APLICA</v>
      </c>
      <c r="BF833" s="37"/>
      <c r="BG833" s="45"/>
      <c r="BH833" s="37"/>
      <c r="BI833" s="36"/>
      <c r="BJ833" s="37"/>
      <c r="BK833" s="36"/>
      <c r="BL833" s="36"/>
      <c r="BM833" s="53" t="str">
        <f>IF(BJ833="","",WORKDAY(BJ833,5,FESTIVOS_CO!A:A))</f>
        <v/>
      </c>
      <c r="BN833" s="57" t="str">
        <f t="shared" ca="1" si="170"/>
        <v>PENDIENTE HACER AVISO</v>
      </c>
      <c r="BO833" s="54" t="str">
        <f t="shared" ca="1" si="163"/>
        <v>EN TRÁMITE NOTIF. POR AVISO</v>
      </c>
      <c r="BP833" s="37"/>
      <c r="BQ833" s="53" t="str">
        <f>IF(BP833="","",WORKDAY(BP833,5,FESTIVOS_CO!A:A))</f>
        <v/>
      </c>
      <c r="BR833" s="37"/>
      <c r="BS833" s="36"/>
      <c r="BT833" s="38"/>
      <c r="BU833" s="58" t="e">
        <f>VLOOKUP(BT833,Hoja2!$C:$D,2,0)</f>
        <v>#N/A</v>
      </c>
      <c r="BV833" s="80" t="str">
        <f>IF(
AND(AO833="",BD833="",BQ833=""),
"EN PROCESO NOTIFICACION / COMUNICACION",
IF(
BT833="",
"NO APLICA",
IF(
BU833=60,
IF(AO833&lt;&gt;"",AO833,IF(BD833&lt;&gt;"",BD833,BQ833))+60,
WORKDAY(
IF(AO833&lt;&gt;"",AO833,IF(BD833&lt;&gt;"",BD833,BQ833)),
BU833,
FESTIVOS_CO!A:A
)
)
))</f>
        <v>EN PROCESO NOTIFICACION / COMUNICACION</v>
      </c>
      <c r="BW833" s="44"/>
      <c r="BX833" s="53"/>
      <c r="BY833" s="45"/>
      <c r="BZ833" s="37"/>
      <c r="CA833" s="54" t="str">
        <f t="shared" si="164"/>
        <v>PENDIENTE EJECUTORIA</v>
      </c>
      <c r="CB833" s="59" t="str">
        <f t="shared" si="161"/>
        <v/>
      </c>
      <c r="CC833" s="36"/>
      <c r="CD833" s="40"/>
      <c r="CE833" s="46"/>
      <c r="CF833" s="40"/>
      <c r="CG833" s="40"/>
      <c r="CH833" s="40"/>
      <c r="CI833" s="36"/>
      <c r="CJ833" s="47"/>
      <c r="CK833" s="40"/>
      <c r="CL833" s="40"/>
      <c r="CM833" s="40"/>
      <c r="CN833" s="40"/>
    </row>
    <row r="834" spans="1:92" ht="42.75" hidden="1">
      <c r="A834" s="49" t="str">
        <f t="shared" si="165"/>
        <v>SIN GESTIÓN</v>
      </c>
      <c r="B834" s="58"/>
      <c r="C834" s="37"/>
      <c r="D834" s="37"/>
      <c r="E834" s="49" t="str">
        <f t="shared" si="166"/>
        <v>PENDIENTE NOTIFICACIÓN</v>
      </c>
      <c r="F834" s="141" t="str">
        <f t="shared" si="167"/>
        <v>PENDIENTE NOTIFICACIÓN</v>
      </c>
      <c r="G834" s="49" t="str">
        <f t="shared" si="168"/>
        <v/>
      </c>
      <c r="H834" s="51" t="str">
        <f ca="1">IF(
L834="",
"",
IF(
NETWORKDAYS(L834,IF(M834&lt;&gt;"",M834,TODAY()),FESTIVOS_CO!A:A)&gt;2,
"VENCIDO",
IF(
NETWORKDAYS(L834,IF(M834&lt;&gt;"",M834,TODAY()),FESTIVOS_CO!A:A)=2,
"ALERTA",
"A TIEMPO"
)))</f>
        <v/>
      </c>
      <c r="I834" s="40"/>
      <c r="J834" s="36"/>
      <c r="K834" s="37"/>
      <c r="L834" s="50"/>
      <c r="M834" s="37"/>
      <c r="N834" s="52"/>
      <c r="O834" s="52"/>
      <c r="P834" s="36"/>
      <c r="Q834" s="36"/>
      <c r="R834" s="40"/>
      <c r="S834" s="36"/>
      <c r="T834" s="40"/>
      <c r="U834" s="40"/>
      <c r="V834" s="81"/>
      <c r="W834" s="40"/>
      <c r="X834" s="40"/>
      <c r="Y834" s="40"/>
      <c r="Z834" s="38" t="str">
        <f>IFERROR(VLOOKUP(Y834,DIRECTORIO!A:B,2,FALSE),"")</f>
        <v/>
      </c>
      <c r="AA834" s="40"/>
      <c r="AB834" s="40"/>
      <c r="AC834" s="40"/>
      <c r="AD834" s="40"/>
      <c r="AE834" s="40"/>
      <c r="AF834" s="40"/>
      <c r="AG834" s="41" t="s">
        <v>109</v>
      </c>
      <c r="AH834" s="42"/>
      <c r="AI834" s="54" t="str">
        <f t="shared" ca="1" si="169"/>
        <v>PENDIENTE NOTIFICACIÓN ELECTRÓNICA</v>
      </c>
      <c r="AJ834" s="37"/>
      <c r="AK834" s="37"/>
      <c r="AL834" s="37"/>
      <c r="AM834" s="53" t="str">
        <f>IF(AK834="","",WORKDAY(AK834,5,FESTIVOS_CO!A:A))</f>
        <v/>
      </c>
      <c r="AN834" s="37"/>
      <c r="AO834" s="37"/>
      <c r="AP834" s="54" t="str">
        <f t="shared" ca="1" si="162"/>
        <v>NO APLICA</v>
      </c>
      <c r="AQ834" s="36"/>
      <c r="AR834" s="43"/>
      <c r="AS834" s="37"/>
      <c r="AT834" s="36"/>
      <c r="AU834" s="37"/>
      <c r="AV834" s="36"/>
      <c r="AW834" s="36"/>
      <c r="AX834" s="37"/>
      <c r="AY834" s="140" t="str">
        <f>IF(AU834="","",WORKDAY(AU834,5,FESTIVOS_CO!A:A))</f>
        <v/>
      </c>
      <c r="AZ834" s="54" t="str">
        <f t="shared" ca="1" si="159"/>
        <v>NO APLICA</v>
      </c>
      <c r="BA834" s="55" t="str">
        <f>IF(AX834="","",WORKDAY(AX834,5,FESTIVOS_CO!A:A))</f>
        <v/>
      </c>
      <c r="BB834" s="39"/>
      <c r="BC834" s="40"/>
      <c r="BD834" s="40"/>
      <c r="BE834" s="56" t="str">
        <f t="shared" ca="1" si="160"/>
        <v>NO APLICA</v>
      </c>
      <c r="BF834" s="37"/>
      <c r="BG834" s="45"/>
      <c r="BH834" s="37"/>
      <c r="BI834" s="36"/>
      <c r="BJ834" s="37"/>
      <c r="BK834" s="36"/>
      <c r="BL834" s="36"/>
      <c r="BM834" s="53" t="str">
        <f>IF(BJ834="","",WORKDAY(BJ834,5,FESTIVOS_CO!A:A))</f>
        <v/>
      </c>
      <c r="BN834" s="57" t="str">
        <f t="shared" ca="1" si="170"/>
        <v>PENDIENTE HACER AVISO</v>
      </c>
      <c r="BO834" s="54" t="str">
        <f t="shared" ca="1" si="163"/>
        <v>EN TRÁMITE NOTIF. POR AVISO</v>
      </c>
      <c r="BP834" s="37"/>
      <c r="BQ834" s="53" t="str">
        <f>IF(BP834="","",WORKDAY(BP834,5,FESTIVOS_CO!A:A))</f>
        <v/>
      </c>
      <c r="BR834" s="37"/>
      <c r="BS834" s="36"/>
      <c r="BT834" s="38"/>
      <c r="BU834" s="58" t="e">
        <f>VLOOKUP(BT834,Hoja2!$C:$D,2,0)</f>
        <v>#N/A</v>
      </c>
      <c r="BV834" s="80" t="str">
        <f>IF(
AND(AO834="",BD834="",BQ834=""),
"EN PROCESO NOTIFICACION / COMUNICACION",
IF(
BT834="",
"NO APLICA",
IF(
BU834=60,
IF(AO834&lt;&gt;"",AO834,IF(BD834&lt;&gt;"",BD834,BQ834))+60,
WORKDAY(
IF(AO834&lt;&gt;"",AO834,IF(BD834&lt;&gt;"",BD834,BQ834)),
BU834,
FESTIVOS_CO!A:A
)
)
))</f>
        <v>EN PROCESO NOTIFICACION / COMUNICACION</v>
      </c>
      <c r="BW834" s="44"/>
      <c r="BX834" s="53"/>
      <c r="BY834" s="45"/>
      <c r="BZ834" s="37"/>
      <c r="CA834" s="54" t="str">
        <f t="shared" si="164"/>
        <v>PENDIENTE EJECUTORIA</v>
      </c>
      <c r="CB834" s="59" t="str">
        <f t="shared" si="161"/>
        <v/>
      </c>
      <c r="CC834" s="36"/>
      <c r="CD834" s="40"/>
      <c r="CE834" s="46"/>
      <c r="CF834" s="40"/>
      <c r="CG834" s="40"/>
      <c r="CH834" s="40"/>
      <c r="CI834" s="36"/>
      <c r="CJ834" s="47"/>
      <c r="CK834" s="40"/>
      <c r="CL834" s="40"/>
      <c r="CM834" s="40"/>
      <c r="CN834" s="40"/>
    </row>
    <row r="835" spans="1:92" ht="42.75" hidden="1">
      <c r="A835" s="49" t="str">
        <f t="shared" si="165"/>
        <v>SIN GESTIÓN</v>
      </c>
      <c r="B835" s="58"/>
      <c r="C835" s="37"/>
      <c r="D835" s="37"/>
      <c r="E835" s="49" t="str">
        <f t="shared" si="166"/>
        <v>PENDIENTE NOTIFICACIÓN</v>
      </c>
      <c r="F835" s="141" t="str">
        <f t="shared" si="167"/>
        <v>PENDIENTE NOTIFICACIÓN</v>
      </c>
      <c r="G835" s="49" t="str">
        <f t="shared" si="168"/>
        <v/>
      </c>
      <c r="H835" s="51" t="str">
        <f ca="1">IF(
L835="",
"",
IF(
NETWORKDAYS(L835,IF(M835&lt;&gt;"",M835,TODAY()),FESTIVOS_CO!A:A)&gt;2,
"VENCIDO",
IF(
NETWORKDAYS(L835,IF(M835&lt;&gt;"",M835,TODAY()),FESTIVOS_CO!A:A)=2,
"ALERTA",
"A TIEMPO"
)))</f>
        <v/>
      </c>
      <c r="I835" s="40"/>
      <c r="J835" s="36"/>
      <c r="K835" s="37"/>
      <c r="L835" s="50"/>
      <c r="M835" s="37"/>
      <c r="N835" s="52"/>
      <c r="O835" s="52"/>
      <c r="P835" s="36"/>
      <c r="Q835" s="36"/>
      <c r="R835" s="40"/>
      <c r="S835" s="36"/>
      <c r="T835" s="40"/>
      <c r="U835" s="40"/>
      <c r="V835" s="81"/>
      <c r="W835" s="40"/>
      <c r="X835" s="40"/>
      <c r="Y835" s="40"/>
      <c r="Z835" s="38" t="str">
        <f>IFERROR(VLOOKUP(Y835,DIRECTORIO!A:B,2,FALSE),"")</f>
        <v/>
      </c>
      <c r="AA835" s="40"/>
      <c r="AB835" s="40"/>
      <c r="AC835" s="40"/>
      <c r="AD835" s="40"/>
      <c r="AE835" s="40"/>
      <c r="AF835" s="40"/>
      <c r="AG835" s="41" t="s">
        <v>109</v>
      </c>
      <c r="AH835" s="42"/>
      <c r="AI835" s="54" t="str">
        <f t="shared" ca="1" si="169"/>
        <v>PENDIENTE NOTIFICACIÓN ELECTRÓNICA</v>
      </c>
      <c r="AJ835" s="37"/>
      <c r="AK835" s="37"/>
      <c r="AL835" s="37"/>
      <c r="AM835" s="53" t="str">
        <f>IF(AK835="","",WORKDAY(AK835,5,FESTIVOS_CO!A:A))</f>
        <v/>
      </c>
      <c r="AN835" s="37"/>
      <c r="AO835" s="37"/>
      <c r="AP835" s="54" t="str">
        <f t="shared" ca="1" si="162"/>
        <v>NO APLICA</v>
      </c>
      <c r="AQ835" s="36"/>
      <c r="AR835" s="43"/>
      <c r="AS835" s="37"/>
      <c r="AT835" s="36"/>
      <c r="AU835" s="37"/>
      <c r="AV835" s="36"/>
      <c r="AW835" s="36"/>
      <c r="AX835" s="37"/>
      <c r="AY835" s="140" t="str">
        <f>IF(AU835="","",WORKDAY(AU835,5,FESTIVOS_CO!A:A))</f>
        <v/>
      </c>
      <c r="AZ835" s="54" t="str">
        <f t="shared" ca="1" si="159"/>
        <v>NO APLICA</v>
      </c>
      <c r="BA835" s="55" t="str">
        <f>IF(AX835="","",WORKDAY(AX835,5,FESTIVOS_CO!A:A))</f>
        <v/>
      </c>
      <c r="BB835" s="39"/>
      <c r="BC835" s="40"/>
      <c r="BD835" s="40"/>
      <c r="BE835" s="56" t="str">
        <f t="shared" ca="1" si="160"/>
        <v>NO APLICA</v>
      </c>
      <c r="BF835" s="37"/>
      <c r="BG835" s="45"/>
      <c r="BH835" s="37"/>
      <c r="BI835" s="36"/>
      <c r="BJ835" s="37"/>
      <c r="BK835" s="36"/>
      <c r="BL835" s="36"/>
      <c r="BM835" s="53" t="str">
        <f>IF(BJ835="","",WORKDAY(BJ835,5,FESTIVOS_CO!A:A))</f>
        <v/>
      </c>
      <c r="BN835" s="57" t="str">
        <f t="shared" ca="1" si="170"/>
        <v>PENDIENTE HACER AVISO</v>
      </c>
      <c r="BO835" s="54" t="str">
        <f t="shared" ca="1" si="163"/>
        <v>EN TRÁMITE NOTIF. POR AVISO</v>
      </c>
      <c r="BP835" s="37"/>
      <c r="BQ835" s="53" t="str">
        <f>IF(BP835="","",WORKDAY(BP835,5,FESTIVOS_CO!A:A))</f>
        <v/>
      </c>
      <c r="BR835" s="37"/>
      <c r="BS835" s="36"/>
      <c r="BT835" s="38"/>
      <c r="BU835" s="58" t="e">
        <f>VLOOKUP(BT835,Hoja2!$C:$D,2,0)</f>
        <v>#N/A</v>
      </c>
      <c r="BV835" s="80" t="str">
        <f>IF(
AND(AO835="",BD835="",BQ835=""),
"EN PROCESO NOTIFICACION / COMUNICACION",
IF(
BT835="",
"NO APLICA",
IF(
BU835=60,
IF(AO835&lt;&gt;"",AO835,IF(BD835&lt;&gt;"",BD835,BQ835))+60,
WORKDAY(
IF(AO835&lt;&gt;"",AO835,IF(BD835&lt;&gt;"",BD835,BQ835)),
BU835,
FESTIVOS_CO!A:A
)
)
))</f>
        <v>EN PROCESO NOTIFICACION / COMUNICACION</v>
      </c>
      <c r="BW835" s="44"/>
      <c r="BX835" s="53"/>
      <c r="BY835" s="45"/>
      <c r="BZ835" s="37"/>
      <c r="CA835" s="54" t="str">
        <f t="shared" si="164"/>
        <v>PENDIENTE EJECUTORIA</v>
      </c>
      <c r="CB835" s="59" t="str">
        <f t="shared" si="161"/>
        <v/>
      </c>
      <c r="CC835" s="36"/>
      <c r="CD835" s="40"/>
      <c r="CE835" s="46"/>
      <c r="CF835" s="40"/>
      <c r="CG835" s="40"/>
      <c r="CH835" s="40"/>
      <c r="CI835" s="36"/>
      <c r="CJ835" s="47"/>
      <c r="CK835" s="40"/>
      <c r="CL835" s="40"/>
      <c r="CM835" s="40"/>
      <c r="CN835" s="40"/>
    </row>
    <row r="836" spans="1:92" ht="42.75" hidden="1">
      <c r="A836" s="49" t="str">
        <f t="shared" si="165"/>
        <v>SIN GESTIÓN</v>
      </c>
      <c r="B836" s="58"/>
      <c r="C836" s="37"/>
      <c r="D836" s="37"/>
      <c r="E836" s="49" t="str">
        <f t="shared" si="166"/>
        <v>PENDIENTE NOTIFICACIÓN</v>
      </c>
      <c r="F836" s="141" t="str">
        <f t="shared" si="167"/>
        <v>PENDIENTE NOTIFICACIÓN</v>
      </c>
      <c r="G836" s="49" t="str">
        <f t="shared" si="168"/>
        <v/>
      </c>
      <c r="H836" s="51" t="str">
        <f ca="1">IF(
L836="",
"",
IF(
NETWORKDAYS(L836,IF(M836&lt;&gt;"",M836,TODAY()),FESTIVOS_CO!A:A)&gt;2,
"VENCIDO",
IF(
NETWORKDAYS(L836,IF(M836&lt;&gt;"",M836,TODAY()),FESTIVOS_CO!A:A)=2,
"ALERTA",
"A TIEMPO"
)))</f>
        <v/>
      </c>
      <c r="I836" s="40"/>
      <c r="J836" s="36"/>
      <c r="K836" s="37"/>
      <c r="L836" s="50"/>
      <c r="M836" s="37"/>
      <c r="N836" s="52"/>
      <c r="O836" s="52"/>
      <c r="P836" s="36"/>
      <c r="Q836" s="36"/>
      <c r="R836" s="40"/>
      <c r="S836" s="36"/>
      <c r="T836" s="40"/>
      <c r="U836" s="40"/>
      <c r="V836" s="81"/>
      <c r="W836" s="40"/>
      <c r="X836" s="40"/>
      <c r="Y836" s="40"/>
      <c r="Z836" s="38" t="str">
        <f>IFERROR(VLOOKUP(Y836,DIRECTORIO!A:B,2,FALSE),"")</f>
        <v/>
      </c>
      <c r="AA836" s="40"/>
      <c r="AB836" s="40"/>
      <c r="AC836" s="40"/>
      <c r="AD836" s="40"/>
      <c r="AE836" s="40"/>
      <c r="AF836" s="40"/>
      <c r="AG836" s="41" t="s">
        <v>109</v>
      </c>
      <c r="AH836" s="42"/>
      <c r="AI836" s="54" t="str">
        <f t="shared" ca="1" si="169"/>
        <v>PENDIENTE NOTIFICACIÓN ELECTRÓNICA</v>
      </c>
      <c r="AJ836" s="37"/>
      <c r="AK836" s="37"/>
      <c r="AL836" s="37"/>
      <c r="AM836" s="53" t="str">
        <f>IF(AK836="","",WORKDAY(AK836,5,FESTIVOS_CO!A:A))</f>
        <v/>
      </c>
      <c r="AN836" s="37"/>
      <c r="AO836" s="37"/>
      <c r="AP836" s="54" t="str">
        <f t="shared" ca="1" si="162"/>
        <v>NO APLICA</v>
      </c>
      <c r="AQ836" s="36"/>
      <c r="AR836" s="43"/>
      <c r="AS836" s="37"/>
      <c r="AT836" s="36"/>
      <c r="AU836" s="37"/>
      <c r="AV836" s="36"/>
      <c r="AW836" s="36"/>
      <c r="AX836" s="37"/>
      <c r="AY836" s="140" t="str">
        <f>IF(AU836="","",WORKDAY(AU836,5,FESTIVOS_CO!A:A))</f>
        <v/>
      </c>
      <c r="AZ836" s="54" t="str">
        <f t="shared" ca="1" si="159"/>
        <v>NO APLICA</v>
      </c>
      <c r="BA836" s="55" t="str">
        <f>IF(AX836="","",WORKDAY(AX836,5,FESTIVOS_CO!A:A))</f>
        <v/>
      </c>
      <c r="BB836" s="39"/>
      <c r="BC836" s="40"/>
      <c r="BD836" s="40"/>
      <c r="BE836" s="56" t="str">
        <f t="shared" ca="1" si="160"/>
        <v>NO APLICA</v>
      </c>
      <c r="BF836" s="37"/>
      <c r="BG836" s="45"/>
      <c r="BH836" s="37"/>
      <c r="BI836" s="36"/>
      <c r="BJ836" s="37"/>
      <c r="BK836" s="36"/>
      <c r="BL836" s="36"/>
      <c r="BM836" s="53" t="str">
        <f>IF(BJ836="","",WORKDAY(BJ836,5,FESTIVOS_CO!A:A))</f>
        <v/>
      </c>
      <c r="BN836" s="57" t="str">
        <f t="shared" ca="1" si="170"/>
        <v>PENDIENTE HACER AVISO</v>
      </c>
      <c r="BO836" s="54" t="str">
        <f t="shared" ca="1" si="163"/>
        <v>EN TRÁMITE NOTIF. POR AVISO</v>
      </c>
      <c r="BP836" s="37"/>
      <c r="BQ836" s="53" t="str">
        <f>IF(BP836="","",WORKDAY(BP836,5,FESTIVOS_CO!A:A))</f>
        <v/>
      </c>
      <c r="BR836" s="37"/>
      <c r="BS836" s="36"/>
      <c r="BT836" s="38"/>
      <c r="BU836" s="58" t="e">
        <f>VLOOKUP(BT836,Hoja2!$C:$D,2,0)</f>
        <v>#N/A</v>
      </c>
      <c r="BV836" s="80" t="str">
        <f>IF(
AND(AO836="",BD836="",BQ836=""),
"EN PROCESO NOTIFICACION / COMUNICACION",
IF(
BT836="",
"NO APLICA",
IF(
BU836=60,
IF(AO836&lt;&gt;"",AO836,IF(BD836&lt;&gt;"",BD836,BQ836))+60,
WORKDAY(
IF(AO836&lt;&gt;"",AO836,IF(BD836&lt;&gt;"",BD836,BQ836)),
BU836,
FESTIVOS_CO!A:A
)
)
))</f>
        <v>EN PROCESO NOTIFICACION / COMUNICACION</v>
      </c>
      <c r="BW836" s="44"/>
      <c r="BX836" s="53"/>
      <c r="BY836" s="45"/>
      <c r="BZ836" s="37"/>
      <c r="CA836" s="54" t="str">
        <f t="shared" si="164"/>
        <v>PENDIENTE EJECUTORIA</v>
      </c>
      <c r="CB836" s="59" t="str">
        <f t="shared" si="161"/>
        <v/>
      </c>
      <c r="CC836" s="36"/>
      <c r="CD836" s="40"/>
      <c r="CE836" s="46"/>
      <c r="CF836" s="40"/>
      <c r="CG836" s="40"/>
      <c r="CH836" s="40"/>
      <c r="CI836" s="36"/>
      <c r="CJ836" s="47"/>
      <c r="CK836" s="40"/>
      <c r="CL836" s="40"/>
      <c r="CM836" s="40"/>
      <c r="CN836" s="40"/>
    </row>
    <row r="837" spans="1:92" ht="42.75" hidden="1">
      <c r="A837" s="49" t="str">
        <f t="shared" si="165"/>
        <v>SIN GESTIÓN</v>
      </c>
      <c r="B837" s="58"/>
      <c r="C837" s="37"/>
      <c r="D837" s="37"/>
      <c r="E837" s="49" t="str">
        <f t="shared" si="166"/>
        <v>PENDIENTE NOTIFICACIÓN</v>
      </c>
      <c r="F837" s="141" t="str">
        <f t="shared" si="167"/>
        <v>PENDIENTE NOTIFICACIÓN</v>
      </c>
      <c r="G837" s="49" t="str">
        <f t="shared" si="168"/>
        <v/>
      </c>
      <c r="H837" s="51" t="str">
        <f ca="1">IF(
L837="",
"",
IF(
NETWORKDAYS(L837,IF(M837&lt;&gt;"",M837,TODAY()),FESTIVOS_CO!A:A)&gt;2,
"VENCIDO",
IF(
NETWORKDAYS(L837,IF(M837&lt;&gt;"",M837,TODAY()),FESTIVOS_CO!A:A)=2,
"ALERTA",
"A TIEMPO"
)))</f>
        <v/>
      </c>
      <c r="I837" s="40"/>
      <c r="J837" s="36"/>
      <c r="K837" s="37"/>
      <c r="L837" s="50"/>
      <c r="M837" s="37"/>
      <c r="N837" s="52"/>
      <c r="O837" s="52"/>
      <c r="P837" s="36"/>
      <c r="Q837" s="36"/>
      <c r="R837" s="40"/>
      <c r="S837" s="36"/>
      <c r="T837" s="40"/>
      <c r="U837" s="40"/>
      <c r="V837" s="81"/>
      <c r="W837" s="40"/>
      <c r="X837" s="40"/>
      <c r="Y837" s="40"/>
      <c r="Z837" s="38" t="str">
        <f>IFERROR(VLOOKUP(Y837,DIRECTORIO!A:B,2,FALSE),"")</f>
        <v/>
      </c>
      <c r="AA837" s="40"/>
      <c r="AB837" s="40"/>
      <c r="AC837" s="40"/>
      <c r="AD837" s="40"/>
      <c r="AE837" s="40"/>
      <c r="AF837" s="40"/>
      <c r="AG837" s="41" t="s">
        <v>109</v>
      </c>
      <c r="AH837" s="42"/>
      <c r="AI837" s="54" t="str">
        <f t="shared" ca="1" si="169"/>
        <v>PENDIENTE NOTIFICACIÓN ELECTRÓNICA</v>
      </c>
      <c r="AJ837" s="37"/>
      <c r="AK837" s="37"/>
      <c r="AL837" s="37"/>
      <c r="AM837" s="53" t="str">
        <f>IF(AK837="","",WORKDAY(AK837,5,FESTIVOS_CO!A:A))</f>
        <v/>
      </c>
      <c r="AN837" s="37"/>
      <c r="AO837" s="37"/>
      <c r="AP837" s="54" t="str">
        <f t="shared" ca="1" si="162"/>
        <v>NO APLICA</v>
      </c>
      <c r="AQ837" s="36"/>
      <c r="AR837" s="43"/>
      <c r="AS837" s="37"/>
      <c r="AT837" s="36"/>
      <c r="AU837" s="37"/>
      <c r="AV837" s="36"/>
      <c r="AW837" s="36"/>
      <c r="AX837" s="37"/>
      <c r="AY837" s="140" t="str">
        <f>IF(AU837="","",WORKDAY(AU837,5,FESTIVOS_CO!A:A))</f>
        <v/>
      </c>
      <c r="AZ837" s="54" t="str">
        <f t="shared" ca="1" si="159"/>
        <v>NO APLICA</v>
      </c>
      <c r="BA837" s="55" t="str">
        <f>IF(AX837="","",WORKDAY(AX837,5,FESTIVOS_CO!A:A))</f>
        <v/>
      </c>
      <c r="BB837" s="39"/>
      <c r="BC837" s="40"/>
      <c r="BD837" s="40"/>
      <c r="BE837" s="56" t="str">
        <f t="shared" ca="1" si="160"/>
        <v>NO APLICA</v>
      </c>
      <c r="BF837" s="37"/>
      <c r="BG837" s="45"/>
      <c r="BH837" s="37"/>
      <c r="BI837" s="36"/>
      <c r="BJ837" s="37"/>
      <c r="BK837" s="36"/>
      <c r="BL837" s="36"/>
      <c r="BM837" s="53" t="str">
        <f>IF(BJ837="","",WORKDAY(BJ837,5,FESTIVOS_CO!A:A))</f>
        <v/>
      </c>
      <c r="BN837" s="57" t="str">
        <f t="shared" ca="1" si="170"/>
        <v>PENDIENTE HACER AVISO</v>
      </c>
      <c r="BO837" s="54" t="str">
        <f t="shared" ca="1" si="163"/>
        <v>EN TRÁMITE NOTIF. POR AVISO</v>
      </c>
      <c r="BP837" s="37"/>
      <c r="BQ837" s="53" t="str">
        <f>IF(BP837="","",WORKDAY(BP837,5,FESTIVOS_CO!A:A))</f>
        <v/>
      </c>
      <c r="BR837" s="37"/>
      <c r="BS837" s="36"/>
      <c r="BT837" s="38"/>
      <c r="BU837" s="58" t="e">
        <f>VLOOKUP(BT837,Hoja2!$C:$D,2,0)</f>
        <v>#N/A</v>
      </c>
      <c r="BV837" s="80" t="str">
        <f>IF(
AND(AO837="",BD837="",BQ837=""),
"EN PROCESO NOTIFICACION / COMUNICACION",
IF(
BT837="",
"NO APLICA",
IF(
BU837=60,
IF(AO837&lt;&gt;"",AO837,IF(BD837&lt;&gt;"",BD837,BQ837))+60,
WORKDAY(
IF(AO837&lt;&gt;"",AO837,IF(BD837&lt;&gt;"",BD837,BQ837)),
BU837,
FESTIVOS_CO!A:A
)
)
))</f>
        <v>EN PROCESO NOTIFICACION / COMUNICACION</v>
      </c>
      <c r="BW837" s="44"/>
      <c r="BX837" s="53"/>
      <c r="BY837" s="45"/>
      <c r="BZ837" s="37"/>
      <c r="CA837" s="54" t="str">
        <f t="shared" si="164"/>
        <v>PENDIENTE EJECUTORIA</v>
      </c>
      <c r="CB837" s="59" t="str">
        <f t="shared" si="161"/>
        <v/>
      </c>
      <c r="CC837" s="36"/>
      <c r="CD837" s="40"/>
      <c r="CE837" s="46"/>
      <c r="CF837" s="40"/>
      <c r="CG837" s="40"/>
      <c r="CH837" s="40"/>
      <c r="CI837" s="36"/>
      <c r="CJ837" s="47"/>
      <c r="CK837" s="40"/>
      <c r="CL837" s="40"/>
      <c r="CM837" s="40"/>
      <c r="CN837" s="40"/>
    </row>
    <row r="838" spans="1:92" ht="42.75" hidden="1">
      <c r="A838" s="49" t="str">
        <f t="shared" si="165"/>
        <v>SIN GESTIÓN</v>
      </c>
      <c r="B838" s="58"/>
      <c r="C838" s="37"/>
      <c r="D838" s="37"/>
      <c r="E838" s="49" t="str">
        <f t="shared" si="166"/>
        <v>PENDIENTE NOTIFICACIÓN</v>
      </c>
      <c r="F838" s="141" t="str">
        <f t="shared" si="167"/>
        <v>PENDIENTE NOTIFICACIÓN</v>
      </c>
      <c r="G838" s="49" t="str">
        <f t="shared" si="168"/>
        <v/>
      </c>
      <c r="H838" s="51" t="str">
        <f ca="1">IF(
L838="",
"",
IF(
NETWORKDAYS(L838,IF(M838&lt;&gt;"",M838,TODAY()),FESTIVOS_CO!A:A)&gt;2,
"VENCIDO",
IF(
NETWORKDAYS(L838,IF(M838&lt;&gt;"",M838,TODAY()),FESTIVOS_CO!A:A)=2,
"ALERTA",
"A TIEMPO"
)))</f>
        <v/>
      </c>
      <c r="I838" s="40"/>
      <c r="J838" s="36"/>
      <c r="K838" s="37"/>
      <c r="L838" s="50"/>
      <c r="M838" s="37"/>
      <c r="N838" s="52"/>
      <c r="O838" s="52"/>
      <c r="P838" s="36"/>
      <c r="Q838" s="36"/>
      <c r="R838" s="40"/>
      <c r="S838" s="36"/>
      <c r="T838" s="40"/>
      <c r="U838" s="40"/>
      <c r="V838" s="81"/>
      <c r="W838" s="40"/>
      <c r="X838" s="40"/>
      <c r="Y838" s="40"/>
      <c r="Z838" s="38" t="str">
        <f>IFERROR(VLOOKUP(Y838,DIRECTORIO!A:B,2,FALSE),"")</f>
        <v/>
      </c>
      <c r="AA838" s="40"/>
      <c r="AB838" s="40"/>
      <c r="AC838" s="40"/>
      <c r="AD838" s="40"/>
      <c r="AE838" s="40"/>
      <c r="AF838" s="40"/>
      <c r="AG838" s="41" t="s">
        <v>109</v>
      </c>
      <c r="AH838" s="42"/>
      <c r="AI838" s="54" t="str">
        <f t="shared" ca="1" si="169"/>
        <v>PENDIENTE NOTIFICACIÓN ELECTRÓNICA</v>
      </c>
      <c r="AJ838" s="37"/>
      <c r="AK838" s="37"/>
      <c r="AL838" s="37"/>
      <c r="AM838" s="53" t="str">
        <f>IF(AK838="","",WORKDAY(AK838,5,FESTIVOS_CO!A:A))</f>
        <v/>
      </c>
      <c r="AN838" s="37"/>
      <c r="AO838" s="37"/>
      <c r="AP838" s="54" t="str">
        <f t="shared" ca="1" si="162"/>
        <v>NO APLICA</v>
      </c>
      <c r="AQ838" s="36"/>
      <c r="AR838" s="43"/>
      <c r="AS838" s="37"/>
      <c r="AT838" s="36"/>
      <c r="AU838" s="37"/>
      <c r="AV838" s="36"/>
      <c r="AW838" s="36"/>
      <c r="AX838" s="37"/>
      <c r="AY838" s="140" t="str">
        <f>IF(AU838="","",WORKDAY(AU838,5,FESTIVOS_CO!A:A))</f>
        <v/>
      </c>
      <c r="AZ838" s="54" t="str">
        <f t="shared" ca="1" si="159"/>
        <v>NO APLICA</v>
      </c>
      <c r="BA838" s="55" t="str">
        <f>IF(AX838="","",WORKDAY(AX838,5,FESTIVOS_CO!A:A))</f>
        <v/>
      </c>
      <c r="BB838" s="39"/>
      <c r="BC838" s="40"/>
      <c r="BD838" s="40"/>
      <c r="BE838" s="56" t="str">
        <f t="shared" ca="1" si="160"/>
        <v>NO APLICA</v>
      </c>
      <c r="BF838" s="37"/>
      <c r="BG838" s="45"/>
      <c r="BH838" s="37"/>
      <c r="BI838" s="36"/>
      <c r="BJ838" s="37"/>
      <c r="BK838" s="36"/>
      <c r="BL838" s="36"/>
      <c r="BM838" s="53" t="str">
        <f>IF(BJ838="","",WORKDAY(BJ838,5,FESTIVOS_CO!A:A))</f>
        <v/>
      </c>
      <c r="BN838" s="57" t="str">
        <f t="shared" ca="1" si="170"/>
        <v>PENDIENTE HACER AVISO</v>
      </c>
      <c r="BO838" s="54" t="str">
        <f t="shared" ca="1" si="163"/>
        <v>EN TRÁMITE NOTIF. POR AVISO</v>
      </c>
      <c r="BP838" s="37"/>
      <c r="BQ838" s="53" t="str">
        <f>IF(BP838="","",WORKDAY(BP838,5,FESTIVOS_CO!A:A))</f>
        <v/>
      </c>
      <c r="BR838" s="37"/>
      <c r="BS838" s="36"/>
      <c r="BT838" s="38"/>
      <c r="BU838" s="58" t="e">
        <f>VLOOKUP(BT838,Hoja2!$C:$D,2,0)</f>
        <v>#N/A</v>
      </c>
      <c r="BV838" s="80" t="str">
        <f>IF(
AND(AO838="",BD838="",BQ838=""),
"EN PROCESO NOTIFICACION / COMUNICACION",
IF(
BT838="",
"NO APLICA",
IF(
BU838=60,
IF(AO838&lt;&gt;"",AO838,IF(BD838&lt;&gt;"",BD838,BQ838))+60,
WORKDAY(
IF(AO838&lt;&gt;"",AO838,IF(BD838&lt;&gt;"",BD838,BQ838)),
BU838,
FESTIVOS_CO!A:A
)
)
))</f>
        <v>EN PROCESO NOTIFICACION / COMUNICACION</v>
      </c>
      <c r="BW838" s="44"/>
      <c r="BX838" s="53"/>
      <c r="BY838" s="45"/>
      <c r="BZ838" s="37"/>
      <c r="CA838" s="54" t="str">
        <f t="shared" si="164"/>
        <v>PENDIENTE EJECUTORIA</v>
      </c>
      <c r="CB838" s="59" t="str">
        <f t="shared" si="161"/>
        <v/>
      </c>
      <c r="CC838" s="36"/>
      <c r="CD838" s="40"/>
      <c r="CE838" s="46"/>
      <c r="CF838" s="40"/>
      <c r="CG838" s="40"/>
      <c r="CH838" s="40"/>
      <c r="CI838" s="36"/>
      <c r="CJ838" s="47"/>
      <c r="CK838" s="40"/>
      <c r="CL838" s="40"/>
      <c r="CM838" s="40"/>
      <c r="CN838" s="40"/>
    </row>
    <row r="839" spans="1:92" ht="42.75" hidden="1">
      <c r="A839" s="49" t="str">
        <f t="shared" si="165"/>
        <v>SIN GESTIÓN</v>
      </c>
      <c r="B839" s="58"/>
      <c r="C839" s="37"/>
      <c r="D839" s="37"/>
      <c r="E839" s="49" t="str">
        <f t="shared" si="166"/>
        <v>PENDIENTE NOTIFICACIÓN</v>
      </c>
      <c r="F839" s="141" t="str">
        <f t="shared" si="167"/>
        <v>PENDIENTE NOTIFICACIÓN</v>
      </c>
      <c r="G839" s="49" t="str">
        <f t="shared" si="168"/>
        <v/>
      </c>
      <c r="H839" s="51" t="str">
        <f ca="1">IF(
L839="",
"",
IF(
NETWORKDAYS(L839,IF(M839&lt;&gt;"",M839,TODAY()),FESTIVOS_CO!A:A)&gt;2,
"VENCIDO",
IF(
NETWORKDAYS(L839,IF(M839&lt;&gt;"",M839,TODAY()),FESTIVOS_CO!A:A)=2,
"ALERTA",
"A TIEMPO"
)))</f>
        <v/>
      </c>
      <c r="I839" s="40"/>
      <c r="J839" s="36"/>
      <c r="K839" s="37"/>
      <c r="L839" s="50"/>
      <c r="M839" s="37"/>
      <c r="N839" s="52"/>
      <c r="O839" s="52"/>
      <c r="P839" s="36"/>
      <c r="Q839" s="36"/>
      <c r="R839" s="40"/>
      <c r="S839" s="36"/>
      <c r="T839" s="40"/>
      <c r="U839" s="40"/>
      <c r="V839" s="81"/>
      <c r="W839" s="40"/>
      <c r="X839" s="40"/>
      <c r="Y839" s="40"/>
      <c r="Z839" s="38" t="str">
        <f>IFERROR(VLOOKUP(Y839,DIRECTORIO!A:B,2,FALSE),"")</f>
        <v/>
      </c>
      <c r="AA839" s="40"/>
      <c r="AB839" s="40"/>
      <c r="AC839" s="40"/>
      <c r="AD839" s="40"/>
      <c r="AE839" s="40"/>
      <c r="AF839" s="40"/>
      <c r="AG839" s="41" t="s">
        <v>109</v>
      </c>
      <c r="AH839" s="42"/>
      <c r="AI839" s="54" t="str">
        <f t="shared" ca="1" si="169"/>
        <v>PENDIENTE NOTIFICACIÓN ELECTRÓNICA</v>
      </c>
      <c r="AJ839" s="37"/>
      <c r="AK839" s="37"/>
      <c r="AL839" s="37"/>
      <c r="AM839" s="53" t="str">
        <f>IF(AK839="","",WORKDAY(AK839,5,FESTIVOS_CO!A:A))</f>
        <v/>
      </c>
      <c r="AN839" s="37"/>
      <c r="AO839" s="37"/>
      <c r="AP839" s="54" t="str">
        <f t="shared" ca="1" si="162"/>
        <v>NO APLICA</v>
      </c>
      <c r="AQ839" s="36"/>
      <c r="AR839" s="43"/>
      <c r="AS839" s="37"/>
      <c r="AT839" s="36"/>
      <c r="AU839" s="37"/>
      <c r="AV839" s="36"/>
      <c r="AW839" s="36"/>
      <c r="AX839" s="37"/>
      <c r="AY839" s="140" t="str">
        <f>IF(AU839="","",WORKDAY(AU839,5,FESTIVOS_CO!A:A))</f>
        <v/>
      </c>
      <c r="AZ839" s="54" t="str">
        <f t="shared" ca="1" si="159"/>
        <v>NO APLICA</v>
      </c>
      <c r="BA839" s="55" t="str">
        <f>IF(AX839="","",WORKDAY(AX839,5,FESTIVOS_CO!A:A))</f>
        <v/>
      </c>
      <c r="BB839" s="39"/>
      <c r="BC839" s="40"/>
      <c r="BD839" s="40"/>
      <c r="BE839" s="56" t="str">
        <f t="shared" ca="1" si="160"/>
        <v>NO APLICA</v>
      </c>
      <c r="BF839" s="37"/>
      <c r="BG839" s="45"/>
      <c r="BH839" s="37"/>
      <c r="BI839" s="36"/>
      <c r="BJ839" s="37"/>
      <c r="BK839" s="36"/>
      <c r="BL839" s="36"/>
      <c r="BM839" s="53" t="str">
        <f>IF(BJ839="","",WORKDAY(BJ839,5,FESTIVOS_CO!A:A))</f>
        <v/>
      </c>
      <c r="BN839" s="57" t="str">
        <f t="shared" ca="1" si="170"/>
        <v>PENDIENTE HACER AVISO</v>
      </c>
      <c r="BO839" s="54" t="str">
        <f t="shared" ca="1" si="163"/>
        <v>EN TRÁMITE NOTIF. POR AVISO</v>
      </c>
      <c r="BP839" s="37"/>
      <c r="BQ839" s="53" t="str">
        <f>IF(BP839="","",WORKDAY(BP839,5,FESTIVOS_CO!A:A))</f>
        <v/>
      </c>
      <c r="BR839" s="37"/>
      <c r="BS839" s="36"/>
      <c r="BT839" s="38"/>
      <c r="BU839" s="58" t="e">
        <f>VLOOKUP(BT839,Hoja2!$C:$D,2,0)</f>
        <v>#N/A</v>
      </c>
      <c r="BV839" s="80" t="str">
        <f>IF(
AND(AO839="",BD839="",BQ839=""),
"EN PROCESO NOTIFICACION / COMUNICACION",
IF(
BT839="",
"NO APLICA",
IF(
BU839=60,
IF(AO839&lt;&gt;"",AO839,IF(BD839&lt;&gt;"",BD839,BQ839))+60,
WORKDAY(
IF(AO839&lt;&gt;"",AO839,IF(BD839&lt;&gt;"",BD839,BQ839)),
BU839,
FESTIVOS_CO!A:A
)
)
))</f>
        <v>EN PROCESO NOTIFICACION / COMUNICACION</v>
      </c>
      <c r="BW839" s="44"/>
      <c r="BX839" s="53"/>
      <c r="BY839" s="45"/>
      <c r="BZ839" s="37"/>
      <c r="CA839" s="54" t="str">
        <f t="shared" si="164"/>
        <v>PENDIENTE EJECUTORIA</v>
      </c>
      <c r="CB839" s="59" t="str">
        <f t="shared" si="161"/>
        <v/>
      </c>
      <c r="CC839" s="36"/>
      <c r="CD839" s="40"/>
      <c r="CE839" s="46"/>
      <c r="CF839" s="40"/>
      <c r="CG839" s="40"/>
      <c r="CH839" s="40"/>
      <c r="CI839" s="36"/>
      <c r="CJ839" s="47"/>
      <c r="CK839" s="40"/>
      <c r="CL839" s="40"/>
      <c r="CM839" s="40"/>
      <c r="CN839" s="40"/>
    </row>
    <row r="840" spans="1:92" ht="42.75" hidden="1">
      <c r="A840" s="49" t="str">
        <f t="shared" si="165"/>
        <v>SIN GESTIÓN</v>
      </c>
      <c r="B840" s="58"/>
      <c r="C840" s="37"/>
      <c r="D840" s="37"/>
      <c r="E840" s="49" t="str">
        <f t="shared" si="166"/>
        <v>PENDIENTE NOTIFICACIÓN</v>
      </c>
      <c r="F840" s="141" t="str">
        <f t="shared" si="167"/>
        <v>PENDIENTE NOTIFICACIÓN</v>
      </c>
      <c r="G840" s="49" t="str">
        <f t="shared" si="168"/>
        <v/>
      </c>
      <c r="H840" s="51" t="str">
        <f ca="1">IF(
L840="",
"",
IF(
NETWORKDAYS(L840,IF(M840&lt;&gt;"",M840,TODAY()),FESTIVOS_CO!A:A)&gt;2,
"VENCIDO",
IF(
NETWORKDAYS(L840,IF(M840&lt;&gt;"",M840,TODAY()),FESTIVOS_CO!A:A)=2,
"ALERTA",
"A TIEMPO"
)))</f>
        <v/>
      </c>
      <c r="I840" s="40"/>
      <c r="J840" s="36"/>
      <c r="K840" s="37"/>
      <c r="L840" s="50"/>
      <c r="M840" s="37"/>
      <c r="N840" s="52"/>
      <c r="O840" s="52"/>
      <c r="P840" s="36"/>
      <c r="Q840" s="36"/>
      <c r="R840" s="40"/>
      <c r="S840" s="36"/>
      <c r="T840" s="40"/>
      <c r="U840" s="40"/>
      <c r="V840" s="81"/>
      <c r="W840" s="40"/>
      <c r="X840" s="40"/>
      <c r="Y840" s="40"/>
      <c r="Z840" s="38" t="str">
        <f>IFERROR(VLOOKUP(Y840,DIRECTORIO!A:B,2,FALSE),"")</f>
        <v/>
      </c>
      <c r="AA840" s="40"/>
      <c r="AB840" s="40"/>
      <c r="AC840" s="40"/>
      <c r="AD840" s="40"/>
      <c r="AE840" s="40"/>
      <c r="AF840" s="40"/>
      <c r="AG840" s="41" t="s">
        <v>109</v>
      </c>
      <c r="AH840" s="42"/>
      <c r="AI840" s="54" t="str">
        <f t="shared" ca="1" si="169"/>
        <v>PENDIENTE NOTIFICACIÓN ELECTRÓNICA</v>
      </c>
      <c r="AJ840" s="37"/>
      <c r="AK840" s="37"/>
      <c r="AL840" s="37"/>
      <c r="AM840" s="53" t="str">
        <f>IF(AK840="","",WORKDAY(AK840,5,FESTIVOS_CO!A:A))</f>
        <v/>
      </c>
      <c r="AN840" s="37"/>
      <c r="AO840" s="37"/>
      <c r="AP840" s="54" t="str">
        <f t="shared" ca="1" si="162"/>
        <v>NO APLICA</v>
      </c>
      <c r="AQ840" s="36"/>
      <c r="AR840" s="43"/>
      <c r="AS840" s="37"/>
      <c r="AT840" s="36"/>
      <c r="AU840" s="37"/>
      <c r="AV840" s="36"/>
      <c r="AW840" s="36"/>
      <c r="AX840" s="37"/>
      <c r="AY840" s="140" t="str">
        <f>IF(AU840="","",WORKDAY(AU840,5,FESTIVOS_CO!A:A))</f>
        <v/>
      </c>
      <c r="AZ840" s="54" t="str">
        <f t="shared" ca="1" si="159"/>
        <v>NO APLICA</v>
      </c>
      <c r="BA840" s="55" t="str">
        <f>IF(AX840="","",WORKDAY(AX840,5,FESTIVOS_CO!A:A))</f>
        <v/>
      </c>
      <c r="BB840" s="39"/>
      <c r="BC840" s="40"/>
      <c r="BD840" s="40"/>
      <c r="BE840" s="56" t="str">
        <f t="shared" ca="1" si="160"/>
        <v>NO APLICA</v>
      </c>
      <c r="BF840" s="37"/>
      <c r="BG840" s="45"/>
      <c r="BH840" s="37"/>
      <c r="BI840" s="36"/>
      <c r="BJ840" s="37"/>
      <c r="BK840" s="36"/>
      <c r="BL840" s="36"/>
      <c r="BM840" s="53" t="str">
        <f>IF(BJ840="","",WORKDAY(BJ840,5,FESTIVOS_CO!A:A))</f>
        <v/>
      </c>
      <c r="BN840" s="57" t="str">
        <f t="shared" ca="1" si="170"/>
        <v>PENDIENTE HACER AVISO</v>
      </c>
      <c r="BO840" s="54" t="str">
        <f t="shared" ca="1" si="163"/>
        <v>EN TRÁMITE NOTIF. POR AVISO</v>
      </c>
      <c r="BP840" s="37"/>
      <c r="BQ840" s="53" t="str">
        <f>IF(BP840="","",WORKDAY(BP840,5,FESTIVOS_CO!A:A))</f>
        <v/>
      </c>
      <c r="BR840" s="37"/>
      <c r="BS840" s="36"/>
      <c r="BT840" s="38"/>
      <c r="BU840" s="58" t="e">
        <f>VLOOKUP(BT840,Hoja2!$C:$D,2,0)</f>
        <v>#N/A</v>
      </c>
      <c r="BV840" s="80" t="str">
        <f>IF(
AND(AO840="",BD840="",BQ840=""),
"EN PROCESO NOTIFICACION / COMUNICACION",
IF(
BT840="",
"NO APLICA",
IF(
BU840=60,
IF(AO840&lt;&gt;"",AO840,IF(BD840&lt;&gt;"",BD840,BQ840))+60,
WORKDAY(
IF(AO840&lt;&gt;"",AO840,IF(BD840&lt;&gt;"",BD840,BQ840)),
BU840,
FESTIVOS_CO!A:A
)
)
))</f>
        <v>EN PROCESO NOTIFICACION / COMUNICACION</v>
      </c>
      <c r="BW840" s="44"/>
      <c r="BX840" s="53"/>
      <c r="BY840" s="45"/>
      <c r="BZ840" s="37"/>
      <c r="CA840" s="54" t="str">
        <f t="shared" si="164"/>
        <v>PENDIENTE EJECUTORIA</v>
      </c>
      <c r="CB840" s="59" t="str">
        <f t="shared" si="161"/>
        <v/>
      </c>
      <c r="CC840" s="36"/>
      <c r="CD840" s="40"/>
      <c r="CE840" s="46"/>
      <c r="CF840" s="40"/>
      <c r="CG840" s="40"/>
      <c r="CH840" s="40"/>
      <c r="CI840" s="36"/>
      <c r="CJ840" s="47"/>
      <c r="CK840" s="40"/>
      <c r="CL840" s="40"/>
      <c r="CM840" s="40"/>
      <c r="CN840" s="40"/>
    </row>
    <row r="841" spans="1:92" ht="42.75" hidden="1">
      <c r="A841" s="49" t="str">
        <f t="shared" si="165"/>
        <v>SIN GESTIÓN</v>
      </c>
      <c r="B841" s="58"/>
      <c r="C841" s="37"/>
      <c r="D841" s="37"/>
      <c r="E841" s="49" t="str">
        <f t="shared" si="166"/>
        <v>PENDIENTE NOTIFICACIÓN</v>
      </c>
      <c r="F841" s="141" t="str">
        <f t="shared" si="167"/>
        <v>PENDIENTE NOTIFICACIÓN</v>
      </c>
      <c r="G841" s="49" t="str">
        <f t="shared" si="168"/>
        <v/>
      </c>
      <c r="H841" s="51" t="str">
        <f ca="1">IF(
L841="",
"",
IF(
NETWORKDAYS(L841,IF(M841&lt;&gt;"",M841,TODAY()),FESTIVOS_CO!A:A)&gt;2,
"VENCIDO",
IF(
NETWORKDAYS(L841,IF(M841&lt;&gt;"",M841,TODAY()),FESTIVOS_CO!A:A)=2,
"ALERTA",
"A TIEMPO"
)))</f>
        <v/>
      </c>
      <c r="I841" s="40"/>
      <c r="J841" s="36"/>
      <c r="K841" s="37"/>
      <c r="L841" s="50"/>
      <c r="M841" s="37"/>
      <c r="N841" s="52"/>
      <c r="O841" s="52"/>
      <c r="P841" s="36"/>
      <c r="Q841" s="36"/>
      <c r="R841" s="40"/>
      <c r="S841" s="36"/>
      <c r="T841" s="40"/>
      <c r="U841" s="40"/>
      <c r="V841" s="81"/>
      <c r="W841" s="40"/>
      <c r="X841" s="40"/>
      <c r="Y841" s="40"/>
      <c r="Z841" s="38" t="str">
        <f>IFERROR(VLOOKUP(Y841,DIRECTORIO!A:B,2,FALSE),"")</f>
        <v/>
      </c>
      <c r="AA841" s="40"/>
      <c r="AB841" s="40"/>
      <c r="AC841" s="40"/>
      <c r="AD841" s="40"/>
      <c r="AE841" s="40"/>
      <c r="AF841" s="40"/>
      <c r="AG841" s="41" t="s">
        <v>109</v>
      </c>
      <c r="AH841" s="42"/>
      <c r="AI841" s="54" t="str">
        <f t="shared" ca="1" si="169"/>
        <v>PENDIENTE NOTIFICACIÓN ELECTRÓNICA</v>
      </c>
      <c r="AJ841" s="37"/>
      <c r="AK841" s="37"/>
      <c r="AL841" s="37"/>
      <c r="AM841" s="53" t="str">
        <f>IF(AK841="","",WORKDAY(AK841,5,FESTIVOS_CO!A:A))</f>
        <v/>
      </c>
      <c r="AN841" s="37"/>
      <c r="AO841" s="37"/>
      <c r="AP841" s="54" t="str">
        <f t="shared" ca="1" si="162"/>
        <v>NO APLICA</v>
      </c>
      <c r="AQ841" s="36"/>
      <c r="AR841" s="43"/>
      <c r="AS841" s="37"/>
      <c r="AT841" s="36"/>
      <c r="AU841" s="37"/>
      <c r="AV841" s="36"/>
      <c r="AW841" s="36"/>
      <c r="AX841" s="37"/>
      <c r="AY841" s="140" t="str">
        <f>IF(AU841="","",WORKDAY(AU841,5,FESTIVOS_CO!A:A))</f>
        <v/>
      </c>
      <c r="AZ841" s="54" t="str">
        <f t="shared" ca="1" si="159"/>
        <v>NO APLICA</v>
      </c>
      <c r="BA841" s="55" t="str">
        <f>IF(AX841="","",WORKDAY(AX841,5,FESTIVOS_CO!A:A))</f>
        <v/>
      </c>
      <c r="BB841" s="39"/>
      <c r="BC841" s="40"/>
      <c r="BD841" s="40"/>
      <c r="BE841" s="56" t="str">
        <f t="shared" ca="1" si="160"/>
        <v>NO APLICA</v>
      </c>
      <c r="BF841" s="37"/>
      <c r="BG841" s="45"/>
      <c r="BH841" s="37"/>
      <c r="BI841" s="36"/>
      <c r="BJ841" s="37"/>
      <c r="BK841" s="36"/>
      <c r="BL841" s="36"/>
      <c r="BM841" s="53" t="str">
        <f>IF(BJ841="","",WORKDAY(BJ841,5,FESTIVOS_CO!A:A))</f>
        <v/>
      </c>
      <c r="BN841" s="57" t="str">
        <f t="shared" ca="1" si="170"/>
        <v>PENDIENTE HACER AVISO</v>
      </c>
      <c r="BO841" s="54" t="str">
        <f t="shared" ca="1" si="163"/>
        <v>EN TRÁMITE NOTIF. POR AVISO</v>
      </c>
      <c r="BP841" s="37"/>
      <c r="BQ841" s="53" t="str">
        <f>IF(BP841="","",WORKDAY(BP841,5,FESTIVOS_CO!A:A))</f>
        <v/>
      </c>
      <c r="BR841" s="37"/>
      <c r="BS841" s="36"/>
      <c r="BT841" s="38"/>
      <c r="BU841" s="58" t="e">
        <f>VLOOKUP(BT841,Hoja2!$C:$D,2,0)</f>
        <v>#N/A</v>
      </c>
      <c r="BV841" s="80" t="str">
        <f>IF(
AND(AO841="",BD841="",BQ841=""),
"EN PROCESO NOTIFICACION / COMUNICACION",
IF(
BT841="",
"NO APLICA",
IF(
BU841=60,
IF(AO841&lt;&gt;"",AO841,IF(BD841&lt;&gt;"",BD841,BQ841))+60,
WORKDAY(
IF(AO841&lt;&gt;"",AO841,IF(BD841&lt;&gt;"",BD841,BQ841)),
BU841,
FESTIVOS_CO!A:A
)
)
))</f>
        <v>EN PROCESO NOTIFICACION / COMUNICACION</v>
      </c>
      <c r="BW841" s="44"/>
      <c r="BX841" s="53"/>
      <c r="BY841" s="45"/>
      <c r="BZ841" s="37"/>
      <c r="CA841" s="54" t="str">
        <f t="shared" si="164"/>
        <v>PENDIENTE EJECUTORIA</v>
      </c>
      <c r="CB841" s="59" t="str">
        <f t="shared" si="161"/>
        <v/>
      </c>
      <c r="CC841" s="36"/>
      <c r="CD841" s="40"/>
      <c r="CE841" s="46"/>
      <c r="CF841" s="40"/>
      <c r="CG841" s="40"/>
      <c r="CH841" s="40"/>
      <c r="CI841" s="36"/>
      <c r="CJ841" s="47"/>
      <c r="CK841" s="40"/>
      <c r="CL841" s="40"/>
      <c r="CM841" s="40"/>
      <c r="CN841" s="40"/>
    </row>
    <row r="842" spans="1:92" ht="42.75" hidden="1">
      <c r="A842" s="49" t="str">
        <f t="shared" si="165"/>
        <v>SIN GESTIÓN</v>
      </c>
      <c r="B842" s="58"/>
      <c r="C842" s="37"/>
      <c r="D842" s="37"/>
      <c r="E842" s="49" t="str">
        <f t="shared" si="166"/>
        <v>PENDIENTE NOTIFICACIÓN</v>
      </c>
      <c r="F842" s="141" t="str">
        <f t="shared" si="167"/>
        <v>PENDIENTE NOTIFICACIÓN</v>
      </c>
      <c r="G842" s="49" t="str">
        <f t="shared" si="168"/>
        <v/>
      </c>
      <c r="H842" s="51" t="str">
        <f ca="1">IF(
L842="",
"",
IF(
NETWORKDAYS(L842,IF(M842&lt;&gt;"",M842,TODAY()),FESTIVOS_CO!A:A)&gt;2,
"VENCIDO",
IF(
NETWORKDAYS(L842,IF(M842&lt;&gt;"",M842,TODAY()),FESTIVOS_CO!A:A)=2,
"ALERTA",
"A TIEMPO"
)))</f>
        <v/>
      </c>
      <c r="I842" s="40"/>
      <c r="J842" s="36"/>
      <c r="K842" s="37"/>
      <c r="L842" s="50"/>
      <c r="M842" s="37"/>
      <c r="N842" s="52"/>
      <c r="O842" s="52"/>
      <c r="P842" s="36"/>
      <c r="Q842" s="36"/>
      <c r="R842" s="40"/>
      <c r="S842" s="36"/>
      <c r="T842" s="40"/>
      <c r="U842" s="40"/>
      <c r="V842" s="81"/>
      <c r="W842" s="40"/>
      <c r="X842" s="40"/>
      <c r="Y842" s="40"/>
      <c r="Z842" s="38" t="str">
        <f>IFERROR(VLOOKUP(Y842,DIRECTORIO!A:B,2,FALSE),"")</f>
        <v/>
      </c>
      <c r="AA842" s="40"/>
      <c r="AB842" s="40"/>
      <c r="AC842" s="40"/>
      <c r="AD842" s="40"/>
      <c r="AE842" s="40"/>
      <c r="AF842" s="40"/>
      <c r="AG842" s="41" t="s">
        <v>109</v>
      </c>
      <c r="AH842" s="42"/>
      <c r="AI842" s="54" t="str">
        <f t="shared" ca="1" si="169"/>
        <v>PENDIENTE NOTIFICACIÓN ELECTRÓNICA</v>
      </c>
      <c r="AJ842" s="37"/>
      <c r="AK842" s="37"/>
      <c r="AL842" s="37"/>
      <c r="AM842" s="53" t="str">
        <f>IF(AK842="","",WORKDAY(AK842,5,FESTIVOS_CO!A:A))</f>
        <v/>
      </c>
      <c r="AN842" s="37"/>
      <c r="AO842" s="37"/>
      <c r="AP842" s="54" t="str">
        <f t="shared" ca="1" si="162"/>
        <v>NO APLICA</v>
      </c>
      <c r="AQ842" s="36"/>
      <c r="AR842" s="43"/>
      <c r="AS842" s="37"/>
      <c r="AT842" s="36"/>
      <c r="AU842" s="37"/>
      <c r="AV842" s="36"/>
      <c r="AW842" s="36"/>
      <c r="AX842" s="37"/>
      <c r="AY842" s="140" t="str">
        <f>IF(AU842="","",WORKDAY(AU842,5,FESTIVOS_CO!A:A))</f>
        <v/>
      </c>
      <c r="AZ842" s="54" t="str">
        <f t="shared" ref="AZ842:AZ905" ca="1" si="171">IF(
AND(BB842="SI",BC842&lt;&gt;"",BD842&lt;&gt;""),
"NOTIFICACIÓN PERSONAL COMPLETA",
IF(
AND(AO842="",AX842="",BQ842="",BC842&lt;&gt;"",BD842&lt;&gt;""),
"NOTIFICADO POR CONDUCTA CONCLUYENTE",
IF(AP842="NO PROCEDE CITACION",
"NO PROCEDE",
IF(AP842="NO APLICA",
"NO APLICA",
IF(AW842="NO",
"HACER AVISO",
IF(AQ842="",
"PENDIENTE GESTIONAR CITACIÓN",
IF(AS842="",
"PENDIENTE FIRMA",
IF(AR842="",
"PENDIENTE REVISIÓN",
IF(AT842="",
"PENDIENTE RADICAR",
"CITACIÓN COMPLETA EN ESPERA PRESENTACION PERSONAL"
)))))))))</f>
        <v>NO APLICA</v>
      </c>
      <c r="BA842" s="55" t="str">
        <f>IF(AX842="","",WORKDAY(AX842,5,FESTIVOS_CO!A:A))</f>
        <v/>
      </c>
      <c r="BB842" s="39"/>
      <c r="BC842" s="40"/>
      <c r="BD842" s="40"/>
      <c r="BE842" s="56" t="str">
        <f t="shared" ca="1" si="160"/>
        <v>NO APLICA</v>
      </c>
      <c r="BF842" s="37"/>
      <c r="BG842" s="45"/>
      <c r="BH842" s="37"/>
      <c r="BI842" s="36"/>
      <c r="BJ842" s="37"/>
      <c r="BK842" s="36"/>
      <c r="BL842" s="36"/>
      <c r="BM842" s="53" t="str">
        <f>IF(BJ842="","",WORKDAY(BJ842,5,FESTIVOS_CO!A:A))</f>
        <v/>
      </c>
      <c r="BN842" s="57" t="str">
        <f t="shared" ca="1" si="170"/>
        <v>PENDIENTE HACER AVISO</v>
      </c>
      <c r="BO842" s="54" t="str">
        <f t="shared" ca="1" si="163"/>
        <v>EN TRÁMITE NOTIF. POR AVISO</v>
      </c>
      <c r="BP842" s="37"/>
      <c r="BQ842" s="53" t="str">
        <f>IF(BP842="","",WORKDAY(BP842,5,FESTIVOS_CO!A:A))</f>
        <v/>
      </c>
      <c r="BR842" s="37"/>
      <c r="BS842" s="36"/>
      <c r="BT842" s="38"/>
      <c r="BU842" s="58" t="e">
        <f>VLOOKUP(BT842,Hoja2!$C:$D,2,0)</f>
        <v>#N/A</v>
      </c>
      <c r="BV842" s="80" t="str">
        <f>IF(
AND(AO842="",BD842="",BQ842=""),
"EN PROCESO NOTIFICACION / COMUNICACION",
IF(
BT842="",
"NO APLICA",
IF(
BU842=60,
IF(AO842&lt;&gt;"",AO842,IF(BD842&lt;&gt;"",BD842,BQ842))+60,
WORKDAY(
IF(AO842&lt;&gt;"",AO842,IF(BD842&lt;&gt;"",BD842,BQ842)),
BU842,
FESTIVOS_CO!A:A
)
)
))</f>
        <v>EN PROCESO NOTIFICACION / COMUNICACION</v>
      </c>
      <c r="BW842" s="44"/>
      <c r="BX842" s="53"/>
      <c r="BY842" s="45"/>
      <c r="BZ842" s="37"/>
      <c r="CA842" s="54" t="str">
        <f t="shared" si="164"/>
        <v>PENDIENTE EJECUTORIA</v>
      </c>
      <c r="CB842" s="59" t="str">
        <f t="shared" si="161"/>
        <v/>
      </c>
      <c r="CC842" s="36"/>
      <c r="CD842" s="40"/>
      <c r="CE842" s="46"/>
      <c r="CF842" s="40"/>
      <c r="CG842" s="40"/>
      <c r="CH842" s="40"/>
      <c r="CI842" s="36"/>
      <c r="CJ842" s="47"/>
      <c r="CK842" s="40"/>
      <c r="CL842" s="40"/>
      <c r="CM842" s="40"/>
      <c r="CN842" s="40"/>
    </row>
    <row r="843" spans="1:92" ht="42.75" hidden="1">
      <c r="A843" s="49" t="str">
        <f t="shared" si="165"/>
        <v>SIN GESTIÓN</v>
      </c>
      <c r="B843" s="58"/>
      <c r="C843" s="37"/>
      <c r="D843" s="37"/>
      <c r="E843" s="49" t="str">
        <f t="shared" si="166"/>
        <v>PENDIENTE NOTIFICACIÓN</v>
      </c>
      <c r="F843" s="141" t="str">
        <f t="shared" si="167"/>
        <v>PENDIENTE NOTIFICACIÓN</v>
      </c>
      <c r="G843" s="49" t="str">
        <f t="shared" si="168"/>
        <v/>
      </c>
      <c r="H843" s="51" t="str">
        <f ca="1">IF(
L843="",
"",
IF(
NETWORKDAYS(L843,IF(M843&lt;&gt;"",M843,TODAY()),FESTIVOS_CO!A:A)&gt;2,
"VENCIDO",
IF(
NETWORKDAYS(L843,IF(M843&lt;&gt;"",M843,TODAY()),FESTIVOS_CO!A:A)=2,
"ALERTA",
"A TIEMPO"
)))</f>
        <v/>
      </c>
      <c r="I843" s="40"/>
      <c r="J843" s="36"/>
      <c r="K843" s="37"/>
      <c r="L843" s="50"/>
      <c r="M843" s="37"/>
      <c r="N843" s="52"/>
      <c r="O843" s="52"/>
      <c r="P843" s="36"/>
      <c r="Q843" s="36"/>
      <c r="R843" s="40"/>
      <c r="S843" s="36"/>
      <c r="T843" s="40"/>
      <c r="U843" s="40"/>
      <c r="V843" s="81"/>
      <c r="W843" s="40"/>
      <c r="X843" s="40"/>
      <c r="Y843" s="40"/>
      <c r="Z843" s="38" t="str">
        <f>IFERROR(VLOOKUP(Y843,DIRECTORIO!A:B,2,FALSE),"")</f>
        <v/>
      </c>
      <c r="AA843" s="40"/>
      <c r="AB843" s="40"/>
      <c r="AC843" s="40"/>
      <c r="AD843" s="40"/>
      <c r="AE843" s="40"/>
      <c r="AF843" s="40"/>
      <c r="AG843" s="41" t="s">
        <v>109</v>
      </c>
      <c r="AH843" s="42"/>
      <c r="AI843" s="54" t="str">
        <f t="shared" ca="1" si="169"/>
        <v>PENDIENTE NOTIFICACIÓN ELECTRÓNICA</v>
      </c>
      <c r="AJ843" s="37"/>
      <c r="AK843" s="37"/>
      <c r="AL843" s="37"/>
      <c r="AM843" s="53" t="str">
        <f>IF(AK843="","",WORKDAY(AK843,5,FESTIVOS_CO!A:A))</f>
        <v/>
      </c>
      <c r="AN843" s="37"/>
      <c r="AO843" s="37"/>
      <c r="AP843" s="54" t="str">
        <f t="shared" ca="1" si="162"/>
        <v>NO APLICA</v>
      </c>
      <c r="AQ843" s="36"/>
      <c r="AR843" s="43"/>
      <c r="AS843" s="37"/>
      <c r="AT843" s="36"/>
      <c r="AU843" s="37"/>
      <c r="AV843" s="36"/>
      <c r="AW843" s="36"/>
      <c r="AX843" s="37"/>
      <c r="AY843" s="140" t="str">
        <f>IF(AU843="","",WORKDAY(AU843,5,FESTIVOS_CO!A:A))</f>
        <v/>
      </c>
      <c r="AZ843" s="54" t="str">
        <f t="shared" ca="1" si="171"/>
        <v>NO APLICA</v>
      </c>
      <c r="BA843" s="55" t="str">
        <f>IF(AX843="","",WORKDAY(AX843,5,FESTIVOS_CO!A:A))</f>
        <v/>
      </c>
      <c r="BB843" s="39"/>
      <c r="BC843" s="40"/>
      <c r="BD843" s="40"/>
      <c r="BE843" s="56" t="str">
        <f t="shared" ca="1" si="160"/>
        <v>NO APLICA</v>
      </c>
      <c r="BF843" s="37"/>
      <c r="BG843" s="45"/>
      <c r="BH843" s="37"/>
      <c r="BI843" s="36"/>
      <c r="BJ843" s="37"/>
      <c r="BK843" s="36"/>
      <c r="BL843" s="36"/>
      <c r="BM843" s="53" t="str">
        <f>IF(BJ843="","",WORKDAY(BJ843,5,FESTIVOS_CO!A:A))</f>
        <v/>
      </c>
      <c r="BN843" s="57" t="str">
        <f t="shared" ca="1" si="170"/>
        <v>PENDIENTE HACER AVISO</v>
      </c>
      <c r="BO843" s="54" t="str">
        <f t="shared" ca="1" si="163"/>
        <v>EN TRÁMITE NOTIF. POR AVISO</v>
      </c>
      <c r="BP843" s="37"/>
      <c r="BQ843" s="53" t="str">
        <f>IF(BP843="","",WORKDAY(BP843,5,FESTIVOS_CO!A:A))</f>
        <v/>
      </c>
      <c r="BR843" s="37"/>
      <c r="BS843" s="36"/>
      <c r="BT843" s="38"/>
      <c r="BU843" s="58" t="e">
        <f>VLOOKUP(BT843,Hoja2!$C:$D,2,0)</f>
        <v>#N/A</v>
      </c>
      <c r="BV843" s="80" t="str">
        <f>IF(
AND(AO843="",BD843="",BQ843=""),
"EN PROCESO NOTIFICACION / COMUNICACION",
IF(
BT843="",
"NO APLICA",
IF(
BU843=60,
IF(AO843&lt;&gt;"",AO843,IF(BD843&lt;&gt;"",BD843,BQ843))+60,
WORKDAY(
IF(AO843&lt;&gt;"",AO843,IF(BD843&lt;&gt;"",BD843,BQ843)),
BU843,
FESTIVOS_CO!A:A
)
)
))</f>
        <v>EN PROCESO NOTIFICACION / COMUNICACION</v>
      </c>
      <c r="BW843" s="44"/>
      <c r="BX843" s="53"/>
      <c r="BY843" s="45"/>
      <c r="BZ843" s="37"/>
      <c r="CA843" s="54" t="str">
        <f t="shared" si="164"/>
        <v>PENDIENTE EJECUTORIA</v>
      </c>
      <c r="CB843" s="59" t="str">
        <f t="shared" si="161"/>
        <v/>
      </c>
      <c r="CC843" s="36"/>
      <c r="CD843" s="40"/>
      <c r="CE843" s="46"/>
      <c r="CF843" s="40"/>
      <c r="CG843" s="40"/>
      <c r="CH843" s="40"/>
      <c r="CI843" s="36"/>
      <c r="CJ843" s="47"/>
      <c r="CK843" s="40"/>
      <c r="CL843" s="40"/>
      <c r="CM843" s="40"/>
      <c r="CN843" s="40"/>
    </row>
    <row r="844" spans="1:92" ht="42.75" hidden="1">
      <c r="A844" s="49" t="str">
        <f t="shared" si="165"/>
        <v>SIN GESTIÓN</v>
      </c>
      <c r="B844" s="58"/>
      <c r="C844" s="37"/>
      <c r="D844" s="37"/>
      <c r="E844" s="49" t="str">
        <f t="shared" si="166"/>
        <v>PENDIENTE NOTIFICACIÓN</v>
      </c>
      <c r="F844" s="141" t="str">
        <f t="shared" si="167"/>
        <v>PENDIENTE NOTIFICACIÓN</v>
      </c>
      <c r="G844" s="49" t="str">
        <f t="shared" si="168"/>
        <v/>
      </c>
      <c r="H844" s="51" t="str">
        <f ca="1">IF(
L844="",
"",
IF(
NETWORKDAYS(L844,IF(M844&lt;&gt;"",M844,TODAY()),FESTIVOS_CO!A:A)&gt;2,
"VENCIDO",
IF(
NETWORKDAYS(L844,IF(M844&lt;&gt;"",M844,TODAY()),FESTIVOS_CO!A:A)=2,
"ALERTA",
"A TIEMPO"
)))</f>
        <v/>
      </c>
      <c r="I844" s="40"/>
      <c r="J844" s="36"/>
      <c r="K844" s="37"/>
      <c r="L844" s="50"/>
      <c r="M844" s="37"/>
      <c r="N844" s="52"/>
      <c r="O844" s="52"/>
      <c r="P844" s="36"/>
      <c r="Q844" s="36"/>
      <c r="R844" s="40"/>
      <c r="S844" s="36"/>
      <c r="T844" s="40"/>
      <c r="U844" s="40"/>
      <c r="V844" s="81"/>
      <c r="W844" s="40"/>
      <c r="X844" s="40"/>
      <c r="Y844" s="40"/>
      <c r="Z844" s="38" t="str">
        <f>IFERROR(VLOOKUP(Y844,DIRECTORIO!A:B,2,FALSE),"")</f>
        <v/>
      </c>
      <c r="AA844" s="40"/>
      <c r="AB844" s="40"/>
      <c r="AC844" s="40"/>
      <c r="AD844" s="40"/>
      <c r="AE844" s="40"/>
      <c r="AF844" s="40"/>
      <c r="AG844" s="41" t="s">
        <v>109</v>
      </c>
      <c r="AH844" s="42"/>
      <c r="AI844" s="54" t="str">
        <f t="shared" ca="1" si="169"/>
        <v>PENDIENTE NOTIFICACIÓN ELECTRÓNICA</v>
      </c>
      <c r="AJ844" s="37"/>
      <c r="AK844" s="37"/>
      <c r="AL844" s="37"/>
      <c r="AM844" s="53" t="str">
        <f>IF(AK844="","",WORKDAY(AK844,5,FESTIVOS_CO!A:A))</f>
        <v/>
      </c>
      <c r="AN844" s="37"/>
      <c r="AO844" s="37"/>
      <c r="AP844" s="54" t="str">
        <f t="shared" ca="1" si="162"/>
        <v>NO APLICA</v>
      </c>
      <c r="AQ844" s="36"/>
      <c r="AR844" s="43"/>
      <c r="AS844" s="37"/>
      <c r="AT844" s="36"/>
      <c r="AU844" s="37"/>
      <c r="AV844" s="36"/>
      <c r="AW844" s="36"/>
      <c r="AX844" s="37"/>
      <c r="AY844" s="140" t="str">
        <f>IF(AU844="","",WORKDAY(AU844,5,FESTIVOS_CO!A:A))</f>
        <v/>
      </c>
      <c r="AZ844" s="54" t="str">
        <f t="shared" ca="1" si="171"/>
        <v>NO APLICA</v>
      </c>
      <c r="BA844" s="55" t="str">
        <f>IF(AX844="","",WORKDAY(AX844,5,FESTIVOS_CO!A:A))</f>
        <v/>
      </c>
      <c r="BB844" s="39"/>
      <c r="BC844" s="40"/>
      <c r="BD844" s="40"/>
      <c r="BE844" s="56" t="str">
        <f t="shared" ca="1" si="160"/>
        <v>NO APLICA</v>
      </c>
      <c r="BF844" s="37"/>
      <c r="BG844" s="45"/>
      <c r="BH844" s="37"/>
      <c r="BI844" s="36"/>
      <c r="BJ844" s="37"/>
      <c r="BK844" s="36"/>
      <c r="BL844" s="36"/>
      <c r="BM844" s="53" t="str">
        <f>IF(BJ844="","",WORKDAY(BJ844,5,FESTIVOS_CO!A:A))</f>
        <v/>
      </c>
      <c r="BN844" s="57" t="str">
        <f t="shared" ca="1" si="170"/>
        <v>PENDIENTE HACER AVISO</v>
      </c>
      <c r="BO844" s="54" t="str">
        <f t="shared" ca="1" si="163"/>
        <v>EN TRÁMITE NOTIF. POR AVISO</v>
      </c>
      <c r="BP844" s="37"/>
      <c r="BQ844" s="53" t="str">
        <f>IF(BP844="","",WORKDAY(BP844,5,FESTIVOS_CO!A:A))</f>
        <v/>
      </c>
      <c r="BR844" s="37"/>
      <c r="BS844" s="36"/>
      <c r="BT844" s="38"/>
      <c r="BU844" s="58" t="e">
        <f>VLOOKUP(BT844,Hoja2!$C:$D,2,0)</f>
        <v>#N/A</v>
      </c>
      <c r="BV844" s="80" t="str">
        <f>IF(
AND(AO844="",BD844="",BQ844=""),
"EN PROCESO NOTIFICACION / COMUNICACION",
IF(
BT844="",
"NO APLICA",
IF(
BU844=60,
IF(AO844&lt;&gt;"",AO844,IF(BD844&lt;&gt;"",BD844,BQ844))+60,
WORKDAY(
IF(AO844&lt;&gt;"",AO844,IF(BD844&lt;&gt;"",BD844,BQ844)),
BU844,
FESTIVOS_CO!A:A
)
)
))</f>
        <v>EN PROCESO NOTIFICACION / COMUNICACION</v>
      </c>
      <c r="BW844" s="44"/>
      <c r="BX844" s="53"/>
      <c r="BY844" s="45"/>
      <c r="BZ844" s="37"/>
      <c r="CA844" s="54" t="str">
        <f t="shared" si="164"/>
        <v>PENDIENTE EJECUTORIA</v>
      </c>
      <c r="CB844" s="59" t="str">
        <f t="shared" si="161"/>
        <v/>
      </c>
      <c r="CC844" s="36"/>
      <c r="CD844" s="40"/>
      <c r="CE844" s="46"/>
      <c r="CF844" s="40"/>
      <c r="CG844" s="40"/>
      <c r="CH844" s="40"/>
      <c r="CI844" s="36"/>
      <c r="CJ844" s="47"/>
      <c r="CK844" s="40"/>
      <c r="CL844" s="40"/>
      <c r="CM844" s="40"/>
      <c r="CN844" s="40"/>
    </row>
    <row r="845" spans="1:92" ht="42.75" hidden="1">
      <c r="A845" s="49" t="str">
        <f t="shared" si="165"/>
        <v>SIN GESTIÓN</v>
      </c>
      <c r="B845" s="58"/>
      <c r="C845" s="37"/>
      <c r="D845" s="37"/>
      <c r="E845" s="49" t="str">
        <f t="shared" si="166"/>
        <v>PENDIENTE NOTIFICACIÓN</v>
      </c>
      <c r="F845" s="141" t="str">
        <f t="shared" si="167"/>
        <v>PENDIENTE NOTIFICACIÓN</v>
      </c>
      <c r="G845" s="49" t="str">
        <f t="shared" si="168"/>
        <v/>
      </c>
      <c r="H845" s="51" t="str">
        <f ca="1">IF(
L845="",
"",
IF(
NETWORKDAYS(L845,IF(M845&lt;&gt;"",M845,TODAY()),FESTIVOS_CO!A:A)&gt;2,
"VENCIDO",
IF(
NETWORKDAYS(L845,IF(M845&lt;&gt;"",M845,TODAY()),FESTIVOS_CO!A:A)=2,
"ALERTA",
"A TIEMPO"
)))</f>
        <v/>
      </c>
      <c r="I845" s="40"/>
      <c r="J845" s="36"/>
      <c r="K845" s="37"/>
      <c r="L845" s="50"/>
      <c r="M845" s="37"/>
      <c r="N845" s="52"/>
      <c r="O845" s="52"/>
      <c r="P845" s="36"/>
      <c r="Q845" s="36"/>
      <c r="R845" s="40"/>
      <c r="S845" s="36"/>
      <c r="T845" s="40"/>
      <c r="U845" s="40"/>
      <c r="V845" s="81"/>
      <c r="W845" s="40"/>
      <c r="X845" s="40"/>
      <c r="Y845" s="40"/>
      <c r="Z845" s="38" t="str">
        <f>IFERROR(VLOOKUP(Y845,DIRECTORIO!A:B,2,FALSE),"")</f>
        <v/>
      </c>
      <c r="AA845" s="40"/>
      <c r="AB845" s="40"/>
      <c r="AC845" s="40"/>
      <c r="AD845" s="40"/>
      <c r="AE845" s="40"/>
      <c r="AF845" s="40"/>
      <c r="AG845" s="41" t="s">
        <v>109</v>
      </c>
      <c r="AH845" s="42"/>
      <c r="AI845" s="54" t="str">
        <f t="shared" ca="1" si="169"/>
        <v>PENDIENTE NOTIFICACIÓN ELECTRÓNICA</v>
      </c>
      <c r="AJ845" s="37"/>
      <c r="AK845" s="37"/>
      <c r="AL845" s="37"/>
      <c r="AM845" s="53" t="str">
        <f>IF(AK845="","",WORKDAY(AK845,5,FESTIVOS_CO!A:A))</f>
        <v/>
      </c>
      <c r="AN845" s="37"/>
      <c r="AO845" s="37"/>
      <c r="AP845" s="54" t="str">
        <f t="shared" ca="1" si="162"/>
        <v>NO APLICA</v>
      </c>
      <c r="AQ845" s="36"/>
      <c r="AR845" s="43"/>
      <c r="AS845" s="37"/>
      <c r="AT845" s="36"/>
      <c r="AU845" s="37"/>
      <c r="AV845" s="36"/>
      <c r="AW845" s="36"/>
      <c r="AX845" s="37"/>
      <c r="AY845" s="140" t="str">
        <f>IF(AU845="","",WORKDAY(AU845,5,FESTIVOS_CO!A:A))</f>
        <v/>
      </c>
      <c r="AZ845" s="54" t="str">
        <f t="shared" ca="1" si="171"/>
        <v>NO APLICA</v>
      </c>
      <c r="BA845" s="55" t="str">
        <f>IF(AX845="","",WORKDAY(AX845,5,FESTIVOS_CO!A:A))</f>
        <v/>
      </c>
      <c r="BB845" s="39"/>
      <c r="BC845" s="40"/>
      <c r="BD845" s="40"/>
      <c r="BE845" s="56" t="str">
        <f t="shared" ca="1" si="160"/>
        <v>NO APLICA</v>
      </c>
      <c r="BF845" s="37"/>
      <c r="BG845" s="45"/>
      <c r="BH845" s="37"/>
      <c r="BI845" s="36"/>
      <c r="BJ845" s="37"/>
      <c r="BK845" s="36"/>
      <c r="BL845" s="36"/>
      <c r="BM845" s="53" t="str">
        <f>IF(BJ845="","",WORKDAY(BJ845,5,FESTIVOS_CO!A:A))</f>
        <v/>
      </c>
      <c r="BN845" s="57" t="str">
        <f t="shared" ca="1" si="170"/>
        <v>PENDIENTE HACER AVISO</v>
      </c>
      <c r="BO845" s="54" t="str">
        <f t="shared" ca="1" si="163"/>
        <v>EN TRÁMITE NOTIF. POR AVISO</v>
      </c>
      <c r="BP845" s="37"/>
      <c r="BQ845" s="53" t="str">
        <f>IF(BP845="","",WORKDAY(BP845,5,FESTIVOS_CO!A:A))</f>
        <v/>
      </c>
      <c r="BR845" s="37"/>
      <c r="BS845" s="36"/>
      <c r="BT845" s="38"/>
      <c r="BU845" s="58" t="e">
        <f>VLOOKUP(BT845,Hoja2!$C:$D,2,0)</f>
        <v>#N/A</v>
      </c>
      <c r="BV845" s="80" t="str">
        <f>IF(
AND(AO845="",BD845="",BQ845=""),
"EN PROCESO NOTIFICACION / COMUNICACION",
IF(
BT845="",
"NO APLICA",
IF(
BU845=60,
IF(AO845&lt;&gt;"",AO845,IF(BD845&lt;&gt;"",BD845,BQ845))+60,
WORKDAY(
IF(AO845&lt;&gt;"",AO845,IF(BD845&lt;&gt;"",BD845,BQ845)),
BU845,
FESTIVOS_CO!A:A
)
)
))</f>
        <v>EN PROCESO NOTIFICACION / COMUNICACION</v>
      </c>
      <c r="BW845" s="44"/>
      <c r="BX845" s="53"/>
      <c r="BY845" s="45"/>
      <c r="BZ845" s="37"/>
      <c r="CA845" s="54" t="str">
        <f t="shared" si="164"/>
        <v>PENDIENTE EJECUTORIA</v>
      </c>
      <c r="CB845" s="59" t="str">
        <f t="shared" si="161"/>
        <v/>
      </c>
      <c r="CC845" s="36"/>
      <c r="CD845" s="40"/>
      <c r="CE845" s="46"/>
      <c r="CF845" s="40"/>
      <c r="CG845" s="40"/>
      <c r="CH845" s="40"/>
      <c r="CI845" s="36"/>
      <c r="CJ845" s="47"/>
      <c r="CK845" s="40"/>
      <c r="CL845" s="40"/>
      <c r="CM845" s="40"/>
      <c r="CN845" s="40"/>
    </row>
    <row r="846" spans="1:92" ht="42.75" hidden="1">
      <c r="A846" s="49" t="str">
        <f t="shared" si="165"/>
        <v>SIN GESTIÓN</v>
      </c>
      <c r="B846" s="58"/>
      <c r="C846" s="37"/>
      <c r="D846" s="37"/>
      <c r="E846" s="49" t="str">
        <f t="shared" si="166"/>
        <v>PENDIENTE NOTIFICACIÓN</v>
      </c>
      <c r="F846" s="141" t="str">
        <f t="shared" si="167"/>
        <v>PENDIENTE NOTIFICACIÓN</v>
      </c>
      <c r="G846" s="49" t="str">
        <f t="shared" si="168"/>
        <v/>
      </c>
      <c r="H846" s="51" t="str">
        <f ca="1">IF(
L846="",
"",
IF(
NETWORKDAYS(L846,IF(M846&lt;&gt;"",M846,TODAY()),FESTIVOS_CO!A:A)&gt;2,
"VENCIDO",
IF(
NETWORKDAYS(L846,IF(M846&lt;&gt;"",M846,TODAY()),FESTIVOS_CO!A:A)=2,
"ALERTA",
"A TIEMPO"
)))</f>
        <v/>
      </c>
      <c r="I846" s="40"/>
      <c r="J846" s="36"/>
      <c r="K846" s="37"/>
      <c r="L846" s="50"/>
      <c r="M846" s="37"/>
      <c r="N846" s="52"/>
      <c r="O846" s="52"/>
      <c r="P846" s="36"/>
      <c r="Q846" s="36"/>
      <c r="R846" s="40"/>
      <c r="S846" s="36"/>
      <c r="T846" s="40"/>
      <c r="U846" s="40"/>
      <c r="V846" s="81"/>
      <c r="W846" s="40"/>
      <c r="X846" s="40"/>
      <c r="Y846" s="40"/>
      <c r="Z846" s="38" t="str">
        <f>IFERROR(VLOOKUP(Y846,DIRECTORIO!A:B,2,FALSE),"")</f>
        <v/>
      </c>
      <c r="AA846" s="40"/>
      <c r="AB846" s="40"/>
      <c r="AC846" s="40"/>
      <c r="AD846" s="40"/>
      <c r="AE846" s="40"/>
      <c r="AF846" s="40"/>
      <c r="AG846" s="41" t="s">
        <v>109</v>
      </c>
      <c r="AH846" s="42"/>
      <c r="AI846" s="54" t="str">
        <f t="shared" ca="1" si="169"/>
        <v>PENDIENTE NOTIFICACIÓN ELECTRÓNICA</v>
      </c>
      <c r="AJ846" s="37"/>
      <c r="AK846" s="37"/>
      <c r="AL846" s="37"/>
      <c r="AM846" s="53" t="str">
        <f>IF(AK846="","",WORKDAY(AK846,5,FESTIVOS_CO!A:A))</f>
        <v/>
      </c>
      <c r="AN846" s="37"/>
      <c r="AO846" s="37"/>
      <c r="AP846" s="54" t="str">
        <f t="shared" ca="1" si="162"/>
        <v>NO APLICA</v>
      </c>
      <c r="AQ846" s="36"/>
      <c r="AR846" s="43"/>
      <c r="AS846" s="37"/>
      <c r="AT846" s="36"/>
      <c r="AU846" s="37"/>
      <c r="AV846" s="36"/>
      <c r="AW846" s="36"/>
      <c r="AX846" s="37"/>
      <c r="AY846" s="140" t="str">
        <f>IF(AU846="","",WORKDAY(AU846,5,FESTIVOS_CO!A:A))</f>
        <v/>
      </c>
      <c r="AZ846" s="54" t="str">
        <f t="shared" ca="1" si="171"/>
        <v>NO APLICA</v>
      </c>
      <c r="BA846" s="55" t="str">
        <f>IF(AX846="","",WORKDAY(AX846,5,FESTIVOS_CO!A:A))</f>
        <v/>
      </c>
      <c r="BB846" s="39"/>
      <c r="BC846" s="40"/>
      <c r="BD846" s="40"/>
      <c r="BE846" s="56" t="str">
        <f t="shared" ca="1" si="160"/>
        <v>NO APLICA</v>
      </c>
      <c r="BF846" s="37"/>
      <c r="BG846" s="45"/>
      <c r="BH846" s="37"/>
      <c r="BI846" s="36"/>
      <c r="BJ846" s="37"/>
      <c r="BK846" s="36"/>
      <c r="BL846" s="36"/>
      <c r="BM846" s="53" t="str">
        <f>IF(BJ846="","",WORKDAY(BJ846,5,FESTIVOS_CO!A:A))</f>
        <v/>
      </c>
      <c r="BN846" s="57" t="str">
        <f t="shared" ca="1" si="170"/>
        <v>PENDIENTE HACER AVISO</v>
      </c>
      <c r="BO846" s="54" t="str">
        <f t="shared" ca="1" si="163"/>
        <v>EN TRÁMITE NOTIF. POR AVISO</v>
      </c>
      <c r="BP846" s="37"/>
      <c r="BQ846" s="53" t="str">
        <f>IF(BP846="","",WORKDAY(BP846,5,FESTIVOS_CO!A:A))</f>
        <v/>
      </c>
      <c r="BR846" s="37"/>
      <c r="BS846" s="36"/>
      <c r="BT846" s="38"/>
      <c r="BU846" s="58" t="e">
        <f>VLOOKUP(BT846,Hoja2!$C:$D,2,0)</f>
        <v>#N/A</v>
      </c>
      <c r="BV846" s="80" t="str">
        <f>IF(
AND(AO846="",BD846="",BQ846=""),
"EN PROCESO NOTIFICACION / COMUNICACION",
IF(
BT846="",
"NO APLICA",
IF(
BU846=60,
IF(AO846&lt;&gt;"",AO846,IF(BD846&lt;&gt;"",BD846,BQ846))+60,
WORKDAY(
IF(AO846&lt;&gt;"",AO846,IF(BD846&lt;&gt;"",BD846,BQ846)),
BU846,
FESTIVOS_CO!A:A
)
)
))</f>
        <v>EN PROCESO NOTIFICACION / COMUNICACION</v>
      </c>
      <c r="BW846" s="44"/>
      <c r="BX846" s="53"/>
      <c r="BY846" s="45"/>
      <c r="BZ846" s="37"/>
      <c r="CA846" s="54" t="str">
        <f t="shared" si="164"/>
        <v>PENDIENTE EJECUTORIA</v>
      </c>
      <c r="CB846" s="59" t="str">
        <f t="shared" si="161"/>
        <v/>
      </c>
      <c r="CC846" s="36"/>
      <c r="CD846" s="40"/>
      <c r="CE846" s="46"/>
      <c r="CF846" s="40"/>
      <c r="CG846" s="40"/>
      <c r="CH846" s="40"/>
      <c r="CI846" s="36"/>
      <c r="CJ846" s="47"/>
      <c r="CK846" s="40"/>
      <c r="CL846" s="40"/>
      <c r="CM846" s="40"/>
      <c r="CN846" s="40"/>
    </row>
    <row r="847" spans="1:92" ht="42.75" hidden="1">
      <c r="A847" s="49" t="str">
        <f t="shared" si="165"/>
        <v>SIN GESTIÓN</v>
      </c>
      <c r="B847" s="58"/>
      <c r="C847" s="37"/>
      <c r="D847" s="37"/>
      <c r="E847" s="49" t="str">
        <f t="shared" si="166"/>
        <v>PENDIENTE NOTIFICACIÓN</v>
      </c>
      <c r="F847" s="141" t="str">
        <f t="shared" si="167"/>
        <v>PENDIENTE NOTIFICACIÓN</v>
      </c>
      <c r="G847" s="49" t="str">
        <f t="shared" si="168"/>
        <v/>
      </c>
      <c r="H847" s="51" t="str">
        <f ca="1">IF(
L847="",
"",
IF(
NETWORKDAYS(L847,IF(M847&lt;&gt;"",M847,TODAY()),FESTIVOS_CO!A:A)&gt;2,
"VENCIDO",
IF(
NETWORKDAYS(L847,IF(M847&lt;&gt;"",M847,TODAY()),FESTIVOS_CO!A:A)=2,
"ALERTA",
"A TIEMPO"
)))</f>
        <v/>
      </c>
      <c r="I847" s="40"/>
      <c r="J847" s="36"/>
      <c r="K847" s="37"/>
      <c r="L847" s="50"/>
      <c r="M847" s="37"/>
      <c r="N847" s="52"/>
      <c r="O847" s="52"/>
      <c r="P847" s="36"/>
      <c r="Q847" s="36"/>
      <c r="R847" s="40"/>
      <c r="S847" s="36"/>
      <c r="T847" s="40"/>
      <c r="U847" s="40"/>
      <c r="V847" s="81"/>
      <c r="W847" s="40"/>
      <c r="X847" s="40"/>
      <c r="Y847" s="40"/>
      <c r="Z847" s="38" t="str">
        <f>IFERROR(VLOOKUP(Y847,DIRECTORIO!A:B,2,FALSE),"")</f>
        <v/>
      </c>
      <c r="AA847" s="40"/>
      <c r="AB847" s="40"/>
      <c r="AC847" s="40"/>
      <c r="AD847" s="40"/>
      <c r="AE847" s="40"/>
      <c r="AF847" s="40"/>
      <c r="AG847" s="41" t="s">
        <v>109</v>
      </c>
      <c r="AH847" s="42"/>
      <c r="AI847" s="54" t="str">
        <f t="shared" ca="1" si="169"/>
        <v>PENDIENTE NOTIFICACIÓN ELECTRÓNICA</v>
      </c>
      <c r="AJ847" s="37"/>
      <c r="AK847" s="37"/>
      <c r="AL847" s="37"/>
      <c r="AM847" s="53" t="str">
        <f>IF(AK847="","",WORKDAY(AK847,5,FESTIVOS_CO!A:A))</f>
        <v/>
      </c>
      <c r="AN847" s="37"/>
      <c r="AO847" s="37"/>
      <c r="AP847" s="54" t="str">
        <f t="shared" ca="1" si="162"/>
        <v>NO APLICA</v>
      </c>
      <c r="AQ847" s="36"/>
      <c r="AR847" s="43"/>
      <c r="AS847" s="37"/>
      <c r="AT847" s="36"/>
      <c r="AU847" s="37"/>
      <c r="AV847" s="36"/>
      <c r="AW847" s="36"/>
      <c r="AX847" s="37"/>
      <c r="AY847" s="140" t="str">
        <f>IF(AU847="","",WORKDAY(AU847,5,FESTIVOS_CO!A:A))</f>
        <v/>
      </c>
      <c r="AZ847" s="54" t="str">
        <f t="shared" ca="1" si="171"/>
        <v>NO APLICA</v>
      </c>
      <c r="BA847" s="55" t="str">
        <f>IF(AX847="","",WORKDAY(AX847,5,FESTIVOS_CO!A:A))</f>
        <v/>
      </c>
      <c r="BB847" s="39"/>
      <c r="BC847" s="40"/>
      <c r="BD847" s="40"/>
      <c r="BE847" s="56" t="str">
        <f t="shared" ca="1" si="160"/>
        <v>NO APLICA</v>
      </c>
      <c r="BF847" s="37"/>
      <c r="BG847" s="45"/>
      <c r="BH847" s="37"/>
      <c r="BI847" s="36"/>
      <c r="BJ847" s="37"/>
      <c r="BK847" s="36"/>
      <c r="BL847" s="36"/>
      <c r="BM847" s="53" t="str">
        <f>IF(BJ847="","",WORKDAY(BJ847,5,FESTIVOS_CO!A:A))</f>
        <v/>
      </c>
      <c r="BN847" s="57" t="str">
        <f t="shared" ca="1" si="170"/>
        <v>PENDIENTE HACER AVISO</v>
      </c>
      <c r="BO847" s="54" t="str">
        <f t="shared" ca="1" si="163"/>
        <v>EN TRÁMITE NOTIF. POR AVISO</v>
      </c>
      <c r="BP847" s="37"/>
      <c r="BQ847" s="53" t="str">
        <f>IF(BP847="","",WORKDAY(BP847,5,FESTIVOS_CO!A:A))</f>
        <v/>
      </c>
      <c r="BR847" s="37"/>
      <c r="BS847" s="36"/>
      <c r="BT847" s="38"/>
      <c r="BU847" s="58" t="e">
        <f>VLOOKUP(BT847,Hoja2!$C:$D,2,0)</f>
        <v>#N/A</v>
      </c>
      <c r="BV847" s="80" t="str">
        <f>IF(
AND(AO847="",BD847="",BQ847=""),
"EN PROCESO NOTIFICACION / COMUNICACION",
IF(
BT847="",
"NO APLICA",
IF(
BU847=60,
IF(AO847&lt;&gt;"",AO847,IF(BD847&lt;&gt;"",BD847,BQ847))+60,
WORKDAY(
IF(AO847&lt;&gt;"",AO847,IF(BD847&lt;&gt;"",BD847,BQ847)),
BU847,
FESTIVOS_CO!A:A
)
)
))</f>
        <v>EN PROCESO NOTIFICACION / COMUNICACION</v>
      </c>
      <c r="BW847" s="44"/>
      <c r="BX847" s="53"/>
      <c r="BY847" s="45"/>
      <c r="BZ847" s="37"/>
      <c r="CA847" s="54" t="str">
        <f t="shared" si="164"/>
        <v>PENDIENTE EJECUTORIA</v>
      </c>
      <c r="CB847" s="59" t="str">
        <f t="shared" si="161"/>
        <v/>
      </c>
      <c r="CC847" s="36"/>
      <c r="CD847" s="40"/>
      <c r="CE847" s="46"/>
      <c r="CF847" s="40"/>
      <c r="CG847" s="40"/>
      <c r="CH847" s="40"/>
      <c r="CI847" s="36"/>
      <c r="CJ847" s="47"/>
      <c r="CK847" s="40"/>
      <c r="CL847" s="40"/>
      <c r="CM847" s="40"/>
      <c r="CN847" s="40"/>
    </row>
    <row r="848" spans="1:92" ht="42.75" hidden="1">
      <c r="A848" s="49" t="str">
        <f t="shared" si="165"/>
        <v>SIN GESTIÓN</v>
      </c>
      <c r="B848" s="58"/>
      <c r="C848" s="37"/>
      <c r="D848" s="37"/>
      <c r="E848" s="49" t="str">
        <f t="shared" si="166"/>
        <v>PENDIENTE NOTIFICACIÓN</v>
      </c>
      <c r="F848" s="141" t="str">
        <f t="shared" si="167"/>
        <v>PENDIENTE NOTIFICACIÓN</v>
      </c>
      <c r="G848" s="49" t="str">
        <f t="shared" si="168"/>
        <v/>
      </c>
      <c r="H848" s="51" t="str">
        <f ca="1">IF(
L848="",
"",
IF(
NETWORKDAYS(L848,IF(M848&lt;&gt;"",M848,TODAY()),FESTIVOS_CO!A:A)&gt;2,
"VENCIDO",
IF(
NETWORKDAYS(L848,IF(M848&lt;&gt;"",M848,TODAY()),FESTIVOS_CO!A:A)=2,
"ALERTA",
"A TIEMPO"
)))</f>
        <v/>
      </c>
      <c r="I848" s="40"/>
      <c r="J848" s="36"/>
      <c r="K848" s="37"/>
      <c r="L848" s="50"/>
      <c r="M848" s="37"/>
      <c r="N848" s="52"/>
      <c r="O848" s="52"/>
      <c r="P848" s="36"/>
      <c r="Q848" s="36"/>
      <c r="R848" s="40"/>
      <c r="S848" s="36"/>
      <c r="T848" s="40"/>
      <c r="U848" s="40"/>
      <c r="V848" s="81"/>
      <c r="W848" s="40"/>
      <c r="X848" s="40"/>
      <c r="Y848" s="40"/>
      <c r="Z848" s="38" t="str">
        <f>IFERROR(VLOOKUP(Y848,DIRECTORIO!A:B,2,FALSE),"")</f>
        <v/>
      </c>
      <c r="AA848" s="40"/>
      <c r="AB848" s="40"/>
      <c r="AC848" s="40"/>
      <c r="AD848" s="40"/>
      <c r="AE848" s="40"/>
      <c r="AF848" s="40"/>
      <c r="AG848" s="41" t="s">
        <v>109</v>
      </c>
      <c r="AH848" s="42"/>
      <c r="AI848" s="54" t="str">
        <f t="shared" ca="1" si="169"/>
        <v>PENDIENTE NOTIFICACIÓN ELECTRÓNICA</v>
      </c>
      <c r="AJ848" s="37"/>
      <c r="AK848" s="37"/>
      <c r="AL848" s="37"/>
      <c r="AM848" s="53" t="str">
        <f>IF(AK848="","",WORKDAY(AK848,5,FESTIVOS_CO!A:A))</f>
        <v/>
      </c>
      <c r="AN848" s="37"/>
      <c r="AO848" s="37"/>
      <c r="AP848" s="54" t="str">
        <f t="shared" ca="1" si="162"/>
        <v>NO APLICA</v>
      </c>
      <c r="AQ848" s="36"/>
      <c r="AR848" s="43"/>
      <c r="AS848" s="37"/>
      <c r="AT848" s="36"/>
      <c r="AU848" s="37"/>
      <c r="AV848" s="36"/>
      <c r="AW848" s="36"/>
      <c r="AX848" s="37"/>
      <c r="AY848" s="140" t="str">
        <f>IF(AU848="","",WORKDAY(AU848,5,FESTIVOS_CO!A:A))</f>
        <v/>
      </c>
      <c r="AZ848" s="54" t="str">
        <f t="shared" ca="1" si="171"/>
        <v>NO APLICA</v>
      </c>
      <c r="BA848" s="55" t="str">
        <f>IF(AX848="","",WORKDAY(AX848,5,FESTIVOS_CO!A:A))</f>
        <v/>
      </c>
      <c r="BB848" s="39"/>
      <c r="BC848" s="40"/>
      <c r="BD848" s="40"/>
      <c r="BE848" s="56" t="str">
        <f t="shared" ca="1" si="160"/>
        <v>NO APLICA</v>
      </c>
      <c r="BF848" s="37"/>
      <c r="BG848" s="45"/>
      <c r="BH848" s="37"/>
      <c r="BI848" s="36"/>
      <c r="BJ848" s="37"/>
      <c r="BK848" s="36"/>
      <c r="BL848" s="36"/>
      <c r="BM848" s="53" t="str">
        <f>IF(BJ848="","",WORKDAY(BJ848,5,FESTIVOS_CO!A:A))</f>
        <v/>
      </c>
      <c r="BN848" s="57" t="str">
        <f t="shared" ca="1" si="170"/>
        <v>PENDIENTE HACER AVISO</v>
      </c>
      <c r="BO848" s="54" t="str">
        <f t="shared" ca="1" si="163"/>
        <v>EN TRÁMITE NOTIF. POR AVISO</v>
      </c>
      <c r="BP848" s="37"/>
      <c r="BQ848" s="53" t="str">
        <f>IF(BP848="","",WORKDAY(BP848,5,FESTIVOS_CO!A:A))</f>
        <v/>
      </c>
      <c r="BR848" s="37"/>
      <c r="BS848" s="36"/>
      <c r="BT848" s="38"/>
      <c r="BU848" s="58" t="e">
        <f>VLOOKUP(BT848,Hoja2!$C:$D,2,0)</f>
        <v>#N/A</v>
      </c>
      <c r="BV848" s="80" t="str">
        <f>IF(
AND(AO848="",BD848="",BQ848=""),
"EN PROCESO NOTIFICACION / COMUNICACION",
IF(
BT848="",
"NO APLICA",
IF(
BU848=60,
IF(AO848&lt;&gt;"",AO848,IF(BD848&lt;&gt;"",BD848,BQ848))+60,
WORKDAY(
IF(AO848&lt;&gt;"",AO848,IF(BD848&lt;&gt;"",BD848,BQ848)),
BU848,
FESTIVOS_CO!A:A
)
)
))</f>
        <v>EN PROCESO NOTIFICACION / COMUNICACION</v>
      </c>
      <c r="BW848" s="44"/>
      <c r="BX848" s="53"/>
      <c r="BY848" s="45"/>
      <c r="BZ848" s="37"/>
      <c r="CA848" s="54" t="str">
        <f t="shared" si="164"/>
        <v>PENDIENTE EJECUTORIA</v>
      </c>
      <c r="CB848" s="59" t="str">
        <f t="shared" si="161"/>
        <v/>
      </c>
      <c r="CC848" s="36"/>
      <c r="CD848" s="40"/>
      <c r="CE848" s="46"/>
      <c r="CF848" s="40"/>
      <c r="CG848" s="40"/>
      <c r="CH848" s="40"/>
      <c r="CI848" s="36"/>
      <c r="CJ848" s="47"/>
      <c r="CK848" s="40"/>
      <c r="CL848" s="40"/>
      <c r="CM848" s="40"/>
      <c r="CN848" s="40"/>
    </row>
    <row r="849" spans="1:92" ht="42.75" hidden="1">
      <c r="A849" s="49" t="str">
        <f t="shared" si="165"/>
        <v>SIN GESTIÓN</v>
      </c>
      <c r="B849" s="58"/>
      <c r="C849" s="37"/>
      <c r="D849" s="37"/>
      <c r="E849" s="49" t="str">
        <f t="shared" si="166"/>
        <v>PENDIENTE NOTIFICACIÓN</v>
      </c>
      <c r="F849" s="141" t="str">
        <f t="shared" si="167"/>
        <v>PENDIENTE NOTIFICACIÓN</v>
      </c>
      <c r="G849" s="49" t="str">
        <f t="shared" si="168"/>
        <v/>
      </c>
      <c r="H849" s="51" t="str">
        <f ca="1">IF(
L849="",
"",
IF(
NETWORKDAYS(L849,IF(M849&lt;&gt;"",M849,TODAY()),FESTIVOS_CO!A:A)&gt;2,
"VENCIDO",
IF(
NETWORKDAYS(L849,IF(M849&lt;&gt;"",M849,TODAY()),FESTIVOS_CO!A:A)=2,
"ALERTA",
"A TIEMPO"
)))</f>
        <v/>
      </c>
      <c r="I849" s="40"/>
      <c r="J849" s="36"/>
      <c r="K849" s="37"/>
      <c r="L849" s="50"/>
      <c r="M849" s="37"/>
      <c r="N849" s="52"/>
      <c r="O849" s="52"/>
      <c r="P849" s="36"/>
      <c r="Q849" s="36"/>
      <c r="R849" s="40"/>
      <c r="S849" s="36"/>
      <c r="T849" s="40"/>
      <c r="U849" s="40"/>
      <c r="V849" s="81"/>
      <c r="W849" s="40"/>
      <c r="X849" s="40"/>
      <c r="Y849" s="40"/>
      <c r="Z849" s="38" t="str">
        <f>IFERROR(VLOOKUP(Y849,DIRECTORIO!A:B,2,FALSE),"")</f>
        <v/>
      </c>
      <c r="AA849" s="40"/>
      <c r="AB849" s="40"/>
      <c r="AC849" s="40"/>
      <c r="AD849" s="40"/>
      <c r="AE849" s="40"/>
      <c r="AF849" s="40"/>
      <c r="AG849" s="41" t="s">
        <v>109</v>
      </c>
      <c r="AH849" s="42"/>
      <c r="AI849" s="54" t="str">
        <f t="shared" ca="1" si="169"/>
        <v>PENDIENTE NOTIFICACIÓN ELECTRÓNICA</v>
      </c>
      <c r="AJ849" s="37"/>
      <c r="AK849" s="37"/>
      <c r="AL849" s="37"/>
      <c r="AM849" s="53" t="str">
        <f>IF(AK849="","",WORKDAY(AK849,5,FESTIVOS_CO!A:A))</f>
        <v/>
      </c>
      <c r="AN849" s="37"/>
      <c r="AO849" s="37"/>
      <c r="AP849" s="54" t="str">
        <f t="shared" ca="1" si="162"/>
        <v>NO APLICA</v>
      </c>
      <c r="AQ849" s="36"/>
      <c r="AR849" s="43"/>
      <c r="AS849" s="37"/>
      <c r="AT849" s="36"/>
      <c r="AU849" s="37"/>
      <c r="AV849" s="36"/>
      <c r="AW849" s="36"/>
      <c r="AX849" s="37"/>
      <c r="AY849" s="140" t="str">
        <f>IF(AU849="","",WORKDAY(AU849,5,FESTIVOS_CO!A:A))</f>
        <v/>
      </c>
      <c r="AZ849" s="54" t="str">
        <f t="shared" ca="1" si="171"/>
        <v>NO APLICA</v>
      </c>
      <c r="BA849" s="55" t="str">
        <f>IF(AX849="","",WORKDAY(AX849,5,FESTIVOS_CO!A:A))</f>
        <v/>
      </c>
      <c r="BB849" s="39"/>
      <c r="BC849" s="40"/>
      <c r="BD849" s="40"/>
      <c r="BE849" s="56" t="str">
        <f t="shared" ca="1" si="160"/>
        <v>NO APLICA</v>
      </c>
      <c r="BF849" s="37"/>
      <c r="BG849" s="45"/>
      <c r="BH849" s="37"/>
      <c r="BI849" s="36"/>
      <c r="BJ849" s="37"/>
      <c r="BK849" s="36"/>
      <c r="BL849" s="36"/>
      <c r="BM849" s="53" t="str">
        <f>IF(BJ849="","",WORKDAY(BJ849,5,FESTIVOS_CO!A:A))</f>
        <v/>
      </c>
      <c r="BN849" s="57" t="str">
        <f t="shared" ca="1" si="170"/>
        <v>PENDIENTE HACER AVISO</v>
      </c>
      <c r="BO849" s="54" t="str">
        <f t="shared" ca="1" si="163"/>
        <v>EN TRÁMITE NOTIF. POR AVISO</v>
      </c>
      <c r="BP849" s="37"/>
      <c r="BQ849" s="53" t="str">
        <f>IF(BP849="","",WORKDAY(BP849,5,FESTIVOS_CO!A:A))</f>
        <v/>
      </c>
      <c r="BR849" s="37"/>
      <c r="BS849" s="36"/>
      <c r="BT849" s="38"/>
      <c r="BU849" s="58" t="e">
        <f>VLOOKUP(BT849,Hoja2!$C:$D,2,0)</f>
        <v>#N/A</v>
      </c>
      <c r="BV849" s="80" t="str">
        <f>IF(
AND(AO849="",BD849="",BQ849=""),
"EN PROCESO NOTIFICACION / COMUNICACION",
IF(
BT849="",
"NO APLICA",
IF(
BU849=60,
IF(AO849&lt;&gt;"",AO849,IF(BD849&lt;&gt;"",BD849,BQ849))+60,
WORKDAY(
IF(AO849&lt;&gt;"",AO849,IF(BD849&lt;&gt;"",BD849,BQ849)),
BU849,
FESTIVOS_CO!A:A
)
)
))</f>
        <v>EN PROCESO NOTIFICACION / COMUNICACION</v>
      </c>
      <c r="BW849" s="44"/>
      <c r="BX849" s="53"/>
      <c r="BY849" s="45"/>
      <c r="BZ849" s="37"/>
      <c r="CA849" s="54" t="str">
        <f t="shared" si="164"/>
        <v>PENDIENTE EJECUTORIA</v>
      </c>
      <c r="CB849" s="59" t="str">
        <f t="shared" si="161"/>
        <v/>
      </c>
      <c r="CC849" s="36"/>
      <c r="CD849" s="40"/>
      <c r="CE849" s="46"/>
      <c r="CF849" s="40"/>
      <c r="CG849" s="40"/>
      <c r="CH849" s="40"/>
      <c r="CI849" s="36"/>
      <c r="CJ849" s="47"/>
      <c r="CK849" s="40"/>
      <c r="CL849" s="40"/>
      <c r="CM849" s="40"/>
      <c r="CN849" s="40"/>
    </row>
    <row r="850" spans="1:92" ht="42.75" hidden="1">
      <c r="A850" s="49" t="str">
        <f t="shared" si="165"/>
        <v>SIN GESTIÓN</v>
      </c>
      <c r="B850" s="58"/>
      <c r="C850" s="37"/>
      <c r="D850" s="37"/>
      <c r="E850" s="49" t="str">
        <f t="shared" si="166"/>
        <v>PENDIENTE NOTIFICACIÓN</v>
      </c>
      <c r="F850" s="141" t="str">
        <f t="shared" si="167"/>
        <v>PENDIENTE NOTIFICACIÓN</v>
      </c>
      <c r="G850" s="49" t="str">
        <f t="shared" si="168"/>
        <v/>
      </c>
      <c r="H850" s="51" t="str">
        <f ca="1">IF(
L850="",
"",
IF(
NETWORKDAYS(L850,IF(M850&lt;&gt;"",M850,TODAY()),FESTIVOS_CO!A:A)&gt;2,
"VENCIDO",
IF(
NETWORKDAYS(L850,IF(M850&lt;&gt;"",M850,TODAY()),FESTIVOS_CO!A:A)=2,
"ALERTA",
"A TIEMPO"
)))</f>
        <v/>
      </c>
      <c r="I850" s="40"/>
      <c r="J850" s="36"/>
      <c r="K850" s="37"/>
      <c r="L850" s="50"/>
      <c r="M850" s="37"/>
      <c r="N850" s="52"/>
      <c r="O850" s="52"/>
      <c r="P850" s="36"/>
      <c r="Q850" s="36"/>
      <c r="R850" s="40"/>
      <c r="S850" s="36"/>
      <c r="T850" s="40"/>
      <c r="U850" s="40"/>
      <c r="V850" s="81"/>
      <c r="W850" s="40"/>
      <c r="X850" s="40"/>
      <c r="Y850" s="40"/>
      <c r="Z850" s="38" t="str">
        <f>IFERROR(VLOOKUP(Y850,DIRECTORIO!A:B,2,FALSE),"")</f>
        <v/>
      </c>
      <c r="AA850" s="40"/>
      <c r="AB850" s="40"/>
      <c r="AC850" s="40"/>
      <c r="AD850" s="40"/>
      <c r="AE850" s="40"/>
      <c r="AF850" s="40"/>
      <c r="AG850" s="41" t="s">
        <v>109</v>
      </c>
      <c r="AH850" s="42"/>
      <c r="AI850" s="54" t="str">
        <f t="shared" ca="1" si="169"/>
        <v>PENDIENTE NOTIFICACIÓN ELECTRÓNICA</v>
      </c>
      <c r="AJ850" s="37"/>
      <c r="AK850" s="37"/>
      <c r="AL850" s="37"/>
      <c r="AM850" s="53" t="str">
        <f>IF(AK850="","",WORKDAY(AK850,5,FESTIVOS_CO!A:A))</f>
        <v/>
      </c>
      <c r="AN850" s="37"/>
      <c r="AO850" s="37"/>
      <c r="AP850" s="54" t="str">
        <f t="shared" ca="1" si="162"/>
        <v>NO APLICA</v>
      </c>
      <c r="AQ850" s="36"/>
      <c r="AR850" s="43"/>
      <c r="AS850" s="37"/>
      <c r="AT850" s="36"/>
      <c r="AU850" s="37"/>
      <c r="AV850" s="36"/>
      <c r="AW850" s="36"/>
      <c r="AX850" s="37"/>
      <c r="AY850" s="140" t="str">
        <f>IF(AU850="","",WORKDAY(AU850,5,FESTIVOS_CO!A:A))</f>
        <v/>
      </c>
      <c r="AZ850" s="54" t="str">
        <f t="shared" ca="1" si="171"/>
        <v>NO APLICA</v>
      </c>
      <c r="BA850" s="55" t="str">
        <f>IF(AX850="","",WORKDAY(AX850,5,FESTIVOS_CO!A:A))</f>
        <v/>
      </c>
      <c r="BB850" s="39"/>
      <c r="BC850" s="40"/>
      <c r="BD850" s="40"/>
      <c r="BE850" s="56" t="str">
        <f t="shared" ca="1" si="160"/>
        <v>NO APLICA</v>
      </c>
      <c r="BF850" s="37"/>
      <c r="BG850" s="45"/>
      <c r="BH850" s="37"/>
      <c r="BI850" s="36"/>
      <c r="BJ850" s="37"/>
      <c r="BK850" s="36"/>
      <c r="BL850" s="36"/>
      <c r="BM850" s="53" t="str">
        <f>IF(BJ850="","",WORKDAY(BJ850,5,FESTIVOS_CO!A:A))</f>
        <v/>
      </c>
      <c r="BN850" s="57" t="str">
        <f t="shared" ca="1" si="170"/>
        <v>PENDIENTE HACER AVISO</v>
      </c>
      <c r="BO850" s="54" t="str">
        <f t="shared" ca="1" si="163"/>
        <v>EN TRÁMITE NOTIF. POR AVISO</v>
      </c>
      <c r="BP850" s="37"/>
      <c r="BQ850" s="53" t="str">
        <f>IF(BP850="","",WORKDAY(BP850,5,FESTIVOS_CO!A:A))</f>
        <v/>
      </c>
      <c r="BR850" s="37"/>
      <c r="BS850" s="36"/>
      <c r="BT850" s="38"/>
      <c r="BU850" s="58" t="e">
        <f>VLOOKUP(BT850,Hoja2!$C:$D,2,0)</f>
        <v>#N/A</v>
      </c>
      <c r="BV850" s="80" t="str">
        <f>IF(
AND(AO850="",BD850="",BQ850=""),
"EN PROCESO NOTIFICACION / COMUNICACION",
IF(
BT850="",
"NO APLICA",
IF(
BU850=60,
IF(AO850&lt;&gt;"",AO850,IF(BD850&lt;&gt;"",BD850,BQ850))+60,
WORKDAY(
IF(AO850&lt;&gt;"",AO850,IF(BD850&lt;&gt;"",BD850,BQ850)),
BU850,
FESTIVOS_CO!A:A
)
)
))</f>
        <v>EN PROCESO NOTIFICACION / COMUNICACION</v>
      </c>
      <c r="BW850" s="44"/>
      <c r="BX850" s="53"/>
      <c r="BY850" s="45"/>
      <c r="BZ850" s="37"/>
      <c r="CA850" s="54" t="str">
        <f t="shared" si="164"/>
        <v>PENDIENTE EJECUTORIA</v>
      </c>
      <c r="CB850" s="59" t="str">
        <f t="shared" si="161"/>
        <v/>
      </c>
      <c r="CC850" s="36"/>
      <c r="CD850" s="40"/>
      <c r="CE850" s="46"/>
      <c r="CF850" s="40"/>
      <c r="CG850" s="40"/>
      <c r="CH850" s="40"/>
      <c r="CI850" s="36"/>
      <c r="CJ850" s="47"/>
      <c r="CK850" s="40"/>
      <c r="CL850" s="40"/>
      <c r="CM850" s="40"/>
      <c r="CN850" s="40"/>
    </row>
    <row r="851" spans="1:92" ht="42.75" hidden="1">
      <c r="A851" s="49" t="str">
        <f t="shared" si="165"/>
        <v>SIN GESTIÓN</v>
      </c>
      <c r="B851" s="58"/>
      <c r="C851" s="37"/>
      <c r="D851" s="37"/>
      <c r="E851" s="49" t="str">
        <f t="shared" si="166"/>
        <v>PENDIENTE NOTIFICACIÓN</v>
      </c>
      <c r="F851" s="141" t="str">
        <f t="shared" si="167"/>
        <v>PENDIENTE NOTIFICACIÓN</v>
      </c>
      <c r="G851" s="49" t="str">
        <f t="shared" si="168"/>
        <v/>
      </c>
      <c r="H851" s="51" t="str">
        <f ca="1">IF(
L851="",
"",
IF(
NETWORKDAYS(L851,IF(M851&lt;&gt;"",M851,TODAY()),FESTIVOS_CO!A:A)&gt;2,
"VENCIDO",
IF(
NETWORKDAYS(L851,IF(M851&lt;&gt;"",M851,TODAY()),FESTIVOS_CO!A:A)=2,
"ALERTA",
"A TIEMPO"
)))</f>
        <v/>
      </c>
      <c r="I851" s="40"/>
      <c r="J851" s="36"/>
      <c r="K851" s="37"/>
      <c r="L851" s="50"/>
      <c r="M851" s="37"/>
      <c r="N851" s="52"/>
      <c r="O851" s="52"/>
      <c r="P851" s="36"/>
      <c r="Q851" s="36"/>
      <c r="R851" s="40"/>
      <c r="S851" s="36"/>
      <c r="T851" s="40"/>
      <c r="U851" s="40"/>
      <c r="V851" s="81"/>
      <c r="W851" s="40"/>
      <c r="X851" s="40"/>
      <c r="Y851" s="40"/>
      <c r="Z851" s="38" t="str">
        <f>IFERROR(VLOOKUP(Y851,DIRECTORIO!A:B,2,FALSE),"")</f>
        <v/>
      </c>
      <c r="AA851" s="40"/>
      <c r="AB851" s="40"/>
      <c r="AC851" s="40"/>
      <c r="AD851" s="40"/>
      <c r="AE851" s="40"/>
      <c r="AF851" s="40"/>
      <c r="AG851" s="41" t="s">
        <v>109</v>
      </c>
      <c r="AH851" s="42"/>
      <c r="AI851" s="54" t="str">
        <f t="shared" ca="1" si="169"/>
        <v>PENDIENTE NOTIFICACIÓN ELECTRÓNICA</v>
      </c>
      <c r="AJ851" s="37"/>
      <c r="AK851" s="37"/>
      <c r="AL851" s="37"/>
      <c r="AM851" s="53" t="str">
        <f>IF(AK851="","",WORKDAY(AK851,5,FESTIVOS_CO!A:A))</f>
        <v/>
      </c>
      <c r="AN851" s="37"/>
      <c r="AO851" s="37"/>
      <c r="AP851" s="54" t="str">
        <f t="shared" ca="1" si="162"/>
        <v>NO APLICA</v>
      </c>
      <c r="AQ851" s="36"/>
      <c r="AR851" s="43"/>
      <c r="AS851" s="37"/>
      <c r="AT851" s="36"/>
      <c r="AU851" s="37"/>
      <c r="AV851" s="36"/>
      <c r="AW851" s="36"/>
      <c r="AX851" s="37"/>
      <c r="AY851" s="140" t="str">
        <f>IF(AU851="","",WORKDAY(AU851,5,FESTIVOS_CO!A:A))</f>
        <v/>
      </c>
      <c r="AZ851" s="54" t="str">
        <f t="shared" ca="1" si="171"/>
        <v>NO APLICA</v>
      </c>
      <c r="BA851" s="55" t="str">
        <f>IF(AX851="","",WORKDAY(AX851,5,FESTIVOS_CO!A:A))</f>
        <v/>
      </c>
      <c r="BB851" s="39"/>
      <c r="BC851" s="40"/>
      <c r="BD851" s="40"/>
      <c r="BE851" s="56" t="str">
        <f t="shared" ca="1" si="160"/>
        <v>NO APLICA</v>
      </c>
      <c r="BF851" s="37"/>
      <c r="BG851" s="45"/>
      <c r="BH851" s="37"/>
      <c r="BI851" s="36"/>
      <c r="BJ851" s="37"/>
      <c r="BK851" s="36"/>
      <c r="BL851" s="36"/>
      <c r="BM851" s="53" t="str">
        <f>IF(BJ851="","",WORKDAY(BJ851,5,FESTIVOS_CO!A:A))</f>
        <v/>
      </c>
      <c r="BN851" s="57" t="str">
        <f t="shared" ca="1" si="170"/>
        <v>PENDIENTE HACER AVISO</v>
      </c>
      <c r="BO851" s="54" t="str">
        <f t="shared" ca="1" si="163"/>
        <v>EN TRÁMITE NOTIF. POR AVISO</v>
      </c>
      <c r="BP851" s="37"/>
      <c r="BQ851" s="53" t="str">
        <f>IF(BP851="","",WORKDAY(BP851,5,FESTIVOS_CO!A:A))</f>
        <v/>
      </c>
      <c r="BR851" s="37"/>
      <c r="BS851" s="36"/>
      <c r="BT851" s="38"/>
      <c r="BU851" s="58" t="e">
        <f>VLOOKUP(BT851,Hoja2!$C:$D,2,0)</f>
        <v>#N/A</v>
      </c>
      <c r="BV851" s="80" t="str">
        <f>IF(
AND(AO851="",BD851="",BQ851=""),
"EN PROCESO NOTIFICACION / COMUNICACION",
IF(
BT851="",
"NO APLICA",
IF(
BU851=60,
IF(AO851&lt;&gt;"",AO851,IF(BD851&lt;&gt;"",BD851,BQ851))+60,
WORKDAY(
IF(AO851&lt;&gt;"",AO851,IF(BD851&lt;&gt;"",BD851,BQ851)),
BU851,
FESTIVOS_CO!A:A
)
)
))</f>
        <v>EN PROCESO NOTIFICACION / COMUNICACION</v>
      </c>
      <c r="BW851" s="44"/>
      <c r="BX851" s="53"/>
      <c r="BY851" s="45"/>
      <c r="BZ851" s="37"/>
      <c r="CA851" s="54" t="str">
        <f t="shared" si="164"/>
        <v>PENDIENTE EJECUTORIA</v>
      </c>
      <c r="CB851" s="59" t="str">
        <f t="shared" si="161"/>
        <v/>
      </c>
      <c r="CC851" s="36"/>
      <c r="CD851" s="40"/>
      <c r="CE851" s="46"/>
      <c r="CF851" s="40"/>
      <c r="CG851" s="40"/>
      <c r="CH851" s="40"/>
      <c r="CI851" s="36"/>
      <c r="CJ851" s="47"/>
      <c r="CK851" s="40"/>
      <c r="CL851" s="40"/>
      <c r="CM851" s="40"/>
      <c r="CN851" s="40"/>
    </row>
    <row r="852" spans="1:92" ht="42.75" hidden="1">
      <c r="A852" s="49" t="str">
        <f t="shared" si="165"/>
        <v>SIN GESTIÓN</v>
      </c>
      <c r="B852" s="58"/>
      <c r="C852" s="37"/>
      <c r="D852" s="37"/>
      <c r="E852" s="49" t="str">
        <f t="shared" si="166"/>
        <v>PENDIENTE NOTIFICACIÓN</v>
      </c>
      <c r="F852" s="141" t="str">
        <f t="shared" si="167"/>
        <v>PENDIENTE NOTIFICACIÓN</v>
      </c>
      <c r="G852" s="49" t="str">
        <f t="shared" si="168"/>
        <v/>
      </c>
      <c r="H852" s="51" t="str">
        <f ca="1">IF(
L852="",
"",
IF(
NETWORKDAYS(L852,IF(M852&lt;&gt;"",M852,TODAY()),FESTIVOS_CO!A:A)&gt;2,
"VENCIDO",
IF(
NETWORKDAYS(L852,IF(M852&lt;&gt;"",M852,TODAY()),FESTIVOS_CO!A:A)=2,
"ALERTA",
"A TIEMPO"
)))</f>
        <v/>
      </c>
      <c r="I852" s="40"/>
      <c r="J852" s="36"/>
      <c r="K852" s="37"/>
      <c r="L852" s="50"/>
      <c r="M852" s="37"/>
      <c r="N852" s="52"/>
      <c r="O852" s="52"/>
      <c r="P852" s="36"/>
      <c r="Q852" s="36"/>
      <c r="R852" s="40"/>
      <c r="S852" s="36"/>
      <c r="T852" s="40"/>
      <c r="U852" s="40"/>
      <c r="V852" s="81"/>
      <c r="W852" s="40"/>
      <c r="X852" s="40"/>
      <c r="Y852" s="40"/>
      <c r="Z852" s="38" t="str">
        <f>IFERROR(VLOOKUP(Y852,DIRECTORIO!A:B,2,FALSE),"")</f>
        <v/>
      </c>
      <c r="AA852" s="40"/>
      <c r="AB852" s="40"/>
      <c r="AC852" s="40"/>
      <c r="AD852" s="40"/>
      <c r="AE852" s="40"/>
      <c r="AF852" s="40"/>
      <c r="AG852" s="41" t="s">
        <v>109</v>
      </c>
      <c r="AH852" s="42"/>
      <c r="AI852" s="54" t="str">
        <f t="shared" ca="1" si="169"/>
        <v>PENDIENTE NOTIFICACIÓN ELECTRÓNICA</v>
      </c>
      <c r="AJ852" s="37"/>
      <c r="AK852" s="37"/>
      <c r="AL852" s="37"/>
      <c r="AM852" s="53" t="str">
        <f>IF(AK852="","",WORKDAY(AK852,5,FESTIVOS_CO!A:A))</f>
        <v/>
      </c>
      <c r="AN852" s="37"/>
      <c r="AO852" s="37"/>
      <c r="AP852" s="54" t="str">
        <f t="shared" ca="1" si="162"/>
        <v>NO APLICA</v>
      </c>
      <c r="AQ852" s="36"/>
      <c r="AR852" s="43"/>
      <c r="AS852" s="37"/>
      <c r="AT852" s="36"/>
      <c r="AU852" s="37"/>
      <c r="AV852" s="36"/>
      <c r="AW852" s="36"/>
      <c r="AX852" s="37"/>
      <c r="AY852" s="140" t="str">
        <f>IF(AU852="","",WORKDAY(AU852,5,FESTIVOS_CO!A:A))</f>
        <v/>
      </c>
      <c r="AZ852" s="54" t="str">
        <f t="shared" ca="1" si="171"/>
        <v>NO APLICA</v>
      </c>
      <c r="BA852" s="55" t="str">
        <f>IF(AX852="","",WORKDAY(AX852,5,FESTIVOS_CO!A:A))</f>
        <v/>
      </c>
      <c r="BB852" s="39"/>
      <c r="BC852" s="40"/>
      <c r="BD852" s="40"/>
      <c r="BE852" s="56" t="str">
        <f t="shared" ca="1" si="160"/>
        <v>NO APLICA</v>
      </c>
      <c r="BF852" s="37"/>
      <c r="BG852" s="45"/>
      <c r="BH852" s="37"/>
      <c r="BI852" s="36"/>
      <c r="BJ852" s="37"/>
      <c r="BK852" s="36"/>
      <c r="BL852" s="36"/>
      <c r="BM852" s="53" t="str">
        <f>IF(BJ852="","",WORKDAY(BJ852,5,FESTIVOS_CO!A:A))</f>
        <v/>
      </c>
      <c r="BN852" s="57" t="str">
        <f t="shared" ca="1" si="170"/>
        <v>PENDIENTE HACER AVISO</v>
      </c>
      <c r="BO852" s="54" t="str">
        <f t="shared" ca="1" si="163"/>
        <v>EN TRÁMITE NOTIF. POR AVISO</v>
      </c>
      <c r="BP852" s="37"/>
      <c r="BQ852" s="53" t="str">
        <f>IF(BP852="","",WORKDAY(BP852,5,FESTIVOS_CO!A:A))</f>
        <v/>
      </c>
      <c r="BR852" s="37"/>
      <c r="BS852" s="36"/>
      <c r="BT852" s="38"/>
      <c r="BU852" s="58" t="e">
        <f>VLOOKUP(BT852,Hoja2!$C:$D,2,0)</f>
        <v>#N/A</v>
      </c>
      <c r="BV852" s="80" t="str">
        <f>IF(
AND(AO852="",BD852="",BQ852=""),
"EN PROCESO NOTIFICACION / COMUNICACION",
IF(
BT852="",
"NO APLICA",
IF(
BU852=60,
IF(AO852&lt;&gt;"",AO852,IF(BD852&lt;&gt;"",BD852,BQ852))+60,
WORKDAY(
IF(AO852&lt;&gt;"",AO852,IF(BD852&lt;&gt;"",BD852,BQ852)),
BU852,
FESTIVOS_CO!A:A
)
)
))</f>
        <v>EN PROCESO NOTIFICACION / COMUNICACION</v>
      </c>
      <c r="BW852" s="44"/>
      <c r="BX852" s="53"/>
      <c r="BY852" s="45"/>
      <c r="BZ852" s="37"/>
      <c r="CA852" s="54" t="str">
        <f t="shared" si="164"/>
        <v>PENDIENTE EJECUTORIA</v>
      </c>
      <c r="CB852" s="59" t="str">
        <f t="shared" si="161"/>
        <v/>
      </c>
      <c r="CC852" s="36"/>
      <c r="CD852" s="40"/>
      <c r="CE852" s="46"/>
      <c r="CF852" s="40"/>
      <c r="CG852" s="40"/>
      <c r="CH852" s="40"/>
      <c r="CI852" s="36"/>
      <c r="CJ852" s="47"/>
      <c r="CK852" s="40"/>
      <c r="CL852" s="40"/>
      <c r="CM852" s="40"/>
      <c r="CN852" s="40"/>
    </row>
    <row r="853" spans="1:92" ht="42.75" hidden="1">
      <c r="A853" s="49" t="str">
        <f t="shared" si="165"/>
        <v>SIN GESTIÓN</v>
      </c>
      <c r="B853" s="58"/>
      <c r="C853" s="37"/>
      <c r="D853" s="37"/>
      <c r="E853" s="49" t="str">
        <f t="shared" si="166"/>
        <v>PENDIENTE NOTIFICACIÓN</v>
      </c>
      <c r="F853" s="141" t="str">
        <f t="shared" si="167"/>
        <v>PENDIENTE NOTIFICACIÓN</v>
      </c>
      <c r="G853" s="49" t="str">
        <f t="shared" si="168"/>
        <v/>
      </c>
      <c r="H853" s="51" t="str">
        <f ca="1">IF(
L853="",
"",
IF(
NETWORKDAYS(L853,IF(M853&lt;&gt;"",M853,TODAY()),FESTIVOS_CO!A:A)&gt;2,
"VENCIDO",
IF(
NETWORKDAYS(L853,IF(M853&lt;&gt;"",M853,TODAY()),FESTIVOS_CO!A:A)=2,
"ALERTA",
"A TIEMPO"
)))</f>
        <v/>
      </c>
      <c r="I853" s="40"/>
      <c r="J853" s="36"/>
      <c r="K853" s="37"/>
      <c r="L853" s="50"/>
      <c r="M853" s="37"/>
      <c r="N853" s="52"/>
      <c r="O853" s="52"/>
      <c r="P853" s="36"/>
      <c r="Q853" s="36"/>
      <c r="R853" s="40"/>
      <c r="S853" s="36"/>
      <c r="T853" s="40"/>
      <c r="U853" s="40"/>
      <c r="V853" s="81"/>
      <c r="W853" s="40"/>
      <c r="X853" s="40"/>
      <c r="Y853" s="40"/>
      <c r="Z853" s="38" t="str">
        <f>IFERROR(VLOOKUP(Y853,DIRECTORIO!A:B,2,FALSE),"")</f>
        <v/>
      </c>
      <c r="AA853" s="40"/>
      <c r="AB853" s="40"/>
      <c r="AC853" s="40"/>
      <c r="AD853" s="40"/>
      <c r="AE853" s="40"/>
      <c r="AF853" s="40"/>
      <c r="AG853" s="41" t="s">
        <v>109</v>
      </c>
      <c r="AH853" s="42"/>
      <c r="AI853" s="54" t="str">
        <f t="shared" ca="1" si="169"/>
        <v>PENDIENTE NOTIFICACIÓN ELECTRÓNICA</v>
      </c>
      <c r="AJ853" s="37"/>
      <c r="AK853" s="37"/>
      <c r="AL853" s="37"/>
      <c r="AM853" s="53" t="str">
        <f>IF(AK853="","",WORKDAY(AK853,5,FESTIVOS_CO!A:A))</f>
        <v/>
      </c>
      <c r="AN853" s="37"/>
      <c r="AO853" s="37"/>
      <c r="AP853" s="54" t="str">
        <f t="shared" ca="1" si="162"/>
        <v>NO APLICA</v>
      </c>
      <c r="AQ853" s="36"/>
      <c r="AR853" s="43"/>
      <c r="AS853" s="37"/>
      <c r="AT853" s="36"/>
      <c r="AU853" s="37"/>
      <c r="AV853" s="36"/>
      <c r="AW853" s="36"/>
      <c r="AX853" s="37"/>
      <c r="AY853" s="140" t="str">
        <f>IF(AU853="","",WORKDAY(AU853,5,FESTIVOS_CO!A:A))</f>
        <v/>
      </c>
      <c r="AZ853" s="54" t="str">
        <f t="shared" ca="1" si="171"/>
        <v>NO APLICA</v>
      </c>
      <c r="BA853" s="55" t="str">
        <f>IF(AX853="","",WORKDAY(AX853,5,FESTIVOS_CO!A:A))</f>
        <v/>
      </c>
      <c r="BB853" s="39"/>
      <c r="BC853" s="40"/>
      <c r="BD853" s="40"/>
      <c r="BE853" s="56" t="str">
        <f t="shared" ca="1" si="160"/>
        <v>NO APLICA</v>
      </c>
      <c r="BF853" s="37"/>
      <c r="BG853" s="45"/>
      <c r="BH853" s="37"/>
      <c r="BI853" s="36"/>
      <c r="BJ853" s="37"/>
      <c r="BK853" s="36"/>
      <c r="BL853" s="36"/>
      <c r="BM853" s="53" t="str">
        <f>IF(BJ853="","",WORKDAY(BJ853,5,FESTIVOS_CO!A:A))</f>
        <v/>
      </c>
      <c r="BN853" s="57" t="str">
        <f t="shared" ca="1" si="170"/>
        <v>PENDIENTE HACER AVISO</v>
      </c>
      <c r="BO853" s="54" t="str">
        <f t="shared" ca="1" si="163"/>
        <v>EN TRÁMITE NOTIF. POR AVISO</v>
      </c>
      <c r="BP853" s="37"/>
      <c r="BQ853" s="53" t="str">
        <f>IF(BP853="","",WORKDAY(BP853,5,FESTIVOS_CO!A:A))</f>
        <v/>
      </c>
      <c r="BR853" s="37"/>
      <c r="BS853" s="36"/>
      <c r="BT853" s="38"/>
      <c r="BU853" s="58" t="e">
        <f>VLOOKUP(BT853,Hoja2!$C:$D,2,0)</f>
        <v>#N/A</v>
      </c>
      <c r="BV853" s="80" t="str">
        <f>IF(
AND(AO853="",BD853="",BQ853=""),
"EN PROCESO NOTIFICACION / COMUNICACION",
IF(
BT853="",
"NO APLICA",
IF(
BU853=60,
IF(AO853&lt;&gt;"",AO853,IF(BD853&lt;&gt;"",BD853,BQ853))+60,
WORKDAY(
IF(AO853&lt;&gt;"",AO853,IF(BD853&lt;&gt;"",BD853,BQ853)),
BU853,
FESTIVOS_CO!A:A
)
)
))</f>
        <v>EN PROCESO NOTIFICACION / COMUNICACION</v>
      </c>
      <c r="BW853" s="44"/>
      <c r="BX853" s="53"/>
      <c r="BY853" s="45"/>
      <c r="BZ853" s="37"/>
      <c r="CA853" s="54" t="str">
        <f t="shared" si="164"/>
        <v>PENDIENTE EJECUTORIA</v>
      </c>
      <c r="CB853" s="59" t="str">
        <f t="shared" si="161"/>
        <v/>
      </c>
      <c r="CC853" s="36"/>
      <c r="CD853" s="40"/>
      <c r="CE853" s="46"/>
      <c r="CF853" s="40"/>
      <c r="CG853" s="40"/>
      <c r="CH853" s="40"/>
      <c r="CI853" s="36"/>
      <c r="CJ853" s="47"/>
      <c r="CK853" s="40"/>
      <c r="CL853" s="40"/>
      <c r="CM853" s="40"/>
      <c r="CN853" s="40"/>
    </row>
    <row r="854" spans="1:92" ht="42.75" hidden="1">
      <c r="A854" s="49" t="str">
        <f t="shared" si="165"/>
        <v>SIN GESTIÓN</v>
      </c>
      <c r="B854" s="58"/>
      <c r="C854" s="37"/>
      <c r="D854" s="37"/>
      <c r="E854" s="49" t="str">
        <f t="shared" si="166"/>
        <v>PENDIENTE NOTIFICACIÓN</v>
      </c>
      <c r="F854" s="141" t="str">
        <f t="shared" si="167"/>
        <v>PENDIENTE NOTIFICACIÓN</v>
      </c>
      <c r="G854" s="49" t="str">
        <f t="shared" si="168"/>
        <v/>
      </c>
      <c r="H854" s="51" t="str">
        <f ca="1">IF(
L854="",
"",
IF(
NETWORKDAYS(L854,IF(M854&lt;&gt;"",M854,TODAY()),FESTIVOS_CO!A:A)&gt;2,
"VENCIDO",
IF(
NETWORKDAYS(L854,IF(M854&lt;&gt;"",M854,TODAY()),FESTIVOS_CO!A:A)=2,
"ALERTA",
"A TIEMPO"
)))</f>
        <v/>
      </c>
      <c r="I854" s="40"/>
      <c r="J854" s="36"/>
      <c r="K854" s="37"/>
      <c r="L854" s="50"/>
      <c r="M854" s="37"/>
      <c r="N854" s="52"/>
      <c r="O854" s="52"/>
      <c r="P854" s="36"/>
      <c r="Q854" s="36"/>
      <c r="R854" s="40"/>
      <c r="S854" s="36"/>
      <c r="T854" s="40"/>
      <c r="U854" s="40"/>
      <c r="V854" s="81"/>
      <c r="W854" s="40"/>
      <c r="X854" s="40"/>
      <c r="Y854" s="40"/>
      <c r="Z854" s="38" t="str">
        <f>IFERROR(VLOOKUP(Y854,DIRECTORIO!A:B,2,FALSE),"")</f>
        <v/>
      </c>
      <c r="AA854" s="40"/>
      <c r="AB854" s="40"/>
      <c r="AC854" s="40"/>
      <c r="AD854" s="40"/>
      <c r="AE854" s="40"/>
      <c r="AF854" s="40"/>
      <c r="AG854" s="41" t="s">
        <v>109</v>
      </c>
      <c r="AH854" s="42"/>
      <c r="AI854" s="54" t="str">
        <f t="shared" ca="1" si="169"/>
        <v>PENDIENTE NOTIFICACIÓN ELECTRÓNICA</v>
      </c>
      <c r="AJ854" s="37"/>
      <c r="AK854" s="37"/>
      <c r="AL854" s="37"/>
      <c r="AM854" s="53" t="str">
        <f>IF(AK854="","",WORKDAY(AK854,5,FESTIVOS_CO!A:A))</f>
        <v/>
      </c>
      <c r="AN854" s="37"/>
      <c r="AO854" s="37"/>
      <c r="AP854" s="54" t="str">
        <f t="shared" ca="1" si="162"/>
        <v>NO APLICA</v>
      </c>
      <c r="AQ854" s="36"/>
      <c r="AR854" s="43"/>
      <c r="AS854" s="37"/>
      <c r="AT854" s="36"/>
      <c r="AU854" s="37"/>
      <c r="AV854" s="36"/>
      <c r="AW854" s="36"/>
      <c r="AX854" s="37"/>
      <c r="AY854" s="140" t="str">
        <f>IF(AU854="","",WORKDAY(AU854,5,FESTIVOS_CO!A:A))</f>
        <v/>
      </c>
      <c r="AZ854" s="54" t="str">
        <f t="shared" ca="1" si="171"/>
        <v>NO APLICA</v>
      </c>
      <c r="BA854" s="55" t="str">
        <f>IF(AX854="","",WORKDAY(AX854,5,FESTIVOS_CO!A:A))</f>
        <v/>
      </c>
      <c r="BB854" s="39"/>
      <c r="BC854" s="40"/>
      <c r="BD854" s="40"/>
      <c r="BE854" s="56" t="str">
        <f t="shared" ca="1" si="160"/>
        <v>NO APLICA</v>
      </c>
      <c r="BF854" s="37"/>
      <c r="BG854" s="45"/>
      <c r="BH854" s="37"/>
      <c r="BI854" s="36"/>
      <c r="BJ854" s="37"/>
      <c r="BK854" s="36"/>
      <c r="BL854" s="36"/>
      <c r="BM854" s="53" t="str">
        <f>IF(BJ854="","",WORKDAY(BJ854,5,FESTIVOS_CO!A:A))</f>
        <v/>
      </c>
      <c r="BN854" s="57" t="str">
        <f t="shared" ca="1" si="170"/>
        <v>PENDIENTE HACER AVISO</v>
      </c>
      <c r="BO854" s="54" t="str">
        <f t="shared" ca="1" si="163"/>
        <v>EN TRÁMITE NOTIF. POR AVISO</v>
      </c>
      <c r="BP854" s="37"/>
      <c r="BQ854" s="53" t="str">
        <f>IF(BP854="","",WORKDAY(BP854,5,FESTIVOS_CO!A:A))</f>
        <v/>
      </c>
      <c r="BR854" s="37"/>
      <c r="BS854" s="36"/>
      <c r="BT854" s="38"/>
      <c r="BU854" s="58" t="e">
        <f>VLOOKUP(BT854,Hoja2!$C:$D,2,0)</f>
        <v>#N/A</v>
      </c>
      <c r="BV854" s="80" t="str">
        <f>IF(
AND(AO854="",BD854="",BQ854=""),
"EN PROCESO NOTIFICACION / COMUNICACION",
IF(
BT854="",
"NO APLICA",
IF(
BU854=60,
IF(AO854&lt;&gt;"",AO854,IF(BD854&lt;&gt;"",BD854,BQ854))+60,
WORKDAY(
IF(AO854&lt;&gt;"",AO854,IF(BD854&lt;&gt;"",BD854,BQ854)),
BU854,
FESTIVOS_CO!A:A
)
)
))</f>
        <v>EN PROCESO NOTIFICACION / COMUNICACION</v>
      </c>
      <c r="BW854" s="44"/>
      <c r="BX854" s="53"/>
      <c r="BY854" s="45"/>
      <c r="BZ854" s="37"/>
      <c r="CA854" s="54" t="str">
        <f t="shared" si="164"/>
        <v>PENDIENTE EJECUTORIA</v>
      </c>
      <c r="CB854" s="59" t="str">
        <f t="shared" si="161"/>
        <v/>
      </c>
      <c r="CC854" s="36"/>
      <c r="CD854" s="40"/>
      <c r="CE854" s="46"/>
      <c r="CF854" s="40"/>
      <c r="CG854" s="40"/>
      <c r="CH854" s="40"/>
      <c r="CI854" s="36"/>
      <c r="CJ854" s="47"/>
      <c r="CK854" s="40"/>
      <c r="CL854" s="40"/>
      <c r="CM854" s="40"/>
      <c r="CN854" s="40"/>
    </row>
    <row r="855" spans="1:92" ht="42.75" hidden="1">
      <c r="A855" s="49" t="str">
        <f t="shared" si="165"/>
        <v>SIN GESTIÓN</v>
      </c>
      <c r="B855" s="58"/>
      <c r="C855" s="37"/>
      <c r="D855" s="37"/>
      <c r="E855" s="49" t="str">
        <f t="shared" si="166"/>
        <v>PENDIENTE NOTIFICACIÓN</v>
      </c>
      <c r="F855" s="141" t="str">
        <f t="shared" si="167"/>
        <v>PENDIENTE NOTIFICACIÓN</v>
      </c>
      <c r="G855" s="49" t="str">
        <f t="shared" si="168"/>
        <v/>
      </c>
      <c r="H855" s="51" t="str">
        <f ca="1">IF(
L855="",
"",
IF(
NETWORKDAYS(L855,IF(M855&lt;&gt;"",M855,TODAY()),FESTIVOS_CO!A:A)&gt;2,
"VENCIDO",
IF(
NETWORKDAYS(L855,IF(M855&lt;&gt;"",M855,TODAY()),FESTIVOS_CO!A:A)=2,
"ALERTA",
"A TIEMPO"
)))</f>
        <v/>
      </c>
      <c r="I855" s="40"/>
      <c r="J855" s="36"/>
      <c r="K855" s="37"/>
      <c r="L855" s="50"/>
      <c r="M855" s="37"/>
      <c r="N855" s="52"/>
      <c r="O855" s="52"/>
      <c r="P855" s="36"/>
      <c r="Q855" s="36"/>
      <c r="R855" s="40"/>
      <c r="S855" s="36"/>
      <c r="T855" s="40"/>
      <c r="U855" s="40"/>
      <c r="V855" s="81"/>
      <c r="W855" s="40"/>
      <c r="X855" s="40"/>
      <c r="Y855" s="40"/>
      <c r="Z855" s="38" t="str">
        <f>IFERROR(VLOOKUP(Y855,DIRECTORIO!A:B,2,FALSE),"")</f>
        <v/>
      </c>
      <c r="AA855" s="40"/>
      <c r="AB855" s="40"/>
      <c r="AC855" s="40"/>
      <c r="AD855" s="40"/>
      <c r="AE855" s="40"/>
      <c r="AF855" s="40"/>
      <c r="AG855" s="41" t="s">
        <v>109</v>
      </c>
      <c r="AH855" s="42"/>
      <c r="AI855" s="54" t="str">
        <f t="shared" ca="1" si="169"/>
        <v>PENDIENTE NOTIFICACIÓN ELECTRÓNICA</v>
      </c>
      <c r="AJ855" s="37"/>
      <c r="AK855" s="37"/>
      <c r="AL855" s="37"/>
      <c r="AM855" s="53" t="str">
        <f>IF(AK855="","",WORKDAY(AK855,5,FESTIVOS_CO!A:A))</f>
        <v/>
      </c>
      <c r="AN855" s="37"/>
      <c r="AO855" s="37"/>
      <c r="AP855" s="54" t="str">
        <f t="shared" ca="1" si="162"/>
        <v>NO APLICA</v>
      </c>
      <c r="AQ855" s="36"/>
      <c r="AR855" s="43"/>
      <c r="AS855" s="37"/>
      <c r="AT855" s="36"/>
      <c r="AU855" s="37"/>
      <c r="AV855" s="36"/>
      <c r="AW855" s="36"/>
      <c r="AX855" s="37"/>
      <c r="AY855" s="140" t="str">
        <f>IF(AU855="","",WORKDAY(AU855,5,FESTIVOS_CO!A:A))</f>
        <v/>
      </c>
      <c r="AZ855" s="54" t="str">
        <f t="shared" ca="1" si="171"/>
        <v>NO APLICA</v>
      </c>
      <c r="BA855" s="55" t="str">
        <f>IF(AX855="","",WORKDAY(AX855,5,FESTIVOS_CO!A:A))</f>
        <v/>
      </c>
      <c r="BB855" s="39"/>
      <c r="BC855" s="40"/>
      <c r="BD855" s="40"/>
      <c r="BE855" s="56" t="str">
        <f t="shared" ca="1" si="160"/>
        <v>NO APLICA</v>
      </c>
      <c r="BF855" s="37"/>
      <c r="BG855" s="45"/>
      <c r="BH855" s="37"/>
      <c r="BI855" s="36"/>
      <c r="BJ855" s="37"/>
      <c r="BK855" s="36"/>
      <c r="BL855" s="36"/>
      <c r="BM855" s="53" t="str">
        <f>IF(BJ855="","",WORKDAY(BJ855,5,FESTIVOS_CO!A:A))</f>
        <v/>
      </c>
      <c r="BN855" s="57" t="str">
        <f t="shared" ca="1" si="170"/>
        <v>PENDIENTE HACER AVISO</v>
      </c>
      <c r="BO855" s="54" t="str">
        <f t="shared" ca="1" si="163"/>
        <v>EN TRÁMITE NOTIF. POR AVISO</v>
      </c>
      <c r="BP855" s="37"/>
      <c r="BQ855" s="53" t="str">
        <f>IF(BP855="","",WORKDAY(BP855,5,FESTIVOS_CO!A:A))</f>
        <v/>
      </c>
      <c r="BR855" s="37"/>
      <c r="BS855" s="36"/>
      <c r="BT855" s="38"/>
      <c r="BU855" s="58" t="e">
        <f>VLOOKUP(BT855,Hoja2!$C:$D,2,0)</f>
        <v>#N/A</v>
      </c>
      <c r="BV855" s="80" t="str">
        <f>IF(
AND(AO855="",BD855="",BQ855=""),
"EN PROCESO NOTIFICACION / COMUNICACION",
IF(
BT855="",
"NO APLICA",
IF(
BU855=60,
IF(AO855&lt;&gt;"",AO855,IF(BD855&lt;&gt;"",BD855,BQ855))+60,
WORKDAY(
IF(AO855&lt;&gt;"",AO855,IF(BD855&lt;&gt;"",BD855,BQ855)),
BU855,
FESTIVOS_CO!A:A
)
)
))</f>
        <v>EN PROCESO NOTIFICACION / COMUNICACION</v>
      </c>
      <c r="BW855" s="44"/>
      <c r="BX855" s="53"/>
      <c r="BY855" s="45"/>
      <c r="BZ855" s="37"/>
      <c r="CA855" s="54" t="str">
        <f t="shared" si="164"/>
        <v>PENDIENTE EJECUTORIA</v>
      </c>
      <c r="CB855" s="59" t="str">
        <f t="shared" si="161"/>
        <v/>
      </c>
      <c r="CC855" s="36"/>
      <c r="CD855" s="40"/>
      <c r="CE855" s="46"/>
      <c r="CF855" s="40"/>
      <c r="CG855" s="40"/>
      <c r="CH855" s="40"/>
      <c r="CI855" s="36"/>
      <c r="CJ855" s="47"/>
      <c r="CK855" s="40"/>
      <c r="CL855" s="40"/>
      <c r="CM855" s="40"/>
      <c r="CN855" s="40"/>
    </row>
    <row r="856" spans="1:92" ht="42.75" hidden="1">
      <c r="A856" s="49" t="str">
        <f t="shared" si="165"/>
        <v>SIN GESTIÓN</v>
      </c>
      <c r="B856" s="58"/>
      <c r="C856" s="37"/>
      <c r="D856" s="37"/>
      <c r="E856" s="49" t="str">
        <f t="shared" si="166"/>
        <v>PENDIENTE NOTIFICACIÓN</v>
      </c>
      <c r="F856" s="141" t="str">
        <f t="shared" si="167"/>
        <v>PENDIENTE NOTIFICACIÓN</v>
      </c>
      <c r="G856" s="49" t="str">
        <f t="shared" si="168"/>
        <v/>
      </c>
      <c r="H856" s="51" t="str">
        <f ca="1">IF(
L856="",
"",
IF(
NETWORKDAYS(L856,IF(M856&lt;&gt;"",M856,TODAY()),FESTIVOS_CO!A:A)&gt;2,
"VENCIDO",
IF(
NETWORKDAYS(L856,IF(M856&lt;&gt;"",M856,TODAY()),FESTIVOS_CO!A:A)=2,
"ALERTA",
"A TIEMPO"
)))</f>
        <v/>
      </c>
      <c r="I856" s="40"/>
      <c r="J856" s="36"/>
      <c r="K856" s="37"/>
      <c r="L856" s="50"/>
      <c r="M856" s="37"/>
      <c r="N856" s="52"/>
      <c r="O856" s="52"/>
      <c r="P856" s="36"/>
      <c r="Q856" s="36"/>
      <c r="R856" s="40"/>
      <c r="S856" s="36"/>
      <c r="T856" s="40"/>
      <c r="U856" s="40"/>
      <c r="V856" s="81"/>
      <c r="W856" s="40"/>
      <c r="X856" s="40"/>
      <c r="Y856" s="40"/>
      <c r="Z856" s="38" t="str">
        <f>IFERROR(VLOOKUP(Y856,DIRECTORIO!A:B,2,FALSE),"")</f>
        <v/>
      </c>
      <c r="AA856" s="40"/>
      <c r="AB856" s="40"/>
      <c r="AC856" s="40"/>
      <c r="AD856" s="40"/>
      <c r="AE856" s="40"/>
      <c r="AF856" s="40"/>
      <c r="AG856" s="41" t="s">
        <v>109</v>
      </c>
      <c r="AH856" s="42"/>
      <c r="AI856" s="54" t="str">
        <f t="shared" ca="1" si="169"/>
        <v>PENDIENTE NOTIFICACIÓN ELECTRÓNICA</v>
      </c>
      <c r="AJ856" s="37"/>
      <c r="AK856" s="37"/>
      <c r="AL856" s="37"/>
      <c r="AM856" s="53" t="str">
        <f>IF(AK856="","",WORKDAY(AK856,5,FESTIVOS_CO!A:A))</f>
        <v/>
      </c>
      <c r="AN856" s="37"/>
      <c r="AO856" s="37"/>
      <c r="AP856" s="54" t="str">
        <f t="shared" ca="1" si="162"/>
        <v>NO APLICA</v>
      </c>
      <c r="AQ856" s="36"/>
      <c r="AR856" s="43"/>
      <c r="AS856" s="37"/>
      <c r="AT856" s="36"/>
      <c r="AU856" s="37"/>
      <c r="AV856" s="36"/>
      <c r="AW856" s="36"/>
      <c r="AX856" s="37"/>
      <c r="AY856" s="140" t="str">
        <f>IF(AU856="","",WORKDAY(AU856,5,FESTIVOS_CO!A:A))</f>
        <v/>
      </c>
      <c r="AZ856" s="54" t="str">
        <f t="shared" ca="1" si="171"/>
        <v>NO APLICA</v>
      </c>
      <c r="BA856" s="55" t="str">
        <f>IF(AX856="","",WORKDAY(AX856,5,FESTIVOS_CO!A:A))</f>
        <v/>
      </c>
      <c r="BB856" s="39"/>
      <c r="BC856" s="40"/>
      <c r="BD856" s="40"/>
      <c r="BE856" s="56" t="str">
        <f t="shared" ca="1" si="160"/>
        <v>NO APLICA</v>
      </c>
      <c r="BF856" s="37"/>
      <c r="BG856" s="45"/>
      <c r="BH856" s="37"/>
      <c r="BI856" s="36"/>
      <c r="BJ856" s="37"/>
      <c r="BK856" s="36"/>
      <c r="BL856" s="36"/>
      <c r="BM856" s="53" t="str">
        <f>IF(BJ856="","",WORKDAY(BJ856,5,FESTIVOS_CO!A:A))</f>
        <v/>
      </c>
      <c r="BN856" s="57" t="str">
        <f t="shared" ca="1" si="170"/>
        <v>PENDIENTE HACER AVISO</v>
      </c>
      <c r="BO856" s="54" t="str">
        <f t="shared" ca="1" si="163"/>
        <v>EN TRÁMITE NOTIF. POR AVISO</v>
      </c>
      <c r="BP856" s="37"/>
      <c r="BQ856" s="53" t="str">
        <f>IF(BP856="","",WORKDAY(BP856,5,FESTIVOS_CO!A:A))</f>
        <v/>
      </c>
      <c r="BR856" s="37"/>
      <c r="BS856" s="36"/>
      <c r="BT856" s="38"/>
      <c r="BU856" s="58" t="e">
        <f>VLOOKUP(BT856,Hoja2!$C:$D,2,0)</f>
        <v>#N/A</v>
      </c>
      <c r="BV856" s="80" t="str">
        <f>IF(
AND(AO856="",BD856="",BQ856=""),
"EN PROCESO NOTIFICACION / COMUNICACION",
IF(
BT856="",
"NO APLICA",
IF(
BU856=60,
IF(AO856&lt;&gt;"",AO856,IF(BD856&lt;&gt;"",BD856,BQ856))+60,
WORKDAY(
IF(AO856&lt;&gt;"",AO856,IF(BD856&lt;&gt;"",BD856,BQ856)),
BU856,
FESTIVOS_CO!A:A
)
)
))</f>
        <v>EN PROCESO NOTIFICACION / COMUNICACION</v>
      </c>
      <c r="BW856" s="44"/>
      <c r="BX856" s="53"/>
      <c r="BY856" s="45"/>
      <c r="BZ856" s="37"/>
      <c r="CA856" s="54" t="str">
        <f t="shared" si="164"/>
        <v>PENDIENTE EJECUTORIA</v>
      </c>
      <c r="CB856" s="59" t="str">
        <f t="shared" si="161"/>
        <v/>
      </c>
      <c r="CC856" s="36"/>
      <c r="CD856" s="40"/>
      <c r="CE856" s="46"/>
      <c r="CF856" s="40"/>
      <c r="CG856" s="40"/>
      <c r="CH856" s="40"/>
      <c r="CI856" s="36"/>
      <c r="CJ856" s="47"/>
      <c r="CK856" s="40"/>
      <c r="CL856" s="40"/>
      <c r="CM856" s="40"/>
      <c r="CN856" s="40"/>
    </row>
    <row r="857" spans="1:92" ht="42.75" hidden="1">
      <c r="A857" s="49" t="str">
        <f t="shared" si="165"/>
        <v>SIN GESTIÓN</v>
      </c>
      <c r="B857" s="58"/>
      <c r="C857" s="37"/>
      <c r="D857" s="37"/>
      <c r="E857" s="49" t="str">
        <f t="shared" si="166"/>
        <v>PENDIENTE NOTIFICACIÓN</v>
      </c>
      <c r="F857" s="141" t="str">
        <f t="shared" si="167"/>
        <v>PENDIENTE NOTIFICACIÓN</v>
      </c>
      <c r="G857" s="49" t="str">
        <f t="shared" si="168"/>
        <v/>
      </c>
      <c r="H857" s="51" t="str">
        <f ca="1">IF(
L857="",
"",
IF(
NETWORKDAYS(L857,IF(M857&lt;&gt;"",M857,TODAY()),FESTIVOS_CO!A:A)&gt;2,
"VENCIDO",
IF(
NETWORKDAYS(L857,IF(M857&lt;&gt;"",M857,TODAY()),FESTIVOS_CO!A:A)=2,
"ALERTA",
"A TIEMPO"
)))</f>
        <v/>
      </c>
      <c r="I857" s="40"/>
      <c r="J857" s="36"/>
      <c r="K857" s="37"/>
      <c r="L857" s="50"/>
      <c r="M857" s="37"/>
      <c r="N857" s="52"/>
      <c r="O857" s="52"/>
      <c r="P857" s="36"/>
      <c r="Q857" s="36"/>
      <c r="R857" s="40"/>
      <c r="S857" s="36"/>
      <c r="T857" s="40"/>
      <c r="U857" s="40"/>
      <c r="V857" s="81"/>
      <c r="W857" s="40"/>
      <c r="X857" s="40"/>
      <c r="Y857" s="40"/>
      <c r="Z857" s="38" t="str">
        <f>IFERROR(VLOOKUP(Y857,DIRECTORIO!A:B,2,FALSE),"")</f>
        <v/>
      </c>
      <c r="AA857" s="40"/>
      <c r="AB857" s="40"/>
      <c r="AC857" s="40"/>
      <c r="AD857" s="40"/>
      <c r="AE857" s="40"/>
      <c r="AF857" s="40"/>
      <c r="AG857" s="41" t="s">
        <v>109</v>
      </c>
      <c r="AH857" s="42"/>
      <c r="AI857" s="54" t="str">
        <f t="shared" ca="1" si="169"/>
        <v>PENDIENTE NOTIFICACIÓN ELECTRÓNICA</v>
      </c>
      <c r="AJ857" s="37"/>
      <c r="AK857" s="37"/>
      <c r="AL857" s="37"/>
      <c r="AM857" s="53" t="str">
        <f>IF(AK857="","",WORKDAY(AK857,5,FESTIVOS_CO!A:A))</f>
        <v/>
      </c>
      <c r="AN857" s="37"/>
      <c r="AO857" s="37"/>
      <c r="AP857" s="54" t="str">
        <f t="shared" ca="1" si="162"/>
        <v>NO APLICA</v>
      </c>
      <c r="AQ857" s="36"/>
      <c r="AR857" s="43"/>
      <c r="AS857" s="37"/>
      <c r="AT857" s="36"/>
      <c r="AU857" s="37"/>
      <c r="AV857" s="36"/>
      <c r="AW857" s="36"/>
      <c r="AX857" s="37"/>
      <c r="AY857" s="140" t="str">
        <f>IF(AU857="","",WORKDAY(AU857,5,FESTIVOS_CO!A:A))</f>
        <v/>
      </c>
      <c r="AZ857" s="54" t="str">
        <f t="shared" ca="1" si="171"/>
        <v>NO APLICA</v>
      </c>
      <c r="BA857" s="55" t="str">
        <f>IF(AX857="","",WORKDAY(AX857,5,FESTIVOS_CO!A:A))</f>
        <v/>
      </c>
      <c r="BB857" s="39"/>
      <c r="BC857" s="40"/>
      <c r="BD857" s="40"/>
      <c r="BE857" s="56" t="str">
        <f t="shared" ca="1" si="160"/>
        <v>NO APLICA</v>
      </c>
      <c r="BF857" s="37"/>
      <c r="BG857" s="45"/>
      <c r="BH857" s="37"/>
      <c r="BI857" s="36"/>
      <c r="BJ857" s="37"/>
      <c r="BK857" s="36"/>
      <c r="BL857" s="36"/>
      <c r="BM857" s="53" t="str">
        <f>IF(BJ857="","",WORKDAY(BJ857,5,FESTIVOS_CO!A:A))</f>
        <v/>
      </c>
      <c r="BN857" s="57" t="str">
        <f t="shared" ca="1" si="170"/>
        <v>PENDIENTE HACER AVISO</v>
      </c>
      <c r="BO857" s="54" t="str">
        <f t="shared" ca="1" si="163"/>
        <v>EN TRÁMITE NOTIF. POR AVISO</v>
      </c>
      <c r="BP857" s="37"/>
      <c r="BQ857" s="53" t="str">
        <f>IF(BP857="","",WORKDAY(BP857,5,FESTIVOS_CO!A:A))</f>
        <v/>
      </c>
      <c r="BR857" s="37"/>
      <c r="BS857" s="36"/>
      <c r="BT857" s="38"/>
      <c r="BU857" s="58" t="e">
        <f>VLOOKUP(BT857,Hoja2!$C:$D,2,0)</f>
        <v>#N/A</v>
      </c>
      <c r="BV857" s="80" t="str">
        <f>IF(
AND(AO857="",BD857="",BQ857=""),
"EN PROCESO NOTIFICACION / COMUNICACION",
IF(
BT857="",
"NO APLICA",
IF(
BU857=60,
IF(AO857&lt;&gt;"",AO857,IF(BD857&lt;&gt;"",BD857,BQ857))+60,
WORKDAY(
IF(AO857&lt;&gt;"",AO857,IF(BD857&lt;&gt;"",BD857,BQ857)),
BU857,
FESTIVOS_CO!A:A
)
)
))</f>
        <v>EN PROCESO NOTIFICACION / COMUNICACION</v>
      </c>
      <c r="BW857" s="44"/>
      <c r="BX857" s="53"/>
      <c r="BY857" s="45"/>
      <c r="BZ857" s="37"/>
      <c r="CA857" s="54" t="str">
        <f t="shared" si="164"/>
        <v>PENDIENTE EJECUTORIA</v>
      </c>
      <c r="CB857" s="59" t="str">
        <f t="shared" si="161"/>
        <v/>
      </c>
      <c r="CC857" s="36"/>
      <c r="CD857" s="40"/>
      <c r="CE857" s="46"/>
      <c r="CF857" s="40"/>
      <c r="CG857" s="40"/>
      <c r="CH857" s="40"/>
      <c r="CI857" s="36"/>
      <c r="CJ857" s="47"/>
      <c r="CK857" s="40"/>
      <c r="CL857" s="40"/>
      <c r="CM857" s="40"/>
      <c r="CN857" s="40"/>
    </row>
    <row r="858" spans="1:92" ht="42.75" hidden="1">
      <c r="A858" s="49" t="str">
        <f t="shared" si="165"/>
        <v>SIN GESTIÓN</v>
      </c>
      <c r="B858" s="58"/>
      <c r="C858" s="37"/>
      <c r="D858" s="37"/>
      <c r="E858" s="49" t="str">
        <f t="shared" si="166"/>
        <v>PENDIENTE NOTIFICACIÓN</v>
      </c>
      <c r="F858" s="141" t="str">
        <f t="shared" si="167"/>
        <v>PENDIENTE NOTIFICACIÓN</v>
      </c>
      <c r="G858" s="49" t="str">
        <f t="shared" si="168"/>
        <v/>
      </c>
      <c r="H858" s="51" t="str">
        <f ca="1">IF(
L858="",
"",
IF(
NETWORKDAYS(L858,IF(M858&lt;&gt;"",M858,TODAY()),FESTIVOS_CO!A:A)&gt;2,
"VENCIDO",
IF(
NETWORKDAYS(L858,IF(M858&lt;&gt;"",M858,TODAY()),FESTIVOS_CO!A:A)=2,
"ALERTA",
"A TIEMPO"
)))</f>
        <v/>
      </c>
      <c r="I858" s="40"/>
      <c r="J858" s="36"/>
      <c r="K858" s="37"/>
      <c r="L858" s="50"/>
      <c r="M858" s="37"/>
      <c r="N858" s="52"/>
      <c r="O858" s="52"/>
      <c r="P858" s="36"/>
      <c r="Q858" s="36"/>
      <c r="R858" s="40"/>
      <c r="S858" s="36"/>
      <c r="T858" s="40"/>
      <c r="U858" s="40"/>
      <c r="V858" s="81"/>
      <c r="W858" s="40"/>
      <c r="X858" s="40"/>
      <c r="Y858" s="40"/>
      <c r="Z858" s="38" t="str">
        <f>IFERROR(VLOOKUP(Y858,DIRECTORIO!A:B,2,FALSE),"")</f>
        <v/>
      </c>
      <c r="AA858" s="40"/>
      <c r="AB858" s="40"/>
      <c r="AC858" s="40"/>
      <c r="AD858" s="40"/>
      <c r="AE858" s="40"/>
      <c r="AF858" s="40"/>
      <c r="AG858" s="41" t="s">
        <v>109</v>
      </c>
      <c r="AH858" s="42"/>
      <c r="AI858" s="54" t="str">
        <f t="shared" ca="1" si="169"/>
        <v>PENDIENTE NOTIFICACIÓN ELECTRÓNICA</v>
      </c>
      <c r="AJ858" s="37"/>
      <c r="AK858" s="37"/>
      <c r="AL858" s="37"/>
      <c r="AM858" s="53" t="str">
        <f>IF(AK858="","",WORKDAY(AK858,5,FESTIVOS_CO!A:A))</f>
        <v/>
      </c>
      <c r="AN858" s="37"/>
      <c r="AO858" s="37"/>
      <c r="AP858" s="54" t="str">
        <f t="shared" ca="1" si="162"/>
        <v>NO APLICA</v>
      </c>
      <c r="AQ858" s="36"/>
      <c r="AR858" s="43"/>
      <c r="AS858" s="37"/>
      <c r="AT858" s="36"/>
      <c r="AU858" s="37"/>
      <c r="AV858" s="36"/>
      <c r="AW858" s="36"/>
      <c r="AX858" s="37"/>
      <c r="AY858" s="140" t="str">
        <f>IF(AU858="","",WORKDAY(AU858,5,FESTIVOS_CO!A:A))</f>
        <v/>
      </c>
      <c r="AZ858" s="54" t="str">
        <f t="shared" ca="1" si="171"/>
        <v>NO APLICA</v>
      </c>
      <c r="BA858" s="55" t="str">
        <f>IF(AX858="","",WORKDAY(AX858,5,FESTIVOS_CO!A:A))</f>
        <v/>
      </c>
      <c r="BB858" s="39"/>
      <c r="BC858" s="40"/>
      <c r="BD858" s="40"/>
      <c r="BE858" s="56" t="str">
        <f t="shared" ca="1" si="160"/>
        <v>NO APLICA</v>
      </c>
      <c r="BF858" s="37"/>
      <c r="BG858" s="45"/>
      <c r="BH858" s="37"/>
      <c r="BI858" s="36"/>
      <c r="BJ858" s="37"/>
      <c r="BK858" s="36"/>
      <c r="BL858" s="36"/>
      <c r="BM858" s="53" t="str">
        <f>IF(BJ858="","",WORKDAY(BJ858,5,FESTIVOS_CO!A:A))</f>
        <v/>
      </c>
      <c r="BN858" s="57" t="str">
        <f t="shared" ca="1" si="170"/>
        <v>PENDIENTE HACER AVISO</v>
      </c>
      <c r="BO858" s="54" t="str">
        <f t="shared" ca="1" si="163"/>
        <v>EN TRÁMITE NOTIF. POR AVISO</v>
      </c>
      <c r="BP858" s="37"/>
      <c r="BQ858" s="53" t="str">
        <f>IF(BP858="","",WORKDAY(BP858,5,FESTIVOS_CO!A:A))</f>
        <v/>
      </c>
      <c r="BR858" s="37"/>
      <c r="BS858" s="36"/>
      <c r="BT858" s="38"/>
      <c r="BU858" s="58" t="e">
        <f>VLOOKUP(BT858,Hoja2!$C:$D,2,0)</f>
        <v>#N/A</v>
      </c>
      <c r="BV858" s="80" t="str">
        <f>IF(
AND(AO858="",BD858="",BQ858=""),
"EN PROCESO NOTIFICACION / COMUNICACION",
IF(
BT858="",
"NO APLICA",
IF(
BU858=60,
IF(AO858&lt;&gt;"",AO858,IF(BD858&lt;&gt;"",BD858,BQ858))+60,
WORKDAY(
IF(AO858&lt;&gt;"",AO858,IF(BD858&lt;&gt;"",BD858,BQ858)),
BU858,
FESTIVOS_CO!A:A
)
)
))</f>
        <v>EN PROCESO NOTIFICACION / COMUNICACION</v>
      </c>
      <c r="BW858" s="44"/>
      <c r="BX858" s="53"/>
      <c r="BY858" s="45"/>
      <c r="BZ858" s="37"/>
      <c r="CA858" s="54" t="str">
        <f t="shared" si="164"/>
        <v>PENDIENTE EJECUTORIA</v>
      </c>
      <c r="CB858" s="59" t="str">
        <f t="shared" si="161"/>
        <v/>
      </c>
      <c r="CC858" s="36"/>
      <c r="CD858" s="40"/>
      <c r="CE858" s="46"/>
      <c r="CF858" s="40"/>
      <c r="CG858" s="40"/>
      <c r="CH858" s="40"/>
      <c r="CI858" s="36"/>
      <c r="CJ858" s="47"/>
      <c r="CK858" s="40"/>
      <c r="CL858" s="40"/>
      <c r="CM858" s="40"/>
      <c r="CN858" s="40"/>
    </row>
    <row r="859" spans="1:92" ht="42.75" hidden="1">
      <c r="A859" s="49" t="str">
        <f t="shared" si="165"/>
        <v>SIN GESTIÓN</v>
      </c>
      <c r="B859" s="58"/>
      <c r="C859" s="37"/>
      <c r="D859" s="37"/>
      <c r="E859" s="49" t="str">
        <f t="shared" si="166"/>
        <v>PENDIENTE NOTIFICACIÓN</v>
      </c>
      <c r="F859" s="141" t="str">
        <f t="shared" si="167"/>
        <v>PENDIENTE NOTIFICACIÓN</v>
      </c>
      <c r="G859" s="49" t="str">
        <f t="shared" si="168"/>
        <v/>
      </c>
      <c r="H859" s="51" t="str">
        <f ca="1">IF(
L859="",
"",
IF(
NETWORKDAYS(L859,IF(M859&lt;&gt;"",M859,TODAY()),FESTIVOS_CO!A:A)&gt;2,
"VENCIDO",
IF(
NETWORKDAYS(L859,IF(M859&lt;&gt;"",M859,TODAY()),FESTIVOS_CO!A:A)=2,
"ALERTA",
"A TIEMPO"
)))</f>
        <v/>
      </c>
      <c r="I859" s="40"/>
      <c r="J859" s="36"/>
      <c r="K859" s="37"/>
      <c r="L859" s="50"/>
      <c r="M859" s="37"/>
      <c r="N859" s="52"/>
      <c r="O859" s="52"/>
      <c r="P859" s="36"/>
      <c r="Q859" s="36"/>
      <c r="R859" s="40"/>
      <c r="S859" s="36"/>
      <c r="T859" s="40"/>
      <c r="U859" s="40"/>
      <c r="V859" s="81"/>
      <c r="W859" s="40"/>
      <c r="X859" s="40"/>
      <c r="Y859" s="40"/>
      <c r="Z859" s="38" t="str">
        <f>IFERROR(VLOOKUP(Y859,DIRECTORIO!A:B,2,FALSE),"")</f>
        <v/>
      </c>
      <c r="AA859" s="40"/>
      <c r="AB859" s="40"/>
      <c r="AC859" s="40"/>
      <c r="AD859" s="40"/>
      <c r="AE859" s="40"/>
      <c r="AF859" s="40"/>
      <c r="AG859" s="41" t="s">
        <v>109</v>
      </c>
      <c r="AH859" s="42"/>
      <c r="AI859" s="54" t="str">
        <f t="shared" ca="1" si="169"/>
        <v>PENDIENTE NOTIFICACIÓN ELECTRÓNICA</v>
      </c>
      <c r="AJ859" s="37"/>
      <c r="AK859" s="37"/>
      <c r="AL859" s="37"/>
      <c r="AM859" s="53" t="str">
        <f>IF(AK859="","",WORKDAY(AK859,5,FESTIVOS_CO!A:A))</f>
        <v/>
      </c>
      <c r="AN859" s="37"/>
      <c r="AO859" s="37"/>
      <c r="AP859" s="54" t="str">
        <f t="shared" ca="1" si="162"/>
        <v>NO APLICA</v>
      </c>
      <c r="AQ859" s="36"/>
      <c r="AR859" s="43"/>
      <c r="AS859" s="37"/>
      <c r="AT859" s="36"/>
      <c r="AU859" s="37"/>
      <c r="AV859" s="36"/>
      <c r="AW859" s="36"/>
      <c r="AX859" s="37"/>
      <c r="AY859" s="140" t="str">
        <f>IF(AU859="","",WORKDAY(AU859,5,FESTIVOS_CO!A:A))</f>
        <v/>
      </c>
      <c r="AZ859" s="54" t="str">
        <f t="shared" ca="1" si="171"/>
        <v>NO APLICA</v>
      </c>
      <c r="BA859" s="55" t="str">
        <f>IF(AX859="","",WORKDAY(AX859,5,FESTIVOS_CO!A:A))</f>
        <v/>
      </c>
      <c r="BB859" s="39"/>
      <c r="BC859" s="40"/>
      <c r="BD859" s="40"/>
      <c r="BE859" s="56" t="str">
        <f t="shared" ref="BE859:BE922" ca="1" si="172">IF(AZ859="NO PROCEDE",
"NO PROCEDE",IF(OR(AZ859="HACER AVISO",BB859="NO"),
"HACER AVISO",
"NO APLICA"))</f>
        <v>NO APLICA</v>
      </c>
      <c r="BF859" s="37"/>
      <c r="BG859" s="45"/>
      <c r="BH859" s="37"/>
      <c r="BI859" s="36"/>
      <c r="BJ859" s="37"/>
      <c r="BK859" s="36"/>
      <c r="BL859" s="36"/>
      <c r="BM859" s="53" t="str">
        <f>IF(BJ859="","",WORKDAY(BJ859,5,FESTIVOS_CO!A:A))</f>
        <v/>
      </c>
      <c r="BN859" s="57" t="str">
        <f t="shared" ca="1" si="170"/>
        <v>PENDIENTE HACER AVISO</v>
      </c>
      <c r="BO859" s="54" t="str">
        <f t="shared" ca="1" si="163"/>
        <v>EN TRÁMITE NOTIF. POR AVISO</v>
      </c>
      <c r="BP859" s="37"/>
      <c r="BQ859" s="53" t="str">
        <f>IF(BP859="","",WORKDAY(BP859,5,FESTIVOS_CO!A:A))</f>
        <v/>
      </c>
      <c r="BR859" s="37"/>
      <c r="BS859" s="36"/>
      <c r="BT859" s="38"/>
      <c r="BU859" s="58" t="e">
        <f>VLOOKUP(BT859,Hoja2!$C:$D,2,0)</f>
        <v>#N/A</v>
      </c>
      <c r="BV859" s="80" t="str">
        <f>IF(
AND(AO859="",BD859="",BQ859=""),
"EN PROCESO NOTIFICACION / COMUNICACION",
IF(
BT859="",
"NO APLICA",
IF(
BU859=60,
IF(AO859&lt;&gt;"",AO859,IF(BD859&lt;&gt;"",BD859,BQ859))+60,
WORKDAY(
IF(AO859&lt;&gt;"",AO859,IF(BD859&lt;&gt;"",BD859,BQ859)),
BU859,
FESTIVOS_CO!A:A
)
)
))</f>
        <v>EN PROCESO NOTIFICACION / COMUNICACION</v>
      </c>
      <c r="BW859" s="44"/>
      <c r="BX859" s="53"/>
      <c r="BY859" s="45"/>
      <c r="BZ859" s="37"/>
      <c r="CA859" s="54" t="str">
        <f t="shared" si="164"/>
        <v>PENDIENTE EJECUTORIA</v>
      </c>
      <c r="CB859" s="59" t="str">
        <f t="shared" ref="CB859:CB922" si="173">IF(CC859="NO",
"NO APLICA",
IF(CC859="SI",
IF(COUNTBLANK(CC859:CH859)&gt;0,
"PENDIENTE MEMORANDO",
"MEMORANDOS ENVIADOS"
),
IF(CI859="NO",
"NO APLICA",
IF(CI859="SI",
IF(COUNTBLANK(CJ859:CN859)&gt;0,
"PENDIENTES OFICIOS",
"OFICIOS ENVIADOS"
),
""
)
)
))</f>
        <v/>
      </c>
      <c r="CC859" s="36"/>
      <c r="CD859" s="40"/>
      <c r="CE859" s="46"/>
      <c r="CF859" s="40"/>
      <c r="CG859" s="40"/>
      <c r="CH859" s="40"/>
      <c r="CI859" s="36"/>
      <c r="CJ859" s="47"/>
      <c r="CK859" s="40"/>
      <c r="CL859" s="40"/>
      <c r="CM859" s="40"/>
      <c r="CN859" s="40"/>
    </row>
    <row r="860" spans="1:92" ht="42.75" hidden="1">
      <c r="A860" s="49" t="str">
        <f t="shared" si="165"/>
        <v>SIN GESTIÓN</v>
      </c>
      <c r="B860" s="58"/>
      <c r="C860" s="37"/>
      <c r="D860" s="37"/>
      <c r="E860" s="49" t="str">
        <f t="shared" si="166"/>
        <v>PENDIENTE NOTIFICACIÓN</v>
      </c>
      <c r="F860" s="141" t="str">
        <f t="shared" si="167"/>
        <v>PENDIENTE NOTIFICACIÓN</v>
      </c>
      <c r="G860" s="49" t="str">
        <f t="shared" si="168"/>
        <v/>
      </c>
      <c r="H860" s="51" t="str">
        <f ca="1">IF(
L860="",
"",
IF(
NETWORKDAYS(L860,IF(M860&lt;&gt;"",M860,TODAY()),FESTIVOS_CO!A:A)&gt;2,
"VENCIDO",
IF(
NETWORKDAYS(L860,IF(M860&lt;&gt;"",M860,TODAY()),FESTIVOS_CO!A:A)=2,
"ALERTA",
"A TIEMPO"
)))</f>
        <v/>
      </c>
      <c r="I860" s="40"/>
      <c r="J860" s="36"/>
      <c r="K860" s="37"/>
      <c r="L860" s="50"/>
      <c r="M860" s="37"/>
      <c r="N860" s="52"/>
      <c r="O860" s="52"/>
      <c r="P860" s="36"/>
      <c r="Q860" s="36"/>
      <c r="R860" s="40"/>
      <c r="S860" s="36"/>
      <c r="T860" s="40"/>
      <c r="U860" s="40"/>
      <c r="V860" s="81"/>
      <c r="W860" s="40"/>
      <c r="X860" s="40"/>
      <c r="Y860" s="40"/>
      <c r="Z860" s="38" t="str">
        <f>IFERROR(VLOOKUP(Y860,DIRECTORIO!A:B,2,FALSE),"")</f>
        <v/>
      </c>
      <c r="AA860" s="40"/>
      <c r="AB860" s="40"/>
      <c r="AC860" s="40"/>
      <c r="AD860" s="40"/>
      <c r="AE860" s="40"/>
      <c r="AF860" s="40"/>
      <c r="AG860" s="41" t="s">
        <v>109</v>
      </c>
      <c r="AH860" s="42"/>
      <c r="AI860" s="54" t="str">
        <f t="shared" ca="1" si="169"/>
        <v>PENDIENTE NOTIFICACIÓN ELECTRÓNICA</v>
      </c>
      <c r="AJ860" s="37"/>
      <c r="AK860" s="37"/>
      <c r="AL860" s="37"/>
      <c r="AM860" s="53" t="str">
        <f>IF(AK860="","",WORKDAY(AK860,5,FESTIVOS_CO!A:A))</f>
        <v/>
      </c>
      <c r="AN860" s="37"/>
      <c r="AO860" s="37"/>
      <c r="AP860" s="54" t="str">
        <f t="shared" ref="AP860:AP923" ca="1" si="174">IF(
ISNUMBER(SEARCH("PENDIENTE",UPPER(AI860))),
"NO APLICA",
IF(
COUNTBLANK(AJ860:AL860)=COUNTA(AJ860:AL860),
"NO APLICA",
IF(
UPPER(AN860)="SI",
"NO PROCEDE CITACION",
"NOTIFICAR POR CITACION"
)
)
)</f>
        <v>NO APLICA</v>
      </c>
      <c r="AQ860" s="36"/>
      <c r="AR860" s="43"/>
      <c r="AS860" s="37"/>
      <c r="AT860" s="36"/>
      <c r="AU860" s="37"/>
      <c r="AV860" s="36"/>
      <c r="AW860" s="36"/>
      <c r="AX860" s="37"/>
      <c r="AY860" s="140" t="str">
        <f>IF(AU860="","",WORKDAY(AU860,5,FESTIVOS_CO!A:A))</f>
        <v/>
      </c>
      <c r="AZ860" s="54" t="str">
        <f t="shared" ca="1" si="171"/>
        <v>NO APLICA</v>
      </c>
      <c r="BA860" s="55" t="str">
        <f>IF(AX860="","",WORKDAY(AX860,5,FESTIVOS_CO!A:A))</f>
        <v/>
      </c>
      <c r="BB860" s="39"/>
      <c r="BC860" s="40"/>
      <c r="BD860" s="40"/>
      <c r="BE860" s="56" t="str">
        <f t="shared" ca="1" si="172"/>
        <v>NO APLICA</v>
      </c>
      <c r="BF860" s="37"/>
      <c r="BG860" s="45"/>
      <c r="BH860" s="37"/>
      <c r="BI860" s="36"/>
      <c r="BJ860" s="37"/>
      <c r="BK860" s="36"/>
      <c r="BL860" s="36"/>
      <c r="BM860" s="53" t="str">
        <f>IF(BJ860="","",WORKDAY(BJ860,5,FESTIVOS_CO!A:A))</f>
        <v/>
      </c>
      <c r="BN860" s="57" t="str">
        <f t="shared" ca="1" si="170"/>
        <v>PENDIENTE HACER AVISO</v>
      </c>
      <c r="BO860" s="54" t="str">
        <f t="shared" ca="1" si="163"/>
        <v>EN TRÁMITE NOTIF. POR AVISO</v>
      </c>
      <c r="BP860" s="37"/>
      <c r="BQ860" s="53" t="str">
        <f>IF(BP860="","",WORKDAY(BP860,5,FESTIVOS_CO!A:A))</f>
        <v/>
      </c>
      <c r="BR860" s="37"/>
      <c r="BS860" s="36"/>
      <c r="BT860" s="38"/>
      <c r="BU860" s="58" t="e">
        <f>VLOOKUP(BT860,Hoja2!$C:$D,2,0)</f>
        <v>#N/A</v>
      </c>
      <c r="BV860" s="80" t="str">
        <f>IF(
AND(AO860="",BD860="",BQ860=""),
"EN PROCESO NOTIFICACION / COMUNICACION",
IF(
BT860="",
"NO APLICA",
IF(
BU860=60,
IF(AO860&lt;&gt;"",AO860,IF(BD860&lt;&gt;"",BD860,BQ860))+60,
WORKDAY(
IF(AO860&lt;&gt;"",AO860,IF(BD860&lt;&gt;"",BD860,BQ860)),
BU860,
FESTIVOS_CO!A:A
)
)
))</f>
        <v>EN PROCESO NOTIFICACION / COMUNICACION</v>
      </c>
      <c r="BW860" s="44"/>
      <c r="BX860" s="53"/>
      <c r="BY860" s="45"/>
      <c r="BZ860" s="37"/>
      <c r="CA860" s="54" t="str">
        <f t="shared" si="164"/>
        <v>PENDIENTE EJECUTORIA</v>
      </c>
      <c r="CB860" s="59" t="str">
        <f t="shared" si="173"/>
        <v/>
      </c>
      <c r="CC860" s="36"/>
      <c r="CD860" s="40"/>
      <c r="CE860" s="46"/>
      <c r="CF860" s="40"/>
      <c r="CG860" s="40"/>
      <c r="CH860" s="40"/>
      <c r="CI860" s="36"/>
      <c r="CJ860" s="47"/>
      <c r="CK860" s="40"/>
      <c r="CL860" s="40"/>
      <c r="CM860" s="40"/>
      <c r="CN860" s="40"/>
    </row>
    <row r="861" spans="1:92" ht="42.75" hidden="1">
      <c r="A861" s="49" t="str">
        <f t="shared" si="165"/>
        <v>SIN GESTIÓN</v>
      </c>
      <c r="B861" s="58"/>
      <c r="C861" s="37"/>
      <c r="D861" s="37"/>
      <c r="E861" s="49" t="str">
        <f t="shared" si="166"/>
        <v>PENDIENTE NOTIFICACIÓN</v>
      </c>
      <c r="F861" s="141" t="str">
        <f t="shared" si="167"/>
        <v>PENDIENTE NOTIFICACIÓN</v>
      </c>
      <c r="G861" s="49" t="str">
        <f t="shared" si="168"/>
        <v/>
      </c>
      <c r="H861" s="51" t="str">
        <f ca="1">IF(
L861="",
"",
IF(
NETWORKDAYS(L861,IF(M861&lt;&gt;"",M861,TODAY()),FESTIVOS_CO!A:A)&gt;2,
"VENCIDO",
IF(
NETWORKDAYS(L861,IF(M861&lt;&gt;"",M861,TODAY()),FESTIVOS_CO!A:A)=2,
"ALERTA",
"A TIEMPO"
)))</f>
        <v/>
      </c>
      <c r="I861" s="40"/>
      <c r="J861" s="36"/>
      <c r="K861" s="37"/>
      <c r="L861" s="50"/>
      <c r="M861" s="37"/>
      <c r="N861" s="52"/>
      <c r="O861" s="52"/>
      <c r="P861" s="36"/>
      <c r="Q861" s="36"/>
      <c r="R861" s="40"/>
      <c r="S861" s="36"/>
      <c r="T861" s="40"/>
      <c r="U861" s="40"/>
      <c r="V861" s="81"/>
      <c r="W861" s="40"/>
      <c r="X861" s="40"/>
      <c r="Y861" s="40"/>
      <c r="Z861" s="38" t="str">
        <f>IFERROR(VLOOKUP(Y861,DIRECTORIO!A:B,2,FALSE),"")</f>
        <v/>
      </c>
      <c r="AA861" s="40"/>
      <c r="AB861" s="40"/>
      <c r="AC861" s="40"/>
      <c r="AD861" s="40"/>
      <c r="AE861" s="40"/>
      <c r="AF861" s="40"/>
      <c r="AG861" s="41" t="s">
        <v>109</v>
      </c>
      <c r="AH861" s="42"/>
      <c r="AI861" s="54" t="str">
        <f t="shared" ca="1" si="169"/>
        <v>PENDIENTE NOTIFICACIÓN ELECTRÓNICA</v>
      </c>
      <c r="AJ861" s="37"/>
      <c r="AK861" s="37"/>
      <c r="AL861" s="37"/>
      <c r="AM861" s="53" t="str">
        <f>IF(AK861="","",WORKDAY(AK861,5,FESTIVOS_CO!A:A))</f>
        <v/>
      </c>
      <c r="AN861" s="37"/>
      <c r="AO861" s="37"/>
      <c r="AP861" s="54" t="str">
        <f t="shared" ca="1" si="174"/>
        <v>NO APLICA</v>
      </c>
      <c r="AQ861" s="36"/>
      <c r="AR861" s="43"/>
      <c r="AS861" s="37"/>
      <c r="AT861" s="36"/>
      <c r="AU861" s="37"/>
      <c r="AV861" s="36"/>
      <c r="AW861" s="36"/>
      <c r="AX861" s="37"/>
      <c r="AY861" s="140" t="str">
        <f>IF(AU861="","",WORKDAY(AU861,5,FESTIVOS_CO!A:A))</f>
        <v/>
      </c>
      <c r="AZ861" s="54" t="str">
        <f t="shared" ca="1" si="171"/>
        <v>NO APLICA</v>
      </c>
      <c r="BA861" s="55" t="str">
        <f>IF(AX861="","",WORKDAY(AX861,5,FESTIVOS_CO!A:A))</f>
        <v/>
      </c>
      <c r="BB861" s="39"/>
      <c r="BC861" s="40"/>
      <c r="BD861" s="40"/>
      <c r="BE861" s="56" t="str">
        <f t="shared" ca="1" si="172"/>
        <v>NO APLICA</v>
      </c>
      <c r="BF861" s="37"/>
      <c r="BG861" s="45"/>
      <c r="BH861" s="37"/>
      <c r="BI861" s="36"/>
      <c r="BJ861" s="37"/>
      <c r="BK861" s="36"/>
      <c r="BL861" s="36"/>
      <c r="BM861" s="53" t="str">
        <f>IF(BJ861="","",WORKDAY(BJ861,5,FESTIVOS_CO!A:A))</f>
        <v/>
      </c>
      <c r="BN861" s="57" t="str">
        <f t="shared" ca="1" si="170"/>
        <v>PENDIENTE HACER AVISO</v>
      </c>
      <c r="BO861" s="54" t="str">
        <f t="shared" ca="1" si="163"/>
        <v>EN TRÁMITE NOTIF. POR AVISO</v>
      </c>
      <c r="BP861" s="37"/>
      <c r="BQ861" s="53" t="str">
        <f>IF(BP861="","",WORKDAY(BP861,5,FESTIVOS_CO!A:A))</f>
        <v/>
      </c>
      <c r="BR861" s="37"/>
      <c r="BS861" s="36"/>
      <c r="BT861" s="38"/>
      <c r="BU861" s="58" t="e">
        <f>VLOOKUP(BT861,Hoja2!$C:$D,2,0)</f>
        <v>#N/A</v>
      </c>
      <c r="BV861" s="80" t="str">
        <f>IF(
AND(AO861="",BD861="",BQ861=""),
"EN PROCESO NOTIFICACION / COMUNICACION",
IF(
BT861="",
"NO APLICA",
IF(
BU861=60,
IF(AO861&lt;&gt;"",AO861,IF(BD861&lt;&gt;"",BD861,BQ861))+60,
WORKDAY(
IF(AO861&lt;&gt;"",AO861,IF(BD861&lt;&gt;"",BD861,BQ861)),
BU861,
FESTIVOS_CO!A:A
)
)
))</f>
        <v>EN PROCESO NOTIFICACION / COMUNICACION</v>
      </c>
      <c r="BW861" s="44"/>
      <c r="BX861" s="53"/>
      <c r="BY861" s="45"/>
      <c r="BZ861" s="37"/>
      <c r="CA861" s="54" t="str">
        <f t="shared" si="164"/>
        <v>PENDIENTE EJECUTORIA</v>
      </c>
      <c r="CB861" s="59" t="str">
        <f t="shared" si="173"/>
        <v/>
      </c>
      <c r="CC861" s="36"/>
      <c r="CD861" s="40"/>
      <c r="CE861" s="46"/>
      <c r="CF861" s="40"/>
      <c r="CG861" s="40"/>
      <c r="CH861" s="40"/>
      <c r="CI861" s="36"/>
      <c r="CJ861" s="47"/>
      <c r="CK861" s="40"/>
      <c r="CL861" s="40"/>
      <c r="CM861" s="40"/>
      <c r="CN861" s="40"/>
    </row>
    <row r="862" spans="1:92" ht="42.75" hidden="1">
      <c r="A862" s="49" t="str">
        <f t="shared" si="165"/>
        <v>SIN GESTIÓN</v>
      </c>
      <c r="B862" s="58"/>
      <c r="C862" s="37"/>
      <c r="D862" s="37"/>
      <c r="E862" s="49" t="str">
        <f t="shared" si="166"/>
        <v>PENDIENTE NOTIFICACIÓN</v>
      </c>
      <c r="F862" s="141" t="str">
        <f t="shared" si="167"/>
        <v>PENDIENTE NOTIFICACIÓN</v>
      </c>
      <c r="G862" s="49" t="str">
        <f t="shared" si="168"/>
        <v/>
      </c>
      <c r="H862" s="51" t="str">
        <f ca="1">IF(
L862="",
"",
IF(
NETWORKDAYS(L862,IF(M862&lt;&gt;"",M862,TODAY()),FESTIVOS_CO!A:A)&gt;2,
"VENCIDO",
IF(
NETWORKDAYS(L862,IF(M862&lt;&gt;"",M862,TODAY()),FESTIVOS_CO!A:A)=2,
"ALERTA",
"A TIEMPO"
)))</f>
        <v/>
      </c>
      <c r="I862" s="40"/>
      <c r="J862" s="36"/>
      <c r="K862" s="37"/>
      <c r="L862" s="50"/>
      <c r="M862" s="37"/>
      <c r="N862" s="52"/>
      <c r="O862" s="52"/>
      <c r="P862" s="36"/>
      <c r="Q862" s="36"/>
      <c r="R862" s="40"/>
      <c r="S862" s="36"/>
      <c r="T862" s="40"/>
      <c r="U862" s="40"/>
      <c r="V862" s="81"/>
      <c r="W862" s="40"/>
      <c r="X862" s="40"/>
      <c r="Y862" s="40"/>
      <c r="Z862" s="38" t="str">
        <f>IFERROR(VLOOKUP(Y862,DIRECTORIO!A:B,2,FALSE),"")</f>
        <v/>
      </c>
      <c r="AA862" s="40"/>
      <c r="AB862" s="40"/>
      <c r="AC862" s="40"/>
      <c r="AD862" s="40"/>
      <c r="AE862" s="40"/>
      <c r="AF862" s="40"/>
      <c r="AG862" s="41" t="s">
        <v>109</v>
      </c>
      <c r="AH862" s="42"/>
      <c r="AI862" s="54" t="str">
        <f t="shared" ca="1" si="169"/>
        <v>PENDIENTE NOTIFICACIÓN ELECTRÓNICA</v>
      </c>
      <c r="AJ862" s="37"/>
      <c r="AK862" s="37"/>
      <c r="AL862" s="37"/>
      <c r="AM862" s="53" t="str">
        <f>IF(AK862="","",WORKDAY(AK862,5,FESTIVOS_CO!A:A))</f>
        <v/>
      </c>
      <c r="AN862" s="37"/>
      <c r="AO862" s="37"/>
      <c r="AP862" s="54" t="str">
        <f t="shared" ca="1" si="174"/>
        <v>NO APLICA</v>
      </c>
      <c r="AQ862" s="36"/>
      <c r="AR862" s="43"/>
      <c r="AS862" s="37"/>
      <c r="AT862" s="36"/>
      <c r="AU862" s="37"/>
      <c r="AV862" s="36"/>
      <c r="AW862" s="36"/>
      <c r="AX862" s="37"/>
      <c r="AY862" s="140" t="str">
        <f>IF(AU862="","",WORKDAY(AU862,5,FESTIVOS_CO!A:A))</f>
        <v/>
      </c>
      <c r="AZ862" s="54" t="str">
        <f t="shared" ca="1" si="171"/>
        <v>NO APLICA</v>
      </c>
      <c r="BA862" s="55" t="str">
        <f>IF(AX862="","",WORKDAY(AX862,5,FESTIVOS_CO!A:A))</f>
        <v/>
      </c>
      <c r="BB862" s="39"/>
      <c r="BC862" s="40"/>
      <c r="BD862" s="40"/>
      <c r="BE862" s="56" t="str">
        <f t="shared" ca="1" si="172"/>
        <v>NO APLICA</v>
      </c>
      <c r="BF862" s="37"/>
      <c r="BG862" s="45"/>
      <c r="BH862" s="37"/>
      <c r="BI862" s="36"/>
      <c r="BJ862" s="37"/>
      <c r="BK862" s="36"/>
      <c r="BL862" s="36"/>
      <c r="BM862" s="53" t="str">
        <f>IF(BJ862="","",WORKDAY(BJ862,5,FESTIVOS_CO!A:A))</f>
        <v/>
      </c>
      <c r="BN862" s="57" t="str">
        <f t="shared" ca="1" si="170"/>
        <v>PENDIENTE HACER AVISO</v>
      </c>
      <c r="BO862" s="54" t="str">
        <f t="shared" ca="1" si="163"/>
        <v>EN TRÁMITE NOTIF. POR AVISO</v>
      </c>
      <c r="BP862" s="37"/>
      <c r="BQ862" s="53" t="str">
        <f>IF(BP862="","",WORKDAY(BP862,5,FESTIVOS_CO!A:A))</f>
        <v/>
      </c>
      <c r="BR862" s="37"/>
      <c r="BS862" s="36"/>
      <c r="BT862" s="38"/>
      <c r="BU862" s="58" t="e">
        <f>VLOOKUP(BT862,Hoja2!$C:$D,2,0)</f>
        <v>#N/A</v>
      </c>
      <c r="BV862" s="80" t="str">
        <f>IF(
AND(AO862="",BD862="",BQ862=""),
"EN PROCESO NOTIFICACION / COMUNICACION",
IF(
BT862="",
"NO APLICA",
IF(
BU862=60,
IF(AO862&lt;&gt;"",AO862,IF(BD862&lt;&gt;"",BD862,BQ862))+60,
WORKDAY(
IF(AO862&lt;&gt;"",AO862,IF(BD862&lt;&gt;"",BD862,BQ862)),
BU862,
FESTIVOS_CO!A:A
)
)
))</f>
        <v>EN PROCESO NOTIFICACION / COMUNICACION</v>
      </c>
      <c r="BW862" s="44"/>
      <c r="BX862" s="53"/>
      <c r="BY862" s="45"/>
      <c r="BZ862" s="37"/>
      <c r="CA862" s="54" t="str">
        <f t="shared" si="164"/>
        <v>PENDIENTE EJECUTORIA</v>
      </c>
      <c r="CB862" s="59" t="str">
        <f t="shared" si="173"/>
        <v/>
      </c>
      <c r="CC862" s="36"/>
      <c r="CD862" s="40"/>
      <c r="CE862" s="46"/>
      <c r="CF862" s="40"/>
      <c r="CG862" s="40"/>
      <c r="CH862" s="40"/>
      <c r="CI862" s="36"/>
      <c r="CJ862" s="47"/>
      <c r="CK862" s="40"/>
      <c r="CL862" s="40"/>
      <c r="CM862" s="40"/>
      <c r="CN862" s="40"/>
    </row>
    <row r="863" spans="1:92" ht="42.75" hidden="1">
      <c r="A863" s="49" t="str">
        <f t="shared" si="165"/>
        <v>SIN GESTIÓN</v>
      </c>
      <c r="B863" s="58"/>
      <c r="C863" s="37"/>
      <c r="D863" s="37"/>
      <c r="E863" s="49" t="str">
        <f t="shared" si="166"/>
        <v>PENDIENTE NOTIFICACIÓN</v>
      </c>
      <c r="F863" s="141" t="str">
        <f t="shared" si="167"/>
        <v>PENDIENTE NOTIFICACIÓN</v>
      </c>
      <c r="G863" s="49" t="str">
        <f t="shared" si="168"/>
        <v/>
      </c>
      <c r="H863" s="51" t="str">
        <f ca="1">IF(
L863="",
"",
IF(
NETWORKDAYS(L863,IF(M863&lt;&gt;"",M863,TODAY()),FESTIVOS_CO!A:A)&gt;2,
"VENCIDO",
IF(
NETWORKDAYS(L863,IF(M863&lt;&gt;"",M863,TODAY()),FESTIVOS_CO!A:A)=2,
"ALERTA",
"A TIEMPO"
)))</f>
        <v/>
      </c>
      <c r="I863" s="40"/>
      <c r="J863" s="36"/>
      <c r="K863" s="37"/>
      <c r="L863" s="50"/>
      <c r="M863" s="37"/>
      <c r="N863" s="52"/>
      <c r="O863" s="52"/>
      <c r="P863" s="36"/>
      <c r="Q863" s="36"/>
      <c r="R863" s="40"/>
      <c r="S863" s="36"/>
      <c r="T863" s="40"/>
      <c r="U863" s="40"/>
      <c r="V863" s="81"/>
      <c r="W863" s="40"/>
      <c r="X863" s="40"/>
      <c r="Y863" s="40"/>
      <c r="Z863" s="38" t="str">
        <f>IFERROR(VLOOKUP(Y863,DIRECTORIO!A:B,2,FALSE),"")</f>
        <v/>
      </c>
      <c r="AA863" s="40"/>
      <c r="AB863" s="40"/>
      <c r="AC863" s="40"/>
      <c r="AD863" s="40"/>
      <c r="AE863" s="40"/>
      <c r="AF863" s="40"/>
      <c r="AG863" s="41" t="s">
        <v>109</v>
      </c>
      <c r="AH863" s="42"/>
      <c r="AI863" s="54" t="str">
        <f t="shared" ca="1" si="169"/>
        <v>PENDIENTE NOTIFICACIÓN ELECTRÓNICA</v>
      </c>
      <c r="AJ863" s="37"/>
      <c r="AK863" s="37"/>
      <c r="AL863" s="37"/>
      <c r="AM863" s="53" t="str">
        <f>IF(AK863="","",WORKDAY(AK863,5,FESTIVOS_CO!A:A))</f>
        <v/>
      </c>
      <c r="AN863" s="37"/>
      <c r="AO863" s="37"/>
      <c r="AP863" s="54" t="str">
        <f t="shared" ca="1" si="174"/>
        <v>NO APLICA</v>
      </c>
      <c r="AQ863" s="36"/>
      <c r="AR863" s="43"/>
      <c r="AS863" s="37"/>
      <c r="AT863" s="36"/>
      <c r="AU863" s="37"/>
      <c r="AV863" s="36"/>
      <c r="AW863" s="36"/>
      <c r="AX863" s="37"/>
      <c r="AY863" s="140" t="str">
        <f>IF(AU863="","",WORKDAY(AU863,5,FESTIVOS_CO!A:A))</f>
        <v/>
      </c>
      <c r="AZ863" s="54" t="str">
        <f t="shared" ca="1" si="171"/>
        <v>NO APLICA</v>
      </c>
      <c r="BA863" s="55" t="str">
        <f>IF(AX863="","",WORKDAY(AX863,5,FESTIVOS_CO!A:A))</f>
        <v/>
      </c>
      <c r="BB863" s="39"/>
      <c r="BC863" s="40"/>
      <c r="BD863" s="40"/>
      <c r="BE863" s="56" t="str">
        <f t="shared" ca="1" si="172"/>
        <v>NO APLICA</v>
      </c>
      <c r="BF863" s="37"/>
      <c r="BG863" s="45"/>
      <c r="BH863" s="37"/>
      <c r="BI863" s="36"/>
      <c r="BJ863" s="37"/>
      <c r="BK863" s="36"/>
      <c r="BL863" s="36"/>
      <c r="BM863" s="53" t="str">
        <f>IF(BJ863="","",WORKDAY(BJ863,5,FESTIVOS_CO!A:A))</f>
        <v/>
      </c>
      <c r="BN863" s="57" t="str">
        <f t="shared" ca="1" si="170"/>
        <v>PENDIENTE HACER AVISO</v>
      </c>
      <c r="BO863" s="54" t="str">
        <f t="shared" ca="1" si="163"/>
        <v>EN TRÁMITE NOTIF. POR AVISO</v>
      </c>
      <c r="BP863" s="37"/>
      <c r="BQ863" s="53" t="str">
        <f>IF(BP863="","",WORKDAY(BP863,5,FESTIVOS_CO!A:A))</f>
        <v/>
      </c>
      <c r="BR863" s="37"/>
      <c r="BS863" s="36"/>
      <c r="BT863" s="38"/>
      <c r="BU863" s="58" t="e">
        <f>VLOOKUP(BT863,Hoja2!$C:$D,2,0)</f>
        <v>#N/A</v>
      </c>
      <c r="BV863" s="80" t="str">
        <f>IF(
AND(AO863="",BD863="",BQ863=""),
"EN PROCESO NOTIFICACION / COMUNICACION",
IF(
BT863="",
"NO APLICA",
IF(
BU863=60,
IF(AO863&lt;&gt;"",AO863,IF(BD863&lt;&gt;"",BD863,BQ863))+60,
WORKDAY(
IF(AO863&lt;&gt;"",AO863,IF(BD863&lt;&gt;"",BD863,BQ863)),
BU863,
FESTIVOS_CO!A:A
)
)
))</f>
        <v>EN PROCESO NOTIFICACION / COMUNICACION</v>
      </c>
      <c r="BW863" s="44"/>
      <c r="BX863" s="53"/>
      <c r="BY863" s="45"/>
      <c r="BZ863" s="37"/>
      <c r="CA863" s="54" t="str">
        <f t="shared" si="164"/>
        <v>PENDIENTE EJECUTORIA</v>
      </c>
      <c r="CB863" s="59" t="str">
        <f t="shared" si="173"/>
        <v/>
      </c>
      <c r="CC863" s="36"/>
      <c r="CD863" s="40"/>
      <c r="CE863" s="46"/>
      <c r="CF863" s="40"/>
      <c r="CG863" s="40"/>
      <c r="CH863" s="40"/>
      <c r="CI863" s="36"/>
      <c r="CJ863" s="47"/>
      <c r="CK863" s="40"/>
      <c r="CL863" s="40"/>
      <c r="CM863" s="40"/>
      <c r="CN863" s="40"/>
    </row>
    <row r="864" spans="1:92" ht="42.75" hidden="1">
      <c r="A864" s="49" t="str">
        <f t="shared" si="165"/>
        <v>SIN GESTIÓN</v>
      </c>
      <c r="B864" s="58"/>
      <c r="C864" s="37"/>
      <c r="D864" s="37"/>
      <c r="E864" s="49" t="str">
        <f t="shared" si="166"/>
        <v>PENDIENTE NOTIFICACIÓN</v>
      </c>
      <c r="F864" s="141" t="str">
        <f t="shared" si="167"/>
        <v>PENDIENTE NOTIFICACIÓN</v>
      </c>
      <c r="G864" s="49" t="str">
        <f t="shared" si="168"/>
        <v/>
      </c>
      <c r="H864" s="51" t="str">
        <f ca="1">IF(
L864="",
"",
IF(
NETWORKDAYS(L864,IF(M864&lt;&gt;"",M864,TODAY()),FESTIVOS_CO!A:A)&gt;2,
"VENCIDO",
IF(
NETWORKDAYS(L864,IF(M864&lt;&gt;"",M864,TODAY()),FESTIVOS_CO!A:A)=2,
"ALERTA",
"A TIEMPO"
)))</f>
        <v/>
      </c>
      <c r="I864" s="40"/>
      <c r="J864" s="36"/>
      <c r="K864" s="37"/>
      <c r="L864" s="50"/>
      <c r="M864" s="37"/>
      <c r="N864" s="52"/>
      <c r="O864" s="52"/>
      <c r="P864" s="36"/>
      <c r="Q864" s="36"/>
      <c r="R864" s="40"/>
      <c r="S864" s="36"/>
      <c r="T864" s="40"/>
      <c r="U864" s="40"/>
      <c r="V864" s="81"/>
      <c r="W864" s="40"/>
      <c r="X864" s="40"/>
      <c r="Y864" s="40"/>
      <c r="Z864" s="38" t="str">
        <f>IFERROR(VLOOKUP(Y864,DIRECTORIO!A:B,2,FALSE),"")</f>
        <v/>
      </c>
      <c r="AA864" s="40"/>
      <c r="AB864" s="40"/>
      <c r="AC864" s="40"/>
      <c r="AD864" s="40"/>
      <c r="AE864" s="40"/>
      <c r="AF864" s="40"/>
      <c r="AG864" s="41" t="s">
        <v>109</v>
      </c>
      <c r="AH864" s="42"/>
      <c r="AI864" s="54" t="str">
        <f t="shared" ca="1" si="169"/>
        <v>PENDIENTE NOTIFICACIÓN ELECTRÓNICA</v>
      </c>
      <c r="AJ864" s="37"/>
      <c r="AK864" s="37"/>
      <c r="AL864" s="37"/>
      <c r="AM864" s="53" t="str">
        <f>IF(AK864="","",WORKDAY(AK864,5,FESTIVOS_CO!A:A))</f>
        <v/>
      </c>
      <c r="AN864" s="37"/>
      <c r="AO864" s="37"/>
      <c r="AP864" s="54" t="str">
        <f t="shared" ca="1" si="174"/>
        <v>NO APLICA</v>
      </c>
      <c r="AQ864" s="36"/>
      <c r="AR864" s="43"/>
      <c r="AS864" s="37"/>
      <c r="AT864" s="36"/>
      <c r="AU864" s="37"/>
      <c r="AV864" s="36"/>
      <c r="AW864" s="36"/>
      <c r="AX864" s="37"/>
      <c r="AY864" s="140" t="str">
        <f>IF(AU864="","",WORKDAY(AU864,5,FESTIVOS_CO!A:A))</f>
        <v/>
      </c>
      <c r="AZ864" s="54" t="str">
        <f t="shared" ca="1" si="171"/>
        <v>NO APLICA</v>
      </c>
      <c r="BA864" s="55" t="str">
        <f>IF(AX864="","",WORKDAY(AX864,5,FESTIVOS_CO!A:A))</f>
        <v/>
      </c>
      <c r="BB864" s="39"/>
      <c r="BC864" s="40"/>
      <c r="BD864" s="40"/>
      <c r="BE864" s="56" t="str">
        <f t="shared" ca="1" si="172"/>
        <v>NO APLICA</v>
      </c>
      <c r="BF864" s="37"/>
      <c r="BG864" s="45"/>
      <c r="BH864" s="37"/>
      <c r="BI864" s="36"/>
      <c r="BJ864" s="37"/>
      <c r="BK864" s="36"/>
      <c r="BL864" s="36"/>
      <c r="BM864" s="53" t="str">
        <f>IF(BJ864="","",WORKDAY(BJ864,5,FESTIVOS_CO!A:A))</f>
        <v/>
      </c>
      <c r="BN864" s="57" t="str">
        <f t="shared" ca="1" si="170"/>
        <v>PENDIENTE HACER AVISO</v>
      </c>
      <c r="BO864" s="54" t="str">
        <f t="shared" ca="1" si="163"/>
        <v>EN TRÁMITE NOTIF. POR AVISO</v>
      </c>
      <c r="BP864" s="37"/>
      <c r="BQ864" s="53" t="str">
        <f>IF(BP864="","",WORKDAY(BP864,5,FESTIVOS_CO!A:A))</f>
        <v/>
      </c>
      <c r="BR864" s="37"/>
      <c r="BS864" s="36"/>
      <c r="BT864" s="38"/>
      <c r="BU864" s="58" t="e">
        <f>VLOOKUP(BT864,Hoja2!$C:$D,2,0)</f>
        <v>#N/A</v>
      </c>
      <c r="BV864" s="80" t="str">
        <f>IF(
AND(AO864="",BD864="",BQ864=""),
"EN PROCESO NOTIFICACION / COMUNICACION",
IF(
BT864="",
"NO APLICA",
IF(
BU864=60,
IF(AO864&lt;&gt;"",AO864,IF(BD864&lt;&gt;"",BD864,BQ864))+60,
WORKDAY(
IF(AO864&lt;&gt;"",AO864,IF(BD864&lt;&gt;"",BD864,BQ864)),
BU864,
FESTIVOS_CO!A:A
)
)
))</f>
        <v>EN PROCESO NOTIFICACION / COMUNICACION</v>
      </c>
      <c r="BW864" s="44"/>
      <c r="BX864" s="53"/>
      <c r="BY864" s="45"/>
      <c r="BZ864" s="37"/>
      <c r="CA864" s="54" t="str">
        <f t="shared" si="164"/>
        <v>PENDIENTE EJECUTORIA</v>
      </c>
      <c r="CB864" s="59" t="str">
        <f t="shared" si="173"/>
        <v/>
      </c>
      <c r="CC864" s="36"/>
      <c r="CD864" s="40"/>
      <c r="CE864" s="46"/>
      <c r="CF864" s="40"/>
      <c r="CG864" s="40"/>
      <c r="CH864" s="40"/>
      <c r="CI864" s="36"/>
      <c r="CJ864" s="47"/>
      <c r="CK864" s="40"/>
      <c r="CL864" s="40"/>
      <c r="CM864" s="40"/>
      <c r="CN864" s="40"/>
    </row>
    <row r="865" spans="1:92" ht="42.75" hidden="1">
      <c r="A865" s="49" t="str">
        <f t="shared" si="165"/>
        <v>SIN GESTIÓN</v>
      </c>
      <c r="B865" s="58"/>
      <c r="C865" s="37"/>
      <c r="D865" s="37"/>
      <c r="E865" s="49" t="str">
        <f t="shared" si="166"/>
        <v>PENDIENTE NOTIFICACIÓN</v>
      </c>
      <c r="F865" s="141" t="str">
        <f t="shared" si="167"/>
        <v>PENDIENTE NOTIFICACIÓN</v>
      </c>
      <c r="G865" s="49" t="str">
        <f t="shared" si="168"/>
        <v/>
      </c>
      <c r="H865" s="51" t="str">
        <f ca="1">IF(
L865="",
"",
IF(
NETWORKDAYS(L865,IF(M865&lt;&gt;"",M865,TODAY()),FESTIVOS_CO!A:A)&gt;2,
"VENCIDO",
IF(
NETWORKDAYS(L865,IF(M865&lt;&gt;"",M865,TODAY()),FESTIVOS_CO!A:A)=2,
"ALERTA",
"A TIEMPO"
)))</f>
        <v/>
      </c>
      <c r="I865" s="40"/>
      <c r="J865" s="36"/>
      <c r="K865" s="37"/>
      <c r="L865" s="50"/>
      <c r="M865" s="37"/>
      <c r="N865" s="52"/>
      <c r="O865" s="52"/>
      <c r="P865" s="36"/>
      <c r="Q865" s="36"/>
      <c r="R865" s="40"/>
      <c r="S865" s="36"/>
      <c r="T865" s="40"/>
      <c r="U865" s="40"/>
      <c r="V865" s="81"/>
      <c r="W865" s="40"/>
      <c r="X865" s="40"/>
      <c r="Y865" s="40"/>
      <c r="Z865" s="38" t="str">
        <f>IFERROR(VLOOKUP(Y865,DIRECTORIO!A:B,2,FALSE),"")</f>
        <v/>
      </c>
      <c r="AA865" s="40"/>
      <c r="AB865" s="40"/>
      <c r="AC865" s="40"/>
      <c r="AD865" s="40"/>
      <c r="AE865" s="40"/>
      <c r="AF865" s="40"/>
      <c r="AG865" s="41" t="s">
        <v>109</v>
      </c>
      <c r="AH865" s="42"/>
      <c r="AI865" s="54" t="str">
        <f t="shared" ca="1" si="169"/>
        <v>PENDIENTE NOTIFICACIÓN ELECTRÓNICA</v>
      </c>
      <c r="AJ865" s="37"/>
      <c r="AK865" s="37"/>
      <c r="AL865" s="37"/>
      <c r="AM865" s="53" t="str">
        <f>IF(AK865="","",WORKDAY(AK865,5,FESTIVOS_CO!A:A))</f>
        <v/>
      </c>
      <c r="AN865" s="37"/>
      <c r="AO865" s="37"/>
      <c r="AP865" s="54" t="str">
        <f t="shared" ca="1" si="174"/>
        <v>NO APLICA</v>
      </c>
      <c r="AQ865" s="36"/>
      <c r="AR865" s="43"/>
      <c r="AS865" s="37"/>
      <c r="AT865" s="36"/>
      <c r="AU865" s="37"/>
      <c r="AV865" s="36"/>
      <c r="AW865" s="36"/>
      <c r="AX865" s="37"/>
      <c r="AY865" s="140" t="str">
        <f>IF(AU865="","",WORKDAY(AU865,5,FESTIVOS_CO!A:A))</f>
        <v/>
      </c>
      <c r="AZ865" s="54" t="str">
        <f t="shared" ca="1" si="171"/>
        <v>NO APLICA</v>
      </c>
      <c r="BA865" s="55" t="str">
        <f>IF(AX865="","",WORKDAY(AX865,5,FESTIVOS_CO!A:A))</f>
        <v/>
      </c>
      <c r="BB865" s="39"/>
      <c r="BC865" s="40"/>
      <c r="BD865" s="40"/>
      <c r="BE865" s="56" t="str">
        <f t="shared" ca="1" si="172"/>
        <v>NO APLICA</v>
      </c>
      <c r="BF865" s="37"/>
      <c r="BG865" s="45"/>
      <c r="BH865" s="37"/>
      <c r="BI865" s="36"/>
      <c r="BJ865" s="37"/>
      <c r="BK865" s="36"/>
      <c r="BL865" s="36"/>
      <c r="BM865" s="53" t="str">
        <f>IF(BJ865="","",WORKDAY(BJ865,5,FESTIVOS_CO!A:A))</f>
        <v/>
      </c>
      <c r="BN865" s="57" t="str">
        <f t="shared" ca="1" si="170"/>
        <v>PENDIENTE HACER AVISO</v>
      </c>
      <c r="BO865" s="54" t="str">
        <f t="shared" ca="1" si="163"/>
        <v>EN TRÁMITE NOTIF. POR AVISO</v>
      </c>
      <c r="BP865" s="37"/>
      <c r="BQ865" s="53" t="str">
        <f>IF(BP865="","",WORKDAY(BP865,5,FESTIVOS_CO!A:A))</f>
        <v/>
      </c>
      <c r="BR865" s="37"/>
      <c r="BS865" s="36"/>
      <c r="BT865" s="38"/>
      <c r="BU865" s="58" t="e">
        <f>VLOOKUP(BT865,Hoja2!$C:$D,2,0)</f>
        <v>#N/A</v>
      </c>
      <c r="BV865" s="80" t="str">
        <f>IF(
AND(AO865="",BD865="",BQ865=""),
"EN PROCESO NOTIFICACION / COMUNICACION",
IF(
BT865="",
"NO APLICA",
IF(
BU865=60,
IF(AO865&lt;&gt;"",AO865,IF(BD865&lt;&gt;"",BD865,BQ865))+60,
WORKDAY(
IF(AO865&lt;&gt;"",AO865,IF(BD865&lt;&gt;"",BD865,BQ865)),
BU865,
FESTIVOS_CO!A:A
)
)
))</f>
        <v>EN PROCESO NOTIFICACION / COMUNICACION</v>
      </c>
      <c r="BW865" s="44"/>
      <c r="BX865" s="53"/>
      <c r="BY865" s="45"/>
      <c r="BZ865" s="37"/>
      <c r="CA865" s="54" t="str">
        <f t="shared" si="164"/>
        <v>PENDIENTE EJECUTORIA</v>
      </c>
      <c r="CB865" s="59" t="str">
        <f t="shared" si="173"/>
        <v/>
      </c>
      <c r="CC865" s="36"/>
      <c r="CD865" s="40"/>
      <c r="CE865" s="46"/>
      <c r="CF865" s="40"/>
      <c r="CG865" s="40"/>
      <c r="CH865" s="40"/>
      <c r="CI865" s="36"/>
      <c r="CJ865" s="47"/>
      <c r="CK865" s="40"/>
      <c r="CL865" s="40"/>
      <c r="CM865" s="40"/>
      <c r="CN865" s="40"/>
    </row>
    <row r="866" spans="1:92" ht="42.75" hidden="1">
      <c r="A866" s="49" t="str">
        <f t="shared" si="165"/>
        <v>SIN GESTIÓN</v>
      </c>
      <c r="B866" s="58"/>
      <c r="C866" s="37"/>
      <c r="D866" s="37"/>
      <c r="E866" s="49" t="str">
        <f t="shared" si="166"/>
        <v>PENDIENTE NOTIFICACIÓN</v>
      </c>
      <c r="F866" s="141" t="str">
        <f t="shared" si="167"/>
        <v>PENDIENTE NOTIFICACIÓN</v>
      </c>
      <c r="G866" s="49" t="str">
        <f t="shared" si="168"/>
        <v/>
      </c>
      <c r="H866" s="51" t="str">
        <f ca="1">IF(
L866="",
"",
IF(
NETWORKDAYS(L866,IF(M866&lt;&gt;"",M866,TODAY()),FESTIVOS_CO!A:A)&gt;2,
"VENCIDO",
IF(
NETWORKDAYS(L866,IF(M866&lt;&gt;"",M866,TODAY()),FESTIVOS_CO!A:A)=2,
"ALERTA",
"A TIEMPO"
)))</f>
        <v/>
      </c>
      <c r="I866" s="40"/>
      <c r="J866" s="36"/>
      <c r="K866" s="37"/>
      <c r="L866" s="50"/>
      <c r="M866" s="37"/>
      <c r="N866" s="52"/>
      <c r="O866" s="52"/>
      <c r="P866" s="36"/>
      <c r="Q866" s="36"/>
      <c r="R866" s="40"/>
      <c r="S866" s="36"/>
      <c r="T866" s="40"/>
      <c r="U866" s="40"/>
      <c r="V866" s="81"/>
      <c r="W866" s="40"/>
      <c r="X866" s="40"/>
      <c r="Y866" s="40"/>
      <c r="Z866" s="38" t="str">
        <f>IFERROR(VLOOKUP(Y866,DIRECTORIO!A:B,2,FALSE),"")</f>
        <v/>
      </c>
      <c r="AA866" s="40"/>
      <c r="AB866" s="40"/>
      <c r="AC866" s="40"/>
      <c r="AD866" s="40"/>
      <c r="AE866" s="40"/>
      <c r="AF866" s="40"/>
      <c r="AG866" s="41" t="s">
        <v>109</v>
      </c>
      <c r="AH866" s="42"/>
      <c r="AI866" s="54" t="str">
        <f t="shared" ca="1" si="169"/>
        <v>PENDIENTE NOTIFICACIÓN ELECTRÓNICA</v>
      </c>
      <c r="AJ866" s="37"/>
      <c r="AK866" s="37"/>
      <c r="AL866" s="37"/>
      <c r="AM866" s="53" t="str">
        <f>IF(AK866="","",WORKDAY(AK866,5,FESTIVOS_CO!A:A))</f>
        <v/>
      </c>
      <c r="AN866" s="37"/>
      <c r="AO866" s="37"/>
      <c r="AP866" s="54" t="str">
        <f t="shared" ca="1" si="174"/>
        <v>NO APLICA</v>
      </c>
      <c r="AQ866" s="36"/>
      <c r="AR866" s="43"/>
      <c r="AS866" s="37"/>
      <c r="AT866" s="36"/>
      <c r="AU866" s="37"/>
      <c r="AV866" s="36"/>
      <c r="AW866" s="36"/>
      <c r="AX866" s="37"/>
      <c r="AY866" s="140" t="str">
        <f>IF(AU866="","",WORKDAY(AU866,5,FESTIVOS_CO!A:A))</f>
        <v/>
      </c>
      <c r="AZ866" s="54" t="str">
        <f t="shared" ca="1" si="171"/>
        <v>NO APLICA</v>
      </c>
      <c r="BA866" s="55" t="str">
        <f>IF(AX866="","",WORKDAY(AX866,5,FESTIVOS_CO!A:A))</f>
        <v/>
      </c>
      <c r="BB866" s="39"/>
      <c r="BC866" s="40"/>
      <c r="BD866" s="40"/>
      <c r="BE866" s="56" t="str">
        <f t="shared" ca="1" si="172"/>
        <v>NO APLICA</v>
      </c>
      <c r="BF866" s="37"/>
      <c r="BG866" s="45"/>
      <c r="BH866" s="37"/>
      <c r="BI866" s="36"/>
      <c r="BJ866" s="37"/>
      <c r="BK866" s="36"/>
      <c r="BL866" s="36"/>
      <c r="BM866" s="53" t="str">
        <f>IF(BJ866="","",WORKDAY(BJ866,5,FESTIVOS_CO!A:A))</f>
        <v/>
      </c>
      <c r="BN866" s="57" t="str">
        <f t="shared" ca="1" si="170"/>
        <v>PENDIENTE HACER AVISO</v>
      </c>
      <c r="BO866" s="54" t="str">
        <f t="shared" ca="1" si="163"/>
        <v>EN TRÁMITE NOTIF. POR AVISO</v>
      </c>
      <c r="BP866" s="37"/>
      <c r="BQ866" s="53" t="str">
        <f>IF(BP866="","",WORKDAY(BP866,5,FESTIVOS_CO!A:A))</f>
        <v/>
      </c>
      <c r="BR866" s="37"/>
      <c r="BS866" s="36"/>
      <c r="BT866" s="38"/>
      <c r="BU866" s="58" t="e">
        <f>VLOOKUP(BT866,Hoja2!$C:$D,2,0)</f>
        <v>#N/A</v>
      </c>
      <c r="BV866" s="80" t="str">
        <f>IF(
AND(AO866="",BD866="",BQ866=""),
"EN PROCESO NOTIFICACION / COMUNICACION",
IF(
BT866="",
"NO APLICA",
IF(
BU866=60,
IF(AO866&lt;&gt;"",AO866,IF(BD866&lt;&gt;"",BD866,BQ866))+60,
WORKDAY(
IF(AO866&lt;&gt;"",AO866,IF(BD866&lt;&gt;"",BD866,BQ866)),
BU866,
FESTIVOS_CO!A:A
)
)
))</f>
        <v>EN PROCESO NOTIFICACION / COMUNICACION</v>
      </c>
      <c r="BW866" s="44"/>
      <c r="BX866" s="53"/>
      <c r="BY866" s="45"/>
      <c r="BZ866" s="37"/>
      <c r="CA866" s="54" t="str">
        <f t="shared" si="164"/>
        <v>PENDIENTE EJECUTORIA</v>
      </c>
      <c r="CB866" s="59" t="str">
        <f t="shared" si="173"/>
        <v/>
      </c>
      <c r="CC866" s="36"/>
      <c r="CD866" s="40"/>
      <c r="CE866" s="46"/>
      <c r="CF866" s="40"/>
      <c r="CG866" s="40"/>
      <c r="CH866" s="40"/>
      <c r="CI866" s="36"/>
      <c r="CJ866" s="47"/>
      <c r="CK866" s="40"/>
      <c r="CL866" s="40"/>
      <c r="CM866" s="40"/>
      <c r="CN866" s="40"/>
    </row>
    <row r="867" spans="1:92" ht="42.75" hidden="1">
      <c r="A867" s="49" t="str">
        <f t="shared" si="165"/>
        <v>SIN GESTIÓN</v>
      </c>
      <c r="B867" s="58"/>
      <c r="C867" s="37"/>
      <c r="D867" s="37"/>
      <c r="E867" s="49" t="str">
        <f t="shared" si="166"/>
        <v>PENDIENTE NOTIFICACIÓN</v>
      </c>
      <c r="F867" s="141" t="str">
        <f t="shared" si="167"/>
        <v>PENDIENTE NOTIFICACIÓN</v>
      </c>
      <c r="G867" s="49" t="str">
        <f t="shared" si="168"/>
        <v/>
      </c>
      <c r="H867" s="51" t="str">
        <f ca="1">IF(
L867="",
"",
IF(
NETWORKDAYS(L867,IF(M867&lt;&gt;"",M867,TODAY()),FESTIVOS_CO!A:A)&gt;2,
"VENCIDO",
IF(
NETWORKDAYS(L867,IF(M867&lt;&gt;"",M867,TODAY()),FESTIVOS_CO!A:A)=2,
"ALERTA",
"A TIEMPO"
)))</f>
        <v/>
      </c>
      <c r="I867" s="40"/>
      <c r="J867" s="36"/>
      <c r="K867" s="37"/>
      <c r="L867" s="50"/>
      <c r="M867" s="37"/>
      <c r="N867" s="52"/>
      <c r="O867" s="52"/>
      <c r="P867" s="36"/>
      <c r="Q867" s="36"/>
      <c r="R867" s="40"/>
      <c r="S867" s="36"/>
      <c r="T867" s="40"/>
      <c r="U867" s="40"/>
      <c r="V867" s="81"/>
      <c r="W867" s="40"/>
      <c r="X867" s="40"/>
      <c r="Y867" s="40"/>
      <c r="Z867" s="38" t="str">
        <f>IFERROR(VLOOKUP(Y867,DIRECTORIO!A:B,2,FALSE),"")</f>
        <v/>
      </c>
      <c r="AA867" s="40"/>
      <c r="AB867" s="40"/>
      <c r="AC867" s="40"/>
      <c r="AD867" s="40"/>
      <c r="AE867" s="40"/>
      <c r="AF867" s="40"/>
      <c r="AG867" s="41" t="s">
        <v>109</v>
      </c>
      <c r="AH867" s="42"/>
      <c r="AI867" s="54" t="str">
        <f t="shared" ca="1" si="169"/>
        <v>PENDIENTE NOTIFICACIÓN ELECTRÓNICA</v>
      </c>
      <c r="AJ867" s="37"/>
      <c r="AK867" s="37"/>
      <c r="AL867" s="37"/>
      <c r="AM867" s="53" t="str">
        <f>IF(AK867="","",WORKDAY(AK867,5,FESTIVOS_CO!A:A))</f>
        <v/>
      </c>
      <c r="AN867" s="37"/>
      <c r="AO867" s="37"/>
      <c r="AP867" s="54" t="str">
        <f t="shared" ca="1" si="174"/>
        <v>NO APLICA</v>
      </c>
      <c r="AQ867" s="36"/>
      <c r="AR867" s="43"/>
      <c r="AS867" s="37"/>
      <c r="AT867" s="36"/>
      <c r="AU867" s="37"/>
      <c r="AV867" s="36"/>
      <c r="AW867" s="36"/>
      <c r="AX867" s="37"/>
      <c r="AY867" s="140" t="str">
        <f>IF(AU867="","",WORKDAY(AU867,5,FESTIVOS_CO!A:A))</f>
        <v/>
      </c>
      <c r="AZ867" s="54" t="str">
        <f t="shared" ca="1" si="171"/>
        <v>NO APLICA</v>
      </c>
      <c r="BA867" s="55" t="str">
        <f>IF(AX867="","",WORKDAY(AX867,5,FESTIVOS_CO!A:A))</f>
        <v/>
      </c>
      <c r="BB867" s="39"/>
      <c r="BC867" s="40"/>
      <c r="BD867" s="40"/>
      <c r="BE867" s="56" t="str">
        <f t="shared" ca="1" si="172"/>
        <v>NO APLICA</v>
      </c>
      <c r="BF867" s="37"/>
      <c r="BG867" s="45"/>
      <c r="BH867" s="37"/>
      <c r="BI867" s="36"/>
      <c r="BJ867" s="37"/>
      <c r="BK867" s="36"/>
      <c r="BL867" s="36"/>
      <c r="BM867" s="53" t="str">
        <f>IF(BJ867="","",WORKDAY(BJ867,5,FESTIVOS_CO!A:A))</f>
        <v/>
      </c>
      <c r="BN867" s="57" t="str">
        <f t="shared" ca="1" si="170"/>
        <v>PENDIENTE HACER AVISO</v>
      </c>
      <c r="BO867" s="54" t="str">
        <f t="shared" ca="1" si="163"/>
        <v>EN TRÁMITE NOTIF. POR AVISO</v>
      </c>
      <c r="BP867" s="37"/>
      <c r="BQ867" s="53" t="str">
        <f>IF(BP867="","",WORKDAY(BP867,5,FESTIVOS_CO!A:A))</f>
        <v/>
      </c>
      <c r="BR867" s="37"/>
      <c r="BS867" s="36"/>
      <c r="BT867" s="38"/>
      <c r="BU867" s="58" t="e">
        <f>VLOOKUP(BT867,Hoja2!$C:$D,2,0)</f>
        <v>#N/A</v>
      </c>
      <c r="BV867" s="80" t="str">
        <f>IF(
AND(AO867="",BD867="",BQ867=""),
"EN PROCESO NOTIFICACION / COMUNICACION",
IF(
BT867="",
"NO APLICA",
IF(
BU867=60,
IF(AO867&lt;&gt;"",AO867,IF(BD867&lt;&gt;"",BD867,BQ867))+60,
WORKDAY(
IF(AO867&lt;&gt;"",AO867,IF(BD867&lt;&gt;"",BD867,BQ867)),
BU867,
FESTIVOS_CO!A:A
)
)
))</f>
        <v>EN PROCESO NOTIFICACION / COMUNICACION</v>
      </c>
      <c r="BW867" s="44"/>
      <c r="BX867" s="53"/>
      <c r="BY867" s="45"/>
      <c r="BZ867" s="37"/>
      <c r="CA867" s="54" t="str">
        <f t="shared" si="164"/>
        <v>PENDIENTE EJECUTORIA</v>
      </c>
      <c r="CB867" s="59" t="str">
        <f t="shared" si="173"/>
        <v/>
      </c>
      <c r="CC867" s="36"/>
      <c r="CD867" s="40"/>
      <c r="CE867" s="46"/>
      <c r="CF867" s="40"/>
      <c r="CG867" s="40"/>
      <c r="CH867" s="40"/>
      <c r="CI867" s="36"/>
      <c r="CJ867" s="47"/>
      <c r="CK867" s="40"/>
      <c r="CL867" s="40"/>
      <c r="CM867" s="40"/>
      <c r="CN867" s="40"/>
    </row>
    <row r="868" spans="1:92" ht="42.75" hidden="1">
      <c r="A868" s="49" t="str">
        <f t="shared" si="165"/>
        <v>SIN GESTIÓN</v>
      </c>
      <c r="B868" s="58"/>
      <c r="C868" s="37"/>
      <c r="D868" s="37"/>
      <c r="E868" s="49" t="str">
        <f t="shared" si="166"/>
        <v>PENDIENTE NOTIFICACIÓN</v>
      </c>
      <c r="F868" s="141" t="str">
        <f t="shared" si="167"/>
        <v>PENDIENTE NOTIFICACIÓN</v>
      </c>
      <c r="G868" s="49" t="str">
        <f t="shared" si="168"/>
        <v/>
      </c>
      <c r="H868" s="51" t="str">
        <f ca="1">IF(
L868="",
"",
IF(
NETWORKDAYS(L868,IF(M868&lt;&gt;"",M868,TODAY()),FESTIVOS_CO!A:A)&gt;2,
"VENCIDO",
IF(
NETWORKDAYS(L868,IF(M868&lt;&gt;"",M868,TODAY()),FESTIVOS_CO!A:A)=2,
"ALERTA",
"A TIEMPO"
)))</f>
        <v/>
      </c>
      <c r="I868" s="40"/>
      <c r="J868" s="36"/>
      <c r="K868" s="37"/>
      <c r="L868" s="50"/>
      <c r="M868" s="37"/>
      <c r="N868" s="52"/>
      <c r="O868" s="52"/>
      <c r="P868" s="36"/>
      <c r="Q868" s="36"/>
      <c r="R868" s="40"/>
      <c r="S868" s="36"/>
      <c r="T868" s="40"/>
      <c r="U868" s="40"/>
      <c r="V868" s="81"/>
      <c r="W868" s="40"/>
      <c r="X868" s="40"/>
      <c r="Y868" s="40"/>
      <c r="Z868" s="38" t="str">
        <f>IFERROR(VLOOKUP(Y868,DIRECTORIO!A:B,2,FALSE),"")</f>
        <v/>
      </c>
      <c r="AA868" s="40"/>
      <c r="AB868" s="40"/>
      <c r="AC868" s="40"/>
      <c r="AD868" s="40"/>
      <c r="AE868" s="40"/>
      <c r="AF868" s="40"/>
      <c r="AG868" s="41" t="s">
        <v>109</v>
      </c>
      <c r="AH868" s="42"/>
      <c r="AI868" s="54" t="str">
        <f t="shared" ca="1" si="169"/>
        <v>PENDIENTE NOTIFICACIÓN ELECTRÓNICA</v>
      </c>
      <c r="AJ868" s="37"/>
      <c r="AK868" s="37"/>
      <c r="AL868" s="37"/>
      <c r="AM868" s="53" t="str">
        <f>IF(AK868="","",WORKDAY(AK868,5,FESTIVOS_CO!A:A))</f>
        <v/>
      </c>
      <c r="AN868" s="37"/>
      <c r="AO868" s="37"/>
      <c r="AP868" s="54" t="str">
        <f t="shared" ca="1" si="174"/>
        <v>NO APLICA</v>
      </c>
      <c r="AQ868" s="36"/>
      <c r="AR868" s="43"/>
      <c r="AS868" s="37"/>
      <c r="AT868" s="36"/>
      <c r="AU868" s="37"/>
      <c r="AV868" s="36"/>
      <c r="AW868" s="36"/>
      <c r="AX868" s="37"/>
      <c r="AY868" s="140" t="str">
        <f>IF(AU868="","",WORKDAY(AU868,5,FESTIVOS_CO!A:A))</f>
        <v/>
      </c>
      <c r="AZ868" s="54" t="str">
        <f t="shared" ca="1" si="171"/>
        <v>NO APLICA</v>
      </c>
      <c r="BA868" s="55" t="str">
        <f>IF(AX868="","",WORKDAY(AX868,5,FESTIVOS_CO!A:A))</f>
        <v/>
      </c>
      <c r="BB868" s="39"/>
      <c r="BC868" s="40"/>
      <c r="BD868" s="40"/>
      <c r="BE868" s="56" t="str">
        <f t="shared" ca="1" si="172"/>
        <v>NO APLICA</v>
      </c>
      <c r="BF868" s="37"/>
      <c r="BG868" s="45"/>
      <c r="BH868" s="37"/>
      <c r="BI868" s="36"/>
      <c r="BJ868" s="37"/>
      <c r="BK868" s="36"/>
      <c r="BL868" s="36"/>
      <c r="BM868" s="53" t="str">
        <f>IF(BJ868="","",WORKDAY(BJ868,5,FESTIVOS_CO!A:A))</f>
        <v/>
      </c>
      <c r="BN868" s="57" t="str">
        <f t="shared" ca="1" si="170"/>
        <v>PENDIENTE HACER AVISO</v>
      </c>
      <c r="BO868" s="54" t="str">
        <f t="shared" ca="1" si="163"/>
        <v>EN TRÁMITE NOTIF. POR AVISO</v>
      </c>
      <c r="BP868" s="37"/>
      <c r="BQ868" s="53" t="str">
        <f>IF(BP868="","",WORKDAY(BP868,5,FESTIVOS_CO!A:A))</f>
        <v/>
      </c>
      <c r="BR868" s="37"/>
      <c r="BS868" s="36"/>
      <c r="BT868" s="38"/>
      <c r="BU868" s="58" t="e">
        <f>VLOOKUP(BT868,Hoja2!$C:$D,2,0)</f>
        <v>#N/A</v>
      </c>
      <c r="BV868" s="80" t="str">
        <f>IF(
AND(AO868="",BD868="",BQ868=""),
"EN PROCESO NOTIFICACION / COMUNICACION",
IF(
BT868="",
"NO APLICA",
IF(
BU868=60,
IF(AO868&lt;&gt;"",AO868,IF(BD868&lt;&gt;"",BD868,BQ868))+60,
WORKDAY(
IF(AO868&lt;&gt;"",AO868,IF(BD868&lt;&gt;"",BD868,BQ868)),
BU868,
FESTIVOS_CO!A:A
)
)
))</f>
        <v>EN PROCESO NOTIFICACION / COMUNICACION</v>
      </c>
      <c r="BW868" s="44"/>
      <c r="BX868" s="53"/>
      <c r="BY868" s="45"/>
      <c r="BZ868" s="37"/>
      <c r="CA868" s="54" t="str">
        <f t="shared" si="164"/>
        <v>PENDIENTE EJECUTORIA</v>
      </c>
      <c r="CB868" s="59" t="str">
        <f t="shared" si="173"/>
        <v/>
      </c>
      <c r="CC868" s="36"/>
      <c r="CD868" s="40"/>
      <c r="CE868" s="46"/>
      <c r="CF868" s="40"/>
      <c r="CG868" s="40"/>
      <c r="CH868" s="40"/>
      <c r="CI868" s="36"/>
      <c r="CJ868" s="47"/>
      <c r="CK868" s="40"/>
      <c r="CL868" s="40"/>
      <c r="CM868" s="40"/>
      <c r="CN868" s="40"/>
    </row>
    <row r="869" spans="1:92" ht="42.75" hidden="1">
      <c r="A869" s="49" t="str">
        <f t="shared" si="165"/>
        <v>SIN GESTIÓN</v>
      </c>
      <c r="B869" s="58"/>
      <c r="C869" s="37"/>
      <c r="D869" s="37"/>
      <c r="E869" s="49" t="str">
        <f t="shared" si="166"/>
        <v>PENDIENTE NOTIFICACIÓN</v>
      </c>
      <c r="F869" s="141" t="str">
        <f t="shared" si="167"/>
        <v>PENDIENTE NOTIFICACIÓN</v>
      </c>
      <c r="G869" s="49" t="str">
        <f t="shared" si="168"/>
        <v/>
      </c>
      <c r="H869" s="51" t="str">
        <f ca="1">IF(
L869="",
"",
IF(
NETWORKDAYS(L869,IF(M869&lt;&gt;"",M869,TODAY()),FESTIVOS_CO!A:A)&gt;2,
"VENCIDO",
IF(
NETWORKDAYS(L869,IF(M869&lt;&gt;"",M869,TODAY()),FESTIVOS_CO!A:A)=2,
"ALERTA",
"A TIEMPO"
)))</f>
        <v/>
      </c>
      <c r="I869" s="40"/>
      <c r="J869" s="36"/>
      <c r="K869" s="37"/>
      <c r="L869" s="50"/>
      <c r="M869" s="37"/>
      <c r="N869" s="52"/>
      <c r="O869" s="52"/>
      <c r="P869" s="36"/>
      <c r="Q869" s="36"/>
      <c r="R869" s="40"/>
      <c r="S869" s="36"/>
      <c r="T869" s="40"/>
      <c r="U869" s="40"/>
      <c r="V869" s="81"/>
      <c r="W869" s="40"/>
      <c r="X869" s="40"/>
      <c r="Y869" s="40"/>
      <c r="Z869" s="38" t="str">
        <f>IFERROR(VLOOKUP(Y869,DIRECTORIO!A:B,2,FALSE),"")</f>
        <v/>
      </c>
      <c r="AA869" s="40"/>
      <c r="AB869" s="40"/>
      <c r="AC869" s="40"/>
      <c r="AD869" s="40"/>
      <c r="AE869" s="40"/>
      <c r="AF869" s="40"/>
      <c r="AG869" s="41" t="s">
        <v>109</v>
      </c>
      <c r="AH869" s="42"/>
      <c r="AI869" s="54" t="str">
        <f t="shared" ca="1" si="169"/>
        <v>PENDIENTE NOTIFICACIÓN ELECTRÓNICA</v>
      </c>
      <c r="AJ869" s="37"/>
      <c r="AK869" s="37"/>
      <c r="AL869" s="37"/>
      <c r="AM869" s="53" t="str">
        <f>IF(AK869="","",WORKDAY(AK869,5,FESTIVOS_CO!A:A))</f>
        <v/>
      </c>
      <c r="AN869" s="37"/>
      <c r="AO869" s="37"/>
      <c r="AP869" s="54" t="str">
        <f t="shared" ca="1" si="174"/>
        <v>NO APLICA</v>
      </c>
      <c r="AQ869" s="36"/>
      <c r="AR869" s="43"/>
      <c r="AS869" s="37"/>
      <c r="AT869" s="36"/>
      <c r="AU869" s="37"/>
      <c r="AV869" s="36"/>
      <c r="AW869" s="36"/>
      <c r="AX869" s="37"/>
      <c r="AY869" s="140" t="str">
        <f>IF(AU869="","",WORKDAY(AU869,5,FESTIVOS_CO!A:A))</f>
        <v/>
      </c>
      <c r="AZ869" s="54" t="str">
        <f t="shared" ca="1" si="171"/>
        <v>NO APLICA</v>
      </c>
      <c r="BA869" s="55" t="str">
        <f>IF(AX869="","",WORKDAY(AX869,5,FESTIVOS_CO!A:A))</f>
        <v/>
      </c>
      <c r="BB869" s="39"/>
      <c r="BC869" s="40"/>
      <c r="BD869" s="40"/>
      <c r="BE869" s="56" t="str">
        <f t="shared" ca="1" si="172"/>
        <v>NO APLICA</v>
      </c>
      <c r="BF869" s="37"/>
      <c r="BG869" s="45"/>
      <c r="BH869" s="37"/>
      <c r="BI869" s="36"/>
      <c r="BJ869" s="37"/>
      <c r="BK869" s="36"/>
      <c r="BL869" s="36"/>
      <c r="BM869" s="53" t="str">
        <f>IF(BJ869="","",WORKDAY(BJ869,5,FESTIVOS_CO!A:A))</f>
        <v/>
      </c>
      <c r="BN869" s="57" t="str">
        <f t="shared" ca="1" si="170"/>
        <v>PENDIENTE HACER AVISO</v>
      </c>
      <c r="BO869" s="54" t="str">
        <f t="shared" ca="1" si="163"/>
        <v>EN TRÁMITE NOTIF. POR AVISO</v>
      </c>
      <c r="BP869" s="37"/>
      <c r="BQ869" s="53" t="str">
        <f>IF(BP869="","",WORKDAY(BP869,5,FESTIVOS_CO!A:A))</f>
        <v/>
      </c>
      <c r="BR869" s="37"/>
      <c r="BS869" s="36"/>
      <c r="BT869" s="38"/>
      <c r="BU869" s="58" t="e">
        <f>VLOOKUP(BT869,Hoja2!$C:$D,2,0)</f>
        <v>#N/A</v>
      </c>
      <c r="BV869" s="80" t="str">
        <f>IF(
AND(AO869="",BD869="",BQ869=""),
"EN PROCESO NOTIFICACION / COMUNICACION",
IF(
BT869="",
"NO APLICA",
IF(
BU869=60,
IF(AO869&lt;&gt;"",AO869,IF(BD869&lt;&gt;"",BD869,BQ869))+60,
WORKDAY(
IF(AO869&lt;&gt;"",AO869,IF(BD869&lt;&gt;"",BD869,BQ869)),
BU869,
FESTIVOS_CO!A:A
)
)
))</f>
        <v>EN PROCESO NOTIFICACION / COMUNICACION</v>
      </c>
      <c r="BW869" s="44"/>
      <c r="BX869" s="53"/>
      <c r="BY869" s="45"/>
      <c r="BZ869" s="37"/>
      <c r="CA869" s="54" t="str">
        <f t="shared" si="164"/>
        <v>PENDIENTE EJECUTORIA</v>
      </c>
      <c r="CB869" s="59" t="str">
        <f t="shared" si="173"/>
        <v/>
      </c>
      <c r="CC869" s="36"/>
      <c r="CD869" s="40"/>
      <c r="CE869" s="46"/>
      <c r="CF869" s="40"/>
      <c r="CG869" s="40"/>
      <c r="CH869" s="40"/>
      <c r="CI869" s="36"/>
      <c r="CJ869" s="47"/>
      <c r="CK869" s="40"/>
      <c r="CL869" s="40"/>
      <c r="CM869" s="40"/>
      <c r="CN869" s="40"/>
    </row>
    <row r="870" spans="1:92" ht="42.75" hidden="1">
      <c r="A870" s="49" t="str">
        <f t="shared" si="165"/>
        <v>SIN GESTIÓN</v>
      </c>
      <c r="B870" s="58"/>
      <c r="C870" s="37"/>
      <c r="D870" s="37"/>
      <c r="E870" s="49" t="str">
        <f t="shared" si="166"/>
        <v>PENDIENTE NOTIFICACIÓN</v>
      </c>
      <c r="F870" s="141" t="str">
        <f t="shared" si="167"/>
        <v>PENDIENTE NOTIFICACIÓN</v>
      </c>
      <c r="G870" s="49" t="str">
        <f t="shared" si="168"/>
        <v/>
      </c>
      <c r="H870" s="51" t="str">
        <f ca="1">IF(
L870="",
"",
IF(
NETWORKDAYS(L870,IF(M870&lt;&gt;"",M870,TODAY()),FESTIVOS_CO!A:A)&gt;2,
"VENCIDO",
IF(
NETWORKDAYS(L870,IF(M870&lt;&gt;"",M870,TODAY()),FESTIVOS_CO!A:A)=2,
"ALERTA",
"A TIEMPO"
)))</f>
        <v/>
      </c>
      <c r="I870" s="40"/>
      <c r="J870" s="36"/>
      <c r="K870" s="37"/>
      <c r="L870" s="50"/>
      <c r="M870" s="37"/>
      <c r="N870" s="52"/>
      <c r="O870" s="52"/>
      <c r="P870" s="36"/>
      <c r="Q870" s="36"/>
      <c r="R870" s="40"/>
      <c r="S870" s="36"/>
      <c r="T870" s="40"/>
      <c r="U870" s="40"/>
      <c r="V870" s="81"/>
      <c r="W870" s="40"/>
      <c r="X870" s="40"/>
      <c r="Y870" s="40"/>
      <c r="Z870" s="38" t="str">
        <f>IFERROR(VLOOKUP(Y870,DIRECTORIO!A:B,2,FALSE),"")</f>
        <v/>
      </c>
      <c r="AA870" s="40"/>
      <c r="AB870" s="40"/>
      <c r="AC870" s="40"/>
      <c r="AD870" s="40"/>
      <c r="AE870" s="40"/>
      <c r="AF870" s="40"/>
      <c r="AG870" s="41" t="s">
        <v>109</v>
      </c>
      <c r="AH870" s="42"/>
      <c r="AI870" s="54" t="str">
        <f t="shared" ca="1" si="169"/>
        <v>PENDIENTE NOTIFICACIÓN ELECTRÓNICA</v>
      </c>
      <c r="AJ870" s="37"/>
      <c r="AK870" s="37"/>
      <c r="AL870" s="37"/>
      <c r="AM870" s="53" t="str">
        <f>IF(AK870="","",WORKDAY(AK870,5,FESTIVOS_CO!A:A))</f>
        <v/>
      </c>
      <c r="AN870" s="37"/>
      <c r="AO870" s="37"/>
      <c r="AP870" s="54" t="str">
        <f t="shared" ca="1" si="174"/>
        <v>NO APLICA</v>
      </c>
      <c r="AQ870" s="36"/>
      <c r="AR870" s="43"/>
      <c r="AS870" s="37"/>
      <c r="AT870" s="36"/>
      <c r="AU870" s="37"/>
      <c r="AV870" s="36"/>
      <c r="AW870" s="36"/>
      <c r="AX870" s="37"/>
      <c r="AY870" s="140" t="str">
        <f>IF(AU870="","",WORKDAY(AU870,5,FESTIVOS_CO!A:A))</f>
        <v/>
      </c>
      <c r="AZ870" s="54" t="str">
        <f t="shared" ca="1" si="171"/>
        <v>NO APLICA</v>
      </c>
      <c r="BA870" s="55" t="str">
        <f>IF(AX870="","",WORKDAY(AX870,5,FESTIVOS_CO!A:A))</f>
        <v/>
      </c>
      <c r="BB870" s="39"/>
      <c r="BC870" s="40"/>
      <c r="BD870" s="40"/>
      <c r="BE870" s="56" t="str">
        <f t="shared" ca="1" si="172"/>
        <v>NO APLICA</v>
      </c>
      <c r="BF870" s="37"/>
      <c r="BG870" s="45"/>
      <c r="BH870" s="37"/>
      <c r="BI870" s="36"/>
      <c r="BJ870" s="37"/>
      <c r="BK870" s="36"/>
      <c r="BL870" s="36"/>
      <c r="BM870" s="53" t="str">
        <f>IF(BJ870="","",WORKDAY(BJ870,5,FESTIVOS_CO!A:A))</f>
        <v/>
      </c>
      <c r="BN870" s="57" t="str">
        <f t="shared" ca="1" si="170"/>
        <v>PENDIENTE HACER AVISO</v>
      </c>
      <c r="BO870" s="54" t="str">
        <f t="shared" ca="1" si="163"/>
        <v>EN TRÁMITE NOTIF. POR AVISO</v>
      </c>
      <c r="BP870" s="37"/>
      <c r="BQ870" s="53" t="str">
        <f>IF(BP870="","",WORKDAY(BP870,5,FESTIVOS_CO!A:A))</f>
        <v/>
      </c>
      <c r="BR870" s="37"/>
      <c r="BS870" s="36"/>
      <c r="BT870" s="38"/>
      <c r="BU870" s="58" t="e">
        <f>VLOOKUP(BT870,Hoja2!$C:$D,2,0)</f>
        <v>#N/A</v>
      </c>
      <c r="BV870" s="80" t="str">
        <f>IF(
AND(AO870="",BD870="",BQ870=""),
"EN PROCESO NOTIFICACION / COMUNICACION",
IF(
BT870="",
"NO APLICA",
IF(
BU870=60,
IF(AO870&lt;&gt;"",AO870,IF(BD870&lt;&gt;"",BD870,BQ870))+60,
WORKDAY(
IF(AO870&lt;&gt;"",AO870,IF(BD870&lt;&gt;"",BD870,BQ870)),
BU870,
FESTIVOS_CO!A:A
)
)
))</f>
        <v>EN PROCESO NOTIFICACION / COMUNICACION</v>
      </c>
      <c r="BW870" s="44"/>
      <c r="BX870" s="53"/>
      <c r="BY870" s="45"/>
      <c r="BZ870" s="37"/>
      <c r="CA870" s="54" t="str">
        <f t="shared" si="164"/>
        <v>PENDIENTE EJECUTORIA</v>
      </c>
      <c r="CB870" s="59" t="str">
        <f t="shared" si="173"/>
        <v/>
      </c>
      <c r="CC870" s="36"/>
      <c r="CD870" s="40"/>
      <c r="CE870" s="46"/>
      <c r="CF870" s="40"/>
      <c r="CG870" s="40"/>
      <c r="CH870" s="40"/>
      <c r="CI870" s="36"/>
      <c r="CJ870" s="47"/>
      <c r="CK870" s="40"/>
      <c r="CL870" s="40"/>
      <c r="CM870" s="40"/>
      <c r="CN870" s="40"/>
    </row>
    <row r="871" spans="1:92" ht="42.75" hidden="1">
      <c r="A871" s="49" t="str">
        <f t="shared" si="165"/>
        <v>SIN GESTIÓN</v>
      </c>
      <c r="B871" s="58"/>
      <c r="C871" s="37"/>
      <c r="D871" s="37"/>
      <c r="E871" s="49" t="str">
        <f t="shared" si="166"/>
        <v>PENDIENTE NOTIFICACIÓN</v>
      </c>
      <c r="F871" s="141" t="str">
        <f t="shared" si="167"/>
        <v>PENDIENTE NOTIFICACIÓN</v>
      </c>
      <c r="G871" s="49" t="str">
        <f t="shared" si="168"/>
        <v/>
      </c>
      <c r="H871" s="51" t="str">
        <f ca="1">IF(
L871="",
"",
IF(
NETWORKDAYS(L871,IF(M871&lt;&gt;"",M871,TODAY()),FESTIVOS_CO!A:A)&gt;2,
"VENCIDO",
IF(
NETWORKDAYS(L871,IF(M871&lt;&gt;"",M871,TODAY()),FESTIVOS_CO!A:A)=2,
"ALERTA",
"A TIEMPO"
)))</f>
        <v/>
      </c>
      <c r="I871" s="40"/>
      <c r="J871" s="36"/>
      <c r="K871" s="37"/>
      <c r="L871" s="50"/>
      <c r="M871" s="37"/>
      <c r="N871" s="52"/>
      <c r="O871" s="52"/>
      <c r="P871" s="36"/>
      <c r="Q871" s="36"/>
      <c r="R871" s="40"/>
      <c r="S871" s="36"/>
      <c r="T871" s="40"/>
      <c r="U871" s="40"/>
      <c r="V871" s="81"/>
      <c r="W871" s="40"/>
      <c r="X871" s="40"/>
      <c r="Y871" s="40"/>
      <c r="Z871" s="38" t="str">
        <f>IFERROR(VLOOKUP(Y871,DIRECTORIO!A:B,2,FALSE),"")</f>
        <v/>
      </c>
      <c r="AA871" s="40"/>
      <c r="AB871" s="40"/>
      <c r="AC871" s="40"/>
      <c r="AD871" s="40"/>
      <c r="AE871" s="40"/>
      <c r="AF871" s="40"/>
      <c r="AG871" s="41" t="s">
        <v>109</v>
      </c>
      <c r="AH871" s="42"/>
      <c r="AI871" s="54" t="str">
        <f t="shared" ca="1" si="169"/>
        <v>PENDIENTE NOTIFICACIÓN ELECTRÓNICA</v>
      </c>
      <c r="AJ871" s="37"/>
      <c r="AK871" s="37"/>
      <c r="AL871" s="37"/>
      <c r="AM871" s="53" t="str">
        <f>IF(AK871="","",WORKDAY(AK871,5,FESTIVOS_CO!A:A))</f>
        <v/>
      </c>
      <c r="AN871" s="37"/>
      <c r="AO871" s="37"/>
      <c r="AP871" s="54" t="str">
        <f t="shared" ca="1" si="174"/>
        <v>NO APLICA</v>
      </c>
      <c r="AQ871" s="36"/>
      <c r="AR871" s="43"/>
      <c r="AS871" s="37"/>
      <c r="AT871" s="36"/>
      <c r="AU871" s="37"/>
      <c r="AV871" s="36"/>
      <c r="AW871" s="36"/>
      <c r="AX871" s="37"/>
      <c r="AY871" s="140" t="str">
        <f>IF(AU871="","",WORKDAY(AU871,5,FESTIVOS_CO!A:A))</f>
        <v/>
      </c>
      <c r="AZ871" s="54" t="str">
        <f t="shared" ca="1" si="171"/>
        <v>NO APLICA</v>
      </c>
      <c r="BA871" s="55" t="str">
        <f>IF(AX871="","",WORKDAY(AX871,5,FESTIVOS_CO!A:A))</f>
        <v/>
      </c>
      <c r="BB871" s="39"/>
      <c r="BC871" s="40"/>
      <c r="BD871" s="40"/>
      <c r="BE871" s="56" t="str">
        <f t="shared" ca="1" si="172"/>
        <v>NO APLICA</v>
      </c>
      <c r="BF871" s="37"/>
      <c r="BG871" s="45"/>
      <c r="BH871" s="37"/>
      <c r="BI871" s="36"/>
      <c r="BJ871" s="37"/>
      <c r="BK871" s="36"/>
      <c r="BL871" s="36"/>
      <c r="BM871" s="53" t="str">
        <f>IF(BJ871="","",WORKDAY(BJ871,5,FESTIVOS_CO!A:A))</f>
        <v/>
      </c>
      <c r="BN871" s="57" t="str">
        <f t="shared" ca="1" si="170"/>
        <v>PENDIENTE HACER AVISO</v>
      </c>
      <c r="BO871" s="54" t="str">
        <f t="shared" ca="1" si="163"/>
        <v>EN TRÁMITE NOTIF. POR AVISO</v>
      </c>
      <c r="BP871" s="37"/>
      <c r="BQ871" s="53" t="str">
        <f>IF(BP871="","",WORKDAY(BP871,5,FESTIVOS_CO!A:A))</f>
        <v/>
      </c>
      <c r="BR871" s="37"/>
      <c r="BS871" s="36"/>
      <c r="BT871" s="38"/>
      <c r="BU871" s="58" t="e">
        <f>VLOOKUP(BT871,Hoja2!$C:$D,2,0)</f>
        <v>#N/A</v>
      </c>
      <c r="BV871" s="80" t="str">
        <f>IF(
AND(AO871="",BD871="",BQ871=""),
"EN PROCESO NOTIFICACION / COMUNICACION",
IF(
BT871="",
"NO APLICA",
IF(
BU871=60,
IF(AO871&lt;&gt;"",AO871,IF(BD871&lt;&gt;"",BD871,BQ871))+60,
WORKDAY(
IF(AO871&lt;&gt;"",AO871,IF(BD871&lt;&gt;"",BD871,BQ871)),
BU871,
FESTIVOS_CO!A:A
)
)
))</f>
        <v>EN PROCESO NOTIFICACION / COMUNICACION</v>
      </c>
      <c r="BW871" s="44"/>
      <c r="BX871" s="53"/>
      <c r="BY871" s="45"/>
      <c r="BZ871" s="37"/>
      <c r="CA871" s="54" t="str">
        <f t="shared" si="164"/>
        <v>PENDIENTE EJECUTORIA</v>
      </c>
      <c r="CB871" s="59" t="str">
        <f t="shared" si="173"/>
        <v/>
      </c>
      <c r="CC871" s="36"/>
      <c r="CD871" s="40"/>
      <c r="CE871" s="46"/>
      <c r="CF871" s="40"/>
      <c r="CG871" s="40"/>
      <c r="CH871" s="40"/>
      <c r="CI871" s="36"/>
      <c r="CJ871" s="47"/>
      <c r="CK871" s="40"/>
      <c r="CL871" s="40"/>
      <c r="CM871" s="40"/>
      <c r="CN871" s="40"/>
    </row>
    <row r="872" spans="1:92" ht="42.75" hidden="1">
      <c r="A872" s="49" t="str">
        <f t="shared" si="165"/>
        <v>SIN GESTIÓN</v>
      </c>
      <c r="B872" s="58"/>
      <c r="C872" s="37"/>
      <c r="D872" s="37"/>
      <c r="E872" s="49" t="str">
        <f t="shared" si="166"/>
        <v>PENDIENTE NOTIFICACIÓN</v>
      </c>
      <c r="F872" s="141" t="str">
        <f t="shared" si="167"/>
        <v>PENDIENTE NOTIFICACIÓN</v>
      </c>
      <c r="G872" s="49" t="str">
        <f t="shared" si="168"/>
        <v/>
      </c>
      <c r="H872" s="51" t="str">
        <f ca="1">IF(
L872="",
"",
IF(
NETWORKDAYS(L872,IF(M872&lt;&gt;"",M872,TODAY()),FESTIVOS_CO!A:A)&gt;2,
"VENCIDO",
IF(
NETWORKDAYS(L872,IF(M872&lt;&gt;"",M872,TODAY()),FESTIVOS_CO!A:A)=2,
"ALERTA",
"A TIEMPO"
)))</f>
        <v/>
      </c>
      <c r="I872" s="40"/>
      <c r="J872" s="36"/>
      <c r="K872" s="37"/>
      <c r="L872" s="50"/>
      <c r="M872" s="37"/>
      <c r="N872" s="52"/>
      <c r="O872" s="52"/>
      <c r="P872" s="36"/>
      <c r="Q872" s="36"/>
      <c r="R872" s="40"/>
      <c r="S872" s="36"/>
      <c r="T872" s="40"/>
      <c r="U872" s="40"/>
      <c r="V872" s="81"/>
      <c r="W872" s="40"/>
      <c r="X872" s="40"/>
      <c r="Y872" s="40"/>
      <c r="Z872" s="38" t="str">
        <f>IFERROR(VLOOKUP(Y872,DIRECTORIO!A:B,2,FALSE),"")</f>
        <v/>
      </c>
      <c r="AA872" s="40"/>
      <c r="AB872" s="40"/>
      <c r="AC872" s="40"/>
      <c r="AD872" s="40"/>
      <c r="AE872" s="40"/>
      <c r="AF872" s="40"/>
      <c r="AG872" s="41" t="s">
        <v>109</v>
      </c>
      <c r="AH872" s="42"/>
      <c r="AI872" s="54" t="str">
        <f t="shared" ca="1" si="169"/>
        <v>PENDIENTE NOTIFICACIÓN ELECTRÓNICA</v>
      </c>
      <c r="AJ872" s="37"/>
      <c r="AK872" s="37"/>
      <c r="AL872" s="37"/>
      <c r="AM872" s="53" t="str">
        <f>IF(AK872="","",WORKDAY(AK872,5,FESTIVOS_CO!A:A))</f>
        <v/>
      </c>
      <c r="AN872" s="37"/>
      <c r="AO872" s="37"/>
      <c r="AP872" s="54" t="str">
        <f t="shared" ca="1" si="174"/>
        <v>NO APLICA</v>
      </c>
      <c r="AQ872" s="36"/>
      <c r="AR872" s="43"/>
      <c r="AS872" s="37"/>
      <c r="AT872" s="36"/>
      <c r="AU872" s="37"/>
      <c r="AV872" s="36"/>
      <c r="AW872" s="36"/>
      <c r="AX872" s="37"/>
      <c r="AY872" s="140" t="str">
        <f>IF(AU872="","",WORKDAY(AU872,5,FESTIVOS_CO!A:A))</f>
        <v/>
      </c>
      <c r="AZ872" s="54" t="str">
        <f t="shared" ca="1" si="171"/>
        <v>NO APLICA</v>
      </c>
      <c r="BA872" s="55" t="str">
        <f>IF(AX872="","",WORKDAY(AX872,5,FESTIVOS_CO!A:A))</f>
        <v/>
      </c>
      <c r="BB872" s="39"/>
      <c r="BC872" s="40"/>
      <c r="BD872" s="40"/>
      <c r="BE872" s="56" t="str">
        <f t="shared" ca="1" si="172"/>
        <v>NO APLICA</v>
      </c>
      <c r="BF872" s="37"/>
      <c r="BG872" s="45"/>
      <c r="BH872" s="37"/>
      <c r="BI872" s="36"/>
      <c r="BJ872" s="37"/>
      <c r="BK872" s="36"/>
      <c r="BL872" s="36"/>
      <c r="BM872" s="53" t="str">
        <f>IF(BJ872="","",WORKDAY(BJ872,5,FESTIVOS_CO!A:A))</f>
        <v/>
      </c>
      <c r="BN872" s="57" t="str">
        <f t="shared" ca="1" si="170"/>
        <v>PENDIENTE HACER AVISO</v>
      </c>
      <c r="BO872" s="54" t="str">
        <f t="shared" ca="1" si="163"/>
        <v>EN TRÁMITE NOTIF. POR AVISO</v>
      </c>
      <c r="BP872" s="37"/>
      <c r="BQ872" s="53" t="str">
        <f>IF(BP872="","",WORKDAY(BP872,5,FESTIVOS_CO!A:A))</f>
        <v/>
      </c>
      <c r="BR872" s="37"/>
      <c r="BS872" s="36"/>
      <c r="BT872" s="38"/>
      <c r="BU872" s="58" t="e">
        <f>VLOOKUP(BT872,Hoja2!$C:$D,2,0)</f>
        <v>#N/A</v>
      </c>
      <c r="BV872" s="80" t="str">
        <f>IF(
AND(AO872="",BD872="",BQ872=""),
"EN PROCESO NOTIFICACION / COMUNICACION",
IF(
BT872="",
"NO APLICA",
IF(
BU872=60,
IF(AO872&lt;&gt;"",AO872,IF(BD872&lt;&gt;"",BD872,BQ872))+60,
WORKDAY(
IF(AO872&lt;&gt;"",AO872,IF(BD872&lt;&gt;"",BD872,BQ872)),
BU872,
FESTIVOS_CO!A:A
)
)
))</f>
        <v>EN PROCESO NOTIFICACION / COMUNICACION</v>
      </c>
      <c r="BW872" s="44"/>
      <c r="BX872" s="53"/>
      <c r="BY872" s="45"/>
      <c r="BZ872" s="37"/>
      <c r="CA872" s="54" t="str">
        <f t="shared" si="164"/>
        <v>PENDIENTE EJECUTORIA</v>
      </c>
      <c r="CB872" s="59" t="str">
        <f t="shared" si="173"/>
        <v/>
      </c>
      <c r="CC872" s="36"/>
      <c r="CD872" s="40"/>
      <c r="CE872" s="46"/>
      <c r="CF872" s="40"/>
      <c r="CG872" s="40"/>
      <c r="CH872" s="40"/>
      <c r="CI872" s="36"/>
      <c r="CJ872" s="47"/>
      <c r="CK872" s="40"/>
      <c r="CL872" s="40"/>
      <c r="CM872" s="40"/>
      <c r="CN872" s="40"/>
    </row>
    <row r="873" spans="1:92" ht="42.75" hidden="1">
      <c r="A873" s="49" t="str">
        <f t="shared" si="165"/>
        <v>SIN GESTIÓN</v>
      </c>
      <c r="B873" s="58"/>
      <c r="C873" s="37"/>
      <c r="D873" s="37"/>
      <c r="E873" s="49" t="str">
        <f t="shared" si="166"/>
        <v>PENDIENTE NOTIFICACIÓN</v>
      </c>
      <c r="F873" s="141" t="str">
        <f t="shared" si="167"/>
        <v>PENDIENTE NOTIFICACIÓN</v>
      </c>
      <c r="G873" s="49" t="str">
        <f t="shared" si="168"/>
        <v/>
      </c>
      <c r="H873" s="51" t="str">
        <f ca="1">IF(
L873="",
"",
IF(
NETWORKDAYS(L873,IF(M873&lt;&gt;"",M873,TODAY()),FESTIVOS_CO!A:A)&gt;2,
"VENCIDO",
IF(
NETWORKDAYS(L873,IF(M873&lt;&gt;"",M873,TODAY()),FESTIVOS_CO!A:A)=2,
"ALERTA",
"A TIEMPO"
)))</f>
        <v/>
      </c>
      <c r="I873" s="40"/>
      <c r="J873" s="36"/>
      <c r="K873" s="37"/>
      <c r="L873" s="50"/>
      <c r="M873" s="37"/>
      <c r="N873" s="52"/>
      <c r="O873" s="52"/>
      <c r="P873" s="36"/>
      <c r="Q873" s="36"/>
      <c r="R873" s="40"/>
      <c r="S873" s="36"/>
      <c r="T873" s="40"/>
      <c r="U873" s="40"/>
      <c r="V873" s="81"/>
      <c r="W873" s="40"/>
      <c r="X873" s="40"/>
      <c r="Y873" s="40"/>
      <c r="Z873" s="38" t="str">
        <f>IFERROR(VLOOKUP(Y873,DIRECTORIO!A:B,2,FALSE),"")</f>
        <v/>
      </c>
      <c r="AA873" s="40"/>
      <c r="AB873" s="40"/>
      <c r="AC873" s="40"/>
      <c r="AD873" s="40"/>
      <c r="AE873" s="40"/>
      <c r="AF873" s="40"/>
      <c r="AG873" s="41" t="s">
        <v>109</v>
      </c>
      <c r="AH873" s="42"/>
      <c r="AI873" s="54" t="str">
        <f t="shared" ca="1" si="169"/>
        <v>PENDIENTE NOTIFICACIÓN ELECTRÓNICA</v>
      </c>
      <c r="AJ873" s="37"/>
      <c r="AK873" s="37"/>
      <c r="AL873" s="37"/>
      <c r="AM873" s="53" t="str">
        <f>IF(AK873="","",WORKDAY(AK873,5,FESTIVOS_CO!A:A))</f>
        <v/>
      </c>
      <c r="AN873" s="37"/>
      <c r="AO873" s="37"/>
      <c r="AP873" s="54" t="str">
        <f t="shared" ca="1" si="174"/>
        <v>NO APLICA</v>
      </c>
      <c r="AQ873" s="36"/>
      <c r="AR873" s="43"/>
      <c r="AS873" s="37"/>
      <c r="AT873" s="36"/>
      <c r="AU873" s="37"/>
      <c r="AV873" s="36"/>
      <c r="AW873" s="36"/>
      <c r="AX873" s="37"/>
      <c r="AY873" s="140" t="str">
        <f>IF(AU873="","",WORKDAY(AU873,5,FESTIVOS_CO!A:A))</f>
        <v/>
      </c>
      <c r="AZ873" s="54" t="str">
        <f t="shared" ca="1" si="171"/>
        <v>NO APLICA</v>
      </c>
      <c r="BA873" s="55" t="str">
        <f>IF(AX873="","",WORKDAY(AX873,5,FESTIVOS_CO!A:A))</f>
        <v/>
      </c>
      <c r="BB873" s="39"/>
      <c r="BC873" s="40"/>
      <c r="BD873" s="40"/>
      <c r="BE873" s="56" t="str">
        <f t="shared" ca="1" si="172"/>
        <v>NO APLICA</v>
      </c>
      <c r="BF873" s="37"/>
      <c r="BG873" s="45"/>
      <c r="BH873" s="37"/>
      <c r="BI873" s="36"/>
      <c r="BJ873" s="37"/>
      <c r="BK873" s="36"/>
      <c r="BL873" s="36"/>
      <c r="BM873" s="53" t="str">
        <f>IF(BJ873="","",WORKDAY(BJ873,5,FESTIVOS_CO!A:A))</f>
        <v/>
      </c>
      <c r="BN873" s="57" t="str">
        <f t="shared" ca="1" si="170"/>
        <v>PENDIENTE HACER AVISO</v>
      </c>
      <c r="BO873" s="54" t="str">
        <f t="shared" ca="1" si="163"/>
        <v>EN TRÁMITE NOTIF. POR AVISO</v>
      </c>
      <c r="BP873" s="37"/>
      <c r="BQ873" s="53" t="str">
        <f>IF(BP873="","",WORKDAY(BP873,5,FESTIVOS_CO!A:A))</f>
        <v/>
      </c>
      <c r="BR873" s="37"/>
      <c r="BS873" s="36"/>
      <c r="BT873" s="38"/>
      <c r="BU873" s="58" t="e">
        <f>VLOOKUP(BT873,Hoja2!$C:$D,2,0)</f>
        <v>#N/A</v>
      </c>
      <c r="BV873" s="80" t="str">
        <f>IF(
AND(AO873="",BD873="",BQ873=""),
"EN PROCESO NOTIFICACION / COMUNICACION",
IF(
BT873="",
"NO APLICA",
IF(
BU873=60,
IF(AO873&lt;&gt;"",AO873,IF(BD873&lt;&gt;"",BD873,BQ873))+60,
WORKDAY(
IF(AO873&lt;&gt;"",AO873,IF(BD873&lt;&gt;"",BD873,BQ873)),
BU873,
FESTIVOS_CO!A:A
)
)
))</f>
        <v>EN PROCESO NOTIFICACION / COMUNICACION</v>
      </c>
      <c r="BW873" s="44"/>
      <c r="BX873" s="53"/>
      <c r="BY873" s="45"/>
      <c r="BZ873" s="37"/>
      <c r="CA873" s="54" t="str">
        <f t="shared" si="164"/>
        <v>PENDIENTE EJECUTORIA</v>
      </c>
      <c r="CB873" s="59" t="str">
        <f t="shared" si="173"/>
        <v/>
      </c>
      <c r="CC873" s="36"/>
      <c r="CD873" s="40"/>
      <c r="CE873" s="46"/>
      <c r="CF873" s="40"/>
      <c r="CG873" s="40"/>
      <c r="CH873" s="40"/>
      <c r="CI873" s="36"/>
      <c r="CJ873" s="47"/>
      <c r="CK873" s="40"/>
      <c r="CL873" s="40"/>
      <c r="CM873" s="40"/>
      <c r="CN873" s="40"/>
    </row>
    <row r="874" spans="1:92" ht="42.75" hidden="1">
      <c r="A874" s="49" t="str">
        <f t="shared" si="165"/>
        <v>SIN GESTIÓN</v>
      </c>
      <c r="B874" s="58"/>
      <c r="C874" s="37"/>
      <c r="D874" s="37"/>
      <c r="E874" s="49" t="str">
        <f t="shared" si="166"/>
        <v>PENDIENTE NOTIFICACIÓN</v>
      </c>
      <c r="F874" s="141" t="str">
        <f t="shared" si="167"/>
        <v>PENDIENTE NOTIFICACIÓN</v>
      </c>
      <c r="G874" s="49" t="str">
        <f t="shared" si="168"/>
        <v/>
      </c>
      <c r="H874" s="51" t="str">
        <f ca="1">IF(
L874="",
"",
IF(
NETWORKDAYS(L874,IF(M874&lt;&gt;"",M874,TODAY()),FESTIVOS_CO!A:A)&gt;2,
"VENCIDO",
IF(
NETWORKDAYS(L874,IF(M874&lt;&gt;"",M874,TODAY()),FESTIVOS_CO!A:A)=2,
"ALERTA",
"A TIEMPO"
)))</f>
        <v/>
      </c>
      <c r="I874" s="40"/>
      <c r="J874" s="36"/>
      <c r="K874" s="37"/>
      <c r="L874" s="50"/>
      <c r="M874" s="37"/>
      <c r="N874" s="52"/>
      <c r="O874" s="52"/>
      <c r="P874" s="36"/>
      <c r="Q874" s="36"/>
      <c r="R874" s="40"/>
      <c r="S874" s="36"/>
      <c r="T874" s="40"/>
      <c r="U874" s="40"/>
      <c r="V874" s="81"/>
      <c r="W874" s="40"/>
      <c r="X874" s="40"/>
      <c r="Y874" s="40"/>
      <c r="Z874" s="38" t="str">
        <f>IFERROR(VLOOKUP(Y874,DIRECTORIO!A:B,2,FALSE),"")</f>
        <v/>
      </c>
      <c r="AA874" s="40"/>
      <c r="AB874" s="40"/>
      <c r="AC874" s="40"/>
      <c r="AD874" s="40"/>
      <c r="AE874" s="40"/>
      <c r="AF874" s="40"/>
      <c r="AG874" s="41" t="s">
        <v>109</v>
      </c>
      <c r="AH874" s="42"/>
      <c r="AI874" s="54" t="str">
        <f t="shared" ca="1" si="169"/>
        <v>PENDIENTE NOTIFICACIÓN ELECTRÓNICA</v>
      </c>
      <c r="AJ874" s="37"/>
      <c r="AK874" s="37"/>
      <c r="AL874" s="37"/>
      <c r="AM874" s="53" t="str">
        <f>IF(AK874="","",WORKDAY(AK874,5,FESTIVOS_CO!A:A))</f>
        <v/>
      </c>
      <c r="AN874" s="37"/>
      <c r="AO874" s="37"/>
      <c r="AP874" s="54" t="str">
        <f t="shared" ca="1" si="174"/>
        <v>NO APLICA</v>
      </c>
      <c r="AQ874" s="36"/>
      <c r="AR874" s="43"/>
      <c r="AS874" s="37"/>
      <c r="AT874" s="36"/>
      <c r="AU874" s="37"/>
      <c r="AV874" s="36"/>
      <c r="AW874" s="36"/>
      <c r="AX874" s="37"/>
      <c r="AY874" s="140" t="str">
        <f>IF(AU874="","",WORKDAY(AU874,5,FESTIVOS_CO!A:A))</f>
        <v/>
      </c>
      <c r="AZ874" s="54" t="str">
        <f t="shared" ca="1" si="171"/>
        <v>NO APLICA</v>
      </c>
      <c r="BA874" s="55" t="str">
        <f>IF(AX874="","",WORKDAY(AX874,5,FESTIVOS_CO!A:A))</f>
        <v/>
      </c>
      <c r="BB874" s="39"/>
      <c r="BC874" s="40"/>
      <c r="BD874" s="40"/>
      <c r="BE874" s="56" t="str">
        <f t="shared" ca="1" si="172"/>
        <v>NO APLICA</v>
      </c>
      <c r="BF874" s="37"/>
      <c r="BG874" s="45"/>
      <c r="BH874" s="37"/>
      <c r="BI874" s="36"/>
      <c r="BJ874" s="37"/>
      <c r="BK874" s="36"/>
      <c r="BL874" s="36"/>
      <c r="BM874" s="53" t="str">
        <f>IF(BJ874="","",WORKDAY(BJ874,5,FESTIVOS_CO!A:A))</f>
        <v/>
      </c>
      <c r="BN874" s="57" t="str">
        <f t="shared" ca="1" si="170"/>
        <v>PENDIENTE HACER AVISO</v>
      </c>
      <c r="BO874" s="54" t="str">
        <f t="shared" ca="1" si="163"/>
        <v>EN TRÁMITE NOTIF. POR AVISO</v>
      </c>
      <c r="BP874" s="37"/>
      <c r="BQ874" s="53" t="str">
        <f>IF(BP874="","",WORKDAY(BP874,5,FESTIVOS_CO!A:A))</f>
        <v/>
      </c>
      <c r="BR874" s="37"/>
      <c r="BS874" s="36"/>
      <c r="BT874" s="38"/>
      <c r="BU874" s="58" t="e">
        <f>VLOOKUP(BT874,Hoja2!$C:$D,2,0)</f>
        <v>#N/A</v>
      </c>
      <c r="BV874" s="80" t="str">
        <f>IF(
AND(AO874="",BD874="",BQ874=""),
"EN PROCESO NOTIFICACION / COMUNICACION",
IF(
BT874="",
"NO APLICA",
IF(
BU874=60,
IF(AO874&lt;&gt;"",AO874,IF(BD874&lt;&gt;"",BD874,BQ874))+60,
WORKDAY(
IF(AO874&lt;&gt;"",AO874,IF(BD874&lt;&gt;"",BD874,BQ874)),
BU874,
FESTIVOS_CO!A:A
)
)
))</f>
        <v>EN PROCESO NOTIFICACION / COMUNICACION</v>
      </c>
      <c r="BW874" s="44"/>
      <c r="BX874" s="53"/>
      <c r="BY874" s="45"/>
      <c r="BZ874" s="37"/>
      <c r="CA874" s="54" t="str">
        <f t="shared" si="164"/>
        <v>PENDIENTE EJECUTORIA</v>
      </c>
      <c r="CB874" s="59" t="str">
        <f t="shared" si="173"/>
        <v/>
      </c>
      <c r="CC874" s="36"/>
      <c r="CD874" s="40"/>
      <c r="CE874" s="46"/>
      <c r="CF874" s="40"/>
      <c r="CG874" s="40"/>
      <c r="CH874" s="40"/>
      <c r="CI874" s="36"/>
      <c r="CJ874" s="47"/>
      <c r="CK874" s="40"/>
      <c r="CL874" s="40"/>
      <c r="CM874" s="40"/>
      <c r="CN874" s="40"/>
    </row>
    <row r="875" spans="1:92" ht="42.75" hidden="1">
      <c r="A875" s="49" t="str">
        <f t="shared" si="165"/>
        <v>SIN GESTIÓN</v>
      </c>
      <c r="B875" s="58"/>
      <c r="C875" s="37"/>
      <c r="D875" s="37"/>
      <c r="E875" s="49" t="str">
        <f t="shared" si="166"/>
        <v>PENDIENTE NOTIFICACIÓN</v>
      </c>
      <c r="F875" s="141" t="str">
        <f t="shared" si="167"/>
        <v>PENDIENTE NOTIFICACIÓN</v>
      </c>
      <c r="G875" s="49" t="str">
        <f t="shared" si="168"/>
        <v/>
      </c>
      <c r="H875" s="51" t="str">
        <f ca="1">IF(
L875="",
"",
IF(
NETWORKDAYS(L875,IF(M875&lt;&gt;"",M875,TODAY()),FESTIVOS_CO!A:A)&gt;2,
"VENCIDO",
IF(
NETWORKDAYS(L875,IF(M875&lt;&gt;"",M875,TODAY()),FESTIVOS_CO!A:A)=2,
"ALERTA",
"A TIEMPO"
)))</f>
        <v/>
      </c>
      <c r="I875" s="40"/>
      <c r="J875" s="36"/>
      <c r="K875" s="37"/>
      <c r="L875" s="50"/>
      <c r="M875" s="37"/>
      <c r="N875" s="52"/>
      <c r="O875" s="52"/>
      <c r="P875" s="36"/>
      <c r="Q875" s="36"/>
      <c r="R875" s="40"/>
      <c r="S875" s="36"/>
      <c r="T875" s="40"/>
      <c r="U875" s="40"/>
      <c r="V875" s="81"/>
      <c r="W875" s="40"/>
      <c r="X875" s="40"/>
      <c r="Y875" s="40"/>
      <c r="Z875" s="38" t="str">
        <f>IFERROR(VLOOKUP(Y875,DIRECTORIO!A:B,2,FALSE),"")</f>
        <v/>
      </c>
      <c r="AA875" s="40"/>
      <c r="AB875" s="40"/>
      <c r="AC875" s="40"/>
      <c r="AD875" s="40"/>
      <c r="AE875" s="40"/>
      <c r="AF875" s="40"/>
      <c r="AG875" s="41" t="s">
        <v>109</v>
      </c>
      <c r="AH875" s="42"/>
      <c r="AI875" s="54" t="str">
        <f t="shared" ca="1" si="169"/>
        <v>PENDIENTE NOTIFICACIÓN ELECTRÓNICA</v>
      </c>
      <c r="AJ875" s="37"/>
      <c r="AK875" s="37"/>
      <c r="AL875" s="37"/>
      <c r="AM875" s="53" t="str">
        <f>IF(AK875="","",WORKDAY(AK875,5,FESTIVOS_CO!A:A))</f>
        <v/>
      </c>
      <c r="AN875" s="37"/>
      <c r="AO875" s="37"/>
      <c r="AP875" s="54" t="str">
        <f t="shared" ca="1" si="174"/>
        <v>NO APLICA</v>
      </c>
      <c r="AQ875" s="36"/>
      <c r="AR875" s="43"/>
      <c r="AS875" s="37"/>
      <c r="AT875" s="36"/>
      <c r="AU875" s="37"/>
      <c r="AV875" s="36"/>
      <c r="AW875" s="36"/>
      <c r="AX875" s="37"/>
      <c r="AY875" s="140" t="str">
        <f>IF(AU875="","",WORKDAY(AU875,5,FESTIVOS_CO!A:A))</f>
        <v/>
      </c>
      <c r="AZ875" s="54" t="str">
        <f t="shared" ca="1" si="171"/>
        <v>NO APLICA</v>
      </c>
      <c r="BA875" s="55" t="str">
        <f>IF(AX875="","",WORKDAY(AX875,5,FESTIVOS_CO!A:A))</f>
        <v/>
      </c>
      <c r="BB875" s="39"/>
      <c r="BC875" s="40"/>
      <c r="BD875" s="40"/>
      <c r="BE875" s="56" t="str">
        <f t="shared" ca="1" si="172"/>
        <v>NO APLICA</v>
      </c>
      <c r="BF875" s="37"/>
      <c r="BG875" s="45"/>
      <c r="BH875" s="37"/>
      <c r="BI875" s="36"/>
      <c r="BJ875" s="37"/>
      <c r="BK875" s="36"/>
      <c r="BL875" s="36"/>
      <c r="BM875" s="53" t="str">
        <f>IF(BJ875="","",WORKDAY(BJ875,5,FESTIVOS_CO!A:A))</f>
        <v/>
      </c>
      <c r="BN875" s="57" t="str">
        <f t="shared" ca="1" si="170"/>
        <v>PENDIENTE HACER AVISO</v>
      </c>
      <c r="BO875" s="54" t="str">
        <f t="shared" ca="1" si="163"/>
        <v>EN TRÁMITE NOTIF. POR AVISO</v>
      </c>
      <c r="BP875" s="37"/>
      <c r="BQ875" s="53" t="str">
        <f>IF(BP875="","",WORKDAY(BP875,5,FESTIVOS_CO!A:A))</f>
        <v/>
      </c>
      <c r="BR875" s="37"/>
      <c r="BS875" s="36"/>
      <c r="BT875" s="38"/>
      <c r="BU875" s="58" t="e">
        <f>VLOOKUP(BT875,Hoja2!$C:$D,2,0)</f>
        <v>#N/A</v>
      </c>
      <c r="BV875" s="80" t="str">
        <f>IF(
AND(AO875="",BD875="",BQ875=""),
"EN PROCESO NOTIFICACION / COMUNICACION",
IF(
BT875="",
"NO APLICA",
IF(
BU875=60,
IF(AO875&lt;&gt;"",AO875,IF(BD875&lt;&gt;"",BD875,BQ875))+60,
WORKDAY(
IF(AO875&lt;&gt;"",AO875,IF(BD875&lt;&gt;"",BD875,BQ875)),
BU875,
FESTIVOS_CO!A:A
)
)
))</f>
        <v>EN PROCESO NOTIFICACION / COMUNICACION</v>
      </c>
      <c r="BW875" s="44"/>
      <c r="BX875" s="53"/>
      <c r="BY875" s="45"/>
      <c r="BZ875" s="37"/>
      <c r="CA875" s="54" t="str">
        <f t="shared" si="164"/>
        <v>PENDIENTE EJECUTORIA</v>
      </c>
      <c r="CB875" s="59" t="str">
        <f t="shared" si="173"/>
        <v/>
      </c>
      <c r="CC875" s="36"/>
      <c r="CD875" s="40"/>
      <c r="CE875" s="46"/>
      <c r="CF875" s="40"/>
      <c r="CG875" s="40"/>
      <c r="CH875" s="40"/>
      <c r="CI875" s="36"/>
      <c r="CJ875" s="47"/>
      <c r="CK875" s="40"/>
      <c r="CL875" s="40"/>
      <c r="CM875" s="40"/>
      <c r="CN875" s="40"/>
    </row>
    <row r="876" spans="1:92" ht="42.75" hidden="1">
      <c r="A876" s="49" t="str">
        <f t="shared" si="165"/>
        <v>SIN GESTIÓN</v>
      </c>
      <c r="B876" s="58"/>
      <c r="C876" s="37"/>
      <c r="D876" s="37"/>
      <c r="E876" s="49" t="str">
        <f t="shared" si="166"/>
        <v>PENDIENTE NOTIFICACIÓN</v>
      </c>
      <c r="F876" s="141" t="str">
        <f t="shared" si="167"/>
        <v>PENDIENTE NOTIFICACIÓN</v>
      </c>
      <c r="G876" s="49" t="str">
        <f t="shared" si="168"/>
        <v/>
      </c>
      <c r="H876" s="51" t="str">
        <f ca="1">IF(
L876="",
"",
IF(
NETWORKDAYS(L876,IF(M876&lt;&gt;"",M876,TODAY()),FESTIVOS_CO!A:A)&gt;2,
"VENCIDO",
IF(
NETWORKDAYS(L876,IF(M876&lt;&gt;"",M876,TODAY()),FESTIVOS_CO!A:A)=2,
"ALERTA",
"A TIEMPO"
)))</f>
        <v/>
      </c>
      <c r="I876" s="40"/>
      <c r="J876" s="36"/>
      <c r="K876" s="37"/>
      <c r="L876" s="50"/>
      <c r="M876" s="37"/>
      <c r="N876" s="52"/>
      <c r="O876" s="52"/>
      <c r="P876" s="36"/>
      <c r="Q876" s="36"/>
      <c r="R876" s="40"/>
      <c r="S876" s="36"/>
      <c r="T876" s="40"/>
      <c r="U876" s="40"/>
      <c r="V876" s="81"/>
      <c r="W876" s="40"/>
      <c r="X876" s="40"/>
      <c r="Y876" s="40"/>
      <c r="Z876" s="38" t="str">
        <f>IFERROR(VLOOKUP(Y876,DIRECTORIO!A:B,2,FALSE),"")</f>
        <v/>
      </c>
      <c r="AA876" s="40"/>
      <c r="AB876" s="40"/>
      <c r="AC876" s="40"/>
      <c r="AD876" s="40"/>
      <c r="AE876" s="40"/>
      <c r="AF876" s="40"/>
      <c r="AG876" s="41" t="s">
        <v>109</v>
      </c>
      <c r="AH876" s="42"/>
      <c r="AI876" s="54" t="str">
        <f t="shared" ca="1" si="169"/>
        <v>PENDIENTE NOTIFICACIÓN ELECTRÓNICA</v>
      </c>
      <c r="AJ876" s="37"/>
      <c r="AK876" s="37"/>
      <c r="AL876" s="37"/>
      <c r="AM876" s="53" t="str">
        <f>IF(AK876="","",WORKDAY(AK876,5,FESTIVOS_CO!A:A))</f>
        <v/>
      </c>
      <c r="AN876" s="37"/>
      <c r="AO876" s="37"/>
      <c r="AP876" s="54" t="str">
        <f t="shared" ca="1" si="174"/>
        <v>NO APLICA</v>
      </c>
      <c r="AQ876" s="36"/>
      <c r="AR876" s="43"/>
      <c r="AS876" s="37"/>
      <c r="AT876" s="36"/>
      <c r="AU876" s="37"/>
      <c r="AV876" s="36"/>
      <c r="AW876" s="36"/>
      <c r="AX876" s="37"/>
      <c r="AY876" s="140" t="str">
        <f>IF(AU876="","",WORKDAY(AU876,5,FESTIVOS_CO!A:A))</f>
        <v/>
      </c>
      <c r="AZ876" s="54" t="str">
        <f t="shared" ca="1" si="171"/>
        <v>NO APLICA</v>
      </c>
      <c r="BA876" s="55" t="str">
        <f>IF(AX876="","",WORKDAY(AX876,5,FESTIVOS_CO!A:A))</f>
        <v/>
      </c>
      <c r="BB876" s="39"/>
      <c r="BC876" s="40"/>
      <c r="BD876" s="40"/>
      <c r="BE876" s="56" t="str">
        <f t="shared" ca="1" si="172"/>
        <v>NO APLICA</v>
      </c>
      <c r="BF876" s="37"/>
      <c r="BG876" s="45"/>
      <c r="BH876" s="37"/>
      <c r="BI876" s="36"/>
      <c r="BJ876" s="37"/>
      <c r="BK876" s="36"/>
      <c r="BL876" s="36"/>
      <c r="BM876" s="53" t="str">
        <f>IF(BJ876="","",WORKDAY(BJ876,5,FESTIVOS_CO!A:A))</f>
        <v/>
      </c>
      <c r="BN876" s="57" t="str">
        <f t="shared" ca="1" si="170"/>
        <v>PENDIENTE HACER AVISO</v>
      </c>
      <c r="BO876" s="54" t="str">
        <f t="shared" ca="1" si="163"/>
        <v>EN TRÁMITE NOTIF. POR AVISO</v>
      </c>
      <c r="BP876" s="37"/>
      <c r="BQ876" s="53" t="str">
        <f>IF(BP876="","",WORKDAY(BP876,5,FESTIVOS_CO!A:A))</f>
        <v/>
      </c>
      <c r="BR876" s="37"/>
      <c r="BS876" s="36"/>
      <c r="BT876" s="38"/>
      <c r="BU876" s="58" t="e">
        <f>VLOOKUP(BT876,Hoja2!$C:$D,2,0)</f>
        <v>#N/A</v>
      </c>
      <c r="BV876" s="80" t="str">
        <f>IF(
AND(AO876="",BD876="",BQ876=""),
"EN PROCESO NOTIFICACION / COMUNICACION",
IF(
BT876="",
"NO APLICA",
IF(
BU876=60,
IF(AO876&lt;&gt;"",AO876,IF(BD876&lt;&gt;"",BD876,BQ876))+60,
WORKDAY(
IF(AO876&lt;&gt;"",AO876,IF(BD876&lt;&gt;"",BD876,BQ876)),
BU876,
FESTIVOS_CO!A:A
)
)
))</f>
        <v>EN PROCESO NOTIFICACION / COMUNICACION</v>
      </c>
      <c r="BW876" s="44"/>
      <c r="BX876" s="53"/>
      <c r="BY876" s="45"/>
      <c r="BZ876" s="37"/>
      <c r="CA876" s="54" t="str">
        <f t="shared" si="164"/>
        <v>PENDIENTE EJECUTORIA</v>
      </c>
      <c r="CB876" s="59" t="str">
        <f t="shared" si="173"/>
        <v/>
      </c>
      <c r="CC876" s="36"/>
      <c r="CD876" s="40"/>
      <c r="CE876" s="46"/>
      <c r="CF876" s="40"/>
      <c r="CG876" s="40"/>
      <c r="CH876" s="40"/>
      <c r="CI876" s="36"/>
      <c r="CJ876" s="47"/>
      <c r="CK876" s="40"/>
      <c r="CL876" s="40"/>
      <c r="CM876" s="40"/>
      <c r="CN876" s="40"/>
    </row>
    <row r="877" spans="1:92" ht="42.75" hidden="1">
      <c r="A877" s="49" t="str">
        <f t="shared" si="165"/>
        <v>SIN GESTIÓN</v>
      </c>
      <c r="B877" s="58"/>
      <c r="C877" s="37"/>
      <c r="D877" s="37"/>
      <c r="E877" s="49" t="str">
        <f t="shared" si="166"/>
        <v>PENDIENTE NOTIFICACIÓN</v>
      </c>
      <c r="F877" s="141" t="str">
        <f t="shared" si="167"/>
        <v>PENDIENTE NOTIFICACIÓN</v>
      </c>
      <c r="G877" s="49" t="str">
        <f t="shared" si="168"/>
        <v/>
      </c>
      <c r="H877" s="51" t="str">
        <f ca="1">IF(
L877="",
"",
IF(
NETWORKDAYS(L877,IF(M877&lt;&gt;"",M877,TODAY()),FESTIVOS_CO!A:A)&gt;2,
"VENCIDO",
IF(
NETWORKDAYS(L877,IF(M877&lt;&gt;"",M877,TODAY()),FESTIVOS_CO!A:A)=2,
"ALERTA",
"A TIEMPO"
)))</f>
        <v/>
      </c>
      <c r="I877" s="40"/>
      <c r="J877" s="36"/>
      <c r="K877" s="37"/>
      <c r="L877" s="50"/>
      <c r="M877" s="37"/>
      <c r="N877" s="52"/>
      <c r="O877" s="52"/>
      <c r="P877" s="36"/>
      <c r="Q877" s="36"/>
      <c r="R877" s="40"/>
      <c r="S877" s="36"/>
      <c r="T877" s="40"/>
      <c r="U877" s="40"/>
      <c r="V877" s="81"/>
      <c r="W877" s="40"/>
      <c r="X877" s="40"/>
      <c r="Y877" s="40"/>
      <c r="Z877" s="38" t="str">
        <f>IFERROR(VLOOKUP(Y877,DIRECTORIO!A:B,2,FALSE),"")</f>
        <v/>
      </c>
      <c r="AA877" s="40"/>
      <c r="AB877" s="40"/>
      <c r="AC877" s="40"/>
      <c r="AD877" s="40"/>
      <c r="AE877" s="40"/>
      <c r="AF877" s="40"/>
      <c r="AG877" s="41" t="s">
        <v>109</v>
      </c>
      <c r="AH877" s="42"/>
      <c r="AI877" s="54" t="str">
        <f t="shared" ca="1" si="169"/>
        <v>PENDIENTE NOTIFICACIÓN ELECTRÓNICA</v>
      </c>
      <c r="AJ877" s="37"/>
      <c r="AK877" s="37"/>
      <c r="AL877" s="37"/>
      <c r="AM877" s="53" t="str">
        <f>IF(AK877="","",WORKDAY(AK877,5,FESTIVOS_CO!A:A))</f>
        <v/>
      </c>
      <c r="AN877" s="37"/>
      <c r="AO877" s="37"/>
      <c r="AP877" s="54" t="str">
        <f t="shared" ca="1" si="174"/>
        <v>NO APLICA</v>
      </c>
      <c r="AQ877" s="36"/>
      <c r="AR877" s="43"/>
      <c r="AS877" s="37"/>
      <c r="AT877" s="36"/>
      <c r="AU877" s="37"/>
      <c r="AV877" s="36"/>
      <c r="AW877" s="36"/>
      <c r="AX877" s="37"/>
      <c r="AY877" s="140" t="str">
        <f>IF(AU877="","",WORKDAY(AU877,5,FESTIVOS_CO!A:A))</f>
        <v/>
      </c>
      <c r="AZ877" s="54" t="str">
        <f t="shared" ca="1" si="171"/>
        <v>NO APLICA</v>
      </c>
      <c r="BA877" s="55" t="str">
        <f>IF(AX877="","",WORKDAY(AX877,5,FESTIVOS_CO!A:A))</f>
        <v/>
      </c>
      <c r="BB877" s="39"/>
      <c r="BC877" s="40"/>
      <c r="BD877" s="40"/>
      <c r="BE877" s="56" t="str">
        <f t="shared" ca="1" si="172"/>
        <v>NO APLICA</v>
      </c>
      <c r="BF877" s="37"/>
      <c r="BG877" s="45"/>
      <c r="BH877" s="37"/>
      <c r="BI877" s="36"/>
      <c r="BJ877" s="37"/>
      <c r="BK877" s="36"/>
      <c r="BL877" s="36"/>
      <c r="BM877" s="53" t="str">
        <f>IF(BJ877="","",WORKDAY(BJ877,5,FESTIVOS_CO!A:A))</f>
        <v/>
      </c>
      <c r="BN877" s="57" t="str">
        <f t="shared" ca="1" si="170"/>
        <v>PENDIENTE HACER AVISO</v>
      </c>
      <c r="BO877" s="54" t="str">
        <f t="shared" ca="1" si="163"/>
        <v>EN TRÁMITE NOTIF. POR AVISO</v>
      </c>
      <c r="BP877" s="37"/>
      <c r="BQ877" s="53" t="str">
        <f>IF(BP877="","",WORKDAY(BP877,5,FESTIVOS_CO!A:A))</f>
        <v/>
      </c>
      <c r="BR877" s="37"/>
      <c r="BS877" s="36"/>
      <c r="BT877" s="38"/>
      <c r="BU877" s="58" t="e">
        <f>VLOOKUP(BT877,Hoja2!$C:$D,2,0)</f>
        <v>#N/A</v>
      </c>
      <c r="BV877" s="80" t="str">
        <f>IF(
AND(AO877="",BD877="",BQ877=""),
"EN PROCESO NOTIFICACION / COMUNICACION",
IF(
BT877="",
"NO APLICA",
IF(
BU877=60,
IF(AO877&lt;&gt;"",AO877,IF(BD877&lt;&gt;"",BD877,BQ877))+60,
WORKDAY(
IF(AO877&lt;&gt;"",AO877,IF(BD877&lt;&gt;"",BD877,BQ877)),
BU877,
FESTIVOS_CO!A:A
)
)
))</f>
        <v>EN PROCESO NOTIFICACION / COMUNICACION</v>
      </c>
      <c r="BW877" s="44"/>
      <c r="BX877" s="53"/>
      <c r="BY877" s="45"/>
      <c r="BZ877" s="37"/>
      <c r="CA877" s="54" t="str">
        <f t="shared" si="164"/>
        <v>PENDIENTE EJECUTORIA</v>
      </c>
      <c r="CB877" s="59" t="str">
        <f t="shared" si="173"/>
        <v/>
      </c>
      <c r="CC877" s="36"/>
      <c r="CD877" s="40"/>
      <c r="CE877" s="46"/>
      <c r="CF877" s="40"/>
      <c r="CG877" s="40"/>
      <c r="CH877" s="40"/>
      <c r="CI877" s="36"/>
      <c r="CJ877" s="47"/>
      <c r="CK877" s="40"/>
      <c r="CL877" s="40"/>
      <c r="CM877" s="40"/>
      <c r="CN877" s="40"/>
    </row>
    <row r="878" spans="1:92" ht="42.75" hidden="1">
      <c r="A878" s="49" t="str">
        <f t="shared" si="165"/>
        <v>SIN GESTIÓN</v>
      </c>
      <c r="B878" s="58"/>
      <c r="C878" s="37"/>
      <c r="D878" s="37"/>
      <c r="E878" s="49" t="str">
        <f t="shared" si="166"/>
        <v>PENDIENTE NOTIFICACIÓN</v>
      </c>
      <c r="F878" s="141" t="str">
        <f t="shared" si="167"/>
        <v>PENDIENTE NOTIFICACIÓN</v>
      </c>
      <c r="G878" s="49" t="str">
        <f t="shared" si="168"/>
        <v/>
      </c>
      <c r="H878" s="51" t="str">
        <f ca="1">IF(
L878="",
"",
IF(
NETWORKDAYS(L878,IF(M878&lt;&gt;"",M878,TODAY()),FESTIVOS_CO!A:A)&gt;2,
"VENCIDO",
IF(
NETWORKDAYS(L878,IF(M878&lt;&gt;"",M878,TODAY()),FESTIVOS_CO!A:A)=2,
"ALERTA",
"A TIEMPO"
)))</f>
        <v/>
      </c>
      <c r="I878" s="40"/>
      <c r="J878" s="36"/>
      <c r="K878" s="37"/>
      <c r="L878" s="50"/>
      <c r="M878" s="37"/>
      <c r="N878" s="52"/>
      <c r="O878" s="52"/>
      <c r="P878" s="36"/>
      <c r="Q878" s="36"/>
      <c r="R878" s="40"/>
      <c r="S878" s="36"/>
      <c r="T878" s="40"/>
      <c r="U878" s="40"/>
      <c r="V878" s="81"/>
      <c r="W878" s="40"/>
      <c r="X878" s="40"/>
      <c r="Y878" s="40"/>
      <c r="Z878" s="38" t="str">
        <f>IFERROR(VLOOKUP(Y878,DIRECTORIO!A:B,2,FALSE),"")</f>
        <v/>
      </c>
      <c r="AA878" s="40"/>
      <c r="AB878" s="40"/>
      <c r="AC878" s="40"/>
      <c r="AD878" s="40"/>
      <c r="AE878" s="40"/>
      <c r="AF878" s="40"/>
      <c r="AG878" s="41" t="s">
        <v>109</v>
      </c>
      <c r="AH878" s="42"/>
      <c r="AI878" s="54" t="str">
        <f t="shared" ca="1" si="169"/>
        <v>PENDIENTE NOTIFICACIÓN ELECTRÓNICA</v>
      </c>
      <c r="AJ878" s="37"/>
      <c r="AK878" s="37"/>
      <c r="AL878" s="37"/>
      <c r="AM878" s="53" t="str">
        <f>IF(AK878="","",WORKDAY(AK878,5,FESTIVOS_CO!A:A))</f>
        <v/>
      </c>
      <c r="AN878" s="37"/>
      <c r="AO878" s="37"/>
      <c r="AP878" s="54" t="str">
        <f t="shared" ca="1" si="174"/>
        <v>NO APLICA</v>
      </c>
      <c r="AQ878" s="36"/>
      <c r="AR878" s="43"/>
      <c r="AS878" s="37"/>
      <c r="AT878" s="36"/>
      <c r="AU878" s="37"/>
      <c r="AV878" s="36"/>
      <c r="AW878" s="36"/>
      <c r="AX878" s="37"/>
      <c r="AY878" s="140" t="str">
        <f>IF(AU878="","",WORKDAY(AU878,5,FESTIVOS_CO!A:A))</f>
        <v/>
      </c>
      <c r="AZ878" s="54" t="str">
        <f t="shared" ca="1" si="171"/>
        <v>NO APLICA</v>
      </c>
      <c r="BA878" s="55" t="str">
        <f>IF(AX878="","",WORKDAY(AX878,5,FESTIVOS_CO!A:A))</f>
        <v/>
      </c>
      <c r="BB878" s="39"/>
      <c r="BC878" s="40"/>
      <c r="BD878" s="40"/>
      <c r="BE878" s="56" t="str">
        <f t="shared" ca="1" si="172"/>
        <v>NO APLICA</v>
      </c>
      <c r="BF878" s="37"/>
      <c r="BG878" s="45"/>
      <c r="BH878" s="37"/>
      <c r="BI878" s="36"/>
      <c r="BJ878" s="37"/>
      <c r="BK878" s="36"/>
      <c r="BL878" s="36"/>
      <c r="BM878" s="53" t="str">
        <f>IF(BJ878="","",WORKDAY(BJ878,5,FESTIVOS_CO!A:A))</f>
        <v/>
      </c>
      <c r="BN878" s="57" t="str">
        <f t="shared" ca="1" si="170"/>
        <v>PENDIENTE HACER AVISO</v>
      </c>
      <c r="BO878" s="54" t="str">
        <f t="shared" ca="1" si="163"/>
        <v>EN TRÁMITE NOTIF. POR AVISO</v>
      </c>
      <c r="BP878" s="37"/>
      <c r="BQ878" s="53" t="str">
        <f>IF(BP878="","",WORKDAY(BP878,5,FESTIVOS_CO!A:A))</f>
        <v/>
      </c>
      <c r="BR878" s="37"/>
      <c r="BS878" s="36"/>
      <c r="BT878" s="38"/>
      <c r="BU878" s="58" t="e">
        <f>VLOOKUP(BT878,Hoja2!$C:$D,2,0)</f>
        <v>#N/A</v>
      </c>
      <c r="BV878" s="80" t="str">
        <f>IF(
AND(AO878="",BD878="",BQ878=""),
"EN PROCESO NOTIFICACION / COMUNICACION",
IF(
BT878="",
"NO APLICA",
IF(
BU878=60,
IF(AO878&lt;&gt;"",AO878,IF(BD878&lt;&gt;"",BD878,BQ878))+60,
WORKDAY(
IF(AO878&lt;&gt;"",AO878,IF(BD878&lt;&gt;"",BD878,BQ878)),
BU878,
FESTIVOS_CO!A:A
)
)
))</f>
        <v>EN PROCESO NOTIFICACION / COMUNICACION</v>
      </c>
      <c r="BW878" s="44"/>
      <c r="BX878" s="53"/>
      <c r="BY878" s="45"/>
      <c r="BZ878" s="37"/>
      <c r="CA878" s="54" t="str">
        <f t="shared" si="164"/>
        <v>PENDIENTE EJECUTORIA</v>
      </c>
      <c r="CB878" s="59" t="str">
        <f t="shared" si="173"/>
        <v/>
      </c>
      <c r="CC878" s="36"/>
      <c r="CD878" s="40"/>
      <c r="CE878" s="46"/>
      <c r="CF878" s="40"/>
      <c r="CG878" s="40"/>
      <c r="CH878" s="40"/>
      <c r="CI878" s="36"/>
      <c r="CJ878" s="47"/>
      <c r="CK878" s="40"/>
      <c r="CL878" s="40"/>
      <c r="CM878" s="40"/>
      <c r="CN878" s="40"/>
    </row>
    <row r="879" spans="1:92" ht="42.75" hidden="1">
      <c r="A879" s="49" t="str">
        <f t="shared" si="165"/>
        <v>SIN GESTIÓN</v>
      </c>
      <c r="B879" s="58"/>
      <c r="C879" s="37"/>
      <c r="D879" s="37"/>
      <c r="E879" s="49" t="str">
        <f t="shared" si="166"/>
        <v>PENDIENTE NOTIFICACIÓN</v>
      </c>
      <c r="F879" s="141" t="str">
        <f t="shared" si="167"/>
        <v>PENDIENTE NOTIFICACIÓN</v>
      </c>
      <c r="G879" s="49" t="str">
        <f t="shared" si="168"/>
        <v/>
      </c>
      <c r="H879" s="51" t="str">
        <f ca="1">IF(
L879="",
"",
IF(
NETWORKDAYS(L879,IF(M879&lt;&gt;"",M879,TODAY()),FESTIVOS_CO!A:A)&gt;2,
"VENCIDO",
IF(
NETWORKDAYS(L879,IF(M879&lt;&gt;"",M879,TODAY()),FESTIVOS_CO!A:A)=2,
"ALERTA",
"A TIEMPO"
)))</f>
        <v/>
      </c>
      <c r="I879" s="40"/>
      <c r="J879" s="36"/>
      <c r="K879" s="37"/>
      <c r="L879" s="50"/>
      <c r="M879" s="37"/>
      <c r="N879" s="52"/>
      <c r="O879" s="52"/>
      <c r="P879" s="36"/>
      <c r="Q879" s="36"/>
      <c r="R879" s="40"/>
      <c r="S879" s="36"/>
      <c r="T879" s="40"/>
      <c r="U879" s="40"/>
      <c r="V879" s="81"/>
      <c r="W879" s="40"/>
      <c r="X879" s="40"/>
      <c r="Y879" s="40"/>
      <c r="Z879" s="38" t="str">
        <f>IFERROR(VLOOKUP(Y879,DIRECTORIO!A:B,2,FALSE),"")</f>
        <v/>
      </c>
      <c r="AA879" s="40"/>
      <c r="AB879" s="40"/>
      <c r="AC879" s="40"/>
      <c r="AD879" s="40"/>
      <c r="AE879" s="40"/>
      <c r="AF879" s="40"/>
      <c r="AG879" s="41" t="s">
        <v>109</v>
      </c>
      <c r="AH879" s="42"/>
      <c r="AI879" s="54" t="str">
        <f t="shared" ca="1" si="169"/>
        <v>PENDIENTE NOTIFICACIÓN ELECTRÓNICA</v>
      </c>
      <c r="AJ879" s="37"/>
      <c r="AK879" s="37"/>
      <c r="AL879" s="37"/>
      <c r="AM879" s="53" t="str">
        <f>IF(AK879="","",WORKDAY(AK879,5,FESTIVOS_CO!A:A))</f>
        <v/>
      </c>
      <c r="AN879" s="37"/>
      <c r="AO879" s="37"/>
      <c r="AP879" s="54" t="str">
        <f t="shared" ca="1" si="174"/>
        <v>NO APLICA</v>
      </c>
      <c r="AQ879" s="36"/>
      <c r="AR879" s="43"/>
      <c r="AS879" s="37"/>
      <c r="AT879" s="36"/>
      <c r="AU879" s="37"/>
      <c r="AV879" s="36"/>
      <c r="AW879" s="36"/>
      <c r="AX879" s="37"/>
      <c r="AY879" s="140" t="str">
        <f>IF(AU879="","",WORKDAY(AU879,5,FESTIVOS_CO!A:A))</f>
        <v/>
      </c>
      <c r="AZ879" s="54" t="str">
        <f t="shared" ca="1" si="171"/>
        <v>NO APLICA</v>
      </c>
      <c r="BA879" s="55" t="str">
        <f>IF(AX879="","",WORKDAY(AX879,5,FESTIVOS_CO!A:A))</f>
        <v/>
      </c>
      <c r="BB879" s="39"/>
      <c r="BC879" s="40"/>
      <c r="BD879" s="40"/>
      <c r="BE879" s="56" t="str">
        <f t="shared" ca="1" si="172"/>
        <v>NO APLICA</v>
      </c>
      <c r="BF879" s="37"/>
      <c r="BG879" s="45"/>
      <c r="BH879" s="37"/>
      <c r="BI879" s="36"/>
      <c r="BJ879" s="37"/>
      <c r="BK879" s="36"/>
      <c r="BL879" s="36"/>
      <c r="BM879" s="53" t="str">
        <f>IF(BJ879="","",WORKDAY(BJ879,5,FESTIVOS_CO!A:A))</f>
        <v/>
      </c>
      <c r="BN879" s="57" t="str">
        <f t="shared" ca="1" si="170"/>
        <v>PENDIENTE HACER AVISO</v>
      </c>
      <c r="BO879" s="54" t="str">
        <f t="shared" ca="1" si="163"/>
        <v>EN TRÁMITE NOTIF. POR AVISO</v>
      </c>
      <c r="BP879" s="37"/>
      <c r="BQ879" s="53" t="str">
        <f>IF(BP879="","",WORKDAY(BP879,5,FESTIVOS_CO!A:A))</f>
        <v/>
      </c>
      <c r="BR879" s="37"/>
      <c r="BS879" s="36"/>
      <c r="BT879" s="38"/>
      <c r="BU879" s="58" t="e">
        <f>VLOOKUP(BT879,Hoja2!$C:$D,2,0)</f>
        <v>#N/A</v>
      </c>
      <c r="BV879" s="80" t="str">
        <f>IF(
AND(AO879="",BD879="",BQ879=""),
"EN PROCESO NOTIFICACION / COMUNICACION",
IF(
BT879="",
"NO APLICA",
IF(
BU879=60,
IF(AO879&lt;&gt;"",AO879,IF(BD879&lt;&gt;"",BD879,BQ879))+60,
WORKDAY(
IF(AO879&lt;&gt;"",AO879,IF(BD879&lt;&gt;"",BD879,BQ879)),
BU879,
FESTIVOS_CO!A:A
)
)
))</f>
        <v>EN PROCESO NOTIFICACION / COMUNICACION</v>
      </c>
      <c r="BW879" s="44"/>
      <c r="BX879" s="53"/>
      <c r="BY879" s="45"/>
      <c r="BZ879" s="37"/>
      <c r="CA879" s="54" t="str">
        <f t="shared" si="164"/>
        <v>PENDIENTE EJECUTORIA</v>
      </c>
      <c r="CB879" s="59" t="str">
        <f t="shared" si="173"/>
        <v/>
      </c>
      <c r="CC879" s="36"/>
      <c r="CD879" s="40"/>
      <c r="CE879" s="46"/>
      <c r="CF879" s="40"/>
      <c r="CG879" s="40"/>
      <c r="CH879" s="40"/>
      <c r="CI879" s="36"/>
      <c r="CJ879" s="47"/>
      <c r="CK879" s="40"/>
      <c r="CL879" s="40"/>
      <c r="CM879" s="40"/>
      <c r="CN879" s="40"/>
    </row>
    <row r="880" spans="1:92" ht="42.75" hidden="1">
      <c r="A880" s="49" t="str">
        <f t="shared" si="165"/>
        <v>SIN GESTIÓN</v>
      </c>
      <c r="B880" s="58"/>
      <c r="C880" s="37"/>
      <c r="D880" s="37"/>
      <c r="E880" s="49" t="str">
        <f t="shared" si="166"/>
        <v>PENDIENTE NOTIFICACIÓN</v>
      </c>
      <c r="F880" s="141" t="str">
        <f t="shared" si="167"/>
        <v>PENDIENTE NOTIFICACIÓN</v>
      </c>
      <c r="G880" s="49" t="str">
        <f t="shared" si="168"/>
        <v/>
      </c>
      <c r="H880" s="51" t="str">
        <f ca="1">IF(
L880="",
"",
IF(
NETWORKDAYS(L880,IF(M880&lt;&gt;"",M880,TODAY()),FESTIVOS_CO!A:A)&gt;2,
"VENCIDO",
IF(
NETWORKDAYS(L880,IF(M880&lt;&gt;"",M880,TODAY()),FESTIVOS_CO!A:A)=2,
"ALERTA",
"A TIEMPO"
)))</f>
        <v/>
      </c>
      <c r="I880" s="40"/>
      <c r="J880" s="36"/>
      <c r="K880" s="37"/>
      <c r="L880" s="50"/>
      <c r="M880" s="37"/>
      <c r="N880" s="52"/>
      <c r="O880" s="52"/>
      <c r="P880" s="36"/>
      <c r="Q880" s="36"/>
      <c r="R880" s="40"/>
      <c r="S880" s="36"/>
      <c r="T880" s="40"/>
      <c r="U880" s="40"/>
      <c r="V880" s="81"/>
      <c r="W880" s="40"/>
      <c r="X880" s="40"/>
      <c r="Y880" s="40"/>
      <c r="Z880" s="38" t="str">
        <f>IFERROR(VLOOKUP(Y880,DIRECTORIO!A:B,2,FALSE),"")</f>
        <v/>
      </c>
      <c r="AA880" s="40"/>
      <c r="AB880" s="40"/>
      <c r="AC880" s="40"/>
      <c r="AD880" s="40"/>
      <c r="AE880" s="40"/>
      <c r="AF880" s="40"/>
      <c r="AG880" s="41" t="s">
        <v>109</v>
      </c>
      <c r="AH880" s="42"/>
      <c r="AI880" s="54" t="str">
        <f t="shared" ca="1" si="169"/>
        <v>PENDIENTE NOTIFICACIÓN ELECTRÓNICA</v>
      </c>
      <c r="AJ880" s="37"/>
      <c r="AK880" s="37"/>
      <c r="AL880" s="37"/>
      <c r="AM880" s="53" t="str">
        <f>IF(AK880="","",WORKDAY(AK880,5,FESTIVOS_CO!A:A))</f>
        <v/>
      </c>
      <c r="AN880" s="37"/>
      <c r="AO880" s="37"/>
      <c r="AP880" s="54" t="str">
        <f t="shared" ca="1" si="174"/>
        <v>NO APLICA</v>
      </c>
      <c r="AQ880" s="36"/>
      <c r="AR880" s="43"/>
      <c r="AS880" s="37"/>
      <c r="AT880" s="36"/>
      <c r="AU880" s="37"/>
      <c r="AV880" s="36"/>
      <c r="AW880" s="36"/>
      <c r="AX880" s="37"/>
      <c r="AY880" s="140" t="str">
        <f>IF(AU880="","",WORKDAY(AU880,5,FESTIVOS_CO!A:A))</f>
        <v/>
      </c>
      <c r="AZ880" s="54" t="str">
        <f t="shared" ca="1" si="171"/>
        <v>NO APLICA</v>
      </c>
      <c r="BA880" s="55" t="str">
        <f>IF(AX880="","",WORKDAY(AX880,5,FESTIVOS_CO!A:A))</f>
        <v/>
      </c>
      <c r="BB880" s="39"/>
      <c r="BC880" s="40"/>
      <c r="BD880" s="40"/>
      <c r="BE880" s="56" t="str">
        <f t="shared" ca="1" si="172"/>
        <v>NO APLICA</v>
      </c>
      <c r="BF880" s="37"/>
      <c r="BG880" s="45"/>
      <c r="BH880" s="37"/>
      <c r="BI880" s="36"/>
      <c r="BJ880" s="37"/>
      <c r="BK880" s="36"/>
      <c r="BL880" s="36"/>
      <c r="BM880" s="53" t="str">
        <f>IF(BJ880="","",WORKDAY(BJ880,5,FESTIVOS_CO!A:A))</f>
        <v/>
      </c>
      <c r="BN880" s="57" t="str">
        <f t="shared" ca="1" si="170"/>
        <v>PENDIENTE HACER AVISO</v>
      </c>
      <c r="BO880" s="54" t="str">
        <f t="shared" ca="1" si="163"/>
        <v>EN TRÁMITE NOTIF. POR AVISO</v>
      </c>
      <c r="BP880" s="37"/>
      <c r="BQ880" s="53" t="str">
        <f>IF(BP880="","",WORKDAY(BP880,5,FESTIVOS_CO!A:A))</f>
        <v/>
      </c>
      <c r="BR880" s="37"/>
      <c r="BS880" s="36"/>
      <c r="BT880" s="38"/>
      <c r="BU880" s="58" t="e">
        <f>VLOOKUP(BT880,Hoja2!$C:$D,2,0)</f>
        <v>#N/A</v>
      </c>
      <c r="BV880" s="80" t="str">
        <f>IF(
AND(AO880="",BD880="",BQ880=""),
"EN PROCESO NOTIFICACION / COMUNICACION",
IF(
BT880="",
"NO APLICA",
IF(
BU880=60,
IF(AO880&lt;&gt;"",AO880,IF(BD880&lt;&gt;"",BD880,BQ880))+60,
WORKDAY(
IF(AO880&lt;&gt;"",AO880,IF(BD880&lt;&gt;"",BD880,BQ880)),
BU880,
FESTIVOS_CO!A:A
)
)
))</f>
        <v>EN PROCESO NOTIFICACION / COMUNICACION</v>
      </c>
      <c r="BW880" s="44"/>
      <c r="BX880" s="53"/>
      <c r="BY880" s="45"/>
      <c r="BZ880" s="37"/>
      <c r="CA880" s="54" t="str">
        <f t="shared" si="164"/>
        <v>PENDIENTE EJECUTORIA</v>
      </c>
      <c r="CB880" s="59" t="str">
        <f t="shared" si="173"/>
        <v/>
      </c>
      <c r="CC880" s="36"/>
      <c r="CD880" s="40"/>
      <c r="CE880" s="46"/>
      <c r="CF880" s="40"/>
      <c r="CG880" s="40"/>
      <c r="CH880" s="40"/>
      <c r="CI880" s="36"/>
      <c r="CJ880" s="47"/>
      <c r="CK880" s="40"/>
      <c r="CL880" s="40"/>
      <c r="CM880" s="40"/>
      <c r="CN880" s="40"/>
    </row>
    <row r="881" spans="1:92" ht="42.75" hidden="1">
      <c r="A881" s="49" t="str">
        <f t="shared" si="165"/>
        <v>SIN GESTIÓN</v>
      </c>
      <c r="B881" s="58"/>
      <c r="C881" s="37"/>
      <c r="D881" s="37"/>
      <c r="E881" s="49" t="str">
        <f t="shared" si="166"/>
        <v>PENDIENTE NOTIFICACIÓN</v>
      </c>
      <c r="F881" s="141" t="str">
        <f t="shared" si="167"/>
        <v>PENDIENTE NOTIFICACIÓN</v>
      </c>
      <c r="G881" s="49" t="str">
        <f t="shared" si="168"/>
        <v/>
      </c>
      <c r="H881" s="51" t="str">
        <f ca="1">IF(
L881="",
"",
IF(
NETWORKDAYS(L881,IF(M881&lt;&gt;"",M881,TODAY()),FESTIVOS_CO!A:A)&gt;2,
"VENCIDO",
IF(
NETWORKDAYS(L881,IF(M881&lt;&gt;"",M881,TODAY()),FESTIVOS_CO!A:A)=2,
"ALERTA",
"A TIEMPO"
)))</f>
        <v/>
      </c>
      <c r="I881" s="40"/>
      <c r="J881" s="36"/>
      <c r="K881" s="37"/>
      <c r="L881" s="50"/>
      <c r="M881" s="37"/>
      <c r="N881" s="52"/>
      <c r="O881" s="52"/>
      <c r="P881" s="36"/>
      <c r="Q881" s="36"/>
      <c r="R881" s="40"/>
      <c r="S881" s="36"/>
      <c r="T881" s="40"/>
      <c r="U881" s="40"/>
      <c r="V881" s="81"/>
      <c r="W881" s="40"/>
      <c r="X881" s="40"/>
      <c r="Y881" s="40"/>
      <c r="Z881" s="38" t="str">
        <f>IFERROR(VLOOKUP(Y881,DIRECTORIO!A:B,2,FALSE),"")</f>
        <v/>
      </c>
      <c r="AA881" s="40"/>
      <c r="AB881" s="40"/>
      <c r="AC881" s="40"/>
      <c r="AD881" s="40"/>
      <c r="AE881" s="40"/>
      <c r="AF881" s="40"/>
      <c r="AG881" s="41" t="s">
        <v>109</v>
      </c>
      <c r="AH881" s="42"/>
      <c r="AI881" s="54" t="str">
        <f t="shared" ca="1" si="169"/>
        <v>PENDIENTE NOTIFICACIÓN ELECTRÓNICA</v>
      </c>
      <c r="AJ881" s="37"/>
      <c r="AK881" s="37"/>
      <c r="AL881" s="37"/>
      <c r="AM881" s="53" t="str">
        <f>IF(AK881="","",WORKDAY(AK881,5,FESTIVOS_CO!A:A))</f>
        <v/>
      </c>
      <c r="AN881" s="37"/>
      <c r="AO881" s="37"/>
      <c r="AP881" s="54" t="str">
        <f t="shared" ca="1" si="174"/>
        <v>NO APLICA</v>
      </c>
      <c r="AQ881" s="36"/>
      <c r="AR881" s="43"/>
      <c r="AS881" s="37"/>
      <c r="AT881" s="36"/>
      <c r="AU881" s="37"/>
      <c r="AV881" s="36"/>
      <c r="AW881" s="36"/>
      <c r="AX881" s="37"/>
      <c r="AY881" s="140" t="str">
        <f>IF(AU881="","",WORKDAY(AU881,5,FESTIVOS_CO!A:A))</f>
        <v/>
      </c>
      <c r="AZ881" s="54" t="str">
        <f t="shared" ca="1" si="171"/>
        <v>NO APLICA</v>
      </c>
      <c r="BA881" s="55" t="str">
        <f>IF(AX881="","",WORKDAY(AX881,5,FESTIVOS_CO!A:A))</f>
        <v/>
      </c>
      <c r="BB881" s="39"/>
      <c r="BC881" s="40"/>
      <c r="BD881" s="40"/>
      <c r="BE881" s="56" t="str">
        <f t="shared" ca="1" si="172"/>
        <v>NO APLICA</v>
      </c>
      <c r="BF881" s="37"/>
      <c r="BG881" s="45"/>
      <c r="BH881" s="37"/>
      <c r="BI881" s="36"/>
      <c r="BJ881" s="37"/>
      <c r="BK881" s="36"/>
      <c r="BL881" s="36"/>
      <c r="BM881" s="53" t="str">
        <f>IF(BJ881="","",WORKDAY(BJ881,5,FESTIVOS_CO!A:A))</f>
        <v/>
      </c>
      <c r="BN881" s="57" t="str">
        <f t="shared" ca="1" si="170"/>
        <v>PENDIENTE HACER AVISO</v>
      </c>
      <c r="BO881" s="54" t="str">
        <f t="shared" ca="1" si="163"/>
        <v>EN TRÁMITE NOTIF. POR AVISO</v>
      </c>
      <c r="BP881" s="37"/>
      <c r="BQ881" s="53" t="str">
        <f>IF(BP881="","",WORKDAY(BP881,5,FESTIVOS_CO!A:A))</f>
        <v/>
      </c>
      <c r="BR881" s="37"/>
      <c r="BS881" s="36"/>
      <c r="BT881" s="38"/>
      <c r="BU881" s="58" t="e">
        <f>VLOOKUP(BT881,Hoja2!$C:$D,2,0)</f>
        <v>#N/A</v>
      </c>
      <c r="BV881" s="80" t="str">
        <f>IF(
AND(AO881="",BD881="",BQ881=""),
"EN PROCESO NOTIFICACION / COMUNICACION",
IF(
BT881="",
"NO APLICA",
IF(
BU881=60,
IF(AO881&lt;&gt;"",AO881,IF(BD881&lt;&gt;"",BD881,BQ881))+60,
WORKDAY(
IF(AO881&lt;&gt;"",AO881,IF(BD881&lt;&gt;"",BD881,BQ881)),
BU881,
FESTIVOS_CO!A:A
)
)
))</f>
        <v>EN PROCESO NOTIFICACION / COMUNICACION</v>
      </c>
      <c r="BW881" s="44"/>
      <c r="BX881" s="53"/>
      <c r="BY881" s="45"/>
      <c r="BZ881" s="37"/>
      <c r="CA881" s="54" t="str">
        <f t="shared" si="164"/>
        <v>PENDIENTE EJECUTORIA</v>
      </c>
      <c r="CB881" s="59" t="str">
        <f t="shared" si="173"/>
        <v/>
      </c>
      <c r="CC881" s="36"/>
      <c r="CD881" s="40"/>
      <c r="CE881" s="46"/>
      <c r="CF881" s="40"/>
      <c r="CG881" s="40"/>
      <c r="CH881" s="40"/>
      <c r="CI881" s="36"/>
      <c r="CJ881" s="47"/>
      <c r="CK881" s="40"/>
      <c r="CL881" s="40"/>
      <c r="CM881" s="40"/>
      <c r="CN881" s="40"/>
    </row>
    <row r="882" spans="1:92" ht="42.75" hidden="1">
      <c r="A882" s="49" t="str">
        <f t="shared" si="165"/>
        <v>SIN GESTIÓN</v>
      </c>
      <c r="B882" s="58"/>
      <c r="C882" s="37"/>
      <c r="D882" s="37"/>
      <c r="E882" s="49" t="str">
        <f t="shared" si="166"/>
        <v>PENDIENTE NOTIFICACIÓN</v>
      </c>
      <c r="F882" s="141" t="str">
        <f t="shared" si="167"/>
        <v>PENDIENTE NOTIFICACIÓN</v>
      </c>
      <c r="G882" s="49" t="str">
        <f t="shared" si="168"/>
        <v/>
      </c>
      <c r="H882" s="51" t="str">
        <f ca="1">IF(
L882="",
"",
IF(
NETWORKDAYS(L882,IF(M882&lt;&gt;"",M882,TODAY()),FESTIVOS_CO!A:A)&gt;2,
"VENCIDO",
IF(
NETWORKDAYS(L882,IF(M882&lt;&gt;"",M882,TODAY()),FESTIVOS_CO!A:A)=2,
"ALERTA",
"A TIEMPO"
)))</f>
        <v/>
      </c>
      <c r="I882" s="40"/>
      <c r="J882" s="36"/>
      <c r="K882" s="37"/>
      <c r="L882" s="50"/>
      <c r="M882" s="37"/>
      <c r="N882" s="52"/>
      <c r="O882" s="52"/>
      <c r="P882" s="36"/>
      <c r="Q882" s="36"/>
      <c r="R882" s="40"/>
      <c r="S882" s="36"/>
      <c r="T882" s="40"/>
      <c r="U882" s="40"/>
      <c r="V882" s="81"/>
      <c r="W882" s="40"/>
      <c r="X882" s="40"/>
      <c r="Y882" s="40"/>
      <c r="Z882" s="38" t="str">
        <f>IFERROR(VLOOKUP(Y882,DIRECTORIO!A:B,2,FALSE),"")</f>
        <v/>
      </c>
      <c r="AA882" s="40"/>
      <c r="AB882" s="40"/>
      <c r="AC882" s="40"/>
      <c r="AD882" s="40"/>
      <c r="AE882" s="40"/>
      <c r="AF882" s="40"/>
      <c r="AG882" s="41" t="s">
        <v>109</v>
      </c>
      <c r="AH882" s="42"/>
      <c r="AI882" s="54" t="str">
        <f t="shared" ca="1" si="169"/>
        <v>PENDIENTE NOTIFICACIÓN ELECTRÓNICA</v>
      </c>
      <c r="AJ882" s="37"/>
      <c r="AK882" s="37"/>
      <c r="AL882" s="37"/>
      <c r="AM882" s="53" t="str">
        <f>IF(AK882="","",WORKDAY(AK882,5,FESTIVOS_CO!A:A))</f>
        <v/>
      </c>
      <c r="AN882" s="37"/>
      <c r="AO882" s="37"/>
      <c r="AP882" s="54" t="str">
        <f t="shared" ca="1" si="174"/>
        <v>NO APLICA</v>
      </c>
      <c r="AQ882" s="36"/>
      <c r="AR882" s="43"/>
      <c r="AS882" s="37"/>
      <c r="AT882" s="36"/>
      <c r="AU882" s="37"/>
      <c r="AV882" s="36"/>
      <c r="AW882" s="36"/>
      <c r="AX882" s="37"/>
      <c r="AY882" s="140" t="str">
        <f>IF(AU882="","",WORKDAY(AU882,5,FESTIVOS_CO!A:A))</f>
        <v/>
      </c>
      <c r="AZ882" s="54" t="str">
        <f t="shared" ca="1" si="171"/>
        <v>NO APLICA</v>
      </c>
      <c r="BA882" s="55" t="str">
        <f>IF(AX882="","",WORKDAY(AX882,5,FESTIVOS_CO!A:A))</f>
        <v/>
      </c>
      <c r="BB882" s="39"/>
      <c r="BC882" s="40"/>
      <c r="BD882" s="40"/>
      <c r="BE882" s="56" t="str">
        <f t="shared" ca="1" si="172"/>
        <v>NO APLICA</v>
      </c>
      <c r="BF882" s="37"/>
      <c r="BG882" s="45"/>
      <c r="BH882" s="37"/>
      <c r="BI882" s="36"/>
      <c r="BJ882" s="37"/>
      <c r="BK882" s="36"/>
      <c r="BL882" s="36"/>
      <c r="BM882" s="53" t="str">
        <f>IF(BJ882="","",WORKDAY(BJ882,5,FESTIVOS_CO!A:A))</f>
        <v/>
      </c>
      <c r="BN882" s="57" t="str">
        <f t="shared" ca="1" si="170"/>
        <v>PENDIENTE HACER AVISO</v>
      </c>
      <c r="BO882" s="54" t="str">
        <f t="shared" ca="1" si="163"/>
        <v>EN TRÁMITE NOTIF. POR AVISO</v>
      </c>
      <c r="BP882" s="37"/>
      <c r="BQ882" s="53" t="str">
        <f>IF(BP882="","",WORKDAY(BP882,5,FESTIVOS_CO!A:A))</f>
        <v/>
      </c>
      <c r="BR882" s="37"/>
      <c r="BS882" s="36"/>
      <c r="BT882" s="38"/>
      <c r="BU882" s="58" t="e">
        <f>VLOOKUP(BT882,Hoja2!$C:$D,2,0)</f>
        <v>#N/A</v>
      </c>
      <c r="BV882" s="80" t="str">
        <f>IF(
AND(AO882="",BD882="",BQ882=""),
"EN PROCESO NOTIFICACION / COMUNICACION",
IF(
BT882="",
"NO APLICA",
IF(
BU882=60,
IF(AO882&lt;&gt;"",AO882,IF(BD882&lt;&gt;"",BD882,BQ882))+60,
WORKDAY(
IF(AO882&lt;&gt;"",AO882,IF(BD882&lt;&gt;"",BD882,BQ882)),
BU882,
FESTIVOS_CO!A:A
)
)
))</f>
        <v>EN PROCESO NOTIFICACION / COMUNICACION</v>
      </c>
      <c r="BW882" s="44"/>
      <c r="BX882" s="53"/>
      <c r="BY882" s="45"/>
      <c r="BZ882" s="37"/>
      <c r="CA882" s="54" t="str">
        <f t="shared" si="164"/>
        <v>PENDIENTE EJECUTORIA</v>
      </c>
      <c r="CB882" s="59" t="str">
        <f t="shared" si="173"/>
        <v/>
      </c>
      <c r="CC882" s="36"/>
      <c r="CD882" s="40"/>
      <c r="CE882" s="46"/>
      <c r="CF882" s="40"/>
      <c r="CG882" s="40"/>
      <c r="CH882" s="40"/>
      <c r="CI882" s="36"/>
      <c r="CJ882" s="47"/>
      <c r="CK882" s="40"/>
      <c r="CL882" s="40"/>
      <c r="CM882" s="40"/>
      <c r="CN882" s="40"/>
    </row>
    <row r="883" spans="1:92" ht="42.75" hidden="1">
      <c r="A883" s="49" t="str">
        <f t="shared" si="165"/>
        <v>SIN GESTIÓN</v>
      </c>
      <c r="B883" s="58"/>
      <c r="C883" s="37"/>
      <c r="D883" s="37"/>
      <c r="E883" s="49" t="str">
        <f t="shared" si="166"/>
        <v>PENDIENTE NOTIFICACIÓN</v>
      </c>
      <c r="F883" s="141" t="str">
        <f t="shared" si="167"/>
        <v>PENDIENTE NOTIFICACIÓN</v>
      </c>
      <c r="G883" s="49" t="str">
        <f t="shared" si="168"/>
        <v/>
      </c>
      <c r="H883" s="51" t="str">
        <f ca="1">IF(
L883="",
"",
IF(
NETWORKDAYS(L883,IF(M883&lt;&gt;"",M883,TODAY()),FESTIVOS_CO!A:A)&gt;2,
"VENCIDO",
IF(
NETWORKDAYS(L883,IF(M883&lt;&gt;"",M883,TODAY()),FESTIVOS_CO!A:A)=2,
"ALERTA",
"A TIEMPO"
)))</f>
        <v/>
      </c>
      <c r="I883" s="40"/>
      <c r="J883" s="36"/>
      <c r="K883" s="37"/>
      <c r="L883" s="50"/>
      <c r="M883" s="37"/>
      <c r="N883" s="52"/>
      <c r="O883" s="52"/>
      <c r="P883" s="36"/>
      <c r="Q883" s="36"/>
      <c r="R883" s="40"/>
      <c r="S883" s="36"/>
      <c r="T883" s="40"/>
      <c r="U883" s="40"/>
      <c r="V883" s="81"/>
      <c r="W883" s="40"/>
      <c r="X883" s="40"/>
      <c r="Y883" s="40"/>
      <c r="Z883" s="38" t="str">
        <f>IFERROR(VLOOKUP(Y883,DIRECTORIO!A:B,2,FALSE),"")</f>
        <v/>
      </c>
      <c r="AA883" s="40"/>
      <c r="AB883" s="40"/>
      <c r="AC883" s="40"/>
      <c r="AD883" s="40"/>
      <c r="AE883" s="40"/>
      <c r="AF883" s="40"/>
      <c r="AG883" s="41" t="s">
        <v>109</v>
      </c>
      <c r="AH883" s="42"/>
      <c r="AI883" s="54" t="str">
        <f t="shared" ca="1" si="169"/>
        <v>PENDIENTE NOTIFICACIÓN ELECTRÓNICA</v>
      </c>
      <c r="AJ883" s="37"/>
      <c r="AK883" s="37"/>
      <c r="AL883" s="37"/>
      <c r="AM883" s="53" t="str">
        <f>IF(AK883="","",WORKDAY(AK883,5,FESTIVOS_CO!A:A))</f>
        <v/>
      </c>
      <c r="AN883" s="37"/>
      <c r="AO883" s="37"/>
      <c r="AP883" s="54" t="str">
        <f t="shared" ca="1" si="174"/>
        <v>NO APLICA</v>
      </c>
      <c r="AQ883" s="36"/>
      <c r="AR883" s="43"/>
      <c r="AS883" s="37"/>
      <c r="AT883" s="36"/>
      <c r="AU883" s="37"/>
      <c r="AV883" s="36"/>
      <c r="AW883" s="36"/>
      <c r="AX883" s="37"/>
      <c r="AY883" s="140" t="str">
        <f>IF(AU883="","",WORKDAY(AU883,5,FESTIVOS_CO!A:A))</f>
        <v/>
      </c>
      <c r="AZ883" s="54" t="str">
        <f t="shared" ca="1" si="171"/>
        <v>NO APLICA</v>
      </c>
      <c r="BA883" s="55" t="str">
        <f>IF(AX883="","",WORKDAY(AX883,5,FESTIVOS_CO!A:A))</f>
        <v/>
      </c>
      <c r="BB883" s="39"/>
      <c r="BC883" s="40"/>
      <c r="BD883" s="40"/>
      <c r="BE883" s="56" t="str">
        <f t="shared" ca="1" si="172"/>
        <v>NO APLICA</v>
      </c>
      <c r="BF883" s="37"/>
      <c r="BG883" s="45"/>
      <c r="BH883" s="37"/>
      <c r="BI883" s="36"/>
      <c r="BJ883" s="37"/>
      <c r="BK883" s="36"/>
      <c r="BL883" s="36"/>
      <c r="BM883" s="53" t="str">
        <f>IF(BJ883="","",WORKDAY(BJ883,5,FESTIVOS_CO!A:A))</f>
        <v/>
      </c>
      <c r="BN883" s="57" t="str">
        <f t="shared" ca="1" si="170"/>
        <v>PENDIENTE HACER AVISO</v>
      </c>
      <c r="BO883" s="54" t="str">
        <f t="shared" ca="1" si="163"/>
        <v>EN TRÁMITE NOTIF. POR AVISO</v>
      </c>
      <c r="BP883" s="37"/>
      <c r="BQ883" s="53" t="str">
        <f>IF(BP883="","",WORKDAY(BP883,5,FESTIVOS_CO!A:A))</f>
        <v/>
      </c>
      <c r="BR883" s="37"/>
      <c r="BS883" s="36"/>
      <c r="BT883" s="38"/>
      <c r="BU883" s="58" t="e">
        <f>VLOOKUP(BT883,Hoja2!$C:$D,2,0)</f>
        <v>#N/A</v>
      </c>
      <c r="BV883" s="80" t="str">
        <f>IF(
AND(AO883="",BD883="",BQ883=""),
"EN PROCESO NOTIFICACION / COMUNICACION",
IF(
BT883="",
"NO APLICA",
IF(
BU883=60,
IF(AO883&lt;&gt;"",AO883,IF(BD883&lt;&gt;"",BD883,BQ883))+60,
WORKDAY(
IF(AO883&lt;&gt;"",AO883,IF(BD883&lt;&gt;"",BD883,BQ883)),
BU883,
FESTIVOS_CO!A:A
)
)
))</f>
        <v>EN PROCESO NOTIFICACION / COMUNICACION</v>
      </c>
      <c r="BW883" s="44"/>
      <c r="BX883" s="53"/>
      <c r="BY883" s="45"/>
      <c r="BZ883" s="37"/>
      <c r="CA883" s="54" t="str">
        <f t="shared" si="164"/>
        <v>PENDIENTE EJECUTORIA</v>
      </c>
      <c r="CB883" s="59" t="str">
        <f t="shared" si="173"/>
        <v/>
      </c>
      <c r="CC883" s="36"/>
      <c r="CD883" s="40"/>
      <c r="CE883" s="46"/>
      <c r="CF883" s="40"/>
      <c r="CG883" s="40"/>
      <c r="CH883" s="40"/>
      <c r="CI883" s="36"/>
      <c r="CJ883" s="47"/>
      <c r="CK883" s="40"/>
      <c r="CL883" s="40"/>
      <c r="CM883" s="40"/>
      <c r="CN883" s="40"/>
    </row>
    <row r="884" spans="1:92" ht="42.75" hidden="1">
      <c r="A884" s="49" t="str">
        <f t="shared" si="165"/>
        <v>SIN GESTIÓN</v>
      </c>
      <c r="B884" s="58"/>
      <c r="C884" s="37"/>
      <c r="D884" s="37"/>
      <c r="E884" s="49" t="str">
        <f t="shared" si="166"/>
        <v>PENDIENTE NOTIFICACIÓN</v>
      </c>
      <c r="F884" s="141" t="str">
        <f t="shared" si="167"/>
        <v>PENDIENTE NOTIFICACIÓN</v>
      </c>
      <c r="G884" s="49" t="str">
        <f t="shared" si="168"/>
        <v/>
      </c>
      <c r="H884" s="51" t="str">
        <f ca="1">IF(
L884="",
"",
IF(
NETWORKDAYS(L884,IF(M884&lt;&gt;"",M884,TODAY()),FESTIVOS_CO!A:A)&gt;2,
"VENCIDO",
IF(
NETWORKDAYS(L884,IF(M884&lt;&gt;"",M884,TODAY()),FESTIVOS_CO!A:A)=2,
"ALERTA",
"A TIEMPO"
)))</f>
        <v/>
      </c>
      <c r="I884" s="40"/>
      <c r="J884" s="36"/>
      <c r="K884" s="37"/>
      <c r="L884" s="50"/>
      <c r="M884" s="37"/>
      <c r="N884" s="52"/>
      <c r="O884" s="52"/>
      <c r="P884" s="36"/>
      <c r="Q884" s="36"/>
      <c r="R884" s="40"/>
      <c r="S884" s="36"/>
      <c r="T884" s="40"/>
      <c r="U884" s="40"/>
      <c r="V884" s="81"/>
      <c r="W884" s="40"/>
      <c r="X884" s="40"/>
      <c r="Y884" s="40"/>
      <c r="Z884" s="38" t="str">
        <f>IFERROR(VLOOKUP(Y884,DIRECTORIO!A:B,2,FALSE),"")</f>
        <v/>
      </c>
      <c r="AA884" s="40"/>
      <c r="AB884" s="40"/>
      <c r="AC884" s="40"/>
      <c r="AD884" s="40"/>
      <c r="AE884" s="40"/>
      <c r="AF884" s="40"/>
      <c r="AG884" s="41" t="s">
        <v>109</v>
      </c>
      <c r="AH884" s="42"/>
      <c r="AI884" s="54" t="str">
        <f t="shared" ca="1" si="169"/>
        <v>PENDIENTE NOTIFICACIÓN ELECTRÓNICA</v>
      </c>
      <c r="AJ884" s="37"/>
      <c r="AK884" s="37"/>
      <c r="AL884" s="37"/>
      <c r="AM884" s="53" t="str">
        <f>IF(AK884="","",WORKDAY(AK884,5,FESTIVOS_CO!A:A))</f>
        <v/>
      </c>
      <c r="AN884" s="37"/>
      <c r="AO884" s="37"/>
      <c r="AP884" s="54" t="str">
        <f t="shared" ca="1" si="174"/>
        <v>NO APLICA</v>
      </c>
      <c r="AQ884" s="36"/>
      <c r="AR884" s="43"/>
      <c r="AS884" s="37"/>
      <c r="AT884" s="36"/>
      <c r="AU884" s="37"/>
      <c r="AV884" s="36"/>
      <c r="AW884" s="36"/>
      <c r="AX884" s="37"/>
      <c r="AY884" s="140" t="str">
        <f>IF(AU884="","",WORKDAY(AU884,5,FESTIVOS_CO!A:A))</f>
        <v/>
      </c>
      <c r="AZ884" s="54" t="str">
        <f t="shared" ca="1" si="171"/>
        <v>NO APLICA</v>
      </c>
      <c r="BA884" s="55" t="str">
        <f>IF(AX884="","",WORKDAY(AX884,5,FESTIVOS_CO!A:A))</f>
        <v/>
      </c>
      <c r="BB884" s="39"/>
      <c r="BC884" s="40"/>
      <c r="BD884" s="40"/>
      <c r="BE884" s="56" t="str">
        <f t="shared" ca="1" si="172"/>
        <v>NO APLICA</v>
      </c>
      <c r="BF884" s="37"/>
      <c r="BG884" s="45"/>
      <c r="BH884" s="37"/>
      <c r="BI884" s="36"/>
      <c r="BJ884" s="37"/>
      <c r="BK884" s="36"/>
      <c r="BL884" s="36"/>
      <c r="BM884" s="53" t="str">
        <f>IF(BJ884="","",WORKDAY(BJ884,5,FESTIVOS_CO!A:A))</f>
        <v/>
      </c>
      <c r="BN884" s="57" t="str">
        <f t="shared" ca="1" si="170"/>
        <v>PENDIENTE HACER AVISO</v>
      </c>
      <c r="BO884" s="54" t="str">
        <f t="shared" ca="1" si="163"/>
        <v>EN TRÁMITE NOTIF. POR AVISO</v>
      </c>
      <c r="BP884" s="37"/>
      <c r="BQ884" s="53" t="str">
        <f>IF(BP884="","",WORKDAY(BP884,5,FESTIVOS_CO!A:A))</f>
        <v/>
      </c>
      <c r="BR884" s="37"/>
      <c r="BS884" s="36"/>
      <c r="BT884" s="38"/>
      <c r="BU884" s="58" t="e">
        <f>VLOOKUP(BT884,Hoja2!$C:$D,2,0)</f>
        <v>#N/A</v>
      </c>
      <c r="BV884" s="80" t="str">
        <f>IF(
AND(AO884="",BD884="",BQ884=""),
"EN PROCESO NOTIFICACION / COMUNICACION",
IF(
BT884="",
"NO APLICA",
IF(
BU884=60,
IF(AO884&lt;&gt;"",AO884,IF(BD884&lt;&gt;"",BD884,BQ884))+60,
WORKDAY(
IF(AO884&lt;&gt;"",AO884,IF(BD884&lt;&gt;"",BD884,BQ884)),
BU884,
FESTIVOS_CO!A:A
)
)
))</f>
        <v>EN PROCESO NOTIFICACION / COMUNICACION</v>
      </c>
      <c r="BW884" s="44"/>
      <c r="BX884" s="53"/>
      <c r="BY884" s="45"/>
      <c r="BZ884" s="37"/>
      <c r="CA884" s="54" t="str">
        <f t="shared" si="164"/>
        <v>PENDIENTE EJECUTORIA</v>
      </c>
      <c r="CB884" s="59" t="str">
        <f t="shared" si="173"/>
        <v/>
      </c>
      <c r="CC884" s="36"/>
      <c r="CD884" s="40"/>
      <c r="CE884" s="46"/>
      <c r="CF884" s="40"/>
      <c r="CG884" s="40"/>
      <c r="CH884" s="40"/>
      <c r="CI884" s="36"/>
      <c r="CJ884" s="47"/>
      <c r="CK884" s="40"/>
      <c r="CL884" s="40"/>
      <c r="CM884" s="40"/>
      <c r="CN884" s="40"/>
    </row>
    <row r="885" spans="1:92" ht="42.75" hidden="1">
      <c r="A885" s="49" t="str">
        <f t="shared" si="165"/>
        <v>SIN GESTIÓN</v>
      </c>
      <c r="B885" s="58"/>
      <c r="C885" s="37"/>
      <c r="D885" s="37"/>
      <c r="E885" s="49" t="str">
        <f t="shared" si="166"/>
        <v>PENDIENTE NOTIFICACIÓN</v>
      </c>
      <c r="F885" s="141" t="str">
        <f t="shared" si="167"/>
        <v>PENDIENTE NOTIFICACIÓN</v>
      </c>
      <c r="G885" s="49" t="str">
        <f t="shared" si="168"/>
        <v/>
      </c>
      <c r="H885" s="51" t="str">
        <f ca="1">IF(
L885="",
"",
IF(
NETWORKDAYS(L885,IF(M885&lt;&gt;"",M885,TODAY()),FESTIVOS_CO!A:A)&gt;2,
"VENCIDO",
IF(
NETWORKDAYS(L885,IF(M885&lt;&gt;"",M885,TODAY()),FESTIVOS_CO!A:A)=2,
"ALERTA",
"A TIEMPO"
)))</f>
        <v/>
      </c>
      <c r="I885" s="40"/>
      <c r="J885" s="36"/>
      <c r="K885" s="37"/>
      <c r="L885" s="50"/>
      <c r="M885" s="37"/>
      <c r="N885" s="52"/>
      <c r="O885" s="52"/>
      <c r="P885" s="36"/>
      <c r="Q885" s="36"/>
      <c r="R885" s="40"/>
      <c r="S885" s="36"/>
      <c r="T885" s="40"/>
      <c r="U885" s="40"/>
      <c r="V885" s="81"/>
      <c r="W885" s="40"/>
      <c r="X885" s="40"/>
      <c r="Y885" s="40"/>
      <c r="Z885" s="38" t="str">
        <f>IFERROR(VLOOKUP(Y885,DIRECTORIO!A:B,2,FALSE),"")</f>
        <v/>
      </c>
      <c r="AA885" s="40"/>
      <c r="AB885" s="40"/>
      <c r="AC885" s="40"/>
      <c r="AD885" s="40"/>
      <c r="AE885" s="40"/>
      <c r="AF885" s="40"/>
      <c r="AG885" s="41" t="s">
        <v>109</v>
      </c>
      <c r="AH885" s="42"/>
      <c r="AI885" s="54" t="str">
        <f t="shared" ca="1" si="169"/>
        <v>PENDIENTE NOTIFICACIÓN ELECTRÓNICA</v>
      </c>
      <c r="AJ885" s="37"/>
      <c r="AK885" s="37"/>
      <c r="AL885" s="37"/>
      <c r="AM885" s="53" t="str">
        <f>IF(AK885="","",WORKDAY(AK885,5,FESTIVOS_CO!A:A))</f>
        <v/>
      </c>
      <c r="AN885" s="37"/>
      <c r="AO885" s="37"/>
      <c r="AP885" s="54" t="str">
        <f t="shared" ca="1" si="174"/>
        <v>NO APLICA</v>
      </c>
      <c r="AQ885" s="36"/>
      <c r="AR885" s="43"/>
      <c r="AS885" s="37"/>
      <c r="AT885" s="36"/>
      <c r="AU885" s="37"/>
      <c r="AV885" s="36"/>
      <c r="AW885" s="36"/>
      <c r="AX885" s="37"/>
      <c r="AY885" s="140" t="str">
        <f>IF(AU885="","",WORKDAY(AU885,5,FESTIVOS_CO!A:A))</f>
        <v/>
      </c>
      <c r="AZ885" s="54" t="str">
        <f t="shared" ca="1" si="171"/>
        <v>NO APLICA</v>
      </c>
      <c r="BA885" s="55" t="str">
        <f>IF(AX885="","",WORKDAY(AX885,5,FESTIVOS_CO!A:A))</f>
        <v/>
      </c>
      <c r="BB885" s="39"/>
      <c r="BC885" s="40"/>
      <c r="BD885" s="40"/>
      <c r="BE885" s="56" t="str">
        <f t="shared" ca="1" si="172"/>
        <v>NO APLICA</v>
      </c>
      <c r="BF885" s="37"/>
      <c r="BG885" s="45"/>
      <c r="BH885" s="37"/>
      <c r="BI885" s="36"/>
      <c r="BJ885" s="37"/>
      <c r="BK885" s="36"/>
      <c r="BL885" s="36"/>
      <c r="BM885" s="53" t="str">
        <f>IF(BJ885="","",WORKDAY(BJ885,5,FESTIVOS_CO!A:A))</f>
        <v/>
      </c>
      <c r="BN885" s="57" t="str">
        <f t="shared" ca="1" si="170"/>
        <v>PENDIENTE HACER AVISO</v>
      </c>
      <c r="BO885" s="54" t="str">
        <f t="shared" ca="1" si="163"/>
        <v>EN TRÁMITE NOTIF. POR AVISO</v>
      </c>
      <c r="BP885" s="37"/>
      <c r="BQ885" s="53" t="str">
        <f>IF(BP885="","",WORKDAY(BP885,5,FESTIVOS_CO!A:A))</f>
        <v/>
      </c>
      <c r="BR885" s="37"/>
      <c r="BS885" s="36"/>
      <c r="BT885" s="38"/>
      <c r="BU885" s="58" t="e">
        <f>VLOOKUP(BT885,Hoja2!$C:$D,2,0)</f>
        <v>#N/A</v>
      </c>
      <c r="BV885" s="80" t="str">
        <f>IF(
AND(AO885="",BD885="",BQ885=""),
"EN PROCESO NOTIFICACION / COMUNICACION",
IF(
BT885="",
"NO APLICA",
IF(
BU885=60,
IF(AO885&lt;&gt;"",AO885,IF(BD885&lt;&gt;"",BD885,BQ885))+60,
WORKDAY(
IF(AO885&lt;&gt;"",AO885,IF(BD885&lt;&gt;"",BD885,BQ885)),
BU885,
FESTIVOS_CO!A:A
)
)
))</f>
        <v>EN PROCESO NOTIFICACION / COMUNICACION</v>
      </c>
      <c r="BW885" s="44"/>
      <c r="BX885" s="53"/>
      <c r="BY885" s="45"/>
      <c r="BZ885" s="37"/>
      <c r="CA885" s="54" t="str">
        <f t="shared" si="164"/>
        <v>PENDIENTE EJECUTORIA</v>
      </c>
      <c r="CB885" s="59" t="str">
        <f t="shared" si="173"/>
        <v/>
      </c>
      <c r="CC885" s="36"/>
      <c r="CD885" s="40"/>
      <c r="CE885" s="46"/>
      <c r="CF885" s="40"/>
      <c r="CG885" s="40"/>
      <c r="CH885" s="40"/>
      <c r="CI885" s="36"/>
      <c r="CJ885" s="47"/>
      <c r="CK885" s="40"/>
      <c r="CL885" s="40"/>
      <c r="CM885" s="40"/>
      <c r="CN885" s="40"/>
    </row>
    <row r="886" spans="1:92" ht="42.75" hidden="1">
      <c r="A886" s="49" t="str">
        <f t="shared" si="165"/>
        <v>SIN GESTIÓN</v>
      </c>
      <c r="B886" s="58"/>
      <c r="C886" s="37"/>
      <c r="D886" s="37"/>
      <c r="E886" s="49" t="str">
        <f t="shared" si="166"/>
        <v>PENDIENTE NOTIFICACIÓN</v>
      </c>
      <c r="F886" s="141" t="str">
        <f t="shared" si="167"/>
        <v>PENDIENTE NOTIFICACIÓN</v>
      </c>
      <c r="G886" s="49" t="str">
        <f t="shared" si="168"/>
        <v/>
      </c>
      <c r="H886" s="51" t="str">
        <f ca="1">IF(
L886="",
"",
IF(
NETWORKDAYS(L886,IF(M886&lt;&gt;"",M886,TODAY()),FESTIVOS_CO!A:A)&gt;2,
"VENCIDO",
IF(
NETWORKDAYS(L886,IF(M886&lt;&gt;"",M886,TODAY()),FESTIVOS_CO!A:A)=2,
"ALERTA",
"A TIEMPO"
)))</f>
        <v/>
      </c>
      <c r="I886" s="40"/>
      <c r="J886" s="36"/>
      <c r="K886" s="37"/>
      <c r="L886" s="50"/>
      <c r="M886" s="37"/>
      <c r="N886" s="52"/>
      <c r="O886" s="52"/>
      <c r="P886" s="36"/>
      <c r="Q886" s="36"/>
      <c r="R886" s="40"/>
      <c r="S886" s="36"/>
      <c r="T886" s="40"/>
      <c r="U886" s="40"/>
      <c r="V886" s="81"/>
      <c r="W886" s="40"/>
      <c r="X886" s="40"/>
      <c r="Y886" s="40"/>
      <c r="Z886" s="38" t="str">
        <f>IFERROR(VLOOKUP(Y886,DIRECTORIO!A:B,2,FALSE),"")</f>
        <v/>
      </c>
      <c r="AA886" s="40"/>
      <c r="AB886" s="40"/>
      <c r="AC886" s="40"/>
      <c r="AD886" s="40"/>
      <c r="AE886" s="40"/>
      <c r="AF886" s="40"/>
      <c r="AG886" s="41" t="s">
        <v>109</v>
      </c>
      <c r="AH886" s="42"/>
      <c r="AI886" s="54" t="str">
        <f t="shared" ca="1" si="169"/>
        <v>PENDIENTE NOTIFICACIÓN ELECTRÓNICA</v>
      </c>
      <c r="AJ886" s="37"/>
      <c r="AK886" s="37"/>
      <c r="AL886" s="37"/>
      <c r="AM886" s="53" t="str">
        <f>IF(AK886="","",WORKDAY(AK886,5,FESTIVOS_CO!A:A))</f>
        <v/>
      </c>
      <c r="AN886" s="37"/>
      <c r="AO886" s="37"/>
      <c r="AP886" s="54" t="str">
        <f t="shared" ca="1" si="174"/>
        <v>NO APLICA</v>
      </c>
      <c r="AQ886" s="36"/>
      <c r="AR886" s="43"/>
      <c r="AS886" s="37"/>
      <c r="AT886" s="36"/>
      <c r="AU886" s="37"/>
      <c r="AV886" s="36"/>
      <c r="AW886" s="36"/>
      <c r="AX886" s="37"/>
      <c r="AY886" s="140" t="str">
        <f>IF(AU886="","",WORKDAY(AU886,5,FESTIVOS_CO!A:A))</f>
        <v/>
      </c>
      <c r="AZ886" s="54" t="str">
        <f t="shared" ca="1" si="171"/>
        <v>NO APLICA</v>
      </c>
      <c r="BA886" s="55" t="str">
        <f>IF(AX886="","",WORKDAY(AX886,5,FESTIVOS_CO!A:A))</f>
        <v/>
      </c>
      <c r="BB886" s="39"/>
      <c r="BC886" s="40"/>
      <c r="BD886" s="40"/>
      <c r="BE886" s="56" t="str">
        <f t="shared" ca="1" si="172"/>
        <v>NO APLICA</v>
      </c>
      <c r="BF886" s="37"/>
      <c r="BG886" s="45"/>
      <c r="BH886" s="37"/>
      <c r="BI886" s="36"/>
      <c r="BJ886" s="37"/>
      <c r="BK886" s="36"/>
      <c r="BL886" s="36"/>
      <c r="BM886" s="53" t="str">
        <f>IF(BJ886="","",WORKDAY(BJ886,5,FESTIVOS_CO!A:A))</f>
        <v/>
      </c>
      <c r="BN886" s="57" t="str">
        <f t="shared" ca="1" si="170"/>
        <v>PENDIENTE HACER AVISO</v>
      </c>
      <c r="BO886" s="54" t="str">
        <f t="shared" ref="BO886:BO949" ca="1" si="175">IF(BN886="NOTIFICACIÓN PERSONAL COMPLETA",
"NO PROCEDE AVISO",
IF(BR886="SI",
"NOTIFICACION POR AVISO TERMINADA",
IF(BE886="NO PROCEDE",
"NO PROCEDE AVISO",
IF(BN886="VERIFICAR SI PROCEDE RECURSO",
"NOTIFICACIÓN POR AVISO COMPLETA",
"EN TRÁMITE NOTIF. POR AVISO"
))))</f>
        <v>EN TRÁMITE NOTIF. POR AVISO</v>
      </c>
      <c r="BP886" s="37"/>
      <c r="BQ886" s="53" t="str">
        <f>IF(BP886="","",WORKDAY(BP886,5,FESTIVOS_CO!A:A))</f>
        <v/>
      </c>
      <c r="BR886" s="37"/>
      <c r="BS886" s="36"/>
      <c r="BT886" s="38"/>
      <c r="BU886" s="58" t="e">
        <f>VLOOKUP(BT886,Hoja2!$C:$D,2,0)</f>
        <v>#N/A</v>
      </c>
      <c r="BV886" s="80" t="str">
        <f>IF(
AND(AO886="",BD886="",BQ886=""),
"EN PROCESO NOTIFICACION / COMUNICACION",
IF(
BT886="",
"NO APLICA",
IF(
BU886=60,
IF(AO886&lt;&gt;"",AO886,IF(BD886&lt;&gt;"",BD886,BQ886))+60,
WORKDAY(
IF(AO886&lt;&gt;"",AO886,IF(BD886&lt;&gt;"",BD886,BQ886)),
BU886,
FESTIVOS_CO!A:A
)
)
))</f>
        <v>EN PROCESO NOTIFICACION / COMUNICACION</v>
      </c>
      <c r="BW886" s="44"/>
      <c r="BX886" s="53"/>
      <c r="BY886" s="45"/>
      <c r="BZ886" s="37"/>
      <c r="CA886" s="54" t="str">
        <f t="shared" ref="CA886:CA949" si="176">IF(BW886&lt;&gt;"SI",
"PENDIENTE EJECUTORIA",
IF(AND(BX886="",BY886="",BZ886=""),
"PENDIENTE HACER EJECUTORIA",
IF(AND(BX886&lt;&gt;"",BY886="",BZ886=""),
"PENDIENTE REVISION EJECUTORIA",
IF(AND(BX886&lt;&gt;"",BY886&lt;&gt;"",BZ886=""),
"PENDIENTE FIRMA EJECUTORIA",
"PROCESO EJECUTORIA TERMINADO"
))))</f>
        <v>PENDIENTE EJECUTORIA</v>
      </c>
      <c r="CB886" s="59" t="str">
        <f t="shared" si="173"/>
        <v/>
      </c>
      <c r="CC886" s="36"/>
      <c r="CD886" s="40"/>
      <c r="CE886" s="46"/>
      <c r="CF886" s="40"/>
      <c r="CG886" s="40"/>
      <c r="CH886" s="40"/>
      <c r="CI886" s="36"/>
      <c r="CJ886" s="47"/>
      <c r="CK886" s="40"/>
      <c r="CL886" s="40"/>
      <c r="CM886" s="40"/>
      <c r="CN886" s="40"/>
    </row>
    <row r="887" spans="1:92" ht="42.75" hidden="1">
      <c r="A887" s="49" t="str">
        <f t="shared" si="165"/>
        <v>SIN GESTIÓN</v>
      </c>
      <c r="B887" s="58"/>
      <c r="C887" s="37"/>
      <c r="D887" s="37"/>
      <c r="E887" s="49" t="str">
        <f t="shared" si="166"/>
        <v>PENDIENTE NOTIFICACIÓN</v>
      </c>
      <c r="F887" s="141" t="str">
        <f t="shared" si="167"/>
        <v>PENDIENTE NOTIFICACIÓN</v>
      </c>
      <c r="G887" s="49" t="str">
        <f t="shared" si="168"/>
        <v/>
      </c>
      <c r="H887" s="51" t="str">
        <f ca="1">IF(
L887="",
"",
IF(
NETWORKDAYS(L887,IF(M887&lt;&gt;"",M887,TODAY()),FESTIVOS_CO!A:A)&gt;2,
"VENCIDO",
IF(
NETWORKDAYS(L887,IF(M887&lt;&gt;"",M887,TODAY()),FESTIVOS_CO!A:A)=2,
"ALERTA",
"A TIEMPO"
)))</f>
        <v/>
      </c>
      <c r="I887" s="40"/>
      <c r="J887" s="36"/>
      <c r="K887" s="37"/>
      <c r="L887" s="50"/>
      <c r="M887" s="37"/>
      <c r="N887" s="52"/>
      <c r="O887" s="52"/>
      <c r="P887" s="36"/>
      <c r="Q887" s="36"/>
      <c r="R887" s="40"/>
      <c r="S887" s="36"/>
      <c r="T887" s="40"/>
      <c r="U887" s="40"/>
      <c r="V887" s="81"/>
      <c r="W887" s="40"/>
      <c r="X887" s="40"/>
      <c r="Y887" s="40"/>
      <c r="Z887" s="38" t="str">
        <f>IFERROR(VLOOKUP(Y887,DIRECTORIO!A:B,2,FALSE),"")</f>
        <v/>
      </c>
      <c r="AA887" s="40"/>
      <c r="AB887" s="40"/>
      <c r="AC887" s="40"/>
      <c r="AD887" s="40"/>
      <c r="AE887" s="40"/>
      <c r="AF887" s="40"/>
      <c r="AG887" s="41" t="s">
        <v>109</v>
      </c>
      <c r="AH887" s="42"/>
      <c r="AI887" s="54" t="str">
        <f t="shared" ca="1" si="169"/>
        <v>PENDIENTE NOTIFICACIÓN ELECTRÓNICA</v>
      </c>
      <c r="AJ887" s="37"/>
      <c r="AK887" s="37"/>
      <c r="AL887" s="37"/>
      <c r="AM887" s="53" t="str">
        <f>IF(AK887="","",WORKDAY(AK887,5,FESTIVOS_CO!A:A))</f>
        <v/>
      </c>
      <c r="AN887" s="37"/>
      <c r="AO887" s="37"/>
      <c r="AP887" s="54" t="str">
        <f t="shared" ca="1" si="174"/>
        <v>NO APLICA</v>
      </c>
      <c r="AQ887" s="36"/>
      <c r="AR887" s="43"/>
      <c r="AS887" s="37"/>
      <c r="AT887" s="36"/>
      <c r="AU887" s="37"/>
      <c r="AV887" s="36"/>
      <c r="AW887" s="36"/>
      <c r="AX887" s="37"/>
      <c r="AY887" s="140" t="str">
        <f>IF(AU887="","",WORKDAY(AU887,5,FESTIVOS_CO!A:A))</f>
        <v/>
      </c>
      <c r="AZ887" s="54" t="str">
        <f t="shared" ca="1" si="171"/>
        <v>NO APLICA</v>
      </c>
      <c r="BA887" s="55" t="str">
        <f>IF(AX887="","",WORKDAY(AX887,5,FESTIVOS_CO!A:A))</f>
        <v/>
      </c>
      <c r="BB887" s="39"/>
      <c r="BC887" s="40"/>
      <c r="BD887" s="40"/>
      <c r="BE887" s="56" t="str">
        <f t="shared" ca="1" si="172"/>
        <v>NO APLICA</v>
      </c>
      <c r="BF887" s="37"/>
      <c r="BG887" s="45"/>
      <c r="BH887" s="37"/>
      <c r="BI887" s="36"/>
      <c r="BJ887" s="37"/>
      <c r="BK887" s="36"/>
      <c r="BL887" s="36"/>
      <c r="BM887" s="53" t="str">
        <f>IF(BJ887="","",WORKDAY(BJ887,5,FESTIVOS_CO!A:A))</f>
        <v/>
      </c>
      <c r="BN887" s="57" t="str">
        <f t="shared" ca="1" si="170"/>
        <v>PENDIENTE HACER AVISO</v>
      </c>
      <c r="BO887" s="54" t="str">
        <f t="shared" ca="1" si="175"/>
        <v>EN TRÁMITE NOTIF. POR AVISO</v>
      </c>
      <c r="BP887" s="37"/>
      <c r="BQ887" s="53" t="str">
        <f>IF(BP887="","",WORKDAY(BP887,5,FESTIVOS_CO!A:A))</f>
        <v/>
      </c>
      <c r="BR887" s="37"/>
      <c r="BS887" s="36"/>
      <c r="BT887" s="38"/>
      <c r="BU887" s="58" t="e">
        <f>VLOOKUP(BT887,Hoja2!$C:$D,2,0)</f>
        <v>#N/A</v>
      </c>
      <c r="BV887" s="80" t="str">
        <f>IF(
AND(AO887="",BD887="",BQ887=""),
"EN PROCESO NOTIFICACION / COMUNICACION",
IF(
BT887="",
"NO APLICA",
IF(
BU887=60,
IF(AO887&lt;&gt;"",AO887,IF(BD887&lt;&gt;"",BD887,BQ887))+60,
WORKDAY(
IF(AO887&lt;&gt;"",AO887,IF(BD887&lt;&gt;"",BD887,BQ887)),
BU887,
FESTIVOS_CO!A:A
)
)
))</f>
        <v>EN PROCESO NOTIFICACION / COMUNICACION</v>
      </c>
      <c r="BW887" s="44"/>
      <c r="BX887" s="53"/>
      <c r="BY887" s="45"/>
      <c r="BZ887" s="37"/>
      <c r="CA887" s="54" t="str">
        <f t="shared" si="176"/>
        <v>PENDIENTE EJECUTORIA</v>
      </c>
      <c r="CB887" s="59" t="str">
        <f t="shared" si="173"/>
        <v/>
      </c>
      <c r="CC887" s="36"/>
      <c r="CD887" s="40"/>
      <c r="CE887" s="46"/>
      <c r="CF887" s="40"/>
      <c r="CG887" s="40"/>
      <c r="CH887" s="40"/>
      <c r="CI887" s="36"/>
      <c r="CJ887" s="47"/>
      <c r="CK887" s="40"/>
      <c r="CL887" s="40"/>
      <c r="CM887" s="40"/>
      <c r="CN887" s="40"/>
    </row>
    <row r="888" spans="1:92" ht="42.75" hidden="1">
      <c r="A888" s="49" t="str">
        <f t="shared" ref="A888:A951" si="177">IF(
AND(Q888="NO",S888&lt;&gt;"SI"),
"TERMINADO PRODUCTO NO CONFORME",
IF(
AND(
COUNTBLANK(AJ888:AO888)=COLUMNS(AJ888:AO888),
COUNTBLANK(AQ888:AY888)=COLUMNS(AQ888:AY888),
COUNTBLANK(BC888:BD888)=COLUMNS(BC888:BD888),
COUNTBLANK(BF888:BM888)=COLUMNS(BF888:BM888),
COUNTBLANK(BP888:BR888)=COLUMNS(BP888:BR888)
),
"SIN GESTIÓN",
IF(
AND(BC888&lt;&gt;"",BD888&lt;&gt;"",AO888="",AX888="",BQ888=""),
"NOTIFICADO POR CONDUCTA CONCLUYENTE",
IF(
AI888="NOTIFICACIÓN ELECTRÓNICA EFECTIVA",
CA888,
IF(
OR(
AI888="NO PROCEDE NOTIFICACIÓN ELECTRÓNICA",
AI888="REALIZAR CITACIÓN",
AI888="NOTIFICACIÓN ELECTRÓNICA NO EFECTIVA"
),
IF(
AZ888="HACER AVISO",
IF(
OR(
BN888="NOTIFICACIÓN POR AVISO TERMINADA",
BN888="NOTIFICACIÓN PERSONAL COMPLETA"
),
CA888,
BN888
),
AZ888
),
AI888
)
)
)
))</f>
        <v>SIN GESTIÓN</v>
      </c>
      <c r="B888" s="58"/>
      <c r="C888" s="37"/>
      <c r="D888" s="37"/>
      <c r="E888" s="49" t="str">
        <f t="shared" ref="E888:E951" si="178">IF(AN888="SI",
"NOTIFICACIÓN ELECTRÓNICA",
IF(AND(BC888&lt;&gt;"",BD888&lt;&gt;""),
"NOTIFICACIÓN PERSONAL",
IF(BL888="SI",
"NOTIFICACIÓN POR AVISO",
"PENDIENTE NOTIFICACIÓN"
)))</f>
        <v>PENDIENTE NOTIFICACIÓN</v>
      </c>
      <c r="F888" s="141" t="str">
        <f t="shared" ref="F888:F951" si="179">IF(
AND(AN888&lt;&gt;"SI",AW888&lt;&gt;"SI",BL888&lt;&gt;"SI",BC888="",BD888=""),
"PENDIENTE NOTIFICACIÓN",
IF(AN888="SI",
AO888,
IF(AW888="SI",
AX888,
IF(AND(BC888&lt;&gt;"",BD888&lt;&gt;""),
BD888,
IF(BL888="SI",
BQ888,
"PENDIENTE NOTIFICACIÓN"
)))))</f>
        <v>PENDIENTE NOTIFICACIÓN</v>
      </c>
      <c r="G888" s="49" t="str">
        <f t="shared" ref="G888:G951" si="180">IF(
OR(
C888="",
F888="PENDIENTE NOTIFICACIÓN",
NOT(ISNUMBER(C888)),
NOT(ISNUMBER(F888)),
F888&lt;C888
),
"",
F888-C888
)</f>
        <v/>
      </c>
      <c r="H888" s="51" t="str">
        <f ca="1">IF(
L888="",
"",
IF(
NETWORKDAYS(L888,IF(M888&lt;&gt;"",M888,TODAY()),FESTIVOS_CO!A:A)&gt;2,
"VENCIDO",
IF(
NETWORKDAYS(L888,IF(M888&lt;&gt;"",M888,TODAY()),FESTIVOS_CO!A:A)=2,
"ALERTA",
"A TIEMPO"
)))</f>
        <v/>
      </c>
      <c r="I888" s="40"/>
      <c r="J888" s="36"/>
      <c r="K888" s="37"/>
      <c r="L888" s="50"/>
      <c r="M888" s="37"/>
      <c r="N888" s="52"/>
      <c r="O888" s="52"/>
      <c r="P888" s="36"/>
      <c r="Q888" s="36"/>
      <c r="R888" s="40"/>
      <c r="S888" s="36"/>
      <c r="T888" s="40"/>
      <c r="U888" s="40"/>
      <c r="V888" s="81"/>
      <c r="W888" s="40"/>
      <c r="X888" s="40"/>
      <c r="Y888" s="40"/>
      <c r="Z888" s="38" t="str">
        <f>IFERROR(VLOOKUP(Y888,DIRECTORIO!A:B,2,FALSE),"")</f>
        <v/>
      </c>
      <c r="AA888" s="40"/>
      <c r="AB888" s="40"/>
      <c r="AC888" s="40"/>
      <c r="AD888" s="40"/>
      <c r="AE888" s="40"/>
      <c r="AF888" s="40"/>
      <c r="AG888" s="41" t="s">
        <v>109</v>
      </c>
      <c r="AH888" s="42"/>
      <c r="AI888" s="54" t="str">
        <f t="shared" ref="AI888:AI951" ca="1" si="181">IF(AL888="NO",
"REALIZAR CITACIÓN",
IF(AND(AJ888="SI",AL888&lt;&gt;"SI",AL888&lt;&gt;"NO"),
"PENDIENTE ENTREGA NOTIFICACIÓN ELECTRÓNICA",
IF(AND(AJ888="SI",AL888="SI",AN888="SI"),
"NOTIFICACIÓN ELECTRÓNICA EFECTIVA",
IF(AND(AJ888="",AK888="",AL888="",AM888="",AN888="",AO888=""),
"PENDIENTE NOTIFICACIÓN ELECTRÓNICA",
IF(AJ888="NO",
"NO PROCEDE NOTIFICACIÓN ELECTRÓNICA",
IF(AND(AJ888="SI",F888=""),
"PENDIENTE ENVÍO NOTIFICACIÓN ELECTRÓNICA",
IF(AND(AJ888="SI",TODAY()-F888&lt;=5),
"EN ESPERA DE NOTIFICACIÓN ELECTRÓNICA (5 DÍAS)",
"NOTIFICACIÓN ELECTRÓNICA NO EFECTIVA"
)))))))</f>
        <v>PENDIENTE NOTIFICACIÓN ELECTRÓNICA</v>
      </c>
      <c r="AJ888" s="37"/>
      <c r="AK888" s="37"/>
      <c r="AL888" s="37"/>
      <c r="AM888" s="53" t="str">
        <f>IF(AK888="","",WORKDAY(AK888,5,FESTIVOS_CO!A:A))</f>
        <v/>
      </c>
      <c r="AN888" s="37"/>
      <c r="AO888" s="37"/>
      <c r="AP888" s="54" t="str">
        <f t="shared" ca="1" si="174"/>
        <v>NO APLICA</v>
      </c>
      <c r="AQ888" s="36"/>
      <c r="AR888" s="43"/>
      <c r="AS888" s="37"/>
      <c r="AT888" s="36"/>
      <c r="AU888" s="37"/>
      <c r="AV888" s="36"/>
      <c r="AW888" s="36"/>
      <c r="AX888" s="37"/>
      <c r="AY888" s="140" t="str">
        <f>IF(AU888="","",WORKDAY(AU888,5,FESTIVOS_CO!A:A))</f>
        <v/>
      </c>
      <c r="AZ888" s="54" t="str">
        <f t="shared" ca="1" si="171"/>
        <v>NO APLICA</v>
      </c>
      <c r="BA888" s="55" t="str">
        <f>IF(AX888="","",WORKDAY(AX888,5,FESTIVOS_CO!A:A))</f>
        <v/>
      </c>
      <c r="BB888" s="39"/>
      <c r="BC888" s="40"/>
      <c r="BD888" s="40"/>
      <c r="BE888" s="56" t="str">
        <f t="shared" ca="1" si="172"/>
        <v>NO APLICA</v>
      </c>
      <c r="BF888" s="37"/>
      <c r="BG888" s="45"/>
      <c r="BH888" s="37"/>
      <c r="BI888" s="36"/>
      <c r="BJ888" s="37"/>
      <c r="BK888" s="36"/>
      <c r="BL888" s="36"/>
      <c r="BM888" s="53" t="str">
        <f>IF(BJ888="","",WORKDAY(BJ888,5,FESTIVOS_CO!A:A))</f>
        <v/>
      </c>
      <c r="BN888" s="57" t="str">
        <f t="shared" ref="BN888:BN951" ca="1" si="182">IF(
AND(AZ888="CITACIÓN COMPLETA EN ESPERA DE NOTIFICACION PERSONAL",BB888="NO"),
"PENDIENTE HACER AVISO",
IF(AND(BC888&lt;&gt;"",BD888&lt;&gt;""),
"NOTIFICACIÓN PERSONAL COMPLETA",
IF(BR888="SI",
"NOTIFICACIÓN POR AVISO TERMINADA",
IF(BE888="NO PROCEDE",
"NO PROCEDE",
IF(BF888="",
"PENDIENTE HACER AVISO",
IF(BG888="",
"PENDIENTE REVISIÓN AVISO",
IF(BH888="",
"PENDIENTE FIRMA AVISO",
IF(BI888="",
"PENDIENTE RADICAR AVISO",
IF(BL888="",
"EN TRÁMITE DE ENTREGA AVISO",
IF(BL888="NO",
"PUBLICAR AVISO CARTELERA",
IF(BL888="SI",
"VERIFICAR SI PROCEDE RECURSO",
IF(BE888="HACER AVISO",
"HACER AVISO",
"NO APLICA"
))))))))))))</f>
        <v>PENDIENTE HACER AVISO</v>
      </c>
      <c r="BO888" s="54" t="str">
        <f t="shared" ca="1" si="175"/>
        <v>EN TRÁMITE NOTIF. POR AVISO</v>
      </c>
      <c r="BP888" s="37"/>
      <c r="BQ888" s="53" t="str">
        <f>IF(BP888="","",WORKDAY(BP888,5,FESTIVOS_CO!A:A))</f>
        <v/>
      </c>
      <c r="BR888" s="37"/>
      <c r="BS888" s="36"/>
      <c r="BT888" s="38"/>
      <c r="BU888" s="58" t="e">
        <f>VLOOKUP(BT888,Hoja2!$C:$D,2,0)</f>
        <v>#N/A</v>
      </c>
      <c r="BV888" s="80" t="str">
        <f>IF(
AND(AO888="",BD888="",BQ888=""),
"EN PROCESO NOTIFICACION / COMUNICACION",
IF(
BT888="",
"NO APLICA",
IF(
BU888=60,
IF(AO888&lt;&gt;"",AO888,IF(BD888&lt;&gt;"",BD888,BQ888))+60,
WORKDAY(
IF(AO888&lt;&gt;"",AO888,IF(BD888&lt;&gt;"",BD888,BQ888)),
BU888,
FESTIVOS_CO!A:A
)
)
))</f>
        <v>EN PROCESO NOTIFICACION / COMUNICACION</v>
      </c>
      <c r="BW888" s="44"/>
      <c r="BX888" s="53"/>
      <c r="BY888" s="45"/>
      <c r="BZ888" s="37"/>
      <c r="CA888" s="54" t="str">
        <f t="shared" si="176"/>
        <v>PENDIENTE EJECUTORIA</v>
      </c>
      <c r="CB888" s="59" t="str">
        <f t="shared" si="173"/>
        <v/>
      </c>
      <c r="CC888" s="36"/>
      <c r="CD888" s="40"/>
      <c r="CE888" s="46"/>
      <c r="CF888" s="40"/>
      <c r="CG888" s="40"/>
      <c r="CH888" s="40"/>
      <c r="CI888" s="36"/>
      <c r="CJ888" s="47"/>
      <c r="CK888" s="40"/>
      <c r="CL888" s="40"/>
      <c r="CM888" s="40"/>
      <c r="CN888" s="40"/>
    </row>
    <row r="889" spans="1:92" ht="42.75" hidden="1">
      <c r="A889" s="49" t="str">
        <f t="shared" si="177"/>
        <v>SIN GESTIÓN</v>
      </c>
      <c r="B889" s="58"/>
      <c r="C889" s="37"/>
      <c r="D889" s="37"/>
      <c r="E889" s="49" t="str">
        <f t="shared" si="178"/>
        <v>PENDIENTE NOTIFICACIÓN</v>
      </c>
      <c r="F889" s="141" t="str">
        <f t="shared" si="179"/>
        <v>PENDIENTE NOTIFICACIÓN</v>
      </c>
      <c r="G889" s="49" t="str">
        <f t="shared" si="180"/>
        <v/>
      </c>
      <c r="H889" s="51" t="str">
        <f ca="1">IF(
L889="",
"",
IF(
NETWORKDAYS(L889,IF(M889&lt;&gt;"",M889,TODAY()),FESTIVOS_CO!A:A)&gt;2,
"VENCIDO",
IF(
NETWORKDAYS(L889,IF(M889&lt;&gt;"",M889,TODAY()),FESTIVOS_CO!A:A)=2,
"ALERTA",
"A TIEMPO"
)))</f>
        <v/>
      </c>
      <c r="I889" s="40"/>
      <c r="J889" s="36"/>
      <c r="K889" s="37"/>
      <c r="L889" s="50"/>
      <c r="M889" s="37"/>
      <c r="N889" s="52"/>
      <c r="O889" s="52"/>
      <c r="P889" s="36"/>
      <c r="Q889" s="36"/>
      <c r="R889" s="40"/>
      <c r="S889" s="36"/>
      <c r="T889" s="40"/>
      <c r="U889" s="40"/>
      <c r="V889" s="81"/>
      <c r="W889" s="40"/>
      <c r="X889" s="40"/>
      <c r="Y889" s="40"/>
      <c r="Z889" s="38" t="str">
        <f>IFERROR(VLOOKUP(Y889,DIRECTORIO!A:B,2,FALSE),"")</f>
        <v/>
      </c>
      <c r="AA889" s="40"/>
      <c r="AB889" s="40"/>
      <c r="AC889" s="40"/>
      <c r="AD889" s="40"/>
      <c r="AE889" s="40"/>
      <c r="AF889" s="40"/>
      <c r="AG889" s="41" t="s">
        <v>109</v>
      </c>
      <c r="AH889" s="42"/>
      <c r="AI889" s="54" t="str">
        <f t="shared" ca="1" si="181"/>
        <v>PENDIENTE NOTIFICACIÓN ELECTRÓNICA</v>
      </c>
      <c r="AJ889" s="37"/>
      <c r="AK889" s="37"/>
      <c r="AL889" s="37"/>
      <c r="AM889" s="53" t="str">
        <f>IF(AK889="","",WORKDAY(AK889,5,FESTIVOS_CO!A:A))</f>
        <v/>
      </c>
      <c r="AN889" s="37"/>
      <c r="AO889" s="37"/>
      <c r="AP889" s="54" t="str">
        <f t="shared" ca="1" si="174"/>
        <v>NO APLICA</v>
      </c>
      <c r="AQ889" s="36"/>
      <c r="AR889" s="43"/>
      <c r="AS889" s="37"/>
      <c r="AT889" s="36"/>
      <c r="AU889" s="37"/>
      <c r="AV889" s="36"/>
      <c r="AW889" s="36"/>
      <c r="AX889" s="37"/>
      <c r="AY889" s="140" t="str">
        <f>IF(AU889="","",WORKDAY(AU889,5,FESTIVOS_CO!A:A))</f>
        <v/>
      </c>
      <c r="AZ889" s="54" t="str">
        <f t="shared" ca="1" si="171"/>
        <v>NO APLICA</v>
      </c>
      <c r="BA889" s="55" t="str">
        <f>IF(AX889="","",WORKDAY(AX889,5,FESTIVOS_CO!A:A))</f>
        <v/>
      </c>
      <c r="BB889" s="39"/>
      <c r="BC889" s="40"/>
      <c r="BD889" s="40"/>
      <c r="BE889" s="56" t="str">
        <f t="shared" ca="1" si="172"/>
        <v>NO APLICA</v>
      </c>
      <c r="BF889" s="37"/>
      <c r="BG889" s="45"/>
      <c r="BH889" s="37"/>
      <c r="BI889" s="36"/>
      <c r="BJ889" s="37"/>
      <c r="BK889" s="36"/>
      <c r="BL889" s="36"/>
      <c r="BM889" s="53" t="str">
        <f>IF(BJ889="","",WORKDAY(BJ889,5,FESTIVOS_CO!A:A))</f>
        <v/>
      </c>
      <c r="BN889" s="57" t="str">
        <f t="shared" ca="1" si="182"/>
        <v>PENDIENTE HACER AVISO</v>
      </c>
      <c r="BO889" s="54" t="str">
        <f t="shared" ca="1" si="175"/>
        <v>EN TRÁMITE NOTIF. POR AVISO</v>
      </c>
      <c r="BP889" s="37"/>
      <c r="BQ889" s="53" t="str">
        <f>IF(BP889="","",WORKDAY(BP889,5,FESTIVOS_CO!A:A))</f>
        <v/>
      </c>
      <c r="BR889" s="37"/>
      <c r="BS889" s="36"/>
      <c r="BT889" s="38"/>
      <c r="BU889" s="58" t="e">
        <f>VLOOKUP(BT889,Hoja2!$C:$D,2,0)</f>
        <v>#N/A</v>
      </c>
      <c r="BV889" s="80" t="str">
        <f>IF(
AND(AO889="",BD889="",BQ889=""),
"EN PROCESO NOTIFICACION / COMUNICACION",
IF(
BT889="",
"NO APLICA",
IF(
BU889=60,
IF(AO889&lt;&gt;"",AO889,IF(BD889&lt;&gt;"",BD889,BQ889))+60,
WORKDAY(
IF(AO889&lt;&gt;"",AO889,IF(BD889&lt;&gt;"",BD889,BQ889)),
BU889,
FESTIVOS_CO!A:A
)
)
))</f>
        <v>EN PROCESO NOTIFICACION / COMUNICACION</v>
      </c>
      <c r="BW889" s="44"/>
      <c r="BX889" s="53"/>
      <c r="BY889" s="45"/>
      <c r="BZ889" s="37"/>
      <c r="CA889" s="54" t="str">
        <f t="shared" si="176"/>
        <v>PENDIENTE EJECUTORIA</v>
      </c>
      <c r="CB889" s="59" t="str">
        <f t="shared" si="173"/>
        <v/>
      </c>
      <c r="CC889" s="36"/>
      <c r="CD889" s="40"/>
      <c r="CE889" s="46"/>
      <c r="CF889" s="40"/>
      <c r="CG889" s="40"/>
      <c r="CH889" s="40"/>
      <c r="CI889" s="36"/>
      <c r="CJ889" s="47"/>
      <c r="CK889" s="40"/>
      <c r="CL889" s="40"/>
      <c r="CM889" s="40"/>
      <c r="CN889" s="40"/>
    </row>
    <row r="890" spans="1:92" ht="42.75" hidden="1">
      <c r="A890" s="49" t="str">
        <f t="shared" si="177"/>
        <v>SIN GESTIÓN</v>
      </c>
      <c r="B890" s="58"/>
      <c r="C890" s="37"/>
      <c r="D890" s="37"/>
      <c r="E890" s="49" t="str">
        <f t="shared" si="178"/>
        <v>PENDIENTE NOTIFICACIÓN</v>
      </c>
      <c r="F890" s="141" t="str">
        <f t="shared" si="179"/>
        <v>PENDIENTE NOTIFICACIÓN</v>
      </c>
      <c r="G890" s="49" t="str">
        <f t="shared" si="180"/>
        <v/>
      </c>
      <c r="H890" s="51" t="str">
        <f ca="1">IF(
L890="",
"",
IF(
NETWORKDAYS(L890,IF(M890&lt;&gt;"",M890,TODAY()),FESTIVOS_CO!A:A)&gt;2,
"VENCIDO",
IF(
NETWORKDAYS(L890,IF(M890&lt;&gt;"",M890,TODAY()),FESTIVOS_CO!A:A)=2,
"ALERTA",
"A TIEMPO"
)))</f>
        <v/>
      </c>
      <c r="I890" s="40"/>
      <c r="J890" s="36"/>
      <c r="K890" s="37"/>
      <c r="L890" s="50"/>
      <c r="M890" s="37"/>
      <c r="N890" s="52"/>
      <c r="O890" s="52"/>
      <c r="P890" s="36"/>
      <c r="Q890" s="36"/>
      <c r="R890" s="40"/>
      <c r="S890" s="36"/>
      <c r="T890" s="40"/>
      <c r="U890" s="40"/>
      <c r="V890" s="81"/>
      <c r="W890" s="40"/>
      <c r="X890" s="40"/>
      <c r="Y890" s="40"/>
      <c r="Z890" s="38" t="str">
        <f>IFERROR(VLOOKUP(Y890,DIRECTORIO!A:B,2,FALSE),"")</f>
        <v/>
      </c>
      <c r="AA890" s="40"/>
      <c r="AB890" s="40"/>
      <c r="AC890" s="40"/>
      <c r="AD890" s="40"/>
      <c r="AE890" s="40"/>
      <c r="AF890" s="40"/>
      <c r="AG890" s="41" t="s">
        <v>109</v>
      </c>
      <c r="AH890" s="42"/>
      <c r="AI890" s="54" t="str">
        <f t="shared" ca="1" si="181"/>
        <v>PENDIENTE NOTIFICACIÓN ELECTRÓNICA</v>
      </c>
      <c r="AJ890" s="37"/>
      <c r="AK890" s="37"/>
      <c r="AL890" s="37"/>
      <c r="AM890" s="53" t="str">
        <f>IF(AK890="","",WORKDAY(AK890,5,FESTIVOS_CO!A:A))</f>
        <v/>
      </c>
      <c r="AN890" s="37"/>
      <c r="AO890" s="37"/>
      <c r="AP890" s="54" t="str">
        <f t="shared" ca="1" si="174"/>
        <v>NO APLICA</v>
      </c>
      <c r="AQ890" s="36"/>
      <c r="AR890" s="43"/>
      <c r="AS890" s="37"/>
      <c r="AT890" s="36"/>
      <c r="AU890" s="37"/>
      <c r="AV890" s="36"/>
      <c r="AW890" s="36"/>
      <c r="AX890" s="37"/>
      <c r="AY890" s="140" t="str">
        <f>IF(AU890="","",WORKDAY(AU890,5,FESTIVOS_CO!A:A))</f>
        <v/>
      </c>
      <c r="AZ890" s="54" t="str">
        <f t="shared" ca="1" si="171"/>
        <v>NO APLICA</v>
      </c>
      <c r="BA890" s="55" t="str">
        <f>IF(AX890="","",WORKDAY(AX890,5,FESTIVOS_CO!A:A))</f>
        <v/>
      </c>
      <c r="BB890" s="39"/>
      <c r="BC890" s="40"/>
      <c r="BD890" s="40"/>
      <c r="BE890" s="56" t="str">
        <f t="shared" ca="1" si="172"/>
        <v>NO APLICA</v>
      </c>
      <c r="BF890" s="37"/>
      <c r="BG890" s="45"/>
      <c r="BH890" s="37"/>
      <c r="BI890" s="36"/>
      <c r="BJ890" s="37"/>
      <c r="BK890" s="36"/>
      <c r="BL890" s="36"/>
      <c r="BM890" s="53" t="str">
        <f>IF(BJ890="","",WORKDAY(BJ890,5,FESTIVOS_CO!A:A))</f>
        <v/>
      </c>
      <c r="BN890" s="57" t="str">
        <f t="shared" ca="1" si="182"/>
        <v>PENDIENTE HACER AVISO</v>
      </c>
      <c r="BO890" s="54" t="str">
        <f t="shared" ca="1" si="175"/>
        <v>EN TRÁMITE NOTIF. POR AVISO</v>
      </c>
      <c r="BP890" s="37"/>
      <c r="BQ890" s="53" t="str">
        <f>IF(BP890="","",WORKDAY(BP890,5,FESTIVOS_CO!A:A))</f>
        <v/>
      </c>
      <c r="BR890" s="37"/>
      <c r="BS890" s="36"/>
      <c r="BT890" s="38"/>
      <c r="BU890" s="58" t="e">
        <f>VLOOKUP(BT890,Hoja2!$C:$D,2,0)</f>
        <v>#N/A</v>
      </c>
      <c r="BV890" s="80" t="str">
        <f>IF(
AND(AO890="",BD890="",BQ890=""),
"EN PROCESO NOTIFICACION / COMUNICACION",
IF(
BT890="",
"NO APLICA",
IF(
BU890=60,
IF(AO890&lt;&gt;"",AO890,IF(BD890&lt;&gt;"",BD890,BQ890))+60,
WORKDAY(
IF(AO890&lt;&gt;"",AO890,IF(BD890&lt;&gt;"",BD890,BQ890)),
BU890,
FESTIVOS_CO!A:A
)
)
))</f>
        <v>EN PROCESO NOTIFICACION / COMUNICACION</v>
      </c>
      <c r="BW890" s="44"/>
      <c r="BX890" s="53"/>
      <c r="BY890" s="45"/>
      <c r="BZ890" s="37"/>
      <c r="CA890" s="54" t="str">
        <f t="shared" si="176"/>
        <v>PENDIENTE EJECUTORIA</v>
      </c>
      <c r="CB890" s="59" t="str">
        <f t="shared" si="173"/>
        <v/>
      </c>
      <c r="CC890" s="36"/>
      <c r="CD890" s="40"/>
      <c r="CE890" s="46"/>
      <c r="CF890" s="40"/>
      <c r="CG890" s="40"/>
      <c r="CH890" s="40"/>
      <c r="CI890" s="36"/>
      <c r="CJ890" s="47"/>
      <c r="CK890" s="40"/>
      <c r="CL890" s="40"/>
      <c r="CM890" s="40"/>
      <c r="CN890" s="40"/>
    </row>
    <row r="891" spans="1:92" ht="42.75" hidden="1">
      <c r="A891" s="49" t="str">
        <f t="shared" si="177"/>
        <v>SIN GESTIÓN</v>
      </c>
      <c r="B891" s="58"/>
      <c r="C891" s="37"/>
      <c r="D891" s="37"/>
      <c r="E891" s="49" t="str">
        <f t="shared" si="178"/>
        <v>PENDIENTE NOTIFICACIÓN</v>
      </c>
      <c r="F891" s="141" t="str">
        <f t="shared" si="179"/>
        <v>PENDIENTE NOTIFICACIÓN</v>
      </c>
      <c r="G891" s="49" t="str">
        <f t="shared" si="180"/>
        <v/>
      </c>
      <c r="H891" s="51" t="str">
        <f ca="1">IF(
L891="",
"",
IF(
NETWORKDAYS(L891,IF(M891&lt;&gt;"",M891,TODAY()),FESTIVOS_CO!A:A)&gt;2,
"VENCIDO",
IF(
NETWORKDAYS(L891,IF(M891&lt;&gt;"",M891,TODAY()),FESTIVOS_CO!A:A)=2,
"ALERTA",
"A TIEMPO"
)))</f>
        <v/>
      </c>
      <c r="I891" s="40"/>
      <c r="J891" s="36"/>
      <c r="K891" s="37"/>
      <c r="L891" s="50"/>
      <c r="M891" s="37"/>
      <c r="N891" s="52"/>
      <c r="O891" s="52"/>
      <c r="P891" s="36"/>
      <c r="Q891" s="36"/>
      <c r="R891" s="40"/>
      <c r="S891" s="36"/>
      <c r="T891" s="40"/>
      <c r="U891" s="40"/>
      <c r="V891" s="81"/>
      <c r="W891" s="40"/>
      <c r="X891" s="40"/>
      <c r="Y891" s="40"/>
      <c r="Z891" s="38" t="str">
        <f>IFERROR(VLOOKUP(Y891,DIRECTORIO!A:B,2,FALSE),"")</f>
        <v/>
      </c>
      <c r="AA891" s="40"/>
      <c r="AB891" s="40"/>
      <c r="AC891" s="40"/>
      <c r="AD891" s="40"/>
      <c r="AE891" s="40"/>
      <c r="AF891" s="40"/>
      <c r="AG891" s="41" t="s">
        <v>109</v>
      </c>
      <c r="AH891" s="42"/>
      <c r="AI891" s="54" t="str">
        <f t="shared" ca="1" si="181"/>
        <v>PENDIENTE NOTIFICACIÓN ELECTRÓNICA</v>
      </c>
      <c r="AJ891" s="37"/>
      <c r="AK891" s="37"/>
      <c r="AL891" s="37"/>
      <c r="AM891" s="53" t="str">
        <f>IF(AK891="","",WORKDAY(AK891,5,FESTIVOS_CO!A:A))</f>
        <v/>
      </c>
      <c r="AN891" s="37"/>
      <c r="AO891" s="37"/>
      <c r="AP891" s="54" t="str">
        <f t="shared" ca="1" si="174"/>
        <v>NO APLICA</v>
      </c>
      <c r="AQ891" s="36"/>
      <c r="AR891" s="43"/>
      <c r="AS891" s="37"/>
      <c r="AT891" s="36"/>
      <c r="AU891" s="37"/>
      <c r="AV891" s="36"/>
      <c r="AW891" s="36"/>
      <c r="AX891" s="37"/>
      <c r="AY891" s="140" t="str">
        <f>IF(AU891="","",WORKDAY(AU891,5,FESTIVOS_CO!A:A))</f>
        <v/>
      </c>
      <c r="AZ891" s="54" t="str">
        <f t="shared" ca="1" si="171"/>
        <v>NO APLICA</v>
      </c>
      <c r="BA891" s="55" t="str">
        <f>IF(AX891="","",WORKDAY(AX891,5,FESTIVOS_CO!A:A))</f>
        <v/>
      </c>
      <c r="BB891" s="39"/>
      <c r="BC891" s="40"/>
      <c r="BD891" s="40"/>
      <c r="BE891" s="56" t="str">
        <f t="shared" ca="1" si="172"/>
        <v>NO APLICA</v>
      </c>
      <c r="BF891" s="37"/>
      <c r="BG891" s="45"/>
      <c r="BH891" s="37"/>
      <c r="BI891" s="36"/>
      <c r="BJ891" s="37"/>
      <c r="BK891" s="36"/>
      <c r="BL891" s="36"/>
      <c r="BM891" s="53" t="str">
        <f>IF(BJ891="","",WORKDAY(BJ891,5,FESTIVOS_CO!A:A))</f>
        <v/>
      </c>
      <c r="BN891" s="57" t="str">
        <f t="shared" ca="1" si="182"/>
        <v>PENDIENTE HACER AVISO</v>
      </c>
      <c r="BO891" s="54" t="str">
        <f t="shared" ca="1" si="175"/>
        <v>EN TRÁMITE NOTIF. POR AVISO</v>
      </c>
      <c r="BP891" s="37"/>
      <c r="BQ891" s="53" t="str">
        <f>IF(BP891="","",WORKDAY(BP891,5,FESTIVOS_CO!A:A))</f>
        <v/>
      </c>
      <c r="BR891" s="37"/>
      <c r="BS891" s="36"/>
      <c r="BT891" s="38"/>
      <c r="BU891" s="58" t="e">
        <f>VLOOKUP(BT891,Hoja2!$C:$D,2,0)</f>
        <v>#N/A</v>
      </c>
      <c r="BV891" s="80" t="str">
        <f>IF(
AND(AO891="",BD891="",BQ891=""),
"EN PROCESO NOTIFICACION / COMUNICACION",
IF(
BT891="",
"NO APLICA",
IF(
BU891=60,
IF(AO891&lt;&gt;"",AO891,IF(BD891&lt;&gt;"",BD891,BQ891))+60,
WORKDAY(
IF(AO891&lt;&gt;"",AO891,IF(BD891&lt;&gt;"",BD891,BQ891)),
BU891,
FESTIVOS_CO!A:A
)
)
))</f>
        <v>EN PROCESO NOTIFICACION / COMUNICACION</v>
      </c>
      <c r="BW891" s="44"/>
      <c r="BX891" s="53"/>
      <c r="BY891" s="45"/>
      <c r="BZ891" s="37"/>
      <c r="CA891" s="54" t="str">
        <f t="shared" si="176"/>
        <v>PENDIENTE EJECUTORIA</v>
      </c>
      <c r="CB891" s="59" t="str">
        <f t="shared" si="173"/>
        <v/>
      </c>
      <c r="CC891" s="36"/>
      <c r="CD891" s="40"/>
      <c r="CE891" s="46"/>
      <c r="CF891" s="40"/>
      <c r="CG891" s="40"/>
      <c r="CH891" s="40"/>
      <c r="CI891" s="36"/>
      <c r="CJ891" s="47"/>
      <c r="CK891" s="40"/>
      <c r="CL891" s="40"/>
      <c r="CM891" s="40"/>
      <c r="CN891" s="40"/>
    </row>
    <row r="892" spans="1:92" ht="42.75" hidden="1">
      <c r="A892" s="49" t="str">
        <f t="shared" si="177"/>
        <v>SIN GESTIÓN</v>
      </c>
      <c r="B892" s="58"/>
      <c r="C892" s="37"/>
      <c r="D892" s="37"/>
      <c r="E892" s="49" t="str">
        <f t="shared" si="178"/>
        <v>PENDIENTE NOTIFICACIÓN</v>
      </c>
      <c r="F892" s="141" t="str">
        <f t="shared" si="179"/>
        <v>PENDIENTE NOTIFICACIÓN</v>
      </c>
      <c r="G892" s="49" t="str">
        <f t="shared" si="180"/>
        <v/>
      </c>
      <c r="H892" s="51" t="str">
        <f ca="1">IF(
L892="",
"",
IF(
NETWORKDAYS(L892,IF(M892&lt;&gt;"",M892,TODAY()),FESTIVOS_CO!A:A)&gt;2,
"VENCIDO",
IF(
NETWORKDAYS(L892,IF(M892&lt;&gt;"",M892,TODAY()),FESTIVOS_CO!A:A)=2,
"ALERTA",
"A TIEMPO"
)))</f>
        <v/>
      </c>
      <c r="I892" s="40"/>
      <c r="J892" s="36"/>
      <c r="K892" s="37"/>
      <c r="L892" s="50"/>
      <c r="M892" s="37"/>
      <c r="N892" s="52"/>
      <c r="O892" s="52"/>
      <c r="P892" s="36"/>
      <c r="Q892" s="36"/>
      <c r="R892" s="40"/>
      <c r="S892" s="36"/>
      <c r="T892" s="40"/>
      <c r="U892" s="40"/>
      <c r="V892" s="81"/>
      <c r="W892" s="40"/>
      <c r="X892" s="40"/>
      <c r="Y892" s="40"/>
      <c r="Z892" s="38" t="str">
        <f>IFERROR(VLOOKUP(Y892,DIRECTORIO!A:B,2,FALSE),"")</f>
        <v/>
      </c>
      <c r="AA892" s="40"/>
      <c r="AB892" s="40"/>
      <c r="AC892" s="40"/>
      <c r="AD892" s="40"/>
      <c r="AE892" s="40"/>
      <c r="AF892" s="40"/>
      <c r="AG892" s="41" t="s">
        <v>109</v>
      </c>
      <c r="AH892" s="42"/>
      <c r="AI892" s="54" t="str">
        <f t="shared" ca="1" si="181"/>
        <v>PENDIENTE NOTIFICACIÓN ELECTRÓNICA</v>
      </c>
      <c r="AJ892" s="37"/>
      <c r="AK892" s="37"/>
      <c r="AL892" s="37"/>
      <c r="AM892" s="53" t="str">
        <f>IF(AK892="","",WORKDAY(AK892,5,FESTIVOS_CO!A:A))</f>
        <v/>
      </c>
      <c r="AN892" s="37"/>
      <c r="AO892" s="37"/>
      <c r="AP892" s="54" t="str">
        <f t="shared" ca="1" si="174"/>
        <v>NO APLICA</v>
      </c>
      <c r="AQ892" s="36"/>
      <c r="AR892" s="43"/>
      <c r="AS892" s="37"/>
      <c r="AT892" s="36"/>
      <c r="AU892" s="37"/>
      <c r="AV892" s="36"/>
      <c r="AW892" s="36"/>
      <c r="AX892" s="37"/>
      <c r="AY892" s="140" t="str">
        <f>IF(AU892="","",WORKDAY(AU892,5,FESTIVOS_CO!A:A))</f>
        <v/>
      </c>
      <c r="AZ892" s="54" t="str">
        <f t="shared" ca="1" si="171"/>
        <v>NO APLICA</v>
      </c>
      <c r="BA892" s="55" t="str">
        <f>IF(AX892="","",WORKDAY(AX892,5,FESTIVOS_CO!A:A))</f>
        <v/>
      </c>
      <c r="BB892" s="39"/>
      <c r="BC892" s="40"/>
      <c r="BD892" s="40"/>
      <c r="BE892" s="56" t="str">
        <f t="shared" ca="1" si="172"/>
        <v>NO APLICA</v>
      </c>
      <c r="BF892" s="37"/>
      <c r="BG892" s="45"/>
      <c r="BH892" s="37"/>
      <c r="BI892" s="36"/>
      <c r="BJ892" s="37"/>
      <c r="BK892" s="36"/>
      <c r="BL892" s="36"/>
      <c r="BM892" s="53" t="str">
        <f>IF(BJ892="","",WORKDAY(BJ892,5,FESTIVOS_CO!A:A))</f>
        <v/>
      </c>
      <c r="BN892" s="57" t="str">
        <f t="shared" ca="1" si="182"/>
        <v>PENDIENTE HACER AVISO</v>
      </c>
      <c r="BO892" s="54" t="str">
        <f t="shared" ca="1" si="175"/>
        <v>EN TRÁMITE NOTIF. POR AVISO</v>
      </c>
      <c r="BP892" s="37"/>
      <c r="BQ892" s="53" t="str">
        <f>IF(BP892="","",WORKDAY(BP892,5,FESTIVOS_CO!A:A))</f>
        <v/>
      </c>
      <c r="BR892" s="37"/>
      <c r="BS892" s="36"/>
      <c r="BT892" s="38"/>
      <c r="BU892" s="58" t="e">
        <f>VLOOKUP(BT892,Hoja2!$C:$D,2,0)</f>
        <v>#N/A</v>
      </c>
      <c r="BV892" s="80" t="str">
        <f>IF(
AND(AO892="",BD892="",BQ892=""),
"EN PROCESO NOTIFICACION / COMUNICACION",
IF(
BT892="",
"NO APLICA",
IF(
BU892=60,
IF(AO892&lt;&gt;"",AO892,IF(BD892&lt;&gt;"",BD892,BQ892))+60,
WORKDAY(
IF(AO892&lt;&gt;"",AO892,IF(BD892&lt;&gt;"",BD892,BQ892)),
BU892,
FESTIVOS_CO!A:A
)
)
))</f>
        <v>EN PROCESO NOTIFICACION / COMUNICACION</v>
      </c>
      <c r="BW892" s="44"/>
      <c r="BX892" s="53"/>
      <c r="BY892" s="45"/>
      <c r="BZ892" s="37"/>
      <c r="CA892" s="54" t="str">
        <f t="shared" si="176"/>
        <v>PENDIENTE EJECUTORIA</v>
      </c>
      <c r="CB892" s="59" t="str">
        <f t="shared" si="173"/>
        <v/>
      </c>
      <c r="CC892" s="36"/>
      <c r="CD892" s="40"/>
      <c r="CE892" s="46"/>
      <c r="CF892" s="40"/>
      <c r="CG892" s="40"/>
      <c r="CH892" s="40"/>
      <c r="CI892" s="36"/>
      <c r="CJ892" s="47"/>
      <c r="CK892" s="40"/>
      <c r="CL892" s="40"/>
      <c r="CM892" s="40"/>
      <c r="CN892" s="40"/>
    </row>
    <row r="893" spans="1:92" ht="42.75" hidden="1">
      <c r="A893" s="49" t="str">
        <f t="shared" si="177"/>
        <v>SIN GESTIÓN</v>
      </c>
      <c r="B893" s="58"/>
      <c r="C893" s="37"/>
      <c r="D893" s="37"/>
      <c r="E893" s="49" t="str">
        <f t="shared" si="178"/>
        <v>PENDIENTE NOTIFICACIÓN</v>
      </c>
      <c r="F893" s="141" t="str">
        <f t="shared" si="179"/>
        <v>PENDIENTE NOTIFICACIÓN</v>
      </c>
      <c r="G893" s="49" t="str">
        <f t="shared" si="180"/>
        <v/>
      </c>
      <c r="H893" s="51" t="str">
        <f ca="1">IF(
L893="",
"",
IF(
NETWORKDAYS(L893,IF(M893&lt;&gt;"",M893,TODAY()),FESTIVOS_CO!A:A)&gt;2,
"VENCIDO",
IF(
NETWORKDAYS(L893,IF(M893&lt;&gt;"",M893,TODAY()),FESTIVOS_CO!A:A)=2,
"ALERTA",
"A TIEMPO"
)))</f>
        <v/>
      </c>
      <c r="I893" s="40"/>
      <c r="J893" s="36"/>
      <c r="K893" s="37"/>
      <c r="L893" s="50"/>
      <c r="M893" s="37"/>
      <c r="N893" s="52"/>
      <c r="O893" s="52"/>
      <c r="P893" s="36"/>
      <c r="Q893" s="36"/>
      <c r="R893" s="40"/>
      <c r="S893" s="36"/>
      <c r="T893" s="40"/>
      <c r="U893" s="40"/>
      <c r="V893" s="81"/>
      <c r="W893" s="40"/>
      <c r="X893" s="40"/>
      <c r="Y893" s="40"/>
      <c r="Z893" s="38" t="str">
        <f>IFERROR(VLOOKUP(Y893,DIRECTORIO!A:B,2,FALSE),"")</f>
        <v/>
      </c>
      <c r="AA893" s="40"/>
      <c r="AB893" s="40"/>
      <c r="AC893" s="40"/>
      <c r="AD893" s="40"/>
      <c r="AE893" s="40"/>
      <c r="AF893" s="40"/>
      <c r="AG893" s="41" t="s">
        <v>109</v>
      </c>
      <c r="AH893" s="42"/>
      <c r="AI893" s="54" t="str">
        <f t="shared" ca="1" si="181"/>
        <v>PENDIENTE NOTIFICACIÓN ELECTRÓNICA</v>
      </c>
      <c r="AJ893" s="37"/>
      <c r="AK893" s="37"/>
      <c r="AL893" s="37"/>
      <c r="AM893" s="53" t="str">
        <f>IF(AK893="","",WORKDAY(AK893,5,FESTIVOS_CO!A:A))</f>
        <v/>
      </c>
      <c r="AN893" s="37"/>
      <c r="AO893" s="37"/>
      <c r="AP893" s="54" t="str">
        <f t="shared" ca="1" si="174"/>
        <v>NO APLICA</v>
      </c>
      <c r="AQ893" s="36"/>
      <c r="AR893" s="43"/>
      <c r="AS893" s="37"/>
      <c r="AT893" s="36"/>
      <c r="AU893" s="37"/>
      <c r="AV893" s="36"/>
      <c r="AW893" s="36"/>
      <c r="AX893" s="37"/>
      <c r="AY893" s="140" t="str">
        <f>IF(AU893="","",WORKDAY(AU893,5,FESTIVOS_CO!A:A))</f>
        <v/>
      </c>
      <c r="AZ893" s="54" t="str">
        <f t="shared" ca="1" si="171"/>
        <v>NO APLICA</v>
      </c>
      <c r="BA893" s="55" t="str">
        <f>IF(AX893="","",WORKDAY(AX893,5,FESTIVOS_CO!A:A))</f>
        <v/>
      </c>
      <c r="BB893" s="39"/>
      <c r="BC893" s="40"/>
      <c r="BD893" s="40"/>
      <c r="BE893" s="56" t="str">
        <f t="shared" ca="1" si="172"/>
        <v>NO APLICA</v>
      </c>
      <c r="BF893" s="37"/>
      <c r="BG893" s="45"/>
      <c r="BH893" s="37"/>
      <c r="BI893" s="36"/>
      <c r="BJ893" s="37"/>
      <c r="BK893" s="36"/>
      <c r="BL893" s="36"/>
      <c r="BM893" s="53" t="str">
        <f>IF(BJ893="","",WORKDAY(BJ893,5,FESTIVOS_CO!A:A))</f>
        <v/>
      </c>
      <c r="BN893" s="57" t="str">
        <f t="shared" ca="1" si="182"/>
        <v>PENDIENTE HACER AVISO</v>
      </c>
      <c r="BO893" s="54" t="str">
        <f t="shared" ca="1" si="175"/>
        <v>EN TRÁMITE NOTIF. POR AVISO</v>
      </c>
      <c r="BP893" s="37"/>
      <c r="BQ893" s="53" t="str">
        <f>IF(BP893="","",WORKDAY(BP893,5,FESTIVOS_CO!A:A))</f>
        <v/>
      </c>
      <c r="BR893" s="37"/>
      <c r="BS893" s="36"/>
      <c r="BT893" s="38"/>
      <c r="BU893" s="58" t="e">
        <f>VLOOKUP(BT893,Hoja2!$C:$D,2,0)</f>
        <v>#N/A</v>
      </c>
      <c r="BV893" s="80" t="str">
        <f>IF(
AND(AO893="",BD893="",BQ893=""),
"EN PROCESO NOTIFICACION / COMUNICACION",
IF(
BT893="",
"NO APLICA",
IF(
BU893=60,
IF(AO893&lt;&gt;"",AO893,IF(BD893&lt;&gt;"",BD893,BQ893))+60,
WORKDAY(
IF(AO893&lt;&gt;"",AO893,IF(BD893&lt;&gt;"",BD893,BQ893)),
BU893,
FESTIVOS_CO!A:A
)
)
))</f>
        <v>EN PROCESO NOTIFICACION / COMUNICACION</v>
      </c>
      <c r="BW893" s="44"/>
      <c r="BX893" s="53"/>
      <c r="BY893" s="45"/>
      <c r="BZ893" s="37"/>
      <c r="CA893" s="54" t="str">
        <f t="shared" si="176"/>
        <v>PENDIENTE EJECUTORIA</v>
      </c>
      <c r="CB893" s="59" t="str">
        <f t="shared" si="173"/>
        <v/>
      </c>
      <c r="CC893" s="36"/>
      <c r="CD893" s="40"/>
      <c r="CE893" s="46"/>
      <c r="CF893" s="40"/>
      <c r="CG893" s="40"/>
      <c r="CH893" s="40"/>
      <c r="CI893" s="36"/>
      <c r="CJ893" s="47"/>
      <c r="CK893" s="40"/>
      <c r="CL893" s="40"/>
      <c r="CM893" s="40"/>
      <c r="CN893" s="40"/>
    </row>
    <row r="894" spans="1:92" ht="42.75" hidden="1">
      <c r="A894" s="49" t="str">
        <f t="shared" si="177"/>
        <v>SIN GESTIÓN</v>
      </c>
      <c r="B894" s="58"/>
      <c r="C894" s="37"/>
      <c r="D894" s="37"/>
      <c r="E894" s="49" t="str">
        <f t="shared" si="178"/>
        <v>PENDIENTE NOTIFICACIÓN</v>
      </c>
      <c r="F894" s="141" t="str">
        <f t="shared" si="179"/>
        <v>PENDIENTE NOTIFICACIÓN</v>
      </c>
      <c r="G894" s="49" t="str">
        <f t="shared" si="180"/>
        <v/>
      </c>
      <c r="H894" s="51" t="str">
        <f ca="1">IF(
L894="",
"",
IF(
NETWORKDAYS(L894,IF(M894&lt;&gt;"",M894,TODAY()),FESTIVOS_CO!A:A)&gt;2,
"VENCIDO",
IF(
NETWORKDAYS(L894,IF(M894&lt;&gt;"",M894,TODAY()),FESTIVOS_CO!A:A)=2,
"ALERTA",
"A TIEMPO"
)))</f>
        <v/>
      </c>
      <c r="I894" s="40"/>
      <c r="J894" s="36"/>
      <c r="K894" s="37"/>
      <c r="L894" s="50"/>
      <c r="M894" s="37"/>
      <c r="N894" s="52"/>
      <c r="O894" s="52"/>
      <c r="P894" s="36"/>
      <c r="Q894" s="36"/>
      <c r="R894" s="40"/>
      <c r="S894" s="36"/>
      <c r="T894" s="40"/>
      <c r="U894" s="40"/>
      <c r="V894" s="81"/>
      <c r="W894" s="40"/>
      <c r="X894" s="40"/>
      <c r="Y894" s="40"/>
      <c r="Z894" s="38" t="str">
        <f>IFERROR(VLOOKUP(Y894,DIRECTORIO!A:B,2,FALSE),"")</f>
        <v/>
      </c>
      <c r="AA894" s="40"/>
      <c r="AB894" s="40"/>
      <c r="AC894" s="40"/>
      <c r="AD894" s="40"/>
      <c r="AE894" s="40"/>
      <c r="AF894" s="40"/>
      <c r="AG894" s="41" t="s">
        <v>109</v>
      </c>
      <c r="AH894" s="42"/>
      <c r="AI894" s="54" t="str">
        <f t="shared" ca="1" si="181"/>
        <v>PENDIENTE NOTIFICACIÓN ELECTRÓNICA</v>
      </c>
      <c r="AJ894" s="37"/>
      <c r="AK894" s="37"/>
      <c r="AL894" s="37"/>
      <c r="AM894" s="53" t="str">
        <f>IF(AK894="","",WORKDAY(AK894,5,FESTIVOS_CO!A:A))</f>
        <v/>
      </c>
      <c r="AN894" s="37"/>
      <c r="AO894" s="37"/>
      <c r="AP894" s="54" t="str">
        <f t="shared" ca="1" si="174"/>
        <v>NO APLICA</v>
      </c>
      <c r="AQ894" s="36"/>
      <c r="AR894" s="43"/>
      <c r="AS894" s="37"/>
      <c r="AT894" s="36"/>
      <c r="AU894" s="37"/>
      <c r="AV894" s="36"/>
      <c r="AW894" s="36"/>
      <c r="AX894" s="37"/>
      <c r="AY894" s="140" t="str">
        <f>IF(AU894="","",WORKDAY(AU894,5,FESTIVOS_CO!A:A))</f>
        <v/>
      </c>
      <c r="AZ894" s="54" t="str">
        <f t="shared" ca="1" si="171"/>
        <v>NO APLICA</v>
      </c>
      <c r="BA894" s="55" t="str">
        <f>IF(AX894="","",WORKDAY(AX894,5,FESTIVOS_CO!A:A))</f>
        <v/>
      </c>
      <c r="BB894" s="39"/>
      <c r="BC894" s="40"/>
      <c r="BD894" s="40"/>
      <c r="BE894" s="56" t="str">
        <f t="shared" ca="1" si="172"/>
        <v>NO APLICA</v>
      </c>
      <c r="BF894" s="37"/>
      <c r="BG894" s="45"/>
      <c r="BH894" s="37"/>
      <c r="BI894" s="36"/>
      <c r="BJ894" s="37"/>
      <c r="BK894" s="36"/>
      <c r="BL894" s="36"/>
      <c r="BM894" s="53" t="str">
        <f>IF(BJ894="","",WORKDAY(BJ894,5,FESTIVOS_CO!A:A))</f>
        <v/>
      </c>
      <c r="BN894" s="57" t="str">
        <f t="shared" ca="1" si="182"/>
        <v>PENDIENTE HACER AVISO</v>
      </c>
      <c r="BO894" s="54" t="str">
        <f t="shared" ca="1" si="175"/>
        <v>EN TRÁMITE NOTIF. POR AVISO</v>
      </c>
      <c r="BP894" s="37"/>
      <c r="BQ894" s="53" t="str">
        <f>IF(BP894="","",WORKDAY(BP894,5,FESTIVOS_CO!A:A))</f>
        <v/>
      </c>
      <c r="BR894" s="37"/>
      <c r="BS894" s="36"/>
      <c r="BT894" s="38"/>
      <c r="BU894" s="58" t="e">
        <f>VLOOKUP(BT894,Hoja2!$C:$D,2,0)</f>
        <v>#N/A</v>
      </c>
      <c r="BV894" s="80" t="str">
        <f>IF(
AND(AO894="",BD894="",BQ894=""),
"EN PROCESO NOTIFICACION / COMUNICACION",
IF(
BT894="",
"NO APLICA",
IF(
BU894=60,
IF(AO894&lt;&gt;"",AO894,IF(BD894&lt;&gt;"",BD894,BQ894))+60,
WORKDAY(
IF(AO894&lt;&gt;"",AO894,IF(BD894&lt;&gt;"",BD894,BQ894)),
BU894,
FESTIVOS_CO!A:A
)
)
))</f>
        <v>EN PROCESO NOTIFICACION / COMUNICACION</v>
      </c>
      <c r="BW894" s="44"/>
      <c r="BX894" s="53"/>
      <c r="BY894" s="45"/>
      <c r="BZ894" s="37"/>
      <c r="CA894" s="54" t="str">
        <f t="shared" si="176"/>
        <v>PENDIENTE EJECUTORIA</v>
      </c>
      <c r="CB894" s="59" t="str">
        <f t="shared" si="173"/>
        <v/>
      </c>
      <c r="CC894" s="36"/>
      <c r="CD894" s="40"/>
      <c r="CE894" s="46"/>
      <c r="CF894" s="40"/>
      <c r="CG894" s="40"/>
      <c r="CH894" s="40"/>
      <c r="CI894" s="36"/>
      <c r="CJ894" s="47"/>
      <c r="CK894" s="40"/>
      <c r="CL894" s="40"/>
      <c r="CM894" s="40"/>
      <c r="CN894" s="40"/>
    </row>
    <row r="895" spans="1:92" ht="42.75" hidden="1">
      <c r="A895" s="49" t="str">
        <f t="shared" si="177"/>
        <v>SIN GESTIÓN</v>
      </c>
      <c r="B895" s="58"/>
      <c r="C895" s="37"/>
      <c r="D895" s="37"/>
      <c r="E895" s="49" t="str">
        <f t="shared" si="178"/>
        <v>PENDIENTE NOTIFICACIÓN</v>
      </c>
      <c r="F895" s="141" t="str">
        <f t="shared" si="179"/>
        <v>PENDIENTE NOTIFICACIÓN</v>
      </c>
      <c r="G895" s="49" t="str">
        <f t="shared" si="180"/>
        <v/>
      </c>
      <c r="H895" s="51" t="str">
        <f ca="1">IF(
L895="",
"",
IF(
NETWORKDAYS(L895,IF(M895&lt;&gt;"",M895,TODAY()),FESTIVOS_CO!A:A)&gt;2,
"VENCIDO",
IF(
NETWORKDAYS(L895,IF(M895&lt;&gt;"",M895,TODAY()),FESTIVOS_CO!A:A)=2,
"ALERTA",
"A TIEMPO"
)))</f>
        <v/>
      </c>
      <c r="I895" s="40"/>
      <c r="J895" s="36"/>
      <c r="K895" s="37"/>
      <c r="L895" s="50"/>
      <c r="M895" s="37"/>
      <c r="N895" s="52"/>
      <c r="O895" s="52"/>
      <c r="P895" s="36"/>
      <c r="Q895" s="36"/>
      <c r="R895" s="40"/>
      <c r="S895" s="36"/>
      <c r="T895" s="40"/>
      <c r="U895" s="40"/>
      <c r="V895" s="81"/>
      <c r="W895" s="40"/>
      <c r="X895" s="40"/>
      <c r="Y895" s="40"/>
      <c r="Z895" s="38" t="str">
        <f>IFERROR(VLOOKUP(Y895,DIRECTORIO!A:B,2,FALSE),"")</f>
        <v/>
      </c>
      <c r="AA895" s="40"/>
      <c r="AB895" s="40"/>
      <c r="AC895" s="40"/>
      <c r="AD895" s="40"/>
      <c r="AE895" s="40"/>
      <c r="AF895" s="40"/>
      <c r="AG895" s="41" t="s">
        <v>109</v>
      </c>
      <c r="AH895" s="42"/>
      <c r="AI895" s="54" t="str">
        <f t="shared" ca="1" si="181"/>
        <v>PENDIENTE NOTIFICACIÓN ELECTRÓNICA</v>
      </c>
      <c r="AJ895" s="37"/>
      <c r="AK895" s="37"/>
      <c r="AL895" s="37"/>
      <c r="AM895" s="53" t="str">
        <f>IF(AK895="","",WORKDAY(AK895,5,FESTIVOS_CO!A:A))</f>
        <v/>
      </c>
      <c r="AN895" s="37"/>
      <c r="AO895" s="37"/>
      <c r="AP895" s="54" t="str">
        <f t="shared" ca="1" si="174"/>
        <v>NO APLICA</v>
      </c>
      <c r="AQ895" s="36"/>
      <c r="AR895" s="43"/>
      <c r="AS895" s="37"/>
      <c r="AT895" s="36"/>
      <c r="AU895" s="37"/>
      <c r="AV895" s="36"/>
      <c r="AW895" s="36"/>
      <c r="AX895" s="37"/>
      <c r="AY895" s="140" t="str">
        <f>IF(AU895="","",WORKDAY(AU895,5,FESTIVOS_CO!A:A))</f>
        <v/>
      </c>
      <c r="AZ895" s="54" t="str">
        <f t="shared" ca="1" si="171"/>
        <v>NO APLICA</v>
      </c>
      <c r="BA895" s="55" t="str">
        <f>IF(AX895="","",WORKDAY(AX895,5,FESTIVOS_CO!A:A))</f>
        <v/>
      </c>
      <c r="BB895" s="39"/>
      <c r="BC895" s="40"/>
      <c r="BD895" s="40"/>
      <c r="BE895" s="56" t="str">
        <f t="shared" ca="1" si="172"/>
        <v>NO APLICA</v>
      </c>
      <c r="BF895" s="37"/>
      <c r="BG895" s="45"/>
      <c r="BH895" s="37"/>
      <c r="BI895" s="36"/>
      <c r="BJ895" s="37"/>
      <c r="BK895" s="36"/>
      <c r="BL895" s="36"/>
      <c r="BM895" s="53" t="str">
        <f>IF(BJ895="","",WORKDAY(BJ895,5,FESTIVOS_CO!A:A))</f>
        <v/>
      </c>
      <c r="BN895" s="57" t="str">
        <f t="shared" ca="1" si="182"/>
        <v>PENDIENTE HACER AVISO</v>
      </c>
      <c r="BO895" s="54" t="str">
        <f t="shared" ca="1" si="175"/>
        <v>EN TRÁMITE NOTIF. POR AVISO</v>
      </c>
      <c r="BP895" s="37"/>
      <c r="BQ895" s="53" t="str">
        <f>IF(BP895="","",WORKDAY(BP895,5,FESTIVOS_CO!A:A))</f>
        <v/>
      </c>
      <c r="BR895" s="37"/>
      <c r="BS895" s="36"/>
      <c r="BT895" s="38"/>
      <c r="BU895" s="58" t="e">
        <f>VLOOKUP(BT895,Hoja2!$C:$D,2,0)</f>
        <v>#N/A</v>
      </c>
      <c r="BV895" s="80" t="str">
        <f>IF(
AND(AO895="",BD895="",BQ895=""),
"EN PROCESO NOTIFICACION / COMUNICACION",
IF(
BT895="",
"NO APLICA",
IF(
BU895=60,
IF(AO895&lt;&gt;"",AO895,IF(BD895&lt;&gt;"",BD895,BQ895))+60,
WORKDAY(
IF(AO895&lt;&gt;"",AO895,IF(BD895&lt;&gt;"",BD895,BQ895)),
BU895,
FESTIVOS_CO!A:A
)
)
))</f>
        <v>EN PROCESO NOTIFICACION / COMUNICACION</v>
      </c>
      <c r="BW895" s="44"/>
      <c r="BX895" s="53"/>
      <c r="BY895" s="45"/>
      <c r="BZ895" s="37"/>
      <c r="CA895" s="54" t="str">
        <f t="shared" si="176"/>
        <v>PENDIENTE EJECUTORIA</v>
      </c>
      <c r="CB895" s="59" t="str">
        <f t="shared" si="173"/>
        <v/>
      </c>
      <c r="CC895" s="36"/>
      <c r="CD895" s="40"/>
      <c r="CE895" s="46"/>
      <c r="CF895" s="40"/>
      <c r="CG895" s="40"/>
      <c r="CH895" s="40"/>
      <c r="CI895" s="36"/>
      <c r="CJ895" s="47"/>
      <c r="CK895" s="40"/>
      <c r="CL895" s="40"/>
      <c r="CM895" s="40"/>
      <c r="CN895" s="40"/>
    </row>
    <row r="896" spans="1:92" ht="42.75" hidden="1">
      <c r="A896" s="49" t="str">
        <f t="shared" si="177"/>
        <v>SIN GESTIÓN</v>
      </c>
      <c r="B896" s="58"/>
      <c r="C896" s="37"/>
      <c r="D896" s="37"/>
      <c r="E896" s="49" t="str">
        <f t="shared" si="178"/>
        <v>PENDIENTE NOTIFICACIÓN</v>
      </c>
      <c r="F896" s="141" t="str">
        <f t="shared" si="179"/>
        <v>PENDIENTE NOTIFICACIÓN</v>
      </c>
      <c r="G896" s="49" t="str">
        <f t="shared" si="180"/>
        <v/>
      </c>
      <c r="H896" s="51" t="str">
        <f ca="1">IF(
L896="",
"",
IF(
NETWORKDAYS(L896,IF(M896&lt;&gt;"",M896,TODAY()),FESTIVOS_CO!A:A)&gt;2,
"VENCIDO",
IF(
NETWORKDAYS(L896,IF(M896&lt;&gt;"",M896,TODAY()),FESTIVOS_CO!A:A)=2,
"ALERTA",
"A TIEMPO"
)))</f>
        <v/>
      </c>
      <c r="I896" s="40"/>
      <c r="J896" s="36"/>
      <c r="K896" s="37"/>
      <c r="L896" s="50"/>
      <c r="M896" s="37"/>
      <c r="N896" s="52"/>
      <c r="O896" s="52"/>
      <c r="P896" s="36"/>
      <c r="Q896" s="36"/>
      <c r="R896" s="40"/>
      <c r="S896" s="36"/>
      <c r="T896" s="40"/>
      <c r="U896" s="40"/>
      <c r="V896" s="81"/>
      <c r="W896" s="40"/>
      <c r="X896" s="40"/>
      <c r="Y896" s="40"/>
      <c r="Z896" s="38" t="str">
        <f>IFERROR(VLOOKUP(Y896,DIRECTORIO!A:B,2,FALSE),"")</f>
        <v/>
      </c>
      <c r="AA896" s="40"/>
      <c r="AB896" s="40"/>
      <c r="AC896" s="40"/>
      <c r="AD896" s="40"/>
      <c r="AE896" s="40"/>
      <c r="AF896" s="40"/>
      <c r="AG896" s="41" t="s">
        <v>109</v>
      </c>
      <c r="AH896" s="42"/>
      <c r="AI896" s="54" t="str">
        <f t="shared" ca="1" si="181"/>
        <v>PENDIENTE NOTIFICACIÓN ELECTRÓNICA</v>
      </c>
      <c r="AJ896" s="37"/>
      <c r="AK896" s="37"/>
      <c r="AL896" s="37"/>
      <c r="AM896" s="53" t="str">
        <f>IF(AK896="","",WORKDAY(AK896,5,FESTIVOS_CO!A:A))</f>
        <v/>
      </c>
      <c r="AN896" s="37"/>
      <c r="AO896" s="37"/>
      <c r="AP896" s="54" t="str">
        <f t="shared" ca="1" si="174"/>
        <v>NO APLICA</v>
      </c>
      <c r="AQ896" s="36"/>
      <c r="AR896" s="43"/>
      <c r="AS896" s="37"/>
      <c r="AT896" s="36"/>
      <c r="AU896" s="37"/>
      <c r="AV896" s="36"/>
      <c r="AW896" s="36"/>
      <c r="AX896" s="37"/>
      <c r="AY896" s="140" t="str">
        <f>IF(AU896="","",WORKDAY(AU896,5,FESTIVOS_CO!A:A))</f>
        <v/>
      </c>
      <c r="AZ896" s="54" t="str">
        <f t="shared" ca="1" si="171"/>
        <v>NO APLICA</v>
      </c>
      <c r="BA896" s="55" t="str">
        <f>IF(AX896="","",WORKDAY(AX896,5,FESTIVOS_CO!A:A))</f>
        <v/>
      </c>
      <c r="BB896" s="39"/>
      <c r="BC896" s="40"/>
      <c r="BD896" s="40"/>
      <c r="BE896" s="56" t="str">
        <f t="shared" ca="1" si="172"/>
        <v>NO APLICA</v>
      </c>
      <c r="BF896" s="37"/>
      <c r="BG896" s="45"/>
      <c r="BH896" s="37"/>
      <c r="BI896" s="36"/>
      <c r="BJ896" s="37"/>
      <c r="BK896" s="36"/>
      <c r="BL896" s="36"/>
      <c r="BM896" s="53" t="str">
        <f>IF(BJ896="","",WORKDAY(BJ896,5,FESTIVOS_CO!A:A))</f>
        <v/>
      </c>
      <c r="BN896" s="57" t="str">
        <f t="shared" ca="1" si="182"/>
        <v>PENDIENTE HACER AVISO</v>
      </c>
      <c r="BO896" s="54" t="str">
        <f t="shared" ca="1" si="175"/>
        <v>EN TRÁMITE NOTIF. POR AVISO</v>
      </c>
      <c r="BP896" s="37"/>
      <c r="BQ896" s="53" t="str">
        <f>IF(BP896="","",WORKDAY(BP896,5,FESTIVOS_CO!A:A))</f>
        <v/>
      </c>
      <c r="BR896" s="37"/>
      <c r="BS896" s="36"/>
      <c r="BT896" s="38"/>
      <c r="BU896" s="58" t="e">
        <f>VLOOKUP(BT896,Hoja2!$C:$D,2,0)</f>
        <v>#N/A</v>
      </c>
      <c r="BV896" s="80" t="str">
        <f>IF(
AND(AO896="",BD896="",BQ896=""),
"EN PROCESO NOTIFICACION / COMUNICACION",
IF(
BT896="",
"NO APLICA",
IF(
BU896=60,
IF(AO896&lt;&gt;"",AO896,IF(BD896&lt;&gt;"",BD896,BQ896))+60,
WORKDAY(
IF(AO896&lt;&gt;"",AO896,IF(BD896&lt;&gt;"",BD896,BQ896)),
BU896,
FESTIVOS_CO!A:A
)
)
))</f>
        <v>EN PROCESO NOTIFICACION / COMUNICACION</v>
      </c>
      <c r="BW896" s="44"/>
      <c r="BX896" s="53"/>
      <c r="BY896" s="45"/>
      <c r="BZ896" s="37"/>
      <c r="CA896" s="54" t="str">
        <f t="shared" si="176"/>
        <v>PENDIENTE EJECUTORIA</v>
      </c>
      <c r="CB896" s="59" t="str">
        <f t="shared" si="173"/>
        <v/>
      </c>
      <c r="CC896" s="36"/>
      <c r="CD896" s="40"/>
      <c r="CE896" s="46"/>
      <c r="CF896" s="40"/>
      <c r="CG896" s="40"/>
      <c r="CH896" s="40"/>
      <c r="CI896" s="36"/>
      <c r="CJ896" s="47"/>
      <c r="CK896" s="40"/>
      <c r="CL896" s="40"/>
      <c r="CM896" s="40"/>
      <c r="CN896" s="40"/>
    </row>
    <row r="897" spans="1:92" ht="42.75" hidden="1">
      <c r="A897" s="49" t="str">
        <f t="shared" si="177"/>
        <v>SIN GESTIÓN</v>
      </c>
      <c r="B897" s="58"/>
      <c r="C897" s="37"/>
      <c r="D897" s="37"/>
      <c r="E897" s="49" t="str">
        <f t="shared" si="178"/>
        <v>PENDIENTE NOTIFICACIÓN</v>
      </c>
      <c r="F897" s="141" t="str">
        <f t="shared" si="179"/>
        <v>PENDIENTE NOTIFICACIÓN</v>
      </c>
      <c r="G897" s="49" t="str">
        <f t="shared" si="180"/>
        <v/>
      </c>
      <c r="H897" s="51" t="str">
        <f ca="1">IF(
L897="",
"",
IF(
NETWORKDAYS(L897,IF(M897&lt;&gt;"",M897,TODAY()),FESTIVOS_CO!A:A)&gt;2,
"VENCIDO",
IF(
NETWORKDAYS(L897,IF(M897&lt;&gt;"",M897,TODAY()),FESTIVOS_CO!A:A)=2,
"ALERTA",
"A TIEMPO"
)))</f>
        <v/>
      </c>
      <c r="I897" s="40"/>
      <c r="J897" s="36"/>
      <c r="K897" s="37"/>
      <c r="L897" s="50"/>
      <c r="M897" s="37"/>
      <c r="N897" s="52"/>
      <c r="O897" s="52"/>
      <c r="P897" s="36"/>
      <c r="Q897" s="36"/>
      <c r="R897" s="40"/>
      <c r="S897" s="36"/>
      <c r="T897" s="40"/>
      <c r="U897" s="40"/>
      <c r="V897" s="81"/>
      <c r="W897" s="40"/>
      <c r="X897" s="40"/>
      <c r="Y897" s="40"/>
      <c r="Z897" s="38" t="str">
        <f>IFERROR(VLOOKUP(Y897,DIRECTORIO!A:B,2,FALSE),"")</f>
        <v/>
      </c>
      <c r="AA897" s="40"/>
      <c r="AB897" s="40"/>
      <c r="AC897" s="40"/>
      <c r="AD897" s="40"/>
      <c r="AE897" s="40"/>
      <c r="AF897" s="40"/>
      <c r="AG897" s="41" t="s">
        <v>109</v>
      </c>
      <c r="AH897" s="42"/>
      <c r="AI897" s="54" t="str">
        <f t="shared" ca="1" si="181"/>
        <v>PENDIENTE NOTIFICACIÓN ELECTRÓNICA</v>
      </c>
      <c r="AJ897" s="37"/>
      <c r="AK897" s="37"/>
      <c r="AL897" s="37"/>
      <c r="AM897" s="53" t="str">
        <f>IF(AK897="","",WORKDAY(AK897,5,FESTIVOS_CO!A:A))</f>
        <v/>
      </c>
      <c r="AN897" s="37"/>
      <c r="AO897" s="37"/>
      <c r="AP897" s="54" t="str">
        <f t="shared" ca="1" si="174"/>
        <v>NO APLICA</v>
      </c>
      <c r="AQ897" s="36"/>
      <c r="AR897" s="43"/>
      <c r="AS897" s="37"/>
      <c r="AT897" s="36"/>
      <c r="AU897" s="37"/>
      <c r="AV897" s="36"/>
      <c r="AW897" s="36"/>
      <c r="AX897" s="37"/>
      <c r="AY897" s="140" t="str">
        <f>IF(AU897="","",WORKDAY(AU897,5,FESTIVOS_CO!A:A))</f>
        <v/>
      </c>
      <c r="AZ897" s="54" t="str">
        <f t="shared" ca="1" si="171"/>
        <v>NO APLICA</v>
      </c>
      <c r="BA897" s="55" t="str">
        <f>IF(AX897="","",WORKDAY(AX897,5,FESTIVOS_CO!A:A))</f>
        <v/>
      </c>
      <c r="BB897" s="39"/>
      <c r="BC897" s="40"/>
      <c r="BD897" s="40"/>
      <c r="BE897" s="56" t="str">
        <f t="shared" ca="1" si="172"/>
        <v>NO APLICA</v>
      </c>
      <c r="BF897" s="37"/>
      <c r="BG897" s="45"/>
      <c r="BH897" s="37"/>
      <c r="BI897" s="36"/>
      <c r="BJ897" s="37"/>
      <c r="BK897" s="36"/>
      <c r="BL897" s="36"/>
      <c r="BM897" s="53" t="str">
        <f>IF(BJ897="","",WORKDAY(BJ897,5,FESTIVOS_CO!A:A))</f>
        <v/>
      </c>
      <c r="BN897" s="57" t="str">
        <f t="shared" ca="1" si="182"/>
        <v>PENDIENTE HACER AVISO</v>
      </c>
      <c r="BO897" s="54" t="str">
        <f t="shared" ca="1" si="175"/>
        <v>EN TRÁMITE NOTIF. POR AVISO</v>
      </c>
      <c r="BP897" s="37"/>
      <c r="BQ897" s="53" t="str">
        <f>IF(BP897="","",WORKDAY(BP897,5,FESTIVOS_CO!A:A))</f>
        <v/>
      </c>
      <c r="BR897" s="37"/>
      <c r="BS897" s="36"/>
      <c r="BT897" s="38"/>
      <c r="BU897" s="58" t="e">
        <f>VLOOKUP(BT897,Hoja2!$C:$D,2,0)</f>
        <v>#N/A</v>
      </c>
      <c r="BV897" s="80" t="str">
        <f>IF(
AND(AO897="",BD897="",BQ897=""),
"EN PROCESO NOTIFICACION / COMUNICACION",
IF(
BT897="",
"NO APLICA",
IF(
BU897=60,
IF(AO897&lt;&gt;"",AO897,IF(BD897&lt;&gt;"",BD897,BQ897))+60,
WORKDAY(
IF(AO897&lt;&gt;"",AO897,IF(BD897&lt;&gt;"",BD897,BQ897)),
BU897,
FESTIVOS_CO!A:A
)
)
))</f>
        <v>EN PROCESO NOTIFICACION / COMUNICACION</v>
      </c>
      <c r="BW897" s="44"/>
      <c r="BX897" s="53"/>
      <c r="BY897" s="45"/>
      <c r="BZ897" s="37"/>
      <c r="CA897" s="54" t="str">
        <f t="shared" si="176"/>
        <v>PENDIENTE EJECUTORIA</v>
      </c>
      <c r="CB897" s="59" t="str">
        <f t="shared" si="173"/>
        <v/>
      </c>
      <c r="CC897" s="36"/>
      <c r="CD897" s="40"/>
      <c r="CE897" s="46"/>
      <c r="CF897" s="40"/>
      <c r="CG897" s="40"/>
      <c r="CH897" s="40"/>
      <c r="CI897" s="36"/>
      <c r="CJ897" s="47"/>
      <c r="CK897" s="40"/>
      <c r="CL897" s="40"/>
      <c r="CM897" s="40"/>
      <c r="CN897" s="40"/>
    </row>
    <row r="898" spans="1:92" ht="42.75" hidden="1">
      <c r="A898" s="49" t="str">
        <f t="shared" si="177"/>
        <v>SIN GESTIÓN</v>
      </c>
      <c r="B898" s="58"/>
      <c r="C898" s="37"/>
      <c r="D898" s="37"/>
      <c r="E898" s="49" t="str">
        <f t="shared" si="178"/>
        <v>PENDIENTE NOTIFICACIÓN</v>
      </c>
      <c r="F898" s="141" t="str">
        <f t="shared" si="179"/>
        <v>PENDIENTE NOTIFICACIÓN</v>
      </c>
      <c r="G898" s="49" t="str">
        <f t="shared" si="180"/>
        <v/>
      </c>
      <c r="H898" s="51" t="str">
        <f ca="1">IF(
L898="",
"",
IF(
NETWORKDAYS(L898,IF(M898&lt;&gt;"",M898,TODAY()),FESTIVOS_CO!A:A)&gt;2,
"VENCIDO",
IF(
NETWORKDAYS(L898,IF(M898&lt;&gt;"",M898,TODAY()),FESTIVOS_CO!A:A)=2,
"ALERTA",
"A TIEMPO"
)))</f>
        <v/>
      </c>
      <c r="I898" s="40"/>
      <c r="J898" s="36"/>
      <c r="K898" s="37"/>
      <c r="L898" s="50"/>
      <c r="M898" s="37"/>
      <c r="N898" s="52"/>
      <c r="O898" s="52"/>
      <c r="P898" s="36"/>
      <c r="Q898" s="36"/>
      <c r="R898" s="40"/>
      <c r="S898" s="36"/>
      <c r="T898" s="40"/>
      <c r="U898" s="40"/>
      <c r="V898" s="81"/>
      <c r="W898" s="40"/>
      <c r="X898" s="40"/>
      <c r="Y898" s="40"/>
      <c r="Z898" s="38" t="str">
        <f>IFERROR(VLOOKUP(Y898,DIRECTORIO!A:B,2,FALSE),"")</f>
        <v/>
      </c>
      <c r="AA898" s="40"/>
      <c r="AB898" s="40"/>
      <c r="AC898" s="40"/>
      <c r="AD898" s="40"/>
      <c r="AE898" s="40"/>
      <c r="AF898" s="40"/>
      <c r="AG898" s="41" t="s">
        <v>109</v>
      </c>
      <c r="AH898" s="42"/>
      <c r="AI898" s="54" t="str">
        <f t="shared" ca="1" si="181"/>
        <v>PENDIENTE NOTIFICACIÓN ELECTRÓNICA</v>
      </c>
      <c r="AJ898" s="37"/>
      <c r="AK898" s="37"/>
      <c r="AL898" s="37"/>
      <c r="AM898" s="53" t="str">
        <f>IF(AK898="","",WORKDAY(AK898,5,FESTIVOS_CO!A:A))</f>
        <v/>
      </c>
      <c r="AN898" s="37"/>
      <c r="AO898" s="37"/>
      <c r="AP898" s="54" t="str">
        <f t="shared" ca="1" si="174"/>
        <v>NO APLICA</v>
      </c>
      <c r="AQ898" s="36"/>
      <c r="AR898" s="43"/>
      <c r="AS898" s="37"/>
      <c r="AT898" s="36"/>
      <c r="AU898" s="37"/>
      <c r="AV898" s="36"/>
      <c r="AW898" s="36"/>
      <c r="AX898" s="37"/>
      <c r="AY898" s="140" t="str">
        <f>IF(AU898="","",WORKDAY(AU898,5,FESTIVOS_CO!A:A))</f>
        <v/>
      </c>
      <c r="AZ898" s="54" t="str">
        <f t="shared" ca="1" si="171"/>
        <v>NO APLICA</v>
      </c>
      <c r="BA898" s="55" t="str">
        <f>IF(AX898="","",WORKDAY(AX898,5,FESTIVOS_CO!A:A))</f>
        <v/>
      </c>
      <c r="BB898" s="39"/>
      <c r="BC898" s="40"/>
      <c r="BD898" s="40"/>
      <c r="BE898" s="56" t="str">
        <f t="shared" ca="1" si="172"/>
        <v>NO APLICA</v>
      </c>
      <c r="BF898" s="37"/>
      <c r="BG898" s="45"/>
      <c r="BH898" s="37"/>
      <c r="BI898" s="36"/>
      <c r="BJ898" s="37"/>
      <c r="BK898" s="36"/>
      <c r="BL898" s="36"/>
      <c r="BM898" s="53" t="str">
        <f>IF(BJ898="","",WORKDAY(BJ898,5,FESTIVOS_CO!A:A))</f>
        <v/>
      </c>
      <c r="BN898" s="57" t="str">
        <f t="shared" ca="1" si="182"/>
        <v>PENDIENTE HACER AVISO</v>
      </c>
      <c r="BO898" s="54" t="str">
        <f t="shared" ca="1" si="175"/>
        <v>EN TRÁMITE NOTIF. POR AVISO</v>
      </c>
      <c r="BP898" s="37"/>
      <c r="BQ898" s="53" t="str">
        <f>IF(BP898="","",WORKDAY(BP898,5,FESTIVOS_CO!A:A))</f>
        <v/>
      </c>
      <c r="BR898" s="37"/>
      <c r="BS898" s="36"/>
      <c r="BT898" s="38"/>
      <c r="BU898" s="58" t="e">
        <f>VLOOKUP(BT898,Hoja2!$C:$D,2,0)</f>
        <v>#N/A</v>
      </c>
      <c r="BV898" s="80" t="str">
        <f>IF(
AND(AO898="",BD898="",BQ898=""),
"EN PROCESO NOTIFICACION / COMUNICACION",
IF(
BT898="",
"NO APLICA",
IF(
BU898=60,
IF(AO898&lt;&gt;"",AO898,IF(BD898&lt;&gt;"",BD898,BQ898))+60,
WORKDAY(
IF(AO898&lt;&gt;"",AO898,IF(BD898&lt;&gt;"",BD898,BQ898)),
BU898,
FESTIVOS_CO!A:A
)
)
))</f>
        <v>EN PROCESO NOTIFICACION / COMUNICACION</v>
      </c>
      <c r="BW898" s="44"/>
      <c r="BX898" s="53"/>
      <c r="BY898" s="45"/>
      <c r="BZ898" s="37"/>
      <c r="CA898" s="54" t="str">
        <f t="shared" si="176"/>
        <v>PENDIENTE EJECUTORIA</v>
      </c>
      <c r="CB898" s="59" t="str">
        <f t="shared" si="173"/>
        <v/>
      </c>
      <c r="CC898" s="36"/>
      <c r="CD898" s="40"/>
      <c r="CE898" s="46"/>
      <c r="CF898" s="40"/>
      <c r="CG898" s="40"/>
      <c r="CH898" s="40"/>
      <c r="CI898" s="36"/>
      <c r="CJ898" s="47"/>
      <c r="CK898" s="40"/>
      <c r="CL898" s="40"/>
      <c r="CM898" s="40"/>
      <c r="CN898" s="40"/>
    </row>
    <row r="899" spans="1:92" ht="42.75" hidden="1">
      <c r="A899" s="49" t="str">
        <f t="shared" si="177"/>
        <v>SIN GESTIÓN</v>
      </c>
      <c r="B899" s="58"/>
      <c r="C899" s="37"/>
      <c r="D899" s="37"/>
      <c r="E899" s="49" t="str">
        <f t="shared" si="178"/>
        <v>PENDIENTE NOTIFICACIÓN</v>
      </c>
      <c r="F899" s="141" t="str">
        <f t="shared" si="179"/>
        <v>PENDIENTE NOTIFICACIÓN</v>
      </c>
      <c r="G899" s="49" t="str">
        <f t="shared" si="180"/>
        <v/>
      </c>
      <c r="H899" s="51" t="str">
        <f ca="1">IF(
L899="",
"",
IF(
NETWORKDAYS(L899,IF(M899&lt;&gt;"",M899,TODAY()),FESTIVOS_CO!A:A)&gt;2,
"VENCIDO",
IF(
NETWORKDAYS(L899,IF(M899&lt;&gt;"",M899,TODAY()),FESTIVOS_CO!A:A)=2,
"ALERTA",
"A TIEMPO"
)))</f>
        <v/>
      </c>
      <c r="I899" s="40"/>
      <c r="J899" s="36"/>
      <c r="K899" s="37"/>
      <c r="L899" s="50"/>
      <c r="M899" s="37"/>
      <c r="N899" s="52"/>
      <c r="O899" s="52"/>
      <c r="P899" s="36"/>
      <c r="Q899" s="36"/>
      <c r="R899" s="40"/>
      <c r="S899" s="36"/>
      <c r="T899" s="40"/>
      <c r="U899" s="40"/>
      <c r="V899" s="81"/>
      <c r="W899" s="40"/>
      <c r="X899" s="40"/>
      <c r="Y899" s="40"/>
      <c r="Z899" s="38" t="str">
        <f>IFERROR(VLOOKUP(Y899,DIRECTORIO!A:B,2,FALSE),"")</f>
        <v/>
      </c>
      <c r="AA899" s="40"/>
      <c r="AB899" s="40"/>
      <c r="AC899" s="40"/>
      <c r="AD899" s="40"/>
      <c r="AE899" s="40"/>
      <c r="AF899" s="40"/>
      <c r="AG899" s="41" t="s">
        <v>109</v>
      </c>
      <c r="AH899" s="42"/>
      <c r="AI899" s="54" t="str">
        <f t="shared" ca="1" si="181"/>
        <v>PENDIENTE NOTIFICACIÓN ELECTRÓNICA</v>
      </c>
      <c r="AJ899" s="37"/>
      <c r="AK899" s="37"/>
      <c r="AL899" s="37"/>
      <c r="AM899" s="53" t="str">
        <f>IF(AK899="","",WORKDAY(AK899,5,FESTIVOS_CO!A:A))</f>
        <v/>
      </c>
      <c r="AN899" s="37"/>
      <c r="AO899" s="37"/>
      <c r="AP899" s="54" t="str">
        <f t="shared" ca="1" si="174"/>
        <v>NO APLICA</v>
      </c>
      <c r="AQ899" s="36"/>
      <c r="AR899" s="43"/>
      <c r="AS899" s="37"/>
      <c r="AT899" s="36"/>
      <c r="AU899" s="37"/>
      <c r="AV899" s="36"/>
      <c r="AW899" s="36"/>
      <c r="AX899" s="37"/>
      <c r="AY899" s="140" t="str">
        <f>IF(AU899="","",WORKDAY(AU899,5,FESTIVOS_CO!A:A))</f>
        <v/>
      </c>
      <c r="AZ899" s="54" t="str">
        <f t="shared" ca="1" si="171"/>
        <v>NO APLICA</v>
      </c>
      <c r="BA899" s="55" t="str">
        <f>IF(AX899="","",WORKDAY(AX899,5,FESTIVOS_CO!A:A))</f>
        <v/>
      </c>
      <c r="BB899" s="39"/>
      <c r="BC899" s="40"/>
      <c r="BD899" s="40"/>
      <c r="BE899" s="56" t="str">
        <f t="shared" ca="1" si="172"/>
        <v>NO APLICA</v>
      </c>
      <c r="BF899" s="37"/>
      <c r="BG899" s="45"/>
      <c r="BH899" s="37"/>
      <c r="BI899" s="36"/>
      <c r="BJ899" s="37"/>
      <c r="BK899" s="36"/>
      <c r="BL899" s="36"/>
      <c r="BM899" s="53" t="str">
        <f>IF(BJ899="","",WORKDAY(BJ899,5,FESTIVOS_CO!A:A))</f>
        <v/>
      </c>
      <c r="BN899" s="57" t="str">
        <f t="shared" ca="1" si="182"/>
        <v>PENDIENTE HACER AVISO</v>
      </c>
      <c r="BO899" s="54" t="str">
        <f t="shared" ca="1" si="175"/>
        <v>EN TRÁMITE NOTIF. POR AVISO</v>
      </c>
      <c r="BP899" s="37"/>
      <c r="BQ899" s="53" t="str">
        <f>IF(BP899="","",WORKDAY(BP899,5,FESTIVOS_CO!A:A))</f>
        <v/>
      </c>
      <c r="BR899" s="37"/>
      <c r="BS899" s="36"/>
      <c r="BT899" s="38"/>
      <c r="BU899" s="58" t="e">
        <f>VLOOKUP(BT899,Hoja2!$C:$D,2,0)</f>
        <v>#N/A</v>
      </c>
      <c r="BV899" s="80" t="str">
        <f>IF(
AND(AO899="",BD899="",BQ899=""),
"EN PROCESO NOTIFICACION / COMUNICACION",
IF(
BT899="",
"NO APLICA",
IF(
BU899=60,
IF(AO899&lt;&gt;"",AO899,IF(BD899&lt;&gt;"",BD899,BQ899))+60,
WORKDAY(
IF(AO899&lt;&gt;"",AO899,IF(BD899&lt;&gt;"",BD899,BQ899)),
BU899,
FESTIVOS_CO!A:A
)
)
))</f>
        <v>EN PROCESO NOTIFICACION / COMUNICACION</v>
      </c>
      <c r="BW899" s="44"/>
      <c r="BX899" s="53"/>
      <c r="BY899" s="45"/>
      <c r="BZ899" s="37"/>
      <c r="CA899" s="54" t="str">
        <f t="shared" si="176"/>
        <v>PENDIENTE EJECUTORIA</v>
      </c>
      <c r="CB899" s="59" t="str">
        <f t="shared" si="173"/>
        <v/>
      </c>
      <c r="CC899" s="36"/>
      <c r="CD899" s="40"/>
      <c r="CE899" s="46"/>
      <c r="CF899" s="40"/>
      <c r="CG899" s="40"/>
      <c r="CH899" s="40"/>
      <c r="CI899" s="36"/>
      <c r="CJ899" s="47"/>
      <c r="CK899" s="40"/>
      <c r="CL899" s="40"/>
      <c r="CM899" s="40"/>
      <c r="CN899" s="40"/>
    </row>
    <row r="900" spans="1:92" ht="42.75" hidden="1">
      <c r="A900" s="49" t="str">
        <f t="shared" si="177"/>
        <v>SIN GESTIÓN</v>
      </c>
      <c r="B900" s="58"/>
      <c r="C900" s="37"/>
      <c r="D900" s="37"/>
      <c r="E900" s="49" t="str">
        <f t="shared" si="178"/>
        <v>PENDIENTE NOTIFICACIÓN</v>
      </c>
      <c r="F900" s="141" t="str">
        <f t="shared" si="179"/>
        <v>PENDIENTE NOTIFICACIÓN</v>
      </c>
      <c r="G900" s="49" t="str">
        <f t="shared" si="180"/>
        <v/>
      </c>
      <c r="H900" s="51" t="str">
        <f ca="1">IF(
L900="",
"",
IF(
NETWORKDAYS(L900,IF(M900&lt;&gt;"",M900,TODAY()),FESTIVOS_CO!A:A)&gt;2,
"VENCIDO",
IF(
NETWORKDAYS(L900,IF(M900&lt;&gt;"",M900,TODAY()),FESTIVOS_CO!A:A)=2,
"ALERTA",
"A TIEMPO"
)))</f>
        <v/>
      </c>
      <c r="I900" s="40"/>
      <c r="J900" s="36"/>
      <c r="K900" s="37"/>
      <c r="L900" s="50"/>
      <c r="M900" s="37"/>
      <c r="N900" s="52"/>
      <c r="O900" s="52"/>
      <c r="P900" s="36"/>
      <c r="Q900" s="36"/>
      <c r="R900" s="40"/>
      <c r="S900" s="36"/>
      <c r="T900" s="40"/>
      <c r="U900" s="40"/>
      <c r="V900" s="81"/>
      <c r="W900" s="40"/>
      <c r="X900" s="40"/>
      <c r="Y900" s="40"/>
      <c r="Z900" s="38" t="str">
        <f>IFERROR(VLOOKUP(Y900,DIRECTORIO!A:B,2,FALSE),"")</f>
        <v/>
      </c>
      <c r="AA900" s="40"/>
      <c r="AB900" s="40"/>
      <c r="AC900" s="40"/>
      <c r="AD900" s="40"/>
      <c r="AE900" s="40"/>
      <c r="AF900" s="40"/>
      <c r="AG900" s="41" t="s">
        <v>109</v>
      </c>
      <c r="AH900" s="42"/>
      <c r="AI900" s="54" t="str">
        <f t="shared" ca="1" si="181"/>
        <v>PENDIENTE NOTIFICACIÓN ELECTRÓNICA</v>
      </c>
      <c r="AJ900" s="37"/>
      <c r="AK900" s="37"/>
      <c r="AL900" s="37"/>
      <c r="AM900" s="53" t="str">
        <f>IF(AK900="","",WORKDAY(AK900,5,FESTIVOS_CO!A:A))</f>
        <v/>
      </c>
      <c r="AN900" s="37"/>
      <c r="AO900" s="37"/>
      <c r="AP900" s="54" t="str">
        <f t="shared" ca="1" si="174"/>
        <v>NO APLICA</v>
      </c>
      <c r="AQ900" s="36"/>
      <c r="AR900" s="43"/>
      <c r="AS900" s="37"/>
      <c r="AT900" s="36"/>
      <c r="AU900" s="37"/>
      <c r="AV900" s="36"/>
      <c r="AW900" s="36"/>
      <c r="AX900" s="37"/>
      <c r="AY900" s="140" t="str">
        <f>IF(AU900="","",WORKDAY(AU900,5,FESTIVOS_CO!A:A))</f>
        <v/>
      </c>
      <c r="AZ900" s="54" t="str">
        <f t="shared" ca="1" si="171"/>
        <v>NO APLICA</v>
      </c>
      <c r="BA900" s="55" t="str">
        <f>IF(AX900="","",WORKDAY(AX900,5,FESTIVOS_CO!A:A))</f>
        <v/>
      </c>
      <c r="BB900" s="39"/>
      <c r="BC900" s="40"/>
      <c r="BD900" s="40"/>
      <c r="BE900" s="56" t="str">
        <f t="shared" ca="1" si="172"/>
        <v>NO APLICA</v>
      </c>
      <c r="BF900" s="37"/>
      <c r="BG900" s="45"/>
      <c r="BH900" s="37"/>
      <c r="BI900" s="36"/>
      <c r="BJ900" s="37"/>
      <c r="BK900" s="36"/>
      <c r="BL900" s="36"/>
      <c r="BM900" s="53" t="str">
        <f>IF(BJ900="","",WORKDAY(BJ900,5,FESTIVOS_CO!A:A))</f>
        <v/>
      </c>
      <c r="BN900" s="57" t="str">
        <f t="shared" ca="1" si="182"/>
        <v>PENDIENTE HACER AVISO</v>
      </c>
      <c r="BO900" s="54" t="str">
        <f t="shared" ca="1" si="175"/>
        <v>EN TRÁMITE NOTIF. POR AVISO</v>
      </c>
      <c r="BP900" s="37"/>
      <c r="BQ900" s="53" t="str">
        <f>IF(BP900="","",WORKDAY(BP900,5,FESTIVOS_CO!A:A))</f>
        <v/>
      </c>
      <c r="BR900" s="37"/>
      <c r="BS900" s="36"/>
      <c r="BT900" s="38"/>
      <c r="BU900" s="58" t="e">
        <f>VLOOKUP(BT900,Hoja2!$C:$D,2,0)</f>
        <v>#N/A</v>
      </c>
      <c r="BV900" s="80" t="str">
        <f>IF(
AND(AO900="",BD900="",BQ900=""),
"EN PROCESO NOTIFICACION / COMUNICACION",
IF(
BT900="",
"NO APLICA",
IF(
BU900=60,
IF(AO900&lt;&gt;"",AO900,IF(BD900&lt;&gt;"",BD900,BQ900))+60,
WORKDAY(
IF(AO900&lt;&gt;"",AO900,IF(BD900&lt;&gt;"",BD900,BQ900)),
BU900,
FESTIVOS_CO!A:A
)
)
))</f>
        <v>EN PROCESO NOTIFICACION / COMUNICACION</v>
      </c>
      <c r="BW900" s="44"/>
      <c r="BX900" s="53"/>
      <c r="BY900" s="45"/>
      <c r="BZ900" s="37"/>
      <c r="CA900" s="54" t="str">
        <f t="shared" si="176"/>
        <v>PENDIENTE EJECUTORIA</v>
      </c>
      <c r="CB900" s="59" t="str">
        <f t="shared" si="173"/>
        <v/>
      </c>
      <c r="CC900" s="36"/>
      <c r="CD900" s="40"/>
      <c r="CE900" s="46"/>
      <c r="CF900" s="40"/>
      <c r="CG900" s="40"/>
      <c r="CH900" s="40"/>
      <c r="CI900" s="36"/>
      <c r="CJ900" s="47"/>
      <c r="CK900" s="40"/>
      <c r="CL900" s="40"/>
      <c r="CM900" s="40"/>
      <c r="CN900" s="40"/>
    </row>
    <row r="901" spans="1:92" ht="42.75" hidden="1">
      <c r="A901" s="49" t="str">
        <f t="shared" si="177"/>
        <v>SIN GESTIÓN</v>
      </c>
      <c r="B901" s="58"/>
      <c r="C901" s="37"/>
      <c r="D901" s="37"/>
      <c r="E901" s="49" t="str">
        <f t="shared" si="178"/>
        <v>PENDIENTE NOTIFICACIÓN</v>
      </c>
      <c r="F901" s="141" t="str">
        <f t="shared" si="179"/>
        <v>PENDIENTE NOTIFICACIÓN</v>
      </c>
      <c r="G901" s="49" t="str">
        <f t="shared" si="180"/>
        <v/>
      </c>
      <c r="H901" s="51" t="str">
        <f ca="1">IF(
L901="",
"",
IF(
NETWORKDAYS(L901,IF(M901&lt;&gt;"",M901,TODAY()),FESTIVOS_CO!A:A)&gt;2,
"VENCIDO",
IF(
NETWORKDAYS(L901,IF(M901&lt;&gt;"",M901,TODAY()),FESTIVOS_CO!A:A)=2,
"ALERTA",
"A TIEMPO"
)))</f>
        <v/>
      </c>
      <c r="I901" s="40"/>
      <c r="J901" s="36"/>
      <c r="K901" s="37"/>
      <c r="L901" s="50"/>
      <c r="M901" s="37"/>
      <c r="N901" s="52"/>
      <c r="O901" s="52"/>
      <c r="P901" s="36"/>
      <c r="Q901" s="36"/>
      <c r="R901" s="40"/>
      <c r="S901" s="36"/>
      <c r="T901" s="40"/>
      <c r="U901" s="40"/>
      <c r="V901" s="81"/>
      <c r="W901" s="40"/>
      <c r="X901" s="40"/>
      <c r="Y901" s="40"/>
      <c r="Z901" s="38" t="str">
        <f>IFERROR(VLOOKUP(Y901,DIRECTORIO!A:B,2,FALSE),"")</f>
        <v/>
      </c>
      <c r="AA901" s="40"/>
      <c r="AB901" s="40"/>
      <c r="AC901" s="40"/>
      <c r="AD901" s="40"/>
      <c r="AE901" s="40"/>
      <c r="AF901" s="40"/>
      <c r="AG901" s="41" t="s">
        <v>109</v>
      </c>
      <c r="AH901" s="42"/>
      <c r="AI901" s="54" t="str">
        <f t="shared" ca="1" si="181"/>
        <v>PENDIENTE NOTIFICACIÓN ELECTRÓNICA</v>
      </c>
      <c r="AJ901" s="37"/>
      <c r="AK901" s="37"/>
      <c r="AL901" s="37"/>
      <c r="AM901" s="53" t="str">
        <f>IF(AK901="","",WORKDAY(AK901,5,FESTIVOS_CO!A:A))</f>
        <v/>
      </c>
      <c r="AN901" s="37"/>
      <c r="AO901" s="37"/>
      <c r="AP901" s="54" t="str">
        <f t="shared" ca="1" si="174"/>
        <v>NO APLICA</v>
      </c>
      <c r="AQ901" s="36"/>
      <c r="AR901" s="43"/>
      <c r="AS901" s="37"/>
      <c r="AT901" s="36"/>
      <c r="AU901" s="37"/>
      <c r="AV901" s="36"/>
      <c r="AW901" s="36"/>
      <c r="AX901" s="37"/>
      <c r="AY901" s="140" t="str">
        <f>IF(AU901="","",WORKDAY(AU901,5,FESTIVOS_CO!A:A))</f>
        <v/>
      </c>
      <c r="AZ901" s="54" t="str">
        <f t="shared" ca="1" si="171"/>
        <v>NO APLICA</v>
      </c>
      <c r="BA901" s="55" t="str">
        <f>IF(AX901="","",WORKDAY(AX901,5,FESTIVOS_CO!A:A))</f>
        <v/>
      </c>
      <c r="BB901" s="39"/>
      <c r="BC901" s="40"/>
      <c r="BD901" s="40"/>
      <c r="BE901" s="56" t="str">
        <f t="shared" ca="1" si="172"/>
        <v>NO APLICA</v>
      </c>
      <c r="BF901" s="37"/>
      <c r="BG901" s="45"/>
      <c r="BH901" s="37"/>
      <c r="BI901" s="36"/>
      <c r="BJ901" s="37"/>
      <c r="BK901" s="36"/>
      <c r="BL901" s="36"/>
      <c r="BM901" s="53" t="str">
        <f>IF(BJ901="","",WORKDAY(BJ901,5,FESTIVOS_CO!A:A))</f>
        <v/>
      </c>
      <c r="BN901" s="57" t="str">
        <f t="shared" ca="1" si="182"/>
        <v>PENDIENTE HACER AVISO</v>
      </c>
      <c r="BO901" s="54" t="str">
        <f t="shared" ca="1" si="175"/>
        <v>EN TRÁMITE NOTIF. POR AVISO</v>
      </c>
      <c r="BP901" s="37"/>
      <c r="BQ901" s="53" t="str">
        <f>IF(BP901="","",WORKDAY(BP901,5,FESTIVOS_CO!A:A))</f>
        <v/>
      </c>
      <c r="BR901" s="37"/>
      <c r="BS901" s="36"/>
      <c r="BT901" s="38"/>
      <c r="BU901" s="58" t="e">
        <f>VLOOKUP(BT901,Hoja2!$C:$D,2,0)</f>
        <v>#N/A</v>
      </c>
      <c r="BV901" s="80" t="str">
        <f>IF(
AND(AO901="",BD901="",BQ901=""),
"EN PROCESO NOTIFICACION / COMUNICACION",
IF(
BT901="",
"NO APLICA",
IF(
BU901=60,
IF(AO901&lt;&gt;"",AO901,IF(BD901&lt;&gt;"",BD901,BQ901))+60,
WORKDAY(
IF(AO901&lt;&gt;"",AO901,IF(BD901&lt;&gt;"",BD901,BQ901)),
BU901,
FESTIVOS_CO!A:A
)
)
))</f>
        <v>EN PROCESO NOTIFICACION / COMUNICACION</v>
      </c>
      <c r="BW901" s="44"/>
      <c r="BX901" s="53"/>
      <c r="BY901" s="45"/>
      <c r="BZ901" s="37"/>
      <c r="CA901" s="54" t="str">
        <f t="shared" si="176"/>
        <v>PENDIENTE EJECUTORIA</v>
      </c>
      <c r="CB901" s="59" t="str">
        <f t="shared" si="173"/>
        <v/>
      </c>
      <c r="CC901" s="36"/>
      <c r="CD901" s="40"/>
      <c r="CE901" s="46"/>
      <c r="CF901" s="40"/>
      <c r="CG901" s="40"/>
      <c r="CH901" s="40"/>
      <c r="CI901" s="36"/>
      <c r="CJ901" s="47"/>
      <c r="CK901" s="40"/>
      <c r="CL901" s="40"/>
      <c r="CM901" s="40"/>
      <c r="CN901" s="40"/>
    </row>
    <row r="902" spans="1:92" ht="42.75" hidden="1">
      <c r="A902" s="49" t="str">
        <f t="shared" si="177"/>
        <v>SIN GESTIÓN</v>
      </c>
      <c r="B902" s="58"/>
      <c r="C902" s="37"/>
      <c r="D902" s="37"/>
      <c r="E902" s="49" t="str">
        <f t="shared" si="178"/>
        <v>PENDIENTE NOTIFICACIÓN</v>
      </c>
      <c r="F902" s="141" t="str">
        <f t="shared" si="179"/>
        <v>PENDIENTE NOTIFICACIÓN</v>
      </c>
      <c r="G902" s="49" t="str">
        <f t="shared" si="180"/>
        <v/>
      </c>
      <c r="H902" s="51" t="str">
        <f ca="1">IF(
L902="",
"",
IF(
NETWORKDAYS(L902,IF(M902&lt;&gt;"",M902,TODAY()),FESTIVOS_CO!A:A)&gt;2,
"VENCIDO",
IF(
NETWORKDAYS(L902,IF(M902&lt;&gt;"",M902,TODAY()),FESTIVOS_CO!A:A)=2,
"ALERTA",
"A TIEMPO"
)))</f>
        <v/>
      </c>
      <c r="I902" s="40"/>
      <c r="J902" s="36"/>
      <c r="K902" s="37"/>
      <c r="L902" s="50"/>
      <c r="M902" s="37"/>
      <c r="N902" s="52"/>
      <c r="O902" s="52"/>
      <c r="P902" s="36"/>
      <c r="Q902" s="36"/>
      <c r="R902" s="40"/>
      <c r="S902" s="36"/>
      <c r="T902" s="40"/>
      <c r="U902" s="40"/>
      <c r="V902" s="81"/>
      <c r="W902" s="40"/>
      <c r="X902" s="40"/>
      <c r="Y902" s="40"/>
      <c r="Z902" s="38" t="str">
        <f>IFERROR(VLOOKUP(Y902,DIRECTORIO!A:B,2,FALSE),"")</f>
        <v/>
      </c>
      <c r="AA902" s="40"/>
      <c r="AB902" s="40"/>
      <c r="AC902" s="40"/>
      <c r="AD902" s="40"/>
      <c r="AE902" s="40"/>
      <c r="AF902" s="40"/>
      <c r="AG902" s="41" t="s">
        <v>109</v>
      </c>
      <c r="AH902" s="42"/>
      <c r="AI902" s="54" t="str">
        <f t="shared" ca="1" si="181"/>
        <v>PENDIENTE NOTIFICACIÓN ELECTRÓNICA</v>
      </c>
      <c r="AJ902" s="37"/>
      <c r="AK902" s="37"/>
      <c r="AL902" s="37"/>
      <c r="AM902" s="53" t="str">
        <f>IF(AK902="","",WORKDAY(AK902,5,FESTIVOS_CO!A:A))</f>
        <v/>
      </c>
      <c r="AN902" s="37"/>
      <c r="AO902" s="37"/>
      <c r="AP902" s="54" t="str">
        <f t="shared" ca="1" si="174"/>
        <v>NO APLICA</v>
      </c>
      <c r="AQ902" s="36"/>
      <c r="AR902" s="43"/>
      <c r="AS902" s="37"/>
      <c r="AT902" s="36"/>
      <c r="AU902" s="37"/>
      <c r="AV902" s="36"/>
      <c r="AW902" s="36"/>
      <c r="AX902" s="37"/>
      <c r="AY902" s="140" t="str">
        <f>IF(AU902="","",WORKDAY(AU902,5,FESTIVOS_CO!A:A))</f>
        <v/>
      </c>
      <c r="AZ902" s="54" t="str">
        <f t="shared" ca="1" si="171"/>
        <v>NO APLICA</v>
      </c>
      <c r="BA902" s="55" t="str">
        <f>IF(AX902="","",WORKDAY(AX902,5,FESTIVOS_CO!A:A))</f>
        <v/>
      </c>
      <c r="BB902" s="39"/>
      <c r="BC902" s="40"/>
      <c r="BD902" s="40"/>
      <c r="BE902" s="56" t="str">
        <f t="shared" ca="1" si="172"/>
        <v>NO APLICA</v>
      </c>
      <c r="BF902" s="37"/>
      <c r="BG902" s="45"/>
      <c r="BH902" s="37"/>
      <c r="BI902" s="36"/>
      <c r="BJ902" s="37"/>
      <c r="BK902" s="36"/>
      <c r="BL902" s="36"/>
      <c r="BM902" s="53" t="str">
        <f>IF(BJ902="","",WORKDAY(BJ902,5,FESTIVOS_CO!A:A))</f>
        <v/>
      </c>
      <c r="BN902" s="57" t="str">
        <f t="shared" ca="1" si="182"/>
        <v>PENDIENTE HACER AVISO</v>
      </c>
      <c r="BO902" s="54" t="str">
        <f t="shared" ca="1" si="175"/>
        <v>EN TRÁMITE NOTIF. POR AVISO</v>
      </c>
      <c r="BP902" s="37"/>
      <c r="BQ902" s="53" t="str">
        <f>IF(BP902="","",WORKDAY(BP902,5,FESTIVOS_CO!A:A))</f>
        <v/>
      </c>
      <c r="BR902" s="37"/>
      <c r="BS902" s="36"/>
      <c r="BT902" s="38"/>
      <c r="BU902" s="58" t="e">
        <f>VLOOKUP(BT902,Hoja2!$C:$D,2,0)</f>
        <v>#N/A</v>
      </c>
      <c r="BV902" s="80" t="str">
        <f>IF(
AND(AO902="",BD902="",BQ902=""),
"EN PROCESO NOTIFICACION / COMUNICACION",
IF(
BT902="",
"NO APLICA",
IF(
BU902=60,
IF(AO902&lt;&gt;"",AO902,IF(BD902&lt;&gt;"",BD902,BQ902))+60,
WORKDAY(
IF(AO902&lt;&gt;"",AO902,IF(BD902&lt;&gt;"",BD902,BQ902)),
BU902,
FESTIVOS_CO!A:A
)
)
))</f>
        <v>EN PROCESO NOTIFICACION / COMUNICACION</v>
      </c>
      <c r="BW902" s="44"/>
      <c r="BX902" s="53"/>
      <c r="BY902" s="45"/>
      <c r="BZ902" s="37"/>
      <c r="CA902" s="54" t="str">
        <f t="shared" si="176"/>
        <v>PENDIENTE EJECUTORIA</v>
      </c>
      <c r="CB902" s="59" t="str">
        <f t="shared" si="173"/>
        <v/>
      </c>
      <c r="CC902" s="36"/>
      <c r="CD902" s="40"/>
      <c r="CE902" s="46"/>
      <c r="CF902" s="40"/>
      <c r="CG902" s="40"/>
      <c r="CH902" s="40"/>
      <c r="CI902" s="36"/>
      <c r="CJ902" s="47"/>
      <c r="CK902" s="40"/>
      <c r="CL902" s="40"/>
      <c r="CM902" s="40"/>
      <c r="CN902" s="40"/>
    </row>
    <row r="903" spans="1:92" ht="42.75" hidden="1">
      <c r="A903" s="49" t="str">
        <f t="shared" si="177"/>
        <v>SIN GESTIÓN</v>
      </c>
      <c r="B903" s="58"/>
      <c r="C903" s="37"/>
      <c r="D903" s="37"/>
      <c r="E903" s="49" t="str">
        <f t="shared" si="178"/>
        <v>PENDIENTE NOTIFICACIÓN</v>
      </c>
      <c r="F903" s="141" t="str">
        <f t="shared" si="179"/>
        <v>PENDIENTE NOTIFICACIÓN</v>
      </c>
      <c r="G903" s="49" t="str">
        <f t="shared" si="180"/>
        <v/>
      </c>
      <c r="H903" s="51" t="str">
        <f ca="1">IF(
L903="",
"",
IF(
NETWORKDAYS(L903,IF(M903&lt;&gt;"",M903,TODAY()),FESTIVOS_CO!A:A)&gt;2,
"VENCIDO",
IF(
NETWORKDAYS(L903,IF(M903&lt;&gt;"",M903,TODAY()),FESTIVOS_CO!A:A)=2,
"ALERTA",
"A TIEMPO"
)))</f>
        <v/>
      </c>
      <c r="I903" s="40"/>
      <c r="J903" s="36"/>
      <c r="K903" s="37"/>
      <c r="L903" s="50"/>
      <c r="M903" s="37"/>
      <c r="N903" s="52"/>
      <c r="O903" s="52"/>
      <c r="P903" s="36"/>
      <c r="Q903" s="36"/>
      <c r="R903" s="40"/>
      <c r="S903" s="36"/>
      <c r="T903" s="40"/>
      <c r="U903" s="40"/>
      <c r="V903" s="81"/>
      <c r="W903" s="40"/>
      <c r="X903" s="40"/>
      <c r="Y903" s="40"/>
      <c r="Z903" s="38" t="str">
        <f>IFERROR(VLOOKUP(Y903,DIRECTORIO!A:B,2,FALSE),"")</f>
        <v/>
      </c>
      <c r="AA903" s="40"/>
      <c r="AB903" s="40"/>
      <c r="AC903" s="40"/>
      <c r="AD903" s="40"/>
      <c r="AE903" s="40"/>
      <c r="AF903" s="40"/>
      <c r="AG903" s="41" t="s">
        <v>109</v>
      </c>
      <c r="AH903" s="42"/>
      <c r="AI903" s="54" t="str">
        <f t="shared" ca="1" si="181"/>
        <v>PENDIENTE NOTIFICACIÓN ELECTRÓNICA</v>
      </c>
      <c r="AJ903" s="37"/>
      <c r="AK903" s="37"/>
      <c r="AL903" s="37"/>
      <c r="AM903" s="53" t="str">
        <f>IF(AK903="","",WORKDAY(AK903,5,FESTIVOS_CO!A:A))</f>
        <v/>
      </c>
      <c r="AN903" s="37"/>
      <c r="AO903" s="37"/>
      <c r="AP903" s="54" t="str">
        <f t="shared" ca="1" si="174"/>
        <v>NO APLICA</v>
      </c>
      <c r="AQ903" s="36"/>
      <c r="AR903" s="43"/>
      <c r="AS903" s="37"/>
      <c r="AT903" s="36"/>
      <c r="AU903" s="37"/>
      <c r="AV903" s="36"/>
      <c r="AW903" s="36"/>
      <c r="AX903" s="37"/>
      <c r="AY903" s="140" t="str">
        <f>IF(AU903="","",WORKDAY(AU903,5,FESTIVOS_CO!A:A))</f>
        <v/>
      </c>
      <c r="AZ903" s="54" t="str">
        <f t="shared" ca="1" si="171"/>
        <v>NO APLICA</v>
      </c>
      <c r="BA903" s="55" t="str">
        <f>IF(AX903="","",WORKDAY(AX903,5,FESTIVOS_CO!A:A))</f>
        <v/>
      </c>
      <c r="BB903" s="39"/>
      <c r="BC903" s="40"/>
      <c r="BD903" s="40"/>
      <c r="BE903" s="56" t="str">
        <f t="shared" ca="1" si="172"/>
        <v>NO APLICA</v>
      </c>
      <c r="BF903" s="37"/>
      <c r="BG903" s="45"/>
      <c r="BH903" s="37"/>
      <c r="BI903" s="36"/>
      <c r="BJ903" s="37"/>
      <c r="BK903" s="36"/>
      <c r="BL903" s="36"/>
      <c r="BM903" s="53" t="str">
        <f>IF(BJ903="","",WORKDAY(BJ903,5,FESTIVOS_CO!A:A))</f>
        <v/>
      </c>
      <c r="BN903" s="57" t="str">
        <f t="shared" ca="1" si="182"/>
        <v>PENDIENTE HACER AVISO</v>
      </c>
      <c r="BO903" s="54" t="str">
        <f t="shared" ca="1" si="175"/>
        <v>EN TRÁMITE NOTIF. POR AVISO</v>
      </c>
      <c r="BP903" s="37"/>
      <c r="BQ903" s="53" t="str">
        <f>IF(BP903="","",WORKDAY(BP903,5,FESTIVOS_CO!A:A))</f>
        <v/>
      </c>
      <c r="BR903" s="37"/>
      <c r="BS903" s="36"/>
      <c r="BT903" s="38"/>
      <c r="BU903" s="58" t="e">
        <f>VLOOKUP(BT903,Hoja2!$C:$D,2,0)</f>
        <v>#N/A</v>
      </c>
      <c r="BV903" s="80" t="str">
        <f>IF(
AND(AO903="",BD903="",BQ903=""),
"EN PROCESO NOTIFICACION / COMUNICACION",
IF(
BT903="",
"NO APLICA",
IF(
BU903=60,
IF(AO903&lt;&gt;"",AO903,IF(BD903&lt;&gt;"",BD903,BQ903))+60,
WORKDAY(
IF(AO903&lt;&gt;"",AO903,IF(BD903&lt;&gt;"",BD903,BQ903)),
BU903,
FESTIVOS_CO!A:A
)
)
))</f>
        <v>EN PROCESO NOTIFICACION / COMUNICACION</v>
      </c>
      <c r="BW903" s="44"/>
      <c r="BX903" s="53"/>
      <c r="BY903" s="45"/>
      <c r="BZ903" s="37"/>
      <c r="CA903" s="54" t="str">
        <f t="shared" si="176"/>
        <v>PENDIENTE EJECUTORIA</v>
      </c>
      <c r="CB903" s="59" t="str">
        <f t="shared" si="173"/>
        <v/>
      </c>
      <c r="CC903" s="36"/>
      <c r="CD903" s="40"/>
      <c r="CE903" s="46"/>
      <c r="CF903" s="40"/>
      <c r="CG903" s="40"/>
      <c r="CH903" s="40"/>
      <c r="CI903" s="36"/>
      <c r="CJ903" s="47"/>
      <c r="CK903" s="40"/>
      <c r="CL903" s="40"/>
      <c r="CM903" s="40"/>
      <c r="CN903" s="40"/>
    </row>
    <row r="904" spans="1:92" ht="42.75" hidden="1">
      <c r="A904" s="49" t="str">
        <f t="shared" si="177"/>
        <v>SIN GESTIÓN</v>
      </c>
      <c r="B904" s="58"/>
      <c r="C904" s="37"/>
      <c r="D904" s="37"/>
      <c r="E904" s="49" t="str">
        <f t="shared" si="178"/>
        <v>PENDIENTE NOTIFICACIÓN</v>
      </c>
      <c r="F904" s="141" t="str">
        <f t="shared" si="179"/>
        <v>PENDIENTE NOTIFICACIÓN</v>
      </c>
      <c r="G904" s="49" t="str">
        <f t="shared" si="180"/>
        <v/>
      </c>
      <c r="H904" s="51" t="str">
        <f ca="1">IF(
L904="",
"",
IF(
NETWORKDAYS(L904,IF(M904&lt;&gt;"",M904,TODAY()),FESTIVOS_CO!A:A)&gt;2,
"VENCIDO",
IF(
NETWORKDAYS(L904,IF(M904&lt;&gt;"",M904,TODAY()),FESTIVOS_CO!A:A)=2,
"ALERTA",
"A TIEMPO"
)))</f>
        <v/>
      </c>
      <c r="I904" s="40"/>
      <c r="J904" s="36"/>
      <c r="K904" s="37"/>
      <c r="L904" s="50"/>
      <c r="M904" s="37"/>
      <c r="N904" s="52"/>
      <c r="O904" s="52"/>
      <c r="P904" s="36"/>
      <c r="Q904" s="36"/>
      <c r="R904" s="40"/>
      <c r="S904" s="36"/>
      <c r="T904" s="40"/>
      <c r="U904" s="40"/>
      <c r="V904" s="81"/>
      <c r="W904" s="40"/>
      <c r="X904" s="40"/>
      <c r="Y904" s="40"/>
      <c r="Z904" s="38" t="str">
        <f>IFERROR(VLOOKUP(Y904,DIRECTORIO!A:B,2,FALSE),"")</f>
        <v/>
      </c>
      <c r="AA904" s="40"/>
      <c r="AB904" s="40"/>
      <c r="AC904" s="40"/>
      <c r="AD904" s="40"/>
      <c r="AE904" s="40"/>
      <c r="AF904" s="40"/>
      <c r="AG904" s="41" t="s">
        <v>109</v>
      </c>
      <c r="AH904" s="42"/>
      <c r="AI904" s="54" t="str">
        <f t="shared" ca="1" si="181"/>
        <v>PENDIENTE NOTIFICACIÓN ELECTRÓNICA</v>
      </c>
      <c r="AJ904" s="37"/>
      <c r="AK904" s="37"/>
      <c r="AL904" s="37"/>
      <c r="AM904" s="53" t="str">
        <f>IF(AK904="","",WORKDAY(AK904,5,FESTIVOS_CO!A:A))</f>
        <v/>
      </c>
      <c r="AN904" s="37"/>
      <c r="AO904" s="37"/>
      <c r="AP904" s="54" t="str">
        <f t="shared" ca="1" si="174"/>
        <v>NO APLICA</v>
      </c>
      <c r="AQ904" s="36"/>
      <c r="AR904" s="43"/>
      <c r="AS904" s="37"/>
      <c r="AT904" s="36"/>
      <c r="AU904" s="37"/>
      <c r="AV904" s="36"/>
      <c r="AW904" s="36"/>
      <c r="AX904" s="37"/>
      <c r="AY904" s="140" t="str">
        <f>IF(AU904="","",WORKDAY(AU904,5,FESTIVOS_CO!A:A))</f>
        <v/>
      </c>
      <c r="AZ904" s="54" t="str">
        <f t="shared" ca="1" si="171"/>
        <v>NO APLICA</v>
      </c>
      <c r="BA904" s="55" t="str">
        <f>IF(AX904="","",WORKDAY(AX904,5,FESTIVOS_CO!A:A))</f>
        <v/>
      </c>
      <c r="BB904" s="39"/>
      <c r="BC904" s="40"/>
      <c r="BD904" s="40"/>
      <c r="BE904" s="56" t="str">
        <f t="shared" ca="1" si="172"/>
        <v>NO APLICA</v>
      </c>
      <c r="BF904" s="37"/>
      <c r="BG904" s="45"/>
      <c r="BH904" s="37"/>
      <c r="BI904" s="36"/>
      <c r="BJ904" s="37"/>
      <c r="BK904" s="36"/>
      <c r="BL904" s="36"/>
      <c r="BM904" s="53" t="str">
        <f>IF(BJ904="","",WORKDAY(BJ904,5,FESTIVOS_CO!A:A))</f>
        <v/>
      </c>
      <c r="BN904" s="57" t="str">
        <f t="shared" ca="1" si="182"/>
        <v>PENDIENTE HACER AVISO</v>
      </c>
      <c r="BO904" s="54" t="str">
        <f t="shared" ca="1" si="175"/>
        <v>EN TRÁMITE NOTIF. POR AVISO</v>
      </c>
      <c r="BP904" s="37"/>
      <c r="BQ904" s="53" t="str">
        <f>IF(BP904="","",WORKDAY(BP904,5,FESTIVOS_CO!A:A))</f>
        <v/>
      </c>
      <c r="BR904" s="37"/>
      <c r="BS904" s="36"/>
      <c r="BT904" s="38"/>
      <c r="BU904" s="58" t="e">
        <f>VLOOKUP(BT904,Hoja2!$C:$D,2,0)</f>
        <v>#N/A</v>
      </c>
      <c r="BV904" s="80" t="str">
        <f>IF(
AND(AO904="",BD904="",BQ904=""),
"EN PROCESO NOTIFICACION / COMUNICACION",
IF(
BT904="",
"NO APLICA",
IF(
BU904=60,
IF(AO904&lt;&gt;"",AO904,IF(BD904&lt;&gt;"",BD904,BQ904))+60,
WORKDAY(
IF(AO904&lt;&gt;"",AO904,IF(BD904&lt;&gt;"",BD904,BQ904)),
BU904,
FESTIVOS_CO!A:A
)
)
))</f>
        <v>EN PROCESO NOTIFICACION / COMUNICACION</v>
      </c>
      <c r="BW904" s="44"/>
      <c r="BX904" s="53"/>
      <c r="BY904" s="45"/>
      <c r="BZ904" s="37"/>
      <c r="CA904" s="54" t="str">
        <f t="shared" si="176"/>
        <v>PENDIENTE EJECUTORIA</v>
      </c>
      <c r="CB904" s="59" t="str">
        <f t="shared" si="173"/>
        <v/>
      </c>
      <c r="CC904" s="36"/>
      <c r="CD904" s="40"/>
      <c r="CE904" s="46"/>
      <c r="CF904" s="40"/>
      <c r="CG904" s="40"/>
      <c r="CH904" s="40"/>
      <c r="CI904" s="36"/>
      <c r="CJ904" s="47"/>
      <c r="CK904" s="40"/>
      <c r="CL904" s="40"/>
      <c r="CM904" s="40"/>
      <c r="CN904" s="40"/>
    </row>
    <row r="905" spans="1:92" ht="42.75" hidden="1">
      <c r="A905" s="49" t="str">
        <f t="shared" si="177"/>
        <v>SIN GESTIÓN</v>
      </c>
      <c r="B905" s="58"/>
      <c r="C905" s="37"/>
      <c r="D905" s="37"/>
      <c r="E905" s="49" t="str">
        <f t="shared" si="178"/>
        <v>PENDIENTE NOTIFICACIÓN</v>
      </c>
      <c r="F905" s="141" t="str">
        <f t="shared" si="179"/>
        <v>PENDIENTE NOTIFICACIÓN</v>
      </c>
      <c r="G905" s="49" t="str">
        <f t="shared" si="180"/>
        <v/>
      </c>
      <c r="H905" s="51" t="str">
        <f ca="1">IF(
L905="",
"",
IF(
NETWORKDAYS(L905,IF(M905&lt;&gt;"",M905,TODAY()),FESTIVOS_CO!A:A)&gt;2,
"VENCIDO",
IF(
NETWORKDAYS(L905,IF(M905&lt;&gt;"",M905,TODAY()),FESTIVOS_CO!A:A)=2,
"ALERTA",
"A TIEMPO"
)))</f>
        <v/>
      </c>
      <c r="I905" s="40"/>
      <c r="J905" s="36"/>
      <c r="K905" s="37"/>
      <c r="L905" s="50"/>
      <c r="M905" s="37"/>
      <c r="N905" s="52"/>
      <c r="O905" s="52"/>
      <c r="P905" s="36"/>
      <c r="Q905" s="36"/>
      <c r="R905" s="40"/>
      <c r="S905" s="36"/>
      <c r="T905" s="40"/>
      <c r="U905" s="40"/>
      <c r="V905" s="81"/>
      <c r="W905" s="40"/>
      <c r="X905" s="40"/>
      <c r="Y905" s="40"/>
      <c r="Z905" s="38" t="str">
        <f>IFERROR(VLOOKUP(Y905,DIRECTORIO!A:B,2,FALSE),"")</f>
        <v/>
      </c>
      <c r="AA905" s="40"/>
      <c r="AB905" s="40"/>
      <c r="AC905" s="40"/>
      <c r="AD905" s="40"/>
      <c r="AE905" s="40"/>
      <c r="AF905" s="40"/>
      <c r="AG905" s="41" t="s">
        <v>109</v>
      </c>
      <c r="AH905" s="42"/>
      <c r="AI905" s="54" t="str">
        <f t="shared" ca="1" si="181"/>
        <v>PENDIENTE NOTIFICACIÓN ELECTRÓNICA</v>
      </c>
      <c r="AJ905" s="37"/>
      <c r="AK905" s="37"/>
      <c r="AL905" s="37"/>
      <c r="AM905" s="53" t="str">
        <f>IF(AK905="","",WORKDAY(AK905,5,FESTIVOS_CO!A:A))</f>
        <v/>
      </c>
      <c r="AN905" s="37"/>
      <c r="AO905" s="37"/>
      <c r="AP905" s="54" t="str">
        <f t="shared" ca="1" si="174"/>
        <v>NO APLICA</v>
      </c>
      <c r="AQ905" s="36"/>
      <c r="AR905" s="43"/>
      <c r="AS905" s="37"/>
      <c r="AT905" s="36"/>
      <c r="AU905" s="37"/>
      <c r="AV905" s="36"/>
      <c r="AW905" s="36"/>
      <c r="AX905" s="37"/>
      <c r="AY905" s="140" t="str">
        <f>IF(AU905="","",WORKDAY(AU905,5,FESTIVOS_CO!A:A))</f>
        <v/>
      </c>
      <c r="AZ905" s="54" t="str">
        <f t="shared" ca="1" si="171"/>
        <v>NO APLICA</v>
      </c>
      <c r="BA905" s="55" t="str">
        <f>IF(AX905="","",WORKDAY(AX905,5,FESTIVOS_CO!A:A))</f>
        <v/>
      </c>
      <c r="BB905" s="39"/>
      <c r="BC905" s="40"/>
      <c r="BD905" s="40"/>
      <c r="BE905" s="56" t="str">
        <f t="shared" ca="1" si="172"/>
        <v>NO APLICA</v>
      </c>
      <c r="BF905" s="37"/>
      <c r="BG905" s="45"/>
      <c r="BH905" s="37"/>
      <c r="BI905" s="36"/>
      <c r="BJ905" s="37"/>
      <c r="BK905" s="36"/>
      <c r="BL905" s="36"/>
      <c r="BM905" s="53" t="str">
        <f>IF(BJ905="","",WORKDAY(BJ905,5,FESTIVOS_CO!A:A))</f>
        <v/>
      </c>
      <c r="BN905" s="57" t="str">
        <f t="shared" ca="1" si="182"/>
        <v>PENDIENTE HACER AVISO</v>
      </c>
      <c r="BO905" s="54" t="str">
        <f t="shared" ca="1" si="175"/>
        <v>EN TRÁMITE NOTIF. POR AVISO</v>
      </c>
      <c r="BP905" s="37"/>
      <c r="BQ905" s="53" t="str">
        <f>IF(BP905="","",WORKDAY(BP905,5,FESTIVOS_CO!A:A))</f>
        <v/>
      </c>
      <c r="BR905" s="37"/>
      <c r="BS905" s="36"/>
      <c r="BT905" s="38"/>
      <c r="BU905" s="58" t="e">
        <f>VLOOKUP(BT905,Hoja2!$C:$D,2,0)</f>
        <v>#N/A</v>
      </c>
      <c r="BV905" s="80" t="str">
        <f>IF(
AND(AO905="",BD905="",BQ905=""),
"EN PROCESO NOTIFICACION / COMUNICACION",
IF(
BT905="",
"NO APLICA",
IF(
BU905=60,
IF(AO905&lt;&gt;"",AO905,IF(BD905&lt;&gt;"",BD905,BQ905))+60,
WORKDAY(
IF(AO905&lt;&gt;"",AO905,IF(BD905&lt;&gt;"",BD905,BQ905)),
BU905,
FESTIVOS_CO!A:A
)
)
))</f>
        <v>EN PROCESO NOTIFICACION / COMUNICACION</v>
      </c>
      <c r="BW905" s="44"/>
      <c r="BX905" s="53"/>
      <c r="BY905" s="45"/>
      <c r="BZ905" s="37"/>
      <c r="CA905" s="54" t="str">
        <f t="shared" si="176"/>
        <v>PENDIENTE EJECUTORIA</v>
      </c>
      <c r="CB905" s="59" t="str">
        <f t="shared" si="173"/>
        <v/>
      </c>
      <c r="CC905" s="36"/>
      <c r="CD905" s="40"/>
      <c r="CE905" s="46"/>
      <c r="CF905" s="40"/>
      <c r="CG905" s="40"/>
      <c r="CH905" s="40"/>
      <c r="CI905" s="36"/>
      <c r="CJ905" s="47"/>
      <c r="CK905" s="40"/>
      <c r="CL905" s="40"/>
      <c r="CM905" s="40"/>
      <c r="CN905" s="40"/>
    </row>
    <row r="906" spans="1:92" ht="42.75" hidden="1">
      <c r="A906" s="49" t="str">
        <f t="shared" si="177"/>
        <v>SIN GESTIÓN</v>
      </c>
      <c r="B906" s="58"/>
      <c r="C906" s="37"/>
      <c r="D906" s="37"/>
      <c r="E906" s="49" t="str">
        <f t="shared" si="178"/>
        <v>PENDIENTE NOTIFICACIÓN</v>
      </c>
      <c r="F906" s="141" t="str">
        <f t="shared" si="179"/>
        <v>PENDIENTE NOTIFICACIÓN</v>
      </c>
      <c r="G906" s="49" t="str">
        <f t="shared" si="180"/>
        <v/>
      </c>
      <c r="H906" s="51" t="str">
        <f ca="1">IF(
L906="",
"",
IF(
NETWORKDAYS(L906,IF(M906&lt;&gt;"",M906,TODAY()),FESTIVOS_CO!A:A)&gt;2,
"VENCIDO",
IF(
NETWORKDAYS(L906,IF(M906&lt;&gt;"",M906,TODAY()),FESTIVOS_CO!A:A)=2,
"ALERTA",
"A TIEMPO"
)))</f>
        <v/>
      </c>
      <c r="I906" s="40"/>
      <c r="J906" s="36"/>
      <c r="K906" s="37"/>
      <c r="L906" s="50"/>
      <c r="M906" s="37"/>
      <c r="N906" s="52"/>
      <c r="O906" s="52"/>
      <c r="P906" s="36"/>
      <c r="Q906" s="36"/>
      <c r="R906" s="40"/>
      <c r="S906" s="36"/>
      <c r="T906" s="40"/>
      <c r="U906" s="40"/>
      <c r="V906" s="81"/>
      <c r="W906" s="40"/>
      <c r="X906" s="40"/>
      <c r="Y906" s="40"/>
      <c r="Z906" s="38" t="str">
        <f>IFERROR(VLOOKUP(Y906,DIRECTORIO!A:B,2,FALSE),"")</f>
        <v/>
      </c>
      <c r="AA906" s="40"/>
      <c r="AB906" s="40"/>
      <c r="AC906" s="40"/>
      <c r="AD906" s="40"/>
      <c r="AE906" s="40"/>
      <c r="AF906" s="40"/>
      <c r="AG906" s="41" t="s">
        <v>109</v>
      </c>
      <c r="AH906" s="42"/>
      <c r="AI906" s="54" t="str">
        <f t="shared" ca="1" si="181"/>
        <v>PENDIENTE NOTIFICACIÓN ELECTRÓNICA</v>
      </c>
      <c r="AJ906" s="37"/>
      <c r="AK906" s="37"/>
      <c r="AL906" s="37"/>
      <c r="AM906" s="53" t="str">
        <f>IF(AK906="","",WORKDAY(AK906,5,FESTIVOS_CO!A:A))</f>
        <v/>
      </c>
      <c r="AN906" s="37"/>
      <c r="AO906" s="37"/>
      <c r="AP906" s="54" t="str">
        <f t="shared" ca="1" si="174"/>
        <v>NO APLICA</v>
      </c>
      <c r="AQ906" s="36"/>
      <c r="AR906" s="43"/>
      <c r="AS906" s="37"/>
      <c r="AT906" s="36"/>
      <c r="AU906" s="37"/>
      <c r="AV906" s="36"/>
      <c r="AW906" s="36"/>
      <c r="AX906" s="37"/>
      <c r="AY906" s="140" t="str">
        <f>IF(AU906="","",WORKDAY(AU906,5,FESTIVOS_CO!A:A))</f>
        <v/>
      </c>
      <c r="AZ906" s="54" t="str">
        <f t="shared" ref="AZ906:AZ969" ca="1" si="183">IF(
AND(BB906="SI",BC906&lt;&gt;"",BD906&lt;&gt;""),
"NOTIFICACIÓN PERSONAL COMPLETA",
IF(
AND(AO906="",AX906="",BQ906="",BC906&lt;&gt;"",BD906&lt;&gt;""),
"NOTIFICADO POR CONDUCTA CONCLUYENTE",
IF(AP906="NO PROCEDE CITACION",
"NO PROCEDE",
IF(AP906="NO APLICA",
"NO APLICA",
IF(AW906="NO",
"HACER AVISO",
IF(AQ906="",
"PENDIENTE GESTIONAR CITACIÓN",
IF(AS906="",
"PENDIENTE FIRMA",
IF(AR906="",
"PENDIENTE REVISIÓN",
IF(AT906="",
"PENDIENTE RADICAR",
"CITACIÓN COMPLETA EN ESPERA PRESENTACION PERSONAL"
)))))))))</f>
        <v>NO APLICA</v>
      </c>
      <c r="BA906" s="55" t="str">
        <f>IF(AX906="","",WORKDAY(AX906,5,FESTIVOS_CO!A:A))</f>
        <v/>
      </c>
      <c r="BB906" s="39"/>
      <c r="BC906" s="40"/>
      <c r="BD906" s="40"/>
      <c r="BE906" s="56" t="str">
        <f t="shared" ca="1" si="172"/>
        <v>NO APLICA</v>
      </c>
      <c r="BF906" s="37"/>
      <c r="BG906" s="45"/>
      <c r="BH906" s="37"/>
      <c r="BI906" s="36"/>
      <c r="BJ906" s="37"/>
      <c r="BK906" s="36"/>
      <c r="BL906" s="36"/>
      <c r="BM906" s="53" t="str">
        <f>IF(BJ906="","",WORKDAY(BJ906,5,FESTIVOS_CO!A:A))</f>
        <v/>
      </c>
      <c r="BN906" s="57" t="str">
        <f t="shared" ca="1" si="182"/>
        <v>PENDIENTE HACER AVISO</v>
      </c>
      <c r="BO906" s="54" t="str">
        <f t="shared" ca="1" si="175"/>
        <v>EN TRÁMITE NOTIF. POR AVISO</v>
      </c>
      <c r="BP906" s="37"/>
      <c r="BQ906" s="53" t="str">
        <f>IF(BP906="","",WORKDAY(BP906,5,FESTIVOS_CO!A:A))</f>
        <v/>
      </c>
      <c r="BR906" s="37"/>
      <c r="BS906" s="36"/>
      <c r="BT906" s="38"/>
      <c r="BU906" s="58" t="e">
        <f>VLOOKUP(BT906,Hoja2!$C:$D,2,0)</f>
        <v>#N/A</v>
      </c>
      <c r="BV906" s="80" t="str">
        <f>IF(
AND(AO906="",BD906="",BQ906=""),
"EN PROCESO NOTIFICACION / COMUNICACION",
IF(
BT906="",
"NO APLICA",
IF(
BU906=60,
IF(AO906&lt;&gt;"",AO906,IF(BD906&lt;&gt;"",BD906,BQ906))+60,
WORKDAY(
IF(AO906&lt;&gt;"",AO906,IF(BD906&lt;&gt;"",BD906,BQ906)),
BU906,
FESTIVOS_CO!A:A
)
)
))</f>
        <v>EN PROCESO NOTIFICACION / COMUNICACION</v>
      </c>
      <c r="BW906" s="44"/>
      <c r="BX906" s="53"/>
      <c r="BY906" s="45"/>
      <c r="BZ906" s="37"/>
      <c r="CA906" s="54" t="str">
        <f t="shared" si="176"/>
        <v>PENDIENTE EJECUTORIA</v>
      </c>
      <c r="CB906" s="59" t="str">
        <f t="shared" si="173"/>
        <v/>
      </c>
      <c r="CC906" s="36"/>
      <c r="CD906" s="40"/>
      <c r="CE906" s="46"/>
      <c r="CF906" s="40"/>
      <c r="CG906" s="40"/>
      <c r="CH906" s="40"/>
      <c r="CI906" s="36"/>
      <c r="CJ906" s="47"/>
      <c r="CK906" s="40"/>
      <c r="CL906" s="40"/>
      <c r="CM906" s="40"/>
      <c r="CN906" s="40"/>
    </row>
    <row r="907" spans="1:92" ht="42.75" hidden="1">
      <c r="A907" s="49" t="str">
        <f t="shared" si="177"/>
        <v>SIN GESTIÓN</v>
      </c>
      <c r="B907" s="58"/>
      <c r="C907" s="37"/>
      <c r="D907" s="37"/>
      <c r="E907" s="49" t="str">
        <f t="shared" si="178"/>
        <v>PENDIENTE NOTIFICACIÓN</v>
      </c>
      <c r="F907" s="141" t="str">
        <f t="shared" si="179"/>
        <v>PENDIENTE NOTIFICACIÓN</v>
      </c>
      <c r="G907" s="49" t="str">
        <f t="shared" si="180"/>
        <v/>
      </c>
      <c r="H907" s="51" t="str">
        <f ca="1">IF(
L907="",
"",
IF(
NETWORKDAYS(L907,IF(M907&lt;&gt;"",M907,TODAY()),FESTIVOS_CO!A:A)&gt;2,
"VENCIDO",
IF(
NETWORKDAYS(L907,IF(M907&lt;&gt;"",M907,TODAY()),FESTIVOS_CO!A:A)=2,
"ALERTA",
"A TIEMPO"
)))</f>
        <v/>
      </c>
      <c r="I907" s="40"/>
      <c r="J907" s="36"/>
      <c r="K907" s="37"/>
      <c r="L907" s="50"/>
      <c r="M907" s="37"/>
      <c r="N907" s="52"/>
      <c r="O907" s="52"/>
      <c r="P907" s="36"/>
      <c r="Q907" s="36"/>
      <c r="R907" s="40"/>
      <c r="S907" s="36"/>
      <c r="T907" s="40"/>
      <c r="U907" s="40"/>
      <c r="V907" s="81"/>
      <c r="W907" s="40"/>
      <c r="X907" s="40"/>
      <c r="Y907" s="40"/>
      <c r="Z907" s="38" t="str">
        <f>IFERROR(VLOOKUP(Y907,DIRECTORIO!A:B,2,FALSE),"")</f>
        <v/>
      </c>
      <c r="AA907" s="40"/>
      <c r="AB907" s="40"/>
      <c r="AC907" s="40"/>
      <c r="AD907" s="40"/>
      <c r="AE907" s="40"/>
      <c r="AF907" s="40"/>
      <c r="AG907" s="41" t="s">
        <v>109</v>
      </c>
      <c r="AH907" s="42"/>
      <c r="AI907" s="54" t="str">
        <f t="shared" ca="1" si="181"/>
        <v>PENDIENTE NOTIFICACIÓN ELECTRÓNICA</v>
      </c>
      <c r="AJ907" s="37"/>
      <c r="AK907" s="37"/>
      <c r="AL907" s="37"/>
      <c r="AM907" s="53" t="str">
        <f>IF(AK907="","",WORKDAY(AK907,5,FESTIVOS_CO!A:A))</f>
        <v/>
      </c>
      <c r="AN907" s="37"/>
      <c r="AO907" s="37"/>
      <c r="AP907" s="54" t="str">
        <f t="shared" ca="1" si="174"/>
        <v>NO APLICA</v>
      </c>
      <c r="AQ907" s="36"/>
      <c r="AR907" s="43"/>
      <c r="AS907" s="37"/>
      <c r="AT907" s="36"/>
      <c r="AU907" s="37"/>
      <c r="AV907" s="36"/>
      <c r="AW907" s="36"/>
      <c r="AX907" s="37"/>
      <c r="AY907" s="140" t="str">
        <f>IF(AU907="","",WORKDAY(AU907,5,FESTIVOS_CO!A:A))</f>
        <v/>
      </c>
      <c r="AZ907" s="54" t="str">
        <f t="shared" ca="1" si="183"/>
        <v>NO APLICA</v>
      </c>
      <c r="BA907" s="55" t="str">
        <f>IF(AX907="","",WORKDAY(AX907,5,FESTIVOS_CO!A:A))</f>
        <v/>
      </c>
      <c r="BB907" s="39"/>
      <c r="BC907" s="40"/>
      <c r="BD907" s="40"/>
      <c r="BE907" s="56" t="str">
        <f t="shared" ca="1" si="172"/>
        <v>NO APLICA</v>
      </c>
      <c r="BF907" s="37"/>
      <c r="BG907" s="45"/>
      <c r="BH907" s="37"/>
      <c r="BI907" s="36"/>
      <c r="BJ907" s="37"/>
      <c r="BK907" s="36"/>
      <c r="BL907" s="36"/>
      <c r="BM907" s="53" t="str">
        <f>IF(BJ907="","",WORKDAY(BJ907,5,FESTIVOS_CO!A:A))</f>
        <v/>
      </c>
      <c r="BN907" s="57" t="str">
        <f t="shared" ca="1" si="182"/>
        <v>PENDIENTE HACER AVISO</v>
      </c>
      <c r="BO907" s="54" t="str">
        <f t="shared" ca="1" si="175"/>
        <v>EN TRÁMITE NOTIF. POR AVISO</v>
      </c>
      <c r="BP907" s="37"/>
      <c r="BQ907" s="53" t="str">
        <f>IF(BP907="","",WORKDAY(BP907,5,FESTIVOS_CO!A:A))</f>
        <v/>
      </c>
      <c r="BR907" s="37"/>
      <c r="BS907" s="36"/>
      <c r="BT907" s="38"/>
      <c r="BU907" s="58" t="e">
        <f>VLOOKUP(BT907,Hoja2!$C:$D,2,0)</f>
        <v>#N/A</v>
      </c>
      <c r="BV907" s="80" t="str">
        <f>IF(
AND(AO907="",BD907="",BQ907=""),
"EN PROCESO NOTIFICACION / COMUNICACION",
IF(
BT907="",
"NO APLICA",
IF(
BU907=60,
IF(AO907&lt;&gt;"",AO907,IF(BD907&lt;&gt;"",BD907,BQ907))+60,
WORKDAY(
IF(AO907&lt;&gt;"",AO907,IF(BD907&lt;&gt;"",BD907,BQ907)),
BU907,
FESTIVOS_CO!A:A
)
)
))</f>
        <v>EN PROCESO NOTIFICACION / COMUNICACION</v>
      </c>
      <c r="BW907" s="44"/>
      <c r="BX907" s="53"/>
      <c r="BY907" s="45"/>
      <c r="BZ907" s="37"/>
      <c r="CA907" s="54" t="str">
        <f t="shared" si="176"/>
        <v>PENDIENTE EJECUTORIA</v>
      </c>
      <c r="CB907" s="59" t="str">
        <f t="shared" si="173"/>
        <v/>
      </c>
      <c r="CC907" s="36"/>
      <c r="CD907" s="40"/>
      <c r="CE907" s="46"/>
      <c r="CF907" s="40"/>
      <c r="CG907" s="40"/>
      <c r="CH907" s="40"/>
      <c r="CI907" s="36"/>
      <c r="CJ907" s="47"/>
      <c r="CK907" s="40"/>
      <c r="CL907" s="40"/>
      <c r="CM907" s="40"/>
      <c r="CN907" s="40"/>
    </row>
    <row r="908" spans="1:92" ht="42.75" hidden="1">
      <c r="A908" s="49" t="str">
        <f t="shared" si="177"/>
        <v>SIN GESTIÓN</v>
      </c>
      <c r="B908" s="58"/>
      <c r="C908" s="37"/>
      <c r="D908" s="37"/>
      <c r="E908" s="49" t="str">
        <f t="shared" si="178"/>
        <v>PENDIENTE NOTIFICACIÓN</v>
      </c>
      <c r="F908" s="141" t="str">
        <f t="shared" si="179"/>
        <v>PENDIENTE NOTIFICACIÓN</v>
      </c>
      <c r="G908" s="49" t="str">
        <f t="shared" si="180"/>
        <v/>
      </c>
      <c r="H908" s="51" t="str">
        <f ca="1">IF(
L908="",
"",
IF(
NETWORKDAYS(L908,IF(M908&lt;&gt;"",M908,TODAY()),FESTIVOS_CO!A:A)&gt;2,
"VENCIDO",
IF(
NETWORKDAYS(L908,IF(M908&lt;&gt;"",M908,TODAY()),FESTIVOS_CO!A:A)=2,
"ALERTA",
"A TIEMPO"
)))</f>
        <v/>
      </c>
      <c r="I908" s="40"/>
      <c r="J908" s="36"/>
      <c r="K908" s="37"/>
      <c r="L908" s="50"/>
      <c r="M908" s="37"/>
      <c r="N908" s="52"/>
      <c r="O908" s="52"/>
      <c r="P908" s="36"/>
      <c r="Q908" s="36"/>
      <c r="R908" s="40"/>
      <c r="S908" s="36"/>
      <c r="T908" s="40"/>
      <c r="U908" s="40"/>
      <c r="V908" s="81"/>
      <c r="W908" s="40"/>
      <c r="X908" s="40"/>
      <c r="Y908" s="40"/>
      <c r="Z908" s="38" t="str">
        <f>IFERROR(VLOOKUP(Y908,DIRECTORIO!A:B,2,FALSE),"")</f>
        <v/>
      </c>
      <c r="AA908" s="40"/>
      <c r="AB908" s="40"/>
      <c r="AC908" s="40"/>
      <c r="AD908" s="40"/>
      <c r="AE908" s="40"/>
      <c r="AF908" s="40"/>
      <c r="AG908" s="41" t="s">
        <v>109</v>
      </c>
      <c r="AH908" s="42"/>
      <c r="AI908" s="54" t="str">
        <f t="shared" ca="1" si="181"/>
        <v>PENDIENTE NOTIFICACIÓN ELECTRÓNICA</v>
      </c>
      <c r="AJ908" s="37"/>
      <c r="AK908" s="37"/>
      <c r="AL908" s="37"/>
      <c r="AM908" s="53" t="str">
        <f>IF(AK908="","",WORKDAY(AK908,5,FESTIVOS_CO!A:A))</f>
        <v/>
      </c>
      <c r="AN908" s="37"/>
      <c r="AO908" s="37"/>
      <c r="AP908" s="54" t="str">
        <f t="shared" ca="1" si="174"/>
        <v>NO APLICA</v>
      </c>
      <c r="AQ908" s="36"/>
      <c r="AR908" s="43"/>
      <c r="AS908" s="37"/>
      <c r="AT908" s="36"/>
      <c r="AU908" s="37"/>
      <c r="AV908" s="36"/>
      <c r="AW908" s="36"/>
      <c r="AX908" s="37"/>
      <c r="AY908" s="140" t="str">
        <f>IF(AU908="","",WORKDAY(AU908,5,FESTIVOS_CO!A:A))</f>
        <v/>
      </c>
      <c r="AZ908" s="54" t="str">
        <f t="shared" ca="1" si="183"/>
        <v>NO APLICA</v>
      </c>
      <c r="BA908" s="55" t="str">
        <f>IF(AX908="","",WORKDAY(AX908,5,FESTIVOS_CO!A:A))</f>
        <v/>
      </c>
      <c r="BB908" s="39"/>
      <c r="BC908" s="40"/>
      <c r="BD908" s="40"/>
      <c r="BE908" s="56" t="str">
        <f t="shared" ca="1" si="172"/>
        <v>NO APLICA</v>
      </c>
      <c r="BF908" s="37"/>
      <c r="BG908" s="45"/>
      <c r="BH908" s="37"/>
      <c r="BI908" s="36"/>
      <c r="BJ908" s="37"/>
      <c r="BK908" s="36"/>
      <c r="BL908" s="36"/>
      <c r="BM908" s="53" t="str">
        <f>IF(BJ908="","",WORKDAY(BJ908,5,FESTIVOS_CO!A:A))</f>
        <v/>
      </c>
      <c r="BN908" s="57" t="str">
        <f t="shared" ca="1" si="182"/>
        <v>PENDIENTE HACER AVISO</v>
      </c>
      <c r="BO908" s="54" t="str">
        <f t="shared" ca="1" si="175"/>
        <v>EN TRÁMITE NOTIF. POR AVISO</v>
      </c>
      <c r="BP908" s="37"/>
      <c r="BQ908" s="53" t="str">
        <f>IF(BP908="","",WORKDAY(BP908,5,FESTIVOS_CO!A:A))</f>
        <v/>
      </c>
      <c r="BR908" s="37"/>
      <c r="BS908" s="36"/>
      <c r="BT908" s="38"/>
      <c r="BU908" s="58" t="e">
        <f>VLOOKUP(BT908,Hoja2!$C:$D,2,0)</f>
        <v>#N/A</v>
      </c>
      <c r="BV908" s="80" t="str">
        <f>IF(
AND(AO908="",BD908="",BQ908=""),
"EN PROCESO NOTIFICACION / COMUNICACION",
IF(
BT908="",
"NO APLICA",
IF(
BU908=60,
IF(AO908&lt;&gt;"",AO908,IF(BD908&lt;&gt;"",BD908,BQ908))+60,
WORKDAY(
IF(AO908&lt;&gt;"",AO908,IF(BD908&lt;&gt;"",BD908,BQ908)),
BU908,
FESTIVOS_CO!A:A
)
)
))</f>
        <v>EN PROCESO NOTIFICACION / COMUNICACION</v>
      </c>
      <c r="BW908" s="44"/>
      <c r="BX908" s="53"/>
      <c r="BY908" s="45"/>
      <c r="BZ908" s="37"/>
      <c r="CA908" s="54" t="str">
        <f t="shared" si="176"/>
        <v>PENDIENTE EJECUTORIA</v>
      </c>
      <c r="CB908" s="59" t="str">
        <f t="shared" si="173"/>
        <v/>
      </c>
      <c r="CC908" s="36"/>
      <c r="CD908" s="40"/>
      <c r="CE908" s="46"/>
      <c r="CF908" s="40"/>
      <c r="CG908" s="40"/>
      <c r="CH908" s="40"/>
      <c r="CI908" s="36"/>
      <c r="CJ908" s="47"/>
      <c r="CK908" s="40"/>
      <c r="CL908" s="40"/>
      <c r="CM908" s="40"/>
      <c r="CN908" s="40"/>
    </row>
    <row r="909" spans="1:92" ht="42.75" hidden="1">
      <c r="A909" s="49" t="str">
        <f t="shared" si="177"/>
        <v>SIN GESTIÓN</v>
      </c>
      <c r="B909" s="58"/>
      <c r="C909" s="37"/>
      <c r="D909" s="37"/>
      <c r="E909" s="49" t="str">
        <f t="shared" si="178"/>
        <v>PENDIENTE NOTIFICACIÓN</v>
      </c>
      <c r="F909" s="141" t="str">
        <f t="shared" si="179"/>
        <v>PENDIENTE NOTIFICACIÓN</v>
      </c>
      <c r="G909" s="49" t="str">
        <f t="shared" si="180"/>
        <v/>
      </c>
      <c r="H909" s="51" t="str">
        <f ca="1">IF(
L909="",
"",
IF(
NETWORKDAYS(L909,IF(M909&lt;&gt;"",M909,TODAY()),FESTIVOS_CO!A:A)&gt;2,
"VENCIDO",
IF(
NETWORKDAYS(L909,IF(M909&lt;&gt;"",M909,TODAY()),FESTIVOS_CO!A:A)=2,
"ALERTA",
"A TIEMPO"
)))</f>
        <v/>
      </c>
      <c r="I909" s="40"/>
      <c r="J909" s="36"/>
      <c r="K909" s="37"/>
      <c r="L909" s="50"/>
      <c r="M909" s="37"/>
      <c r="N909" s="52"/>
      <c r="O909" s="52"/>
      <c r="P909" s="36"/>
      <c r="Q909" s="36"/>
      <c r="R909" s="40"/>
      <c r="S909" s="36"/>
      <c r="T909" s="40"/>
      <c r="U909" s="40"/>
      <c r="V909" s="81"/>
      <c r="W909" s="40"/>
      <c r="X909" s="40"/>
      <c r="Y909" s="40"/>
      <c r="Z909" s="38" t="str">
        <f>IFERROR(VLOOKUP(Y909,DIRECTORIO!A:B,2,FALSE),"")</f>
        <v/>
      </c>
      <c r="AA909" s="40"/>
      <c r="AB909" s="40"/>
      <c r="AC909" s="40"/>
      <c r="AD909" s="40"/>
      <c r="AE909" s="40"/>
      <c r="AF909" s="40"/>
      <c r="AG909" s="41" t="s">
        <v>109</v>
      </c>
      <c r="AH909" s="42"/>
      <c r="AI909" s="54" t="str">
        <f t="shared" ca="1" si="181"/>
        <v>PENDIENTE NOTIFICACIÓN ELECTRÓNICA</v>
      </c>
      <c r="AJ909" s="37"/>
      <c r="AK909" s="37"/>
      <c r="AL909" s="37"/>
      <c r="AM909" s="53" t="str">
        <f>IF(AK909="","",WORKDAY(AK909,5,FESTIVOS_CO!A:A))</f>
        <v/>
      </c>
      <c r="AN909" s="37"/>
      <c r="AO909" s="37"/>
      <c r="AP909" s="54" t="str">
        <f t="shared" ca="1" si="174"/>
        <v>NO APLICA</v>
      </c>
      <c r="AQ909" s="36"/>
      <c r="AR909" s="43"/>
      <c r="AS909" s="37"/>
      <c r="AT909" s="36"/>
      <c r="AU909" s="37"/>
      <c r="AV909" s="36"/>
      <c r="AW909" s="36"/>
      <c r="AX909" s="37"/>
      <c r="AY909" s="140" t="str">
        <f>IF(AU909="","",WORKDAY(AU909,5,FESTIVOS_CO!A:A))</f>
        <v/>
      </c>
      <c r="AZ909" s="54" t="str">
        <f t="shared" ca="1" si="183"/>
        <v>NO APLICA</v>
      </c>
      <c r="BA909" s="55" t="str">
        <f>IF(AX909="","",WORKDAY(AX909,5,FESTIVOS_CO!A:A))</f>
        <v/>
      </c>
      <c r="BB909" s="39"/>
      <c r="BC909" s="40"/>
      <c r="BD909" s="40"/>
      <c r="BE909" s="56" t="str">
        <f t="shared" ca="1" si="172"/>
        <v>NO APLICA</v>
      </c>
      <c r="BF909" s="37"/>
      <c r="BG909" s="45"/>
      <c r="BH909" s="37"/>
      <c r="BI909" s="36"/>
      <c r="BJ909" s="37"/>
      <c r="BK909" s="36"/>
      <c r="BL909" s="36"/>
      <c r="BM909" s="53" t="str">
        <f>IF(BJ909="","",WORKDAY(BJ909,5,FESTIVOS_CO!A:A))</f>
        <v/>
      </c>
      <c r="BN909" s="57" t="str">
        <f t="shared" ca="1" si="182"/>
        <v>PENDIENTE HACER AVISO</v>
      </c>
      <c r="BO909" s="54" t="str">
        <f t="shared" ca="1" si="175"/>
        <v>EN TRÁMITE NOTIF. POR AVISO</v>
      </c>
      <c r="BP909" s="37"/>
      <c r="BQ909" s="53" t="str">
        <f>IF(BP909="","",WORKDAY(BP909,5,FESTIVOS_CO!A:A))</f>
        <v/>
      </c>
      <c r="BR909" s="37"/>
      <c r="BS909" s="36"/>
      <c r="BT909" s="38"/>
      <c r="BU909" s="58" t="e">
        <f>VLOOKUP(BT909,Hoja2!$C:$D,2,0)</f>
        <v>#N/A</v>
      </c>
      <c r="BV909" s="80" t="str">
        <f>IF(
AND(AO909="",BD909="",BQ909=""),
"EN PROCESO NOTIFICACION / COMUNICACION",
IF(
BT909="",
"NO APLICA",
IF(
BU909=60,
IF(AO909&lt;&gt;"",AO909,IF(BD909&lt;&gt;"",BD909,BQ909))+60,
WORKDAY(
IF(AO909&lt;&gt;"",AO909,IF(BD909&lt;&gt;"",BD909,BQ909)),
BU909,
FESTIVOS_CO!A:A
)
)
))</f>
        <v>EN PROCESO NOTIFICACION / COMUNICACION</v>
      </c>
      <c r="BW909" s="44"/>
      <c r="BX909" s="53"/>
      <c r="BY909" s="45"/>
      <c r="BZ909" s="37"/>
      <c r="CA909" s="54" t="str">
        <f t="shared" si="176"/>
        <v>PENDIENTE EJECUTORIA</v>
      </c>
      <c r="CB909" s="59" t="str">
        <f t="shared" si="173"/>
        <v/>
      </c>
      <c r="CC909" s="36"/>
      <c r="CD909" s="40"/>
      <c r="CE909" s="46"/>
      <c r="CF909" s="40"/>
      <c r="CG909" s="40"/>
      <c r="CH909" s="40"/>
      <c r="CI909" s="36"/>
      <c r="CJ909" s="47"/>
      <c r="CK909" s="40"/>
      <c r="CL909" s="40"/>
      <c r="CM909" s="40"/>
      <c r="CN909" s="40"/>
    </row>
    <row r="910" spans="1:92" ht="42.75" hidden="1">
      <c r="A910" s="49" t="str">
        <f t="shared" si="177"/>
        <v>SIN GESTIÓN</v>
      </c>
      <c r="B910" s="58"/>
      <c r="C910" s="37"/>
      <c r="D910" s="37"/>
      <c r="E910" s="49" t="str">
        <f t="shared" si="178"/>
        <v>PENDIENTE NOTIFICACIÓN</v>
      </c>
      <c r="F910" s="141" t="str">
        <f t="shared" si="179"/>
        <v>PENDIENTE NOTIFICACIÓN</v>
      </c>
      <c r="G910" s="49" t="str">
        <f t="shared" si="180"/>
        <v/>
      </c>
      <c r="H910" s="51" t="str">
        <f ca="1">IF(
L910="",
"",
IF(
NETWORKDAYS(L910,IF(M910&lt;&gt;"",M910,TODAY()),FESTIVOS_CO!A:A)&gt;2,
"VENCIDO",
IF(
NETWORKDAYS(L910,IF(M910&lt;&gt;"",M910,TODAY()),FESTIVOS_CO!A:A)=2,
"ALERTA",
"A TIEMPO"
)))</f>
        <v/>
      </c>
      <c r="I910" s="40"/>
      <c r="J910" s="36"/>
      <c r="K910" s="37"/>
      <c r="L910" s="50"/>
      <c r="M910" s="37"/>
      <c r="N910" s="52"/>
      <c r="O910" s="52"/>
      <c r="P910" s="36"/>
      <c r="Q910" s="36"/>
      <c r="R910" s="40"/>
      <c r="S910" s="36"/>
      <c r="T910" s="40"/>
      <c r="U910" s="40"/>
      <c r="V910" s="81"/>
      <c r="W910" s="40"/>
      <c r="X910" s="40"/>
      <c r="Y910" s="40"/>
      <c r="Z910" s="38" t="str">
        <f>IFERROR(VLOOKUP(Y910,DIRECTORIO!A:B,2,FALSE),"")</f>
        <v/>
      </c>
      <c r="AA910" s="40"/>
      <c r="AB910" s="40"/>
      <c r="AC910" s="40"/>
      <c r="AD910" s="40"/>
      <c r="AE910" s="40"/>
      <c r="AF910" s="40"/>
      <c r="AG910" s="41" t="s">
        <v>109</v>
      </c>
      <c r="AH910" s="42"/>
      <c r="AI910" s="54" t="str">
        <f t="shared" ca="1" si="181"/>
        <v>PENDIENTE NOTIFICACIÓN ELECTRÓNICA</v>
      </c>
      <c r="AJ910" s="37"/>
      <c r="AK910" s="37"/>
      <c r="AL910" s="37"/>
      <c r="AM910" s="53" t="str">
        <f>IF(AK910="","",WORKDAY(AK910,5,FESTIVOS_CO!A:A))</f>
        <v/>
      </c>
      <c r="AN910" s="37"/>
      <c r="AO910" s="37"/>
      <c r="AP910" s="54" t="str">
        <f t="shared" ca="1" si="174"/>
        <v>NO APLICA</v>
      </c>
      <c r="AQ910" s="36"/>
      <c r="AR910" s="43"/>
      <c r="AS910" s="37"/>
      <c r="AT910" s="36"/>
      <c r="AU910" s="37"/>
      <c r="AV910" s="36"/>
      <c r="AW910" s="36"/>
      <c r="AX910" s="37"/>
      <c r="AY910" s="140" t="str">
        <f>IF(AU910="","",WORKDAY(AU910,5,FESTIVOS_CO!A:A))</f>
        <v/>
      </c>
      <c r="AZ910" s="54" t="str">
        <f t="shared" ca="1" si="183"/>
        <v>NO APLICA</v>
      </c>
      <c r="BA910" s="55" t="str">
        <f>IF(AX910="","",WORKDAY(AX910,5,FESTIVOS_CO!A:A))</f>
        <v/>
      </c>
      <c r="BB910" s="39"/>
      <c r="BC910" s="40"/>
      <c r="BD910" s="40"/>
      <c r="BE910" s="56" t="str">
        <f t="shared" ca="1" si="172"/>
        <v>NO APLICA</v>
      </c>
      <c r="BF910" s="37"/>
      <c r="BG910" s="45"/>
      <c r="BH910" s="37"/>
      <c r="BI910" s="36"/>
      <c r="BJ910" s="37"/>
      <c r="BK910" s="36"/>
      <c r="BL910" s="36"/>
      <c r="BM910" s="53" t="str">
        <f>IF(BJ910="","",WORKDAY(BJ910,5,FESTIVOS_CO!A:A))</f>
        <v/>
      </c>
      <c r="BN910" s="57" t="str">
        <f t="shared" ca="1" si="182"/>
        <v>PENDIENTE HACER AVISO</v>
      </c>
      <c r="BO910" s="54" t="str">
        <f t="shared" ca="1" si="175"/>
        <v>EN TRÁMITE NOTIF. POR AVISO</v>
      </c>
      <c r="BP910" s="37"/>
      <c r="BQ910" s="53" t="str">
        <f>IF(BP910="","",WORKDAY(BP910,5,FESTIVOS_CO!A:A))</f>
        <v/>
      </c>
      <c r="BR910" s="37"/>
      <c r="BS910" s="36"/>
      <c r="BT910" s="38"/>
      <c r="BU910" s="58" t="e">
        <f>VLOOKUP(BT910,Hoja2!$C:$D,2,0)</f>
        <v>#N/A</v>
      </c>
      <c r="BV910" s="80" t="str">
        <f>IF(
AND(AO910="",BD910="",BQ910=""),
"EN PROCESO NOTIFICACION / COMUNICACION",
IF(
BT910="",
"NO APLICA",
IF(
BU910=60,
IF(AO910&lt;&gt;"",AO910,IF(BD910&lt;&gt;"",BD910,BQ910))+60,
WORKDAY(
IF(AO910&lt;&gt;"",AO910,IF(BD910&lt;&gt;"",BD910,BQ910)),
BU910,
FESTIVOS_CO!A:A
)
)
))</f>
        <v>EN PROCESO NOTIFICACION / COMUNICACION</v>
      </c>
      <c r="BW910" s="44"/>
      <c r="BX910" s="53"/>
      <c r="BY910" s="45"/>
      <c r="BZ910" s="37"/>
      <c r="CA910" s="54" t="str">
        <f t="shared" si="176"/>
        <v>PENDIENTE EJECUTORIA</v>
      </c>
      <c r="CB910" s="59" t="str">
        <f t="shared" si="173"/>
        <v/>
      </c>
      <c r="CC910" s="36"/>
      <c r="CD910" s="40"/>
      <c r="CE910" s="46"/>
      <c r="CF910" s="40"/>
      <c r="CG910" s="40"/>
      <c r="CH910" s="40"/>
      <c r="CI910" s="36"/>
      <c r="CJ910" s="47"/>
      <c r="CK910" s="40"/>
      <c r="CL910" s="40"/>
      <c r="CM910" s="40"/>
      <c r="CN910" s="40"/>
    </row>
    <row r="911" spans="1:92" ht="42.75" hidden="1">
      <c r="A911" s="49" t="str">
        <f t="shared" si="177"/>
        <v>SIN GESTIÓN</v>
      </c>
      <c r="B911" s="58"/>
      <c r="C911" s="37"/>
      <c r="D911" s="37"/>
      <c r="E911" s="49" t="str">
        <f t="shared" si="178"/>
        <v>PENDIENTE NOTIFICACIÓN</v>
      </c>
      <c r="F911" s="141" t="str">
        <f t="shared" si="179"/>
        <v>PENDIENTE NOTIFICACIÓN</v>
      </c>
      <c r="G911" s="49" t="str">
        <f t="shared" si="180"/>
        <v/>
      </c>
      <c r="H911" s="51" t="str">
        <f ca="1">IF(
L911="",
"",
IF(
NETWORKDAYS(L911,IF(M911&lt;&gt;"",M911,TODAY()),FESTIVOS_CO!A:A)&gt;2,
"VENCIDO",
IF(
NETWORKDAYS(L911,IF(M911&lt;&gt;"",M911,TODAY()),FESTIVOS_CO!A:A)=2,
"ALERTA",
"A TIEMPO"
)))</f>
        <v/>
      </c>
      <c r="I911" s="40"/>
      <c r="J911" s="36"/>
      <c r="K911" s="37"/>
      <c r="L911" s="50"/>
      <c r="M911" s="37"/>
      <c r="N911" s="52"/>
      <c r="O911" s="52"/>
      <c r="P911" s="36"/>
      <c r="Q911" s="36"/>
      <c r="R911" s="40"/>
      <c r="S911" s="36"/>
      <c r="T911" s="40"/>
      <c r="U911" s="40"/>
      <c r="V911" s="81"/>
      <c r="W911" s="40"/>
      <c r="X911" s="40"/>
      <c r="Y911" s="40"/>
      <c r="Z911" s="38" t="str">
        <f>IFERROR(VLOOKUP(Y911,DIRECTORIO!A:B,2,FALSE),"")</f>
        <v/>
      </c>
      <c r="AA911" s="40"/>
      <c r="AB911" s="40"/>
      <c r="AC911" s="40"/>
      <c r="AD911" s="40"/>
      <c r="AE911" s="40"/>
      <c r="AF911" s="40"/>
      <c r="AG911" s="41" t="s">
        <v>109</v>
      </c>
      <c r="AH911" s="42"/>
      <c r="AI911" s="54" t="str">
        <f t="shared" ca="1" si="181"/>
        <v>PENDIENTE NOTIFICACIÓN ELECTRÓNICA</v>
      </c>
      <c r="AJ911" s="37"/>
      <c r="AK911" s="37"/>
      <c r="AL911" s="37"/>
      <c r="AM911" s="53" t="str">
        <f>IF(AK911="","",WORKDAY(AK911,5,FESTIVOS_CO!A:A))</f>
        <v/>
      </c>
      <c r="AN911" s="37"/>
      <c r="AO911" s="37"/>
      <c r="AP911" s="54" t="str">
        <f t="shared" ca="1" si="174"/>
        <v>NO APLICA</v>
      </c>
      <c r="AQ911" s="36"/>
      <c r="AR911" s="43"/>
      <c r="AS911" s="37"/>
      <c r="AT911" s="36"/>
      <c r="AU911" s="37"/>
      <c r="AV911" s="36"/>
      <c r="AW911" s="36"/>
      <c r="AX911" s="37"/>
      <c r="AY911" s="140" t="str">
        <f>IF(AU911="","",WORKDAY(AU911,5,FESTIVOS_CO!A:A))</f>
        <v/>
      </c>
      <c r="AZ911" s="54" t="str">
        <f t="shared" ca="1" si="183"/>
        <v>NO APLICA</v>
      </c>
      <c r="BA911" s="55" t="str">
        <f>IF(AX911="","",WORKDAY(AX911,5,FESTIVOS_CO!A:A))</f>
        <v/>
      </c>
      <c r="BB911" s="39"/>
      <c r="BC911" s="40"/>
      <c r="BD911" s="40"/>
      <c r="BE911" s="56" t="str">
        <f t="shared" ca="1" si="172"/>
        <v>NO APLICA</v>
      </c>
      <c r="BF911" s="37"/>
      <c r="BG911" s="45"/>
      <c r="BH911" s="37"/>
      <c r="BI911" s="36"/>
      <c r="BJ911" s="37"/>
      <c r="BK911" s="36"/>
      <c r="BL911" s="36"/>
      <c r="BM911" s="53" t="str">
        <f>IF(BJ911="","",WORKDAY(BJ911,5,FESTIVOS_CO!A:A))</f>
        <v/>
      </c>
      <c r="BN911" s="57" t="str">
        <f t="shared" ca="1" si="182"/>
        <v>PENDIENTE HACER AVISO</v>
      </c>
      <c r="BO911" s="54" t="str">
        <f t="shared" ca="1" si="175"/>
        <v>EN TRÁMITE NOTIF. POR AVISO</v>
      </c>
      <c r="BP911" s="37"/>
      <c r="BQ911" s="53" t="str">
        <f>IF(BP911="","",WORKDAY(BP911,5,FESTIVOS_CO!A:A))</f>
        <v/>
      </c>
      <c r="BR911" s="37"/>
      <c r="BS911" s="36"/>
      <c r="BT911" s="38"/>
      <c r="BU911" s="58" t="e">
        <f>VLOOKUP(BT911,Hoja2!$C:$D,2,0)</f>
        <v>#N/A</v>
      </c>
      <c r="BV911" s="80" t="str">
        <f>IF(
AND(AO911="",BD911="",BQ911=""),
"EN PROCESO NOTIFICACION / COMUNICACION",
IF(
BT911="",
"NO APLICA",
IF(
BU911=60,
IF(AO911&lt;&gt;"",AO911,IF(BD911&lt;&gt;"",BD911,BQ911))+60,
WORKDAY(
IF(AO911&lt;&gt;"",AO911,IF(BD911&lt;&gt;"",BD911,BQ911)),
BU911,
FESTIVOS_CO!A:A
)
)
))</f>
        <v>EN PROCESO NOTIFICACION / COMUNICACION</v>
      </c>
      <c r="BW911" s="44"/>
      <c r="BX911" s="53"/>
      <c r="BY911" s="45"/>
      <c r="BZ911" s="37"/>
      <c r="CA911" s="54" t="str">
        <f t="shared" si="176"/>
        <v>PENDIENTE EJECUTORIA</v>
      </c>
      <c r="CB911" s="59" t="str">
        <f t="shared" si="173"/>
        <v/>
      </c>
      <c r="CC911" s="36"/>
      <c r="CD911" s="40"/>
      <c r="CE911" s="46"/>
      <c r="CF911" s="40"/>
      <c r="CG911" s="40"/>
      <c r="CH911" s="40"/>
      <c r="CI911" s="36"/>
      <c r="CJ911" s="47"/>
      <c r="CK911" s="40"/>
      <c r="CL911" s="40"/>
      <c r="CM911" s="40"/>
      <c r="CN911" s="40"/>
    </row>
    <row r="912" spans="1:92" ht="42.75" hidden="1">
      <c r="A912" s="49" t="str">
        <f t="shared" si="177"/>
        <v>SIN GESTIÓN</v>
      </c>
      <c r="B912" s="58"/>
      <c r="C912" s="37"/>
      <c r="D912" s="37"/>
      <c r="E912" s="49" t="str">
        <f t="shared" si="178"/>
        <v>PENDIENTE NOTIFICACIÓN</v>
      </c>
      <c r="F912" s="141" t="str">
        <f t="shared" si="179"/>
        <v>PENDIENTE NOTIFICACIÓN</v>
      </c>
      <c r="G912" s="49" t="str">
        <f t="shared" si="180"/>
        <v/>
      </c>
      <c r="H912" s="51" t="str">
        <f ca="1">IF(
L912="",
"",
IF(
NETWORKDAYS(L912,IF(M912&lt;&gt;"",M912,TODAY()),FESTIVOS_CO!A:A)&gt;2,
"VENCIDO",
IF(
NETWORKDAYS(L912,IF(M912&lt;&gt;"",M912,TODAY()),FESTIVOS_CO!A:A)=2,
"ALERTA",
"A TIEMPO"
)))</f>
        <v/>
      </c>
      <c r="I912" s="40"/>
      <c r="J912" s="36"/>
      <c r="K912" s="37"/>
      <c r="L912" s="50"/>
      <c r="M912" s="37"/>
      <c r="N912" s="52"/>
      <c r="O912" s="52"/>
      <c r="P912" s="36"/>
      <c r="Q912" s="36"/>
      <c r="R912" s="40"/>
      <c r="S912" s="36"/>
      <c r="T912" s="40"/>
      <c r="U912" s="40"/>
      <c r="V912" s="81"/>
      <c r="W912" s="40"/>
      <c r="X912" s="40"/>
      <c r="Y912" s="40"/>
      <c r="Z912" s="38" t="str">
        <f>IFERROR(VLOOKUP(Y912,DIRECTORIO!A:B,2,FALSE),"")</f>
        <v/>
      </c>
      <c r="AA912" s="40"/>
      <c r="AB912" s="40"/>
      <c r="AC912" s="40"/>
      <c r="AD912" s="40"/>
      <c r="AE912" s="40"/>
      <c r="AF912" s="40"/>
      <c r="AG912" s="41" t="s">
        <v>109</v>
      </c>
      <c r="AH912" s="42"/>
      <c r="AI912" s="54" t="str">
        <f t="shared" ca="1" si="181"/>
        <v>PENDIENTE NOTIFICACIÓN ELECTRÓNICA</v>
      </c>
      <c r="AJ912" s="37"/>
      <c r="AK912" s="37"/>
      <c r="AL912" s="37"/>
      <c r="AM912" s="53" t="str">
        <f>IF(AK912="","",WORKDAY(AK912,5,FESTIVOS_CO!A:A))</f>
        <v/>
      </c>
      <c r="AN912" s="37"/>
      <c r="AO912" s="37"/>
      <c r="AP912" s="54" t="str">
        <f t="shared" ca="1" si="174"/>
        <v>NO APLICA</v>
      </c>
      <c r="AQ912" s="36"/>
      <c r="AR912" s="43"/>
      <c r="AS912" s="37"/>
      <c r="AT912" s="36"/>
      <c r="AU912" s="37"/>
      <c r="AV912" s="36"/>
      <c r="AW912" s="36"/>
      <c r="AX912" s="37"/>
      <c r="AY912" s="140" t="str">
        <f>IF(AU912="","",WORKDAY(AU912,5,FESTIVOS_CO!A:A))</f>
        <v/>
      </c>
      <c r="AZ912" s="54" t="str">
        <f t="shared" ca="1" si="183"/>
        <v>NO APLICA</v>
      </c>
      <c r="BA912" s="55" t="str">
        <f>IF(AX912="","",WORKDAY(AX912,5,FESTIVOS_CO!A:A))</f>
        <v/>
      </c>
      <c r="BB912" s="39"/>
      <c r="BC912" s="40"/>
      <c r="BD912" s="40"/>
      <c r="BE912" s="56" t="str">
        <f t="shared" ca="1" si="172"/>
        <v>NO APLICA</v>
      </c>
      <c r="BF912" s="37"/>
      <c r="BG912" s="45"/>
      <c r="BH912" s="37"/>
      <c r="BI912" s="36"/>
      <c r="BJ912" s="37"/>
      <c r="BK912" s="36"/>
      <c r="BL912" s="36"/>
      <c r="BM912" s="53" t="str">
        <f>IF(BJ912="","",WORKDAY(BJ912,5,FESTIVOS_CO!A:A))</f>
        <v/>
      </c>
      <c r="BN912" s="57" t="str">
        <f t="shared" ca="1" si="182"/>
        <v>PENDIENTE HACER AVISO</v>
      </c>
      <c r="BO912" s="54" t="str">
        <f t="shared" ca="1" si="175"/>
        <v>EN TRÁMITE NOTIF. POR AVISO</v>
      </c>
      <c r="BP912" s="37"/>
      <c r="BQ912" s="53" t="str">
        <f>IF(BP912="","",WORKDAY(BP912,5,FESTIVOS_CO!A:A))</f>
        <v/>
      </c>
      <c r="BR912" s="37"/>
      <c r="BS912" s="36"/>
      <c r="BT912" s="38"/>
      <c r="BU912" s="58" t="e">
        <f>VLOOKUP(BT912,Hoja2!$C:$D,2,0)</f>
        <v>#N/A</v>
      </c>
      <c r="BV912" s="80" t="str">
        <f>IF(
AND(AO912="",BD912="",BQ912=""),
"EN PROCESO NOTIFICACION / COMUNICACION",
IF(
BT912="",
"NO APLICA",
IF(
BU912=60,
IF(AO912&lt;&gt;"",AO912,IF(BD912&lt;&gt;"",BD912,BQ912))+60,
WORKDAY(
IF(AO912&lt;&gt;"",AO912,IF(BD912&lt;&gt;"",BD912,BQ912)),
BU912,
FESTIVOS_CO!A:A
)
)
))</f>
        <v>EN PROCESO NOTIFICACION / COMUNICACION</v>
      </c>
      <c r="BW912" s="44"/>
      <c r="BX912" s="53"/>
      <c r="BY912" s="45"/>
      <c r="BZ912" s="37"/>
      <c r="CA912" s="54" t="str">
        <f t="shared" si="176"/>
        <v>PENDIENTE EJECUTORIA</v>
      </c>
      <c r="CB912" s="59" t="str">
        <f t="shared" si="173"/>
        <v/>
      </c>
      <c r="CC912" s="36"/>
      <c r="CD912" s="40"/>
      <c r="CE912" s="46"/>
      <c r="CF912" s="40"/>
      <c r="CG912" s="40"/>
      <c r="CH912" s="40"/>
      <c r="CI912" s="36"/>
      <c r="CJ912" s="47"/>
      <c r="CK912" s="40"/>
      <c r="CL912" s="40"/>
      <c r="CM912" s="40"/>
      <c r="CN912" s="40"/>
    </row>
    <row r="913" spans="1:92" ht="42.75" hidden="1">
      <c r="A913" s="49" t="str">
        <f t="shared" si="177"/>
        <v>SIN GESTIÓN</v>
      </c>
      <c r="B913" s="58"/>
      <c r="C913" s="37"/>
      <c r="D913" s="37"/>
      <c r="E913" s="49" t="str">
        <f t="shared" si="178"/>
        <v>PENDIENTE NOTIFICACIÓN</v>
      </c>
      <c r="F913" s="141" t="str">
        <f t="shared" si="179"/>
        <v>PENDIENTE NOTIFICACIÓN</v>
      </c>
      <c r="G913" s="49" t="str">
        <f t="shared" si="180"/>
        <v/>
      </c>
      <c r="H913" s="51" t="str">
        <f ca="1">IF(
L913="",
"",
IF(
NETWORKDAYS(L913,IF(M913&lt;&gt;"",M913,TODAY()),FESTIVOS_CO!A:A)&gt;2,
"VENCIDO",
IF(
NETWORKDAYS(L913,IF(M913&lt;&gt;"",M913,TODAY()),FESTIVOS_CO!A:A)=2,
"ALERTA",
"A TIEMPO"
)))</f>
        <v/>
      </c>
      <c r="I913" s="40"/>
      <c r="J913" s="36"/>
      <c r="K913" s="37"/>
      <c r="L913" s="50"/>
      <c r="M913" s="37"/>
      <c r="N913" s="52"/>
      <c r="O913" s="52"/>
      <c r="P913" s="36"/>
      <c r="Q913" s="36"/>
      <c r="R913" s="40"/>
      <c r="S913" s="36"/>
      <c r="T913" s="40"/>
      <c r="U913" s="40"/>
      <c r="V913" s="81"/>
      <c r="W913" s="40"/>
      <c r="X913" s="40"/>
      <c r="Y913" s="40"/>
      <c r="Z913" s="38" t="str">
        <f>IFERROR(VLOOKUP(Y913,DIRECTORIO!A:B,2,FALSE),"")</f>
        <v/>
      </c>
      <c r="AA913" s="40"/>
      <c r="AB913" s="40"/>
      <c r="AC913" s="40"/>
      <c r="AD913" s="40"/>
      <c r="AE913" s="40"/>
      <c r="AF913" s="40"/>
      <c r="AG913" s="41" t="s">
        <v>109</v>
      </c>
      <c r="AH913" s="42"/>
      <c r="AI913" s="54" t="str">
        <f t="shared" ca="1" si="181"/>
        <v>PENDIENTE NOTIFICACIÓN ELECTRÓNICA</v>
      </c>
      <c r="AJ913" s="37"/>
      <c r="AK913" s="37"/>
      <c r="AL913" s="37"/>
      <c r="AM913" s="53" t="str">
        <f>IF(AK913="","",WORKDAY(AK913,5,FESTIVOS_CO!A:A))</f>
        <v/>
      </c>
      <c r="AN913" s="37"/>
      <c r="AO913" s="37"/>
      <c r="AP913" s="54" t="str">
        <f t="shared" ca="1" si="174"/>
        <v>NO APLICA</v>
      </c>
      <c r="AQ913" s="36"/>
      <c r="AR913" s="43"/>
      <c r="AS913" s="37"/>
      <c r="AT913" s="36"/>
      <c r="AU913" s="37"/>
      <c r="AV913" s="36"/>
      <c r="AW913" s="36"/>
      <c r="AX913" s="37"/>
      <c r="AY913" s="140" t="str">
        <f>IF(AU913="","",WORKDAY(AU913,5,FESTIVOS_CO!A:A))</f>
        <v/>
      </c>
      <c r="AZ913" s="54" t="str">
        <f t="shared" ca="1" si="183"/>
        <v>NO APLICA</v>
      </c>
      <c r="BA913" s="55" t="str">
        <f>IF(AX913="","",WORKDAY(AX913,5,FESTIVOS_CO!A:A))</f>
        <v/>
      </c>
      <c r="BB913" s="39"/>
      <c r="BC913" s="40"/>
      <c r="BD913" s="40"/>
      <c r="BE913" s="56" t="str">
        <f t="shared" ca="1" si="172"/>
        <v>NO APLICA</v>
      </c>
      <c r="BF913" s="37"/>
      <c r="BG913" s="45"/>
      <c r="BH913" s="37"/>
      <c r="BI913" s="36"/>
      <c r="BJ913" s="37"/>
      <c r="BK913" s="36"/>
      <c r="BL913" s="36"/>
      <c r="BM913" s="53" t="str">
        <f>IF(BJ913="","",WORKDAY(BJ913,5,FESTIVOS_CO!A:A))</f>
        <v/>
      </c>
      <c r="BN913" s="57" t="str">
        <f t="shared" ca="1" si="182"/>
        <v>PENDIENTE HACER AVISO</v>
      </c>
      <c r="BO913" s="54" t="str">
        <f t="shared" ca="1" si="175"/>
        <v>EN TRÁMITE NOTIF. POR AVISO</v>
      </c>
      <c r="BP913" s="37"/>
      <c r="BQ913" s="53" t="str">
        <f>IF(BP913="","",WORKDAY(BP913,5,FESTIVOS_CO!A:A))</f>
        <v/>
      </c>
      <c r="BR913" s="37"/>
      <c r="BS913" s="36"/>
      <c r="BT913" s="38"/>
      <c r="BU913" s="58" t="e">
        <f>VLOOKUP(BT913,Hoja2!$C:$D,2,0)</f>
        <v>#N/A</v>
      </c>
      <c r="BV913" s="80" t="str">
        <f>IF(
AND(AO913="",BD913="",BQ913=""),
"EN PROCESO NOTIFICACION / COMUNICACION",
IF(
BT913="",
"NO APLICA",
IF(
BU913=60,
IF(AO913&lt;&gt;"",AO913,IF(BD913&lt;&gt;"",BD913,BQ913))+60,
WORKDAY(
IF(AO913&lt;&gt;"",AO913,IF(BD913&lt;&gt;"",BD913,BQ913)),
BU913,
FESTIVOS_CO!A:A
)
)
))</f>
        <v>EN PROCESO NOTIFICACION / COMUNICACION</v>
      </c>
      <c r="BW913" s="44"/>
      <c r="BX913" s="53"/>
      <c r="BY913" s="45"/>
      <c r="BZ913" s="37"/>
      <c r="CA913" s="54" t="str">
        <f t="shared" si="176"/>
        <v>PENDIENTE EJECUTORIA</v>
      </c>
      <c r="CB913" s="59" t="str">
        <f t="shared" si="173"/>
        <v/>
      </c>
      <c r="CC913" s="36"/>
      <c r="CD913" s="40"/>
      <c r="CE913" s="46"/>
      <c r="CF913" s="40"/>
      <c r="CG913" s="40"/>
      <c r="CH913" s="40"/>
      <c r="CI913" s="36"/>
      <c r="CJ913" s="47"/>
      <c r="CK913" s="40"/>
      <c r="CL913" s="40"/>
      <c r="CM913" s="40"/>
      <c r="CN913" s="40"/>
    </row>
    <row r="914" spans="1:92" ht="42.75" hidden="1">
      <c r="A914" s="49" t="str">
        <f t="shared" si="177"/>
        <v>SIN GESTIÓN</v>
      </c>
      <c r="B914" s="58"/>
      <c r="C914" s="37"/>
      <c r="D914" s="37"/>
      <c r="E914" s="49" t="str">
        <f t="shared" si="178"/>
        <v>PENDIENTE NOTIFICACIÓN</v>
      </c>
      <c r="F914" s="141" t="str">
        <f t="shared" si="179"/>
        <v>PENDIENTE NOTIFICACIÓN</v>
      </c>
      <c r="G914" s="49" t="str">
        <f t="shared" si="180"/>
        <v/>
      </c>
      <c r="H914" s="51" t="str">
        <f ca="1">IF(
L914="",
"",
IF(
NETWORKDAYS(L914,IF(M914&lt;&gt;"",M914,TODAY()),FESTIVOS_CO!A:A)&gt;2,
"VENCIDO",
IF(
NETWORKDAYS(L914,IF(M914&lt;&gt;"",M914,TODAY()),FESTIVOS_CO!A:A)=2,
"ALERTA",
"A TIEMPO"
)))</f>
        <v/>
      </c>
      <c r="I914" s="40"/>
      <c r="J914" s="36"/>
      <c r="K914" s="37"/>
      <c r="L914" s="50"/>
      <c r="M914" s="37"/>
      <c r="N914" s="52"/>
      <c r="O914" s="52"/>
      <c r="P914" s="36"/>
      <c r="Q914" s="36"/>
      <c r="R914" s="40"/>
      <c r="S914" s="36"/>
      <c r="T914" s="40"/>
      <c r="U914" s="40"/>
      <c r="V914" s="81"/>
      <c r="W914" s="40"/>
      <c r="X914" s="40"/>
      <c r="Y914" s="40"/>
      <c r="Z914" s="38" t="str">
        <f>IFERROR(VLOOKUP(Y914,DIRECTORIO!A:B,2,FALSE),"")</f>
        <v/>
      </c>
      <c r="AA914" s="40"/>
      <c r="AB914" s="40"/>
      <c r="AC914" s="40"/>
      <c r="AD914" s="40"/>
      <c r="AE914" s="40"/>
      <c r="AF914" s="40"/>
      <c r="AG914" s="41" t="s">
        <v>109</v>
      </c>
      <c r="AH914" s="42"/>
      <c r="AI914" s="54" t="str">
        <f t="shared" ca="1" si="181"/>
        <v>PENDIENTE NOTIFICACIÓN ELECTRÓNICA</v>
      </c>
      <c r="AJ914" s="37"/>
      <c r="AK914" s="37"/>
      <c r="AL914" s="37"/>
      <c r="AM914" s="53" t="str">
        <f>IF(AK914="","",WORKDAY(AK914,5,FESTIVOS_CO!A:A))</f>
        <v/>
      </c>
      <c r="AN914" s="37"/>
      <c r="AO914" s="37"/>
      <c r="AP914" s="54" t="str">
        <f t="shared" ca="1" si="174"/>
        <v>NO APLICA</v>
      </c>
      <c r="AQ914" s="36"/>
      <c r="AR914" s="43"/>
      <c r="AS914" s="37"/>
      <c r="AT914" s="36"/>
      <c r="AU914" s="37"/>
      <c r="AV914" s="36"/>
      <c r="AW914" s="36"/>
      <c r="AX914" s="37"/>
      <c r="AY914" s="140" t="str">
        <f>IF(AU914="","",WORKDAY(AU914,5,FESTIVOS_CO!A:A))</f>
        <v/>
      </c>
      <c r="AZ914" s="54" t="str">
        <f t="shared" ca="1" si="183"/>
        <v>NO APLICA</v>
      </c>
      <c r="BA914" s="55" t="str">
        <f>IF(AX914="","",WORKDAY(AX914,5,FESTIVOS_CO!A:A))</f>
        <v/>
      </c>
      <c r="BB914" s="39"/>
      <c r="BC914" s="40"/>
      <c r="BD914" s="40"/>
      <c r="BE914" s="56" t="str">
        <f t="shared" ca="1" si="172"/>
        <v>NO APLICA</v>
      </c>
      <c r="BF914" s="37"/>
      <c r="BG914" s="45"/>
      <c r="BH914" s="37"/>
      <c r="BI914" s="36"/>
      <c r="BJ914" s="37"/>
      <c r="BK914" s="36"/>
      <c r="BL914" s="36"/>
      <c r="BM914" s="53" t="str">
        <f>IF(BJ914="","",WORKDAY(BJ914,5,FESTIVOS_CO!A:A))</f>
        <v/>
      </c>
      <c r="BN914" s="57" t="str">
        <f t="shared" ca="1" si="182"/>
        <v>PENDIENTE HACER AVISO</v>
      </c>
      <c r="BO914" s="54" t="str">
        <f t="shared" ca="1" si="175"/>
        <v>EN TRÁMITE NOTIF. POR AVISO</v>
      </c>
      <c r="BP914" s="37"/>
      <c r="BQ914" s="53" t="str">
        <f>IF(BP914="","",WORKDAY(BP914,5,FESTIVOS_CO!A:A))</f>
        <v/>
      </c>
      <c r="BR914" s="37"/>
      <c r="BS914" s="36"/>
      <c r="BT914" s="38"/>
      <c r="BU914" s="58" t="e">
        <f>VLOOKUP(BT914,Hoja2!$C:$D,2,0)</f>
        <v>#N/A</v>
      </c>
      <c r="BV914" s="80" t="str">
        <f>IF(
AND(AO914="",BD914="",BQ914=""),
"EN PROCESO NOTIFICACION / COMUNICACION",
IF(
BT914="",
"NO APLICA",
IF(
BU914=60,
IF(AO914&lt;&gt;"",AO914,IF(BD914&lt;&gt;"",BD914,BQ914))+60,
WORKDAY(
IF(AO914&lt;&gt;"",AO914,IF(BD914&lt;&gt;"",BD914,BQ914)),
BU914,
FESTIVOS_CO!A:A
)
)
))</f>
        <v>EN PROCESO NOTIFICACION / COMUNICACION</v>
      </c>
      <c r="BW914" s="44"/>
      <c r="BX914" s="53"/>
      <c r="BY914" s="45"/>
      <c r="BZ914" s="37"/>
      <c r="CA914" s="54" t="str">
        <f t="shared" si="176"/>
        <v>PENDIENTE EJECUTORIA</v>
      </c>
      <c r="CB914" s="59" t="str">
        <f t="shared" si="173"/>
        <v/>
      </c>
      <c r="CC914" s="36"/>
      <c r="CD914" s="40"/>
      <c r="CE914" s="46"/>
      <c r="CF914" s="40"/>
      <c r="CG914" s="40"/>
      <c r="CH914" s="40"/>
      <c r="CI914" s="36"/>
      <c r="CJ914" s="47"/>
      <c r="CK914" s="40"/>
      <c r="CL914" s="40"/>
      <c r="CM914" s="40"/>
      <c r="CN914" s="40"/>
    </row>
    <row r="915" spans="1:92" ht="42.75" hidden="1">
      <c r="A915" s="49" t="str">
        <f t="shared" si="177"/>
        <v>SIN GESTIÓN</v>
      </c>
      <c r="B915" s="58"/>
      <c r="C915" s="37"/>
      <c r="D915" s="37"/>
      <c r="E915" s="49" t="str">
        <f t="shared" si="178"/>
        <v>PENDIENTE NOTIFICACIÓN</v>
      </c>
      <c r="F915" s="141" t="str">
        <f t="shared" si="179"/>
        <v>PENDIENTE NOTIFICACIÓN</v>
      </c>
      <c r="G915" s="49" t="str">
        <f t="shared" si="180"/>
        <v/>
      </c>
      <c r="H915" s="51" t="str">
        <f ca="1">IF(
L915="",
"",
IF(
NETWORKDAYS(L915,IF(M915&lt;&gt;"",M915,TODAY()),FESTIVOS_CO!A:A)&gt;2,
"VENCIDO",
IF(
NETWORKDAYS(L915,IF(M915&lt;&gt;"",M915,TODAY()),FESTIVOS_CO!A:A)=2,
"ALERTA",
"A TIEMPO"
)))</f>
        <v/>
      </c>
      <c r="I915" s="40"/>
      <c r="J915" s="36"/>
      <c r="K915" s="37"/>
      <c r="L915" s="50"/>
      <c r="M915" s="37"/>
      <c r="N915" s="52"/>
      <c r="O915" s="52"/>
      <c r="P915" s="36"/>
      <c r="Q915" s="36"/>
      <c r="R915" s="40"/>
      <c r="S915" s="36"/>
      <c r="T915" s="40"/>
      <c r="U915" s="40"/>
      <c r="V915" s="81"/>
      <c r="W915" s="40"/>
      <c r="X915" s="40"/>
      <c r="Y915" s="40"/>
      <c r="Z915" s="38" t="str">
        <f>IFERROR(VLOOKUP(Y915,DIRECTORIO!A:B,2,FALSE),"")</f>
        <v/>
      </c>
      <c r="AA915" s="40"/>
      <c r="AB915" s="40"/>
      <c r="AC915" s="40"/>
      <c r="AD915" s="40"/>
      <c r="AE915" s="40"/>
      <c r="AF915" s="40"/>
      <c r="AG915" s="41" t="s">
        <v>109</v>
      </c>
      <c r="AH915" s="42"/>
      <c r="AI915" s="54" t="str">
        <f t="shared" ca="1" si="181"/>
        <v>PENDIENTE NOTIFICACIÓN ELECTRÓNICA</v>
      </c>
      <c r="AJ915" s="37"/>
      <c r="AK915" s="37"/>
      <c r="AL915" s="37"/>
      <c r="AM915" s="53" t="str">
        <f>IF(AK915="","",WORKDAY(AK915,5,FESTIVOS_CO!A:A))</f>
        <v/>
      </c>
      <c r="AN915" s="37"/>
      <c r="AO915" s="37"/>
      <c r="AP915" s="54" t="str">
        <f t="shared" ca="1" si="174"/>
        <v>NO APLICA</v>
      </c>
      <c r="AQ915" s="36"/>
      <c r="AR915" s="43"/>
      <c r="AS915" s="37"/>
      <c r="AT915" s="36"/>
      <c r="AU915" s="37"/>
      <c r="AV915" s="36"/>
      <c r="AW915" s="36"/>
      <c r="AX915" s="37"/>
      <c r="AY915" s="140" t="str">
        <f>IF(AU915="","",WORKDAY(AU915,5,FESTIVOS_CO!A:A))</f>
        <v/>
      </c>
      <c r="AZ915" s="54" t="str">
        <f t="shared" ca="1" si="183"/>
        <v>NO APLICA</v>
      </c>
      <c r="BA915" s="55" t="str">
        <f>IF(AX915="","",WORKDAY(AX915,5,FESTIVOS_CO!A:A))</f>
        <v/>
      </c>
      <c r="BB915" s="39"/>
      <c r="BC915" s="40"/>
      <c r="BD915" s="40"/>
      <c r="BE915" s="56" t="str">
        <f t="shared" ca="1" si="172"/>
        <v>NO APLICA</v>
      </c>
      <c r="BF915" s="37"/>
      <c r="BG915" s="45"/>
      <c r="BH915" s="37"/>
      <c r="BI915" s="36"/>
      <c r="BJ915" s="37"/>
      <c r="BK915" s="36"/>
      <c r="BL915" s="36"/>
      <c r="BM915" s="53" t="str">
        <f>IF(BJ915="","",WORKDAY(BJ915,5,FESTIVOS_CO!A:A))</f>
        <v/>
      </c>
      <c r="BN915" s="57" t="str">
        <f t="shared" ca="1" si="182"/>
        <v>PENDIENTE HACER AVISO</v>
      </c>
      <c r="BO915" s="54" t="str">
        <f t="shared" ca="1" si="175"/>
        <v>EN TRÁMITE NOTIF. POR AVISO</v>
      </c>
      <c r="BP915" s="37"/>
      <c r="BQ915" s="53" t="str">
        <f>IF(BP915="","",WORKDAY(BP915,5,FESTIVOS_CO!A:A))</f>
        <v/>
      </c>
      <c r="BR915" s="37"/>
      <c r="BS915" s="36"/>
      <c r="BT915" s="38"/>
      <c r="BU915" s="58" t="e">
        <f>VLOOKUP(BT915,Hoja2!$C:$D,2,0)</f>
        <v>#N/A</v>
      </c>
      <c r="BV915" s="80" t="str">
        <f>IF(
AND(AO915="",BD915="",BQ915=""),
"EN PROCESO NOTIFICACION / COMUNICACION",
IF(
BT915="",
"NO APLICA",
IF(
BU915=60,
IF(AO915&lt;&gt;"",AO915,IF(BD915&lt;&gt;"",BD915,BQ915))+60,
WORKDAY(
IF(AO915&lt;&gt;"",AO915,IF(BD915&lt;&gt;"",BD915,BQ915)),
BU915,
FESTIVOS_CO!A:A
)
)
))</f>
        <v>EN PROCESO NOTIFICACION / COMUNICACION</v>
      </c>
      <c r="BW915" s="44"/>
      <c r="BX915" s="53"/>
      <c r="BY915" s="45"/>
      <c r="BZ915" s="37"/>
      <c r="CA915" s="54" t="str">
        <f t="shared" si="176"/>
        <v>PENDIENTE EJECUTORIA</v>
      </c>
      <c r="CB915" s="59" t="str">
        <f t="shared" si="173"/>
        <v/>
      </c>
      <c r="CC915" s="36"/>
      <c r="CD915" s="40"/>
      <c r="CE915" s="46"/>
      <c r="CF915" s="40"/>
      <c r="CG915" s="40"/>
      <c r="CH915" s="40"/>
      <c r="CI915" s="36"/>
      <c r="CJ915" s="47"/>
      <c r="CK915" s="40"/>
      <c r="CL915" s="40"/>
      <c r="CM915" s="40"/>
      <c r="CN915" s="40"/>
    </row>
    <row r="916" spans="1:92" ht="42.75" hidden="1">
      <c r="A916" s="49" t="str">
        <f t="shared" si="177"/>
        <v>SIN GESTIÓN</v>
      </c>
      <c r="B916" s="58"/>
      <c r="C916" s="37"/>
      <c r="D916" s="37"/>
      <c r="E916" s="49" t="str">
        <f t="shared" si="178"/>
        <v>PENDIENTE NOTIFICACIÓN</v>
      </c>
      <c r="F916" s="141" t="str">
        <f t="shared" si="179"/>
        <v>PENDIENTE NOTIFICACIÓN</v>
      </c>
      <c r="G916" s="49" t="str">
        <f t="shared" si="180"/>
        <v/>
      </c>
      <c r="H916" s="51" t="str">
        <f ca="1">IF(
L916="",
"",
IF(
NETWORKDAYS(L916,IF(M916&lt;&gt;"",M916,TODAY()),FESTIVOS_CO!A:A)&gt;2,
"VENCIDO",
IF(
NETWORKDAYS(L916,IF(M916&lt;&gt;"",M916,TODAY()),FESTIVOS_CO!A:A)=2,
"ALERTA",
"A TIEMPO"
)))</f>
        <v/>
      </c>
      <c r="I916" s="40"/>
      <c r="J916" s="36"/>
      <c r="K916" s="37"/>
      <c r="L916" s="50"/>
      <c r="M916" s="37"/>
      <c r="N916" s="52"/>
      <c r="O916" s="52"/>
      <c r="P916" s="36"/>
      <c r="Q916" s="36"/>
      <c r="R916" s="40"/>
      <c r="S916" s="36"/>
      <c r="T916" s="40"/>
      <c r="U916" s="40"/>
      <c r="V916" s="81"/>
      <c r="W916" s="40"/>
      <c r="X916" s="40"/>
      <c r="Y916" s="40"/>
      <c r="Z916" s="38" t="str">
        <f>IFERROR(VLOOKUP(Y916,DIRECTORIO!A:B,2,FALSE),"")</f>
        <v/>
      </c>
      <c r="AA916" s="40"/>
      <c r="AB916" s="40"/>
      <c r="AC916" s="40"/>
      <c r="AD916" s="40"/>
      <c r="AE916" s="40"/>
      <c r="AF916" s="40"/>
      <c r="AG916" s="41" t="s">
        <v>109</v>
      </c>
      <c r="AH916" s="42"/>
      <c r="AI916" s="54" t="str">
        <f t="shared" ca="1" si="181"/>
        <v>PENDIENTE NOTIFICACIÓN ELECTRÓNICA</v>
      </c>
      <c r="AJ916" s="37"/>
      <c r="AK916" s="37"/>
      <c r="AL916" s="37"/>
      <c r="AM916" s="53" t="str">
        <f>IF(AK916="","",WORKDAY(AK916,5,FESTIVOS_CO!A:A))</f>
        <v/>
      </c>
      <c r="AN916" s="37"/>
      <c r="AO916" s="37"/>
      <c r="AP916" s="54" t="str">
        <f t="shared" ca="1" si="174"/>
        <v>NO APLICA</v>
      </c>
      <c r="AQ916" s="36"/>
      <c r="AR916" s="43"/>
      <c r="AS916" s="37"/>
      <c r="AT916" s="36"/>
      <c r="AU916" s="37"/>
      <c r="AV916" s="36"/>
      <c r="AW916" s="36"/>
      <c r="AX916" s="37"/>
      <c r="AY916" s="140" t="str">
        <f>IF(AU916="","",WORKDAY(AU916,5,FESTIVOS_CO!A:A))</f>
        <v/>
      </c>
      <c r="AZ916" s="54" t="str">
        <f t="shared" ca="1" si="183"/>
        <v>NO APLICA</v>
      </c>
      <c r="BA916" s="55" t="str">
        <f>IF(AX916="","",WORKDAY(AX916,5,FESTIVOS_CO!A:A))</f>
        <v/>
      </c>
      <c r="BB916" s="39"/>
      <c r="BC916" s="40"/>
      <c r="BD916" s="40"/>
      <c r="BE916" s="56" t="str">
        <f t="shared" ca="1" si="172"/>
        <v>NO APLICA</v>
      </c>
      <c r="BF916" s="37"/>
      <c r="BG916" s="45"/>
      <c r="BH916" s="37"/>
      <c r="BI916" s="36"/>
      <c r="BJ916" s="37"/>
      <c r="BK916" s="36"/>
      <c r="BL916" s="36"/>
      <c r="BM916" s="53" t="str">
        <f>IF(BJ916="","",WORKDAY(BJ916,5,FESTIVOS_CO!A:A))</f>
        <v/>
      </c>
      <c r="BN916" s="57" t="str">
        <f t="shared" ca="1" si="182"/>
        <v>PENDIENTE HACER AVISO</v>
      </c>
      <c r="BO916" s="54" t="str">
        <f t="shared" ca="1" si="175"/>
        <v>EN TRÁMITE NOTIF. POR AVISO</v>
      </c>
      <c r="BP916" s="37"/>
      <c r="BQ916" s="53" t="str">
        <f>IF(BP916="","",WORKDAY(BP916,5,FESTIVOS_CO!A:A))</f>
        <v/>
      </c>
      <c r="BR916" s="37"/>
      <c r="BS916" s="36"/>
      <c r="BT916" s="38"/>
      <c r="BU916" s="58" t="e">
        <f>VLOOKUP(BT916,Hoja2!$C:$D,2,0)</f>
        <v>#N/A</v>
      </c>
      <c r="BV916" s="80" t="str">
        <f>IF(
AND(AO916="",BD916="",BQ916=""),
"EN PROCESO NOTIFICACION / COMUNICACION",
IF(
BT916="",
"NO APLICA",
IF(
BU916=60,
IF(AO916&lt;&gt;"",AO916,IF(BD916&lt;&gt;"",BD916,BQ916))+60,
WORKDAY(
IF(AO916&lt;&gt;"",AO916,IF(BD916&lt;&gt;"",BD916,BQ916)),
BU916,
FESTIVOS_CO!A:A
)
)
))</f>
        <v>EN PROCESO NOTIFICACION / COMUNICACION</v>
      </c>
      <c r="BW916" s="44"/>
      <c r="BX916" s="53"/>
      <c r="BY916" s="45"/>
      <c r="BZ916" s="37"/>
      <c r="CA916" s="54" t="str">
        <f t="shared" si="176"/>
        <v>PENDIENTE EJECUTORIA</v>
      </c>
      <c r="CB916" s="59" t="str">
        <f t="shared" si="173"/>
        <v/>
      </c>
      <c r="CC916" s="36"/>
      <c r="CD916" s="40"/>
      <c r="CE916" s="46"/>
      <c r="CF916" s="40"/>
      <c r="CG916" s="40"/>
      <c r="CH916" s="40"/>
      <c r="CI916" s="36"/>
      <c r="CJ916" s="47"/>
      <c r="CK916" s="40"/>
      <c r="CL916" s="40"/>
      <c r="CM916" s="40"/>
      <c r="CN916" s="40"/>
    </row>
    <row r="917" spans="1:92" ht="42.75" hidden="1">
      <c r="A917" s="49" t="str">
        <f t="shared" si="177"/>
        <v>SIN GESTIÓN</v>
      </c>
      <c r="B917" s="58"/>
      <c r="C917" s="37"/>
      <c r="D917" s="37"/>
      <c r="E917" s="49" t="str">
        <f t="shared" si="178"/>
        <v>PENDIENTE NOTIFICACIÓN</v>
      </c>
      <c r="F917" s="141" t="str">
        <f t="shared" si="179"/>
        <v>PENDIENTE NOTIFICACIÓN</v>
      </c>
      <c r="G917" s="49" t="str">
        <f t="shared" si="180"/>
        <v/>
      </c>
      <c r="H917" s="51" t="str">
        <f ca="1">IF(
L917="",
"",
IF(
NETWORKDAYS(L917,IF(M917&lt;&gt;"",M917,TODAY()),FESTIVOS_CO!A:A)&gt;2,
"VENCIDO",
IF(
NETWORKDAYS(L917,IF(M917&lt;&gt;"",M917,TODAY()),FESTIVOS_CO!A:A)=2,
"ALERTA",
"A TIEMPO"
)))</f>
        <v/>
      </c>
      <c r="I917" s="40"/>
      <c r="J917" s="36"/>
      <c r="K917" s="37"/>
      <c r="L917" s="50"/>
      <c r="M917" s="37"/>
      <c r="N917" s="52"/>
      <c r="O917" s="52"/>
      <c r="P917" s="36"/>
      <c r="Q917" s="36"/>
      <c r="R917" s="40"/>
      <c r="S917" s="36"/>
      <c r="T917" s="40"/>
      <c r="U917" s="40"/>
      <c r="V917" s="81"/>
      <c r="W917" s="40"/>
      <c r="X917" s="40"/>
      <c r="Y917" s="40"/>
      <c r="Z917" s="38" t="str">
        <f>IFERROR(VLOOKUP(Y917,DIRECTORIO!A:B,2,FALSE),"")</f>
        <v/>
      </c>
      <c r="AA917" s="40"/>
      <c r="AB917" s="40"/>
      <c r="AC917" s="40"/>
      <c r="AD917" s="40"/>
      <c r="AE917" s="40"/>
      <c r="AF917" s="40"/>
      <c r="AG917" s="41" t="s">
        <v>109</v>
      </c>
      <c r="AH917" s="42"/>
      <c r="AI917" s="54" t="str">
        <f t="shared" ca="1" si="181"/>
        <v>PENDIENTE NOTIFICACIÓN ELECTRÓNICA</v>
      </c>
      <c r="AJ917" s="37"/>
      <c r="AK917" s="37"/>
      <c r="AL917" s="37"/>
      <c r="AM917" s="53" t="str">
        <f>IF(AK917="","",WORKDAY(AK917,5,FESTIVOS_CO!A:A))</f>
        <v/>
      </c>
      <c r="AN917" s="37"/>
      <c r="AO917" s="37"/>
      <c r="AP917" s="54" t="str">
        <f t="shared" ca="1" si="174"/>
        <v>NO APLICA</v>
      </c>
      <c r="AQ917" s="36"/>
      <c r="AR917" s="43"/>
      <c r="AS917" s="37"/>
      <c r="AT917" s="36"/>
      <c r="AU917" s="37"/>
      <c r="AV917" s="36"/>
      <c r="AW917" s="36"/>
      <c r="AX917" s="37"/>
      <c r="AY917" s="140" t="str">
        <f>IF(AU917="","",WORKDAY(AU917,5,FESTIVOS_CO!A:A))</f>
        <v/>
      </c>
      <c r="AZ917" s="54" t="str">
        <f t="shared" ca="1" si="183"/>
        <v>NO APLICA</v>
      </c>
      <c r="BA917" s="55" t="str">
        <f>IF(AX917="","",WORKDAY(AX917,5,FESTIVOS_CO!A:A))</f>
        <v/>
      </c>
      <c r="BB917" s="39"/>
      <c r="BC917" s="40"/>
      <c r="BD917" s="40"/>
      <c r="BE917" s="56" t="str">
        <f t="shared" ca="1" si="172"/>
        <v>NO APLICA</v>
      </c>
      <c r="BF917" s="37"/>
      <c r="BG917" s="45"/>
      <c r="BH917" s="37"/>
      <c r="BI917" s="36"/>
      <c r="BJ917" s="37"/>
      <c r="BK917" s="36"/>
      <c r="BL917" s="36"/>
      <c r="BM917" s="53" t="str">
        <f>IF(BJ917="","",WORKDAY(BJ917,5,FESTIVOS_CO!A:A))</f>
        <v/>
      </c>
      <c r="BN917" s="57" t="str">
        <f t="shared" ca="1" si="182"/>
        <v>PENDIENTE HACER AVISO</v>
      </c>
      <c r="BO917" s="54" t="str">
        <f t="shared" ca="1" si="175"/>
        <v>EN TRÁMITE NOTIF. POR AVISO</v>
      </c>
      <c r="BP917" s="37"/>
      <c r="BQ917" s="53" t="str">
        <f>IF(BP917="","",WORKDAY(BP917,5,FESTIVOS_CO!A:A))</f>
        <v/>
      </c>
      <c r="BR917" s="37"/>
      <c r="BS917" s="36"/>
      <c r="BT917" s="38"/>
      <c r="BU917" s="58" t="e">
        <f>VLOOKUP(BT917,Hoja2!$C:$D,2,0)</f>
        <v>#N/A</v>
      </c>
      <c r="BV917" s="80" t="str">
        <f>IF(
AND(AO917="",BD917="",BQ917=""),
"EN PROCESO NOTIFICACION / COMUNICACION",
IF(
BT917="",
"NO APLICA",
IF(
BU917=60,
IF(AO917&lt;&gt;"",AO917,IF(BD917&lt;&gt;"",BD917,BQ917))+60,
WORKDAY(
IF(AO917&lt;&gt;"",AO917,IF(BD917&lt;&gt;"",BD917,BQ917)),
BU917,
FESTIVOS_CO!A:A
)
)
))</f>
        <v>EN PROCESO NOTIFICACION / COMUNICACION</v>
      </c>
      <c r="BW917" s="44"/>
      <c r="BX917" s="53"/>
      <c r="BY917" s="45"/>
      <c r="BZ917" s="37"/>
      <c r="CA917" s="54" t="str">
        <f t="shared" si="176"/>
        <v>PENDIENTE EJECUTORIA</v>
      </c>
      <c r="CB917" s="59" t="str">
        <f t="shared" si="173"/>
        <v/>
      </c>
      <c r="CC917" s="36"/>
      <c r="CD917" s="40"/>
      <c r="CE917" s="46"/>
      <c r="CF917" s="40"/>
      <c r="CG917" s="40"/>
      <c r="CH917" s="40"/>
      <c r="CI917" s="36"/>
      <c r="CJ917" s="47"/>
      <c r="CK917" s="40"/>
      <c r="CL917" s="40"/>
      <c r="CM917" s="40"/>
      <c r="CN917" s="40"/>
    </row>
    <row r="918" spans="1:92" ht="42.75" hidden="1">
      <c r="A918" s="49" t="str">
        <f t="shared" si="177"/>
        <v>SIN GESTIÓN</v>
      </c>
      <c r="B918" s="58"/>
      <c r="C918" s="37"/>
      <c r="D918" s="37"/>
      <c r="E918" s="49" t="str">
        <f t="shared" si="178"/>
        <v>PENDIENTE NOTIFICACIÓN</v>
      </c>
      <c r="F918" s="141" t="str">
        <f t="shared" si="179"/>
        <v>PENDIENTE NOTIFICACIÓN</v>
      </c>
      <c r="G918" s="49" t="str">
        <f t="shared" si="180"/>
        <v/>
      </c>
      <c r="H918" s="51" t="str">
        <f ca="1">IF(
L918="",
"",
IF(
NETWORKDAYS(L918,IF(M918&lt;&gt;"",M918,TODAY()),FESTIVOS_CO!A:A)&gt;2,
"VENCIDO",
IF(
NETWORKDAYS(L918,IF(M918&lt;&gt;"",M918,TODAY()),FESTIVOS_CO!A:A)=2,
"ALERTA",
"A TIEMPO"
)))</f>
        <v/>
      </c>
      <c r="I918" s="40"/>
      <c r="J918" s="36"/>
      <c r="K918" s="37"/>
      <c r="L918" s="50"/>
      <c r="M918" s="37"/>
      <c r="N918" s="52"/>
      <c r="O918" s="52"/>
      <c r="P918" s="36"/>
      <c r="Q918" s="36"/>
      <c r="R918" s="40"/>
      <c r="S918" s="36"/>
      <c r="T918" s="40"/>
      <c r="U918" s="40"/>
      <c r="V918" s="81"/>
      <c r="W918" s="40"/>
      <c r="X918" s="40"/>
      <c r="Y918" s="40"/>
      <c r="Z918" s="38" t="str">
        <f>IFERROR(VLOOKUP(Y918,DIRECTORIO!A:B,2,FALSE),"")</f>
        <v/>
      </c>
      <c r="AA918" s="40"/>
      <c r="AB918" s="40"/>
      <c r="AC918" s="40"/>
      <c r="AD918" s="40"/>
      <c r="AE918" s="40"/>
      <c r="AF918" s="40"/>
      <c r="AG918" s="41" t="s">
        <v>109</v>
      </c>
      <c r="AH918" s="42"/>
      <c r="AI918" s="54" t="str">
        <f t="shared" ca="1" si="181"/>
        <v>PENDIENTE NOTIFICACIÓN ELECTRÓNICA</v>
      </c>
      <c r="AJ918" s="37"/>
      <c r="AK918" s="37"/>
      <c r="AL918" s="37"/>
      <c r="AM918" s="53" t="str">
        <f>IF(AK918="","",WORKDAY(AK918,5,FESTIVOS_CO!A:A))</f>
        <v/>
      </c>
      <c r="AN918" s="37"/>
      <c r="AO918" s="37"/>
      <c r="AP918" s="54" t="str">
        <f t="shared" ca="1" si="174"/>
        <v>NO APLICA</v>
      </c>
      <c r="AQ918" s="36"/>
      <c r="AR918" s="43"/>
      <c r="AS918" s="37"/>
      <c r="AT918" s="36"/>
      <c r="AU918" s="37"/>
      <c r="AV918" s="36"/>
      <c r="AW918" s="36"/>
      <c r="AX918" s="37"/>
      <c r="AY918" s="140" t="str">
        <f>IF(AU918="","",WORKDAY(AU918,5,FESTIVOS_CO!A:A))</f>
        <v/>
      </c>
      <c r="AZ918" s="54" t="str">
        <f t="shared" ca="1" si="183"/>
        <v>NO APLICA</v>
      </c>
      <c r="BA918" s="55" t="str">
        <f>IF(AX918="","",WORKDAY(AX918,5,FESTIVOS_CO!A:A))</f>
        <v/>
      </c>
      <c r="BB918" s="39"/>
      <c r="BC918" s="40"/>
      <c r="BD918" s="40"/>
      <c r="BE918" s="56" t="str">
        <f t="shared" ca="1" si="172"/>
        <v>NO APLICA</v>
      </c>
      <c r="BF918" s="37"/>
      <c r="BG918" s="45"/>
      <c r="BH918" s="37"/>
      <c r="BI918" s="36"/>
      <c r="BJ918" s="37"/>
      <c r="BK918" s="36"/>
      <c r="BL918" s="36"/>
      <c r="BM918" s="53" t="str">
        <f>IF(BJ918="","",WORKDAY(BJ918,5,FESTIVOS_CO!A:A))</f>
        <v/>
      </c>
      <c r="BN918" s="57" t="str">
        <f t="shared" ca="1" si="182"/>
        <v>PENDIENTE HACER AVISO</v>
      </c>
      <c r="BO918" s="54" t="str">
        <f t="shared" ca="1" si="175"/>
        <v>EN TRÁMITE NOTIF. POR AVISO</v>
      </c>
      <c r="BP918" s="37"/>
      <c r="BQ918" s="53" t="str">
        <f>IF(BP918="","",WORKDAY(BP918,5,FESTIVOS_CO!A:A))</f>
        <v/>
      </c>
      <c r="BR918" s="37"/>
      <c r="BS918" s="36"/>
      <c r="BT918" s="38"/>
      <c r="BU918" s="58" t="e">
        <f>VLOOKUP(BT918,Hoja2!$C:$D,2,0)</f>
        <v>#N/A</v>
      </c>
      <c r="BV918" s="80" t="str">
        <f>IF(
AND(AO918="",BD918="",BQ918=""),
"EN PROCESO NOTIFICACION / COMUNICACION",
IF(
BT918="",
"NO APLICA",
IF(
BU918=60,
IF(AO918&lt;&gt;"",AO918,IF(BD918&lt;&gt;"",BD918,BQ918))+60,
WORKDAY(
IF(AO918&lt;&gt;"",AO918,IF(BD918&lt;&gt;"",BD918,BQ918)),
BU918,
FESTIVOS_CO!A:A
)
)
))</f>
        <v>EN PROCESO NOTIFICACION / COMUNICACION</v>
      </c>
      <c r="BW918" s="44"/>
      <c r="BX918" s="53"/>
      <c r="BY918" s="45"/>
      <c r="BZ918" s="37"/>
      <c r="CA918" s="54" t="str">
        <f t="shared" si="176"/>
        <v>PENDIENTE EJECUTORIA</v>
      </c>
      <c r="CB918" s="59" t="str">
        <f t="shared" si="173"/>
        <v/>
      </c>
      <c r="CC918" s="36"/>
      <c r="CD918" s="40"/>
      <c r="CE918" s="46"/>
      <c r="CF918" s="40"/>
      <c r="CG918" s="40"/>
      <c r="CH918" s="40"/>
      <c r="CI918" s="36"/>
      <c r="CJ918" s="47"/>
      <c r="CK918" s="40"/>
      <c r="CL918" s="40"/>
      <c r="CM918" s="40"/>
      <c r="CN918" s="40"/>
    </row>
    <row r="919" spans="1:92" ht="42.75" hidden="1">
      <c r="A919" s="49" t="str">
        <f t="shared" si="177"/>
        <v>SIN GESTIÓN</v>
      </c>
      <c r="B919" s="58"/>
      <c r="C919" s="37"/>
      <c r="D919" s="37"/>
      <c r="E919" s="49" t="str">
        <f t="shared" si="178"/>
        <v>PENDIENTE NOTIFICACIÓN</v>
      </c>
      <c r="F919" s="141" t="str">
        <f t="shared" si="179"/>
        <v>PENDIENTE NOTIFICACIÓN</v>
      </c>
      <c r="G919" s="49" t="str">
        <f t="shared" si="180"/>
        <v/>
      </c>
      <c r="H919" s="51" t="str">
        <f ca="1">IF(
L919="",
"",
IF(
NETWORKDAYS(L919,IF(M919&lt;&gt;"",M919,TODAY()),FESTIVOS_CO!A:A)&gt;2,
"VENCIDO",
IF(
NETWORKDAYS(L919,IF(M919&lt;&gt;"",M919,TODAY()),FESTIVOS_CO!A:A)=2,
"ALERTA",
"A TIEMPO"
)))</f>
        <v/>
      </c>
      <c r="I919" s="40"/>
      <c r="J919" s="36"/>
      <c r="K919" s="37"/>
      <c r="L919" s="50"/>
      <c r="M919" s="37"/>
      <c r="N919" s="52"/>
      <c r="O919" s="52"/>
      <c r="P919" s="36"/>
      <c r="Q919" s="36"/>
      <c r="R919" s="40"/>
      <c r="S919" s="36"/>
      <c r="T919" s="40"/>
      <c r="U919" s="40"/>
      <c r="V919" s="81"/>
      <c r="W919" s="40"/>
      <c r="X919" s="40"/>
      <c r="Y919" s="40"/>
      <c r="Z919" s="38" t="str">
        <f>IFERROR(VLOOKUP(Y919,DIRECTORIO!A:B,2,FALSE),"")</f>
        <v/>
      </c>
      <c r="AA919" s="40"/>
      <c r="AB919" s="40"/>
      <c r="AC919" s="40"/>
      <c r="AD919" s="40"/>
      <c r="AE919" s="40"/>
      <c r="AF919" s="40"/>
      <c r="AG919" s="41" t="s">
        <v>109</v>
      </c>
      <c r="AH919" s="42"/>
      <c r="AI919" s="54" t="str">
        <f t="shared" ca="1" si="181"/>
        <v>PENDIENTE NOTIFICACIÓN ELECTRÓNICA</v>
      </c>
      <c r="AJ919" s="37"/>
      <c r="AK919" s="37"/>
      <c r="AL919" s="37"/>
      <c r="AM919" s="53" t="str">
        <f>IF(AK919="","",WORKDAY(AK919,5,FESTIVOS_CO!A:A))</f>
        <v/>
      </c>
      <c r="AN919" s="37"/>
      <c r="AO919" s="37"/>
      <c r="AP919" s="54" t="str">
        <f t="shared" ca="1" si="174"/>
        <v>NO APLICA</v>
      </c>
      <c r="AQ919" s="36"/>
      <c r="AR919" s="43"/>
      <c r="AS919" s="37"/>
      <c r="AT919" s="36"/>
      <c r="AU919" s="37"/>
      <c r="AV919" s="36"/>
      <c r="AW919" s="36"/>
      <c r="AX919" s="37"/>
      <c r="AY919" s="140" t="str">
        <f>IF(AU919="","",WORKDAY(AU919,5,FESTIVOS_CO!A:A))</f>
        <v/>
      </c>
      <c r="AZ919" s="54" t="str">
        <f t="shared" ca="1" si="183"/>
        <v>NO APLICA</v>
      </c>
      <c r="BA919" s="55" t="str">
        <f>IF(AX919="","",WORKDAY(AX919,5,FESTIVOS_CO!A:A))</f>
        <v/>
      </c>
      <c r="BB919" s="39"/>
      <c r="BC919" s="40"/>
      <c r="BD919" s="40"/>
      <c r="BE919" s="56" t="str">
        <f t="shared" ca="1" si="172"/>
        <v>NO APLICA</v>
      </c>
      <c r="BF919" s="37"/>
      <c r="BG919" s="45"/>
      <c r="BH919" s="37"/>
      <c r="BI919" s="36"/>
      <c r="BJ919" s="37"/>
      <c r="BK919" s="36"/>
      <c r="BL919" s="36"/>
      <c r="BM919" s="53" t="str">
        <f>IF(BJ919="","",WORKDAY(BJ919,5,FESTIVOS_CO!A:A))</f>
        <v/>
      </c>
      <c r="BN919" s="57" t="str">
        <f t="shared" ca="1" si="182"/>
        <v>PENDIENTE HACER AVISO</v>
      </c>
      <c r="BO919" s="54" t="str">
        <f t="shared" ca="1" si="175"/>
        <v>EN TRÁMITE NOTIF. POR AVISO</v>
      </c>
      <c r="BP919" s="37"/>
      <c r="BQ919" s="53" t="str">
        <f>IF(BP919="","",WORKDAY(BP919,5,FESTIVOS_CO!A:A))</f>
        <v/>
      </c>
      <c r="BR919" s="37"/>
      <c r="BS919" s="36"/>
      <c r="BT919" s="38"/>
      <c r="BU919" s="58" t="e">
        <f>VLOOKUP(BT919,Hoja2!$C:$D,2,0)</f>
        <v>#N/A</v>
      </c>
      <c r="BV919" s="80" t="str">
        <f>IF(
AND(AO919="",BD919="",BQ919=""),
"EN PROCESO NOTIFICACION / COMUNICACION",
IF(
BT919="",
"NO APLICA",
IF(
BU919=60,
IF(AO919&lt;&gt;"",AO919,IF(BD919&lt;&gt;"",BD919,BQ919))+60,
WORKDAY(
IF(AO919&lt;&gt;"",AO919,IF(BD919&lt;&gt;"",BD919,BQ919)),
BU919,
FESTIVOS_CO!A:A
)
)
))</f>
        <v>EN PROCESO NOTIFICACION / COMUNICACION</v>
      </c>
      <c r="BW919" s="44"/>
      <c r="BX919" s="53"/>
      <c r="BY919" s="45"/>
      <c r="BZ919" s="37"/>
      <c r="CA919" s="54" t="str">
        <f t="shared" si="176"/>
        <v>PENDIENTE EJECUTORIA</v>
      </c>
      <c r="CB919" s="59" t="str">
        <f t="shared" si="173"/>
        <v/>
      </c>
      <c r="CC919" s="36"/>
      <c r="CD919" s="40"/>
      <c r="CE919" s="46"/>
      <c r="CF919" s="40"/>
      <c r="CG919" s="40"/>
      <c r="CH919" s="40"/>
      <c r="CI919" s="36"/>
      <c r="CJ919" s="47"/>
      <c r="CK919" s="40"/>
      <c r="CL919" s="40"/>
      <c r="CM919" s="40"/>
      <c r="CN919" s="40"/>
    </row>
    <row r="920" spans="1:92" ht="42.75" hidden="1">
      <c r="A920" s="49" t="str">
        <f t="shared" si="177"/>
        <v>SIN GESTIÓN</v>
      </c>
      <c r="B920" s="58"/>
      <c r="C920" s="37"/>
      <c r="D920" s="37"/>
      <c r="E920" s="49" t="str">
        <f t="shared" si="178"/>
        <v>PENDIENTE NOTIFICACIÓN</v>
      </c>
      <c r="F920" s="141" t="str">
        <f t="shared" si="179"/>
        <v>PENDIENTE NOTIFICACIÓN</v>
      </c>
      <c r="G920" s="49" t="str">
        <f t="shared" si="180"/>
        <v/>
      </c>
      <c r="H920" s="51" t="str">
        <f ca="1">IF(
L920="",
"",
IF(
NETWORKDAYS(L920,IF(M920&lt;&gt;"",M920,TODAY()),FESTIVOS_CO!A:A)&gt;2,
"VENCIDO",
IF(
NETWORKDAYS(L920,IF(M920&lt;&gt;"",M920,TODAY()),FESTIVOS_CO!A:A)=2,
"ALERTA",
"A TIEMPO"
)))</f>
        <v/>
      </c>
      <c r="I920" s="40"/>
      <c r="J920" s="36"/>
      <c r="K920" s="37"/>
      <c r="L920" s="50"/>
      <c r="M920" s="37"/>
      <c r="N920" s="52"/>
      <c r="O920" s="52"/>
      <c r="P920" s="36"/>
      <c r="Q920" s="36"/>
      <c r="R920" s="40"/>
      <c r="S920" s="36"/>
      <c r="T920" s="40"/>
      <c r="U920" s="40"/>
      <c r="V920" s="81"/>
      <c r="W920" s="40"/>
      <c r="X920" s="40"/>
      <c r="Y920" s="40"/>
      <c r="Z920" s="38" t="str">
        <f>IFERROR(VLOOKUP(Y920,DIRECTORIO!A:B,2,FALSE),"")</f>
        <v/>
      </c>
      <c r="AA920" s="40"/>
      <c r="AB920" s="40"/>
      <c r="AC920" s="40"/>
      <c r="AD920" s="40"/>
      <c r="AE920" s="40"/>
      <c r="AF920" s="40"/>
      <c r="AG920" s="41" t="s">
        <v>109</v>
      </c>
      <c r="AH920" s="42"/>
      <c r="AI920" s="54" t="str">
        <f t="shared" ca="1" si="181"/>
        <v>PENDIENTE NOTIFICACIÓN ELECTRÓNICA</v>
      </c>
      <c r="AJ920" s="37"/>
      <c r="AK920" s="37"/>
      <c r="AL920" s="37"/>
      <c r="AM920" s="53" t="str">
        <f>IF(AK920="","",WORKDAY(AK920,5,FESTIVOS_CO!A:A))</f>
        <v/>
      </c>
      <c r="AN920" s="37"/>
      <c r="AO920" s="37"/>
      <c r="AP920" s="54" t="str">
        <f t="shared" ca="1" si="174"/>
        <v>NO APLICA</v>
      </c>
      <c r="AQ920" s="36"/>
      <c r="AR920" s="43"/>
      <c r="AS920" s="37"/>
      <c r="AT920" s="36"/>
      <c r="AU920" s="37"/>
      <c r="AV920" s="36"/>
      <c r="AW920" s="36"/>
      <c r="AX920" s="37"/>
      <c r="AY920" s="140" t="str">
        <f>IF(AU920="","",WORKDAY(AU920,5,FESTIVOS_CO!A:A))</f>
        <v/>
      </c>
      <c r="AZ920" s="54" t="str">
        <f t="shared" ca="1" si="183"/>
        <v>NO APLICA</v>
      </c>
      <c r="BA920" s="55" t="str">
        <f>IF(AX920="","",WORKDAY(AX920,5,FESTIVOS_CO!A:A))</f>
        <v/>
      </c>
      <c r="BB920" s="39"/>
      <c r="BC920" s="40"/>
      <c r="BD920" s="40"/>
      <c r="BE920" s="56" t="str">
        <f t="shared" ca="1" si="172"/>
        <v>NO APLICA</v>
      </c>
      <c r="BF920" s="37"/>
      <c r="BG920" s="45"/>
      <c r="BH920" s="37"/>
      <c r="BI920" s="36"/>
      <c r="BJ920" s="37"/>
      <c r="BK920" s="36"/>
      <c r="BL920" s="36"/>
      <c r="BM920" s="53" t="str">
        <f>IF(BJ920="","",WORKDAY(BJ920,5,FESTIVOS_CO!A:A))</f>
        <v/>
      </c>
      <c r="BN920" s="57" t="str">
        <f t="shared" ca="1" si="182"/>
        <v>PENDIENTE HACER AVISO</v>
      </c>
      <c r="BO920" s="54" t="str">
        <f t="shared" ca="1" si="175"/>
        <v>EN TRÁMITE NOTIF. POR AVISO</v>
      </c>
      <c r="BP920" s="37"/>
      <c r="BQ920" s="53" t="str">
        <f>IF(BP920="","",WORKDAY(BP920,5,FESTIVOS_CO!A:A))</f>
        <v/>
      </c>
      <c r="BR920" s="37"/>
      <c r="BS920" s="36"/>
      <c r="BT920" s="38"/>
      <c r="BU920" s="58" t="e">
        <f>VLOOKUP(BT920,Hoja2!$C:$D,2,0)</f>
        <v>#N/A</v>
      </c>
      <c r="BV920" s="80" t="str">
        <f>IF(
AND(AO920="",BD920="",BQ920=""),
"EN PROCESO NOTIFICACION / COMUNICACION",
IF(
BT920="",
"NO APLICA",
IF(
BU920=60,
IF(AO920&lt;&gt;"",AO920,IF(BD920&lt;&gt;"",BD920,BQ920))+60,
WORKDAY(
IF(AO920&lt;&gt;"",AO920,IF(BD920&lt;&gt;"",BD920,BQ920)),
BU920,
FESTIVOS_CO!A:A
)
)
))</f>
        <v>EN PROCESO NOTIFICACION / COMUNICACION</v>
      </c>
      <c r="BW920" s="44"/>
      <c r="BX920" s="53"/>
      <c r="BY920" s="45"/>
      <c r="BZ920" s="37"/>
      <c r="CA920" s="54" t="str">
        <f t="shared" si="176"/>
        <v>PENDIENTE EJECUTORIA</v>
      </c>
      <c r="CB920" s="59" t="str">
        <f t="shared" si="173"/>
        <v/>
      </c>
      <c r="CC920" s="36"/>
      <c r="CD920" s="40"/>
      <c r="CE920" s="46"/>
      <c r="CF920" s="40"/>
      <c r="CG920" s="40"/>
      <c r="CH920" s="40"/>
      <c r="CI920" s="36"/>
      <c r="CJ920" s="47"/>
      <c r="CK920" s="40"/>
      <c r="CL920" s="40"/>
      <c r="CM920" s="40"/>
      <c r="CN920" s="40"/>
    </row>
    <row r="921" spans="1:92" ht="42.75" hidden="1">
      <c r="A921" s="49" t="str">
        <f t="shared" si="177"/>
        <v>SIN GESTIÓN</v>
      </c>
      <c r="B921" s="58"/>
      <c r="C921" s="37"/>
      <c r="D921" s="37"/>
      <c r="E921" s="49" t="str">
        <f t="shared" si="178"/>
        <v>PENDIENTE NOTIFICACIÓN</v>
      </c>
      <c r="F921" s="141" t="str">
        <f t="shared" si="179"/>
        <v>PENDIENTE NOTIFICACIÓN</v>
      </c>
      <c r="G921" s="49" t="str">
        <f t="shared" si="180"/>
        <v/>
      </c>
      <c r="H921" s="51" t="str">
        <f ca="1">IF(
L921="",
"",
IF(
NETWORKDAYS(L921,IF(M921&lt;&gt;"",M921,TODAY()),FESTIVOS_CO!A:A)&gt;2,
"VENCIDO",
IF(
NETWORKDAYS(L921,IF(M921&lt;&gt;"",M921,TODAY()),FESTIVOS_CO!A:A)=2,
"ALERTA",
"A TIEMPO"
)))</f>
        <v/>
      </c>
      <c r="I921" s="40"/>
      <c r="J921" s="36"/>
      <c r="K921" s="37"/>
      <c r="L921" s="50"/>
      <c r="M921" s="37"/>
      <c r="N921" s="52"/>
      <c r="O921" s="52"/>
      <c r="P921" s="36"/>
      <c r="Q921" s="36"/>
      <c r="R921" s="40"/>
      <c r="S921" s="36"/>
      <c r="T921" s="40"/>
      <c r="U921" s="40"/>
      <c r="V921" s="81"/>
      <c r="W921" s="40"/>
      <c r="X921" s="40"/>
      <c r="Y921" s="40"/>
      <c r="Z921" s="38" t="str">
        <f>IFERROR(VLOOKUP(Y921,DIRECTORIO!A:B,2,FALSE),"")</f>
        <v/>
      </c>
      <c r="AA921" s="40"/>
      <c r="AB921" s="40"/>
      <c r="AC921" s="40"/>
      <c r="AD921" s="40"/>
      <c r="AE921" s="40"/>
      <c r="AF921" s="40"/>
      <c r="AG921" s="41" t="s">
        <v>109</v>
      </c>
      <c r="AH921" s="42"/>
      <c r="AI921" s="54" t="str">
        <f t="shared" ca="1" si="181"/>
        <v>PENDIENTE NOTIFICACIÓN ELECTRÓNICA</v>
      </c>
      <c r="AJ921" s="37"/>
      <c r="AK921" s="37"/>
      <c r="AL921" s="37"/>
      <c r="AM921" s="53" t="str">
        <f>IF(AK921="","",WORKDAY(AK921,5,FESTIVOS_CO!A:A))</f>
        <v/>
      </c>
      <c r="AN921" s="37"/>
      <c r="AO921" s="37"/>
      <c r="AP921" s="54" t="str">
        <f t="shared" ca="1" si="174"/>
        <v>NO APLICA</v>
      </c>
      <c r="AQ921" s="36"/>
      <c r="AR921" s="43"/>
      <c r="AS921" s="37"/>
      <c r="AT921" s="36"/>
      <c r="AU921" s="37"/>
      <c r="AV921" s="36"/>
      <c r="AW921" s="36"/>
      <c r="AX921" s="37"/>
      <c r="AY921" s="140" t="str">
        <f>IF(AU921="","",WORKDAY(AU921,5,FESTIVOS_CO!A:A))</f>
        <v/>
      </c>
      <c r="AZ921" s="54" t="str">
        <f t="shared" ca="1" si="183"/>
        <v>NO APLICA</v>
      </c>
      <c r="BA921" s="55" t="str">
        <f>IF(AX921="","",WORKDAY(AX921,5,FESTIVOS_CO!A:A))</f>
        <v/>
      </c>
      <c r="BB921" s="39"/>
      <c r="BC921" s="40"/>
      <c r="BD921" s="40"/>
      <c r="BE921" s="56" t="str">
        <f t="shared" ca="1" si="172"/>
        <v>NO APLICA</v>
      </c>
      <c r="BF921" s="37"/>
      <c r="BG921" s="45"/>
      <c r="BH921" s="37"/>
      <c r="BI921" s="36"/>
      <c r="BJ921" s="37"/>
      <c r="BK921" s="36"/>
      <c r="BL921" s="36"/>
      <c r="BM921" s="53" t="str">
        <f>IF(BJ921="","",WORKDAY(BJ921,5,FESTIVOS_CO!A:A))</f>
        <v/>
      </c>
      <c r="BN921" s="57" t="str">
        <f t="shared" ca="1" si="182"/>
        <v>PENDIENTE HACER AVISO</v>
      </c>
      <c r="BO921" s="54" t="str">
        <f t="shared" ca="1" si="175"/>
        <v>EN TRÁMITE NOTIF. POR AVISO</v>
      </c>
      <c r="BP921" s="37"/>
      <c r="BQ921" s="53" t="str">
        <f>IF(BP921="","",WORKDAY(BP921,5,FESTIVOS_CO!A:A))</f>
        <v/>
      </c>
      <c r="BR921" s="37"/>
      <c r="BS921" s="36"/>
      <c r="BT921" s="38"/>
      <c r="BU921" s="58" t="e">
        <f>VLOOKUP(BT921,Hoja2!$C:$D,2,0)</f>
        <v>#N/A</v>
      </c>
      <c r="BV921" s="80" t="str">
        <f>IF(
AND(AO921="",BD921="",BQ921=""),
"EN PROCESO NOTIFICACION / COMUNICACION",
IF(
BT921="",
"NO APLICA",
IF(
BU921=60,
IF(AO921&lt;&gt;"",AO921,IF(BD921&lt;&gt;"",BD921,BQ921))+60,
WORKDAY(
IF(AO921&lt;&gt;"",AO921,IF(BD921&lt;&gt;"",BD921,BQ921)),
BU921,
FESTIVOS_CO!A:A
)
)
))</f>
        <v>EN PROCESO NOTIFICACION / COMUNICACION</v>
      </c>
      <c r="BW921" s="44"/>
      <c r="BX921" s="53"/>
      <c r="BY921" s="45"/>
      <c r="BZ921" s="37"/>
      <c r="CA921" s="54" t="str">
        <f t="shared" si="176"/>
        <v>PENDIENTE EJECUTORIA</v>
      </c>
      <c r="CB921" s="59" t="str">
        <f t="shared" si="173"/>
        <v/>
      </c>
      <c r="CC921" s="36"/>
      <c r="CD921" s="40"/>
      <c r="CE921" s="46"/>
      <c r="CF921" s="40"/>
      <c r="CG921" s="40"/>
      <c r="CH921" s="40"/>
      <c r="CI921" s="36"/>
      <c r="CJ921" s="47"/>
      <c r="CK921" s="40"/>
      <c r="CL921" s="40"/>
      <c r="CM921" s="40"/>
      <c r="CN921" s="40"/>
    </row>
    <row r="922" spans="1:92" ht="42.75" hidden="1">
      <c r="A922" s="49" t="str">
        <f t="shared" si="177"/>
        <v>SIN GESTIÓN</v>
      </c>
      <c r="B922" s="58"/>
      <c r="C922" s="37"/>
      <c r="D922" s="37"/>
      <c r="E922" s="49" t="str">
        <f t="shared" si="178"/>
        <v>PENDIENTE NOTIFICACIÓN</v>
      </c>
      <c r="F922" s="141" t="str">
        <f t="shared" si="179"/>
        <v>PENDIENTE NOTIFICACIÓN</v>
      </c>
      <c r="G922" s="49" t="str">
        <f t="shared" si="180"/>
        <v/>
      </c>
      <c r="H922" s="51" t="str">
        <f ca="1">IF(
L922="",
"",
IF(
NETWORKDAYS(L922,IF(M922&lt;&gt;"",M922,TODAY()),FESTIVOS_CO!A:A)&gt;2,
"VENCIDO",
IF(
NETWORKDAYS(L922,IF(M922&lt;&gt;"",M922,TODAY()),FESTIVOS_CO!A:A)=2,
"ALERTA",
"A TIEMPO"
)))</f>
        <v/>
      </c>
      <c r="I922" s="40"/>
      <c r="J922" s="36"/>
      <c r="K922" s="37"/>
      <c r="L922" s="50"/>
      <c r="M922" s="37"/>
      <c r="N922" s="52"/>
      <c r="O922" s="52"/>
      <c r="P922" s="36"/>
      <c r="Q922" s="36"/>
      <c r="R922" s="40"/>
      <c r="S922" s="36"/>
      <c r="T922" s="40"/>
      <c r="U922" s="40"/>
      <c r="V922" s="81"/>
      <c r="W922" s="40"/>
      <c r="X922" s="40"/>
      <c r="Y922" s="40"/>
      <c r="Z922" s="38" t="str">
        <f>IFERROR(VLOOKUP(Y922,DIRECTORIO!A:B,2,FALSE),"")</f>
        <v/>
      </c>
      <c r="AA922" s="40"/>
      <c r="AB922" s="40"/>
      <c r="AC922" s="40"/>
      <c r="AD922" s="40"/>
      <c r="AE922" s="40"/>
      <c r="AF922" s="40"/>
      <c r="AG922" s="41" t="s">
        <v>109</v>
      </c>
      <c r="AH922" s="42"/>
      <c r="AI922" s="54" t="str">
        <f t="shared" ca="1" si="181"/>
        <v>PENDIENTE NOTIFICACIÓN ELECTRÓNICA</v>
      </c>
      <c r="AJ922" s="37"/>
      <c r="AK922" s="37"/>
      <c r="AL922" s="37"/>
      <c r="AM922" s="53" t="str">
        <f>IF(AK922="","",WORKDAY(AK922,5,FESTIVOS_CO!A:A))</f>
        <v/>
      </c>
      <c r="AN922" s="37"/>
      <c r="AO922" s="37"/>
      <c r="AP922" s="54" t="str">
        <f t="shared" ca="1" si="174"/>
        <v>NO APLICA</v>
      </c>
      <c r="AQ922" s="36"/>
      <c r="AR922" s="43"/>
      <c r="AS922" s="37"/>
      <c r="AT922" s="36"/>
      <c r="AU922" s="37"/>
      <c r="AV922" s="36"/>
      <c r="AW922" s="36"/>
      <c r="AX922" s="37"/>
      <c r="AY922" s="140" t="str">
        <f>IF(AU922="","",WORKDAY(AU922,5,FESTIVOS_CO!A:A))</f>
        <v/>
      </c>
      <c r="AZ922" s="54" t="str">
        <f t="shared" ca="1" si="183"/>
        <v>NO APLICA</v>
      </c>
      <c r="BA922" s="55" t="str">
        <f>IF(AX922="","",WORKDAY(AX922,5,FESTIVOS_CO!A:A))</f>
        <v/>
      </c>
      <c r="BB922" s="39"/>
      <c r="BC922" s="40"/>
      <c r="BD922" s="40"/>
      <c r="BE922" s="56" t="str">
        <f t="shared" ca="1" si="172"/>
        <v>NO APLICA</v>
      </c>
      <c r="BF922" s="37"/>
      <c r="BG922" s="45"/>
      <c r="BH922" s="37"/>
      <c r="BI922" s="36"/>
      <c r="BJ922" s="37"/>
      <c r="BK922" s="36"/>
      <c r="BL922" s="36"/>
      <c r="BM922" s="53" t="str">
        <f>IF(BJ922="","",WORKDAY(BJ922,5,FESTIVOS_CO!A:A))</f>
        <v/>
      </c>
      <c r="BN922" s="57" t="str">
        <f t="shared" ca="1" si="182"/>
        <v>PENDIENTE HACER AVISO</v>
      </c>
      <c r="BO922" s="54" t="str">
        <f t="shared" ca="1" si="175"/>
        <v>EN TRÁMITE NOTIF. POR AVISO</v>
      </c>
      <c r="BP922" s="37"/>
      <c r="BQ922" s="53" t="str">
        <f>IF(BP922="","",WORKDAY(BP922,5,FESTIVOS_CO!A:A))</f>
        <v/>
      </c>
      <c r="BR922" s="37"/>
      <c r="BS922" s="36"/>
      <c r="BT922" s="38"/>
      <c r="BU922" s="58" t="e">
        <f>VLOOKUP(BT922,Hoja2!$C:$D,2,0)</f>
        <v>#N/A</v>
      </c>
      <c r="BV922" s="80" t="str">
        <f>IF(
AND(AO922="",BD922="",BQ922=""),
"EN PROCESO NOTIFICACION / COMUNICACION",
IF(
BT922="",
"NO APLICA",
IF(
BU922=60,
IF(AO922&lt;&gt;"",AO922,IF(BD922&lt;&gt;"",BD922,BQ922))+60,
WORKDAY(
IF(AO922&lt;&gt;"",AO922,IF(BD922&lt;&gt;"",BD922,BQ922)),
BU922,
FESTIVOS_CO!A:A
)
)
))</f>
        <v>EN PROCESO NOTIFICACION / COMUNICACION</v>
      </c>
      <c r="BW922" s="44"/>
      <c r="BX922" s="53"/>
      <c r="BY922" s="45"/>
      <c r="BZ922" s="37"/>
      <c r="CA922" s="54" t="str">
        <f t="shared" si="176"/>
        <v>PENDIENTE EJECUTORIA</v>
      </c>
      <c r="CB922" s="59" t="str">
        <f t="shared" si="173"/>
        <v/>
      </c>
      <c r="CC922" s="36"/>
      <c r="CD922" s="40"/>
      <c r="CE922" s="46"/>
      <c r="CF922" s="40"/>
      <c r="CG922" s="40"/>
      <c r="CH922" s="40"/>
      <c r="CI922" s="36"/>
      <c r="CJ922" s="47"/>
      <c r="CK922" s="40"/>
      <c r="CL922" s="40"/>
      <c r="CM922" s="40"/>
      <c r="CN922" s="40"/>
    </row>
    <row r="923" spans="1:92" ht="42.75" hidden="1">
      <c r="A923" s="49" t="str">
        <f t="shared" si="177"/>
        <v>SIN GESTIÓN</v>
      </c>
      <c r="B923" s="58"/>
      <c r="C923" s="37"/>
      <c r="D923" s="37"/>
      <c r="E923" s="49" t="str">
        <f t="shared" si="178"/>
        <v>PENDIENTE NOTIFICACIÓN</v>
      </c>
      <c r="F923" s="141" t="str">
        <f t="shared" si="179"/>
        <v>PENDIENTE NOTIFICACIÓN</v>
      </c>
      <c r="G923" s="49" t="str">
        <f t="shared" si="180"/>
        <v/>
      </c>
      <c r="H923" s="51" t="str">
        <f ca="1">IF(
L923="",
"",
IF(
NETWORKDAYS(L923,IF(M923&lt;&gt;"",M923,TODAY()),FESTIVOS_CO!A:A)&gt;2,
"VENCIDO",
IF(
NETWORKDAYS(L923,IF(M923&lt;&gt;"",M923,TODAY()),FESTIVOS_CO!A:A)=2,
"ALERTA",
"A TIEMPO"
)))</f>
        <v/>
      </c>
      <c r="I923" s="40"/>
      <c r="J923" s="36"/>
      <c r="K923" s="37"/>
      <c r="L923" s="50"/>
      <c r="M923" s="37"/>
      <c r="N923" s="52"/>
      <c r="O923" s="52"/>
      <c r="P923" s="36"/>
      <c r="Q923" s="36"/>
      <c r="R923" s="40"/>
      <c r="S923" s="36"/>
      <c r="T923" s="40"/>
      <c r="U923" s="40"/>
      <c r="V923" s="81"/>
      <c r="W923" s="40"/>
      <c r="X923" s="40"/>
      <c r="Y923" s="40"/>
      <c r="Z923" s="38" t="str">
        <f>IFERROR(VLOOKUP(Y923,DIRECTORIO!A:B,2,FALSE),"")</f>
        <v/>
      </c>
      <c r="AA923" s="40"/>
      <c r="AB923" s="40"/>
      <c r="AC923" s="40"/>
      <c r="AD923" s="40"/>
      <c r="AE923" s="40"/>
      <c r="AF923" s="40"/>
      <c r="AG923" s="41" t="s">
        <v>109</v>
      </c>
      <c r="AH923" s="42"/>
      <c r="AI923" s="54" t="str">
        <f t="shared" ca="1" si="181"/>
        <v>PENDIENTE NOTIFICACIÓN ELECTRÓNICA</v>
      </c>
      <c r="AJ923" s="37"/>
      <c r="AK923" s="37"/>
      <c r="AL923" s="37"/>
      <c r="AM923" s="53" t="str">
        <f>IF(AK923="","",WORKDAY(AK923,5,FESTIVOS_CO!A:A))</f>
        <v/>
      </c>
      <c r="AN923" s="37"/>
      <c r="AO923" s="37"/>
      <c r="AP923" s="54" t="str">
        <f t="shared" ca="1" si="174"/>
        <v>NO APLICA</v>
      </c>
      <c r="AQ923" s="36"/>
      <c r="AR923" s="43"/>
      <c r="AS923" s="37"/>
      <c r="AT923" s="36"/>
      <c r="AU923" s="37"/>
      <c r="AV923" s="36"/>
      <c r="AW923" s="36"/>
      <c r="AX923" s="37"/>
      <c r="AY923" s="140" t="str">
        <f>IF(AU923="","",WORKDAY(AU923,5,FESTIVOS_CO!A:A))</f>
        <v/>
      </c>
      <c r="AZ923" s="54" t="str">
        <f t="shared" ca="1" si="183"/>
        <v>NO APLICA</v>
      </c>
      <c r="BA923" s="55" t="str">
        <f>IF(AX923="","",WORKDAY(AX923,5,FESTIVOS_CO!A:A))</f>
        <v/>
      </c>
      <c r="BB923" s="39"/>
      <c r="BC923" s="40"/>
      <c r="BD923" s="40"/>
      <c r="BE923" s="56" t="str">
        <f t="shared" ref="BE923:BE986" ca="1" si="184">IF(AZ923="NO PROCEDE",
"NO PROCEDE",IF(OR(AZ923="HACER AVISO",BB923="NO"),
"HACER AVISO",
"NO APLICA"))</f>
        <v>NO APLICA</v>
      </c>
      <c r="BF923" s="37"/>
      <c r="BG923" s="45"/>
      <c r="BH923" s="37"/>
      <c r="BI923" s="36"/>
      <c r="BJ923" s="37"/>
      <c r="BK923" s="36"/>
      <c r="BL923" s="36"/>
      <c r="BM923" s="53" t="str">
        <f>IF(BJ923="","",WORKDAY(BJ923,5,FESTIVOS_CO!A:A))</f>
        <v/>
      </c>
      <c r="BN923" s="57" t="str">
        <f t="shared" ca="1" si="182"/>
        <v>PENDIENTE HACER AVISO</v>
      </c>
      <c r="BO923" s="54" t="str">
        <f t="shared" ca="1" si="175"/>
        <v>EN TRÁMITE NOTIF. POR AVISO</v>
      </c>
      <c r="BP923" s="37"/>
      <c r="BQ923" s="53" t="str">
        <f>IF(BP923="","",WORKDAY(BP923,5,FESTIVOS_CO!A:A))</f>
        <v/>
      </c>
      <c r="BR923" s="37"/>
      <c r="BS923" s="36"/>
      <c r="BT923" s="38"/>
      <c r="BU923" s="58" t="e">
        <f>VLOOKUP(BT923,Hoja2!$C:$D,2,0)</f>
        <v>#N/A</v>
      </c>
      <c r="BV923" s="80" t="str">
        <f>IF(
AND(AO923="",BD923="",BQ923=""),
"EN PROCESO NOTIFICACION / COMUNICACION",
IF(
BT923="",
"NO APLICA",
IF(
BU923=60,
IF(AO923&lt;&gt;"",AO923,IF(BD923&lt;&gt;"",BD923,BQ923))+60,
WORKDAY(
IF(AO923&lt;&gt;"",AO923,IF(BD923&lt;&gt;"",BD923,BQ923)),
BU923,
FESTIVOS_CO!A:A
)
)
))</f>
        <v>EN PROCESO NOTIFICACION / COMUNICACION</v>
      </c>
      <c r="BW923" s="44"/>
      <c r="BX923" s="53"/>
      <c r="BY923" s="45"/>
      <c r="BZ923" s="37"/>
      <c r="CA923" s="54" t="str">
        <f t="shared" si="176"/>
        <v>PENDIENTE EJECUTORIA</v>
      </c>
      <c r="CB923" s="59" t="str">
        <f t="shared" ref="CB923:CB986" si="185">IF(CC923="NO",
"NO APLICA",
IF(CC923="SI",
IF(COUNTBLANK(CC923:CH923)&gt;0,
"PENDIENTE MEMORANDO",
"MEMORANDOS ENVIADOS"
),
IF(CI923="NO",
"NO APLICA",
IF(CI923="SI",
IF(COUNTBLANK(CJ923:CN923)&gt;0,
"PENDIENTES OFICIOS",
"OFICIOS ENVIADOS"
),
""
)
)
))</f>
        <v/>
      </c>
      <c r="CC923" s="36"/>
      <c r="CD923" s="40"/>
      <c r="CE923" s="46"/>
      <c r="CF923" s="40"/>
      <c r="CG923" s="40"/>
      <c r="CH923" s="40"/>
      <c r="CI923" s="36"/>
      <c r="CJ923" s="47"/>
      <c r="CK923" s="40"/>
      <c r="CL923" s="40"/>
      <c r="CM923" s="40"/>
      <c r="CN923" s="40"/>
    </row>
    <row r="924" spans="1:92" ht="42.75" hidden="1">
      <c r="A924" s="49" t="str">
        <f t="shared" si="177"/>
        <v>SIN GESTIÓN</v>
      </c>
      <c r="B924" s="58"/>
      <c r="C924" s="37"/>
      <c r="D924" s="37"/>
      <c r="E924" s="49" t="str">
        <f t="shared" si="178"/>
        <v>PENDIENTE NOTIFICACIÓN</v>
      </c>
      <c r="F924" s="141" t="str">
        <f t="shared" si="179"/>
        <v>PENDIENTE NOTIFICACIÓN</v>
      </c>
      <c r="G924" s="49" t="str">
        <f t="shared" si="180"/>
        <v/>
      </c>
      <c r="H924" s="51" t="str">
        <f ca="1">IF(
L924="",
"",
IF(
NETWORKDAYS(L924,IF(M924&lt;&gt;"",M924,TODAY()),FESTIVOS_CO!A:A)&gt;2,
"VENCIDO",
IF(
NETWORKDAYS(L924,IF(M924&lt;&gt;"",M924,TODAY()),FESTIVOS_CO!A:A)=2,
"ALERTA",
"A TIEMPO"
)))</f>
        <v/>
      </c>
      <c r="I924" s="40"/>
      <c r="J924" s="36"/>
      <c r="K924" s="37"/>
      <c r="L924" s="50"/>
      <c r="M924" s="37"/>
      <c r="N924" s="52"/>
      <c r="O924" s="52"/>
      <c r="P924" s="36"/>
      <c r="Q924" s="36"/>
      <c r="R924" s="40"/>
      <c r="S924" s="36"/>
      <c r="T924" s="40"/>
      <c r="U924" s="40"/>
      <c r="V924" s="81"/>
      <c r="W924" s="40"/>
      <c r="X924" s="40"/>
      <c r="Y924" s="40"/>
      <c r="Z924" s="38" t="str">
        <f>IFERROR(VLOOKUP(Y924,DIRECTORIO!A:B,2,FALSE),"")</f>
        <v/>
      </c>
      <c r="AA924" s="40"/>
      <c r="AB924" s="40"/>
      <c r="AC924" s="40"/>
      <c r="AD924" s="40"/>
      <c r="AE924" s="40"/>
      <c r="AF924" s="40"/>
      <c r="AG924" s="41" t="s">
        <v>109</v>
      </c>
      <c r="AH924" s="42"/>
      <c r="AI924" s="54" t="str">
        <f t="shared" ca="1" si="181"/>
        <v>PENDIENTE NOTIFICACIÓN ELECTRÓNICA</v>
      </c>
      <c r="AJ924" s="37"/>
      <c r="AK924" s="37"/>
      <c r="AL924" s="37"/>
      <c r="AM924" s="53" t="str">
        <f>IF(AK924="","",WORKDAY(AK924,5,FESTIVOS_CO!A:A))</f>
        <v/>
      </c>
      <c r="AN924" s="37"/>
      <c r="AO924" s="37"/>
      <c r="AP924" s="54" t="str">
        <f t="shared" ref="AP924:AP987" ca="1" si="186">IF(
ISNUMBER(SEARCH("PENDIENTE",UPPER(AI924))),
"NO APLICA",
IF(
COUNTBLANK(AJ924:AL924)=COUNTA(AJ924:AL924),
"NO APLICA",
IF(
UPPER(AN924)="SI",
"NO PROCEDE CITACION",
"NOTIFICAR POR CITACION"
)
)
)</f>
        <v>NO APLICA</v>
      </c>
      <c r="AQ924" s="36"/>
      <c r="AR924" s="43"/>
      <c r="AS924" s="37"/>
      <c r="AT924" s="36"/>
      <c r="AU924" s="37"/>
      <c r="AV924" s="36"/>
      <c r="AW924" s="36"/>
      <c r="AX924" s="37"/>
      <c r="AY924" s="140" t="str">
        <f>IF(AU924="","",WORKDAY(AU924,5,FESTIVOS_CO!A:A))</f>
        <v/>
      </c>
      <c r="AZ924" s="54" t="str">
        <f t="shared" ca="1" si="183"/>
        <v>NO APLICA</v>
      </c>
      <c r="BA924" s="55" t="str">
        <f>IF(AX924="","",WORKDAY(AX924,5,FESTIVOS_CO!A:A))</f>
        <v/>
      </c>
      <c r="BB924" s="39"/>
      <c r="BC924" s="40"/>
      <c r="BD924" s="40"/>
      <c r="BE924" s="56" t="str">
        <f t="shared" ca="1" si="184"/>
        <v>NO APLICA</v>
      </c>
      <c r="BF924" s="37"/>
      <c r="BG924" s="45"/>
      <c r="BH924" s="37"/>
      <c r="BI924" s="36"/>
      <c r="BJ924" s="37"/>
      <c r="BK924" s="36"/>
      <c r="BL924" s="36"/>
      <c r="BM924" s="53" t="str">
        <f>IF(BJ924="","",WORKDAY(BJ924,5,FESTIVOS_CO!A:A))</f>
        <v/>
      </c>
      <c r="BN924" s="57" t="str">
        <f t="shared" ca="1" si="182"/>
        <v>PENDIENTE HACER AVISO</v>
      </c>
      <c r="BO924" s="54" t="str">
        <f t="shared" ca="1" si="175"/>
        <v>EN TRÁMITE NOTIF. POR AVISO</v>
      </c>
      <c r="BP924" s="37"/>
      <c r="BQ924" s="53" t="str">
        <f>IF(BP924="","",WORKDAY(BP924,5,FESTIVOS_CO!A:A))</f>
        <v/>
      </c>
      <c r="BR924" s="37"/>
      <c r="BS924" s="36"/>
      <c r="BT924" s="38"/>
      <c r="BU924" s="58" t="e">
        <f>VLOOKUP(BT924,Hoja2!$C:$D,2,0)</f>
        <v>#N/A</v>
      </c>
      <c r="BV924" s="80" t="str">
        <f>IF(
AND(AO924="",BD924="",BQ924=""),
"EN PROCESO NOTIFICACION / COMUNICACION",
IF(
BT924="",
"NO APLICA",
IF(
BU924=60,
IF(AO924&lt;&gt;"",AO924,IF(BD924&lt;&gt;"",BD924,BQ924))+60,
WORKDAY(
IF(AO924&lt;&gt;"",AO924,IF(BD924&lt;&gt;"",BD924,BQ924)),
BU924,
FESTIVOS_CO!A:A
)
)
))</f>
        <v>EN PROCESO NOTIFICACION / COMUNICACION</v>
      </c>
      <c r="BW924" s="44"/>
      <c r="BX924" s="53"/>
      <c r="BY924" s="45"/>
      <c r="BZ924" s="37"/>
      <c r="CA924" s="54" t="str">
        <f t="shared" si="176"/>
        <v>PENDIENTE EJECUTORIA</v>
      </c>
      <c r="CB924" s="59" t="str">
        <f t="shared" si="185"/>
        <v/>
      </c>
      <c r="CC924" s="36"/>
      <c r="CD924" s="40"/>
      <c r="CE924" s="46"/>
      <c r="CF924" s="40"/>
      <c r="CG924" s="40"/>
      <c r="CH924" s="40"/>
      <c r="CI924" s="36"/>
      <c r="CJ924" s="47"/>
      <c r="CK924" s="40"/>
      <c r="CL924" s="40"/>
      <c r="CM924" s="40"/>
      <c r="CN924" s="40"/>
    </row>
    <row r="925" spans="1:92" ht="42.75" hidden="1">
      <c r="A925" s="49" t="str">
        <f t="shared" si="177"/>
        <v>SIN GESTIÓN</v>
      </c>
      <c r="B925" s="58"/>
      <c r="C925" s="37"/>
      <c r="D925" s="37"/>
      <c r="E925" s="49" t="str">
        <f t="shared" si="178"/>
        <v>PENDIENTE NOTIFICACIÓN</v>
      </c>
      <c r="F925" s="141" t="str">
        <f t="shared" si="179"/>
        <v>PENDIENTE NOTIFICACIÓN</v>
      </c>
      <c r="G925" s="49" t="str">
        <f t="shared" si="180"/>
        <v/>
      </c>
      <c r="H925" s="51" t="str">
        <f ca="1">IF(
L925="",
"",
IF(
NETWORKDAYS(L925,IF(M925&lt;&gt;"",M925,TODAY()),FESTIVOS_CO!A:A)&gt;2,
"VENCIDO",
IF(
NETWORKDAYS(L925,IF(M925&lt;&gt;"",M925,TODAY()),FESTIVOS_CO!A:A)=2,
"ALERTA",
"A TIEMPO"
)))</f>
        <v/>
      </c>
      <c r="I925" s="40"/>
      <c r="J925" s="36"/>
      <c r="K925" s="37"/>
      <c r="L925" s="50"/>
      <c r="M925" s="37"/>
      <c r="N925" s="52"/>
      <c r="O925" s="52"/>
      <c r="P925" s="36"/>
      <c r="Q925" s="36"/>
      <c r="R925" s="40"/>
      <c r="S925" s="36"/>
      <c r="T925" s="40"/>
      <c r="U925" s="40"/>
      <c r="V925" s="81"/>
      <c r="W925" s="40"/>
      <c r="X925" s="40"/>
      <c r="Y925" s="40"/>
      <c r="Z925" s="38" t="str">
        <f>IFERROR(VLOOKUP(Y925,DIRECTORIO!A:B,2,FALSE),"")</f>
        <v/>
      </c>
      <c r="AA925" s="40"/>
      <c r="AB925" s="40"/>
      <c r="AC925" s="40"/>
      <c r="AD925" s="40"/>
      <c r="AE925" s="40"/>
      <c r="AF925" s="40"/>
      <c r="AG925" s="41" t="s">
        <v>109</v>
      </c>
      <c r="AH925" s="42"/>
      <c r="AI925" s="54" t="str">
        <f t="shared" ca="1" si="181"/>
        <v>PENDIENTE NOTIFICACIÓN ELECTRÓNICA</v>
      </c>
      <c r="AJ925" s="37"/>
      <c r="AK925" s="37"/>
      <c r="AL925" s="37"/>
      <c r="AM925" s="53" t="str">
        <f>IF(AK925="","",WORKDAY(AK925,5,FESTIVOS_CO!A:A))</f>
        <v/>
      </c>
      <c r="AN925" s="37"/>
      <c r="AO925" s="37"/>
      <c r="AP925" s="54" t="str">
        <f t="shared" ca="1" si="186"/>
        <v>NO APLICA</v>
      </c>
      <c r="AQ925" s="36"/>
      <c r="AR925" s="43"/>
      <c r="AS925" s="37"/>
      <c r="AT925" s="36"/>
      <c r="AU925" s="37"/>
      <c r="AV925" s="36"/>
      <c r="AW925" s="36"/>
      <c r="AX925" s="37"/>
      <c r="AY925" s="140" t="str">
        <f>IF(AU925="","",WORKDAY(AU925,5,FESTIVOS_CO!A:A))</f>
        <v/>
      </c>
      <c r="AZ925" s="54" t="str">
        <f t="shared" ca="1" si="183"/>
        <v>NO APLICA</v>
      </c>
      <c r="BA925" s="55" t="str">
        <f>IF(AX925="","",WORKDAY(AX925,5,FESTIVOS_CO!A:A))</f>
        <v/>
      </c>
      <c r="BB925" s="39"/>
      <c r="BC925" s="40"/>
      <c r="BD925" s="40"/>
      <c r="BE925" s="56" t="str">
        <f t="shared" ca="1" si="184"/>
        <v>NO APLICA</v>
      </c>
      <c r="BF925" s="37"/>
      <c r="BG925" s="45"/>
      <c r="BH925" s="37"/>
      <c r="BI925" s="36"/>
      <c r="BJ925" s="37"/>
      <c r="BK925" s="36"/>
      <c r="BL925" s="36"/>
      <c r="BM925" s="53" t="str">
        <f>IF(BJ925="","",WORKDAY(BJ925,5,FESTIVOS_CO!A:A))</f>
        <v/>
      </c>
      <c r="BN925" s="57" t="str">
        <f t="shared" ca="1" si="182"/>
        <v>PENDIENTE HACER AVISO</v>
      </c>
      <c r="BO925" s="54" t="str">
        <f t="shared" ca="1" si="175"/>
        <v>EN TRÁMITE NOTIF. POR AVISO</v>
      </c>
      <c r="BP925" s="37"/>
      <c r="BQ925" s="53" t="str">
        <f>IF(BP925="","",WORKDAY(BP925,5,FESTIVOS_CO!A:A))</f>
        <v/>
      </c>
      <c r="BR925" s="37"/>
      <c r="BS925" s="36"/>
      <c r="BT925" s="38"/>
      <c r="BU925" s="58" t="e">
        <f>VLOOKUP(BT925,Hoja2!$C:$D,2,0)</f>
        <v>#N/A</v>
      </c>
      <c r="BV925" s="80" t="str">
        <f>IF(
AND(AO925="",BD925="",BQ925=""),
"EN PROCESO NOTIFICACION / COMUNICACION",
IF(
BT925="",
"NO APLICA",
IF(
BU925=60,
IF(AO925&lt;&gt;"",AO925,IF(BD925&lt;&gt;"",BD925,BQ925))+60,
WORKDAY(
IF(AO925&lt;&gt;"",AO925,IF(BD925&lt;&gt;"",BD925,BQ925)),
BU925,
FESTIVOS_CO!A:A
)
)
))</f>
        <v>EN PROCESO NOTIFICACION / COMUNICACION</v>
      </c>
      <c r="BW925" s="44"/>
      <c r="BX925" s="53"/>
      <c r="BY925" s="45"/>
      <c r="BZ925" s="37"/>
      <c r="CA925" s="54" t="str">
        <f t="shared" si="176"/>
        <v>PENDIENTE EJECUTORIA</v>
      </c>
      <c r="CB925" s="59" t="str">
        <f t="shared" si="185"/>
        <v/>
      </c>
      <c r="CC925" s="36"/>
      <c r="CD925" s="40"/>
      <c r="CE925" s="46"/>
      <c r="CF925" s="40"/>
      <c r="CG925" s="40"/>
      <c r="CH925" s="40"/>
      <c r="CI925" s="36"/>
      <c r="CJ925" s="47"/>
      <c r="CK925" s="40"/>
      <c r="CL925" s="40"/>
      <c r="CM925" s="40"/>
      <c r="CN925" s="40"/>
    </row>
    <row r="926" spans="1:92" ht="42.75" hidden="1">
      <c r="A926" s="49" t="str">
        <f t="shared" si="177"/>
        <v>SIN GESTIÓN</v>
      </c>
      <c r="B926" s="58"/>
      <c r="C926" s="37"/>
      <c r="D926" s="37"/>
      <c r="E926" s="49" t="str">
        <f t="shared" si="178"/>
        <v>PENDIENTE NOTIFICACIÓN</v>
      </c>
      <c r="F926" s="141" t="str">
        <f t="shared" si="179"/>
        <v>PENDIENTE NOTIFICACIÓN</v>
      </c>
      <c r="G926" s="49" t="str">
        <f t="shared" si="180"/>
        <v/>
      </c>
      <c r="H926" s="51" t="str">
        <f ca="1">IF(
L926="",
"",
IF(
NETWORKDAYS(L926,IF(M926&lt;&gt;"",M926,TODAY()),FESTIVOS_CO!A:A)&gt;2,
"VENCIDO",
IF(
NETWORKDAYS(L926,IF(M926&lt;&gt;"",M926,TODAY()),FESTIVOS_CO!A:A)=2,
"ALERTA",
"A TIEMPO"
)))</f>
        <v/>
      </c>
      <c r="I926" s="40"/>
      <c r="J926" s="36"/>
      <c r="K926" s="37"/>
      <c r="L926" s="50"/>
      <c r="M926" s="37"/>
      <c r="N926" s="52"/>
      <c r="O926" s="52"/>
      <c r="P926" s="36"/>
      <c r="Q926" s="36"/>
      <c r="R926" s="40"/>
      <c r="S926" s="36"/>
      <c r="T926" s="40"/>
      <c r="U926" s="40"/>
      <c r="V926" s="81"/>
      <c r="W926" s="40"/>
      <c r="X926" s="40"/>
      <c r="Y926" s="40"/>
      <c r="Z926" s="38" t="str">
        <f>IFERROR(VLOOKUP(Y926,DIRECTORIO!A:B,2,FALSE),"")</f>
        <v/>
      </c>
      <c r="AA926" s="40"/>
      <c r="AB926" s="40"/>
      <c r="AC926" s="40"/>
      <c r="AD926" s="40"/>
      <c r="AE926" s="40"/>
      <c r="AF926" s="40"/>
      <c r="AG926" s="41" t="s">
        <v>109</v>
      </c>
      <c r="AH926" s="42"/>
      <c r="AI926" s="54" t="str">
        <f t="shared" ca="1" si="181"/>
        <v>PENDIENTE NOTIFICACIÓN ELECTRÓNICA</v>
      </c>
      <c r="AJ926" s="37"/>
      <c r="AK926" s="37"/>
      <c r="AL926" s="37"/>
      <c r="AM926" s="53" t="str">
        <f>IF(AK926="","",WORKDAY(AK926,5,FESTIVOS_CO!A:A))</f>
        <v/>
      </c>
      <c r="AN926" s="37"/>
      <c r="AO926" s="37"/>
      <c r="AP926" s="54" t="str">
        <f t="shared" ca="1" si="186"/>
        <v>NO APLICA</v>
      </c>
      <c r="AQ926" s="36"/>
      <c r="AR926" s="43"/>
      <c r="AS926" s="37"/>
      <c r="AT926" s="36"/>
      <c r="AU926" s="37"/>
      <c r="AV926" s="36"/>
      <c r="AW926" s="36"/>
      <c r="AX926" s="37"/>
      <c r="AY926" s="140" t="str">
        <f>IF(AU926="","",WORKDAY(AU926,5,FESTIVOS_CO!A:A))</f>
        <v/>
      </c>
      <c r="AZ926" s="54" t="str">
        <f t="shared" ca="1" si="183"/>
        <v>NO APLICA</v>
      </c>
      <c r="BA926" s="55" t="str">
        <f>IF(AX926="","",WORKDAY(AX926,5,FESTIVOS_CO!A:A))</f>
        <v/>
      </c>
      <c r="BB926" s="39"/>
      <c r="BC926" s="40"/>
      <c r="BD926" s="40"/>
      <c r="BE926" s="56" t="str">
        <f t="shared" ca="1" si="184"/>
        <v>NO APLICA</v>
      </c>
      <c r="BF926" s="37"/>
      <c r="BG926" s="45"/>
      <c r="BH926" s="37"/>
      <c r="BI926" s="36"/>
      <c r="BJ926" s="37"/>
      <c r="BK926" s="36"/>
      <c r="BL926" s="36"/>
      <c r="BM926" s="53" t="str">
        <f>IF(BJ926="","",WORKDAY(BJ926,5,FESTIVOS_CO!A:A))</f>
        <v/>
      </c>
      <c r="BN926" s="57" t="str">
        <f t="shared" ca="1" si="182"/>
        <v>PENDIENTE HACER AVISO</v>
      </c>
      <c r="BO926" s="54" t="str">
        <f t="shared" ca="1" si="175"/>
        <v>EN TRÁMITE NOTIF. POR AVISO</v>
      </c>
      <c r="BP926" s="37"/>
      <c r="BQ926" s="53" t="str">
        <f>IF(BP926="","",WORKDAY(BP926,5,FESTIVOS_CO!A:A))</f>
        <v/>
      </c>
      <c r="BR926" s="37"/>
      <c r="BS926" s="36"/>
      <c r="BT926" s="38"/>
      <c r="BU926" s="58" t="e">
        <f>VLOOKUP(BT926,Hoja2!$C:$D,2,0)</f>
        <v>#N/A</v>
      </c>
      <c r="BV926" s="80" t="str">
        <f>IF(
AND(AO926="",BD926="",BQ926=""),
"EN PROCESO NOTIFICACION / COMUNICACION",
IF(
BT926="",
"NO APLICA",
IF(
BU926=60,
IF(AO926&lt;&gt;"",AO926,IF(BD926&lt;&gt;"",BD926,BQ926))+60,
WORKDAY(
IF(AO926&lt;&gt;"",AO926,IF(BD926&lt;&gt;"",BD926,BQ926)),
BU926,
FESTIVOS_CO!A:A
)
)
))</f>
        <v>EN PROCESO NOTIFICACION / COMUNICACION</v>
      </c>
      <c r="BW926" s="44"/>
      <c r="BX926" s="53"/>
      <c r="BY926" s="45"/>
      <c r="BZ926" s="37"/>
      <c r="CA926" s="54" t="str">
        <f t="shared" si="176"/>
        <v>PENDIENTE EJECUTORIA</v>
      </c>
      <c r="CB926" s="59" t="str">
        <f t="shared" si="185"/>
        <v/>
      </c>
      <c r="CC926" s="36"/>
      <c r="CD926" s="40"/>
      <c r="CE926" s="46"/>
      <c r="CF926" s="40"/>
      <c r="CG926" s="40"/>
      <c r="CH926" s="40"/>
      <c r="CI926" s="36"/>
      <c r="CJ926" s="47"/>
      <c r="CK926" s="40"/>
      <c r="CL926" s="40"/>
      <c r="CM926" s="40"/>
      <c r="CN926" s="40"/>
    </row>
    <row r="927" spans="1:92" ht="42.75" hidden="1">
      <c r="A927" s="49" t="str">
        <f t="shared" si="177"/>
        <v>SIN GESTIÓN</v>
      </c>
      <c r="B927" s="58"/>
      <c r="C927" s="37"/>
      <c r="D927" s="37"/>
      <c r="E927" s="49" t="str">
        <f t="shared" si="178"/>
        <v>PENDIENTE NOTIFICACIÓN</v>
      </c>
      <c r="F927" s="141" t="str">
        <f t="shared" si="179"/>
        <v>PENDIENTE NOTIFICACIÓN</v>
      </c>
      <c r="G927" s="49" t="str">
        <f t="shared" si="180"/>
        <v/>
      </c>
      <c r="H927" s="51" t="str">
        <f ca="1">IF(
L927="",
"",
IF(
NETWORKDAYS(L927,IF(M927&lt;&gt;"",M927,TODAY()),FESTIVOS_CO!A:A)&gt;2,
"VENCIDO",
IF(
NETWORKDAYS(L927,IF(M927&lt;&gt;"",M927,TODAY()),FESTIVOS_CO!A:A)=2,
"ALERTA",
"A TIEMPO"
)))</f>
        <v/>
      </c>
      <c r="I927" s="40"/>
      <c r="J927" s="36"/>
      <c r="K927" s="37"/>
      <c r="L927" s="50"/>
      <c r="M927" s="37"/>
      <c r="N927" s="52"/>
      <c r="O927" s="52"/>
      <c r="P927" s="36"/>
      <c r="Q927" s="36"/>
      <c r="R927" s="40"/>
      <c r="S927" s="36"/>
      <c r="T927" s="40"/>
      <c r="U927" s="40"/>
      <c r="V927" s="81"/>
      <c r="W927" s="40"/>
      <c r="X927" s="40"/>
      <c r="Y927" s="40"/>
      <c r="Z927" s="38" t="str">
        <f>IFERROR(VLOOKUP(Y927,DIRECTORIO!A:B,2,FALSE),"")</f>
        <v/>
      </c>
      <c r="AA927" s="40"/>
      <c r="AB927" s="40"/>
      <c r="AC927" s="40"/>
      <c r="AD927" s="40"/>
      <c r="AE927" s="40"/>
      <c r="AF927" s="40"/>
      <c r="AG927" s="41" t="s">
        <v>109</v>
      </c>
      <c r="AH927" s="42"/>
      <c r="AI927" s="54" t="str">
        <f t="shared" ca="1" si="181"/>
        <v>PENDIENTE NOTIFICACIÓN ELECTRÓNICA</v>
      </c>
      <c r="AJ927" s="37"/>
      <c r="AK927" s="37"/>
      <c r="AL927" s="37"/>
      <c r="AM927" s="53" t="str">
        <f>IF(AK927="","",WORKDAY(AK927,5,FESTIVOS_CO!A:A))</f>
        <v/>
      </c>
      <c r="AN927" s="37"/>
      <c r="AO927" s="37"/>
      <c r="AP927" s="54" t="str">
        <f t="shared" ca="1" si="186"/>
        <v>NO APLICA</v>
      </c>
      <c r="AQ927" s="36"/>
      <c r="AR927" s="43"/>
      <c r="AS927" s="37"/>
      <c r="AT927" s="36"/>
      <c r="AU927" s="37"/>
      <c r="AV927" s="36"/>
      <c r="AW927" s="36"/>
      <c r="AX927" s="37"/>
      <c r="AY927" s="140" t="str">
        <f>IF(AU927="","",WORKDAY(AU927,5,FESTIVOS_CO!A:A))</f>
        <v/>
      </c>
      <c r="AZ927" s="54" t="str">
        <f t="shared" ca="1" si="183"/>
        <v>NO APLICA</v>
      </c>
      <c r="BA927" s="55" t="str">
        <f>IF(AX927="","",WORKDAY(AX927,5,FESTIVOS_CO!A:A))</f>
        <v/>
      </c>
      <c r="BB927" s="39"/>
      <c r="BC927" s="40"/>
      <c r="BD927" s="40"/>
      <c r="BE927" s="56" t="str">
        <f t="shared" ca="1" si="184"/>
        <v>NO APLICA</v>
      </c>
      <c r="BF927" s="37"/>
      <c r="BG927" s="45"/>
      <c r="BH927" s="37"/>
      <c r="BI927" s="36"/>
      <c r="BJ927" s="37"/>
      <c r="BK927" s="36"/>
      <c r="BL927" s="36"/>
      <c r="BM927" s="53" t="str">
        <f>IF(BJ927="","",WORKDAY(BJ927,5,FESTIVOS_CO!A:A))</f>
        <v/>
      </c>
      <c r="BN927" s="57" t="str">
        <f t="shared" ca="1" si="182"/>
        <v>PENDIENTE HACER AVISO</v>
      </c>
      <c r="BO927" s="54" t="str">
        <f t="shared" ca="1" si="175"/>
        <v>EN TRÁMITE NOTIF. POR AVISO</v>
      </c>
      <c r="BP927" s="37"/>
      <c r="BQ927" s="53" t="str">
        <f>IF(BP927="","",WORKDAY(BP927,5,FESTIVOS_CO!A:A))</f>
        <v/>
      </c>
      <c r="BR927" s="37"/>
      <c r="BS927" s="36"/>
      <c r="BT927" s="38"/>
      <c r="BU927" s="58" t="e">
        <f>VLOOKUP(BT927,Hoja2!$C:$D,2,0)</f>
        <v>#N/A</v>
      </c>
      <c r="BV927" s="80" t="str">
        <f>IF(
AND(AO927="",BD927="",BQ927=""),
"EN PROCESO NOTIFICACION / COMUNICACION",
IF(
BT927="",
"NO APLICA",
IF(
BU927=60,
IF(AO927&lt;&gt;"",AO927,IF(BD927&lt;&gt;"",BD927,BQ927))+60,
WORKDAY(
IF(AO927&lt;&gt;"",AO927,IF(BD927&lt;&gt;"",BD927,BQ927)),
BU927,
FESTIVOS_CO!A:A
)
)
))</f>
        <v>EN PROCESO NOTIFICACION / COMUNICACION</v>
      </c>
      <c r="BW927" s="44"/>
      <c r="BX927" s="53"/>
      <c r="BY927" s="45"/>
      <c r="BZ927" s="37"/>
      <c r="CA927" s="54" t="str">
        <f t="shared" si="176"/>
        <v>PENDIENTE EJECUTORIA</v>
      </c>
      <c r="CB927" s="59" t="str">
        <f t="shared" si="185"/>
        <v/>
      </c>
      <c r="CC927" s="36"/>
      <c r="CD927" s="40"/>
      <c r="CE927" s="46"/>
      <c r="CF927" s="40"/>
      <c r="CG927" s="40"/>
      <c r="CH927" s="40"/>
      <c r="CI927" s="36"/>
      <c r="CJ927" s="47"/>
      <c r="CK927" s="40"/>
      <c r="CL927" s="40"/>
      <c r="CM927" s="40"/>
      <c r="CN927" s="40"/>
    </row>
    <row r="928" spans="1:92" ht="42.75" hidden="1">
      <c r="A928" s="49" t="str">
        <f t="shared" si="177"/>
        <v>SIN GESTIÓN</v>
      </c>
      <c r="B928" s="58"/>
      <c r="C928" s="37"/>
      <c r="D928" s="37"/>
      <c r="E928" s="49" t="str">
        <f t="shared" si="178"/>
        <v>PENDIENTE NOTIFICACIÓN</v>
      </c>
      <c r="F928" s="141" t="str">
        <f t="shared" si="179"/>
        <v>PENDIENTE NOTIFICACIÓN</v>
      </c>
      <c r="G928" s="49" t="str">
        <f t="shared" si="180"/>
        <v/>
      </c>
      <c r="H928" s="51" t="str">
        <f ca="1">IF(
L928="",
"",
IF(
NETWORKDAYS(L928,IF(M928&lt;&gt;"",M928,TODAY()),FESTIVOS_CO!A:A)&gt;2,
"VENCIDO",
IF(
NETWORKDAYS(L928,IF(M928&lt;&gt;"",M928,TODAY()),FESTIVOS_CO!A:A)=2,
"ALERTA",
"A TIEMPO"
)))</f>
        <v/>
      </c>
      <c r="I928" s="40"/>
      <c r="J928" s="36"/>
      <c r="K928" s="37"/>
      <c r="L928" s="50"/>
      <c r="M928" s="37"/>
      <c r="N928" s="52"/>
      <c r="O928" s="52"/>
      <c r="P928" s="36"/>
      <c r="Q928" s="36"/>
      <c r="R928" s="40"/>
      <c r="S928" s="36"/>
      <c r="T928" s="40"/>
      <c r="U928" s="40"/>
      <c r="V928" s="81"/>
      <c r="W928" s="40"/>
      <c r="X928" s="40"/>
      <c r="Y928" s="40"/>
      <c r="Z928" s="38" t="str">
        <f>IFERROR(VLOOKUP(Y928,DIRECTORIO!A:B,2,FALSE),"")</f>
        <v/>
      </c>
      <c r="AA928" s="40"/>
      <c r="AB928" s="40"/>
      <c r="AC928" s="40"/>
      <c r="AD928" s="40"/>
      <c r="AE928" s="40"/>
      <c r="AF928" s="40"/>
      <c r="AG928" s="41" t="s">
        <v>109</v>
      </c>
      <c r="AH928" s="42"/>
      <c r="AI928" s="54" t="str">
        <f t="shared" ca="1" si="181"/>
        <v>PENDIENTE NOTIFICACIÓN ELECTRÓNICA</v>
      </c>
      <c r="AJ928" s="37"/>
      <c r="AK928" s="37"/>
      <c r="AL928" s="37"/>
      <c r="AM928" s="53" t="str">
        <f>IF(AK928="","",WORKDAY(AK928,5,FESTIVOS_CO!A:A))</f>
        <v/>
      </c>
      <c r="AN928" s="37"/>
      <c r="AO928" s="37"/>
      <c r="AP928" s="54" t="str">
        <f t="shared" ca="1" si="186"/>
        <v>NO APLICA</v>
      </c>
      <c r="AQ928" s="36"/>
      <c r="AR928" s="43"/>
      <c r="AS928" s="37"/>
      <c r="AT928" s="36"/>
      <c r="AU928" s="37"/>
      <c r="AV928" s="36"/>
      <c r="AW928" s="36"/>
      <c r="AX928" s="37"/>
      <c r="AY928" s="140" t="str">
        <f>IF(AU928="","",WORKDAY(AU928,5,FESTIVOS_CO!A:A))</f>
        <v/>
      </c>
      <c r="AZ928" s="54" t="str">
        <f t="shared" ca="1" si="183"/>
        <v>NO APLICA</v>
      </c>
      <c r="BA928" s="55" t="str">
        <f>IF(AX928="","",WORKDAY(AX928,5,FESTIVOS_CO!A:A))</f>
        <v/>
      </c>
      <c r="BB928" s="39"/>
      <c r="BC928" s="40"/>
      <c r="BD928" s="40"/>
      <c r="BE928" s="56" t="str">
        <f t="shared" ca="1" si="184"/>
        <v>NO APLICA</v>
      </c>
      <c r="BF928" s="37"/>
      <c r="BG928" s="45"/>
      <c r="BH928" s="37"/>
      <c r="BI928" s="36"/>
      <c r="BJ928" s="37"/>
      <c r="BK928" s="36"/>
      <c r="BL928" s="36"/>
      <c r="BM928" s="53" t="str">
        <f>IF(BJ928="","",WORKDAY(BJ928,5,FESTIVOS_CO!A:A))</f>
        <v/>
      </c>
      <c r="BN928" s="57" t="str">
        <f t="shared" ca="1" si="182"/>
        <v>PENDIENTE HACER AVISO</v>
      </c>
      <c r="BO928" s="54" t="str">
        <f t="shared" ca="1" si="175"/>
        <v>EN TRÁMITE NOTIF. POR AVISO</v>
      </c>
      <c r="BP928" s="37"/>
      <c r="BQ928" s="53" t="str">
        <f>IF(BP928="","",WORKDAY(BP928,5,FESTIVOS_CO!A:A))</f>
        <v/>
      </c>
      <c r="BR928" s="37"/>
      <c r="BS928" s="36"/>
      <c r="BT928" s="38"/>
      <c r="BU928" s="58" t="e">
        <f>VLOOKUP(BT928,Hoja2!$C:$D,2,0)</f>
        <v>#N/A</v>
      </c>
      <c r="BV928" s="80" t="str">
        <f>IF(
AND(AO928="",BD928="",BQ928=""),
"EN PROCESO NOTIFICACION / COMUNICACION",
IF(
BT928="",
"NO APLICA",
IF(
BU928=60,
IF(AO928&lt;&gt;"",AO928,IF(BD928&lt;&gt;"",BD928,BQ928))+60,
WORKDAY(
IF(AO928&lt;&gt;"",AO928,IF(BD928&lt;&gt;"",BD928,BQ928)),
BU928,
FESTIVOS_CO!A:A
)
)
))</f>
        <v>EN PROCESO NOTIFICACION / COMUNICACION</v>
      </c>
      <c r="BW928" s="44"/>
      <c r="BX928" s="53"/>
      <c r="BY928" s="45"/>
      <c r="BZ928" s="37"/>
      <c r="CA928" s="54" t="str">
        <f t="shared" si="176"/>
        <v>PENDIENTE EJECUTORIA</v>
      </c>
      <c r="CB928" s="59" t="str">
        <f t="shared" si="185"/>
        <v/>
      </c>
      <c r="CC928" s="36"/>
      <c r="CD928" s="40"/>
      <c r="CE928" s="46"/>
      <c r="CF928" s="40"/>
      <c r="CG928" s="40"/>
      <c r="CH928" s="40"/>
      <c r="CI928" s="36"/>
      <c r="CJ928" s="47"/>
      <c r="CK928" s="40"/>
      <c r="CL928" s="40"/>
      <c r="CM928" s="40"/>
      <c r="CN928" s="40"/>
    </row>
    <row r="929" spans="1:92" ht="42.75" hidden="1">
      <c r="A929" s="49" t="str">
        <f t="shared" si="177"/>
        <v>SIN GESTIÓN</v>
      </c>
      <c r="B929" s="58"/>
      <c r="C929" s="37"/>
      <c r="D929" s="37"/>
      <c r="E929" s="49" t="str">
        <f t="shared" si="178"/>
        <v>PENDIENTE NOTIFICACIÓN</v>
      </c>
      <c r="F929" s="141" t="str">
        <f t="shared" si="179"/>
        <v>PENDIENTE NOTIFICACIÓN</v>
      </c>
      <c r="G929" s="49" t="str">
        <f t="shared" si="180"/>
        <v/>
      </c>
      <c r="H929" s="51" t="str">
        <f ca="1">IF(
L929="",
"",
IF(
NETWORKDAYS(L929,IF(M929&lt;&gt;"",M929,TODAY()),FESTIVOS_CO!A:A)&gt;2,
"VENCIDO",
IF(
NETWORKDAYS(L929,IF(M929&lt;&gt;"",M929,TODAY()),FESTIVOS_CO!A:A)=2,
"ALERTA",
"A TIEMPO"
)))</f>
        <v/>
      </c>
      <c r="I929" s="40"/>
      <c r="J929" s="36"/>
      <c r="K929" s="37"/>
      <c r="L929" s="50"/>
      <c r="M929" s="37"/>
      <c r="N929" s="52"/>
      <c r="O929" s="52"/>
      <c r="P929" s="36"/>
      <c r="Q929" s="36"/>
      <c r="R929" s="40"/>
      <c r="S929" s="36"/>
      <c r="T929" s="40"/>
      <c r="U929" s="40"/>
      <c r="V929" s="81"/>
      <c r="W929" s="40"/>
      <c r="X929" s="40"/>
      <c r="Y929" s="40"/>
      <c r="Z929" s="38" t="str">
        <f>IFERROR(VLOOKUP(Y929,DIRECTORIO!A:B,2,FALSE),"")</f>
        <v/>
      </c>
      <c r="AA929" s="40"/>
      <c r="AB929" s="40"/>
      <c r="AC929" s="40"/>
      <c r="AD929" s="40"/>
      <c r="AE929" s="40"/>
      <c r="AF929" s="40"/>
      <c r="AG929" s="41" t="s">
        <v>109</v>
      </c>
      <c r="AH929" s="42"/>
      <c r="AI929" s="54" t="str">
        <f t="shared" ca="1" si="181"/>
        <v>PENDIENTE NOTIFICACIÓN ELECTRÓNICA</v>
      </c>
      <c r="AJ929" s="37"/>
      <c r="AK929" s="37"/>
      <c r="AL929" s="37"/>
      <c r="AM929" s="53" t="str">
        <f>IF(AK929="","",WORKDAY(AK929,5,FESTIVOS_CO!A:A))</f>
        <v/>
      </c>
      <c r="AN929" s="37"/>
      <c r="AO929" s="37"/>
      <c r="AP929" s="54" t="str">
        <f t="shared" ca="1" si="186"/>
        <v>NO APLICA</v>
      </c>
      <c r="AQ929" s="36"/>
      <c r="AR929" s="43"/>
      <c r="AS929" s="37"/>
      <c r="AT929" s="36"/>
      <c r="AU929" s="37"/>
      <c r="AV929" s="36"/>
      <c r="AW929" s="36"/>
      <c r="AX929" s="37"/>
      <c r="AY929" s="140" t="str">
        <f>IF(AU929="","",WORKDAY(AU929,5,FESTIVOS_CO!A:A))</f>
        <v/>
      </c>
      <c r="AZ929" s="54" t="str">
        <f t="shared" ca="1" si="183"/>
        <v>NO APLICA</v>
      </c>
      <c r="BA929" s="55" t="str">
        <f>IF(AX929="","",WORKDAY(AX929,5,FESTIVOS_CO!A:A))</f>
        <v/>
      </c>
      <c r="BB929" s="39"/>
      <c r="BC929" s="40"/>
      <c r="BD929" s="40"/>
      <c r="BE929" s="56" t="str">
        <f t="shared" ca="1" si="184"/>
        <v>NO APLICA</v>
      </c>
      <c r="BF929" s="37"/>
      <c r="BG929" s="45"/>
      <c r="BH929" s="37"/>
      <c r="BI929" s="36"/>
      <c r="BJ929" s="37"/>
      <c r="BK929" s="36"/>
      <c r="BL929" s="36"/>
      <c r="BM929" s="53" t="str">
        <f>IF(BJ929="","",WORKDAY(BJ929,5,FESTIVOS_CO!A:A))</f>
        <v/>
      </c>
      <c r="BN929" s="57" t="str">
        <f t="shared" ca="1" si="182"/>
        <v>PENDIENTE HACER AVISO</v>
      </c>
      <c r="BO929" s="54" t="str">
        <f t="shared" ca="1" si="175"/>
        <v>EN TRÁMITE NOTIF. POR AVISO</v>
      </c>
      <c r="BP929" s="37"/>
      <c r="BQ929" s="53" t="str">
        <f>IF(BP929="","",WORKDAY(BP929,5,FESTIVOS_CO!A:A))</f>
        <v/>
      </c>
      <c r="BR929" s="37"/>
      <c r="BS929" s="36"/>
      <c r="BT929" s="38"/>
      <c r="BU929" s="58" t="e">
        <f>VLOOKUP(BT929,Hoja2!$C:$D,2,0)</f>
        <v>#N/A</v>
      </c>
      <c r="BV929" s="80" t="str">
        <f>IF(
AND(AO929="",BD929="",BQ929=""),
"EN PROCESO NOTIFICACION / COMUNICACION",
IF(
BT929="",
"NO APLICA",
IF(
BU929=60,
IF(AO929&lt;&gt;"",AO929,IF(BD929&lt;&gt;"",BD929,BQ929))+60,
WORKDAY(
IF(AO929&lt;&gt;"",AO929,IF(BD929&lt;&gt;"",BD929,BQ929)),
BU929,
FESTIVOS_CO!A:A
)
)
))</f>
        <v>EN PROCESO NOTIFICACION / COMUNICACION</v>
      </c>
      <c r="BW929" s="44"/>
      <c r="BX929" s="53"/>
      <c r="BY929" s="45"/>
      <c r="BZ929" s="37"/>
      <c r="CA929" s="54" t="str">
        <f t="shared" si="176"/>
        <v>PENDIENTE EJECUTORIA</v>
      </c>
      <c r="CB929" s="59" t="str">
        <f t="shared" si="185"/>
        <v/>
      </c>
      <c r="CC929" s="36"/>
      <c r="CD929" s="40"/>
      <c r="CE929" s="46"/>
      <c r="CF929" s="40"/>
      <c r="CG929" s="40"/>
      <c r="CH929" s="40"/>
      <c r="CI929" s="36"/>
      <c r="CJ929" s="47"/>
      <c r="CK929" s="40"/>
      <c r="CL929" s="40"/>
      <c r="CM929" s="40"/>
      <c r="CN929" s="40"/>
    </row>
    <row r="930" spans="1:92" ht="42.75" hidden="1">
      <c r="A930" s="49" t="str">
        <f t="shared" si="177"/>
        <v>SIN GESTIÓN</v>
      </c>
      <c r="B930" s="58"/>
      <c r="C930" s="37"/>
      <c r="D930" s="37"/>
      <c r="E930" s="49" t="str">
        <f t="shared" si="178"/>
        <v>PENDIENTE NOTIFICACIÓN</v>
      </c>
      <c r="F930" s="141" t="str">
        <f t="shared" si="179"/>
        <v>PENDIENTE NOTIFICACIÓN</v>
      </c>
      <c r="G930" s="49" t="str">
        <f t="shared" si="180"/>
        <v/>
      </c>
      <c r="H930" s="51" t="str">
        <f ca="1">IF(
L930="",
"",
IF(
NETWORKDAYS(L930,IF(M930&lt;&gt;"",M930,TODAY()),FESTIVOS_CO!A:A)&gt;2,
"VENCIDO",
IF(
NETWORKDAYS(L930,IF(M930&lt;&gt;"",M930,TODAY()),FESTIVOS_CO!A:A)=2,
"ALERTA",
"A TIEMPO"
)))</f>
        <v/>
      </c>
      <c r="I930" s="40"/>
      <c r="J930" s="36"/>
      <c r="K930" s="37"/>
      <c r="L930" s="50"/>
      <c r="M930" s="37"/>
      <c r="N930" s="52"/>
      <c r="O930" s="52"/>
      <c r="P930" s="36"/>
      <c r="Q930" s="36"/>
      <c r="R930" s="40"/>
      <c r="S930" s="36"/>
      <c r="T930" s="40"/>
      <c r="U930" s="40"/>
      <c r="V930" s="81"/>
      <c r="W930" s="40"/>
      <c r="X930" s="40"/>
      <c r="Y930" s="40"/>
      <c r="Z930" s="38" t="str">
        <f>IFERROR(VLOOKUP(Y930,DIRECTORIO!A:B,2,FALSE),"")</f>
        <v/>
      </c>
      <c r="AA930" s="40"/>
      <c r="AB930" s="40"/>
      <c r="AC930" s="40"/>
      <c r="AD930" s="40"/>
      <c r="AE930" s="40"/>
      <c r="AF930" s="40"/>
      <c r="AG930" s="41" t="s">
        <v>109</v>
      </c>
      <c r="AH930" s="42"/>
      <c r="AI930" s="54" t="str">
        <f t="shared" ca="1" si="181"/>
        <v>PENDIENTE NOTIFICACIÓN ELECTRÓNICA</v>
      </c>
      <c r="AJ930" s="37"/>
      <c r="AK930" s="37"/>
      <c r="AL930" s="37"/>
      <c r="AM930" s="53" t="str">
        <f>IF(AK930="","",WORKDAY(AK930,5,FESTIVOS_CO!A:A))</f>
        <v/>
      </c>
      <c r="AN930" s="37"/>
      <c r="AO930" s="37"/>
      <c r="AP930" s="54" t="str">
        <f t="shared" ca="1" si="186"/>
        <v>NO APLICA</v>
      </c>
      <c r="AQ930" s="36"/>
      <c r="AR930" s="43"/>
      <c r="AS930" s="37"/>
      <c r="AT930" s="36"/>
      <c r="AU930" s="37"/>
      <c r="AV930" s="36"/>
      <c r="AW930" s="36"/>
      <c r="AX930" s="37"/>
      <c r="AY930" s="140" t="str">
        <f>IF(AU930="","",WORKDAY(AU930,5,FESTIVOS_CO!A:A))</f>
        <v/>
      </c>
      <c r="AZ930" s="54" t="str">
        <f t="shared" ca="1" si="183"/>
        <v>NO APLICA</v>
      </c>
      <c r="BA930" s="55" t="str">
        <f>IF(AX930="","",WORKDAY(AX930,5,FESTIVOS_CO!A:A))</f>
        <v/>
      </c>
      <c r="BB930" s="39"/>
      <c r="BC930" s="40"/>
      <c r="BD930" s="40"/>
      <c r="BE930" s="56" t="str">
        <f t="shared" ca="1" si="184"/>
        <v>NO APLICA</v>
      </c>
      <c r="BF930" s="37"/>
      <c r="BG930" s="45"/>
      <c r="BH930" s="37"/>
      <c r="BI930" s="36"/>
      <c r="BJ930" s="37"/>
      <c r="BK930" s="36"/>
      <c r="BL930" s="36"/>
      <c r="BM930" s="53" t="str">
        <f>IF(BJ930="","",WORKDAY(BJ930,5,FESTIVOS_CO!A:A))</f>
        <v/>
      </c>
      <c r="BN930" s="57" t="str">
        <f t="shared" ca="1" si="182"/>
        <v>PENDIENTE HACER AVISO</v>
      </c>
      <c r="BO930" s="54" t="str">
        <f t="shared" ca="1" si="175"/>
        <v>EN TRÁMITE NOTIF. POR AVISO</v>
      </c>
      <c r="BP930" s="37"/>
      <c r="BQ930" s="53" t="str">
        <f>IF(BP930="","",WORKDAY(BP930,5,FESTIVOS_CO!A:A))</f>
        <v/>
      </c>
      <c r="BR930" s="37"/>
      <c r="BS930" s="36"/>
      <c r="BT930" s="38"/>
      <c r="BU930" s="58" t="e">
        <f>VLOOKUP(BT930,Hoja2!$C:$D,2,0)</f>
        <v>#N/A</v>
      </c>
      <c r="BV930" s="80" t="str">
        <f>IF(
AND(AO930="",BD930="",BQ930=""),
"EN PROCESO NOTIFICACION / COMUNICACION",
IF(
BT930="",
"NO APLICA",
IF(
BU930=60,
IF(AO930&lt;&gt;"",AO930,IF(BD930&lt;&gt;"",BD930,BQ930))+60,
WORKDAY(
IF(AO930&lt;&gt;"",AO930,IF(BD930&lt;&gt;"",BD930,BQ930)),
BU930,
FESTIVOS_CO!A:A
)
)
))</f>
        <v>EN PROCESO NOTIFICACION / COMUNICACION</v>
      </c>
      <c r="BW930" s="44"/>
      <c r="BX930" s="53"/>
      <c r="BY930" s="45"/>
      <c r="BZ930" s="37"/>
      <c r="CA930" s="54" t="str">
        <f t="shared" si="176"/>
        <v>PENDIENTE EJECUTORIA</v>
      </c>
      <c r="CB930" s="59" t="str">
        <f t="shared" si="185"/>
        <v/>
      </c>
      <c r="CC930" s="36"/>
      <c r="CD930" s="40"/>
      <c r="CE930" s="46"/>
      <c r="CF930" s="40"/>
      <c r="CG930" s="40"/>
      <c r="CH930" s="40"/>
      <c r="CI930" s="36"/>
      <c r="CJ930" s="47"/>
      <c r="CK930" s="40"/>
      <c r="CL930" s="40"/>
      <c r="CM930" s="40"/>
      <c r="CN930" s="40"/>
    </row>
    <row r="931" spans="1:92" ht="42.75" hidden="1">
      <c r="A931" s="49" t="str">
        <f t="shared" si="177"/>
        <v>SIN GESTIÓN</v>
      </c>
      <c r="B931" s="58"/>
      <c r="C931" s="37"/>
      <c r="D931" s="37"/>
      <c r="E931" s="49" t="str">
        <f t="shared" si="178"/>
        <v>PENDIENTE NOTIFICACIÓN</v>
      </c>
      <c r="F931" s="141" t="str">
        <f t="shared" si="179"/>
        <v>PENDIENTE NOTIFICACIÓN</v>
      </c>
      <c r="G931" s="49" t="str">
        <f t="shared" si="180"/>
        <v/>
      </c>
      <c r="H931" s="51" t="str">
        <f ca="1">IF(
L931="",
"",
IF(
NETWORKDAYS(L931,IF(M931&lt;&gt;"",M931,TODAY()),FESTIVOS_CO!A:A)&gt;2,
"VENCIDO",
IF(
NETWORKDAYS(L931,IF(M931&lt;&gt;"",M931,TODAY()),FESTIVOS_CO!A:A)=2,
"ALERTA",
"A TIEMPO"
)))</f>
        <v/>
      </c>
      <c r="I931" s="40"/>
      <c r="J931" s="36"/>
      <c r="K931" s="37"/>
      <c r="L931" s="50"/>
      <c r="M931" s="37"/>
      <c r="N931" s="52"/>
      <c r="O931" s="52"/>
      <c r="P931" s="36"/>
      <c r="Q931" s="36"/>
      <c r="R931" s="40"/>
      <c r="S931" s="36"/>
      <c r="T931" s="40"/>
      <c r="U931" s="40"/>
      <c r="V931" s="81"/>
      <c r="W931" s="40"/>
      <c r="X931" s="40"/>
      <c r="Y931" s="40"/>
      <c r="Z931" s="38" t="str">
        <f>IFERROR(VLOOKUP(Y931,DIRECTORIO!A:B,2,FALSE),"")</f>
        <v/>
      </c>
      <c r="AA931" s="40"/>
      <c r="AB931" s="40"/>
      <c r="AC931" s="40"/>
      <c r="AD931" s="40"/>
      <c r="AE931" s="40"/>
      <c r="AF931" s="40"/>
      <c r="AG931" s="41" t="s">
        <v>109</v>
      </c>
      <c r="AH931" s="42"/>
      <c r="AI931" s="54" t="str">
        <f t="shared" ca="1" si="181"/>
        <v>PENDIENTE NOTIFICACIÓN ELECTRÓNICA</v>
      </c>
      <c r="AJ931" s="37"/>
      <c r="AK931" s="37"/>
      <c r="AL931" s="37"/>
      <c r="AM931" s="53" t="str">
        <f>IF(AK931="","",WORKDAY(AK931,5,FESTIVOS_CO!A:A))</f>
        <v/>
      </c>
      <c r="AN931" s="37"/>
      <c r="AO931" s="37"/>
      <c r="AP931" s="54" t="str">
        <f t="shared" ca="1" si="186"/>
        <v>NO APLICA</v>
      </c>
      <c r="AQ931" s="36"/>
      <c r="AR931" s="43"/>
      <c r="AS931" s="37"/>
      <c r="AT931" s="36"/>
      <c r="AU931" s="37"/>
      <c r="AV931" s="36"/>
      <c r="AW931" s="36"/>
      <c r="AX931" s="37"/>
      <c r="AY931" s="140" t="str">
        <f>IF(AU931="","",WORKDAY(AU931,5,FESTIVOS_CO!A:A))</f>
        <v/>
      </c>
      <c r="AZ931" s="54" t="str">
        <f t="shared" ca="1" si="183"/>
        <v>NO APLICA</v>
      </c>
      <c r="BA931" s="55" t="str">
        <f>IF(AX931="","",WORKDAY(AX931,5,FESTIVOS_CO!A:A))</f>
        <v/>
      </c>
      <c r="BB931" s="39"/>
      <c r="BC931" s="40"/>
      <c r="BD931" s="40"/>
      <c r="BE931" s="56" t="str">
        <f t="shared" ca="1" si="184"/>
        <v>NO APLICA</v>
      </c>
      <c r="BF931" s="37"/>
      <c r="BG931" s="45"/>
      <c r="BH931" s="37"/>
      <c r="BI931" s="36"/>
      <c r="BJ931" s="37"/>
      <c r="BK931" s="36"/>
      <c r="BL931" s="36"/>
      <c r="BM931" s="53" t="str">
        <f>IF(BJ931="","",WORKDAY(BJ931,5,FESTIVOS_CO!A:A))</f>
        <v/>
      </c>
      <c r="BN931" s="57" t="str">
        <f t="shared" ca="1" si="182"/>
        <v>PENDIENTE HACER AVISO</v>
      </c>
      <c r="BO931" s="54" t="str">
        <f t="shared" ca="1" si="175"/>
        <v>EN TRÁMITE NOTIF. POR AVISO</v>
      </c>
      <c r="BP931" s="37"/>
      <c r="BQ931" s="53" t="str">
        <f>IF(BP931="","",WORKDAY(BP931,5,FESTIVOS_CO!A:A))</f>
        <v/>
      </c>
      <c r="BR931" s="37"/>
      <c r="BS931" s="36"/>
      <c r="BT931" s="38"/>
      <c r="BU931" s="58" t="e">
        <f>VLOOKUP(BT931,Hoja2!$C:$D,2,0)</f>
        <v>#N/A</v>
      </c>
      <c r="BV931" s="80" t="str">
        <f>IF(
AND(AO931="",BD931="",BQ931=""),
"EN PROCESO NOTIFICACION / COMUNICACION",
IF(
BT931="",
"NO APLICA",
IF(
BU931=60,
IF(AO931&lt;&gt;"",AO931,IF(BD931&lt;&gt;"",BD931,BQ931))+60,
WORKDAY(
IF(AO931&lt;&gt;"",AO931,IF(BD931&lt;&gt;"",BD931,BQ931)),
BU931,
FESTIVOS_CO!A:A
)
)
))</f>
        <v>EN PROCESO NOTIFICACION / COMUNICACION</v>
      </c>
      <c r="BW931" s="44"/>
      <c r="BX931" s="53"/>
      <c r="BY931" s="45"/>
      <c r="BZ931" s="37"/>
      <c r="CA931" s="54" t="str">
        <f t="shared" si="176"/>
        <v>PENDIENTE EJECUTORIA</v>
      </c>
      <c r="CB931" s="59" t="str">
        <f t="shared" si="185"/>
        <v/>
      </c>
      <c r="CC931" s="36"/>
      <c r="CD931" s="40"/>
      <c r="CE931" s="46"/>
      <c r="CF931" s="40"/>
      <c r="CG931" s="40"/>
      <c r="CH931" s="40"/>
      <c r="CI931" s="36"/>
      <c r="CJ931" s="47"/>
      <c r="CK931" s="40"/>
      <c r="CL931" s="40"/>
      <c r="CM931" s="40"/>
      <c r="CN931" s="40"/>
    </row>
    <row r="932" spans="1:92" ht="42.75" hidden="1">
      <c r="A932" s="49" t="str">
        <f t="shared" si="177"/>
        <v>SIN GESTIÓN</v>
      </c>
      <c r="B932" s="58"/>
      <c r="C932" s="37"/>
      <c r="D932" s="37"/>
      <c r="E932" s="49" t="str">
        <f t="shared" si="178"/>
        <v>PENDIENTE NOTIFICACIÓN</v>
      </c>
      <c r="F932" s="141" t="str">
        <f t="shared" si="179"/>
        <v>PENDIENTE NOTIFICACIÓN</v>
      </c>
      <c r="G932" s="49" t="str">
        <f t="shared" si="180"/>
        <v/>
      </c>
      <c r="H932" s="51" t="str">
        <f ca="1">IF(
L932="",
"",
IF(
NETWORKDAYS(L932,IF(M932&lt;&gt;"",M932,TODAY()),FESTIVOS_CO!A:A)&gt;2,
"VENCIDO",
IF(
NETWORKDAYS(L932,IF(M932&lt;&gt;"",M932,TODAY()),FESTIVOS_CO!A:A)=2,
"ALERTA",
"A TIEMPO"
)))</f>
        <v/>
      </c>
      <c r="I932" s="40"/>
      <c r="J932" s="36"/>
      <c r="K932" s="37"/>
      <c r="L932" s="50"/>
      <c r="M932" s="37"/>
      <c r="N932" s="52"/>
      <c r="O932" s="52"/>
      <c r="P932" s="36"/>
      <c r="Q932" s="36"/>
      <c r="R932" s="40"/>
      <c r="S932" s="36"/>
      <c r="T932" s="40"/>
      <c r="U932" s="40"/>
      <c r="V932" s="81"/>
      <c r="W932" s="40"/>
      <c r="X932" s="40"/>
      <c r="Y932" s="40"/>
      <c r="Z932" s="38" t="str">
        <f>IFERROR(VLOOKUP(Y932,DIRECTORIO!A:B,2,FALSE),"")</f>
        <v/>
      </c>
      <c r="AA932" s="40"/>
      <c r="AB932" s="40"/>
      <c r="AC932" s="40"/>
      <c r="AD932" s="40"/>
      <c r="AE932" s="40"/>
      <c r="AF932" s="40"/>
      <c r="AG932" s="41" t="s">
        <v>109</v>
      </c>
      <c r="AH932" s="42"/>
      <c r="AI932" s="54" t="str">
        <f t="shared" ca="1" si="181"/>
        <v>PENDIENTE NOTIFICACIÓN ELECTRÓNICA</v>
      </c>
      <c r="AJ932" s="37"/>
      <c r="AK932" s="37"/>
      <c r="AL932" s="37"/>
      <c r="AM932" s="53" t="str">
        <f>IF(AK932="","",WORKDAY(AK932,5,FESTIVOS_CO!A:A))</f>
        <v/>
      </c>
      <c r="AN932" s="37"/>
      <c r="AO932" s="37"/>
      <c r="AP932" s="54" t="str">
        <f t="shared" ca="1" si="186"/>
        <v>NO APLICA</v>
      </c>
      <c r="AQ932" s="36"/>
      <c r="AR932" s="43"/>
      <c r="AS932" s="37"/>
      <c r="AT932" s="36"/>
      <c r="AU932" s="37"/>
      <c r="AV932" s="36"/>
      <c r="AW932" s="36"/>
      <c r="AX932" s="37"/>
      <c r="AY932" s="140" t="str">
        <f>IF(AU932="","",WORKDAY(AU932,5,FESTIVOS_CO!A:A))</f>
        <v/>
      </c>
      <c r="AZ932" s="54" t="str">
        <f t="shared" ca="1" si="183"/>
        <v>NO APLICA</v>
      </c>
      <c r="BA932" s="55" t="str">
        <f>IF(AX932="","",WORKDAY(AX932,5,FESTIVOS_CO!A:A))</f>
        <v/>
      </c>
      <c r="BB932" s="39"/>
      <c r="BC932" s="40"/>
      <c r="BD932" s="40"/>
      <c r="BE932" s="56" t="str">
        <f t="shared" ca="1" si="184"/>
        <v>NO APLICA</v>
      </c>
      <c r="BF932" s="37"/>
      <c r="BG932" s="45"/>
      <c r="BH932" s="37"/>
      <c r="BI932" s="36"/>
      <c r="BJ932" s="37"/>
      <c r="BK932" s="36"/>
      <c r="BL932" s="36"/>
      <c r="BM932" s="53" t="str">
        <f>IF(BJ932="","",WORKDAY(BJ932,5,FESTIVOS_CO!A:A))</f>
        <v/>
      </c>
      <c r="BN932" s="57" t="str">
        <f t="shared" ca="1" si="182"/>
        <v>PENDIENTE HACER AVISO</v>
      </c>
      <c r="BO932" s="54" t="str">
        <f t="shared" ca="1" si="175"/>
        <v>EN TRÁMITE NOTIF. POR AVISO</v>
      </c>
      <c r="BP932" s="37"/>
      <c r="BQ932" s="53" t="str">
        <f>IF(BP932="","",WORKDAY(BP932,5,FESTIVOS_CO!A:A))</f>
        <v/>
      </c>
      <c r="BR932" s="37"/>
      <c r="BS932" s="36"/>
      <c r="BT932" s="38"/>
      <c r="BU932" s="58" t="e">
        <f>VLOOKUP(BT932,Hoja2!$C:$D,2,0)</f>
        <v>#N/A</v>
      </c>
      <c r="BV932" s="80" t="str">
        <f>IF(
AND(AO932="",BD932="",BQ932=""),
"EN PROCESO NOTIFICACION / COMUNICACION",
IF(
BT932="",
"NO APLICA",
IF(
BU932=60,
IF(AO932&lt;&gt;"",AO932,IF(BD932&lt;&gt;"",BD932,BQ932))+60,
WORKDAY(
IF(AO932&lt;&gt;"",AO932,IF(BD932&lt;&gt;"",BD932,BQ932)),
BU932,
FESTIVOS_CO!A:A
)
)
))</f>
        <v>EN PROCESO NOTIFICACION / COMUNICACION</v>
      </c>
      <c r="BW932" s="44"/>
      <c r="BX932" s="53"/>
      <c r="BY932" s="45"/>
      <c r="BZ932" s="37"/>
      <c r="CA932" s="54" t="str">
        <f t="shared" si="176"/>
        <v>PENDIENTE EJECUTORIA</v>
      </c>
      <c r="CB932" s="59" t="str">
        <f t="shared" si="185"/>
        <v/>
      </c>
      <c r="CC932" s="36"/>
      <c r="CD932" s="40"/>
      <c r="CE932" s="46"/>
      <c r="CF932" s="40"/>
      <c r="CG932" s="40"/>
      <c r="CH932" s="40"/>
      <c r="CI932" s="36"/>
      <c r="CJ932" s="47"/>
      <c r="CK932" s="40"/>
      <c r="CL932" s="40"/>
      <c r="CM932" s="40"/>
      <c r="CN932" s="40"/>
    </row>
    <row r="933" spans="1:92" ht="42.75" hidden="1">
      <c r="A933" s="49" t="str">
        <f t="shared" si="177"/>
        <v>SIN GESTIÓN</v>
      </c>
      <c r="B933" s="58"/>
      <c r="C933" s="37"/>
      <c r="D933" s="37"/>
      <c r="E933" s="49" t="str">
        <f t="shared" si="178"/>
        <v>PENDIENTE NOTIFICACIÓN</v>
      </c>
      <c r="F933" s="141" t="str">
        <f t="shared" si="179"/>
        <v>PENDIENTE NOTIFICACIÓN</v>
      </c>
      <c r="G933" s="49" t="str">
        <f t="shared" si="180"/>
        <v/>
      </c>
      <c r="H933" s="51" t="str">
        <f ca="1">IF(
L933="",
"",
IF(
NETWORKDAYS(L933,IF(M933&lt;&gt;"",M933,TODAY()),FESTIVOS_CO!A:A)&gt;2,
"VENCIDO",
IF(
NETWORKDAYS(L933,IF(M933&lt;&gt;"",M933,TODAY()),FESTIVOS_CO!A:A)=2,
"ALERTA",
"A TIEMPO"
)))</f>
        <v/>
      </c>
      <c r="I933" s="40"/>
      <c r="J933" s="36"/>
      <c r="K933" s="37"/>
      <c r="L933" s="50"/>
      <c r="M933" s="37"/>
      <c r="N933" s="52"/>
      <c r="O933" s="52"/>
      <c r="P933" s="36"/>
      <c r="Q933" s="36"/>
      <c r="R933" s="40"/>
      <c r="S933" s="36"/>
      <c r="T933" s="40"/>
      <c r="U933" s="40"/>
      <c r="V933" s="81"/>
      <c r="W933" s="40"/>
      <c r="X933" s="40"/>
      <c r="Y933" s="40"/>
      <c r="Z933" s="38" t="str">
        <f>IFERROR(VLOOKUP(Y933,DIRECTORIO!A:B,2,FALSE),"")</f>
        <v/>
      </c>
      <c r="AA933" s="40"/>
      <c r="AB933" s="40"/>
      <c r="AC933" s="40"/>
      <c r="AD933" s="40"/>
      <c r="AE933" s="40"/>
      <c r="AF933" s="40"/>
      <c r="AG933" s="41" t="s">
        <v>109</v>
      </c>
      <c r="AH933" s="42"/>
      <c r="AI933" s="54" t="str">
        <f t="shared" ca="1" si="181"/>
        <v>PENDIENTE NOTIFICACIÓN ELECTRÓNICA</v>
      </c>
      <c r="AJ933" s="37"/>
      <c r="AK933" s="37"/>
      <c r="AL933" s="37"/>
      <c r="AM933" s="53" t="str">
        <f>IF(AK933="","",WORKDAY(AK933,5,FESTIVOS_CO!A:A))</f>
        <v/>
      </c>
      <c r="AN933" s="37"/>
      <c r="AO933" s="37"/>
      <c r="AP933" s="54" t="str">
        <f t="shared" ca="1" si="186"/>
        <v>NO APLICA</v>
      </c>
      <c r="AQ933" s="36"/>
      <c r="AR933" s="43"/>
      <c r="AS933" s="37"/>
      <c r="AT933" s="36"/>
      <c r="AU933" s="37"/>
      <c r="AV933" s="36"/>
      <c r="AW933" s="36"/>
      <c r="AX933" s="37"/>
      <c r="AY933" s="140" t="str">
        <f>IF(AU933="","",WORKDAY(AU933,5,FESTIVOS_CO!A:A))</f>
        <v/>
      </c>
      <c r="AZ933" s="54" t="str">
        <f t="shared" ca="1" si="183"/>
        <v>NO APLICA</v>
      </c>
      <c r="BA933" s="55" t="str">
        <f>IF(AX933="","",WORKDAY(AX933,5,FESTIVOS_CO!A:A))</f>
        <v/>
      </c>
      <c r="BB933" s="39"/>
      <c r="BC933" s="40"/>
      <c r="BD933" s="40"/>
      <c r="BE933" s="56" t="str">
        <f t="shared" ca="1" si="184"/>
        <v>NO APLICA</v>
      </c>
      <c r="BF933" s="37"/>
      <c r="BG933" s="45"/>
      <c r="BH933" s="37"/>
      <c r="BI933" s="36"/>
      <c r="BJ933" s="37"/>
      <c r="BK933" s="36"/>
      <c r="BL933" s="36"/>
      <c r="BM933" s="53" t="str">
        <f>IF(BJ933="","",WORKDAY(BJ933,5,FESTIVOS_CO!A:A))</f>
        <v/>
      </c>
      <c r="BN933" s="57" t="str">
        <f t="shared" ca="1" si="182"/>
        <v>PENDIENTE HACER AVISO</v>
      </c>
      <c r="BO933" s="54" t="str">
        <f t="shared" ca="1" si="175"/>
        <v>EN TRÁMITE NOTIF. POR AVISO</v>
      </c>
      <c r="BP933" s="37"/>
      <c r="BQ933" s="53" t="str">
        <f>IF(BP933="","",WORKDAY(BP933,5,FESTIVOS_CO!A:A))</f>
        <v/>
      </c>
      <c r="BR933" s="37"/>
      <c r="BS933" s="36"/>
      <c r="BT933" s="38"/>
      <c r="BU933" s="58" t="e">
        <f>VLOOKUP(BT933,Hoja2!$C:$D,2,0)</f>
        <v>#N/A</v>
      </c>
      <c r="BV933" s="80" t="str">
        <f>IF(
AND(AO933="",BD933="",BQ933=""),
"EN PROCESO NOTIFICACION / COMUNICACION",
IF(
BT933="",
"NO APLICA",
IF(
BU933=60,
IF(AO933&lt;&gt;"",AO933,IF(BD933&lt;&gt;"",BD933,BQ933))+60,
WORKDAY(
IF(AO933&lt;&gt;"",AO933,IF(BD933&lt;&gt;"",BD933,BQ933)),
BU933,
FESTIVOS_CO!A:A
)
)
))</f>
        <v>EN PROCESO NOTIFICACION / COMUNICACION</v>
      </c>
      <c r="BW933" s="44"/>
      <c r="BX933" s="53"/>
      <c r="BY933" s="45"/>
      <c r="BZ933" s="37"/>
      <c r="CA933" s="54" t="str">
        <f t="shared" si="176"/>
        <v>PENDIENTE EJECUTORIA</v>
      </c>
      <c r="CB933" s="59" t="str">
        <f t="shared" si="185"/>
        <v/>
      </c>
      <c r="CC933" s="36"/>
      <c r="CD933" s="40"/>
      <c r="CE933" s="46"/>
      <c r="CF933" s="40"/>
      <c r="CG933" s="40"/>
      <c r="CH933" s="40"/>
      <c r="CI933" s="36"/>
      <c r="CJ933" s="47"/>
      <c r="CK933" s="40"/>
      <c r="CL933" s="40"/>
      <c r="CM933" s="40"/>
      <c r="CN933" s="40"/>
    </row>
    <row r="934" spans="1:92" ht="42.75" hidden="1">
      <c r="A934" s="49" t="str">
        <f t="shared" si="177"/>
        <v>SIN GESTIÓN</v>
      </c>
      <c r="B934" s="58"/>
      <c r="C934" s="37"/>
      <c r="D934" s="37"/>
      <c r="E934" s="49" t="str">
        <f t="shared" si="178"/>
        <v>PENDIENTE NOTIFICACIÓN</v>
      </c>
      <c r="F934" s="141" t="str">
        <f t="shared" si="179"/>
        <v>PENDIENTE NOTIFICACIÓN</v>
      </c>
      <c r="G934" s="49" t="str">
        <f t="shared" si="180"/>
        <v/>
      </c>
      <c r="H934" s="51" t="str">
        <f ca="1">IF(
L934="",
"",
IF(
NETWORKDAYS(L934,IF(M934&lt;&gt;"",M934,TODAY()),FESTIVOS_CO!A:A)&gt;2,
"VENCIDO",
IF(
NETWORKDAYS(L934,IF(M934&lt;&gt;"",M934,TODAY()),FESTIVOS_CO!A:A)=2,
"ALERTA",
"A TIEMPO"
)))</f>
        <v/>
      </c>
      <c r="I934" s="40"/>
      <c r="J934" s="36"/>
      <c r="K934" s="37"/>
      <c r="L934" s="50"/>
      <c r="M934" s="37"/>
      <c r="N934" s="52"/>
      <c r="O934" s="52"/>
      <c r="P934" s="36"/>
      <c r="Q934" s="36"/>
      <c r="R934" s="40"/>
      <c r="S934" s="36"/>
      <c r="T934" s="40"/>
      <c r="U934" s="40"/>
      <c r="V934" s="81"/>
      <c r="W934" s="40"/>
      <c r="X934" s="40"/>
      <c r="Y934" s="40"/>
      <c r="Z934" s="38" t="str">
        <f>IFERROR(VLOOKUP(Y934,DIRECTORIO!A:B,2,FALSE),"")</f>
        <v/>
      </c>
      <c r="AA934" s="40"/>
      <c r="AB934" s="40"/>
      <c r="AC934" s="40"/>
      <c r="AD934" s="40"/>
      <c r="AE934" s="40"/>
      <c r="AF934" s="40"/>
      <c r="AG934" s="41" t="s">
        <v>109</v>
      </c>
      <c r="AH934" s="42"/>
      <c r="AI934" s="54" t="str">
        <f t="shared" ca="1" si="181"/>
        <v>PENDIENTE NOTIFICACIÓN ELECTRÓNICA</v>
      </c>
      <c r="AJ934" s="37"/>
      <c r="AK934" s="37"/>
      <c r="AL934" s="37"/>
      <c r="AM934" s="53" t="str">
        <f>IF(AK934="","",WORKDAY(AK934,5,FESTIVOS_CO!A:A))</f>
        <v/>
      </c>
      <c r="AN934" s="37"/>
      <c r="AO934" s="37"/>
      <c r="AP934" s="54" t="str">
        <f t="shared" ca="1" si="186"/>
        <v>NO APLICA</v>
      </c>
      <c r="AQ934" s="36"/>
      <c r="AR934" s="43"/>
      <c r="AS934" s="37"/>
      <c r="AT934" s="36"/>
      <c r="AU934" s="37"/>
      <c r="AV934" s="36"/>
      <c r="AW934" s="36"/>
      <c r="AX934" s="37"/>
      <c r="AY934" s="140" t="str">
        <f>IF(AU934="","",WORKDAY(AU934,5,FESTIVOS_CO!A:A))</f>
        <v/>
      </c>
      <c r="AZ934" s="54" t="str">
        <f t="shared" ca="1" si="183"/>
        <v>NO APLICA</v>
      </c>
      <c r="BA934" s="55" t="str">
        <f>IF(AX934="","",WORKDAY(AX934,5,FESTIVOS_CO!A:A))</f>
        <v/>
      </c>
      <c r="BB934" s="39"/>
      <c r="BC934" s="40"/>
      <c r="BD934" s="40"/>
      <c r="BE934" s="56" t="str">
        <f t="shared" ca="1" si="184"/>
        <v>NO APLICA</v>
      </c>
      <c r="BF934" s="37"/>
      <c r="BG934" s="45"/>
      <c r="BH934" s="37"/>
      <c r="BI934" s="36"/>
      <c r="BJ934" s="37"/>
      <c r="BK934" s="36"/>
      <c r="BL934" s="36"/>
      <c r="BM934" s="53" t="str">
        <f>IF(BJ934="","",WORKDAY(BJ934,5,FESTIVOS_CO!A:A))</f>
        <v/>
      </c>
      <c r="BN934" s="57" t="str">
        <f t="shared" ca="1" si="182"/>
        <v>PENDIENTE HACER AVISO</v>
      </c>
      <c r="BO934" s="54" t="str">
        <f t="shared" ca="1" si="175"/>
        <v>EN TRÁMITE NOTIF. POR AVISO</v>
      </c>
      <c r="BP934" s="37"/>
      <c r="BQ934" s="53" t="str">
        <f>IF(BP934="","",WORKDAY(BP934,5,FESTIVOS_CO!A:A))</f>
        <v/>
      </c>
      <c r="BR934" s="37"/>
      <c r="BS934" s="36"/>
      <c r="BT934" s="38"/>
      <c r="BU934" s="58" t="e">
        <f>VLOOKUP(BT934,Hoja2!$C:$D,2,0)</f>
        <v>#N/A</v>
      </c>
      <c r="BV934" s="80" t="str">
        <f>IF(
AND(AO934="",BD934="",BQ934=""),
"EN PROCESO NOTIFICACION / COMUNICACION",
IF(
BT934="",
"NO APLICA",
IF(
BU934=60,
IF(AO934&lt;&gt;"",AO934,IF(BD934&lt;&gt;"",BD934,BQ934))+60,
WORKDAY(
IF(AO934&lt;&gt;"",AO934,IF(BD934&lt;&gt;"",BD934,BQ934)),
BU934,
FESTIVOS_CO!A:A
)
)
))</f>
        <v>EN PROCESO NOTIFICACION / COMUNICACION</v>
      </c>
      <c r="BW934" s="44"/>
      <c r="BX934" s="53"/>
      <c r="BY934" s="45"/>
      <c r="BZ934" s="37"/>
      <c r="CA934" s="54" t="str">
        <f t="shared" si="176"/>
        <v>PENDIENTE EJECUTORIA</v>
      </c>
      <c r="CB934" s="59" t="str">
        <f t="shared" si="185"/>
        <v/>
      </c>
      <c r="CC934" s="36"/>
      <c r="CD934" s="40"/>
      <c r="CE934" s="46"/>
      <c r="CF934" s="40"/>
      <c r="CG934" s="40"/>
      <c r="CH934" s="40"/>
      <c r="CI934" s="36"/>
      <c r="CJ934" s="47"/>
      <c r="CK934" s="40"/>
      <c r="CL934" s="40"/>
      <c r="CM934" s="40"/>
      <c r="CN934" s="40"/>
    </row>
    <row r="935" spans="1:92" ht="42.75" hidden="1">
      <c r="A935" s="49" t="str">
        <f t="shared" si="177"/>
        <v>SIN GESTIÓN</v>
      </c>
      <c r="B935" s="58"/>
      <c r="C935" s="37"/>
      <c r="D935" s="37"/>
      <c r="E935" s="49" t="str">
        <f t="shared" si="178"/>
        <v>PENDIENTE NOTIFICACIÓN</v>
      </c>
      <c r="F935" s="141" t="str">
        <f t="shared" si="179"/>
        <v>PENDIENTE NOTIFICACIÓN</v>
      </c>
      <c r="G935" s="49" t="str">
        <f t="shared" si="180"/>
        <v/>
      </c>
      <c r="H935" s="51" t="str">
        <f ca="1">IF(
L935="",
"",
IF(
NETWORKDAYS(L935,IF(M935&lt;&gt;"",M935,TODAY()),FESTIVOS_CO!A:A)&gt;2,
"VENCIDO",
IF(
NETWORKDAYS(L935,IF(M935&lt;&gt;"",M935,TODAY()),FESTIVOS_CO!A:A)=2,
"ALERTA",
"A TIEMPO"
)))</f>
        <v/>
      </c>
      <c r="I935" s="40"/>
      <c r="J935" s="36"/>
      <c r="K935" s="37"/>
      <c r="L935" s="50"/>
      <c r="M935" s="37"/>
      <c r="N935" s="52"/>
      <c r="O935" s="52"/>
      <c r="P935" s="36"/>
      <c r="Q935" s="36"/>
      <c r="R935" s="40"/>
      <c r="S935" s="36"/>
      <c r="T935" s="40"/>
      <c r="U935" s="40"/>
      <c r="V935" s="81"/>
      <c r="W935" s="40"/>
      <c r="X935" s="40"/>
      <c r="Y935" s="40"/>
      <c r="Z935" s="38" t="str">
        <f>IFERROR(VLOOKUP(Y935,DIRECTORIO!A:B,2,FALSE),"")</f>
        <v/>
      </c>
      <c r="AA935" s="40"/>
      <c r="AB935" s="40"/>
      <c r="AC935" s="40"/>
      <c r="AD935" s="40"/>
      <c r="AE935" s="40"/>
      <c r="AF935" s="40"/>
      <c r="AG935" s="41" t="s">
        <v>109</v>
      </c>
      <c r="AH935" s="42"/>
      <c r="AI935" s="54" t="str">
        <f t="shared" ca="1" si="181"/>
        <v>PENDIENTE NOTIFICACIÓN ELECTRÓNICA</v>
      </c>
      <c r="AJ935" s="37"/>
      <c r="AK935" s="37"/>
      <c r="AL935" s="37"/>
      <c r="AM935" s="53" t="str">
        <f>IF(AK935="","",WORKDAY(AK935,5,FESTIVOS_CO!A:A))</f>
        <v/>
      </c>
      <c r="AN935" s="37"/>
      <c r="AO935" s="37"/>
      <c r="AP935" s="54" t="str">
        <f t="shared" ca="1" si="186"/>
        <v>NO APLICA</v>
      </c>
      <c r="AQ935" s="36"/>
      <c r="AR935" s="43"/>
      <c r="AS935" s="37"/>
      <c r="AT935" s="36"/>
      <c r="AU935" s="37"/>
      <c r="AV935" s="36"/>
      <c r="AW935" s="36"/>
      <c r="AX935" s="37"/>
      <c r="AY935" s="140" t="str">
        <f>IF(AU935="","",WORKDAY(AU935,5,FESTIVOS_CO!A:A))</f>
        <v/>
      </c>
      <c r="AZ935" s="54" t="str">
        <f t="shared" ca="1" si="183"/>
        <v>NO APLICA</v>
      </c>
      <c r="BA935" s="55" t="str">
        <f>IF(AX935="","",WORKDAY(AX935,5,FESTIVOS_CO!A:A))</f>
        <v/>
      </c>
      <c r="BB935" s="39"/>
      <c r="BC935" s="40"/>
      <c r="BD935" s="40"/>
      <c r="BE935" s="56" t="str">
        <f t="shared" ca="1" si="184"/>
        <v>NO APLICA</v>
      </c>
      <c r="BF935" s="37"/>
      <c r="BG935" s="45"/>
      <c r="BH935" s="37"/>
      <c r="BI935" s="36"/>
      <c r="BJ935" s="37"/>
      <c r="BK935" s="36"/>
      <c r="BL935" s="36"/>
      <c r="BM935" s="53" t="str">
        <f>IF(BJ935="","",WORKDAY(BJ935,5,FESTIVOS_CO!A:A))</f>
        <v/>
      </c>
      <c r="BN935" s="57" t="str">
        <f t="shared" ca="1" si="182"/>
        <v>PENDIENTE HACER AVISO</v>
      </c>
      <c r="BO935" s="54" t="str">
        <f t="shared" ca="1" si="175"/>
        <v>EN TRÁMITE NOTIF. POR AVISO</v>
      </c>
      <c r="BP935" s="37"/>
      <c r="BQ935" s="53" t="str">
        <f>IF(BP935="","",WORKDAY(BP935,5,FESTIVOS_CO!A:A))</f>
        <v/>
      </c>
      <c r="BR935" s="37"/>
      <c r="BS935" s="36"/>
      <c r="BT935" s="38"/>
      <c r="BU935" s="58" t="e">
        <f>VLOOKUP(BT935,Hoja2!$C:$D,2,0)</f>
        <v>#N/A</v>
      </c>
      <c r="BV935" s="80" t="str">
        <f>IF(
AND(AO935="",BD935="",BQ935=""),
"EN PROCESO NOTIFICACION / COMUNICACION",
IF(
BT935="",
"NO APLICA",
IF(
BU935=60,
IF(AO935&lt;&gt;"",AO935,IF(BD935&lt;&gt;"",BD935,BQ935))+60,
WORKDAY(
IF(AO935&lt;&gt;"",AO935,IF(BD935&lt;&gt;"",BD935,BQ935)),
BU935,
FESTIVOS_CO!A:A
)
)
))</f>
        <v>EN PROCESO NOTIFICACION / COMUNICACION</v>
      </c>
      <c r="BW935" s="44"/>
      <c r="BX935" s="53"/>
      <c r="BY935" s="45"/>
      <c r="BZ935" s="37"/>
      <c r="CA935" s="54" t="str">
        <f t="shared" si="176"/>
        <v>PENDIENTE EJECUTORIA</v>
      </c>
      <c r="CB935" s="59" t="str">
        <f t="shared" si="185"/>
        <v/>
      </c>
      <c r="CC935" s="36"/>
      <c r="CD935" s="40"/>
      <c r="CE935" s="46"/>
      <c r="CF935" s="40"/>
      <c r="CG935" s="40"/>
      <c r="CH935" s="40"/>
      <c r="CI935" s="36"/>
      <c r="CJ935" s="47"/>
      <c r="CK935" s="40"/>
      <c r="CL935" s="40"/>
      <c r="CM935" s="40"/>
      <c r="CN935" s="40"/>
    </row>
    <row r="936" spans="1:92" ht="42.75" hidden="1">
      <c r="A936" s="49" t="str">
        <f t="shared" si="177"/>
        <v>SIN GESTIÓN</v>
      </c>
      <c r="B936" s="58"/>
      <c r="C936" s="37"/>
      <c r="D936" s="37"/>
      <c r="E936" s="49" t="str">
        <f t="shared" si="178"/>
        <v>PENDIENTE NOTIFICACIÓN</v>
      </c>
      <c r="F936" s="141" t="str">
        <f t="shared" si="179"/>
        <v>PENDIENTE NOTIFICACIÓN</v>
      </c>
      <c r="G936" s="49" t="str">
        <f t="shared" si="180"/>
        <v/>
      </c>
      <c r="H936" s="51" t="str">
        <f ca="1">IF(
L936="",
"",
IF(
NETWORKDAYS(L936,IF(M936&lt;&gt;"",M936,TODAY()),FESTIVOS_CO!A:A)&gt;2,
"VENCIDO",
IF(
NETWORKDAYS(L936,IF(M936&lt;&gt;"",M936,TODAY()),FESTIVOS_CO!A:A)=2,
"ALERTA",
"A TIEMPO"
)))</f>
        <v/>
      </c>
      <c r="I936" s="40"/>
      <c r="J936" s="36"/>
      <c r="K936" s="37"/>
      <c r="L936" s="50"/>
      <c r="M936" s="37"/>
      <c r="N936" s="52"/>
      <c r="O936" s="52"/>
      <c r="P936" s="36"/>
      <c r="Q936" s="36"/>
      <c r="R936" s="40"/>
      <c r="S936" s="36"/>
      <c r="T936" s="40"/>
      <c r="U936" s="40"/>
      <c r="V936" s="81"/>
      <c r="W936" s="40"/>
      <c r="X936" s="40"/>
      <c r="Y936" s="40"/>
      <c r="Z936" s="38" t="str">
        <f>IFERROR(VLOOKUP(Y936,DIRECTORIO!A:B,2,FALSE),"")</f>
        <v/>
      </c>
      <c r="AA936" s="40"/>
      <c r="AB936" s="40"/>
      <c r="AC936" s="40"/>
      <c r="AD936" s="40"/>
      <c r="AE936" s="40"/>
      <c r="AF936" s="40"/>
      <c r="AG936" s="41" t="s">
        <v>109</v>
      </c>
      <c r="AH936" s="42"/>
      <c r="AI936" s="54" t="str">
        <f t="shared" ca="1" si="181"/>
        <v>PENDIENTE NOTIFICACIÓN ELECTRÓNICA</v>
      </c>
      <c r="AJ936" s="37"/>
      <c r="AK936" s="37"/>
      <c r="AL936" s="37"/>
      <c r="AM936" s="53" t="str">
        <f>IF(AK936="","",WORKDAY(AK936,5,FESTIVOS_CO!A:A))</f>
        <v/>
      </c>
      <c r="AN936" s="37"/>
      <c r="AO936" s="37"/>
      <c r="AP936" s="54" t="str">
        <f t="shared" ca="1" si="186"/>
        <v>NO APLICA</v>
      </c>
      <c r="AQ936" s="36"/>
      <c r="AR936" s="43"/>
      <c r="AS936" s="37"/>
      <c r="AT936" s="36"/>
      <c r="AU936" s="37"/>
      <c r="AV936" s="36"/>
      <c r="AW936" s="36"/>
      <c r="AX936" s="37"/>
      <c r="AY936" s="140" t="str">
        <f>IF(AU936="","",WORKDAY(AU936,5,FESTIVOS_CO!A:A))</f>
        <v/>
      </c>
      <c r="AZ936" s="54" t="str">
        <f t="shared" ca="1" si="183"/>
        <v>NO APLICA</v>
      </c>
      <c r="BA936" s="55" t="str">
        <f>IF(AX936="","",WORKDAY(AX936,5,FESTIVOS_CO!A:A))</f>
        <v/>
      </c>
      <c r="BB936" s="39"/>
      <c r="BC936" s="40"/>
      <c r="BD936" s="40"/>
      <c r="BE936" s="56" t="str">
        <f t="shared" ca="1" si="184"/>
        <v>NO APLICA</v>
      </c>
      <c r="BF936" s="37"/>
      <c r="BG936" s="45"/>
      <c r="BH936" s="37"/>
      <c r="BI936" s="36"/>
      <c r="BJ936" s="37"/>
      <c r="BK936" s="36"/>
      <c r="BL936" s="36"/>
      <c r="BM936" s="53" t="str">
        <f>IF(BJ936="","",WORKDAY(BJ936,5,FESTIVOS_CO!A:A))</f>
        <v/>
      </c>
      <c r="BN936" s="57" t="str">
        <f t="shared" ca="1" si="182"/>
        <v>PENDIENTE HACER AVISO</v>
      </c>
      <c r="BO936" s="54" t="str">
        <f t="shared" ca="1" si="175"/>
        <v>EN TRÁMITE NOTIF. POR AVISO</v>
      </c>
      <c r="BP936" s="37"/>
      <c r="BQ936" s="53" t="str">
        <f>IF(BP936="","",WORKDAY(BP936,5,FESTIVOS_CO!A:A))</f>
        <v/>
      </c>
      <c r="BR936" s="37"/>
      <c r="BS936" s="36"/>
      <c r="BT936" s="38"/>
      <c r="BU936" s="58" t="e">
        <f>VLOOKUP(BT936,Hoja2!$C:$D,2,0)</f>
        <v>#N/A</v>
      </c>
      <c r="BV936" s="80" t="str">
        <f>IF(
AND(AO936="",BD936="",BQ936=""),
"EN PROCESO NOTIFICACION / COMUNICACION",
IF(
BT936="",
"NO APLICA",
IF(
BU936=60,
IF(AO936&lt;&gt;"",AO936,IF(BD936&lt;&gt;"",BD936,BQ936))+60,
WORKDAY(
IF(AO936&lt;&gt;"",AO936,IF(BD936&lt;&gt;"",BD936,BQ936)),
BU936,
FESTIVOS_CO!A:A
)
)
))</f>
        <v>EN PROCESO NOTIFICACION / COMUNICACION</v>
      </c>
      <c r="BW936" s="44"/>
      <c r="BX936" s="53"/>
      <c r="BY936" s="45"/>
      <c r="BZ936" s="37"/>
      <c r="CA936" s="54" t="str">
        <f t="shared" si="176"/>
        <v>PENDIENTE EJECUTORIA</v>
      </c>
      <c r="CB936" s="59" t="str">
        <f t="shared" si="185"/>
        <v/>
      </c>
      <c r="CC936" s="36"/>
      <c r="CD936" s="40"/>
      <c r="CE936" s="46"/>
      <c r="CF936" s="40"/>
      <c r="CG936" s="40"/>
      <c r="CH936" s="40"/>
      <c r="CI936" s="36"/>
      <c r="CJ936" s="47"/>
      <c r="CK936" s="40"/>
      <c r="CL936" s="40"/>
      <c r="CM936" s="40"/>
      <c r="CN936" s="40"/>
    </row>
    <row r="937" spans="1:92" ht="42.75" hidden="1">
      <c r="A937" s="49" t="str">
        <f t="shared" si="177"/>
        <v>SIN GESTIÓN</v>
      </c>
      <c r="B937" s="58"/>
      <c r="C937" s="37"/>
      <c r="D937" s="37"/>
      <c r="E937" s="49" t="str">
        <f t="shared" si="178"/>
        <v>PENDIENTE NOTIFICACIÓN</v>
      </c>
      <c r="F937" s="141" t="str">
        <f t="shared" si="179"/>
        <v>PENDIENTE NOTIFICACIÓN</v>
      </c>
      <c r="G937" s="49" t="str">
        <f t="shared" si="180"/>
        <v/>
      </c>
      <c r="H937" s="51" t="str">
        <f ca="1">IF(
L937="",
"",
IF(
NETWORKDAYS(L937,IF(M937&lt;&gt;"",M937,TODAY()),FESTIVOS_CO!A:A)&gt;2,
"VENCIDO",
IF(
NETWORKDAYS(L937,IF(M937&lt;&gt;"",M937,TODAY()),FESTIVOS_CO!A:A)=2,
"ALERTA",
"A TIEMPO"
)))</f>
        <v/>
      </c>
      <c r="I937" s="40"/>
      <c r="J937" s="36"/>
      <c r="K937" s="37"/>
      <c r="L937" s="50"/>
      <c r="M937" s="37"/>
      <c r="N937" s="52"/>
      <c r="O937" s="52"/>
      <c r="P937" s="36"/>
      <c r="Q937" s="36"/>
      <c r="R937" s="40"/>
      <c r="S937" s="36"/>
      <c r="T937" s="40"/>
      <c r="U937" s="40"/>
      <c r="V937" s="81"/>
      <c r="W937" s="40"/>
      <c r="X937" s="40"/>
      <c r="Y937" s="40"/>
      <c r="Z937" s="38" t="str">
        <f>IFERROR(VLOOKUP(Y937,DIRECTORIO!A:B,2,FALSE),"")</f>
        <v/>
      </c>
      <c r="AA937" s="40"/>
      <c r="AB937" s="40"/>
      <c r="AC937" s="40"/>
      <c r="AD937" s="40"/>
      <c r="AE937" s="40"/>
      <c r="AF937" s="40"/>
      <c r="AG937" s="41" t="s">
        <v>109</v>
      </c>
      <c r="AH937" s="42"/>
      <c r="AI937" s="54" t="str">
        <f t="shared" ca="1" si="181"/>
        <v>PENDIENTE NOTIFICACIÓN ELECTRÓNICA</v>
      </c>
      <c r="AJ937" s="37"/>
      <c r="AK937" s="37"/>
      <c r="AL937" s="37"/>
      <c r="AM937" s="53" t="str">
        <f>IF(AK937="","",WORKDAY(AK937,5,FESTIVOS_CO!A:A))</f>
        <v/>
      </c>
      <c r="AN937" s="37"/>
      <c r="AO937" s="37"/>
      <c r="AP937" s="54" t="str">
        <f t="shared" ca="1" si="186"/>
        <v>NO APLICA</v>
      </c>
      <c r="AQ937" s="36"/>
      <c r="AR937" s="43"/>
      <c r="AS937" s="37"/>
      <c r="AT937" s="36"/>
      <c r="AU937" s="37"/>
      <c r="AV937" s="36"/>
      <c r="AW937" s="36"/>
      <c r="AX937" s="37"/>
      <c r="AY937" s="140" t="str">
        <f>IF(AU937="","",WORKDAY(AU937,5,FESTIVOS_CO!A:A))</f>
        <v/>
      </c>
      <c r="AZ937" s="54" t="str">
        <f t="shared" ca="1" si="183"/>
        <v>NO APLICA</v>
      </c>
      <c r="BA937" s="55" t="str">
        <f>IF(AX937="","",WORKDAY(AX937,5,FESTIVOS_CO!A:A))</f>
        <v/>
      </c>
      <c r="BB937" s="39"/>
      <c r="BC937" s="40"/>
      <c r="BD937" s="40"/>
      <c r="BE937" s="56" t="str">
        <f t="shared" ca="1" si="184"/>
        <v>NO APLICA</v>
      </c>
      <c r="BF937" s="37"/>
      <c r="BG937" s="45"/>
      <c r="BH937" s="37"/>
      <c r="BI937" s="36"/>
      <c r="BJ937" s="37"/>
      <c r="BK937" s="36"/>
      <c r="BL937" s="36"/>
      <c r="BM937" s="53" t="str">
        <f>IF(BJ937="","",WORKDAY(BJ937,5,FESTIVOS_CO!A:A))</f>
        <v/>
      </c>
      <c r="BN937" s="57" t="str">
        <f t="shared" ca="1" si="182"/>
        <v>PENDIENTE HACER AVISO</v>
      </c>
      <c r="BO937" s="54" t="str">
        <f t="shared" ca="1" si="175"/>
        <v>EN TRÁMITE NOTIF. POR AVISO</v>
      </c>
      <c r="BP937" s="37"/>
      <c r="BQ937" s="53" t="str">
        <f>IF(BP937="","",WORKDAY(BP937,5,FESTIVOS_CO!A:A))</f>
        <v/>
      </c>
      <c r="BR937" s="37"/>
      <c r="BS937" s="36"/>
      <c r="BT937" s="38"/>
      <c r="BU937" s="58" t="e">
        <f>VLOOKUP(BT937,Hoja2!$C:$D,2,0)</f>
        <v>#N/A</v>
      </c>
      <c r="BV937" s="80" t="str">
        <f>IF(
AND(AO937="",BD937="",BQ937=""),
"EN PROCESO NOTIFICACION / COMUNICACION",
IF(
BT937="",
"NO APLICA",
IF(
BU937=60,
IF(AO937&lt;&gt;"",AO937,IF(BD937&lt;&gt;"",BD937,BQ937))+60,
WORKDAY(
IF(AO937&lt;&gt;"",AO937,IF(BD937&lt;&gt;"",BD937,BQ937)),
BU937,
FESTIVOS_CO!A:A
)
)
))</f>
        <v>EN PROCESO NOTIFICACION / COMUNICACION</v>
      </c>
      <c r="BW937" s="44"/>
      <c r="BX937" s="53"/>
      <c r="BY937" s="45"/>
      <c r="BZ937" s="37"/>
      <c r="CA937" s="54" t="str">
        <f t="shared" si="176"/>
        <v>PENDIENTE EJECUTORIA</v>
      </c>
      <c r="CB937" s="59" t="str">
        <f t="shared" si="185"/>
        <v/>
      </c>
      <c r="CC937" s="36"/>
      <c r="CD937" s="40"/>
      <c r="CE937" s="46"/>
      <c r="CF937" s="40"/>
      <c r="CG937" s="40"/>
      <c r="CH937" s="40"/>
      <c r="CI937" s="36"/>
      <c r="CJ937" s="47"/>
      <c r="CK937" s="40"/>
      <c r="CL937" s="40"/>
      <c r="CM937" s="40"/>
      <c r="CN937" s="40"/>
    </row>
    <row r="938" spans="1:92" ht="42.75" hidden="1">
      <c r="A938" s="49" t="str">
        <f t="shared" si="177"/>
        <v>SIN GESTIÓN</v>
      </c>
      <c r="B938" s="58"/>
      <c r="C938" s="37"/>
      <c r="D938" s="37"/>
      <c r="E938" s="49" t="str">
        <f t="shared" si="178"/>
        <v>PENDIENTE NOTIFICACIÓN</v>
      </c>
      <c r="F938" s="141" t="str">
        <f t="shared" si="179"/>
        <v>PENDIENTE NOTIFICACIÓN</v>
      </c>
      <c r="G938" s="49" t="str">
        <f t="shared" si="180"/>
        <v/>
      </c>
      <c r="H938" s="51" t="str">
        <f ca="1">IF(
L938="",
"",
IF(
NETWORKDAYS(L938,IF(M938&lt;&gt;"",M938,TODAY()),FESTIVOS_CO!A:A)&gt;2,
"VENCIDO",
IF(
NETWORKDAYS(L938,IF(M938&lt;&gt;"",M938,TODAY()),FESTIVOS_CO!A:A)=2,
"ALERTA",
"A TIEMPO"
)))</f>
        <v/>
      </c>
      <c r="I938" s="40"/>
      <c r="J938" s="36"/>
      <c r="K938" s="37"/>
      <c r="L938" s="50"/>
      <c r="M938" s="37"/>
      <c r="N938" s="52"/>
      <c r="O938" s="52"/>
      <c r="P938" s="36"/>
      <c r="Q938" s="36"/>
      <c r="R938" s="40"/>
      <c r="S938" s="36"/>
      <c r="T938" s="40"/>
      <c r="U938" s="40"/>
      <c r="V938" s="81"/>
      <c r="W938" s="40"/>
      <c r="X938" s="40"/>
      <c r="Y938" s="40"/>
      <c r="Z938" s="38" t="str">
        <f>IFERROR(VLOOKUP(Y938,DIRECTORIO!A:B,2,FALSE),"")</f>
        <v/>
      </c>
      <c r="AA938" s="40"/>
      <c r="AB938" s="40"/>
      <c r="AC938" s="40"/>
      <c r="AD938" s="40"/>
      <c r="AE938" s="40"/>
      <c r="AF938" s="40"/>
      <c r="AG938" s="41" t="s">
        <v>109</v>
      </c>
      <c r="AH938" s="42"/>
      <c r="AI938" s="54" t="str">
        <f t="shared" ca="1" si="181"/>
        <v>PENDIENTE NOTIFICACIÓN ELECTRÓNICA</v>
      </c>
      <c r="AJ938" s="37"/>
      <c r="AK938" s="37"/>
      <c r="AL938" s="37"/>
      <c r="AM938" s="53" t="str">
        <f>IF(AK938="","",WORKDAY(AK938,5,FESTIVOS_CO!A:A))</f>
        <v/>
      </c>
      <c r="AN938" s="37"/>
      <c r="AO938" s="37"/>
      <c r="AP938" s="54" t="str">
        <f t="shared" ca="1" si="186"/>
        <v>NO APLICA</v>
      </c>
      <c r="AQ938" s="36"/>
      <c r="AR938" s="43"/>
      <c r="AS938" s="37"/>
      <c r="AT938" s="36"/>
      <c r="AU938" s="37"/>
      <c r="AV938" s="36"/>
      <c r="AW938" s="36"/>
      <c r="AX938" s="37"/>
      <c r="AY938" s="140" t="str">
        <f>IF(AU938="","",WORKDAY(AU938,5,FESTIVOS_CO!A:A))</f>
        <v/>
      </c>
      <c r="AZ938" s="54" t="str">
        <f t="shared" ca="1" si="183"/>
        <v>NO APLICA</v>
      </c>
      <c r="BA938" s="55" t="str">
        <f>IF(AX938="","",WORKDAY(AX938,5,FESTIVOS_CO!A:A))</f>
        <v/>
      </c>
      <c r="BB938" s="39"/>
      <c r="BC938" s="40"/>
      <c r="BD938" s="40"/>
      <c r="BE938" s="56" t="str">
        <f t="shared" ca="1" si="184"/>
        <v>NO APLICA</v>
      </c>
      <c r="BF938" s="37"/>
      <c r="BG938" s="45"/>
      <c r="BH938" s="37"/>
      <c r="BI938" s="36"/>
      <c r="BJ938" s="37"/>
      <c r="BK938" s="36"/>
      <c r="BL938" s="36"/>
      <c r="BM938" s="53" t="str">
        <f>IF(BJ938="","",WORKDAY(BJ938,5,FESTIVOS_CO!A:A))</f>
        <v/>
      </c>
      <c r="BN938" s="57" t="str">
        <f t="shared" ca="1" si="182"/>
        <v>PENDIENTE HACER AVISO</v>
      </c>
      <c r="BO938" s="54" t="str">
        <f t="shared" ca="1" si="175"/>
        <v>EN TRÁMITE NOTIF. POR AVISO</v>
      </c>
      <c r="BP938" s="37"/>
      <c r="BQ938" s="53" t="str">
        <f>IF(BP938="","",WORKDAY(BP938,5,FESTIVOS_CO!A:A))</f>
        <v/>
      </c>
      <c r="BR938" s="37"/>
      <c r="BS938" s="36"/>
      <c r="BT938" s="38"/>
      <c r="BU938" s="58" t="e">
        <f>VLOOKUP(BT938,Hoja2!$C:$D,2,0)</f>
        <v>#N/A</v>
      </c>
      <c r="BV938" s="80" t="str">
        <f>IF(
AND(AO938="",BD938="",BQ938=""),
"EN PROCESO NOTIFICACION / COMUNICACION",
IF(
BT938="",
"NO APLICA",
IF(
BU938=60,
IF(AO938&lt;&gt;"",AO938,IF(BD938&lt;&gt;"",BD938,BQ938))+60,
WORKDAY(
IF(AO938&lt;&gt;"",AO938,IF(BD938&lt;&gt;"",BD938,BQ938)),
BU938,
FESTIVOS_CO!A:A
)
)
))</f>
        <v>EN PROCESO NOTIFICACION / COMUNICACION</v>
      </c>
      <c r="BW938" s="44"/>
      <c r="BX938" s="53"/>
      <c r="BY938" s="45"/>
      <c r="BZ938" s="37"/>
      <c r="CA938" s="54" t="str">
        <f t="shared" si="176"/>
        <v>PENDIENTE EJECUTORIA</v>
      </c>
      <c r="CB938" s="59" t="str">
        <f t="shared" si="185"/>
        <v/>
      </c>
      <c r="CC938" s="36"/>
      <c r="CD938" s="40"/>
      <c r="CE938" s="46"/>
      <c r="CF938" s="40"/>
      <c r="CG938" s="40"/>
      <c r="CH938" s="40"/>
      <c r="CI938" s="36"/>
      <c r="CJ938" s="47"/>
      <c r="CK938" s="40"/>
      <c r="CL938" s="40"/>
      <c r="CM938" s="40"/>
      <c r="CN938" s="40"/>
    </row>
    <row r="939" spans="1:92" ht="42.75" hidden="1">
      <c r="A939" s="49" t="str">
        <f t="shared" si="177"/>
        <v>SIN GESTIÓN</v>
      </c>
      <c r="B939" s="58"/>
      <c r="C939" s="37"/>
      <c r="D939" s="37"/>
      <c r="E939" s="49" t="str">
        <f t="shared" si="178"/>
        <v>PENDIENTE NOTIFICACIÓN</v>
      </c>
      <c r="F939" s="141" t="str">
        <f t="shared" si="179"/>
        <v>PENDIENTE NOTIFICACIÓN</v>
      </c>
      <c r="G939" s="49" t="str">
        <f t="shared" si="180"/>
        <v/>
      </c>
      <c r="H939" s="51" t="str">
        <f ca="1">IF(
L939="",
"",
IF(
NETWORKDAYS(L939,IF(M939&lt;&gt;"",M939,TODAY()),FESTIVOS_CO!A:A)&gt;2,
"VENCIDO",
IF(
NETWORKDAYS(L939,IF(M939&lt;&gt;"",M939,TODAY()),FESTIVOS_CO!A:A)=2,
"ALERTA",
"A TIEMPO"
)))</f>
        <v/>
      </c>
      <c r="I939" s="40"/>
      <c r="J939" s="36"/>
      <c r="K939" s="37"/>
      <c r="L939" s="50"/>
      <c r="M939" s="37"/>
      <c r="N939" s="52"/>
      <c r="O939" s="52"/>
      <c r="P939" s="36"/>
      <c r="Q939" s="36"/>
      <c r="R939" s="40"/>
      <c r="S939" s="36"/>
      <c r="T939" s="40"/>
      <c r="U939" s="40"/>
      <c r="V939" s="81"/>
      <c r="W939" s="40"/>
      <c r="X939" s="40"/>
      <c r="Y939" s="40"/>
      <c r="Z939" s="38" t="str">
        <f>IFERROR(VLOOKUP(Y939,DIRECTORIO!A:B,2,FALSE),"")</f>
        <v/>
      </c>
      <c r="AA939" s="40"/>
      <c r="AB939" s="40"/>
      <c r="AC939" s="40"/>
      <c r="AD939" s="40"/>
      <c r="AE939" s="40"/>
      <c r="AF939" s="40"/>
      <c r="AG939" s="41" t="s">
        <v>109</v>
      </c>
      <c r="AH939" s="42"/>
      <c r="AI939" s="54" t="str">
        <f t="shared" ca="1" si="181"/>
        <v>PENDIENTE NOTIFICACIÓN ELECTRÓNICA</v>
      </c>
      <c r="AJ939" s="37"/>
      <c r="AK939" s="37"/>
      <c r="AL939" s="37"/>
      <c r="AM939" s="53" t="str">
        <f>IF(AK939="","",WORKDAY(AK939,5,FESTIVOS_CO!A:A))</f>
        <v/>
      </c>
      <c r="AN939" s="37"/>
      <c r="AO939" s="37"/>
      <c r="AP939" s="54" t="str">
        <f t="shared" ca="1" si="186"/>
        <v>NO APLICA</v>
      </c>
      <c r="AQ939" s="36"/>
      <c r="AR939" s="43"/>
      <c r="AS939" s="37"/>
      <c r="AT939" s="36"/>
      <c r="AU939" s="37"/>
      <c r="AV939" s="36"/>
      <c r="AW939" s="36"/>
      <c r="AX939" s="37"/>
      <c r="AY939" s="140" t="str">
        <f>IF(AU939="","",WORKDAY(AU939,5,FESTIVOS_CO!A:A))</f>
        <v/>
      </c>
      <c r="AZ939" s="54" t="str">
        <f t="shared" ca="1" si="183"/>
        <v>NO APLICA</v>
      </c>
      <c r="BA939" s="55" t="str">
        <f>IF(AX939="","",WORKDAY(AX939,5,FESTIVOS_CO!A:A))</f>
        <v/>
      </c>
      <c r="BB939" s="39"/>
      <c r="BC939" s="40"/>
      <c r="BD939" s="40"/>
      <c r="BE939" s="56" t="str">
        <f t="shared" ca="1" si="184"/>
        <v>NO APLICA</v>
      </c>
      <c r="BF939" s="37"/>
      <c r="BG939" s="45"/>
      <c r="BH939" s="37"/>
      <c r="BI939" s="36"/>
      <c r="BJ939" s="37"/>
      <c r="BK939" s="36"/>
      <c r="BL939" s="36"/>
      <c r="BM939" s="53" t="str">
        <f>IF(BJ939="","",WORKDAY(BJ939,5,FESTIVOS_CO!A:A))</f>
        <v/>
      </c>
      <c r="BN939" s="57" t="str">
        <f t="shared" ca="1" si="182"/>
        <v>PENDIENTE HACER AVISO</v>
      </c>
      <c r="BO939" s="54" t="str">
        <f t="shared" ca="1" si="175"/>
        <v>EN TRÁMITE NOTIF. POR AVISO</v>
      </c>
      <c r="BP939" s="37"/>
      <c r="BQ939" s="53" t="str">
        <f>IF(BP939="","",WORKDAY(BP939,5,FESTIVOS_CO!A:A))</f>
        <v/>
      </c>
      <c r="BR939" s="37"/>
      <c r="BS939" s="36"/>
      <c r="BT939" s="38"/>
      <c r="BU939" s="58" t="e">
        <f>VLOOKUP(BT939,Hoja2!$C:$D,2,0)</f>
        <v>#N/A</v>
      </c>
      <c r="BV939" s="80" t="str">
        <f>IF(
AND(AO939="",BD939="",BQ939=""),
"EN PROCESO NOTIFICACION / COMUNICACION",
IF(
BT939="",
"NO APLICA",
IF(
BU939=60,
IF(AO939&lt;&gt;"",AO939,IF(BD939&lt;&gt;"",BD939,BQ939))+60,
WORKDAY(
IF(AO939&lt;&gt;"",AO939,IF(BD939&lt;&gt;"",BD939,BQ939)),
BU939,
FESTIVOS_CO!A:A
)
)
))</f>
        <v>EN PROCESO NOTIFICACION / COMUNICACION</v>
      </c>
      <c r="BW939" s="44"/>
      <c r="BX939" s="53"/>
      <c r="BY939" s="45"/>
      <c r="BZ939" s="37"/>
      <c r="CA939" s="54" t="str">
        <f t="shared" si="176"/>
        <v>PENDIENTE EJECUTORIA</v>
      </c>
      <c r="CB939" s="59" t="str">
        <f t="shared" si="185"/>
        <v/>
      </c>
      <c r="CC939" s="36"/>
      <c r="CD939" s="40"/>
      <c r="CE939" s="46"/>
      <c r="CF939" s="40"/>
      <c r="CG939" s="40"/>
      <c r="CH939" s="40"/>
      <c r="CI939" s="36"/>
      <c r="CJ939" s="47"/>
      <c r="CK939" s="40"/>
      <c r="CL939" s="40"/>
      <c r="CM939" s="40"/>
      <c r="CN939" s="40"/>
    </row>
    <row r="940" spans="1:92" ht="42.75" hidden="1">
      <c r="A940" s="49" t="str">
        <f t="shared" si="177"/>
        <v>SIN GESTIÓN</v>
      </c>
      <c r="B940" s="58"/>
      <c r="C940" s="37"/>
      <c r="D940" s="37"/>
      <c r="E940" s="49" t="str">
        <f t="shared" si="178"/>
        <v>PENDIENTE NOTIFICACIÓN</v>
      </c>
      <c r="F940" s="141" t="str">
        <f t="shared" si="179"/>
        <v>PENDIENTE NOTIFICACIÓN</v>
      </c>
      <c r="G940" s="49" t="str">
        <f t="shared" si="180"/>
        <v/>
      </c>
      <c r="H940" s="51" t="str">
        <f ca="1">IF(
L940="",
"",
IF(
NETWORKDAYS(L940,IF(M940&lt;&gt;"",M940,TODAY()),FESTIVOS_CO!A:A)&gt;2,
"VENCIDO",
IF(
NETWORKDAYS(L940,IF(M940&lt;&gt;"",M940,TODAY()),FESTIVOS_CO!A:A)=2,
"ALERTA",
"A TIEMPO"
)))</f>
        <v/>
      </c>
      <c r="I940" s="40"/>
      <c r="J940" s="36"/>
      <c r="K940" s="37"/>
      <c r="L940" s="50"/>
      <c r="M940" s="37"/>
      <c r="N940" s="52"/>
      <c r="O940" s="52"/>
      <c r="P940" s="36"/>
      <c r="Q940" s="36"/>
      <c r="R940" s="40"/>
      <c r="S940" s="36"/>
      <c r="T940" s="40"/>
      <c r="U940" s="40"/>
      <c r="V940" s="81"/>
      <c r="W940" s="40"/>
      <c r="X940" s="40"/>
      <c r="Y940" s="40"/>
      <c r="Z940" s="38" t="str">
        <f>IFERROR(VLOOKUP(Y940,DIRECTORIO!A:B,2,FALSE),"")</f>
        <v/>
      </c>
      <c r="AA940" s="40"/>
      <c r="AB940" s="40"/>
      <c r="AC940" s="40"/>
      <c r="AD940" s="40"/>
      <c r="AE940" s="40"/>
      <c r="AF940" s="40"/>
      <c r="AG940" s="41" t="s">
        <v>109</v>
      </c>
      <c r="AH940" s="42"/>
      <c r="AI940" s="54" t="str">
        <f t="shared" ca="1" si="181"/>
        <v>PENDIENTE NOTIFICACIÓN ELECTRÓNICA</v>
      </c>
      <c r="AJ940" s="37"/>
      <c r="AK940" s="37"/>
      <c r="AL940" s="37"/>
      <c r="AM940" s="53" t="str">
        <f>IF(AK940="","",WORKDAY(AK940,5,FESTIVOS_CO!A:A))</f>
        <v/>
      </c>
      <c r="AN940" s="37"/>
      <c r="AO940" s="37"/>
      <c r="AP940" s="54" t="str">
        <f t="shared" ca="1" si="186"/>
        <v>NO APLICA</v>
      </c>
      <c r="AQ940" s="36"/>
      <c r="AR940" s="43"/>
      <c r="AS940" s="37"/>
      <c r="AT940" s="36"/>
      <c r="AU940" s="37"/>
      <c r="AV940" s="36"/>
      <c r="AW940" s="36"/>
      <c r="AX940" s="37"/>
      <c r="AY940" s="140" t="str">
        <f>IF(AU940="","",WORKDAY(AU940,5,FESTIVOS_CO!A:A))</f>
        <v/>
      </c>
      <c r="AZ940" s="54" t="str">
        <f t="shared" ca="1" si="183"/>
        <v>NO APLICA</v>
      </c>
      <c r="BA940" s="55" t="str">
        <f>IF(AX940="","",WORKDAY(AX940,5,FESTIVOS_CO!A:A))</f>
        <v/>
      </c>
      <c r="BB940" s="39"/>
      <c r="BC940" s="40"/>
      <c r="BD940" s="40"/>
      <c r="BE940" s="56" t="str">
        <f t="shared" ca="1" si="184"/>
        <v>NO APLICA</v>
      </c>
      <c r="BF940" s="37"/>
      <c r="BG940" s="45"/>
      <c r="BH940" s="37"/>
      <c r="BI940" s="36"/>
      <c r="BJ940" s="37"/>
      <c r="BK940" s="36"/>
      <c r="BL940" s="36"/>
      <c r="BM940" s="53" t="str">
        <f>IF(BJ940="","",WORKDAY(BJ940,5,FESTIVOS_CO!A:A))</f>
        <v/>
      </c>
      <c r="BN940" s="57" t="str">
        <f t="shared" ca="1" si="182"/>
        <v>PENDIENTE HACER AVISO</v>
      </c>
      <c r="BO940" s="54" t="str">
        <f t="shared" ca="1" si="175"/>
        <v>EN TRÁMITE NOTIF. POR AVISO</v>
      </c>
      <c r="BP940" s="37"/>
      <c r="BQ940" s="53" t="str">
        <f>IF(BP940="","",WORKDAY(BP940,5,FESTIVOS_CO!A:A))</f>
        <v/>
      </c>
      <c r="BR940" s="37"/>
      <c r="BS940" s="36"/>
      <c r="BT940" s="38"/>
      <c r="BU940" s="58" t="e">
        <f>VLOOKUP(BT940,Hoja2!$C:$D,2,0)</f>
        <v>#N/A</v>
      </c>
      <c r="BV940" s="80" t="str">
        <f>IF(
AND(AO940="",BD940="",BQ940=""),
"EN PROCESO NOTIFICACION / COMUNICACION",
IF(
BT940="",
"NO APLICA",
IF(
BU940=60,
IF(AO940&lt;&gt;"",AO940,IF(BD940&lt;&gt;"",BD940,BQ940))+60,
WORKDAY(
IF(AO940&lt;&gt;"",AO940,IF(BD940&lt;&gt;"",BD940,BQ940)),
BU940,
FESTIVOS_CO!A:A
)
)
))</f>
        <v>EN PROCESO NOTIFICACION / COMUNICACION</v>
      </c>
      <c r="BW940" s="44"/>
      <c r="BX940" s="53"/>
      <c r="BY940" s="45"/>
      <c r="BZ940" s="37"/>
      <c r="CA940" s="54" t="str">
        <f t="shared" si="176"/>
        <v>PENDIENTE EJECUTORIA</v>
      </c>
      <c r="CB940" s="59" t="str">
        <f t="shared" si="185"/>
        <v/>
      </c>
      <c r="CC940" s="36"/>
      <c r="CD940" s="40"/>
      <c r="CE940" s="46"/>
      <c r="CF940" s="40"/>
      <c r="CG940" s="40"/>
      <c r="CH940" s="40"/>
      <c r="CI940" s="36"/>
      <c r="CJ940" s="47"/>
      <c r="CK940" s="40"/>
      <c r="CL940" s="40"/>
      <c r="CM940" s="40"/>
      <c r="CN940" s="40"/>
    </row>
    <row r="941" spans="1:92" ht="42.75" hidden="1">
      <c r="A941" s="49" t="str">
        <f t="shared" si="177"/>
        <v>SIN GESTIÓN</v>
      </c>
      <c r="B941" s="58"/>
      <c r="C941" s="37"/>
      <c r="D941" s="37"/>
      <c r="E941" s="49" t="str">
        <f t="shared" si="178"/>
        <v>PENDIENTE NOTIFICACIÓN</v>
      </c>
      <c r="F941" s="141" t="str">
        <f t="shared" si="179"/>
        <v>PENDIENTE NOTIFICACIÓN</v>
      </c>
      <c r="G941" s="49" t="str">
        <f t="shared" si="180"/>
        <v/>
      </c>
      <c r="H941" s="51" t="str">
        <f ca="1">IF(
L941="",
"",
IF(
NETWORKDAYS(L941,IF(M941&lt;&gt;"",M941,TODAY()),FESTIVOS_CO!A:A)&gt;2,
"VENCIDO",
IF(
NETWORKDAYS(L941,IF(M941&lt;&gt;"",M941,TODAY()),FESTIVOS_CO!A:A)=2,
"ALERTA",
"A TIEMPO"
)))</f>
        <v/>
      </c>
      <c r="I941" s="40"/>
      <c r="J941" s="36"/>
      <c r="K941" s="37"/>
      <c r="L941" s="50"/>
      <c r="M941" s="37"/>
      <c r="N941" s="52"/>
      <c r="O941" s="52"/>
      <c r="P941" s="36"/>
      <c r="Q941" s="36"/>
      <c r="R941" s="40"/>
      <c r="S941" s="36"/>
      <c r="T941" s="40"/>
      <c r="U941" s="40"/>
      <c r="V941" s="81"/>
      <c r="W941" s="40"/>
      <c r="X941" s="40"/>
      <c r="Y941" s="40"/>
      <c r="Z941" s="38" t="str">
        <f>IFERROR(VLOOKUP(Y941,DIRECTORIO!A:B,2,FALSE),"")</f>
        <v/>
      </c>
      <c r="AA941" s="40"/>
      <c r="AB941" s="40"/>
      <c r="AC941" s="40"/>
      <c r="AD941" s="40"/>
      <c r="AE941" s="40"/>
      <c r="AF941" s="40"/>
      <c r="AG941" s="41" t="s">
        <v>109</v>
      </c>
      <c r="AH941" s="42"/>
      <c r="AI941" s="54" t="str">
        <f t="shared" ca="1" si="181"/>
        <v>PENDIENTE NOTIFICACIÓN ELECTRÓNICA</v>
      </c>
      <c r="AJ941" s="37"/>
      <c r="AK941" s="37"/>
      <c r="AL941" s="37"/>
      <c r="AM941" s="53" t="str">
        <f>IF(AK941="","",WORKDAY(AK941,5,FESTIVOS_CO!A:A))</f>
        <v/>
      </c>
      <c r="AN941" s="37"/>
      <c r="AO941" s="37"/>
      <c r="AP941" s="54" t="str">
        <f t="shared" ca="1" si="186"/>
        <v>NO APLICA</v>
      </c>
      <c r="AQ941" s="36"/>
      <c r="AR941" s="43"/>
      <c r="AS941" s="37"/>
      <c r="AT941" s="36"/>
      <c r="AU941" s="37"/>
      <c r="AV941" s="36"/>
      <c r="AW941" s="36"/>
      <c r="AX941" s="37"/>
      <c r="AY941" s="140" t="str">
        <f>IF(AU941="","",WORKDAY(AU941,5,FESTIVOS_CO!A:A))</f>
        <v/>
      </c>
      <c r="AZ941" s="54" t="str">
        <f t="shared" ca="1" si="183"/>
        <v>NO APLICA</v>
      </c>
      <c r="BA941" s="55" t="str">
        <f>IF(AX941="","",WORKDAY(AX941,5,FESTIVOS_CO!A:A))</f>
        <v/>
      </c>
      <c r="BB941" s="39"/>
      <c r="BC941" s="40"/>
      <c r="BD941" s="40"/>
      <c r="BE941" s="56" t="str">
        <f t="shared" ca="1" si="184"/>
        <v>NO APLICA</v>
      </c>
      <c r="BF941" s="37"/>
      <c r="BG941" s="45"/>
      <c r="BH941" s="37"/>
      <c r="BI941" s="36"/>
      <c r="BJ941" s="37"/>
      <c r="BK941" s="36"/>
      <c r="BL941" s="36"/>
      <c r="BM941" s="53" t="str">
        <f>IF(BJ941="","",WORKDAY(BJ941,5,FESTIVOS_CO!A:A))</f>
        <v/>
      </c>
      <c r="BN941" s="57" t="str">
        <f t="shared" ca="1" si="182"/>
        <v>PENDIENTE HACER AVISO</v>
      </c>
      <c r="BO941" s="54" t="str">
        <f t="shared" ca="1" si="175"/>
        <v>EN TRÁMITE NOTIF. POR AVISO</v>
      </c>
      <c r="BP941" s="37"/>
      <c r="BQ941" s="53" t="str">
        <f>IF(BP941="","",WORKDAY(BP941,5,FESTIVOS_CO!A:A))</f>
        <v/>
      </c>
      <c r="BR941" s="37"/>
      <c r="BS941" s="36"/>
      <c r="BT941" s="38"/>
      <c r="BU941" s="58" t="e">
        <f>VLOOKUP(BT941,Hoja2!$C:$D,2,0)</f>
        <v>#N/A</v>
      </c>
      <c r="BV941" s="80" t="str">
        <f>IF(
AND(AO941="",BD941="",BQ941=""),
"EN PROCESO NOTIFICACION / COMUNICACION",
IF(
BT941="",
"NO APLICA",
IF(
BU941=60,
IF(AO941&lt;&gt;"",AO941,IF(BD941&lt;&gt;"",BD941,BQ941))+60,
WORKDAY(
IF(AO941&lt;&gt;"",AO941,IF(BD941&lt;&gt;"",BD941,BQ941)),
BU941,
FESTIVOS_CO!A:A
)
)
))</f>
        <v>EN PROCESO NOTIFICACION / COMUNICACION</v>
      </c>
      <c r="BW941" s="44"/>
      <c r="BX941" s="53"/>
      <c r="BY941" s="45"/>
      <c r="BZ941" s="37"/>
      <c r="CA941" s="54" t="str">
        <f t="shared" si="176"/>
        <v>PENDIENTE EJECUTORIA</v>
      </c>
      <c r="CB941" s="59" t="str">
        <f t="shared" si="185"/>
        <v/>
      </c>
      <c r="CC941" s="36"/>
      <c r="CD941" s="40"/>
      <c r="CE941" s="46"/>
      <c r="CF941" s="40"/>
      <c r="CG941" s="40"/>
      <c r="CH941" s="40"/>
      <c r="CI941" s="36"/>
      <c r="CJ941" s="47"/>
      <c r="CK941" s="40"/>
      <c r="CL941" s="40"/>
      <c r="CM941" s="40"/>
      <c r="CN941" s="40"/>
    </row>
    <row r="942" spans="1:92" ht="42.75" hidden="1">
      <c r="A942" s="49" t="str">
        <f t="shared" si="177"/>
        <v>SIN GESTIÓN</v>
      </c>
      <c r="B942" s="58"/>
      <c r="C942" s="37"/>
      <c r="D942" s="37"/>
      <c r="E942" s="49" t="str">
        <f t="shared" si="178"/>
        <v>PENDIENTE NOTIFICACIÓN</v>
      </c>
      <c r="F942" s="141" t="str">
        <f t="shared" si="179"/>
        <v>PENDIENTE NOTIFICACIÓN</v>
      </c>
      <c r="G942" s="49" t="str">
        <f t="shared" si="180"/>
        <v/>
      </c>
      <c r="H942" s="51" t="str">
        <f ca="1">IF(
L942="",
"",
IF(
NETWORKDAYS(L942,IF(M942&lt;&gt;"",M942,TODAY()),FESTIVOS_CO!A:A)&gt;2,
"VENCIDO",
IF(
NETWORKDAYS(L942,IF(M942&lt;&gt;"",M942,TODAY()),FESTIVOS_CO!A:A)=2,
"ALERTA",
"A TIEMPO"
)))</f>
        <v/>
      </c>
      <c r="I942" s="40"/>
      <c r="J942" s="36"/>
      <c r="K942" s="37"/>
      <c r="L942" s="50"/>
      <c r="M942" s="37"/>
      <c r="N942" s="52"/>
      <c r="O942" s="52"/>
      <c r="P942" s="36"/>
      <c r="Q942" s="36"/>
      <c r="R942" s="40"/>
      <c r="S942" s="36"/>
      <c r="T942" s="40"/>
      <c r="U942" s="40"/>
      <c r="V942" s="81"/>
      <c r="W942" s="40"/>
      <c r="X942" s="40"/>
      <c r="Y942" s="40"/>
      <c r="Z942" s="38" t="str">
        <f>IFERROR(VLOOKUP(Y942,DIRECTORIO!A:B,2,FALSE),"")</f>
        <v/>
      </c>
      <c r="AA942" s="40"/>
      <c r="AB942" s="40"/>
      <c r="AC942" s="40"/>
      <c r="AD942" s="40"/>
      <c r="AE942" s="40"/>
      <c r="AF942" s="40"/>
      <c r="AG942" s="41" t="s">
        <v>109</v>
      </c>
      <c r="AH942" s="42"/>
      <c r="AI942" s="54" t="str">
        <f t="shared" ca="1" si="181"/>
        <v>PENDIENTE NOTIFICACIÓN ELECTRÓNICA</v>
      </c>
      <c r="AJ942" s="37"/>
      <c r="AK942" s="37"/>
      <c r="AL942" s="37"/>
      <c r="AM942" s="53" t="str">
        <f>IF(AK942="","",WORKDAY(AK942,5,FESTIVOS_CO!A:A))</f>
        <v/>
      </c>
      <c r="AN942" s="37"/>
      <c r="AO942" s="37"/>
      <c r="AP942" s="54" t="str">
        <f t="shared" ca="1" si="186"/>
        <v>NO APLICA</v>
      </c>
      <c r="AQ942" s="36"/>
      <c r="AR942" s="43"/>
      <c r="AS942" s="37"/>
      <c r="AT942" s="36"/>
      <c r="AU942" s="37"/>
      <c r="AV942" s="36"/>
      <c r="AW942" s="36"/>
      <c r="AX942" s="37"/>
      <c r="AY942" s="140" t="str">
        <f>IF(AU942="","",WORKDAY(AU942,5,FESTIVOS_CO!A:A))</f>
        <v/>
      </c>
      <c r="AZ942" s="54" t="str">
        <f t="shared" ca="1" si="183"/>
        <v>NO APLICA</v>
      </c>
      <c r="BA942" s="55" t="str">
        <f>IF(AX942="","",WORKDAY(AX942,5,FESTIVOS_CO!A:A))</f>
        <v/>
      </c>
      <c r="BB942" s="39"/>
      <c r="BC942" s="40"/>
      <c r="BD942" s="40"/>
      <c r="BE942" s="56" t="str">
        <f t="shared" ca="1" si="184"/>
        <v>NO APLICA</v>
      </c>
      <c r="BF942" s="37"/>
      <c r="BG942" s="45"/>
      <c r="BH942" s="37"/>
      <c r="BI942" s="36"/>
      <c r="BJ942" s="37"/>
      <c r="BK942" s="36"/>
      <c r="BL942" s="36"/>
      <c r="BM942" s="53" t="str">
        <f>IF(BJ942="","",WORKDAY(BJ942,5,FESTIVOS_CO!A:A))</f>
        <v/>
      </c>
      <c r="BN942" s="57" t="str">
        <f t="shared" ca="1" si="182"/>
        <v>PENDIENTE HACER AVISO</v>
      </c>
      <c r="BO942" s="54" t="str">
        <f t="shared" ca="1" si="175"/>
        <v>EN TRÁMITE NOTIF. POR AVISO</v>
      </c>
      <c r="BP942" s="37"/>
      <c r="BQ942" s="53" t="str">
        <f>IF(BP942="","",WORKDAY(BP942,5,FESTIVOS_CO!A:A))</f>
        <v/>
      </c>
      <c r="BR942" s="37"/>
      <c r="BS942" s="36"/>
      <c r="BT942" s="38"/>
      <c r="BU942" s="58" t="e">
        <f>VLOOKUP(BT942,Hoja2!$C:$D,2,0)</f>
        <v>#N/A</v>
      </c>
      <c r="BV942" s="80" t="str">
        <f>IF(
AND(AO942="",BD942="",BQ942=""),
"EN PROCESO NOTIFICACION / COMUNICACION",
IF(
BT942="",
"NO APLICA",
IF(
BU942=60,
IF(AO942&lt;&gt;"",AO942,IF(BD942&lt;&gt;"",BD942,BQ942))+60,
WORKDAY(
IF(AO942&lt;&gt;"",AO942,IF(BD942&lt;&gt;"",BD942,BQ942)),
BU942,
FESTIVOS_CO!A:A
)
)
))</f>
        <v>EN PROCESO NOTIFICACION / COMUNICACION</v>
      </c>
      <c r="BW942" s="44"/>
      <c r="BX942" s="53"/>
      <c r="BY942" s="45"/>
      <c r="BZ942" s="37"/>
      <c r="CA942" s="54" t="str">
        <f t="shared" si="176"/>
        <v>PENDIENTE EJECUTORIA</v>
      </c>
      <c r="CB942" s="59" t="str">
        <f t="shared" si="185"/>
        <v/>
      </c>
      <c r="CC942" s="36"/>
      <c r="CD942" s="40"/>
      <c r="CE942" s="46"/>
      <c r="CF942" s="40"/>
      <c r="CG942" s="40"/>
      <c r="CH942" s="40"/>
      <c r="CI942" s="36"/>
      <c r="CJ942" s="47"/>
      <c r="CK942" s="40"/>
      <c r="CL942" s="40"/>
      <c r="CM942" s="40"/>
      <c r="CN942" s="40"/>
    </row>
    <row r="943" spans="1:92" ht="42.75" hidden="1">
      <c r="A943" s="49" t="str">
        <f t="shared" si="177"/>
        <v>SIN GESTIÓN</v>
      </c>
      <c r="B943" s="58"/>
      <c r="C943" s="37"/>
      <c r="D943" s="37"/>
      <c r="E943" s="49" t="str">
        <f t="shared" si="178"/>
        <v>PENDIENTE NOTIFICACIÓN</v>
      </c>
      <c r="F943" s="141" t="str">
        <f t="shared" si="179"/>
        <v>PENDIENTE NOTIFICACIÓN</v>
      </c>
      <c r="G943" s="49" t="str">
        <f t="shared" si="180"/>
        <v/>
      </c>
      <c r="H943" s="51" t="str">
        <f ca="1">IF(
L943="",
"",
IF(
NETWORKDAYS(L943,IF(M943&lt;&gt;"",M943,TODAY()),FESTIVOS_CO!A:A)&gt;2,
"VENCIDO",
IF(
NETWORKDAYS(L943,IF(M943&lt;&gt;"",M943,TODAY()),FESTIVOS_CO!A:A)=2,
"ALERTA",
"A TIEMPO"
)))</f>
        <v/>
      </c>
      <c r="I943" s="40"/>
      <c r="J943" s="36"/>
      <c r="K943" s="37"/>
      <c r="L943" s="50"/>
      <c r="M943" s="37"/>
      <c r="N943" s="52"/>
      <c r="O943" s="52"/>
      <c r="P943" s="36"/>
      <c r="Q943" s="36"/>
      <c r="R943" s="40"/>
      <c r="S943" s="36"/>
      <c r="T943" s="40"/>
      <c r="U943" s="40"/>
      <c r="V943" s="81"/>
      <c r="W943" s="40"/>
      <c r="X943" s="40"/>
      <c r="Y943" s="40"/>
      <c r="Z943" s="38" t="str">
        <f>IFERROR(VLOOKUP(Y943,DIRECTORIO!A:B,2,FALSE),"")</f>
        <v/>
      </c>
      <c r="AA943" s="40"/>
      <c r="AB943" s="40"/>
      <c r="AC943" s="40"/>
      <c r="AD943" s="40"/>
      <c r="AE943" s="40"/>
      <c r="AF943" s="40"/>
      <c r="AG943" s="41" t="s">
        <v>109</v>
      </c>
      <c r="AH943" s="42"/>
      <c r="AI943" s="54" t="str">
        <f t="shared" ca="1" si="181"/>
        <v>PENDIENTE NOTIFICACIÓN ELECTRÓNICA</v>
      </c>
      <c r="AJ943" s="37"/>
      <c r="AK943" s="37"/>
      <c r="AL943" s="37"/>
      <c r="AM943" s="53" t="str">
        <f>IF(AK943="","",WORKDAY(AK943,5,FESTIVOS_CO!A:A))</f>
        <v/>
      </c>
      <c r="AN943" s="37"/>
      <c r="AO943" s="37"/>
      <c r="AP943" s="54" t="str">
        <f t="shared" ca="1" si="186"/>
        <v>NO APLICA</v>
      </c>
      <c r="AQ943" s="36"/>
      <c r="AR943" s="43"/>
      <c r="AS943" s="37"/>
      <c r="AT943" s="36"/>
      <c r="AU943" s="37"/>
      <c r="AV943" s="36"/>
      <c r="AW943" s="36"/>
      <c r="AX943" s="37"/>
      <c r="AY943" s="140" t="str">
        <f>IF(AU943="","",WORKDAY(AU943,5,FESTIVOS_CO!A:A))</f>
        <v/>
      </c>
      <c r="AZ943" s="54" t="str">
        <f t="shared" ca="1" si="183"/>
        <v>NO APLICA</v>
      </c>
      <c r="BA943" s="55" t="str">
        <f>IF(AX943="","",WORKDAY(AX943,5,FESTIVOS_CO!A:A))</f>
        <v/>
      </c>
      <c r="BB943" s="39"/>
      <c r="BC943" s="40"/>
      <c r="BD943" s="40"/>
      <c r="BE943" s="56" t="str">
        <f t="shared" ca="1" si="184"/>
        <v>NO APLICA</v>
      </c>
      <c r="BF943" s="37"/>
      <c r="BG943" s="45"/>
      <c r="BH943" s="37"/>
      <c r="BI943" s="36"/>
      <c r="BJ943" s="37"/>
      <c r="BK943" s="36"/>
      <c r="BL943" s="36"/>
      <c r="BM943" s="53" t="str">
        <f>IF(BJ943="","",WORKDAY(BJ943,5,FESTIVOS_CO!A:A))</f>
        <v/>
      </c>
      <c r="BN943" s="57" t="str">
        <f t="shared" ca="1" si="182"/>
        <v>PENDIENTE HACER AVISO</v>
      </c>
      <c r="BO943" s="54" t="str">
        <f t="shared" ca="1" si="175"/>
        <v>EN TRÁMITE NOTIF. POR AVISO</v>
      </c>
      <c r="BP943" s="37"/>
      <c r="BQ943" s="53" t="str">
        <f>IF(BP943="","",WORKDAY(BP943,5,FESTIVOS_CO!A:A))</f>
        <v/>
      </c>
      <c r="BR943" s="37"/>
      <c r="BS943" s="36"/>
      <c r="BT943" s="38"/>
      <c r="BU943" s="58" t="e">
        <f>VLOOKUP(BT943,Hoja2!$C:$D,2,0)</f>
        <v>#N/A</v>
      </c>
      <c r="BV943" s="80" t="str">
        <f>IF(
AND(AO943="",BD943="",BQ943=""),
"EN PROCESO NOTIFICACION / COMUNICACION",
IF(
BT943="",
"NO APLICA",
IF(
BU943=60,
IF(AO943&lt;&gt;"",AO943,IF(BD943&lt;&gt;"",BD943,BQ943))+60,
WORKDAY(
IF(AO943&lt;&gt;"",AO943,IF(BD943&lt;&gt;"",BD943,BQ943)),
BU943,
FESTIVOS_CO!A:A
)
)
))</f>
        <v>EN PROCESO NOTIFICACION / COMUNICACION</v>
      </c>
      <c r="BW943" s="44"/>
      <c r="BX943" s="53"/>
      <c r="BY943" s="45"/>
      <c r="BZ943" s="37"/>
      <c r="CA943" s="54" t="str">
        <f t="shared" si="176"/>
        <v>PENDIENTE EJECUTORIA</v>
      </c>
      <c r="CB943" s="59" t="str">
        <f t="shared" si="185"/>
        <v/>
      </c>
      <c r="CC943" s="36"/>
      <c r="CD943" s="40"/>
      <c r="CE943" s="46"/>
      <c r="CF943" s="40"/>
      <c r="CG943" s="40"/>
      <c r="CH943" s="40"/>
      <c r="CI943" s="36"/>
      <c r="CJ943" s="47"/>
      <c r="CK943" s="40"/>
      <c r="CL943" s="40"/>
      <c r="CM943" s="40"/>
      <c r="CN943" s="40"/>
    </row>
    <row r="944" spans="1:92" ht="42.75" hidden="1">
      <c r="A944" s="49" t="str">
        <f t="shared" si="177"/>
        <v>SIN GESTIÓN</v>
      </c>
      <c r="B944" s="58"/>
      <c r="C944" s="37"/>
      <c r="D944" s="37"/>
      <c r="E944" s="49" t="str">
        <f t="shared" si="178"/>
        <v>PENDIENTE NOTIFICACIÓN</v>
      </c>
      <c r="F944" s="141" t="str">
        <f t="shared" si="179"/>
        <v>PENDIENTE NOTIFICACIÓN</v>
      </c>
      <c r="G944" s="49" t="str">
        <f t="shared" si="180"/>
        <v/>
      </c>
      <c r="H944" s="51" t="str">
        <f ca="1">IF(
L944="",
"",
IF(
NETWORKDAYS(L944,IF(M944&lt;&gt;"",M944,TODAY()),FESTIVOS_CO!A:A)&gt;2,
"VENCIDO",
IF(
NETWORKDAYS(L944,IF(M944&lt;&gt;"",M944,TODAY()),FESTIVOS_CO!A:A)=2,
"ALERTA",
"A TIEMPO"
)))</f>
        <v/>
      </c>
      <c r="I944" s="40"/>
      <c r="J944" s="36"/>
      <c r="K944" s="37"/>
      <c r="L944" s="50"/>
      <c r="M944" s="37"/>
      <c r="N944" s="52"/>
      <c r="O944" s="52"/>
      <c r="P944" s="36"/>
      <c r="Q944" s="36"/>
      <c r="R944" s="40"/>
      <c r="S944" s="36"/>
      <c r="T944" s="40"/>
      <c r="U944" s="40"/>
      <c r="V944" s="81"/>
      <c r="W944" s="40"/>
      <c r="X944" s="40"/>
      <c r="Y944" s="40"/>
      <c r="Z944" s="38" t="str">
        <f>IFERROR(VLOOKUP(Y944,DIRECTORIO!A:B,2,FALSE),"")</f>
        <v/>
      </c>
      <c r="AA944" s="40"/>
      <c r="AB944" s="40"/>
      <c r="AC944" s="40"/>
      <c r="AD944" s="40"/>
      <c r="AE944" s="40"/>
      <c r="AF944" s="40"/>
      <c r="AG944" s="41" t="s">
        <v>109</v>
      </c>
      <c r="AH944" s="42"/>
      <c r="AI944" s="54" t="str">
        <f t="shared" ca="1" si="181"/>
        <v>PENDIENTE NOTIFICACIÓN ELECTRÓNICA</v>
      </c>
      <c r="AJ944" s="37"/>
      <c r="AK944" s="37"/>
      <c r="AL944" s="37"/>
      <c r="AM944" s="53" t="str">
        <f>IF(AK944="","",WORKDAY(AK944,5,FESTIVOS_CO!A:A))</f>
        <v/>
      </c>
      <c r="AN944" s="37"/>
      <c r="AO944" s="37"/>
      <c r="AP944" s="54" t="str">
        <f t="shared" ca="1" si="186"/>
        <v>NO APLICA</v>
      </c>
      <c r="AQ944" s="36"/>
      <c r="AR944" s="43"/>
      <c r="AS944" s="37"/>
      <c r="AT944" s="36"/>
      <c r="AU944" s="37"/>
      <c r="AV944" s="36"/>
      <c r="AW944" s="36"/>
      <c r="AX944" s="37"/>
      <c r="AY944" s="140" t="str">
        <f>IF(AU944="","",WORKDAY(AU944,5,FESTIVOS_CO!A:A))</f>
        <v/>
      </c>
      <c r="AZ944" s="54" t="str">
        <f t="shared" ca="1" si="183"/>
        <v>NO APLICA</v>
      </c>
      <c r="BA944" s="55" t="str">
        <f>IF(AX944="","",WORKDAY(AX944,5,FESTIVOS_CO!A:A))</f>
        <v/>
      </c>
      <c r="BB944" s="39"/>
      <c r="BC944" s="40"/>
      <c r="BD944" s="40"/>
      <c r="BE944" s="56" t="str">
        <f t="shared" ca="1" si="184"/>
        <v>NO APLICA</v>
      </c>
      <c r="BF944" s="37"/>
      <c r="BG944" s="45"/>
      <c r="BH944" s="37"/>
      <c r="BI944" s="36"/>
      <c r="BJ944" s="37"/>
      <c r="BK944" s="36"/>
      <c r="BL944" s="36"/>
      <c r="BM944" s="53" t="str">
        <f>IF(BJ944="","",WORKDAY(BJ944,5,FESTIVOS_CO!A:A))</f>
        <v/>
      </c>
      <c r="BN944" s="57" t="str">
        <f t="shared" ca="1" si="182"/>
        <v>PENDIENTE HACER AVISO</v>
      </c>
      <c r="BO944" s="54" t="str">
        <f t="shared" ca="1" si="175"/>
        <v>EN TRÁMITE NOTIF. POR AVISO</v>
      </c>
      <c r="BP944" s="37"/>
      <c r="BQ944" s="53" t="str">
        <f>IF(BP944="","",WORKDAY(BP944,5,FESTIVOS_CO!A:A))</f>
        <v/>
      </c>
      <c r="BR944" s="37"/>
      <c r="BS944" s="36"/>
      <c r="BT944" s="38"/>
      <c r="BU944" s="58" t="e">
        <f>VLOOKUP(BT944,Hoja2!$C:$D,2,0)</f>
        <v>#N/A</v>
      </c>
      <c r="BV944" s="80" t="str">
        <f>IF(
AND(AO944="",BD944="",BQ944=""),
"EN PROCESO NOTIFICACION / COMUNICACION",
IF(
BT944="",
"NO APLICA",
IF(
BU944=60,
IF(AO944&lt;&gt;"",AO944,IF(BD944&lt;&gt;"",BD944,BQ944))+60,
WORKDAY(
IF(AO944&lt;&gt;"",AO944,IF(BD944&lt;&gt;"",BD944,BQ944)),
BU944,
FESTIVOS_CO!A:A
)
)
))</f>
        <v>EN PROCESO NOTIFICACION / COMUNICACION</v>
      </c>
      <c r="BW944" s="44"/>
      <c r="BX944" s="53"/>
      <c r="BY944" s="45"/>
      <c r="BZ944" s="37"/>
      <c r="CA944" s="54" t="str">
        <f t="shared" si="176"/>
        <v>PENDIENTE EJECUTORIA</v>
      </c>
      <c r="CB944" s="59" t="str">
        <f t="shared" si="185"/>
        <v/>
      </c>
      <c r="CC944" s="36"/>
      <c r="CD944" s="40"/>
      <c r="CE944" s="46"/>
      <c r="CF944" s="40"/>
      <c r="CG944" s="40"/>
      <c r="CH944" s="40"/>
      <c r="CI944" s="36"/>
      <c r="CJ944" s="47"/>
      <c r="CK944" s="40"/>
      <c r="CL944" s="40"/>
      <c r="CM944" s="40"/>
      <c r="CN944" s="40"/>
    </row>
    <row r="945" spans="1:92" ht="42.75" hidden="1">
      <c r="A945" s="49" t="str">
        <f t="shared" si="177"/>
        <v>SIN GESTIÓN</v>
      </c>
      <c r="B945" s="58"/>
      <c r="C945" s="37"/>
      <c r="D945" s="37"/>
      <c r="E945" s="49" t="str">
        <f t="shared" si="178"/>
        <v>PENDIENTE NOTIFICACIÓN</v>
      </c>
      <c r="F945" s="141" t="str">
        <f t="shared" si="179"/>
        <v>PENDIENTE NOTIFICACIÓN</v>
      </c>
      <c r="G945" s="49" t="str">
        <f t="shared" si="180"/>
        <v/>
      </c>
      <c r="H945" s="51" t="str">
        <f ca="1">IF(
L945="",
"",
IF(
NETWORKDAYS(L945,IF(M945&lt;&gt;"",M945,TODAY()),FESTIVOS_CO!A:A)&gt;2,
"VENCIDO",
IF(
NETWORKDAYS(L945,IF(M945&lt;&gt;"",M945,TODAY()),FESTIVOS_CO!A:A)=2,
"ALERTA",
"A TIEMPO"
)))</f>
        <v/>
      </c>
      <c r="I945" s="40"/>
      <c r="J945" s="36"/>
      <c r="K945" s="37"/>
      <c r="L945" s="50"/>
      <c r="M945" s="37"/>
      <c r="N945" s="52"/>
      <c r="O945" s="52"/>
      <c r="P945" s="36"/>
      <c r="Q945" s="36"/>
      <c r="R945" s="40"/>
      <c r="S945" s="36"/>
      <c r="T945" s="40"/>
      <c r="U945" s="40"/>
      <c r="V945" s="81"/>
      <c r="W945" s="40"/>
      <c r="X945" s="40"/>
      <c r="Y945" s="40"/>
      <c r="Z945" s="38" t="str">
        <f>IFERROR(VLOOKUP(Y945,DIRECTORIO!A:B,2,FALSE),"")</f>
        <v/>
      </c>
      <c r="AA945" s="40"/>
      <c r="AB945" s="40"/>
      <c r="AC945" s="40"/>
      <c r="AD945" s="40"/>
      <c r="AE945" s="40"/>
      <c r="AF945" s="40"/>
      <c r="AG945" s="41" t="s">
        <v>109</v>
      </c>
      <c r="AH945" s="42"/>
      <c r="AI945" s="54" t="str">
        <f t="shared" ca="1" si="181"/>
        <v>PENDIENTE NOTIFICACIÓN ELECTRÓNICA</v>
      </c>
      <c r="AJ945" s="37"/>
      <c r="AK945" s="37"/>
      <c r="AL945" s="37"/>
      <c r="AM945" s="53" t="str">
        <f>IF(AK945="","",WORKDAY(AK945,5,FESTIVOS_CO!A:A))</f>
        <v/>
      </c>
      <c r="AN945" s="37"/>
      <c r="AO945" s="37"/>
      <c r="AP945" s="54" t="str">
        <f t="shared" ca="1" si="186"/>
        <v>NO APLICA</v>
      </c>
      <c r="AQ945" s="36"/>
      <c r="AR945" s="43"/>
      <c r="AS945" s="37"/>
      <c r="AT945" s="36"/>
      <c r="AU945" s="37"/>
      <c r="AV945" s="36"/>
      <c r="AW945" s="36"/>
      <c r="AX945" s="37"/>
      <c r="AY945" s="140" t="str">
        <f>IF(AU945="","",WORKDAY(AU945,5,FESTIVOS_CO!A:A))</f>
        <v/>
      </c>
      <c r="AZ945" s="54" t="str">
        <f t="shared" ca="1" si="183"/>
        <v>NO APLICA</v>
      </c>
      <c r="BA945" s="55" t="str">
        <f>IF(AX945="","",WORKDAY(AX945,5,FESTIVOS_CO!A:A))</f>
        <v/>
      </c>
      <c r="BB945" s="39"/>
      <c r="BC945" s="40"/>
      <c r="BD945" s="40"/>
      <c r="BE945" s="56" t="str">
        <f t="shared" ca="1" si="184"/>
        <v>NO APLICA</v>
      </c>
      <c r="BF945" s="37"/>
      <c r="BG945" s="45"/>
      <c r="BH945" s="37"/>
      <c r="BI945" s="36"/>
      <c r="BJ945" s="37"/>
      <c r="BK945" s="36"/>
      <c r="BL945" s="36"/>
      <c r="BM945" s="53" t="str">
        <f>IF(BJ945="","",WORKDAY(BJ945,5,FESTIVOS_CO!A:A))</f>
        <v/>
      </c>
      <c r="BN945" s="57" t="str">
        <f t="shared" ca="1" si="182"/>
        <v>PENDIENTE HACER AVISO</v>
      </c>
      <c r="BO945" s="54" t="str">
        <f t="shared" ca="1" si="175"/>
        <v>EN TRÁMITE NOTIF. POR AVISO</v>
      </c>
      <c r="BP945" s="37"/>
      <c r="BQ945" s="53" t="str">
        <f>IF(BP945="","",WORKDAY(BP945,5,FESTIVOS_CO!A:A))</f>
        <v/>
      </c>
      <c r="BR945" s="37"/>
      <c r="BS945" s="36"/>
      <c r="BT945" s="38"/>
      <c r="BU945" s="58" t="e">
        <f>VLOOKUP(BT945,Hoja2!$C:$D,2,0)</f>
        <v>#N/A</v>
      </c>
      <c r="BV945" s="80" t="str">
        <f>IF(
AND(AO945="",BD945="",BQ945=""),
"EN PROCESO NOTIFICACION / COMUNICACION",
IF(
BT945="",
"NO APLICA",
IF(
BU945=60,
IF(AO945&lt;&gt;"",AO945,IF(BD945&lt;&gt;"",BD945,BQ945))+60,
WORKDAY(
IF(AO945&lt;&gt;"",AO945,IF(BD945&lt;&gt;"",BD945,BQ945)),
BU945,
FESTIVOS_CO!A:A
)
)
))</f>
        <v>EN PROCESO NOTIFICACION / COMUNICACION</v>
      </c>
      <c r="BW945" s="44"/>
      <c r="BX945" s="53"/>
      <c r="BY945" s="45"/>
      <c r="BZ945" s="37"/>
      <c r="CA945" s="54" t="str">
        <f t="shared" si="176"/>
        <v>PENDIENTE EJECUTORIA</v>
      </c>
      <c r="CB945" s="59" t="str">
        <f t="shared" si="185"/>
        <v/>
      </c>
      <c r="CC945" s="36"/>
      <c r="CD945" s="40"/>
      <c r="CE945" s="46"/>
      <c r="CF945" s="40"/>
      <c r="CG945" s="40"/>
      <c r="CH945" s="40"/>
      <c r="CI945" s="36"/>
      <c r="CJ945" s="47"/>
      <c r="CK945" s="40"/>
      <c r="CL945" s="40"/>
      <c r="CM945" s="40"/>
      <c r="CN945" s="40"/>
    </row>
    <row r="946" spans="1:92" ht="42.75" hidden="1">
      <c r="A946" s="49" t="str">
        <f t="shared" si="177"/>
        <v>SIN GESTIÓN</v>
      </c>
      <c r="B946" s="58"/>
      <c r="C946" s="37"/>
      <c r="D946" s="37"/>
      <c r="E946" s="49" t="str">
        <f t="shared" si="178"/>
        <v>PENDIENTE NOTIFICACIÓN</v>
      </c>
      <c r="F946" s="141" t="str">
        <f t="shared" si="179"/>
        <v>PENDIENTE NOTIFICACIÓN</v>
      </c>
      <c r="G946" s="49" t="str">
        <f t="shared" si="180"/>
        <v/>
      </c>
      <c r="H946" s="51" t="str">
        <f ca="1">IF(
L946="",
"",
IF(
NETWORKDAYS(L946,IF(M946&lt;&gt;"",M946,TODAY()),FESTIVOS_CO!A:A)&gt;2,
"VENCIDO",
IF(
NETWORKDAYS(L946,IF(M946&lt;&gt;"",M946,TODAY()),FESTIVOS_CO!A:A)=2,
"ALERTA",
"A TIEMPO"
)))</f>
        <v/>
      </c>
      <c r="I946" s="40"/>
      <c r="J946" s="36"/>
      <c r="K946" s="37"/>
      <c r="L946" s="50"/>
      <c r="M946" s="37"/>
      <c r="N946" s="52"/>
      <c r="O946" s="52"/>
      <c r="P946" s="36"/>
      <c r="Q946" s="36"/>
      <c r="R946" s="40"/>
      <c r="S946" s="36"/>
      <c r="T946" s="40"/>
      <c r="U946" s="40"/>
      <c r="V946" s="81"/>
      <c r="W946" s="40"/>
      <c r="X946" s="40"/>
      <c r="Y946" s="40"/>
      <c r="Z946" s="38" t="str">
        <f>IFERROR(VLOOKUP(Y946,DIRECTORIO!A:B,2,FALSE),"")</f>
        <v/>
      </c>
      <c r="AA946" s="40"/>
      <c r="AB946" s="40"/>
      <c r="AC946" s="40"/>
      <c r="AD946" s="40"/>
      <c r="AE946" s="40"/>
      <c r="AF946" s="40"/>
      <c r="AG946" s="41" t="s">
        <v>109</v>
      </c>
      <c r="AH946" s="42"/>
      <c r="AI946" s="54" t="str">
        <f t="shared" ca="1" si="181"/>
        <v>PENDIENTE NOTIFICACIÓN ELECTRÓNICA</v>
      </c>
      <c r="AJ946" s="37"/>
      <c r="AK946" s="37"/>
      <c r="AL946" s="37"/>
      <c r="AM946" s="53" t="str">
        <f>IF(AK946="","",WORKDAY(AK946,5,FESTIVOS_CO!A:A))</f>
        <v/>
      </c>
      <c r="AN946" s="37"/>
      <c r="AO946" s="37"/>
      <c r="AP946" s="54" t="str">
        <f t="shared" ca="1" si="186"/>
        <v>NO APLICA</v>
      </c>
      <c r="AQ946" s="36"/>
      <c r="AR946" s="43"/>
      <c r="AS946" s="37"/>
      <c r="AT946" s="36"/>
      <c r="AU946" s="37"/>
      <c r="AV946" s="36"/>
      <c r="AW946" s="36"/>
      <c r="AX946" s="37"/>
      <c r="AY946" s="140" t="str">
        <f>IF(AU946="","",WORKDAY(AU946,5,FESTIVOS_CO!A:A))</f>
        <v/>
      </c>
      <c r="AZ946" s="54" t="str">
        <f t="shared" ca="1" si="183"/>
        <v>NO APLICA</v>
      </c>
      <c r="BA946" s="55" t="str">
        <f>IF(AX946="","",WORKDAY(AX946,5,FESTIVOS_CO!A:A))</f>
        <v/>
      </c>
      <c r="BB946" s="39"/>
      <c r="BC946" s="40"/>
      <c r="BD946" s="40"/>
      <c r="BE946" s="56" t="str">
        <f t="shared" ca="1" si="184"/>
        <v>NO APLICA</v>
      </c>
      <c r="BF946" s="37"/>
      <c r="BG946" s="45"/>
      <c r="BH946" s="37"/>
      <c r="BI946" s="36"/>
      <c r="BJ946" s="37"/>
      <c r="BK946" s="36"/>
      <c r="BL946" s="36"/>
      <c r="BM946" s="53" t="str">
        <f>IF(BJ946="","",WORKDAY(BJ946,5,FESTIVOS_CO!A:A))</f>
        <v/>
      </c>
      <c r="BN946" s="57" t="str">
        <f t="shared" ca="1" si="182"/>
        <v>PENDIENTE HACER AVISO</v>
      </c>
      <c r="BO946" s="54" t="str">
        <f t="shared" ca="1" si="175"/>
        <v>EN TRÁMITE NOTIF. POR AVISO</v>
      </c>
      <c r="BP946" s="37"/>
      <c r="BQ946" s="53" t="str">
        <f>IF(BP946="","",WORKDAY(BP946,5,FESTIVOS_CO!A:A))</f>
        <v/>
      </c>
      <c r="BR946" s="37"/>
      <c r="BS946" s="36"/>
      <c r="BT946" s="38"/>
      <c r="BU946" s="58" t="e">
        <f>VLOOKUP(BT946,Hoja2!$C:$D,2,0)</f>
        <v>#N/A</v>
      </c>
      <c r="BV946" s="80" t="str">
        <f>IF(
AND(AO946="",BD946="",BQ946=""),
"EN PROCESO NOTIFICACION / COMUNICACION",
IF(
BT946="",
"NO APLICA",
IF(
BU946=60,
IF(AO946&lt;&gt;"",AO946,IF(BD946&lt;&gt;"",BD946,BQ946))+60,
WORKDAY(
IF(AO946&lt;&gt;"",AO946,IF(BD946&lt;&gt;"",BD946,BQ946)),
BU946,
FESTIVOS_CO!A:A
)
)
))</f>
        <v>EN PROCESO NOTIFICACION / COMUNICACION</v>
      </c>
      <c r="BW946" s="44"/>
      <c r="BX946" s="53"/>
      <c r="BY946" s="45"/>
      <c r="BZ946" s="37"/>
      <c r="CA946" s="54" t="str">
        <f t="shared" si="176"/>
        <v>PENDIENTE EJECUTORIA</v>
      </c>
      <c r="CB946" s="59" t="str">
        <f t="shared" si="185"/>
        <v/>
      </c>
      <c r="CC946" s="36"/>
      <c r="CD946" s="40"/>
      <c r="CE946" s="46"/>
      <c r="CF946" s="40"/>
      <c r="CG946" s="40"/>
      <c r="CH946" s="40"/>
      <c r="CI946" s="36"/>
      <c r="CJ946" s="47"/>
      <c r="CK946" s="40"/>
      <c r="CL946" s="40"/>
      <c r="CM946" s="40"/>
      <c r="CN946" s="40"/>
    </row>
    <row r="947" spans="1:92" ht="42.75" hidden="1">
      <c r="A947" s="49" t="str">
        <f t="shared" si="177"/>
        <v>SIN GESTIÓN</v>
      </c>
      <c r="B947" s="58"/>
      <c r="C947" s="37"/>
      <c r="D947" s="37"/>
      <c r="E947" s="49" t="str">
        <f t="shared" si="178"/>
        <v>PENDIENTE NOTIFICACIÓN</v>
      </c>
      <c r="F947" s="141" t="str">
        <f t="shared" si="179"/>
        <v>PENDIENTE NOTIFICACIÓN</v>
      </c>
      <c r="G947" s="49" t="str">
        <f t="shared" si="180"/>
        <v/>
      </c>
      <c r="H947" s="51" t="str">
        <f ca="1">IF(
L947="",
"",
IF(
NETWORKDAYS(L947,IF(M947&lt;&gt;"",M947,TODAY()),FESTIVOS_CO!A:A)&gt;2,
"VENCIDO",
IF(
NETWORKDAYS(L947,IF(M947&lt;&gt;"",M947,TODAY()),FESTIVOS_CO!A:A)=2,
"ALERTA",
"A TIEMPO"
)))</f>
        <v/>
      </c>
      <c r="I947" s="40"/>
      <c r="J947" s="36"/>
      <c r="K947" s="37"/>
      <c r="L947" s="50"/>
      <c r="M947" s="37"/>
      <c r="N947" s="52"/>
      <c r="O947" s="52"/>
      <c r="P947" s="36"/>
      <c r="Q947" s="36"/>
      <c r="R947" s="40"/>
      <c r="S947" s="36"/>
      <c r="T947" s="40"/>
      <c r="U947" s="40"/>
      <c r="V947" s="81"/>
      <c r="W947" s="40"/>
      <c r="X947" s="40"/>
      <c r="Y947" s="40"/>
      <c r="Z947" s="38" t="str">
        <f>IFERROR(VLOOKUP(Y947,DIRECTORIO!A:B,2,FALSE),"")</f>
        <v/>
      </c>
      <c r="AA947" s="40"/>
      <c r="AB947" s="40"/>
      <c r="AC947" s="40"/>
      <c r="AD947" s="40"/>
      <c r="AE947" s="40"/>
      <c r="AF947" s="40"/>
      <c r="AG947" s="41" t="s">
        <v>109</v>
      </c>
      <c r="AH947" s="42"/>
      <c r="AI947" s="54" t="str">
        <f t="shared" ca="1" si="181"/>
        <v>PENDIENTE NOTIFICACIÓN ELECTRÓNICA</v>
      </c>
      <c r="AJ947" s="37"/>
      <c r="AK947" s="37"/>
      <c r="AL947" s="37"/>
      <c r="AM947" s="53" t="str">
        <f>IF(AK947="","",WORKDAY(AK947,5,FESTIVOS_CO!A:A))</f>
        <v/>
      </c>
      <c r="AN947" s="37"/>
      <c r="AO947" s="37"/>
      <c r="AP947" s="54" t="str">
        <f t="shared" ca="1" si="186"/>
        <v>NO APLICA</v>
      </c>
      <c r="AQ947" s="36"/>
      <c r="AR947" s="43"/>
      <c r="AS947" s="37"/>
      <c r="AT947" s="36"/>
      <c r="AU947" s="37"/>
      <c r="AV947" s="36"/>
      <c r="AW947" s="36"/>
      <c r="AX947" s="37"/>
      <c r="AY947" s="140" t="str">
        <f>IF(AU947="","",WORKDAY(AU947,5,FESTIVOS_CO!A:A))</f>
        <v/>
      </c>
      <c r="AZ947" s="54" t="str">
        <f t="shared" ca="1" si="183"/>
        <v>NO APLICA</v>
      </c>
      <c r="BA947" s="55" t="str">
        <f>IF(AX947="","",WORKDAY(AX947,5,FESTIVOS_CO!A:A))</f>
        <v/>
      </c>
      <c r="BB947" s="39"/>
      <c r="BC947" s="40"/>
      <c r="BD947" s="40"/>
      <c r="BE947" s="56" t="str">
        <f t="shared" ca="1" si="184"/>
        <v>NO APLICA</v>
      </c>
      <c r="BF947" s="37"/>
      <c r="BG947" s="45"/>
      <c r="BH947" s="37"/>
      <c r="BI947" s="36"/>
      <c r="BJ947" s="37"/>
      <c r="BK947" s="36"/>
      <c r="BL947" s="36"/>
      <c r="BM947" s="53" t="str">
        <f>IF(BJ947="","",WORKDAY(BJ947,5,FESTIVOS_CO!A:A))</f>
        <v/>
      </c>
      <c r="BN947" s="57" t="str">
        <f t="shared" ca="1" si="182"/>
        <v>PENDIENTE HACER AVISO</v>
      </c>
      <c r="BO947" s="54" t="str">
        <f t="shared" ca="1" si="175"/>
        <v>EN TRÁMITE NOTIF. POR AVISO</v>
      </c>
      <c r="BP947" s="37"/>
      <c r="BQ947" s="53" t="str">
        <f>IF(BP947="","",WORKDAY(BP947,5,FESTIVOS_CO!A:A))</f>
        <v/>
      </c>
      <c r="BR947" s="37"/>
      <c r="BS947" s="36"/>
      <c r="BT947" s="38"/>
      <c r="BU947" s="58" t="e">
        <f>VLOOKUP(BT947,Hoja2!$C:$D,2,0)</f>
        <v>#N/A</v>
      </c>
      <c r="BV947" s="80" t="str">
        <f>IF(
AND(AO947="",BD947="",BQ947=""),
"EN PROCESO NOTIFICACION / COMUNICACION",
IF(
BT947="",
"NO APLICA",
IF(
BU947=60,
IF(AO947&lt;&gt;"",AO947,IF(BD947&lt;&gt;"",BD947,BQ947))+60,
WORKDAY(
IF(AO947&lt;&gt;"",AO947,IF(BD947&lt;&gt;"",BD947,BQ947)),
BU947,
FESTIVOS_CO!A:A
)
)
))</f>
        <v>EN PROCESO NOTIFICACION / COMUNICACION</v>
      </c>
      <c r="BW947" s="44"/>
      <c r="BX947" s="53"/>
      <c r="BY947" s="45"/>
      <c r="BZ947" s="37"/>
      <c r="CA947" s="54" t="str">
        <f t="shared" si="176"/>
        <v>PENDIENTE EJECUTORIA</v>
      </c>
      <c r="CB947" s="59" t="str">
        <f t="shared" si="185"/>
        <v/>
      </c>
      <c r="CC947" s="36"/>
      <c r="CD947" s="40"/>
      <c r="CE947" s="46"/>
      <c r="CF947" s="40"/>
      <c r="CG947" s="40"/>
      <c r="CH947" s="40"/>
      <c r="CI947" s="36"/>
      <c r="CJ947" s="47"/>
      <c r="CK947" s="40"/>
      <c r="CL947" s="40"/>
      <c r="CM947" s="40"/>
      <c r="CN947" s="40"/>
    </row>
    <row r="948" spans="1:92" ht="42.75" hidden="1">
      <c r="A948" s="49" t="str">
        <f t="shared" si="177"/>
        <v>SIN GESTIÓN</v>
      </c>
      <c r="B948" s="58"/>
      <c r="C948" s="37"/>
      <c r="D948" s="37"/>
      <c r="E948" s="49" t="str">
        <f t="shared" si="178"/>
        <v>PENDIENTE NOTIFICACIÓN</v>
      </c>
      <c r="F948" s="141" t="str">
        <f t="shared" si="179"/>
        <v>PENDIENTE NOTIFICACIÓN</v>
      </c>
      <c r="G948" s="49" t="str">
        <f t="shared" si="180"/>
        <v/>
      </c>
      <c r="H948" s="51" t="str">
        <f ca="1">IF(
L948="",
"",
IF(
NETWORKDAYS(L948,IF(M948&lt;&gt;"",M948,TODAY()),FESTIVOS_CO!A:A)&gt;2,
"VENCIDO",
IF(
NETWORKDAYS(L948,IF(M948&lt;&gt;"",M948,TODAY()),FESTIVOS_CO!A:A)=2,
"ALERTA",
"A TIEMPO"
)))</f>
        <v/>
      </c>
      <c r="I948" s="40"/>
      <c r="J948" s="36"/>
      <c r="K948" s="37"/>
      <c r="L948" s="50"/>
      <c r="M948" s="37"/>
      <c r="N948" s="52"/>
      <c r="O948" s="52"/>
      <c r="P948" s="36"/>
      <c r="Q948" s="36"/>
      <c r="R948" s="40"/>
      <c r="S948" s="36"/>
      <c r="T948" s="40"/>
      <c r="U948" s="40"/>
      <c r="V948" s="81"/>
      <c r="W948" s="40"/>
      <c r="X948" s="40"/>
      <c r="Y948" s="40"/>
      <c r="Z948" s="38" t="str">
        <f>IFERROR(VLOOKUP(Y948,DIRECTORIO!A:B,2,FALSE),"")</f>
        <v/>
      </c>
      <c r="AA948" s="40"/>
      <c r="AB948" s="40"/>
      <c r="AC948" s="40"/>
      <c r="AD948" s="40"/>
      <c r="AE948" s="40"/>
      <c r="AF948" s="40"/>
      <c r="AG948" s="41" t="s">
        <v>109</v>
      </c>
      <c r="AH948" s="42"/>
      <c r="AI948" s="54" t="str">
        <f t="shared" ca="1" si="181"/>
        <v>PENDIENTE NOTIFICACIÓN ELECTRÓNICA</v>
      </c>
      <c r="AJ948" s="37"/>
      <c r="AK948" s="37"/>
      <c r="AL948" s="37"/>
      <c r="AM948" s="53" t="str">
        <f>IF(AK948="","",WORKDAY(AK948,5,FESTIVOS_CO!A:A))</f>
        <v/>
      </c>
      <c r="AN948" s="37"/>
      <c r="AO948" s="37"/>
      <c r="AP948" s="54" t="str">
        <f t="shared" ca="1" si="186"/>
        <v>NO APLICA</v>
      </c>
      <c r="AQ948" s="36"/>
      <c r="AR948" s="43"/>
      <c r="AS948" s="37"/>
      <c r="AT948" s="36"/>
      <c r="AU948" s="37"/>
      <c r="AV948" s="36"/>
      <c r="AW948" s="36"/>
      <c r="AX948" s="37"/>
      <c r="AY948" s="140" t="str">
        <f>IF(AU948="","",WORKDAY(AU948,5,FESTIVOS_CO!A:A))</f>
        <v/>
      </c>
      <c r="AZ948" s="54" t="str">
        <f t="shared" ca="1" si="183"/>
        <v>NO APLICA</v>
      </c>
      <c r="BA948" s="55" t="str">
        <f>IF(AX948="","",WORKDAY(AX948,5,FESTIVOS_CO!A:A))</f>
        <v/>
      </c>
      <c r="BB948" s="39"/>
      <c r="BC948" s="40"/>
      <c r="BD948" s="40"/>
      <c r="BE948" s="56" t="str">
        <f t="shared" ca="1" si="184"/>
        <v>NO APLICA</v>
      </c>
      <c r="BF948" s="37"/>
      <c r="BG948" s="45"/>
      <c r="BH948" s="37"/>
      <c r="BI948" s="36"/>
      <c r="BJ948" s="37"/>
      <c r="BK948" s="36"/>
      <c r="BL948" s="36"/>
      <c r="BM948" s="53" t="str">
        <f>IF(BJ948="","",WORKDAY(BJ948,5,FESTIVOS_CO!A:A))</f>
        <v/>
      </c>
      <c r="BN948" s="57" t="str">
        <f t="shared" ca="1" si="182"/>
        <v>PENDIENTE HACER AVISO</v>
      </c>
      <c r="BO948" s="54" t="str">
        <f t="shared" ca="1" si="175"/>
        <v>EN TRÁMITE NOTIF. POR AVISO</v>
      </c>
      <c r="BP948" s="37"/>
      <c r="BQ948" s="53" t="str">
        <f>IF(BP948="","",WORKDAY(BP948,5,FESTIVOS_CO!A:A))</f>
        <v/>
      </c>
      <c r="BR948" s="37"/>
      <c r="BS948" s="36"/>
      <c r="BT948" s="38"/>
      <c r="BU948" s="58" t="e">
        <f>VLOOKUP(BT948,Hoja2!$C:$D,2,0)</f>
        <v>#N/A</v>
      </c>
      <c r="BV948" s="80" t="str">
        <f>IF(
AND(AO948="",BD948="",BQ948=""),
"EN PROCESO NOTIFICACION / COMUNICACION",
IF(
BT948="",
"NO APLICA",
IF(
BU948=60,
IF(AO948&lt;&gt;"",AO948,IF(BD948&lt;&gt;"",BD948,BQ948))+60,
WORKDAY(
IF(AO948&lt;&gt;"",AO948,IF(BD948&lt;&gt;"",BD948,BQ948)),
BU948,
FESTIVOS_CO!A:A
)
)
))</f>
        <v>EN PROCESO NOTIFICACION / COMUNICACION</v>
      </c>
      <c r="BW948" s="44"/>
      <c r="BX948" s="53"/>
      <c r="BY948" s="45"/>
      <c r="BZ948" s="37"/>
      <c r="CA948" s="54" t="str">
        <f t="shared" si="176"/>
        <v>PENDIENTE EJECUTORIA</v>
      </c>
      <c r="CB948" s="59" t="str">
        <f t="shared" si="185"/>
        <v/>
      </c>
      <c r="CC948" s="36"/>
      <c r="CD948" s="40"/>
      <c r="CE948" s="46"/>
      <c r="CF948" s="40"/>
      <c r="CG948" s="40"/>
      <c r="CH948" s="40"/>
      <c r="CI948" s="36"/>
      <c r="CJ948" s="47"/>
      <c r="CK948" s="40"/>
      <c r="CL948" s="40"/>
      <c r="CM948" s="40"/>
      <c r="CN948" s="40"/>
    </row>
    <row r="949" spans="1:92" ht="42.75" hidden="1">
      <c r="A949" s="49" t="str">
        <f t="shared" si="177"/>
        <v>SIN GESTIÓN</v>
      </c>
      <c r="B949" s="58"/>
      <c r="C949" s="37"/>
      <c r="D949" s="37"/>
      <c r="E949" s="49" t="str">
        <f t="shared" si="178"/>
        <v>PENDIENTE NOTIFICACIÓN</v>
      </c>
      <c r="F949" s="141" t="str">
        <f t="shared" si="179"/>
        <v>PENDIENTE NOTIFICACIÓN</v>
      </c>
      <c r="G949" s="49" t="str">
        <f t="shared" si="180"/>
        <v/>
      </c>
      <c r="H949" s="51" t="str">
        <f ca="1">IF(
L949="",
"",
IF(
NETWORKDAYS(L949,IF(M949&lt;&gt;"",M949,TODAY()),FESTIVOS_CO!A:A)&gt;2,
"VENCIDO",
IF(
NETWORKDAYS(L949,IF(M949&lt;&gt;"",M949,TODAY()),FESTIVOS_CO!A:A)=2,
"ALERTA",
"A TIEMPO"
)))</f>
        <v/>
      </c>
      <c r="I949" s="40"/>
      <c r="J949" s="36"/>
      <c r="K949" s="37"/>
      <c r="L949" s="50"/>
      <c r="M949" s="37"/>
      <c r="N949" s="52"/>
      <c r="O949" s="52"/>
      <c r="P949" s="36"/>
      <c r="Q949" s="36"/>
      <c r="R949" s="40"/>
      <c r="S949" s="36"/>
      <c r="T949" s="40"/>
      <c r="U949" s="40"/>
      <c r="V949" s="81"/>
      <c r="W949" s="40"/>
      <c r="X949" s="40"/>
      <c r="Y949" s="40"/>
      <c r="Z949" s="38" t="str">
        <f>IFERROR(VLOOKUP(Y949,DIRECTORIO!A:B,2,FALSE),"")</f>
        <v/>
      </c>
      <c r="AA949" s="40"/>
      <c r="AB949" s="40"/>
      <c r="AC949" s="40"/>
      <c r="AD949" s="40"/>
      <c r="AE949" s="40"/>
      <c r="AF949" s="40"/>
      <c r="AG949" s="41" t="s">
        <v>109</v>
      </c>
      <c r="AH949" s="42"/>
      <c r="AI949" s="54" t="str">
        <f t="shared" ca="1" si="181"/>
        <v>PENDIENTE NOTIFICACIÓN ELECTRÓNICA</v>
      </c>
      <c r="AJ949" s="37"/>
      <c r="AK949" s="37"/>
      <c r="AL949" s="37"/>
      <c r="AM949" s="53" t="str">
        <f>IF(AK949="","",WORKDAY(AK949,5,FESTIVOS_CO!A:A))</f>
        <v/>
      </c>
      <c r="AN949" s="37"/>
      <c r="AO949" s="37"/>
      <c r="AP949" s="54" t="str">
        <f t="shared" ca="1" si="186"/>
        <v>NO APLICA</v>
      </c>
      <c r="AQ949" s="36"/>
      <c r="AR949" s="43"/>
      <c r="AS949" s="37"/>
      <c r="AT949" s="36"/>
      <c r="AU949" s="37"/>
      <c r="AV949" s="36"/>
      <c r="AW949" s="36"/>
      <c r="AX949" s="37"/>
      <c r="AY949" s="140" t="str">
        <f>IF(AU949="","",WORKDAY(AU949,5,FESTIVOS_CO!A:A))</f>
        <v/>
      </c>
      <c r="AZ949" s="54" t="str">
        <f t="shared" ca="1" si="183"/>
        <v>NO APLICA</v>
      </c>
      <c r="BA949" s="55" t="str">
        <f>IF(AX949="","",WORKDAY(AX949,5,FESTIVOS_CO!A:A))</f>
        <v/>
      </c>
      <c r="BB949" s="39"/>
      <c r="BC949" s="40"/>
      <c r="BD949" s="40"/>
      <c r="BE949" s="56" t="str">
        <f t="shared" ca="1" si="184"/>
        <v>NO APLICA</v>
      </c>
      <c r="BF949" s="37"/>
      <c r="BG949" s="45"/>
      <c r="BH949" s="37"/>
      <c r="BI949" s="36"/>
      <c r="BJ949" s="37"/>
      <c r="BK949" s="36"/>
      <c r="BL949" s="36"/>
      <c r="BM949" s="53" t="str">
        <f>IF(BJ949="","",WORKDAY(BJ949,5,FESTIVOS_CO!A:A))</f>
        <v/>
      </c>
      <c r="BN949" s="57" t="str">
        <f t="shared" ca="1" si="182"/>
        <v>PENDIENTE HACER AVISO</v>
      </c>
      <c r="BO949" s="54" t="str">
        <f t="shared" ca="1" si="175"/>
        <v>EN TRÁMITE NOTIF. POR AVISO</v>
      </c>
      <c r="BP949" s="37"/>
      <c r="BQ949" s="53" t="str">
        <f>IF(BP949="","",WORKDAY(BP949,5,FESTIVOS_CO!A:A))</f>
        <v/>
      </c>
      <c r="BR949" s="37"/>
      <c r="BS949" s="36"/>
      <c r="BT949" s="38"/>
      <c r="BU949" s="58" t="e">
        <f>VLOOKUP(BT949,Hoja2!$C:$D,2,0)</f>
        <v>#N/A</v>
      </c>
      <c r="BV949" s="80" t="str">
        <f>IF(
AND(AO949="",BD949="",BQ949=""),
"EN PROCESO NOTIFICACION / COMUNICACION",
IF(
BT949="",
"NO APLICA",
IF(
BU949=60,
IF(AO949&lt;&gt;"",AO949,IF(BD949&lt;&gt;"",BD949,BQ949))+60,
WORKDAY(
IF(AO949&lt;&gt;"",AO949,IF(BD949&lt;&gt;"",BD949,BQ949)),
BU949,
FESTIVOS_CO!A:A
)
)
))</f>
        <v>EN PROCESO NOTIFICACION / COMUNICACION</v>
      </c>
      <c r="BW949" s="44"/>
      <c r="BX949" s="53"/>
      <c r="BY949" s="45"/>
      <c r="BZ949" s="37"/>
      <c r="CA949" s="54" t="str">
        <f t="shared" si="176"/>
        <v>PENDIENTE EJECUTORIA</v>
      </c>
      <c r="CB949" s="59" t="str">
        <f t="shared" si="185"/>
        <v/>
      </c>
      <c r="CC949" s="36"/>
      <c r="CD949" s="40"/>
      <c r="CE949" s="46"/>
      <c r="CF949" s="40"/>
      <c r="CG949" s="40"/>
      <c r="CH949" s="40"/>
      <c r="CI949" s="36"/>
      <c r="CJ949" s="47"/>
      <c r="CK949" s="40"/>
      <c r="CL949" s="40"/>
      <c r="CM949" s="40"/>
      <c r="CN949" s="40"/>
    </row>
    <row r="950" spans="1:92" ht="42.75" hidden="1">
      <c r="A950" s="49" t="str">
        <f t="shared" si="177"/>
        <v>SIN GESTIÓN</v>
      </c>
      <c r="B950" s="58"/>
      <c r="C950" s="37"/>
      <c r="D950" s="37"/>
      <c r="E950" s="49" t="str">
        <f t="shared" si="178"/>
        <v>PENDIENTE NOTIFICACIÓN</v>
      </c>
      <c r="F950" s="141" t="str">
        <f t="shared" si="179"/>
        <v>PENDIENTE NOTIFICACIÓN</v>
      </c>
      <c r="G950" s="49" t="str">
        <f t="shared" si="180"/>
        <v/>
      </c>
      <c r="H950" s="51" t="str">
        <f ca="1">IF(
L950="",
"",
IF(
NETWORKDAYS(L950,IF(M950&lt;&gt;"",M950,TODAY()),FESTIVOS_CO!A:A)&gt;2,
"VENCIDO",
IF(
NETWORKDAYS(L950,IF(M950&lt;&gt;"",M950,TODAY()),FESTIVOS_CO!A:A)=2,
"ALERTA",
"A TIEMPO"
)))</f>
        <v/>
      </c>
      <c r="I950" s="40"/>
      <c r="J950" s="36"/>
      <c r="K950" s="37"/>
      <c r="L950" s="50"/>
      <c r="M950" s="37"/>
      <c r="N950" s="52"/>
      <c r="O950" s="52"/>
      <c r="P950" s="36"/>
      <c r="Q950" s="36"/>
      <c r="R950" s="40"/>
      <c r="S950" s="36"/>
      <c r="T950" s="40"/>
      <c r="U950" s="40"/>
      <c r="V950" s="81"/>
      <c r="W950" s="40"/>
      <c r="X950" s="40"/>
      <c r="Y950" s="40"/>
      <c r="Z950" s="38" t="str">
        <f>IFERROR(VLOOKUP(Y950,DIRECTORIO!A:B,2,FALSE),"")</f>
        <v/>
      </c>
      <c r="AA950" s="40"/>
      <c r="AB950" s="40"/>
      <c r="AC950" s="40"/>
      <c r="AD950" s="40"/>
      <c r="AE950" s="40"/>
      <c r="AF950" s="40"/>
      <c r="AG950" s="41" t="s">
        <v>109</v>
      </c>
      <c r="AH950" s="42"/>
      <c r="AI950" s="54" t="str">
        <f t="shared" ca="1" si="181"/>
        <v>PENDIENTE NOTIFICACIÓN ELECTRÓNICA</v>
      </c>
      <c r="AJ950" s="37"/>
      <c r="AK950" s="37"/>
      <c r="AL950" s="37"/>
      <c r="AM950" s="53" t="str">
        <f>IF(AK950="","",WORKDAY(AK950,5,FESTIVOS_CO!A:A))</f>
        <v/>
      </c>
      <c r="AN950" s="37"/>
      <c r="AO950" s="37"/>
      <c r="AP950" s="54" t="str">
        <f t="shared" ca="1" si="186"/>
        <v>NO APLICA</v>
      </c>
      <c r="AQ950" s="36"/>
      <c r="AR950" s="43"/>
      <c r="AS950" s="37"/>
      <c r="AT950" s="36"/>
      <c r="AU950" s="37"/>
      <c r="AV950" s="36"/>
      <c r="AW950" s="36"/>
      <c r="AX950" s="37"/>
      <c r="AY950" s="140" t="str">
        <f>IF(AU950="","",WORKDAY(AU950,5,FESTIVOS_CO!A:A))</f>
        <v/>
      </c>
      <c r="AZ950" s="54" t="str">
        <f t="shared" ca="1" si="183"/>
        <v>NO APLICA</v>
      </c>
      <c r="BA950" s="55" t="str">
        <f>IF(AX950="","",WORKDAY(AX950,5,FESTIVOS_CO!A:A))</f>
        <v/>
      </c>
      <c r="BB950" s="39"/>
      <c r="BC950" s="40"/>
      <c r="BD950" s="40"/>
      <c r="BE950" s="56" t="str">
        <f t="shared" ca="1" si="184"/>
        <v>NO APLICA</v>
      </c>
      <c r="BF950" s="37"/>
      <c r="BG950" s="45"/>
      <c r="BH950" s="37"/>
      <c r="BI950" s="36"/>
      <c r="BJ950" s="37"/>
      <c r="BK950" s="36"/>
      <c r="BL950" s="36"/>
      <c r="BM950" s="53" t="str">
        <f>IF(BJ950="","",WORKDAY(BJ950,5,FESTIVOS_CO!A:A))</f>
        <v/>
      </c>
      <c r="BN950" s="57" t="str">
        <f t="shared" ca="1" si="182"/>
        <v>PENDIENTE HACER AVISO</v>
      </c>
      <c r="BO950" s="54" t="str">
        <f t="shared" ref="BO950:BO1013" ca="1" si="187">IF(BN950="NOTIFICACIÓN PERSONAL COMPLETA",
"NO PROCEDE AVISO",
IF(BR950="SI",
"NOTIFICACION POR AVISO TERMINADA",
IF(BE950="NO PROCEDE",
"NO PROCEDE AVISO",
IF(BN950="VERIFICAR SI PROCEDE RECURSO",
"NOTIFICACIÓN POR AVISO COMPLETA",
"EN TRÁMITE NOTIF. POR AVISO"
))))</f>
        <v>EN TRÁMITE NOTIF. POR AVISO</v>
      </c>
      <c r="BP950" s="37"/>
      <c r="BQ950" s="53" t="str">
        <f>IF(BP950="","",WORKDAY(BP950,5,FESTIVOS_CO!A:A))</f>
        <v/>
      </c>
      <c r="BR950" s="37"/>
      <c r="BS950" s="36"/>
      <c r="BT950" s="38"/>
      <c r="BU950" s="58" t="e">
        <f>VLOOKUP(BT950,Hoja2!$C:$D,2,0)</f>
        <v>#N/A</v>
      </c>
      <c r="BV950" s="80" t="str">
        <f>IF(
AND(AO950="",BD950="",BQ950=""),
"EN PROCESO NOTIFICACION / COMUNICACION",
IF(
BT950="",
"NO APLICA",
IF(
BU950=60,
IF(AO950&lt;&gt;"",AO950,IF(BD950&lt;&gt;"",BD950,BQ950))+60,
WORKDAY(
IF(AO950&lt;&gt;"",AO950,IF(BD950&lt;&gt;"",BD950,BQ950)),
BU950,
FESTIVOS_CO!A:A
)
)
))</f>
        <v>EN PROCESO NOTIFICACION / COMUNICACION</v>
      </c>
      <c r="BW950" s="44"/>
      <c r="BX950" s="53"/>
      <c r="BY950" s="45"/>
      <c r="BZ950" s="37"/>
      <c r="CA950" s="54" t="str">
        <f t="shared" ref="CA950:CA1013" si="188">IF(BW950&lt;&gt;"SI",
"PENDIENTE EJECUTORIA",
IF(AND(BX950="",BY950="",BZ950=""),
"PENDIENTE HACER EJECUTORIA",
IF(AND(BX950&lt;&gt;"",BY950="",BZ950=""),
"PENDIENTE REVISION EJECUTORIA",
IF(AND(BX950&lt;&gt;"",BY950&lt;&gt;"",BZ950=""),
"PENDIENTE FIRMA EJECUTORIA",
"PROCESO EJECUTORIA TERMINADO"
))))</f>
        <v>PENDIENTE EJECUTORIA</v>
      </c>
      <c r="CB950" s="59" t="str">
        <f t="shared" si="185"/>
        <v/>
      </c>
      <c r="CC950" s="36"/>
      <c r="CD950" s="40"/>
      <c r="CE950" s="46"/>
      <c r="CF950" s="40"/>
      <c r="CG950" s="40"/>
      <c r="CH950" s="40"/>
      <c r="CI950" s="36"/>
      <c r="CJ950" s="47"/>
      <c r="CK950" s="40"/>
      <c r="CL950" s="40"/>
      <c r="CM950" s="40"/>
      <c r="CN950" s="40"/>
    </row>
    <row r="951" spans="1:92" ht="42.75" hidden="1">
      <c r="A951" s="49" t="str">
        <f t="shared" si="177"/>
        <v>SIN GESTIÓN</v>
      </c>
      <c r="B951" s="58"/>
      <c r="C951" s="37"/>
      <c r="D951" s="37"/>
      <c r="E951" s="49" t="str">
        <f t="shared" si="178"/>
        <v>PENDIENTE NOTIFICACIÓN</v>
      </c>
      <c r="F951" s="141" t="str">
        <f t="shared" si="179"/>
        <v>PENDIENTE NOTIFICACIÓN</v>
      </c>
      <c r="G951" s="49" t="str">
        <f t="shared" si="180"/>
        <v/>
      </c>
      <c r="H951" s="51" t="str">
        <f ca="1">IF(
L951="",
"",
IF(
NETWORKDAYS(L951,IF(M951&lt;&gt;"",M951,TODAY()),FESTIVOS_CO!A:A)&gt;2,
"VENCIDO",
IF(
NETWORKDAYS(L951,IF(M951&lt;&gt;"",M951,TODAY()),FESTIVOS_CO!A:A)=2,
"ALERTA",
"A TIEMPO"
)))</f>
        <v/>
      </c>
      <c r="I951" s="40"/>
      <c r="J951" s="36"/>
      <c r="K951" s="37"/>
      <c r="L951" s="50"/>
      <c r="M951" s="37"/>
      <c r="N951" s="52"/>
      <c r="O951" s="52"/>
      <c r="P951" s="36"/>
      <c r="Q951" s="36"/>
      <c r="R951" s="40"/>
      <c r="S951" s="36"/>
      <c r="T951" s="40"/>
      <c r="U951" s="40"/>
      <c r="V951" s="81"/>
      <c r="W951" s="40"/>
      <c r="X951" s="40"/>
      <c r="Y951" s="40"/>
      <c r="Z951" s="38" t="str">
        <f>IFERROR(VLOOKUP(Y951,DIRECTORIO!A:B,2,FALSE),"")</f>
        <v/>
      </c>
      <c r="AA951" s="40"/>
      <c r="AB951" s="40"/>
      <c r="AC951" s="40"/>
      <c r="AD951" s="40"/>
      <c r="AE951" s="40"/>
      <c r="AF951" s="40"/>
      <c r="AG951" s="41" t="s">
        <v>109</v>
      </c>
      <c r="AH951" s="42"/>
      <c r="AI951" s="54" t="str">
        <f t="shared" ca="1" si="181"/>
        <v>PENDIENTE NOTIFICACIÓN ELECTRÓNICA</v>
      </c>
      <c r="AJ951" s="37"/>
      <c r="AK951" s="37"/>
      <c r="AL951" s="37"/>
      <c r="AM951" s="53" t="str">
        <f>IF(AK951="","",WORKDAY(AK951,5,FESTIVOS_CO!A:A))</f>
        <v/>
      </c>
      <c r="AN951" s="37"/>
      <c r="AO951" s="37"/>
      <c r="AP951" s="54" t="str">
        <f t="shared" ca="1" si="186"/>
        <v>NO APLICA</v>
      </c>
      <c r="AQ951" s="36"/>
      <c r="AR951" s="43"/>
      <c r="AS951" s="37"/>
      <c r="AT951" s="36"/>
      <c r="AU951" s="37"/>
      <c r="AV951" s="36"/>
      <c r="AW951" s="36"/>
      <c r="AX951" s="37"/>
      <c r="AY951" s="140" t="str">
        <f>IF(AU951="","",WORKDAY(AU951,5,FESTIVOS_CO!A:A))</f>
        <v/>
      </c>
      <c r="AZ951" s="54" t="str">
        <f t="shared" ca="1" si="183"/>
        <v>NO APLICA</v>
      </c>
      <c r="BA951" s="55" t="str">
        <f>IF(AX951="","",WORKDAY(AX951,5,FESTIVOS_CO!A:A))</f>
        <v/>
      </c>
      <c r="BB951" s="39"/>
      <c r="BC951" s="40"/>
      <c r="BD951" s="40"/>
      <c r="BE951" s="56" t="str">
        <f t="shared" ca="1" si="184"/>
        <v>NO APLICA</v>
      </c>
      <c r="BF951" s="37"/>
      <c r="BG951" s="45"/>
      <c r="BH951" s="37"/>
      <c r="BI951" s="36"/>
      <c r="BJ951" s="37"/>
      <c r="BK951" s="36"/>
      <c r="BL951" s="36"/>
      <c r="BM951" s="53" t="str">
        <f>IF(BJ951="","",WORKDAY(BJ951,5,FESTIVOS_CO!A:A))</f>
        <v/>
      </c>
      <c r="BN951" s="57" t="str">
        <f t="shared" ca="1" si="182"/>
        <v>PENDIENTE HACER AVISO</v>
      </c>
      <c r="BO951" s="54" t="str">
        <f t="shared" ca="1" si="187"/>
        <v>EN TRÁMITE NOTIF. POR AVISO</v>
      </c>
      <c r="BP951" s="37"/>
      <c r="BQ951" s="53" t="str">
        <f>IF(BP951="","",WORKDAY(BP951,5,FESTIVOS_CO!A:A))</f>
        <v/>
      </c>
      <c r="BR951" s="37"/>
      <c r="BS951" s="36"/>
      <c r="BT951" s="38"/>
      <c r="BU951" s="58" t="e">
        <f>VLOOKUP(BT951,Hoja2!$C:$D,2,0)</f>
        <v>#N/A</v>
      </c>
      <c r="BV951" s="80" t="str">
        <f>IF(
AND(AO951="",BD951="",BQ951=""),
"EN PROCESO NOTIFICACION / COMUNICACION",
IF(
BT951="",
"NO APLICA",
IF(
BU951=60,
IF(AO951&lt;&gt;"",AO951,IF(BD951&lt;&gt;"",BD951,BQ951))+60,
WORKDAY(
IF(AO951&lt;&gt;"",AO951,IF(BD951&lt;&gt;"",BD951,BQ951)),
BU951,
FESTIVOS_CO!A:A
)
)
))</f>
        <v>EN PROCESO NOTIFICACION / COMUNICACION</v>
      </c>
      <c r="BW951" s="44"/>
      <c r="BX951" s="53"/>
      <c r="BY951" s="45"/>
      <c r="BZ951" s="37"/>
      <c r="CA951" s="54" t="str">
        <f t="shared" si="188"/>
        <v>PENDIENTE EJECUTORIA</v>
      </c>
      <c r="CB951" s="59" t="str">
        <f t="shared" si="185"/>
        <v/>
      </c>
      <c r="CC951" s="36"/>
      <c r="CD951" s="40"/>
      <c r="CE951" s="46"/>
      <c r="CF951" s="40"/>
      <c r="CG951" s="40"/>
      <c r="CH951" s="40"/>
      <c r="CI951" s="36"/>
      <c r="CJ951" s="47"/>
      <c r="CK951" s="40"/>
      <c r="CL951" s="40"/>
      <c r="CM951" s="40"/>
      <c r="CN951" s="40"/>
    </row>
    <row r="952" spans="1:92" ht="42.75" hidden="1">
      <c r="A952" s="49" t="str">
        <f t="shared" ref="A952:A1015" si="189">IF(
AND(Q952="NO",S952&lt;&gt;"SI"),
"TERMINADO PRODUCTO NO CONFORME",
IF(
AND(
COUNTBLANK(AJ952:AO952)=COLUMNS(AJ952:AO952),
COUNTBLANK(AQ952:AY952)=COLUMNS(AQ952:AY952),
COUNTBLANK(BC952:BD952)=COLUMNS(BC952:BD952),
COUNTBLANK(BF952:BM952)=COLUMNS(BF952:BM952),
COUNTBLANK(BP952:BR952)=COLUMNS(BP952:BR952)
),
"SIN GESTIÓN",
IF(
AND(BC952&lt;&gt;"",BD952&lt;&gt;"",AO952="",AX952="",BQ952=""),
"NOTIFICADO POR CONDUCTA CONCLUYENTE",
IF(
AI952="NOTIFICACIÓN ELECTRÓNICA EFECTIVA",
CA952,
IF(
OR(
AI952="NO PROCEDE NOTIFICACIÓN ELECTRÓNICA",
AI952="REALIZAR CITACIÓN",
AI952="NOTIFICACIÓN ELECTRÓNICA NO EFECTIVA"
),
IF(
AZ952="HACER AVISO",
IF(
OR(
BN952="NOTIFICACIÓN POR AVISO TERMINADA",
BN952="NOTIFICACIÓN PERSONAL COMPLETA"
),
CA952,
BN952
),
AZ952
),
AI952
)
)
)
))</f>
        <v>SIN GESTIÓN</v>
      </c>
      <c r="B952" s="58"/>
      <c r="C952" s="37"/>
      <c r="D952" s="37"/>
      <c r="E952" s="49" t="str">
        <f t="shared" ref="E952:E1015" si="190">IF(AN952="SI",
"NOTIFICACIÓN ELECTRÓNICA",
IF(AND(BC952&lt;&gt;"",BD952&lt;&gt;""),
"NOTIFICACIÓN PERSONAL",
IF(BL952="SI",
"NOTIFICACIÓN POR AVISO",
"PENDIENTE NOTIFICACIÓN"
)))</f>
        <v>PENDIENTE NOTIFICACIÓN</v>
      </c>
      <c r="F952" s="141" t="str">
        <f t="shared" ref="F952:F1015" si="191">IF(
AND(AN952&lt;&gt;"SI",AW952&lt;&gt;"SI",BL952&lt;&gt;"SI",BC952="",BD952=""),
"PENDIENTE NOTIFICACIÓN",
IF(AN952="SI",
AO952,
IF(AW952="SI",
AX952,
IF(AND(BC952&lt;&gt;"",BD952&lt;&gt;""),
BD952,
IF(BL952="SI",
BQ952,
"PENDIENTE NOTIFICACIÓN"
)))))</f>
        <v>PENDIENTE NOTIFICACIÓN</v>
      </c>
      <c r="G952" s="49" t="str">
        <f t="shared" ref="G952:G1015" si="192">IF(
OR(
C952="",
F952="PENDIENTE NOTIFICACIÓN",
NOT(ISNUMBER(C952)),
NOT(ISNUMBER(F952)),
F952&lt;C952
),
"",
F952-C952
)</f>
        <v/>
      </c>
      <c r="H952" s="51" t="str">
        <f ca="1">IF(
L952="",
"",
IF(
NETWORKDAYS(L952,IF(M952&lt;&gt;"",M952,TODAY()),FESTIVOS_CO!A:A)&gt;2,
"VENCIDO",
IF(
NETWORKDAYS(L952,IF(M952&lt;&gt;"",M952,TODAY()),FESTIVOS_CO!A:A)=2,
"ALERTA",
"A TIEMPO"
)))</f>
        <v/>
      </c>
      <c r="I952" s="40"/>
      <c r="J952" s="36"/>
      <c r="K952" s="37"/>
      <c r="L952" s="50"/>
      <c r="M952" s="37"/>
      <c r="N952" s="52"/>
      <c r="O952" s="52"/>
      <c r="P952" s="36"/>
      <c r="Q952" s="36"/>
      <c r="R952" s="40"/>
      <c r="S952" s="36"/>
      <c r="T952" s="40"/>
      <c r="U952" s="40"/>
      <c r="V952" s="81"/>
      <c r="W952" s="40"/>
      <c r="X952" s="40"/>
      <c r="Y952" s="40"/>
      <c r="Z952" s="38" t="str">
        <f>IFERROR(VLOOKUP(Y952,DIRECTORIO!A:B,2,FALSE),"")</f>
        <v/>
      </c>
      <c r="AA952" s="40"/>
      <c r="AB952" s="40"/>
      <c r="AC952" s="40"/>
      <c r="AD952" s="40"/>
      <c r="AE952" s="40"/>
      <c r="AF952" s="40"/>
      <c r="AG952" s="41" t="s">
        <v>109</v>
      </c>
      <c r="AH952" s="42"/>
      <c r="AI952" s="54" t="str">
        <f t="shared" ref="AI952:AI1015" ca="1" si="193">IF(AL952="NO",
"REALIZAR CITACIÓN",
IF(AND(AJ952="SI",AL952&lt;&gt;"SI",AL952&lt;&gt;"NO"),
"PENDIENTE ENTREGA NOTIFICACIÓN ELECTRÓNICA",
IF(AND(AJ952="SI",AL952="SI",AN952="SI"),
"NOTIFICACIÓN ELECTRÓNICA EFECTIVA",
IF(AND(AJ952="",AK952="",AL952="",AM952="",AN952="",AO952=""),
"PENDIENTE NOTIFICACIÓN ELECTRÓNICA",
IF(AJ952="NO",
"NO PROCEDE NOTIFICACIÓN ELECTRÓNICA",
IF(AND(AJ952="SI",F952=""),
"PENDIENTE ENVÍO NOTIFICACIÓN ELECTRÓNICA",
IF(AND(AJ952="SI",TODAY()-F952&lt;=5),
"EN ESPERA DE NOTIFICACIÓN ELECTRÓNICA (5 DÍAS)",
"NOTIFICACIÓN ELECTRÓNICA NO EFECTIVA"
)))))))</f>
        <v>PENDIENTE NOTIFICACIÓN ELECTRÓNICA</v>
      </c>
      <c r="AJ952" s="37"/>
      <c r="AK952" s="37"/>
      <c r="AL952" s="37"/>
      <c r="AM952" s="53" t="str">
        <f>IF(AK952="","",WORKDAY(AK952,5,FESTIVOS_CO!A:A))</f>
        <v/>
      </c>
      <c r="AN952" s="37"/>
      <c r="AO952" s="37"/>
      <c r="AP952" s="54" t="str">
        <f t="shared" ca="1" si="186"/>
        <v>NO APLICA</v>
      </c>
      <c r="AQ952" s="36"/>
      <c r="AR952" s="43"/>
      <c r="AS952" s="37"/>
      <c r="AT952" s="36"/>
      <c r="AU952" s="37"/>
      <c r="AV952" s="36"/>
      <c r="AW952" s="36"/>
      <c r="AX952" s="37"/>
      <c r="AY952" s="140" t="str">
        <f>IF(AU952="","",WORKDAY(AU952,5,FESTIVOS_CO!A:A))</f>
        <v/>
      </c>
      <c r="AZ952" s="54" t="str">
        <f t="shared" ca="1" si="183"/>
        <v>NO APLICA</v>
      </c>
      <c r="BA952" s="55" t="str">
        <f>IF(AX952="","",WORKDAY(AX952,5,FESTIVOS_CO!A:A))</f>
        <v/>
      </c>
      <c r="BB952" s="39"/>
      <c r="BC952" s="40"/>
      <c r="BD952" s="40"/>
      <c r="BE952" s="56" t="str">
        <f t="shared" ca="1" si="184"/>
        <v>NO APLICA</v>
      </c>
      <c r="BF952" s="37"/>
      <c r="BG952" s="45"/>
      <c r="BH952" s="37"/>
      <c r="BI952" s="36"/>
      <c r="BJ952" s="37"/>
      <c r="BK952" s="36"/>
      <c r="BL952" s="36"/>
      <c r="BM952" s="53" t="str">
        <f>IF(BJ952="","",WORKDAY(BJ952,5,FESTIVOS_CO!A:A))</f>
        <v/>
      </c>
      <c r="BN952" s="57" t="str">
        <f t="shared" ref="BN952:BN1015" ca="1" si="194">IF(
AND(AZ952="CITACIÓN COMPLETA EN ESPERA DE NOTIFICACION PERSONAL",BB952="NO"),
"PENDIENTE HACER AVISO",
IF(AND(BC952&lt;&gt;"",BD952&lt;&gt;""),
"NOTIFICACIÓN PERSONAL COMPLETA",
IF(BR952="SI",
"NOTIFICACIÓN POR AVISO TERMINADA",
IF(BE952="NO PROCEDE",
"NO PROCEDE",
IF(BF952="",
"PENDIENTE HACER AVISO",
IF(BG952="",
"PENDIENTE REVISIÓN AVISO",
IF(BH952="",
"PENDIENTE FIRMA AVISO",
IF(BI952="",
"PENDIENTE RADICAR AVISO",
IF(BL952="",
"EN TRÁMITE DE ENTREGA AVISO",
IF(BL952="NO",
"PUBLICAR AVISO CARTELERA",
IF(BL952="SI",
"VERIFICAR SI PROCEDE RECURSO",
IF(BE952="HACER AVISO",
"HACER AVISO",
"NO APLICA"
))))))))))))</f>
        <v>PENDIENTE HACER AVISO</v>
      </c>
      <c r="BO952" s="54" t="str">
        <f t="shared" ca="1" si="187"/>
        <v>EN TRÁMITE NOTIF. POR AVISO</v>
      </c>
      <c r="BP952" s="37"/>
      <c r="BQ952" s="53" t="str">
        <f>IF(BP952="","",WORKDAY(BP952,5,FESTIVOS_CO!A:A))</f>
        <v/>
      </c>
      <c r="BR952" s="37"/>
      <c r="BS952" s="36"/>
      <c r="BT952" s="38"/>
      <c r="BU952" s="58" t="e">
        <f>VLOOKUP(BT952,Hoja2!$C:$D,2,0)</f>
        <v>#N/A</v>
      </c>
      <c r="BV952" s="80" t="str">
        <f>IF(
AND(AO952="",BD952="",BQ952=""),
"EN PROCESO NOTIFICACION / COMUNICACION",
IF(
BT952="",
"NO APLICA",
IF(
BU952=60,
IF(AO952&lt;&gt;"",AO952,IF(BD952&lt;&gt;"",BD952,BQ952))+60,
WORKDAY(
IF(AO952&lt;&gt;"",AO952,IF(BD952&lt;&gt;"",BD952,BQ952)),
BU952,
FESTIVOS_CO!A:A
)
)
))</f>
        <v>EN PROCESO NOTIFICACION / COMUNICACION</v>
      </c>
      <c r="BW952" s="44"/>
      <c r="BX952" s="53"/>
      <c r="BY952" s="45"/>
      <c r="BZ952" s="37"/>
      <c r="CA952" s="54" t="str">
        <f t="shared" si="188"/>
        <v>PENDIENTE EJECUTORIA</v>
      </c>
      <c r="CB952" s="59" t="str">
        <f t="shared" si="185"/>
        <v/>
      </c>
      <c r="CC952" s="36"/>
      <c r="CD952" s="40"/>
      <c r="CE952" s="46"/>
      <c r="CF952" s="40"/>
      <c r="CG952" s="40"/>
      <c r="CH952" s="40"/>
      <c r="CI952" s="36"/>
      <c r="CJ952" s="47"/>
      <c r="CK952" s="40"/>
      <c r="CL952" s="40"/>
      <c r="CM952" s="40"/>
      <c r="CN952" s="40"/>
    </row>
    <row r="953" spans="1:92" ht="42.75" hidden="1">
      <c r="A953" s="49" t="str">
        <f t="shared" si="189"/>
        <v>SIN GESTIÓN</v>
      </c>
      <c r="B953" s="58"/>
      <c r="C953" s="37"/>
      <c r="D953" s="37"/>
      <c r="E953" s="49" t="str">
        <f t="shared" si="190"/>
        <v>PENDIENTE NOTIFICACIÓN</v>
      </c>
      <c r="F953" s="141" t="str">
        <f t="shared" si="191"/>
        <v>PENDIENTE NOTIFICACIÓN</v>
      </c>
      <c r="G953" s="49" t="str">
        <f t="shared" si="192"/>
        <v/>
      </c>
      <c r="H953" s="51" t="str">
        <f ca="1">IF(
L953="",
"",
IF(
NETWORKDAYS(L953,IF(M953&lt;&gt;"",M953,TODAY()),FESTIVOS_CO!A:A)&gt;2,
"VENCIDO",
IF(
NETWORKDAYS(L953,IF(M953&lt;&gt;"",M953,TODAY()),FESTIVOS_CO!A:A)=2,
"ALERTA",
"A TIEMPO"
)))</f>
        <v/>
      </c>
      <c r="I953" s="40"/>
      <c r="J953" s="36"/>
      <c r="K953" s="37"/>
      <c r="L953" s="50"/>
      <c r="M953" s="37"/>
      <c r="N953" s="52"/>
      <c r="O953" s="52"/>
      <c r="P953" s="36"/>
      <c r="Q953" s="36"/>
      <c r="R953" s="40"/>
      <c r="S953" s="36"/>
      <c r="T953" s="40"/>
      <c r="U953" s="40"/>
      <c r="V953" s="81"/>
      <c r="W953" s="40"/>
      <c r="X953" s="40"/>
      <c r="Y953" s="40"/>
      <c r="Z953" s="38" t="str">
        <f>IFERROR(VLOOKUP(Y953,DIRECTORIO!A:B,2,FALSE),"")</f>
        <v/>
      </c>
      <c r="AA953" s="40"/>
      <c r="AB953" s="40"/>
      <c r="AC953" s="40"/>
      <c r="AD953" s="40"/>
      <c r="AE953" s="40"/>
      <c r="AF953" s="40"/>
      <c r="AG953" s="41" t="s">
        <v>109</v>
      </c>
      <c r="AH953" s="42"/>
      <c r="AI953" s="54" t="str">
        <f t="shared" ca="1" si="193"/>
        <v>PENDIENTE NOTIFICACIÓN ELECTRÓNICA</v>
      </c>
      <c r="AJ953" s="37"/>
      <c r="AK953" s="37"/>
      <c r="AL953" s="37"/>
      <c r="AM953" s="53" t="str">
        <f>IF(AK953="","",WORKDAY(AK953,5,FESTIVOS_CO!A:A))</f>
        <v/>
      </c>
      <c r="AN953" s="37"/>
      <c r="AO953" s="37"/>
      <c r="AP953" s="54" t="str">
        <f t="shared" ca="1" si="186"/>
        <v>NO APLICA</v>
      </c>
      <c r="AQ953" s="36"/>
      <c r="AR953" s="43"/>
      <c r="AS953" s="37"/>
      <c r="AT953" s="36"/>
      <c r="AU953" s="37"/>
      <c r="AV953" s="36"/>
      <c r="AW953" s="36"/>
      <c r="AX953" s="37"/>
      <c r="AY953" s="140" t="str">
        <f>IF(AU953="","",WORKDAY(AU953,5,FESTIVOS_CO!A:A))</f>
        <v/>
      </c>
      <c r="AZ953" s="54" t="str">
        <f t="shared" ca="1" si="183"/>
        <v>NO APLICA</v>
      </c>
      <c r="BA953" s="55" t="str">
        <f>IF(AX953="","",WORKDAY(AX953,5,FESTIVOS_CO!A:A))</f>
        <v/>
      </c>
      <c r="BB953" s="39"/>
      <c r="BC953" s="40"/>
      <c r="BD953" s="40"/>
      <c r="BE953" s="56" t="str">
        <f t="shared" ca="1" si="184"/>
        <v>NO APLICA</v>
      </c>
      <c r="BF953" s="37"/>
      <c r="BG953" s="45"/>
      <c r="BH953" s="37"/>
      <c r="BI953" s="36"/>
      <c r="BJ953" s="37"/>
      <c r="BK953" s="36"/>
      <c r="BL953" s="36"/>
      <c r="BM953" s="53" t="str">
        <f>IF(BJ953="","",WORKDAY(BJ953,5,FESTIVOS_CO!A:A))</f>
        <v/>
      </c>
      <c r="BN953" s="57" t="str">
        <f t="shared" ca="1" si="194"/>
        <v>PENDIENTE HACER AVISO</v>
      </c>
      <c r="BO953" s="54" t="str">
        <f t="shared" ca="1" si="187"/>
        <v>EN TRÁMITE NOTIF. POR AVISO</v>
      </c>
      <c r="BP953" s="37"/>
      <c r="BQ953" s="53" t="str">
        <f>IF(BP953="","",WORKDAY(BP953,5,FESTIVOS_CO!A:A))</f>
        <v/>
      </c>
      <c r="BR953" s="37"/>
      <c r="BS953" s="36"/>
      <c r="BT953" s="38"/>
      <c r="BU953" s="58" t="e">
        <f>VLOOKUP(BT953,Hoja2!$C:$D,2,0)</f>
        <v>#N/A</v>
      </c>
      <c r="BV953" s="80" t="str">
        <f>IF(
AND(AO953="",BD953="",BQ953=""),
"EN PROCESO NOTIFICACION / COMUNICACION",
IF(
BT953="",
"NO APLICA",
IF(
BU953=60,
IF(AO953&lt;&gt;"",AO953,IF(BD953&lt;&gt;"",BD953,BQ953))+60,
WORKDAY(
IF(AO953&lt;&gt;"",AO953,IF(BD953&lt;&gt;"",BD953,BQ953)),
BU953,
FESTIVOS_CO!A:A
)
)
))</f>
        <v>EN PROCESO NOTIFICACION / COMUNICACION</v>
      </c>
      <c r="BW953" s="44"/>
      <c r="BX953" s="53"/>
      <c r="BY953" s="45"/>
      <c r="BZ953" s="37"/>
      <c r="CA953" s="54" t="str">
        <f t="shared" si="188"/>
        <v>PENDIENTE EJECUTORIA</v>
      </c>
      <c r="CB953" s="59" t="str">
        <f t="shared" si="185"/>
        <v/>
      </c>
      <c r="CC953" s="36"/>
      <c r="CD953" s="40"/>
      <c r="CE953" s="46"/>
      <c r="CF953" s="40"/>
      <c r="CG953" s="40"/>
      <c r="CH953" s="40"/>
      <c r="CI953" s="36"/>
      <c r="CJ953" s="47"/>
      <c r="CK953" s="40"/>
      <c r="CL953" s="40"/>
      <c r="CM953" s="40"/>
      <c r="CN953" s="40"/>
    </row>
    <row r="954" spans="1:92" ht="42.75" hidden="1">
      <c r="A954" s="49" t="str">
        <f t="shared" si="189"/>
        <v>SIN GESTIÓN</v>
      </c>
      <c r="B954" s="58"/>
      <c r="C954" s="37"/>
      <c r="D954" s="37"/>
      <c r="E954" s="49" t="str">
        <f t="shared" si="190"/>
        <v>PENDIENTE NOTIFICACIÓN</v>
      </c>
      <c r="F954" s="141" t="str">
        <f t="shared" si="191"/>
        <v>PENDIENTE NOTIFICACIÓN</v>
      </c>
      <c r="G954" s="49" t="str">
        <f t="shared" si="192"/>
        <v/>
      </c>
      <c r="H954" s="51" t="str">
        <f ca="1">IF(
L954="",
"",
IF(
NETWORKDAYS(L954,IF(M954&lt;&gt;"",M954,TODAY()),FESTIVOS_CO!A:A)&gt;2,
"VENCIDO",
IF(
NETWORKDAYS(L954,IF(M954&lt;&gt;"",M954,TODAY()),FESTIVOS_CO!A:A)=2,
"ALERTA",
"A TIEMPO"
)))</f>
        <v/>
      </c>
      <c r="I954" s="40"/>
      <c r="J954" s="36"/>
      <c r="K954" s="37"/>
      <c r="L954" s="50"/>
      <c r="M954" s="37"/>
      <c r="N954" s="52"/>
      <c r="O954" s="52"/>
      <c r="P954" s="36"/>
      <c r="Q954" s="36"/>
      <c r="R954" s="40"/>
      <c r="S954" s="36"/>
      <c r="T954" s="40"/>
      <c r="U954" s="40"/>
      <c r="V954" s="81"/>
      <c r="W954" s="40"/>
      <c r="X954" s="40"/>
      <c r="Y954" s="40"/>
      <c r="Z954" s="38" t="str">
        <f>IFERROR(VLOOKUP(Y954,DIRECTORIO!A:B,2,FALSE),"")</f>
        <v/>
      </c>
      <c r="AA954" s="40"/>
      <c r="AB954" s="40"/>
      <c r="AC954" s="40"/>
      <c r="AD954" s="40"/>
      <c r="AE954" s="40"/>
      <c r="AF954" s="40"/>
      <c r="AG954" s="41" t="s">
        <v>109</v>
      </c>
      <c r="AH954" s="42"/>
      <c r="AI954" s="54" t="str">
        <f t="shared" ca="1" si="193"/>
        <v>PENDIENTE NOTIFICACIÓN ELECTRÓNICA</v>
      </c>
      <c r="AJ954" s="37"/>
      <c r="AK954" s="37"/>
      <c r="AL954" s="37"/>
      <c r="AM954" s="53" t="str">
        <f>IF(AK954="","",WORKDAY(AK954,5,FESTIVOS_CO!A:A))</f>
        <v/>
      </c>
      <c r="AN954" s="37"/>
      <c r="AO954" s="37"/>
      <c r="AP954" s="54" t="str">
        <f t="shared" ca="1" si="186"/>
        <v>NO APLICA</v>
      </c>
      <c r="AQ954" s="36"/>
      <c r="AR954" s="43"/>
      <c r="AS954" s="37"/>
      <c r="AT954" s="36"/>
      <c r="AU954" s="37"/>
      <c r="AV954" s="36"/>
      <c r="AW954" s="36"/>
      <c r="AX954" s="37"/>
      <c r="AY954" s="140" t="str">
        <f>IF(AU954="","",WORKDAY(AU954,5,FESTIVOS_CO!A:A))</f>
        <v/>
      </c>
      <c r="AZ954" s="54" t="str">
        <f t="shared" ca="1" si="183"/>
        <v>NO APLICA</v>
      </c>
      <c r="BA954" s="55" t="str">
        <f>IF(AX954="","",WORKDAY(AX954,5,FESTIVOS_CO!A:A))</f>
        <v/>
      </c>
      <c r="BB954" s="39"/>
      <c r="BC954" s="40"/>
      <c r="BD954" s="40"/>
      <c r="BE954" s="56" t="str">
        <f t="shared" ca="1" si="184"/>
        <v>NO APLICA</v>
      </c>
      <c r="BF954" s="37"/>
      <c r="BG954" s="45"/>
      <c r="BH954" s="37"/>
      <c r="BI954" s="36"/>
      <c r="BJ954" s="37"/>
      <c r="BK954" s="36"/>
      <c r="BL954" s="36"/>
      <c r="BM954" s="53" t="str">
        <f>IF(BJ954="","",WORKDAY(BJ954,5,FESTIVOS_CO!A:A))</f>
        <v/>
      </c>
      <c r="BN954" s="57" t="str">
        <f t="shared" ca="1" si="194"/>
        <v>PENDIENTE HACER AVISO</v>
      </c>
      <c r="BO954" s="54" t="str">
        <f t="shared" ca="1" si="187"/>
        <v>EN TRÁMITE NOTIF. POR AVISO</v>
      </c>
      <c r="BP954" s="37"/>
      <c r="BQ954" s="53" t="str">
        <f>IF(BP954="","",WORKDAY(BP954,5,FESTIVOS_CO!A:A))</f>
        <v/>
      </c>
      <c r="BR954" s="37"/>
      <c r="BS954" s="36"/>
      <c r="BT954" s="38"/>
      <c r="BU954" s="58" t="e">
        <f>VLOOKUP(BT954,Hoja2!$C:$D,2,0)</f>
        <v>#N/A</v>
      </c>
      <c r="BV954" s="80" t="str">
        <f>IF(
AND(AO954="",BD954="",BQ954=""),
"EN PROCESO NOTIFICACION / COMUNICACION",
IF(
BT954="",
"NO APLICA",
IF(
BU954=60,
IF(AO954&lt;&gt;"",AO954,IF(BD954&lt;&gt;"",BD954,BQ954))+60,
WORKDAY(
IF(AO954&lt;&gt;"",AO954,IF(BD954&lt;&gt;"",BD954,BQ954)),
BU954,
FESTIVOS_CO!A:A
)
)
))</f>
        <v>EN PROCESO NOTIFICACION / COMUNICACION</v>
      </c>
      <c r="BW954" s="44"/>
      <c r="BX954" s="53"/>
      <c r="BY954" s="45"/>
      <c r="BZ954" s="37"/>
      <c r="CA954" s="54" t="str">
        <f t="shared" si="188"/>
        <v>PENDIENTE EJECUTORIA</v>
      </c>
      <c r="CB954" s="59" t="str">
        <f t="shared" si="185"/>
        <v/>
      </c>
      <c r="CC954" s="36"/>
      <c r="CD954" s="40"/>
      <c r="CE954" s="46"/>
      <c r="CF954" s="40"/>
      <c r="CG954" s="40"/>
      <c r="CH954" s="40"/>
      <c r="CI954" s="36"/>
      <c r="CJ954" s="47"/>
      <c r="CK954" s="40"/>
      <c r="CL954" s="40"/>
      <c r="CM954" s="40"/>
      <c r="CN954" s="40"/>
    </row>
    <row r="955" spans="1:92" ht="42.75" hidden="1">
      <c r="A955" s="49" t="str">
        <f t="shared" si="189"/>
        <v>SIN GESTIÓN</v>
      </c>
      <c r="B955" s="58"/>
      <c r="C955" s="37"/>
      <c r="D955" s="37"/>
      <c r="E955" s="49" t="str">
        <f t="shared" si="190"/>
        <v>PENDIENTE NOTIFICACIÓN</v>
      </c>
      <c r="F955" s="141" t="str">
        <f t="shared" si="191"/>
        <v>PENDIENTE NOTIFICACIÓN</v>
      </c>
      <c r="G955" s="49" t="str">
        <f t="shared" si="192"/>
        <v/>
      </c>
      <c r="H955" s="51" t="str">
        <f ca="1">IF(
L955="",
"",
IF(
NETWORKDAYS(L955,IF(M955&lt;&gt;"",M955,TODAY()),FESTIVOS_CO!A:A)&gt;2,
"VENCIDO",
IF(
NETWORKDAYS(L955,IF(M955&lt;&gt;"",M955,TODAY()),FESTIVOS_CO!A:A)=2,
"ALERTA",
"A TIEMPO"
)))</f>
        <v/>
      </c>
      <c r="I955" s="40"/>
      <c r="J955" s="36"/>
      <c r="K955" s="37"/>
      <c r="L955" s="50"/>
      <c r="M955" s="37"/>
      <c r="N955" s="52"/>
      <c r="O955" s="52"/>
      <c r="P955" s="36"/>
      <c r="Q955" s="36"/>
      <c r="R955" s="40"/>
      <c r="S955" s="36"/>
      <c r="T955" s="40"/>
      <c r="U955" s="40"/>
      <c r="V955" s="81"/>
      <c r="W955" s="40"/>
      <c r="X955" s="40"/>
      <c r="Y955" s="40"/>
      <c r="Z955" s="38" t="str">
        <f>IFERROR(VLOOKUP(Y955,DIRECTORIO!A:B,2,FALSE),"")</f>
        <v/>
      </c>
      <c r="AA955" s="40"/>
      <c r="AB955" s="40"/>
      <c r="AC955" s="40"/>
      <c r="AD955" s="40"/>
      <c r="AE955" s="40"/>
      <c r="AF955" s="40"/>
      <c r="AG955" s="41" t="s">
        <v>109</v>
      </c>
      <c r="AH955" s="42"/>
      <c r="AI955" s="54" t="str">
        <f t="shared" ca="1" si="193"/>
        <v>PENDIENTE NOTIFICACIÓN ELECTRÓNICA</v>
      </c>
      <c r="AJ955" s="37"/>
      <c r="AK955" s="37"/>
      <c r="AL955" s="37"/>
      <c r="AM955" s="53" t="str">
        <f>IF(AK955="","",WORKDAY(AK955,5,FESTIVOS_CO!A:A))</f>
        <v/>
      </c>
      <c r="AN955" s="37"/>
      <c r="AO955" s="37"/>
      <c r="AP955" s="54" t="str">
        <f t="shared" ca="1" si="186"/>
        <v>NO APLICA</v>
      </c>
      <c r="AQ955" s="36"/>
      <c r="AR955" s="43"/>
      <c r="AS955" s="37"/>
      <c r="AT955" s="36"/>
      <c r="AU955" s="37"/>
      <c r="AV955" s="36"/>
      <c r="AW955" s="36"/>
      <c r="AX955" s="37"/>
      <c r="AY955" s="140" t="str">
        <f>IF(AU955="","",WORKDAY(AU955,5,FESTIVOS_CO!A:A))</f>
        <v/>
      </c>
      <c r="AZ955" s="54" t="str">
        <f t="shared" ca="1" si="183"/>
        <v>NO APLICA</v>
      </c>
      <c r="BA955" s="55" t="str">
        <f>IF(AX955="","",WORKDAY(AX955,5,FESTIVOS_CO!A:A))</f>
        <v/>
      </c>
      <c r="BB955" s="39"/>
      <c r="BC955" s="40"/>
      <c r="BD955" s="40"/>
      <c r="BE955" s="56" t="str">
        <f t="shared" ca="1" si="184"/>
        <v>NO APLICA</v>
      </c>
      <c r="BF955" s="37"/>
      <c r="BG955" s="45"/>
      <c r="BH955" s="37"/>
      <c r="BI955" s="36"/>
      <c r="BJ955" s="37"/>
      <c r="BK955" s="36"/>
      <c r="BL955" s="36"/>
      <c r="BM955" s="53" t="str">
        <f>IF(BJ955="","",WORKDAY(BJ955,5,FESTIVOS_CO!A:A))</f>
        <v/>
      </c>
      <c r="BN955" s="57" t="str">
        <f t="shared" ca="1" si="194"/>
        <v>PENDIENTE HACER AVISO</v>
      </c>
      <c r="BO955" s="54" t="str">
        <f t="shared" ca="1" si="187"/>
        <v>EN TRÁMITE NOTIF. POR AVISO</v>
      </c>
      <c r="BP955" s="37"/>
      <c r="BQ955" s="53" t="str">
        <f>IF(BP955="","",WORKDAY(BP955,5,FESTIVOS_CO!A:A))</f>
        <v/>
      </c>
      <c r="BR955" s="37"/>
      <c r="BS955" s="36"/>
      <c r="BT955" s="38"/>
      <c r="BU955" s="58" t="e">
        <f>VLOOKUP(BT955,Hoja2!$C:$D,2,0)</f>
        <v>#N/A</v>
      </c>
      <c r="BV955" s="80" t="str">
        <f>IF(
AND(AO955="",BD955="",BQ955=""),
"EN PROCESO NOTIFICACION / COMUNICACION",
IF(
BT955="",
"NO APLICA",
IF(
BU955=60,
IF(AO955&lt;&gt;"",AO955,IF(BD955&lt;&gt;"",BD955,BQ955))+60,
WORKDAY(
IF(AO955&lt;&gt;"",AO955,IF(BD955&lt;&gt;"",BD955,BQ955)),
BU955,
FESTIVOS_CO!A:A
)
)
))</f>
        <v>EN PROCESO NOTIFICACION / COMUNICACION</v>
      </c>
      <c r="BW955" s="44"/>
      <c r="BX955" s="53"/>
      <c r="BY955" s="45"/>
      <c r="BZ955" s="37"/>
      <c r="CA955" s="54" t="str">
        <f t="shared" si="188"/>
        <v>PENDIENTE EJECUTORIA</v>
      </c>
      <c r="CB955" s="59" t="str">
        <f t="shared" si="185"/>
        <v/>
      </c>
      <c r="CC955" s="36"/>
      <c r="CD955" s="40"/>
      <c r="CE955" s="46"/>
      <c r="CF955" s="40"/>
      <c r="CG955" s="40"/>
      <c r="CH955" s="40"/>
      <c r="CI955" s="36"/>
      <c r="CJ955" s="47"/>
      <c r="CK955" s="40"/>
      <c r="CL955" s="40"/>
      <c r="CM955" s="40"/>
      <c r="CN955" s="40"/>
    </row>
    <row r="956" spans="1:92" ht="42.75" hidden="1">
      <c r="A956" s="49" t="str">
        <f t="shared" si="189"/>
        <v>SIN GESTIÓN</v>
      </c>
      <c r="B956" s="58"/>
      <c r="C956" s="37"/>
      <c r="D956" s="37"/>
      <c r="E956" s="49" t="str">
        <f t="shared" si="190"/>
        <v>PENDIENTE NOTIFICACIÓN</v>
      </c>
      <c r="F956" s="141" t="str">
        <f t="shared" si="191"/>
        <v>PENDIENTE NOTIFICACIÓN</v>
      </c>
      <c r="G956" s="49" t="str">
        <f t="shared" si="192"/>
        <v/>
      </c>
      <c r="H956" s="51" t="str">
        <f ca="1">IF(
L956="",
"",
IF(
NETWORKDAYS(L956,IF(M956&lt;&gt;"",M956,TODAY()),FESTIVOS_CO!A:A)&gt;2,
"VENCIDO",
IF(
NETWORKDAYS(L956,IF(M956&lt;&gt;"",M956,TODAY()),FESTIVOS_CO!A:A)=2,
"ALERTA",
"A TIEMPO"
)))</f>
        <v/>
      </c>
      <c r="I956" s="40"/>
      <c r="J956" s="36"/>
      <c r="K956" s="37"/>
      <c r="L956" s="50"/>
      <c r="M956" s="37"/>
      <c r="N956" s="52"/>
      <c r="O956" s="52"/>
      <c r="P956" s="36"/>
      <c r="Q956" s="36"/>
      <c r="R956" s="40"/>
      <c r="S956" s="36"/>
      <c r="T956" s="40"/>
      <c r="U956" s="40"/>
      <c r="V956" s="81"/>
      <c r="W956" s="40"/>
      <c r="X956" s="40"/>
      <c r="Y956" s="40"/>
      <c r="Z956" s="38" t="str">
        <f>IFERROR(VLOOKUP(Y956,DIRECTORIO!A:B,2,FALSE),"")</f>
        <v/>
      </c>
      <c r="AA956" s="40"/>
      <c r="AB956" s="40"/>
      <c r="AC956" s="40"/>
      <c r="AD956" s="40"/>
      <c r="AE956" s="40"/>
      <c r="AF956" s="40"/>
      <c r="AG956" s="41" t="s">
        <v>109</v>
      </c>
      <c r="AH956" s="42"/>
      <c r="AI956" s="54" t="str">
        <f t="shared" ca="1" si="193"/>
        <v>PENDIENTE NOTIFICACIÓN ELECTRÓNICA</v>
      </c>
      <c r="AJ956" s="37"/>
      <c r="AK956" s="37"/>
      <c r="AL956" s="37"/>
      <c r="AM956" s="53" t="str">
        <f>IF(AK956="","",WORKDAY(AK956,5,FESTIVOS_CO!A:A))</f>
        <v/>
      </c>
      <c r="AN956" s="37"/>
      <c r="AO956" s="37"/>
      <c r="AP956" s="54" t="str">
        <f t="shared" ca="1" si="186"/>
        <v>NO APLICA</v>
      </c>
      <c r="AQ956" s="36"/>
      <c r="AR956" s="43"/>
      <c r="AS956" s="37"/>
      <c r="AT956" s="36"/>
      <c r="AU956" s="37"/>
      <c r="AV956" s="36"/>
      <c r="AW956" s="36"/>
      <c r="AX956" s="37"/>
      <c r="AY956" s="140" t="str">
        <f>IF(AU956="","",WORKDAY(AU956,5,FESTIVOS_CO!A:A))</f>
        <v/>
      </c>
      <c r="AZ956" s="54" t="str">
        <f t="shared" ca="1" si="183"/>
        <v>NO APLICA</v>
      </c>
      <c r="BA956" s="55" t="str">
        <f>IF(AX956="","",WORKDAY(AX956,5,FESTIVOS_CO!A:A))</f>
        <v/>
      </c>
      <c r="BB956" s="39"/>
      <c r="BC956" s="40"/>
      <c r="BD956" s="40"/>
      <c r="BE956" s="56" t="str">
        <f t="shared" ca="1" si="184"/>
        <v>NO APLICA</v>
      </c>
      <c r="BF956" s="37"/>
      <c r="BG956" s="45"/>
      <c r="BH956" s="37"/>
      <c r="BI956" s="36"/>
      <c r="BJ956" s="37"/>
      <c r="BK956" s="36"/>
      <c r="BL956" s="36"/>
      <c r="BM956" s="53" t="str">
        <f>IF(BJ956="","",WORKDAY(BJ956,5,FESTIVOS_CO!A:A))</f>
        <v/>
      </c>
      <c r="BN956" s="57" t="str">
        <f t="shared" ca="1" si="194"/>
        <v>PENDIENTE HACER AVISO</v>
      </c>
      <c r="BO956" s="54" t="str">
        <f t="shared" ca="1" si="187"/>
        <v>EN TRÁMITE NOTIF. POR AVISO</v>
      </c>
      <c r="BP956" s="37"/>
      <c r="BQ956" s="53" t="str">
        <f>IF(BP956="","",WORKDAY(BP956,5,FESTIVOS_CO!A:A))</f>
        <v/>
      </c>
      <c r="BR956" s="37"/>
      <c r="BS956" s="36"/>
      <c r="BT956" s="38"/>
      <c r="BU956" s="58" t="e">
        <f>VLOOKUP(BT956,Hoja2!$C:$D,2,0)</f>
        <v>#N/A</v>
      </c>
      <c r="BV956" s="80" t="str">
        <f>IF(
AND(AO956="",BD956="",BQ956=""),
"EN PROCESO NOTIFICACION / COMUNICACION",
IF(
BT956="",
"NO APLICA",
IF(
BU956=60,
IF(AO956&lt;&gt;"",AO956,IF(BD956&lt;&gt;"",BD956,BQ956))+60,
WORKDAY(
IF(AO956&lt;&gt;"",AO956,IF(BD956&lt;&gt;"",BD956,BQ956)),
BU956,
FESTIVOS_CO!A:A
)
)
))</f>
        <v>EN PROCESO NOTIFICACION / COMUNICACION</v>
      </c>
      <c r="BW956" s="44"/>
      <c r="BX956" s="53"/>
      <c r="BY956" s="45"/>
      <c r="BZ956" s="37"/>
      <c r="CA956" s="54" t="str">
        <f t="shared" si="188"/>
        <v>PENDIENTE EJECUTORIA</v>
      </c>
      <c r="CB956" s="59" t="str">
        <f t="shared" si="185"/>
        <v/>
      </c>
      <c r="CC956" s="36"/>
      <c r="CD956" s="40"/>
      <c r="CE956" s="46"/>
      <c r="CF956" s="40"/>
      <c r="CG956" s="40"/>
      <c r="CH956" s="40"/>
      <c r="CI956" s="36"/>
      <c r="CJ956" s="47"/>
      <c r="CK956" s="40"/>
      <c r="CL956" s="40"/>
      <c r="CM956" s="40"/>
      <c r="CN956" s="40"/>
    </row>
    <row r="957" spans="1:92" ht="42.75" hidden="1">
      <c r="A957" s="49" t="str">
        <f t="shared" si="189"/>
        <v>SIN GESTIÓN</v>
      </c>
      <c r="B957" s="58"/>
      <c r="C957" s="37"/>
      <c r="D957" s="37"/>
      <c r="E957" s="49" t="str">
        <f t="shared" si="190"/>
        <v>PENDIENTE NOTIFICACIÓN</v>
      </c>
      <c r="F957" s="141" t="str">
        <f t="shared" si="191"/>
        <v>PENDIENTE NOTIFICACIÓN</v>
      </c>
      <c r="G957" s="49" t="str">
        <f t="shared" si="192"/>
        <v/>
      </c>
      <c r="H957" s="51" t="str">
        <f ca="1">IF(
L957="",
"",
IF(
NETWORKDAYS(L957,IF(M957&lt;&gt;"",M957,TODAY()),FESTIVOS_CO!A:A)&gt;2,
"VENCIDO",
IF(
NETWORKDAYS(L957,IF(M957&lt;&gt;"",M957,TODAY()),FESTIVOS_CO!A:A)=2,
"ALERTA",
"A TIEMPO"
)))</f>
        <v/>
      </c>
      <c r="I957" s="40"/>
      <c r="J957" s="36"/>
      <c r="K957" s="37"/>
      <c r="L957" s="50"/>
      <c r="M957" s="37"/>
      <c r="N957" s="52"/>
      <c r="O957" s="52"/>
      <c r="P957" s="36"/>
      <c r="Q957" s="36"/>
      <c r="R957" s="40"/>
      <c r="S957" s="36"/>
      <c r="T957" s="40"/>
      <c r="U957" s="40"/>
      <c r="V957" s="81"/>
      <c r="W957" s="40"/>
      <c r="X957" s="40"/>
      <c r="Y957" s="40"/>
      <c r="Z957" s="38" t="str">
        <f>IFERROR(VLOOKUP(Y957,DIRECTORIO!A:B,2,FALSE),"")</f>
        <v/>
      </c>
      <c r="AA957" s="40"/>
      <c r="AB957" s="40"/>
      <c r="AC957" s="40"/>
      <c r="AD957" s="40"/>
      <c r="AE957" s="40"/>
      <c r="AF957" s="40"/>
      <c r="AG957" s="41" t="s">
        <v>109</v>
      </c>
      <c r="AH957" s="42"/>
      <c r="AI957" s="54" t="str">
        <f t="shared" ca="1" si="193"/>
        <v>PENDIENTE NOTIFICACIÓN ELECTRÓNICA</v>
      </c>
      <c r="AJ957" s="37"/>
      <c r="AK957" s="37"/>
      <c r="AL957" s="37"/>
      <c r="AM957" s="53" t="str">
        <f>IF(AK957="","",WORKDAY(AK957,5,FESTIVOS_CO!A:A))</f>
        <v/>
      </c>
      <c r="AN957" s="37"/>
      <c r="AO957" s="37"/>
      <c r="AP957" s="54" t="str">
        <f t="shared" ca="1" si="186"/>
        <v>NO APLICA</v>
      </c>
      <c r="AQ957" s="36"/>
      <c r="AR957" s="43"/>
      <c r="AS957" s="37"/>
      <c r="AT957" s="36"/>
      <c r="AU957" s="37"/>
      <c r="AV957" s="36"/>
      <c r="AW957" s="36"/>
      <c r="AX957" s="37"/>
      <c r="AY957" s="140" t="str">
        <f>IF(AU957="","",WORKDAY(AU957,5,FESTIVOS_CO!A:A))</f>
        <v/>
      </c>
      <c r="AZ957" s="54" t="str">
        <f t="shared" ca="1" si="183"/>
        <v>NO APLICA</v>
      </c>
      <c r="BA957" s="55" t="str">
        <f>IF(AX957="","",WORKDAY(AX957,5,FESTIVOS_CO!A:A))</f>
        <v/>
      </c>
      <c r="BB957" s="39"/>
      <c r="BC957" s="40"/>
      <c r="BD957" s="40"/>
      <c r="BE957" s="56" t="str">
        <f t="shared" ca="1" si="184"/>
        <v>NO APLICA</v>
      </c>
      <c r="BF957" s="37"/>
      <c r="BG957" s="45"/>
      <c r="BH957" s="37"/>
      <c r="BI957" s="36"/>
      <c r="BJ957" s="37"/>
      <c r="BK957" s="36"/>
      <c r="BL957" s="36"/>
      <c r="BM957" s="53" t="str">
        <f>IF(BJ957="","",WORKDAY(BJ957,5,FESTIVOS_CO!A:A))</f>
        <v/>
      </c>
      <c r="BN957" s="57" t="str">
        <f t="shared" ca="1" si="194"/>
        <v>PENDIENTE HACER AVISO</v>
      </c>
      <c r="BO957" s="54" t="str">
        <f t="shared" ca="1" si="187"/>
        <v>EN TRÁMITE NOTIF. POR AVISO</v>
      </c>
      <c r="BP957" s="37"/>
      <c r="BQ957" s="53" t="str">
        <f>IF(BP957="","",WORKDAY(BP957,5,FESTIVOS_CO!A:A))</f>
        <v/>
      </c>
      <c r="BR957" s="37"/>
      <c r="BS957" s="36"/>
      <c r="BT957" s="38"/>
      <c r="BU957" s="58" t="e">
        <f>VLOOKUP(BT957,Hoja2!$C:$D,2,0)</f>
        <v>#N/A</v>
      </c>
      <c r="BV957" s="80" t="str">
        <f>IF(
AND(AO957="",BD957="",BQ957=""),
"EN PROCESO NOTIFICACION / COMUNICACION",
IF(
BT957="",
"NO APLICA",
IF(
BU957=60,
IF(AO957&lt;&gt;"",AO957,IF(BD957&lt;&gt;"",BD957,BQ957))+60,
WORKDAY(
IF(AO957&lt;&gt;"",AO957,IF(BD957&lt;&gt;"",BD957,BQ957)),
BU957,
FESTIVOS_CO!A:A
)
)
))</f>
        <v>EN PROCESO NOTIFICACION / COMUNICACION</v>
      </c>
      <c r="BW957" s="44"/>
      <c r="BX957" s="53"/>
      <c r="BY957" s="45"/>
      <c r="BZ957" s="37"/>
      <c r="CA957" s="54" t="str">
        <f t="shared" si="188"/>
        <v>PENDIENTE EJECUTORIA</v>
      </c>
      <c r="CB957" s="59" t="str">
        <f t="shared" si="185"/>
        <v/>
      </c>
      <c r="CC957" s="36"/>
      <c r="CD957" s="40"/>
      <c r="CE957" s="46"/>
      <c r="CF957" s="40"/>
      <c r="CG957" s="40"/>
      <c r="CH957" s="40"/>
      <c r="CI957" s="36"/>
      <c r="CJ957" s="47"/>
      <c r="CK957" s="40"/>
      <c r="CL957" s="40"/>
      <c r="CM957" s="40"/>
      <c r="CN957" s="40"/>
    </row>
    <row r="958" spans="1:92" ht="42.75" hidden="1">
      <c r="A958" s="49" t="str">
        <f t="shared" si="189"/>
        <v>SIN GESTIÓN</v>
      </c>
      <c r="B958" s="58"/>
      <c r="C958" s="37"/>
      <c r="D958" s="37"/>
      <c r="E958" s="49" t="str">
        <f t="shared" si="190"/>
        <v>PENDIENTE NOTIFICACIÓN</v>
      </c>
      <c r="F958" s="141" t="str">
        <f t="shared" si="191"/>
        <v>PENDIENTE NOTIFICACIÓN</v>
      </c>
      <c r="G958" s="49" t="str">
        <f t="shared" si="192"/>
        <v/>
      </c>
      <c r="H958" s="51" t="str">
        <f ca="1">IF(
L958="",
"",
IF(
NETWORKDAYS(L958,IF(M958&lt;&gt;"",M958,TODAY()),FESTIVOS_CO!A:A)&gt;2,
"VENCIDO",
IF(
NETWORKDAYS(L958,IF(M958&lt;&gt;"",M958,TODAY()),FESTIVOS_CO!A:A)=2,
"ALERTA",
"A TIEMPO"
)))</f>
        <v/>
      </c>
      <c r="I958" s="40"/>
      <c r="J958" s="36"/>
      <c r="K958" s="37"/>
      <c r="L958" s="50"/>
      <c r="M958" s="37"/>
      <c r="N958" s="52"/>
      <c r="O958" s="52"/>
      <c r="P958" s="36"/>
      <c r="Q958" s="36"/>
      <c r="R958" s="40"/>
      <c r="S958" s="36"/>
      <c r="T958" s="40"/>
      <c r="U958" s="40"/>
      <c r="V958" s="81"/>
      <c r="W958" s="40"/>
      <c r="X958" s="40"/>
      <c r="Y958" s="40"/>
      <c r="Z958" s="38" t="str">
        <f>IFERROR(VLOOKUP(Y958,DIRECTORIO!A:B,2,FALSE),"")</f>
        <v/>
      </c>
      <c r="AA958" s="40"/>
      <c r="AB958" s="40"/>
      <c r="AC958" s="40"/>
      <c r="AD958" s="40"/>
      <c r="AE958" s="40"/>
      <c r="AF958" s="40"/>
      <c r="AG958" s="41" t="s">
        <v>109</v>
      </c>
      <c r="AH958" s="42"/>
      <c r="AI958" s="54" t="str">
        <f t="shared" ca="1" si="193"/>
        <v>PENDIENTE NOTIFICACIÓN ELECTRÓNICA</v>
      </c>
      <c r="AJ958" s="37"/>
      <c r="AK958" s="37"/>
      <c r="AL958" s="37"/>
      <c r="AM958" s="53" t="str">
        <f>IF(AK958="","",WORKDAY(AK958,5,FESTIVOS_CO!A:A))</f>
        <v/>
      </c>
      <c r="AN958" s="37"/>
      <c r="AO958" s="37"/>
      <c r="AP958" s="54" t="str">
        <f t="shared" ca="1" si="186"/>
        <v>NO APLICA</v>
      </c>
      <c r="AQ958" s="36"/>
      <c r="AR958" s="43"/>
      <c r="AS958" s="37"/>
      <c r="AT958" s="36"/>
      <c r="AU958" s="37"/>
      <c r="AV958" s="36"/>
      <c r="AW958" s="36"/>
      <c r="AX958" s="37"/>
      <c r="AY958" s="140" t="str">
        <f>IF(AU958="","",WORKDAY(AU958,5,FESTIVOS_CO!A:A))</f>
        <v/>
      </c>
      <c r="AZ958" s="54" t="str">
        <f t="shared" ca="1" si="183"/>
        <v>NO APLICA</v>
      </c>
      <c r="BA958" s="55" t="str">
        <f>IF(AX958="","",WORKDAY(AX958,5,FESTIVOS_CO!A:A))</f>
        <v/>
      </c>
      <c r="BB958" s="39"/>
      <c r="BC958" s="40"/>
      <c r="BD958" s="40"/>
      <c r="BE958" s="56" t="str">
        <f t="shared" ca="1" si="184"/>
        <v>NO APLICA</v>
      </c>
      <c r="BF958" s="37"/>
      <c r="BG958" s="45"/>
      <c r="BH958" s="37"/>
      <c r="BI958" s="36"/>
      <c r="BJ958" s="37"/>
      <c r="BK958" s="36"/>
      <c r="BL958" s="36"/>
      <c r="BM958" s="53" t="str">
        <f>IF(BJ958="","",WORKDAY(BJ958,5,FESTIVOS_CO!A:A))</f>
        <v/>
      </c>
      <c r="BN958" s="57" t="str">
        <f t="shared" ca="1" si="194"/>
        <v>PENDIENTE HACER AVISO</v>
      </c>
      <c r="BO958" s="54" t="str">
        <f t="shared" ca="1" si="187"/>
        <v>EN TRÁMITE NOTIF. POR AVISO</v>
      </c>
      <c r="BP958" s="37"/>
      <c r="BQ958" s="53" t="str">
        <f>IF(BP958="","",WORKDAY(BP958,5,FESTIVOS_CO!A:A))</f>
        <v/>
      </c>
      <c r="BR958" s="37"/>
      <c r="BS958" s="36"/>
      <c r="BT958" s="38"/>
      <c r="BU958" s="58" t="e">
        <f>VLOOKUP(BT958,Hoja2!$C:$D,2,0)</f>
        <v>#N/A</v>
      </c>
      <c r="BV958" s="80" t="str">
        <f>IF(
AND(AO958="",BD958="",BQ958=""),
"EN PROCESO NOTIFICACION / COMUNICACION",
IF(
BT958="",
"NO APLICA",
IF(
BU958=60,
IF(AO958&lt;&gt;"",AO958,IF(BD958&lt;&gt;"",BD958,BQ958))+60,
WORKDAY(
IF(AO958&lt;&gt;"",AO958,IF(BD958&lt;&gt;"",BD958,BQ958)),
BU958,
FESTIVOS_CO!A:A
)
)
))</f>
        <v>EN PROCESO NOTIFICACION / COMUNICACION</v>
      </c>
      <c r="BW958" s="44"/>
      <c r="BX958" s="53"/>
      <c r="BY958" s="45"/>
      <c r="BZ958" s="37"/>
      <c r="CA958" s="54" t="str">
        <f t="shared" si="188"/>
        <v>PENDIENTE EJECUTORIA</v>
      </c>
      <c r="CB958" s="59" t="str">
        <f t="shared" si="185"/>
        <v/>
      </c>
      <c r="CC958" s="36"/>
      <c r="CD958" s="40"/>
      <c r="CE958" s="46"/>
      <c r="CF958" s="40"/>
      <c r="CG958" s="40"/>
      <c r="CH958" s="40"/>
      <c r="CI958" s="36"/>
      <c r="CJ958" s="47"/>
      <c r="CK958" s="40"/>
      <c r="CL958" s="40"/>
      <c r="CM958" s="40"/>
      <c r="CN958" s="40"/>
    </row>
    <row r="959" spans="1:92" ht="42.75" hidden="1">
      <c r="A959" s="49" t="str">
        <f t="shared" si="189"/>
        <v>SIN GESTIÓN</v>
      </c>
      <c r="B959" s="58"/>
      <c r="C959" s="37"/>
      <c r="D959" s="37"/>
      <c r="E959" s="49" t="str">
        <f t="shared" si="190"/>
        <v>PENDIENTE NOTIFICACIÓN</v>
      </c>
      <c r="F959" s="141" t="str">
        <f t="shared" si="191"/>
        <v>PENDIENTE NOTIFICACIÓN</v>
      </c>
      <c r="G959" s="49" t="str">
        <f t="shared" si="192"/>
        <v/>
      </c>
      <c r="H959" s="51" t="str">
        <f ca="1">IF(
L959="",
"",
IF(
NETWORKDAYS(L959,IF(M959&lt;&gt;"",M959,TODAY()),FESTIVOS_CO!A:A)&gt;2,
"VENCIDO",
IF(
NETWORKDAYS(L959,IF(M959&lt;&gt;"",M959,TODAY()),FESTIVOS_CO!A:A)=2,
"ALERTA",
"A TIEMPO"
)))</f>
        <v/>
      </c>
      <c r="I959" s="40"/>
      <c r="J959" s="36"/>
      <c r="K959" s="37"/>
      <c r="L959" s="50"/>
      <c r="M959" s="37"/>
      <c r="N959" s="52"/>
      <c r="O959" s="52"/>
      <c r="P959" s="36"/>
      <c r="Q959" s="36"/>
      <c r="R959" s="40"/>
      <c r="S959" s="36"/>
      <c r="T959" s="40"/>
      <c r="U959" s="40"/>
      <c r="V959" s="81"/>
      <c r="W959" s="40"/>
      <c r="X959" s="40"/>
      <c r="Y959" s="40"/>
      <c r="Z959" s="38" t="str">
        <f>IFERROR(VLOOKUP(Y959,DIRECTORIO!A:B,2,FALSE),"")</f>
        <v/>
      </c>
      <c r="AA959" s="40"/>
      <c r="AB959" s="40"/>
      <c r="AC959" s="40"/>
      <c r="AD959" s="40"/>
      <c r="AE959" s="40"/>
      <c r="AF959" s="40"/>
      <c r="AG959" s="41" t="s">
        <v>109</v>
      </c>
      <c r="AH959" s="42"/>
      <c r="AI959" s="54" t="str">
        <f t="shared" ca="1" si="193"/>
        <v>PENDIENTE NOTIFICACIÓN ELECTRÓNICA</v>
      </c>
      <c r="AJ959" s="37"/>
      <c r="AK959" s="37"/>
      <c r="AL959" s="37"/>
      <c r="AM959" s="53" t="str">
        <f>IF(AK959="","",WORKDAY(AK959,5,FESTIVOS_CO!A:A))</f>
        <v/>
      </c>
      <c r="AN959" s="37"/>
      <c r="AO959" s="37"/>
      <c r="AP959" s="54" t="str">
        <f t="shared" ca="1" si="186"/>
        <v>NO APLICA</v>
      </c>
      <c r="AQ959" s="36"/>
      <c r="AR959" s="43"/>
      <c r="AS959" s="37"/>
      <c r="AT959" s="36"/>
      <c r="AU959" s="37"/>
      <c r="AV959" s="36"/>
      <c r="AW959" s="36"/>
      <c r="AX959" s="37"/>
      <c r="AY959" s="140" t="str">
        <f>IF(AU959="","",WORKDAY(AU959,5,FESTIVOS_CO!A:A))</f>
        <v/>
      </c>
      <c r="AZ959" s="54" t="str">
        <f t="shared" ca="1" si="183"/>
        <v>NO APLICA</v>
      </c>
      <c r="BA959" s="55" t="str">
        <f>IF(AX959="","",WORKDAY(AX959,5,FESTIVOS_CO!A:A))</f>
        <v/>
      </c>
      <c r="BB959" s="39"/>
      <c r="BC959" s="40"/>
      <c r="BD959" s="40"/>
      <c r="BE959" s="56" t="str">
        <f t="shared" ca="1" si="184"/>
        <v>NO APLICA</v>
      </c>
      <c r="BF959" s="37"/>
      <c r="BG959" s="45"/>
      <c r="BH959" s="37"/>
      <c r="BI959" s="36"/>
      <c r="BJ959" s="37"/>
      <c r="BK959" s="36"/>
      <c r="BL959" s="36"/>
      <c r="BM959" s="53" t="str">
        <f>IF(BJ959="","",WORKDAY(BJ959,5,FESTIVOS_CO!A:A))</f>
        <v/>
      </c>
      <c r="BN959" s="57" t="str">
        <f t="shared" ca="1" si="194"/>
        <v>PENDIENTE HACER AVISO</v>
      </c>
      <c r="BO959" s="54" t="str">
        <f t="shared" ca="1" si="187"/>
        <v>EN TRÁMITE NOTIF. POR AVISO</v>
      </c>
      <c r="BP959" s="37"/>
      <c r="BQ959" s="53" t="str">
        <f>IF(BP959="","",WORKDAY(BP959,5,FESTIVOS_CO!A:A))</f>
        <v/>
      </c>
      <c r="BR959" s="37"/>
      <c r="BS959" s="36"/>
      <c r="BT959" s="38"/>
      <c r="BU959" s="58" t="e">
        <f>VLOOKUP(BT959,Hoja2!$C:$D,2,0)</f>
        <v>#N/A</v>
      </c>
      <c r="BV959" s="80" t="str">
        <f>IF(
AND(AO959="",BD959="",BQ959=""),
"EN PROCESO NOTIFICACION / COMUNICACION",
IF(
BT959="",
"NO APLICA",
IF(
BU959=60,
IF(AO959&lt;&gt;"",AO959,IF(BD959&lt;&gt;"",BD959,BQ959))+60,
WORKDAY(
IF(AO959&lt;&gt;"",AO959,IF(BD959&lt;&gt;"",BD959,BQ959)),
BU959,
FESTIVOS_CO!A:A
)
)
))</f>
        <v>EN PROCESO NOTIFICACION / COMUNICACION</v>
      </c>
      <c r="BW959" s="44"/>
      <c r="BX959" s="53"/>
      <c r="BY959" s="45"/>
      <c r="BZ959" s="37"/>
      <c r="CA959" s="54" t="str">
        <f t="shared" si="188"/>
        <v>PENDIENTE EJECUTORIA</v>
      </c>
      <c r="CB959" s="59" t="str">
        <f t="shared" si="185"/>
        <v/>
      </c>
      <c r="CC959" s="36"/>
      <c r="CD959" s="40"/>
      <c r="CE959" s="46"/>
      <c r="CF959" s="40"/>
      <c r="CG959" s="40"/>
      <c r="CH959" s="40"/>
      <c r="CI959" s="36"/>
      <c r="CJ959" s="47"/>
      <c r="CK959" s="40"/>
      <c r="CL959" s="40"/>
      <c r="CM959" s="40"/>
      <c r="CN959" s="40"/>
    </row>
    <row r="960" spans="1:92" ht="42.75" hidden="1">
      <c r="A960" s="49" t="str">
        <f t="shared" si="189"/>
        <v>SIN GESTIÓN</v>
      </c>
      <c r="B960" s="58"/>
      <c r="C960" s="37"/>
      <c r="D960" s="37"/>
      <c r="E960" s="49" t="str">
        <f t="shared" si="190"/>
        <v>PENDIENTE NOTIFICACIÓN</v>
      </c>
      <c r="F960" s="141" t="str">
        <f t="shared" si="191"/>
        <v>PENDIENTE NOTIFICACIÓN</v>
      </c>
      <c r="G960" s="49" t="str">
        <f t="shared" si="192"/>
        <v/>
      </c>
      <c r="H960" s="51" t="str">
        <f ca="1">IF(
L960="",
"",
IF(
NETWORKDAYS(L960,IF(M960&lt;&gt;"",M960,TODAY()),FESTIVOS_CO!A:A)&gt;2,
"VENCIDO",
IF(
NETWORKDAYS(L960,IF(M960&lt;&gt;"",M960,TODAY()),FESTIVOS_CO!A:A)=2,
"ALERTA",
"A TIEMPO"
)))</f>
        <v/>
      </c>
      <c r="I960" s="40"/>
      <c r="J960" s="36"/>
      <c r="K960" s="37"/>
      <c r="L960" s="50"/>
      <c r="M960" s="37"/>
      <c r="N960" s="52"/>
      <c r="O960" s="52"/>
      <c r="P960" s="36"/>
      <c r="Q960" s="36"/>
      <c r="R960" s="40"/>
      <c r="S960" s="36"/>
      <c r="T960" s="40"/>
      <c r="U960" s="40"/>
      <c r="V960" s="81"/>
      <c r="W960" s="40"/>
      <c r="X960" s="40"/>
      <c r="Y960" s="40"/>
      <c r="Z960" s="38" t="str">
        <f>IFERROR(VLOOKUP(Y960,DIRECTORIO!A:B,2,FALSE),"")</f>
        <v/>
      </c>
      <c r="AA960" s="40"/>
      <c r="AB960" s="40"/>
      <c r="AC960" s="40"/>
      <c r="AD960" s="40"/>
      <c r="AE960" s="40"/>
      <c r="AF960" s="40"/>
      <c r="AG960" s="41" t="s">
        <v>109</v>
      </c>
      <c r="AH960" s="42"/>
      <c r="AI960" s="54" t="str">
        <f t="shared" ca="1" si="193"/>
        <v>PENDIENTE NOTIFICACIÓN ELECTRÓNICA</v>
      </c>
      <c r="AJ960" s="37"/>
      <c r="AK960" s="37"/>
      <c r="AL960" s="37"/>
      <c r="AM960" s="53" t="str">
        <f>IF(AK960="","",WORKDAY(AK960,5,FESTIVOS_CO!A:A))</f>
        <v/>
      </c>
      <c r="AN960" s="37"/>
      <c r="AO960" s="37"/>
      <c r="AP960" s="54" t="str">
        <f t="shared" ca="1" si="186"/>
        <v>NO APLICA</v>
      </c>
      <c r="AQ960" s="36"/>
      <c r="AR960" s="43"/>
      <c r="AS960" s="37"/>
      <c r="AT960" s="36"/>
      <c r="AU960" s="37"/>
      <c r="AV960" s="36"/>
      <c r="AW960" s="36"/>
      <c r="AX960" s="37"/>
      <c r="AY960" s="140" t="str">
        <f>IF(AU960="","",WORKDAY(AU960,5,FESTIVOS_CO!A:A))</f>
        <v/>
      </c>
      <c r="AZ960" s="54" t="str">
        <f t="shared" ca="1" si="183"/>
        <v>NO APLICA</v>
      </c>
      <c r="BA960" s="55" t="str">
        <f>IF(AX960="","",WORKDAY(AX960,5,FESTIVOS_CO!A:A))</f>
        <v/>
      </c>
      <c r="BB960" s="39"/>
      <c r="BC960" s="40"/>
      <c r="BD960" s="40"/>
      <c r="BE960" s="56" t="str">
        <f t="shared" ca="1" si="184"/>
        <v>NO APLICA</v>
      </c>
      <c r="BF960" s="37"/>
      <c r="BG960" s="45"/>
      <c r="BH960" s="37"/>
      <c r="BI960" s="36"/>
      <c r="BJ960" s="37"/>
      <c r="BK960" s="36"/>
      <c r="BL960" s="36"/>
      <c r="BM960" s="53" t="str">
        <f>IF(BJ960="","",WORKDAY(BJ960,5,FESTIVOS_CO!A:A))</f>
        <v/>
      </c>
      <c r="BN960" s="57" t="str">
        <f t="shared" ca="1" si="194"/>
        <v>PENDIENTE HACER AVISO</v>
      </c>
      <c r="BO960" s="54" t="str">
        <f t="shared" ca="1" si="187"/>
        <v>EN TRÁMITE NOTIF. POR AVISO</v>
      </c>
      <c r="BP960" s="37"/>
      <c r="BQ960" s="53" t="str">
        <f>IF(BP960="","",WORKDAY(BP960,5,FESTIVOS_CO!A:A))</f>
        <v/>
      </c>
      <c r="BR960" s="37"/>
      <c r="BS960" s="36"/>
      <c r="BT960" s="38"/>
      <c r="BU960" s="58" t="e">
        <f>VLOOKUP(BT960,Hoja2!$C:$D,2,0)</f>
        <v>#N/A</v>
      </c>
      <c r="BV960" s="80" t="str">
        <f>IF(
AND(AO960="",BD960="",BQ960=""),
"EN PROCESO NOTIFICACION / COMUNICACION",
IF(
BT960="",
"NO APLICA",
IF(
BU960=60,
IF(AO960&lt;&gt;"",AO960,IF(BD960&lt;&gt;"",BD960,BQ960))+60,
WORKDAY(
IF(AO960&lt;&gt;"",AO960,IF(BD960&lt;&gt;"",BD960,BQ960)),
BU960,
FESTIVOS_CO!A:A
)
)
))</f>
        <v>EN PROCESO NOTIFICACION / COMUNICACION</v>
      </c>
      <c r="BW960" s="44"/>
      <c r="BX960" s="53"/>
      <c r="BY960" s="45"/>
      <c r="BZ960" s="37"/>
      <c r="CA960" s="54" t="str">
        <f t="shared" si="188"/>
        <v>PENDIENTE EJECUTORIA</v>
      </c>
      <c r="CB960" s="59" t="str">
        <f t="shared" si="185"/>
        <v/>
      </c>
      <c r="CC960" s="36"/>
      <c r="CD960" s="40"/>
      <c r="CE960" s="46"/>
      <c r="CF960" s="40"/>
      <c r="CG960" s="40"/>
      <c r="CH960" s="40"/>
      <c r="CI960" s="36"/>
      <c r="CJ960" s="47"/>
      <c r="CK960" s="40"/>
      <c r="CL960" s="40"/>
      <c r="CM960" s="40"/>
      <c r="CN960" s="40"/>
    </row>
    <row r="961" spans="1:92" ht="42.75" hidden="1">
      <c r="A961" s="49" t="str">
        <f t="shared" si="189"/>
        <v>SIN GESTIÓN</v>
      </c>
      <c r="B961" s="58"/>
      <c r="C961" s="37"/>
      <c r="D961" s="37"/>
      <c r="E961" s="49" t="str">
        <f t="shared" si="190"/>
        <v>PENDIENTE NOTIFICACIÓN</v>
      </c>
      <c r="F961" s="141" t="str">
        <f t="shared" si="191"/>
        <v>PENDIENTE NOTIFICACIÓN</v>
      </c>
      <c r="G961" s="49" t="str">
        <f t="shared" si="192"/>
        <v/>
      </c>
      <c r="H961" s="51" t="str">
        <f ca="1">IF(
L961="",
"",
IF(
NETWORKDAYS(L961,IF(M961&lt;&gt;"",M961,TODAY()),FESTIVOS_CO!A:A)&gt;2,
"VENCIDO",
IF(
NETWORKDAYS(L961,IF(M961&lt;&gt;"",M961,TODAY()),FESTIVOS_CO!A:A)=2,
"ALERTA",
"A TIEMPO"
)))</f>
        <v/>
      </c>
      <c r="I961" s="40"/>
      <c r="J961" s="36"/>
      <c r="K961" s="37"/>
      <c r="L961" s="50"/>
      <c r="M961" s="37"/>
      <c r="N961" s="52"/>
      <c r="O961" s="52"/>
      <c r="P961" s="36"/>
      <c r="Q961" s="36"/>
      <c r="R961" s="40"/>
      <c r="S961" s="36"/>
      <c r="T961" s="40"/>
      <c r="U961" s="40"/>
      <c r="V961" s="81"/>
      <c r="W961" s="40"/>
      <c r="X961" s="40"/>
      <c r="Y961" s="40"/>
      <c r="Z961" s="38" t="str">
        <f>IFERROR(VLOOKUP(Y961,DIRECTORIO!A:B,2,FALSE),"")</f>
        <v/>
      </c>
      <c r="AA961" s="40"/>
      <c r="AB961" s="40"/>
      <c r="AC961" s="40"/>
      <c r="AD961" s="40"/>
      <c r="AE961" s="40"/>
      <c r="AF961" s="40"/>
      <c r="AG961" s="41" t="s">
        <v>109</v>
      </c>
      <c r="AH961" s="42"/>
      <c r="AI961" s="54" t="str">
        <f t="shared" ca="1" si="193"/>
        <v>PENDIENTE NOTIFICACIÓN ELECTRÓNICA</v>
      </c>
      <c r="AJ961" s="37"/>
      <c r="AK961" s="37"/>
      <c r="AL961" s="37"/>
      <c r="AM961" s="53" t="str">
        <f>IF(AK961="","",WORKDAY(AK961,5,FESTIVOS_CO!A:A))</f>
        <v/>
      </c>
      <c r="AN961" s="37"/>
      <c r="AO961" s="37"/>
      <c r="AP961" s="54" t="str">
        <f t="shared" ca="1" si="186"/>
        <v>NO APLICA</v>
      </c>
      <c r="AQ961" s="36"/>
      <c r="AR961" s="43"/>
      <c r="AS961" s="37"/>
      <c r="AT961" s="36"/>
      <c r="AU961" s="37"/>
      <c r="AV961" s="36"/>
      <c r="AW961" s="36"/>
      <c r="AX961" s="37"/>
      <c r="AY961" s="140" t="str">
        <f>IF(AU961="","",WORKDAY(AU961,5,FESTIVOS_CO!A:A))</f>
        <v/>
      </c>
      <c r="AZ961" s="54" t="str">
        <f t="shared" ca="1" si="183"/>
        <v>NO APLICA</v>
      </c>
      <c r="BA961" s="55" t="str">
        <f>IF(AX961="","",WORKDAY(AX961,5,FESTIVOS_CO!A:A))</f>
        <v/>
      </c>
      <c r="BB961" s="39"/>
      <c r="BC961" s="40"/>
      <c r="BD961" s="40"/>
      <c r="BE961" s="56" t="str">
        <f t="shared" ca="1" si="184"/>
        <v>NO APLICA</v>
      </c>
      <c r="BF961" s="37"/>
      <c r="BG961" s="45"/>
      <c r="BH961" s="37"/>
      <c r="BI961" s="36"/>
      <c r="BJ961" s="37"/>
      <c r="BK961" s="36"/>
      <c r="BL961" s="36"/>
      <c r="BM961" s="53" t="str">
        <f>IF(BJ961="","",WORKDAY(BJ961,5,FESTIVOS_CO!A:A))</f>
        <v/>
      </c>
      <c r="BN961" s="57" t="str">
        <f t="shared" ca="1" si="194"/>
        <v>PENDIENTE HACER AVISO</v>
      </c>
      <c r="BO961" s="54" t="str">
        <f t="shared" ca="1" si="187"/>
        <v>EN TRÁMITE NOTIF. POR AVISO</v>
      </c>
      <c r="BP961" s="37"/>
      <c r="BQ961" s="53" t="str">
        <f>IF(BP961="","",WORKDAY(BP961,5,FESTIVOS_CO!A:A))</f>
        <v/>
      </c>
      <c r="BR961" s="37"/>
      <c r="BS961" s="36"/>
      <c r="BT961" s="38"/>
      <c r="BU961" s="58" t="e">
        <f>VLOOKUP(BT961,Hoja2!$C:$D,2,0)</f>
        <v>#N/A</v>
      </c>
      <c r="BV961" s="80" t="str">
        <f>IF(
AND(AO961="",BD961="",BQ961=""),
"EN PROCESO NOTIFICACION / COMUNICACION",
IF(
BT961="",
"NO APLICA",
IF(
BU961=60,
IF(AO961&lt;&gt;"",AO961,IF(BD961&lt;&gt;"",BD961,BQ961))+60,
WORKDAY(
IF(AO961&lt;&gt;"",AO961,IF(BD961&lt;&gt;"",BD961,BQ961)),
BU961,
FESTIVOS_CO!A:A
)
)
))</f>
        <v>EN PROCESO NOTIFICACION / COMUNICACION</v>
      </c>
      <c r="BW961" s="44"/>
      <c r="BX961" s="53"/>
      <c r="BY961" s="45"/>
      <c r="BZ961" s="37"/>
      <c r="CA961" s="54" t="str">
        <f t="shared" si="188"/>
        <v>PENDIENTE EJECUTORIA</v>
      </c>
      <c r="CB961" s="59" t="str">
        <f t="shared" si="185"/>
        <v/>
      </c>
      <c r="CC961" s="36"/>
      <c r="CD961" s="40"/>
      <c r="CE961" s="46"/>
      <c r="CF961" s="40"/>
      <c r="CG961" s="40"/>
      <c r="CH961" s="40"/>
      <c r="CI961" s="36"/>
      <c r="CJ961" s="47"/>
      <c r="CK961" s="40"/>
      <c r="CL961" s="40"/>
      <c r="CM961" s="40"/>
      <c r="CN961" s="40"/>
    </row>
    <row r="962" spans="1:92" ht="42.75" hidden="1">
      <c r="A962" s="49" t="str">
        <f t="shared" si="189"/>
        <v>SIN GESTIÓN</v>
      </c>
      <c r="B962" s="58"/>
      <c r="C962" s="37"/>
      <c r="D962" s="37"/>
      <c r="E962" s="49" t="str">
        <f t="shared" si="190"/>
        <v>PENDIENTE NOTIFICACIÓN</v>
      </c>
      <c r="F962" s="141" t="str">
        <f t="shared" si="191"/>
        <v>PENDIENTE NOTIFICACIÓN</v>
      </c>
      <c r="G962" s="49" t="str">
        <f t="shared" si="192"/>
        <v/>
      </c>
      <c r="H962" s="51" t="str">
        <f ca="1">IF(
L962="",
"",
IF(
NETWORKDAYS(L962,IF(M962&lt;&gt;"",M962,TODAY()),FESTIVOS_CO!A:A)&gt;2,
"VENCIDO",
IF(
NETWORKDAYS(L962,IF(M962&lt;&gt;"",M962,TODAY()),FESTIVOS_CO!A:A)=2,
"ALERTA",
"A TIEMPO"
)))</f>
        <v/>
      </c>
      <c r="I962" s="40"/>
      <c r="J962" s="36"/>
      <c r="K962" s="37"/>
      <c r="L962" s="50"/>
      <c r="M962" s="37"/>
      <c r="N962" s="52"/>
      <c r="O962" s="52"/>
      <c r="P962" s="36"/>
      <c r="Q962" s="36"/>
      <c r="R962" s="40"/>
      <c r="S962" s="36"/>
      <c r="T962" s="40"/>
      <c r="U962" s="40"/>
      <c r="V962" s="81"/>
      <c r="W962" s="40"/>
      <c r="X962" s="40"/>
      <c r="Y962" s="40"/>
      <c r="Z962" s="38" t="str">
        <f>IFERROR(VLOOKUP(Y962,DIRECTORIO!A:B,2,FALSE),"")</f>
        <v/>
      </c>
      <c r="AA962" s="40"/>
      <c r="AB962" s="40"/>
      <c r="AC962" s="40"/>
      <c r="AD962" s="40"/>
      <c r="AE962" s="40"/>
      <c r="AF962" s="40"/>
      <c r="AG962" s="41" t="s">
        <v>109</v>
      </c>
      <c r="AH962" s="42"/>
      <c r="AI962" s="54" t="str">
        <f t="shared" ca="1" si="193"/>
        <v>PENDIENTE NOTIFICACIÓN ELECTRÓNICA</v>
      </c>
      <c r="AJ962" s="37"/>
      <c r="AK962" s="37"/>
      <c r="AL962" s="37"/>
      <c r="AM962" s="53" t="str">
        <f>IF(AK962="","",WORKDAY(AK962,5,FESTIVOS_CO!A:A))</f>
        <v/>
      </c>
      <c r="AN962" s="37"/>
      <c r="AO962" s="37"/>
      <c r="AP962" s="54" t="str">
        <f t="shared" ca="1" si="186"/>
        <v>NO APLICA</v>
      </c>
      <c r="AQ962" s="36"/>
      <c r="AR962" s="43"/>
      <c r="AS962" s="37"/>
      <c r="AT962" s="36"/>
      <c r="AU962" s="37"/>
      <c r="AV962" s="36"/>
      <c r="AW962" s="36"/>
      <c r="AX962" s="37"/>
      <c r="AY962" s="140" t="str">
        <f>IF(AU962="","",WORKDAY(AU962,5,FESTIVOS_CO!A:A))</f>
        <v/>
      </c>
      <c r="AZ962" s="54" t="str">
        <f t="shared" ca="1" si="183"/>
        <v>NO APLICA</v>
      </c>
      <c r="BA962" s="55" t="str">
        <f>IF(AX962="","",WORKDAY(AX962,5,FESTIVOS_CO!A:A))</f>
        <v/>
      </c>
      <c r="BB962" s="39"/>
      <c r="BC962" s="40"/>
      <c r="BD962" s="40"/>
      <c r="BE962" s="56" t="str">
        <f t="shared" ca="1" si="184"/>
        <v>NO APLICA</v>
      </c>
      <c r="BF962" s="37"/>
      <c r="BG962" s="45"/>
      <c r="BH962" s="37"/>
      <c r="BI962" s="36"/>
      <c r="BJ962" s="37"/>
      <c r="BK962" s="36"/>
      <c r="BL962" s="36"/>
      <c r="BM962" s="53" t="str">
        <f>IF(BJ962="","",WORKDAY(BJ962,5,FESTIVOS_CO!A:A))</f>
        <v/>
      </c>
      <c r="BN962" s="57" t="str">
        <f t="shared" ca="1" si="194"/>
        <v>PENDIENTE HACER AVISO</v>
      </c>
      <c r="BO962" s="54" t="str">
        <f t="shared" ca="1" si="187"/>
        <v>EN TRÁMITE NOTIF. POR AVISO</v>
      </c>
      <c r="BP962" s="37"/>
      <c r="BQ962" s="53" t="str">
        <f>IF(BP962="","",WORKDAY(BP962,5,FESTIVOS_CO!A:A))</f>
        <v/>
      </c>
      <c r="BR962" s="37"/>
      <c r="BS962" s="36"/>
      <c r="BT962" s="38"/>
      <c r="BU962" s="58" t="e">
        <f>VLOOKUP(BT962,Hoja2!$C:$D,2,0)</f>
        <v>#N/A</v>
      </c>
      <c r="BV962" s="80" t="str">
        <f>IF(
AND(AO962="",BD962="",BQ962=""),
"EN PROCESO NOTIFICACION / COMUNICACION",
IF(
BT962="",
"NO APLICA",
IF(
BU962=60,
IF(AO962&lt;&gt;"",AO962,IF(BD962&lt;&gt;"",BD962,BQ962))+60,
WORKDAY(
IF(AO962&lt;&gt;"",AO962,IF(BD962&lt;&gt;"",BD962,BQ962)),
BU962,
FESTIVOS_CO!A:A
)
)
))</f>
        <v>EN PROCESO NOTIFICACION / COMUNICACION</v>
      </c>
      <c r="BW962" s="44"/>
      <c r="BX962" s="53"/>
      <c r="BY962" s="45"/>
      <c r="BZ962" s="37"/>
      <c r="CA962" s="54" t="str">
        <f t="shared" si="188"/>
        <v>PENDIENTE EJECUTORIA</v>
      </c>
      <c r="CB962" s="59" t="str">
        <f t="shared" si="185"/>
        <v/>
      </c>
      <c r="CC962" s="36"/>
      <c r="CD962" s="40"/>
      <c r="CE962" s="46"/>
      <c r="CF962" s="40"/>
      <c r="CG962" s="40"/>
      <c r="CH962" s="40"/>
      <c r="CI962" s="36"/>
      <c r="CJ962" s="47"/>
      <c r="CK962" s="40"/>
      <c r="CL962" s="40"/>
      <c r="CM962" s="40"/>
      <c r="CN962" s="40"/>
    </row>
    <row r="963" spans="1:92" ht="42.75" hidden="1">
      <c r="A963" s="49" t="str">
        <f t="shared" si="189"/>
        <v>SIN GESTIÓN</v>
      </c>
      <c r="B963" s="58"/>
      <c r="C963" s="37"/>
      <c r="D963" s="37"/>
      <c r="E963" s="49" t="str">
        <f t="shared" si="190"/>
        <v>PENDIENTE NOTIFICACIÓN</v>
      </c>
      <c r="F963" s="141" t="str">
        <f t="shared" si="191"/>
        <v>PENDIENTE NOTIFICACIÓN</v>
      </c>
      <c r="G963" s="49" t="str">
        <f t="shared" si="192"/>
        <v/>
      </c>
      <c r="H963" s="51" t="str">
        <f ca="1">IF(
L963="",
"",
IF(
NETWORKDAYS(L963,IF(M963&lt;&gt;"",M963,TODAY()),FESTIVOS_CO!A:A)&gt;2,
"VENCIDO",
IF(
NETWORKDAYS(L963,IF(M963&lt;&gt;"",M963,TODAY()),FESTIVOS_CO!A:A)=2,
"ALERTA",
"A TIEMPO"
)))</f>
        <v/>
      </c>
      <c r="I963" s="40"/>
      <c r="J963" s="36"/>
      <c r="K963" s="37"/>
      <c r="L963" s="50"/>
      <c r="M963" s="37"/>
      <c r="N963" s="52"/>
      <c r="O963" s="52"/>
      <c r="P963" s="36"/>
      <c r="Q963" s="36"/>
      <c r="R963" s="40"/>
      <c r="S963" s="36"/>
      <c r="T963" s="40"/>
      <c r="U963" s="40"/>
      <c r="V963" s="81"/>
      <c r="W963" s="40"/>
      <c r="X963" s="40"/>
      <c r="Y963" s="40"/>
      <c r="Z963" s="38" t="str">
        <f>IFERROR(VLOOKUP(Y963,DIRECTORIO!A:B,2,FALSE),"")</f>
        <v/>
      </c>
      <c r="AA963" s="40"/>
      <c r="AB963" s="40"/>
      <c r="AC963" s="40"/>
      <c r="AD963" s="40"/>
      <c r="AE963" s="40"/>
      <c r="AF963" s="40"/>
      <c r="AG963" s="41" t="s">
        <v>109</v>
      </c>
      <c r="AH963" s="42"/>
      <c r="AI963" s="54" t="str">
        <f t="shared" ca="1" si="193"/>
        <v>PENDIENTE NOTIFICACIÓN ELECTRÓNICA</v>
      </c>
      <c r="AJ963" s="37"/>
      <c r="AK963" s="37"/>
      <c r="AL963" s="37"/>
      <c r="AM963" s="53" t="str">
        <f>IF(AK963="","",WORKDAY(AK963,5,FESTIVOS_CO!A:A))</f>
        <v/>
      </c>
      <c r="AN963" s="37"/>
      <c r="AO963" s="37"/>
      <c r="AP963" s="54" t="str">
        <f t="shared" ca="1" si="186"/>
        <v>NO APLICA</v>
      </c>
      <c r="AQ963" s="36"/>
      <c r="AR963" s="43"/>
      <c r="AS963" s="37"/>
      <c r="AT963" s="36"/>
      <c r="AU963" s="37"/>
      <c r="AV963" s="36"/>
      <c r="AW963" s="36"/>
      <c r="AX963" s="37"/>
      <c r="AY963" s="140" t="str">
        <f>IF(AU963="","",WORKDAY(AU963,5,FESTIVOS_CO!A:A))</f>
        <v/>
      </c>
      <c r="AZ963" s="54" t="str">
        <f t="shared" ca="1" si="183"/>
        <v>NO APLICA</v>
      </c>
      <c r="BA963" s="55" t="str">
        <f>IF(AX963="","",WORKDAY(AX963,5,FESTIVOS_CO!A:A))</f>
        <v/>
      </c>
      <c r="BB963" s="39"/>
      <c r="BC963" s="40"/>
      <c r="BD963" s="40"/>
      <c r="BE963" s="56" t="str">
        <f t="shared" ca="1" si="184"/>
        <v>NO APLICA</v>
      </c>
      <c r="BF963" s="37"/>
      <c r="BG963" s="45"/>
      <c r="BH963" s="37"/>
      <c r="BI963" s="36"/>
      <c r="BJ963" s="37"/>
      <c r="BK963" s="36"/>
      <c r="BL963" s="36"/>
      <c r="BM963" s="53" t="str">
        <f>IF(BJ963="","",WORKDAY(BJ963,5,FESTIVOS_CO!A:A))</f>
        <v/>
      </c>
      <c r="BN963" s="57" t="str">
        <f t="shared" ca="1" si="194"/>
        <v>PENDIENTE HACER AVISO</v>
      </c>
      <c r="BO963" s="54" t="str">
        <f t="shared" ca="1" si="187"/>
        <v>EN TRÁMITE NOTIF. POR AVISO</v>
      </c>
      <c r="BP963" s="37"/>
      <c r="BQ963" s="53" t="str">
        <f>IF(BP963="","",WORKDAY(BP963,5,FESTIVOS_CO!A:A))</f>
        <v/>
      </c>
      <c r="BR963" s="37"/>
      <c r="BS963" s="36"/>
      <c r="BT963" s="38"/>
      <c r="BU963" s="58" t="e">
        <f>VLOOKUP(BT963,Hoja2!$C:$D,2,0)</f>
        <v>#N/A</v>
      </c>
      <c r="BV963" s="80" t="str">
        <f>IF(
AND(AO963="",BD963="",BQ963=""),
"EN PROCESO NOTIFICACION / COMUNICACION",
IF(
BT963="",
"NO APLICA",
IF(
BU963=60,
IF(AO963&lt;&gt;"",AO963,IF(BD963&lt;&gt;"",BD963,BQ963))+60,
WORKDAY(
IF(AO963&lt;&gt;"",AO963,IF(BD963&lt;&gt;"",BD963,BQ963)),
BU963,
FESTIVOS_CO!A:A
)
)
))</f>
        <v>EN PROCESO NOTIFICACION / COMUNICACION</v>
      </c>
      <c r="BW963" s="44"/>
      <c r="BX963" s="53"/>
      <c r="BY963" s="45"/>
      <c r="BZ963" s="37"/>
      <c r="CA963" s="54" t="str">
        <f t="shared" si="188"/>
        <v>PENDIENTE EJECUTORIA</v>
      </c>
      <c r="CB963" s="59" t="str">
        <f t="shared" si="185"/>
        <v/>
      </c>
      <c r="CC963" s="36"/>
      <c r="CD963" s="40"/>
      <c r="CE963" s="46"/>
      <c r="CF963" s="40"/>
      <c r="CG963" s="40"/>
      <c r="CH963" s="40"/>
      <c r="CI963" s="36"/>
      <c r="CJ963" s="47"/>
      <c r="CK963" s="40"/>
      <c r="CL963" s="40"/>
      <c r="CM963" s="40"/>
      <c r="CN963" s="40"/>
    </row>
    <row r="964" spans="1:92" ht="42.75" hidden="1">
      <c r="A964" s="49" t="str">
        <f t="shared" si="189"/>
        <v>SIN GESTIÓN</v>
      </c>
      <c r="B964" s="58"/>
      <c r="C964" s="37"/>
      <c r="D964" s="37"/>
      <c r="E964" s="49" t="str">
        <f t="shared" si="190"/>
        <v>PENDIENTE NOTIFICACIÓN</v>
      </c>
      <c r="F964" s="141" t="str">
        <f t="shared" si="191"/>
        <v>PENDIENTE NOTIFICACIÓN</v>
      </c>
      <c r="G964" s="49" t="str">
        <f t="shared" si="192"/>
        <v/>
      </c>
      <c r="H964" s="51" t="str">
        <f ca="1">IF(
L964="",
"",
IF(
NETWORKDAYS(L964,IF(M964&lt;&gt;"",M964,TODAY()),FESTIVOS_CO!A:A)&gt;2,
"VENCIDO",
IF(
NETWORKDAYS(L964,IF(M964&lt;&gt;"",M964,TODAY()),FESTIVOS_CO!A:A)=2,
"ALERTA",
"A TIEMPO"
)))</f>
        <v/>
      </c>
      <c r="I964" s="40"/>
      <c r="J964" s="36"/>
      <c r="K964" s="37"/>
      <c r="L964" s="50"/>
      <c r="M964" s="37"/>
      <c r="N964" s="52"/>
      <c r="O964" s="52"/>
      <c r="P964" s="36"/>
      <c r="Q964" s="36"/>
      <c r="R964" s="40"/>
      <c r="S964" s="36"/>
      <c r="T964" s="40"/>
      <c r="U964" s="40"/>
      <c r="V964" s="81"/>
      <c r="W964" s="40"/>
      <c r="X964" s="40"/>
      <c r="Y964" s="40"/>
      <c r="Z964" s="38" t="str">
        <f>IFERROR(VLOOKUP(Y964,DIRECTORIO!A:B,2,FALSE),"")</f>
        <v/>
      </c>
      <c r="AA964" s="40"/>
      <c r="AB964" s="40"/>
      <c r="AC964" s="40"/>
      <c r="AD964" s="40"/>
      <c r="AE964" s="40"/>
      <c r="AF964" s="40"/>
      <c r="AG964" s="41" t="s">
        <v>109</v>
      </c>
      <c r="AH964" s="42"/>
      <c r="AI964" s="54" t="str">
        <f t="shared" ca="1" si="193"/>
        <v>PENDIENTE NOTIFICACIÓN ELECTRÓNICA</v>
      </c>
      <c r="AJ964" s="37"/>
      <c r="AK964" s="37"/>
      <c r="AL964" s="37"/>
      <c r="AM964" s="53" t="str">
        <f>IF(AK964="","",WORKDAY(AK964,5,FESTIVOS_CO!A:A))</f>
        <v/>
      </c>
      <c r="AN964" s="37"/>
      <c r="AO964" s="37"/>
      <c r="AP964" s="54" t="str">
        <f t="shared" ca="1" si="186"/>
        <v>NO APLICA</v>
      </c>
      <c r="AQ964" s="36"/>
      <c r="AR964" s="43"/>
      <c r="AS964" s="37"/>
      <c r="AT964" s="36"/>
      <c r="AU964" s="37"/>
      <c r="AV964" s="36"/>
      <c r="AW964" s="36"/>
      <c r="AX964" s="37"/>
      <c r="AY964" s="140" t="str">
        <f>IF(AU964="","",WORKDAY(AU964,5,FESTIVOS_CO!A:A))</f>
        <v/>
      </c>
      <c r="AZ964" s="54" t="str">
        <f t="shared" ca="1" si="183"/>
        <v>NO APLICA</v>
      </c>
      <c r="BA964" s="55" t="str">
        <f>IF(AX964="","",WORKDAY(AX964,5,FESTIVOS_CO!A:A))</f>
        <v/>
      </c>
      <c r="BB964" s="39"/>
      <c r="BC964" s="40"/>
      <c r="BD964" s="40"/>
      <c r="BE964" s="56" t="str">
        <f t="shared" ca="1" si="184"/>
        <v>NO APLICA</v>
      </c>
      <c r="BF964" s="37"/>
      <c r="BG964" s="45"/>
      <c r="BH964" s="37"/>
      <c r="BI964" s="36"/>
      <c r="BJ964" s="37"/>
      <c r="BK964" s="36"/>
      <c r="BL964" s="36"/>
      <c r="BM964" s="53" t="str">
        <f>IF(BJ964="","",WORKDAY(BJ964,5,FESTIVOS_CO!A:A))</f>
        <v/>
      </c>
      <c r="BN964" s="57" t="str">
        <f t="shared" ca="1" si="194"/>
        <v>PENDIENTE HACER AVISO</v>
      </c>
      <c r="BO964" s="54" t="str">
        <f t="shared" ca="1" si="187"/>
        <v>EN TRÁMITE NOTIF. POR AVISO</v>
      </c>
      <c r="BP964" s="37"/>
      <c r="BQ964" s="53" t="str">
        <f>IF(BP964="","",WORKDAY(BP964,5,FESTIVOS_CO!A:A))</f>
        <v/>
      </c>
      <c r="BR964" s="37"/>
      <c r="BS964" s="36"/>
      <c r="BT964" s="38"/>
      <c r="BU964" s="58" t="e">
        <f>VLOOKUP(BT964,Hoja2!$C:$D,2,0)</f>
        <v>#N/A</v>
      </c>
      <c r="BV964" s="80" t="str">
        <f>IF(
AND(AO964="",BD964="",BQ964=""),
"EN PROCESO NOTIFICACION / COMUNICACION",
IF(
BT964="",
"NO APLICA",
IF(
BU964=60,
IF(AO964&lt;&gt;"",AO964,IF(BD964&lt;&gt;"",BD964,BQ964))+60,
WORKDAY(
IF(AO964&lt;&gt;"",AO964,IF(BD964&lt;&gt;"",BD964,BQ964)),
BU964,
FESTIVOS_CO!A:A
)
)
))</f>
        <v>EN PROCESO NOTIFICACION / COMUNICACION</v>
      </c>
      <c r="BW964" s="44"/>
      <c r="BX964" s="53"/>
      <c r="BY964" s="45"/>
      <c r="BZ964" s="37"/>
      <c r="CA964" s="54" t="str">
        <f t="shared" si="188"/>
        <v>PENDIENTE EJECUTORIA</v>
      </c>
      <c r="CB964" s="59" t="str">
        <f t="shared" si="185"/>
        <v/>
      </c>
      <c r="CC964" s="36"/>
      <c r="CD964" s="40"/>
      <c r="CE964" s="46"/>
      <c r="CF964" s="40"/>
      <c r="CG964" s="40"/>
      <c r="CH964" s="40"/>
      <c r="CI964" s="36"/>
      <c r="CJ964" s="47"/>
      <c r="CK964" s="40"/>
      <c r="CL964" s="40"/>
      <c r="CM964" s="40"/>
      <c r="CN964" s="40"/>
    </row>
    <row r="965" spans="1:92" ht="42.75" hidden="1">
      <c r="A965" s="49" t="str">
        <f t="shared" si="189"/>
        <v>SIN GESTIÓN</v>
      </c>
      <c r="B965" s="58"/>
      <c r="C965" s="37"/>
      <c r="D965" s="37"/>
      <c r="E965" s="49" t="str">
        <f t="shared" si="190"/>
        <v>PENDIENTE NOTIFICACIÓN</v>
      </c>
      <c r="F965" s="141" t="str">
        <f t="shared" si="191"/>
        <v>PENDIENTE NOTIFICACIÓN</v>
      </c>
      <c r="G965" s="49" t="str">
        <f t="shared" si="192"/>
        <v/>
      </c>
      <c r="H965" s="51" t="str">
        <f ca="1">IF(
L965="",
"",
IF(
NETWORKDAYS(L965,IF(M965&lt;&gt;"",M965,TODAY()),FESTIVOS_CO!A:A)&gt;2,
"VENCIDO",
IF(
NETWORKDAYS(L965,IF(M965&lt;&gt;"",M965,TODAY()),FESTIVOS_CO!A:A)=2,
"ALERTA",
"A TIEMPO"
)))</f>
        <v/>
      </c>
      <c r="I965" s="40"/>
      <c r="J965" s="36"/>
      <c r="K965" s="37"/>
      <c r="L965" s="50"/>
      <c r="M965" s="37"/>
      <c r="N965" s="52"/>
      <c r="O965" s="52"/>
      <c r="P965" s="36"/>
      <c r="Q965" s="36"/>
      <c r="R965" s="40"/>
      <c r="S965" s="36"/>
      <c r="T965" s="40"/>
      <c r="U965" s="40"/>
      <c r="V965" s="81"/>
      <c r="W965" s="40"/>
      <c r="X965" s="40"/>
      <c r="Y965" s="40"/>
      <c r="Z965" s="38" t="str">
        <f>IFERROR(VLOOKUP(Y965,DIRECTORIO!A:B,2,FALSE),"")</f>
        <v/>
      </c>
      <c r="AA965" s="40"/>
      <c r="AB965" s="40"/>
      <c r="AC965" s="40"/>
      <c r="AD965" s="40"/>
      <c r="AE965" s="40"/>
      <c r="AF965" s="40"/>
      <c r="AG965" s="41" t="s">
        <v>109</v>
      </c>
      <c r="AH965" s="42"/>
      <c r="AI965" s="54" t="str">
        <f t="shared" ca="1" si="193"/>
        <v>PENDIENTE NOTIFICACIÓN ELECTRÓNICA</v>
      </c>
      <c r="AJ965" s="37"/>
      <c r="AK965" s="37"/>
      <c r="AL965" s="37"/>
      <c r="AM965" s="53" t="str">
        <f>IF(AK965="","",WORKDAY(AK965,5,FESTIVOS_CO!A:A))</f>
        <v/>
      </c>
      <c r="AN965" s="37"/>
      <c r="AO965" s="37"/>
      <c r="AP965" s="54" t="str">
        <f t="shared" ca="1" si="186"/>
        <v>NO APLICA</v>
      </c>
      <c r="AQ965" s="36"/>
      <c r="AR965" s="43"/>
      <c r="AS965" s="37"/>
      <c r="AT965" s="36"/>
      <c r="AU965" s="37"/>
      <c r="AV965" s="36"/>
      <c r="AW965" s="36"/>
      <c r="AX965" s="37"/>
      <c r="AY965" s="140" t="str">
        <f>IF(AU965="","",WORKDAY(AU965,5,FESTIVOS_CO!A:A))</f>
        <v/>
      </c>
      <c r="AZ965" s="54" t="str">
        <f t="shared" ca="1" si="183"/>
        <v>NO APLICA</v>
      </c>
      <c r="BA965" s="55" t="str">
        <f>IF(AX965="","",WORKDAY(AX965,5,FESTIVOS_CO!A:A))</f>
        <v/>
      </c>
      <c r="BB965" s="39"/>
      <c r="BC965" s="40"/>
      <c r="BD965" s="40"/>
      <c r="BE965" s="56" t="str">
        <f t="shared" ca="1" si="184"/>
        <v>NO APLICA</v>
      </c>
      <c r="BF965" s="37"/>
      <c r="BG965" s="45"/>
      <c r="BH965" s="37"/>
      <c r="BI965" s="36"/>
      <c r="BJ965" s="37"/>
      <c r="BK965" s="36"/>
      <c r="BL965" s="36"/>
      <c r="BM965" s="53" t="str">
        <f>IF(BJ965="","",WORKDAY(BJ965,5,FESTIVOS_CO!A:A))</f>
        <v/>
      </c>
      <c r="BN965" s="57" t="str">
        <f t="shared" ca="1" si="194"/>
        <v>PENDIENTE HACER AVISO</v>
      </c>
      <c r="BO965" s="54" t="str">
        <f t="shared" ca="1" si="187"/>
        <v>EN TRÁMITE NOTIF. POR AVISO</v>
      </c>
      <c r="BP965" s="37"/>
      <c r="BQ965" s="53" t="str">
        <f>IF(BP965="","",WORKDAY(BP965,5,FESTIVOS_CO!A:A))</f>
        <v/>
      </c>
      <c r="BR965" s="37"/>
      <c r="BS965" s="36"/>
      <c r="BT965" s="38"/>
      <c r="BU965" s="58" t="e">
        <f>VLOOKUP(BT965,Hoja2!$C:$D,2,0)</f>
        <v>#N/A</v>
      </c>
      <c r="BV965" s="80" t="str">
        <f>IF(
AND(AO965="",BD965="",BQ965=""),
"EN PROCESO NOTIFICACION / COMUNICACION",
IF(
BT965="",
"NO APLICA",
IF(
BU965=60,
IF(AO965&lt;&gt;"",AO965,IF(BD965&lt;&gt;"",BD965,BQ965))+60,
WORKDAY(
IF(AO965&lt;&gt;"",AO965,IF(BD965&lt;&gt;"",BD965,BQ965)),
BU965,
FESTIVOS_CO!A:A
)
)
))</f>
        <v>EN PROCESO NOTIFICACION / COMUNICACION</v>
      </c>
      <c r="BW965" s="44"/>
      <c r="BX965" s="53"/>
      <c r="BY965" s="45"/>
      <c r="BZ965" s="37"/>
      <c r="CA965" s="54" t="str">
        <f t="shared" si="188"/>
        <v>PENDIENTE EJECUTORIA</v>
      </c>
      <c r="CB965" s="59" t="str">
        <f t="shared" si="185"/>
        <v/>
      </c>
      <c r="CC965" s="36"/>
      <c r="CD965" s="40"/>
      <c r="CE965" s="46"/>
      <c r="CF965" s="40"/>
      <c r="CG965" s="40"/>
      <c r="CH965" s="40"/>
      <c r="CI965" s="36"/>
      <c r="CJ965" s="47"/>
      <c r="CK965" s="40"/>
      <c r="CL965" s="40"/>
      <c r="CM965" s="40"/>
      <c r="CN965" s="40"/>
    </row>
    <row r="966" spans="1:92" ht="42.75" hidden="1">
      <c r="A966" s="49" t="str">
        <f t="shared" si="189"/>
        <v>SIN GESTIÓN</v>
      </c>
      <c r="B966" s="58"/>
      <c r="C966" s="37"/>
      <c r="D966" s="37"/>
      <c r="E966" s="49" t="str">
        <f t="shared" si="190"/>
        <v>PENDIENTE NOTIFICACIÓN</v>
      </c>
      <c r="F966" s="141" t="str">
        <f t="shared" si="191"/>
        <v>PENDIENTE NOTIFICACIÓN</v>
      </c>
      <c r="G966" s="49" t="str">
        <f t="shared" si="192"/>
        <v/>
      </c>
      <c r="H966" s="51" t="str">
        <f ca="1">IF(
L966="",
"",
IF(
NETWORKDAYS(L966,IF(M966&lt;&gt;"",M966,TODAY()),FESTIVOS_CO!A:A)&gt;2,
"VENCIDO",
IF(
NETWORKDAYS(L966,IF(M966&lt;&gt;"",M966,TODAY()),FESTIVOS_CO!A:A)=2,
"ALERTA",
"A TIEMPO"
)))</f>
        <v/>
      </c>
      <c r="I966" s="40"/>
      <c r="J966" s="36"/>
      <c r="K966" s="37"/>
      <c r="L966" s="50"/>
      <c r="M966" s="37"/>
      <c r="N966" s="52"/>
      <c r="O966" s="52"/>
      <c r="P966" s="36"/>
      <c r="Q966" s="36"/>
      <c r="R966" s="40"/>
      <c r="S966" s="36"/>
      <c r="T966" s="40"/>
      <c r="U966" s="40"/>
      <c r="V966" s="81"/>
      <c r="W966" s="40"/>
      <c r="X966" s="40"/>
      <c r="Y966" s="40"/>
      <c r="Z966" s="38" t="str">
        <f>IFERROR(VLOOKUP(Y966,DIRECTORIO!A:B,2,FALSE),"")</f>
        <v/>
      </c>
      <c r="AA966" s="40"/>
      <c r="AB966" s="40"/>
      <c r="AC966" s="40"/>
      <c r="AD966" s="40"/>
      <c r="AE966" s="40"/>
      <c r="AF966" s="40"/>
      <c r="AG966" s="41" t="s">
        <v>109</v>
      </c>
      <c r="AH966" s="42"/>
      <c r="AI966" s="54" t="str">
        <f t="shared" ca="1" si="193"/>
        <v>PENDIENTE NOTIFICACIÓN ELECTRÓNICA</v>
      </c>
      <c r="AJ966" s="37"/>
      <c r="AK966" s="37"/>
      <c r="AL966" s="37"/>
      <c r="AM966" s="53" t="str">
        <f>IF(AK966="","",WORKDAY(AK966,5,FESTIVOS_CO!A:A))</f>
        <v/>
      </c>
      <c r="AN966" s="37"/>
      <c r="AO966" s="37"/>
      <c r="AP966" s="54" t="str">
        <f t="shared" ca="1" si="186"/>
        <v>NO APLICA</v>
      </c>
      <c r="AQ966" s="36"/>
      <c r="AR966" s="43"/>
      <c r="AS966" s="37"/>
      <c r="AT966" s="36"/>
      <c r="AU966" s="37"/>
      <c r="AV966" s="36"/>
      <c r="AW966" s="36"/>
      <c r="AX966" s="37"/>
      <c r="AY966" s="140" t="str">
        <f>IF(AU966="","",WORKDAY(AU966,5,FESTIVOS_CO!A:A))</f>
        <v/>
      </c>
      <c r="AZ966" s="54" t="str">
        <f t="shared" ca="1" si="183"/>
        <v>NO APLICA</v>
      </c>
      <c r="BA966" s="55" t="str">
        <f>IF(AX966="","",WORKDAY(AX966,5,FESTIVOS_CO!A:A))</f>
        <v/>
      </c>
      <c r="BB966" s="39"/>
      <c r="BC966" s="40"/>
      <c r="BD966" s="40"/>
      <c r="BE966" s="56" t="str">
        <f t="shared" ca="1" si="184"/>
        <v>NO APLICA</v>
      </c>
      <c r="BF966" s="37"/>
      <c r="BG966" s="45"/>
      <c r="BH966" s="37"/>
      <c r="BI966" s="36"/>
      <c r="BJ966" s="37"/>
      <c r="BK966" s="36"/>
      <c r="BL966" s="36"/>
      <c r="BM966" s="53" t="str">
        <f>IF(BJ966="","",WORKDAY(BJ966,5,FESTIVOS_CO!A:A))</f>
        <v/>
      </c>
      <c r="BN966" s="57" t="str">
        <f t="shared" ca="1" si="194"/>
        <v>PENDIENTE HACER AVISO</v>
      </c>
      <c r="BO966" s="54" t="str">
        <f t="shared" ca="1" si="187"/>
        <v>EN TRÁMITE NOTIF. POR AVISO</v>
      </c>
      <c r="BP966" s="37"/>
      <c r="BQ966" s="53" t="str">
        <f>IF(BP966="","",WORKDAY(BP966,5,FESTIVOS_CO!A:A))</f>
        <v/>
      </c>
      <c r="BR966" s="37"/>
      <c r="BS966" s="36"/>
      <c r="BT966" s="38"/>
      <c r="BU966" s="58" t="e">
        <f>VLOOKUP(BT966,Hoja2!$C:$D,2,0)</f>
        <v>#N/A</v>
      </c>
      <c r="BV966" s="80" t="str">
        <f>IF(
AND(AO966="",BD966="",BQ966=""),
"EN PROCESO NOTIFICACION / COMUNICACION",
IF(
BT966="",
"NO APLICA",
IF(
BU966=60,
IF(AO966&lt;&gt;"",AO966,IF(BD966&lt;&gt;"",BD966,BQ966))+60,
WORKDAY(
IF(AO966&lt;&gt;"",AO966,IF(BD966&lt;&gt;"",BD966,BQ966)),
BU966,
FESTIVOS_CO!A:A
)
)
))</f>
        <v>EN PROCESO NOTIFICACION / COMUNICACION</v>
      </c>
      <c r="BW966" s="44"/>
      <c r="BX966" s="53"/>
      <c r="BY966" s="45"/>
      <c r="BZ966" s="37"/>
      <c r="CA966" s="54" t="str">
        <f t="shared" si="188"/>
        <v>PENDIENTE EJECUTORIA</v>
      </c>
      <c r="CB966" s="59" t="str">
        <f t="shared" si="185"/>
        <v/>
      </c>
      <c r="CC966" s="36"/>
      <c r="CD966" s="40"/>
      <c r="CE966" s="46"/>
      <c r="CF966" s="40"/>
      <c r="CG966" s="40"/>
      <c r="CH966" s="40"/>
      <c r="CI966" s="36"/>
      <c r="CJ966" s="47"/>
      <c r="CK966" s="40"/>
      <c r="CL966" s="40"/>
      <c r="CM966" s="40"/>
      <c r="CN966" s="40"/>
    </row>
    <row r="967" spans="1:92" ht="42.75" hidden="1">
      <c r="A967" s="49" t="str">
        <f t="shared" si="189"/>
        <v>SIN GESTIÓN</v>
      </c>
      <c r="B967" s="58"/>
      <c r="C967" s="37"/>
      <c r="D967" s="37"/>
      <c r="E967" s="49" t="str">
        <f t="shared" si="190"/>
        <v>PENDIENTE NOTIFICACIÓN</v>
      </c>
      <c r="F967" s="141" t="str">
        <f t="shared" si="191"/>
        <v>PENDIENTE NOTIFICACIÓN</v>
      </c>
      <c r="G967" s="49" t="str">
        <f t="shared" si="192"/>
        <v/>
      </c>
      <c r="H967" s="51" t="str">
        <f ca="1">IF(
L967="",
"",
IF(
NETWORKDAYS(L967,IF(M967&lt;&gt;"",M967,TODAY()),FESTIVOS_CO!A:A)&gt;2,
"VENCIDO",
IF(
NETWORKDAYS(L967,IF(M967&lt;&gt;"",M967,TODAY()),FESTIVOS_CO!A:A)=2,
"ALERTA",
"A TIEMPO"
)))</f>
        <v/>
      </c>
      <c r="I967" s="40"/>
      <c r="J967" s="36"/>
      <c r="K967" s="37"/>
      <c r="L967" s="50"/>
      <c r="M967" s="37"/>
      <c r="N967" s="52"/>
      <c r="O967" s="52"/>
      <c r="P967" s="36"/>
      <c r="Q967" s="36"/>
      <c r="R967" s="40"/>
      <c r="S967" s="36"/>
      <c r="T967" s="40"/>
      <c r="U967" s="40"/>
      <c r="V967" s="81"/>
      <c r="W967" s="40"/>
      <c r="X967" s="40"/>
      <c r="Y967" s="40"/>
      <c r="Z967" s="38" t="str">
        <f>IFERROR(VLOOKUP(Y967,DIRECTORIO!A:B,2,FALSE),"")</f>
        <v/>
      </c>
      <c r="AA967" s="40"/>
      <c r="AB967" s="40"/>
      <c r="AC967" s="40"/>
      <c r="AD967" s="40"/>
      <c r="AE967" s="40"/>
      <c r="AF967" s="40"/>
      <c r="AG967" s="41" t="s">
        <v>109</v>
      </c>
      <c r="AH967" s="42"/>
      <c r="AI967" s="54" t="str">
        <f t="shared" ca="1" si="193"/>
        <v>PENDIENTE NOTIFICACIÓN ELECTRÓNICA</v>
      </c>
      <c r="AJ967" s="37"/>
      <c r="AK967" s="37"/>
      <c r="AL967" s="37"/>
      <c r="AM967" s="53" t="str">
        <f>IF(AK967="","",WORKDAY(AK967,5,FESTIVOS_CO!A:A))</f>
        <v/>
      </c>
      <c r="AN967" s="37"/>
      <c r="AO967" s="37"/>
      <c r="AP967" s="54" t="str">
        <f t="shared" ca="1" si="186"/>
        <v>NO APLICA</v>
      </c>
      <c r="AQ967" s="36"/>
      <c r="AR967" s="43"/>
      <c r="AS967" s="37"/>
      <c r="AT967" s="36"/>
      <c r="AU967" s="37"/>
      <c r="AV967" s="36"/>
      <c r="AW967" s="36"/>
      <c r="AX967" s="37"/>
      <c r="AY967" s="140" t="str">
        <f>IF(AU967="","",WORKDAY(AU967,5,FESTIVOS_CO!A:A))</f>
        <v/>
      </c>
      <c r="AZ967" s="54" t="str">
        <f t="shared" ca="1" si="183"/>
        <v>NO APLICA</v>
      </c>
      <c r="BA967" s="55" t="str">
        <f>IF(AX967="","",WORKDAY(AX967,5,FESTIVOS_CO!A:A))</f>
        <v/>
      </c>
      <c r="BB967" s="39"/>
      <c r="BC967" s="40"/>
      <c r="BD967" s="40"/>
      <c r="BE967" s="56" t="str">
        <f t="shared" ca="1" si="184"/>
        <v>NO APLICA</v>
      </c>
      <c r="BF967" s="37"/>
      <c r="BG967" s="45"/>
      <c r="BH967" s="37"/>
      <c r="BI967" s="36"/>
      <c r="BJ967" s="37"/>
      <c r="BK967" s="36"/>
      <c r="BL967" s="36"/>
      <c r="BM967" s="53" t="str">
        <f>IF(BJ967="","",WORKDAY(BJ967,5,FESTIVOS_CO!A:A))</f>
        <v/>
      </c>
      <c r="BN967" s="57" t="str">
        <f t="shared" ca="1" si="194"/>
        <v>PENDIENTE HACER AVISO</v>
      </c>
      <c r="BO967" s="54" t="str">
        <f t="shared" ca="1" si="187"/>
        <v>EN TRÁMITE NOTIF. POR AVISO</v>
      </c>
      <c r="BP967" s="37"/>
      <c r="BQ967" s="53" t="str">
        <f>IF(BP967="","",WORKDAY(BP967,5,FESTIVOS_CO!A:A))</f>
        <v/>
      </c>
      <c r="BR967" s="37"/>
      <c r="BS967" s="36"/>
      <c r="BT967" s="38"/>
      <c r="BU967" s="58" t="e">
        <f>VLOOKUP(BT967,Hoja2!$C:$D,2,0)</f>
        <v>#N/A</v>
      </c>
      <c r="BV967" s="80" t="str">
        <f>IF(
AND(AO967="",BD967="",BQ967=""),
"EN PROCESO NOTIFICACION / COMUNICACION",
IF(
BT967="",
"NO APLICA",
IF(
BU967=60,
IF(AO967&lt;&gt;"",AO967,IF(BD967&lt;&gt;"",BD967,BQ967))+60,
WORKDAY(
IF(AO967&lt;&gt;"",AO967,IF(BD967&lt;&gt;"",BD967,BQ967)),
BU967,
FESTIVOS_CO!A:A
)
)
))</f>
        <v>EN PROCESO NOTIFICACION / COMUNICACION</v>
      </c>
      <c r="BW967" s="44"/>
      <c r="BX967" s="53"/>
      <c r="BY967" s="45"/>
      <c r="BZ967" s="37"/>
      <c r="CA967" s="54" t="str">
        <f t="shared" si="188"/>
        <v>PENDIENTE EJECUTORIA</v>
      </c>
      <c r="CB967" s="59" t="str">
        <f t="shared" si="185"/>
        <v/>
      </c>
      <c r="CC967" s="36"/>
      <c r="CD967" s="40"/>
      <c r="CE967" s="46"/>
      <c r="CF967" s="40"/>
      <c r="CG967" s="40"/>
      <c r="CH967" s="40"/>
      <c r="CI967" s="36"/>
      <c r="CJ967" s="47"/>
      <c r="CK967" s="40"/>
      <c r="CL967" s="40"/>
      <c r="CM967" s="40"/>
      <c r="CN967" s="40"/>
    </row>
    <row r="968" spans="1:92" ht="42.75" hidden="1">
      <c r="A968" s="49" t="str">
        <f t="shared" si="189"/>
        <v>SIN GESTIÓN</v>
      </c>
      <c r="B968" s="58"/>
      <c r="C968" s="37"/>
      <c r="D968" s="37"/>
      <c r="E968" s="49" t="str">
        <f t="shared" si="190"/>
        <v>PENDIENTE NOTIFICACIÓN</v>
      </c>
      <c r="F968" s="141" t="str">
        <f t="shared" si="191"/>
        <v>PENDIENTE NOTIFICACIÓN</v>
      </c>
      <c r="G968" s="49" t="str">
        <f t="shared" si="192"/>
        <v/>
      </c>
      <c r="H968" s="51" t="str">
        <f ca="1">IF(
L968="",
"",
IF(
NETWORKDAYS(L968,IF(M968&lt;&gt;"",M968,TODAY()),FESTIVOS_CO!A:A)&gt;2,
"VENCIDO",
IF(
NETWORKDAYS(L968,IF(M968&lt;&gt;"",M968,TODAY()),FESTIVOS_CO!A:A)=2,
"ALERTA",
"A TIEMPO"
)))</f>
        <v/>
      </c>
      <c r="I968" s="40"/>
      <c r="J968" s="36"/>
      <c r="K968" s="37"/>
      <c r="L968" s="50"/>
      <c r="M968" s="37"/>
      <c r="N968" s="52"/>
      <c r="O968" s="52"/>
      <c r="P968" s="36"/>
      <c r="Q968" s="36"/>
      <c r="R968" s="40"/>
      <c r="S968" s="36"/>
      <c r="T968" s="40"/>
      <c r="U968" s="40"/>
      <c r="V968" s="81"/>
      <c r="W968" s="40"/>
      <c r="X968" s="40"/>
      <c r="Y968" s="40"/>
      <c r="Z968" s="38" t="str">
        <f>IFERROR(VLOOKUP(Y968,DIRECTORIO!A:B,2,FALSE),"")</f>
        <v/>
      </c>
      <c r="AA968" s="40"/>
      <c r="AB968" s="40"/>
      <c r="AC968" s="40"/>
      <c r="AD968" s="40"/>
      <c r="AE968" s="40"/>
      <c r="AF968" s="40"/>
      <c r="AG968" s="41" t="s">
        <v>109</v>
      </c>
      <c r="AH968" s="42"/>
      <c r="AI968" s="54" t="str">
        <f t="shared" ca="1" si="193"/>
        <v>PENDIENTE NOTIFICACIÓN ELECTRÓNICA</v>
      </c>
      <c r="AJ968" s="37"/>
      <c r="AK968" s="37"/>
      <c r="AL968" s="37"/>
      <c r="AM968" s="53" t="str">
        <f>IF(AK968="","",WORKDAY(AK968,5,FESTIVOS_CO!A:A))</f>
        <v/>
      </c>
      <c r="AN968" s="37"/>
      <c r="AO968" s="37"/>
      <c r="AP968" s="54" t="str">
        <f t="shared" ca="1" si="186"/>
        <v>NO APLICA</v>
      </c>
      <c r="AQ968" s="36"/>
      <c r="AR968" s="43"/>
      <c r="AS968" s="37"/>
      <c r="AT968" s="36"/>
      <c r="AU968" s="37"/>
      <c r="AV968" s="36"/>
      <c r="AW968" s="36"/>
      <c r="AX968" s="37"/>
      <c r="AY968" s="140" t="str">
        <f>IF(AU968="","",WORKDAY(AU968,5,FESTIVOS_CO!A:A))</f>
        <v/>
      </c>
      <c r="AZ968" s="54" t="str">
        <f t="shared" ca="1" si="183"/>
        <v>NO APLICA</v>
      </c>
      <c r="BA968" s="55" t="str">
        <f>IF(AX968="","",WORKDAY(AX968,5,FESTIVOS_CO!A:A))</f>
        <v/>
      </c>
      <c r="BB968" s="39"/>
      <c r="BC968" s="40"/>
      <c r="BD968" s="40"/>
      <c r="BE968" s="56" t="str">
        <f t="shared" ca="1" si="184"/>
        <v>NO APLICA</v>
      </c>
      <c r="BF968" s="37"/>
      <c r="BG968" s="45"/>
      <c r="BH968" s="37"/>
      <c r="BI968" s="36"/>
      <c r="BJ968" s="37"/>
      <c r="BK968" s="36"/>
      <c r="BL968" s="36"/>
      <c r="BM968" s="53" t="str">
        <f>IF(BJ968="","",WORKDAY(BJ968,5,FESTIVOS_CO!A:A))</f>
        <v/>
      </c>
      <c r="BN968" s="57" t="str">
        <f t="shared" ca="1" si="194"/>
        <v>PENDIENTE HACER AVISO</v>
      </c>
      <c r="BO968" s="54" t="str">
        <f t="shared" ca="1" si="187"/>
        <v>EN TRÁMITE NOTIF. POR AVISO</v>
      </c>
      <c r="BP968" s="37"/>
      <c r="BQ968" s="53" t="str">
        <f>IF(BP968="","",WORKDAY(BP968,5,FESTIVOS_CO!A:A))</f>
        <v/>
      </c>
      <c r="BR968" s="37"/>
      <c r="BS968" s="36"/>
      <c r="BT968" s="38"/>
      <c r="BU968" s="58" t="e">
        <f>VLOOKUP(BT968,Hoja2!$C:$D,2,0)</f>
        <v>#N/A</v>
      </c>
      <c r="BV968" s="80" t="str">
        <f>IF(
AND(AO968="",BD968="",BQ968=""),
"EN PROCESO NOTIFICACION / COMUNICACION",
IF(
BT968="",
"NO APLICA",
IF(
BU968=60,
IF(AO968&lt;&gt;"",AO968,IF(BD968&lt;&gt;"",BD968,BQ968))+60,
WORKDAY(
IF(AO968&lt;&gt;"",AO968,IF(BD968&lt;&gt;"",BD968,BQ968)),
BU968,
FESTIVOS_CO!A:A
)
)
))</f>
        <v>EN PROCESO NOTIFICACION / COMUNICACION</v>
      </c>
      <c r="BW968" s="44"/>
      <c r="BX968" s="53"/>
      <c r="BY968" s="45"/>
      <c r="BZ968" s="37"/>
      <c r="CA968" s="54" t="str">
        <f t="shared" si="188"/>
        <v>PENDIENTE EJECUTORIA</v>
      </c>
      <c r="CB968" s="59" t="str">
        <f t="shared" si="185"/>
        <v/>
      </c>
      <c r="CC968" s="36"/>
      <c r="CD968" s="40"/>
      <c r="CE968" s="46"/>
      <c r="CF968" s="40"/>
      <c r="CG968" s="40"/>
      <c r="CH968" s="40"/>
      <c r="CI968" s="36"/>
      <c r="CJ968" s="47"/>
      <c r="CK968" s="40"/>
      <c r="CL968" s="40"/>
      <c r="CM968" s="40"/>
      <c r="CN968" s="40"/>
    </row>
    <row r="969" spans="1:92" ht="42.75" hidden="1">
      <c r="A969" s="49" t="str">
        <f t="shared" si="189"/>
        <v>SIN GESTIÓN</v>
      </c>
      <c r="B969" s="58"/>
      <c r="C969" s="37"/>
      <c r="D969" s="37"/>
      <c r="E969" s="49" t="str">
        <f t="shared" si="190"/>
        <v>PENDIENTE NOTIFICACIÓN</v>
      </c>
      <c r="F969" s="141" t="str">
        <f t="shared" si="191"/>
        <v>PENDIENTE NOTIFICACIÓN</v>
      </c>
      <c r="G969" s="49" t="str">
        <f t="shared" si="192"/>
        <v/>
      </c>
      <c r="H969" s="51" t="str">
        <f ca="1">IF(
L969="",
"",
IF(
NETWORKDAYS(L969,IF(M969&lt;&gt;"",M969,TODAY()),FESTIVOS_CO!A:A)&gt;2,
"VENCIDO",
IF(
NETWORKDAYS(L969,IF(M969&lt;&gt;"",M969,TODAY()),FESTIVOS_CO!A:A)=2,
"ALERTA",
"A TIEMPO"
)))</f>
        <v/>
      </c>
      <c r="I969" s="40"/>
      <c r="J969" s="36"/>
      <c r="K969" s="37"/>
      <c r="L969" s="50"/>
      <c r="M969" s="37"/>
      <c r="N969" s="52"/>
      <c r="O969" s="52"/>
      <c r="P969" s="36"/>
      <c r="Q969" s="36"/>
      <c r="R969" s="40"/>
      <c r="S969" s="36"/>
      <c r="T969" s="40"/>
      <c r="U969" s="40"/>
      <c r="V969" s="81"/>
      <c r="W969" s="40"/>
      <c r="X969" s="40"/>
      <c r="Y969" s="40"/>
      <c r="Z969" s="38" t="str">
        <f>IFERROR(VLOOKUP(Y969,DIRECTORIO!A:B,2,FALSE),"")</f>
        <v/>
      </c>
      <c r="AA969" s="40"/>
      <c r="AB969" s="40"/>
      <c r="AC969" s="40"/>
      <c r="AD969" s="40"/>
      <c r="AE969" s="40"/>
      <c r="AF969" s="40"/>
      <c r="AG969" s="41" t="s">
        <v>109</v>
      </c>
      <c r="AH969" s="42"/>
      <c r="AI969" s="54" t="str">
        <f t="shared" ca="1" si="193"/>
        <v>PENDIENTE NOTIFICACIÓN ELECTRÓNICA</v>
      </c>
      <c r="AJ969" s="37"/>
      <c r="AK969" s="37"/>
      <c r="AL969" s="37"/>
      <c r="AM969" s="53" t="str">
        <f>IF(AK969="","",WORKDAY(AK969,5,FESTIVOS_CO!A:A))</f>
        <v/>
      </c>
      <c r="AN969" s="37"/>
      <c r="AO969" s="37"/>
      <c r="AP969" s="54" t="str">
        <f t="shared" ca="1" si="186"/>
        <v>NO APLICA</v>
      </c>
      <c r="AQ969" s="36"/>
      <c r="AR969" s="43"/>
      <c r="AS969" s="37"/>
      <c r="AT969" s="36"/>
      <c r="AU969" s="37"/>
      <c r="AV969" s="36"/>
      <c r="AW969" s="36"/>
      <c r="AX969" s="37"/>
      <c r="AY969" s="140" t="str">
        <f>IF(AU969="","",WORKDAY(AU969,5,FESTIVOS_CO!A:A))</f>
        <v/>
      </c>
      <c r="AZ969" s="54" t="str">
        <f t="shared" ca="1" si="183"/>
        <v>NO APLICA</v>
      </c>
      <c r="BA969" s="55" t="str">
        <f>IF(AX969="","",WORKDAY(AX969,5,FESTIVOS_CO!A:A))</f>
        <v/>
      </c>
      <c r="BB969" s="39"/>
      <c r="BC969" s="40"/>
      <c r="BD969" s="40"/>
      <c r="BE969" s="56" t="str">
        <f t="shared" ca="1" si="184"/>
        <v>NO APLICA</v>
      </c>
      <c r="BF969" s="37"/>
      <c r="BG969" s="45"/>
      <c r="BH969" s="37"/>
      <c r="BI969" s="36"/>
      <c r="BJ969" s="37"/>
      <c r="BK969" s="36"/>
      <c r="BL969" s="36"/>
      <c r="BM969" s="53" t="str">
        <f>IF(BJ969="","",WORKDAY(BJ969,5,FESTIVOS_CO!A:A))</f>
        <v/>
      </c>
      <c r="BN969" s="57" t="str">
        <f t="shared" ca="1" si="194"/>
        <v>PENDIENTE HACER AVISO</v>
      </c>
      <c r="BO969" s="54" t="str">
        <f t="shared" ca="1" si="187"/>
        <v>EN TRÁMITE NOTIF. POR AVISO</v>
      </c>
      <c r="BP969" s="37"/>
      <c r="BQ969" s="53" t="str">
        <f>IF(BP969="","",WORKDAY(BP969,5,FESTIVOS_CO!A:A))</f>
        <v/>
      </c>
      <c r="BR969" s="37"/>
      <c r="BS969" s="36"/>
      <c r="BT969" s="38"/>
      <c r="BU969" s="58" t="e">
        <f>VLOOKUP(BT969,Hoja2!$C:$D,2,0)</f>
        <v>#N/A</v>
      </c>
      <c r="BV969" s="80" t="str">
        <f>IF(
AND(AO969="",BD969="",BQ969=""),
"EN PROCESO NOTIFICACION / COMUNICACION",
IF(
BT969="",
"NO APLICA",
IF(
BU969=60,
IF(AO969&lt;&gt;"",AO969,IF(BD969&lt;&gt;"",BD969,BQ969))+60,
WORKDAY(
IF(AO969&lt;&gt;"",AO969,IF(BD969&lt;&gt;"",BD969,BQ969)),
BU969,
FESTIVOS_CO!A:A
)
)
))</f>
        <v>EN PROCESO NOTIFICACION / COMUNICACION</v>
      </c>
      <c r="BW969" s="44"/>
      <c r="BX969" s="53"/>
      <c r="BY969" s="45"/>
      <c r="BZ969" s="37"/>
      <c r="CA969" s="54" t="str">
        <f t="shared" si="188"/>
        <v>PENDIENTE EJECUTORIA</v>
      </c>
      <c r="CB969" s="59" t="str">
        <f t="shared" si="185"/>
        <v/>
      </c>
      <c r="CC969" s="36"/>
      <c r="CD969" s="40"/>
      <c r="CE969" s="46"/>
      <c r="CF969" s="40"/>
      <c r="CG969" s="40"/>
      <c r="CH969" s="40"/>
      <c r="CI969" s="36"/>
      <c r="CJ969" s="47"/>
      <c r="CK969" s="40"/>
      <c r="CL969" s="40"/>
      <c r="CM969" s="40"/>
      <c r="CN969" s="40"/>
    </row>
    <row r="970" spans="1:92" ht="42.75" hidden="1">
      <c r="A970" s="49" t="str">
        <f t="shared" si="189"/>
        <v>SIN GESTIÓN</v>
      </c>
      <c r="B970" s="58"/>
      <c r="C970" s="37"/>
      <c r="D970" s="37"/>
      <c r="E970" s="49" t="str">
        <f t="shared" si="190"/>
        <v>PENDIENTE NOTIFICACIÓN</v>
      </c>
      <c r="F970" s="141" t="str">
        <f t="shared" si="191"/>
        <v>PENDIENTE NOTIFICACIÓN</v>
      </c>
      <c r="G970" s="49" t="str">
        <f t="shared" si="192"/>
        <v/>
      </c>
      <c r="H970" s="51" t="str">
        <f ca="1">IF(
L970="",
"",
IF(
NETWORKDAYS(L970,IF(M970&lt;&gt;"",M970,TODAY()),FESTIVOS_CO!A:A)&gt;2,
"VENCIDO",
IF(
NETWORKDAYS(L970,IF(M970&lt;&gt;"",M970,TODAY()),FESTIVOS_CO!A:A)=2,
"ALERTA",
"A TIEMPO"
)))</f>
        <v/>
      </c>
      <c r="I970" s="40"/>
      <c r="J970" s="36"/>
      <c r="K970" s="37"/>
      <c r="L970" s="50"/>
      <c r="M970" s="37"/>
      <c r="N970" s="52"/>
      <c r="O970" s="52"/>
      <c r="P970" s="36"/>
      <c r="Q970" s="36"/>
      <c r="R970" s="40"/>
      <c r="S970" s="36"/>
      <c r="T970" s="40"/>
      <c r="U970" s="40"/>
      <c r="V970" s="81"/>
      <c r="W970" s="40"/>
      <c r="X970" s="40"/>
      <c r="Y970" s="40"/>
      <c r="Z970" s="38" t="str">
        <f>IFERROR(VLOOKUP(Y970,DIRECTORIO!A:B,2,FALSE),"")</f>
        <v/>
      </c>
      <c r="AA970" s="40"/>
      <c r="AB970" s="40"/>
      <c r="AC970" s="40"/>
      <c r="AD970" s="40"/>
      <c r="AE970" s="40"/>
      <c r="AF970" s="40"/>
      <c r="AG970" s="41" t="s">
        <v>109</v>
      </c>
      <c r="AH970" s="42"/>
      <c r="AI970" s="54" t="str">
        <f t="shared" ca="1" si="193"/>
        <v>PENDIENTE NOTIFICACIÓN ELECTRÓNICA</v>
      </c>
      <c r="AJ970" s="37"/>
      <c r="AK970" s="37"/>
      <c r="AL970" s="37"/>
      <c r="AM970" s="53" t="str">
        <f>IF(AK970="","",WORKDAY(AK970,5,FESTIVOS_CO!A:A))</f>
        <v/>
      </c>
      <c r="AN970" s="37"/>
      <c r="AO970" s="37"/>
      <c r="AP970" s="54" t="str">
        <f t="shared" ca="1" si="186"/>
        <v>NO APLICA</v>
      </c>
      <c r="AQ970" s="36"/>
      <c r="AR970" s="43"/>
      <c r="AS970" s="37"/>
      <c r="AT970" s="36"/>
      <c r="AU970" s="37"/>
      <c r="AV970" s="36"/>
      <c r="AW970" s="36"/>
      <c r="AX970" s="37"/>
      <c r="AY970" s="140" t="str">
        <f>IF(AU970="","",WORKDAY(AU970,5,FESTIVOS_CO!A:A))</f>
        <v/>
      </c>
      <c r="AZ970" s="54" t="str">
        <f t="shared" ref="AZ970:AZ1033" ca="1" si="195">IF(
AND(BB970="SI",BC970&lt;&gt;"",BD970&lt;&gt;""),
"NOTIFICACIÓN PERSONAL COMPLETA",
IF(
AND(AO970="",AX970="",BQ970="",BC970&lt;&gt;"",BD970&lt;&gt;""),
"NOTIFICADO POR CONDUCTA CONCLUYENTE",
IF(AP970="NO PROCEDE CITACION",
"NO PROCEDE",
IF(AP970="NO APLICA",
"NO APLICA",
IF(AW970="NO",
"HACER AVISO",
IF(AQ970="",
"PENDIENTE GESTIONAR CITACIÓN",
IF(AS970="",
"PENDIENTE FIRMA",
IF(AR970="",
"PENDIENTE REVISIÓN",
IF(AT970="",
"PENDIENTE RADICAR",
"CITACIÓN COMPLETA EN ESPERA PRESENTACION PERSONAL"
)))))))))</f>
        <v>NO APLICA</v>
      </c>
      <c r="BA970" s="55" t="str">
        <f>IF(AX970="","",WORKDAY(AX970,5,FESTIVOS_CO!A:A))</f>
        <v/>
      </c>
      <c r="BB970" s="39"/>
      <c r="BC970" s="40"/>
      <c r="BD970" s="40"/>
      <c r="BE970" s="56" t="str">
        <f t="shared" ca="1" si="184"/>
        <v>NO APLICA</v>
      </c>
      <c r="BF970" s="37"/>
      <c r="BG970" s="45"/>
      <c r="BH970" s="37"/>
      <c r="BI970" s="36"/>
      <c r="BJ970" s="37"/>
      <c r="BK970" s="36"/>
      <c r="BL970" s="36"/>
      <c r="BM970" s="53" t="str">
        <f>IF(BJ970="","",WORKDAY(BJ970,5,FESTIVOS_CO!A:A))</f>
        <v/>
      </c>
      <c r="BN970" s="57" t="str">
        <f t="shared" ca="1" si="194"/>
        <v>PENDIENTE HACER AVISO</v>
      </c>
      <c r="BO970" s="54" t="str">
        <f t="shared" ca="1" si="187"/>
        <v>EN TRÁMITE NOTIF. POR AVISO</v>
      </c>
      <c r="BP970" s="37"/>
      <c r="BQ970" s="53" t="str">
        <f>IF(BP970="","",WORKDAY(BP970,5,FESTIVOS_CO!A:A))</f>
        <v/>
      </c>
      <c r="BR970" s="37"/>
      <c r="BS970" s="36"/>
      <c r="BT970" s="38"/>
      <c r="BU970" s="58" t="e">
        <f>VLOOKUP(BT970,Hoja2!$C:$D,2,0)</f>
        <v>#N/A</v>
      </c>
      <c r="BV970" s="80" t="str">
        <f>IF(
AND(AO970="",BD970="",BQ970=""),
"EN PROCESO NOTIFICACION / COMUNICACION",
IF(
BT970="",
"NO APLICA",
IF(
BU970=60,
IF(AO970&lt;&gt;"",AO970,IF(BD970&lt;&gt;"",BD970,BQ970))+60,
WORKDAY(
IF(AO970&lt;&gt;"",AO970,IF(BD970&lt;&gt;"",BD970,BQ970)),
BU970,
FESTIVOS_CO!A:A
)
)
))</f>
        <v>EN PROCESO NOTIFICACION / COMUNICACION</v>
      </c>
      <c r="BW970" s="44"/>
      <c r="BX970" s="53"/>
      <c r="BY970" s="45"/>
      <c r="BZ970" s="37"/>
      <c r="CA970" s="54" t="str">
        <f t="shared" si="188"/>
        <v>PENDIENTE EJECUTORIA</v>
      </c>
      <c r="CB970" s="59" t="str">
        <f t="shared" si="185"/>
        <v/>
      </c>
      <c r="CC970" s="36"/>
      <c r="CD970" s="40"/>
      <c r="CE970" s="46"/>
      <c r="CF970" s="40"/>
      <c r="CG970" s="40"/>
      <c r="CH970" s="40"/>
      <c r="CI970" s="36"/>
      <c r="CJ970" s="47"/>
      <c r="CK970" s="40"/>
      <c r="CL970" s="40"/>
      <c r="CM970" s="40"/>
      <c r="CN970" s="40"/>
    </row>
    <row r="971" spans="1:92" ht="42.75" hidden="1">
      <c r="A971" s="49" t="str">
        <f t="shared" si="189"/>
        <v>SIN GESTIÓN</v>
      </c>
      <c r="B971" s="58"/>
      <c r="C971" s="37"/>
      <c r="D971" s="37"/>
      <c r="E971" s="49" t="str">
        <f t="shared" si="190"/>
        <v>PENDIENTE NOTIFICACIÓN</v>
      </c>
      <c r="F971" s="141" t="str">
        <f t="shared" si="191"/>
        <v>PENDIENTE NOTIFICACIÓN</v>
      </c>
      <c r="G971" s="49" t="str">
        <f t="shared" si="192"/>
        <v/>
      </c>
      <c r="H971" s="51" t="str">
        <f ca="1">IF(
L971="",
"",
IF(
NETWORKDAYS(L971,IF(M971&lt;&gt;"",M971,TODAY()),FESTIVOS_CO!A:A)&gt;2,
"VENCIDO",
IF(
NETWORKDAYS(L971,IF(M971&lt;&gt;"",M971,TODAY()),FESTIVOS_CO!A:A)=2,
"ALERTA",
"A TIEMPO"
)))</f>
        <v/>
      </c>
      <c r="I971" s="40"/>
      <c r="J971" s="36"/>
      <c r="K971" s="37"/>
      <c r="L971" s="50"/>
      <c r="M971" s="37"/>
      <c r="N971" s="52"/>
      <c r="O971" s="52"/>
      <c r="P971" s="36"/>
      <c r="Q971" s="36"/>
      <c r="R971" s="40"/>
      <c r="S971" s="36"/>
      <c r="T971" s="40"/>
      <c r="U971" s="40"/>
      <c r="V971" s="81"/>
      <c r="W971" s="40"/>
      <c r="X971" s="40"/>
      <c r="Y971" s="40"/>
      <c r="Z971" s="38" t="str">
        <f>IFERROR(VLOOKUP(Y971,DIRECTORIO!A:B,2,FALSE),"")</f>
        <v/>
      </c>
      <c r="AA971" s="40"/>
      <c r="AB971" s="40"/>
      <c r="AC971" s="40"/>
      <c r="AD971" s="40"/>
      <c r="AE971" s="40"/>
      <c r="AF971" s="40"/>
      <c r="AG971" s="41" t="s">
        <v>109</v>
      </c>
      <c r="AH971" s="42"/>
      <c r="AI971" s="54" t="str">
        <f t="shared" ca="1" si="193"/>
        <v>PENDIENTE NOTIFICACIÓN ELECTRÓNICA</v>
      </c>
      <c r="AJ971" s="37"/>
      <c r="AK971" s="37"/>
      <c r="AL971" s="37"/>
      <c r="AM971" s="53" t="str">
        <f>IF(AK971="","",WORKDAY(AK971,5,FESTIVOS_CO!A:A))</f>
        <v/>
      </c>
      <c r="AN971" s="37"/>
      <c r="AO971" s="37"/>
      <c r="AP971" s="54" t="str">
        <f t="shared" ca="1" si="186"/>
        <v>NO APLICA</v>
      </c>
      <c r="AQ971" s="36"/>
      <c r="AR971" s="43"/>
      <c r="AS971" s="37"/>
      <c r="AT971" s="36"/>
      <c r="AU971" s="37"/>
      <c r="AV971" s="36"/>
      <c r="AW971" s="36"/>
      <c r="AX971" s="37"/>
      <c r="AY971" s="140" t="str">
        <f>IF(AU971="","",WORKDAY(AU971,5,FESTIVOS_CO!A:A))</f>
        <v/>
      </c>
      <c r="AZ971" s="54" t="str">
        <f t="shared" ca="1" si="195"/>
        <v>NO APLICA</v>
      </c>
      <c r="BA971" s="55" t="str">
        <f>IF(AX971="","",WORKDAY(AX971,5,FESTIVOS_CO!A:A))</f>
        <v/>
      </c>
      <c r="BB971" s="39"/>
      <c r="BC971" s="40"/>
      <c r="BD971" s="40"/>
      <c r="BE971" s="56" t="str">
        <f t="shared" ca="1" si="184"/>
        <v>NO APLICA</v>
      </c>
      <c r="BF971" s="37"/>
      <c r="BG971" s="45"/>
      <c r="BH971" s="37"/>
      <c r="BI971" s="36"/>
      <c r="BJ971" s="37"/>
      <c r="BK971" s="36"/>
      <c r="BL971" s="36"/>
      <c r="BM971" s="53" t="str">
        <f>IF(BJ971="","",WORKDAY(BJ971,5,FESTIVOS_CO!A:A))</f>
        <v/>
      </c>
      <c r="BN971" s="57" t="str">
        <f t="shared" ca="1" si="194"/>
        <v>PENDIENTE HACER AVISO</v>
      </c>
      <c r="BO971" s="54" t="str">
        <f t="shared" ca="1" si="187"/>
        <v>EN TRÁMITE NOTIF. POR AVISO</v>
      </c>
      <c r="BP971" s="37"/>
      <c r="BQ971" s="53" t="str">
        <f>IF(BP971="","",WORKDAY(BP971,5,FESTIVOS_CO!A:A))</f>
        <v/>
      </c>
      <c r="BR971" s="37"/>
      <c r="BS971" s="36"/>
      <c r="BT971" s="38"/>
      <c r="BU971" s="58" t="e">
        <f>VLOOKUP(BT971,Hoja2!$C:$D,2,0)</f>
        <v>#N/A</v>
      </c>
      <c r="BV971" s="80" t="str">
        <f>IF(
AND(AO971="",BD971="",BQ971=""),
"EN PROCESO NOTIFICACION / COMUNICACION",
IF(
BT971="",
"NO APLICA",
IF(
BU971=60,
IF(AO971&lt;&gt;"",AO971,IF(BD971&lt;&gt;"",BD971,BQ971))+60,
WORKDAY(
IF(AO971&lt;&gt;"",AO971,IF(BD971&lt;&gt;"",BD971,BQ971)),
BU971,
FESTIVOS_CO!A:A
)
)
))</f>
        <v>EN PROCESO NOTIFICACION / COMUNICACION</v>
      </c>
      <c r="BW971" s="44"/>
      <c r="BX971" s="53"/>
      <c r="BY971" s="45"/>
      <c r="BZ971" s="37"/>
      <c r="CA971" s="54" t="str">
        <f t="shared" si="188"/>
        <v>PENDIENTE EJECUTORIA</v>
      </c>
      <c r="CB971" s="59" t="str">
        <f t="shared" si="185"/>
        <v/>
      </c>
      <c r="CC971" s="36"/>
      <c r="CD971" s="40"/>
      <c r="CE971" s="46"/>
      <c r="CF971" s="40"/>
      <c r="CG971" s="40"/>
      <c r="CH971" s="40"/>
      <c r="CI971" s="36"/>
      <c r="CJ971" s="47"/>
      <c r="CK971" s="40"/>
      <c r="CL971" s="40"/>
      <c r="CM971" s="40"/>
      <c r="CN971" s="40"/>
    </row>
    <row r="972" spans="1:92" ht="42.75" hidden="1">
      <c r="A972" s="49" t="str">
        <f t="shared" si="189"/>
        <v>SIN GESTIÓN</v>
      </c>
      <c r="B972" s="58"/>
      <c r="C972" s="37"/>
      <c r="D972" s="37"/>
      <c r="E972" s="49" t="str">
        <f t="shared" si="190"/>
        <v>PENDIENTE NOTIFICACIÓN</v>
      </c>
      <c r="F972" s="141" t="str">
        <f t="shared" si="191"/>
        <v>PENDIENTE NOTIFICACIÓN</v>
      </c>
      <c r="G972" s="49" t="str">
        <f t="shared" si="192"/>
        <v/>
      </c>
      <c r="H972" s="51" t="str">
        <f ca="1">IF(
L972="",
"",
IF(
NETWORKDAYS(L972,IF(M972&lt;&gt;"",M972,TODAY()),FESTIVOS_CO!A:A)&gt;2,
"VENCIDO",
IF(
NETWORKDAYS(L972,IF(M972&lt;&gt;"",M972,TODAY()),FESTIVOS_CO!A:A)=2,
"ALERTA",
"A TIEMPO"
)))</f>
        <v/>
      </c>
      <c r="I972" s="40"/>
      <c r="J972" s="36"/>
      <c r="K972" s="37"/>
      <c r="L972" s="50"/>
      <c r="M972" s="37"/>
      <c r="N972" s="52"/>
      <c r="O972" s="52"/>
      <c r="P972" s="36"/>
      <c r="Q972" s="36"/>
      <c r="R972" s="40"/>
      <c r="S972" s="36"/>
      <c r="T972" s="40"/>
      <c r="U972" s="40"/>
      <c r="V972" s="81"/>
      <c r="W972" s="40"/>
      <c r="X972" s="40"/>
      <c r="Y972" s="40"/>
      <c r="Z972" s="38" t="str">
        <f>IFERROR(VLOOKUP(Y972,DIRECTORIO!A:B,2,FALSE),"")</f>
        <v/>
      </c>
      <c r="AA972" s="40"/>
      <c r="AB972" s="40"/>
      <c r="AC972" s="40"/>
      <c r="AD972" s="40"/>
      <c r="AE972" s="40"/>
      <c r="AF972" s="40"/>
      <c r="AG972" s="41" t="s">
        <v>109</v>
      </c>
      <c r="AH972" s="42"/>
      <c r="AI972" s="54" t="str">
        <f t="shared" ca="1" si="193"/>
        <v>PENDIENTE NOTIFICACIÓN ELECTRÓNICA</v>
      </c>
      <c r="AJ972" s="37"/>
      <c r="AK972" s="37"/>
      <c r="AL972" s="37"/>
      <c r="AM972" s="53" t="str">
        <f>IF(AK972="","",WORKDAY(AK972,5,FESTIVOS_CO!A:A))</f>
        <v/>
      </c>
      <c r="AN972" s="37"/>
      <c r="AO972" s="37"/>
      <c r="AP972" s="54" t="str">
        <f t="shared" ca="1" si="186"/>
        <v>NO APLICA</v>
      </c>
      <c r="AQ972" s="36"/>
      <c r="AR972" s="43"/>
      <c r="AS972" s="37"/>
      <c r="AT972" s="36"/>
      <c r="AU972" s="37"/>
      <c r="AV972" s="36"/>
      <c r="AW972" s="36"/>
      <c r="AX972" s="37"/>
      <c r="AY972" s="140" t="str">
        <f>IF(AU972="","",WORKDAY(AU972,5,FESTIVOS_CO!A:A))</f>
        <v/>
      </c>
      <c r="AZ972" s="54" t="str">
        <f t="shared" ca="1" si="195"/>
        <v>NO APLICA</v>
      </c>
      <c r="BA972" s="55" t="str">
        <f>IF(AX972="","",WORKDAY(AX972,5,FESTIVOS_CO!A:A))</f>
        <v/>
      </c>
      <c r="BB972" s="39"/>
      <c r="BC972" s="40"/>
      <c r="BD972" s="40"/>
      <c r="BE972" s="56" t="str">
        <f t="shared" ca="1" si="184"/>
        <v>NO APLICA</v>
      </c>
      <c r="BF972" s="37"/>
      <c r="BG972" s="45"/>
      <c r="BH972" s="37"/>
      <c r="BI972" s="36"/>
      <c r="BJ972" s="37"/>
      <c r="BK972" s="36"/>
      <c r="BL972" s="36"/>
      <c r="BM972" s="53" t="str">
        <f>IF(BJ972="","",WORKDAY(BJ972,5,FESTIVOS_CO!A:A))</f>
        <v/>
      </c>
      <c r="BN972" s="57" t="str">
        <f t="shared" ca="1" si="194"/>
        <v>PENDIENTE HACER AVISO</v>
      </c>
      <c r="BO972" s="54" t="str">
        <f t="shared" ca="1" si="187"/>
        <v>EN TRÁMITE NOTIF. POR AVISO</v>
      </c>
      <c r="BP972" s="37"/>
      <c r="BQ972" s="53" t="str">
        <f>IF(BP972="","",WORKDAY(BP972,5,FESTIVOS_CO!A:A))</f>
        <v/>
      </c>
      <c r="BR972" s="37"/>
      <c r="BS972" s="36"/>
      <c r="BT972" s="38"/>
      <c r="BU972" s="58" t="e">
        <f>VLOOKUP(BT972,Hoja2!$C:$D,2,0)</f>
        <v>#N/A</v>
      </c>
      <c r="BV972" s="80" t="str">
        <f>IF(
AND(AO972="",BD972="",BQ972=""),
"EN PROCESO NOTIFICACION / COMUNICACION",
IF(
BT972="",
"NO APLICA",
IF(
BU972=60,
IF(AO972&lt;&gt;"",AO972,IF(BD972&lt;&gt;"",BD972,BQ972))+60,
WORKDAY(
IF(AO972&lt;&gt;"",AO972,IF(BD972&lt;&gt;"",BD972,BQ972)),
BU972,
FESTIVOS_CO!A:A
)
)
))</f>
        <v>EN PROCESO NOTIFICACION / COMUNICACION</v>
      </c>
      <c r="BW972" s="44"/>
      <c r="BX972" s="53"/>
      <c r="BY972" s="45"/>
      <c r="BZ972" s="37"/>
      <c r="CA972" s="54" t="str">
        <f t="shared" si="188"/>
        <v>PENDIENTE EJECUTORIA</v>
      </c>
      <c r="CB972" s="59" t="str">
        <f t="shared" si="185"/>
        <v/>
      </c>
      <c r="CC972" s="36"/>
      <c r="CD972" s="40"/>
      <c r="CE972" s="46"/>
      <c r="CF972" s="40"/>
      <c r="CG972" s="40"/>
      <c r="CH972" s="40"/>
      <c r="CI972" s="36"/>
      <c r="CJ972" s="47"/>
      <c r="CK972" s="40"/>
      <c r="CL972" s="40"/>
      <c r="CM972" s="40"/>
      <c r="CN972" s="40"/>
    </row>
    <row r="973" spans="1:92" ht="42.75" hidden="1">
      <c r="A973" s="49" t="str">
        <f t="shared" si="189"/>
        <v>SIN GESTIÓN</v>
      </c>
      <c r="B973" s="58"/>
      <c r="C973" s="37"/>
      <c r="D973" s="37"/>
      <c r="E973" s="49" t="str">
        <f t="shared" si="190"/>
        <v>PENDIENTE NOTIFICACIÓN</v>
      </c>
      <c r="F973" s="141" t="str">
        <f t="shared" si="191"/>
        <v>PENDIENTE NOTIFICACIÓN</v>
      </c>
      <c r="G973" s="49" t="str">
        <f t="shared" si="192"/>
        <v/>
      </c>
      <c r="H973" s="51" t="str">
        <f ca="1">IF(
L973="",
"",
IF(
NETWORKDAYS(L973,IF(M973&lt;&gt;"",M973,TODAY()),FESTIVOS_CO!A:A)&gt;2,
"VENCIDO",
IF(
NETWORKDAYS(L973,IF(M973&lt;&gt;"",M973,TODAY()),FESTIVOS_CO!A:A)=2,
"ALERTA",
"A TIEMPO"
)))</f>
        <v/>
      </c>
      <c r="I973" s="40"/>
      <c r="J973" s="36"/>
      <c r="K973" s="37"/>
      <c r="L973" s="50"/>
      <c r="M973" s="37"/>
      <c r="N973" s="52"/>
      <c r="O973" s="52"/>
      <c r="P973" s="36"/>
      <c r="Q973" s="36"/>
      <c r="R973" s="40"/>
      <c r="S973" s="36"/>
      <c r="T973" s="40"/>
      <c r="U973" s="40"/>
      <c r="V973" s="81"/>
      <c r="W973" s="40"/>
      <c r="X973" s="40"/>
      <c r="Y973" s="40"/>
      <c r="Z973" s="38" t="str">
        <f>IFERROR(VLOOKUP(Y973,DIRECTORIO!A:B,2,FALSE),"")</f>
        <v/>
      </c>
      <c r="AA973" s="40"/>
      <c r="AB973" s="40"/>
      <c r="AC973" s="40"/>
      <c r="AD973" s="40"/>
      <c r="AE973" s="40"/>
      <c r="AF973" s="40"/>
      <c r="AG973" s="41" t="s">
        <v>109</v>
      </c>
      <c r="AH973" s="42"/>
      <c r="AI973" s="54" t="str">
        <f t="shared" ca="1" si="193"/>
        <v>PENDIENTE NOTIFICACIÓN ELECTRÓNICA</v>
      </c>
      <c r="AJ973" s="37"/>
      <c r="AK973" s="37"/>
      <c r="AL973" s="37"/>
      <c r="AM973" s="53" t="str">
        <f>IF(AK973="","",WORKDAY(AK973,5,FESTIVOS_CO!A:A))</f>
        <v/>
      </c>
      <c r="AN973" s="37"/>
      <c r="AO973" s="37"/>
      <c r="AP973" s="54" t="str">
        <f t="shared" ca="1" si="186"/>
        <v>NO APLICA</v>
      </c>
      <c r="AQ973" s="36"/>
      <c r="AR973" s="43"/>
      <c r="AS973" s="37"/>
      <c r="AT973" s="36"/>
      <c r="AU973" s="37"/>
      <c r="AV973" s="36"/>
      <c r="AW973" s="36"/>
      <c r="AX973" s="37"/>
      <c r="AY973" s="140" t="str">
        <f>IF(AU973="","",WORKDAY(AU973,5,FESTIVOS_CO!A:A))</f>
        <v/>
      </c>
      <c r="AZ973" s="54" t="str">
        <f t="shared" ca="1" si="195"/>
        <v>NO APLICA</v>
      </c>
      <c r="BA973" s="55" t="str">
        <f>IF(AX973="","",WORKDAY(AX973,5,FESTIVOS_CO!A:A))</f>
        <v/>
      </c>
      <c r="BB973" s="39"/>
      <c r="BC973" s="40"/>
      <c r="BD973" s="40"/>
      <c r="BE973" s="56" t="str">
        <f t="shared" ca="1" si="184"/>
        <v>NO APLICA</v>
      </c>
      <c r="BF973" s="37"/>
      <c r="BG973" s="45"/>
      <c r="BH973" s="37"/>
      <c r="BI973" s="36"/>
      <c r="BJ973" s="37"/>
      <c r="BK973" s="36"/>
      <c r="BL973" s="36"/>
      <c r="BM973" s="53" t="str">
        <f>IF(BJ973="","",WORKDAY(BJ973,5,FESTIVOS_CO!A:A))</f>
        <v/>
      </c>
      <c r="BN973" s="57" t="str">
        <f t="shared" ca="1" si="194"/>
        <v>PENDIENTE HACER AVISO</v>
      </c>
      <c r="BO973" s="54" t="str">
        <f t="shared" ca="1" si="187"/>
        <v>EN TRÁMITE NOTIF. POR AVISO</v>
      </c>
      <c r="BP973" s="37"/>
      <c r="BQ973" s="53" t="str">
        <f>IF(BP973="","",WORKDAY(BP973,5,FESTIVOS_CO!A:A))</f>
        <v/>
      </c>
      <c r="BR973" s="37"/>
      <c r="BS973" s="36"/>
      <c r="BT973" s="38"/>
      <c r="BU973" s="58" t="e">
        <f>VLOOKUP(BT973,Hoja2!$C:$D,2,0)</f>
        <v>#N/A</v>
      </c>
      <c r="BV973" s="80" t="str">
        <f>IF(
AND(AO973="",BD973="",BQ973=""),
"EN PROCESO NOTIFICACION / COMUNICACION",
IF(
BT973="",
"NO APLICA",
IF(
BU973=60,
IF(AO973&lt;&gt;"",AO973,IF(BD973&lt;&gt;"",BD973,BQ973))+60,
WORKDAY(
IF(AO973&lt;&gt;"",AO973,IF(BD973&lt;&gt;"",BD973,BQ973)),
BU973,
FESTIVOS_CO!A:A
)
)
))</f>
        <v>EN PROCESO NOTIFICACION / COMUNICACION</v>
      </c>
      <c r="BW973" s="44"/>
      <c r="BX973" s="53"/>
      <c r="BY973" s="45"/>
      <c r="BZ973" s="37"/>
      <c r="CA973" s="54" t="str">
        <f t="shared" si="188"/>
        <v>PENDIENTE EJECUTORIA</v>
      </c>
      <c r="CB973" s="59" t="str">
        <f t="shared" si="185"/>
        <v/>
      </c>
      <c r="CC973" s="36"/>
      <c r="CD973" s="40"/>
      <c r="CE973" s="46"/>
      <c r="CF973" s="40"/>
      <c r="CG973" s="40"/>
      <c r="CH973" s="40"/>
      <c r="CI973" s="36"/>
      <c r="CJ973" s="47"/>
      <c r="CK973" s="40"/>
      <c r="CL973" s="40"/>
      <c r="CM973" s="40"/>
      <c r="CN973" s="40"/>
    </row>
    <row r="974" spans="1:92" ht="42.75" hidden="1">
      <c r="A974" s="49" t="str">
        <f t="shared" si="189"/>
        <v>SIN GESTIÓN</v>
      </c>
      <c r="B974" s="58"/>
      <c r="C974" s="37"/>
      <c r="D974" s="37"/>
      <c r="E974" s="49" t="str">
        <f t="shared" si="190"/>
        <v>PENDIENTE NOTIFICACIÓN</v>
      </c>
      <c r="F974" s="141" t="str">
        <f t="shared" si="191"/>
        <v>PENDIENTE NOTIFICACIÓN</v>
      </c>
      <c r="G974" s="49" t="str">
        <f t="shared" si="192"/>
        <v/>
      </c>
      <c r="H974" s="51" t="str">
        <f ca="1">IF(
L974="",
"",
IF(
NETWORKDAYS(L974,IF(M974&lt;&gt;"",M974,TODAY()),FESTIVOS_CO!A:A)&gt;2,
"VENCIDO",
IF(
NETWORKDAYS(L974,IF(M974&lt;&gt;"",M974,TODAY()),FESTIVOS_CO!A:A)=2,
"ALERTA",
"A TIEMPO"
)))</f>
        <v/>
      </c>
      <c r="I974" s="40"/>
      <c r="J974" s="36"/>
      <c r="K974" s="37"/>
      <c r="L974" s="50"/>
      <c r="M974" s="37"/>
      <c r="N974" s="52"/>
      <c r="O974" s="52"/>
      <c r="P974" s="36"/>
      <c r="Q974" s="36"/>
      <c r="R974" s="40"/>
      <c r="S974" s="36"/>
      <c r="T974" s="40"/>
      <c r="U974" s="40"/>
      <c r="V974" s="81"/>
      <c r="W974" s="40"/>
      <c r="X974" s="40"/>
      <c r="Y974" s="40"/>
      <c r="Z974" s="38" t="str">
        <f>IFERROR(VLOOKUP(Y974,DIRECTORIO!A:B,2,FALSE),"")</f>
        <v/>
      </c>
      <c r="AA974" s="40"/>
      <c r="AB974" s="40"/>
      <c r="AC974" s="40"/>
      <c r="AD974" s="40"/>
      <c r="AE974" s="40"/>
      <c r="AF974" s="40"/>
      <c r="AG974" s="41" t="s">
        <v>109</v>
      </c>
      <c r="AH974" s="42"/>
      <c r="AI974" s="54" t="str">
        <f t="shared" ca="1" si="193"/>
        <v>PENDIENTE NOTIFICACIÓN ELECTRÓNICA</v>
      </c>
      <c r="AJ974" s="37"/>
      <c r="AK974" s="37"/>
      <c r="AL974" s="37"/>
      <c r="AM974" s="53" t="str">
        <f>IF(AK974="","",WORKDAY(AK974,5,FESTIVOS_CO!A:A))</f>
        <v/>
      </c>
      <c r="AN974" s="37"/>
      <c r="AO974" s="37"/>
      <c r="AP974" s="54" t="str">
        <f t="shared" ca="1" si="186"/>
        <v>NO APLICA</v>
      </c>
      <c r="AQ974" s="36"/>
      <c r="AR974" s="43"/>
      <c r="AS974" s="37"/>
      <c r="AT974" s="36"/>
      <c r="AU974" s="37"/>
      <c r="AV974" s="36"/>
      <c r="AW974" s="36"/>
      <c r="AX974" s="37"/>
      <c r="AY974" s="140" t="str">
        <f>IF(AU974="","",WORKDAY(AU974,5,FESTIVOS_CO!A:A))</f>
        <v/>
      </c>
      <c r="AZ974" s="54" t="str">
        <f t="shared" ca="1" si="195"/>
        <v>NO APLICA</v>
      </c>
      <c r="BA974" s="55" t="str">
        <f>IF(AX974="","",WORKDAY(AX974,5,FESTIVOS_CO!A:A))</f>
        <v/>
      </c>
      <c r="BB974" s="39"/>
      <c r="BC974" s="40"/>
      <c r="BD974" s="40"/>
      <c r="BE974" s="56" t="str">
        <f t="shared" ca="1" si="184"/>
        <v>NO APLICA</v>
      </c>
      <c r="BF974" s="37"/>
      <c r="BG974" s="45"/>
      <c r="BH974" s="37"/>
      <c r="BI974" s="36"/>
      <c r="BJ974" s="37"/>
      <c r="BK974" s="36"/>
      <c r="BL974" s="36"/>
      <c r="BM974" s="53" t="str">
        <f>IF(BJ974="","",WORKDAY(BJ974,5,FESTIVOS_CO!A:A))</f>
        <v/>
      </c>
      <c r="BN974" s="57" t="str">
        <f t="shared" ca="1" si="194"/>
        <v>PENDIENTE HACER AVISO</v>
      </c>
      <c r="BO974" s="54" t="str">
        <f t="shared" ca="1" si="187"/>
        <v>EN TRÁMITE NOTIF. POR AVISO</v>
      </c>
      <c r="BP974" s="37"/>
      <c r="BQ974" s="53" t="str">
        <f>IF(BP974="","",WORKDAY(BP974,5,FESTIVOS_CO!A:A))</f>
        <v/>
      </c>
      <c r="BR974" s="37"/>
      <c r="BS974" s="36"/>
      <c r="BT974" s="38"/>
      <c r="BU974" s="58" t="e">
        <f>VLOOKUP(BT974,Hoja2!$C:$D,2,0)</f>
        <v>#N/A</v>
      </c>
      <c r="BV974" s="80" t="str">
        <f>IF(
AND(AO974="",BD974="",BQ974=""),
"EN PROCESO NOTIFICACION / COMUNICACION",
IF(
BT974="",
"NO APLICA",
IF(
BU974=60,
IF(AO974&lt;&gt;"",AO974,IF(BD974&lt;&gt;"",BD974,BQ974))+60,
WORKDAY(
IF(AO974&lt;&gt;"",AO974,IF(BD974&lt;&gt;"",BD974,BQ974)),
BU974,
FESTIVOS_CO!A:A
)
)
))</f>
        <v>EN PROCESO NOTIFICACION / COMUNICACION</v>
      </c>
      <c r="BW974" s="44"/>
      <c r="BX974" s="53"/>
      <c r="BY974" s="45"/>
      <c r="BZ974" s="37"/>
      <c r="CA974" s="54" t="str">
        <f t="shared" si="188"/>
        <v>PENDIENTE EJECUTORIA</v>
      </c>
      <c r="CB974" s="59" t="str">
        <f t="shared" si="185"/>
        <v/>
      </c>
      <c r="CC974" s="36"/>
      <c r="CD974" s="40"/>
      <c r="CE974" s="46"/>
      <c r="CF974" s="40"/>
      <c r="CG974" s="40"/>
      <c r="CH974" s="40"/>
      <c r="CI974" s="36"/>
      <c r="CJ974" s="47"/>
      <c r="CK974" s="40"/>
      <c r="CL974" s="40"/>
      <c r="CM974" s="40"/>
      <c r="CN974" s="40"/>
    </row>
    <row r="975" spans="1:92" ht="42.75" hidden="1">
      <c r="A975" s="49" t="str">
        <f t="shared" si="189"/>
        <v>SIN GESTIÓN</v>
      </c>
      <c r="B975" s="58"/>
      <c r="C975" s="37"/>
      <c r="D975" s="37"/>
      <c r="E975" s="49" t="str">
        <f t="shared" si="190"/>
        <v>PENDIENTE NOTIFICACIÓN</v>
      </c>
      <c r="F975" s="141" t="str">
        <f t="shared" si="191"/>
        <v>PENDIENTE NOTIFICACIÓN</v>
      </c>
      <c r="G975" s="49" t="str">
        <f t="shared" si="192"/>
        <v/>
      </c>
      <c r="H975" s="51" t="str">
        <f ca="1">IF(
L975="",
"",
IF(
NETWORKDAYS(L975,IF(M975&lt;&gt;"",M975,TODAY()),FESTIVOS_CO!A:A)&gt;2,
"VENCIDO",
IF(
NETWORKDAYS(L975,IF(M975&lt;&gt;"",M975,TODAY()),FESTIVOS_CO!A:A)=2,
"ALERTA",
"A TIEMPO"
)))</f>
        <v/>
      </c>
      <c r="I975" s="40"/>
      <c r="J975" s="36"/>
      <c r="K975" s="37"/>
      <c r="L975" s="50"/>
      <c r="M975" s="37"/>
      <c r="N975" s="52"/>
      <c r="O975" s="52"/>
      <c r="P975" s="36"/>
      <c r="Q975" s="36"/>
      <c r="R975" s="40"/>
      <c r="S975" s="36"/>
      <c r="T975" s="40"/>
      <c r="U975" s="40"/>
      <c r="V975" s="81"/>
      <c r="W975" s="40"/>
      <c r="X975" s="40"/>
      <c r="Y975" s="40"/>
      <c r="Z975" s="38" t="str">
        <f>IFERROR(VLOOKUP(Y975,DIRECTORIO!A:B,2,FALSE),"")</f>
        <v/>
      </c>
      <c r="AA975" s="40"/>
      <c r="AB975" s="40"/>
      <c r="AC975" s="40"/>
      <c r="AD975" s="40"/>
      <c r="AE975" s="40"/>
      <c r="AF975" s="40"/>
      <c r="AG975" s="41" t="s">
        <v>109</v>
      </c>
      <c r="AH975" s="42"/>
      <c r="AI975" s="54" t="str">
        <f t="shared" ca="1" si="193"/>
        <v>PENDIENTE NOTIFICACIÓN ELECTRÓNICA</v>
      </c>
      <c r="AJ975" s="37"/>
      <c r="AK975" s="37"/>
      <c r="AL975" s="37"/>
      <c r="AM975" s="53" t="str">
        <f>IF(AK975="","",WORKDAY(AK975,5,FESTIVOS_CO!A:A))</f>
        <v/>
      </c>
      <c r="AN975" s="37"/>
      <c r="AO975" s="37"/>
      <c r="AP975" s="54" t="str">
        <f t="shared" ca="1" si="186"/>
        <v>NO APLICA</v>
      </c>
      <c r="AQ975" s="36"/>
      <c r="AR975" s="43"/>
      <c r="AS975" s="37"/>
      <c r="AT975" s="36"/>
      <c r="AU975" s="37"/>
      <c r="AV975" s="36"/>
      <c r="AW975" s="36"/>
      <c r="AX975" s="37"/>
      <c r="AY975" s="140" t="str">
        <f>IF(AU975="","",WORKDAY(AU975,5,FESTIVOS_CO!A:A))</f>
        <v/>
      </c>
      <c r="AZ975" s="54" t="str">
        <f t="shared" ca="1" si="195"/>
        <v>NO APLICA</v>
      </c>
      <c r="BA975" s="55" t="str">
        <f>IF(AX975="","",WORKDAY(AX975,5,FESTIVOS_CO!A:A))</f>
        <v/>
      </c>
      <c r="BB975" s="39"/>
      <c r="BC975" s="40"/>
      <c r="BD975" s="40"/>
      <c r="BE975" s="56" t="str">
        <f t="shared" ca="1" si="184"/>
        <v>NO APLICA</v>
      </c>
      <c r="BF975" s="37"/>
      <c r="BG975" s="45"/>
      <c r="BH975" s="37"/>
      <c r="BI975" s="36"/>
      <c r="BJ975" s="37"/>
      <c r="BK975" s="36"/>
      <c r="BL975" s="36"/>
      <c r="BM975" s="53" t="str">
        <f>IF(BJ975="","",WORKDAY(BJ975,5,FESTIVOS_CO!A:A))</f>
        <v/>
      </c>
      <c r="BN975" s="57" t="str">
        <f t="shared" ca="1" si="194"/>
        <v>PENDIENTE HACER AVISO</v>
      </c>
      <c r="BO975" s="54" t="str">
        <f t="shared" ca="1" si="187"/>
        <v>EN TRÁMITE NOTIF. POR AVISO</v>
      </c>
      <c r="BP975" s="37"/>
      <c r="BQ975" s="53" t="str">
        <f>IF(BP975="","",WORKDAY(BP975,5,FESTIVOS_CO!A:A))</f>
        <v/>
      </c>
      <c r="BR975" s="37"/>
      <c r="BS975" s="36"/>
      <c r="BT975" s="38"/>
      <c r="BU975" s="58" t="e">
        <f>VLOOKUP(BT975,Hoja2!$C:$D,2,0)</f>
        <v>#N/A</v>
      </c>
      <c r="BV975" s="80" t="str">
        <f>IF(
AND(AO975="",BD975="",BQ975=""),
"EN PROCESO NOTIFICACION / COMUNICACION",
IF(
BT975="",
"NO APLICA",
IF(
BU975=60,
IF(AO975&lt;&gt;"",AO975,IF(BD975&lt;&gt;"",BD975,BQ975))+60,
WORKDAY(
IF(AO975&lt;&gt;"",AO975,IF(BD975&lt;&gt;"",BD975,BQ975)),
BU975,
FESTIVOS_CO!A:A
)
)
))</f>
        <v>EN PROCESO NOTIFICACION / COMUNICACION</v>
      </c>
      <c r="BW975" s="44"/>
      <c r="BX975" s="53"/>
      <c r="BY975" s="45"/>
      <c r="BZ975" s="37"/>
      <c r="CA975" s="54" t="str">
        <f t="shared" si="188"/>
        <v>PENDIENTE EJECUTORIA</v>
      </c>
      <c r="CB975" s="59" t="str">
        <f t="shared" si="185"/>
        <v/>
      </c>
      <c r="CC975" s="36"/>
      <c r="CD975" s="40"/>
      <c r="CE975" s="46"/>
      <c r="CF975" s="40"/>
      <c r="CG975" s="40"/>
      <c r="CH975" s="40"/>
      <c r="CI975" s="36"/>
      <c r="CJ975" s="47"/>
      <c r="CK975" s="40"/>
      <c r="CL975" s="40"/>
      <c r="CM975" s="40"/>
      <c r="CN975" s="40"/>
    </row>
    <row r="976" spans="1:92" ht="42.75" hidden="1">
      <c r="A976" s="49" t="str">
        <f t="shared" si="189"/>
        <v>SIN GESTIÓN</v>
      </c>
      <c r="B976" s="58"/>
      <c r="C976" s="37"/>
      <c r="D976" s="37"/>
      <c r="E976" s="49" t="str">
        <f t="shared" si="190"/>
        <v>PENDIENTE NOTIFICACIÓN</v>
      </c>
      <c r="F976" s="141" t="str">
        <f t="shared" si="191"/>
        <v>PENDIENTE NOTIFICACIÓN</v>
      </c>
      <c r="G976" s="49" t="str">
        <f t="shared" si="192"/>
        <v/>
      </c>
      <c r="H976" s="51" t="str">
        <f ca="1">IF(
L976="",
"",
IF(
NETWORKDAYS(L976,IF(M976&lt;&gt;"",M976,TODAY()),FESTIVOS_CO!A:A)&gt;2,
"VENCIDO",
IF(
NETWORKDAYS(L976,IF(M976&lt;&gt;"",M976,TODAY()),FESTIVOS_CO!A:A)=2,
"ALERTA",
"A TIEMPO"
)))</f>
        <v/>
      </c>
      <c r="I976" s="40"/>
      <c r="J976" s="36"/>
      <c r="K976" s="37"/>
      <c r="L976" s="50"/>
      <c r="M976" s="37"/>
      <c r="N976" s="52"/>
      <c r="O976" s="52"/>
      <c r="P976" s="36"/>
      <c r="Q976" s="36"/>
      <c r="R976" s="40"/>
      <c r="S976" s="36"/>
      <c r="T976" s="40"/>
      <c r="U976" s="40"/>
      <c r="V976" s="81"/>
      <c r="W976" s="40"/>
      <c r="X976" s="40"/>
      <c r="Y976" s="40"/>
      <c r="Z976" s="38" t="str">
        <f>IFERROR(VLOOKUP(Y976,DIRECTORIO!A:B,2,FALSE),"")</f>
        <v/>
      </c>
      <c r="AA976" s="40"/>
      <c r="AB976" s="40"/>
      <c r="AC976" s="40"/>
      <c r="AD976" s="40"/>
      <c r="AE976" s="40"/>
      <c r="AF976" s="40"/>
      <c r="AG976" s="41" t="s">
        <v>109</v>
      </c>
      <c r="AH976" s="42"/>
      <c r="AI976" s="54" t="str">
        <f t="shared" ca="1" si="193"/>
        <v>PENDIENTE NOTIFICACIÓN ELECTRÓNICA</v>
      </c>
      <c r="AJ976" s="37"/>
      <c r="AK976" s="37"/>
      <c r="AL976" s="37"/>
      <c r="AM976" s="53" t="str">
        <f>IF(AK976="","",WORKDAY(AK976,5,FESTIVOS_CO!A:A))</f>
        <v/>
      </c>
      <c r="AN976" s="37"/>
      <c r="AO976" s="37"/>
      <c r="AP976" s="54" t="str">
        <f t="shared" ca="1" si="186"/>
        <v>NO APLICA</v>
      </c>
      <c r="AQ976" s="36"/>
      <c r="AR976" s="43"/>
      <c r="AS976" s="37"/>
      <c r="AT976" s="36"/>
      <c r="AU976" s="37"/>
      <c r="AV976" s="36"/>
      <c r="AW976" s="36"/>
      <c r="AX976" s="37"/>
      <c r="AY976" s="140" t="str">
        <f>IF(AU976="","",WORKDAY(AU976,5,FESTIVOS_CO!A:A))</f>
        <v/>
      </c>
      <c r="AZ976" s="54" t="str">
        <f t="shared" ca="1" si="195"/>
        <v>NO APLICA</v>
      </c>
      <c r="BA976" s="55" t="str">
        <f>IF(AX976="","",WORKDAY(AX976,5,FESTIVOS_CO!A:A))</f>
        <v/>
      </c>
      <c r="BB976" s="39"/>
      <c r="BC976" s="40"/>
      <c r="BD976" s="40"/>
      <c r="BE976" s="56" t="str">
        <f t="shared" ca="1" si="184"/>
        <v>NO APLICA</v>
      </c>
      <c r="BF976" s="37"/>
      <c r="BG976" s="45"/>
      <c r="BH976" s="37"/>
      <c r="BI976" s="36"/>
      <c r="BJ976" s="37"/>
      <c r="BK976" s="36"/>
      <c r="BL976" s="36"/>
      <c r="BM976" s="53" t="str">
        <f>IF(BJ976="","",WORKDAY(BJ976,5,FESTIVOS_CO!A:A))</f>
        <v/>
      </c>
      <c r="BN976" s="57" t="str">
        <f t="shared" ca="1" si="194"/>
        <v>PENDIENTE HACER AVISO</v>
      </c>
      <c r="BO976" s="54" t="str">
        <f t="shared" ca="1" si="187"/>
        <v>EN TRÁMITE NOTIF. POR AVISO</v>
      </c>
      <c r="BP976" s="37"/>
      <c r="BQ976" s="53" t="str">
        <f>IF(BP976="","",WORKDAY(BP976,5,FESTIVOS_CO!A:A))</f>
        <v/>
      </c>
      <c r="BR976" s="37"/>
      <c r="BS976" s="36"/>
      <c r="BT976" s="38"/>
      <c r="BU976" s="58" t="e">
        <f>VLOOKUP(BT976,Hoja2!$C:$D,2,0)</f>
        <v>#N/A</v>
      </c>
      <c r="BV976" s="80" t="str">
        <f>IF(
AND(AO976="",BD976="",BQ976=""),
"EN PROCESO NOTIFICACION / COMUNICACION",
IF(
BT976="",
"NO APLICA",
IF(
BU976=60,
IF(AO976&lt;&gt;"",AO976,IF(BD976&lt;&gt;"",BD976,BQ976))+60,
WORKDAY(
IF(AO976&lt;&gt;"",AO976,IF(BD976&lt;&gt;"",BD976,BQ976)),
BU976,
FESTIVOS_CO!A:A
)
)
))</f>
        <v>EN PROCESO NOTIFICACION / COMUNICACION</v>
      </c>
      <c r="BW976" s="44"/>
      <c r="BX976" s="53"/>
      <c r="BY976" s="45"/>
      <c r="BZ976" s="37"/>
      <c r="CA976" s="54" t="str">
        <f t="shared" si="188"/>
        <v>PENDIENTE EJECUTORIA</v>
      </c>
      <c r="CB976" s="59" t="str">
        <f t="shared" si="185"/>
        <v/>
      </c>
      <c r="CC976" s="36"/>
      <c r="CD976" s="40"/>
      <c r="CE976" s="46"/>
      <c r="CF976" s="40"/>
      <c r="CG976" s="40"/>
      <c r="CH976" s="40"/>
      <c r="CI976" s="36"/>
      <c r="CJ976" s="47"/>
      <c r="CK976" s="40"/>
      <c r="CL976" s="40"/>
      <c r="CM976" s="40"/>
      <c r="CN976" s="40"/>
    </row>
    <row r="977" spans="1:92" ht="42.75" hidden="1">
      <c r="A977" s="49" t="str">
        <f t="shared" si="189"/>
        <v>SIN GESTIÓN</v>
      </c>
      <c r="B977" s="58"/>
      <c r="C977" s="37"/>
      <c r="D977" s="37"/>
      <c r="E977" s="49" t="str">
        <f t="shared" si="190"/>
        <v>PENDIENTE NOTIFICACIÓN</v>
      </c>
      <c r="F977" s="141" t="str">
        <f t="shared" si="191"/>
        <v>PENDIENTE NOTIFICACIÓN</v>
      </c>
      <c r="G977" s="49" t="str">
        <f t="shared" si="192"/>
        <v/>
      </c>
      <c r="H977" s="51" t="str">
        <f ca="1">IF(
L977="",
"",
IF(
NETWORKDAYS(L977,IF(M977&lt;&gt;"",M977,TODAY()),FESTIVOS_CO!A:A)&gt;2,
"VENCIDO",
IF(
NETWORKDAYS(L977,IF(M977&lt;&gt;"",M977,TODAY()),FESTIVOS_CO!A:A)=2,
"ALERTA",
"A TIEMPO"
)))</f>
        <v/>
      </c>
      <c r="I977" s="40"/>
      <c r="J977" s="36"/>
      <c r="K977" s="37"/>
      <c r="L977" s="50"/>
      <c r="M977" s="37"/>
      <c r="N977" s="52"/>
      <c r="O977" s="52"/>
      <c r="P977" s="36"/>
      <c r="Q977" s="36"/>
      <c r="R977" s="40"/>
      <c r="S977" s="36"/>
      <c r="T977" s="40"/>
      <c r="U977" s="40"/>
      <c r="V977" s="81"/>
      <c r="W977" s="40"/>
      <c r="X977" s="40"/>
      <c r="Y977" s="40"/>
      <c r="Z977" s="38" t="str">
        <f>IFERROR(VLOOKUP(Y977,DIRECTORIO!A:B,2,FALSE),"")</f>
        <v/>
      </c>
      <c r="AA977" s="40"/>
      <c r="AB977" s="40"/>
      <c r="AC977" s="40"/>
      <c r="AD977" s="40"/>
      <c r="AE977" s="40"/>
      <c r="AF977" s="40"/>
      <c r="AG977" s="41" t="s">
        <v>109</v>
      </c>
      <c r="AH977" s="42"/>
      <c r="AI977" s="54" t="str">
        <f t="shared" ca="1" si="193"/>
        <v>PENDIENTE NOTIFICACIÓN ELECTRÓNICA</v>
      </c>
      <c r="AJ977" s="37"/>
      <c r="AK977" s="37"/>
      <c r="AL977" s="37"/>
      <c r="AM977" s="53" t="str">
        <f>IF(AK977="","",WORKDAY(AK977,5,FESTIVOS_CO!A:A))</f>
        <v/>
      </c>
      <c r="AN977" s="37"/>
      <c r="AO977" s="37"/>
      <c r="AP977" s="54" t="str">
        <f t="shared" ca="1" si="186"/>
        <v>NO APLICA</v>
      </c>
      <c r="AQ977" s="36"/>
      <c r="AR977" s="43"/>
      <c r="AS977" s="37"/>
      <c r="AT977" s="36"/>
      <c r="AU977" s="37"/>
      <c r="AV977" s="36"/>
      <c r="AW977" s="36"/>
      <c r="AX977" s="37"/>
      <c r="AY977" s="140" t="str">
        <f>IF(AU977="","",WORKDAY(AU977,5,FESTIVOS_CO!A:A))</f>
        <v/>
      </c>
      <c r="AZ977" s="54" t="str">
        <f t="shared" ca="1" si="195"/>
        <v>NO APLICA</v>
      </c>
      <c r="BA977" s="55" t="str">
        <f>IF(AX977="","",WORKDAY(AX977,5,FESTIVOS_CO!A:A))</f>
        <v/>
      </c>
      <c r="BB977" s="39"/>
      <c r="BC977" s="40"/>
      <c r="BD977" s="40"/>
      <c r="BE977" s="56" t="str">
        <f t="shared" ca="1" si="184"/>
        <v>NO APLICA</v>
      </c>
      <c r="BF977" s="37"/>
      <c r="BG977" s="45"/>
      <c r="BH977" s="37"/>
      <c r="BI977" s="36"/>
      <c r="BJ977" s="37"/>
      <c r="BK977" s="36"/>
      <c r="BL977" s="36"/>
      <c r="BM977" s="53" t="str">
        <f>IF(BJ977="","",WORKDAY(BJ977,5,FESTIVOS_CO!A:A))</f>
        <v/>
      </c>
      <c r="BN977" s="57" t="str">
        <f t="shared" ca="1" si="194"/>
        <v>PENDIENTE HACER AVISO</v>
      </c>
      <c r="BO977" s="54" t="str">
        <f t="shared" ca="1" si="187"/>
        <v>EN TRÁMITE NOTIF. POR AVISO</v>
      </c>
      <c r="BP977" s="37"/>
      <c r="BQ977" s="53" t="str">
        <f>IF(BP977="","",WORKDAY(BP977,5,FESTIVOS_CO!A:A))</f>
        <v/>
      </c>
      <c r="BR977" s="37"/>
      <c r="BS977" s="36"/>
      <c r="BT977" s="38"/>
      <c r="BU977" s="58" t="e">
        <f>VLOOKUP(BT977,Hoja2!$C:$D,2,0)</f>
        <v>#N/A</v>
      </c>
      <c r="BV977" s="80" t="str">
        <f>IF(
AND(AO977="",BD977="",BQ977=""),
"EN PROCESO NOTIFICACION / COMUNICACION",
IF(
BT977="",
"NO APLICA",
IF(
BU977=60,
IF(AO977&lt;&gt;"",AO977,IF(BD977&lt;&gt;"",BD977,BQ977))+60,
WORKDAY(
IF(AO977&lt;&gt;"",AO977,IF(BD977&lt;&gt;"",BD977,BQ977)),
BU977,
FESTIVOS_CO!A:A
)
)
))</f>
        <v>EN PROCESO NOTIFICACION / COMUNICACION</v>
      </c>
      <c r="BW977" s="44"/>
      <c r="BX977" s="53"/>
      <c r="BY977" s="45"/>
      <c r="BZ977" s="37"/>
      <c r="CA977" s="54" t="str">
        <f t="shared" si="188"/>
        <v>PENDIENTE EJECUTORIA</v>
      </c>
      <c r="CB977" s="59" t="str">
        <f t="shared" si="185"/>
        <v/>
      </c>
      <c r="CC977" s="36"/>
      <c r="CD977" s="40"/>
      <c r="CE977" s="46"/>
      <c r="CF977" s="40"/>
      <c r="CG977" s="40"/>
      <c r="CH977" s="40"/>
      <c r="CI977" s="36"/>
      <c r="CJ977" s="47"/>
      <c r="CK977" s="40"/>
      <c r="CL977" s="40"/>
      <c r="CM977" s="40"/>
      <c r="CN977" s="40"/>
    </row>
    <row r="978" spans="1:92" ht="42.75" hidden="1">
      <c r="A978" s="49" t="str">
        <f t="shared" si="189"/>
        <v>SIN GESTIÓN</v>
      </c>
      <c r="B978" s="58"/>
      <c r="C978" s="37"/>
      <c r="D978" s="37"/>
      <c r="E978" s="49" t="str">
        <f t="shared" si="190"/>
        <v>PENDIENTE NOTIFICACIÓN</v>
      </c>
      <c r="F978" s="141" t="str">
        <f t="shared" si="191"/>
        <v>PENDIENTE NOTIFICACIÓN</v>
      </c>
      <c r="G978" s="49" t="str">
        <f t="shared" si="192"/>
        <v/>
      </c>
      <c r="H978" s="51" t="str">
        <f ca="1">IF(
L978="",
"",
IF(
NETWORKDAYS(L978,IF(M978&lt;&gt;"",M978,TODAY()),FESTIVOS_CO!A:A)&gt;2,
"VENCIDO",
IF(
NETWORKDAYS(L978,IF(M978&lt;&gt;"",M978,TODAY()),FESTIVOS_CO!A:A)=2,
"ALERTA",
"A TIEMPO"
)))</f>
        <v/>
      </c>
      <c r="I978" s="40"/>
      <c r="J978" s="36"/>
      <c r="K978" s="37"/>
      <c r="L978" s="50"/>
      <c r="M978" s="37"/>
      <c r="N978" s="52"/>
      <c r="O978" s="52"/>
      <c r="P978" s="36"/>
      <c r="Q978" s="36"/>
      <c r="R978" s="40"/>
      <c r="S978" s="36"/>
      <c r="T978" s="40"/>
      <c r="U978" s="40"/>
      <c r="V978" s="81"/>
      <c r="W978" s="40"/>
      <c r="X978" s="40"/>
      <c r="Y978" s="40"/>
      <c r="Z978" s="38" t="str">
        <f>IFERROR(VLOOKUP(Y978,DIRECTORIO!A:B,2,FALSE),"")</f>
        <v/>
      </c>
      <c r="AA978" s="40"/>
      <c r="AB978" s="40"/>
      <c r="AC978" s="40"/>
      <c r="AD978" s="40"/>
      <c r="AE978" s="40"/>
      <c r="AF978" s="40"/>
      <c r="AG978" s="41" t="s">
        <v>109</v>
      </c>
      <c r="AH978" s="42"/>
      <c r="AI978" s="54" t="str">
        <f t="shared" ca="1" si="193"/>
        <v>PENDIENTE NOTIFICACIÓN ELECTRÓNICA</v>
      </c>
      <c r="AJ978" s="37"/>
      <c r="AK978" s="37"/>
      <c r="AL978" s="37"/>
      <c r="AM978" s="53" t="str">
        <f>IF(AK978="","",WORKDAY(AK978,5,FESTIVOS_CO!A:A))</f>
        <v/>
      </c>
      <c r="AN978" s="37"/>
      <c r="AO978" s="37"/>
      <c r="AP978" s="54" t="str">
        <f t="shared" ca="1" si="186"/>
        <v>NO APLICA</v>
      </c>
      <c r="AQ978" s="36"/>
      <c r="AR978" s="43"/>
      <c r="AS978" s="37"/>
      <c r="AT978" s="36"/>
      <c r="AU978" s="37"/>
      <c r="AV978" s="36"/>
      <c r="AW978" s="36"/>
      <c r="AX978" s="37"/>
      <c r="AY978" s="140" t="str">
        <f>IF(AU978="","",WORKDAY(AU978,5,FESTIVOS_CO!A:A))</f>
        <v/>
      </c>
      <c r="AZ978" s="54" t="str">
        <f t="shared" ca="1" si="195"/>
        <v>NO APLICA</v>
      </c>
      <c r="BA978" s="55" t="str">
        <f>IF(AX978="","",WORKDAY(AX978,5,FESTIVOS_CO!A:A))</f>
        <v/>
      </c>
      <c r="BB978" s="39"/>
      <c r="BC978" s="40"/>
      <c r="BD978" s="40"/>
      <c r="BE978" s="56" t="str">
        <f t="shared" ca="1" si="184"/>
        <v>NO APLICA</v>
      </c>
      <c r="BF978" s="37"/>
      <c r="BG978" s="45"/>
      <c r="BH978" s="37"/>
      <c r="BI978" s="36"/>
      <c r="BJ978" s="37"/>
      <c r="BK978" s="36"/>
      <c r="BL978" s="36"/>
      <c r="BM978" s="53" t="str">
        <f>IF(BJ978="","",WORKDAY(BJ978,5,FESTIVOS_CO!A:A))</f>
        <v/>
      </c>
      <c r="BN978" s="57" t="str">
        <f t="shared" ca="1" si="194"/>
        <v>PENDIENTE HACER AVISO</v>
      </c>
      <c r="BO978" s="54" t="str">
        <f t="shared" ca="1" si="187"/>
        <v>EN TRÁMITE NOTIF. POR AVISO</v>
      </c>
      <c r="BP978" s="37"/>
      <c r="BQ978" s="53" t="str">
        <f>IF(BP978="","",WORKDAY(BP978,5,FESTIVOS_CO!A:A))</f>
        <v/>
      </c>
      <c r="BR978" s="37"/>
      <c r="BS978" s="36"/>
      <c r="BT978" s="38"/>
      <c r="BU978" s="58" t="e">
        <f>VLOOKUP(BT978,Hoja2!$C:$D,2,0)</f>
        <v>#N/A</v>
      </c>
      <c r="BV978" s="80" t="str">
        <f>IF(
AND(AO978="",BD978="",BQ978=""),
"EN PROCESO NOTIFICACION / COMUNICACION",
IF(
BT978="",
"NO APLICA",
IF(
BU978=60,
IF(AO978&lt;&gt;"",AO978,IF(BD978&lt;&gt;"",BD978,BQ978))+60,
WORKDAY(
IF(AO978&lt;&gt;"",AO978,IF(BD978&lt;&gt;"",BD978,BQ978)),
BU978,
FESTIVOS_CO!A:A
)
)
))</f>
        <v>EN PROCESO NOTIFICACION / COMUNICACION</v>
      </c>
      <c r="BW978" s="44"/>
      <c r="BX978" s="53"/>
      <c r="BY978" s="45"/>
      <c r="BZ978" s="37"/>
      <c r="CA978" s="54" t="str">
        <f t="shared" si="188"/>
        <v>PENDIENTE EJECUTORIA</v>
      </c>
      <c r="CB978" s="59" t="str">
        <f t="shared" si="185"/>
        <v/>
      </c>
      <c r="CC978" s="36"/>
      <c r="CD978" s="40"/>
      <c r="CE978" s="46"/>
      <c r="CF978" s="40"/>
      <c r="CG978" s="40"/>
      <c r="CH978" s="40"/>
      <c r="CI978" s="36"/>
      <c r="CJ978" s="47"/>
      <c r="CK978" s="40"/>
      <c r="CL978" s="40"/>
      <c r="CM978" s="40"/>
      <c r="CN978" s="40"/>
    </row>
    <row r="979" spans="1:92" ht="42.75" hidden="1">
      <c r="A979" s="49" t="str">
        <f t="shared" si="189"/>
        <v>SIN GESTIÓN</v>
      </c>
      <c r="B979" s="58"/>
      <c r="C979" s="37"/>
      <c r="D979" s="37"/>
      <c r="E979" s="49" t="str">
        <f t="shared" si="190"/>
        <v>PENDIENTE NOTIFICACIÓN</v>
      </c>
      <c r="F979" s="141" t="str">
        <f t="shared" si="191"/>
        <v>PENDIENTE NOTIFICACIÓN</v>
      </c>
      <c r="G979" s="49" t="str">
        <f t="shared" si="192"/>
        <v/>
      </c>
      <c r="H979" s="51" t="str">
        <f ca="1">IF(
L979="",
"",
IF(
NETWORKDAYS(L979,IF(M979&lt;&gt;"",M979,TODAY()),FESTIVOS_CO!A:A)&gt;2,
"VENCIDO",
IF(
NETWORKDAYS(L979,IF(M979&lt;&gt;"",M979,TODAY()),FESTIVOS_CO!A:A)=2,
"ALERTA",
"A TIEMPO"
)))</f>
        <v/>
      </c>
      <c r="I979" s="40"/>
      <c r="J979" s="36"/>
      <c r="K979" s="37"/>
      <c r="L979" s="50"/>
      <c r="M979" s="37"/>
      <c r="N979" s="52"/>
      <c r="O979" s="52"/>
      <c r="P979" s="36"/>
      <c r="Q979" s="36"/>
      <c r="R979" s="40"/>
      <c r="S979" s="36"/>
      <c r="T979" s="40"/>
      <c r="U979" s="40"/>
      <c r="V979" s="81"/>
      <c r="W979" s="40"/>
      <c r="X979" s="40"/>
      <c r="Y979" s="40"/>
      <c r="Z979" s="38" t="str">
        <f>IFERROR(VLOOKUP(Y979,DIRECTORIO!A:B,2,FALSE),"")</f>
        <v/>
      </c>
      <c r="AA979" s="40"/>
      <c r="AB979" s="40"/>
      <c r="AC979" s="40"/>
      <c r="AD979" s="40"/>
      <c r="AE979" s="40"/>
      <c r="AF979" s="40"/>
      <c r="AG979" s="41" t="s">
        <v>109</v>
      </c>
      <c r="AH979" s="42"/>
      <c r="AI979" s="54" t="str">
        <f t="shared" ca="1" si="193"/>
        <v>PENDIENTE NOTIFICACIÓN ELECTRÓNICA</v>
      </c>
      <c r="AJ979" s="37"/>
      <c r="AK979" s="37"/>
      <c r="AL979" s="37"/>
      <c r="AM979" s="53" t="str">
        <f>IF(AK979="","",WORKDAY(AK979,5,FESTIVOS_CO!A:A))</f>
        <v/>
      </c>
      <c r="AN979" s="37"/>
      <c r="AO979" s="37"/>
      <c r="AP979" s="54" t="str">
        <f t="shared" ca="1" si="186"/>
        <v>NO APLICA</v>
      </c>
      <c r="AQ979" s="36"/>
      <c r="AR979" s="43"/>
      <c r="AS979" s="37"/>
      <c r="AT979" s="36"/>
      <c r="AU979" s="37"/>
      <c r="AV979" s="36"/>
      <c r="AW979" s="36"/>
      <c r="AX979" s="37"/>
      <c r="AY979" s="140" t="str">
        <f>IF(AU979="","",WORKDAY(AU979,5,FESTIVOS_CO!A:A))</f>
        <v/>
      </c>
      <c r="AZ979" s="54" t="str">
        <f t="shared" ca="1" si="195"/>
        <v>NO APLICA</v>
      </c>
      <c r="BA979" s="55" t="str">
        <f>IF(AX979="","",WORKDAY(AX979,5,FESTIVOS_CO!A:A))</f>
        <v/>
      </c>
      <c r="BB979" s="39"/>
      <c r="BC979" s="40"/>
      <c r="BD979" s="40"/>
      <c r="BE979" s="56" t="str">
        <f t="shared" ca="1" si="184"/>
        <v>NO APLICA</v>
      </c>
      <c r="BF979" s="37"/>
      <c r="BG979" s="45"/>
      <c r="BH979" s="37"/>
      <c r="BI979" s="36"/>
      <c r="BJ979" s="37"/>
      <c r="BK979" s="36"/>
      <c r="BL979" s="36"/>
      <c r="BM979" s="53" t="str">
        <f>IF(BJ979="","",WORKDAY(BJ979,5,FESTIVOS_CO!A:A))</f>
        <v/>
      </c>
      <c r="BN979" s="57" t="str">
        <f t="shared" ca="1" si="194"/>
        <v>PENDIENTE HACER AVISO</v>
      </c>
      <c r="BO979" s="54" t="str">
        <f t="shared" ca="1" si="187"/>
        <v>EN TRÁMITE NOTIF. POR AVISO</v>
      </c>
      <c r="BP979" s="37"/>
      <c r="BQ979" s="53" t="str">
        <f>IF(BP979="","",WORKDAY(BP979,5,FESTIVOS_CO!A:A))</f>
        <v/>
      </c>
      <c r="BR979" s="37"/>
      <c r="BS979" s="36"/>
      <c r="BT979" s="38"/>
      <c r="BU979" s="58" t="e">
        <f>VLOOKUP(BT979,Hoja2!$C:$D,2,0)</f>
        <v>#N/A</v>
      </c>
      <c r="BV979" s="80" t="str">
        <f>IF(
AND(AO979="",BD979="",BQ979=""),
"EN PROCESO NOTIFICACION / COMUNICACION",
IF(
BT979="",
"NO APLICA",
IF(
BU979=60,
IF(AO979&lt;&gt;"",AO979,IF(BD979&lt;&gt;"",BD979,BQ979))+60,
WORKDAY(
IF(AO979&lt;&gt;"",AO979,IF(BD979&lt;&gt;"",BD979,BQ979)),
BU979,
FESTIVOS_CO!A:A
)
)
))</f>
        <v>EN PROCESO NOTIFICACION / COMUNICACION</v>
      </c>
      <c r="BW979" s="44"/>
      <c r="BX979" s="53"/>
      <c r="BY979" s="45"/>
      <c r="BZ979" s="37"/>
      <c r="CA979" s="54" t="str">
        <f t="shared" si="188"/>
        <v>PENDIENTE EJECUTORIA</v>
      </c>
      <c r="CB979" s="59" t="str">
        <f t="shared" si="185"/>
        <v/>
      </c>
      <c r="CC979" s="36"/>
      <c r="CD979" s="40"/>
      <c r="CE979" s="46"/>
      <c r="CF979" s="40"/>
      <c r="CG979" s="40"/>
      <c r="CH979" s="40"/>
      <c r="CI979" s="36"/>
      <c r="CJ979" s="47"/>
      <c r="CK979" s="40"/>
      <c r="CL979" s="40"/>
      <c r="CM979" s="40"/>
      <c r="CN979" s="40"/>
    </row>
    <row r="980" spans="1:92" ht="42.75" hidden="1">
      <c r="A980" s="49" t="str">
        <f t="shared" si="189"/>
        <v>SIN GESTIÓN</v>
      </c>
      <c r="B980" s="58"/>
      <c r="C980" s="37"/>
      <c r="D980" s="37"/>
      <c r="E980" s="49" t="str">
        <f t="shared" si="190"/>
        <v>PENDIENTE NOTIFICACIÓN</v>
      </c>
      <c r="F980" s="141" t="str">
        <f t="shared" si="191"/>
        <v>PENDIENTE NOTIFICACIÓN</v>
      </c>
      <c r="G980" s="49" t="str">
        <f t="shared" si="192"/>
        <v/>
      </c>
      <c r="H980" s="51" t="str">
        <f ca="1">IF(
L980="",
"",
IF(
NETWORKDAYS(L980,IF(M980&lt;&gt;"",M980,TODAY()),FESTIVOS_CO!A:A)&gt;2,
"VENCIDO",
IF(
NETWORKDAYS(L980,IF(M980&lt;&gt;"",M980,TODAY()),FESTIVOS_CO!A:A)=2,
"ALERTA",
"A TIEMPO"
)))</f>
        <v/>
      </c>
      <c r="I980" s="40"/>
      <c r="J980" s="36"/>
      <c r="K980" s="37"/>
      <c r="L980" s="50"/>
      <c r="M980" s="37"/>
      <c r="N980" s="52"/>
      <c r="O980" s="52"/>
      <c r="P980" s="36"/>
      <c r="Q980" s="36"/>
      <c r="R980" s="40"/>
      <c r="S980" s="36"/>
      <c r="T980" s="40"/>
      <c r="U980" s="40"/>
      <c r="V980" s="81"/>
      <c r="W980" s="40"/>
      <c r="X980" s="40"/>
      <c r="Y980" s="40"/>
      <c r="Z980" s="38" t="str">
        <f>IFERROR(VLOOKUP(Y980,DIRECTORIO!A:B,2,FALSE),"")</f>
        <v/>
      </c>
      <c r="AA980" s="40"/>
      <c r="AB980" s="40"/>
      <c r="AC980" s="40"/>
      <c r="AD980" s="40"/>
      <c r="AE980" s="40"/>
      <c r="AF980" s="40"/>
      <c r="AG980" s="41" t="s">
        <v>109</v>
      </c>
      <c r="AH980" s="42"/>
      <c r="AI980" s="54" t="str">
        <f t="shared" ca="1" si="193"/>
        <v>PENDIENTE NOTIFICACIÓN ELECTRÓNICA</v>
      </c>
      <c r="AJ980" s="37"/>
      <c r="AK980" s="37"/>
      <c r="AL980" s="37"/>
      <c r="AM980" s="53" t="str">
        <f>IF(AK980="","",WORKDAY(AK980,5,FESTIVOS_CO!A:A))</f>
        <v/>
      </c>
      <c r="AN980" s="37"/>
      <c r="AO980" s="37"/>
      <c r="AP980" s="54" t="str">
        <f t="shared" ca="1" si="186"/>
        <v>NO APLICA</v>
      </c>
      <c r="AQ980" s="36"/>
      <c r="AR980" s="43"/>
      <c r="AS980" s="37"/>
      <c r="AT980" s="36"/>
      <c r="AU980" s="37"/>
      <c r="AV980" s="36"/>
      <c r="AW980" s="36"/>
      <c r="AX980" s="37"/>
      <c r="AY980" s="140" t="str">
        <f>IF(AU980="","",WORKDAY(AU980,5,FESTIVOS_CO!A:A))</f>
        <v/>
      </c>
      <c r="AZ980" s="54" t="str">
        <f t="shared" ca="1" si="195"/>
        <v>NO APLICA</v>
      </c>
      <c r="BA980" s="55" t="str">
        <f>IF(AX980="","",WORKDAY(AX980,5,FESTIVOS_CO!A:A))</f>
        <v/>
      </c>
      <c r="BB980" s="39"/>
      <c r="BC980" s="40"/>
      <c r="BD980" s="40"/>
      <c r="BE980" s="56" t="str">
        <f t="shared" ca="1" si="184"/>
        <v>NO APLICA</v>
      </c>
      <c r="BF980" s="37"/>
      <c r="BG980" s="45"/>
      <c r="BH980" s="37"/>
      <c r="BI980" s="36"/>
      <c r="BJ980" s="37"/>
      <c r="BK980" s="36"/>
      <c r="BL980" s="36"/>
      <c r="BM980" s="53" t="str">
        <f>IF(BJ980="","",WORKDAY(BJ980,5,FESTIVOS_CO!A:A))</f>
        <v/>
      </c>
      <c r="BN980" s="57" t="str">
        <f t="shared" ca="1" si="194"/>
        <v>PENDIENTE HACER AVISO</v>
      </c>
      <c r="BO980" s="54" t="str">
        <f t="shared" ca="1" si="187"/>
        <v>EN TRÁMITE NOTIF. POR AVISO</v>
      </c>
      <c r="BP980" s="37"/>
      <c r="BQ980" s="53" t="str">
        <f>IF(BP980="","",WORKDAY(BP980,5,FESTIVOS_CO!A:A))</f>
        <v/>
      </c>
      <c r="BR980" s="37"/>
      <c r="BS980" s="36"/>
      <c r="BT980" s="38"/>
      <c r="BU980" s="58" t="e">
        <f>VLOOKUP(BT980,Hoja2!$C:$D,2,0)</f>
        <v>#N/A</v>
      </c>
      <c r="BV980" s="80" t="str">
        <f>IF(
AND(AO980="",BD980="",BQ980=""),
"EN PROCESO NOTIFICACION / COMUNICACION",
IF(
BT980="",
"NO APLICA",
IF(
BU980=60,
IF(AO980&lt;&gt;"",AO980,IF(BD980&lt;&gt;"",BD980,BQ980))+60,
WORKDAY(
IF(AO980&lt;&gt;"",AO980,IF(BD980&lt;&gt;"",BD980,BQ980)),
BU980,
FESTIVOS_CO!A:A
)
)
))</f>
        <v>EN PROCESO NOTIFICACION / COMUNICACION</v>
      </c>
      <c r="BW980" s="44"/>
      <c r="BX980" s="53"/>
      <c r="BY980" s="45"/>
      <c r="BZ980" s="37"/>
      <c r="CA980" s="54" t="str">
        <f t="shared" si="188"/>
        <v>PENDIENTE EJECUTORIA</v>
      </c>
      <c r="CB980" s="59" t="str">
        <f t="shared" si="185"/>
        <v/>
      </c>
      <c r="CC980" s="36"/>
      <c r="CD980" s="40"/>
      <c r="CE980" s="46"/>
      <c r="CF980" s="40"/>
      <c r="CG980" s="40"/>
      <c r="CH980" s="40"/>
      <c r="CI980" s="36"/>
      <c r="CJ980" s="47"/>
      <c r="CK980" s="40"/>
      <c r="CL980" s="40"/>
      <c r="CM980" s="40"/>
      <c r="CN980" s="40"/>
    </row>
    <row r="981" spans="1:92" ht="42.75" hidden="1">
      <c r="A981" s="49" t="str">
        <f t="shared" si="189"/>
        <v>SIN GESTIÓN</v>
      </c>
      <c r="B981" s="58"/>
      <c r="C981" s="37"/>
      <c r="D981" s="37"/>
      <c r="E981" s="49" t="str">
        <f t="shared" si="190"/>
        <v>PENDIENTE NOTIFICACIÓN</v>
      </c>
      <c r="F981" s="141" t="str">
        <f t="shared" si="191"/>
        <v>PENDIENTE NOTIFICACIÓN</v>
      </c>
      <c r="G981" s="49" t="str">
        <f t="shared" si="192"/>
        <v/>
      </c>
      <c r="H981" s="51" t="str">
        <f ca="1">IF(
L981="",
"",
IF(
NETWORKDAYS(L981,IF(M981&lt;&gt;"",M981,TODAY()),FESTIVOS_CO!A:A)&gt;2,
"VENCIDO",
IF(
NETWORKDAYS(L981,IF(M981&lt;&gt;"",M981,TODAY()),FESTIVOS_CO!A:A)=2,
"ALERTA",
"A TIEMPO"
)))</f>
        <v/>
      </c>
      <c r="I981" s="40"/>
      <c r="J981" s="36"/>
      <c r="K981" s="37"/>
      <c r="L981" s="50"/>
      <c r="M981" s="37"/>
      <c r="N981" s="52"/>
      <c r="O981" s="52"/>
      <c r="P981" s="36"/>
      <c r="Q981" s="36"/>
      <c r="R981" s="40"/>
      <c r="S981" s="36"/>
      <c r="T981" s="40"/>
      <c r="U981" s="40"/>
      <c r="V981" s="81"/>
      <c r="W981" s="40"/>
      <c r="X981" s="40"/>
      <c r="Y981" s="40"/>
      <c r="Z981" s="38" t="str">
        <f>IFERROR(VLOOKUP(Y981,DIRECTORIO!A:B,2,FALSE),"")</f>
        <v/>
      </c>
      <c r="AA981" s="40"/>
      <c r="AB981" s="40"/>
      <c r="AC981" s="40"/>
      <c r="AD981" s="40"/>
      <c r="AE981" s="40"/>
      <c r="AF981" s="40"/>
      <c r="AG981" s="41" t="s">
        <v>109</v>
      </c>
      <c r="AH981" s="42"/>
      <c r="AI981" s="54" t="str">
        <f t="shared" ca="1" si="193"/>
        <v>PENDIENTE NOTIFICACIÓN ELECTRÓNICA</v>
      </c>
      <c r="AJ981" s="37"/>
      <c r="AK981" s="37"/>
      <c r="AL981" s="37"/>
      <c r="AM981" s="53" t="str">
        <f>IF(AK981="","",WORKDAY(AK981,5,FESTIVOS_CO!A:A))</f>
        <v/>
      </c>
      <c r="AN981" s="37"/>
      <c r="AO981" s="37"/>
      <c r="AP981" s="54" t="str">
        <f t="shared" ca="1" si="186"/>
        <v>NO APLICA</v>
      </c>
      <c r="AQ981" s="36"/>
      <c r="AR981" s="43"/>
      <c r="AS981" s="37"/>
      <c r="AT981" s="36"/>
      <c r="AU981" s="37"/>
      <c r="AV981" s="36"/>
      <c r="AW981" s="36"/>
      <c r="AX981" s="37"/>
      <c r="AY981" s="140" t="str">
        <f>IF(AU981="","",WORKDAY(AU981,5,FESTIVOS_CO!A:A))</f>
        <v/>
      </c>
      <c r="AZ981" s="54" t="str">
        <f t="shared" ca="1" si="195"/>
        <v>NO APLICA</v>
      </c>
      <c r="BA981" s="55" t="str">
        <f>IF(AX981="","",WORKDAY(AX981,5,FESTIVOS_CO!A:A))</f>
        <v/>
      </c>
      <c r="BB981" s="39"/>
      <c r="BC981" s="40"/>
      <c r="BD981" s="40"/>
      <c r="BE981" s="56" t="str">
        <f t="shared" ca="1" si="184"/>
        <v>NO APLICA</v>
      </c>
      <c r="BF981" s="37"/>
      <c r="BG981" s="45"/>
      <c r="BH981" s="37"/>
      <c r="BI981" s="36"/>
      <c r="BJ981" s="37"/>
      <c r="BK981" s="36"/>
      <c r="BL981" s="36"/>
      <c r="BM981" s="53" t="str">
        <f>IF(BJ981="","",WORKDAY(BJ981,5,FESTIVOS_CO!A:A))</f>
        <v/>
      </c>
      <c r="BN981" s="57" t="str">
        <f t="shared" ca="1" si="194"/>
        <v>PENDIENTE HACER AVISO</v>
      </c>
      <c r="BO981" s="54" t="str">
        <f t="shared" ca="1" si="187"/>
        <v>EN TRÁMITE NOTIF. POR AVISO</v>
      </c>
      <c r="BP981" s="37"/>
      <c r="BQ981" s="53" t="str">
        <f>IF(BP981="","",WORKDAY(BP981,5,FESTIVOS_CO!A:A))</f>
        <v/>
      </c>
      <c r="BR981" s="37"/>
      <c r="BS981" s="36"/>
      <c r="BT981" s="38"/>
      <c r="BU981" s="58" t="e">
        <f>VLOOKUP(BT981,Hoja2!$C:$D,2,0)</f>
        <v>#N/A</v>
      </c>
      <c r="BV981" s="80" t="str">
        <f>IF(
AND(AO981="",BD981="",BQ981=""),
"EN PROCESO NOTIFICACION / COMUNICACION",
IF(
BT981="",
"NO APLICA",
IF(
BU981=60,
IF(AO981&lt;&gt;"",AO981,IF(BD981&lt;&gt;"",BD981,BQ981))+60,
WORKDAY(
IF(AO981&lt;&gt;"",AO981,IF(BD981&lt;&gt;"",BD981,BQ981)),
BU981,
FESTIVOS_CO!A:A
)
)
))</f>
        <v>EN PROCESO NOTIFICACION / COMUNICACION</v>
      </c>
      <c r="BW981" s="44"/>
      <c r="BX981" s="53"/>
      <c r="BY981" s="45"/>
      <c r="BZ981" s="37"/>
      <c r="CA981" s="54" t="str">
        <f t="shared" si="188"/>
        <v>PENDIENTE EJECUTORIA</v>
      </c>
      <c r="CB981" s="59" t="str">
        <f t="shared" si="185"/>
        <v/>
      </c>
      <c r="CC981" s="36"/>
      <c r="CD981" s="40"/>
      <c r="CE981" s="46"/>
      <c r="CF981" s="40"/>
      <c r="CG981" s="40"/>
      <c r="CH981" s="40"/>
      <c r="CI981" s="36"/>
      <c r="CJ981" s="47"/>
      <c r="CK981" s="40"/>
      <c r="CL981" s="40"/>
      <c r="CM981" s="40"/>
      <c r="CN981" s="40"/>
    </row>
    <row r="982" spans="1:92" ht="42.75" hidden="1">
      <c r="A982" s="49" t="str">
        <f t="shared" si="189"/>
        <v>SIN GESTIÓN</v>
      </c>
      <c r="B982" s="58"/>
      <c r="C982" s="37"/>
      <c r="D982" s="37"/>
      <c r="E982" s="49" t="str">
        <f t="shared" si="190"/>
        <v>PENDIENTE NOTIFICACIÓN</v>
      </c>
      <c r="F982" s="141" t="str">
        <f t="shared" si="191"/>
        <v>PENDIENTE NOTIFICACIÓN</v>
      </c>
      <c r="G982" s="49" t="str">
        <f t="shared" si="192"/>
        <v/>
      </c>
      <c r="H982" s="51" t="str">
        <f ca="1">IF(
L982="",
"",
IF(
NETWORKDAYS(L982,IF(M982&lt;&gt;"",M982,TODAY()),FESTIVOS_CO!A:A)&gt;2,
"VENCIDO",
IF(
NETWORKDAYS(L982,IF(M982&lt;&gt;"",M982,TODAY()),FESTIVOS_CO!A:A)=2,
"ALERTA",
"A TIEMPO"
)))</f>
        <v/>
      </c>
      <c r="I982" s="40"/>
      <c r="J982" s="36"/>
      <c r="K982" s="37"/>
      <c r="L982" s="50"/>
      <c r="M982" s="37"/>
      <c r="N982" s="52"/>
      <c r="O982" s="52"/>
      <c r="P982" s="36"/>
      <c r="Q982" s="36"/>
      <c r="R982" s="40"/>
      <c r="S982" s="36"/>
      <c r="T982" s="40"/>
      <c r="U982" s="40"/>
      <c r="V982" s="81"/>
      <c r="W982" s="40"/>
      <c r="X982" s="40"/>
      <c r="Y982" s="40"/>
      <c r="Z982" s="38" t="str">
        <f>IFERROR(VLOOKUP(Y982,DIRECTORIO!A:B,2,FALSE),"")</f>
        <v/>
      </c>
      <c r="AA982" s="40"/>
      <c r="AB982" s="40"/>
      <c r="AC982" s="40"/>
      <c r="AD982" s="40"/>
      <c r="AE982" s="40"/>
      <c r="AF982" s="40"/>
      <c r="AG982" s="41" t="s">
        <v>109</v>
      </c>
      <c r="AH982" s="42"/>
      <c r="AI982" s="54" t="str">
        <f t="shared" ca="1" si="193"/>
        <v>PENDIENTE NOTIFICACIÓN ELECTRÓNICA</v>
      </c>
      <c r="AJ982" s="37"/>
      <c r="AK982" s="37"/>
      <c r="AL982" s="37"/>
      <c r="AM982" s="53" t="str">
        <f>IF(AK982="","",WORKDAY(AK982,5,FESTIVOS_CO!A:A))</f>
        <v/>
      </c>
      <c r="AN982" s="37"/>
      <c r="AO982" s="37"/>
      <c r="AP982" s="54" t="str">
        <f t="shared" ca="1" si="186"/>
        <v>NO APLICA</v>
      </c>
      <c r="AQ982" s="36"/>
      <c r="AR982" s="43"/>
      <c r="AS982" s="37"/>
      <c r="AT982" s="36"/>
      <c r="AU982" s="37"/>
      <c r="AV982" s="36"/>
      <c r="AW982" s="36"/>
      <c r="AX982" s="37"/>
      <c r="AY982" s="140" t="str">
        <f>IF(AU982="","",WORKDAY(AU982,5,FESTIVOS_CO!A:A))</f>
        <v/>
      </c>
      <c r="AZ982" s="54" t="str">
        <f t="shared" ca="1" si="195"/>
        <v>NO APLICA</v>
      </c>
      <c r="BA982" s="55" t="str">
        <f>IF(AX982="","",WORKDAY(AX982,5,FESTIVOS_CO!A:A))</f>
        <v/>
      </c>
      <c r="BB982" s="39"/>
      <c r="BC982" s="40"/>
      <c r="BD982" s="40"/>
      <c r="BE982" s="56" t="str">
        <f t="shared" ca="1" si="184"/>
        <v>NO APLICA</v>
      </c>
      <c r="BF982" s="37"/>
      <c r="BG982" s="45"/>
      <c r="BH982" s="37"/>
      <c r="BI982" s="36"/>
      <c r="BJ982" s="37"/>
      <c r="BK982" s="36"/>
      <c r="BL982" s="36"/>
      <c r="BM982" s="53" t="str">
        <f>IF(BJ982="","",WORKDAY(BJ982,5,FESTIVOS_CO!A:A))</f>
        <v/>
      </c>
      <c r="BN982" s="57" t="str">
        <f t="shared" ca="1" si="194"/>
        <v>PENDIENTE HACER AVISO</v>
      </c>
      <c r="BO982" s="54" t="str">
        <f t="shared" ca="1" si="187"/>
        <v>EN TRÁMITE NOTIF. POR AVISO</v>
      </c>
      <c r="BP982" s="37"/>
      <c r="BQ982" s="53" t="str">
        <f>IF(BP982="","",WORKDAY(BP982,5,FESTIVOS_CO!A:A))</f>
        <v/>
      </c>
      <c r="BR982" s="37"/>
      <c r="BS982" s="36"/>
      <c r="BT982" s="38"/>
      <c r="BU982" s="58" t="e">
        <f>VLOOKUP(BT982,Hoja2!$C:$D,2,0)</f>
        <v>#N/A</v>
      </c>
      <c r="BV982" s="80" t="str">
        <f>IF(
AND(AO982="",BD982="",BQ982=""),
"EN PROCESO NOTIFICACION / COMUNICACION",
IF(
BT982="",
"NO APLICA",
IF(
BU982=60,
IF(AO982&lt;&gt;"",AO982,IF(BD982&lt;&gt;"",BD982,BQ982))+60,
WORKDAY(
IF(AO982&lt;&gt;"",AO982,IF(BD982&lt;&gt;"",BD982,BQ982)),
BU982,
FESTIVOS_CO!A:A
)
)
))</f>
        <v>EN PROCESO NOTIFICACION / COMUNICACION</v>
      </c>
      <c r="BW982" s="44"/>
      <c r="BX982" s="53"/>
      <c r="BY982" s="45"/>
      <c r="BZ982" s="37"/>
      <c r="CA982" s="54" t="str">
        <f t="shared" si="188"/>
        <v>PENDIENTE EJECUTORIA</v>
      </c>
      <c r="CB982" s="59" t="str">
        <f t="shared" si="185"/>
        <v/>
      </c>
      <c r="CC982" s="36"/>
      <c r="CD982" s="40"/>
      <c r="CE982" s="46"/>
      <c r="CF982" s="40"/>
      <c r="CG982" s="40"/>
      <c r="CH982" s="40"/>
      <c r="CI982" s="36"/>
      <c r="CJ982" s="47"/>
      <c r="CK982" s="40"/>
      <c r="CL982" s="40"/>
      <c r="CM982" s="40"/>
      <c r="CN982" s="40"/>
    </row>
    <row r="983" spans="1:92" ht="42.75" hidden="1">
      <c r="A983" s="49" t="str">
        <f t="shared" si="189"/>
        <v>SIN GESTIÓN</v>
      </c>
      <c r="B983" s="58"/>
      <c r="C983" s="37"/>
      <c r="D983" s="37"/>
      <c r="E983" s="49" t="str">
        <f t="shared" si="190"/>
        <v>PENDIENTE NOTIFICACIÓN</v>
      </c>
      <c r="F983" s="141" t="str">
        <f t="shared" si="191"/>
        <v>PENDIENTE NOTIFICACIÓN</v>
      </c>
      <c r="G983" s="49" t="str">
        <f t="shared" si="192"/>
        <v/>
      </c>
      <c r="H983" s="51" t="str">
        <f ca="1">IF(
L983="",
"",
IF(
NETWORKDAYS(L983,IF(M983&lt;&gt;"",M983,TODAY()),FESTIVOS_CO!A:A)&gt;2,
"VENCIDO",
IF(
NETWORKDAYS(L983,IF(M983&lt;&gt;"",M983,TODAY()),FESTIVOS_CO!A:A)=2,
"ALERTA",
"A TIEMPO"
)))</f>
        <v/>
      </c>
      <c r="I983" s="40"/>
      <c r="J983" s="36"/>
      <c r="K983" s="37"/>
      <c r="L983" s="50"/>
      <c r="M983" s="37"/>
      <c r="N983" s="52"/>
      <c r="O983" s="52"/>
      <c r="P983" s="36"/>
      <c r="Q983" s="36"/>
      <c r="R983" s="40"/>
      <c r="S983" s="36"/>
      <c r="T983" s="40"/>
      <c r="U983" s="40"/>
      <c r="V983" s="81"/>
      <c r="W983" s="40"/>
      <c r="X983" s="40"/>
      <c r="Y983" s="40"/>
      <c r="Z983" s="38" t="str">
        <f>IFERROR(VLOOKUP(Y983,DIRECTORIO!A:B,2,FALSE),"")</f>
        <v/>
      </c>
      <c r="AA983" s="40"/>
      <c r="AB983" s="40"/>
      <c r="AC983" s="40"/>
      <c r="AD983" s="40"/>
      <c r="AE983" s="40"/>
      <c r="AF983" s="40"/>
      <c r="AG983" s="41" t="s">
        <v>109</v>
      </c>
      <c r="AH983" s="42"/>
      <c r="AI983" s="54" t="str">
        <f t="shared" ca="1" si="193"/>
        <v>PENDIENTE NOTIFICACIÓN ELECTRÓNICA</v>
      </c>
      <c r="AJ983" s="37"/>
      <c r="AK983" s="37"/>
      <c r="AL983" s="37"/>
      <c r="AM983" s="53" t="str">
        <f>IF(AK983="","",WORKDAY(AK983,5,FESTIVOS_CO!A:A))</f>
        <v/>
      </c>
      <c r="AN983" s="37"/>
      <c r="AO983" s="37"/>
      <c r="AP983" s="54" t="str">
        <f t="shared" ca="1" si="186"/>
        <v>NO APLICA</v>
      </c>
      <c r="AQ983" s="36"/>
      <c r="AR983" s="43"/>
      <c r="AS983" s="37"/>
      <c r="AT983" s="36"/>
      <c r="AU983" s="37"/>
      <c r="AV983" s="36"/>
      <c r="AW983" s="36"/>
      <c r="AX983" s="37"/>
      <c r="AY983" s="140" t="str">
        <f>IF(AU983="","",WORKDAY(AU983,5,FESTIVOS_CO!A:A))</f>
        <v/>
      </c>
      <c r="AZ983" s="54" t="str">
        <f t="shared" ca="1" si="195"/>
        <v>NO APLICA</v>
      </c>
      <c r="BA983" s="55" t="str">
        <f>IF(AX983="","",WORKDAY(AX983,5,FESTIVOS_CO!A:A))</f>
        <v/>
      </c>
      <c r="BB983" s="39"/>
      <c r="BC983" s="40"/>
      <c r="BD983" s="40"/>
      <c r="BE983" s="56" t="str">
        <f t="shared" ca="1" si="184"/>
        <v>NO APLICA</v>
      </c>
      <c r="BF983" s="37"/>
      <c r="BG983" s="45"/>
      <c r="BH983" s="37"/>
      <c r="BI983" s="36"/>
      <c r="BJ983" s="37"/>
      <c r="BK983" s="36"/>
      <c r="BL983" s="36"/>
      <c r="BM983" s="53" t="str">
        <f>IF(BJ983="","",WORKDAY(BJ983,5,FESTIVOS_CO!A:A))</f>
        <v/>
      </c>
      <c r="BN983" s="57" t="str">
        <f t="shared" ca="1" si="194"/>
        <v>PENDIENTE HACER AVISO</v>
      </c>
      <c r="BO983" s="54" t="str">
        <f t="shared" ca="1" si="187"/>
        <v>EN TRÁMITE NOTIF. POR AVISO</v>
      </c>
      <c r="BP983" s="37"/>
      <c r="BQ983" s="53" t="str">
        <f>IF(BP983="","",WORKDAY(BP983,5,FESTIVOS_CO!A:A))</f>
        <v/>
      </c>
      <c r="BR983" s="37"/>
      <c r="BS983" s="36"/>
      <c r="BT983" s="38"/>
      <c r="BU983" s="58" t="e">
        <f>VLOOKUP(BT983,Hoja2!$C:$D,2,0)</f>
        <v>#N/A</v>
      </c>
      <c r="BV983" s="80" t="str">
        <f>IF(
AND(AO983="",BD983="",BQ983=""),
"EN PROCESO NOTIFICACION / COMUNICACION",
IF(
BT983="",
"NO APLICA",
IF(
BU983=60,
IF(AO983&lt;&gt;"",AO983,IF(BD983&lt;&gt;"",BD983,BQ983))+60,
WORKDAY(
IF(AO983&lt;&gt;"",AO983,IF(BD983&lt;&gt;"",BD983,BQ983)),
BU983,
FESTIVOS_CO!A:A
)
)
))</f>
        <v>EN PROCESO NOTIFICACION / COMUNICACION</v>
      </c>
      <c r="BW983" s="44"/>
      <c r="BX983" s="53"/>
      <c r="BY983" s="45"/>
      <c r="BZ983" s="37"/>
      <c r="CA983" s="54" t="str">
        <f t="shared" si="188"/>
        <v>PENDIENTE EJECUTORIA</v>
      </c>
      <c r="CB983" s="59" t="str">
        <f t="shared" si="185"/>
        <v/>
      </c>
      <c r="CC983" s="36"/>
      <c r="CD983" s="40"/>
      <c r="CE983" s="46"/>
      <c r="CF983" s="40"/>
      <c r="CG983" s="40"/>
      <c r="CH983" s="40"/>
      <c r="CI983" s="36"/>
      <c r="CJ983" s="47"/>
      <c r="CK983" s="40"/>
      <c r="CL983" s="40"/>
      <c r="CM983" s="40"/>
      <c r="CN983" s="40"/>
    </row>
    <row r="984" spans="1:92" ht="42.75" hidden="1">
      <c r="A984" s="49" t="str">
        <f t="shared" si="189"/>
        <v>SIN GESTIÓN</v>
      </c>
      <c r="B984" s="58"/>
      <c r="C984" s="37"/>
      <c r="D984" s="37"/>
      <c r="E984" s="49" t="str">
        <f t="shared" si="190"/>
        <v>PENDIENTE NOTIFICACIÓN</v>
      </c>
      <c r="F984" s="141" t="str">
        <f t="shared" si="191"/>
        <v>PENDIENTE NOTIFICACIÓN</v>
      </c>
      <c r="G984" s="49" t="str">
        <f t="shared" si="192"/>
        <v/>
      </c>
      <c r="H984" s="51" t="str">
        <f ca="1">IF(
L984="",
"",
IF(
NETWORKDAYS(L984,IF(M984&lt;&gt;"",M984,TODAY()),FESTIVOS_CO!A:A)&gt;2,
"VENCIDO",
IF(
NETWORKDAYS(L984,IF(M984&lt;&gt;"",M984,TODAY()),FESTIVOS_CO!A:A)=2,
"ALERTA",
"A TIEMPO"
)))</f>
        <v/>
      </c>
      <c r="I984" s="40"/>
      <c r="J984" s="36"/>
      <c r="K984" s="37"/>
      <c r="L984" s="50"/>
      <c r="M984" s="37"/>
      <c r="N984" s="52"/>
      <c r="O984" s="52"/>
      <c r="P984" s="36"/>
      <c r="Q984" s="36"/>
      <c r="R984" s="40"/>
      <c r="S984" s="36"/>
      <c r="T984" s="40"/>
      <c r="U984" s="40"/>
      <c r="V984" s="81"/>
      <c r="W984" s="40"/>
      <c r="X984" s="40"/>
      <c r="Y984" s="40"/>
      <c r="Z984" s="38" t="str">
        <f>IFERROR(VLOOKUP(Y984,DIRECTORIO!A:B,2,FALSE),"")</f>
        <v/>
      </c>
      <c r="AA984" s="40"/>
      <c r="AB984" s="40"/>
      <c r="AC984" s="40"/>
      <c r="AD984" s="40"/>
      <c r="AE984" s="40"/>
      <c r="AF984" s="40"/>
      <c r="AG984" s="41" t="s">
        <v>109</v>
      </c>
      <c r="AH984" s="42"/>
      <c r="AI984" s="54" t="str">
        <f t="shared" ca="1" si="193"/>
        <v>PENDIENTE NOTIFICACIÓN ELECTRÓNICA</v>
      </c>
      <c r="AJ984" s="37"/>
      <c r="AK984" s="37"/>
      <c r="AL984" s="37"/>
      <c r="AM984" s="53" t="str">
        <f>IF(AK984="","",WORKDAY(AK984,5,FESTIVOS_CO!A:A))</f>
        <v/>
      </c>
      <c r="AN984" s="37"/>
      <c r="AO984" s="37"/>
      <c r="AP984" s="54" t="str">
        <f t="shared" ca="1" si="186"/>
        <v>NO APLICA</v>
      </c>
      <c r="AQ984" s="36"/>
      <c r="AR984" s="43"/>
      <c r="AS984" s="37"/>
      <c r="AT984" s="36"/>
      <c r="AU984" s="37"/>
      <c r="AV984" s="36"/>
      <c r="AW984" s="36"/>
      <c r="AX984" s="37"/>
      <c r="AY984" s="140" t="str">
        <f>IF(AU984="","",WORKDAY(AU984,5,FESTIVOS_CO!A:A))</f>
        <v/>
      </c>
      <c r="AZ984" s="54" t="str">
        <f t="shared" ca="1" si="195"/>
        <v>NO APLICA</v>
      </c>
      <c r="BA984" s="55" t="str">
        <f>IF(AX984="","",WORKDAY(AX984,5,FESTIVOS_CO!A:A))</f>
        <v/>
      </c>
      <c r="BB984" s="39"/>
      <c r="BC984" s="40"/>
      <c r="BD984" s="40"/>
      <c r="BE984" s="56" t="str">
        <f t="shared" ca="1" si="184"/>
        <v>NO APLICA</v>
      </c>
      <c r="BF984" s="37"/>
      <c r="BG984" s="45"/>
      <c r="BH984" s="37"/>
      <c r="BI984" s="36"/>
      <c r="BJ984" s="37"/>
      <c r="BK984" s="36"/>
      <c r="BL984" s="36"/>
      <c r="BM984" s="53" t="str">
        <f>IF(BJ984="","",WORKDAY(BJ984,5,FESTIVOS_CO!A:A))</f>
        <v/>
      </c>
      <c r="BN984" s="57" t="str">
        <f t="shared" ca="1" si="194"/>
        <v>PENDIENTE HACER AVISO</v>
      </c>
      <c r="BO984" s="54" t="str">
        <f t="shared" ca="1" si="187"/>
        <v>EN TRÁMITE NOTIF. POR AVISO</v>
      </c>
      <c r="BP984" s="37"/>
      <c r="BQ984" s="53" t="str">
        <f>IF(BP984="","",WORKDAY(BP984,5,FESTIVOS_CO!A:A))</f>
        <v/>
      </c>
      <c r="BR984" s="37"/>
      <c r="BS984" s="36"/>
      <c r="BT984" s="38"/>
      <c r="BU984" s="58" t="e">
        <f>VLOOKUP(BT984,Hoja2!$C:$D,2,0)</f>
        <v>#N/A</v>
      </c>
      <c r="BV984" s="80" t="str">
        <f>IF(
AND(AO984="",BD984="",BQ984=""),
"EN PROCESO NOTIFICACION / COMUNICACION",
IF(
BT984="",
"NO APLICA",
IF(
BU984=60,
IF(AO984&lt;&gt;"",AO984,IF(BD984&lt;&gt;"",BD984,BQ984))+60,
WORKDAY(
IF(AO984&lt;&gt;"",AO984,IF(BD984&lt;&gt;"",BD984,BQ984)),
BU984,
FESTIVOS_CO!A:A
)
)
))</f>
        <v>EN PROCESO NOTIFICACION / COMUNICACION</v>
      </c>
      <c r="BW984" s="44"/>
      <c r="BX984" s="53"/>
      <c r="BY984" s="45"/>
      <c r="BZ984" s="37"/>
      <c r="CA984" s="54" t="str">
        <f t="shared" si="188"/>
        <v>PENDIENTE EJECUTORIA</v>
      </c>
      <c r="CB984" s="59" t="str">
        <f t="shared" si="185"/>
        <v/>
      </c>
      <c r="CC984" s="36"/>
      <c r="CD984" s="40"/>
      <c r="CE984" s="46"/>
      <c r="CF984" s="40"/>
      <c r="CG984" s="40"/>
      <c r="CH984" s="40"/>
      <c r="CI984" s="36"/>
      <c r="CJ984" s="47"/>
      <c r="CK984" s="40"/>
      <c r="CL984" s="40"/>
      <c r="CM984" s="40"/>
      <c r="CN984" s="40"/>
    </row>
    <row r="985" spans="1:92" ht="42.75" hidden="1">
      <c r="A985" s="49" t="str">
        <f t="shared" si="189"/>
        <v>SIN GESTIÓN</v>
      </c>
      <c r="B985" s="58"/>
      <c r="C985" s="37"/>
      <c r="D985" s="37"/>
      <c r="E985" s="49" t="str">
        <f t="shared" si="190"/>
        <v>PENDIENTE NOTIFICACIÓN</v>
      </c>
      <c r="F985" s="141" t="str">
        <f t="shared" si="191"/>
        <v>PENDIENTE NOTIFICACIÓN</v>
      </c>
      <c r="G985" s="49" t="str">
        <f t="shared" si="192"/>
        <v/>
      </c>
      <c r="H985" s="51" t="str">
        <f ca="1">IF(
L985="",
"",
IF(
NETWORKDAYS(L985,IF(M985&lt;&gt;"",M985,TODAY()),FESTIVOS_CO!A:A)&gt;2,
"VENCIDO",
IF(
NETWORKDAYS(L985,IF(M985&lt;&gt;"",M985,TODAY()),FESTIVOS_CO!A:A)=2,
"ALERTA",
"A TIEMPO"
)))</f>
        <v/>
      </c>
      <c r="I985" s="40"/>
      <c r="J985" s="36"/>
      <c r="K985" s="37"/>
      <c r="L985" s="50"/>
      <c r="M985" s="37"/>
      <c r="N985" s="52"/>
      <c r="O985" s="52"/>
      <c r="P985" s="36"/>
      <c r="Q985" s="36"/>
      <c r="R985" s="40"/>
      <c r="S985" s="36"/>
      <c r="T985" s="40"/>
      <c r="U985" s="40"/>
      <c r="V985" s="81"/>
      <c r="W985" s="40"/>
      <c r="X985" s="40"/>
      <c r="Y985" s="40"/>
      <c r="Z985" s="38" t="str">
        <f>IFERROR(VLOOKUP(Y985,DIRECTORIO!A:B,2,FALSE),"")</f>
        <v/>
      </c>
      <c r="AA985" s="40"/>
      <c r="AB985" s="40"/>
      <c r="AC985" s="40"/>
      <c r="AD985" s="40"/>
      <c r="AE985" s="40"/>
      <c r="AF985" s="40"/>
      <c r="AG985" s="41" t="s">
        <v>109</v>
      </c>
      <c r="AH985" s="42"/>
      <c r="AI985" s="54" t="str">
        <f t="shared" ca="1" si="193"/>
        <v>PENDIENTE NOTIFICACIÓN ELECTRÓNICA</v>
      </c>
      <c r="AJ985" s="37"/>
      <c r="AK985" s="37"/>
      <c r="AL985" s="37"/>
      <c r="AM985" s="53" t="str">
        <f>IF(AK985="","",WORKDAY(AK985,5,FESTIVOS_CO!A:A))</f>
        <v/>
      </c>
      <c r="AN985" s="37"/>
      <c r="AO985" s="37"/>
      <c r="AP985" s="54" t="str">
        <f t="shared" ca="1" si="186"/>
        <v>NO APLICA</v>
      </c>
      <c r="AQ985" s="36"/>
      <c r="AR985" s="43"/>
      <c r="AS985" s="37"/>
      <c r="AT985" s="36"/>
      <c r="AU985" s="37"/>
      <c r="AV985" s="36"/>
      <c r="AW985" s="36"/>
      <c r="AX985" s="37"/>
      <c r="AY985" s="140" t="str">
        <f>IF(AU985="","",WORKDAY(AU985,5,FESTIVOS_CO!A:A))</f>
        <v/>
      </c>
      <c r="AZ985" s="54" t="str">
        <f t="shared" ca="1" si="195"/>
        <v>NO APLICA</v>
      </c>
      <c r="BA985" s="55" t="str">
        <f>IF(AX985="","",WORKDAY(AX985,5,FESTIVOS_CO!A:A))</f>
        <v/>
      </c>
      <c r="BB985" s="39"/>
      <c r="BC985" s="40"/>
      <c r="BD985" s="40"/>
      <c r="BE985" s="56" t="str">
        <f t="shared" ca="1" si="184"/>
        <v>NO APLICA</v>
      </c>
      <c r="BF985" s="37"/>
      <c r="BG985" s="45"/>
      <c r="BH985" s="37"/>
      <c r="BI985" s="36"/>
      <c r="BJ985" s="37"/>
      <c r="BK985" s="36"/>
      <c r="BL985" s="36"/>
      <c r="BM985" s="53" t="str">
        <f>IF(BJ985="","",WORKDAY(BJ985,5,FESTIVOS_CO!A:A))</f>
        <v/>
      </c>
      <c r="BN985" s="57" t="str">
        <f t="shared" ca="1" si="194"/>
        <v>PENDIENTE HACER AVISO</v>
      </c>
      <c r="BO985" s="54" t="str">
        <f t="shared" ca="1" si="187"/>
        <v>EN TRÁMITE NOTIF. POR AVISO</v>
      </c>
      <c r="BP985" s="37"/>
      <c r="BQ985" s="53" t="str">
        <f>IF(BP985="","",WORKDAY(BP985,5,FESTIVOS_CO!A:A))</f>
        <v/>
      </c>
      <c r="BR985" s="37"/>
      <c r="BS985" s="36"/>
      <c r="BT985" s="38"/>
      <c r="BU985" s="58" t="e">
        <f>VLOOKUP(BT985,Hoja2!$C:$D,2,0)</f>
        <v>#N/A</v>
      </c>
      <c r="BV985" s="80" t="str">
        <f>IF(
AND(AO985="",BD985="",BQ985=""),
"EN PROCESO NOTIFICACION / COMUNICACION",
IF(
BT985="",
"NO APLICA",
IF(
BU985=60,
IF(AO985&lt;&gt;"",AO985,IF(BD985&lt;&gt;"",BD985,BQ985))+60,
WORKDAY(
IF(AO985&lt;&gt;"",AO985,IF(BD985&lt;&gt;"",BD985,BQ985)),
BU985,
FESTIVOS_CO!A:A
)
)
))</f>
        <v>EN PROCESO NOTIFICACION / COMUNICACION</v>
      </c>
      <c r="BW985" s="44"/>
      <c r="BX985" s="53"/>
      <c r="BY985" s="45"/>
      <c r="BZ985" s="37"/>
      <c r="CA985" s="54" t="str">
        <f t="shared" si="188"/>
        <v>PENDIENTE EJECUTORIA</v>
      </c>
      <c r="CB985" s="59" t="str">
        <f t="shared" si="185"/>
        <v/>
      </c>
      <c r="CC985" s="36"/>
      <c r="CD985" s="40"/>
      <c r="CE985" s="46"/>
      <c r="CF985" s="40"/>
      <c r="CG985" s="40"/>
      <c r="CH985" s="40"/>
      <c r="CI985" s="36"/>
      <c r="CJ985" s="47"/>
      <c r="CK985" s="40"/>
      <c r="CL985" s="40"/>
      <c r="CM985" s="40"/>
      <c r="CN985" s="40"/>
    </row>
    <row r="986" spans="1:92" ht="42.75" hidden="1">
      <c r="A986" s="49" t="str">
        <f t="shared" si="189"/>
        <v>SIN GESTIÓN</v>
      </c>
      <c r="B986" s="58"/>
      <c r="C986" s="37"/>
      <c r="D986" s="37"/>
      <c r="E986" s="49" t="str">
        <f t="shared" si="190"/>
        <v>PENDIENTE NOTIFICACIÓN</v>
      </c>
      <c r="F986" s="141" t="str">
        <f t="shared" si="191"/>
        <v>PENDIENTE NOTIFICACIÓN</v>
      </c>
      <c r="G986" s="49" t="str">
        <f t="shared" si="192"/>
        <v/>
      </c>
      <c r="H986" s="51" t="str">
        <f ca="1">IF(
L986="",
"",
IF(
NETWORKDAYS(L986,IF(M986&lt;&gt;"",M986,TODAY()),FESTIVOS_CO!A:A)&gt;2,
"VENCIDO",
IF(
NETWORKDAYS(L986,IF(M986&lt;&gt;"",M986,TODAY()),FESTIVOS_CO!A:A)=2,
"ALERTA",
"A TIEMPO"
)))</f>
        <v/>
      </c>
      <c r="I986" s="40"/>
      <c r="J986" s="36"/>
      <c r="K986" s="37"/>
      <c r="L986" s="50"/>
      <c r="M986" s="37"/>
      <c r="N986" s="52"/>
      <c r="O986" s="52"/>
      <c r="P986" s="36"/>
      <c r="Q986" s="36"/>
      <c r="R986" s="40"/>
      <c r="S986" s="36"/>
      <c r="T986" s="40"/>
      <c r="U986" s="40"/>
      <c r="V986" s="81"/>
      <c r="W986" s="40"/>
      <c r="X986" s="40"/>
      <c r="Y986" s="40"/>
      <c r="Z986" s="38" t="str">
        <f>IFERROR(VLOOKUP(Y986,DIRECTORIO!A:B,2,FALSE),"")</f>
        <v/>
      </c>
      <c r="AA986" s="40"/>
      <c r="AB986" s="40"/>
      <c r="AC986" s="40"/>
      <c r="AD986" s="40"/>
      <c r="AE986" s="40"/>
      <c r="AF986" s="40"/>
      <c r="AG986" s="41" t="s">
        <v>109</v>
      </c>
      <c r="AH986" s="42"/>
      <c r="AI986" s="54" t="str">
        <f t="shared" ca="1" si="193"/>
        <v>PENDIENTE NOTIFICACIÓN ELECTRÓNICA</v>
      </c>
      <c r="AJ986" s="37"/>
      <c r="AK986" s="37"/>
      <c r="AL986" s="37"/>
      <c r="AM986" s="53" t="str">
        <f>IF(AK986="","",WORKDAY(AK986,5,FESTIVOS_CO!A:A))</f>
        <v/>
      </c>
      <c r="AN986" s="37"/>
      <c r="AO986" s="37"/>
      <c r="AP986" s="54" t="str">
        <f t="shared" ca="1" si="186"/>
        <v>NO APLICA</v>
      </c>
      <c r="AQ986" s="36"/>
      <c r="AR986" s="43"/>
      <c r="AS986" s="37"/>
      <c r="AT986" s="36"/>
      <c r="AU986" s="37"/>
      <c r="AV986" s="36"/>
      <c r="AW986" s="36"/>
      <c r="AX986" s="37"/>
      <c r="AY986" s="140" t="str">
        <f>IF(AU986="","",WORKDAY(AU986,5,FESTIVOS_CO!A:A))</f>
        <v/>
      </c>
      <c r="AZ986" s="54" t="str">
        <f t="shared" ca="1" si="195"/>
        <v>NO APLICA</v>
      </c>
      <c r="BA986" s="55" t="str">
        <f>IF(AX986="","",WORKDAY(AX986,5,FESTIVOS_CO!A:A))</f>
        <v/>
      </c>
      <c r="BB986" s="39"/>
      <c r="BC986" s="40"/>
      <c r="BD986" s="40"/>
      <c r="BE986" s="56" t="str">
        <f t="shared" ca="1" si="184"/>
        <v>NO APLICA</v>
      </c>
      <c r="BF986" s="37"/>
      <c r="BG986" s="45"/>
      <c r="BH986" s="37"/>
      <c r="BI986" s="36"/>
      <c r="BJ986" s="37"/>
      <c r="BK986" s="36"/>
      <c r="BL986" s="36"/>
      <c r="BM986" s="53" t="str">
        <f>IF(BJ986="","",WORKDAY(BJ986,5,FESTIVOS_CO!A:A))</f>
        <v/>
      </c>
      <c r="BN986" s="57" t="str">
        <f t="shared" ca="1" si="194"/>
        <v>PENDIENTE HACER AVISO</v>
      </c>
      <c r="BO986" s="54" t="str">
        <f t="shared" ca="1" si="187"/>
        <v>EN TRÁMITE NOTIF. POR AVISO</v>
      </c>
      <c r="BP986" s="37"/>
      <c r="BQ986" s="53" t="str">
        <f>IF(BP986="","",WORKDAY(BP986,5,FESTIVOS_CO!A:A))</f>
        <v/>
      </c>
      <c r="BR986" s="37"/>
      <c r="BS986" s="36"/>
      <c r="BT986" s="38"/>
      <c r="BU986" s="58" t="e">
        <f>VLOOKUP(BT986,Hoja2!$C:$D,2,0)</f>
        <v>#N/A</v>
      </c>
      <c r="BV986" s="80" t="str">
        <f>IF(
AND(AO986="",BD986="",BQ986=""),
"EN PROCESO NOTIFICACION / COMUNICACION",
IF(
BT986="",
"NO APLICA",
IF(
BU986=60,
IF(AO986&lt;&gt;"",AO986,IF(BD986&lt;&gt;"",BD986,BQ986))+60,
WORKDAY(
IF(AO986&lt;&gt;"",AO986,IF(BD986&lt;&gt;"",BD986,BQ986)),
BU986,
FESTIVOS_CO!A:A
)
)
))</f>
        <v>EN PROCESO NOTIFICACION / COMUNICACION</v>
      </c>
      <c r="BW986" s="44"/>
      <c r="BX986" s="53"/>
      <c r="BY986" s="45"/>
      <c r="BZ986" s="37"/>
      <c r="CA986" s="54" t="str">
        <f t="shared" si="188"/>
        <v>PENDIENTE EJECUTORIA</v>
      </c>
      <c r="CB986" s="59" t="str">
        <f t="shared" si="185"/>
        <v/>
      </c>
      <c r="CC986" s="36"/>
      <c r="CD986" s="40"/>
      <c r="CE986" s="46"/>
      <c r="CF986" s="40"/>
      <c r="CG986" s="40"/>
      <c r="CH986" s="40"/>
      <c r="CI986" s="36"/>
      <c r="CJ986" s="47"/>
      <c r="CK986" s="40"/>
      <c r="CL986" s="40"/>
      <c r="CM986" s="40"/>
      <c r="CN986" s="40"/>
    </row>
    <row r="987" spans="1:92" ht="42.75" hidden="1">
      <c r="A987" s="49" t="str">
        <f t="shared" si="189"/>
        <v>SIN GESTIÓN</v>
      </c>
      <c r="B987" s="58"/>
      <c r="C987" s="37"/>
      <c r="D987" s="37"/>
      <c r="E987" s="49" t="str">
        <f t="shared" si="190"/>
        <v>PENDIENTE NOTIFICACIÓN</v>
      </c>
      <c r="F987" s="141" t="str">
        <f t="shared" si="191"/>
        <v>PENDIENTE NOTIFICACIÓN</v>
      </c>
      <c r="G987" s="49" t="str">
        <f t="shared" si="192"/>
        <v/>
      </c>
      <c r="H987" s="51" t="str">
        <f ca="1">IF(
L987="",
"",
IF(
NETWORKDAYS(L987,IF(M987&lt;&gt;"",M987,TODAY()),FESTIVOS_CO!A:A)&gt;2,
"VENCIDO",
IF(
NETWORKDAYS(L987,IF(M987&lt;&gt;"",M987,TODAY()),FESTIVOS_CO!A:A)=2,
"ALERTA",
"A TIEMPO"
)))</f>
        <v/>
      </c>
      <c r="I987" s="40"/>
      <c r="J987" s="36"/>
      <c r="K987" s="37"/>
      <c r="L987" s="50"/>
      <c r="M987" s="37"/>
      <c r="N987" s="52"/>
      <c r="O987" s="52"/>
      <c r="P987" s="36"/>
      <c r="Q987" s="36"/>
      <c r="R987" s="40"/>
      <c r="S987" s="36"/>
      <c r="T987" s="40"/>
      <c r="U987" s="40"/>
      <c r="V987" s="81"/>
      <c r="W987" s="40"/>
      <c r="X987" s="40"/>
      <c r="Y987" s="40"/>
      <c r="Z987" s="38" t="str">
        <f>IFERROR(VLOOKUP(Y987,DIRECTORIO!A:B,2,FALSE),"")</f>
        <v/>
      </c>
      <c r="AA987" s="40"/>
      <c r="AB987" s="40"/>
      <c r="AC987" s="40"/>
      <c r="AD987" s="40"/>
      <c r="AE987" s="40"/>
      <c r="AF987" s="40"/>
      <c r="AG987" s="41" t="s">
        <v>109</v>
      </c>
      <c r="AH987" s="42"/>
      <c r="AI987" s="54" t="str">
        <f t="shared" ca="1" si="193"/>
        <v>PENDIENTE NOTIFICACIÓN ELECTRÓNICA</v>
      </c>
      <c r="AJ987" s="37"/>
      <c r="AK987" s="37"/>
      <c r="AL987" s="37"/>
      <c r="AM987" s="53" t="str">
        <f>IF(AK987="","",WORKDAY(AK987,5,FESTIVOS_CO!A:A))</f>
        <v/>
      </c>
      <c r="AN987" s="37"/>
      <c r="AO987" s="37"/>
      <c r="AP987" s="54" t="str">
        <f t="shared" ca="1" si="186"/>
        <v>NO APLICA</v>
      </c>
      <c r="AQ987" s="36"/>
      <c r="AR987" s="43"/>
      <c r="AS987" s="37"/>
      <c r="AT987" s="36"/>
      <c r="AU987" s="37"/>
      <c r="AV987" s="36"/>
      <c r="AW987" s="36"/>
      <c r="AX987" s="37"/>
      <c r="AY987" s="140" t="str">
        <f>IF(AU987="","",WORKDAY(AU987,5,FESTIVOS_CO!A:A))</f>
        <v/>
      </c>
      <c r="AZ987" s="54" t="str">
        <f t="shared" ca="1" si="195"/>
        <v>NO APLICA</v>
      </c>
      <c r="BA987" s="55" t="str">
        <f>IF(AX987="","",WORKDAY(AX987,5,FESTIVOS_CO!A:A))</f>
        <v/>
      </c>
      <c r="BB987" s="39"/>
      <c r="BC987" s="40"/>
      <c r="BD987" s="40"/>
      <c r="BE987" s="56" t="str">
        <f t="shared" ref="BE987:BE1050" ca="1" si="196">IF(AZ987="NO PROCEDE",
"NO PROCEDE",IF(OR(AZ987="HACER AVISO",BB987="NO"),
"HACER AVISO",
"NO APLICA"))</f>
        <v>NO APLICA</v>
      </c>
      <c r="BF987" s="37"/>
      <c r="BG987" s="45"/>
      <c r="BH987" s="37"/>
      <c r="BI987" s="36"/>
      <c r="BJ987" s="37"/>
      <c r="BK987" s="36"/>
      <c r="BL987" s="36"/>
      <c r="BM987" s="53" t="str">
        <f>IF(BJ987="","",WORKDAY(BJ987,5,FESTIVOS_CO!A:A))</f>
        <v/>
      </c>
      <c r="BN987" s="57" t="str">
        <f t="shared" ca="1" si="194"/>
        <v>PENDIENTE HACER AVISO</v>
      </c>
      <c r="BO987" s="54" t="str">
        <f t="shared" ca="1" si="187"/>
        <v>EN TRÁMITE NOTIF. POR AVISO</v>
      </c>
      <c r="BP987" s="37"/>
      <c r="BQ987" s="53" t="str">
        <f>IF(BP987="","",WORKDAY(BP987,5,FESTIVOS_CO!A:A))</f>
        <v/>
      </c>
      <c r="BR987" s="37"/>
      <c r="BS987" s="36"/>
      <c r="BT987" s="38"/>
      <c r="BU987" s="58" t="e">
        <f>VLOOKUP(BT987,Hoja2!$C:$D,2,0)</f>
        <v>#N/A</v>
      </c>
      <c r="BV987" s="80" t="str">
        <f>IF(
AND(AO987="",BD987="",BQ987=""),
"EN PROCESO NOTIFICACION / COMUNICACION",
IF(
BT987="",
"NO APLICA",
IF(
BU987=60,
IF(AO987&lt;&gt;"",AO987,IF(BD987&lt;&gt;"",BD987,BQ987))+60,
WORKDAY(
IF(AO987&lt;&gt;"",AO987,IF(BD987&lt;&gt;"",BD987,BQ987)),
BU987,
FESTIVOS_CO!A:A
)
)
))</f>
        <v>EN PROCESO NOTIFICACION / COMUNICACION</v>
      </c>
      <c r="BW987" s="44"/>
      <c r="BX987" s="53"/>
      <c r="BY987" s="45"/>
      <c r="BZ987" s="37"/>
      <c r="CA987" s="54" t="str">
        <f t="shared" si="188"/>
        <v>PENDIENTE EJECUTORIA</v>
      </c>
      <c r="CB987" s="59" t="str">
        <f t="shared" ref="CB987:CB1050" si="197">IF(CC987="NO",
"NO APLICA",
IF(CC987="SI",
IF(COUNTBLANK(CC987:CH987)&gt;0,
"PENDIENTE MEMORANDO",
"MEMORANDOS ENVIADOS"
),
IF(CI987="NO",
"NO APLICA",
IF(CI987="SI",
IF(COUNTBLANK(CJ987:CN987)&gt;0,
"PENDIENTES OFICIOS",
"OFICIOS ENVIADOS"
),
""
)
)
))</f>
        <v/>
      </c>
      <c r="CC987" s="36"/>
      <c r="CD987" s="40"/>
      <c r="CE987" s="46"/>
      <c r="CF987" s="40"/>
      <c r="CG987" s="40"/>
      <c r="CH987" s="40"/>
      <c r="CI987" s="36"/>
      <c r="CJ987" s="47"/>
      <c r="CK987" s="40"/>
      <c r="CL987" s="40"/>
      <c r="CM987" s="40"/>
      <c r="CN987" s="40"/>
    </row>
    <row r="988" spans="1:92" ht="42.75" hidden="1">
      <c r="A988" s="49" t="str">
        <f t="shared" si="189"/>
        <v>SIN GESTIÓN</v>
      </c>
      <c r="B988" s="58"/>
      <c r="C988" s="37"/>
      <c r="D988" s="37"/>
      <c r="E988" s="49" t="str">
        <f t="shared" si="190"/>
        <v>PENDIENTE NOTIFICACIÓN</v>
      </c>
      <c r="F988" s="141" t="str">
        <f t="shared" si="191"/>
        <v>PENDIENTE NOTIFICACIÓN</v>
      </c>
      <c r="G988" s="49" t="str">
        <f t="shared" si="192"/>
        <v/>
      </c>
      <c r="H988" s="51" t="str">
        <f ca="1">IF(
L988="",
"",
IF(
NETWORKDAYS(L988,IF(M988&lt;&gt;"",M988,TODAY()),FESTIVOS_CO!A:A)&gt;2,
"VENCIDO",
IF(
NETWORKDAYS(L988,IF(M988&lt;&gt;"",M988,TODAY()),FESTIVOS_CO!A:A)=2,
"ALERTA",
"A TIEMPO"
)))</f>
        <v/>
      </c>
      <c r="I988" s="40"/>
      <c r="J988" s="36"/>
      <c r="K988" s="37"/>
      <c r="L988" s="50"/>
      <c r="M988" s="37"/>
      <c r="N988" s="52"/>
      <c r="O988" s="52"/>
      <c r="P988" s="36"/>
      <c r="Q988" s="36"/>
      <c r="R988" s="40"/>
      <c r="S988" s="36"/>
      <c r="T988" s="40"/>
      <c r="U988" s="40"/>
      <c r="V988" s="81"/>
      <c r="W988" s="40"/>
      <c r="X988" s="40"/>
      <c r="Y988" s="40"/>
      <c r="Z988" s="38" t="str">
        <f>IFERROR(VLOOKUP(Y988,DIRECTORIO!A:B,2,FALSE),"")</f>
        <v/>
      </c>
      <c r="AA988" s="40"/>
      <c r="AB988" s="40"/>
      <c r="AC988" s="40"/>
      <c r="AD988" s="40"/>
      <c r="AE988" s="40"/>
      <c r="AF988" s="40"/>
      <c r="AG988" s="41" t="s">
        <v>109</v>
      </c>
      <c r="AH988" s="42"/>
      <c r="AI988" s="54" t="str">
        <f t="shared" ca="1" si="193"/>
        <v>PENDIENTE NOTIFICACIÓN ELECTRÓNICA</v>
      </c>
      <c r="AJ988" s="37"/>
      <c r="AK988" s="37"/>
      <c r="AL988" s="37"/>
      <c r="AM988" s="53" t="str">
        <f>IF(AK988="","",WORKDAY(AK988,5,FESTIVOS_CO!A:A))</f>
        <v/>
      </c>
      <c r="AN988" s="37"/>
      <c r="AO988" s="37"/>
      <c r="AP988" s="54" t="str">
        <f t="shared" ref="AP988:AP1051" ca="1" si="198">IF(
ISNUMBER(SEARCH("PENDIENTE",UPPER(AI988))),
"NO APLICA",
IF(
COUNTBLANK(AJ988:AL988)=COUNTA(AJ988:AL988),
"NO APLICA",
IF(
UPPER(AN988)="SI",
"NO PROCEDE CITACION",
"NOTIFICAR POR CITACION"
)
)
)</f>
        <v>NO APLICA</v>
      </c>
      <c r="AQ988" s="36"/>
      <c r="AR988" s="43"/>
      <c r="AS988" s="37"/>
      <c r="AT988" s="36"/>
      <c r="AU988" s="37"/>
      <c r="AV988" s="36"/>
      <c r="AW988" s="36"/>
      <c r="AX988" s="37"/>
      <c r="AY988" s="140" t="str">
        <f>IF(AU988="","",WORKDAY(AU988,5,FESTIVOS_CO!A:A))</f>
        <v/>
      </c>
      <c r="AZ988" s="54" t="str">
        <f t="shared" ca="1" si="195"/>
        <v>NO APLICA</v>
      </c>
      <c r="BA988" s="55" t="str">
        <f>IF(AX988="","",WORKDAY(AX988,5,FESTIVOS_CO!A:A))</f>
        <v/>
      </c>
      <c r="BB988" s="39"/>
      <c r="BC988" s="40"/>
      <c r="BD988" s="40"/>
      <c r="BE988" s="56" t="str">
        <f t="shared" ca="1" si="196"/>
        <v>NO APLICA</v>
      </c>
      <c r="BF988" s="37"/>
      <c r="BG988" s="45"/>
      <c r="BH988" s="37"/>
      <c r="BI988" s="36"/>
      <c r="BJ988" s="37"/>
      <c r="BK988" s="36"/>
      <c r="BL988" s="36"/>
      <c r="BM988" s="53" t="str">
        <f>IF(BJ988="","",WORKDAY(BJ988,5,FESTIVOS_CO!A:A))</f>
        <v/>
      </c>
      <c r="BN988" s="57" t="str">
        <f t="shared" ca="1" si="194"/>
        <v>PENDIENTE HACER AVISO</v>
      </c>
      <c r="BO988" s="54" t="str">
        <f t="shared" ca="1" si="187"/>
        <v>EN TRÁMITE NOTIF. POR AVISO</v>
      </c>
      <c r="BP988" s="37"/>
      <c r="BQ988" s="53" t="str">
        <f>IF(BP988="","",WORKDAY(BP988,5,FESTIVOS_CO!A:A))</f>
        <v/>
      </c>
      <c r="BR988" s="37"/>
      <c r="BS988" s="36"/>
      <c r="BT988" s="38"/>
      <c r="BU988" s="58" t="e">
        <f>VLOOKUP(BT988,Hoja2!$C:$D,2,0)</f>
        <v>#N/A</v>
      </c>
      <c r="BV988" s="80" t="str">
        <f>IF(
AND(AO988="",BD988="",BQ988=""),
"EN PROCESO NOTIFICACION / COMUNICACION",
IF(
BT988="",
"NO APLICA",
IF(
BU988=60,
IF(AO988&lt;&gt;"",AO988,IF(BD988&lt;&gt;"",BD988,BQ988))+60,
WORKDAY(
IF(AO988&lt;&gt;"",AO988,IF(BD988&lt;&gt;"",BD988,BQ988)),
BU988,
FESTIVOS_CO!A:A
)
)
))</f>
        <v>EN PROCESO NOTIFICACION / COMUNICACION</v>
      </c>
      <c r="BW988" s="44"/>
      <c r="BX988" s="53"/>
      <c r="BY988" s="45"/>
      <c r="BZ988" s="37"/>
      <c r="CA988" s="54" t="str">
        <f t="shared" si="188"/>
        <v>PENDIENTE EJECUTORIA</v>
      </c>
      <c r="CB988" s="59" t="str">
        <f t="shared" si="197"/>
        <v/>
      </c>
      <c r="CC988" s="36"/>
      <c r="CD988" s="40"/>
      <c r="CE988" s="46"/>
      <c r="CF988" s="40"/>
      <c r="CG988" s="40"/>
      <c r="CH988" s="40"/>
      <c r="CI988" s="36"/>
      <c r="CJ988" s="47"/>
      <c r="CK988" s="40"/>
      <c r="CL988" s="40"/>
      <c r="CM988" s="40"/>
      <c r="CN988" s="40"/>
    </row>
    <row r="989" spans="1:92" ht="42.75" hidden="1">
      <c r="A989" s="49" t="str">
        <f t="shared" si="189"/>
        <v>SIN GESTIÓN</v>
      </c>
      <c r="B989" s="58"/>
      <c r="C989" s="37"/>
      <c r="D989" s="37"/>
      <c r="E989" s="49" t="str">
        <f t="shared" si="190"/>
        <v>PENDIENTE NOTIFICACIÓN</v>
      </c>
      <c r="F989" s="141" t="str">
        <f t="shared" si="191"/>
        <v>PENDIENTE NOTIFICACIÓN</v>
      </c>
      <c r="G989" s="49" t="str">
        <f t="shared" si="192"/>
        <v/>
      </c>
      <c r="H989" s="51" t="str">
        <f ca="1">IF(
L989="",
"",
IF(
NETWORKDAYS(L989,IF(M989&lt;&gt;"",M989,TODAY()),FESTIVOS_CO!A:A)&gt;2,
"VENCIDO",
IF(
NETWORKDAYS(L989,IF(M989&lt;&gt;"",M989,TODAY()),FESTIVOS_CO!A:A)=2,
"ALERTA",
"A TIEMPO"
)))</f>
        <v/>
      </c>
      <c r="I989" s="40"/>
      <c r="J989" s="36"/>
      <c r="K989" s="37"/>
      <c r="L989" s="50"/>
      <c r="M989" s="37"/>
      <c r="N989" s="52"/>
      <c r="O989" s="52"/>
      <c r="P989" s="36"/>
      <c r="Q989" s="36"/>
      <c r="R989" s="40"/>
      <c r="S989" s="36"/>
      <c r="T989" s="40"/>
      <c r="U989" s="40"/>
      <c r="V989" s="81"/>
      <c r="W989" s="40"/>
      <c r="X989" s="40"/>
      <c r="Y989" s="40"/>
      <c r="Z989" s="38" t="str">
        <f>IFERROR(VLOOKUP(Y989,DIRECTORIO!A:B,2,FALSE),"")</f>
        <v/>
      </c>
      <c r="AA989" s="40"/>
      <c r="AB989" s="40"/>
      <c r="AC989" s="40"/>
      <c r="AD989" s="40"/>
      <c r="AE989" s="40"/>
      <c r="AF989" s="40"/>
      <c r="AG989" s="41" t="s">
        <v>109</v>
      </c>
      <c r="AH989" s="42"/>
      <c r="AI989" s="54" t="str">
        <f t="shared" ca="1" si="193"/>
        <v>PENDIENTE NOTIFICACIÓN ELECTRÓNICA</v>
      </c>
      <c r="AJ989" s="37"/>
      <c r="AK989" s="37"/>
      <c r="AL989" s="37"/>
      <c r="AM989" s="53" t="str">
        <f>IF(AK989="","",WORKDAY(AK989,5,FESTIVOS_CO!A:A))</f>
        <v/>
      </c>
      <c r="AN989" s="37"/>
      <c r="AO989" s="37"/>
      <c r="AP989" s="54" t="str">
        <f t="shared" ca="1" si="198"/>
        <v>NO APLICA</v>
      </c>
      <c r="AQ989" s="36"/>
      <c r="AR989" s="43"/>
      <c r="AS989" s="37"/>
      <c r="AT989" s="36"/>
      <c r="AU989" s="37"/>
      <c r="AV989" s="36"/>
      <c r="AW989" s="36"/>
      <c r="AX989" s="37"/>
      <c r="AY989" s="140" t="str">
        <f>IF(AU989="","",WORKDAY(AU989,5,FESTIVOS_CO!A:A))</f>
        <v/>
      </c>
      <c r="AZ989" s="54" t="str">
        <f t="shared" ca="1" si="195"/>
        <v>NO APLICA</v>
      </c>
      <c r="BA989" s="55" t="str">
        <f>IF(AX989="","",WORKDAY(AX989,5,FESTIVOS_CO!A:A))</f>
        <v/>
      </c>
      <c r="BB989" s="39"/>
      <c r="BC989" s="40"/>
      <c r="BD989" s="40"/>
      <c r="BE989" s="56" t="str">
        <f t="shared" ca="1" si="196"/>
        <v>NO APLICA</v>
      </c>
      <c r="BF989" s="37"/>
      <c r="BG989" s="45"/>
      <c r="BH989" s="37"/>
      <c r="BI989" s="36"/>
      <c r="BJ989" s="37"/>
      <c r="BK989" s="36"/>
      <c r="BL989" s="36"/>
      <c r="BM989" s="53" t="str">
        <f>IF(BJ989="","",WORKDAY(BJ989,5,FESTIVOS_CO!A:A))</f>
        <v/>
      </c>
      <c r="BN989" s="57" t="str">
        <f t="shared" ca="1" si="194"/>
        <v>PENDIENTE HACER AVISO</v>
      </c>
      <c r="BO989" s="54" t="str">
        <f t="shared" ca="1" si="187"/>
        <v>EN TRÁMITE NOTIF. POR AVISO</v>
      </c>
      <c r="BP989" s="37"/>
      <c r="BQ989" s="53" t="str">
        <f>IF(BP989="","",WORKDAY(BP989,5,FESTIVOS_CO!A:A))</f>
        <v/>
      </c>
      <c r="BR989" s="37"/>
      <c r="BS989" s="36"/>
      <c r="BT989" s="38"/>
      <c r="BU989" s="58" t="e">
        <f>VLOOKUP(BT989,Hoja2!$C:$D,2,0)</f>
        <v>#N/A</v>
      </c>
      <c r="BV989" s="80" t="str">
        <f>IF(
AND(AO989="",BD989="",BQ989=""),
"EN PROCESO NOTIFICACION / COMUNICACION",
IF(
BT989="",
"NO APLICA",
IF(
BU989=60,
IF(AO989&lt;&gt;"",AO989,IF(BD989&lt;&gt;"",BD989,BQ989))+60,
WORKDAY(
IF(AO989&lt;&gt;"",AO989,IF(BD989&lt;&gt;"",BD989,BQ989)),
BU989,
FESTIVOS_CO!A:A
)
)
))</f>
        <v>EN PROCESO NOTIFICACION / COMUNICACION</v>
      </c>
      <c r="BW989" s="44"/>
      <c r="BX989" s="53"/>
      <c r="BY989" s="45"/>
      <c r="BZ989" s="37"/>
      <c r="CA989" s="54" t="str">
        <f t="shared" si="188"/>
        <v>PENDIENTE EJECUTORIA</v>
      </c>
      <c r="CB989" s="59" t="str">
        <f t="shared" si="197"/>
        <v/>
      </c>
      <c r="CC989" s="36"/>
      <c r="CD989" s="40"/>
      <c r="CE989" s="46"/>
      <c r="CF989" s="40"/>
      <c r="CG989" s="40"/>
      <c r="CH989" s="40"/>
      <c r="CI989" s="36"/>
      <c r="CJ989" s="47"/>
      <c r="CK989" s="40"/>
      <c r="CL989" s="40"/>
      <c r="CM989" s="40"/>
      <c r="CN989" s="40"/>
    </row>
    <row r="990" spans="1:92" ht="42.75" hidden="1">
      <c r="A990" s="49" t="str">
        <f t="shared" si="189"/>
        <v>SIN GESTIÓN</v>
      </c>
      <c r="B990" s="58"/>
      <c r="C990" s="37"/>
      <c r="D990" s="37"/>
      <c r="E990" s="49" t="str">
        <f t="shared" si="190"/>
        <v>PENDIENTE NOTIFICACIÓN</v>
      </c>
      <c r="F990" s="141" t="str">
        <f t="shared" si="191"/>
        <v>PENDIENTE NOTIFICACIÓN</v>
      </c>
      <c r="G990" s="49" t="str">
        <f t="shared" si="192"/>
        <v/>
      </c>
      <c r="H990" s="51" t="str">
        <f ca="1">IF(
L990="",
"",
IF(
NETWORKDAYS(L990,IF(M990&lt;&gt;"",M990,TODAY()),FESTIVOS_CO!A:A)&gt;2,
"VENCIDO",
IF(
NETWORKDAYS(L990,IF(M990&lt;&gt;"",M990,TODAY()),FESTIVOS_CO!A:A)=2,
"ALERTA",
"A TIEMPO"
)))</f>
        <v/>
      </c>
      <c r="I990" s="40"/>
      <c r="J990" s="36"/>
      <c r="K990" s="37"/>
      <c r="L990" s="50"/>
      <c r="M990" s="37"/>
      <c r="N990" s="52"/>
      <c r="O990" s="52"/>
      <c r="P990" s="36"/>
      <c r="Q990" s="36"/>
      <c r="R990" s="40"/>
      <c r="S990" s="36"/>
      <c r="T990" s="40"/>
      <c r="U990" s="40"/>
      <c r="V990" s="81"/>
      <c r="W990" s="40"/>
      <c r="X990" s="40"/>
      <c r="Y990" s="40"/>
      <c r="Z990" s="38" t="str">
        <f>IFERROR(VLOOKUP(Y990,DIRECTORIO!A:B,2,FALSE),"")</f>
        <v/>
      </c>
      <c r="AA990" s="40"/>
      <c r="AB990" s="40"/>
      <c r="AC990" s="40"/>
      <c r="AD990" s="40"/>
      <c r="AE990" s="40"/>
      <c r="AF990" s="40"/>
      <c r="AG990" s="41" t="s">
        <v>109</v>
      </c>
      <c r="AH990" s="42"/>
      <c r="AI990" s="54" t="str">
        <f t="shared" ca="1" si="193"/>
        <v>PENDIENTE NOTIFICACIÓN ELECTRÓNICA</v>
      </c>
      <c r="AJ990" s="37"/>
      <c r="AK990" s="37"/>
      <c r="AL990" s="37"/>
      <c r="AM990" s="53" t="str">
        <f>IF(AK990="","",WORKDAY(AK990,5,FESTIVOS_CO!A:A))</f>
        <v/>
      </c>
      <c r="AN990" s="37"/>
      <c r="AO990" s="37"/>
      <c r="AP990" s="54" t="str">
        <f t="shared" ca="1" si="198"/>
        <v>NO APLICA</v>
      </c>
      <c r="AQ990" s="36"/>
      <c r="AR990" s="43"/>
      <c r="AS990" s="37"/>
      <c r="AT990" s="36"/>
      <c r="AU990" s="37"/>
      <c r="AV990" s="36"/>
      <c r="AW990" s="36"/>
      <c r="AX990" s="37"/>
      <c r="AY990" s="140" t="str">
        <f>IF(AU990="","",WORKDAY(AU990,5,FESTIVOS_CO!A:A))</f>
        <v/>
      </c>
      <c r="AZ990" s="54" t="str">
        <f t="shared" ca="1" si="195"/>
        <v>NO APLICA</v>
      </c>
      <c r="BA990" s="55" t="str">
        <f>IF(AX990="","",WORKDAY(AX990,5,FESTIVOS_CO!A:A))</f>
        <v/>
      </c>
      <c r="BB990" s="39"/>
      <c r="BC990" s="40"/>
      <c r="BD990" s="40"/>
      <c r="BE990" s="56" t="str">
        <f t="shared" ca="1" si="196"/>
        <v>NO APLICA</v>
      </c>
      <c r="BF990" s="37"/>
      <c r="BG990" s="45"/>
      <c r="BH990" s="37"/>
      <c r="BI990" s="36"/>
      <c r="BJ990" s="37"/>
      <c r="BK990" s="36"/>
      <c r="BL990" s="36"/>
      <c r="BM990" s="53" t="str">
        <f>IF(BJ990="","",WORKDAY(BJ990,5,FESTIVOS_CO!A:A))</f>
        <v/>
      </c>
      <c r="BN990" s="57" t="str">
        <f t="shared" ca="1" si="194"/>
        <v>PENDIENTE HACER AVISO</v>
      </c>
      <c r="BO990" s="54" t="str">
        <f t="shared" ca="1" si="187"/>
        <v>EN TRÁMITE NOTIF. POR AVISO</v>
      </c>
      <c r="BP990" s="37"/>
      <c r="BQ990" s="53" t="str">
        <f>IF(BP990="","",WORKDAY(BP990,5,FESTIVOS_CO!A:A))</f>
        <v/>
      </c>
      <c r="BR990" s="37"/>
      <c r="BS990" s="36"/>
      <c r="BT990" s="38"/>
      <c r="BU990" s="58" t="e">
        <f>VLOOKUP(BT990,Hoja2!$C:$D,2,0)</f>
        <v>#N/A</v>
      </c>
      <c r="BV990" s="80" t="str">
        <f>IF(
AND(AO990="",BD990="",BQ990=""),
"EN PROCESO NOTIFICACION / COMUNICACION",
IF(
BT990="",
"NO APLICA",
IF(
BU990=60,
IF(AO990&lt;&gt;"",AO990,IF(BD990&lt;&gt;"",BD990,BQ990))+60,
WORKDAY(
IF(AO990&lt;&gt;"",AO990,IF(BD990&lt;&gt;"",BD990,BQ990)),
BU990,
FESTIVOS_CO!A:A
)
)
))</f>
        <v>EN PROCESO NOTIFICACION / COMUNICACION</v>
      </c>
      <c r="BW990" s="44"/>
      <c r="BX990" s="53"/>
      <c r="BY990" s="45"/>
      <c r="BZ990" s="37"/>
      <c r="CA990" s="54" t="str">
        <f t="shared" si="188"/>
        <v>PENDIENTE EJECUTORIA</v>
      </c>
      <c r="CB990" s="59" t="str">
        <f t="shared" si="197"/>
        <v/>
      </c>
      <c r="CC990" s="36"/>
      <c r="CD990" s="40"/>
      <c r="CE990" s="46"/>
      <c r="CF990" s="40"/>
      <c r="CG990" s="40"/>
      <c r="CH990" s="40"/>
      <c r="CI990" s="36"/>
      <c r="CJ990" s="47"/>
      <c r="CK990" s="40"/>
      <c r="CL990" s="40"/>
      <c r="CM990" s="40"/>
      <c r="CN990" s="40"/>
    </row>
    <row r="991" spans="1:92" ht="42.75" hidden="1">
      <c r="A991" s="49" t="str">
        <f t="shared" si="189"/>
        <v>SIN GESTIÓN</v>
      </c>
      <c r="B991" s="58"/>
      <c r="C991" s="37"/>
      <c r="D991" s="37"/>
      <c r="E991" s="49" t="str">
        <f t="shared" si="190"/>
        <v>PENDIENTE NOTIFICACIÓN</v>
      </c>
      <c r="F991" s="141" t="str">
        <f t="shared" si="191"/>
        <v>PENDIENTE NOTIFICACIÓN</v>
      </c>
      <c r="G991" s="49" t="str">
        <f t="shared" si="192"/>
        <v/>
      </c>
      <c r="H991" s="51" t="str">
        <f ca="1">IF(
L991="",
"",
IF(
NETWORKDAYS(L991,IF(M991&lt;&gt;"",M991,TODAY()),FESTIVOS_CO!A:A)&gt;2,
"VENCIDO",
IF(
NETWORKDAYS(L991,IF(M991&lt;&gt;"",M991,TODAY()),FESTIVOS_CO!A:A)=2,
"ALERTA",
"A TIEMPO"
)))</f>
        <v/>
      </c>
      <c r="I991" s="40"/>
      <c r="J991" s="36"/>
      <c r="K991" s="37"/>
      <c r="L991" s="50"/>
      <c r="M991" s="37"/>
      <c r="N991" s="52"/>
      <c r="O991" s="52"/>
      <c r="P991" s="36"/>
      <c r="Q991" s="36"/>
      <c r="R991" s="40"/>
      <c r="S991" s="36"/>
      <c r="T991" s="40"/>
      <c r="U991" s="40"/>
      <c r="V991" s="81"/>
      <c r="W991" s="40"/>
      <c r="X991" s="40"/>
      <c r="Y991" s="40"/>
      <c r="Z991" s="38" t="str">
        <f>IFERROR(VLOOKUP(Y991,DIRECTORIO!A:B,2,FALSE),"")</f>
        <v/>
      </c>
      <c r="AA991" s="40"/>
      <c r="AB991" s="40"/>
      <c r="AC991" s="40"/>
      <c r="AD991" s="40"/>
      <c r="AE991" s="40"/>
      <c r="AF991" s="40"/>
      <c r="AG991" s="41" t="s">
        <v>109</v>
      </c>
      <c r="AH991" s="42"/>
      <c r="AI991" s="54" t="str">
        <f t="shared" ca="1" si="193"/>
        <v>PENDIENTE NOTIFICACIÓN ELECTRÓNICA</v>
      </c>
      <c r="AJ991" s="37"/>
      <c r="AK991" s="37"/>
      <c r="AL991" s="37"/>
      <c r="AM991" s="53" t="str">
        <f>IF(AK991="","",WORKDAY(AK991,5,FESTIVOS_CO!A:A))</f>
        <v/>
      </c>
      <c r="AN991" s="37"/>
      <c r="AO991" s="37"/>
      <c r="AP991" s="54" t="str">
        <f t="shared" ca="1" si="198"/>
        <v>NO APLICA</v>
      </c>
      <c r="AQ991" s="36"/>
      <c r="AR991" s="43"/>
      <c r="AS991" s="37"/>
      <c r="AT991" s="36"/>
      <c r="AU991" s="37"/>
      <c r="AV991" s="36"/>
      <c r="AW991" s="36"/>
      <c r="AX991" s="37"/>
      <c r="AY991" s="140" t="str">
        <f>IF(AU991="","",WORKDAY(AU991,5,FESTIVOS_CO!A:A))</f>
        <v/>
      </c>
      <c r="AZ991" s="54" t="str">
        <f t="shared" ca="1" si="195"/>
        <v>NO APLICA</v>
      </c>
      <c r="BA991" s="55" t="str">
        <f>IF(AX991="","",WORKDAY(AX991,5,FESTIVOS_CO!A:A))</f>
        <v/>
      </c>
      <c r="BB991" s="39"/>
      <c r="BC991" s="40"/>
      <c r="BD991" s="40"/>
      <c r="BE991" s="56" t="str">
        <f t="shared" ca="1" si="196"/>
        <v>NO APLICA</v>
      </c>
      <c r="BF991" s="37"/>
      <c r="BG991" s="45"/>
      <c r="BH991" s="37"/>
      <c r="BI991" s="36"/>
      <c r="BJ991" s="37"/>
      <c r="BK991" s="36"/>
      <c r="BL991" s="36"/>
      <c r="BM991" s="53" t="str">
        <f>IF(BJ991="","",WORKDAY(BJ991,5,FESTIVOS_CO!A:A))</f>
        <v/>
      </c>
      <c r="BN991" s="57" t="str">
        <f t="shared" ca="1" si="194"/>
        <v>PENDIENTE HACER AVISO</v>
      </c>
      <c r="BO991" s="54" t="str">
        <f t="shared" ca="1" si="187"/>
        <v>EN TRÁMITE NOTIF. POR AVISO</v>
      </c>
      <c r="BP991" s="37"/>
      <c r="BQ991" s="53" t="str">
        <f>IF(BP991="","",WORKDAY(BP991,5,FESTIVOS_CO!A:A))</f>
        <v/>
      </c>
      <c r="BR991" s="37"/>
      <c r="BS991" s="36"/>
      <c r="BT991" s="38"/>
      <c r="BU991" s="58" t="e">
        <f>VLOOKUP(BT991,Hoja2!$C:$D,2,0)</f>
        <v>#N/A</v>
      </c>
      <c r="BV991" s="80" t="str">
        <f>IF(
AND(AO991="",BD991="",BQ991=""),
"EN PROCESO NOTIFICACION / COMUNICACION",
IF(
BT991="",
"NO APLICA",
IF(
BU991=60,
IF(AO991&lt;&gt;"",AO991,IF(BD991&lt;&gt;"",BD991,BQ991))+60,
WORKDAY(
IF(AO991&lt;&gt;"",AO991,IF(BD991&lt;&gt;"",BD991,BQ991)),
BU991,
FESTIVOS_CO!A:A
)
)
))</f>
        <v>EN PROCESO NOTIFICACION / COMUNICACION</v>
      </c>
      <c r="BW991" s="44"/>
      <c r="BX991" s="53"/>
      <c r="BY991" s="45"/>
      <c r="BZ991" s="37"/>
      <c r="CA991" s="54" t="str">
        <f t="shared" si="188"/>
        <v>PENDIENTE EJECUTORIA</v>
      </c>
      <c r="CB991" s="59" t="str">
        <f t="shared" si="197"/>
        <v/>
      </c>
      <c r="CC991" s="36"/>
      <c r="CD991" s="40"/>
      <c r="CE991" s="46"/>
      <c r="CF991" s="40"/>
      <c r="CG991" s="40"/>
      <c r="CH991" s="40"/>
      <c r="CI991" s="36"/>
      <c r="CJ991" s="47"/>
      <c r="CK991" s="40"/>
      <c r="CL991" s="40"/>
      <c r="CM991" s="40"/>
      <c r="CN991" s="40"/>
    </row>
    <row r="992" spans="1:92" ht="42.75" hidden="1">
      <c r="A992" s="49" t="str">
        <f t="shared" si="189"/>
        <v>SIN GESTIÓN</v>
      </c>
      <c r="B992" s="58"/>
      <c r="C992" s="37"/>
      <c r="D992" s="37"/>
      <c r="E992" s="49" t="str">
        <f t="shared" si="190"/>
        <v>PENDIENTE NOTIFICACIÓN</v>
      </c>
      <c r="F992" s="141" t="str">
        <f t="shared" si="191"/>
        <v>PENDIENTE NOTIFICACIÓN</v>
      </c>
      <c r="G992" s="49" t="str">
        <f t="shared" si="192"/>
        <v/>
      </c>
      <c r="H992" s="51" t="str">
        <f ca="1">IF(
L992="",
"",
IF(
NETWORKDAYS(L992,IF(M992&lt;&gt;"",M992,TODAY()),FESTIVOS_CO!A:A)&gt;2,
"VENCIDO",
IF(
NETWORKDAYS(L992,IF(M992&lt;&gt;"",M992,TODAY()),FESTIVOS_CO!A:A)=2,
"ALERTA",
"A TIEMPO"
)))</f>
        <v/>
      </c>
      <c r="I992" s="40"/>
      <c r="J992" s="36"/>
      <c r="K992" s="37"/>
      <c r="L992" s="50"/>
      <c r="M992" s="37"/>
      <c r="N992" s="52"/>
      <c r="O992" s="52"/>
      <c r="P992" s="36"/>
      <c r="Q992" s="36"/>
      <c r="R992" s="40"/>
      <c r="S992" s="36"/>
      <c r="T992" s="40"/>
      <c r="U992" s="40"/>
      <c r="V992" s="81"/>
      <c r="W992" s="40"/>
      <c r="X992" s="40"/>
      <c r="Y992" s="40"/>
      <c r="Z992" s="38" t="str">
        <f>IFERROR(VLOOKUP(Y992,DIRECTORIO!A:B,2,FALSE),"")</f>
        <v/>
      </c>
      <c r="AA992" s="40"/>
      <c r="AB992" s="40"/>
      <c r="AC992" s="40"/>
      <c r="AD992" s="40"/>
      <c r="AE992" s="40"/>
      <c r="AF992" s="40"/>
      <c r="AG992" s="41" t="s">
        <v>109</v>
      </c>
      <c r="AH992" s="42"/>
      <c r="AI992" s="54" t="str">
        <f t="shared" ca="1" si="193"/>
        <v>PENDIENTE NOTIFICACIÓN ELECTRÓNICA</v>
      </c>
      <c r="AJ992" s="37"/>
      <c r="AK992" s="37"/>
      <c r="AL992" s="37"/>
      <c r="AM992" s="53" t="str">
        <f>IF(AK992="","",WORKDAY(AK992,5,FESTIVOS_CO!A:A))</f>
        <v/>
      </c>
      <c r="AN992" s="37"/>
      <c r="AO992" s="37"/>
      <c r="AP992" s="54" t="str">
        <f t="shared" ca="1" si="198"/>
        <v>NO APLICA</v>
      </c>
      <c r="AQ992" s="36"/>
      <c r="AR992" s="43"/>
      <c r="AS992" s="37"/>
      <c r="AT992" s="36"/>
      <c r="AU992" s="37"/>
      <c r="AV992" s="36"/>
      <c r="AW992" s="36"/>
      <c r="AX992" s="37"/>
      <c r="AY992" s="140" t="str">
        <f>IF(AU992="","",WORKDAY(AU992,5,FESTIVOS_CO!A:A))</f>
        <v/>
      </c>
      <c r="AZ992" s="54" t="str">
        <f t="shared" ca="1" si="195"/>
        <v>NO APLICA</v>
      </c>
      <c r="BA992" s="55" t="str">
        <f>IF(AX992="","",WORKDAY(AX992,5,FESTIVOS_CO!A:A))</f>
        <v/>
      </c>
      <c r="BB992" s="39"/>
      <c r="BC992" s="40"/>
      <c r="BD992" s="40"/>
      <c r="BE992" s="56" t="str">
        <f t="shared" ca="1" si="196"/>
        <v>NO APLICA</v>
      </c>
      <c r="BF992" s="37"/>
      <c r="BG992" s="45"/>
      <c r="BH992" s="37"/>
      <c r="BI992" s="36"/>
      <c r="BJ992" s="37"/>
      <c r="BK992" s="36"/>
      <c r="BL992" s="36"/>
      <c r="BM992" s="53" t="str">
        <f>IF(BJ992="","",WORKDAY(BJ992,5,FESTIVOS_CO!A:A))</f>
        <v/>
      </c>
      <c r="BN992" s="57" t="str">
        <f t="shared" ca="1" si="194"/>
        <v>PENDIENTE HACER AVISO</v>
      </c>
      <c r="BO992" s="54" t="str">
        <f t="shared" ca="1" si="187"/>
        <v>EN TRÁMITE NOTIF. POR AVISO</v>
      </c>
      <c r="BP992" s="37"/>
      <c r="BQ992" s="53" t="str">
        <f>IF(BP992="","",WORKDAY(BP992,5,FESTIVOS_CO!A:A))</f>
        <v/>
      </c>
      <c r="BR992" s="37"/>
      <c r="BS992" s="36"/>
      <c r="BT992" s="38"/>
      <c r="BU992" s="58" t="e">
        <f>VLOOKUP(BT992,Hoja2!$C:$D,2,0)</f>
        <v>#N/A</v>
      </c>
      <c r="BV992" s="80" t="str">
        <f>IF(
AND(AO992="",BD992="",BQ992=""),
"EN PROCESO NOTIFICACION / COMUNICACION",
IF(
BT992="",
"NO APLICA",
IF(
BU992=60,
IF(AO992&lt;&gt;"",AO992,IF(BD992&lt;&gt;"",BD992,BQ992))+60,
WORKDAY(
IF(AO992&lt;&gt;"",AO992,IF(BD992&lt;&gt;"",BD992,BQ992)),
BU992,
FESTIVOS_CO!A:A
)
)
))</f>
        <v>EN PROCESO NOTIFICACION / COMUNICACION</v>
      </c>
      <c r="BW992" s="44"/>
      <c r="BX992" s="53"/>
      <c r="BY992" s="45"/>
      <c r="BZ992" s="37"/>
      <c r="CA992" s="54" t="str">
        <f t="shared" si="188"/>
        <v>PENDIENTE EJECUTORIA</v>
      </c>
      <c r="CB992" s="59" t="str">
        <f t="shared" si="197"/>
        <v/>
      </c>
      <c r="CC992" s="36"/>
      <c r="CD992" s="40"/>
      <c r="CE992" s="46"/>
      <c r="CF992" s="40"/>
      <c r="CG992" s="40"/>
      <c r="CH992" s="40"/>
      <c r="CI992" s="36"/>
      <c r="CJ992" s="47"/>
      <c r="CK992" s="40"/>
      <c r="CL992" s="40"/>
      <c r="CM992" s="40"/>
      <c r="CN992" s="40"/>
    </row>
    <row r="993" spans="1:92" ht="42.75" hidden="1">
      <c r="A993" s="49" t="str">
        <f t="shared" si="189"/>
        <v>SIN GESTIÓN</v>
      </c>
      <c r="B993" s="58"/>
      <c r="C993" s="37"/>
      <c r="D993" s="37"/>
      <c r="E993" s="49" t="str">
        <f t="shared" si="190"/>
        <v>PENDIENTE NOTIFICACIÓN</v>
      </c>
      <c r="F993" s="141" t="str">
        <f t="shared" si="191"/>
        <v>PENDIENTE NOTIFICACIÓN</v>
      </c>
      <c r="G993" s="49" t="str">
        <f t="shared" si="192"/>
        <v/>
      </c>
      <c r="H993" s="51" t="str">
        <f ca="1">IF(
L993="",
"",
IF(
NETWORKDAYS(L993,IF(M993&lt;&gt;"",M993,TODAY()),FESTIVOS_CO!A:A)&gt;2,
"VENCIDO",
IF(
NETWORKDAYS(L993,IF(M993&lt;&gt;"",M993,TODAY()),FESTIVOS_CO!A:A)=2,
"ALERTA",
"A TIEMPO"
)))</f>
        <v/>
      </c>
      <c r="I993" s="40"/>
      <c r="J993" s="36"/>
      <c r="K993" s="37"/>
      <c r="L993" s="50"/>
      <c r="M993" s="37"/>
      <c r="N993" s="52"/>
      <c r="O993" s="52"/>
      <c r="P993" s="36"/>
      <c r="Q993" s="36"/>
      <c r="R993" s="40"/>
      <c r="S993" s="36"/>
      <c r="T993" s="40"/>
      <c r="U993" s="40"/>
      <c r="V993" s="81"/>
      <c r="W993" s="40"/>
      <c r="X993" s="40"/>
      <c r="Y993" s="40"/>
      <c r="Z993" s="38" t="str">
        <f>IFERROR(VLOOKUP(Y993,DIRECTORIO!A:B,2,FALSE),"")</f>
        <v/>
      </c>
      <c r="AA993" s="40"/>
      <c r="AB993" s="40"/>
      <c r="AC993" s="40"/>
      <c r="AD993" s="40"/>
      <c r="AE993" s="40"/>
      <c r="AF993" s="40"/>
      <c r="AG993" s="41" t="s">
        <v>109</v>
      </c>
      <c r="AH993" s="42"/>
      <c r="AI993" s="54" t="str">
        <f t="shared" ca="1" si="193"/>
        <v>PENDIENTE NOTIFICACIÓN ELECTRÓNICA</v>
      </c>
      <c r="AJ993" s="37"/>
      <c r="AK993" s="37"/>
      <c r="AL993" s="37"/>
      <c r="AM993" s="53" t="str">
        <f>IF(AK993="","",WORKDAY(AK993,5,FESTIVOS_CO!A:A))</f>
        <v/>
      </c>
      <c r="AN993" s="37"/>
      <c r="AO993" s="37"/>
      <c r="AP993" s="54" t="str">
        <f t="shared" ca="1" si="198"/>
        <v>NO APLICA</v>
      </c>
      <c r="AQ993" s="36"/>
      <c r="AR993" s="43"/>
      <c r="AS993" s="37"/>
      <c r="AT993" s="36"/>
      <c r="AU993" s="37"/>
      <c r="AV993" s="36"/>
      <c r="AW993" s="36"/>
      <c r="AX993" s="37"/>
      <c r="AY993" s="140" t="str">
        <f>IF(AU993="","",WORKDAY(AU993,5,FESTIVOS_CO!A:A))</f>
        <v/>
      </c>
      <c r="AZ993" s="54" t="str">
        <f t="shared" ca="1" si="195"/>
        <v>NO APLICA</v>
      </c>
      <c r="BA993" s="55" t="str">
        <f>IF(AX993="","",WORKDAY(AX993,5,FESTIVOS_CO!A:A))</f>
        <v/>
      </c>
      <c r="BB993" s="39"/>
      <c r="BC993" s="40"/>
      <c r="BD993" s="40"/>
      <c r="BE993" s="56" t="str">
        <f t="shared" ca="1" si="196"/>
        <v>NO APLICA</v>
      </c>
      <c r="BF993" s="37"/>
      <c r="BG993" s="45"/>
      <c r="BH993" s="37"/>
      <c r="BI993" s="36"/>
      <c r="BJ993" s="37"/>
      <c r="BK993" s="36"/>
      <c r="BL993" s="36"/>
      <c r="BM993" s="53" t="str">
        <f>IF(BJ993="","",WORKDAY(BJ993,5,FESTIVOS_CO!A:A))</f>
        <v/>
      </c>
      <c r="BN993" s="57" t="str">
        <f t="shared" ca="1" si="194"/>
        <v>PENDIENTE HACER AVISO</v>
      </c>
      <c r="BO993" s="54" t="str">
        <f t="shared" ca="1" si="187"/>
        <v>EN TRÁMITE NOTIF. POR AVISO</v>
      </c>
      <c r="BP993" s="37"/>
      <c r="BQ993" s="53" t="str">
        <f>IF(BP993="","",WORKDAY(BP993,5,FESTIVOS_CO!A:A))</f>
        <v/>
      </c>
      <c r="BR993" s="37"/>
      <c r="BS993" s="36"/>
      <c r="BT993" s="38"/>
      <c r="BU993" s="58" t="e">
        <f>VLOOKUP(BT993,Hoja2!$C:$D,2,0)</f>
        <v>#N/A</v>
      </c>
      <c r="BV993" s="80" t="str">
        <f>IF(
AND(AO993="",BD993="",BQ993=""),
"EN PROCESO NOTIFICACION / COMUNICACION",
IF(
BT993="",
"NO APLICA",
IF(
BU993=60,
IF(AO993&lt;&gt;"",AO993,IF(BD993&lt;&gt;"",BD993,BQ993))+60,
WORKDAY(
IF(AO993&lt;&gt;"",AO993,IF(BD993&lt;&gt;"",BD993,BQ993)),
BU993,
FESTIVOS_CO!A:A
)
)
))</f>
        <v>EN PROCESO NOTIFICACION / COMUNICACION</v>
      </c>
      <c r="BW993" s="44"/>
      <c r="BX993" s="53"/>
      <c r="BY993" s="45"/>
      <c r="BZ993" s="37"/>
      <c r="CA993" s="54" t="str">
        <f t="shared" si="188"/>
        <v>PENDIENTE EJECUTORIA</v>
      </c>
      <c r="CB993" s="59" t="str">
        <f t="shared" si="197"/>
        <v/>
      </c>
      <c r="CC993" s="36"/>
      <c r="CD993" s="40"/>
      <c r="CE993" s="46"/>
      <c r="CF993" s="40"/>
      <c r="CG993" s="40"/>
      <c r="CH993" s="40"/>
      <c r="CI993" s="36"/>
      <c r="CJ993" s="47"/>
      <c r="CK993" s="40"/>
      <c r="CL993" s="40"/>
      <c r="CM993" s="40"/>
      <c r="CN993" s="40"/>
    </row>
    <row r="994" spans="1:92" ht="42.75" hidden="1">
      <c r="A994" s="49" t="str">
        <f t="shared" si="189"/>
        <v>SIN GESTIÓN</v>
      </c>
      <c r="B994" s="58"/>
      <c r="C994" s="37"/>
      <c r="D994" s="37"/>
      <c r="E994" s="49" t="str">
        <f t="shared" si="190"/>
        <v>PENDIENTE NOTIFICACIÓN</v>
      </c>
      <c r="F994" s="141" t="str">
        <f t="shared" si="191"/>
        <v>PENDIENTE NOTIFICACIÓN</v>
      </c>
      <c r="G994" s="49" t="str">
        <f t="shared" si="192"/>
        <v/>
      </c>
      <c r="H994" s="51" t="str">
        <f ca="1">IF(
L994="",
"",
IF(
NETWORKDAYS(L994,IF(M994&lt;&gt;"",M994,TODAY()),FESTIVOS_CO!A:A)&gt;2,
"VENCIDO",
IF(
NETWORKDAYS(L994,IF(M994&lt;&gt;"",M994,TODAY()),FESTIVOS_CO!A:A)=2,
"ALERTA",
"A TIEMPO"
)))</f>
        <v/>
      </c>
      <c r="I994" s="40"/>
      <c r="J994" s="36"/>
      <c r="K994" s="37"/>
      <c r="L994" s="50"/>
      <c r="M994" s="37"/>
      <c r="N994" s="52"/>
      <c r="O994" s="52"/>
      <c r="P994" s="36"/>
      <c r="Q994" s="36"/>
      <c r="R994" s="40"/>
      <c r="S994" s="36"/>
      <c r="T994" s="40"/>
      <c r="U994" s="40"/>
      <c r="V994" s="81"/>
      <c r="W994" s="40"/>
      <c r="X994" s="40"/>
      <c r="Y994" s="40"/>
      <c r="Z994" s="38" t="str">
        <f>IFERROR(VLOOKUP(Y994,DIRECTORIO!A:B,2,FALSE),"")</f>
        <v/>
      </c>
      <c r="AA994" s="40"/>
      <c r="AB994" s="40"/>
      <c r="AC994" s="40"/>
      <c r="AD994" s="40"/>
      <c r="AE994" s="40"/>
      <c r="AF994" s="40"/>
      <c r="AG994" s="41" t="s">
        <v>109</v>
      </c>
      <c r="AH994" s="42"/>
      <c r="AI994" s="54" t="str">
        <f t="shared" ca="1" si="193"/>
        <v>PENDIENTE NOTIFICACIÓN ELECTRÓNICA</v>
      </c>
      <c r="AJ994" s="37"/>
      <c r="AK994" s="37"/>
      <c r="AL994" s="37"/>
      <c r="AM994" s="53" t="str">
        <f>IF(AK994="","",WORKDAY(AK994,5,FESTIVOS_CO!A:A))</f>
        <v/>
      </c>
      <c r="AN994" s="37"/>
      <c r="AO994" s="37"/>
      <c r="AP994" s="54" t="str">
        <f t="shared" ca="1" si="198"/>
        <v>NO APLICA</v>
      </c>
      <c r="AQ994" s="36"/>
      <c r="AR994" s="43"/>
      <c r="AS994" s="37"/>
      <c r="AT994" s="36"/>
      <c r="AU994" s="37"/>
      <c r="AV994" s="36"/>
      <c r="AW994" s="36"/>
      <c r="AX994" s="37"/>
      <c r="AY994" s="140" t="str">
        <f>IF(AU994="","",WORKDAY(AU994,5,FESTIVOS_CO!A:A))</f>
        <v/>
      </c>
      <c r="AZ994" s="54" t="str">
        <f t="shared" ca="1" si="195"/>
        <v>NO APLICA</v>
      </c>
      <c r="BA994" s="55" t="str">
        <f>IF(AX994="","",WORKDAY(AX994,5,FESTIVOS_CO!A:A))</f>
        <v/>
      </c>
      <c r="BB994" s="39"/>
      <c r="BC994" s="40"/>
      <c r="BD994" s="40"/>
      <c r="BE994" s="56" t="str">
        <f t="shared" ca="1" si="196"/>
        <v>NO APLICA</v>
      </c>
      <c r="BF994" s="37"/>
      <c r="BG994" s="45"/>
      <c r="BH994" s="37"/>
      <c r="BI994" s="36"/>
      <c r="BJ994" s="37"/>
      <c r="BK994" s="36"/>
      <c r="BL994" s="36"/>
      <c r="BM994" s="53" t="str">
        <f>IF(BJ994="","",WORKDAY(BJ994,5,FESTIVOS_CO!A:A))</f>
        <v/>
      </c>
      <c r="BN994" s="57" t="str">
        <f t="shared" ca="1" si="194"/>
        <v>PENDIENTE HACER AVISO</v>
      </c>
      <c r="BO994" s="54" t="str">
        <f t="shared" ca="1" si="187"/>
        <v>EN TRÁMITE NOTIF. POR AVISO</v>
      </c>
      <c r="BP994" s="37"/>
      <c r="BQ994" s="53" t="str">
        <f>IF(BP994="","",WORKDAY(BP994,5,FESTIVOS_CO!A:A))</f>
        <v/>
      </c>
      <c r="BR994" s="37"/>
      <c r="BS994" s="36"/>
      <c r="BT994" s="38"/>
      <c r="BU994" s="58" t="e">
        <f>VLOOKUP(BT994,Hoja2!$C:$D,2,0)</f>
        <v>#N/A</v>
      </c>
      <c r="BV994" s="80" t="str">
        <f>IF(
AND(AO994="",BD994="",BQ994=""),
"EN PROCESO NOTIFICACION / COMUNICACION",
IF(
BT994="",
"NO APLICA",
IF(
BU994=60,
IF(AO994&lt;&gt;"",AO994,IF(BD994&lt;&gt;"",BD994,BQ994))+60,
WORKDAY(
IF(AO994&lt;&gt;"",AO994,IF(BD994&lt;&gt;"",BD994,BQ994)),
BU994,
FESTIVOS_CO!A:A
)
)
))</f>
        <v>EN PROCESO NOTIFICACION / COMUNICACION</v>
      </c>
      <c r="BW994" s="44"/>
      <c r="BX994" s="53"/>
      <c r="BY994" s="45"/>
      <c r="BZ994" s="37"/>
      <c r="CA994" s="54" t="str">
        <f t="shared" si="188"/>
        <v>PENDIENTE EJECUTORIA</v>
      </c>
      <c r="CB994" s="59" t="str">
        <f t="shared" si="197"/>
        <v/>
      </c>
      <c r="CC994" s="36"/>
      <c r="CD994" s="40"/>
      <c r="CE994" s="46"/>
      <c r="CF994" s="40"/>
      <c r="CG994" s="40"/>
      <c r="CH994" s="40"/>
      <c r="CI994" s="36"/>
      <c r="CJ994" s="47"/>
      <c r="CK994" s="40"/>
      <c r="CL994" s="40"/>
      <c r="CM994" s="40"/>
      <c r="CN994" s="40"/>
    </row>
    <row r="995" spans="1:92" ht="42.75" hidden="1">
      <c r="A995" s="49" t="str">
        <f t="shared" si="189"/>
        <v>SIN GESTIÓN</v>
      </c>
      <c r="B995" s="58"/>
      <c r="C995" s="37"/>
      <c r="D995" s="37"/>
      <c r="E995" s="49" t="str">
        <f t="shared" si="190"/>
        <v>PENDIENTE NOTIFICACIÓN</v>
      </c>
      <c r="F995" s="141" t="str">
        <f t="shared" si="191"/>
        <v>PENDIENTE NOTIFICACIÓN</v>
      </c>
      <c r="G995" s="49" t="str">
        <f t="shared" si="192"/>
        <v/>
      </c>
      <c r="H995" s="51" t="str">
        <f ca="1">IF(
L995="",
"",
IF(
NETWORKDAYS(L995,IF(M995&lt;&gt;"",M995,TODAY()),FESTIVOS_CO!A:A)&gt;2,
"VENCIDO",
IF(
NETWORKDAYS(L995,IF(M995&lt;&gt;"",M995,TODAY()),FESTIVOS_CO!A:A)=2,
"ALERTA",
"A TIEMPO"
)))</f>
        <v/>
      </c>
      <c r="I995" s="40"/>
      <c r="J995" s="36"/>
      <c r="K995" s="37"/>
      <c r="L995" s="50"/>
      <c r="M995" s="37"/>
      <c r="N995" s="52"/>
      <c r="O995" s="52"/>
      <c r="P995" s="36"/>
      <c r="Q995" s="36"/>
      <c r="R995" s="40"/>
      <c r="S995" s="36"/>
      <c r="T995" s="40"/>
      <c r="U995" s="40"/>
      <c r="V995" s="81"/>
      <c r="W995" s="40"/>
      <c r="X995" s="40"/>
      <c r="Y995" s="40"/>
      <c r="Z995" s="38" t="str">
        <f>IFERROR(VLOOKUP(Y995,DIRECTORIO!A:B,2,FALSE),"")</f>
        <v/>
      </c>
      <c r="AA995" s="40"/>
      <c r="AB995" s="40"/>
      <c r="AC995" s="40"/>
      <c r="AD995" s="40"/>
      <c r="AE995" s="40"/>
      <c r="AF995" s="40"/>
      <c r="AG995" s="41" t="s">
        <v>109</v>
      </c>
      <c r="AH995" s="42"/>
      <c r="AI995" s="54" t="str">
        <f t="shared" ca="1" si="193"/>
        <v>PENDIENTE NOTIFICACIÓN ELECTRÓNICA</v>
      </c>
      <c r="AJ995" s="37"/>
      <c r="AK995" s="37"/>
      <c r="AL995" s="37"/>
      <c r="AM995" s="53" t="str">
        <f>IF(AK995="","",WORKDAY(AK995,5,FESTIVOS_CO!A:A))</f>
        <v/>
      </c>
      <c r="AN995" s="37"/>
      <c r="AO995" s="37"/>
      <c r="AP995" s="54" t="str">
        <f t="shared" ca="1" si="198"/>
        <v>NO APLICA</v>
      </c>
      <c r="AQ995" s="36"/>
      <c r="AR995" s="43"/>
      <c r="AS995" s="37"/>
      <c r="AT995" s="36"/>
      <c r="AU995" s="37"/>
      <c r="AV995" s="36"/>
      <c r="AW995" s="36"/>
      <c r="AX995" s="37"/>
      <c r="AY995" s="140" t="str">
        <f>IF(AU995="","",WORKDAY(AU995,5,FESTIVOS_CO!A:A))</f>
        <v/>
      </c>
      <c r="AZ995" s="54" t="str">
        <f t="shared" ca="1" si="195"/>
        <v>NO APLICA</v>
      </c>
      <c r="BA995" s="55" t="str">
        <f>IF(AX995="","",WORKDAY(AX995,5,FESTIVOS_CO!A:A))</f>
        <v/>
      </c>
      <c r="BB995" s="39"/>
      <c r="BC995" s="40"/>
      <c r="BD995" s="40"/>
      <c r="BE995" s="56" t="str">
        <f t="shared" ca="1" si="196"/>
        <v>NO APLICA</v>
      </c>
      <c r="BF995" s="37"/>
      <c r="BG995" s="45"/>
      <c r="BH995" s="37"/>
      <c r="BI995" s="36"/>
      <c r="BJ995" s="37"/>
      <c r="BK995" s="36"/>
      <c r="BL995" s="36"/>
      <c r="BM995" s="53" t="str">
        <f>IF(BJ995="","",WORKDAY(BJ995,5,FESTIVOS_CO!A:A))</f>
        <v/>
      </c>
      <c r="BN995" s="57" t="str">
        <f t="shared" ca="1" si="194"/>
        <v>PENDIENTE HACER AVISO</v>
      </c>
      <c r="BO995" s="54" t="str">
        <f t="shared" ca="1" si="187"/>
        <v>EN TRÁMITE NOTIF. POR AVISO</v>
      </c>
      <c r="BP995" s="37"/>
      <c r="BQ995" s="53" t="str">
        <f>IF(BP995="","",WORKDAY(BP995,5,FESTIVOS_CO!A:A))</f>
        <v/>
      </c>
      <c r="BR995" s="37"/>
      <c r="BS995" s="36"/>
      <c r="BT995" s="38"/>
      <c r="BU995" s="58" t="e">
        <f>VLOOKUP(BT995,Hoja2!$C:$D,2,0)</f>
        <v>#N/A</v>
      </c>
      <c r="BV995" s="80" t="str">
        <f>IF(
AND(AO995="",BD995="",BQ995=""),
"EN PROCESO NOTIFICACION / COMUNICACION",
IF(
BT995="",
"NO APLICA",
IF(
BU995=60,
IF(AO995&lt;&gt;"",AO995,IF(BD995&lt;&gt;"",BD995,BQ995))+60,
WORKDAY(
IF(AO995&lt;&gt;"",AO995,IF(BD995&lt;&gt;"",BD995,BQ995)),
BU995,
FESTIVOS_CO!A:A
)
)
))</f>
        <v>EN PROCESO NOTIFICACION / COMUNICACION</v>
      </c>
      <c r="BW995" s="44"/>
      <c r="BX995" s="53"/>
      <c r="BY995" s="45"/>
      <c r="BZ995" s="37"/>
      <c r="CA995" s="54" t="str">
        <f t="shared" si="188"/>
        <v>PENDIENTE EJECUTORIA</v>
      </c>
      <c r="CB995" s="59" t="str">
        <f t="shared" si="197"/>
        <v/>
      </c>
      <c r="CC995" s="36"/>
      <c r="CD995" s="40"/>
      <c r="CE995" s="46"/>
      <c r="CF995" s="40"/>
      <c r="CG995" s="40"/>
      <c r="CH995" s="40"/>
      <c r="CI995" s="36"/>
      <c r="CJ995" s="47"/>
      <c r="CK995" s="40"/>
      <c r="CL995" s="40"/>
      <c r="CM995" s="40"/>
      <c r="CN995" s="40"/>
    </row>
    <row r="996" spans="1:92" ht="42.75" hidden="1">
      <c r="A996" s="49" t="str">
        <f t="shared" si="189"/>
        <v>SIN GESTIÓN</v>
      </c>
      <c r="B996" s="58"/>
      <c r="C996" s="37"/>
      <c r="D996" s="37"/>
      <c r="E996" s="49" t="str">
        <f t="shared" si="190"/>
        <v>PENDIENTE NOTIFICACIÓN</v>
      </c>
      <c r="F996" s="141" t="str">
        <f t="shared" si="191"/>
        <v>PENDIENTE NOTIFICACIÓN</v>
      </c>
      <c r="G996" s="49" t="str">
        <f t="shared" si="192"/>
        <v/>
      </c>
      <c r="H996" s="51" t="str">
        <f ca="1">IF(
L996="",
"",
IF(
NETWORKDAYS(L996,IF(M996&lt;&gt;"",M996,TODAY()),FESTIVOS_CO!A:A)&gt;2,
"VENCIDO",
IF(
NETWORKDAYS(L996,IF(M996&lt;&gt;"",M996,TODAY()),FESTIVOS_CO!A:A)=2,
"ALERTA",
"A TIEMPO"
)))</f>
        <v/>
      </c>
      <c r="I996" s="40"/>
      <c r="J996" s="36"/>
      <c r="K996" s="37"/>
      <c r="L996" s="50"/>
      <c r="M996" s="37"/>
      <c r="N996" s="52"/>
      <c r="O996" s="52"/>
      <c r="P996" s="36"/>
      <c r="Q996" s="36"/>
      <c r="R996" s="40"/>
      <c r="S996" s="36"/>
      <c r="T996" s="40"/>
      <c r="U996" s="40"/>
      <c r="V996" s="81"/>
      <c r="W996" s="40"/>
      <c r="X996" s="40"/>
      <c r="Y996" s="40"/>
      <c r="Z996" s="38" t="str">
        <f>IFERROR(VLOOKUP(Y996,DIRECTORIO!A:B,2,FALSE),"")</f>
        <v/>
      </c>
      <c r="AA996" s="40"/>
      <c r="AB996" s="40"/>
      <c r="AC996" s="40"/>
      <c r="AD996" s="40"/>
      <c r="AE996" s="40"/>
      <c r="AF996" s="40"/>
      <c r="AG996" s="41" t="s">
        <v>109</v>
      </c>
      <c r="AH996" s="42"/>
      <c r="AI996" s="54" t="str">
        <f t="shared" ca="1" si="193"/>
        <v>PENDIENTE NOTIFICACIÓN ELECTRÓNICA</v>
      </c>
      <c r="AJ996" s="37"/>
      <c r="AK996" s="37"/>
      <c r="AL996" s="37"/>
      <c r="AM996" s="53" t="str">
        <f>IF(AK996="","",WORKDAY(AK996,5,FESTIVOS_CO!A:A))</f>
        <v/>
      </c>
      <c r="AN996" s="37"/>
      <c r="AO996" s="37"/>
      <c r="AP996" s="54" t="str">
        <f t="shared" ca="1" si="198"/>
        <v>NO APLICA</v>
      </c>
      <c r="AQ996" s="36"/>
      <c r="AR996" s="43"/>
      <c r="AS996" s="37"/>
      <c r="AT996" s="36"/>
      <c r="AU996" s="37"/>
      <c r="AV996" s="36"/>
      <c r="AW996" s="36"/>
      <c r="AX996" s="37"/>
      <c r="AY996" s="140" t="str">
        <f>IF(AU996="","",WORKDAY(AU996,5,FESTIVOS_CO!A:A))</f>
        <v/>
      </c>
      <c r="AZ996" s="54" t="str">
        <f t="shared" ca="1" si="195"/>
        <v>NO APLICA</v>
      </c>
      <c r="BA996" s="55" t="str">
        <f>IF(AX996="","",WORKDAY(AX996,5,FESTIVOS_CO!A:A))</f>
        <v/>
      </c>
      <c r="BB996" s="39"/>
      <c r="BC996" s="40"/>
      <c r="BD996" s="40"/>
      <c r="BE996" s="56" t="str">
        <f t="shared" ca="1" si="196"/>
        <v>NO APLICA</v>
      </c>
      <c r="BF996" s="37"/>
      <c r="BG996" s="45"/>
      <c r="BH996" s="37"/>
      <c r="BI996" s="36"/>
      <c r="BJ996" s="37"/>
      <c r="BK996" s="36"/>
      <c r="BL996" s="36"/>
      <c r="BM996" s="53" t="str">
        <f>IF(BJ996="","",WORKDAY(BJ996,5,FESTIVOS_CO!A:A))</f>
        <v/>
      </c>
      <c r="BN996" s="57" t="str">
        <f t="shared" ca="1" si="194"/>
        <v>PENDIENTE HACER AVISO</v>
      </c>
      <c r="BO996" s="54" t="str">
        <f t="shared" ca="1" si="187"/>
        <v>EN TRÁMITE NOTIF. POR AVISO</v>
      </c>
      <c r="BP996" s="37"/>
      <c r="BQ996" s="53" t="str">
        <f>IF(BP996="","",WORKDAY(BP996,5,FESTIVOS_CO!A:A))</f>
        <v/>
      </c>
      <c r="BR996" s="37"/>
      <c r="BS996" s="36"/>
      <c r="BT996" s="38"/>
      <c r="BU996" s="58" t="e">
        <f>VLOOKUP(BT996,Hoja2!$C:$D,2,0)</f>
        <v>#N/A</v>
      </c>
      <c r="BV996" s="80" t="str">
        <f>IF(
AND(AO996="",BD996="",BQ996=""),
"EN PROCESO NOTIFICACION / COMUNICACION",
IF(
BT996="",
"NO APLICA",
IF(
BU996=60,
IF(AO996&lt;&gt;"",AO996,IF(BD996&lt;&gt;"",BD996,BQ996))+60,
WORKDAY(
IF(AO996&lt;&gt;"",AO996,IF(BD996&lt;&gt;"",BD996,BQ996)),
BU996,
FESTIVOS_CO!A:A
)
)
))</f>
        <v>EN PROCESO NOTIFICACION / COMUNICACION</v>
      </c>
      <c r="BW996" s="44"/>
      <c r="BX996" s="53"/>
      <c r="BY996" s="45"/>
      <c r="BZ996" s="37"/>
      <c r="CA996" s="54" t="str">
        <f t="shared" si="188"/>
        <v>PENDIENTE EJECUTORIA</v>
      </c>
      <c r="CB996" s="59" t="str">
        <f t="shared" si="197"/>
        <v/>
      </c>
      <c r="CC996" s="36"/>
      <c r="CD996" s="40"/>
      <c r="CE996" s="46"/>
      <c r="CF996" s="40"/>
      <c r="CG996" s="40"/>
      <c r="CH996" s="40"/>
      <c r="CI996" s="36"/>
      <c r="CJ996" s="47"/>
      <c r="CK996" s="40"/>
      <c r="CL996" s="40"/>
      <c r="CM996" s="40"/>
      <c r="CN996" s="40"/>
    </row>
    <row r="997" spans="1:92" ht="42.75" hidden="1">
      <c r="A997" s="49" t="str">
        <f t="shared" si="189"/>
        <v>SIN GESTIÓN</v>
      </c>
      <c r="B997" s="58"/>
      <c r="C997" s="37"/>
      <c r="D997" s="37"/>
      <c r="E997" s="49" t="str">
        <f t="shared" si="190"/>
        <v>PENDIENTE NOTIFICACIÓN</v>
      </c>
      <c r="F997" s="141" t="str">
        <f t="shared" si="191"/>
        <v>PENDIENTE NOTIFICACIÓN</v>
      </c>
      <c r="G997" s="49" t="str">
        <f t="shared" si="192"/>
        <v/>
      </c>
      <c r="H997" s="51" t="str">
        <f ca="1">IF(
L997="",
"",
IF(
NETWORKDAYS(L997,IF(M997&lt;&gt;"",M997,TODAY()),FESTIVOS_CO!A:A)&gt;2,
"VENCIDO",
IF(
NETWORKDAYS(L997,IF(M997&lt;&gt;"",M997,TODAY()),FESTIVOS_CO!A:A)=2,
"ALERTA",
"A TIEMPO"
)))</f>
        <v/>
      </c>
      <c r="I997" s="40"/>
      <c r="J997" s="36"/>
      <c r="K997" s="37"/>
      <c r="L997" s="50"/>
      <c r="M997" s="37"/>
      <c r="N997" s="52"/>
      <c r="O997" s="52"/>
      <c r="P997" s="36"/>
      <c r="Q997" s="36"/>
      <c r="R997" s="40"/>
      <c r="S997" s="36"/>
      <c r="T997" s="40"/>
      <c r="U997" s="40"/>
      <c r="V997" s="81"/>
      <c r="W997" s="40"/>
      <c r="X997" s="40"/>
      <c r="Y997" s="40"/>
      <c r="Z997" s="38" t="str">
        <f>IFERROR(VLOOKUP(Y997,DIRECTORIO!A:B,2,FALSE),"")</f>
        <v/>
      </c>
      <c r="AA997" s="40"/>
      <c r="AB997" s="40"/>
      <c r="AC997" s="40"/>
      <c r="AD997" s="40"/>
      <c r="AE997" s="40"/>
      <c r="AF997" s="40"/>
      <c r="AG997" s="41" t="s">
        <v>109</v>
      </c>
      <c r="AH997" s="42"/>
      <c r="AI997" s="54" t="str">
        <f t="shared" ca="1" si="193"/>
        <v>PENDIENTE NOTIFICACIÓN ELECTRÓNICA</v>
      </c>
      <c r="AJ997" s="37"/>
      <c r="AK997" s="37"/>
      <c r="AL997" s="37"/>
      <c r="AM997" s="53" t="str">
        <f>IF(AK997="","",WORKDAY(AK997,5,FESTIVOS_CO!A:A))</f>
        <v/>
      </c>
      <c r="AN997" s="37"/>
      <c r="AO997" s="37"/>
      <c r="AP997" s="54" t="str">
        <f t="shared" ca="1" si="198"/>
        <v>NO APLICA</v>
      </c>
      <c r="AQ997" s="36"/>
      <c r="AR997" s="43"/>
      <c r="AS997" s="37"/>
      <c r="AT997" s="36"/>
      <c r="AU997" s="37"/>
      <c r="AV997" s="36"/>
      <c r="AW997" s="36"/>
      <c r="AX997" s="37"/>
      <c r="AY997" s="140" t="str">
        <f>IF(AU997="","",WORKDAY(AU997,5,FESTIVOS_CO!A:A))</f>
        <v/>
      </c>
      <c r="AZ997" s="54" t="str">
        <f t="shared" ca="1" si="195"/>
        <v>NO APLICA</v>
      </c>
      <c r="BA997" s="55" t="str">
        <f>IF(AX997="","",WORKDAY(AX997,5,FESTIVOS_CO!A:A))</f>
        <v/>
      </c>
      <c r="BB997" s="39"/>
      <c r="BC997" s="40"/>
      <c r="BD997" s="40"/>
      <c r="BE997" s="56" t="str">
        <f t="shared" ca="1" si="196"/>
        <v>NO APLICA</v>
      </c>
      <c r="BF997" s="37"/>
      <c r="BG997" s="45"/>
      <c r="BH997" s="37"/>
      <c r="BI997" s="36"/>
      <c r="BJ997" s="37"/>
      <c r="BK997" s="36"/>
      <c r="BL997" s="36"/>
      <c r="BM997" s="53" t="str">
        <f>IF(BJ997="","",WORKDAY(BJ997,5,FESTIVOS_CO!A:A))</f>
        <v/>
      </c>
      <c r="BN997" s="57" t="str">
        <f t="shared" ca="1" si="194"/>
        <v>PENDIENTE HACER AVISO</v>
      </c>
      <c r="BO997" s="54" t="str">
        <f t="shared" ca="1" si="187"/>
        <v>EN TRÁMITE NOTIF. POR AVISO</v>
      </c>
      <c r="BP997" s="37"/>
      <c r="BQ997" s="53" t="str">
        <f>IF(BP997="","",WORKDAY(BP997,5,FESTIVOS_CO!A:A))</f>
        <v/>
      </c>
      <c r="BR997" s="37"/>
      <c r="BS997" s="36"/>
      <c r="BT997" s="38"/>
      <c r="BU997" s="58" t="e">
        <f>VLOOKUP(BT997,Hoja2!$C:$D,2,0)</f>
        <v>#N/A</v>
      </c>
      <c r="BV997" s="80" t="str">
        <f>IF(
AND(AO997="",BD997="",BQ997=""),
"EN PROCESO NOTIFICACION / COMUNICACION",
IF(
BT997="",
"NO APLICA",
IF(
BU997=60,
IF(AO997&lt;&gt;"",AO997,IF(BD997&lt;&gt;"",BD997,BQ997))+60,
WORKDAY(
IF(AO997&lt;&gt;"",AO997,IF(BD997&lt;&gt;"",BD997,BQ997)),
BU997,
FESTIVOS_CO!A:A
)
)
))</f>
        <v>EN PROCESO NOTIFICACION / COMUNICACION</v>
      </c>
      <c r="BW997" s="44"/>
      <c r="BX997" s="53"/>
      <c r="BY997" s="45"/>
      <c r="BZ997" s="37"/>
      <c r="CA997" s="54" t="str">
        <f t="shared" si="188"/>
        <v>PENDIENTE EJECUTORIA</v>
      </c>
      <c r="CB997" s="59" t="str">
        <f t="shared" si="197"/>
        <v/>
      </c>
      <c r="CC997" s="36"/>
      <c r="CD997" s="40"/>
      <c r="CE997" s="46"/>
      <c r="CF997" s="40"/>
      <c r="CG997" s="40"/>
      <c r="CH997" s="40"/>
      <c r="CI997" s="36"/>
      <c r="CJ997" s="47"/>
      <c r="CK997" s="40"/>
      <c r="CL997" s="40"/>
      <c r="CM997" s="40"/>
      <c r="CN997" s="40"/>
    </row>
    <row r="998" spans="1:92" ht="42.75" hidden="1">
      <c r="A998" s="49" t="str">
        <f t="shared" si="189"/>
        <v>SIN GESTIÓN</v>
      </c>
      <c r="B998" s="58"/>
      <c r="C998" s="37"/>
      <c r="D998" s="37"/>
      <c r="E998" s="49" t="str">
        <f t="shared" si="190"/>
        <v>PENDIENTE NOTIFICACIÓN</v>
      </c>
      <c r="F998" s="141" t="str">
        <f t="shared" si="191"/>
        <v>PENDIENTE NOTIFICACIÓN</v>
      </c>
      <c r="G998" s="49" t="str">
        <f t="shared" si="192"/>
        <v/>
      </c>
      <c r="H998" s="51" t="str">
        <f ca="1">IF(
L998="",
"",
IF(
NETWORKDAYS(L998,IF(M998&lt;&gt;"",M998,TODAY()),FESTIVOS_CO!A:A)&gt;2,
"VENCIDO",
IF(
NETWORKDAYS(L998,IF(M998&lt;&gt;"",M998,TODAY()),FESTIVOS_CO!A:A)=2,
"ALERTA",
"A TIEMPO"
)))</f>
        <v/>
      </c>
      <c r="I998" s="40"/>
      <c r="J998" s="36"/>
      <c r="K998" s="37"/>
      <c r="L998" s="50"/>
      <c r="M998" s="37"/>
      <c r="N998" s="52"/>
      <c r="O998" s="52"/>
      <c r="P998" s="36"/>
      <c r="Q998" s="36"/>
      <c r="R998" s="40"/>
      <c r="S998" s="36"/>
      <c r="T998" s="40"/>
      <c r="U998" s="40"/>
      <c r="V998" s="81"/>
      <c r="W998" s="40"/>
      <c r="X998" s="40"/>
      <c r="Y998" s="40"/>
      <c r="Z998" s="38" t="str">
        <f>IFERROR(VLOOKUP(Y998,DIRECTORIO!A:B,2,FALSE),"")</f>
        <v/>
      </c>
      <c r="AA998" s="40"/>
      <c r="AB998" s="40"/>
      <c r="AC998" s="40"/>
      <c r="AD998" s="40"/>
      <c r="AE998" s="40"/>
      <c r="AF998" s="40"/>
      <c r="AG998" s="41" t="s">
        <v>109</v>
      </c>
      <c r="AH998" s="42"/>
      <c r="AI998" s="54" t="str">
        <f t="shared" ca="1" si="193"/>
        <v>PENDIENTE NOTIFICACIÓN ELECTRÓNICA</v>
      </c>
      <c r="AJ998" s="37"/>
      <c r="AK998" s="37"/>
      <c r="AL998" s="37"/>
      <c r="AM998" s="53" t="str">
        <f>IF(AK998="","",WORKDAY(AK998,5,FESTIVOS_CO!A:A))</f>
        <v/>
      </c>
      <c r="AN998" s="37"/>
      <c r="AO998" s="37"/>
      <c r="AP998" s="54" t="str">
        <f t="shared" ca="1" si="198"/>
        <v>NO APLICA</v>
      </c>
      <c r="AQ998" s="36"/>
      <c r="AR998" s="43"/>
      <c r="AS998" s="37"/>
      <c r="AT998" s="36"/>
      <c r="AU998" s="37"/>
      <c r="AV998" s="36"/>
      <c r="AW998" s="36"/>
      <c r="AX998" s="37"/>
      <c r="AY998" s="140" t="str">
        <f>IF(AU998="","",WORKDAY(AU998,5,FESTIVOS_CO!A:A))</f>
        <v/>
      </c>
      <c r="AZ998" s="54" t="str">
        <f t="shared" ca="1" si="195"/>
        <v>NO APLICA</v>
      </c>
      <c r="BA998" s="55" t="str">
        <f>IF(AX998="","",WORKDAY(AX998,5,FESTIVOS_CO!A:A))</f>
        <v/>
      </c>
      <c r="BB998" s="39"/>
      <c r="BC998" s="40"/>
      <c r="BD998" s="40"/>
      <c r="BE998" s="56" t="str">
        <f t="shared" ca="1" si="196"/>
        <v>NO APLICA</v>
      </c>
      <c r="BF998" s="37"/>
      <c r="BG998" s="45"/>
      <c r="BH998" s="37"/>
      <c r="BI998" s="36"/>
      <c r="BJ998" s="37"/>
      <c r="BK998" s="36"/>
      <c r="BL998" s="36"/>
      <c r="BM998" s="53" t="str">
        <f>IF(BJ998="","",WORKDAY(BJ998,5,FESTIVOS_CO!A:A))</f>
        <v/>
      </c>
      <c r="BN998" s="57" t="str">
        <f t="shared" ca="1" si="194"/>
        <v>PENDIENTE HACER AVISO</v>
      </c>
      <c r="BO998" s="54" t="str">
        <f t="shared" ca="1" si="187"/>
        <v>EN TRÁMITE NOTIF. POR AVISO</v>
      </c>
      <c r="BP998" s="37"/>
      <c r="BQ998" s="53" t="str">
        <f>IF(BP998="","",WORKDAY(BP998,5,FESTIVOS_CO!A:A))</f>
        <v/>
      </c>
      <c r="BR998" s="37"/>
      <c r="BS998" s="36"/>
      <c r="BT998" s="38"/>
      <c r="BU998" s="58" t="e">
        <f>VLOOKUP(BT998,Hoja2!$C:$D,2,0)</f>
        <v>#N/A</v>
      </c>
      <c r="BV998" s="80" t="str">
        <f>IF(
AND(AO998="",BD998="",BQ998=""),
"EN PROCESO NOTIFICACION / COMUNICACION",
IF(
BT998="",
"NO APLICA",
IF(
BU998=60,
IF(AO998&lt;&gt;"",AO998,IF(BD998&lt;&gt;"",BD998,BQ998))+60,
WORKDAY(
IF(AO998&lt;&gt;"",AO998,IF(BD998&lt;&gt;"",BD998,BQ998)),
BU998,
FESTIVOS_CO!A:A
)
)
))</f>
        <v>EN PROCESO NOTIFICACION / COMUNICACION</v>
      </c>
      <c r="BW998" s="44"/>
      <c r="BX998" s="53"/>
      <c r="BY998" s="45"/>
      <c r="BZ998" s="37"/>
      <c r="CA998" s="54" t="str">
        <f t="shared" si="188"/>
        <v>PENDIENTE EJECUTORIA</v>
      </c>
      <c r="CB998" s="59" t="str">
        <f t="shared" si="197"/>
        <v/>
      </c>
      <c r="CC998" s="36"/>
      <c r="CD998" s="40"/>
      <c r="CE998" s="46"/>
      <c r="CF998" s="40"/>
      <c r="CG998" s="40"/>
      <c r="CH998" s="40"/>
      <c r="CI998" s="36"/>
      <c r="CJ998" s="47"/>
      <c r="CK998" s="40"/>
      <c r="CL998" s="40"/>
      <c r="CM998" s="40"/>
      <c r="CN998" s="40"/>
    </row>
    <row r="999" spans="1:92" ht="42.75" hidden="1">
      <c r="A999" s="49" t="str">
        <f t="shared" si="189"/>
        <v>SIN GESTIÓN</v>
      </c>
      <c r="B999" s="58"/>
      <c r="C999" s="37"/>
      <c r="D999" s="37"/>
      <c r="E999" s="49" t="str">
        <f t="shared" si="190"/>
        <v>PENDIENTE NOTIFICACIÓN</v>
      </c>
      <c r="F999" s="141" t="str">
        <f t="shared" si="191"/>
        <v>PENDIENTE NOTIFICACIÓN</v>
      </c>
      <c r="G999" s="49" t="str">
        <f t="shared" si="192"/>
        <v/>
      </c>
      <c r="H999" s="51" t="str">
        <f ca="1">IF(
L999="",
"",
IF(
NETWORKDAYS(L999,IF(M999&lt;&gt;"",M999,TODAY()),FESTIVOS_CO!A:A)&gt;2,
"VENCIDO",
IF(
NETWORKDAYS(L999,IF(M999&lt;&gt;"",M999,TODAY()),FESTIVOS_CO!A:A)=2,
"ALERTA",
"A TIEMPO"
)))</f>
        <v/>
      </c>
      <c r="I999" s="40"/>
      <c r="J999" s="36"/>
      <c r="K999" s="37"/>
      <c r="L999" s="50"/>
      <c r="M999" s="37"/>
      <c r="N999" s="52"/>
      <c r="O999" s="52"/>
      <c r="P999" s="36"/>
      <c r="Q999" s="36"/>
      <c r="R999" s="40"/>
      <c r="S999" s="36"/>
      <c r="T999" s="40"/>
      <c r="U999" s="40"/>
      <c r="V999" s="81"/>
      <c r="W999" s="40"/>
      <c r="X999" s="40"/>
      <c r="Y999" s="40"/>
      <c r="Z999" s="38" t="str">
        <f>IFERROR(VLOOKUP(Y999,DIRECTORIO!A:B,2,FALSE),"")</f>
        <v/>
      </c>
      <c r="AA999" s="40"/>
      <c r="AB999" s="40"/>
      <c r="AC999" s="40"/>
      <c r="AD999" s="40"/>
      <c r="AE999" s="40"/>
      <c r="AF999" s="40"/>
      <c r="AG999" s="41" t="s">
        <v>109</v>
      </c>
      <c r="AH999" s="42"/>
      <c r="AI999" s="54" t="str">
        <f t="shared" ca="1" si="193"/>
        <v>PENDIENTE NOTIFICACIÓN ELECTRÓNICA</v>
      </c>
      <c r="AJ999" s="37"/>
      <c r="AK999" s="37"/>
      <c r="AL999" s="37"/>
      <c r="AM999" s="53" t="str">
        <f>IF(AK999="","",WORKDAY(AK999,5,FESTIVOS_CO!A:A))</f>
        <v/>
      </c>
      <c r="AN999" s="37"/>
      <c r="AO999" s="37"/>
      <c r="AP999" s="54" t="str">
        <f t="shared" ca="1" si="198"/>
        <v>NO APLICA</v>
      </c>
      <c r="AQ999" s="36"/>
      <c r="AR999" s="43"/>
      <c r="AS999" s="37"/>
      <c r="AT999" s="36"/>
      <c r="AU999" s="37"/>
      <c r="AV999" s="36"/>
      <c r="AW999" s="36"/>
      <c r="AX999" s="37"/>
      <c r="AY999" s="140" t="str">
        <f>IF(AU999="","",WORKDAY(AU999,5,FESTIVOS_CO!A:A))</f>
        <v/>
      </c>
      <c r="AZ999" s="54" t="str">
        <f t="shared" ca="1" si="195"/>
        <v>NO APLICA</v>
      </c>
      <c r="BA999" s="55" t="str">
        <f>IF(AX999="","",WORKDAY(AX999,5,FESTIVOS_CO!A:A))</f>
        <v/>
      </c>
      <c r="BB999" s="39"/>
      <c r="BC999" s="40"/>
      <c r="BD999" s="40"/>
      <c r="BE999" s="56" t="str">
        <f t="shared" ca="1" si="196"/>
        <v>NO APLICA</v>
      </c>
      <c r="BF999" s="37"/>
      <c r="BG999" s="45"/>
      <c r="BH999" s="37"/>
      <c r="BI999" s="36"/>
      <c r="BJ999" s="37"/>
      <c r="BK999" s="36"/>
      <c r="BL999" s="36"/>
      <c r="BM999" s="53" t="str">
        <f>IF(BJ999="","",WORKDAY(BJ999,5,FESTIVOS_CO!A:A))</f>
        <v/>
      </c>
      <c r="BN999" s="57" t="str">
        <f t="shared" ca="1" si="194"/>
        <v>PENDIENTE HACER AVISO</v>
      </c>
      <c r="BO999" s="54" t="str">
        <f t="shared" ca="1" si="187"/>
        <v>EN TRÁMITE NOTIF. POR AVISO</v>
      </c>
      <c r="BP999" s="37"/>
      <c r="BQ999" s="53" t="str">
        <f>IF(BP999="","",WORKDAY(BP999,5,FESTIVOS_CO!A:A))</f>
        <v/>
      </c>
      <c r="BR999" s="37"/>
      <c r="BS999" s="36"/>
      <c r="BT999" s="38"/>
      <c r="BU999" s="58" t="e">
        <f>VLOOKUP(BT999,Hoja2!$C:$D,2,0)</f>
        <v>#N/A</v>
      </c>
      <c r="BV999" s="80" t="str">
        <f>IF(
AND(AO999="",BD999="",BQ999=""),
"EN PROCESO NOTIFICACION / COMUNICACION",
IF(
BT999="",
"NO APLICA",
IF(
BU999=60,
IF(AO999&lt;&gt;"",AO999,IF(BD999&lt;&gt;"",BD999,BQ999))+60,
WORKDAY(
IF(AO999&lt;&gt;"",AO999,IF(BD999&lt;&gt;"",BD999,BQ999)),
BU999,
FESTIVOS_CO!A:A
)
)
))</f>
        <v>EN PROCESO NOTIFICACION / COMUNICACION</v>
      </c>
      <c r="BW999" s="44"/>
      <c r="BX999" s="53"/>
      <c r="BY999" s="45"/>
      <c r="BZ999" s="37"/>
      <c r="CA999" s="54" t="str">
        <f t="shared" si="188"/>
        <v>PENDIENTE EJECUTORIA</v>
      </c>
      <c r="CB999" s="59" t="str">
        <f t="shared" si="197"/>
        <v/>
      </c>
      <c r="CC999" s="36"/>
      <c r="CD999" s="40"/>
      <c r="CE999" s="46"/>
      <c r="CF999" s="40"/>
      <c r="CG999" s="40"/>
      <c r="CH999" s="40"/>
      <c r="CI999" s="36"/>
      <c r="CJ999" s="47"/>
      <c r="CK999" s="40"/>
      <c r="CL999" s="40"/>
      <c r="CM999" s="40"/>
      <c r="CN999" s="40"/>
    </row>
    <row r="1000" spans="1:92" ht="42.75" hidden="1">
      <c r="A1000" s="49" t="str">
        <f t="shared" si="189"/>
        <v>SIN GESTIÓN</v>
      </c>
      <c r="B1000" s="58"/>
      <c r="C1000" s="37"/>
      <c r="D1000" s="37"/>
      <c r="E1000" s="49" t="str">
        <f t="shared" si="190"/>
        <v>PENDIENTE NOTIFICACIÓN</v>
      </c>
      <c r="F1000" s="141" t="str">
        <f t="shared" si="191"/>
        <v>PENDIENTE NOTIFICACIÓN</v>
      </c>
      <c r="G1000" s="49" t="str">
        <f t="shared" si="192"/>
        <v/>
      </c>
      <c r="H1000" s="51" t="str">
        <f ca="1">IF(
L1000="",
"",
IF(
NETWORKDAYS(L1000,IF(M1000&lt;&gt;"",M1000,TODAY()),FESTIVOS_CO!A:A)&gt;2,
"VENCIDO",
IF(
NETWORKDAYS(L1000,IF(M1000&lt;&gt;"",M1000,TODAY()),FESTIVOS_CO!A:A)=2,
"ALERTA",
"A TIEMPO"
)))</f>
        <v/>
      </c>
      <c r="I1000" s="40"/>
      <c r="J1000" s="36"/>
      <c r="K1000" s="37"/>
      <c r="L1000" s="50"/>
      <c r="M1000" s="37"/>
      <c r="N1000" s="52"/>
      <c r="O1000" s="52"/>
      <c r="P1000" s="36"/>
      <c r="Q1000" s="36"/>
      <c r="R1000" s="40"/>
      <c r="S1000" s="36"/>
      <c r="T1000" s="40"/>
      <c r="U1000" s="40"/>
      <c r="V1000" s="81"/>
      <c r="W1000" s="40"/>
      <c r="X1000" s="40"/>
      <c r="Y1000" s="40"/>
      <c r="Z1000" s="38" t="str">
        <f>IFERROR(VLOOKUP(Y1000,DIRECTORIO!A:B,2,FALSE),"")</f>
        <v/>
      </c>
      <c r="AA1000" s="40"/>
      <c r="AB1000" s="40"/>
      <c r="AC1000" s="40"/>
      <c r="AD1000" s="40"/>
      <c r="AE1000" s="40"/>
      <c r="AF1000" s="40"/>
      <c r="AG1000" s="41" t="s">
        <v>109</v>
      </c>
      <c r="AH1000" s="42"/>
      <c r="AI1000" s="54" t="str">
        <f t="shared" ca="1" si="193"/>
        <v>PENDIENTE NOTIFICACIÓN ELECTRÓNICA</v>
      </c>
      <c r="AJ1000" s="37"/>
      <c r="AK1000" s="37"/>
      <c r="AL1000" s="37"/>
      <c r="AM1000" s="53" t="str">
        <f>IF(AK1000="","",WORKDAY(AK1000,5,FESTIVOS_CO!A:A))</f>
        <v/>
      </c>
      <c r="AN1000" s="37"/>
      <c r="AO1000" s="37"/>
      <c r="AP1000" s="54" t="str">
        <f t="shared" ca="1" si="198"/>
        <v>NO APLICA</v>
      </c>
      <c r="AQ1000" s="36"/>
      <c r="AR1000" s="43"/>
      <c r="AS1000" s="37"/>
      <c r="AT1000" s="36"/>
      <c r="AU1000" s="37"/>
      <c r="AV1000" s="36"/>
      <c r="AW1000" s="36"/>
      <c r="AX1000" s="37"/>
      <c r="AY1000" s="140" t="str">
        <f>IF(AU1000="","",WORKDAY(AU1000,5,FESTIVOS_CO!A:A))</f>
        <v/>
      </c>
      <c r="AZ1000" s="54" t="str">
        <f t="shared" ca="1" si="195"/>
        <v>NO APLICA</v>
      </c>
      <c r="BA1000" s="55" t="str">
        <f>IF(AX1000="","",WORKDAY(AX1000,5,FESTIVOS_CO!A:A))</f>
        <v/>
      </c>
      <c r="BB1000" s="39"/>
      <c r="BC1000" s="40"/>
      <c r="BD1000" s="40"/>
      <c r="BE1000" s="56" t="str">
        <f t="shared" ca="1" si="196"/>
        <v>NO APLICA</v>
      </c>
      <c r="BF1000" s="37"/>
      <c r="BG1000" s="45"/>
      <c r="BH1000" s="37"/>
      <c r="BI1000" s="36"/>
      <c r="BJ1000" s="37"/>
      <c r="BK1000" s="36"/>
      <c r="BL1000" s="36"/>
      <c r="BM1000" s="53" t="str">
        <f>IF(BJ1000="","",WORKDAY(BJ1000,5,FESTIVOS_CO!A:A))</f>
        <v/>
      </c>
      <c r="BN1000" s="57" t="str">
        <f t="shared" ca="1" si="194"/>
        <v>PENDIENTE HACER AVISO</v>
      </c>
      <c r="BO1000" s="54" t="str">
        <f t="shared" ca="1" si="187"/>
        <v>EN TRÁMITE NOTIF. POR AVISO</v>
      </c>
      <c r="BP1000" s="37"/>
      <c r="BQ1000" s="53" t="str">
        <f>IF(BP1000="","",WORKDAY(BP1000,5,FESTIVOS_CO!A:A))</f>
        <v/>
      </c>
      <c r="BR1000" s="37"/>
      <c r="BS1000" s="36"/>
      <c r="BT1000" s="38"/>
      <c r="BU1000" s="58" t="e">
        <f>VLOOKUP(BT1000,Hoja2!$C:$D,2,0)</f>
        <v>#N/A</v>
      </c>
      <c r="BV1000" s="80" t="str">
        <f>IF(
AND(AO1000="",BD1000="",BQ1000=""),
"EN PROCESO NOTIFICACION / COMUNICACION",
IF(
BT1000="",
"NO APLICA",
IF(
BU1000=60,
IF(AO1000&lt;&gt;"",AO1000,IF(BD1000&lt;&gt;"",BD1000,BQ1000))+60,
WORKDAY(
IF(AO1000&lt;&gt;"",AO1000,IF(BD1000&lt;&gt;"",BD1000,BQ1000)),
BU1000,
FESTIVOS_CO!A:A
)
)
))</f>
        <v>EN PROCESO NOTIFICACION / COMUNICACION</v>
      </c>
      <c r="BW1000" s="44"/>
      <c r="BX1000" s="53"/>
      <c r="BY1000" s="45"/>
      <c r="BZ1000" s="37"/>
      <c r="CA1000" s="54" t="str">
        <f t="shared" si="188"/>
        <v>PENDIENTE EJECUTORIA</v>
      </c>
      <c r="CB1000" s="59" t="str">
        <f t="shared" si="197"/>
        <v/>
      </c>
      <c r="CC1000" s="36"/>
      <c r="CD1000" s="40"/>
      <c r="CE1000" s="46"/>
      <c r="CF1000" s="40"/>
      <c r="CG1000" s="40"/>
      <c r="CH1000" s="40"/>
      <c r="CI1000" s="36"/>
      <c r="CJ1000" s="47"/>
      <c r="CK1000" s="40"/>
      <c r="CL1000" s="40"/>
      <c r="CM1000" s="40"/>
      <c r="CN1000" s="40"/>
    </row>
    <row r="1001" spans="1:92" ht="42.75" hidden="1">
      <c r="A1001" s="49" t="str">
        <f t="shared" si="189"/>
        <v>SIN GESTIÓN</v>
      </c>
      <c r="B1001" s="58"/>
      <c r="C1001" s="37"/>
      <c r="D1001" s="37"/>
      <c r="E1001" s="49" t="str">
        <f t="shared" si="190"/>
        <v>PENDIENTE NOTIFICACIÓN</v>
      </c>
      <c r="F1001" s="141" t="str">
        <f t="shared" si="191"/>
        <v>PENDIENTE NOTIFICACIÓN</v>
      </c>
      <c r="G1001" s="49" t="str">
        <f t="shared" si="192"/>
        <v/>
      </c>
      <c r="H1001" s="51" t="str">
        <f ca="1">IF(
L1001="",
"",
IF(
NETWORKDAYS(L1001,IF(M1001&lt;&gt;"",M1001,TODAY()),FESTIVOS_CO!A:A)&gt;2,
"VENCIDO",
IF(
NETWORKDAYS(L1001,IF(M1001&lt;&gt;"",M1001,TODAY()),FESTIVOS_CO!A:A)=2,
"ALERTA",
"A TIEMPO"
)))</f>
        <v/>
      </c>
      <c r="I1001" s="40"/>
      <c r="J1001" s="36"/>
      <c r="K1001" s="37"/>
      <c r="L1001" s="50"/>
      <c r="M1001" s="37"/>
      <c r="N1001" s="52"/>
      <c r="O1001" s="52"/>
      <c r="P1001" s="36"/>
      <c r="Q1001" s="36"/>
      <c r="R1001" s="40"/>
      <c r="S1001" s="36"/>
      <c r="T1001" s="40"/>
      <c r="U1001" s="40"/>
      <c r="V1001" s="81"/>
      <c r="W1001" s="40"/>
      <c r="X1001" s="40"/>
      <c r="Y1001" s="40"/>
      <c r="Z1001" s="38" t="str">
        <f>IFERROR(VLOOKUP(Y1001,DIRECTORIO!A:B,2,FALSE),"")</f>
        <v/>
      </c>
      <c r="AA1001" s="40"/>
      <c r="AB1001" s="40"/>
      <c r="AC1001" s="40"/>
      <c r="AD1001" s="40"/>
      <c r="AE1001" s="40"/>
      <c r="AF1001" s="40"/>
      <c r="AG1001" s="41" t="s">
        <v>109</v>
      </c>
      <c r="AH1001" s="42"/>
      <c r="AI1001" s="54" t="str">
        <f t="shared" ca="1" si="193"/>
        <v>PENDIENTE NOTIFICACIÓN ELECTRÓNICA</v>
      </c>
      <c r="AJ1001" s="37"/>
      <c r="AK1001" s="37"/>
      <c r="AL1001" s="37"/>
      <c r="AM1001" s="53" t="str">
        <f>IF(AK1001="","",WORKDAY(AK1001,5,FESTIVOS_CO!A:A))</f>
        <v/>
      </c>
      <c r="AN1001" s="37"/>
      <c r="AO1001" s="37"/>
      <c r="AP1001" s="54" t="str">
        <f t="shared" ca="1" si="198"/>
        <v>NO APLICA</v>
      </c>
      <c r="AQ1001" s="36"/>
      <c r="AR1001" s="43"/>
      <c r="AS1001" s="37"/>
      <c r="AT1001" s="36"/>
      <c r="AU1001" s="37"/>
      <c r="AV1001" s="36"/>
      <c r="AW1001" s="36"/>
      <c r="AX1001" s="37"/>
      <c r="AY1001" s="140" t="str">
        <f>IF(AU1001="","",WORKDAY(AU1001,5,FESTIVOS_CO!A:A))</f>
        <v/>
      </c>
      <c r="AZ1001" s="54" t="str">
        <f t="shared" ca="1" si="195"/>
        <v>NO APLICA</v>
      </c>
      <c r="BA1001" s="55" t="str">
        <f>IF(AX1001="","",WORKDAY(AX1001,5,FESTIVOS_CO!A:A))</f>
        <v/>
      </c>
      <c r="BB1001" s="39"/>
      <c r="BC1001" s="40"/>
      <c r="BD1001" s="40"/>
      <c r="BE1001" s="56" t="str">
        <f t="shared" ca="1" si="196"/>
        <v>NO APLICA</v>
      </c>
      <c r="BF1001" s="37"/>
      <c r="BG1001" s="45"/>
      <c r="BH1001" s="37"/>
      <c r="BI1001" s="36"/>
      <c r="BJ1001" s="37"/>
      <c r="BK1001" s="36"/>
      <c r="BL1001" s="36"/>
      <c r="BM1001" s="53" t="str">
        <f>IF(BJ1001="","",WORKDAY(BJ1001,5,FESTIVOS_CO!A:A))</f>
        <v/>
      </c>
      <c r="BN1001" s="57" t="str">
        <f t="shared" ca="1" si="194"/>
        <v>PENDIENTE HACER AVISO</v>
      </c>
      <c r="BO1001" s="54" t="str">
        <f t="shared" ca="1" si="187"/>
        <v>EN TRÁMITE NOTIF. POR AVISO</v>
      </c>
      <c r="BP1001" s="37"/>
      <c r="BQ1001" s="53" t="str">
        <f>IF(BP1001="","",WORKDAY(BP1001,5,FESTIVOS_CO!A:A))</f>
        <v/>
      </c>
      <c r="BR1001" s="37"/>
      <c r="BS1001" s="36"/>
      <c r="BT1001" s="38"/>
      <c r="BU1001" s="58" t="e">
        <f>VLOOKUP(BT1001,Hoja2!$C:$D,2,0)</f>
        <v>#N/A</v>
      </c>
      <c r="BV1001" s="80" t="str">
        <f>IF(
AND(AO1001="",BD1001="",BQ1001=""),
"EN PROCESO NOTIFICACION / COMUNICACION",
IF(
BT1001="",
"NO APLICA",
IF(
BU1001=60,
IF(AO1001&lt;&gt;"",AO1001,IF(BD1001&lt;&gt;"",BD1001,BQ1001))+60,
WORKDAY(
IF(AO1001&lt;&gt;"",AO1001,IF(BD1001&lt;&gt;"",BD1001,BQ1001)),
BU1001,
FESTIVOS_CO!A:A
)
)
))</f>
        <v>EN PROCESO NOTIFICACION / COMUNICACION</v>
      </c>
      <c r="BW1001" s="44"/>
      <c r="BX1001" s="53"/>
      <c r="BY1001" s="45"/>
      <c r="BZ1001" s="37"/>
      <c r="CA1001" s="54" t="str">
        <f t="shared" si="188"/>
        <v>PENDIENTE EJECUTORIA</v>
      </c>
      <c r="CB1001" s="59" t="str">
        <f t="shared" si="197"/>
        <v/>
      </c>
      <c r="CC1001" s="36"/>
      <c r="CD1001" s="40"/>
      <c r="CE1001" s="46"/>
      <c r="CF1001" s="40"/>
      <c r="CG1001" s="40"/>
      <c r="CH1001" s="40"/>
      <c r="CI1001" s="36"/>
      <c r="CJ1001" s="47"/>
      <c r="CK1001" s="40"/>
      <c r="CL1001" s="40"/>
      <c r="CM1001" s="40"/>
      <c r="CN1001" s="40"/>
    </row>
    <row r="1002" spans="1:92" ht="42.75" hidden="1">
      <c r="A1002" s="49" t="str">
        <f t="shared" si="189"/>
        <v>SIN GESTIÓN</v>
      </c>
      <c r="B1002" s="58"/>
      <c r="C1002" s="37"/>
      <c r="D1002" s="37"/>
      <c r="E1002" s="49" t="str">
        <f t="shared" si="190"/>
        <v>PENDIENTE NOTIFICACIÓN</v>
      </c>
      <c r="F1002" s="141" t="str">
        <f t="shared" si="191"/>
        <v>PENDIENTE NOTIFICACIÓN</v>
      </c>
      <c r="G1002" s="49" t="str">
        <f t="shared" si="192"/>
        <v/>
      </c>
      <c r="H1002" s="51" t="str">
        <f ca="1">IF(
L1002="",
"",
IF(
NETWORKDAYS(L1002,IF(M1002&lt;&gt;"",M1002,TODAY()),FESTIVOS_CO!A:A)&gt;2,
"VENCIDO",
IF(
NETWORKDAYS(L1002,IF(M1002&lt;&gt;"",M1002,TODAY()),FESTIVOS_CO!A:A)=2,
"ALERTA",
"A TIEMPO"
)))</f>
        <v/>
      </c>
      <c r="I1002" s="40"/>
      <c r="J1002" s="36"/>
      <c r="K1002" s="37"/>
      <c r="L1002" s="50"/>
      <c r="M1002" s="37"/>
      <c r="N1002" s="52"/>
      <c r="O1002" s="52"/>
      <c r="P1002" s="36"/>
      <c r="Q1002" s="36"/>
      <c r="R1002" s="40"/>
      <c r="S1002" s="36"/>
      <c r="T1002" s="40"/>
      <c r="U1002" s="40"/>
      <c r="V1002" s="81"/>
      <c r="W1002" s="40"/>
      <c r="X1002" s="40"/>
      <c r="Y1002" s="40"/>
      <c r="Z1002" s="38" t="str">
        <f>IFERROR(VLOOKUP(Y1002,DIRECTORIO!A:B,2,FALSE),"")</f>
        <v/>
      </c>
      <c r="AA1002" s="40"/>
      <c r="AB1002" s="40"/>
      <c r="AC1002" s="40"/>
      <c r="AD1002" s="40"/>
      <c r="AE1002" s="40"/>
      <c r="AF1002" s="40"/>
      <c r="AG1002" s="41" t="s">
        <v>109</v>
      </c>
      <c r="AH1002" s="42"/>
      <c r="AI1002" s="54" t="str">
        <f t="shared" ca="1" si="193"/>
        <v>PENDIENTE NOTIFICACIÓN ELECTRÓNICA</v>
      </c>
      <c r="AJ1002" s="37"/>
      <c r="AK1002" s="37"/>
      <c r="AL1002" s="37"/>
      <c r="AM1002" s="53" t="str">
        <f>IF(AK1002="","",WORKDAY(AK1002,5,FESTIVOS_CO!A:A))</f>
        <v/>
      </c>
      <c r="AN1002" s="37"/>
      <c r="AO1002" s="37"/>
      <c r="AP1002" s="54" t="str">
        <f t="shared" ca="1" si="198"/>
        <v>NO APLICA</v>
      </c>
      <c r="AQ1002" s="36"/>
      <c r="AR1002" s="43"/>
      <c r="AS1002" s="37"/>
      <c r="AT1002" s="36"/>
      <c r="AU1002" s="37"/>
      <c r="AV1002" s="36"/>
      <c r="AW1002" s="36"/>
      <c r="AX1002" s="37"/>
      <c r="AY1002" s="140" t="str">
        <f>IF(AU1002="","",WORKDAY(AU1002,5,FESTIVOS_CO!A:A))</f>
        <v/>
      </c>
      <c r="AZ1002" s="54" t="str">
        <f t="shared" ca="1" si="195"/>
        <v>NO APLICA</v>
      </c>
      <c r="BA1002" s="55" t="str">
        <f>IF(AX1002="","",WORKDAY(AX1002,5,FESTIVOS_CO!A:A))</f>
        <v/>
      </c>
      <c r="BB1002" s="39"/>
      <c r="BC1002" s="40"/>
      <c r="BD1002" s="40"/>
      <c r="BE1002" s="56" t="str">
        <f t="shared" ca="1" si="196"/>
        <v>NO APLICA</v>
      </c>
      <c r="BF1002" s="37"/>
      <c r="BG1002" s="45"/>
      <c r="BH1002" s="37"/>
      <c r="BI1002" s="36"/>
      <c r="BJ1002" s="37"/>
      <c r="BK1002" s="36"/>
      <c r="BL1002" s="36"/>
      <c r="BM1002" s="53" t="str">
        <f>IF(BJ1002="","",WORKDAY(BJ1002,5,FESTIVOS_CO!A:A))</f>
        <v/>
      </c>
      <c r="BN1002" s="57" t="str">
        <f t="shared" ca="1" si="194"/>
        <v>PENDIENTE HACER AVISO</v>
      </c>
      <c r="BO1002" s="54" t="str">
        <f t="shared" ca="1" si="187"/>
        <v>EN TRÁMITE NOTIF. POR AVISO</v>
      </c>
      <c r="BP1002" s="37"/>
      <c r="BQ1002" s="53" t="str">
        <f>IF(BP1002="","",WORKDAY(BP1002,5,FESTIVOS_CO!A:A))</f>
        <v/>
      </c>
      <c r="BR1002" s="37"/>
      <c r="BS1002" s="36"/>
      <c r="BT1002" s="38"/>
      <c r="BU1002" s="58" t="e">
        <f>VLOOKUP(BT1002,Hoja2!$C:$D,2,0)</f>
        <v>#N/A</v>
      </c>
      <c r="BV1002" s="80" t="str">
        <f>IF(
AND(AO1002="",BD1002="",BQ1002=""),
"EN PROCESO NOTIFICACION / COMUNICACION",
IF(
BT1002="",
"NO APLICA",
IF(
BU1002=60,
IF(AO1002&lt;&gt;"",AO1002,IF(BD1002&lt;&gt;"",BD1002,BQ1002))+60,
WORKDAY(
IF(AO1002&lt;&gt;"",AO1002,IF(BD1002&lt;&gt;"",BD1002,BQ1002)),
BU1002,
FESTIVOS_CO!A:A
)
)
))</f>
        <v>EN PROCESO NOTIFICACION / COMUNICACION</v>
      </c>
      <c r="BW1002" s="44"/>
      <c r="BX1002" s="53"/>
      <c r="BY1002" s="45"/>
      <c r="BZ1002" s="37"/>
      <c r="CA1002" s="54" t="str">
        <f t="shared" si="188"/>
        <v>PENDIENTE EJECUTORIA</v>
      </c>
      <c r="CB1002" s="59" t="str">
        <f t="shared" si="197"/>
        <v/>
      </c>
      <c r="CC1002" s="36"/>
      <c r="CD1002" s="40"/>
      <c r="CE1002" s="46"/>
      <c r="CF1002" s="40"/>
      <c r="CG1002" s="40"/>
      <c r="CH1002" s="40"/>
      <c r="CI1002" s="36"/>
      <c r="CJ1002" s="47"/>
      <c r="CK1002" s="40"/>
      <c r="CL1002" s="40"/>
      <c r="CM1002" s="40"/>
      <c r="CN1002" s="40"/>
    </row>
    <row r="1003" spans="1:92" ht="42.75" hidden="1">
      <c r="A1003" s="49" t="str">
        <f t="shared" si="189"/>
        <v>SIN GESTIÓN</v>
      </c>
      <c r="B1003" s="58"/>
      <c r="C1003" s="37"/>
      <c r="D1003" s="37"/>
      <c r="E1003" s="49" t="str">
        <f t="shared" si="190"/>
        <v>PENDIENTE NOTIFICACIÓN</v>
      </c>
      <c r="F1003" s="141" t="str">
        <f t="shared" si="191"/>
        <v>PENDIENTE NOTIFICACIÓN</v>
      </c>
      <c r="G1003" s="49" t="str">
        <f t="shared" si="192"/>
        <v/>
      </c>
      <c r="H1003" s="51" t="str">
        <f ca="1">IF(
L1003="",
"",
IF(
NETWORKDAYS(L1003,IF(M1003&lt;&gt;"",M1003,TODAY()),FESTIVOS_CO!A:A)&gt;2,
"VENCIDO",
IF(
NETWORKDAYS(L1003,IF(M1003&lt;&gt;"",M1003,TODAY()),FESTIVOS_CO!A:A)=2,
"ALERTA",
"A TIEMPO"
)))</f>
        <v/>
      </c>
      <c r="I1003" s="40"/>
      <c r="J1003" s="36"/>
      <c r="K1003" s="37"/>
      <c r="L1003" s="50"/>
      <c r="M1003" s="37"/>
      <c r="N1003" s="52"/>
      <c r="O1003" s="52"/>
      <c r="P1003" s="36"/>
      <c r="Q1003" s="36"/>
      <c r="R1003" s="40"/>
      <c r="S1003" s="36"/>
      <c r="T1003" s="40"/>
      <c r="U1003" s="40"/>
      <c r="V1003" s="81"/>
      <c r="W1003" s="40"/>
      <c r="X1003" s="40"/>
      <c r="Y1003" s="40"/>
      <c r="Z1003" s="38" t="str">
        <f>IFERROR(VLOOKUP(Y1003,DIRECTORIO!A:B,2,FALSE),"")</f>
        <v/>
      </c>
      <c r="AA1003" s="40"/>
      <c r="AB1003" s="40"/>
      <c r="AC1003" s="40"/>
      <c r="AD1003" s="40"/>
      <c r="AE1003" s="40"/>
      <c r="AF1003" s="40"/>
      <c r="AG1003" s="41" t="s">
        <v>109</v>
      </c>
      <c r="AH1003" s="42"/>
      <c r="AI1003" s="54" t="str">
        <f t="shared" ca="1" si="193"/>
        <v>PENDIENTE NOTIFICACIÓN ELECTRÓNICA</v>
      </c>
      <c r="AJ1003" s="37"/>
      <c r="AK1003" s="37"/>
      <c r="AL1003" s="37"/>
      <c r="AM1003" s="53" t="str">
        <f>IF(AK1003="","",WORKDAY(AK1003,5,FESTIVOS_CO!A:A))</f>
        <v/>
      </c>
      <c r="AN1003" s="37"/>
      <c r="AO1003" s="37"/>
      <c r="AP1003" s="54" t="str">
        <f t="shared" ca="1" si="198"/>
        <v>NO APLICA</v>
      </c>
      <c r="AQ1003" s="36"/>
      <c r="AR1003" s="43"/>
      <c r="AS1003" s="37"/>
      <c r="AT1003" s="36"/>
      <c r="AU1003" s="37"/>
      <c r="AV1003" s="36"/>
      <c r="AW1003" s="36"/>
      <c r="AX1003" s="37"/>
      <c r="AY1003" s="140" t="str">
        <f>IF(AU1003="","",WORKDAY(AU1003,5,FESTIVOS_CO!A:A))</f>
        <v/>
      </c>
      <c r="AZ1003" s="54" t="str">
        <f t="shared" ca="1" si="195"/>
        <v>NO APLICA</v>
      </c>
      <c r="BA1003" s="55" t="str">
        <f>IF(AX1003="","",WORKDAY(AX1003,5,FESTIVOS_CO!A:A))</f>
        <v/>
      </c>
      <c r="BB1003" s="39"/>
      <c r="BC1003" s="40"/>
      <c r="BD1003" s="40"/>
      <c r="BE1003" s="56" t="str">
        <f t="shared" ca="1" si="196"/>
        <v>NO APLICA</v>
      </c>
      <c r="BF1003" s="37"/>
      <c r="BG1003" s="45"/>
      <c r="BH1003" s="37"/>
      <c r="BI1003" s="36"/>
      <c r="BJ1003" s="37"/>
      <c r="BK1003" s="36"/>
      <c r="BL1003" s="36"/>
      <c r="BM1003" s="53" t="str">
        <f>IF(BJ1003="","",WORKDAY(BJ1003,5,FESTIVOS_CO!A:A))</f>
        <v/>
      </c>
      <c r="BN1003" s="57" t="str">
        <f t="shared" ca="1" si="194"/>
        <v>PENDIENTE HACER AVISO</v>
      </c>
      <c r="BO1003" s="54" t="str">
        <f t="shared" ca="1" si="187"/>
        <v>EN TRÁMITE NOTIF. POR AVISO</v>
      </c>
      <c r="BP1003" s="37"/>
      <c r="BQ1003" s="53" t="str">
        <f>IF(BP1003="","",WORKDAY(BP1003,5,FESTIVOS_CO!A:A))</f>
        <v/>
      </c>
      <c r="BR1003" s="37"/>
      <c r="BS1003" s="36"/>
      <c r="BT1003" s="38"/>
      <c r="BU1003" s="58" t="e">
        <f>VLOOKUP(BT1003,Hoja2!$C:$D,2,0)</f>
        <v>#N/A</v>
      </c>
      <c r="BV1003" s="80" t="str">
        <f>IF(
AND(AO1003="",BD1003="",BQ1003=""),
"EN PROCESO NOTIFICACION / COMUNICACION",
IF(
BT1003="",
"NO APLICA",
IF(
BU1003=60,
IF(AO1003&lt;&gt;"",AO1003,IF(BD1003&lt;&gt;"",BD1003,BQ1003))+60,
WORKDAY(
IF(AO1003&lt;&gt;"",AO1003,IF(BD1003&lt;&gt;"",BD1003,BQ1003)),
BU1003,
FESTIVOS_CO!A:A
)
)
))</f>
        <v>EN PROCESO NOTIFICACION / COMUNICACION</v>
      </c>
      <c r="BW1003" s="44"/>
      <c r="BX1003" s="53"/>
      <c r="BY1003" s="45"/>
      <c r="BZ1003" s="37"/>
      <c r="CA1003" s="54" t="str">
        <f t="shared" si="188"/>
        <v>PENDIENTE EJECUTORIA</v>
      </c>
      <c r="CB1003" s="59" t="str">
        <f t="shared" si="197"/>
        <v/>
      </c>
      <c r="CC1003" s="36"/>
      <c r="CD1003" s="40"/>
      <c r="CE1003" s="46"/>
      <c r="CF1003" s="40"/>
      <c r="CG1003" s="40"/>
      <c r="CH1003" s="40"/>
      <c r="CI1003" s="36"/>
      <c r="CJ1003" s="47"/>
      <c r="CK1003" s="40"/>
      <c r="CL1003" s="40"/>
      <c r="CM1003" s="40"/>
      <c r="CN1003" s="40"/>
    </row>
    <row r="1004" spans="1:92" ht="42.75" hidden="1">
      <c r="A1004" s="49" t="str">
        <f t="shared" si="189"/>
        <v>SIN GESTIÓN</v>
      </c>
      <c r="B1004" s="58"/>
      <c r="C1004" s="37"/>
      <c r="D1004" s="37"/>
      <c r="E1004" s="49" t="str">
        <f t="shared" si="190"/>
        <v>PENDIENTE NOTIFICACIÓN</v>
      </c>
      <c r="F1004" s="141" t="str">
        <f t="shared" si="191"/>
        <v>PENDIENTE NOTIFICACIÓN</v>
      </c>
      <c r="G1004" s="49" t="str">
        <f t="shared" si="192"/>
        <v/>
      </c>
      <c r="H1004" s="51" t="str">
        <f ca="1">IF(
L1004="",
"",
IF(
NETWORKDAYS(L1004,IF(M1004&lt;&gt;"",M1004,TODAY()),FESTIVOS_CO!A:A)&gt;2,
"VENCIDO",
IF(
NETWORKDAYS(L1004,IF(M1004&lt;&gt;"",M1004,TODAY()),FESTIVOS_CO!A:A)=2,
"ALERTA",
"A TIEMPO"
)))</f>
        <v/>
      </c>
      <c r="I1004" s="40"/>
      <c r="J1004" s="36"/>
      <c r="K1004" s="37"/>
      <c r="L1004" s="50"/>
      <c r="M1004" s="37"/>
      <c r="N1004" s="52"/>
      <c r="O1004" s="52"/>
      <c r="P1004" s="36"/>
      <c r="Q1004" s="36"/>
      <c r="R1004" s="40"/>
      <c r="S1004" s="36"/>
      <c r="T1004" s="40"/>
      <c r="U1004" s="40"/>
      <c r="V1004" s="81"/>
      <c r="W1004" s="40"/>
      <c r="X1004" s="40"/>
      <c r="Y1004" s="40"/>
      <c r="Z1004" s="38" t="str">
        <f>IFERROR(VLOOKUP(Y1004,DIRECTORIO!A:B,2,FALSE),"")</f>
        <v/>
      </c>
      <c r="AA1004" s="40"/>
      <c r="AB1004" s="40"/>
      <c r="AC1004" s="40"/>
      <c r="AD1004" s="40"/>
      <c r="AE1004" s="40"/>
      <c r="AF1004" s="40"/>
      <c r="AG1004" s="41" t="s">
        <v>109</v>
      </c>
      <c r="AH1004" s="42"/>
      <c r="AI1004" s="54" t="str">
        <f t="shared" ca="1" si="193"/>
        <v>PENDIENTE NOTIFICACIÓN ELECTRÓNICA</v>
      </c>
      <c r="AJ1004" s="37"/>
      <c r="AK1004" s="37"/>
      <c r="AL1004" s="37"/>
      <c r="AM1004" s="53" t="str">
        <f>IF(AK1004="","",WORKDAY(AK1004,5,FESTIVOS_CO!A:A))</f>
        <v/>
      </c>
      <c r="AN1004" s="37"/>
      <c r="AO1004" s="37"/>
      <c r="AP1004" s="54" t="str">
        <f t="shared" ca="1" si="198"/>
        <v>NO APLICA</v>
      </c>
      <c r="AQ1004" s="36"/>
      <c r="AR1004" s="43"/>
      <c r="AS1004" s="37"/>
      <c r="AT1004" s="36"/>
      <c r="AU1004" s="37"/>
      <c r="AV1004" s="36"/>
      <c r="AW1004" s="36"/>
      <c r="AX1004" s="37"/>
      <c r="AY1004" s="140" t="str">
        <f>IF(AU1004="","",WORKDAY(AU1004,5,FESTIVOS_CO!A:A))</f>
        <v/>
      </c>
      <c r="AZ1004" s="54" t="str">
        <f t="shared" ca="1" si="195"/>
        <v>NO APLICA</v>
      </c>
      <c r="BA1004" s="55" t="str">
        <f>IF(AX1004="","",WORKDAY(AX1004,5,FESTIVOS_CO!A:A))</f>
        <v/>
      </c>
      <c r="BB1004" s="39"/>
      <c r="BC1004" s="40"/>
      <c r="BD1004" s="40"/>
      <c r="BE1004" s="56" t="str">
        <f t="shared" ca="1" si="196"/>
        <v>NO APLICA</v>
      </c>
      <c r="BF1004" s="37"/>
      <c r="BG1004" s="45"/>
      <c r="BH1004" s="37"/>
      <c r="BI1004" s="36"/>
      <c r="BJ1004" s="37"/>
      <c r="BK1004" s="36"/>
      <c r="BL1004" s="36"/>
      <c r="BM1004" s="53" t="str">
        <f>IF(BJ1004="","",WORKDAY(BJ1004,5,FESTIVOS_CO!A:A))</f>
        <v/>
      </c>
      <c r="BN1004" s="57" t="str">
        <f t="shared" ca="1" si="194"/>
        <v>PENDIENTE HACER AVISO</v>
      </c>
      <c r="BO1004" s="54" t="str">
        <f t="shared" ca="1" si="187"/>
        <v>EN TRÁMITE NOTIF. POR AVISO</v>
      </c>
      <c r="BP1004" s="37"/>
      <c r="BQ1004" s="53" t="str">
        <f>IF(BP1004="","",WORKDAY(BP1004,5,FESTIVOS_CO!A:A))</f>
        <v/>
      </c>
      <c r="BR1004" s="37"/>
      <c r="BS1004" s="36"/>
      <c r="BT1004" s="38"/>
      <c r="BU1004" s="58" t="e">
        <f>VLOOKUP(BT1004,Hoja2!$C:$D,2,0)</f>
        <v>#N/A</v>
      </c>
      <c r="BV1004" s="80" t="str">
        <f>IF(
AND(AO1004="",BD1004="",BQ1004=""),
"EN PROCESO NOTIFICACION / COMUNICACION",
IF(
BT1004="",
"NO APLICA",
IF(
BU1004=60,
IF(AO1004&lt;&gt;"",AO1004,IF(BD1004&lt;&gt;"",BD1004,BQ1004))+60,
WORKDAY(
IF(AO1004&lt;&gt;"",AO1004,IF(BD1004&lt;&gt;"",BD1004,BQ1004)),
BU1004,
FESTIVOS_CO!A:A
)
)
))</f>
        <v>EN PROCESO NOTIFICACION / COMUNICACION</v>
      </c>
      <c r="BW1004" s="44"/>
      <c r="BX1004" s="53"/>
      <c r="BY1004" s="45"/>
      <c r="BZ1004" s="37"/>
      <c r="CA1004" s="54" t="str">
        <f t="shared" si="188"/>
        <v>PENDIENTE EJECUTORIA</v>
      </c>
      <c r="CB1004" s="59" t="str">
        <f t="shared" si="197"/>
        <v/>
      </c>
      <c r="CC1004" s="36"/>
      <c r="CD1004" s="40"/>
      <c r="CE1004" s="46"/>
      <c r="CF1004" s="40"/>
      <c r="CG1004" s="40"/>
      <c r="CH1004" s="40"/>
      <c r="CI1004" s="36"/>
      <c r="CJ1004" s="47"/>
      <c r="CK1004" s="40"/>
      <c r="CL1004" s="40"/>
      <c r="CM1004" s="40"/>
      <c r="CN1004" s="40"/>
    </row>
    <row r="1005" spans="1:92" ht="42.75" hidden="1">
      <c r="A1005" s="49" t="str">
        <f t="shared" si="189"/>
        <v>SIN GESTIÓN</v>
      </c>
      <c r="B1005" s="58"/>
      <c r="C1005" s="37"/>
      <c r="D1005" s="37"/>
      <c r="E1005" s="49" t="str">
        <f t="shared" si="190"/>
        <v>PENDIENTE NOTIFICACIÓN</v>
      </c>
      <c r="F1005" s="141" t="str">
        <f t="shared" si="191"/>
        <v>PENDIENTE NOTIFICACIÓN</v>
      </c>
      <c r="G1005" s="49" t="str">
        <f t="shared" si="192"/>
        <v/>
      </c>
      <c r="H1005" s="51" t="str">
        <f ca="1">IF(
L1005="",
"",
IF(
NETWORKDAYS(L1005,IF(M1005&lt;&gt;"",M1005,TODAY()),FESTIVOS_CO!A:A)&gt;2,
"VENCIDO",
IF(
NETWORKDAYS(L1005,IF(M1005&lt;&gt;"",M1005,TODAY()),FESTIVOS_CO!A:A)=2,
"ALERTA",
"A TIEMPO"
)))</f>
        <v/>
      </c>
      <c r="I1005" s="40"/>
      <c r="J1005" s="36"/>
      <c r="K1005" s="37"/>
      <c r="L1005" s="50"/>
      <c r="M1005" s="37"/>
      <c r="N1005" s="52"/>
      <c r="O1005" s="52"/>
      <c r="P1005" s="36"/>
      <c r="Q1005" s="36"/>
      <c r="R1005" s="40"/>
      <c r="S1005" s="36"/>
      <c r="T1005" s="40"/>
      <c r="U1005" s="40"/>
      <c r="V1005" s="81"/>
      <c r="W1005" s="40"/>
      <c r="X1005" s="40"/>
      <c r="Y1005" s="40"/>
      <c r="Z1005" s="38" t="str">
        <f>IFERROR(VLOOKUP(Y1005,DIRECTORIO!A:B,2,FALSE),"")</f>
        <v/>
      </c>
      <c r="AA1005" s="40"/>
      <c r="AB1005" s="40"/>
      <c r="AC1005" s="40"/>
      <c r="AD1005" s="40"/>
      <c r="AE1005" s="40"/>
      <c r="AF1005" s="40"/>
      <c r="AG1005" s="41" t="s">
        <v>109</v>
      </c>
      <c r="AH1005" s="42"/>
      <c r="AI1005" s="54" t="str">
        <f t="shared" ca="1" si="193"/>
        <v>PENDIENTE NOTIFICACIÓN ELECTRÓNICA</v>
      </c>
      <c r="AJ1005" s="37"/>
      <c r="AK1005" s="37"/>
      <c r="AL1005" s="37"/>
      <c r="AM1005" s="53" t="str">
        <f>IF(AK1005="","",WORKDAY(AK1005,5,FESTIVOS_CO!A:A))</f>
        <v/>
      </c>
      <c r="AN1005" s="37"/>
      <c r="AO1005" s="37"/>
      <c r="AP1005" s="54" t="str">
        <f t="shared" ca="1" si="198"/>
        <v>NO APLICA</v>
      </c>
      <c r="AQ1005" s="36"/>
      <c r="AR1005" s="43"/>
      <c r="AS1005" s="37"/>
      <c r="AT1005" s="36"/>
      <c r="AU1005" s="37"/>
      <c r="AV1005" s="36"/>
      <c r="AW1005" s="36"/>
      <c r="AX1005" s="37"/>
      <c r="AY1005" s="140" t="str">
        <f>IF(AU1005="","",WORKDAY(AU1005,5,FESTIVOS_CO!A:A))</f>
        <v/>
      </c>
      <c r="AZ1005" s="54" t="str">
        <f t="shared" ca="1" si="195"/>
        <v>NO APLICA</v>
      </c>
      <c r="BA1005" s="55" t="str">
        <f>IF(AX1005="","",WORKDAY(AX1005,5,FESTIVOS_CO!A:A))</f>
        <v/>
      </c>
      <c r="BB1005" s="39"/>
      <c r="BC1005" s="40"/>
      <c r="BD1005" s="40"/>
      <c r="BE1005" s="56" t="str">
        <f t="shared" ca="1" si="196"/>
        <v>NO APLICA</v>
      </c>
      <c r="BF1005" s="37"/>
      <c r="BG1005" s="45"/>
      <c r="BH1005" s="37"/>
      <c r="BI1005" s="36"/>
      <c r="BJ1005" s="37"/>
      <c r="BK1005" s="36"/>
      <c r="BL1005" s="36"/>
      <c r="BM1005" s="53" t="str">
        <f>IF(BJ1005="","",WORKDAY(BJ1005,5,FESTIVOS_CO!A:A))</f>
        <v/>
      </c>
      <c r="BN1005" s="57" t="str">
        <f t="shared" ca="1" si="194"/>
        <v>PENDIENTE HACER AVISO</v>
      </c>
      <c r="BO1005" s="54" t="str">
        <f t="shared" ca="1" si="187"/>
        <v>EN TRÁMITE NOTIF. POR AVISO</v>
      </c>
      <c r="BP1005" s="37"/>
      <c r="BQ1005" s="53" t="str">
        <f>IF(BP1005="","",WORKDAY(BP1005,5,FESTIVOS_CO!A:A))</f>
        <v/>
      </c>
      <c r="BR1005" s="37"/>
      <c r="BS1005" s="36"/>
      <c r="BT1005" s="38"/>
      <c r="BU1005" s="58" t="e">
        <f>VLOOKUP(BT1005,Hoja2!$C:$D,2,0)</f>
        <v>#N/A</v>
      </c>
      <c r="BV1005" s="80" t="str">
        <f>IF(
AND(AO1005="",BD1005="",BQ1005=""),
"EN PROCESO NOTIFICACION / COMUNICACION",
IF(
BT1005="",
"NO APLICA",
IF(
BU1005=60,
IF(AO1005&lt;&gt;"",AO1005,IF(BD1005&lt;&gt;"",BD1005,BQ1005))+60,
WORKDAY(
IF(AO1005&lt;&gt;"",AO1005,IF(BD1005&lt;&gt;"",BD1005,BQ1005)),
BU1005,
FESTIVOS_CO!A:A
)
)
))</f>
        <v>EN PROCESO NOTIFICACION / COMUNICACION</v>
      </c>
      <c r="BW1005" s="44"/>
      <c r="BX1005" s="53"/>
      <c r="BY1005" s="45"/>
      <c r="BZ1005" s="37"/>
      <c r="CA1005" s="54" t="str">
        <f t="shared" si="188"/>
        <v>PENDIENTE EJECUTORIA</v>
      </c>
      <c r="CB1005" s="59" t="str">
        <f t="shared" si="197"/>
        <v/>
      </c>
      <c r="CC1005" s="36"/>
      <c r="CD1005" s="40"/>
      <c r="CE1005" s="46"/>
      <c r="CF1005" s="40"/>
      <c r="CG1005" s="40"/>
      <c r="CH1005" s="40"/>
      <c r="CI1005" s="36"/>
      <c r="CJ1005" s="47"/>
      <c r="CK1005" s="40"/>
      <c r="CL1005" s="40"/>
      <c r="CM1005" s="40"/>
      <c r="CN1005" s="40"/>
    </row>
    <row r="1006" spans="1:92" ht="42.75" hidden="1">
      <c r="A1006" s="49" t="str">
        <f t="shared" si="189"/>
        <v>SIN GESTIÓN</v>
      </c>
      <c r="B1006" s="58"/>
      <c r="C1006" s="37"/>
      <c r="D1006" s="37"/>
      <c r="E1006" s="49" t="str">
        <f t="shared" si="190"/>
        <v>PENDIENTE NOTIFICACIÓN</v>
      </c>
      <c r="F1006" s="141" t="str">
        <f t="shared" si="191"/>
        <v>PENDIENTE NOTIFICACIÓN</v>
      </c>
      <c r="G1006" s="49" t="str">
        <f t="shared" si="192"/>
        <v/>
      </c>
      <c r="H1006" s="51" t="str">
        <f ca="1">IF(
L1006="",
"",
IF(
NETWORKDAYS(L1006,IF(M1006&lt;&gt;"",M1006,TODAY()),FESTIVOS_CO!A:A)&gt;2,
"VENCIDO",
IF(
NETWORKDAYS(L1006,IF(M1006&lt;&gt;"",M1006,TODAY()),FESTIVOS_CO!A:A)=2,
"ALERTA",
"A TIEMPO"
)))</f>
        <v/>
      </c>
      <c r="I1006" s="40"/>
      <c r="J1006" s="36"/>
      <c r="K1006" s="37"/>
      <c r="L1006" s="50"/>
      <c r="M1006" s="37"/>
      <c r="N1006" s="52"/>
      <c r="O1006" s="52"/>
      <c r="P1006" s="36"/>
      <c r="Q1006" s="36"/>
      <c r="R1006" s="40"/>
      <c r="S1006" s="36"/>
      <c r="T1006" s="40"/>
      <c r="U1006" s="40"/>
      <c r="V1006" s="81"/>
      <c r="W1006" s="40"/>
      <c r="X1006" s="40"/>
      <c r="Y1006" s="40"/>
      <c r="Z1006" s="38" t="str">
        <f>IFERROR(VLOOKUP(Y1006,DIRECTORIO!A:B,2,FALSE),"")</f>
        <v/>
      </c>
      <c r="AA1006" s="40"/>
      <c r="AB1006" s="40"/>
      <c r="AC1006" s="40"/>
      <c r="AD1006" s="40"/>
      <c r="AE1006" s="40"/>
      <c r="AF1006" s="40"/>
      <c r="AG1006" s="41" t="s">
        <v>109</v>
      </c>
      <c r="AH1006" s="42"/>
      <c r="AI1006" s="54" t="str">
        <f t="shared" ca="1" si="193"/>
        <v>PENDIENTE NOTIFICACIÓN ELECTRÓNICA</v>
      </c>
      <c r="AJ1006" s="37"/>
      <c r="AK1006" s="37"/>
      <c r="AL1006" s="37"/>
      <c r="AM1006" s="53" t="str">
        <f>IF(AK1006="","",WORKDAY(AK1006,5,FESTIVOS_CO!A:A))</f>
        <v/>
      </c>
      <c r="AN1006" s="37"/>
      <c r="AO1006" s="37"/>
      <c r="AP1006" s="54" t="str">
        <f t="shared" ca="1" si="198"/>
        <v>NO APLICA</v>
      </c>
      <c r="AQ1006" s="36"/>
      <c r="AR1006" s="43"/>
      <c r="AS1006" s="37"/>
      <c r="AT1006" s="36"/>
      <c r="AU1006" s="37"/>
      <c r="AV1006" s="36"/>
      <c r="AW1006" s="36"/>
      <c r="AX1006" s="37"/>
      <c r="AY1006" s="140" t="str">
        <f>IF(AU1006="","",WORKDAY(AU1006,5,FESTIVOS_CO!A:A))</f>
        <v/>
      </c>
      <c r="AZ1006" s="54" t="str">
        <f t="shared" ca="1" si="195"/>
        <v>NO APLICA</v>
      </c>
      <c r="BA1006" s="55" t="str">
        <f>IF(AX1006="","",WORKDAY(AX1006,5,FESTIVOS_CO!A:A))</f>
        <v/>
      </c>
      <c r="BB1006" s="39"/>
      <c r="BC1006" s="40"/>
      <c r="BD1006" s="40"/>
      <c r="BE1006" s="56" t="str">
        <f t="shared" ca="1" si="196"/>
        <v>NO APLICA</v>
      </c>
      <c r="BF1006" s="37"/>
      <c r="BG1006" s="45"/>
      <c r="BH1006" s="37"/>
      <c r="BI1006" s="36"/>
      <c r="BJ1006" s="37"/>
      <c r="BK1006" s="36"/>
      <c r="BL1006" s="36"/>
      <c r="BM1006" s="53" t="str">
        <f>IF(BJ1006="","",WORKDAY(BJ1006,5,FESTIVOS_CO!A:A))</f>
        <v/>
      </c>
      <c r="BN1006" s="57" t="str">
        <f t="shared" ca="1" si="194"/>
        <v>PENDIENTE HACER AVISO</v>
      </c>
      <c r="BO1006" s="54" t="str">
        <f t="shared" ca="1" si="187"/>
        <v>EN TRÁMITE NOTIF. POR AVISO</v>
      </c>
      <c r="BP1006" s="37"/>
      <c r="BQ1006" s="53" t="str">
        <f>IF(BP1006="","",WORKDAY(BP1006,5,FESTIVOS_CO!A:A))</f>
        <v/>
      </c>
      <c r="BR1006" s="37"/>
      <c r="BS1006" s="36"/>
      <c r="BT1006" s="38"/>
      <c r="BU1006" s="58" t="e">
        <f>VLOOKUP(BT1006,Hoja2!$C:$D,2,0)</f>
        <v>#N/A</v>
      </c>
      <c r="BV1006" s="80" t="str">
        <f>IF(
AND(AO1006="",BD1006="",BQ1006=""),
"EN PROCESO NOTIFICACION / COMUNICACION",
IF(
BT1006="",
"NO APLICA",
IF(
BU1006=60,
IF(AO1006&lt;&gt;"",AO1006,IF(BD1006&lt;&gt;"",BD1006,BQ1006))+60,
WORKDAY(
IF(AO1006&lt;&gt;"",AO1006,IF(BD1006&lt;&gt;"",BD1006,BQ1006)),
BU1006,
FESTIVOS_CO!A:A
)
)
))</f>
        <v>EN PROCESO NOTIFICACION / COMUNICACION</v>
      </c>
      <c r="BW1006" s="44"/>
      <c r="BX1006" s="53"/>
      <c r="BY1006" s="45"/>
      <c r="BZ1006" s="37"/>
      <c r="CA1006" s="54" t="str">
        <f t="shared" si="188"/>
        <v>PENDIENTE EJECUTORIA</v>
      </c>
      <c r="CB1006" s="59" t="str">
        <f t="shared" si="197"/>
        <v/>
      </c>
      <c r="CC1006" s="36"/>
      <c r="CD1006" s="40"/>
      <c r="CE1006" s="46"/>
      <c r="CF1006" s="40"/>
      <c r="CG1006" s="40"/>
      <c r="CH1006" s="40"/>
      <c r="CI1006" s="36"/>
      <c r="CJ1006" s="47"/>
      <c r="CK1006" s="40"/>
      <c r="CL1006" s="40"/>
      <c r="CM1006" s="40"/>
      <c r="CN1006" s="40"/>
    </row>
    <row r="1007" spans="1:92" ht="42.75" hidden="1">
      <c r="A1007" s="49" t="str">
        <f t="shared" si="189"/>
        <v>SIN GESTIÓN</v>
      </c>
      <c r="B1007" s="58"/>
      <c r="C1007" s="37"/>
      <c r="D1007" s="37"/>
      <c r="E1007" s="49" t="str">
        <f t="shared" si="190"/>
        <v>PENDIENTE NOTIFICACIÓN</v>
      </c>
      <c r="F1007" s="141" t="str">
        <f t="shared" si="191"/>
        <v>PENDIENTE NOTIFICACIÓN</v>
      </c>
      <c r="G1007" s="49" t="str">
        <f t="shared" si="192"/>
        <v/>
      </c>
      <c r="H1007" s="51" t="str">
        <f ca="1">IF(
L1007="",
"",
IF(
NETWORKDAYS(L1007,IF(M1007&lt;&gt;"",M1007,TODAY()),FESTIVOS_CO!A:A)&gt;2,
"VENCIDO",
IF(
NETWORKDAYS(L1007,IF(M1007&lt;&gt;"",M1007,TODAY()),FESTIVOS_CO!A:A)=2,
"ALERTA",
"A TIEMPO"
)))</f>
        <v/>
      </c>
      <c r="I1007" s="40"/>
      <c r="J1007" s="36"/>
      <c r="K1007" s="37"/>
      <c r="L1007" s="50"/>
      <c r="M1007" s="37"/>
      <c r="N1007" s="52"/>
      <c r="O1007" s="52"/>
      <c r="P1007" s="36"/>
      <c r="Q1007" s="36"/>
      <c r="R1007" s="40"/>
      <c r="S1007" s="36"/>
      <c r="T1007" s="40"/>
      <c r="U1007" s="40"/>
      <c r="V1007" s="81"/>
      <c r="W1007" s="40"/>
      <c r="X1007" s="40"/>
      <c r="Y1007" s="40"/>
      <c r="Z1007" s="38" t="str">
        <f>IFERROR(VLOOKUP(Y1007,DIRECTORIO!A:B,2,FALSE),"")</f>
        <v/>
      </c>
      <c r="AA1007" s="40"/>
      <c r="AB1007" s="40"/>
      <c r="AC1007" s="40"/>
      <c r="AD1007" s="40"/>
      <c r="AE1007" s="40"/>
      <c r="AF1007" s="40"/>
      <c r="AG1007" s="41" t="s">
        <v>109</v>
      </c>
      <c r="AH1007" s="42"/>
      <c r="AI1007" s="54" t="str">
        <f t="shared" ca="1" si="193"/>
        <v>PENDIENTE NOTIFICACIÓN ELECTRÓNICA</v>
      </c>
      <c r="AJ1007" s="37"/>
      <c r="AK1007" s="37"/>
      <c r="AL1007" s="37"/>
      <c r="AM1007" s="53" t="str">
        <f>IF(AK1007="","",WORKDAY(AK1007,5,FESTIVOS_CO!A:A))</f>
        <v/>
      </c>
      <c r="AN1007" s="37"/>
      <c r="AO1007" s="37"/>
      <c r="AP1007" s="54" t="str">
        <f t="shared" ca="1" si="198"/>
        <v>NO APLICA</v>
      </c>
      <c r="AQ1007" s="36"/>
      <c r="AR1007" s="43"/>
      <c r="AS1007" s="37"/>
      <c r="AT1007" s="36"/>
      <c r="AU1007" s="37"/>
      <c r="AV1007" s="36"/>
      <c r="AW1007" s="36"/>
      <c r="AX1007" s="37"/>
      <c r="AY1007" s="140" t="str">
        <f>IF(AU1007="","",WORKDAY(AU1007,5,FESTIVOS_CO!A:A))</f>
        <v/>
      </c>
      <c r="AZ1007" s="54" t="str">
        <f t="shared" ca="1" si="195"/>
        <v>NO APLICA</v>
      </c>
      <c r="BA1007" s="55" t="str">
        <f>IF(AX1007="","",WORKDAY(AX1007,5,FESTIVOS_CO!A:A))</f>
        <v/>
      </c>
      <c r="BB1007" s="39"/>
      <c r="BC1007" s="40"/>
      <c r="BD1007" s="40"/>
      <c r="BE1007" s="56" t="str">
        <f t="shared" ca="1" si="196"/>
        <v>NO APLICA</v>
      </c>
      <c r="BF1007" s="37"/>
      <c r="BG1007" s="45"/>
      <c r="BH1007" s="37"/>
      <c r="BI1007" s="36"/>
      <c r="BJ1007" s="37"/>
      <c r="BK1007" s="36"/>
      <c r="BL1007" s="36"/>
      <c r="BM1007" s="53" t="str">
        <f>IF(BJ1007="","",WORKDAY(BJ1007,5,FESTIVOS_CO!A:A))</f>
        <v/>
      </c>
      <c r="BN1007" s="57" t="str">
        <f t="shared" ca="1" si="194"/>
        <v>PENDIENTE HACER AVISO</v>
      </c>
      <c r="BO1007" s="54" t="str">
        <f t="shared" ca="1" si="187"/>
        <v>EN TRÁMITE NOTIF. POR AVISO</v>
      </c>
      <c r="BP1007" s="37"/>
      <c r="BQ1007" s="53" t="str">
        <f>IF(BP1007="","",WORKDAY(BP1007,5,FESTIVOS_CO!A:A))</f>
        <v/>
      </c>
      <c r="BR1007" s="37"/>
      <c r="BS1007" s="36"/>
      <c r="BT1007" s="38"/>
      <c r="BU1007" s="58" t="e">
        <f>VLOOKUP(BT1007,Hoja2!$C:$D,2,0)</f>
        <v>#N/A</v>
      </c>
      <c r="BV1007" s="80" t="str">
        <f>IF(
AND(AO1007="",BD1007="",BQ1007=""),
"EN PROCESO NOTIFICACION / COMUNICACION",
IF(
BT1007="",
"NO APLICA",
IF(
BU1007=60,
IF(AO1007&lt;&gt;"",AO1007,IF(BD1007&lt;&gt;"",BD1007,BQ1007))+60,
WORKDAY(
IF(AO1007&lt;&gt;"",AO1007,IF(BD1007&lt;&gt;"",BD1007,BQ1007)),
BU1007,
FESTIVOS_CO!A:A
)
)
))</f>
        <v>EN PROCESO NOTIFICACION / COMUNICACION</v>
      </c>
      <c r="BW1007" s="44"/>
      <c r="BX1007" s="53"/>
      <c r="BY1007" s="45"/>
      <c r="BZ1007" s="37"/>
      <c r="CA1007" s="54" t="str">
        <f t="shared" si="188"/>
        <v>PENDIENTE EJECUTORIA</v>
      </c>
      <c r="CB1007" s="59" t="str">
        <f t="shared" si="197"/>
        <v/>
      </c>
      <c r="CC1007" s="36"/>
      <c r="CD1007" s="40"/>
      <c r="CE1007" s="46"/>
      <c r="CF1007" s="40"/>
      <c r="CG1007" s="40"/>
      <c r="CH1007" s="40"/>
      <c r="CI1007" s="36"/>
      <c r="CJ1007" s="47"/>
      <c r="CK1007" s="40"/>
      <c r="CL1007" s="40"/>
      <c r="CM1007" s="40"/>
      <c r="CN1007" s="40"/>
    </row>
    <row r="1008" spans="1:92" ht="42.75" hidden="1">
      <c r="A1008" s="49" t="str">
        <f t="shared" si="189"/>
        <v>SIN GESTIÓN</v>
      </c>
      <c r="B1008" s="58"/>
      <c r="C1008" s="37"/>
      <c r="D1008" s="37"/>
      <c r="E1008" s="49" t="str">
        <f t="shared" si="190"/>
        <v>PENDIENTE NOTIFICACIÓN</v>
      </c>
      <c r="F1008" s="141" t="str">
        <f t="shared" si="191"/>
        <v>PENDIENTE NOTIFICACIÓN</v>
      </c>
      <c r="G1008" s="49" t="str">
        <f t="shared" si="192"/>
        <v/>
      </c>
      <c r="H1008" s="51" t="str">
        <f ca="1">IF(
L1008="",
"",
IF(
NETWORKDAYS(L1008,IF(M1008&lt;&gt;"",M1008,TODAY()),FESTIVOS_CO!A:A)&gt;2,
"VENCIDO",
IF(
NETWORKDAYS(L1008,IF(M1008&lt;&gt;"",M1008,TODAY()),FESTIVOS_CO!A:A)=2,
"ALERTA",
"A TIEMPO"
)))</f>
        <v/>
      </c>
      <c r="I1008" s="40"/>
      <c r="J1008" s="36"/>
      <c r="K1008" s="37"/>
      <c r="L1008" s="50"/>
      <c r="M1008" s="37"/>
      <c r="N1008" s="52"/>
      <c r="O1008" s="52"/>
      <c r="P1008" s="36"/>
      <c r="Q1008" s="36"/>
      <c r="R1008" s="40"/>
      <c r="S1008" s="36"/>
      <c r="T1008" s="40"/>
      <c r="U1008" s="40"/>
      <c r="V1008" s="81"/>
      <c r="W1008" s="40"/>
      <c r="X1008" s="40"/>
      <c r="Y1008" s="40"/>
      <c r="Z1008" s="38" t="str">
        <f>IFERROR(VLOOKUP(Y1008,DIRECTORIO!A:B,2,FALSE),"")</f>
        <v/>
      </c>
      <c r="AA1008" s="40"/>
      <c r="AB1008" s="40"/>
      <c r="AC1008" s="40"/>
      <c r="AD1008" s="40"/>
      <c r="AE1008" s="40"/>
      <c r="AF1008" s="40"/>
      <c r="AG1008" s="41" t="s">
        <v>109</v>
      </c>
      <c r="AH1008" s="42"/>
      <c r="AI1008" s="54" t="str">
        <f t="shared" ca="1" si="193"/>
        <v>PENDIENTE NOTIFICACIÓN ELECTRÓNICA</v>
      </c>
      <c r="AJ1008" s="37"/>
      <c r="AK1008" s="37"/>
      <c r="AL1008" s="37"/>
      <c r="AM1008" s="53" t="str">
        <f>IF(AK1008="","",WORKDAY(AK1008,5,FESTIVOS_CO!A:A))</f>
        <v/>
      </c>
      <c r="AN1008" s="37"/>
      <c r="AO1008" s="37"/>
      <c r="AP1008" s="54" t="str">
        <f t="shared" ca="1" si="198"/>
        <v>NO APLICA</v>
      </c>
      <c r="AQ1008" s="36"/>
      <c r="AR1008" s="43"/>
      <c r="AS1008" s="37"/>
      <c r="AT1008" s="36"/>
      <c r="AU1008" s="37"/>
      <c r="AV1008" s="36"/>
      <c r="AW1008" s="36"/>
      <c r="AX1008" s="37"/>
      <c r="AY1008" s="140" t="str">
        <f>IF(AU1008="","",WORKDAY(AU1008,5,FESTIVOS_CO!A:A))</f>
        <v/>
      </c>
      <c r="AZ1008" s="54" t="str">
        <f t="shared" ca="1" si="195"/>
        <v>NO APLICA</v>
      </c>
      <c r="BA1008" s="55" t="str">
        <f>IF(AX1008="","",WORKDAY(AX1008,5,FESTIVOS_CO!A:A))</f>
        <v/>
      </c>
      <c r="BB1008" s="39"/>
      <c r="BC1008" s="40"/>
      <c r="BD1008" s="40"/>
      <c r="BE1008" s="56" t="str">
        <f t="shared" ca="1" si="196"/>
        <v>NO APLICA</v>
      </c>
      <c r="BF1008" s="37"/>
      <c r="BG1008" s="45"/>
      <c r="BH1008" s="37"/>
      <c r="BI1008" s="36"/>
      <c r="BJ1008" s="37"/>
      <c r="BK1008" s="36"/>
      <c r="BL1008" s="36"/>
      <c r="BM1008" s="53" t="str">
        <f>IF(BJ1008="","",WORKDAY(BJ1008,5,FESTIVOS_CO!A:A))</f>
        <v/>
      </c>
      <c r="BN1008" s="57" t="str">
        <f t="shared" ca="1" si="194"/>
        <v>PENDIENTE HACER AVISO</v>
      </c>
      <c r="BO1008" s="54" t="str">
        <f t="shared" ca="1" si="187"/>
        <v>EN TRÁMITE NOTIF. POR AVISO</v>
      </c>
      <c r="BP1008" s="37"/>
      <c r="BQ1008" s="53" t="str">
        <f>IF(BP1008="","",WORKDAY(BP1008,5,FESTIVOS_CO!A:A))</f>
        <v/>
      </c>
      <c r="BR1008" s="37"/>
      <c r="BS1008" s="36"/>
      <c r="BT1008" s="38"/>
      <c r="BU1008" s="58" t="e">
        <f>VLOOKUP(BT1008,Hoja2!$C:$D,2,0)</f>
        <v>#N/A</v>
      </c>
      <c r="BV1008" s="80" t="str">
        <f>IF(
AND(AO1008="",BD1008="",BQ1008=""),
"EN PROCESO NOTIFICACION / COMUNICACION",
IF(
BT1008="",
"NO APLICA",
IF(
BU1008=60,
IF(AO1008&lt;&gt;"",AO1008,IF(BD1008&lt;&gt;"",BD1008,BQ1008))+60,
WORKDAY(
IF(AO1008&lt;&gt;"",AO1008,IF(BD1008&lt;&gt;"",BD1008,BQ1008)),
BU1008,
FESTIVOS_CO!A:A
)
)
))</f>
        <v>EN PROCESO NOTIFICACION / COMUNICACION</v>
      </c>
      <c r="BW1008" s="44"/>
      <c r="BX1008" s="53"/>
      <c r="BY1008" s="45"/>
      <c r="BZ1008" s="37"/>
      <c r="CA1008" s="54" t="str">
        <f t="shared" si="188"/>
        <v>PENDIENTE EJECUTORIA</v>
      </c>
      <c r="CB1008" s="59" t="str">
        <f t="shared" si="197"/>
        <v/>
      </c>
      <c r="CC1008" s="36"/>
      <c r="CD1008" s="40"/>
      <c r="CE1008" s="46"/>
      <c r="CF1008" s="40"/>
      <c r="CG1008" s="40"/>
      <c r="CH1008" s="40"/>
      <c r="CI1008" s="36"/>
      <c r="CJ1008" s="47"/>
      <c r="CK1008" s="40"/>
      <c r="CL1008" s="40"/>
      <c r="CM1008" s="40"/>
      <c r="CN1008" s="40"/>
    </row>
    <row r="1009" spans="1:92" ht="42.75" hidden="1">
      <c r="A1009" s="49" t="str">
        <f t="shared" si="189"/>
        <v>SIN GESTIÓN</v>
      </c>
      <c r="B1009" s="58"/>
      <c r="C1009" s="37"/>
      <c r="D1009" s="37"/>
      <c r="E1009" s="49" t="str">
        <f t="shared" si="190"/>
        <v>PENDIENTE NOTIFICACIÓN</v>
      </c>
      <c r="F1009" s="141" t="str">
        <f t="shared" si="191"/>
        <v>PENDIENTE NOTIFICACIÓN</v>
      </c>
      <c r="G1009" s="49" t="str">
        <f t="shared" si="192"/>
        <v/>
      </c>
      <c r="H1009" s="51" t="str">
        <f ca="1">IF(
L1009="",
"",
IF(
NETWORKDAYS(L1009,IF(M1009&lt;&gt;"",M1009,TODAY()),FESTIVOS_CO!A:A)&gt;2,
"VENCIDO",
IF(
NETWORKDAYS(L1009,IF(M1009&lt;&gt;"",M1009,TODAY()),FESTIVOS_CO!A:A)=2,
"ALERTA",
"A TIEMPO"
)))</f>
        <v/>
      </c>
      <c r="I1009" s="40"/>
      <c r="J1009" s="36"/>
      <c r="K1009" s="37"/>
      <c r="L1009" s="50"/>
      <c r="M1009" s="37"/>
      <c r="N1009" s="52"/>
      <c r="O1009" s="52"/>
      <c r="P1009" s="36"/>
      <c r="Q1009" s="36"/>
      <c r="R1009" s="40"/>
      <c r="S1009" s="36"/>
      <c r="T1009" s="40"/>
      <c r="U1009" s="40"/>
      <c r="V1009" s="81"/>
      <c r="W1009" s="40"/>
      <c r="X1009" s="40"/>
      <c r="Y1009" s="40"/>
      <c r="Z1009" s="38" t="str">
        <f>IFERROR(VLOOKUP(Y1009,DIRECTORIO!A:B,2,FALSE),"")</f>
        <v/>
      </c>
      <c r="AA1009" s="40"/>
      <c r="AB1009" s="40"/>
      <c r="AC1009" s="40"/>
      <c r="AD1009" s="40"/>
      <c r="AE1009" s="40"/>
      <c r="AF1009" s="40"/>
      <c r="AG1009" s="41" t="s">
        <v>109</v>
      </c>
      <c r="AH1009" s="42"/>
      <c r="AI1009" s="54" t="str">
        <f t="shared" ca="1" si="193"/>
        <v>PENDIENTE NOTIFICACIÓN ELECTRÓNICA</v>
      </c>
      <c r="AJ1009" s="37"/>
      <c r="AK1009" s="37"/>
      <c r="AL1009" s="37"/>
      <c r="AM1009" s="53" t="str">
        <f>IF(AK1009="","",WORKDAY(AK1009,5,FESTIVOS_CO!A:A))</f>
        <v/>
      </c>
      <c r="AN1009" s="37"/>
      <c r="AO1009" s="37"/>
      <c r="AP1009" s="54" t="str">
        <f t="shared" ca="1" si="198"/>
        <v>NO APLICA</v>
      </c>
      <c r="AQ1009" s="36"/>
      <c r="AR1009" s="43"/>
      <c r="AS1009" s="37"/>
      <c r="AT1009" s="36"/>
      <c r="AU1009" s="37"/>
      <c r="AV1009" s="36"/>
      <c r="AW1009" s="36"/>
      <c r="AX1009" s="37"/>
      <c r="AY1009" s="140" t="str">
        <f>IF(AU1009="","",WORKDAY(AU1009,5,FESTIVOS_CO!A:A))</f>
        <v/>
      </c>
      <c r="AZ1009" s="54" t="str">
        <f t="shared" ca="1" si="195"/>
        <v>NO APLICA</v>
      </c>
      <c r="BA1009" s="55" t="str">
        <f>IF(AX1009="","",WORKDAY(AX1009,5,FESTIVOS_CO!A:A))</f>
        <v/>
      </c>
      <c r="BB1009" s="39"/>
      <c r="BC1009" s="40"/>
      <c r="BD1009" s="40"/>
      <c r="BE1009" s="56" t="str">
        <f t="shared" ca="1" si="196"/>
        <v>NO APLICA</v>
      </c>
      <c r="BF1009" s="37"/>
      <c r="BG1009" s="45"/>
      <c r="BH1009" s="37"/>
      <c r="BI1009" s="36"/>
      <c r="BJ1009" s="37"/>
      <c r="BK1009" s="36"/>
      <c r="BL1009" s="36"/>
      <c r="BM1009" s="53" t="str">
        <f>IF(BJ1009="","",WORKDAY(BJ1009,5,FESTIVOS_CO!A:A))</f>
        <v/>
      </c>
      <c r="BN1009" s="57" t="str">
        <f t="shared" ca="1" si="194"/>
        <v>PENDIENTE HACER AVISO</v>
      </c>
      <c r="BO1009" s="54" t="str">
        <f t="shared" ca="1" si="187"/>
        <v>EN TRÁMITE NOTIF. POR AVISO</v>
      </c>
      <c r="BP1009" s="37"/>
      <c r="BQ1009" s="53" t="str">
        <f>IF(BP1009="","",WORKDAY(BP1009,5,FESTIVOS_CO!A:A))</f>
        <v/>
      </c>
      <c r="BR1009" s="37"/>
      <c r="BS1009" s="36"/>
      <c r="BT1009" s="38"/>
      <c r="BU1009" s="58" t="e">
        <f>VLOOKUP(BT1009,Hoja2!$C:$D,2,0)</f>
        <v>#N/A</v>
      </c>
      <c r="BV1009" s="80" t="str">
        <f>IF(
AND(AO1009="",BD1009="",BQ1009=""),
"EN PROCESO NOTIFICACION / COMUNICACION",
IF(
BT1009="",
"NO APLICA",
IF(
BU1009=60,
IF(AO1009&lt;&gt;"",AO1009,IF(BD1009&lt;&gt;"",BD1009,BQ1009))+60,
WORKDAY(
IF(AO1009&lt;&gt;"",AO1009,IF(BD1009&lt;&gt;"",BD1009,BQ1009)),
BU1009,
FESTIVOS_CO!A:A
)
)
))</f>
        <v>EN PROCESO NOTIFICACION / COMUNICACION</v>
      </c>
      <c r="BW1009" s="44"/>
      <c r="BX1009" s="53"/>
      <c r="BY1009" s="45"/>
      <c r="BZ1009" s="37"/>
      <c r="CA1009" s="54" t="str">
        <f t="shared" si="188"/>
        <v>PENDIENTE EJECUTORIA</v>
      </c>
      <c r="CB1009" s="59" t="str">
        <f t="shared" si="197"/>
        <v/>
      </c>
      <c r="CC1009" s="36"/>
      <c r="CD1009" s="40"/>
      <c r="CE1009" s="46"/>
      <c r="CF1009" s="40"/>
      <c r="CG1009" s="40"/>
      <c r="CH1009" s="40"/>
      <c r="CI1009" s="36"/>
      <c r="CJ1009" s="47"/>
      <c r="CK1009" s="40"/>
      <c r="CL1009" s="40"/>
      <c r="CM1009" s="40"/>
      <c r="CN1009" s="40"/>
    </row>
    <row r="1010" spans="1:92" ht="42.75" hidden="1">
      <c r="A1010" s="49" t="str">
        <f t="shared" si="189"/>
        <v>SIN GESTIÓN</v>
      </c>
      <c r="B1010" s="58"/>
      <c r="C1010" s="37"/>
      <c r="D1010" s="37"/>
      <c r="E1010" s="49" t="str">
        <f t="shared" si="190"/>
        <v>PENDIENTE NOTIFICACIÓN</v>
      </c>
      <c r="F1010" s="141" t="str">
        <f t="shared" si="191"/>
        <v>PENDIENTE NOTIFICACIÓN</v>
      </c>
      <c r="G1010" s="49" t="str">
        <f t="shared" si="192"/>
        <v/>
      </c>
      <c r="H1010" s="51" t="str">
        <f ca="1">IF(
L1010="",
"",
IF(
NETWORKDAYS(L1010,IF(M1010&lt;&gt;"",M1010,TODAY()),FESTIVOS_CO!A:A)&gt;2,
"VENCIDO",
IF(
NETWORKDAYS(L1010,IF(M1010&lt;&gt;"",M1010,TODAY()),FESTIVOS_CO!A:A)=2,
"ALERTA",
"A TIEMPO"
)))</f>
        <v/>
      </c>
      <c r="I1010" s="40"/>
      <c r="J1010" s="36"/>
      <c r="K1010" s="37"/>
      <c r="L1010" s="50"/>
      <c r="M1010" s="37"/>
      <c r="N1010" s="52"/>
      <c r="O1010" s="52"/>
      <c r="P1010" s="36"/>
      <c r="Q1010" s="36"/>
      <c r="R1010" s="40"/>
      <c r="S1010" s="36"/>
      <c r="T1010" s="40"/>
      <c r="U1010" s="40"/>
      <c r="V1010" s="81"/>
      <c r="W1010" s="40"/>
      <c r="X1010" s="40"/>
      <c r="Y1010" s="40"/>
      <c r="Z1010" s="38" t="str">
        <f>IFERROR(VLOOKUP(Y1010,DIRECTORIO!A:B,2,FALSE),"")</f>
        <v/>
      </c>
      <c r="AA1010" s="40"/>
      <c r="AB1010" s="40"/>
      <c r="AC1010" s="40"/>
      <c r="AD1010" s="40"/>
      <c r="AE1010" s="40"/>
      <c r="AF1010" s="40"/>
      <c r="AG1010" s="41" t="s">
        <v>109</v>
      </c>
      <c r="AH1010" s="42"/>
      <c r="AI1010" s="54" t="str">
        <f t="shared" ca="1" si="193"/>
        <v>PENDIENTE NOTIFICACIÓN ELECTRÓNICA</v>
      </c>
      <c r="AJ1010" s="37"/>
      <c r="AK1010" s="37"/>
      <c r="AL1010" s="37"/>
      <c r="AM1010" s="53" t="str">
        <f>IF(AK1010="","",WORKDAY(AK1010,5,FESTIVOS_CO!A:A))</f>
        <v/>
      </c>
      <c r="AN1010" s="37"/>
      <c r="AO1010" s="37"/>
      <c r="AP1010" s="54" t="str">
        <f t="shared" ca="1" si="198"/>
        <v>NO APLICA</v>
      </c>
      <c r="AQ1010" s="36"/>
      <c r="AR1010" s="43"/>
      <c r="AS1010" s="37"/>
      <c r="AT1010" s="36"/>
      <c r="AU1010" s="37"/>
      <c r="AV1010" s="36"/>
      <c r="AW1010" s="36"/>
      <c r="AX1010" s="37"/>
      <c r="AY1010" s="140" t="str">
        <f>IF(AU1010="","",WORKDAY(AU1010,5,FESTIVOS_CO!A:A))</f>
        <v/>
      </c>
      <c r="AZ1010" s="54" t="str">
        <f t="shared" ca="1" si="195"/>
        <v>NO APLICA</v>
      </c>
      <c r="BA1010" s="55" t="str">
        <f>IF(AX1010="","",WORKDAY(AX1010,5,FESTIVOS_CO!A:A))</f>
        <v/>
      </c>
      <c r="BB1010" s="39"/>
      <c r="BC1010" s="40"/>
      <c r="BD1010" s="40"/>
      <c r="BE1010" s="56" t="str">
        <f t="shared" ca="1" si="196"/>
        <v>NO APLICA</v>
      </c>
      <c r="BF1010" s="37"/>
      <c r="BG1010" s="45"/>
      <c r="BH1010" s="37"/>
      <c r="BI1010" s="36"/>
      <c r="BJ1010" s="37"/>
      <c r="BK1010" s="36"/>
      <c r="BL1010" s="36"/>
      <c r="BM1010" s="53" t="str">
        <f>IF(BJ1010="","",WORKDAY(BJ1010,5,FESTIVOS_CO!A:A))</f>
        <v/>
      </c>
      <c r="BN1010" s="57" t="str">
        <f t="shared" ca="1" si="194"/>
        <v>PENDIENTE HACER AVISO</v>
      </c>
      <c r="BO1010" s="54" t="str">
        <f t="shared" ca="1" si="187"/>
        <v>EN TRÁMITE NOTIF. POR AVISO</v>
      </c>
      <c r="BP1010" s="37"/>
      <c r="BQ1010" s="53" t="str">
        <f>IF(BP1010="","",WORKDAY(BP1010,5,FESTIVOS_CO!A:A))</f>
        <v/>
      </c>
      <c r="BR1010" s="37"/>
      <c r="BS1010" s="36"/>
      <c r="BT1010" s="38"/>
      <c r="BU1010" s="58" t="e">
        <f>VLOOKUP(BT1010,Hoja2!$C:$D,2,0)</f>
        <v>#N/A</v>
      </c>
      <c r="BV1010" s="80" t="str">
        <f>IF(
AND(AO1010="",BD1010="",BQ1010=""),
"EN PROCESO NOTIFICACION / COMUNICACION",
IF(
BT1010="",
"NO APLICA",
IF(
BU1010=60,
IF(AO1010&lt;&gt;"",AO1010,IF(BD1010&lt;&gt;"",BD1010,BQ1010))+60,
WORKDAY(
IF(AO1010&lt;&gt;"",AO1010,IF(BD1010&lt;&gt;"",BD1010,BQ1010)),
BU1010,
FESTIVOS_CO!A:A
)
)
))</f>
        <v>EN PROCESO NOTIFICACION / COMUNICACION</v>
      </c>
      <c r="BW1010" s="44"/>
      <c r="BX1010" s="53"/>
      <c r="BY1010" s="45"/>
      <c r="BZ1010" s="37"/>
      <c r="CA1010" s="54" t="str">
        <f t="shared" si="188"/>
        <v>PENDIENTE EJECUTORIA</v>
      </c>
      <c r="CB1010" s="59" t="str">
        <f t="shared" si="197"/>
        <v/>
      </c>
      <c r="CC1010" s="36"/>
      <c r="CD1010" s="40"/>
      <c r="CE1010" s="46"/>
      <c r="CF1010" s="40"/>
      <c r="CG1010" s="40"/>
      <c r="CH1010" s="40"/>
      <c r="CI1010" s="36"/>
      <c r="CJ1010" s="47"/>
      <c r="CK1010" s="40"/>
      <c r="CL1010" s="40"/>
      <c r="CM1010" s="40"/>
      <c r="CN1010" s="40"/>
    </row>
    <row r="1011" spans="1:92" ht="42.75" hidden="1">
      <c r="A1011" s="49" t="str">
        <f t="shared" si="189"/>
        <v>SIN GESTIÓN</v>
      </c>
      <c r="B1011" s="58"/>
      <c r="C1011" s="37"/>
      <c r="D1011" s="37"/>
      <c r="E1011" s="49" t="str">
        <f t="shared" si="190"/>
        <v>PENDIENTE NOTIFICACIÓN</v>
      </c>
      <c r="F1011" s="141" t="str">
        <f t="shared" si="191"/>
        <v>PENDIENTE NOTIFICACIÓN</v>
      </c>
      <c r="G1011" s="49" t="str">
        <f t="shared" si="192"/>
        <v/>
      </c>
      <c r="H1011" s="51" t="str">
        <f ca="1">IF(
L1011="",
"",
IF(
NETWORKDAYS(L1011,IF(M1011&lt;&gt;"",M1011,TODAY()),FESTIVOS_CO!A:A)&gt;2,
"VENCIDO",
IF(
NETWORKDAYS(L1011,IF(M1011&lt;&gt;"",M1011,TODAY()),FESTIVOS_CO!A:A)=2,
"ALERTA",
"A TIEMPO"
)))</f>
        <v/>
      </c>
      <c r="I1011" s="40"/>
      <c r="J1011" s="36"/>
      <c r="K1011" s="37"/>
      <c r="L1011" s="50"/>
      <c r="M1011" s="37"/>
      <c r="N1011" s="52"/>
      <c r="O1011" s="52"/>
      <c r="P1011" s="36"/>
      <c r="Q1011" s="36"/>
      <c r="R1011" s="40"/>
      <c r="S1011" s="36"/>
      <c r="T1011" s="40"/>
      <c r="U1011" s="40"/>
      <c r="V1011" s="81"/>
      <c r="W1011" s="40"/>
      <c r="X1011" s="40"/>
      <c r="Y1011" s="40"/>
      <c r="Z1011" s="38" t="str">
        <f>IFERROR(VLOOKUP(Y1011,DIRECTORIO!A:B,2,FALSE),"")</f>
        <v/>
      </c>
      <c r="AA1011" s="40"/>
      <c r="AB1011" s="40"/>
      <c r="AC1011" s="40"/>
      <c r="AD1011" s="40"/>
      <c r="AE1011" s="40"/>
      <c r="AF1011" s="40"/>
      <c r="AG1011" s="41" t="s">
        <v>109</v>
      </c>
      <c r="AH1011" s="42"/>
      <c r="AI1011" s="54" t="str">
        <f t="shared" ca="1" si="193"/>
        <v>PENDIENTE NOTIFICACIÓN ELECTRÓNICA</v>
      </c>
      <c r="AJ1011" s="37"/>
      <c r="AK1011" s="37"/>
      <c r="AL1011" s="37"/>
      <c r="AM1011" s="53" t="str">
        <f>IF(AK1011="","",WORKDAY(AK1011,5,FESTIVOS_CO!A:A))</f>
        <v/>
      </c>
      <c r="AN1011" s="37"/>
      <c r="AO1011" s="37"/>
      <c r="AP1011" s="54" t="str">
        <f t="shared" ca="1" si="198"/>
        <v>NO APLICA</v>
      </c>
      <c r="AQ1011" s="36"/>
      <c r="AR1011" s="43"/>
      <c r="AS1011" s="37"/>
      <c r="AT1011" s="36"/>
      <c r="AU1011" s="37"/>
      <c r="AV1011" s="36"/>
      <c r="AW1011" s="36"/>
      <c r="AX1011" s="37"/>
      <c r="AY1011" s="140" t="str">
        <f>IF(AU1011="","",WORKDAY(AU1011,5,FESTIVOS_CO!A:A))</f>
        <v/>
      </c>
      <c r="AZ1011" s="54" t="str">
        <f t="shared" ca="1" si="195"/>
        <v>NO APLICA</v>
      </c>
      <c r="BA1011" s="55" t="str">
        <f>IF(AX1011="","",WORKDAY(AX1011,5,FESTIVOS_CO!A:A))</f>
        <v/>
      </c>
      <c r="BB1011" s="39"/>
      <c r="BC1011" s="40"/>
      <c r="BD1011" s="40"/>
      <c r="BE1011" s="56" t="str">
        <f t="shared" ca="1" si="196"/>
        <v>NO APLICA</v>
      </c>
      <c r="BF1011" s="37"/>
      <c r="BG1011" s="45"/>
      <c r="BH1011" s="37"/>
      <c r="BI1011" s="36"/>
      <c r="BJ1011" s="37"/>
      <c r="BK1011" s="36"/>
      <c r="BL1011" s="36"/>
      <c r="BM1011" s="53" t="str">
        <f>IF(BJ1011="","",WORKDAY(BJ1011,5,FESTIVOS_CO!A:A))</f>
        <v/>
      </c>
      <c r="BN1011" s="57" t="str">
        <f t="shared" ca="1" si="194"/>
        <v>PENDIENTE HACER AVISO</v>
      </c>
      <c r="BO1011" s="54" t="str">
        <f t="shared" ca="1" si="187"/>
        <v>EN TRÁMITE NOTIF. POR AVISO</v>
      </c>
      <c r="BP1011" s="37"/>
      <c r="BQ1011" s="53" t="str">
        <f>IF(BP1011="","",WORKDAY(BP1011,5,FESTIVOS_CO!A:A))</f>
        <v/>
      </c>
      <c r="BR1011" s="37"/>
      <c r="BS1011" s="36"/>
      <c r="BT1011" s="38"/>
      <c r="BU1011" s="58" t="e">
        <f>VLOOKUP(BT1011,Hoja2!$C:$D,2,0)</f>
        <v>#N/A</v>
      </c>
      <c r="BV1011" s="80" t="str">
        <f>IF(
AND(AO1011="",BD1011="",BQ1011=""),
"EN PROCESO NOTIFICACION / COMUNICACION",
IF(
BT1011="",
"NO APLICA",
IF(
BU1011=60,
IF(AO1011&lt;&gt;"",AO1011,IF(BD1011&lt;&gt;"",BD1011,BQ1011))+60,
WORKDAY(
IF(AO1011&lt;&gt;"",AO1011,IF(BD1011&lt;&gt;"",BD1011,BQ1011)),
BU1011,
FESTIVOS_CO!A:A
)
)
))</f>
        <v>EN PROCESO NOTIFICACION / COMUNICACION</v>
      </c>
      <c r="BW1011" s="44"/>
      <c r="BX1011" s="53"/>
      <c r="BY1011" s="45"/>
      <c r="BZ1011" s="37"/>
      <c r="CA1011" s="54" t="str">
        <f t="shared" si="188"/>
        <v>PENDIENTE EJECUTORIA</v>
      </c>
      <c r="CB1011" s="59" t="str">
        <f t="shared" si="197"/>
        <v/>
      </c>
      <c r="CC1011" s="36"/>
      <c r="CD1011" s="40"/>
      <c r="CE1011" s="46"/>
      <c r="CF1011" s="40"/>
      <c r="CG1011" s="40"/>
      <c r="CH1011" s="40"/>
      <c r="CI1011" s="36"/>
      <c r="CJ1011" s="47"/>
      <c r="CK1011" s="40"/>
      <c r="CL1011" s="40"/>
      <c r="CM1011" s="40"/>
      <c r="CN1011" s="40"/>
    </row>
    <row r="1012" spans="1:92" ht="42.75" hidden="1">
      <c r="A1012" s="49" t="str">
        <f t="shared" si="189"/>
        <v>SIN GESTIÓN</v>
      </c>
      <c r="B1012" s="58"/>
      <c r="C1012" s="37"/>
      <c r="D1012" s="37"/>
      <c r="E1012" s="49" t="str">
        <f t="shared" si="190"/>
        <v>PENDIENTE NOTIFICACIÓN</v>
      </c>
      <c r="F1012" s="141" t="str">
        <f t="shared" si="191"/>
        <v>PENDIENTE NOTIFICACIÓN</v>
      </c>
      <c r="G1012" s="49" t="str">
        <f t="shared" si="192"/>
        <v/>
      </c>
      <c r="H1012" s="51" t="str">
        <f ca="1">IF(
L1012="",
"",
IF(
NETWORKDAYS(L1012,IF(M1012&lt;&gt;"",M1012,TODAY()),FESTIVOS_CO!A:A)&gt;2,
"VENCIDO",
IF(
NETWORKDAYS(L1012,IF(M1012&lt;&gt;"",M1012,TODAY()),FESTIVOS_CO!A:A)=2,
"ALERTA",
"A TIEMPO"
)))</f>
        <v/>
      </c>
      <c r="I1012" s="40"/>
      <c r="J1012" s="36"/>
      <c r="K1012" s="37"/>
      <c r="L1012" s="50"/>
      <c r="M1012" s="37"/>
      <c r="N1012" s="52"/>
      <c r="O1012" s="52"/>
      <c r="P1012" s="36"/>
      <c r="Q1012" s="36"/>
      <c r="R1012" s="40"/>
      <c r="S1012" s="36"/>
      <c r="T1012" s="40"/>
      <c r="U1012" s="40"/>
      <c r="V1012" s="81"/>
      <c r="W1012" s="40"/>
      <c r="X1012" s="40"/>
      <c r="Y1012" s="40"/>
      <c r="Z1012" s="38" t="str">
        <f>IFERROR(VLOOKUP(Y1012,DIRECTORIO!A:B,2,FALSE),"")</f>
        <v/>
      </c>
      <c r="AA1012" s="40"/>
      <c r="AB1012" s="40"/>
      <c r="AC1012" s="40"/>
      <c r="AD1012" s="40"/>
      <c r="AE1012" s="40"/>
      <c r="AF1012" s="40"/>
      <c r="AG1012" s="41" t="s">
        <v>109</v>
      </c>
      <c r="AH1012" s="42"/>
      <c r="AI1012" s="54" t="str">
        <f t="shared" ca="1" si="193"/>
        <v>PENDIENTE NOTIFICACIÓN ELECTRÓNICA</v>
      </c>
      <c r="AJ1012" s="37"/>
      <c r="AK1012" s="37"/>
      <c r="AL1012" s="37"/>
      <c r="AM1012" s="53" t="str">
        <f>IF(AK1012="","",WORKDAY(AK1012,5,FESTIVOS_CO!A:A))</f>
        <v/>
      </c>
      <c r="AN1012" s="37"/>
      <c r="AO1012" s="37"/>
      <c r="AP1012" s="54" t="str">
        <f t="shared" ca="1" si="198"/>
        <v>NO APLICA</v>
      </c>
      <c r="AQ1012" s="36"/>
      <c r="AR1012" s="43"/>
      <c r="AS1012" s="37"/>
      <c r="AT1012" s="36"/>
      <c r="AU1012" s="37"/>
      <c r="AV1012" s="36"/>
      <c r="AW1012" s="36"/>
      <c r="AX1012" s="37"/>
      <c r="AY1012" s="140" t="str">
        <f>IF(AU1012="","",WORKDAY(AU1012,5,FESTIVOS_CO!A:A))</f>
        <v/>
      </c>
      <c r="AZ1012" s="54" t="str">
        <f t="shared" ca="1" si="195"/>
        <v>NO APLICA</v>
      </c>
      <c r="BA1012" s="55" t="str">
        <f>IF(AX1012="","",WORKDAY(AX1012,5,FESTIVOS_CO!A:A))</f>
        <v/>
      </c>
      <c r="BB1012" s="39"/>
      <c r="BC1012" s="40"/>
      <c r="BD1012" s="40"/>
      <c r="BE1012" s="56" t="str">
        <f t="shared" ca="1" si="196"/>
        <v>NO APLICA</v>
      </c>
      <c r="BF1012" s="37"/>
      <c r="BG1012" s="45"/>
      <c r="BH1012" s="37"/>
      <c r="BI1012" s="36"/>
      <c r="BJ1012" s="37"/>
      <c r="BK1012" s="36"/>
      <c r="BL1012" s="36"/>
      <c r="BM1012" s="53" t="str">
        <f>IF(BJ1012="","",WORKDAY(BJ1012,5,FESTIVOS_CO!A:A))</f>
        <v/>
      </c>
      <c r="BN1012" s="57" t="str">
        <f t="shared" ca="1" si="194"/>
        <v>PENDIENTE HACER AVISO</v>
      </c>
      <c r="BO1012" s="54" t="str">
        <f t="shared" ca="1" si="187"/>
        <v>EN TRÁMITE NOTIF. POR AVISO</v>
      </c>
      <c r="BP1012" s="37"/>
      <c r="BQ1012" s="53" t="str">
        <f>IF(BP1012="","",WORKDAY(BP1012,5,FESTIVOS_CO!A:A))</f>
        <v/>
      </c>
      <c r="BR1012" s="37"/>
      <c r="BS1012" s="36"/>
      <c r="BT1012" s="38"/>
      <c r="BU1012" s="58" t="e">
        <f>VLOOKUP(BT1012,Hoja2!$C:$D,2,0)</f>
        <v>#N/A</v>
      </c>
      <c r="BV1012" s="80" t="str">
        <f>IF(
AND(AO1012="",BD1012="",BQ1012=""),
"EN PROCESO NOTIFICACION / COMUNICACION",
IF(
BT1012="",
"NO APLICA",
IF(
BU1012=60,
IF(AO1012&lt;&gt;"",AO1012,IF(BD1012&lt;&gt;"",BD1012,BQ1012))+60,
WORKDAY(
IF(AO1012&lt;&gt;"",AO1012,IF(BD1012&lt;&gt;"",BD1012,BQ1012)),
BU1012,
FESTIVOS_CO!A:A
)
)
))</f>
        <v>EN PROCESO NOTIFICACION / COMUNICACION</v>
      </c>
      <c r="BW1012" s="44"/>
      <c r="BX1012" s="53"/>
      <c r="BY1012" s="45"/>
      <c r="BZ1012" s="37"/>
      <c r="CA1012" s="54" t="str">
        <f t="shared" si="188"/>
        <v>PENDIENTE EJECUTORIA</v>
      </c>
      <c r="CB1012" s="59" t="str">
        <f t="shared" si="197"/>
        <v/>
      </c>
      <c r="CC1012" s="36"/>
      <c r="CD1012" s="40"/>
      <c r="CE1012" s="46"/>
      <c r="CF1012" s="40"/>
      <c r="CG1012" s="40"/>
      <c r="CH1012" s="40"/>
      <c r="CI1012" s="36"/>
      <c r="CJ1012" s="47"/>
      <c r="CK1012" s="40"/>
      <c r="CL1012" s="40"/>
      <c r="CM1012" s="40"/>
      <c r="CN1012" s="40"/>
    </row>
    <row r="1013" spans="1:92" ht="42.75" hidden="1">
      <c r="A1013" s="49" t="str">
        <f t="shared" si="189"/>
        <v>SIN GESTIÓN</v>
      </c>
      <c r="B1013" s="58"/>
      <c r="C1013" s="37"/>
      <c r="D1013" s="37"/>
      <c r="E1013" s="49" t="str">
        <f t="shared" si="190"/>
        <v>PENDIENTE NOTIFICACIÓN</v>
      </c>
      <c r="F1013" s="141" t="str">
        <f t="shared" si="191"/>
        <v>PENDIENTE NOTIFICACIÓN</v>
      </c>
      <c r="G1013" s="49" t="str">
        <f t="shared" si="192"/>
        <v/>
      </c>
      <c r="H1013" s="51" t="str">
        <f ca="1">IF(
L1013="",
"",
IF(
NETWORKDAYS(L1013,IF(M1013&lt;&gt;"",M1013,TODAY()),FESTIVOS_CO!A:A)&gt;2,
"VENCIDO",
IF(
NETWORKDAYS(L1013,IF(M1013&lt;&gt;"",M1013,TODAY()),FESTIVOS_CO!A:A)=2,
"ALERTA",
"A TIEMPO"
)))</f>
        <v/>
      </c>
      <c r="I1013" s="40"/>
      <c r="J1013" s="36"/>
      <c r="K1013" s="37"/>
      <c r="L1013" s="50"/>
      <c r="M1013" s="37"/>
      <c r="N1013" s="52"/>
      <c r="O1013" s="52"/>
      <c r="P1013" s="36"/>
      <c r="Q1013" s="36"/>
      <c r="R1013" s="40"/>
      <c r="S1013" s="36"/>
      <c r="T1013" s="40"/>
      <c r="U1013" s="40"/>
      <c r="V1013" s="81"/>
      <c r="W1013" s="40"/>
      <c r="X1013" s="40"/>
      <c r="Y1013" s="40"/>
      <c r="Z1013" s="38" t="str">
        <f>IFERROR(VLOOKUP(Y1013,DIRECTORIO!A:B,2,FALSE),"")</f>
        <v/>
      </c>
      <c r="AA1013" s="40"/>
      <c r="AB1013" s="40"/>
      <c r="AC1013" s="40"/>
      <c r="AD1013" s="40"/>
      <c r="AE1013" s="40"/>
      <c r="AF1013" s="40"/>
      <c r="AG1013" s="41" t="s">
        <v>109</v>
      </c>
      <c r="AH1013" s="42"/>
      <c r="AI1013" s="54" t="str">
        <f t="shared" ca="1" si="193"/>
        <v>PENDIENTE NOTIFICACIÓN ELECTRÓNICA</v>
      </c>
      <c r="AJ1013" s="37"/>
      <c r="AK1013" s="37"/>
      <c r="AL1013" s="37"/>
      <c r="AM1013" s="53" t="str">
        <f>IF(AK1013="","",WORKDAY(AK1013,5,FESTIVOS_CO!A:A))</f>
        <v/>
      </c>
      <c r="AN1013" s="37"/>
      <c r="AO1013" s="37"/>
      <c r="AP1013" s="54" t="str">
        <f t="shared" ca="1" si="198"/>
        <v>NO APLICA</v>
      </c>
      <c r="AQ1013" s="36"/>
      <c r="AR1013" s="43"/>
      <c r="AS1013" s="37"/>
      <c r="AT1013" s="36"/>
      <c r="AU1013" s="37"/>
      <c r="AV1013" s="36"/>
      <c r="AW1013" s="36"/>
      <c r="AX1013" s="37"/>
      <c r="AY1013" s="140" t="str">
        <f>IF(AU1013="","",WORKDAY(AU1013,5,FESTIVOS_CO!A:A))</f>
        <v/>
      </c>
      <c r="AZ1013" s="54" t="str">
        <f t="shared" ca="1" si="195"/>
        <v>NO APLICA</v>
      </c>
      <c r="BA1013" s="55" t="str">
        <f>IF(AX1013="","",WORKDAY(AX1013,5,FESTIVOS_CO!A:A))</f>
        <v/>
      </c>
      <c r="BB1013" s="39"/>
      <c r="BC1013" s="40"/>
      <c r="BD1013" s="40"/>
      <c r="BE1013" s="56" t="str">
        <f t="shared" ca="1" si="196"/>
        <v>NO APLICA</v>
      </c>
      <c r="BF1013" s="37"/>
      <c r="BG1013" s="45"/>
      <c r="BH1013" s="37"/>
      <c r="BI1013" s="36"/>
      <c r="BJ1013" s="37"/>
      <c r="BK1013" s="36"/>
      <c r="BL1013" s="36"/>
      <c r="BM1013" s="53" t="str">
        <f>IF(BJ1013="","",WORKDAY(BJ1013,5,FESTIVOS_CO!A:A))</f>
        <v/>
      </c>
      <c r="BN1013" s="57" t="str">
        <f t="shared" ca="1" si="194"/>
        <v>PENDIENTE HACER AVISO</v>
      </c>
      <c r="BO1013" s="54" t="str">
        <f t="shared" ca="1" si="187"/>
        <v>EN TRÁMITE NOTIF. POR AVISO</v>
      </c>
      <c r="BP1013" s="37"/>
      <c r="BQ1013" s="53" t="str">
        <f>IF(BP1013="","",WORKDAY(BP1013,5,FESTIVOS_CO!A:A))</f>
        <v/>
      </c>
      <c r="BR1013" s="37"/>
      <c r="BS1013" s="36"/>
      <c r="BT1013" s="38"/>
      <c r="BU1013" s="58" t="e">
        <f>VLOOKUP(BT1013,Hoja2!$C:$D,2,0)</f>
        <v>#N/A</v>
      </c>
      <c r="BV1013" s="80" t="str">
        <f>IF(
AND(AO1013="",BD1013="",BQ1013=""),
"EN PROCESO NOTIFICACION / COMUNICACION",
IF(
BT1013="",
"NO APLICA",
IF(
BU1013=60,
IF(AO1013&lt;&gt;"",AO1013,IF(BD1013&lt;&gt;"",BD1013,BQ1013))+60,
WORKDAY(
IF(AO1013&lt;&gt;"",AO1013,IF(BD1013&lt;&gt;"",BD1013,BQ1013)),
BU1013,
FESTIVOS_CO!A:A
)
)
))</f>
        <v>EN PROCESO NOTIFICACION / COMUNICACION</v>
      </c>
      <c r="BW1013" s="44"/>
      <c r="BX1013" s="53"/>
      <c r="BY1013" s="45"/>
      <c r="BZ1013" s="37"/>
      <c r="CA1013" s="54" t="str">
        <f t="shared" si="188"/>
        <v>PENDIENTE EJECUTORIA</v>
      </c>
      <c r="CB1013" s="59" t="str">
        <f t="shared" si="197"/>
        <v/>
      </c>
      <c r="CC1013" s="36"/>
      <c r="CD1013" s="40"/>
      <c r="CE1013" s="46"/>
      <c r="CF1013" s="40"/>
      <c r="CG1013" s="40"/>
      <c r="CH1013" s="40"/>
      <c r="CI1013" s="36"/>
      <c r="CJ1013" s="47"/>
      <c r="CK1013" s="40"/>
      <c r="CL1013" s="40"/>
      <c r="CM1013" s="40"/>
      <c r="CN1013" s="40"/>
    </row>
    <row r="1014" spans="1:92" ht="42.75" hidden="1">
      <c r="A1014" s="49" t="str">
        <f t="shared" si="189"/>
        <v>SIN GESTIÓN</v>
      </c>
      <c r="B1014" s="58"/>
      <c r="C1014" s="37"/>
      <c r="D1014" s="37"/>
      <c r="E1014" s="49" t="str">
        <f t="shared" si="190"/>
        <v>PENDIENTE NOTIFICACIÓN</v>
      </c>
      <c r="F1014" s="141" t="str">
        <f t="shared" si="191"/>
        <v>PENDIENTE NOTIFICACIÓN</v>
      </c>
      <c r="G1014" s="49" t="str">
        <f t="shared" si="192"/>
        <v/>
      </c>
      <c r="H1014" s="51" t="str">
        <f ca="1">IF(
L1014="",
"",
IF(
NETWORKDAYS(L1014,IF(M1014&lt;&gt;"",M1014,TODAY()),FESTIVOS_CO!A:A)&gt;2,
"VENCIDO",
IF(
NETWORKDAYS(L1014,IF(M1014&lt;&gt;"",M1014,TODAY()),FESTIVOS_CO!A:A)=2,
"ALERTA",
"A TIEMPO"
)))</f>
        <v/>
      </c>
      <c r="I1014" s="40"/>
      <c r="J1014" s="36"/>
      <c r="K1014" s="37"/>
      <c r="L1014" s="50"/>
      <c r="M1014" s="37"/>
      <c r="N1014" s="52"/>
      <c r="O1014" s="52"/>
      <c r="P1014" s="36"/>
      <c r="Q1014" s="36"/>
      <c r="R1014" s="40"/>
      <c r="S1014" s="36"/>
      <c r="T1014" s="40"/>
      <c r="U1014" s="40"/>
      <c r="V1014" s="81"/>
      <c r="W1014" s="40"/>
      <c r="X1014" s="40"/>
      <c r="Y1014" s="40"/>
      <c r="Z1014" s="38" t="str">
        <f>IFERROR(VLOOKUP(Y1014,DIRECTORIO!A:B,2,FALSE),"")</f>
        <v/>
      </c>
      <c r="AA1014" s="40"/>
      <c r="AB1014" s="40"/>
      <c r="AC1014" s="40"/>
      <c r="AD1014" s="40"/>
      <c r="AE1014" s="40"/>
      <c r="AF1014" s="40"/>
      <c r="AG1014" s="41" t="s">
        <v>109</v>
      </c>
      <c r="AH1014" s="42"/>
      <c r="AI1014" s="54" t="str">
        <f t="shared" ca="1" si="193"/>
        <v>PENDIENTE NOTIFICACIÓN ELECTRÓNICA</v>
      </c>
      <c r="AJ1014" s="37"/>
      <c r="AK1014" s="37"/>
      <c r="AL1014" s="37"/>
      <c r="AM1014" s="53" t="str">
        <f>IF(AK1014="","",WORKDAY(AK1014,5,FESTIVOS_CO!A:A))</f>
        <v/>
      </c>
      <c r="AN1014" s="37"/>
      <c r="AO1014" s="37"/>
      <c r="AP1014" s="54" t="str">
        <f t="shared" ca="1" si="198"/>
        <v>NO APLICA</v>
      </c>
      <c r="AQ1014" s="36"/>
      <c r="AR1014" s="43"/>
      <c r="AS1014" s="37"/>
      <c r="AT1014" s="36"/>
      <c r="AU1014" s="37"/>
      <c r="AV1014" s="36"/>
      <c r="AW1014" s="36"/>
      <c r="AX1014" s="37"/>
      <c r="AY1014" s="140" t="str">
        <f>IF(AU1014="","",WORKDAY(AU1014,5,FESTIVOS_CO!A:A))</f>
        <v/>
      </c>
      <c r="AZ1014" s="54" t="str">
        <f t="shared" ca="1" si="195"/>
        <v>NO APLICA</v>
      </c>
      <c r="BA1014" s="55" t="str">
        <f>IF(AX1014="","",WORKDAY(AX1014,5,FESTIVOS_CO!A:A))</f>
        <v/>
      </c>
      <c r="BB1014" s="39"/>
      <c r="BC1014" s="40"/>
      <c r="BD1014" s="40"/>
      <c r="BE1014" s="56" t="str">
        <f t="shared" ca="1" si="196"/>
        <v>NO APLICA</v>
      </c>
      <c r="BF1014" s="37"/>
      <c r="BG1014" s="45"/>
      <c r="BH1014" s="37"/>
      <c r="BI1014" s="36"/>
      <c r="BJ1014" s="37"/>
      <c r="BK1014" s="36"/>
      <c r="BL1014" s="36"/>
      <c r="BM1014" s="53" t="str">
        <f>IF(BJ1014="","",WORKDAY(BJ1014,5,FESTIVOS_CO!A:A))</f>
        <v/>
      </c>
      <c r="BN1014" s="57" t="str">
        <f t="shared" ca="1" si="194"/>
        <v>PENDIENTE HACER AVISO</v>
      </c>
      <c r="BO1014" s="54" t="str">
        <f t="shared" ref="BO1014:BO1077" ca="1" si="199">IF(BN1014="NOTIFICACIÓN PERSONAL COMPLETA",
"NO PROCEDE AVISO",
IF(BR1014="SI",
"NOTIFICACION POR AVISO TERMINADA",
IF(BE1014="NO PROCEDE",
"NO PROCEDE AVISO",
IF(BN1014="VERIFICAR SI PROCEDE RECURSO",
"NOTIFICACIÓN POR AVISO COMPLETA",
"EN TRÁMITE NOTIF. POR AVISO"
))))</f>
        <v>EN TRÁMITE NOTIF. POR AVISO</v>
      </c>
      <c r="BP1014" s="37"/>
      <c r="BQ1014" s="53" t="str">
        <f>IF(BP1014="","",WORKDAY(BP1014,5,FESTIVOS_CO!A:A))</f>
        <v/>
      </c>
      <c r="BR1014" s="37"/>
      <c r="BS1014" s="36"/>
      <c r="BT1014" s="38"/>
      <c r="BU1014" s="58" t="e">
        <f>VLOOKUP(BT1014,Hoja2!$C:$D,2,0)</f>
        <v>#N/A</v>
      </c>
      <c r="BV1014" s="80" t="str">
        <f>IF(
AND(AO1014="",BD1014="",BQ1014=""),
"EN PROCESO NOTIFICACION / COMUNICACION",
IF(
BT1014="",
"NO APLICA",
IF(
BU1014=60,
IF(AO1014&lt;&gt;"",AO1014,IF(BD1014&lt;&gt;"",BD1014,BQ1014))+60,
WORKDAY(
IF(AO1014&lt;&gt;"",AO1014,IF(BD1014&lt;&gt;"",BD1014,BQ1014)),
BU1014,
FESTIVOS_CO!A:A
)
)
))</f>
        <v>EN PROCESO NOTIFICACION / COMUNICACION</v>
      </c>
      <c r="BW1014" s="44"/>
      <c r="BX1014" s="53"/>
      <c r="BY1014" s="45"/>
      <c r="BZ1014" s="37"/>
      <c r="CA1014" s="54" t="str">
        <f t="shared" ref="CA1014:CA1077" si="200">IF(BW1014&lt;&gt;"SI",
"PENDIENTE EJECUTORIA",
IF(AND(BX1014="",BY1014="",BZ1014=""),
"PENDIENTE HACER EJECUTORIA",
IF(AND(BX1014&lt;&gt;"",BY1014="",BZ1014=""),
"PENDIENTE REVISION EJECUTORIA",
IF(AND(BX1014&lt;&gt;"",BY1014&lt;&gt;"",BZ1014=""),
"PENDIENTE FIRMA EJECUTORIA",
"PROCESO EJECUTORIA TERMINADO"
))))</f>
        <v>PENDIENTE EJECUTORIA</v>
      </c>
      <c r="CB1014" s="59" t="str">
        <f t="shared" si="197"/>
        <v/>
      </c>
      <c r="CC1014" s="36"/>
      <c r="CD1014" s="40"/>
      <c r="CE1014" s="46"/>
      <c r="CF1014" s="40"/>
      <c r="CG1014" s="40"/>
      <c r="CH1014" s="40"/>
      <c r="CI1014" s="36"/>
      <c r="CJ1014" s="47"/>
      <c r="CK1014" s="40"/>
      <c r="CL1014" s="40"/>
      <c r="CM1014" s="40"/>
      <c r="CN1014" s="40"/>
    </row>
    <row r="1015" spans="1:92" ht="42.75" hidden="1">
      <c r="A1015" s="49" t="str">
        <f t="shared" si="189"/>
        <v>SIN GESTIÓN</v>
      </c>
      <c r="B1015" s="58"/>
      <c r="C1015" s="37"/>
      <c r="D1015" s="37"/>
      <c r="E1015" s="49" t="str">
        <f t="shared" si="190"/>
        <v>PENDIENTE NOTIFICACIÓN</v>
      </c>
      <c r="F1015" s="141" t="str">
        <f t="shared" si="191"/>
        <v>PENDIENTE NOTIFICACIÓN</v>
      </c>
      <c r="G1015" s="49" t="str">
        <f t="shared" si="192"/>
        <v/>
      </c>
      <c r="H1015" s="51" t="str">
        <f ca="1">IF(
L1015="",
"",
IF(
NETWORKDAYS(L1015,IF(M1015&lt;&gt;"",M1015,TODAY()),FESTIVOS_CO!A:A)&gt;2,
"VENCIDO",
IF(
NETWORKDAYS(L1015,IF(M1015&lt;&gt;"",M1015,TODAY()),FESTIVOS_CO!A:A)=2,
"ALERTA",
"A TIEMPO"
)))</f>
        <v/>
      </c>
      <c r="I1015" s="40"/>
      <c r="J1015" s="36"/>
      <c r="K1015" s="37"/>
      <c r="L1015" s="50"/>
      <c r="M1015" s="37"/>
      <c r="N1015" s="52"/>
      <c r="O1015" s="52"/>
      <c r="P1015" s="36"/>
      <c r="Q1015" s="36"/>
      <c r="R1015" s="40"/>
      <c r="S1015" s="36"/>
      <c r="T1015" s="40"/>
      <c r="U1015" s="40"/>
      <c r="V1015" s="81"/>
      <c r="W1015" s="40"/>
      <c r="X1015" s="40"/>
      <c r="Y1015" s="40"/>
      <c r="Z1015" s="38" t="str">
        <f>IFERROR(VLOOKUP(Y1015,DIRECTORIO!A:B,2,FALSE),"")</f>
        <v/>
      </c>
      <c r="AA1015" s="40"/>
      <c r="AB1015" s="40"/>
      <c r="AC1015" s="40"/>
      <c r="AD1015" s="40"/>
      <c r="AE1015" s="40"/>
      <c r="AF1015" s="40"/>
      <c r="AG1015" s="41" t="s">
        <v>109</v>
      </c>
      <c r="AH1015" s="42"/>
      <c r="AI1015" s="54" t="str">
        <f t="shared" ca="1" si="193"/>
        <v>PENDIENTE NOTIFICACIÓN ELECTRÓNICA</v>
      </c>
      <c r="AJ1015" s="37"/>
      <c r="AK1015" s="37"/>
      <c r="AL1015" s="37"/>
      <c r="AM1015" s="53" t="str">
        <f>IF(AK1015="","",WORKDAY(AK1015,5,FESTIVOS_CO!A:A))</f>
        <v/>
      </c>
      <c r="AN1015" s="37"/>
      <c r="AO1015" s="37"/>
      <c r="AP1015" s="54" t="str">
        <f t="shared" ca="1" si="198"/>
        <v>NO APLICA</v>
      </c>
      <c r="AQ1015" s="36"/>
      <c r="AR1015" s="43"/>
      <c r="AS1015" s="37"/>
      <c r="AT1015" s="36"/>
      <c r="AU1015" s="37"/>
      <c r="AV1015" s="36"/>
      <c r="AW1015" s="36"/>
      <c r="AX1015" s="37"/>
      <c r="AY1015" s="140" t="str">
        <f>IF(AU1015="","",WORKDAY(AU1015,5,FESTIVOS_CO!A:A))</f>
        <v/>
      </c>
      <c r="AZ1015" s="54" t="str">
        <f t="shared" ca="1" si="195"/>
        <v>NO APLICA</v>
      </c>
      <c r="BA1015" s="55" t="str">
        <f>IF(AX1015="","",WORKDAY(AX1015,5,FESTIVOS_CO!A:A))</f>
        <v/>
      </c>
      <c r="BB1015" s="39"/>
      <c r="BC1015" s="40"/>
      <c r="BD1015" s="40"/>
      <c r="BE1015" s="56" t="str">
        <f t="shared" ca="1" si="196"/>
        <v>NO APLICA</v>
      </c>
      <c r="BF1015" s="37"/>
      <c r="BG1015" s="45"/>
      <c r="BH1015" s="37"/>
      <c r="BI1015" s="36"/>
      <c r="BJ1015" s="37"/>
      <c r="BK1015" s="36"/>
      <c r="BL1015" s="36"/>
      <c r="BM1015" s="53" t="str">
        <f>IF(BJ1015="","",WORKDAY(BJ1015,5,FESTIVOS_CO!A:A))</f>
        <v/>
      </c>
      <c r="BN1015" s="57" t="str">
        <f t="shared" ca="1" si="194"/>
        <v>PENDIENTE HACER AVISO</v>
      </c>
      <c r="BO1015" s="54" t="str">
        <f t="shared" ca="1" si="199"/>
        <v>EN TRÁMITE NOTIF. POR AVISO</v>
      </c>
      <c r="BP1015" s="37"/>
      <c r="BQ1015" s="53" t="str">
        <f>IF(BP1015="","",WORKDAY(BP1015,5,FESTIVOS_CO!A:A))</f>
        <v/>
      </c>
      <c r="BR1015" s="37"/>
      <c r="BS1015" s="36"/>
      <c r="BT1015" s="38"/>
      <c r="BU1015" s="58" t="e">
        <f>VLOOKUP(BT1015,Hoja2!$C:$D,2,0)</f>
        <v>#N/A</v>
      </c>
      <c r="BV1015" s="80" t="str">
        <f>IF(
AND(AO1015="",BD1015="",BQ1015=""),
"EN PROCESO NOTIFICACION / COMUNICACION",
IF(
BT1015="",
"NO APLICA",
IF(
BU1015=60,
IF(AO1015&lt;&gt;"",AO1015,IF(BD1015&lt;&gt;"",BD1015,BQ1015))+60,
WORKDAY(
IF(AO1015&lt;&gt;"",AO1015,IF(BD1015&lt;&gt;"",BD1015,BQ1015)),
BU1015,
FESTIVOS_CO!A:A
)
)
))</f>
        <v>EN PROCESO NOTIFICACION / COMUNICACION</v>
      </c>
      <c r="BW1015" s="44"/>
      <c r="BX1015" s="53"/>
      <c r="BY1015" s="45"/>
      <c r="BZ1015" s="37"/>
      <c r="CA1015" s="54" t="str">
        <f t="shared" si="200"/>
        <v>PENDIENTE EJECUTORIA</v>
      </c>
      <c r="CB1015" s="59" t="str">
        <f t="shared" si="197"/>
        <v/>
      </c>
      <c r="CC1015" s="36"/>
      <c r="CD1015" s="40"/>
      <c r="CE1015" s="46"/>
      <c r="CF1015" s="40"/>
      <c r="CG1015" s="40"/>
      <c r="CH1015" s="40"/>
      <c r="CI1015" s="36"/>
      <c r="CJ1015" s="47"/>
      <c r="CK1015" s="40"/>
      <c r="CL1015" s="40"/>
      <c r="CM1015" s="40"/>
      <c r="CN1015" s="40"/>
    </row>
    <row r="1016" spans="1:92" ht="42.75" hidden="1">
      <c r="A1016" s="49" t="str">
        <f t="shared" ref="A1016:A1079" si="201">IF(
AND(Q1016="NO",S1016&lt;&gt;"SI"),
"TERMINADO PRODUCTO NO CONFORME",
IF(
AND(
COUNTBLANK(AJ1016:AO1016)=COLUMNS(AJ1016:AO1016),
COUNTBLANK(AQ1016:AY1016)=COLUMNS(AQ1016:AY1016),
COUNTBLANK(BC1016:BD1016)=COLUMNS(BC1016:BD1016),
COUNTBLANK(BF1016:BM1016)=COLUMNS(BF1016:BM1016),
COUNTBLANK(BP1016:BR1016)=COLUMNS(BP1016:BR1016)
),
"SIN GESTIÓN",
IF(
AND(BC1016&lt;&gt;"",BD1016&lt;&gt;"",AO1016="",AX1016="",BQ1016=""),
"NOTIFICADO POR CONDUCTA CONCLUYENTE",
IF(
AI1016="NOTIFICACIÓN ELECTRÓNICA EFECTIVA",
CA1016,
IF(
OR(
AI1016="NO PROCEDE NOTIFICACIÓN ELECTRÓNICA",
AI1016="REALIZAR CITACIÓN",
AI1016="NOTIFICACIÓN ELECTRÓNICA NO EFECTIVA"
),
IF(
AZ1016="HACER AVISO",
IF(
OR(
BN1016="NOTIFICACIÓN POR AVISO TERMINADA",
BN1016="NOTIFICACIÓN PERSONAL COMPLETA"
),
CA1016,
BN1016
),
AZ1016
),
AI1016
)
)
)
))</f>
        <v>SIN GESTIÓN</v>
      </c>
      <c r="B1016" s="58"/>
      <c r="C1016" s="37"/>
      <c r="D1016" s="37"/>
      <c r="E1016" s="49" t="str">
        <f t="shared" ref="E1016:E1079" si="202">IF(AN1016="SI",
"NOTIFICACIÓN ELECTRÓNICA",
IF(AND(BC1016&lt;&gt;"",BD1016&lt;&gt;""),
"NOTIFICACIÓN PERSONAL",
IF(BL1016="SI",
"NOTIFICACIÓN POR AVISO",
"PENDIENTE NOTIFICACIÓN"
)))</f>
        <v>PENDIENTE NOTIFICACIÓN</v>
      </c>
      <c r="F1016" s="141" t="str">
        <f t="shared" ref="F1016:F1079" si="203">IF(
AND(AN1016&lt;&gt;"SI",AW1016&lt;&gt;"SI",BL1016&lt;&gt;"SI",BC1016="",BD1016=""),
"PENDIENTE NOTIFICACIÓN",
IF(AN1016="SI",
AO1016,
IF(AW1016="SI",
AX1016,
IF(AND(BC1016&lt;&gt;"",BD1016&lt;&gt;""),
BD1016,
IF(BL1016="SI",
BQ1016,
"PENDIENTE NOTIFICACIÓN"
)))))</f>
        <v>PENDIENTE NOTIFICACIÓN</v>
      </c>
      <c r="G1016" s="49" t="str">
        <f t="shared" ref="G1016:G1079" si="204">IF(
OR(
C1016="",
F1016="PENDIENTE NOTIFICACIÓN",
NOT(ISNUMBER(C1016)),
NOT(ISNUMBER(F1016)),
F1016&lt;C1016
),
"",
F1016-C1016
)</f>
        <v/>
      </c>
      <c r="H1016" s="51" t="str">
        <f ca="1">IF(
L1016="",
"",
IF(
NETWORKDAYS(L1016,IF(M1016&lt;&gt;"",M1016,TODAY()),FESTIVOS_CO!A:A)&gt;2,
"VENCIDO",
IF(
NETWORKDAYS(L1016,IF(M1016&lt;&gt;"",M1016,TODAY()),FESTIVOS_CO!A:A)=2,
"ALERTA",
"A TIEMPO"
)))</f>
        <v/>
      </c>
      <c r="I1016" s="40"/>
      <c r="J1016" s="36"/>
      <c r="K1016" s="37"/>
      <c r="L1016" s="50"/>
      <c r="M1016" s="37"/>
      <c r="N1016" s="52"/>
      <c r="O1016" s="52"/>
      <c r="P1016" s="36"/>
      <c r="Q1016" s="36"/>
      <c r="R1016" s="40"/>
      <c r="S1016" s="36"/>
      <c r="T1016" s="40"/>
      <c r="U1016" s="40"/>
      <c r="V1016" s="81"/>
      <c r="W1016" s="40"/>
      <c r="X1016" s="40"/>
      <c r="Y1016" s="40"/>
      <c r="Z1016" s="38" t="str">
        <f>IFERROR(VLOOKUP(Y1016,DIRECTORIO!A:B,2,FALSE),"")</f>
        <v/>
      </c>
      <c r="AA1016" s="40"/>
      <c r="AB1016" s="40"/>
      <c r="AC1016" s="40"/>
      <c r="AD1016" s="40"/>
      <c r="AE1016" s="40"/>
      <c r="AF1016" s="40"/>
      <c r="AG1016" s="41" t="s">
        <v>109</v>
      </c>
      <c r="AH1016" s="42"/>
      <c r="AI1016" s="54" t="str">
        <f t="shared" ref="AI1016:AI1079" ca="1" si="205">IF(AL1016="NO",
"REALIZAR CITACIÓN",
IF(AND(AJ1016="SI",AL1016&lt;&gt;"SI",AL1016&lt;&gt;"NO"),
"PENDIENTE ENTREGA NOTIFICACIÓN ELECTRÓNICA",
IF(AND(AJ1016="SI",AL1016="SI",AN1016="SI"),
"NOTIFICACIÓN ELECTRÓNICA EFECTIVA",
IF(AND(AJ1016="",AK1016="",AL1016="",AM1016="",AN1016="",AO1016=""),
"PENDIENTE NOTIFICACIÓN ELECTRÓNICA",
IF(AJ1016="NO",
"NO PROCEDE NOTIFICACIÓN ELECTRÓNICA",
IF(AND(AJ1016="SI",F1016=""),
"PENDIENTE ENVÍO NOTIFICACIÓN ELECTRÓNICA",
IF(AND(AJ1016="SI",TODAY()-F1016&lt;=5),
"EN ESPERA DE NOTIFICACIÓN ELECTRÓNICA (5 DÍAS)",
"NOTIFICACIÓN ELECTRÓNICA NO EFECTIVA"
)))))))</f>
        <v>PENDIENTE NOTIFICACIÓN ELECTRÓNICA</v>
      </c>
      <c r="AJ1016" s="37"/>
      <c r="AK1016" s="37"/>
      <c r="AL1016" s="37"/>
      <c r="AM1016" s="53" t="str">
        <f>IF(AK1016="","",WORKDAY(AK1016,5,FESTIVOS_CO!A:A))</f>
        <v/>
      </c>
      <c r="AN1016" s="37"/>
      <c r="AO1016" s="37"/>
      <c r="AP1016" s="54" t="str">
        <f t="shared" ca="1" si="198"/>
        <v>NO APLICA</v>
      </c>
      <c r="AQ1016" s="36"/>
      <c r="AR1016" s="43"/>
      <c r="AS1016" s="37"/>
      <c r="AT1016" s="36"/>
      <c r="AU1016" s="37"/>
      <c r="AV1016" s="36"/>
      <c r="AW1016" s="36"/>
      <c r="AX1016" s="37"/>
      <c r="AY1016" s="140" t="str">
        <f>IF(AU1016="","",WORKDAY(AU1016,5,FESTIVOS_CO!A:A))</f>
        <v/>
      </c>
      <c r="AZ1016" s="54" t="str">
        <f t="shared" ca="1" si="195"/>
        <v>NO APLICA</v>
      </c>
      <c r="BA1016" s="55" t="str">
        <f>IF(AX1016="","",WORKDAY(AX1016,5,FESTIVOS_CO!A:A))</f>
        <v/>
      </c>
      <c r="BB1016" s="39"/>
      <c r="BC1016" s="40"/>
      <c r="BD1016" s="40"/>
      <c r="BE1016" s="56" t="str">
        <f t="shared" ca="1" si="196"/>
        <v>NO APLICA</v>
      </c>
      <c r="BF1016" s="37"/>
      <c r="BG1016" s="45"/>
      <c r="BH1016" s="37"/>
      <c r="BI1016" s="36"/>
      <c r="BJ1016" s="37"/>
      <c r="BK1016" s="36"/>
      <c r="BL1016" s="36"/>
      <c r="BM1016" s="53" t="str">
        <f>IF(BJ1016="","",WORKDAY(BJ1016,5,FESTIVOS_CO!A:A))</f>
        <v/>
      </c>
      <c r="BN1016" s="57" t="str">
        <f t="shared" ref="BN1016:BN1079" ca="1" si="206">IF(
AND(AZ1016="CITACIÓN COMPLETA EN ESPERA DE NOTIFICACION PERSONAL",BB1016="NO"),
"PENDIENTE HACER AVISO",
IF(AND(BC1016&lt;&gt;"",BD1016&lt;&gt;""),
"NOTIFICACIÓN PERSONAL COMPLETA",
IF(BR1016="SI",
"NOTIFICACIÓN POR AVISO TERMINADA",
IF(BE1016="NO PROCEDE",
"NO PROCEDE",
IF(BF1016="",
"PENDIENTE HACER AVISO",
IF(BG1016="",
"PENDIENTE REVISIÓN AVISO",
IF(BH1016="",
"PENDIENTE FIRMA AVISO",
IF(BI1016="",
"PENDIENTE RADICAR AVISO",
IF(BL1016="",
"EN TRÁMITE DE ENTREGA AVISO",
IF(BL1016="NO",
"PUBLICAR AVISO CARTELERA",
IF(BL1016="SI",
"VERIFICAR SI PROCEDE RECURSO",
IF(BE1016="HACER AVISO",
"HACER AVISO",
"NO APLICA"
))))))))))))</f>
        <v>PENDIENTE HACER AVISO</v>
      </c>
      <c r="BO1016" s="54" t="str">
        <f t="shared" ca="1" si="199"/>
        <v>EN TRÁMITE NOTIF. POR AVISO</v>
      </c>
      <c r="BP1016" s="37"/>
      <c r="BQ1016" s="53" t="str">
        <f>IF(BP1016="","",WORKDAY(BP1016,5,FESTIVOS_CO!A:A))</f>
        <v/>
      </c>
      <c r="BR1016" s="37"/>
      <c r="BS1016" s="36"/>
      <c r="BT1016" s="38"/>
      <c r="BU1016" s="58" t="e">
        <f>VLOOKUP(BT1016,Hoja2!$C:$D,2,0)</f>
        <v>#N/A</v>
      </c>
      <c r="BV1016" s="80" t="str">
        <f>IF(
AND(AO1016="",BD1016="",BQ1016=""),
"EN PROCESO NOTIFICACION / COMUNICACION",
IF(
BT1016="",
"NO APLICA",
IF(
BU1016=60,
IF(AO1016&lt;&gt;"",AO1016,IF(BD1016&lt;&gt;"",BD1016,BQ1016))+60,
WORKDAY(
IF(AO1016&lt;&gt;"",AO1016,IF(BD1016&lt;&gt;"",BD1016,BQ1016)),
BU1016,
FESTIVOS_CO!A:A
)
)
))</f>
        <v>EN PROCESO NOTIFICACION / COMUNICACION</v>
      </c>
      <c r="BW1016" s="44"/>
      <c r="BX1016" s="53"/>
      <c r="BY1016" s="45"/>
      <c r="BZ1016" s="37"/>
      <c r="CA1016" s="54" t="str">
        <f t="shared" si="200"/>
        <v>PENDIENTE EJECUTORIA</v>
      </c>
      <c r="CB1016" s="59" t="str">
        <f t="shared" si="197"/>
        <v/>
      </c>
      <c r="CC1016" s="36"/>
      <c r="CD1016" s="40"/>
      <c r="CE1016" s="46"/>
      <c r="CF1016" s="40"/>
      <c r="CG1016" s="40"/>
      <c r="CH1016" s="40"/>
      <c r="CI1016" s="36"/>
      <c r="CJ1016" s="47"/>
      <c r="CK1016" s="40"/>
      <c r="CL1016" s="40"/>
      <c r="CM1016" s="40"/>
      <c r="CN1016" s="40"/>
    </row>
    <row r="1017" spans="1:92" ht="42.75" hidden="1">
      <c r="A1017" s="49" t="str">
        <f t="shared" si="201"/>
        <v>SIN GESTIÓN</v>
      </c>
      <c r="B1017" s="58"/>
      <c r="C1017" s="37"/>
      <c r="D1017" s="37"/>
      <c r="E1017" s="49" t="str">
        <f t="shared" si="202"/>
        <v>PENDIENTE NOTIFICACIÓN</v>
      </c>
      <c r="F1017" s="141" t="str">
        <f t="shared" si="203"/>
        <v>PENDIENTE NOTIFICACIÓN</v>
      </c>
      <c r="G1017" s="49" t="str">
        <f t="shared" si="204"/>
        <v/>
      </c>
      <c r="H1017" s="51" t="str">
        <f ca="1">IF(
L1017="",
"",
IF(
NETWORKDAYS(L1017,IF(M1017&lt;&gt;"",M1017,TODAY()),FESTIVOS_CO!A:A)&gt;2,
"VENCIDO",
IF(
NETWORKDAYS(L1017,IF(M1017&lt;&gt;"",M1017,TODAY()),FESTIVOS_CO!A:A)=2,
"ALERTA",
"A TIEMPO"
)))</f>
        <v/>
      </c>
      <c r="I1017" s="40"/>
      <c r="J1017" s="36"/>
      <c r="K1017" s="37"/>
      <c r="L1017" s="50"/>
      <c r="M1017" s="37"/>
      <c r="N1017" s="52"/>
      <c r="O1017" s="52"/>
      <c r="P1017" s="36"/>
      <c r="Q1017" s="36"/>
      <c r="R1017" s="40"/>
      <c r="S1017" s="36"/>
      <c r="T1017" s="40"/>
      <c r="U1017" s="40"/>
      <c r="V1017" s="81"/>
      <c r="W1017" s="40"/>
      <c r="X1017" s="40"/>
      <c r="Y1017" s="40"/>
      <c r="Z1017" s="38" t="str">
        <f>IFERROR(VLOOKUP(Y1017,DIRECTORIO!A:B,2,FALSE),"")</f>
        <v/>
      </c>
      <c r="AA1017" s="40"/>
      <c r="AB1017" s="40"/>
      <c r="AC1017" s="40"/>
      <c r="AD1017" s="40"/>
      <c r="AE1017" s="40"/>
      <c r="AF1017" s="40"/>
      <c r="AG1017" s="41" t="s">
        <v>109</v>
      </c>
      <c r="AH1017" s="42"/>
      <c r="AI1017" s="54" t="str">
        <f t="shared" ca="1" si="205"/>
        <v>PENDIENTE NOTIFICACIÓN ELECTRÓNICA</v>
      </c>
      <c r="AJ1017" s="37"/>
      <c r="AK1017" s="37"/>
      <c r="AL1017" s="37"/>
      <c r="AM1017" s="53" t="str">
        <f>IF(AK1017="","",WORKDAY(AK1017,5,FESTIVOS_CO!A:A))</f>
        <v/>
      </c>
      <c r="AN1017" s="37"/>
      <c r="AO1017" s="37"/>
      <c r="AP1017" s="54" t="str">
        <f t="shared" ca="1" si="198"/>
        <v>NO APLICA</v>
      </c>
      <c r="AQ1017" s="36"/>
      <c r="AR1017" s="43"/>
      <c r="AS1017" s="37"/>
      <c r="AT1017" s="36"/>
      <c r="AU1017" s="37"/>
      <c r="AV1017" s="36"/>
      <c r="AW1017" s="36"/>
      <c r="AX1017" s="37"/>
      <c r="AY1017" s="140" t="str">
        <f>IF(AU1017="","",WORKDAY(AU1017,5,FESTIVOS_CO!A:A))</f>
        <v/>
      </c>
      <c r="AZ1017" s="54" t="str">
        <f t="shared" ca="1" si="195"/>
        <v>NO APLICA</v>
      </c>
      <c r="BA1017" s="55" t="str">
        <f>IF(AX1017="","",WORKDAY(AX1017,5,FESTIVOS_CO!A:A))</f>
        <v/>
      </c>
      <c r="BB1017" s="39"/>
      <c r="BC1017" s="40"/>
      <c r="BD1017" s="40"/>
      <c r="BE1017" s="56" t="str">
        <f t="shared" ca="1" si="196"/>
        <v>NO APLICA</v>
      </c>
      <c r="BF1017" s="37"/>
      <c r="BG1017" s="45"/>
      <c r="BH1017" s="37"/>
      <c r="BI1017" s="36"/>
      <c r="BJ1017" s="37"/>
      <c r="BK1017" s="36"/>
      <c r="BL1017" s="36"/>
      <c r="BM1017" s="53" t="str">
        <f>IF(BJ1017="","",WORKDAY(BJ1017,5,FESTIVOS_CO!A:A))</f>
        <v/>
      </c>
      <c r="BN1017" s="57" t="str">
        <f t="shared" ca="1" si="206"/>
        <v>PENDIENTE HACER AVISO</v>
      </c>
      <c r="BO1017" s="54" t="str">
        <f t="shared" ca="1" si="199"/>
        <v>EN TRÁMITE NOTIF. POR AVISO</v>
      </c>
      <c r="BP1017" s="37"/>
      <c r="BQ1017" s="53" t="str">
        <f>IF(BP1017="","",WORKDAY(BP1017,5,FESTIVOS_CO!A:A))</f>
        <v/>
      </c>
      <c r="BR1017" s="37"/>
      <c r="BS1017" s="36"/>
      <c r="BT1017" s="38"/>
      <c r="BU1017" s="58" t="e">
        <f>VLOOKUP(BT1017,Hoja2!$C:$D,2,0)</f>
        <v>#N/A</v>
      </c>
      <c r="BV1017" s="80" t="str">
        <f>IF(
AND(AO1017="",BD1017="",BQ1017=""),
"EN PROCESO NOTIFICACION / COMUNICACION",
IF(
BT1017="",
"NO APLICA",
IF(
BU1017=60,
IF(AO1017&lt;&gt;"",AO1017,IF(BD1017&lt;&gt;"",BD1017,BQ1017))+60,
WORKDAY(
IF(AO1017&lt;&gt;"",AO1017,IF(BD1017&lt;&gt;"",BD1017,BQ1017)),
BU1017,
FESTIVOS_CO!A:A
)
)
))</f>
        <v>EN PROCESO NOTIFICACION / COMUNICACION</v>
      </c>
      <c r="BW1017" s="44"/>
      <c r="BX1017" s="53"/>
      <c r="BY1017" s="45"/>
      <c r="BZ1017" s="37"/>
      <c r="CA1017" s="54" t="str">
        <f t="shared" si="200"/>
        <v>PENDIENTE EJECUTORIA</v>
      </c>
      <c r="CB1017" s="59" t="str">
        <f t="shared" si="197"/>
        <v/>
      </c>
      <c r="CC1017" s="36"/>
      <c r="CD1017" s="40"/>
      <c r="CE1017" s="46"/>
      <c r="CF1017" s="40"/>
      <c r="CG1017" s="40"/>
      <c r="CH1017" s="40"/>
      <c r="CI1017" s="36"/>
      <c r="CJ1017" s="47"/>
      <c r="CK1017" s="40"/>
      <c r="CL1017" s="40"/>
      <c r="CM1017" s="40"/>
      <c r="CN1017" s="40"/>
    </row>
    <row r="1018" spans="1:92" ht="42.75" hidden="1">
      <c r="A1018" s="49" t="str">
        <f t="shared" si="201"/>
        <v>SIN GESTIÓN</v>
      </c>
      <c r="B1018" s="58"/>
      <c r="C1018" s="37"/>
      <c r="D1018" s="37"/>
      <c r="E1018" s="49" t="str">
        <f t="shared" si="202"/>
        <v>PENDIENTE NOTIFICACIÓN</v>
      </c>
      <c r="F1018" s="141" t="str">
        <f t="shared" si="203"/>
        <v>PENDIENTE NOTIFICACIÓN</v>
      </c>
      <c r="G1018" s="49" t="str">
        <f t="shared" si="204"/>
        <v/>
      </c>
      <c r="H1018" s="51" t="str">
        <f ca="1">IF(
L1018="",
"",
IF(
NETWORKDAYS(L1018,IF(M1018&lt;&gt;"",M1018,TODAY()),FESTIVOS_CO!A:A)&gt;2,
"VENCIDO",
IF(
NETWORKDAYS(L1018,IF(M1018&lt;&gt;"",M1018,TODAY()),FESTIVOS_CO!A:A)=2,
"ALERTA",
"A TIEMPO"
)))</f>
        <v/>
      </c>
      <c r="I1018" s="40"/>
      <c r="J1018" s="36"/>
      <c r="K1018" s="37"/>
      <c r="L1018" s="50"/>
      <c r="M1018" s="37"/>
      <c r="N1018" s="52"/>
      <c r="O1018" s="52"/>
      <c r="P1018" s="36"/>
      <c r="Q1018" s="36"/>
      <c r="R1018" s="40"/>
      <c r="S1018" s="36"/>
      <c r="T1018" s="40"/>
      <c r="U1018" s="40"/>
      <c r="V1018" s="81"/>
      <c r="W1018" s="40"/>
      <c r="X1018" s="40"/>
      <c r="Y1018" s="40"/>
      <c r="Z1018" s="38" t="str">
        <f>IFERROR(VLOOKUP(Y1018,DIRECTORIO!A:B,2,FALSE),"")</f>
        <v/>
      </c>
      <c r="AA1018" s="40"/>
      <c r="AB1018" s="40"/>
      <c r="AC1018" s="40"/>
      <c r="AD1018" s="40"/>
      <c r="AE1018" s="40"/>
      <c r="AF1018" s="40"/>
      <c r="AG1018" s="41" t="s">
        <v>109</v>
      </c>
      <c r="AH1018" s="42"/>
      <c r="AI1018" s="54" t="str">
        <f t="shared" ca="1" si="205"/>
        <v>PENDIENTE NOTIFICACIÓN ELECTRÓNICA</v>
      </c>
      <c r="AJ1018" s="37"/>
      <c r="AK1018" s="37"/>
      <c r="AL1018" s="37"/>
      <c r="AM1018" s="53" t="str">
        <f>IF(AK1018="","",WORKDAY(AK1018,5,FESTIVOS_CO!A:A))</f>
        <v/>
      </c>
      <c r="AN1018" s="37"/>
      <c r="AO1018" s="37"/>
      <c r="AP1018" s="54" t="str">
        <f t="shared" ca="1" si="198"/>
        <v>NO APLICA</v>
      </c>
      <c r="AQ1018" s="36"/>
      <c r="AR1018" s="43"/>
      <c r="AS1018" s="37"/>
      <c r="AT1018" s="36"/>
      <c r="AU1018" s="37"/>
      <c r="AV1018" s="36"/>
      <c r="AW1018" s="36"/>
      <c r="AX1018" s="37"/>
      <c r="AY1018" s="140" t="str">
        <f>IF(AU1018="","",WORKDAY(AU1018,5,FESTIVOS_CO!A:A))</f>
        <v/>
      </c>
      <c r="AZ1018" s="54" t="str">
        <f t="shared" ca="1" si="195"/>
        <v>NO APLICA</v>
      </c>
      <c r="BA1018" s="55" t="str">
        <f>IF(AX1018="","",WORKDAY(AX1018,5,FESTIVOS_CO!A:A))</f>
        <v/>
      </c>
      <c r="BB1018" s="39"/>
      <c r="BC1018" s="40"/>
      <c r="BD1018" s="40"/>
      <c r="BE1018" s="56" t="str">
        <f t="shared" ca="1" si="196"/>
        <v>NO APLICA</v>
      </c>
      <c r="BF1018" s="37"/>
      <c r="BG1018" s="45"/>
      <c r="BH1018" s="37"/>
      <c r="BI1018" s="36"/>
      <c r="BJ1018" s="37"/>
      <c r="BK1018" s="36"/>
      <c r="BL1018" s="36"/>
      <c r="BM1018" s="53" t="str">
        <f>IF(BJ1018="","",WORKDAY(BJ1018,5,FESTIVOS_CO!A:A))</f>
        <v/>
      </c>
      <c r="BN1018" s="57" t="str">
        <f t="shared" ca="1" si="206"/>
        <v>PENDIENTE HACER AVISO</v>
      </c>
      <c r="BO1018" s="54" t="str">
        <f t="shared" ca="1" si="199"/>
        <v>EN TRÁMITE NOTIF. POR AVISO</v>
      </c>
      <c r="BP1018" s="37"/>
      <c r="BQ1018" s="53" t="str">
        <f>IF(BP1018="","",WORKDAY(BP1018,5,FESTIVOS_CO!A:A))</f>
        <v/>
      </c>
      <c r="BR1018" s="37"/>
      <c r="BS1018" s="36"/>
      <c r="BT1018" s="38"/>
      <c r="BU1018" s="58" t="e">
        <f>VLOOKUP(BT1018,Hoja2!$C:$D,2,0)</f>
        <v>#N/A</v>
      </c>
      <c r="BV1018" s="80" t="str">
        <f>IF(
AND(AO1018="",BD1018="",BQ1018=""),
"EN PROCESO NOTIFICACION / COMUNICACION",
IF(
BT1018="",
"NO APLICA",
IF(
BU1018=60,
IF(AO1018&lt;&gt;"",AO1018,IF(BD1018&lt;&gt;"",BD1018,BQ1018))+60,
WORKDAY(
IF(AO1018&lt;&gt;"",AO1018,IF(BD1018&lt;&gt;"",BD1018,BQ1018)),
BU1018,
FESTIVOS_CO!A:A
)
)
))</f>
        <v>EN PROCESO NOTIFICACION / COMUNICACION</v>
      </c>
      <c r="BW1018" s="44"/>
      <c r="BX1018" s="53"/>
      <c r="BY1018" s="45"/>
      <c r="BZ1018" s="37"/>
      <c r="CA1018" s="54" t="str">
        <f t="shared" si="200"/>
        <v>PENDIENTE EJECUTORIA</v>
      </c>
      <c r="CB1018" s="59" t="str">
        <f t="shared" si="197"/>
        <v/>
      </c>
      <c r="CC1018" s="36"/>
      <c r="CD1018" s="40"/>
      <c r="CE1018" s="46"/>
      <c r="CF1018" s="40"/>
      <c r="CG1018" s="40"/>
      <c r="CH1018" s="40"/>
      <c r="CI1018" s="36"/>
      <c r="CJ1018" s="47"/>
      <c r="CK1018" s="40"/>
      <c r="CL1018" s="40"/>
      <c r="CM1018" s="40"/>
      <c r="CN1018" s="40"/>
    </row>
    <row r="1019" spans="1:92" ht="42.75" hidden="1">
      <c r="A1019" s="49" t="str">
        <f t="shared" si="201"/>
        <v>SIN GESTIÓN</v>
      </c>
      <c r="B1019" s="58"/>
      <c r="C1019" s="37"/>
      <c r="D1019" s="37"/>
      <c r="E1019" s="49" t="str">
        <f t="shared" si="202"/>
        <v>PENDIENTE NOTIFICACIÓN</v>
      </c>
      <c r="F1019" s="141" t="str">
        <f t="shared" si="203"/>
        <v>PENDIENTE NOTIFICACIÓN</v>
      </c>
      <c r="G1019" s="49" t="str">
        <f t="shared" si="204"/>
        <v/>
      </c>
      <c r="H1019" s="51" t="str">
        <f ca="1">IF(
L1019="",
"",
IF(
NETWORKDAYS(L1019,IF(M1019&lt;&gt;"",M1019,TODAY()),FESTIVOS_CO!A:A)&gt;2,
"VENCIDO",
IF(
NETWORKDAYS(L1019,IF(M1019&lt;&gt;"",M1019,TODAY()),FESTIVOS_CO!A:A)=2,
"ALERTA",
"A TIEMPO"
)))</f>
        <v/>
      </c>
      <c r="I1019" s="40"/>
      <c r="J1019" s="36"/>
      <c r="K1019" s="37"/>
      <c r="L1019" s="50"/>
      <c r="M1019" s="37"/>
      <c r="N1019" s="52"/>
      <c r="O1019" s="52"/>
      <c r="P1019" s="36"/>
      <c r="Q1019" s="36"/>
      <c r="R1019" s="40"/>
      <c r="S1019" s="36"/>
      <c r="T1019" s="40"/>
      <c r="U1019" s="40"/>
      <c r="V1019" s="81"/>
      <c r="W1019" s="40"/>
      <c r="X1019" s="40"/>
      <c r="Y1019" s="40"/>
      <c r="Z1019" s="38" t="str">
        <f>IFERROR(VLOOKUP(Y1019,DIRECTORIO!A:B,2,FALSE),"")</f>
        <v/>
      </c>
      <c r="AA1019" s="40"/>
      <c r="AB1019" s="40"/>
      <c r="AC1019" s="40"/>
      <c r="AD1019" s="40"/>
      <c r="AE1019" s="40"/>
      <c r="AF1019" s="40"/>
      <c r="AG1019" s="41" t="s">
        <v>109</v>
      </c>
      <c r="AH1019" s="42"/>
      <c r="AI1019" s="54" t="str">
        <f t="shared" ca="1" si="205"/>
        <v>PENDIENTE NOTIFICACIÓN ELECTRÓNICA</v>
      </c>
      <c r="AJ1019" s="37"/>
      <c r="AK1019" s="37"/>
      <c r="AL1019" s="37"/>
      <c r="AM1019" s="53" t="str">
        <f>IF(AK1019="","",WORKDAY(AK1019,5,FESTIVOS_CO!A:A))</f>
        <v/>
      </c>
      <c r="AN1019" s="37"/>
      <c r="AO1019" s="37"/>
      <c r="AP1019" s="54" t="str">
        <f t="shared" ca="1" si="198"/>
        <v>NO APLICA</v>
      </c>
      <c r="AQ1019" s="36"/>
      <c r="AR1019" s="43"/>
      <c r="AS1019" s="37"/>
      <c r="AT1019" s="36"/>
      <c r="AU1019" s="37"/>
      <c r="AV1019" s="36"/>
      <c r="AW1019" s="36"/>
      <c r="AX1019" s="37"/>
      <c r="AY1019" s="140" t="str">
        <f>IF(AU1019="","",WORKDAY(AU1019,5,FESTIVOS_CO!A:A))</f>
        <v/>
      </c>
      <c r="AZ1019" s="54" t="str">
        <f t="shared" ca="1" si="195"/>
        <v>NO APLICA</v>
      </c>
      <c r="BA1019" s="55" t="str">
        <f>IF(AX1019="","",WORKDAY(AX1019,5,FESTIVOS_CO!A:A))</f>
        <v/>
      </c>
      <c r="BB1019" s="39"/>
      <c r="BC1019" s="40"/>
      <c r="BD1019" s="40"/>
      <c r="BE1019" s="56" t="str">
        <f t="shared" ca="1" si="196"/>
        <v>NO APLICA</v>
      </c>
      <c r="BF1019" s="37"/>
      <c r="BG1019" s="45"/>
      <c r="BH1019" s="37"/>
      <c r="BI1019" s="36"/>
      <c r="BJ1019" s="37"/>
      <c r="BK1019" s="36"/>
      <c r="BL1019" s="36"/>
      <c r="BM1019" s="53" t="str">
        <f>IF(BJ1019="","",WORKDAY(BJ1019,5,FESTIVOS_CO!A:A))</f>
        <v/>
      </c>
      <c r="BN1019" s="57" t="str">
        <f t="shared" ca="1" si="206"/>
        <v>PENDIENTE HACER AVISO</v>
      </c>
      <c r="BO1019" s="54" t="str">
        <f t="shared" ca="1" si="199"/>
        <v>EN TRÁMITE NOTIF. POR AVISO</v>
      </c>
      <c r="BP1019" s="37"/>
      <c r="BQ1019" s="53" t="str">
        <f>IF(BP1019="","",WORKDAY(BP1019,5,FESTIVOS_CO!A:A))</f>
        <v/>
      </c>
      <c r="BR1019" s="37"/>
      <c r="BS1019" s="36"/>
      <c r="BT1019" s="38"/>
      <c r="BU1019" s="58" t="e">
        <f>VLOOKUP(BT1019,Hoja2!$C:$D,2,0)</f>
        <v>#N/A</v>
      </c>
      <c r="BV1019" s="80" t="str">
        <f>IF(
AND(AO1019="",BD1019="",BQ1019=""),
"EN PROCESO NOTIFICACION / COMUNICACION",
IF(
BT1019="",
"NO APLICA",
IF(
BU1019=60,
IF(AO1019&lt;&gt;"",AO1019,IF(BD1019&lt;&gt;"",BD1019,BQ1019))+60,
WORKDAY(
IF(AO1019&lt;&gt;"",AO1019,IF(BD1019&lt;&gt;"",BD1019,BQ1019)),
BU1019,
FESTIVOS_CO!A:A
)
)
))</f>
        <v>EN PROCESO NOTIFICACION / COMUNICACION</v>
      </c>
      <c r="BW1019" s="44"/>
      <c r="BX1019" s="53"/>
      <c r="BY1019" s="45"/>
      <c r="BZ1019" s="37"/>
      <c r="CA1019" s="54" t="str">
        <f t="shared" si="200"/>
        <v>PENDIENTE EJECUTORIA</v>
      </c>
      <c r="CB1019" s="59" t="str">
        <f t="shared" si="197"/>
        <v/>
      </c>
      <c r="CC1019" s="36"/>
      <c r="CD1019" s="40"/>
      <c r="CE1019" s="46"/>
      <c r="CF1019" s="40"/>
      <c r="CG1019" s="40"/>
      <c r="CH1019" s="40"/>
      <c r="CI1019" s="36"/>
      <c r="CJ1019" s="47"/>
      <c r="CK1019" s="40"/>
      <c r="CL1019" s="40"/>
      <c r="CM1019" s="40"/>
      <c r="CN1019" s="40"/>
    </row>
    <row r="1020" spans="1:92" ht="42.75" hidden="1">
      <c r="A1020" s="49" t="str">
        <f t="shared" si="201"/>
        <v>SIN GESTIÓN</v>
      </c>
      <c r="B1020" s="58"/>
      <c r="C1020" s="37"/>
      <c r="D1020" s="37"/>
      <c r="E1020" s="49" t="str">
        <f t="shared" si="202"/>
        <v>PENDIENTE NOTIFICACIÓN</v>
      </c>
      <c r="F1020" s="141" t="str">
        <f t="shared" si="203"/>
        <v>PENDIENTE NOTIFICACIÓN</v>
      </c>
      <c r="G1020" s="49" t="str">
        <f t="shared" si="204"/>
        <v/>
      </c>
      <c r="H1020" s="51" t="str">
        <f ca="1">IF(
L1020="",
"",
IF(
NETWORKDAYS(L1020,IF(M1020&lt;&gt;"",M1020,TODAY()),FESTIVOS_CO!A:A)&gt;2,
"VENCIDO",
IF(
NETWORKDAYS(L1020,IF(M1020&lt;&gt;"",M1020,TODAY()),FESTIVOS_CO!A:A)=2,
"ALERTA",
"A TIEMPO"
)))</f>
        <v/>
      </c>
      <c r="I1020" s="40"/>
      <c r="J1020" s="36"/>
      <c r="K1020" s="37"/>
      <c r="L1020" s="50"/>
      <c r="M1020" s="37"/>
      <c r="N1020" s="52"/>
      <c r="O1020" s="52"/>
      <c r="P1020" s="36"/>
      <c r="Q1020" s="36"/>
      <c r="R1020" s="40"/>
      <c r="S1020" s="36"/>
      <c r="T1020" s="40"/>
      <c r="U1020" s="40"/>
      <c r="V1020" s="81"/>
      <c r="W1020" s="40"/>
      <c r="X1020" s="40"/>
      <c r="Y1020" s="40"/>
      <c r="Z1020" s="38" t="str">
        <f>IFERROR(VLOOKUP(Y1020,DIRECTORIO!A:B,2,FALSE),"")</f>
        <v/>
      </c>
      <c r="AA1020" s="40"/>
      <c r="AB1020" s="40"/>
      <c r="AC1020" s="40"/>
      <c r="AD1020" s="40"/>
      <c r="AE1020" s="40"/>
      <c r="AF1020" s="40"/>
      <c r="AG1020" s="41" t="s">
        <v>109</v>
      </c>
      <c r="AH1020" s="42"/>
      <c r="AI1020" s="54" t="str">
        <f t="shared" ca="1" si="205"/>
        <v>PENDIENTE NOTIFICACIÓN ELECTRÓNICA</v>
      </c>
      <c r="AJ1020" s="37"/>
      <c r="AK1020" s="37"/>
      <c r="AL1020" s="37"/>
      <c r="AM1020" s="53" t="str">
        <f>IF(AK1020="","",WORKDAY(AK1020,5,FESTIVOS_CO!A:A))</f>
        <v/>
      </c>
      <c r="AN1020" s="37"/>
      <c r="AO1020" s="37"/>
      <c r="AP1020" s="54" t="str">
        <f t="shared" ca="1" si="198"/>
        <v>NO APLICA</v>
      </c>
      <c r="AQ1020" s="36"/>
      <c r="AR1020" s="43"/>
      <c r="AS1020" s="37"/>
      <c r="AT1020" s="36"/>
      <c r="AU1020" s="37"/>
      <c r="AV1020" s="36"/>
      <c r="AW1020" s="36"/>
      <c r="AX1020" s="37"/>
      <c r="AY1020" s="140" t="str">
        <f>IF(AU1020="","",WORKDAY(AU1020,5,FESTIVOS_CO!A:A))</f>
        <v/>
      </c>
      <c r="AZ1020" s="54" t="str">
        <f t="shared" ca="1" si="195"/>
        <v>NO APLICA</v>
      </c>
      <c r="BA1020" s="55" t="str">
        <f>IF(AX1020="","",WORKDAY(AX1020,5,FESTIVOS_CO!A:A))</f>
        <v/>
      </c>
      <c r="BB1020" s="39"/>
      <c r="BC1020" s="40"/>
      <c r="BD1020" s="40"/>
      <c r="BE1020" s="56" t="str">
        <f t="shared" ca="1" si="196"/>
        <v>NO APLICA</v>
      </c>
      <c r="BF1020" s="37"/>
      <c r="BG1020" s="45"/>
      <c r="BH1020" s="37"/>
      <c r="BI1020" s="36"/>
      <c r="BJ1020" s="37"/>
      <c r="BK1020" s="36"/>
      <c r="BL1020" s="36"/>
      <c r="BM1020" s="53" t="str">
        <f>IF(BJ1020="","",WORKDAY(BJ1020,5,FESTIVOS_CO!A:A))</f>
        <v/>
      </c>
      <c r="BN1020" s="57" t="str">
        <f t="shared" ca="1" si="206"/>
        <v>PENDIENTE HACER AVISO</v>
      </c>
      <c r="BO1020" s="54" t="str">
        <f t="shared" ca="1" si="199"/>
        <v>EN TRÁMITE NOTIF. POR AVISO</v>
      </c>
      <c r="BP1020" s="37"/>
      <c r="BQ1020" s="53" t="str">
        <f>IF(BP1020="","",WORKDAY(BP1020,5,FESTIVOS_CO!A:A))</f>
        <v/>
      </c>
      <c r="BR1020" s="37"/>
      <c r="BS1020" s="36"/>
      <c r="BT1020" s="38"/>
      <c r="BU1020" s="58" t="e">
        <f>VLOOKUP(BT1020,Hoja2!$C:$D,2,0)</f>
        <v>#N/A</v>
      </c>
      <c r="BV1020" s="80" t="str">
        <f>IF(
AND(AO1020="",BD1020="",BQ1020=""),
"EN PROCESO NOTIFICACION / COMUNICACION",
IF(
BT1020="",
"NO APLICA",
IF(
BU1020=60,
IF(AO1020&lt;&gt;"",AO1020,IF(BD1020&lt;&gt;"",BD1020,BQ1020))+60,
WORKDAY(
IF(AO1020&lt;&gt;"",AO1020,IF(BD1020&lt;&gt;"",BD1020,BQ1020)),
BU1020,
FESTIVOS_CO!A:A
)
)
))</f>
        <v>EN PROCESO NOTIFICACION / COMUNICACION</v>
      </c>
      <c r="BW1020" s="44"/>
      <c r="BX1020" s="53"/>
      <c r="BY1020" s="45"/>
      <c r="BZ1020" s="37"/>
      <c r="CA1020" s="54" t="str">
        <f t="shared" si="200"/>
        <v>PENDIENTE EJECUTORIA</v>
      </c>
      <c r="CB1020" s="59" t="str">
        <f t="shared" si="197"/>
        <v/>
      </c>
      <c r="CC1020" s="36"/>
      <c r="CD1020" s="40"/>
      <c r="CE1020" s="46"/>
      <c r="CF1020" s="40"/>
      <c r="CG1020" s="40"/>
      <c r="CH1020" s="40"/>
      <c r="CI1020" s="36"/>
      <c r="CJ1020" s="47"/>
      <c r="CK1020" s="40"/>
      <c r="CL1020" s="40"/>
      <c r="CM1020" s="40"/>
      <c r="CN1020" s="40"/>
    </row>
    <row r="1021" spans="1:92" ht="42.75" hidden="1">
      <c r="A1021" s="49" t="str">
        <f t="shared" si="201"/>
        <v>SIN GESTIÓN</v>
      </c>
      <c r="B1021" s="58"/>
      <c r="C1021" s="37"/>
      <c r="D1021" s="37"/>
      <c r="E1021" s="49" t="str">
        <f t="shared" si="202"/>
        <v>PENDIENTE NOTIFICACIÓN</v>
      </c>
      <c r="F1021" s="141" t="str">
        <f t="shared" si="203"/>
        <v>PENDIENTE NOTIFICACIÓN</v>
      </c>
      <c r="G1021" s="49" t="str">
        <f t="shared" si="204"/>
        <v/>
      </c>
      <c r="H1021" s="51" t="str">
        <f ca="1">IF(
L1021="",
"",
IF(
NETWORKDAYS(L1021,IF(M1021&lt;&gt;"",M1021,TODAY()),FESTIVOS_CO!A:A)&gt;2,
"VENCIDO",
IF(
NETWORKDAYS(L1021,IF(M1021&lt;&gt;"",M1021,TODAY()),FESTIVOS_CO!A:A)=2,
"ALERTA",
"A TIEMPO"
)))</f>
        <v/>
      </c>
      <c r="I1021" s="40"/>
      <c r="J1021" s="36"/>
      <c r="K1021" s="37"/>
      <c r="L1021" s="50"/>
      <c r="M1021" s="37"/>
      <c r="N1021" s="52"/>
      <c r="O1021" s="52"/>
      <c r="P1021" s="36"/>
      <c r="Q1021" s="36"/>
      <c r="R1021" s="40"/>
      <c r="S1021" s="36"/>
      <c r="T1021" s="40"/>
      <c r="U1021" s="40"/>
      <c r="V1021" s="81"/>
      <c r="W1021" s="40"/>
      <c r="X1021" s="40"/>
      <c r="Y1021" s="40"/>
      <c r="Z1021" s="38" t="str">
        <f>IFERROR(VLOOKUP(Y1021,DIRECTORIO!A:B,2,FALSE),"")</f>
        <v/>
      </c>
      <c r="AA1021" s="40"/>
      <c r="AB1021" s="40"/>
      <c r="AC1021" s="40"/>
      <c r="AD1021" s="40"/>
      <c r="AE1021" s="40"/>
      <c r="AF1021" s="40"/>
      <c r="AG1021" s="41" t="s">
        <v>109</v>
      </c>
      <c r="AH1021" s="42"/>
      <c r="AI1021" s="54" t="str">
        <f t="shared" ca="1" si="205"/>
        <v>PENDIENTE NOTIFICACIÓN ELECTRÓNICA</v>
      </c>
      <c r="AJ1021" s="37"/>
      <c r="AK1021" s="37"/>
      <c r="AL1021" s="37"/>
      <c r="AM1021" s="53" t="str">
        <f>IF(AK1021="","",WORKDAY(AK1021,5,FESTIVOS_CO!A:A))</f>
        <v/>
      </c>
      <c r="AN1021" s="37"/>
      <c r="AO1021" s="37"/>
      <c r="AP1021" s="54" t="str">
        <f t="shared" ca="1" si="198"/>
        <v>NO APLICA</v>
      </c>
      <c r="AQ1021" s="36"/>
      <c r="AR1021" s="43"/>
      <c r="AS1021" s="37"/>
      <c r="AT1021" s="36"/>
      <c r="AU1021" s="37"/>
      <c r="AV1021" s="36"/>
      <c r="AW1021" s="36"/>
      <c r="AX1021" s="37"/>
      <c r="AY1021" s="140" t="str">
        <f>IF(AU1021="","",WORKDAY(AU1021,5,FESTIVOS_CO!A:A))</f>
        <v/>
      </c>
      <c r="AZ1021" s="54" t="str">
        <f t="shared" ca="1" si="195"/>
        <v>NO APLICA</v>
      </c>
      <c r="BA1021" s="55" t="str">
        <f>IF(AX1021="","",WORKDAY(AX1021,5,FESTIVOS_CO!A:A))</f>
        <v/>
      </c>
      <c r="BB1021" s="39"/>
      <c r="BC1021" s="40"/>
      <c r="BD1021" s="40"/>
      <c r="BE1021" s="56" t="str">
        <f t="shared" ca="1" si="196"/>
        <v>NO APLICA</v>
      </c>
      <c r="BF1021" s="37"/>
      <c r="BG1021" s="45"/>
      <c r="BH1021" s="37"/>
      <c r="BI1021" s="36"/>
      <c r="BJ1021" s="37"/>
      <c r="BK1021" s="36"/>
      <c r="BL1021" s="36"/>
      <c r="BM1021" s="53" t="str">
        <f>IF(BJ1021="","",WORKDAY(BJ1021,5,FESTIVOS_CO!A:A))</f>
        <v/>
      </c>
      <c r="BN1021" s="57" t="str">
        <f t="shared" ca="1" si="206"/>
        <v>PENDIENTE HACER AVISO</v>
      </c>
      <c r="BO1021" s="54" t="str">
        <f t="shared" ca="1" si="199"/>
        <v>EN TRÁMITE NOTIF. POR AVISO</v>
      </c>
      <c r="BP1021" s="37"/>
      <c r="BQ1021" s="53" t="str">
        <f>IF(BP1021="","",WORKDAY(BP1021,5,FESTIVOS_CO!A:A))</f>
        <v/>
      </c>
      <c r="BR1021" s="37"/>
      <c r="BS1021" s="36"/>
      <c r="BT1021" s="38"/>
      <c r="BU1021" s="58" t="e">
        <f>VLOOKUP(BT1021,Hoja2!$C:$D,2,0)</f>
        <v>#N/A</v>
      </c>
      <c r="BV1021" s="80" t="str">
        <f>IF(
AND(AO1021="",BD1021="",BQ1021=""),
"EN PROCESO NOTIFICACION / COMUNICACION",
IF(
BT1021="",
"NO APLICA",
IF(
BU1021=60,
IF(AO1021&lt;&gt;"",AO1021,IF(BD1021&lt;&gt;"",BD1021,BQ1021))+60,
WORKDAY(
IF(AO1021&lt;&gt;"",AO1021,IF(BD1021&lt;&gt;"",BD1021,BQ1021)),
BU1021,
FESTIVOS_CO!A:A
)
)
))</f>
        <v>EN PROCESO NOTIFICACION / COMUNICACION</v>
      </c>
      <c r="BW1021" s="44"/>
      <c r="BX1021" s="53"/>
      <c r="BY1021" s="45"/>
      <c r="BZ1021" s="37"/>
      <c r="CA1021" s="54" t="str">
        <f t="shared" si="200"/>
        <v>PENDIENTE EJECUTORIA</v>
      </c>
      <c r="CB1021" s="59" t="str">
        <f t="shared" si="197"/>
        <v/>
      </c>
      <c r="CC1021" s="36"/>
      <c r="CD1021" s="40"/>
      <c r="CE1021" s="46"/>
      <c r="CF1021" s="40"/>
      <c r="CG1021" s="40"/>
      <c r="CH1021" s="40"/>
      <c r="CI1021" s="36"/>
      <c r="CJ1021" s="47"/>
      <c r="CK1021" s="40"/>
      <c r="CL1021" s="40"/>
      <c r="CM1021" s="40"/>
      <c r="CN1021" s="40"/>
    </row>
    <row r="1022" spans="1:92" ht="42.75" hidden="1">
      <c r="A1022" s="49" t="str">
        <f t="shared" si="201"/>
        <v>SIN GESTIÓN</v>
      </c>
      <c r="B1022" s="58"/>
      <c r="C1022" s="37"/>
      <c r="D1022" s="37"/>
      <c r="E1022" s="49" t="str">
        <f t="shared" si="202"/>
        <v>PENDIENTE NOTIFICACIÓN</v>
      </c>
      <c r="F1022" s="141" t="str">
        <f t="shared" si="203"/>
        <v>PENDIENTE NOTIFICACIÓN</v>
      </c>
      <c r="G1022" s="49" t="str">
        <f t="shared" si="204"/>
        <v/>
      </c>
      <c r="H1022" s="51" t="str">
        <f ca="1">IF(
L1022="",
"",
IF(
NETWORKDAYS(L1022,IF(M1022&lt;&gt;"",M1022,TODAY()),FESTIVOS_CO!A:A)&gt;2,
"VENCIDO",
IF(
NETWORKDAYS(L1022,IF(M1022&lt;&gt;"",M1022,TODAY()),FESTIVOS_CO!A:A)=2,
"ALERTA",
"A TIEMPO"
)))</f>
        <v/>
      </c>
      <c r="I1022" s="40"/>
      <c r="J1022" s="36"/>
      <c r="K1022" s="37"/>
      <c r="L1022" s="50"/>
      <c r="M1022" s="37"/>
      <c r="N1022" s="52"/>
      <c r="O1022" s="52"/>
      <c r="P1022" s="36"/>
      <c r="Q1022" s="36"/>
      <c r="R1022" s="40"/>
      <c r="S1022" s="36"/>
      <c r="T1022" s="40"/>
      <c r="U1022" s="40"/>
      <c r="V1022" s="81"/>
      <c r="W1022" s="40"/>
      <c r="X1022" s="40"/>
      <c r="Y1022" s="40"/>
      <c r="Z1022" s="38" t="str">
        <f>IFERROR(VLOOKUP(Y1022,DIRECTORIO!A:B,2,FALSE),"")</f>
        <v/>
      </c>
      <c r="AA1022" s="40"/>
      <c r="AB1022" s="40"/>
      <c r="AC1022" s="40"/>
      <c r="AD1022" s="40"/>
      <c r="AE1022" s="40"/>
      <c r="AF1022" s="40"/>
      <c r="AG1022" s="41" t="s">
        <v>109</v>
      </c>
      <c r="AH1022" s="42"/>
      <c r="AI1022" s="54" t="str">
        <f t="shared" ca="1" si="205"/>
        <v>PENDIENTE NOTIFICACIÓN ELECTRÓNICA</v>
      </c>
      <c r="AJ1022" s="37"/>
      <c r="AK1022" s="37"/>
      <c r="AL1022" s="37"/>
      <c r="AM1022" s="53" t="str">
        <f>IF(AK1022="","",WORKDAY(AK1022,5,FESTIVOS_CO!A:A))</f>
        <v/>
      </c>
      <c r="AN1022" s="37"/>
      <c r="AO1022" s="37"/>
      <c r="AP1022" s="54" t="str">
        <f t="shared" ca="1" si="198"/>
        <v>NO APLICA</v>
      </c>
      <c r="AQ1022" s="36"/>
      <c r="AR1022" s="43"/>
      <c r="AS1022" s="37"/>
      <c r="AT1022" s="36"/>
      <c r="AU1022" s="37"/>
      <c r="AV1022" s="36"/>
      <c r="AW1022" s="36"/>
      <c r="AX1022" s="37"/>
      <c r="AY1022" s="140" t="str">
        <f>IF(AU1022="","",WORKDAY(AU1022,5,FESTIVOS_CO!A:A))</f>
        <v/>
      </c>
      <c r="AZ1022" s="54" t="str">
        <f t="shared" ca="1" si="195"/>
        <v>NO APLICA</v>
      </c>
      <c r="BA1022" s="55" t="str">
        <f>IF(AX1022="","",WORKDAY(AX1022,5,FESTIVOS_CO!A:A))</f>
        <v/>
      </c>
      <c r="BB1022" s="39"/>
      <c r="BC1022" s="40"/>
      <c r="BD1022" s="40"/>
      <c r="BE1022" s="56" t="str">
        <f t="shared" ca="1" si="196"/>
        <v>NO APLICA</v>
      </c>
      <c r="BF1022" s="37"/>
      <c r="BG1022" s="45"/>
      <c r="BH1022" s="37"/>
      <c r="BI1022" s="36"/>
      <c r="BJ1022" s="37"/>
      <c r="BK1022" s="36"/>
      <c r="BL1022" s="36"/>
      <c r="BM1022" s="53" t="str">
        <f>IF(BJ1022="","",WORKDAY(BJ1022,5,FESTIVOS_CO!A:A))</f>
        <v/>
      </c>
      <c r="BN1022" s="57" t="str">
        <f t="shared" ca="1" si="206"/>
        <v>PENDIENTE HACER AVISO</v>
      </c>
      <c r="BO1022" s="54" t="str">
        <f t="shared" ca="1" si="199"/>
        <v>EN TRÁMITE NOTIF. POR AVISO</v>
      </c>
      <c r="BP1022" s="37"/>
      <c r="BQ1022" s="53" t="str">
        <f>IF(BP1022="","",WORKDAY(BP1022,5,FESTIVOS_CO!A:A))</f>
        <v/>
      </c>
      <c r="BR1022" s="37"/>
      <c r="BS1022" s="36"/>
      <c r="BT1022" s="38"/>
      <c r="BU1022" s="58" t="e">
        <f>VLOOKUP(BT1022,Hoja2!$C:$D,2,0)</f>
        <v>#N/A</v>
      </c>
      <c r="BV1022" s="80" t="str">
        <f>IF(
AND(AO1022="",BD1022="",BQ1022=""),
"EN PROCESO NOTIFICACION / COMUNICACION",
IF(
BT1022="",
"NO APLICA",
IF(
BU1022=60,
IF(AO1022&lt;&gt;"",AO1022,IF(BD1022&lt;&gt;"",BD1022,BQ1022))+60,
WORKDAY(
IF(AO1022&lt;&gt;"",AO1022,IF(BD1022&lt;&gt;"",BD1022,BQ1022)),
BU1022,
FESTIVOS_CO!A:A
)
)
))</f>
        <v>EN PROCESO NOTIFICACION / COMUNICACION</v>
      </c>
      <c r="BW1022" s="44"/>
      <c r="BX1022" s="53"/>
      <c r="BY1022" s="45"/>
      <c r="BZ1022" s="37"/>
      <c r="CA1022" s="54" t="str">
        <f t="shared" si="200"/>
        <v>PENDIENTE EJECUTORIA</v>
      </c>
      <c r="CB1022" s="59" t="str">
        <f t="shared" si="197"/>
        <v/>
      </c>
      <c r="CC1022" s="36"/>
      <c r="CD1022" s="40"/>
      <c r="CE1022" s="46"/>
      <c r="CF1022" s="40"/>
      <c r="CG1022" s="40"/>
      <c r="CH1022" s="40"/>
      <c r="CI1022" s="36"/>
      <c r="CJ1022" s="47"/>
      <c r="CK1022" s="40"/>
      <c r="CL1022" s="40"/>
      <c r="CM1022" s="40"/>
      <c r="CN1022" s="40"/>
    </row>
    <row r="1023" spans="1:92" ht="42.75" hidden="1">
      <c r="A1023" s="49" t="str">
        <f t="shared" si="201"/>
        <v>SIN GESTIÓN</v>
      </c>
      <c r="B1023" s="58"/>
      <c r="C1023" s="37"/>
      <c r="D1023" s="37"/>
      <c r="E1023" s="49" t="str">
        <f t="shared" si="202"/>
        <v>PENDIENTE NOTIFICACIÓN</v>
      </c>
      <c r="F1023" s="141" t="str">
        <f t="shared" si="203"/>
        <v>PENDIENTE NOTIFICACIÓN</v>
      </c>
      <c r="G1023" s="49" t="str">
        <f t="shared" si="204"/>
        <v/>
      </c>
      <c r="H1023" s="51" t="str">
        <f ca="1">IF(
L1023="",
"",
IF(
NETWORKDAYS(L1023,IF(M1023&lt;&gt;"",M1023,TODAY()),FESTIVOS_CO!A:A)&gt;2,
"VENCIDO",
IF(
NETWORKDAYS(L1023,IF(M1023&lt;&gt;"",M1023,TODAY()),FESTIVOS_CO!A:A)=2,
"ALERTA",
"A TIEMPO"
)))</f>
        <v/>
      </c>
      <c r="I1023" s="40"/>
      <c r="J1023" s="36"/>
      <c r="K1023" s="37"/>
      <c r="L1023" s="50"/>
      <c r="M1023" s="37"/>
      <c r="N1023" s="52"/>
      <c r="O1023" s="52"/>
      <c r="P1023" s="36"/>
      <c r="Q1023" s="36"/>
      <c r="R1023" s="40"/>
      <c r="S1023" s="36"/>
      <c r="T1023" s="40"/>
      <c r="U1023" s="40"/>
      <c r="V1023" s="81"/>
      <c r="W1023" s="40"/>
      <c r="X1023" s="40"/>
      <c r="Y1023" s="40"/>
      <c r="Z1023" s="38" t="str">
        <f>IFERROR(VLOOKUP(Y1023,DIRECTORIO!A:B,2,FALSE),"")</f>
        <v/>
      </c>
      <c r="AA1023" s="40"/>
      <c r="AB1023" s="40"/>
      <c r="AC1023" s="40"/>
      <c r="AD1023" s="40"/>
      <c r="AE1023" s="40"/>
      <c r="AF1023" s="40"/>
      <c r="AG1023" s="41" t="s">
        <v>109</v>
      </c>
      <c r="AH1023" s="42"/>
      <c r="AI1023" s="54" t="str">
        <f t="shared" ca="1" si="205"/>
        <v>PENDIENTE NOTIFICACIÓN ELECTRÓNICA</v>
      </c>
      <c r="AJ1023" s="37"/>
      <c r="AK1023" s="37"/>
      <c r="AL1023" s="37"/>
      <c r="AM1023" s="53" t="str">
        <f>IF(AK1023="","",WORKDAY(AK1023,5,FESTIVOS_CO!A:A))</f>
        <v/>
      </c>
      <c r="AN1023" s="37"/>
      <c r="AO1023" s="37"/>
      <c r="AP1023" s="54" t="str">
        <f t="shared" ca="1" si="198"/>
        <v>NO APLICA</v>
      </c>
      <c r="AQ1023" s="36"/>
      <c r="AR1023" s="43"/>
      <c r="AS1023" s="37"/>
      <c r="AT1023" s="36"/>
      <c r="AU1023" s="37"/>
      <c r="AV1023" s="36"/>
      <c r="AW1023" s="36"/>
      <c r="AX1023" s="37"/>
      <c r="AY1023" s="140" t="str">
        <f>IF(AU1023="","",WORKDAY(AU1023,5,FESTIVOS_CO!A:A))</f>
        <v/>
      </c>
      <c r="AZ1023" s="54" t="str">
        <f t="shared" ca="1" si="195"/>
        <v>NO APLICA</v>
      </c>
      <c r="BA1023" s="55" t="str">
        <f>IF(AX1023="","",WORKDAY(AX1023,5,FESTIVOS_CO!A:A))</f>
        <v/>
      </c>
      <c r="BB1023" s="39"/>
      <c r="BC1023" s="40"/>
      <c r="BD1023" s="40"/>
      <c r="BE1023" s="56" t="str">
        <f t="shared" ca="1" si="196"/>
        <v>NO APLICA</v>
      </c>
      <c r="BF1023" s="37"/>
      <c r="BG1023" s="45"/>
      <c r="BH1023" s="37"/>
      <c r="BI1023" s="36"/>
      <c r="BJ1023" s="37"/>
      <c r="BK1023" s="36"/>
      <c r="BL1023" s="36"/>
      <c r="BM1023" s="53" t="str">
        <f>IF(BJ1023="","",WORKDAY(BJ1023,5,FESTIVOS_CO!A:A))</f>
        <v/>
      </c>
      <c r="BN1023" s="57" t="str">
        <f t="shared" ca="1" si="206"/>
        <v>PENDIENTE HACER AVISO</v>
      </c>
      <c r="BO1023" s="54" t="str">
        <f t="shared" ca="1" si="199"/>
        <v>EN TRÁMITE NOTIF. POR AVISO</v>
      </c>
      <c r="BP1023" s="37"/>
      <c r="BQ1023" s="53" t="str">
        <f>IF(BP1023="","",WORKDAY(BP1023,5,FESTIVOS_CO!A:A))</f>
        <v/>
      </c>
      <c r="BR1023" s="37"/>
      <c r="BS1023" s="36"/>
      <c r="BT1023" s="38"/>
      <c r="BU1023" s="58" t="e">
        <f>VLOOKUP(BT1023,Hoja2!$C:$D,2,0)</f>
        <v>#N/A</v>
      </c>
      <c r="BV1023" s="80" t="str">
        <f>IF(
AND(AO1023="",BD1023="",BQ1023=""),
"EN PROCESO NOTIFICACION / COMUNICACION",
IF(
BT1023="",
"NO APLICA",
IF(
BU1023=60,
IF(AO1023&lt;&gt;"",AO1023,IF(BD1023&lt;&gt;"",BD1023,BQ1023))+60,
WORKDAY(
IF(AO1023&lt;&gt;"",AO1023,IF(BD1023&lt;&gt;"",BD1023,BQ1023)),
BU1023,
FESTIVOS_CO!A:A
)
)
))</f>
        <v>EN PROCESO NOTIFICACION / COMUNICACION</v>
      </c>
      <c r="BW1023" s="44"/>
      <c r="BX1023" s="53"/>
      <c r="BY1023" s="45"/>
      <c r="BZ1023" s="37"/>
      <c r="CA1023" s="54" t="str">
        <f t="shared" si="200"/>
        <v>PENDIENTE EJECUTORIA</v>
      </c>
      <c r="CB1023" s="59" t="str">
        <f t="shared" si="197"/>
        <v/>
      </c>
      <c r="CC1023" s="36"/>
      <c r="CD1023" s="40"/>
      <c r="CE1023" s="46"/>
      <c r="CF1023" s="40"/>
      <c r="CG1023" s="40"/>
      <c r="CH1023" s="40"/>
      <c r="CI1023" s="36"/>
      <c r="CJ1023" s="47"/>
      <c r="CK1023" s="40"/>
      <c r="CL1023" s="40"/>
      <c r="CM1023" s="40"/>
      <c r="CN1023" s="40"/>
    </row>
    <row r="1024" spans="1:92" ht="42.75" hidden="1">
      <c r="A1024" s="49" t="str">
        <f t="shared" si="201"/>
        <v>SIN GESTIÓN</v>
      </c>
      <c r="B1024" s="58"/>
      <c r="C1024" s="37"/>
      <c r="D1024" s="37"/>
      <c r="E1024" s="49" t="str">
        <f t="shared" si="202"/>
        <v>PENDIENTE NOTIFICACIÓN</v>
      </c>
      <c r="F1024" s="141" t="str">
        <f t="shared" si="203"/>
        <v>PENDIENTE NOTIFICACIÓN</v>
      </c>
      <c r="G1024" s="49" t="str">
        <f t="shared" si="204"/>
        <v/>
      </c>
      <c r="H1024" s="51" t="str">
        <f ca="1">IF(
L1024="",
"",
IF(
NETWORKDAYS(L1024,IF(M1024&lt;&gt;"",M1024,TODAY()),FESTIVOS_CO!A:A)&gt;2,
"VENCIDO",
IF(
NETWORKDAYS(L1024,IF(M1024&lt;&gt;"",M1024,TODAY()),FESTIVOS_CO!A:A)=2,
"ALERTA",
"A TIEMPO"
)))</f>
        <v/>
      </c>
      <c r="I1024" s="40"/>
      <c r="J1024" s="36"/>
      <c r="K1024" s="37"/>
      <c r="L1024" s="50"/>
      <c r="M1024" s="37"/>
      <c r="N1024" s="52"/>
      <c r="O1024" s="52"/>
      <c r="P1024" s="36"/>
      <c r="Q1024" s="36"/>
      <c r="R1024" s="40"/>
      <c r="S1024" s="36"/>
      <c r="T1024" s="40"/>
      <c r="U1024" s="40"/>
      <c r="V1024" s="81"/>
      <c r="W1024" s="40"/>
      <c r="X1024" s="40"/>
      <c r="Y1024" s="40"/>
      <c r="Z1024" s="38" t="str">
        <f>IFERROR(VLOOKUP(Y1024,DIRECTORIO!A:B,2,FALSE),"")</f>
        <v/>
      </c>
      <c r="AA1024" s="40"/>
      <c r="AB1024" s="40"/>
      <c r="AC1024" s="40"/>
      <c r="AD1024" s="40"/>
      <c r="AE1024" s="40"/>
      <c r="AF1024" s="40"/>
      <c r="AG1024" s="41" t="s">
        <v>109</v>
      </c>
      <c r="AH1024" s="42"/>
      <c r="AI1024" s="54" t="str">
        <f t="shared" ca="1" si="205"/>
        <v>PENDIENTE NOTIFICACIÓN ELECTRÓNICA</v>
      </c>
      <c r="AJ1024" s="37"/>
      <c r="AK1024" s="37"/>
      <c r="AL1024" s="37"/>
      <c r="AM1024" s="53" t="str">
        <f>IF(AK1024="","",WORKDAY(AK1024,5,FESTIVOS_CO!A:A))</f>
        <v/>
      </c>
      <c r="AN1024" s="37"/>
      <c r="AO1024" s="37"/>
      <c r="AP1024" s="54" t="str">
        <f t="shared" ca="1" si="198"/>
        <v>NO APLICA</v>
      </c>
      <c r="AQ1024" s="36"/>
      <c r="AR1024" s="43"/>
      <c r="AS1024" s="37"/>
      <c r="AT1024" s="36"/>
      <c r="AU1024" s="37"/>
      <c r="AV1024" s="36"/>
      <c r="AW1024" s="36"/>
      <c r="AX1024" s="37"/>
      <c r="AY1024" s="140" t="str">
        <f>IF(AU1024="","",WORKDAY(AU1024,5,FESTIVOS_CO!A:A))</f>
        <v/>
      </c>
      <c r="AZ1024" s="54" t="str">
        <f t="shared" ca="1" si="195"/>
        <v>NO APLICA</v>
      </c>
      <c r="BA1024" s="55" t="str">
        <f>IF(AX1024="","",WORKDAY(AX1024,5,FESTIVOS_CO!A:A))</f>
        <v/>
      </c>
      <c r="BB1024" s="39"/>
      <c r="BC1024" s="40"/>
      <c r="BD1024" s="40"/>
      <c r="BE1024" s="56" t="str">
        <f t="shared" ca="1" si="196"/>
        <v>NO APLICA</v>
      </c>
      <c r="BF1024" s="37"/>
      <c r="BG1024" s="45"/>
      <c r="BH1024" s="37"/>
      <c r="BI1024" s="36"/>
      <c r="BJ1024" s="37"/>
      <c r="BK1024" s="36"/>
      <c r="BL1024" s="36"/>
      <c r="BM1024" s="53" t="str">
        <f>IF(BJ1024="","",WORKDAY(BJ1024,5,FESTIVOS_CO!A:A))</f>
        <v/>
      </c>
      <c r="BN1024" s="57" t="str">
        <f t="shared" ca="1" si="206"/>
        <v>PENDIENTE HACER AVISO</v>
      </c>
      <c r="BO1024" s="54" t="str">
        <f t="shared" ca="1" si="199"/>
        <v>EN TRÁMITE NOTIF. POR AVISO</v>
      </c>
      <c r="BP1024" s="37"/>
      <c r="BQ1024" s="53" t="str">
        <f>IF(BP1024="","",WORKDAY(BP1024,5,FESTIVOS_CO!A:A))</f>
        <v/>
      </c>
      <c r="BR1024" s="37"/>
      <c r="BS1024" s="36"/>
      <c r="BT1024" s="38"/>
      <c r="BU1024" s="58" t="e">
        <f>VLOOKUP(BT1024,Hoja2!$C:$D,2,0)</f>
        <v>#N/A</v>
      </c>
      <c r="BV1024" s="80" t="str">
        <f>IF(
AND(AO1024="",BD1024="",BQ1024=""),
"EN PROCESO NOTIFICACION / COMUNICACION",
IF(
BT1024="",
"NO APLICA",
IF(
BU1024=60,
IF(AO1024&lt;&gt;"",AO1024,IF(BD1024&lt;&gt;"",BD1024,BQ1024))+60,
WORKDAY(
IF(AO1024&lt;&gt;"",AO1024,IF(BD1024&lt;&gt;"",BD1024,BQ1024)),
BU1024,
FESTIVOS_CO!A:A
)
)
))</f>
        <v>EN PROCESO NOTIFICACION / COMUNICACION</v>
      </c>
      <c r="BW1024" s="44"/>
      <c r="BX1024" s="53"/>
      <c r="BY1024" s="45"/>
      <c r="BZ1024" s="37"/>
      <c r="CA1024" s="54" t="str">
        <f t="shared" si="200"/>
        <v>PENDIENTE EJECUTORIA</v>
      </c>
      <c r="CB1024" s="59" t="str">
        <f t="shared" si="197"/>
        <v/>
      </c>
      <c r="CC1024" s="36"/>
      <c r="CD1024" s="40"/>
      <c r="CE1024" s="46"/>
      <c r="CF1024" s="40"/>
      <c r="CG1024" s="40"/>
      <c r="CH1024" s="40"/>
      <c r="CI1024" s="36"/>
      <c r="CJ1024" s="47"/>
      <c r="CK1024" s="40"/>
      <c r="CL1024" s="40"/>
      <c r="CM1024" s="40"/>
      <c r="CN1024" s="40"/>
    </row>
    <row r="1025" spans="1:92" ht="42.75" hidden="1">
      <c r="A1025" s="49" t="str">
        <f t="shared" si="201"/>
        <v>SIN GESTIÓN</v>
      </c>
      <c r="B1025" s="58"/>
      <c r="C1025" s="37"/>
      <c r="D1025" s="37"/>
      <c r="E1025" s="49" t="str">
        <f t="shared" si="202"/>
        <v>PENDIENTE NOTIFICACIÓN</v>
      </c>
      <c r="F1025" s="141" t="str">
        <f t="shared" si="203"/>
        <v>PENDIENTE NOTIFICACIÓN</v>
      </c>
      <c r="G1025" s="49" t="str">
        <f t="shared" si="204"/>
        <v/>
      </c>
      <c r="H1025" s="51" t="str">
        <f ca="1">IF(
L1025="",
"",
IF(
NETWORKDAYS(L1025,IF(M1025&lt;&gt;"",M1025,TODAY()),FESTIVOS_CO!A:A)&gt;2,
"VENCIDO",
IF(
NETWORKDAYS(L1025,IF(M1025&lt;&gt;"",M1025,TODAY()),FESTIVOS_CO!A:A)=2,
"ALERTA",
"A TIEMPO"
)))</f>
        <v/>
      </c>
      <c r="I1025" s="40"/>
      <c r="J1025" s="36"/>
      <c r="K1025" s="37"/>
      <c r="L1025" s="50"/>
      <c r="M1025" s="37"/>
      <c r="N1025" s="52"/>
      <c r="O1025" s="52"/>
      <c r="P1025" s="36"/>
      <c r="Q1025" s="36"/>
      <c r="R1025" s="40"/>
      <c r="S1025" s="36"/>
      <c r="T1025" s="40"/>
      <c r="U1025" s="40"/>
      <c r="V1025" s="81"/>
      <c r="W1025" s="40"/>
      <c r="X1025" s="40"/>
      <c r="Y1025" s="40"/>
      <c r="Z1025" s="38" t="str">
        <f>IFERROR(VLOOKUP(Y1025,DIRECTORIO!A:B,2,FALSE),"")</f>
        <v/>
      </c>
      <c r="AA1025" s="40"/>
      <c r="AB1025" s="40"/>
      <c r="AC1025" s="40"/>
      <c r="AD1025" s="40"/>
      <c r="AE1025" s="40"/>
      <c r="AF1025" s="40"/>
      <c r="AG1025" s="41" t="s">
        <v>109</v>
      </c>
      <c r="AH1025" s="42"/>
      <c r="AI1025" s="54" t="str">
        <f t="shared" ca="1" si="205"/>
        <v>PENDIENTE NOTIFICACIÓN ELECTRÓNICA</v>
      </c>
      <c r="AJ1025" s="37"/>
      <c r="AK1025" s="37"/>
      <c r="AL1025" s="37"/>
      <c r="AM1025" s="53" t="str">
        <f>IF(AK1025="","",WORKDAY(AK1025,5,FESTIVOS_CO!A:A))</f>
        <v/>
      </c>
      <c r="AN1025" s="37"/>
      <c r="AO1025" s="37"/>
      <c r="AP1025" s="54" t="str">
        <f t="shared" ca="1" si="198"/>
        <v>NO APLICA</v>
      </c>
      <c r="AQ1025" s="36"/>
      <c r="AR1025" s="43"/>
      <c r="AS1025" s="37"/>
      <c r="AT1025" s="36"/>
      <c r="AU1025" s="37"/>
      <c r="AV1025" s="36"/>
      <c r="AW1025" s="36"/>
      <c r="AX1025" s="37"/>
      <c r="AY1025" s="140" t="str">
        <f>IF(AU1025="","",WORKDAY(AU1025,5,FESTIVOS_CO!A:A))</f>
        <v/>
      </c>
      <c r="AZ1025" s="54" t="str">
        <f t="shared" ca="1" si="195"/>
        <v>NO APLICA</v>
      </c>
      <c r="BA1025" s="55" t="str">
        <f>IF(AX1025="","",WORKDAY(AX1025,5,FESTIVOS_CO!A:A))</f>
        <v/>
      </c>
      <c r="BB1025" s="39"/>
      <c r="BC1025" s="40"/>
      <c r="BD1025" s="40"/>
      <c r="BE1025" s="56" t="str">
        <f t="shared" ca="1" si="196"/>
        <v>NO APLICA</v>
      </c>
      <c r="BF1025" s="37"/>
      <c r="BG1025" s="45"/>
      <c r="BH1025" s="37"/>
      <c r="BI1025" s="36"/>
      <c r="BJ1025" s="37"/>
      <c r="BK1025" s="36"/>
      <c r="BL1025" s="36"/>
      <c r="BM1025" s="53" t="str">
        <f>IF(BJ1025="","",WORKDAY(BJ1025,5,FESTIVOS_CO!A:A))</f>
        <v/>
      </c>
      <c r="BN1025" s="57" t="str">
        <f t="shared" ca="1" si="206"/>
        <v>PENDIENTE HACER AVISO</v>
      </c>
      <c r="BO1025" s="54" t="str">
        <f t="shared" ca="1" si="199"/>
        <v>EN TRÁMITE NOTIF. POR AVISO</v>
      </c>
      <c r="BP1025" s="37"/>
      <c r="BQ1025" s="53" t="str">
        <f>IF(BP1025="","",WORKDAY(BP1025,5,FESTIVOS_CO!A:A))</f>
        <v/>
      </c>
      <c r="BR1025" s="37"/>
      <c r="BS1025" s="36"/>
      <c r="BT1025" s="38"/>
      <c r="BU1025" s="58" t="e">
        <f>VLOOKUP(BT1025,Hoja2!$C:$D,2,0)</f>
        <v>#N/A</v>
      </c>
      <c r="BV1025" s="80" t="str">
        <f>IF(
AND(AO1025="",BD1025="",BQ1025=""),
"EN PROCESO NOTIFICACION / COMUNICACION",
IF(
BT1025="",
"NO APLICA",
IF(
BU1025=60,
IF(AO1025&lt;&gt;"",AO1025,IF(BD1025&lt;&gt;"",BD1025,BQ1025))+60,
WORKDAY(
IF(AO1025&lt;&gt;"",AO1025,IF(BD1025&lt;&gt;"",BD1025,BQ1025)),
BU1025,
FESTIVOS_CO!A:A
)
)
))</f>
        <v>EN PROCESO NOTIFICACION / COMUNICACION</v>
      </c>
      <c r="BW1025" s="44"/>
      <c r="BX1025" s="53"/>
      <c r="BY1025" s="45"/>
      <c r="BZ1025" s="37"/>
      <c r="CA1025" s="54" t="str">
        <f t="shared" si="200"/>
        <v>PENDIENTE EJECUTORIA</v>
      </c>
      <c r="CB1025" s="59" t="str">
        <f t="shared" si="197"/>
        <v/>
      </c>
      <c r="CC1025" s="36"/>
      <c r="CD1025" s="40"/>
      <c r="CE1025" s="46"/>
      <c r="CF1025" s="40"/>
      <c r="CG1025" s="40"/>
      <c r="CH1025" s="40"/>
      <c r="CI1025" s="36"/>
      <c r="CJ1025" s="47"/>
      <c r="CK1025" s="40"/>
      <c r="CL1025" s="40"/>
      <c r="CM1025" s="40"/>
      <c r="CN1025" s="40"/>
    </row>
    <row r="1026" spans="1:92" ht="42.75" hidden="1">
      <c r="A1026" s="49" t="str">
        <f t="shared" si="201"/>
        <v>SIN GESTIÓN</v>
      </c>
      <c r="B1026" s="58"/>
      <c r="C1026" s="37"/>
      <c r="D1026" s="37"/>
      <c r="E1026" s="49" t="str">
        <f t="shared" si="202"/>
        <v>PENDIENTE NOTIFICACIÓN</v>
      </c>
      <c r="F1026" s="141" t="str">
        <f t="shared" si="203"/>
        <v>PENDIENTE NOTIFICACIÓN</v>
      </c>
      <c r="G1026" s="49" t="str">
        <f t="shared" si="204"/>
        <v/>
      </c>
      <c r="H1026" s="51" t="str">
        <f ca="1">IF(
L1026="",
"",
IF(
NETWORKDAYS(L1026,IF(M1026&lt;&gt;"",M1026,TODAY()),FESTIVOS_CO!A:A)&gt;2,
"VENCIDO",
IF(
NETWORKDAYS(L1026,IF(M1026&lt;&gt;"",M1026,TODAY()),FESTIVOS_CO!A:A)=2,
"ALERTA",
"A TIEMPO"
)))</f>
        <v/>
      </c>
      <c r="I1026" s="40"/>
      <c r="J1026" s="36"/>
      <c r="K1026" s="37"/>
      <c r="L1026" s="50"/>
      <c r="M1026" s="37"/>
      <c r="N1026" s="52"/>
      <c r="O1026" s="52"/>
      <c r="P1026" s="36"/>
      <c r="Q1026" s="36"/>
      <c r="R1026" s="40"/>
      <c r="S1026" s="36"/>
      <c r="T1026" s="40"/>
      <c r="U1026" s="40"/>
      <c r="V1026" s="81"/>
      <c r="W1026" s="40"/>
      <c r="X1026" s="40"/>
      <c r="Y1026" s="40"/>
      <c r="Z1026" s="38" t="str">
        <f>IFERROR(VLOOKUP(Y1026,DIRECTORIO!A:B,2,FALSE),"")</f>
        <v/>
      </c>
      <c r="AA1026" s="40"/>
      <c r="AB1026" s="40"/>
      <c r="AC1026" s="40"/>
      <c r="AD1026" s="40"/>
      <c r="AE1026" s="40"/>
      <c r="AF1026" s="40"/>
      <c r="AG1026" s="41" t="s">
        <v>109</v>
      </c>
      <c r="AH1026" s="42"/>
      <c r="AI1026" s="54" t="str">
        <f t="shared" ca="1" si="205"/>
        <v>PENDIENTE NOTIFICACIÓN ELECTRÓNICA</v>
      </c>
      <c r="AJ1026" s="37"/>
      <c r="AK1026" s="37"/>
      <c r="AL1026" s="37"/>
      <c r="AM1026" s="53" t="str">
        <f>IF(AK1026="","",WORKDAY(AK1026,5,FESTIVOS_CO!A:A))</f>
        <v/>
      </c>
      <c r="AN1026" s="37"/>
      <c r="AO1026" s="37"/>
      <c r="AP1026" s="54" t="str">
        <f t="shared" ca="1" si="198"/>
        <v>NO APLICA</v>
      </c>
      <c r="AQ1026" s="36"/>
      <c r="AR1026" s="43"/>
      <c r="AS1026" s="37"/>
      <c r="AT1026" s="36"/>
      <c r="AU1026" s="37"/>
      <c r="AV1026" s="36"/>
      <c r="AW1026" s="36"/>
      <c r="AX1026" s="37"/>
      <c r="AY1026" s="140" t="str">
        <f>IF(AU1026="","",WORKDAY(AU1026,5,FESTIVOS_CO!A:A))</f>
        <v/>
      </c>
      <c r="AZ1026" s="54" t="str">
        <f t="shared" ca="1" si="195"/>
        <v>NO APLICA</v>
      </c>
      <c r="BA1026" s="55" t="str">
        <f>IF(AX1026="","",WORKDAY(AX1026,5,FESTIVOS_CO!A:A))</f>
        <v/>
      </c>
      <c r="BB1026" s="39"/>
      <c r="BC1026" s="40"/>
      <c r="BD1026" s="40"/>
      <c r="BE1026" s="56" t="str">
        <f t="shared" ca="1" si="196"/>
        <v>NO APLICA</v>
      </c>
      <c r="BF1026" s="37"/>
      <c r="BG1026" s="45"/>
      <c r="BH1026" s="37"/>
      <c r="BI1026" s="36"/>
      <c r="BJ1026" s="37"/>
      <c r="BK1026" s="36"/>
      <c r="BL1026" s="36"/>
      <c r="BM1026" s="53" t="str">
        <f>IF(BJ1026="","",WORKDAY(BJ1026,5,FESTIVOS_CO!A:A))</f>
        <v/>
      </c>
      <c r="BN1026" s="57" t="str">
        <f t="shared" ca="1" si="206"/>
        <v>PENDIENTE HACER AVISO</v>
      </c>
      <c r="BO1026" s="54" t="str">
        <f t="shared" ca="1" si="199"/>
        <v>EN TRÁMITE NOTIF. POR AVISO</v>
      </c>
      <c r="BP1026" s="37"/>
      <c r="BQ1026" s="53" t="str">
        <f>IF(BP1026="","",WORKDAY(BP1026,5,FESTIVOS_CO!A:A))</f>
        <v/>
      </c>
      <c r="BR1026" s="37"/>
      <c r="BS1026" s="36"/>
      <c r="BT1026" s="38"/>
      <c r="BU1026" s="58" t="e">
        <f>VLOOKUP(BT1026,Hoja2!$C:$D,2,0)</f>
        <v>#N/A</v>
      </c>
      <c r="BV1026" s="80" t="str">
        <f>IF(
AND(AO1026="",BD1026="",BQ1026=""),
"EN PROCESO NOTIFICACION / COMUNICACION",
IF(
BT1026="",
"NO APLICA",
IF(
BU1026=60,
IF(AO1026&lt;&gt;"",AO1026,IF(BD1026&lt;&gt;"",BD1026,BQ1026))+60,
WORKDAY(
IF(AO1026&lt;&gt;"",AO1026,IF(BD1026&lt;&gt;"",BD1026,BQ1026)),
BU1026,
FESTIVOS_CO!A:A
)
)
))</f>
        <v>EN PROCESO NOTIFICACION / COMUNICACION</v>
      </c>
      <c r="BW1026" s="44"/>
      <c r="BX1026" s="53"/>
      <c r="BY1026" s="45"/>
      <c r="BZ1026" s="37"/>
      <c r="CA1026" s="54" t="str">
        <f t="shared" si="200"/>
        <v>PENDIENTE EJECUTORIA</v>
      </c>
      <c r="CB1026" s="59" t="str">
        <f t="shared" si="197"/>
        <v/>
      </c>
      <c r="CC1026" s="36"/>
      <c r="CD1026" s="40"/>
      <c r="CE1026" s="46"/>
      <c r="CF1026" s="40"/>
      <c r="CG1026" s="40"/>
      <c r="CH1026" s="40"/>
      <c r="CI1026" s="36"/>
      <c r="CJ1026" s="47"/>
      <c r="CK1026" s="40"/>
      <c r="CL1026" s="40"/>
      <c r="CM1026" s="40"/>
      <c r="CN1026" s="40"/>
    </row>
    <row r="1027" spans="1:92" ht="42.75" hidden="1">
      <c r="A1027" s="49" t="str">
        <f t="shared" si="201"/>
        <v>SIN GESTIÓN</v>
      </c>
      <c r="B1027" s="58"/>
      <c r="C1027" s="37"/>
      <c r="D1027" s="37"/>
      <c r="E1027" s="49" t="str">
        <f t="shared" si="202"/>
        <v>PENDIENTE NOTIFICACIÓN</v>
      </c>
      <c r="F1027" s="141" t="str">
        <f t="shared" si="203"/>
        <v>PENDIENTE NOTIFICACIÓN</v>
      </c>
      <c r="G1027" s="49" t="str">
        <f t="shared" si="204"/>
        <v/>
      </c>
      <c r="H1027" s="51" t="str">
        <f ca="1">IF(
L1027="",
"",
IF(
NETWORKDAYS(L1027,IF(M1027&lt;&gt;"",M1027,TODAY()),FESTIVOS_CO!A:A)&gt;2,
"VENCIDO",
IF(
NETWORKDAYS(L1027,IF(M1027&lt;&gt;"",M1027,TODAY()),FESTIVOS_CO!A:A)=2,
"ALERTA",
"A TIEMPO"
)))</f>
        <v/>
      </c>
      <c r="I1027" s="40"/>
      <c r="J1027" s="36"/>
      <c r="K1027" s="37"/>
      <c r="L1027" s="50"/>
      <c r="M1027" s="37"/>
      <c r="N1027" s="52"/>
      <c r="O1027" s="52"/>
      <c r="P1027" s="36"/>
      <c r="Q1027" s="36"/>
      <c r="R1027" s="40"/>
      <c r="S1027" s="36"/>
      <c r="T1027" s="40"/>
      <c r="U1027" s="40"/>
      <c r="V1027" s="81"/>
      <c r="W1027" s="40"/>
      <c r="X1027" s="40"/>
      <c r="Y1027" s="40"/>
      <c r="Z1027" s="38" t="str">
        <f>IFERROR(VLOOKUP(Y1027,DIRECTORIO!A:B,2,FALSE),"")</f>
        <v/>
      </c>
      <c r="AA1027" s="40"/>
      <c r="AB1027" s="40"/>
      <c r="AC1027" s="40"/>
      <c r="AD1027" s="40"/>
      <c r="AE1027" s="40"/>
      <c r="AF1027" s="40"/>
      <c r="AG1027" s="41" t="s">
        <v>109</v>
      </c>
      <c r="AH1027" s="42"/>
      <c r="AI1027" s="54" t="str">
        <f t="shared" ca="1" si="205"/>
        <v>PENDIENTE NOTIFICACIÓN ELECTRÓNICA</v>
      </c>
      <c r="AJ1027" s="37"/>
      <c r="AK1027" s="37"/>
      <c r="AL1027" s="37"/>
      <c r="AM1027" s="53" t="str">
        <f>IF(AK1027="","",WORKDAY(AK1027,5,FESTIVOS_CO!A:A))</f>
        <v/>
      </c>
      <c r="AN1027" s="37"/>
      <c r="AO1027" s="37"/>
      <c r="AP1027" s="54" t="str">
        <f t="shared" ca="1" si="198"/>
        <v>NO APLICA</v>
      </c>
      <c r="AQ1027" s="36"/>
      <c r="AR1027" s="43"/>
      <c r="AS1027" s="37"/>
      <c r="AT1027" s="36"/>
      <c r="AU1027" s="37"/>
      <c r="AV1027" s="36"/>
      <c r="AW1027" s="36"/>
      <c r="AX1027" s="37"/>
      <c r="AY1027" s="140" t="str">
        <f>IF(AU1027="","",WORKDAY(AU1027,5,FESTIVOS_CO!A:A))</f>
        <v/>
      </c>
      <c r="AZ1027" s="54" t="str">
        <f t="shared" ca="1" si="195"/>
        <v>NO APLICA</v>
      </c>
      <c r="BA1027" s="55" t="str">
        <f>IF(AX1027="","",WORKDAY(AX1027,5,FESTIVOS_CO!A:A))</f>
        <v/>
      </c>
      <c r="BB1027" s="39"/>
      <c r="BC1027" s="40"/>
      <c r="BD1027" s="40"/>
      <c r="BE1027" s="56" t="str">
        <f t="shared" ca="1" si="196"/>
        <v>NO APLICA</v>
      </c>
      <c r="BF1027" s="37"/>
      <c r="BG1027" s="45"/>
      <c r="BH1027" s="37"/>
      <c r="BI1027" s="36"/>
      <c r="BJ1027" s="37"/>
      <c r="BK1027" s="36"/>
      <c r="BL1027" s="36"/>
      <c r="BM1027" s="53" t="str">
        <f>IF(BJ1027="","",WORKDAY(BJ1027,5,FESTIVOS_CO!A:A))</f>
        <v/>
      </c>
      <c r="BN1027" s="57" t="str">
        <f t="shared" ca="1" si="206"/>
        <v>PENDIENTE HACER AVISO</v>
      </c>
      <c r="BO1027" s="54" t="str">
        <f t="shared" ca="1" si="199"/>
        <v>EN TRÁMITE NOTIF. POR AVISO</v>
      </c>
      <c r="BP1027" s="37"/>
      <c r="BQ1027" s="53" t="str">
        <f>IF(BP1027="","",WORKDAY(BP1027,5,FESTIVOS_CO!A:A))</f>
        <v/>
      </c>
      <c r="BR1027" s="37"/>
      <c r="BS1027" s="36"/>
      <c r="BT1027" s="38"/>
      <c r="BU1027" s="58" t="e">
        <f>VLOOKUP(BT1027,Hoja2!$C:$D,2,0)</f>
        <v>#N/A</v>
      </c>
      <c r="BV1027" s="80" t="str">
        <f>IF(
AND(AO1027="",BD1027="",BQ1027=""),
"EN PROCESO NOTIFICACION / COMUNICACION",
IF(
BT1027="",
"NO APLICA",
IF(
BU1027=60,
IF(AO1027&lt;&gt;"",AO1027,IF(BD1027&lt;&gt;"",BD1027,BQ1027))+60,
WORKDAY(
IF(AO1027&lt;&gt;"",AO1027,IF(BD1027&lt;&gt;"",BD1027,BQ1027)),
BU1027,
FESTIVOS_CO!A:A
)
)
))</f>
        <v>EN PROCESO NOTIFICACION / COMUNICACION</v>
      </c>
      <c r="BW1027" s="44"/>
      <c r="BX1027" s="53"/>
      <c r="BY1027" s="45"/>
      <c r="BZ1027" s="37"/>
      <c r="CA1027" s="54" t="str">
        <f t="shared" si="200"/>
        <v>PENDIENTE EJECUTORIA</v>
      </c>
      <c r="CB1027" s="59" t="str">
        <f t="shared" si="197"/>
        <v/>
      </c>
      <c r="CC1027" s="36"/>
      <c r="CD1027" s="40"/>
      <c r="CE1027" s="46"/>
      <c r="CF1027" s="40"/>
      <c r="CG1027" s="40"/>
      <c r="CH1027" s="40"/>
      <c r="CI1027" s="36"/>
      <c r="CJ1027" s="47"/>
      <c r="CK1027" s="40"/>
      <c r="CL1027" s="40"/>
      <c r="CM1027" s="40"/>
      <c r="CN1027" s="40"/>
    </row>
    <row r="1028" spans="1:92" ht="42.75" hidden="1">
      <c r="A1028" s="49" t="str">
        <f t="shared" si="201"/>
        <v>SIN GESTIÓN</v>
      </c>
      <c r="B1028" s="58"/>
      <c r="C1028" s="37"/>
      <c r="D1028" s="37"/>
      <c r="E1028" s="49" t="str">
        <f t="shared" si="202"/>
        <v>PENDIENTE NOTIFICACIÓN</v>
      </c>
      <c r="F1028" s="141" t="str">
        <f t="shared" si="203"/>
        <v>PENDIENTE NOTIFICACIÓN</v>
      </c>
      <c r="G1028" s="49" t="str">
        <f t="shared" si="204"/>
        <v/>
      </c>
      <c r="H1028" s="51" t="str">
        <f ca="1">IF(
L1028="",
"",
IF(
NETWORKDAYS(L1028,IF(M1028&lt;&gt;"",M1028,TODAY()),FESTIVOS_CO!A:A)&gt;2,
"VENCIDO",
IF(
NETWORKDAYS(L1028,IF(M1028&lt;&gt;"",M1028,TODAY()),FESTIVOS_CO!A:A)=2,
"ALERTA",
"A TIEMPO"
)))</f>
        <v/>
      </c>
      <c r="I1028" s="40"/>
      <c r="J1028" s="36"/>
      <c r="K1028" s="37"/>
      <c r="L1028" s="50"/>
      <c r="M1028" s="37"/>
      <c r="N1028" s="52"/>
      <c r="O1028" s="52"/>
      <c r="P1028" s="36"/>
      <c r="Q1028" s="36"/>
      <c r="R1028" s="40"/>
      <c r="S1028" s="36"/>
      <c r="T1028" s="40"/>
      <c r="U1028" s="40"/>
      <c r="V1028" s="81"/>
      <c r="W1028" s="40"/>
      <c r="X1028" s="40"/>
      <c r="Y1028" s="40"/>
      <c r="Z1028" s="38" t="str">
        <f>IFERROR(VLOOKUP(Y1028,DIRECTORIO!A:B,2,FALSE),"")</f>
        <v/>
      </c>
      <c r="AA1028" s="40"/>
      <c r="AB1028" s="40"/>
      <c r="AC1028" s="40"/>
      <c r="AD1028" s="40"/>
      <c r="AE1028" s="40"/>
      <c r="AF1028" s="40"/>
      <c r="AG1028" s="41" t="s">
        <v>109</v>
      </c>
      <c r="AH1028" s="42"/>
      <c r="AI1028" s="54" t="str">
        <f t="shared" ca="1" si="205"/>
        <v>PENDIENTE NOTIFICACIÓN ELECTRÓNICA</v>
      </c>
      <c r="AJ1028" s="37"/>
      <c r="AK1028" s="37"/>
      <c r="AL1028" s="37"/>
      <c r="AM1028" s="53" t="str">
        <f>IF(AK1028="","",WORKDAY(AK1028,5,FESTIVOS_CO!A:A))</f>
        <v/>
      </c>
      <c r="AN1028" s="37"/>
      <c r="AO1028" s="37"/>
      <c r="AP1028" s="54" t="str">
        <f t="shared" ca="1" si="198"/>
        <v>NO APLICA</v>
      </c>
      <c r="AQ1028" s="36"/>
      <c r="AR1028" s="43"/>
      <c r="AS1028" s="37"/>
      <c r="AT1028" s="36"/>
      <c r="AU1028" s="37"/>
      <c r="AV1028" s="36"/>
      <c r="AW1028" s="36"/>
      <c r="AX1028" s="37"/>
      <c r="AY1028" s="140" t="str">
        <f>IF(AU1028="","",WORKDAY(AU1028,5,FESTIVOS_CO!A:A))</f>
        <v/>
      </c>
      <c r="AZ1028" s="54" t="str">
        <f t="shared" ca="1" si="195"/>
        <v>NO APLICA</v>
      </c>
      <c r="BA1028" s="55" t="str">
        <f>IF(AX1028="","",WORKDAY(AX1028,5,FESTIVOS_CO!A:A))</f>
        <v/>
      </c>
      <c r="BB1028" s="39"/>
      <c r="BC1028" s="40"/>
      <c r="BD1028" s="40"/>
      <c r="BE1028" s="56" t="str">
        <f t="shared" ca="1" si="196"/>
        <v>NO APLICA</v>
      </c>
      <c r="BF1028" s="37"/>
      <c r="BG1028" s="45"/>
      <c r="BH1028" s="37"/>
      <c r="BI1028" s="36"/>
      <c r="BJ1028" s="37"/>
      <c r="BK1028" s="36"/>
      <c r="BL1028" s="36"/>
      <c r="BM1028" s="53" t="str">
        <f>IF(BJ1028="","",WORKDAY(BJ1028,5,FESTIVOS_CO!A:A))</f>
        <v/>
      </c>
      <c r="BN1028" s="57" t="str">
        <f t="shared" ca="1" si="206"/>
        <v>PENDIENTE HACER AVISO</v>
      </c>
      <c r="BO1028" s="54" t="str">
        <f t="shared" ca="1" si="199"/>
        <v>EN TRÁMITE NOTIF. POR AVISO</v>
      </c>
      <c r="BP1028" s="37"/>
      <c r="BQ1028" s="53" t="str">
        <f>IF(BP1028="","",WORKDAY(BP1028,5,FESTIVOS_CO!A:A))</f>
        <v/>
      </c>
      <c r="BR1028" s="37"/>
      <c r="BS1028" s="36"/>
      <c r="BT1028" s="38"/>
      <c r="BU1028" s="58" t="e">
        <f>VLOOKUP(BT1028,Hoja2!$C:$D,2,0)</f>
        <v>#N/A</v>
      </c>
      <c r="BV1028" s="80" t="str">
        <f>IF(
AND(AO1028="",BD1028="",BQ1028=""),
"EN PROCESO NOTIFICACION / COMUNICACION",
IF(
BT1028="",
"NO APLICA",
IF(
BU1028=60,
IF(AO1028&lt;&gt;"",AO1028,IF(BD1028&lt;&gt;"",BD1028,BQ1028))+60,
WORKDAY(
IF(AO1028&lt;&gt;"",AO1028,IF(BD1028&lt;&gt;"",BD1028,BQ1028)),
BU1028,
FESTIVOS_CO!A:A
)
)
))</f>
        <v>EN PROCESO NOTIFICACION / COMUNICACION</v>
      </c>
      <c r="BW1028" s="44"/>
      <c r="BX1028" s="53"/>
      <c r="BY1028" s="45"/>
      <c r="BZ1028" s="37"/>
      <c r="CA1028" s="54" t="str">
        <f t="shared" si="200"/>
        <v>PENDIENTE EJECUTORIA</v>
      </c>
      <c r="CB1028" s="59" t="str">
        <f t="shared" si="197"/>
        <v/>
      </c>
      <c r="CC1028" s="36"/>
      <c r="CD1028" s="40"/>
      <c r="CE1028" s="46"/>
      <c r="CF1028" s="40"/>
      <c r="CG1028" s="40"/>
      <c r="CH1028" s="40"/>
      <c r="CI1028" s="36"/>
      <c r="CJ1028" s="47"/>
      <c r="CK1028" s="40"/>
      <c r="CL1028" s="40"/>
      <c r="CM1028" s="40"/>
      <c r="CN1028" s="40"/>
    </row>
    <row r="1029" spans="1:92" ht="42.75" hidden="1">
      <c r="A1029" s="49" t="str">
        <f t="shared" si="201"/>
        <v>SIN GESTIÓN</v>
      </c>
      <c r="B1029" s="58"/>
      <c r="C1029" s="37"/>
      <c r="D1029" s="37"/>
      <c r="E1029" s="49" t="str">
        <f t="shared" si="202"/>
        <v>PENDIENTE NOTIFICACIÓN</v>
      </c>
      <c r="F1029" s="141" t="str">
        <f t="shared" si="203"/>
        <v>PENDIENTE NOTIFICACIÓN</v>
      </c>
      <c r="G1029" s="49" t="str">
        <f t="shared" si="204"/>
        <v/>
      </c>
      <c r="H1029" s="51" t="str">
        <f ca="1">IF(
L1029="",
"",
IF(
NETWORKDAYS(L1029,IF(M1029&lt;&gt;"",M1029,TODAY()),FESTIVOS_CO!A:A)&gt;2,
"VENCIDO",
IF(
NETWORKDAYS(L1029,IF(M1029&lt;&gt;"",M1029,TODAY()),FESTIVOS_CO!A:A)=2,
"ALERTA",
"A TIEMPO"
)))</f>
        <v/>
      </c>
      <c r="I1029" s="40"/>
      <c r="J1029" s="36"/>
      <c r="K1029" s="37"/>
      <c r="L1029" s="50"/>
      <c r="M1029" s="37"/>
      <c r="N1029" s="52"/>
      <c r="O1029" s="52"/>
      <c r="P1029" s="36"/>
      <c r="Q1029" s="36"/>
      <c r="R1029" s="40"/>
      <c r="S1029" s="36"/>
      <c r="T1029" s="40"/>
      <c r="U1029" s="40"/>
      <c r="V1029" s="81"/>
      <c r="W1029" s="40"/>
      <c r="X1029" s="40"/>
      <c r="Y1029" s="40"/>
      <c r="Z1029" s="38" t="str">
        <f>IFERROR(VLOOKUP(Y1029,DIRECTORIO!A:B,2,FALSE),"")</f>
        <v/>
      </c>
      <c r="AA1029" s="40"/>
      <c r="AB1029" s="40"/>
      <c r="AC1029" s="40"/>
      <c r="AD1029" s="40"/>
      <c r="AE1029" s="40"/>
      <c r="AF1029" s="40"/>
      <c r="AG1029" s="41" t="s">
        <v>109</v>
      </c>
      <c r="AH1029" s="42"/>
      <c r="AI1029" s="54" t="str">
        <f t="shared" ca="1" si="205"/>
        <v>PENDIENTE NOTIFICACIÓN ELECTRÓNICA</v>
      </c>
      <c r="AJ1029" s="37"/>
      <c r="AK1029" s="37"/>
      <c r="AL1029" s="37"/>
      <c r="AM1029" s="53" t="str">
        <f>IF(AK1029="","",WORKDAY(AK1029,5,FESTIVOS_CO!A:A))</f>
        <v/>
      </c>
      <c r="AN1029" s="37"/>
      <c r="AO1029" s="37"/>
      <c r="AP1029" s="54" t="str">
        <f t="shared" ca="1" si="198"/>
        <v>NO APLICA</v>
      </c>
      <c r="AQ1029" s="36"/>
      <c r="AR1029" s="43"/>
      <c r="AS1029" s="37"/>
      <c r="AT1029" s="36"/>
      <c r="AU1029" s="37"/>
      <c r="AV1029" s="36"/>
      <c r="AW1029" s="36"/>
      <c r="AX1029" s="37"/>
      <c r="AY1029" s="140" t="str">
        <f>IF(AU1029="","",WORKDAY(AU1029,5,FESTIVOS_CO!A:A))</f>
        <v/>
      </c>
      <c r="AZ1029" s="54" t="str">
        <f t="shared" ca="1" si="195"/>
        <v>NO APLICA</v>
      </c>
      <c r="BA1029" s="55" t="str">
        <f>IF(AX1029="","",WORKDAY(AX1029,5,FESTIVOS_CO!A:A))</f>
        <v/>
      </c>
      <c r="BB1029" s="39"/>
      <c r="BC1029" s="40"/>
      <c r="BD1029" s="40"/>
      <c r="BE1029" s="56" t="str">
        <f t="shared" ca="1" si="196"/>
        <v>NO APLICA</v>
      </c>
      <c r="BF1029" s="37"/>
      <c r="BG1029" s="45"/>
      <c r="BH1029" s="37"/>
      <c r="BI1029" s="36"/>
      <c r="BJ1029" s="37"/>
      <c r="BK1029" s="36"/>
      <c r="BL1029" s="36"/>
      <c r="BM1029" s="53" t="str">
        <f>IF(BJ1029="","",WORKDAY(BJ1029,5,FESTIVOS_CO!A:A))</f>
        <v/>
      </c>
      <c r="BN1029" s="57" t="str">
        <f t="shared" ca="1" si="206"/>
        <v>PENDIENTE HACER AVISO</v>
      </c>
      <c r="BO1029" s="54" t="str">
        <f t="shared" ca="1" si="199"/>
        <v>EN TRÁMITE NOTIF. POR AVISO</v>
      </c>
      <c r="BP1029" s="37"/>
      <c r="BQ1029" s="53" t="str">
        <f>IF(BP1029="","",WORKDAY(BP1029,5,FESTIVOS_CO!A:A))</f>
        <v/>
      </c>
      <c r="BR1029" s="37"/>
      <c r="BS1029" s="36"/>
      <c r="BT1029" s="38"/>
      <c r="BU1029" s="58" t="e">
        <f>VLOOKUP(BT1029,Hoja2!$C:$D,2,0)</f>
        <v>#N/A</v>
      </c>
      <c r="BV1029" s="80" t="str">
        <f>IF(
AND(AO1029="",BD1029="",BQ1029=""),
"EN PROCESO NOTIFICACION / COMUNICACION",
IF(
BT1029="",
"NO APLICA",
IF(
BU1029=60,
IF(AO1029&lt;&gt;"",AO1029,IF(BD1029&lt;&gt;"",BD1029,BQ1029))+60,
WORKDAY(
IF(AO1029&lt;&gt;"",AO1029,IF(BD1029&lt;&gt;"",BD1029,BQ1029)),
BU1029,
FESTIVOS_CO!A:A
)
)
))</f>
        <v>EN PROCESO NOTIFICACION / COMUNICACION</v>
      </c>
      <c r="BW1029" s="44"/>
      <c r="BX1029" s="53"/>
      <c r="BY1029" s="45"/>
      <c r="BZ1029" s="37"/>
      <c r="CA1029" s="54" t="str">
        <f t="shared" si="200"/>
        <v>PENDIENTE EJECUTORIA</v>
      </c>
      <c r="CB1029" s="59" t="str">
        <f t="shared" si="197"/>
        <v/>
      </c>
      <c r="CC1029" s="36"/>
      <c r="CD1029" s="40"/>
      <c r="CE1029" s="46"/>
      <c r="CF1029" s="40"/>
      <c r="CG1029" s="40"/>
      <c r="CH1029" s="40"/>
      <c r="CI1029" s="36"/>
      <c r="CJ1029" s="47"/>
      <c r="CK1029" s="40"/>
      <c r="CL1029" s="40"/>
      <c r="CM1029" s="40"/>
      <c r="CN1029" s="40"/>
    </row>
    <row r="1030" spans="1:92" ht="42.75" hidden="1">
      <c r="A1030" s="49" t="str">
        <f t="shared" si="201"/>
        <v>SIN GESTIÓN</v>
      </c>
      <c r="B1030" s="58"/>
      <c r="C1030" s="37"/>
      <c r="D1030" s="37"/>
      <c r="E1030" s="49" t="str">
        <f t="shared" si="202"/>
        <v>PENDIENTE NOTIFICACIÓN</v>
      </c>
      <c r="F1030" s="141" t="str">
        <f t="shared" si="203"/>
        <v>PENDIENTE NOTIFICACIÓN</v>
      </c>
      <c r="G1030" s="49" t="str">
        <f t="shared" si="204"/>
        <v/>
      </c>
      <c r="H1030" s="51" t="str">
        <f ca="1">IF(
L1030="",
"",
IF(
NETWORKDAYS(L1030,IF(M1030&lt;&gt;"",M1030,TODAY()),FESTIVOS_CO!A:A)&gt;2,
"VENCIDO",
IF(
NETWORKDAYS(L1030,IF(M1030&lt;&gt;"",M1030,TODAY()),FESTIVOS_CO!A:A)=2,
"ALERTA",
"A TIEMPO"
)))</f>
        <v/>
      </c>
      <c r="I1030" s="40"/>
      <c r="J1030" s="36"/>
      <c r="K1030" s="37"/>
      <c r="L1030" s="50"/>
      <c r="M1030" s="37"/>
      <c r="N1030" s="52"/>
      <c r="O1030" s="52"/>
      <c r="P1030" s="36"/>
      <c r="Q1030" s="36"/>
      <c r="R1030" s="40"/>
      <c r="S1030" s="36"/>
      <c r="T1030" s="40"/>
      <c r="U1030" s="40"/>
      <c r="V1030" s="81"/>
      <c r="W1030" s="40"/>
      <c r="X1030" s="40"/>
      <c r="Y1030" s="40"/>
      <c r="Z1030" s="38" t="str">
        <f>IFERROR(VLOOKUP(Y1030,DIRECTORIO!A:B,2,FALSE),"")</f>
        <v/>
      </c>
      <c r="AA1030" s="40"/>
      <c r="AB1030" s="40"/>
      <c r="AC1030" s="40"/>
      <c r="AD1030" s="40"/>
      <c r="AE1030" s="40"/>
      <c r="AF1030" s="40"/>
      <c r="AG1030" s="41" t="s">
        <v>109</v>
      </c>
      <c r="AH1030" s="42"/>
      <c r="AI1030" s="54" t="str">
        <f t="shared" ca="1" si="205"/>
        <v>PENDIENTE NOTIFICACIÓN ELECTRÓNICA</v>
      </c>
      <c r="AJ1030" s="37"/>
      <c r="AK1030" s="37"/>
      <c r="AL1030" s="37"/>
      <c r="AM1030" s="53" t="str">
        <f>IF(AK1030="","",WORKDAY(AK1030,5,FESTIVOS_CO!A:A))</f>
        <v/>
      </c>
      <c r="AN1030" s="37"/>
      <c r="AO1030" s="37"/>
      <c r="AP1030" s="54" t="str">
        <f t="shared" ca="1" si="198"/>
        <v>NO APLICA</v>
      </c>
      <c r="AQ1030" s="36"/>
      <c r="AR1030" s="43"/>
      <c r="AS1030" s="37"/>
      <c r="AT1030" s="36"/>
      <c r="AU1030" s="37"/>
      <c r="AV1030" s="36"/>
      <c r="AW1030" s="36"/>
      <c r="AX1030" s="37"/>
      <c r="AY1030" s="140" t="str">
        <f>IF(AU1030="","",WORKDAY(AU1030,5,FESTIVOS_CO!A:A))</f>
        <v/>
      </c>
      <c r="AZ1030" s="54" t="str">
        <f t="shared" ca="1" si="195"/>
        <v>NO APLICA</v>
      </c>
      <c r="BA1030" s="55" t="str">
        <f>IF(AX1030="","",WORKDAY(AX1030,5,FESTIVOS_CO!A:A))</f>
        <v/>
      </c>
      <c r="BB1030" s="39"/>
      <c r="BC1030" s="40"/>
      <c r="BD1030" s="40"/>
      <c r="BE1030" s="56" t="str">
        <f t="shared" ca="1" si="196"/>
        <v>NO APLICA</v>
      </c>
      <c r="BF1030" s="37"/>
      <c r="BG1030" s="45"/>
      <c r="BH1030" s="37"/>
      <c r="BI1030" s="36"/>
      <c r="BJ1030" s="37"/>
      <c r="BK1030" s="36"/>
      <c r="BL1030" s="36"/>
      <c r="BM1030" s="53" t="str">
        <f>IF(BJ1030="","",WORKDAY(BJ1030,5,FESTIVOS_CO!A:A))</f>
        <v/>
      </c>
      <c r="BN1030" s="57" t="str">
        <f t="shared" ca="1" si="206"/>
        <v>PENDIENTE HACER AVISO</v>
      </c>
      <c r="BO1030" s="54" t="str">
        <f t="shared" ca="1" si="199"/>
        <v>EN TRÁMITE NOTIF. POR AVISO</v>
      </c>
      <c r="BP1030" s="37"/>
      <c r="BQ1030" s="53" t="str">
        <f>IF(BP1030="","",WORKDAY(BP1030,5,FESTIVOS_CO!A:A))</f>
        <v/>
      </c>
      <c r="BR1030" s="37"/>
      <c r="BS1030" s="36"/>
      <c r="BT1030" s="38"/>
      <c r="BU1030" s="58" t="e">
        <f>VLOOKUP(BT1030,Hoja2!$C:$D,2,0)</f>
        <v>#N/A</v>
      </c>
      <c r="BV1030" s="80" t="str">
        <f>IF(
AND(AO1030="",BD1030="",BQ1030=""),
"EN PROCESO NOTIFICACION / COMUNICACION",
IF(
BT1030="",
"NO APLICA",
IF(
BU1030=60,
IF(AO1030&lt;&gt;"",AO1030,IF(BD1030&lt;&gt;"",BD1030,BQ1030))+60,
WORKDAY(
IF(AO1030&lt;&gt;"",AO1030,IF(BD1030&lt;&gt;"",BD1030,BQ1030)),
BU1030,
FESTIVOS_CO!A:A
)
)
))</f>
        <v>EN PROCESO NOTIFICACION / COMUNICACION</v>
      </c>
      <c r="BW1030" s="44"/>
      <c r="BX1030" s="53"/>
      <c r="BY1030" s="45"/>
      <c r="BZ1030" s="37"/>
      <c r="CA1030" s="54" t="str">
        <f t="shared" si="200"/>
        <v>PENDIENTE EJECUTORIA</v>
      </c>
      <c r="CB1030" s="59" t="str">
        <f t="shared" si="197"/>
        <v/>
      </c>
      <c r="CC1030" s="36"/>
      <c r="CD1030" s="40"/>
      <c r="CE1030" s="46"/>
      <c r="CF1030" s="40"/>
      <c r="CG1030" s="40"/>
      <c r="CH1030" s="40"/>
      <c r="CI1030" s="36"/>
      <c r="CJ1030" s="47"/>
      <c r="CK1030" s="40"/>
      <c r="CL1030" s="40"/>
      <c r="CM1030" s="40"/>
      <c r="CN1030" s="40"/>
    </row>
    <row r="1031" spans="1:92" ht="42.75" hidden="1">
      <c r="A1031" s="49" t="str">
        <f t="shared" si="201"/>
        <v>SIN GESTIÓN</v>
      </c>
      <c r="B1031" s="58"/>
      <c r="C1031" s="37"/>
      <c r="D1031" s="37"/>
      <c r="E1031" s="49" t="str">
        <f t="shared" si="202"/>
        <v>PENDIENTE NOTIFICACIÓN</v>
      </c>
      <c r="F1031" s="141" t="str">
        <f t="shared" si="203"/>
        <v>PENDIENTE NOTIFICACIÓN</v>
      </c>
      <c r="G1031" s="49" t="str">
        <f t="shared" si="204"/>
        <v/>
      </c>
      <c r="H1031" s="51" t="str">
        <f ca="1">IF(
L1031="",
"",
IF(
NETWORKDAYS(L1031,IF(M1031&lt;&gt;"",M1031,TODAY()),FESTIVOS_CO!A:A)&gt;2,
"VENCIDO",
IF(
NETWORKDAYS(L1031,IF(M1031&lt;&gt;"",M1031,TODAY()),FESTIVOS_CO!A:A)=2,
"ALERTA",
"A TIEMPO"
)))</f>
        <v/>
      </c>
      <c r="I1031" s="40"/>
      <c r="J1031" s="36"/>
      <c r="K1031" s="37"/>
      <c r="L1031" s="50"/>
      <c r="M1031" s="37"/>
      <c r="N1031" s="52"/>
      <c r="O1031" s="52"/>
      <c r="P1031" s="36"/>
      <c r="Q1031" s="36"/>
      <c r="R1031" s="40"/>
      <c r="S1031" s="36"/>
      <c r="T1031" s="40"/>
      <c r="U1031" s="40"/>
      <c r="V1031" s="81"/>
      <c r="W1031" s="40"/>
      <c r="X1031" s="40"/>
      <c r="Y1031" s="40"/>
      <c r="Z1031" s="38" t="str">
        <f>IFERROR(VLOOKUP(Y1031,DIRECTORIO!A:B,2,FALSE),"")</f>
        <v/>
      </c>
      <c r="AA1031" s="40"/>
      <c r="AB1031" s="40"/>
      <c r="AC1031" s="40"/>
      <c r="AD1031" s="40"/>
      <c r="AE1031" s="40"/>
      <c r="AF1031" s="40"/>
      <c r="AG1031" s="41" t="s">
        <v>109</v>
      </c>
      <c r="AH1031" s="42"/>
      <c r="AI1031" s="54" t="str">
        <f t="shared" ca="1" si="205"/>
        <v>PENDIENTE NOTIFICACIÓN ELECTRÓNICA</v>
      </c>
      <c r="AJ1031" s="37"/>
      <c r="AK1031" s="37"/>
      <c r="AL1031" s="37"/>
      <c r="AM1031" s="53" t="str">
        <f>IF(AK1031="","",WORKDAY(AK1031,5,FESTIVOS_CO!A:A))</f>
        <v/>
      </c>
      <c r="AN1031" s="37"/>
      <c r="AO1031" s="37"/>
      <c r="AP1031" s="54" t="str">
        <f t="shared" ca="1" si="198"/>
        <v>NO APLICA</v>
      </c>
      <c r="AQ1031" s="36"/>
      <c r="AR1031" s="43"/>
      <c r="AS1031" s="37"/>
      <c r="AT1031" s="36"/>
      <c r="AU1031" s="37"/>
      <c r="AV1031" s="36"/>
      <c r="AW1031" s="36"/>
      <c r="AX1031" s="37"/>
      <c r="AY1031" s="140" t="str">
        <f>IF(AU1031="","",WORKDAY(AU1031,5,FESTIVOS_CO!A:A))</f>
        <v/>
      </c>
      <c r="AZ1031" s="54" t="str">
        <f t="shared" ca="1" si="195"/>
        <v>NO APLICA</v>
      </c>
      <c r="BA1031" s="55" t="str">
        <f>IF(AX1031="","",WORKDAY(AX1031,5,FESTIVOS_CO!A:A))</f>
        <v/>
      </c>
      <c r="BB1031" s="39"/>
      <c r="BC1031" s="40"/>
      <c r="BD1031" s="40"/>
      <c r="BE1031" s="56" t="str">
        <f t="shared" ca="1" si="196"/>
        <v>NO APLICA</v>
      </c>
      <c r="BF1031" s="37"/>
      <c r="BG1031" s="45"/>
      <c r="BH1031" s="37"/>
      <c r="BI1031" s="36"/>
      <c r="BJ1031" s="37"/>
      <c r="BK1031" s="36"/>
      <c r="BL1031" s="36"/>
      <c r="BM1031" s="53" t="str">
        <f>IF(BJ1031="","",WORKDAY(BJ1031,5,FESTIVOS_CO!A:A))</f>
        <v/>
      </c>
      <c r="BN1031" s="57" t="str">
        <f t="shared" ca="1" si="206"/>
        <v>PENDIENTE HACER AVISO</v>
      </c>
      <c r="BO1031" s="54" t="str">
        <f t="shared" ca="1" si="199"/>
        <v>EN TRÁMITE NOTIF. POR AVISO</v>
      </c>
      <c r="BP1031" s="37"/>
      <c r="BQ1031" s="53" t="str">
        <f>IF(BP1031="","",WORKDAY(BP1031,5,FESTIVOS_CO!A:A))</f>
        <v/>
      </c>
      <c r="BR1031" s="37"/>
      <c r="BS1031" s="36"/>
      <c r="BT1031" s="38"/>
      <c r="BU1031" s="58" t="e">
        <f>VLOOKUP(BT1031,Hoja2!$C:$D,2,0)</f>
        <v>#N/A</v>
      </c>
      <c r="BV1031" s="80" t="str">
        <f>IF(
AND(AO1031="",BD1031="",BQ1031=""),
"EN PROCESO NOTIFICACION / COMUNICACION",
IF(
BT1031="",
"NO APLICA",
IF(
BU1031=60,
IF(AO1031&lt;&gt;"",AO1031,IF(BD1031&lt;&gt;"",BD1031,BQ1031))+60,
WORKDAY(
IF(AO1031&lt;&gt;"",AO1031,IF(BD1031&lt;&gt;"",BD1031,BQ1031)),
BU1031,
FESTIVOS_CO!A:A
)
)
))</f>
        <v>EN PROCESO NOTIFICACION / COMUNICACION</v>
      </c>
      <c r="BW1031" s="44"/>
      <c r="BX1031" s="53"/>
      <c r="BY1031" s="45"/>
      <c r="BZ1031" s="37"/>
      <c r="CA1031" s="54" t="str">
        <f t="shared" si="200"/>
        <v>PENDIENTE EJECUTORIA</v>
      </c>
      <c r="CB1031" s="59" t="str">
        <f t="shared" si="197"/>
        <v/>
      </c>
      <c r="CC1031" s="36"/>
      <c r="CD1031" s="40"/>
      <c r="CE1031" s="46"/>
      <c r="CF1031" s="40"/>
      <c r="CG1031" s="40"/>
      <c r="CH1031" s="40"/>
      <c r="CI1031" s="36"/>
      <c r="CJ1031" s="47"/>
      <c r="CK1031" s="40"/>
      <c r="CL1031" s="40"/>
      <c r="CM1031" s="40"/>
      <c r="CN1031" s="40"/>
    </row>
    <row r="1032" spans="1:92" ht="42.75" hidden="1">
      <c r="A1032" s="49" t="str">
        <f t="shared" si="201"/>
        <v>SIN GESTIÓN</v>
      </c>
      <c r="B1032" s="58"/>
      <c r="C1032" s="37"/>
      <c r="D1032" s="37"/>
      <c r="E1032" s="49" t="str">
        <f t="shared" si="202"/>
        <v>PENDIENTE NOTIFICACIÓN</v>
      </c>
      <c r="F1032" s="141" t="str">
        <f t="shared" si="203"/>
        <v>PENDIENTE NOTIFICACIÓN</v>
      </c>
      <c r="G1032" s="49" t="str">
        <f t="shared" si="204"/>
        <v/>
      </c>
      <c r="H1032" s="51" t="str">
        <f ca="1">IF(
L1032="",
"",
IF(
NETWORKDAYS(L1032,IF(M1032&lt;&gt;"",M1032,TODAY()),FESTIVOS_CO!A:A)&gt;2,
"VENCIDO",
IF(
NETWORKDAYS(L1032,IF(M1032&lt;&gt;"",M1032,TODAY()),FESTIVOS_CO!A:A)=2,
"ALERTA",
"A TIEMPO"
)))</f>
        <v/>
      </c>
      <c r="I1032" s="40"/>
      <c r="J1032" s="36"/>
      <c r="K1032" s="37"/>
      <c r="L1032" s="50"/>
      <c r="M1032" s="37"/>
      <c r="N1032" s="52"/>
      <c r="O1032" s="52"/>
      <c r="P1032" s="36"/>
      <c r="Q1032" s="36"/>
      <c r="R1032" s="40"/>
      <c r="S1032" s="36"/>
      <c r="T1032" s="40"/>
      <c r="U1032" s="40"/>
      <c r="V1032" s="81"/>
      <c r="W1032" s="40"/>
      <c r="X1032" s="40"/>
      <c r="Y1032" s="40"/>
      <c r="Z1032" s="38" t="str">
        <f>IFERROR(VLOOKUP(Y1032,DIRECTORIO!A:B,2,FALSE),"")</f>
        <v/>
      </c>
      <c r="AA1032" s="40"/>
      <c r="AB1032" s="40"/>
      <c r="AC1032" s="40"/>
      <c r="AD1032" s="40"/>
      <c r="AE1032" s="40"/>
      <c r="AF1032" s="40"/>
      <c r="AG1032" s="41" t="s">
        <v>109</v>
      </c>
      <c r="AH1032" s="42"/>
      <c r="AI1032" s="54" t="str">
        <f t="shared" ca="1" si="205"/>
        <v>PENDIENTE NOTIFICACIÓN ELECTRÓNICA</v>
      </c>
      <c r="AJ1032" s="37"/>
      <c r="AK1032" s="37"/>
      <c r="AL1032" s="37"/>
      <c r="AM1032" s="53" t="str">
        <f>IF(AK1032="","",WORKDAY(AK1032,5,FESTIVOS_CO!A:A))</f>
        <v/>
      </c>
      <c r="AN1032" s="37"/>
      <c r="AO1032" s="37"/>
      <c r="AP1032" s="54" t="str">
        <f t="shared" ca="1" si="198"/>
        <v>NO APLICA</v>
      </c>
      <c r="AQ1032" s="36"/>
      <c r="AR1032" s="43"/>
      <c r="AS1032" s="37"/>
      <c r="AT1032" s="36"/>
      <c r="AU1032" s="37"/>
      <c r="AV1032" s="36"/>
      <c r="AW1032" s="36"/>
      <c r="AX1032" s="37"/>
      <c r="AY1032" s="140" t="str">
        <f>IF(AU1032="","",WORKDAY(AU1032,5,FESTIVOS_CO!A:A))</f>
        <v/>
      </c>
      <c r="AZ1032" s="54" t="str">
        <f t="shared" ca="1" si="195"/>
        <v>NO APLICA</v>
      </c>
      <c r="BA1032" s="55" t="str">
        <f>IF(AX1032="","",WORKDAY(AX1032,5,FESTIVOS_CO!A:A))</f>
        <v/>
      </c>
      <c r="BB1032" s="39"/>
      <c r="BC1032" s="40"/>
      <c r="BD1032" s="40"/>
      <c r="BE1032" s="56" t="str">
        <f t="shared" ca="1" si="196"/>
        <v>NO APLICA</v>
      </c>
      <c r="BF1032" s="37"/>
      <c r="BG1032" s="45"/>
      <c r="BH1032" s="37"/>
      <c r="BI1032" s="36"/>
      <c r="BJ1032" s="37"/>
      <c r="BK1032" s="36"/>
      <c r="BL1032" s="36"/>
      <c r="BM1032" s="53" t="str">
        <f>IF(BJ1032="","",WORKDAY(BJ1032,5,FESTIVOS_CO!A:A))</f>
        <v/>
      </c>
      <c r="BN1032" s="57" t="str">
        <f t="shared" ca="1" si="206"/>
        <v>PENDIENTE HACER AVISO</v>
      </c>
      <c r="BO1032" s="54" t="str">
        <f t="shared" ca="1" si="199"/>
        <v>EN TRÁMITE NOTIF. POR AVISO</v>
      </c>
      <c r="BP1032" s="37"/>
      <c r="BQ1032" s="53" t="str">
        <f>IF(BP1032="","",WORKDAY(BP1032,5,FESTIVOS_CO!A:A))</f>
        <v/>
      </c>
      <c r="BR1032" s="37"/>
      <c r="BS1032" s="36"/>
      <c r="BT1032" s="38"/>
      <c r="BU1032" s="58" t="e">
        <f>VLOOKUP(BT1032,Hoja2!$C:$D,2,0)</f>
        <v>#N/A</v>
      </c>
      <c r="BV1032" s="80" t="str">
        <f>IF(
AND(AO1032="",BD1032="",BQ1032=""),
"EN PROCESO NOTIFICACION / COMUNICACION",
IF(
BT1032="",
"NO APLICA",
IF(
BU1032=60,
IF(AO1032&lt;&gt;"",AO1032,IF(BD1032&lt;&gt;"",BD1032,BQ1032))+60,
WORKDAY(
IF(AO1032&lt;&gt;"",AO1032,IF(BD1032&lt;&gt;"",BD1032,BQ1032)),
BU1032,
FESTIVOS_CO!A:A
)
)
))</f>
        <v>EN PROCESO NOTIFICACION / COMUNICACION</v>
      </c>
      <c r="BW1032" s="44"/>
      <c r="BX1032" s="53"/>
      <c r="BY1032" s="45"/>
      <c r="BZ1032" s="37"/>
      <c r="CA1032" s="54" t="str">
        <f t="shared" si="200"/>
        <v>PENDIENTE EJECUTORIA</v>
      </c>
      <c r="CB1032" s="59" t="str">
        <f t="shared" si="197"/>
        <v/>
      </c>
      <c r="CC1032" s="36"/>
      <c r="CD1032" s="40"/>
      <c r="CE1032" s="46"/>
      <c r="CF1032" s="40"/>
      <c r="CG1032" s="40"/>
      <c r="CH1032" s="40"/>
      <c r="CI1032" s="36"/>
      <c r="CJ1032" s="47"/>
      <c r="CK1032" s="40"/>
      <c r="CL1032" s="40"/>
      <c r="CM1032" s="40"/>
      <c r="CN1032" s="40"/>
    </row>
    <row r="1033" spans="1:92" ht="42.75" hidden="1">
      <c r="A1033" s="49" t="str">
        <f t="shared" si="201"/>
        <v>SIN GESTIÓN</v>
      </c>
      <c r="B1033" s="58"/>
      <c r="C1033" s="37"/>
      <c r="D1033" s="37"/>
      <c r="E1033" s="49" t="str">
        <f t="shared" si="202"/>
        <v>PENDIENTE NOTIFICACIÓN</v>
      </c>
      <c r="F1033" s="141" t="str">
        <f t="shared" si="203"/>
        <v>PENDIENTE NOTIFICACIÓN</v>
      </c>
      <c r="G1033" s="49" t="str">
        <f t="shared" si="204"/>
        <v/>
      </c>
      <c r="H1033" s="51" t="str">
        <f ca="1">IF(
L1033="",
"",
IF(
NETWORKDAYS(L1033,IF(M1033&lt;&gt;"",M1033,TODAY()),FESTIVOS_CO!A:A)&gt;2,
"VENCIDO",
IF(
NETWORKDAYS(L1033,IF(M1033&lt;&gt;"",M1033,TODAY()),FESTIVOS_CO!A:A)=2,
"ALERTA",
"A TIEMPO"
)))</f>
        <v/>
      </c>
      <c r="I1033" s="40"/>
      <c r="J1033" s="36"/>
      <c r="K1033" s="37"/>
      <c r="L1033" s="50"/>
      <c r="M1033" s="37"/>
      <c r="N1033" s="52"/>
      <c r="O1033" s="52"/>
      <c r="P1033" s="36"/>
      <c r="Q1033" s="36"/>
      <c r="R1033" s="40"/>
      <c r="S1033" s="36"/>
      <c r="T1033" s="40"/>
      <c r="U1033" s="40"/>
      <c r="V1033" s="81"/>
      <c r="W1033" s="40"/>
      <c r="X1033" s="40"/>
      <c r="Y1033" s="40"/>
      <c r="Z1033" s="38" t="str">
        <f>IFERROR(VLOOKUP(Y1033,DIRECTORIO!A:B,2,FALSE),"")</f>
        <v/>
      </c>
      <c r="AA1033" s="40"/>
      <c r="AB1033" s="40"/>
      <c r="AC1033" s="40"/>
      <c r="AD1033" s="40"/>
      <c r="AE1033" s="40"/>
      <c r="AF1033" s="40"/>
      <c r="AG1033" s="41" t="s">
        <v>109</v>
      </c>
      <c r="AH1033" s="42"/>
      <c r="AI1033" s="54" t="str">
        <f t="shared" ca="1" si="205"/>
        <v>PENDIENTE NOTIFICACIÓN ELECTRÓNICA</v>
      </c>
      <c r="AJ1033" s="37"/>
      <c r="AK1033" s="37"/>
      <c r="AL1033" s="37"/>
      <c r="AM1033" s="53" t="str">
        <f>IF(AK1033="","",WORKDAY(AK1033,5,FESTIVOS_CO!A:A))</f>
        <v/>
      </c>
      <c r="AN1033" s="37"/>
      <c r="AO1033" s="37"/>
      <c r="AP1033" s="54" t="str">
        <f t="shared" ca="1" si="198"/>
        <v>NO APLICA</v>
      </c>
      <c r="AQ1033" s="36"/>
      <c r="AR1033" s="43"/>
      <c r="AS1033" s="37"/>
      <c r="AT1033" s="36"/>
      <c r="AU1033" s="37"/>
      <c r="AV1033" s="36"/>
      <c r="AW1033" s="36"/>
      <c r="AX1033" s="37"/>
      <c r="AY1033" s="140" t="str">
        <f>IF(AU1033="","",WORKDAY(AU1033,5,FESTIVOS_CO!A:A))</f>
        <v/>
      </c>
      <c r="AZ1033" s="54" t="str">
        <f t="shared" ca="1" si="195"/>
        <v>NO APLICA</v>
      </c>
      <c r="BA1033" s="55" t="str">
        <f>IF(AX1033="","",WORKDAY(AX1033,5,FESTIVOS_CO!A:A))</f>
        <v/>
      </c>
      <c r="BB1033" s="39"/>
      <c r="BC1033" s="40"/>
      <c r="BD1033" s="40"/>
      <c r="BE1033" s="56" t="str">
        <f t="shared" ca="1" si="196"/>
        <v>NO APLICA</v>
      </c>
      <c r="BF1033" s="37"/>
      <c r="BG1033" s="45"/>
      <c r="BH1033" s="37"/>
      <c r="BI1033" s="36"/>
      <c r="BJ1033" s="37"/>
      <c r="BK1033" s="36"/>
      <c r="BL1033" s="36"/>
      <c r="BM1033" s="53" t="str">
        <f>IF(BJ1033="","",WORKDAY(BJ1033,5,FESTIVOS_CO!A:A))</f>
        <v/>
      </c>
      <c r="BN1033" s="57" t="str">
        <f t="shared" ca="1" si="206"/>
        <v>PENDIENTE HACER AVISO</v>
      </c>
      <c r="BO1033" s="54" t="str">
        <f t="shared" ca="1" si="199"/>
        <v>EN TRÁMITE NOTIF. POR AVISO</v>
      </c>
      <c r="BP1033" s="37"/>
      <c r="BQ1033" s="53" t="str">
        <f>IF(BP1033="","",WORKDAY(BP1033,5,FESTIVOS_CO!A:A))</f>
        <v/>
      </c>
      <c r="BR1033" s="37"/>
      <c r="BS1033" s="36"/>
      <c r="BT1033" s="38"/>
      <c r="BU1033" s="58" t="e">
        <f>VLOOKUP(BT1033,Hoja2!$C:$D,2,0)</f>
        <v>#N/A</v>
      </c>
      <c r="BV1033" s="80" t="str">
        <f>IF(
AND(AO1033="",BD1033="",BQ1033=""),
"EN PROCESO NOTIFICACION / COMUNICACION",
IF(
BT1033="",
"NO APLICA",
IF(
BU1033=60,
IF(AO1033&lt;&gt;"",AO1033,IF(BD1033&lt;&gt;"",BD1033,BQ1033))+60,
WORKDAY(
IF(AO1033&lt;&gt;"",AO1033,IF(BD1033&lt;&gt;"",BD1033,BQ1033)),
BU1033,
FESTIVOS_CO!A:A
)
)
))</f>
        <v>EN PROCESO NOTIFICACION / COMUNICACION</v>
      </c>
      <c r="BW1033" s="44"/>
      <c r="BX1033" s="53"/>
      <c r="BY1033" s="45"/>
      <c r="BZ1033" s="37"/>
      <c r="CA1033" s="54" t="str">
        <f t="shared" si="200"/>
        <v>PENDIENTE EJECUTORIA</v>
      </c>
      <c r="CB1033" s="59" t="str">
        <f t="shared" si="197"/>
        <v/>
      </c>
      <c r="CC1033" s="36"/>
      <c r="CD1033" s="40"/>
      <c r="CE1033" s="46"/>
      <c r="CF1033" s="40"/>
      <c r="CG1033" s="40"/>
      <c r="CH1033" s="40"/>
      <c r="CI1033" s="36"/>
      <c r="CJ1033" s="47"/>
      <c r="CK1033" s="40"/>
      <c r="CL1033" s="40"/>
      <c r="CM1033" s="40"/>
      <c r="CN1033" s="40"/>
    </row>
    <row r="1034" spans="1:92" ht="42.75" hidden="1">
      <c r="A1034" s="49" t="str">
        <f t="shared" si="201"/>
        <v>SIN GESTIÓN</v>
      </c>
      <c r="B1034" s="58"/>
      <c r="C1034" s="37"/>
      <c r="D1034" s="37"/>
      <c r="E1034" s="49" t="str">
        <f t="shared" si="202"/>
        <v>PENDIENTE NOTIFICACIÓN</v>
      </c>
      <c r="F1034" s="141" t="str">
        <f t="shared" si="203"/>
        <v>PENDIENTE NOTIFICACIÓN</v>
      </c>
      <c r="G1034" s="49" t="str">
        <f t="shared" si="204"/>
        <v/>
      </c>
      <c r="H1034" s="51" t="str">
        <f ca="1">IF(
L1034="",
"",
IF(
NETWORKDAYS(L1034,IF(M1034&lt;&gt;"",M1034,TODAY()),FESTIVOS_CO!A:A)&gt;2,
"VENCIDO",
IF(
NETWORKDAYS(L1034,IF(M1034&lt;&gt;"",M1034,TODAY()),FESTIVOS_CO!A:A)=2,
"ALERTA",
"A TIEMPO"
)))</f>
        <v/>
      </c>
      <c r="I1034" s="40"/>
      <c r="J1034" s="36"/>
      <c r="K1034" s="37"/>
      <c r="L1034" s="50"/>
      <c r="M1034" s="37"/>
      <c r="N1034" s="52"/>
      <c r="O1034" s="52"/>
      <c r="P1034" s="36"/>
      <c r="Q1034" s="36"/>
      <c r="R1034" s="40"/>
      <c r="S1034" s="36"/>
      <c r="T1034" s="40"/>
      <c r="U1034" s="40"/>
      <c r="V1034" s="81"/>
      <c r="W1034" s="40"/>
      <c r="X1034" s="40"/>
      <c r="Y1034" s="40"/>
      <c r="Z1034" s="38" t="str">
        <f>IFERROR(VLOOKUP(Y1034,DIRECTORIO!A:B,2,FALSE),"")</f>
        <v/>
      </c>
      <c r="AA1034" s="40"/>
      <c r="AB1034" s="40"/>
      <c r="AC1034" s="40"/>
      <c r="AD1034" s="40"/>
      <c r="AE1034" s="40"/>
      <c r="AF1034" s="40"/>
      <c r="AG1034" s="41" t="s">
        <v>109</v>
      </c>
      <c r="AH1034" s="42"/>
      <c r="AI1034" s="54" t="str">
        <f t="shared" ca="1" si="205"/>
        <v>PENDIENTE NOTIFICACIÓN ELECTRÓNICA</v>
      </c>
      <c r="AJ1034" s="37"/>
      <c r="AK1034" s="37"/>
      <c r="AL1034" s="37"/>
      <c r="AM1034" s="53" t="str">
        <f>IF(AK1034="","",WORKDAY(AK1034,5,FESTIVOS_CO!A:A))</f>
        <v/>
      </c>
      <c r="AN1034" s="37"/>
      <c r="AO1034" s="37"/>
      <c r="AP1034" s="54" t="str">
        <f t="shared" ca="1" si="198"/>
        <v>NO APLICA</v>
      </c>
      <c r="AQ1034" s="36"/>
      <c r="AR1034" s="43"/>
      <c r="AS1034" s="37"/>
      <c r="AT1034" s="36"/>
      <c r="AU1034" s="37"/>
      <c r="AV1034" s="36"/>
      <c r="AW1034" s="36"/>
      <c r="AX1034" s="37"/>
      <c r="AY1034" s="140" t="str">
        <f>IF(AU1034="","",WORKDAY(AU1034,5,FESTIVOS_CO!A:A))</f>
        <v/>
      </c>
      <c r="AZ1034" s="54" t="str">
        <f t="shared" ref="AZ1034:AZ1097" ca="1" si="207">IF(
AND(BB1034="SI",BC1034&lt;&gt;"",BD1034&lt;&gt;""),
"NOTIFICACIÓN PERSONAL COMPLETA",
IF(
AND(AO1034="",AX1034="",BQ1034="",BC1034&lt;&gt;"",BD1034&lt;&gt;""),
"NOTIFICADO POR CONDUCTA CONCLUYENTE",
IF(AP1034="NO PROCEDE CITACION",
"NO PROCEDE",
IF(AP1034="NO APLICA",
"NO APLICA",
IF(AW1034="NO",
"HACER AVISO",
IF(AQ1034="",
"PENDIENTE GESTIONAR CITACIÓN",
IF(AS1034="",
"PENDIENTE FIRMA",
IF(AR1034="",
"PENDIENTE REVISIÓN",
IF(AT1034="",
"PENDIENTE RADICAR",
"CITACIÓN COMPLETA EN ESPERA PRESENTACION PERSONAL"
)))))))))</f>
        <v>NO APLICA</v>
      </c>
      <c r="BA1034" s="55" t="str">
        <f>IF(AX1034="","",WORKDAY(AX1034,5,FESTIVOS_CO!A:A))</f>
        <v/>
      </c>
      <c r="BB1034" s="39"/>
      <c r="BC1034" s="40"/>
      <c r="BD1034" s="40"/>
      <c r="BE1034" s="56" t="str">
        <f t="shared" ca="1" si="196"/>
        <v>NO APLICA</v>
      </c>
      <c r="BF1034" s="37"/>
      <c r="BG1034" s="45"/>
      <c r="BH1034" s="37"/>
      <c r="BI1034" s="36"/>
      <c r="BJ1034" s="37"/>
      <c r="BK1034" s="36"/>
      <c r="BL1034" s="36"/>
      <c r="BM1034" s="53" t="str">
        <f>IF(BJ1034="","",WORKDAY(BJ1034,5,FESTIVOS_CO!A:A))</f>
        <v/>
      </c>
      <c r="BN1034" s="57" t="str">
        <f t="shared" ca="1" si="206"/>
        <v>PENDIENTE HACER AVISO</v>
      </c>
      <c r="BO1034" s="54" t="str">
        <f t="shared" ca="1" si="199"/>
        <v>EN TRÁMITE NOTIF. POR AVISO</v>
      </c>
      <c r="BP1034" s="37"/>
      <c r="BQ1034" s="53" t="str">
        <f>IF(BP1034="","",WORKDAY(BP1034,5,FESTIVOS_CO!A:A))</f>
        <v/>
      </c>
      <c r="BR1034" s="37"/>
      <c r="BS1034" s="36"/>
      <c r="BT1034" s="38"/>
      <c r="BU1034" s="58" t="e">
        <f>VLOOKUP(BT1034,Hoja2!$C:$D,2,0)</f>
        <v>#N/A</v>
      </c>
      <c r="BV1034" s="80" t="str">
        <f>IF(
AND(AO1034="",BD1034="",BQ1034=""),
"EN PROCESO NOTIFICACION / COMUNICACION",
IF(
BT1034="",
"NO APLICA",
IF(
BU1034=60,
IF(AO1034&lt;&gt;"",AO1034,IF(BD1034&lt;&gt;"",BD1034,BQ1034))+60,
WORKDAY(
IF(AO1034&lt;&gt;"",AO1034,IF(BD1034&lt;&gt;"",BD1034,BQ1034)),
BU1034,
FESTIVOS_CO!A:A
)
)
))</f>
        <v>EN PROCESO NOTIFICACION / COMUNICACION</v>
      </c>
      <c r="BW1034" s="44"/>
      <c r="BX1034" s="53"/>
      <c r="BY1034" s="45"/>
      <c r="BZ1034" s="37"/>
      <c r="CA1034" s="54" t="str">
        <f t="shared" si="200"/>
        <v>PENDIENTE EJECUTORIA</v>
      </c>
      <c r="CB1034" s="59" t="str">
        <f t="shared" si="197"/>
        <v/>
      </c>
      <c r="CC1034" s="36"/>
      <c r="CD1034" s="40"/>
      <c r="CE1034" s="46"/>
      <c r="CF1034" s="40"/>
      <c r="CG1034" s="40"/>
      <c r="CH1034" s="40"/>
      <c r="CI1034" s="36"/>
      <c r="CJ1034" s="47"/>
      <c r="CK1034" s="40"/>
      <c r="CL1034" s="40"/>
      <c r="CM1034" s="40"/>
      <c r="CN1034" s="40"/>
    </row>
    <row r="1035" spans="1:92" ht="42.75" hidden="1">
      <c r="A1035" s="49" t="str">
        <f t="shared" si="201"/>
        <v>SIN GESTIÓN</v>
      </c>
      <c r="B1035" s="58"/>
      <c r="C1035" s="37"/>
      <c r="D1035" s="37"/>
      <c r="E1035" s="49" t="str">
        <f t="shared" si="202"/>
        <v>PENDIENTE NOTIFICACIÓN</v>
      </c>
      <c r="F1035" s="141" t="str">
        <f t="shared" si="203"/>
        <v>PENDIENTE NOTIFICACIÓN</v>
      </c>
      <c r="G1035" s="49" t="str">
        <f t="shared" si="204"/>
        <v/>
      </c>
      <c r="H1035" s="51" t="str">
        <f ca="1">IF(
L1035="",
"",
IF(
NETWORKDAYS(L1035,IF(M1035&lt;&gt;"",M1035,TODAY()),FESTIVOS_CO!A:A)&gt;2,
"VENCIDO",
IF(
NETWORKDAYS(L1035,IF(M1035&lt;&gt;"",M1035,TODAY()),FESTIVOS_CO!A:A)=2,
"ALERTA",
"A TIEMPO"
)))</f>
        <v/>
      </c>
      <c r="I1035" s="40"/>
      <c r="J1035" s="36"/>
      <c r="K1035" s="37"/>
      <c r="L1035" s="50"/>
      <c r="M1035" s="37"/>
      <c r="N1035" s="52"/>
      <c r="O1035" s="52"/>
      <c r="P1035" s="36"/>
      <c r="Q1035" s="36"/>
      <c r="R1035" s="40"/>
      <c r="S1035" s="36"/>
      <c r="T1035" s="40"/>
      <c r="U1035" s="40"/>
      <c r="V1035" s="81"/>
      <c r="W1035" s="40"/>
      <c r="X1035" s="40"/>
      <c r="Y1035" s="40"/>
      <c r="Z1035" s="38" t="str">
        <f>IFERROR(VLOOKUP(Y1035,DIRECTORIO!A:B,2,FALSE),"")</f>
        <v/>
      </c>
      <c r="AA1035" s="40"/>
      <c r="AB1035" s="40"/>
      <c r="AC1035" s="40"/>
      <c r="AD1035" s="40"/>
      <c r="AE1035" s="40"/>
      <c r="AF1035" s="40"/>
      <c r="AG1035" s="41" t="s">
        <v>109</v>
      </c>
      <c r="AH1035" s="42"/>
      <c r="AI1035" s="54" t="str">
        <f t="shared" ca="1" si="205"/>
        <v>PENDIENTE NOTIFICACIÓN ELECTRÓNICA</v>
      </c>
      <c r="AJ1035" s="37"/>
      <c r="AK1035" s="37"/>
      <c r="AL1035" s="37"/>
      <c r="AM1035" s="53" t="str">
        <f>IF(AK1035="","",WORKDAY(AK1035,5,FESTIVOS_CO!A:A))</f>
        <v/>
      </c>
      <c r="AN1035" s="37"/>
      <c r="AO1035" s="37"/>
      <c r="AP1035" s="54" t="str">
        <f t="shared" ca="1" si="198"/>
        <v>NO APLICA</v>
      </c>
      <c r="AQ1035" s="36"/>
      <c r="AR1035" s="43"/>
      <c r="AS1035" s="37"/>
      <c r="AT1035" s="36"/>
      <c r="AU1035" s="37"/>
      <c r="AV1035" s="36"/>
      <c r="AW1035" s="36"/>
      <c r="AX1035" s="37"/>
      <c r="AY1035" s="140" t="str">
        <f>IF(AU1035="","",WORKDAY(AU1035,5,FESTIVOS_CO!A:A))</f>
        <v/>
      </c>
      <c r="AZ1035" s="54" t="str">
        <f t="shared" ca="1" si="207"/>
        <v>NO APLICA</v>
      </c>
      <c r="BA1035" s="55" t="str">
        <f>IF(AX1035="","",WORKDAY(AX1035,5,FESTIVOS_CO!A:A))</f>
        <v/>
      </c>
      <c r="BB1035" s="39"/>
      <c r="BC1035" s="40"/>
      <c r="BD1035" s="40"/>
      <c r="BE1035" s="56" t="str">
        <f t="shared" ca="1" si="196"/>
        <v>NO APLICA</v>
      </c>
      <c r="BF1035" s="37"/>
      <c r="BG1035" s="45"/>
      <c r="BH1035" s="37"/>
      <c r="BI1035" s="36"/>
      <c r="BJ1035" s="37"/>
      <c r="BK1035" s="36"/>
      <c r="BL1035" s="36"/>
      <c r="BM1035" s="53" t="str">
        <f>IF(BJ1035="","",WORKDAY(BJ1035,5,FESTIVOS_CO!A:A))</f>
        <v/>
      </c>
      <c r="BN1035" s="57" t="str">
        <f t="shared" ca="1" si="206"/>
        <v>PENDIENTE HACER AVISO</v>
      </c>
      <c r="BO1035" s="54" t="str">
        <f t="shared" ca="1" si="199"/>
        <v>EN TRÁMITE NOTIF. POR AVISO</v>
      </c>
      <c r="BP1035" s="37"/>
      <c r="BQ1035" s="53" t="str">
        <f>IF(BP1035="","",WORKDAY(BP1035,5,FESTIVOS_CO!A:A))</f>
        <v/>
      </c>
      <c r="BR1035" s="37"/>
      <c r="BS1035" s="36"/>
      <c r="BT1035" s="38"/>
      <c r="BU1035" s="58" t="e">
        <f>VLOOKUP(BT1035,Hoja2!$C:$D,2,0)</f>
        <v>#N/A</v>
      </c>
      <c r="BV1035" s="80" t="str">
        <f>IF(
AND(AO1035="",BD1035="",BQ1035=""),
"EN PROCESO NOTIFICACION / COMUNICACION",
IF(
BT1035="",
"NO APLICA",
IF(
BU1035=60,
IF(AO1035&lt;&gt;"",AO1035,IF(BD1035&lt;&gt;"",BD1035,BQ1035))+60,
WORKDAY(
IF(AO1035&lt;&gt;"",AO1035,IF(BD1035&lt;&gt;"",BD1035,BQ1035)),
BU1035,
FESTIVOS_CO!A:A
)
)
))</f>
        <v>EN PROCESO NOTIFICACION / COMUNICACION</v>
      </c>
      <c r="BW1035" s="44"/>
      <c r="BX1035" s="53"/>
      <c r="BY1035" s="45"/>
      <c r="BZ1035" s="37"/>
      <c r="CA1035" s="54" t="str">
        <f t="shared" si="200"/>
        <v>PENDIENTE EJECUTORIA</v>
      </c>
      <c r="CB1035" s="59" t="str">
        <f t="shared" si="197"/>
        <v/>
      </c>
      <c r="CC1035" s="36"/>
      <c r="CD1035" s="40"/>
      <c r="CE1035" s="46"/>
      <c r="CF1035" s="40"/>
      <c r="CG1035" s="40"/>
      <c r="CH1035" s="40"/>
      <c r="CI1035" s="36"/>
      <c r="CJ1035" s="47"/>
      <c r="CK1035" s="40"/>
      <c r="CL1035" s="40"/>
      <c r="CM1035" s="40"/>
      <c r="CN1035" s="40"/>
    </row>
    <row r="1036" spans="1:92" ht="42.75" hidden="1">
      <c r="A1036" s="49" t="str">
        <f t="shared" si="201"/>
        <v>SIN GESTIÓN</v>
      </c>
      <c r="B1036" s="58"/>
      <c r="C1036" s="37"/>
      <c r="D1036" s="37"/>
      <c r="E1036" s="49" t="str">
        <f t="shared" si="202"/>
        <v>PENDIENTE NOTIFICACIÓN</v>
      </c>
      <c r="F1036" s="141" t="str">
        <f t="shared" si="203"/>
        <v>PENDIENTE NOTIFICACIÓN</v>
      </c>
      <c r="G1036" s="49" t="str">
        <f t="shared" si="204"/>
        <v/>
      </c>
      <c r="H1036" s="51" t="str">
        <f ca="1">IF(
L1036="",
"",
IF(
NETWORKDAYS(L1036,IF(M1036&lt;&gt;"",M1036,TODAY()),FESTIVOS_CO!A:A)&gt;2,
"VENCIDO",
IF(
NETWORKDAYS(L1036,IF(M1036&lt;&gt;"",M1036,TODAY()),FESTIVOS_CO!A:A)=2,
"ALERTA",
"A TIEMPO"
)))</f>
        <v/>
      </c>
      <c r="I1036" s="40"/>
      <c r="J1036" s="36"/>
      <c r="K1036" s="37"/>
      <c r="L1036" s="50"/>
      <c r="M1036" s="37"/>
      <c r="N1036" s="52"/>
      <c r="O1036" s="52"/>
      <c r="P1036" s="36"/>
      <c r="Q1036" s="36"/>
      <c r="R1036" s="40"/>
      <c r="S1036" s="36"/>
      <c r="T1036" s="40"/>
      <c r="U1036" s="40"/>
      <c r="V1036" s="81"/>
      <c r="W1036" s="40"/>
      <c r="X1036" s="40"/>
      <c r="Y1036" s="40"/>
      <c r="Z1036" s="38" t="str">
        <f>IFERROR(VLOOKUP(Y1036,DIRECTORIO!A:B,2,FALSE),"")</f>
        <v/>
      </c>
      <c r="AA1036" s="40"/>
      <c r="AB1036" s="40"/>
      <c r="AC1036" s="40"/>
      <c r="AD1036" s="40"/>
      <c r="AE1036" s="40"/>
      <c r="AF1036" s="40"/>
      <c r="AG1036" s="41" t="s">
        <v>109</v>
      </c>
      <c r="AH1036" s="42"/>
      <c r="AI1036" s="54" t="str">
        <f t="shared" ca="1" si="205"/>
        <v>PENDIENTE NOTIFICACIÓN ELECTRÓNICA</v>
      </c>
      <c r="AJ1036" s="37"/>
      <c r="AK1036" s="37"/>
      <c r="AL1036" s="37"/>
      <c r="AM1036" s="53" t="str">
        <f>IF(AK1036="","",WORKDAY(AK1036,5,FESTIVOS_CO!A:A))</f>
        <v/>
      </c>
      <c r="AN1036" s="37"/>
      <c r="AO1036" s="37"/>
      <c r="AP1036" s="54" t="str">
        <f t="shared" ca="1" si="198"/>
        <v>NO APLICA</v>
      </c>
      <c r="AQ1036" s="36"/>
      <c r="AR1036" s="43"/>
      <c r="AS1036" s="37"/>
      <c r="AT1036" s="36"/>
      <c r="AU1036" s="37"/>
      <c r="AV1036" s="36"/>
      <c r="AW1036" s="36"/>
      <c r="AX1036" s="37"/>
      <c r="AY1036" s="140" t="str">
        <f>IF(AU1036="","",WORKDAY(AU1036,5,FESTIVOS_CO!A:A))</f>
        <v/>
      </c>
      <c r="AZ1036" s="54" t="str">
        <f t="shared" ca="1" si="207"/>
        <v>NO APLICA</v>
      </c>
      <c r="BA1036" s="55" t="str">
        <f>IF(AX1036="","",WORKDAY(AX1036,5,FESTIVOS_CO!A:A))</f>
        <v/>
      </c>
      <c r="BB1036" s="39"/>
      <c r="BC1036" s="40"/>
      <c r="BD1036" s="40"/>
      <c r="BE1036" s="56" t="str">
        <f t="shared" ca="1" si="196"/>
        <v>NO APLICA</v>
      </c>
      <c r="BF1036" s="37"/>
      <c r="BG1036" s="45"/>
      <c r="BH1036" s="37"/>
      <c r="BI1036" s="36"/>
      <c r="BJ1036" s="37"/>
      <c r="BK1036" s="36"/>
      <c r="BL1036" s="36"/>
      <c r="BM1036" s="53" t="str">
        <f>IF(BJ1036="","",WORKDAY(BJ1036,5,FESTIVOS_CO!A:A))</f>
        <v/>
      </c>
      <c r="BN1036" s="57" t="str">
        <f t="shared" ca="1" si="206"/>
        <v>PENDIENTE HACER AVISO</v>
      </c>
      <c r="BO1036" s="54" t="str">
        <f t="shared" ca="1" si="199"/>
        <v>EN TRÁMITE NOTIF. POR AVISO</v>
      </c>
      <c r="BP1036" s="37"/>
      <c r="BQ1036" s="53" t="str">
        <f>IF(BP1036="","",WORKDAY(BP1036,5,FESTIVOS_CO!A:A))</f>
        <v/>
      </c>
      <c r="BR1036" s="37"/>
      <c r="BS1036" s="36"/>
      <c r="BT1036" s="38"/>
      <c r="BU1036" s="58" t="e">
        <f>VLOOKUP(BT1036,Hoja2!$C:$D,2,0)</f>
        <v>#N/A</v>
      </c>
      <c r="BV1036" s="80" t="str">
        <f>IF(
AND(AO1036="",BD1036="",BQ1036=""),
"EN PROCESO NOTIFICACION / COMUNICACION",
IF(
BT1036="",
"NO APLICA",
IF(
BU1036=60,
IF(AO1036&lt;&gt;"",AO1036,IF(BD1036&lt;&gt;"",BD1036,BQ1036))+60,
WORKDAY(
IF(AO1036&lt;&gt;"",AO1036,IF(BD1036&lt;&gt;"",BD1036,BQ1036)),
BU1036,
FESTIVOS_CO!A:A
)
)
))</f>
        <v>EN PROCESO NOTIFICACION / COMUNICACION</v>
      </c>
      <c r="BW1036" s="44"/>
      <c r="BX1036" s="53"/>
      <c r="BY1036" s="45"/>
      <c r="BZ1036" s="37"/>
      <c r="CA1036" s="54" t="str">
        <f t="shared" si="200"/>
        <v>PENDIENTE EJECUTORIA</v>
      </c>
      <c r="CB1036" s="59" t="str">
        <f t="shared" si="197"/>
        <v/>
      </c>
      <c r="CC1036" s="36"/>
      <c r="CD1036" s="40"/>
      <c r="CE1036" s="46"/>
      <c r="CF1036" s="40"/>
      <c r="CG1036" s="40"/>
      <c r="CH1036" s="40"/>
      <c r="CI1036" s="36"/>
      <c r="CJ1036" s="47"/>
      <c r="CK1036" s="40"/>
      <c r="CL1036" s="40"/>
      <c r="CM1036" s="40"/>
      <c r="CN1036" s="40"/>
    </row>
    <row r="1037" spans="1:92" ht="42.75" hidden="1">
      <c r="A1037" s="49" t="str">
        <f t="shared" si="201"/>
        <v>SIN GESTIÓN</v>
      </c>
      <c r="B1037" s="58"/>
      <c r="C1037" s="37"/>
      <c r="D1037" s="37"/>
      <c r="E1037" s="49" t="str">
        <f t="shared" si="202"/>
        <v>PENDIENTE NOTIFICACIÓN</v>
      </c>
      <c r="F1037" s="141" t="str">
        <f t="shared" si="203"/>
        <v>PENDIENTE NOTIFICACIÓN</v>
      </c>
      <c r="G1037" s="49" t="str">
        <f t="shared" si="204"/>
        <v/>
      </c>
      <c r="H1037" s="51" t="str">
        <f ca="1">IF(
L1037="",
"",
IF(
NETWORKDAYS(L1037,IF(M1037&lt;&gt;"",M1037,TODAY()),FESTIVOS_CO!A:A)&gt;2,
"VENCIDO",
IF(
NETWORKDAYS(L1037,IF(M1037&lt;&gt;"",M1037,TODAY()),FESTIVOS_CO!A:A)=2,
"ALERTA",
"A TIEMPO"
)))</f>
        <v/>
      </c>
      <c r="I1037" s="40"/>
      <c r="J1037" s="36"/>
      <c r="K1037" s="37"/>
      <c r="L1037" s="50"/>
      <c r="M1037" s="37"/>
      <c r="N1037" s="52"/>
      <c r="O1037" s="52"/>
      <c r="P1037" s="36"/>
      <c r="Q1037" s="36"/>
      <c r="R1037" s="40"/>
      <c r="S1037" s="36"/>
      <c r="T1037" s="40"/>
      <c r="U1037" s="40"/>
      <c r="V1037" s="81"/>
      <c r="W1037" s="40"/>
      <c r="X1037" s="40"/>
      <c r="Y1037" s="40"/>
      <c r="Z1037" s="38" t="str">
        <f>IFERROR(VLOOKUP(Y1037,DIRECTORIO!A:B,2,FALSE),"")</f>
        <v/>
      </c>
      <c r="AA1037" s="40"/>
      <c r="AB1037" s="40"/>
      <c r="AC1037" s="40"/>
      <c r="AD1037" s="40"/>
      <c r="AE1037" s="40"/>
      <c r="AF1037" s="40"/>
      <c r="AG1037" s="41" t="s">
        <v>109</v>
      </c>
      <c r="AH1037" s="42"/>
      <c r="AI1037" s="54" t="str">
        <f t="shared" ca="1" si="205"/>
        <v>PENDIENTE NOTIFICACIÓN ELECTRÓNICA</v>
      </c>
      <c r="AJ1037" s="37"/>
      <c r="AK1037" s="37"/>
      <c r="AL1037" s="37"/>
      <c r="AM1037" s="53" t="str">
        <f>IF(AK1037="","",WORKDAY(AK1037,5,FESTIVOS_CO!A:A))</f>
        <v/>
      </c>
      <c r="AN1037" s="37"/>
      <c r="AO1037" s="37"/>
      <c r="AP1037" s="54" t="str">
        <f t="shared" ca="1" si="198"/>
        <v>NO APLICA</v>
      </c>
      <c r="AQ1037" s="36"/>
      <c r="AR1037" s="43"/>
      <c r="AS1037" s="37"/>
      <c r="AT1037" s="36"/>
      <c r="AU1037" s="37"/>
      <c r="AV1037" s="36"/>
      <c r="AW1037" s="36"/>
      <c r="AX1037" s="37"/>
      <c r="AY1037" s="140" t="str">
        <f>IF(AU1037="","",WORKDAY(AU1037,5,FESTIVOS_CO!A:A))</f>
        <v/>
      </c>
      <c r="AZ1037" s="54" t="str">
        <f t="shared" ca="1" si="207"/>
        <v>NO APLICA</v>
      </c>
      <c r="BA1037" s="55" t="str">
        <f>IF(AX1037="","",WORKDAY(AX1037,5,FESTIVOS_CO!A:A))</f>
        <v/>
      </c>
      <c r="BB1037" s="39"/>
      <c r="BC1037" s="40"/>
      <c r="BD1037" s="40"/>
      <c r="BE1037" s="56" t="str">
        <f t="shared" ca="1" si="196"/>
        <v>NO APLICA</v>
      </c>
      <c r="BF1037" s="37"/>
      <c r="BG1037" s="45"/>
      <c r="BH1037" s="37"/>
      <c r="BI1037" s="36"/>
      <c r="BJ1037" s="37"/>
      <c r="BK1037" s="36"/>
      <c r="BL1037" s="36"/>
      <c r="BM1037" s="53" t="str">
        <f>IF(BJ1037="","",WORKDAY(BJ1037,5,FESTIVOS_CO!A:A))</f>
        <v/>
      </c>
      <c r="BN1037" s="57" t="str">
        <f t="shared" ca="1" si="206"/>
        <v>PENDIENTE HACER AVISO</v>
      </c>
      <c r="BO1037" s="54" t="str">
        <f t="shared" ca="1" si="199"/>
        <v>EN TRÁMITE NOTIF. POR AVISO</v>
      </c>
      <c r="BP1037" s="37"/>
      <c r="BQ1037" s="53" t="str">
        <f>IF(BP1037="","",WORKDAY(BP1037,5,FESTIVOS_CO!A:A))</f>
        <v/>
      </c>
      <c r="BR1037" s="37"/>
      <c r="BS1037" s="36"/>
      <c r="BT1037" s="38"/>
      <c r="BU1037" s="58" t="e">
        <f>VLOOKUP(BT1037,Hoja2!$C:$D,2,0)</f>
        <v>#N/A</v>
      </c>
      <c r="BV1037" s="80" t="str">
        <f>IF(
AND(AO1037="",BD1037="",BQ1037=""),
"EN PROCESO NOTIFICACION / COMUNICACION",
IF(
BT1037="",
"NO APLICA",
IF(
BU1037=60,
IF(AO1037&lt;&gt;"",AO1037,IF(BD1037&lt;&gt;"",BD1037,BQ1037))+60,
WORKDAY(
IF(AO1037&lt;&gt;"",AO1037,IF(BD1037&lt;&gt;"",BD1037,BQ1037)),
BU1037,
FESTIVOS_CO!A:A
)
)
))</f>
        <v>EN PROCESO NOTIFICACION / COMUNICACION</v>
      </c>
      <c r="BW1037" s="44"/>
      <c r="BX1037" s="53"/>
      <c r="BY1037" s="45"/>
      <c r="BZ1037" s="37"/>
      <c r="CA1037" s="54" t="str">
        <f t="shared" si="200"/>
        <v>PENDIENTE EJECUTORIA</v>
      </c>
      <c r="CB1037" s="59" t="str">
        <f t="shared" si="197"/>
        <v/>
      </c>
      <c r="CC1037" s="36"/>
      <c r="CD1037" s="40"/>
      <c r="CE1037" s="46"/>
      <c r="CF1037" s="40"/>
      <c r="CG1037" s="40"/>
      <c r="CH1037" s="40"/>
      <c r="CI1037" s="36"/>
      <c r="CJ1037" s="47"/>
      <c r="CK1037" s="40"/>
      <c r="CL1037" s="40"/>
      <c r="CM1037" s="40"/>
      <c r="CN1037" s="40"/>
    </row>
    <row r="1038" spans="1:92" ht="42.75" hidden="1">
      <c r="A1038" s="49" t="str">
        <f t="shared" si="201"/>
        <v>SIN GESTIÓN</v>
      </c>
      <c r="B1038" s="58"/>
      <c r="C1038" s="37"/>
      <c r="D1038" s="37"/>
      <c r="E1038" s="49" t="str">
        <f t="shared" si="202"/>
        <v>PENDIENTE NOTIFICACIÓN</v>
      </c>
      <c r="F1038" s="141" t="str">
        <f t="shared" si="203"/>
        <v>PENDIENTE NOTIFICACIÓN</v>
      </c>
      <c r="G1038" s="49" t="str">
        <f t="shared" si="204"/>
        <v/>
      </c>
      <c r="H1038" s="51" t="str">
        <f ca="1">IF(
L1038="",
"",
IF(
NETWORKDAYS(L1038,IF(M1038&lt;&gt;"",M1038,TODAY()),FESTIVOS_CO!A:A)&gt;2,
"VENCIDO",
IF(
NETWORKDAYS(L1038,IF(M1038&lt;&gt;"",M1038,TODAY()),FESTIVOS_CO!A:A)=2,
"ALERTA",
"A TIEMPO"
)))</f>
        <v/>
      </c>
      <c r="I1038" s="40"/>
      <c r="J1038" s="36"/>
      <c r="K1038" s="37"/>
      <c r="L1038" s="50"/>
      <c r="M1038" s="37"/>
      <c r="N1038" s="52"/>
      <c r="O1038" s="52"/>
      <c r="P1038" s="36"/>
      <c r="Q1038" s="36"/>
      <c r="R1038" s="40"/>
      <c r="S1038" s="36"/>
      <c r="T1038" s="40"/>
      <c r="U1038" s="40"/>
      <c r="V1038" s="81"/>
      <c r="W1038" s="40"/>
      <c r="X1038" s="40"/>
      <c r="Y1038" s="40"/>
      <c r="Z1038" s="38" t="str">
        <f>IFERROR(VLOOKUP(Y1038,DIRECTORIO!A:B,2,FALSE),"")</f>
        <v/>
      </c>
      <c r="AA1038" s="40"/>
      <c r="AB1038" s="40"/>
      <c r="AC1038" s="40"/>
      <c r="AD1038" s="40"/>
      <c r="AE1038" s="40"/>
      <c r="AF1038" s="40"/>
      <c r="AG1038" s="41" t="s">
        <v>109</v>
      </c>
      <c r="AH1038" s="42"/>
      <c r="AI1038" s="54" t="str">
        <f t="shared" ca="1" si="205"/>
        <v>PENDIENTE NOTIFICACIÓN ELECTRÓNICA</v>
      </c>
      <c r="AJ1038" s="37"/>
      <c r="AK1038" s="37"/>
      <c r="AL1038" s="37"/>
      <c r="AM1038" s="53" t="str">
        <f>IF(AK1038="","",WORKDAY(AK1038,5,FESTIVOS_CO!A:A))</f>
        <v/>
      </c>
      <c r="AN1038" s="37"/>
      <c r="AO1038" s="37"/>
      <c r="AP1038" s="54" t="str">
        <f t="shared" ca="1" si="198"/>
        <v>NO APLICA</v>
      </c>
      <c r="AQ1038" s="36"/>
      <c r="AR1038" s="43"/>
      <c r="AS1038" s="37"/>
      <c r="AT1038" s="36"/>
      <c r="AU1038" s="37"/>
      <c r="AV1038" s="36"/>
      <c r="AW1038" s="36"/>
      <c r="AX1038" s="37"/>
      <c r="AY1038" s="140" t="str">
        <f>IF(AU1038="","",WORKDAY(AU1038,5,FESTIVOS_CO!A:A))</f>
        <v/>
      </c>
      <c r="AZ1038" s="54" t="str">
        <f t="shared" ca="1" si="207"/>
        <v>NO APLICA</v>
      </c>
      <c r="BA1038" s="55" t="str">
        <f>IF(AX1038="","",WORKDAY(AX1038,5,FESTIVOS_CO!A:A))</f>
        <v/>
      </c>
      <c r="BB1038" s="39"/>
      <c r="BC1038" s="40"/>
      <c r="BD1038" s="40"/>
      <c r="BE1038" s="56" t="str">
        <f t="shared" ca="1" si="196"/>
        <v>NO APLICA</v>
      </c>
      <c r="BF1038" s="37"/>
      <c r="BG1038" s="45"/>
      <c r="BH1038" s="37"/>
      <c r="BI1038" s="36"/>
      <c r="BJ1038" s="37"/>
      <c r="BK1038" s="36"/>
      <c r="BL1038" s="36"/>
      <c r="BM1038" s="53" t="str">
        <f>IF(BJ1038="","",WORKDAY(BJ1038,5,FESTIVOS_CO!A:A))</f>
        <v/>
      </c>
      <c r="BN1038" s="57" t="str">
        <f t="shared" ca="1" si="206"/>
        <v>PENDIENTE HACER AVISO</v>
      </c>
      <c r="BO1038" s="54" t="str">
        <f t="shared" ca="1" si="199"/>
        <v>EN TRÁMITE NOTIF. POR AVISO</v>
      </c>
      <c r="BP1038" s="37"/>
      <c r="BQ1038" s="53" t="str">
        <f>IF(BP1038="","",WORKDAY(BP1038,5,FESTIVOS_CO!A:A))</f>
        <v/>
      </c>
      <c r="BR1038" s="37"/>
      <c r="BS1038" s="36"/>
      <c r="BT1038" s="38"/>
      <c r="BU1038" s="58" t="e">
        <f>VLOOKUP(BT1038,Hoja2!$C:$D,2,0)</f>
        <v>#N/A</v>
      </c>
      <c r="BV1038" s="80" t="str">
        <f>IF(
AND(AO1038="",BD1038="",BQ1038=""),
"EN PROCESO NOTIFICACION / COMUNICACION",
IF(
BT1038="",
"NO APLICA",
IF(
BU1038=60,
IF(AO1038&lt;&gt;"",AO1038,IF(BD1038&lt;&gt;"",BD1038,BQ1038))+60,
WORKDAY(
IF(AO1038&lt;&gt;"",AO1038,IF(BD1038&lt;&gt;"",BD1038,BQ1038)),
BU1038,
FESTIVOS_CO!A:A
)
)
))</f>
        <v>EN PROCESO NOTIFICACION / COMUNICACION</v>
      </c>
      <c r="BW1038" s="44"/>
      <c r="BX1038" s="53"/>
      <c r="BY1038" s="45"/>
      <c r="BZ1038" s="37"/>
      <c r="CA1038" s="54" t="str">
        <f t="shared" si="200"/>
        <v>PENDIENTE EJECUTORIA</v>
      </c>
      <c r="CB1038" s="59" t="str">
        <f t="shared" si="197"/>
        <v/>
      </c>
      <c r="CC1038" s="36"/>
      <c r="CD1038" s="40"/>
      <c r="CE1038" s="46"/>
      <c r="CF1038" s="40"/>
      <c r="CG1038" s="40"/>
      <c r="CH1038" s="40"/>
      <c r="CI1038" s="36"/>
      <c r="CJ1038" s="47"/>
      <c r="CK1038" s="40"/>
      <c r="CL1038" s="40"/>
      <c r="CM1038" s="40"/>
      <c r="CN1038" s="40"/>
    </row>
    <row r="1039" spans="1:92" ht="42.75" hidden="1">
      <c r="A1039" s="49" t="str">
        <f t="shared" si="201"/>
        <v>SIN GESTIÓN</v>
      </c>
      <c r="B1039" s="58"/>
      <c r="C1039" s="37"/>
      <c r="D1039" s="37"/>
      <c r="E1039" s="49" t="str">
        <f t="shared" si="202"/>
        <v>PENDIENTE NOTIFICACIÓN</v>
      </c>
      <c r="F1039" s="141" t="str">
        <f t="shared" si="203"/>
        <v>PENDIENTE NOTIFICACIÓN</v>
      </c>
      <c r="G1039" s="49" t="str">
        <f t="shared" si="204"/>
        <v/>
      </c>
      <c r="H1039" s="51" t="str">
        <f ca="1">IF(
L1039="",
"",
IF(
NETWORKDAYS(L1039,IF(M1039&lt;&gt;"",M1039,TODAY()),FESTIVOS_CO!A:A)&gt;2,
"VENCIDO",
IF(
NETWORKDAYS(L1039,IF(M1039&lt;&gt;"",M1039,TODAY()),FESTIVOS_CO!A:A)=2,
"ALERTA",
"A TIEMPO"
)))</f>
        <v/>
      </c>
      <c r="I1039" s="40"/>
      <c r="J1039" s="36"/>
      <c r="K1039" s="37"/>
      <c r="L1039" s="50"/>
      <c r="M1039" s="37"/>
      <c r="N1039" s="52"/>
      <c r="O1039" s="52"/>
      <c r="P1039" s="36"/>
      <c r="Q1039" s="36"/>
      <c r="R1039" s="40"/>
      <c r="S1039" s="36"/>
      <c r="T1039" s="40"/>
      <c r="U1039" s="40"/>
      <c r="V1039" s="81"/>
      <c r="W1039" s="40"/>
      <c r="X1039" s="40"/>
      <c r="Y1039" s="40"/>
      <c r="Z1039" s="38" t="str">
        <f>IFERROR(VLOOKUP(Y1039,DIRECTORIO!A:B,2,FALSE),"")</f>
        <v/>
      </c>
      <c r="AA1039" s="40"/>
      <c r="AB1039" s="40"/>
      <c r="AC1039" s="40"/>
      <c r="AD1039" s="40"/>
      <c r="AE1039" s="40"/>
      <c r="AF1039" s="40"/>
      <c r="AG1039" s="41" t="s">
        <v>109</v>
      </c>
      <c r="AH1039" s="42"/>
      <c r="AI1039" s="54" t="str">
        <f t="shared" ca="1" si="205"/>
        <v>PENDIENTE NOTIFICACIÓN ELECTRÓNICA</v>
      </c>
      <c r="AJ1039" s="37"/>
      <c r="AK1039" s="37"/>
      <c r="AL1039" s="37"/>
      <c r="AM1039" s="53" t="str">
        <f>IF(AK1039="","",WORKDAY(AK1039,5,FESTIVOS_CO!A:A))</f>
        <v/>
      </c>
      <c r="AN1039" s="37"/>
      <c r="AO1039" s="37"/>
      <c r="AP1039" s="54" t="str">
        <f t="shared" ca="1" si="198"/>
        <v>NO APLICA</v>
      </c>
      <c r="AQ1039" s="36"/>
      <c r="AR1039" s="43"/>
      <c r="AS1039" s="37"/>
      <c r="AT1039" s="36"/>
      <c r="AU1039" s="37"/>
      <c r="AV1039" s="36"/>
      <c r="AW1039" s="36"/>
      <c r="AX1039" s="37"/>
      <c r="AY1039" s="140" t="str">
        <f>IF(AU1039="","",WORKDAY(AU1039,5,FESTIVOS_CO!A:A))</f>
        <v/>
      </c>
      <c r="AZ1039" s="54" t="str">
        <f t="shared" ca="1" si="207"/>
        <v>NO APLICA</v>
      </c>
      <c r="BA1039" s="55" t="str">
        <f>IF(AX1039="","",WORKDAY(AX1039,5,FESTIVOS_CO!A:A))</f>
        <v/>
      </c>
      <c r="BB1039" s="39"/>
      <c r="BC1039" s="40"/>
      <c r="BD1039" s="40"/>
      <c r="BE1039" s="56" t="str">
        <f t="shared" ca="1" si="196"/>
        <v>NO APLICA</v>
      </c>
      <c r="BF1039" s="37"/>
      <c r="BG1039" s="45"/>
      <c r="BH1039" s="37"/>
      <c r="BI1039" s="36"/>
      <c r="BJ1039" s="37"/>
      <c r="BK1039" s="36"/>
      <c r="BL1039" s="36"/>
      <c r="BM1039" s="53" t="str">
        <f>IF(BJ1039="","",WORKDAY(BJ1039,5,FESTIVOS_CO!A:A))</f>
        <v/>
      </c>
      <c r="BN1039" s="57" t="str">
        <f t="shared" ca="1" si="206"/>
        <v>PENDIENTE HACER AVISO</v>
      </c>
      <c r="BO1039" s="54" t="str">
        <f t="shared" ca="1" si="199"/>
        <v>EN TRÁMITE NOTIF. POR AVISO</v>
      </c>
      <c r="BP1039" s="37"/>
      <c r="BQ1039" s="53" t="str">
        <f>IF(BP1039="","",WORKDAY(BP1039,5,FESTIVOS_CO!A:A))</f>
        <v/>
      </c>
      <c r="BR1039" s="37"/>
      <c r="BS1039" s="36"/>
      <c r="BT1039" s="38"/>
      <c r="BU1039" s="58" t="e">
        <f>VLOOKUP(BT1039,Hoja2!$C:$D,2,0)</f>
        <v>#N/A</v>
      </c>
      <c r="BV1039" s="80" t="str">
        <f>IF(
AND(AO1039="",BD1039="",BQ1039=""),
"EN PROCESO NOTIFICACION / COMUNICACION",
IF(
BT1039="",
"NO APLICA",
IF(
BU1039=60,
IF(AO1039&lt;&gt;"",AO1039,IF(BD1039&lt;&gt;"",BD1039,BQ1039))+60,
WORKDAY(
IF(AO1039&lt;&gt;"",AO1039,IF(BD1039&lt;&gt;"",BD1039,BQ1039)),
BU1039,
FESTIVOS_CO!A:A
)
)
))</f>
        <v>EN PROCESO NOTIFICACION / COMUNICACION</v>
      </c>
      <c r="BW1039" s="44"/>
      <c r="BX1039" s="53"/>
      <c r="BY1039" s="45"/>
      <c r="BZ1039" s="37"/>
      <c r="CA1039" s="54" t="str">
        <f t="shared" si="200"/>
        <v>PENDIENTE EJECUTORIA</v>
      </c>
      <c r="CB1039" s="59" t="str">
        <f t="shared" si="197"/>
        <v/>
      </c>
      <c r="CC1039" s="36"/>
      <c r="CD1039" s="40"/>
      <c r="CE1039" s="46"/>
      <c r="CF1039" s="40"/>
      <c r="CG1039" s="40"/>
      <c r="CH1039" s="40"/>
      <c r="CI1039" s="36"/>
      <c r="CJ1039" s="47"/>
      <c r="CK1039" s="40"/>
      <c r="CL1039" s="40"/>
      <c r="CM1039" s="40"/>
      <c r="CN1039" s="40"/>
    </row>
    <row r="1040" spans="1:92" ht="42.75" hidden="1">
      <c r="A1040" s="49" t="str">
        <f t="shared" si="201"/>
        <v>SIN GESTIÓN</v>
      </c>
      <c r="B1040" s="58"/>
      <c r="C1040" s="37"/>
      <c r="D1040" s="37"/>
      <c r="E1040" s="49" t="str">
        <f t="shared" si="202"/>
        <v>PENDIENTE NOTIFICACIÓN</v>
      </c>
      <c r="F1040" s="141" t="str">
        <f t="shared" si="203"/>
        <v>PENDIENTE NOTIFICACIÓN</v>
      </c>
      <c r="G1040" s="49" t="str">
        <f t="shared" si="204"/>
        <v/>
      </c>
      <c r="H1040" s="51" t="str">
        <f ca="1">IF(
L1040="",
"",
IF(
NETWORKDAYS(L1040,IF(M1040&lt;&gt;"",M1040,TODAY()),FESTIVOS_CO!A:A)&gt;2,
"VENCIDO",
IF(
NETWORKDAYS(L1040,IF(M1040&lt;&gt;"",M1040,TODAY()),FESTIVOS_CO!A:A)=2,
"ALERTA",
"A TIEMPO"
)))</f>
        <v/>
      </c>
      <c r="I1040" s="40"/>
      <c r="J1040" s="36"/>
      <c r="K1040" s="37"/>
      <c r="L1040" s="50"/>
      <c r="M1040" s="37"/>
      <c r="N1040" s="52"/>
      <c r="O1040" s="52"/>
      <c r="P1040" s="36"/>
      <c r="Q1040" s="36"/>
      <c r="R1040" s="40"/>
      <c r="S1040" s="36"/>
      <c r="T1040" s="40"/>
      <c r="U1040" s="40"/>
      <c r="V1040" s="81"/>
      <c r="W1040" s="40"/>
      <c r="X1040" s="40"/>
      <c r="Y1040" s="40"/>
      <c r="Z1040" s="38" t="str">
        <f>IFERROR(VLOOKUP(Y1040,DIRECTORIO!A:B,2,FALSE),"")</f>
        <v/>
      </c>
      <c r="AA1040" s="40"/>
      <c r="AB1040" s="40"/>
      <c r="AC1040" s="40"/>
      <c r="AD1040" s="40"/>
      <c r="AE1040" s="40"/>
      <c r="AF1040" s="40"/>
      <c r="AG1040" s="41" t="s">
        <v>109</v>
      </c>
      <c r="AH1040" s="42"/>
      <c r="AI1040" s="54" t="str">
        <f t="shared" ca="1" si="205"/>
        <v>PENDIENTE NOTIFICACIÓN ELECTRÓNICA</v>
      </c>
      <c r="AJ1040" s="37"/>
      <c r="AK1040" s="37"/>
      <c r="AL1040" s="37"/>
      <c r="AM1040" s="53" t="str">
        <f>IF(AK1040="","",WORKDAY(AK1040,5,FESTIVOS_CO!A:A))</f>
        <v/>
      </c>
      <c r="AN1040" s="37"/>
      <c r="AO1040" s="37"/>
      <c r="AP1040" s="54" t="str">
        <f t="shared" ca="1" si="198"/>
        <v>NO APLICA</v>
      </c>
      <c r="AQ1040" s="36"/>
      <c r="AR1040" s="43"/>
      <c r="AS1040" s="37"/>
      <c r="AT1040" s="36"/>
      <c r="AU1040" s="37"/>
      <c r="AV1040" s="36"/>
      <c r="AW1040" s="36"/>
      <c r="AX1040" s="37"/>
      <c r="AY1040" s="140" t="str">
        <f>IF(AU1040="","",WORKDAY(AU1040,5,FESTIVOS_CO!A:A))</f>
        <v/>
      </c>
      <c r="AZ1040" s="54" t="str">
        <f t="shared" ca="1" si="207"/>
        <v>NO APLICA</v>
      </c>
      <c r="BA1040" s="55" t="str">
        <f>IF(AX1040="","",WORKDAY(AX1040,5,FESTIVOS_CO!A:A))</f>
        <v/>
      </c>
      <c r="BB1040" s="39"/>
      <c r="BC1040" s="40"/>
      <c r="BD1040" s="40"/>
      <c r="BE1040" s="56" t="str">
        <f t="shared" ca="1" si="196"/>
        <v>NO APLICA</v>
      </c>
      <c r="BF1040" s="37"/>
      <c r="BG1040" s="45"/>
      <c r="BH1040" s="37"/>
      <c r="BI1040" s="36"/>
      <c r="BJ1040" s="37"/>
      <c r="BK1040" s="36"/>
      <c r="BL1040" s="36"/>
      <c r="BM1040" s="53" t="str">
        <f>IF(BJ1040="","",WORKDAY(BJ1040,5,FESTIVOS_CO!A:A))</f>
        <v/>
      </c>
      <c r="BN1040" s="57" t="str">
        <f t="shared" ca="1" si="206"/>
        <v>PENDIENTE HACER AVISO</v>
      </c>
      <c r="BO1040" s="54" t="str">
        <f t="shared" ca="1" si="199"/>
        <v>EN TRÁMITE NOTIF. POR AVISO</v>
      </c>
      <c r="BP1040" s="37"/>
      <c r="BQ1040" s="53" t="str">
        <f>IF(BP1040="","",WORKDAY(BP1040,5,FESTIVOS_CO!A:A))</f>
        <v/>
      </c>
      <c r="BR1040" s="37"/>
      <c r="BS1040" s="36"/>
      <c r="BT1040" s="38"/>
      <c r="BU1040" s="58" t="e">
        <f>VLOOKUP(BT1040,Hoja2!$C:$D,2,0)</f>
        <v>#N/A</v>
      </c>
      <c r="BV1040" s="80" t="str">
        <f>IF(
AND(AO1040="",BD1040="",BQ1040=""),
"EN PROCESO NOTIFICACION / COMUNICACION",
IF(
BT1040="",
"NO APLICA",
IF(
BU1040=60,
IF(AO1040&lt;&gt;"",AO1040,IF(BD1040&lt;&gt;"",BD1040,BQ1040))+60,
WORKDAY(
IF(AO1040&lt;&gt;"",AO1040,IF(BD1040&lt;&gt;"",BD1040,BQ1040)),
BU1040,
FESTIVOS_CO!A:A
)
)
))</f>
        <v>EN PROCESO NOTIFICACION / COMUNICACION</v>
      </c>
      <c r="BW1040" s="44"/>
      <c r="BX1040" s="53"/>
      <c r="BY1040" s="45"/>
      <c r="BZ1040" s="37"/>
      <c r="CA1040" s="54" t="str">
        <f t="shared" si="200"/>
        <v>PENDIENTE EJECUTORIA</v>
      </c>
      <c r="CB1040" s="59" t="str">
        <f t="shared" si="197"/>
        <v/>
      </c>
      <c r="CC1040" s="36"/>
      <c r="CD1040" s="40"/>
      <c r="CE1040" s="46"/>
      <c r="CF1040" s="40"/>
      <c r="CG1040" s="40"/>
      <c r="CH1040" s="40"/>
      <c r="CI1040" s="36"/>
      <c r="CJ1040" s="47"/>
      <c r="CK1040" s="40"/>
      <c r="CL1040" s="40"/>
      <c r="CM1040" s="40"/>
      <c r="CN1040" s="40"/>
    </row>
    <row r="1041" spans="1:92" ht="42.75" hidden="1">
      <c r="A1041" s="49" t="str">
        <f t="shared" si="201"/>
        <v>SIN GESTIÓN</v>
      </c>
      <c r="B1041" s="58"/>
      <c r="C1041" s="37"/>
      <c r="D1041" s="37"/>
      <c r="E1041" s="49" t="str">
        <f t="shared" si="202"/>
        <v>PENDIENTE NOTIFICACIÓN</v>
      </c>
      <c r="F1041" s="141" t="str">
        <f t="shared" si="203"/>
        <v>PENDIENTE NOTIFICACIÓN</v>
      </c>
      <c r="G1041" s="49" t="str">
        <f t="shared" si="204"/>
        <v/>
      </c>
      <c r="H1041" s="51" t="str">
        <f ca="1">IF(
L1041="",
"",
IF(
NETWORKDAYS(L1041,IF(M1041&lt;&gt;"",M1041,TODAY()),FESTIVOS_CO!A:A)&gt;2,
"VENCIDO",
IF(
NETWORKDAYS(L1041,IF(M1041&lt;&gt;"",M1041,TODAY()),FESTIVOS_CO!A:A)=2,
"ALERTA",
"A TIEMPO"
)))</f>
        <v/>
      </c>
      <c r="I1041" s="40"/>
      <c r="J1041" s="36"/>
      <c r="K1041" s="37"/>
      <c r="L1041" s="50"/>
      <c r="M1041" s="37"/>
      <c r="N1041" s="52"/>
      <c r="O1041" s="52"/>
      <c r="P1041" s="36"/>
      <c r="Q1041" s="36"/>
      <c r="R1041" s="40"/>
      <c r="S1041" s="36"/>
      <c r="T1041" s="40"/>
      <c r="U1041" s="40"/>
      <c r="V1041" s="81"/>
      <c r="W1041" s="40"/>
      <c r="X1041" s="40"/>
      <c r="Y1041" s="40"/>
      <c r="Z1041" s="38" t="str">
        <f>IFERROR(VLOOKUP(Y1041,DIRECTORIO!A:B,2,FALSE),"")</f>
        <v/>
      </c>
      <c r="AA1041" s="40"/>
      <c r="AB1041" s="40"/>
      <c r="AC1041" s="40"/>
      <c r="AD1041" s="40"/>
      <c r="AE1041" s="40"/>
      <c r="AF1041" s="40"/>
      <c r="AG1041" s="41" t="s">
        <v>109</v>
      </c>
      <c r="AH1041" s="42"/>
      <c r="AI1041" s="54" t="str">
        <f t="shared" ca="1" si="205"/>
        <v>PENDIENTE NOTIFICACIÓN ELECTRÓNICA</v>
      </c>
      <c r="AJ1041" s="37"/>
      <c r="AK1041" s="37"/>
      <c r="AL1041" s="37"/>
      <c r="AM1041" s="53" t="str">
        <f>IF(AK1041="","",WORKDAY(AK1041,5,FESTIVOS_CO!A:A))</f>
        <v/>
      </c>
      <c r="AN1041" s="37"/>
      <c r="AO1041" s="37"/>
      <c r="AP1041" s="54" t="str">
        <f t="shared" ca="1" si="198"/>
        <v>NO APLICA</v>
      </c>
      <c r="AQ1041" s="36"/>
      <c r="AR1041" s="43"/>
      <c r="AS1041" s="37"/>
      <c r="AT1041" s="36"/>
      <c r="AU1041" s="37"/>
      <c r="AV1041" s="36"/>
      <c r="AW1041" s="36"/>
      <c r="AX1041" s="37"/>
      <c r="AY1041" s="140" t="str">
        <f>IF(AU1041="","",WORKDAY(AU1041,5,FESTIVOS_CO!A:A))</f>
        <v/>
      </c>
      <c r="AZ1041" s="54" t="str">
        <f t="shared" ca="1" si="207"/>
        <v>NO APLICA</v>
      </c>
      <c r="BA1041" s="55" t="str">
        <f>IF(AX1041="","",WORKDAY(AX1041,5,FESTIVOS_CO!A:A))</f>
        <v/>
      </c>
      <c r="BB1041" s="39"/>
      <c r="BC1041" s="40"/>
      <c r="BD1041" s="40"/>
      <c r="BE1041" s="56" t="str">
        <f t="shared" ca="1" si="196"/>
        <v>NO APLICA</v>
      </c>
      <c r="BF1041" s="37"/>
      <c r="BG1041" s="45"/>
      <c r="BH1041" s="37"/>
      <c r="BI1041" s="36"/>
      <c r="BJ1041" s="37"/>
      <c r="BK1041" s="36"/>
      <c r="BL1041" s="36"/>
      <c r="BM1041" s="53" t="str">
        <f>IF(BJ1041="","",WORKDAY(BJ1041,5,FESTIVOS_CO!A:A))</f>
        <v/>
      </c>
      <c r="BN1041" s="57" t="str">
        <f t="shared" ca="1" si="206"/>
        <v>PENDIENTE HACER AVISO</v>
      </c>
      <c r="BO1041" s="54" t="str">
        <f t="shared" ca="1" si="199"/>
        <v>EN TRÁMITE NOTIF. POR AVISO</v>
      </c>
      <c r="BP1041" s="37"/>
      <c r="BQ1041" s="53" t="str">
        <f>IF(BP1041="","",WORKDAY(BP1041,5,FESTIVOS_CO!A:A))</f>
        <v/>
      </c>
      <c r="BR1041" s="37"/>
      <c r="BS1041" s="36"/>
      <c r="BT1041" s="38"/>
      <c r="BU1041" s="58" t="e">
        <f>VLOOKUP(BT1041,Hoja2!$C:$D,2,0)</f>
        <v>#N/A</v>
      </c>
      <c r="BV1041" s="80" t="str">
        <f>IF(
AND(AO1041="",BD1041="",BQ1041=""),
"EN PROCESO NOTIFICACION / COMUNICACION",
IF(
BT1041="",
"NO APLICA",
IF(
BU1041=60,
IF(AO1041&lt;&gt;"",AO1041,IF(BD1041&lt;&gt;"",BD1041,BQ1041))+60,
WORKDAY(
IF(AO1041&lt;&gt;"",AO1041,IF(BD1041&lt;&gt;"",BD1041,BQ1041)),
BU1041,
FESTIVOS_CO!A:A
)
)
))</f>
        <v>EN PROCESO NOTIFICACION / COMUNICACION</v>
      </c>
      <c r="BW1041" s="44"/>
      <c r="BX1041" s="53"/>
      <c r="BY1041" s="45"/>
      <c r="BZ1041" s="37"/>
      <c r="CA1041" s="54" t="str">
        <f t="shared" si="200"/>
        <v>PENDIENTE EJECUTORIA</v>
      </c>
      <c r="CB1041" s="59" t="str">
        <f t="shared" si="197"/>
        <v/>
      </c>
      <c r="CC1041" s="36"/>
      <c r="CD1041" s="40"/>
      <c r="CE1041" s="46"/>
      <c r="CF1041" s="40"/>
      <c r="CG1041" s="40"/>
      <c r="CH1041" s="40"/>
      <c r="CI1041" s="36"/>
      <c r="CJ1041" s="47"/>
      <c r="CK1041" s="40"/>
      <c r="CL1041" s="40"/>
      <c r="CM1041" s="40"/>
      <c r="CN1041" s="40"/>
    </row>
    <row r="1042" spans="1:92" ht="42.75" hidden="1">
      <c r="A1042" s="49" t="str">
        <f t="shared" si="201"/>
        <v>SIN GESTIÓN</v>
      </c>
      <c r="B1042" s="58"/>
      <c r="C1042" s="37"/>
      <c r="D1042" s="37"/>
      <c r="E1042" s="49" t="str">
        <f t="shared" si="202"/>
        <v>PENDIENTE NOTIFICACIÓN</v>
      </c>
      <c r="F1042" s="141" t="str">
        <f t="shared" si="203"/>
        <v>PENDIENTE NOTIFICACIÓN</v>
      </c>
      <c r="G1042" s="49" t="str">
        <f t="shared" si="204"/>
        <v/>
      </c>
      <c r="H1042" s="51" t="str">
        <f ca="1">IF(
L1042="",
"",
IF(
NETWORKDAYS(L1042,IF(M1042&lt;&gt;"",M1042,TODAY()),FESTIVOS_CO!A:A)&gt;2,
"VENCIDO",
IF(
NETWORKDAYS(L1042,IF(M1042&lt;&gt;"",M1042,TODAY()),FESTIVOS_CO!A:A)=2,
"ALERTA",
"A TIEMPO"
)))</f>
        <v/>
      </c>
      <c r="I1042" s="40"/>
      <c r="J1042" s="36"/>
      <c r="K1042" s="37"/>
      <c r="L1042" s="50"/>
      <c r="M1042" s="37"/>
      <c r="N1042" s="52"/>
      <c r="O1042" s="52"/>
      <c r="P1042" s="36"/>
      <c r="Q1042" s="36"/>
      <c r="R1042" s="40"/>
      <c r="S1042" s="36"/>
      <c r="T1042" s="40"/>
      <c r="U1042" s="40"/>
      <c r="V1042" s="81"/>
      <c r="W1042" s="40"/>
      <c r="X1042" s="40"/>
      <c r="Y1042" s="40"/>
      <c r="Z1042" s="38" t="str">
        <f>IFERROR(VLOOKUP(Y1042,DIRECTORIO!A:B,2,FALSE),"")</f>
        <v/>
      </c>
      <c r="AA1042" s="40"/>
      <c r="AB1042" s="40"/>
      <c r="AC1042" s="40"/>
      <c r="AD1042" s="40"/>
      <c r="AE1042" s="40"/>
      <c r="AF1042" s="40"/>
      <c r="AG1042" s="41" t="s">
        <v>109</v>
      </c>
      <c r="AH1042" s="42"/>
      <c r="AI1042" s="54" t="str">
        <f t="shared" ca="1" si="205"/>
        <v>PENDIENTE NOTIFICACIÓN ELECTRÓNICA</v>
      </c>
      <c r="AJ1042" s="37"/>
      <c r="AK1042" s="37"/>
      <c r="AL1042" s="37"/>
      <c r="AM1042" s="53" t="str">
        <f>IF(AK1042="","",WORKDAY(AK1042,5,FESTIVOS_CO!A:A))</f>
        <v/>
      </c>
      <c r="AN1042" s="37"/>
      <c r="AO1042" s="37"/>
      <c r="AP1042" s="54" t="str">
        <f t="shared" ca="1" si="198"/>
        <v>NO APLICA</v>
      </c>
      <c r="AQ1042" s="36"/>
      <c r="AR1042" s="43"/>
      <c r="AS1042" s="37"/>
      <c r="AT1042" s="36"/>
      <c r="AU1042" s="37"/>
      <c r="AV1042" s="36"/>
      <c r="AW1042" s="36"/>
      <c r="AX1042" s="37"/>
      <c r="AY1042" s="140" t="str">
        <f>IF(AU1042="","",WORKDAY(AU1042,5,FESTIVOS_CO!A:A))</f>
        <v/>
      </c>
      <c r="AZ1042" s="54" t="str">
        <f t="shared" ca="1" si="207"/>
        <v>NO APLICA</v>
      </c>
      <c r="BA1042" s="55" t="str">
        <f>IF(AX1042="","",WORKDAY(AX1042,5,FESTIVOS_CO!A:A))</f>
        <v/>
      </c>
      <c r="BB1042" s="39"/>
      <c r="BC1042" s="40"/>
      <c r="BD1042" s="40"/>
      <c r="BE1042" s="56" t="str">
        <f t="shared" ca="1" si="196"/>
        <v>NO APLICA</v>
      </c>
      <c r="BF1042" s="37"/>
      <c r="BG1042" s="45"/>
      <c r="BH1042" s="37"/>
      <c r="BI1042" s="36"/>
      <c r="BJ1042" s="37"/>
      <c r="BK1042" s="36"/>
      <c r="BL1042" s="36"/>
      <c r="BM1042" s="53" t="str">
        <f>IF(BJ1042="","",WORKDAY(BJ1042,5,FESTIVOS_CO!A:A))</f>
        <v/>
      </c>
      <c r="BN1042" s="57" t="str">
        <f t="shared" ca="1" si="206"/>
        <v>PENDIENTE HACER AVISO</v>
      </c>
      <c r="BO1042" s="54" t="str">
        <f t="shared" ca="1" si="199"/>
        <v>EN TRÁMITE NOTIF. POR AVISO</v>
      </c>
      <c r="BP1042" s="37"/>
      <c r="BQ1042" s="53" t="str">
        <f>IF(BP1042="","",WORKDAY(BP1042,5,FESTIVOS_CO!A:A))</f>
        <v/>
      </c>
      <c r="BR1042" s="37"/>
      <c r="BS1042" s="36"/>
      <c r="BT1042" s="38"/>
      <c r="BU1042" s="58" t="e">
        <f>VLOOKUP(BT1042,Hoja2!$C:$D,2,0)</f>
        <v>#N/A</v>
      </c>
      <c r="BV1042" s="80" t="str">
        <f>IF(
AND(AO1042="",BD1042="",BQ1042=""),
"EN PROCESO NOTIFICACION / COMUNICACION",
IF(
BT1042="",
"NO APLICA",
IF(
BU1042=60,
IF(AO1042&lt;&gt;"",AO1042,IF(BD1042&lt;&gt;"",BD1042,BQ1042))+60,
WORKDAY(
IF(AO1042&lt;&gt;"",AO1042,IF(BD1042&lt;&gt;"",BD1042,BQ1042)),
BU1042,
FESTIVOS_CO!A:A
)
)
))</f>
        <v>EN PROCESO NOTIFICACION / COMUNICACION</v>
      </c>
      <c r="BW1042" s="44"/>
      <c r="BX1042" s="53"/>
      <c r="BY1042" s="45"/>
      <c r="BZ1042" s="37"/>
      <c r="CA1042" s="54" t="str">
        <f t="shared" si="200"/>
        <v>PENDIENTE EJECUTORIA</v>
      </c>
      <c r="CB1042" s="59" t="str">
        <f t="shared" si="197"/>
        <v/>
      </c>
      <c r="CC1042" s="36"/>
      <c r="CD1042" s="40"/>
      <c r="CE1042" s="46"/>
      <c r="CF1042" s="40"/>
      <c r="CG1042" s="40"/>
      <c r="CH1042" s="40"/>
      <c r="CI1042" s="36"/>
      <c r="CJ1042" s="47"/>
      <c r="CK1042" s="40"/>
      <c r="CL1042" s="40"/>
      <c r="CM1042" s="40"/>
      <c r="CN1042" s="40"/>
    </row>
    <row r="1043" spans="1:92" ht="42.75" hidden="1">
      <c r="A1043" s="49" t="str">
        <f t="shared" si="201"/>
        <v>SIN GESTIÓN</v>
      </c>
      <c r="B1043" s="58"/>
      <c r="C1043" s="37"/>
      <c r="D1043" s="37"/>
      <c r="E1043" s="49" t="str">
        <f t="shared" si="202"/>
        <v>PENDIENTE NOTIFICACIÓN</v>
      </c>
      <c r="F1043" s="141" t="str">
        <f t="shared" si="203"/>
        <v>PENDIENTE NOTIFICACIÓN</v>
      </c>
      <c r="G1043" s="49" t="str">
        <f t="shared" si="204"/>
        <v/>
      </c>
      <c r="H1043" s="51" t="str">
        <f ca="1">IF(
L1043="",
"",
IF(
NETWORKDAYS(L1043,IF(M1043&lt;&gt;"",M1043,TODAY()),FESTIVOS_CO!A:A)&gt;2,
"VENCIDO",
IF(
NETWORKDAYS(L1043,IF(M1043&lt;&gt;"",M1043,TODAY()),FESTIVOS_CO!A:A)=2,
"ALERTA",
"A TIEMPO"
)))</f>
        <v/>
      </c>
      <c r="I1043" s="40"/>
      <c r="J1043" s="36"/>
      <c r="K1043" s="37"/>
      <c r="L1043" s="50"/>
      <c r="M1043" s="37"/>
      <c r="N1043" s="52"/>
      <c r="O1043" s="52"/>
      <c r="P1043" s="36"/>
      <c r="Q1043" s="36"/>
      <c r="R1043" s="40"/>
      <c r="S1043" s="36"/>
      <c r="T1043" s="40"/>
      <c r="U1043" s="40"/>
      <c r="V1043" s="81"/>
      <c r="W1043" s="40"/>
      <c r="X1043" s="40"/>
      <c r="Y1043" s="40"/>
      <c r="Z1043" s="38" t="str">
        <f>IFERROR(VLOOKUP(Y1043,DIRECTORIO!A:B,2,FALSE),"")</f>
        <v/>
      </c>
      <c r="AA1043" s="40"/>
      <c r="AB1043" s="40"/>
      <c r="AC1043" s="40"/>
      <c r="AD1043" s="40"/>
      <c r="AE1043" s="40"/>
      <c r="AF1043" s="40"/>
      <c r="AG1043" s="41" t="s">
        <v>109</v>
      </c>
      <c r="AH1043" s="42"/>
      <c r="AI1043" s="54" t="str">
        <f t="shared" ca="1" si="205"/>
        <v>PENDIENTE NOTIFICACIÓN ELECTRÓNICA</v>
      </c>
      <c r="AJ1043" s="37"/>
      <c r="AK1043" s="37"/>
      <c r="AL1043" s="37"/>
      <c r="AM1043" s="53" t="str">
        <f>IF(AK1043="","",WORKDAY(AK1043,5,FESTIVOS_CO!A:A))</f>
        <v/>
      </c>
      <c r="AN1043" s="37"/>
      <c r="AO1043" s="37"/>
      <c r="AP1043" s="54" t="str">
        <f t="shared" ca="1" si="198"/>
        <v>NO APLICA</v>
      </c>
      <c r="AQ1043" s="36"/>
      <c r="AR1043" s="43"/>
      <c r="AS1043" s="37"/>
      <c r="AT1043" s="36"/>
      <c r="AU1043" s="37"/>
      <c r="AV1043" s="36"/>
      <c r="AW1043" s="36"/>
      <c r="AX1043" s="37"/>
      <c r="AY1043" s="140" t="str">
        <f>IF(AU1043="","",WORKDAY(AU1043,5,FESTIVOS_CO!A:A))</f>
        <v/>
      </c>
      <c r="AZ1043" s="54" t="str">
        <f t="shared" ca="1" si="207"/>
        <v>NO APLICA</v>
      </c>
      <c r="BA1043" s="55" t="str">
        <f>IF(AX1043="","",WORKDAY(AX1043,5,FESTIVOS_CO!A:A))</f>
        <v/>
      </c>
      <c r="BB1043" s="39"/>
      <c r="BC1043" s="40"/>
      <c r="BD1043" s="40"/>
      <c r="BE1043" s="56" t="str">
        <f t="shared" ca="1" si="196"/>
        <v>NO APLICA</v>
      </c>
      <c r="BF1043" s="37"/>
      <c r="BG1043" s="45"/>
      <c r="BH1043" s="37"/>
      <c r="BI1043" s="36"/>
      <c r="BJ1043" s="37"/>
      <c r="BK1043" s="36"/>
      <c r="BL1043" s="36"/>
      <c r="BM1043" s="53" t="str">
        <f>IF(BJ1043="","",WORKDAY(BJ1043,5,FESTIVOS_CO!A:A))</f>
        <v/>
      </c>
      <c r="BN1043" s="57" t="str">
        <f t="shared" ca="1" si="206"/>
        <v>PENDIENTE HACER AVISO</v>
      </c>
      <c r="BO1043" s="54" t="str">
        <f t="shared" ca="1" si="199"/>
        <v>EN TRÁMITE NOTIF. POR AVISO</v>
      </c>
      <c r="BP1043" s="37"/>
      <c r="BQ1043" s="53" t="str">
        <f>IF(BP1043="","",WORKDAY(BP1043,5,FESTIVOS_CO!A:A))</f>
        <v/>
      </c>
      <c r="BR1043" s="37"/>
      <c r="BS1043" s="36"/>
      <c r="BT1043" s="38"/>
      <c r="BU1043" s="58" t="e">
        <f>VLOOKUP(BT1043,Hoja2!$C:$D,2,0)</f>
        <v>#N/A</v>
      </c>
      <c r="BV1043" s="80" t="str">
        <f>IF(
AND(AO1043="",BD1043="",BQ1043=""),
"EN PROCESO NOTIFICACION / COMUNICACION",
IF(
BT1043="",
"NO APLICA",
IF(
BU1043=60,
IF(AO1043&lt;&gt;"",AO1043,IF(BD1043&lt;&gt;"",BD1043,BQ1043))+60,
WORKDAY(
IF(AO1043&lt;&gt;"",AO1043,IF(BD1043&lt;&gt;"",BD1043,BQ1043)),
BU1043,
FESTIVOS_CO!A:A
)
)
))</f>
        <v>EN PROCESO NOTIFICACION / COMUNICACION</v>
      </c>
      <c r="BW1043" s="44"/>
      <c r="BX1043" s="53"/>
      <c r="BY1043" s="45"/>
      <c r="BZ1043" s="37"/>
      <c r="CA1043" s="54" t="str">
        <f t="shared" si="200"/>
        <v>PENDIENTE EJECUTORIA</v>
      </c>
      <c r="CB1043" s="59" t="str">
        <f t="shared" si="197"/>
        <v/>
      </c>
      <c r="CC1043" s="36"/>
      <c r="CD1043" s="40"/>
      <c r="CE1043" s="46"/>
      <c r="CF1043" s="40"/>
      <c r="CG1043" s="40"/>
      <c r="CH1043" s="40"/>
      <c r="CI1043" s="36"/>
      <c r="CJ1043" s="47"/>
      <c r="CK1043" s="40"/>
      <c r="CL1043" s="40"/>
      <c r="CM1043" s="40"/>
      <c r="CN1043" s="40"/>
    </row>
    <row r="1044" spans="1:92" ht="42.75" hidden="1">
      <c r="A1044" s="49" t="str">
        <f t="shared" si="201"/>
        <v>SIN GESTIÓN</v>
      </c>
      <c r="B1044" s="58"/>
      <c r="C1044" s="37"/>
      <c r="D1044" s="37"/>
      <c r="E1044" s="49" t="str">
        <f t="shared" si="202"/>
        <v>PENDIENTE NOTIFICACIÓN</v>
      </c>
      <c r="F1044" s="141" t="str">
        <f t="shared" si="203"/>
        <v>PENDIENTE NOTIFICACIÓN</v>
      </c>
      <c r="G1044" s="49" t="str">
        <f t="shared" si="204"/>
        <v/>
      </c>
      <c r="H1044" s="51" t="str">
        <f ca="1">IF(
L1044="",
"",
IF(
NETWORKDAYS(L1044,IF(M1044&lt;&gt;"",M1044,TODAY()),FESTIVOS_CO!A:A)&gt;2,
"VENCIDO",
IF(
NETWORKDAYS(L1044,IF(M1044&lt;&gt;"",M1044,TODAY()),FESTIVOS_CO!A:A)=2,
"ALERTA",
"A TIEMPO"
)))</f>
        <v/>
      </c>
      <c r="I1044" s="40"/>
      <c r="J1044" s="36"/>
      <c r="K1044" s="37"/>
      <c r="L1044" s="50"/>
      <c r="M1044" s="37"/>
      <c r="N1044" s="52"/>
      <c r="O1044" s="52"/>
      <c r="P1044" s="36"/>
      <c r="Q1044" s="36"/>
      <c r="R1044" s="40"/>
      <c r="S1044" s="36"/>
      <c r="T1044" s="40"/>
      <c r="U1044" s="40"/>
      <c r="V1044" s="81"/>
      <c r="W1044" s="40"/>
      <c r="X1044" s="40"/>
      <c r="Y1044" s="40"/>
      <c r="Z1044" s="38" t="str">
        <f>IFERROR(VLOOKUP(Y1044,DIRECTORIO!A:B,2,FALSE),"")</f>
        <v/>
      </c>
      <c r="AA1044" s="40"/>
      <c r="AB1044" s="40"/>
      <c r="AC1044" s="40"/>
      <c r="AD1044" s="40"/>
      <c r="AE1044" s="40"/>
      <c r="AF1044" s="40"/>
      <c r="AG1044" s="41" t="s">
        <v>109</v>
      </c>
      <c r="AH1044" s="42"/>
      <c r="AI1044" s="54" t="str">
        <f t="shared" ca="1" si="205"/>
        <v>PENDIENTE NOTIFICACIÓN ELECTRÓNICA</v>
      </c>
      <c r="AJ1044" s="37"/>
      <c r="AK1044" s="37"/>
      <c r="AL1044" s="37"/>
      <c r="AM1044" s="53" t="str">
        <f>IF(AK1044="","",WORKDAY(AK1044,5,FESTIVOS_CO!A:A))</f>
        <v/>
      </c>
      <c r="AN1044" s="37"/>
      <c r="AO1044" s="37"/>
      <c r="AP1044" s="54" t="str">
        <f t="shared" ca="1" si="198"/>
        <v>NO APLICA</v>
      </c>
      <c r="AQ1044" s="36"/>
      <c r="AR1044" s="43"/>
      <c r="AS1044" s="37"/>
      <c r="AT1044" s="36"/>
      <c r="AU1044" s="37"/>
      <c r="AV1044" s="36"/>
      <c r="AW1044" s="36"/>
      <c r="AX1044" s="37"/>
      <c r="AY1044" s="140" t="str">
        <f>IF(AU1044="","",WORKDAY(AU1044,5,FESTIVOS_CO!A:A))</f>
        <v/>
      </c>
      <c r="AZ1044" s="54" t="str">
        <f t="shared" ca="1" si="207"/>
        <v>NO APLICA</v>
      </c>
      <c r="BA1044" s="55" t="str">
        <f>IF(AX1044="","",WORKDAY(AX1044,5,FESTIVOS_CO!A:A))</f>
        <v/>
      </c>
      <c r="BB1044" s="39"/>
      <c r="BC1044" s="40"/>
      <c r="BD1044" s="40"/>
      <c r="BE1044" s="56" t="str">
        <f t="shared" ca="1" si="196"/>
        <v>NO APLICA</v>
      </c>
      <c r="BF1044" s="37"/>
      <c r="BG1044" s="45"/>
      <c r="BH1044" s="37"/>
      <c r="BI1044" s="36"/>
      <c r="BJ1044" s="37"/>
      <c r="BK1044" s="36"/>
      <c r="BL1044" s="36"/>
      <c r="BM1044" s="53" t="str">
        <f>IF(BJ1044="","",WORKDAY(BJ1044,5,FESTIVOS_CO!A:A))</f>
        <v/>
      </c>
      <c r="BN1044" s="57" t="str">
        <f t="shared" ca="1" si="206"/>
        <v>PENDIENTE HACER AVISO</v>
      </c>
      <c r="BO1044" s="54" t="str">
        <f t="shared" ca="1" si="199"/>
        <v>EN TRÁMITE NOTIF. POR AVISO</v>
      </c>
      <c r="BP1044" s="37"/>
      <c r="BQ1044" s="53" t="str">
        <f>IF(BP1044="","",WORKDAY(BP1044,5,FESTIVOS_CO!A:A))</f>
        <v/>
      </c>
      <c r="BR1044" s="37"/>
      <c r="BS1044" s="36"/>
      <c r="BT1044" s="38"/>
      <c r="BU1044" s="58" t="e">
        <f>VLOOKUP(BT1044,Hoja2!$C:$D,2,0)</f>
        <v>#N/A</v>
      </c>
      <c r="BV1044" s="80" t="str">
        <f>IF(
AND(AO1044="",BD1044="",BQ1044=""),
"EN PROCESO NOTIFICACION / COMUNICACION",
IF(
BT1044="",
"NO APLICA",
IF(
BU1044=60,
IF(AO1044&lt;&gt;"",AO1044,IF(BD1044&lt;&gt;"",BD1044,BQ1044))+60,
WORKDAY(
IF(AO1044&lt;&gt;"",AO1044,IF(BD1044&lt;&gt;"",BD1044,BQ1044)),
BU1044,
FESTIVOS_CO!A:A
)
)
))</f>
        <v>EN PROCESO NOTIFICACION / COMUNICACION</v>
      </c>
      <c r="BW1044" s="44"/>
      <c r="BX1044" s="53"/>
      <c r="BY1044" s="45"/>
      <c r="BZ1044" s="37"/>
      <c r="CA1044" s="54" t="str">
        <f t="shared" si="200"/>
        <v>PENDIENTE EJECUTORIA</v>
      </c>
      <c r="CB1044" s="59" t="str">
        <f t="shared" si="197"/>
        <v/>
      </c>
      <c r="CC1044" s="36"/>
      <c r="CD1044" s="40"/>
      <c r="CE1044" s="46"/>
      <c r="CF1044" s="40"/>
      <c r="CG1044" s="40"/>
      <c r="CH1044" s="40"/>
      <c r="CI1044" s="36"/>
      <c r="CJ1044" s="47"/>
      <c r="CK1044" s="40"/>
      <c r="CL1044" s="40"/>
      <c r="CM1044" s="40"/>
      <c r="CN1044" s="40"/>
    </row>
    <row r="1045" spans="1:92" ht="42.75" hidden="1">
      <c r="A1045" s="49" t="str">
        <f t="shared" si="201"/>
        <v>SIN GESTIÓN</v>
      </c>
      <c r="B1045" s="58"/>
      <c r="C1045" s="37"/>
      <c r="D1045" s="37"/>
      <c r="E1045" s="49" t="str">
        <f t="shared" si="202"/>
        <v>PENDIENTE NOTIFICACIÓN</v>
      </c>
      <c r="F1045" s="141" t="str">
        <f t="shared" si="203"/>
        <v>PENDIENTE NOTIFICACIÓN</v>
      </c>
      <c r="G1045" s="49" t="str">
        <f t="shared" si="204"/>
        <v/>
      </c>
      <c r="H1045" s="51" t="str">
        <f ca="1">IF(
L1045="",
"",
IF(
NETWORKDAYS(L1045,IF(M1045&lt;&gt;"",M1045,TODAY()),FESTIVOS_CO!A:A)&gt;2,
"VENCIDO",
IF(
NETWORKDAYS(L1045,IF(M1045&lt;&gt;"",M1045,TODAY()),FESTIVOS_CO!A:A)=2,
"ALERTA",
"A TIEMPO"
)))</f>
        <v/>
      </c>
      <c r="I1045" s="40"/>
      <c r="J1045" s="36"/>
      <c r="K1045" s="37"/>
      <c r="L1045" s="50"/>
      <c r="M1045" s="37"/>
      <c r="N1045" s="52"/>
      <c r="O1045" s="52"/>
      <c r="P1045" s="36"/>
      <c r="Q1045" s="36"/>
      <c r="R1045" s="40"/>
      <c r="S1045" s="36"/>
      <c r="T1045" s="40"/>
      <c r="U1045" s="40"/>
      <c r="V1045" s="81"/>
      <c r="W1045" s="40"/>
      <c r="X1045" s="40"/>
      <c r="Y1045" s="40"/>
      <c r="Z1045" s="38" t="str">
        <f>IFERROR(VLOOKUP(Y1045,DIRECTORIO!A:B,2,FALSE),"")</f>
        <v/>
      </c>
      <c r="AA1045" s="40"/>
      <c r="AB1045" s="40"/>
      <c r="AC1045" s="40"/>
      <c r="AD1045" s="40"/>
      <c r="AE1045" s="40"/>
      <c r="AF1045" s="40"/>
      <c r="AG1045" s="41" t="s">
        <v>109</v>
      </c>
      <c r="AH1045" s="42"/>
      <c r="AI1045" s="54" t="str">
        <f t="shared" ca="1" si="205"/>
        <v>PENDIENTE NOTIFICACIÓN ELECTRÓNICA</v>
      </c>
      <c r="AJ1045" s="37"/>
      <c r="AK1045" s="37"/>
      <c r="AL1045" s="37"/>
      <c r="AM1045" s="53" t="str">
        <f>IF(AK1045="","",WORKDAY(AK1045,5,FESTIVOS_CO!A:A))</f>
        <v/>
      </c>
      <c r="AN1045" s="37"/>
      <c r="AO1045" s="37"/>
      <c r="AP1045" s="54" t="str">
        <f t="shared" ca="1" si="198"/>
        <v>NO APLICA</v>
      </c>
      <c r="AQ1045" s="36"/>
      <c r="AR1045" s="43"/>
      <c r="AS1045" s="37"/>
      <c r="AT1045" s="36"/>
      <c r="AU1045" s="37"/>
      <c r="AV1045" s="36"/>
      <c r="AW1045" s="36"/>
      <c r="AX1045" s="37"/>
      <c r="AY1045" s="140" t="str">
        <f>IF(AU1045="","",WORKDAY(AU1045,5,FESTIVOS_CO!A:A))</f>
        <v/>
      </c>
      <c r="AZ1045" s="54" t="str">
        <f t="shared" ca="1" si="207"/>
        <v>NO APLICA</v>
      </c>
      <c r="BA1045" s="55" t="str">
        <f>IF(AX1045="","",WORKDAY(AX1045,5,FESTIVOS_CO!A:A))</f>
        <v/>
      </c>
      <c r="BB1045" s="39"/>
      <c r="BC1045" s="40"/>
      <c r="BD1045" s="40"/>
      <c r="BE1045" s="56" t="str">
        <f t="shared" ca="1" si="196"/>
        <v>NO APLICA</v>
      </c>
      <c r="BF1045" s="37"/>
      <c r="BG1045" s="45"/>
      <c r="BH1045" s="37"/>
      <c r="BI1045" s="36"/>
      <c r="BJ1045" s="37"/>
      <c r="BK1045" s="36"/>
      <c r="BL1045" s="36"/>
      <c r="BM1045" s="53" t="str">
        <f>IF(BJ1045="","",WORKDAY(BJ1045,5,FESTIVOS_CO!A:A))</f>
        <v/>
      </c>
      <c r="BN1045" s="57" t="str">
        <f t="shared" ca="1" si="206"/>
        <v>PENDIENTE HACER AVISO</v>
      </c>
      <c r="BO1045" s="54" t="str">
        <f t="shared" ca="1" si="199"/>
        <v>EN TRÁMITE NOTIF. POR AVISO</v>
      </c>
      <c r="BP1045" s="37"/>
      <c r="BQ1045" s="53" t="str">
        <f>IF(BP1045="","",WORKDAY(BP1045,5,FESTIVOS_CO!A:A))</f>
        <v/>
      </c>
      <c r="BR1045" s="37"/>
      <c r="BS1045" s="36"/>
      <c r="BT1045" s="38"/>
      <c r="BU1045" s="58" t="e">
        <f>VLOOKUP(BT1045,Hoja2!$C:$D,2,0)</f>
        <v>#N/A</v>
      </c>
      <c r="BV1045" s="80" t="str">
        <f>IF(
AND(AO1045="",BD1045="",BQ1045=""),
"EN PROCESO NOTIFICACION / COMUNICACION",
IF(
BT1045="",
"NO APLICA",
IF(
BU1045=60,
IF(AO1045&lt;&gt;"",AO1045,IF(BD1045&lt;&gt;"",BD1045,BQ1045))+60,
WORKDAY(
IF(AO1045&lt;&gt;"",AO1045,IF(BD1045&lt;&gt;"",BD1045,BQ1045)),
BU1045,
FESTIVOS_CO!A:A
)
)
))</f>
        <v>EN PROCESO NOTIFICACION / COMUNICACION</v>
      </c>
      <c r="BW1045" s="44"/>
      <c r="BX1045" s="53"/>
      <c r="BY1045" s="45"/>
      <c r="BZ1045" s="37"/>
      <c r="CA1045" s="54" t="str">
        <f t="shared" si="200"/>
        <v>PENDIENTE EJECUTORIA</v>
      </c>
      <c r="CB1045" s="59" t="str">
        <f t="shared" si="197"/>
        <v/>
      </c>
      <c r="CC1045" s="36"/>
      <c r="CD1045" s="40"/>
      <c r="CE1045" s="46"/>
      <c r="CF1045" s="40"/>
      <c r="CG1045" s="40"/>
      <c r="CH1045" s="40"/>
      <c r="CI1045" s="36"/>
      <c r="CJ1045" s="47"/>
      <c r="CK1045" s="40"/>
      <c r="CL1045" s="40"/>
      <c r="CM1045" s="40"/>
      <c r="CN1045" s="40"/>
    </row>
    <row r="1046" spans="1:92" ht="42.75" hidden="1">
      <c r="A1046" s="49" t="str">
        <f t="shared" si="201"/>
        <v>SIN GESTIÓN</v>
      </c>
      <c r="B1046" s="58"/>
      <c r="C1046" s="37"/>
      <c r="D1046" s="37"/>
      <c r="E1046" s="49" t="str">
        <f t="shared" si="202"/>
        <v>PENDIENTE NOTIFICACIÓN</v>
      </c>
      <c r="F1046" s="141" t="str">
        <f t="shared" si="203"/>
        <v>PENDIENTE NOTIFICACIÓN</v>
      </c>
      <c r="G1046" s="49" t="str">
        <f t="shared" si="204"/>
        <v/>
      </c>
      <c r="H1046" s="51" t="str">
        <f ca="1">IF(
L1046="",
"",
IF(
NETWORKDAYS(L1046,IF(M1046&lt;&gt;"",M1046,TODAY()),FESTIVOS_CO!A:A)&gt;2,
"VENCIDO",
IF(
NETWORKDAYS(L1046,IF(M1046&lt;&gt;"",M1046,TODAY()),FESTIVOS_CO!A:A)=2,
"ALERTA",
"A TIEMPO"
)))</f>
        <v/>
      </c>
      <c r="I1046" s="40"/>
      <c r="J1046" s="36"/>
      <c r="K1046" s="37"/>
      <c r="L1046" s="50"/>
      <c r="M1046" s="37"/>
      <c r="N1046" s="52"/>
      <c r="O1046" s="52"/>
      <c r="P1046" s="36"/>
      <c r="Q1046" s="36"/>
      <c r="R1046" s="40"/>
      <c r="S1046" s="36"/>
      <c r="T1046" s="40"/>
      <c r="U1046" s="40"/>
      <c r="V1046" s="81"/>
      <c r="W1046" s="40"/>
      <c r="X1046" s="40"/>
      <c r="Y1046" s="40"/>
      <c r="Z1046" s="38" t="str">
        <f>IFERROR(VLOOKUP(Y1046,DIRECTORIO!A:B,2,FALSE),"")</f>
        <v/>
      </c>
      <c r="AA1046" s="40"/>
      <c r="AB1046" s="40"/>
      <c r="AC1046" s="40"/>
      <c r="AD1046" s="40"/>
      <c r="AE1046" s="40"/>
      <c r="AF1046" s="40"/>
      <c r="AG1046" s="41" t="s">
        <v>109</v>
      </c>
      <c r="AH1046" s="42"/>
      <c r="AI1046" s="54" t="str">
        <f t="shared" ca="1" si="205"/>
        <v>PENDIENTE NOTIFICACIÓN ELECTRÓNICA</v>
      </c>
      <c r="AJ1046" s="37"/>
      <c r="AK1046" s="37"/>
      <c r="AL1046" s="37"/>
      <c r="AM1046" s="53" t="str">
        <f>IF(AK1046="","",WORKDAY(AK1046,5,FESTIVOS_CO!A:A))</f>
        <v/>
      </c>
      <c r="AN1046" s="37"/>
      <c r="AO1046" s="37"/>
      <c r="AP1046" s="54" t="str">
        <f t="shared" ca="1" si="198"/>
        <v>NO APLICA</v>
      </c>
      <c r="AQ1046" s="36"/>
      <c r="AR1046" s="43"/>
      <c r="AS1046" s="37"/>
      <c r="AT1046" s="36"/>
      <c r="AU1046" s="37"/>
      <c r="AV1046" s="36"/>
      <c r="AW1046" s="36"/>
      <c r="AX1046" s="37"/>
      <c r="AY1046" s="140" t="str">
        <f>IF(AU1046="","",WORKDAY(AU1046,5,FESTIVOS_CO!A:A))</f>
        <v/>
      </c>
      <c r="AZ1046" s="54" t="str">
        <f t="shared" ca="1" si="207"/>
        <v>NO APLICA</v>
      </c>
      <c r="BA1046" s="55" t="str">
        <f>IF(AX1046="","",WORKDAY(AX1046,5,FESTIVOS_CO!A:A))</f>
        <v/>
      </c>
      <c r="BB1046" s="39"/>
      <c r="BC1046" s="40"/>
      <c r="BD1046" s="40"/>
      <c r="BE1046" s="56" t="str">
        <f t="shared" ca="1" si="196"/>
        <v>NO APLICA</v>
      </c>
      <c r="BF1046" s="37"/>
      <c r="BG1046" s="45"/>
      <c r="BH1046" s="37"/>
      <c r="BI1046" s="36"/>
      <c r="BJ1046" s="37"/>
      <c r="BK1046" s="36"/>
      <c r="BL1046" s="36"/>
      <c r="BM1046" s="53" t="str">
        <f>IF(BJ1046="","",WORKDAY(BJ1046,5,FESTIVOS_CO!A:A))</f>
        <v/>
      </c>
      <c r="BN1046" s="57" t="str">
        <f t="shared" ca="1" si="206"/>
        <v>PENDIENTE HACER AVISO</v>
      </c>
      <c r="BO1046" s="54" t="str">
        <f t="shared" ca="1" si="199"/>
        <v>EN TRÁMITE NOTIF. POR AVISO</v>
      </c>
      <c r="BP1046" s="37"/>
      <c r="BQ1046" s="53" t="str">
        <f>IF(BP1046="","",WORKDAY(BP1046,5,FESTIVOS_CO!A:A))</f>
        <v/>
      </c>
      <c r="BR1046" s="37"/>
      <c r="BS1046" s="36"/>
      <c r="BT1046" s="38"/>
      <c r="BU1046" s="58" t="e">
        <f>VLOOKUP(BT1046,Hoja2!$C:$D,2,0)</f>
        <v>#N/A</v>
      </c>
      <c r="BV1046" s="80" t="str">
        <f>IF(
AND(AO1046="",BD1046="",BQ1046=""),
"EN PROCESO NOTIFICACION / COMUNICACION",
IF(
BT1046="",
"NO APLICA",
IF(
BU1046=60,
IF(AO1046&lt;&gt;"",AO1046,IF(BD1046&lt;&gt;"",BD1046,BQ1046))+60,
WORKDAY(
IF(AO1046&lt;&gt;"",AO1046,IF(BD1046&lt;&gt;"",BD1046,BQ1046)),
BU1046,
FESTIVOS_CO!A:A
)
)
))</f>
        <v>EN PROCESO NOTIFICACION / COMUNICACION</v>
      </c>
      <c r="BW1046" s="44"/>
      <c r="BX1046" s="53"/>
      <c r="BY1046" s="45"/>
      <c r="BZ1046" s="37"/>
      <c r="CA1046" s="54" t="str">
        <f t="shared" si="200"/>
        <v>PENDIENTE EJECUTORIA</v>
      </c>
      <c r="CB1046" s="59" t="str">
        <f t="shared" si="197"/>
        <v/>
      </c>
      <c r="CC1046" s="36"/>
      <c r="CD1046" s="40"/>
      <c r="CE1046" s="46"/>
      <c r="CF1046" s="40"/>
      <c r="CG1046" s="40"/>
      <c r="CH1046" s="40"/>
      <c r="CI1046" s="36"/>
      <c r="CJ1046" s="47"/>
      <c r="CK1046" s="40"/>
      <c r="CL1046" s="40"/>
      <c r="CM1046" s="40"/>
      <c r="CN1046" s="40"/>
    </row>
    <row r="1047" spans="1:92" ht="42.75" hidden="1">
      <c r="A1047" s="49" t="str">
        <f t="shared" si="201"/>
        <v>SIN GESTIÓN</v>
      </c>
      <c r="B1047" s="58"/>
      <c r="C1047" s="37"/>
      <c r="D1047" s="37"/>
      <c r="E1047" s="49" t="str">
        <f t="shared" si="202"/>
        <v>PENDIENTE NOTIFICACIÓN</v>
      </c>
      <c r="F1047" s="141" t="str">
        <f t="shared" si="203"/>
        <v>PENDIENTE NOTIFICACIÓN</v>
      </c>
      <c r="G1047" s="49" t="str">
        <f t="shared" si="204"/>
        <v/>
      </c>
      <c r="H1047" s="51" t="str">
        <f ca="1">IF(
L1047="",
"",
IF(
NETWORKDAYS(L1047,IF(M1047&lt;&gt;"",M1047,TODAY()),FESTIVOS_CO!A:A)&gt;2,
"VENCIDO",
IF(
NETWORKDAYS(L1047,IF(M1047&lt;&gt;"",M1047,TODAY()),FESTIVOS_CO!A:A)=2,
"ALERTA",
"A TIEMPO"
)))</f>
        <v/>
      </c>
      <c r="I1047" s="40"/>
      <c r="J1047" s="36"/>
      <c r="K1047" s="37"/>
      <c r="L1047" s="50"/>
      <c r="M1047" s="37"/>
      <c r="N1047" s="52"/>
      <c r="O1047" s="52"/>
      <c r="P1047" s="36"/>
      <c r="Q1047" s="36"/>
      <c r="R1047" s="40"/>
      <c r="S1047" s="36"/>
      <c r="T1047" s="40"/>
      <c r="U1047" s="40"/>
      <c r="V1047" s="81"/>
      <c r="W1047" s="40"/>
      <c r="X1047" s="40"/>
      <c r="Y1047" s="40"/>
      <c r="Z1047" s="38" t="str">
        <f>IFERROR(VLOOKUP(Y1047,DIRECTORIO!A:B,2,FALSE),"")</f>
        <v/>
      </c>
      <c r="AA1047" s="40"/>
      <c r="AB1047" s="40"/>
      <c r="AC1047" s="40"/>
      <c r="AD1047" s="40"/>
      <c r="AE1047" s="40"/>
      <c r="AF1047" s="40"/>
      <c r="AG1047" s="41" t="s">
        <v>109</v>
      </c>
      <c r="AH1047" s="42"/>
      <c r="AI1047" s="54" t="str">
        <f t="shared" ca="1" si="205"/>
        <v>PENDIENTE NOTIFICACIÓN ELECTRÓNICA</v>
      </c>
      <c r="AJ1047" s="37"/>
      <c r="AK1047" s="37"/>
      <c r="AL1047" s="37"/>
      <c r="AM1047" s="53" t="str">
        <f>IF(AK1047="","",WORKDAY(AK1047,5,FESTIVOS_CO!A:A))</f>
        <v/>
      </c>
      <c r="AN1047" s="37"/>
      <c r="AO1047" s="37"/>
      <c r="AP1047" s="54" t="str">
        <f t="shared" ca="1" si="198"/>
        <v>NO APLICA</v>
      </c>
      <c r="AQ1047" s="36"/>
      <c r="AR1047" s="43"/>
      <c r="AS1047" s="37"/>
      <c r="AT1047" s="36"/>
      <c r="AU1047" s="37"/>
      <c r="AV1047" s="36"/>
      <c r="AW1047" s="36"/>
      <c r="AX1047" s="37"/>
      <c r="AY1047" s="140" t="str">
        <f>IF(AU1047="","",WORKDAY(AU1047,5,FESTIVOS_CO!A:A))</f>
        <v/>
      </c>
      <c r="AZ1047" s="54" t="str">
        <f t="shared" ca="1" si="207"/>
        <v>NO APLICA</v>
      </c>
      <c r="BA1047" s="55" t="str">
        <f>IF(AX1047="","",WORKDAY(AX1047,5,FESTIVOS_CO!A:A))</f>
        <v/>
      </c>
      <c r="BB1047" s="39"/>
      <c r="BC1047" s="40"/>
      <c r="BD1047" s="40"/>
      <c r="BE1047" s="56" t="str">
        <f t="shared" ca="1" si="196"/>
        <v>NO APLICA</v>
      </c>
      <c r="BF1047" s="37"/>
      <c r="BG1047" s="45"/>
      <c r="BH1047" s="37"/>
      <c r="BI1047" s="36"/>
      <c r="BJ1047" s="37"/>
      <c r="BK1047" s="36"/>
      <c r="BL1047" s="36"/>
      <c r="BM1047" s="53" t="str">
        <f>IF(BJ1047="","",WORKDAY(BJ1047,5,FESTIVOS_CO!A:A))</f>
        <v/>
      </c>
      <c r="BN1047" s="57" t="str">
        <f t="shared" ca="1" si="206"/>
        <v>PENDIENTE HACER AVISO</v>
      </c>
      <c r="BO1047" s="54" t="str">
        <f t="shared" ca="1" si="199"/>
        <v>EN TRÁMITE NOTIF. POR AVISO</v>
      </c>
      <c r="BP1047" s="37"/>
      <c r="BQ1047" s="53" t="str">
        <f>IF(BP1047="","",WORKDAY(BP1047,5,FESTIVOS_CO!A:A))</f>
        <v/>
      </c>
      <c r="BR1047" s="37"/>
      <c r="BS1047" s="36"/>
      <c r="BT1047" s="38"/>
      <c r="BU1047" s="58" t="e">
        <f>VLOOKUP(BT1047,Hoja2!$C:$D,2,0)</f>
        <v>#N/A</v>
      </c>
      <c r="BV1047" s="80" t="str">
        <f>IF(
AND(AO1047="",BD1047="",BQ1047=""),
"EN PROCESO NOTIFICACION / COMUNICACION",
IF(
BT1047="",
"NO APLICA",
IF(
BU1047=60,
IF(AO1047&lt;&gt;"",AO1047,IF(BD1047&lt;&gt;"",BD1047,BQ1047))+60,
WORKDAY(
IF(AO1047&lt;&gt;"",AO1047,IF(BD1047&lt;&gt;"",BD1047,BQ1047)),
BU1047,
FESTIVOS_CO!A:A
)
)
))</f>
        <v>EN PROCESO NOTIFICACION / COMUNICACION</v>
      </c>
      <c r="BW1047" s="44"/>
      <c r="BX1047" s="53"/>
      <c r="BY1047" s="45"/>
      <c r="BZ1047" s="37"/>
      <c r="CA1047" s="54" t="str">
        <f t="shared" si="200"/>
        <v>PENDIENTE EJECUTORIA</v>
      </c>
      <c r="CB1047" s="59" t="str">
        <f t="shared" si="197"/>
        <v/>
      </c>
      <c r="CC1047" s="36"/>
      <c r="CD1047" s="40"/>
      <c r="CE1047" s="46"/>
      <c r="CF1047" s="40"/>
      <c r="CG1047" s="40"/>
      <c r="CH1047" s="40"/>
      <c r="CI1047" s="36"/>
      <c r="CJ1047" s="47"/>
      <c r="CK1047" s="40"/>
      <c r="CL1047" s="40"/>
      <c r="CM1047" s="40"/>
      <c r="CN1047" s="40"/>
    </row>
    <row r="1048" spans="1:92" ht="42.75" hidden="1">
      <c r="A1048" s="49" t="str">
        <f t="shared" si="201"/>
        <v>SIN GESTIÓN</v>
      </c>
      <c r="B1048" s="58"/>
      <c r="C1048" s="37"/>
      <c r="D1048" s="37"/>
      <c r="E1048" s="49" t="str">
        <f t="shared" si="202"/>
        <v>PENDIENTE NOTIFICACIÓN</v>
      </c>
      <c r="F1048" s="141" t="str">
        <f t="shared" si="203"/>
        <v>PENDIENTE NOTIFICACIÓN</v>
      </c>
      <c r="G1048" s="49" t="str">
        <f t="shared" si="204"/>
        <v/>
      </c>
      <c r="H1048" s="51" t="str">
        <f ca="1">IF(
L1048="",
"",
IF(
NETWORKDAYS(L1048,IF(M1048&lt;&gt;"",M1048,TODAY()),FESTIVOS_CO!A:A)&gt;2,
"VENCIDO",
IF(
NETWORKDAYS(L1048,IF(M1048&lt;&gt;"",M1048,TODAY()),FESTIVOS_CO!A:A)=2,
"ALERTA",
"A TIEMPO"
)))</f>
        <v/>
      </c>
      <c r="I1048" s="40"/>
      <c r="J1048" s="36"/>
      <c r="K1048" s="37"/>
      <c r="L1048" s="50"/>
      <c r="M1048" s="37"/>
      <c r="N1048" s="52"/>
      <c r="O1048" s="52"/>
      <c r="P1048" s="36"/>
      <c r="Q1048" s="36"/>
      <c r="R1048" s="40"/>
      <c r="S1048" s="36"/>
      <c r="T1048" s="40"/>
      <c r="U1048" s="40"/>
      <c r="V1048" s="81"/>
      <c r="W1048" s="40"/>
      <c r="X1048" s="40"/>
      <c r="Y1048" s="40"/>
      <c r="Z1048" s="38" t="str">
        <f>IFERROR(VLOOKUP(Y1048,DIRECTORIO!A:B,2,FALSE),"")</f>
        <v/>
      </c>
      <c r="AA1048" s="40"/>
      <c r="AB1048" s="40"/>
      <c r="AC1048" s="40"/>
      <c r="AD1048" s="40"/>
      <c r="AE1048" s="40"/>
      <c r="AF1048" s="40"/>
      <c r="AG1048" s="41" t="s">
        <v>109</v>
      </c>
      <c r="AH1048" s="42"/>
      <c r="AI1048" s="54" t="str">
        <f t="shared" ca="1" si="205"/>
        <v>PENDIENTE NOTIFICACIÓN ELECTRÓNICA</v>
      </c>
      <c r="AJ1048" s="37"/>
      <c r="AK1048" s="37"/>
      <c r="AL1048" s="37"/>
      <c r="AM1048" s="53" t="str">
        <f>IF(AK1048="","",WORKDAY(AK1048,5,FESTIVOS_CO!A:A))</f>
        <v/>
      </c>
      <c r="AN1048" s="37"/>
      <c r="AO1048" s="37"/>
      <c r="AP1048" s="54" t="str">
        <f t="shared" ca="1" si="198"/>
        <v>NO APLICA</v>
      </c>
      <c r="AQ1048" s="36"/>
      <c r="AR1048" s="43"/>
      <c r="AS1048" s="37"/>
      <c r="AT1048" s="36"/>
      <c r="AU1048" s="37"/>
      <c r="AV1048" s="36"/>
      <c r="AW1048" s="36"/>
      <c r="AX1048" s="37"/>
      <c r="AY1048" s="140" t="str">
        <f>IF(AU1048="","",WORKDAY(AU1048,5,FESTIVOS_CO!A:A))</f>
        <v/>
      </c>
      <c r="AZ1048" s="54" t="str">
        <f t="shared" ca="1" si="207"/>
        <v>NO APLICA</v>
      </c>
      <c r="BA1048" s="55" t="str">
        <f>IF(AX1048="","",WORKDAY(AX1048,5,FESTIVOS_CO!A:A))</f>
        <v/>
      </c>
      <c r="BB1048" s="39"/>
      <c r="BC1048" s="40"/>
      <c r="BD1048" s="40"/>
      <c r="BE1048" s="56" t="str">
        <f t="shared" ca="1" si="196"/>
        <v>NO APLICA</v>
      </c>
      <c r="BF1048" s="37"/>
      <c r="BG1048" s="45"/>
      <c r="BH1048" s="37"/>
      <c r="BI1048" s="36"/>
      <c r="BJ1048" s="37"/>
      <c r="BK1048" s="36"/>
      <c r="BL1048" s="36"/>
      <c r="BM1048" s="53" t="str">
        <f>IF(BJ1048="","",WORKDAY(BJ1048,5,FESTIVOS_CO!A:A))</f>
        <v/>
      </c>
      <c r="BN1048" s="57" t="str">
        <f t="shared" ca="1" si="206"/>
        <v>PENDIENTE HACER AVISO</v>
      </c>
      <c r="BO1048" s="54" t="str">
        <f t="shared" ca="1" si="199"/>
        <v>EN TRÁMITE NOTIF. POR AVISO</v>
      </c>
      <c r="BP1048" s="37"/>
      <c r="BQ1048" s="53" t="str">
        <f>IF(BP1048="","",WORKDAY(BP1048,5,FESTIVOS_CO!A:A))</f>
        <v/>
      </c>
      <c r="BR1048" s="37"/>
      <c r="BS1048" s="36"/>
      <c r="BT1048" s="38"/>
      <c r="BU1048" s="58" t="e">
        <f>VLOOKUP(BT1048,Hoja2!$C:$D,2,0)</f>
        <v>#N/A</v>
      </c>
      <c r="BV1048" s="80" t="str">
        <f>IF(
AND(AO1048="",BD1048="",BQ1048=""),
"EN PROCESO NOTIFICACION / COMUNICACION",
IF(
BT1048="",
"NO APLICA",
IF(
BU1048=60,
IF(AO1048&lt;&gt;"",AO1048,IF(BD1048&lt;&gt;"",BD1048,BQ1048))+60,
WORKDAY(
IF(AO1048&lt;&gt;"",AO1048,IF(BD1048&lt;&gt;"",BD1048,BQ1048)),
BU1048,
FESTIVOS_CO!A:A
)
)
))</f>
        <v>EN PROCESO NOTIFICACION / COMUNICACION</v>
      </c>
      <c r="BW1048" s="44"/>
      <c r="BX1048" s="53"/>
      <c r="BY1048" s="45"/>
      <c r="BZ1048" s="37"/>
      <c r="CA1048" s="54" t="str">
        <f t="shared" si="200"/>
        <v>PENDIENTE EJECUTORIA</v>
      </c>
      <c r="CB1048" s="59" t="str">
        <f t="shared" si="197"/>
        <v/>
      </c>
      <c r="CC1048" s="36"/>
      <c r="CD1048" s="40"/>
      <c r="CE1048" s="46"/>
      <c r="CF1048" s="40"/>
      <c r="CG1048" s="40"/>
      <c r="CH1048" s="40"/>
      <c r="CI1048" s="36"/>
      <c r="CJ1048" s="47"/>
      <c r="CK1048" s="40"/>
      <c r="CL1048" s="40"/>
      <c r="CM1048" s="40"/>
      <c r="CN1048" s="40"/>
    </row>
    <row r="1049" spans="1:92" ht="42.75" hidden="1">
      <c r="A1049" s="49" t="str">
        <f t="shared" si="201"/>
        <v>SIN GESTIÓN</v>
      </c>
      <c r="B1049" s="58"/>
      <c r="C1049" s="37"/>
      <c r="D1049" s="37"/>
      <c r="E1049" s="49" t="str">
        <f t="shared" si="202"/>
        <v>PENDIENTE NOTIFICACIÓN</v>
      </c>
      <c r="F1049" s="141" t="str">
        <f t="shared" si="203"/>
        <v>PENDIENTE NOTIFICACIÓN</v>
      </c>
      <c r="G1049" s="49" t="str">
        <f t="shared" si="204"/>
        <v/>
      </c>
      <c r="H1049" s="51" t="str">
        <f ca="1">IF(
L1049="",
"",
IF(
NETWORKDAYS(L1049,IF(M1049&lt;&gt;"",M1049,TODAY()),FESTIVOS_CO!A:A)&gt;2,
"VENCIDO",
IF(
NETWORKDAYS(L1049,IF(M1049&lt;&gt;"",M1049,TODAY()),FESTIVOS_CO!A:A)=2,
"ALERTA",
"A TIEMPO"
)))</f>
        <v/>
      </c>
      <c r="I1049" s="40"/>
      <c r="J1049" s="36"/>
      <c r="K1049" s="37"/>
      <c r="L1049" s="50"/>
      <c r="M1049" s="37"/>
      <c r="N1049" s="52"/>
      <c r="O1049" s="52"/>
      <c r="P1049" s="36"/>
      <c r="Q1049" s="36"/>
      <c r="R1049" s="40"/>
      <c r="S1049" s="36"/>
      <c r="T1049" s="40"/>
      <c r="U1049" s="40"/>
      <c r="V1049" s="81"/>
      <c r="W1049" s="40"/>
      <c r="X1049" s="40"/>
      <c r="Y1049" s="40"/>
      <c r="Z1049" s="38" t="str">
        <f>IFERROR(VLOOKUP(Y1049,DIRECTORIO!A:B,2,FALSE),"")</f>
        <v/>
      </c>
      <c r="AA1049" s="40"/>
      <c r="AB1049" s="40"/>
      <c r="AC1049" s="40"/>
      <c r="AD1049" s="40"/>
      <c r="AE1049" s="40"/>
      <c r="AF1049" s="40"/>
      <c r="AG1049" s="41" t="s">
        <v>109</v>
      </c>
      <c r="AH1049" s="42"/>
      <c r="AI1049" s="54" t="str">
        <f t="shared" ca="1" si="205"/>
        <v>PENDIENTE NOTIFICACIÓN ELECTRÓNICA</v>
      </c>
      <c r="AJ1049" s="37"/>
      <c r="AK1049" s="37"/>
      <c r="AL1049" s="37"/>
      <c r="AM1049" s="53" t="str">
        <f>IF(AK1049="","",WORKDAY(AK1049,5,FESTIVOS_CO!A:A))</f>
        <v/>
      </c>
      <c r="AN1049" s="37"/>
      <c r="AO1049" s="37"/>
      <c r="AP1049" s="54" t="str">
        <f t="shared" ca="1" si="198"/>
        <v>NO APLICA</v>
      </c>
      <c r="AQ1049" s="36"/>
      <c r="AR1049" s="43"/>
      <c r="AS1049" s="37"/>
      <c r="AT1049" s="36"/>
      <c r="AU1049" s="37"/>
      <c r="AV1049" s="36"/>
      <c r="AW1049" s="36"/>
      <c r="AX1049" s="37"/>
      <c r="AY1049" s="140" t="str">
        <f>IF(AU1049="","",WORKDAY(AU1049,5,FESTIVOS_CO!A:A))</f>
        <v/>
      </c>
      <c r="AZ1049" s="54" t="str">
        <f t="shared" ca="1" si="207"/>
        <v>NO APLICA</v>
      </c>
      <c r="BA1049" s="55" t="str">
        <f>IF(AX1049="","",WORKDAY(AX1049,5,FESTIVOS_CO!A:A))</f>
        <v/>
      </c>
      <c r="BB1049" s="39"/>
      <c r="BC1049" s="40"/>
      <c r="BD1049" s="40"/>
      <c r="BE1049" s="56" t="str">
        <f t="shared" ca="1" si="196"/>
        <v>NO APLICA</v>
      </c>
      <c r="BF1049" s="37"/>
      <c r="BG1049" s="45"/>
      <c r="BH1049" s="37"/>
      <c r="BI1049" s="36"/>
      <c r="BJ1049" s="37"/>
      <c r="BK1049" s="36"/>
      <c r="BL1049" s="36"/>
      <c r="BM1049" s="53" t="str">
        <f>IF(BJ1049="","",WORKDAY(BJ1049,5,FESTIVOS_CO!A:A))</f>
        <v/>
      </c>
      <c r="BN1049" s="57" t="str">
        <f t="shared" ca="1" si="206"/>
        <v>PENDIENTE HACER AVISO</v>
      </c>
      <c r="BO1049" s="54" t="str">
        <f t="shared" ca="1" si="199"/>
        <v>EN TRÁMITE NOTIF. POR AVISO</v>
      </c>
      <c r="BP1049" s="37"/>
      <c r="BQ1049" s="53" t="str">
        <f>IF(BP1049="","",WORKDAY(BP1049,5,FESTIVOS_CO!A:A))</f>
        <v/>
      </c>
      <c r="BR1049" s="37"/>
      <c r="BS1049" s="36"/>
      <c r="BT1049" s="38"/>
      <c r="BU1049" s="58" t="e">
        <f>VLOOKUP(BT1049,Hoja2!$C:$D,2,0)</f>
        <v>#N/A</v>
      </c>
      <c r="BV1049" s="80" t="str">
        <f>IF(
AND(AO1049="",BD1049="",BQ1049=""),
"EN PROCESO NOTIFICACION / COMUNICACION",
IF(
BT1049="",
"NO APLICA",
IF(
BU1049=60,
IF(AO1049&lt;&gt;"",AO1049,IF(BD1049&lt;&gt;"",BD1049,BQ1049))+60,
WORKDAY(
IF(AO1049&lt;&gt;"",AO1049,IF(BD1049&lt;&gt;"",BD1049,BQ1049)),
BU1049,
FESTIVOS_CO!A:A
)
)
))</f>
        <v>EN PROCESO NOTIFICACION / COMUNICACION</v>
      </c>
      <c r="BW1049" s="44"/>
      <c r="BX1049" s="53"/>
      <c r="BY1049" s="45"/>
      <c r="BZ1049" s="37"/>
      <c r="CA1049" s="54" t="str">
        <f t="shared" si="200"/>
        <v>PENDIENTE EJECUTORIA</v>
      </c>
      <c r="CB1049" s="59" t="str">
        <f t="shared" si="197"/>
        <v/>
      </c>
      <c r="CC1049" s="36"/>
      <c r="CD1049" s="40"/>
      <c r="CE1049" s="46"/>
      <c r="CF1049" s="40"/>
      <c r="CG1049" s="40"/>
      <c r="CH1049" s="40"/>
      <c r="CI1049" s="36"/>
      <c r="CJ1049" s="47"/>
      <c r="CK1049" s="40"/>
      <c r="CL1049" s="40"/>
      <c r="CM1049" s="40"/>
      <c r="CN1049" s="40"/>
    </row>
    <row r="1050" spans="1:92" ht="42.75" hidden="1">
      <c r="A1050" s="49" t="str">
        <f t="shared" si="201"/>
        <v>SIN GESTIÓN</v>
      </c>
      <c r="B1050" s="58"/>
      <c r="C1050" s="37"/>
      <c r="D1050" s="37"/>
      <c r="E1050" s="49" t="str">
        <f t="shared" si="202"/>
        <v>PENDIENTE NOTIFICACIÓN</v>
      </c>
      <c r="F1050" s="141" t="str">
        <f t="shared" si="203"/>
        <v>PENDIENTE NOTIFICACIÓN</v>
      </c>
      <c r="G1050" s="49" t="str">
        <f t="shared" si="204"/>
        <v/>
      </c>
      <c r="H1050" s="51" t="str">
        <f ca="1">IF(
L1050="",
"",
IF(
NETWORKDAYS(L1050,IF(M1050&lt;&gt;"",M1050,TODAY()),FESTIVOS_CO!A:A)&gt;2,
"VENCIDO",
IF(
NETWORKDAYS(L1050,IF(M1050&lt;&gt;"",M1050,TODAY()),FESTIVOS_CO!A:A)=2,
"ALERTA",
"A TIEMPO"
)))</f>
        <v/>
      </c>
      <c r="I1050" s="40"/>
      <c r="J1050" s="36"/>
      <c r="K1050" s="37"/>
      <c r="L1050" s="50"/>
      <c r="M1050" s="37"/>
      <c r="N1050" s="52"/>
      <c r="O1050" s="52"/>
      <c r="P1050" s="36"/>
      <c r="Q1050" s="36"/>
      <c r="R1050" s="40"/>
      <c r="S1050" s="36"/>
      <c r="T1050" s="40"/>
      <c r="U1050" s="40"/>
      <c r="V1050" s="81"/>
      <c r="W1050" s="40"/>
      <c r="X1050" s="40"/>
      <c r="Y1050" s="40"/>
      <c r="Z1050" s="38" t="str">
        <f>IFERROR(VLOOKUP(Y1050,DIRECTORIO!A:B,2,FALSE),"")</f>
        <v/>
      </c>
      <c r="AA1050" s="40"/>
      <c r="AB1050" s="40"/>
      <c r="AC1050" s="40"/>
      <c r="AD1050" s="40"/>
      <c r="AE1050" s="40"/>
      <c r="AF1050" s="40"/>
      <c r="AG1050" s="41" t="s">
        <v>109</v>
      </c>
      <c r="AH1050" s="42"/>
      <c r="AI1050" s="54" t="str">
        <f t="shared" ca="1" si="205"/>
        <v>PENDIENTE NOTIFICACIÓN ELECTRÓNICA</v>
      </c>
      <c r="AJ1050" s="37"/>
      <c r="AK1050" s="37"/>
      <c r="AL1050" s="37"/>
      <c r="AM1050" s="53" t="str">
        <f>IF(AK1050="","",WORKDAY(AK1050,5,FESTIVOS_CO!A:A))</f>
        <v/>
      </c>
      <c r="AN1050" s="37"/>
      <c r="AO1050" s="37"/>
      <c r="AP1050" s="54" t="str">
        <f t="shared" ca="1" si="198"/>
        <v>NO APLICA</v>
      </c>
      <c r="AQ1050" s="36"/>
      <c r="AR1050" s="43"/>
      <c r="AS1050" s="37"/>
      <c r="AT1050" s="36"/>
      <c r="AU1050" s="37"/>
      <c r="AV1050" s="36"/>
      <c r="AW1050" s="36"/>
      <c r="AX1050" s="37"/>
      <c r="AY1050" s="140" t="str">
        <f>IF(AU1050="","",WORKDAY(AU1050,5,FESTIVOS_CO!A:A))</f>
        <v/>
      </c>
      <c r="AZ1050" s="54" t="str">
        <f t="shared" ca="1" si="207"/>
        <v>NO APLICA</v>
      </c>
      <c r="BA1050" s="55" t="str">
        <f>IF(AX1050="","",WORKDAY(AX1050,5,FESTIVOS_CO!A:A))</f>
        <v/>
      </c>
      <c r="BB1050" s="39"/>
      <c r="BC1050" s="40"/>
      <c r="BD1050" s="40"/>
      <c r="BE1050" s="56" t="str">
        <f t="shared" ca="1" si="196"/>
        <v>NO APLICA</v>
      </c>
      <c r="BF1050" s="37"/>
      <c r="BG1050" s="45"/>
      <c r="BH1050" s="37"/>
      <c r="BI1050" s="36"/>
      <c r="BJ1050" s="37"/>
      <c r="BK1050" s="36"/>
      <c r="BL1050" s="36"/>
      <c r="BM1050" s="53" t="str">
        <f>IF(BJ1050="","",WORKDAY(BJ1050,5,FESTIVOS_CO!A:A))</f>
        <v/>
      </c>
      <c r="BN1050" s="57" t="str">
        <f t="shared" ca="1" si="206"/>
        <v>PENDIENTE HACER AVISO</v>
      </c>
      <c r="BO1050" s="54" t="str">
        <f t="shared" ca="1" si="199"/>
        <v>EN TRÁMITE NOTIF. POR AVISO</v>
      </c>
      <c r="BP1050" s="37"/>
      <c r="BQ1050" s="53" t="str">
        <f>IF(BP1050="","",WORKDAY(BP1050,5,FESTIVOS_CO!A:A))</f>
        <v/>
      </c>
      <c r="BR1050" s="37"/>
      <c r="BS1050" s="36"/>
      <c r="BT1050" s="38"/>
      <c r="BU1050" s="58" t="e">
        <f>VLOOKUP(BT1050,Hoja2!$C:$D,2,0)</f>
        <v>#N/A</v>
      </c>
      <c r="BV1050" s="80" t="str">
        <f>IF(
AND(AO1050="",BD1050="",BQ1050=""),
"EN PROCESO NOTIFICACION / COMUNICACION",
IF(
BT1050="",
"NO APLICA",
IF(
BU1050=60,
IF(AO1050&lt;&gt;"",AO1050,IF(BD1050&lt;&gt;"",BD1050,BQ1050))+60,
WORKDAY(
IF(AO1050&lt;&gt;"",AO1050,IF(BD1050&lt;&gt;"",BD1050,BQ1050)),
BU1050,
FESTIVOS_CO!A:A
)
)
))</f>
        <v>EN PROCESO NOTIFICACION / COMUNICACION</v>
      </c>
      <c r="BW1050" s="44"/>
      <c r="BX1050" s="53"/>
      <c r="BY1050" s="45"/>
      <c r="BZ1050" s="37"/>
      <c r="CA1050" s="54" t="str">
        <f t="shared" si="200"/>
        <v>PENDIENTE EJECUTORIA</v>
      </c>
      <c r="CB1050" s="59" t="str">
        <f t="shared" si="197"/>
        <v/>
      </c>
      <c r="CC1050" s="36"/>
      <c r="CD1050" s="40"/>
      <c r="CE1050" s="46"/>
      <c r="CF1050" s="40"/>
      <c r="CG1050" s="40"/>
      <c r="CH1050" s="40"/>
      <c r="CI1050" s="36"/>
      <c r="CJ1050" s="47"/>
      <c r="CK1050" s="40"/>
      <c r="CL1050" s="40"/>
      <c r="CM1050" s="40"/>
      <c r="CN1050" s="40"/>
    </row>
    <row r="1051" spans="1:92" ht="42.75" hidden="1">
      <c r="A1051" s="49" t="str">
        <f t="shared" si="201"/>
        <v>SIN GESTIÓN</v>
      </c>
      <c r="B1051" s="58"/>
      <c r="C1051" s="37"/>
      <c r="D1051" s="37"/>
      <c r="E1051" s="49" t="str">
        <f t="shared" si="202"/>
        <v>PENDIENTE NOTIFICACIÓN</v>
      </c>
      <c r="F1051" s="141" t="str">
        <f t="shared" si="203"/>
        <v>PENDIENTE NOTIFICACIÓN</v>
      </c>
      <c r="G1051" s="49" t="str">
        <f t="shared" si="204"/>
        <v/>
      </c>
      <c r="H1051" s="51" t="str">
        <f ca="1">IF(
L1051="",
"",
IF(
NETWORKDAYS(L1051,IF(M1051&lt;&gt;"",M1051,TODAY()),FESTIVOS_CO!A:A)&gt;2,
"VENCIDO",
IF(
NETWORKDAYS(L1051,IF(M1051&lt;&gt;"",M1051,TODAY()),FESTIVOS_CO!A:A)=2,
"ALERTA",
"A TIEMPO"
)))</f>
        <v/>
      </c>
      <c r="I1051" s="40"/>
      <c r="J1051" s="36"/>
      <c r="K1051" s="37"/>
      <c r="L1051" s="50"/>
      <c r="M1051" s="37"/>
      <c r="N1051" s="52"/>
      <c r="O1051" s="52"/>
      <c r="P1051" s="36"/>
      <c r="Q1051" s="36"/>
      <c r="R1051" s="40"/>
      <c r="S1051" s="36"/>
      <c r="T1051" s="40"/>
      <c r="U1051" s="40"/>
      <c r="V1051" s="81"/>
      <c r="W1051" s="40"/>
      <c r="X1051" s="40"/>
      <c r="Y1051" s="40"/>
      <c r="Z1051" s="38" t="str">
        <f>IFERROR(VLOOKUP(Y1051,DIRECTORIO!A:B,2,FALSE),"")</f>
        <v/>
      </c>
      <c r="AA1051" s="40"/>
      <c r="AB1051" s="40"/>
      <c r="AC1051" s="40"/>
      <c r="AD1051" s="40"/>
      <c r="AE1051" s="40"/>
      <c r="AF1051" s="40"/>
      <c r="AG1051" s="41" t="s">
        <v>109</v>
      </c>
      <c r="AH1051" s="42"/>
      <c r="AI1051" s="54" t="str">
        <f t="shared" ca="1" si="205"/>
        <v>PENDIENTE NOTIFICACIÓN ELECTRÓNICA</v>
      </c>
      <c r="AJ1051" s="37"/>
      <c r="AK1051" s="37"/>
      <c r="AL1051" s="37"/>
      <c r="AM1051" s="53" t="str">
        <f>IF(AK1051="","",WORKDAY(AK1051,5,FESTIVOS_CO!A:A))</f>
        <v/>
      </c>
      <c r="AN1051" s="37"/>
      <c r="AO1051" s="37"/>
      <c r="AP1051" s="54" t="str">
        <f t="shared" ca="1" si="198"/>
        <v>NO APLICA</v>
      </c>
      <c r="AQ1051" s="36"/>
      <c r="AR1051" s="43"/>
      <c r="AS1051" s="37"/>
      <c r="AT1051" s="36"/>
      <c r="AU1051" s="37"/>
      <c r="AV1051" s="36"/>
      <c r="AW1051" s="36"/>
      <c r="AX1051" s="37"/>
      <c r="AY1051" s="140" t="str">
        <f>IF(AU1051="","",WORKDAY(AU1051,5,FESTIVOS_CO!A:A))</f>
        <v/>
      </c>
      <c r="AZ1051" s="54" t="str">
        <f t="shared" ca="1" si="207"/>
        <v>NO APLICA</v>
      </c>
      <c r="BA1051" s="55" t="str">
        <f>IF(AX1051="","",WORKDAY(AX1051,5,FESTIVOS_CO!A:A))</f>
        <v/>
      </c>
      <c r="BB1051" s="39"/>
      <c r="BC1051" s="40"/>
      <c r="BD1051" s="40"/>
      <c r="BE1051" s="56" t="str">
        <f t="shared" ref="BE1051:BE1114" ca="1" si="208">IF(AZ1051="NO PROCEDE",
"NO PROCEDE",IF(OR(AZ1051="HACER AVISO",BB1051="NO"),
"HACER AVISO",
"NO APLICA"))</f>
        <v>NO APLICA</v>
      </c>
      <c r="BF1051" s="37"/>
      <c r="BG1051" s="45"/>
      <c r="BH1051" s="37"/>
      <c r="BI1051" s="36"/>
      <c r="BJ1051" s="37"/>
      <c r="BK1051" s="36"/>
      <c r="BL1051" s="36"/>
      <c r="BM1051" s="53" t="str">
        <f>IF(BJ1051="","",WORKDAY(BJ1051,5,FESTIVOS_CO!A:A))</f>
        <v/>
      </c>
      <c r="BN1051" s="57" t="str">
        <f t="shared" ca="1" si="206"/>
        <v>PENDIENTE HACER AVISO</v>
      </c>
      <c r="BO1051" s="54" t="str">
        <f t="shared" ca="1" si="199"/>
        <v>EN TRÁMITE NOTIF. POR AVISO</v>
      </c>
      <c r="BP1051" s="37"/>
      <c r="BQ1051" s="53" t="str">
        <f>IF(BP1051="","",WORKDAY(BP1051,5,FESTIVOS_CO!A:A))</f>
        <v/>
      </c>
      <c r="BR1051" s="37"/>
      <c r="BS1051" s="36"/>
      <c r="BT1051" s="38"/>
      <c r="BU1051" s="58" t="e">
        <f>VLOOKUP(BT1051,Hoja2!$C:$D,2,0)</f>
        <v>#N/A</v>
      </c>
      <c r="BV1051" s="80" t="str">
        <f>IF(
AND(AO1051="",BD1051="",BQ1051=""),
"EN PROCESO NOTIFICACION / COMUNICACION",
IF(
BT1051="",
"NO APLICA",
IF(
BU1051=60,
IF(AO1051&lt;&gt;"",AO1051,IF(BD1051&lt;&gt;"",BD1051,BQ1051))+60,
WORKDAY(
IF(AO1051&lt;&gt;"",AO1051,IF(BD1051&lt;&gt;"",BD1051,BQ1051)),
BU1051,
FESTIVOS_CO!A:A
)
)
))</f>
        <v>EN PROCESO NOTIFICACION / COMUNICACION</v>
      </c>
      <c r="BW1051" s="44"/>
      <c r="BX1051" s="53"/>
      <c r="BY1051" s="45"/>
      <c r="BZ1051" s="37"/>
      <c r="CA1051" s="54" t="str">
        <f t="shared" si="200"/>
        <v>PENDIENTE EJECUTORIA</v>
      </c>
      <c r="CB1051" s="59" t="str">
        <f t="shared" ref="CB1051:CB1114" si="209">IF(CC1051="NO",
"NO APLICA",
IF(CC1051="SI",
IF(COUNTBLANK(CC1051:CH1051)&gt;0,
"PENDIENTE MEMORANDO",
"MEMORANDOS ENVIADOS"
),
IF(CI1051="NO",
"NO APLICA",
IF(CI1051="SI",
IF(COUNTBLANK(CJ1051:CN1051)&gt;0,
"PENDIENTES OFICIOS",
"OFICIOS ENVIADOS"
),
""
)
)
))</f>
        <v/>
      </c>
      <c r="CC1051" s="36"/>
      <c r="CD1051" s="40"/>
      <c r="CE1051" s="46"/>
      <c r="CF1051" s="40"/>
      <c r="CG1051" s="40"/>
      <c r="CH1051" s="40"/>
      <c r="CI1051" s="36"/>
      <c r="CJ1051" s="47"/>
      <c r="CK1051" s="40"/>
      <c r="CL1051" s="40"/>
      <c r="CM1051" s="40"/>
      <c r="CN1051" s="40"/>
    </row>
    <row r="1052" spans="1:92" ht="42.75" hidden="1">
      <c r="A1052" s="49" t="str">
        <f t="shared" si="201"/>
        <v>SIN GESTIÓN</v>
      </c>
      <c r="B1052" s="58"/>
      <c r="C1052" s="37"/>
      <c r="D1052" s="37"/>
      <c r="E1052" s="49" t="str">
        <f t="shared" si="202"/>
        <v>PENDIENTE NOTIFICACIÓN</v>
      </c>
      <c r="F1052" s="141" t="str">
        <f t="shared" si="203"/>
        <v>PENDIENTE NOTIFICACIÓN</v>
      </c>
      <c r="G1052" s="49" t="str">
        <f t="shared" si="204"/>
        <v/>
      </c>
      <c r="H1052" s="51" t="str">
        <f ca="1">IF(
L1052="",
"",
IF(
NETWORKDAYS(L1052,IF(M1052&lt;&gt;"",M1052,TODAY()),FESTIVOS_CO!A:A)&gt;2,
"VENCIDO",
IF(
NETWORKDAYS(L1052,IF(M1052&lt;&gt;"",M1052,TODAY()),FESTIVOS_CO!A:A)=2,
"ALERTA",
"A TIEMPO"
)))</f>
        <v/>
      </c>
      <c r="I1052" s="40"/>
      <c r="J1052" s="36"/>
      <c r="K1052" s="37"/>
      <c r="L1052" s="50"/>
      <c r="M1052" s="37"/>
      <c r="N1052" s="52"/>
      <c r="O1052" s="52"/>
      <c r="P1052" s="36"/>
      <c r="Q1052" s="36"/>
      <c r="R1052" s="40"/>
      <c r="S1052" s="36"/>
      <c r="T1052" s="40"/>
      <c r="U1052" s="40"/>
      <c r="V1052" s="81"/>
      <c r="W1052" s="40"/>
      <c r="X1052" s="40"/>
      <c r="Y1052" s="40"/>
      <c r="Z1052" s="38" t="str">
        <f>IFERROR(VLOOKUP(Y1052,DIRECTORIO!A:B,2,FALSE),"")</f>
        <v/>
      </c>
      <c r="AA1052" s="40"/>
      <c r="AB1052" s="40"/>
      <c r="AC1052" s="40"/>
      <c r="AD1052" s="40"/>
      <c r="AE1052" s="40"/>
      <c r="AF1052" s="40"/>
      <c r="AG1052" s="41" t="s">
        <v>109</v>
      </c>
      <c r="AH1052" s="42"/>
      <c r="AI1052" s="54" t="str">
        <f t="shared" ca="1" si="205"/>
        <v>PENDIENTE NOTIFICACIÓN ELECTRÓNICA</v>
      </c>
      <c r="AJ1052" s="37"/>
      <c r="AK1052" s="37"/>
      <c r="AL1052" s="37"/>
      <c r="AM1052" s="53" t="str">
        <f>IF(AK1052="","",WORKDAY(AK1052,5,FESTIVOS_CO!A:A))</f>
        <v/>
      </c>
      <c r="AN1052" s="37"/>
      <c r="AO1052" s="37"/>
      <c r="AP1052" s="54" t="str">
        <f t="shared" ref="AP1052:AP1115" ca="1" si="210">IF(
ISNUMBER(SEARCH("PENDIENTE",UPPER(AI1052))),
"NO APLICA",
IF(
COUNTBLANK(AJ1052:AL1052)=COUNTA(AJ1052:AL1052),
"NO APLICA",
IF(
UPPER(AN1052)="SI",
"NO PROCEDE CITACION",
"NOTIFICAR POR CITACION"
)
)
)</f>
        <v>NO APLICA</v>
      </c>
      <c r="AQ1052" s="36"/>
      <c r="AR1052" s="43"/>
      <c r="AS1052" s="37"/>
      <c r="AT1052" s="36"/>
      <c r="AU1052" s="37"/>
      <c r="AV1052" s="36"/>
      <c r="AW1052" s="36"/>
      <c r="AX1052" s="37"/>
      <c r="AY1052" s="140" t="str">
        <f>IF(AU1052="","",WORKDAY(AU1052,5,FESTIVOS_CO!A:A))</f>
        <v/>
      </c>
      <c r="AZ1052" s="54" t="str">
        <f t="shared" ca="1" si="207"/>
        <v>NO APLICA</v>
      </c>
      <c r="BA1052" s="55" t="str">
        <f>IF(AX1052="","",WORKDAY(AX1052,5,FESTIVOS_CO!A:A))</f>
        <v/>
      </c>
      <c r="BB1052" s="39"/>
      <c r="BC1052" s="40"/>
      <c r="BD1052" s="40"/>
      <c r="BE1052" s="56" t="str">
        <f t="shared" ca="1" si="208"/>
        <v>NO APLICA</v>
      </c>
      <c r="BF1052" s="37"/>
      <c r="BG1052" s="45"/>
      <c r="BH1052" s="37"/>
      <c r="BI1052" s="36"/>
      <c r="BJ1052" s="37"/>
      <c r="BK1052" s="36"/>
      <c r="BL1052" s="36"/>
      <c r="BM1052" s="53" t="str">
        <f>IF(BJ1052="","",WORKDAY(BJ1052,5,FESTIVOS_CO!A:A))</f>
        <v/>
      </c>
      <c r="BN1052" s="57" t="str">
        <f t="shared" ca="1" si="206"/>
        <v>PENDIENTE HACER AVISO</v>
      </c>
      <c r="BO1052" s="54" t="str">
        <f t="shared" ca="1" si="199"/>
        <v>EN TRÁMITE NOTIF. POR AVISO</v>
      </c>
      <c r="BP1052" s="37"/>
      <c r="BQ1052" s="53" t="str">
        <f>IF(BP1052="","",WORKDAY(BP1052,5,FESTIVOS_CO!A:A))</f>
        <v/>
      </c>
      <c r="BR1052" s="37"/>
      <c r="BS1052" s="36"/>
      <c r="BT1052" s="38"/>
      <c r="BU1052" s="58" t="e">
        <f>VLOOKUP(BT1052,Hoja2!$C:$D,2,0)</f>
        <v>#N/A</v>
      </c>
      <c r="BV1052" s="80" t="str">
        <f>IF(
AND(AO1052="",BD1052="",BQ1052=""),
"EN PROCESO NOTIFICACION / COMUNICACION",
IF(
BT1052="",
"NO APLICA",
IF(
BU1052=60,
IF(AO1052&lt;&gt;"",AO1052,IF(BD1052&lt;&gt;"",BD1052,BQ1052))+60,
WORKDAY(
IF(AO1052&lt;&gt;"",AO1052,IF(BD1052&lt;&gt;"",BD1052,BQ1052)),
BU1052,
FESTIVOS_CO!A:A
)
)
))</f>
        <v>EN PROCESO NOTIFICACION / COMUNICACION</v>
      </c>
      <c r="BW1052" s="44"/>
      <c r="BX1052" s="53"/>
      <c r="BY1052" s="45"/>
      <c r="BZ1052" s="37"/>
      <c r="CA1052" s="54" t="str">
        <f t="shared" si="200"/>
        <v>PENDIENTE EJECUTORIA</v>
      </c>
      <c r="CB1052" s="59" t="str">
        <f t="shared" si="209"/>
        <v/>
      </c>
      <c r="CC1052" s="36"/>
      <c r="CD1052" s="40"/>
      <c r="CE1052" s="46"/>
      <c r="CF1052" s="40"/>
      <c r="CG1052" s="40"/>
      <c r="CH1052" s="40"/>
      <c r="CI1052" s="36"/>
      <c r="CJ1052" s="47"/>
      <c r="CK1052" s="40"/>
      <c r="CL1052" s="40"/>
      <c r="CM1052" s="40"/>
      <c r="CN1052" s="40"/>
    </row>
    <row r="1053" spans="1:92" ht="42.75" hidden="1">
      <c r="A1053" s="49" t="str">
        <f t="shared" si="201"/>
        <v>SIN GESTIÓN</v>
      </c>
      <c r="B1053" s="58"/>
      <c r="C1053" s="37"/>
      <c r="D1053" s="37"/>
      <c r="E1053" s="49" t="str">
        <f t="shared" si="202"/>
        <v>PENDIENTE NOTIFICACIÓN</v>
      </c>
      <c r="F1053" s="141" t="str">
        <f t="shared" si="203"/>
        <v>PENDIENTE NOTIFICACIÓN</v>
      </c>
      <c r="G1053" s="49" t="str">
        <f t="shared" si="204"/>
        <v/>
      </c>
      <c r="H1053" s="51" t="str">
        <f ca="1">IF(
L1053="",
"",
IF(
NETWORKDAYS(L1053,IF(M1053&lt;&gt;"",M1053,TODAY()),FESTIVOS_CO!A:A)&gt;2,
"VENCIDO",
IF(
NETWORKDAYS(L1053,IF(M1053&lt;&gt;"",M1053,TODAY()),FESTIVOS_CO!A:A)=2,
"ALERTA",
"A TIEMPO"
)))</f>
        <v/>
      </c>
      <c r="I1053" s="40"/>
      <c r="J1053" s="36"/>
      <c r="K1053" s="37"/>
      <c r="L1053" s="50"/>
      <c r="M1053" s="37"/>
      <c r="N1053" s="52"/>
      <c r="O1053" s="52"/>
      <c r="P1053" s="36"/>
      <c r="Q1053" s="36"/>
      <c r="R1053" s="40"/>
      <c r="S1053" s="36"/>
      <c r="T1053" s="40"/>
      <c r="U1053" s="40"/>
      <c r="V1053" s="81"/>
      <c r="W1053" s="40"/>
      <c r="X1053" s="40"/>
      <c r="Y1053" s="40"/>
      <c r="Z1053" s="38" t="str">
        <f>IFERROR(VLOOKUP(Y1053,DIRECTORIO!A:B,2,FALSE),"")</f>
        <v/>
      </c>
      <c r="AA1053" s="40"/>
      <c r="AB1053" s="40"/>
      <c r="AC1053" s="40"/>
      <c r="AD1053" s="40"/>
      <c r="AE1053" s="40"/>
      <c r="AF1053" s="40"/>
      <c r="AG1053" s="41" t="s">
        <v>109</v>
      </c>
      <c r="AH1053" s="42"/>
      <c r="AI1053" s="54" t="str">
        <f t="shared" ca="1" si="205"/>
        <v>PENDIENTE NOTIFICACIÓN ELECTRÓNICA</v>
      </c>
      <c r="AJ1053" s="37"/>
      <c r="AK1053" s="37"/>
      <c r="AL1053" s="37"/>
      <c r="AM1053" s="53" t="str">
        <f>IF(AK1053="","",WORKDAY(AK1053,5,FESTIVOS_CO!A:A))</f>
        <v/>
      </c>
      <c r="AN1053" s="37"/>
      <c r="AO1053" s="37"/>
      <c r="AP1053" s="54" t="str">
        <f t="shared" ca="1" si="210"/>
        <v>NO APLICA</v>
      </c>
      <c r="AQ1053" s="36"/>
      <c r="AR1053" s="43"/>
      <c r="AS1053" s="37"/>
      <c r="AT1053" s="36"/>
      <c r="AU1053" s="37"/>
      <c r="AV1053" s="36"/>
      <c r="AW1053" s="36"/>
      <c r="AX1053" s="37"/>
      <c r="AY1053" s="140" t="str">
        <f>IF(AU1053="","",WORKDAY(AU1053,5,FESTIVOS_CO!A:A))</f>
        <v/>
      </c>
      <c r="AZ1053" s="54" t="str">
        <f t="shared" ca="1" si="207"/>
        <v>NO APLICA</v>
      </c>
      <c r="BA1053" s="55" t="str">
        <f>IF(AX1053="","",WORKDAY(AX1053,5,FESTIVOS_CO!A:A))</f>
        <v/>
      </c>
      <c r="BB1053" s="39"/>
      <c r="BC1053" s="40"/>
      <c r="BD1053" s="40"/>
      <c r="BE1053" s="56" t="str">
        <f t="shared" ca="1" si="208"/>
        <v>NO APLICA</v>
      </c>
      <c r="BF1053" s="37"/>
      <c r="BG1053" s="45"/>
      <c r="BH1053" s="37"/>
      <c r="BI1053" s="36"/>
      <c r="BJ1053" s="37"/>
      <c r="BK1053" s="36"/>
      <c r="BL1053" s="36"/>
      <c r="BM1053" s="53" t="str">
        <f>IF(BJ1053="","",WORKDAY(BJ1053,5,FESTIVOS_CO!A:A))</f>
        <v/>
      </c>
      <c r="BN1053" s="57" t="str">
        <f t="shared" ca="1" si="206"/>
        <v>PENDIENTE HACER AVISO</v>
      </c>
      <c r="BO1053" s="54" t="str">
        <f t="shared" ca="1" si="199"/>
        <v>EN TRÁMITE NOTIF. POR AVISO</v>
      </c>
      <c r="BP1053" s="37"/>
      <c r="BQ1053" s="53" t="str">
        <f>IF(BP1053="","",WORKDAY(BP1053,5,FESTIVOS_CO!A:A))</f>
        <v/>
      </c>
      <c r="BR1053" s="37"/>
      <c r="BS1053" s="36"/>
      <c r="BT1053" s="38"/>
      <c r="BU1053" s="58" t="e">
        <f>VLOOKUP(BT1053,Hoja2!$C:$D,2,0)</f>
        <v>#N/A</v>
      </c>
      <c r="BV1053" s="80" t="str">
        <f>IF(
AND(AO1053="",BD1053="",BQ1053=""),
"EN PROCESO NOTIFICACION / COMUNICACION",
IF(
BT1053="",
"NO APLICA",
IF(
BU1053=60,
IF(AO1053&lt;&gt;"",AO1053,IF(BD1053&lt;&gt;"",BD1053,BQ1053))+60,
WORKDAY(
IF(AO1053&lt;&gt;"",AO1053,IF(BD1053&lt;&gt;"",BD1053,BQ1053)),
BU1053,
FESTIVOS_CO!A:A
)
)
))</f>
        <v>EN PROCESO NOTIFICACION / COMUNICACION</v>
      </c>
      <c r="BW1053" s="44"/>
      <c r="BX1053" s="53"/>
      <c r="BY1053" s="45"/>
      <c r="BZ1053" s="37"/>
      <c r="CA1053" s="54" t="str">
        <f t="shared" si="200"/>
        <v>PENDIENTE EJECUTORIA</v>
      </c>
      <c r="CB1053" s="59" t="str">
        <f t="shared" si="209"/>
        <v/>
      </c>
      <c r="CC1053" s="36"/>
      <c r="CD1053" s="40"/>
      <c r="CE1053" s="46"/>
      <c r="CF1053" s="40"/>
      <c r="CG1053" s="40"/>
      <c r="CH1053" s="40"/>
      <c r="CI1053" s="36"/>
      <c r="CJ1053" s="47"/>
      <c r="CK1053" s="40"/>
      <c r="CL1053" s="40"/>
      <c r="CM1053" s="40"/>
      <c r="CN1053" s="40"/>
    </row>
    <row r="1054" spans="1:92" ht="42.75" hidden="1">
      <c r="A1054" s="49" t="str">
        <f t="shared" si="201"/>
        <v>SIN GESTIÓN</v>
      </c>
      <c r="B1054" s="58"/>
      <c r="C1054" s="37"/>
      <c r="D1054" s="37"/>
      <c r="E1054" s="49" t="str">
        <f t="shared" si="202"/>
        <v>PENDIENTE NOTIFICACIÓN</v>
      </c>
      <c r="F1054" s="141" t="str">
        <f t="shared" si="203"/>
        <v>PENDIENTE NOTIFICACIÓN</v>
      </c>
      <c r="G1054" s="49" t="str">
        <f t="shared" si="204"/>
        <v/>
      </c>
      <c r="H1054" s="51" t="str">
        <f ca="1">IF(
L1054="",
"",
IF(
NETWORKDAYS(L1054,IF(M1054&lt;&gt;"",M1054,TODAY()),FESTIVOS_CO!A:A)&gt;2,
"VENCIDO",
IF(
NETWORKDAYS(L1054,IF(M1054&lt;&gt;"",M1054,TODAY()),FESTIVOS_CO!A:A)=2,
"ALERTA",
"A TIEMPO"
)))</f>
        <v/>
      </c>
      <c r="I1054" s="40"/>
      <c r="J1054" s="36"/>
      <c r="K1054" s="37"/>
      <c r="L1054" s="50"/>
      <c r="M1054" s="37"/>
      <c r="N1054" s="52"/>
      <c r="O1054" s="52"/>
      <c r="P1054" s="36"/>
      <c r="Q1054" s="36"/>
      <c r="R1054" s="40"/>
      <c r="S1054" s="36"/>
      <c r="T1054" s="40"/>
      <c r="U1054" s="40"/>
      <c r="V1054" s="81"/>
      <c r="W1054" s="40"/>
      <c r="X1054" s="40"/>
      <c r="Y1054" s="40"/>
      <c r="Z1054" s="38" t="str">
        <f>IFERROR(VLOOKUP(Y1054,DIRECTORIO!A:B,2,FALSE),"")</f>
        <v/>
      </c>
      <c r="AA1054" s="40"/>
      <c r="AB1054" s="40"/>
      <c r="AC1054" s="40"/>
      <c r="AD1054" s="40"/>
      <c r="AE1054" s="40"/>
      <c r="AF1054" s="40"/>
      <c r="AG1054" s="41" t="s">
        <v>109</v>
      </c>
      <c r="AH1054" s="42"/>
      <c r="AI1054" s="54" t="str">
        <f t="shared" ca="1" si="205"/>
        <v>PENDIENTE NOTIFICACIÓN ELECTRÓNICA</v>
      </c>
      <c r="AJ1054" s="37"/>
      <c r="AK1054" s="37"/>
      <c r="AL1054" s="37"/>
      <c r="AM1054" s="53" t="str">
        <f>IF(AK1054="","",WORKDAY(AK1054,5,FESTIVOS_CO!A:A))</f>
        <v/>
      </c>
      <c r="AN1054" s="37"/>
      <c r="AO1054" s="37"/>
      <c r="AP1054" s="54" t="str">
        <f t="shared" ca="1" si="210"/>
        <v>NO APLICA</v>
      </c>
      <c r="AQ1054" s="36"/>
      <c r="AR1054" s="43"/>
      <c r="AS1054" s="37"/>
      <c r="AT1054" s="36"/>
      <c r="AU1054" s="37"/>
      <c r="AV1054" s="36"/>
      <c r="AW1054" s="36"/>
      <c r="AX1054" s="37"/>
      <c r="AY1054" s="140" t="str">
        <f>IF(AU1054="","",WORKDAY(AU1054,5,FESTIVOS_CO!A:A))</f>
        <v/>
      </c>
      <c r="AZ1054" s="54" t="str">
        <f t="shared" ca="1" si="207"/>
        <v>NO APLICA</v>
      </c>
      <c r="BA1054" s="55" t="str">
        <f>IF(AX1054="","",WORKDAY(AX1054,5,FESTIVOS_CO!A:A))</f>
        <v/>
      </c>
      <c r="BB1054" s="39"/>
      <c r="BC1054" s="40"/>
      <c r="BD1054" s="40"/>
      <c r="BE1054" s="56" t="str">
        <f t="shared" ca="1" si="208"/>
        <v>NO APLICA</v>
      </c>
      <c r="BF1054" s="37"/>
      <c r="BG1054" s="45"/>
      <c r="BH1054" s="37"/>
      <c r="BI1054" s="36"/>
      <c r="BJ1054" s="37"/>
      <c r="BK1054" s="36"/>
      <c r="BL1054" s="36"/>
      <c r="BM1054" s="53" t="str">
        <f>IF(BJ1054="","",WORKDAY(BJ1054,5,FESTIVOS_CO!A:A))</f>
        <v/>
      </c>
      <c r="BN1054" s="57" t="str">
        <f t="shared" ca="1" si="206"/>
        <v>PENDIENTE HACER AVISO</v>
      </c>
      <c r="BO1054" s="54" t="str">
        <f t="shared" ca="1" si="199"/>
        <v>EN TRÁMITE NOTIF. POR AVISO</v>
      </c>
      <c r="BP1054" s="37"/>
      <c r="BQ1054" s="53" t="str">
        <f>IF(BP1054="","",WORKDAY(BP1054,5,FESTIVOS_CO!A:A))</f>
        <v/>
      </c>
      <c r="BR1054" s="37"/>
      <c r="BS1054" s="36"/>
      <c r="BT1054" s="38"/>
      <c r="BU1054" s="58" t="e">
        <f>VLOOKUP(BT1054,Hoja2!$C:$D,2,0)</f>
        <v>#N/A</v>
      </c>
      <c r="BV1054" s="80" t="str">
        <f>IF(
AND(AO1054="",BD1054="",BQ1054=""),
"EN PROCESO NOTIFICACION / COMUNICACION",
IF(
BT1054="",
"NO APLICA",
IF(
BU1054=60,
IF(AO1054&lt;&gt;"",AO1054,IF(BD1054&lt;&gt;"",BD1054,BQ1054))+60,
WORKDAY(
IF(AO1054&lt;&gt;"",AO1054,IF(BD1054&lt;&gt;"",BD1054,BQ1054)),
BU1054,
FESTIVOS_CO!A:A
)
)
))</f>
        <v>EN PROCESO NOTIFICACION / COMUNICACION</v>
      </c>
      <c r="BW1054" s="44"/>
      <c r="BX1054" s="53"/>
      <c r="BY1054" s="45"/>
      <c r="BZ1054" s="37"/>
      <c r="CA1054" s="54" t="str">
        <f t="shared" si="200"/>
        <v>PENDIENTE EJECUTORIA</v>
      </c>
      <c r="CB1054" s="59" t="str">
        <f t="shared" si="209"/>
        <v/>
      </c>
      <c r="CC1054" s="36"/>
      <c r="CD1054" s="40"/>
      <c r="CE1054" s="46"/>
      <c r="CF1054" s="40"/>
      <c r="CG1054" s="40"/>
      <c r="CH1054" s="40"/>
      <c r="CI1054" s="36"/>
      <c r="CJ1054" s="47"/>
      <c r="CK1054" s="40"/>
      <c r="CL1054" s="40"/>
      <c r="CM1054" s="40"/>
      <c r="CN1054" s="40"/>
    </row>
    <row r="1055" spans="1:92" ht="42.75" hidden="1">
      <c r="A1055" s="49" t="str">
        <f t="shared" si="201"/>
        <v>SIN GESTIÓN</v>
      </c>
      <c r="B1055" s="58"/>
      <c r="C1055" s="37"/>
      <c r="D1055" s="37"/>
      <c r="E1055" s="49" t="str">
        <f t="shared" si="202"/>
        <v>PENDIENTE NOTIFICACIÓN</v>
      </c>
      <c r="F1055" s="141" t="str">
        <f t="shared" si="203"/>
        <v>PENDIENTE NOTIFICACIÓN</v>
      </c>
      <c r="G1055" s="49" t="str">
        <f t="shared" si="204"/>
        <v/>
      </c>
      <c r="H1055" s="51" t="str">
        <f ca="1">IF(
L1055="",
"",
IF(
NETWORKDAYS(L1055,IF(M1055&lt;&gt;"",M1055,TODAY()),FESTIVOS_CO!A:A)&gt;2,
"VENCIDO",
IF(
NETWORKDAYS(L1055,IF(M1055&lt;&gt;"",M1055,TODAY()),FESTIVOS_CO!A:A)=2,
"ALERTA",
"A TIEMPO"
)))</f>
        <v/>
      </c>
      <c r="I1055" s="40"/>
      <c r="J1055" s="36"/>
      <c r="K1055" s="37"/>
      <c r="L1055" s="50"/>
      <c r="M1055" s="37"/>
      <c r="N1055" s="52"/>
      <c r="O1055" s="52"/>
      <c r="P1055" s="36"/>
      <c r="Q1055" s="36"/>
      <c r="R1055" s="40"/>
      <c r="S1055" s="36"/>
      <c r="T1055" s="40"/>
      <c r="U1055" s="40"/>
      <c r="V1055" s="81"/>
      <c r="W1055" s="40"/>
      <c r="X1055" s="40"/>
      <c r="Y1055" s="40"/>
      <c r="Z1055" s="38" t="str">
        <f>IFERROR(VLOOKUP(Y1055,DIRECTORIO!A:B,2,FALSE),"")</f>
        <v/>
      </c>
      <c r="AA1055" s="40"/>
      <c r="AB1055" s="40"/>
      <c r="AC1055" s="40"/>
      <c r="AD1055" s="40"/>
      <c r="AE1055" s="40"/>
      <c r="AF1055" s="40"/>
      <c r="AG1055" s="41" t="s">
        <v>109</v>
      </c>
      <c r="AH1055" s="42"/>
      <c r="AI1055" s="54" t="str">
        <f t="shared" ca="1" si="205"/>
        <v>PENDIENTE NOTIFICACIÓN ELECTRÓNICA</v>
      </c>
      <c r="AJ1055" s="37"/>
      <c r="AK1055" s="37"/>
      <c r="AL1055" s="37"/>
      <c r="AM1055" s="53" t="str">
        <f>IF(AK1055="","",WORKDAY(AK1055,5,FESTIVOS_CO!A:A))</f>
        <v/>
      </c>
      <c r="AN1055" s="37"/>
      <c r="AO1055" s="37"/>
      <c r="AP1055" s="54" t="str">
        <f t="shared" ca="1" si="210"/>
        <v>NO APLICA</v>
      </c>
      <c r="AQ1055" s="36"/>
      <c r="AR1055" s="43"/>
      <c r="AS1055" s="37"/>
      <c r="AT1055" s="36"/>
      <c r="AU1055" s="37"/>
      <c r="AV1055" s="36"/>
      <c r="AW1055" s="36"/>
      <c r="AX1055" s="37"/>
      <c r="AY1055" s="140" t="str">
        <f>IF(AU1055="","",WORKDAY(AU1055,5,FESTIVOS_CO!A:A))</f>
        <v/>
      </c>
      <c r="AZ1055" s="54" t="str">
        <f t="shared" ca="1" si="207"/>
        <v>NO APLICA</v>
      </c>
      <c r="BA1055" s="55" t="str">
        <f>IF(AX1055="","",WORKDAY(AX1055,5,FESTIVOS_CO!A:A))</f>
        <v/>
      </c>
      <c r="BB1055" s="39"/>
      <c r="BC1055" s="40"/>
      <c r="BD1055" s="40"/>
      <c r="BE1055" s="56" t="str">
        <f t="shared" ca="1" si="208"/>
        <v>NO APLICA</v>
      </c>
      <c r="BF1055" s="37"/>
      <c r="BG1055" s="45"/>
      <c r="BH1055" s="37"/>
      <c r="BI1055" s="36"/>
      <c r="BJ1055" s="37"/>
      <c r="BK1055" s="36"/>
      <c r="BL1055" s="36"/>
      <c r="BM1055" s="53" t="str">
        <f>IF(BJ1055="","",WORKDAY(BJ1055,5,FESTIVOS_CO!A:A))</f>
        <v/>
      </c>
      <c r="BN1055" s="57" t="str">
        <f t="shared" ca="1" si="206"/>
        <v>PENDIENTE HACER AVISO</v>
      </c>
      <c r="BO1055" s="54" t="str">
        <f t="shared" ca="1" si="199"/>
        <v>EN TRÁMITE NOTIF. POR AVISO</v>
      </c>
      <c r="BP1055" s="37"/>
      <c r="BQ1055" s="53" t="str">
        <f>IF(BP1055="","",WORKDAY(BP1055,5,FESTIVOS_CO!A:A))</f>
        <v/>
      </c>
      <c r="BR1055" s="37"/>
      <c r="BS1055" s="36"/>
      <c r="BT1055" s="38"/>
      <c r="BU1055" s="58" t="e">
        <f>VLOOKUP(BT1055,Hoja2!$C:$D,2,0)</f>
        <v>#N/A</v>
      </c>
      <c r="BV1055" s="80" t="str">
        <f>IF(
AND(AO1055="",BD1055="",BQ1055=""),
"EN PROCESO NOTIFICACION / COMUNICACION",
IF(
BT1055="",
"NO APLICA",
IF(
BU1055=60,
IF(AO1055&lt;&gt;"",AO1055,IF(BD1055&lt;&gt;"",BD1055,BQ1055))+60,
WORKDAY(
IF(AO1055&lt;&gt;"",AO1055,IF(BD1055&lt;&gt;"",BD1055,BQ1055)),
BU1055,
FESTIVOS_CO!A:A
)
)
))</f>
        <v>EN PROCESO NOTIFICACION / COMUNICACION</v>
      </c>
      <c r="BW1055" s="44"/>
      <c r="BX1055" s="53"/>
      <c r="BY1055" s="45"/>
      <c r="BZ1055" s="37"/>
      <c r="CA1055" s="54" t="str">
        <f t="shared" si="200"/>
        <v>PENDIENTE EJECUTORIA</v>
      </c>
      <c r="CB1055" s="59" t="str">
        <f t="shared" si="209"/>
        <v/>
      </c>
      <c r="CC1055" s="36"/>
      <c r="CD1055" s="40"/>
      <c r="CE1055" s="46"/>
      <c r="CF1055" s="40"/>
      <c r="CG1055" s="40"/>
      <c r="CH1055" s="40"/>
      <c r="CI1055" s="36"/>
      <c r="CJ1055" s="47"/>
      <c r="CK1055" s="40"/>
      <c r="CL1055" s="40"/>
      <c r="CM1055" s="40"/>
      <c r="CN1055" s="40"/>
    </row>
    <row r="1056" spans="1:92" ht="42.75" hidden="1">
      <c r="A1056" s="49" t="str">
        <f t="shared" si="201"/>
        <v>SIN GESTIÓN</v>
      </c>
      <c r="B1056" s="58"/>
      <c r="C1056" s="37"/>
      <c r="D1056" s="37"/>
      <c r="E1056" s="49" t="str">
        <f t="shared" si="202"/>
        <v>PENDIENTE NOTIFICACIÓN</v>
      </c>
      <c r="F1056" s="141" t="str">
        <f t="shared" si="203"/>
        <v>PENDIENTE NOTIFICACIÓN</v>
      </c>
      <c r="G1056" s="49" t="str">
        <f t="shared" si="204"/>
        <v/>
      </c>
      <c r="H1056" s="51" t="str">
        <f ca="1">IF(
L1056="",
"",
IF(
NETWORKDAYS(L1056,IF(M1056&lt;&gt;"",M1056,TODAY()),FESTIVOS_CO!A:A)&gt;2,
"VENCIDO",
IF(
NETWORKDAYS(L1056,IF(M1056&lt;&gt;"",M1056,TODAY()),FESTIVOS_CO!A:A)=2,
"ALERTA",
"A TIEMPO"
)))</f>
        <v/>
      </c>
      <c r="I1056" s="40"/>
      <c r="J1056" s="36"/>
      <c r="K1056" s="37"/>
      <c r="L1056" s="50"/>
      <c r="M1056" s="37"/>
      <c r="N1056" s="52"/>
      <c r="O1056" s="52"/>
      <c r="P1056" s="36"/>
      <c r="Q1056" s="36"/>
      <c r="R1056" s="40"/>
      <c r="S1056" s="36"/>
      <c r="T1056" s="40"/>
      <c r="U1056" s="40"/>
      <c r="V1056" s="81"/>
      <c r="W1056" s="40"/>
      <c r="X1056" s="40"/>
      <c r="Y1056" s="40"/>
      <c r="Z1056" s="38" t="str">
        <f>IFERROR(VLOOKUP(Y1056,DIRECTORIO!A:B,2,FALSE),"")</f>
        <v/>
      </c>
      <c r="AA1056" s="40"/>
      <c r="AB1056" s="40"/>
      <c r="AC1056" s="40"/>
      <c r="AD1056" s="40"/>
      <c r="AE1056" s="40"/>
      <c r="AF1056" s="40"/>
      <c r="AG1056" s="41" t="s">
        <v>109</v>
      </c>
      <c r="AH1056" s="42"/>
      <c r="AI1056" s="54" t="str">
        <f t="shared" ca="1" si="205"/>
        <v>PENDIENTE NOTIFICACIÓN ELECTRÓNICA</v>
      </c>
      <c r="AJ1056" s="37"/>
      <c r="AK1056" s="37"/>
      <c r="AL1056" s="37"/>
      <c r="AM1056" s="53" t="str">
        <f>IF(AK1056="","",WORKDAY(AK1056,5,FESTIVOS_CO!A:A))</f>
        <v/>
      </c>
      <c r="AN1056" s="37"/>
      <c r="AO1056" s="37"/>
      <c r="AP1056" s="54" t="str">
        <f t="shared" ca="1" si="210"/>
        <v>NO APLICA</v>
      </c>
      <c r="AQ1056" s="36"/>
      <c r="AR1056" s="43"/>
      <c r="AS1056" s="37"/>
      <c r="AT1056" s="36"/>
      <c r="AU1056" s="37"/>
      <c r="AV1056" s="36"/>
      <c r="AW1056" s="36"/>
      <c r="AX1056" s="37"/>
      <c r="AY1056" s="140" t="str">
        <f>IF(AU1056="","",WORKDAY(AU1056,5,FESTIVOS_CO!A:A))</f>
        <v/>
      </c>
      <c r="AZ1056" s="54" t="str">
        <f t="shared" ca="1" si="207"/>
        <v>NO APLICA</v>
      </c>
      <c r="BA1056" s="55" t="str">
        <f>IF(AX1056="","",WORKDAY(AX1056,5,FESTIVOS_CO!A:A))</f>
        <v/>
      </c>
      <c r="BB1056" s="39"/>
      <c r="BC1056" s="40"/>
      <c r="BD1056" s="40"/>
      <c r="BE1056" s="56" t="str">
        <f t="shared" ca="1" si="208"/>
        <v>NO APLICA</v>
      </c>
      <c r="BF1056" s="37"/>
      <c r="BG1056" s="45"/>
      <c r="BH1056" s="37"/>
      <c r="BI1056" s="36"/>
      <c r="BJ1056" s="37"/>
      <c r="BK1056" s="36"/>
      <c r="BL1056" s="36"/>
      <c r="BM1056" s="53" t="str">
        <f>IF(BJ1056="","",WORKDAY(BJ1056,5,FESTIVOS_CO!A:A))</f>
        <v/>
      </c>
      <c r="BN1056" s="57" t="str">
        <f t="shared" ca="1" si="206"/>
        <v>PENDIENTE HACER AVISO</v>
      </c>
      <c r="BO1056" s="54" t="str">
        <f t="shared" ca="1" si="199"/>
        <v>EN TRÁMITE NOTIF. POR AVISO</v>
      </c>
      <c r="BP1056" s="37"/>
      <c r="BQ1056" s="53" t="str">
        <f>IF(BP1056="","",WORKDAY(BP1056,5,FESTIVOS_CO!A:A))</f>
        <v/>
      </c>
      <c r="BR1056" s="37"/>
      <c r="BS1056" s="36"/>
      <c r="BT1056" s="38"/>
      <c r="BU1056" s="58" t="e">
        <f>VLOOKUP(BT1056,Hoja2!$C:$D,2,0)</f>
        <v>#N/A</v>
      </c>
      <c r="BV1056" s="80" t="str">
        <f>IF(
AND(AO1056="",BD1056="",BQ1056=""),
"EN PROCESO NOTIFICACION / COMUNICACION",
IF(
BT1056="",
"NO APLICA",
IF(
BU1056=60,
IF(AO1056&lt;&gt;"",AO1056,IF(BD1056&lt;&gt;"",BD1056,BQ1056))+60,
WORKDAY(
IF(AO1056&lt;&gt;"",AO1056,IF(BD1056&lt;&gt;"",BD1056,BQ1056)),
BU1056,
FESTIVOS_CO!A:A
)
)
))</f>
        <v>EN PROCESO NOTIFICACION / COMUNICACION</v>
      </c>
      <c r="BW1056" s="44"/>
      <c r="BX1056" s="53"/>
      <c r="BY1056" s="45"/>
      <c r="BZ1056" s="37"/>
      <c r="CA1056" s="54" t="str">
        <f t="shared" si="200"/>
        <v>PENDIENTE EJECUTORIA</v>
      </c>
      <c r="CB1056" s="59" t="str">
        <f t="shared" si="209"/>
        <v/>
      </c>
      <c r="CC1056" s="36"/>
      <c r="CD1056" s="40"/>
      <c r="CE1056" s="46"/>
      <c r="CF1056" s="40"/>
      <c r="CG1056" s="40"/>
      <c r="CH1056" s="40"/>
      <c r="CI1056" s="36"/>
      <c r="CJ1056" s="47"/>
      <c r="CK1056" s="40"/>
      <c r="CL1056" s="40"/>
      <c r="CM1056" s="40"/>
      <c r="CN1056" s="40"/>
    </row>
    <row r="1057" spans="1:92" ht="42.75" hidden="1">
      <c r="A1057" s="49" t="str">
        <f t="shared" si="201"/>
        <v>SIN GESTIÓN</v>
      </c>
      <c r="B1057" s="58"/>
      <c r="C1057" s="37"/>
      <c r="D1057" s="37"/>
      <c r="E1057" s="49" t="str">
        <f t="shared" si="202"/>
        <v>PENDIENTE NOTIFICACIÓN</v>
      </c>
      <c r="F1057" s="141" t="str">
        <f t="shared" si="203"/>
        <v>PENDIENTE NOTIFICACIÓN</v>
      </c>
      <c r="G1057" s="49" t="str">
        <f t="shared" si="204"/>
        <v/>
      </c>
      <c r="H1057" s="51" t="str">
        <f ca="1">IF(
L1057="",
"",
IF(
NETWORKDAYS(L1057,IF(M1057&lt;&gt;"",M1057,TODAY()),FESTIVOS_CO!A:A)&gt;2,
"VENCIDO",
IF(
NETWORKDAYS(L1057,IF(M1057&lt;&gt;"",M1057,TODAY()),FESTIVOS_CO!A:A)=2,
"ALERTA",
"A TIEMPO"
)))</f>
        <v/>
      </c>
      <c r="I1057" s="40"/>
      <c r="J1057" s="36"/>
      <c r="K1057" s="37"/>
      <c r="L1057" s="50"/>
      <c r="M1057" s="37"/>
      <c r="N1057" s="52"/>
      <c r="O1057" s="52"/>
      <c r="P1057" s="36"/>
      <c r="Q1057" s="36"/>
      <c r="R1057" s="40"/>
      <c r="S1057" s="36"/>
      <c r="T1057" s="40"/>
      <c r="U1057" s="40"/>
      <c r="V1057" s="81"/>
      <c r="W1057" s="40"/>
      <c r="X1057" s="40"/>
      <c r="Y1057" s="40"/>
      <c r="Z1057" s="38" t="str">
        <f>IFERROR(VLOOKUP(Y1057,DIRECTORIO!A:B,2,FALSE),"")</f>
        <v/>
      </c>
      <c r="AA1057" s="40"/>
      <c r="AB1057" s="40"/>
      <c r="AC1057" s="40"/>
      <c r="AD1057" s="40"/>
      <c r="AE1057" s="40"/>
      <c r="AF1057" s="40"/>
      <c r="AG1057" s="41" t="s">
        <v>109</v>
      </c>
      <c r="AH1057" s="42"/>
      <c r="AI1057" s="54" t="str">
        <f t="shared" ca="1" si="205"/>
        <v>PENDIENTE NOTIFICACIÓN ELECTRÓNICA</v>
      </c>
      <c r="AJ1057" s="37"/>
      <c r="AK1057" s="37"/>
      <c r="AL1057" s="37"/>
      <c r="AM1057" s="53" t="str">
        <f>IF(AK1057="","",WORKDAY(AK1057,5,FESTIVOS_CO!A:A))</f>
        <v/>
      </c>
      <c r="AN1057" s="37"/>
      <c r="AO1057" s="37"/>
      <c r="AP1057" s="54" t="str">
        <f t="shared" ca="1" si="210"/>
        <v>NO APLICA</v>
      </c>
      <c r="AQ1057" s="36"/>
      <c r="AR1057" s="43"/>
      <c r="AS1057" s="37"/>
      <c r="AT1057" s="36"/>
      <c r="AU1057" s="37"/>
      <c r="AV1057" s="36"/>
      <c r="AW1057" s="36"/>
      <c r="AX1057" s="37"/>
      <c r="AY1057" s="140" t="str">
        <f>IF(AU1057="","",WORKDAY(AU1057,5,FESTIVOS_CO!A:A))</f>
        <v/>
      </c>
      <c r="AZ1057" s="54" t="str">
        <f t="shared" ca="1" si="207"/>
        <v>NO APLICA</v>
      </c>
      <c r="BA1057" s="55" t="str">
        <f>IF(AX1057="","",WORKDAY(AX1057,5,FESTIVOS_CO!A:A))</f>
        <v/>
      </c>
      <c r="BB1057" s="39"/>
      <c r="BC1057" s="40"/>
      <c r="BD1057" s="40"/>
      <c r="BE1057" s="56" t="str">
        <f t="shared" ca="1" si="208"/>
        <v>NO APLICA</v>
      </c>
      <c r="BF1057" s="37"/>
      <c r="BG1057" s="45"/>
      <c r="BH1057" s="37"/>
      <c r="BI1057" s="36"/>
      <c r="BJ1057" s="37"/>
      <c r="BK1057" s="36"/>
      <c r="BL1057" s="36"/>
      <c r="BM1057" s="53" t="str">
        <f>IF(BJ1057="","",WORKDAY(BJ1057,5,FESTIVOS_CO!A:A))</f>
        <v/>
      </c>
      <c r="BN1057" s="57" t="str">
        <f t="shared" ca="1" si="206"/>
        <v>PENDIENTE HACER AVISO</v>
      </c>
      <c r="BO1057" s="54" t="str">
        <f t="shared" ca="1" si="199"/>
        <v>EN TRÁMITE NOTIF. POR AVISO</v>
      </c>
      <c r="BP1057" s="37"/>
      <c r="BQ1057" s="53" t="str">
        <f>IF(BP1057="","",WORKDAY(BP1057,5,FESTIVOS_CO!A:A))</f>
        <v/>
      </c>
      <c r="BR1057" s="37"/>
      <c r="BS1057" s="36"/>
      <c r="BT1057" s="38"/>
      <c r="BU1057" s="58" t="e">
        <f>VLOOKUP(BT1057,Hoja2!$C:$D,2,0)</f>
        <v>#N/A</v>
      </c>
      <c r="BV1057" s="80" t="str">
        <f>IF(
AND(AO1057="",BD1057="",BQ1057=""),
"EN PROCESO NOTIFICACION / COMUNICACION",
IF(
BT1057="",
"NO APLICA",
IF(
BU1057=60,
IF(AO1057&lt;&gt;"",AO1057,IF(BD1057&lt;&gt;"",BD1057,BQ1057))+60,
WORKDAY(
IF(AO1057&lt;&gt;"",AO1057,IF(BD1057&lt;&gt;"",BD1057,BQ1057)),
BU1057,
FESTIVOS_CO!A:A
)
)
))</f>
        <v>EN PROCESO NOTIFICACION / COMUNICACION</v>
      </c>
      <c r="BW1057" s="44"/>
      <c r="BX1057" s="53"/>
      <c r="BY1057" s="45"/>
      <c r="BZ1057" s="37"/>
      <c r="CA1057" s="54" t="str">
        <f t="shared" si="200"/>
        <v>PENDIENTE EJECUTORIA</v>
      </c>
      <c r="CB1057" s="59" t="str">
        <f t="shared" si="209"/>
        <v/>
      </c>
      <c r="CC1057" s="36"/>
      <c r="CD1057" s="40"/>
      <c r="CE1057" s="46"/>
      <c r="CF1057" s="40"/>
      <c r="CG1057" s="40"/>
      <c r="CH1057" s="40"/>
      <c r="CI1057" s="36"/>
      <c r="CJ1057" s="47"/>
      <c r="CK1057" s="40"/>
      <c r="CL1057" s="40"/>
      <c r="CM1057" s="40"/>
      <c r="CN1057" s="40"/>
    </row>
    <row r="1058" spans="1:92" ht="42.75" hidden="1">
      <c r="A1058" s="49" t="str">
        <f t="shared" si="201"/>
        <v>SIN GESTIÓN</v>
      </c>
      <c r="B1058" s="58"/>
      <c r="C1058" s="37"/>
      <c r="D1058" s="37"/>
      <c r="E1058" s="49" t="str">
        <f t="shared" si="202"/>
        <v>PENDIENTE NOTIFICACIÓN</v>
      </c>
      <c r="F1058" s="141" t="str">
        <f t="shared" si="203"/>
        <v>PENDIENTE NOTIFICACIÓN</v>
      </c>
      <c r="G1058" s="49" t="str">
        <f t="shared" si="204"/>
        <v/>
      </c>
      <c r="H1058" s="51" t="str">
        <f ca="1">IF(
L1058="",
"",
IF(
NETWORKDAYS(L1058,IF(M1058&lt;&gt;"",M1058,TODAY()),FESTIVOS_CO!A:A)&gt;2,
"VENCIDO",
IF(
NETWORKDAYS(L1058,IF(M1058&lt;&gt;"",M1058,TODAY()),FESTIVOS_CO!A:A)=2,
"ALERTA",
"A TIEMPO"
)))</f>
        <v/>
      </c>
      <c r="I1058" s="40"/>
      <c r="J1058" s="36"/>
      <c r="K1058" s="37"/>
      <c r="L1058" s="50"/>
      <c r="M1058" s="37"/>
      <c r="N1058" s="52"/>
      <c r="O1058" s="52"/>
      <c r="P1058" s="36"/>
      <c r="Q1058" s="36"/>
      <c r="R1058" s="40"/>
      <c r="S1058" s="36"/>
      <c r="T1058" s="40"/>
      <c r="U1058" s="40"/>
      <c r="V1058" s="81"/>
      <c r="W1058" s="40"/>
      <c r="X1058" s="40"/>
      <c r="Y1058" s="40"/>
      <c r="Z1058" s="38" t="str">
        <f>IFERROR(VLOOKUP(Y1058,DIRECTORIO!A:B,2,FALSE),"")</f>
        <v/>
      </c>
      <c r="AA1058" s="40"/>
      <c r="AB1058" s="40"/>
      <c r="AC1058" s="40"/>
      <c r="AD1058" s="40"/>
      <c r="AE1058" s="40"/>
      <c r="AF1058" s="40"/>
      <c r="AG1058" s="41" t="s">
        <v>109</v>
      </c>
      <c r="AH1058" s="42"/>
      <c r="AI1058" s="54" t="str">
        <f t="shared" ca="1" si="205"/>
        <v>PENDIENTE NOTIFICACIÓN ELECTRÓNICA</v>
      </c>
      <c r="AJ1058" s="37"/>
      <c r="AK1058" s="37"/>
      <c r="AL1058" s="37"/>
      <c r="AM1058" s="53" t="str">
        <f>IF(AK1058="","",WORKDAY(AK1058,5,FESTIVOS_CO!A:A))</f>
        <v/>
      </c>
      <c r="AN1058" s="37"/>
      <c r="AO1058" s="37"/>
      <c r="AP1058" s="54" t="str">
        <f t="shared" ca="1" si="210"/>
        <v>NO APLICA</v>
      </c>
      <c r="AQ1058" s="36"/>
      <c r="AR1058" s="43"/>
      <c r="AS1058" s="37"/>
      <c r="AT1058" s="36"/>
      <c r="AU1058" s="37"/>
      <c r="AV1058" s="36"/>
      <c r="AW1058" s="36"/>
      <c r="AX1058" s="37"/>
      <c r="AY1058" s="140" t="str">
        <f>IF(AU1058="","",WORKDAY(AU1058,5,FESTIVOS_CO!A:A))</f>
        <v/>
      </c>
      <c r="AZ1058" s="54" t="str">
        <f t="shared" ca="1" si="207"/>
        <v>NO APLICA</v>
      </c>
      <c r="BA1058" s="55" t="str">
        <f>IF(AX1058="","",WORKDAY(AX1058,5,FESTIVOS_CO!A:A))</f>
        <v/>
      </c>
      <c r="BB1058" s="39"/>
      <c r="BC1058" s="40"/>
      <c r="BD1058" s="40"/>
      <c r="BE1058" s="56" t="str">
        <f t="shared" ca="1" si="208"/>
        <v>NO APLICA</v>
      </c>
      <c r="BF1058" s="37"/>
      <c r="BG1058" s="45"/>
      <c r="BH1058" s="37"/>
      <c r="BI1058" s="36"/>
      <c r="BJ1058" s="37"/>
      <c r="BK1058" s="36"/>
      <c r="BL1058" s="36"/>
      <c r="BM1058" s="53" t="str">
        <f>IF(BJ1058="","",WORKDAY(BJ1058,5,FESTIVOS_CO!A:A))</f>
        <v/>
      </c>
      <c r="BN1058" s="57" t="str">
        <f t="shared" ca="1" si="206"/>
        <v>PENDIENTE HACER AVISO</v>
      </c>
      <c r="BO1058" s="54" t="str">
        <f t="shared" ca="1" si="199"/>
        <v>EN TRÁMITE NOTIF. POR AVISO</v>
      </c>
      <c r="BP1058" s="37"/>
      <c r="BQ1058" s="53" t="str">
        <f>IF(BP1058="","",WORKDAY(BP1058,5,FESTIVOS_CO!A:A))</f>
        <v/>
      </c>
      <c r="BR1058" s="37"/>
      <c r="BS1058" s="36"/>
      <c r="BT1058" s="38"/>
      <c r="BU1058" s="58" t="e">
        <f>VLOOKUP(BT1058,Hoja2!$C:$D,2,0)</f>
        <v>#N/A</v>
      </c>
      <c r="BV1058" s="80" t="str">
        <f>IF(
AND(AO1058="",BD1058="",BQ1058=""),
"EN PROCESO NOTIFICACION / COMUNICACION",
IF(
BT1058="",
"NO APLICA",
IF(
BU1058=60,
IF(AO1058&lt;&gt;"",AO1058,IF(BD1058&lt;&gt;"",BD1058,BQ1058))+60,
WORKDAY(
IF(AO1058&lt;&gt;"",AO1058,IF(BD1058&lt;&gt;"",BD1058,BQ1058)),
BU1058,
FESTIVOS_CO!A:A
)
)
))</f>
        <v>EN PROCESO NOTIFICACION / COMUNICACION</v>
      </c>
      <c r="BW1058" s="44"/>
      <c r="BX1058" s="53"/>
      <c r="BY1058" s="45"/>
      <c r="BZ1058" s="37"/>
      <c r="CA1058" s="54" t="str">
        <f t="shared" si="200"/>
        <v>PENDIENTE EJECUTORIA</v>
      </c>
      <c r="CB1058" s="59" t="str">
        <f t="shared" si="209"/>
        <v/>
      </c>
      <c r="CC1058" s="36"/>
      <c r="CD1058" s="40"/>
      <c r="CE1058" s="46"/>
      <c r="CF1058" s="40"/>
      <c r="CG1058" s="40"/>
      <c r="CH1058" s="40"/>
      <c r="CI1058" s="36"/>
      <c r="CJ1058" s="47"/>
      <c r="CK1058" s="40"/>
      <c r="CL1058" s="40"/>
      <c r="CM1058" s="40"/>
      <c r="CN1058" s="40"/>
    </row>
    <row r="1059" spans="1:92" ht="42.75" hidden="1">
      <c r="A1059" s="49" t="str">
        <f t="shared" si="201"/>
        <v>SIN GESTIÓN</v>
      </c>
      <c r="B1059" s="58"/>
      <c r="C1059" s="37"/>
      <c r="D1059" s="37"/>
      <c r="E1059" s="49" t="str">
        <f t="shared" si="202"/>
        <v>PENDIENTE NOTIFICACIÓN</v>
      </c>
      <c r="F1059" s="141" t="str">
        <f t="shared" si="203"/>
        <v>PENDIENTE NOTIFICACIÓN</v>
      </c>
      <c r="G1059" s="49" t="str">
        <f t="shared" si="204"/>
        <v/>
      </c>
      <c r="H1059" s="51" t="str">
        <f ca="1">IF(
L1059="",
"",
IF(
NETWORKDAYS(L1059,IF(M1059&lt;&gt;"",M1059,TODAY()),FESTIVOS_CO!A:A)&gt;2,
"VENCIDO",
IF(
NETWORKDAYS(L1059,IF(M1059&lt;&gt;"",M1059,TODAY()),FESTIVOS_CO!A:A)=2,
"ALERTA",
"A TIEMPO"
)))</f>
        <v/>
      </c>
      <c r="I1059" s="40"/>
      <c r="J1059" s="36"/>
      <c r="K1059" s="37"/>
      <c r="L1059" s="50"/>
      <c r="M1059" s="37"/>
      <c r="N1059" s="52"/>
      <c r="O1059" s="52"/>
      <c r="P1059" s="36"/>
      <c r="Q1059" s="36"/>
      <c r="R1059" s="40"/>
      <c r="S1059" s="36"/>
      <c r="T1059" s="40"/>
      <c r="U1059" s="40"/>
      <c r="V1059" s="81"/>
      <c r="W1059" s="40"/>
      <c r="X1059" s="40"/>
      <c r="Y1059" s="40"/>
      <c r="Z1059" s="38" t="str">
        <f>IFERROR(VLOOKUP(Y1059,DIRECTORIO!A:B,2,FALSE),"")</f>
        <v/>
      </c>
      <c r="AA1059" s="40"/>
      <c r="AB1059" s="40"/>
      <c r="AC1059" s="40"/>
      <c r="AD1059" s="40"/>
      <c r="AE1059" s="40"/>
      <c r="AF1059" s="40"/>
      <c r="AG1059" s="41" t="s">
        <v>109</v>
      </c>
      <c r="AH1059" s="42"/>
      <c r="AI1059" s="54" t="str">
        <f t="shared" ca="1" si="205"/>
        <v>PENDIENTE NOTIFICACIÓN ELECTRÓNICA</v>
      </c>
      <c r="AJ1059" s="37"/>
      <c r="AK1059" s="37"/>
      <c r="AL1059" s="37"/>
      <c r="AM1059" s="53" t="str">
        <f>IF(AK1059="","",WORKDAY(AK1059,5,FESTIVOS_CO!A:A))</f>
        <v/>
      </c>
      <c r="AN1059" s="37"/>
      <c r="AO1059" s="37"/>
      <c r="AP1059" s="54" t="str">
        <f t="shared" ca="1" si="210"/>
        <v>NO APLICA</v>
      </c>
      <c r="AQ1059" s="36"/>
      <c r="AR1059" s="43"/>
      <c r="AS1059" s="37"/>
      <c r="AT1059" s="36"/>
      <c r="AU1059" s="37"/>
      <c r="AV1059" s="36"/>
      <c r="AW1059" s="36"/>
      <c r="AX1059" s="37"/>
      <c r="AY1059" s="140" t="str">
        <f>IF(AU1059="","",WORKDAY(AU1059,5,FESTIVOS_CO!A:A))</f>
        <v/>
      </c>
      <c r="AZ1059" s="54" t="str">
        <f t="shared" ca="1" si="207"/>
        <v>NO APLICA</v>
      </c>
      <c r="BA1059" s="55" t="str">
        <f>IF(AX1059="","",WORKDAY(AX1059,5,FESTIVOS_CO!A:A))</f>
        <v/>
      </c>
      <c r="BB1059" s="39"/>
      <c r="BC1059" s="40"/>
      <c r="BD1059" s="40"/>
      <c r="BE1059" s="56" t="str">
        <f t="shared" ca="1" si="208"/>
        <v>NO APLICA</v>
      </c>
      <c r="BF1059" s="37"/>
      <c r="BG1059" s="45"/>
      <c r="BH1059" s="37"/>
      <c r="BI1059" s="36"/>
      <c r="BJ1059" s="37"/>
      <c r="BK1059" s="36"/>
      <c r="BL1059" s="36"/>
      <c r="BM1059" s="53" t="str">
        <f>IF(BJ1059="","",WORKDAY(BJ1059,5,FESTIVOS_CO!A:A))</f>
        <v/>
      </c>
      <c r="BN1059" s="57" t="str">
        <f t="shared" ca="1" si="206"/>
        <v>PENDIENTE HACER AVISO</v>
      </c>
      <c r="BO1059" s="54" t="str">
        <f t="shared" ca="1" si="199"/>
        <v>EN TRÁMITE NOTIF. POR AVISO</v>
      </c>
      <c r="BP1059" s="37"/>
      <c r="BQ1059" s="53" t="str">
        <f>IF(BP1059="","",WORKDAY(BP1059,5,FESTIVOS_CO!A:A))</f>
        <v/>
      </c>
      <c r="BR1059" s="37"/>
      <c r="BS1059" s="36"/>
      <c r="BT1059" s="38"/>
      <c r="BU1059" s="58" t="e">
        <f>VLOOKUP(BT1059,Hoja2!$C:$D,2,0)</f>
        <v>#N/A</v>
      </c>
      <c r="BV1059" s="80" t="str">
        <f>IF(
AND(AO1059="",BD1059="",BQ1059=""),
"EN PROCESO NOTIFICACION / COMUNICACION",
IF(
BT1059="",
"NO APLICA",
IF(
BU1059=60,
IF(AO1059&lt;&gt;"",AO1059,IF(BD1059&lt;&gt;"",BD1059,BQ1059))+60,
WORKDAY(
IF(AO1059&lt;&gt;"",AO1059,IF(BD1059&lt;&gt;"",BD1059,BQ1059)),
BU1059,
FESTIVOS_CO!A:A
)
)
))</f>
        <v>EN PROCESO NOTIFICACION / COMUNICACION</v>
      </c>
      <c r="BW1059" s="44"/>
      <c r="BX1059" s="53"/>
      <c r="BY1059" s="45"/>
      <c r="BZ1059" s="37"/>
      <c r="CA1059" s="54" t="str">
        <f t="shared" si="200"/>
        <v>PENDIENTE EJECUTORIA</v>
      </c>
      <c r="CB1059" s="59" t="str">
        <f t="shared" si="209"/>
        <v/>
      </c>
      <c r="CC1059" s="36"/>
      <c r="CD1059" s="40"/>
      <c r="CE1059" s="46"/>
      <c r="CF1059" s="40"/>
      <c r="CG1059" s="40"/>
      <c r="CH1059" s="40"/>
      <c r="CI1059" s="36"/>
      <c r="CJ1059" s="47"/>
      <c r="CK1059" s="40"/>
      <c r="CL1059" s="40"/>
      <c r="CM1059" s="40"/>
      <c r="CN1059" s="40"/>
    </row>
    <row r="1060" spans="1:92" ht="42.75" hidden="1">
      <c r="A1060" s="49" t="str">
        <f t="shared" si="201"/>
        <v>SIN GESTIÓN</v>
      </c>
      <c r="B1060" s="58"/>
      <c r="C1060" s="37"/>
      <c r="D1060" s="37"/>
      <c r="E1060" s="49" t="str">
        <f t="shared" si="202"/>
        <v>PENDIENTE NOTIFICACIÓN</v>
      </c>
      <c r="F1060" s="141" t="str">
        <f t="shared" si="203"/>
        <v>PENDIENTE NOTIFICACIÓN</v>
      </c>
      <c r="G1060" s="49" t="str">
        <f t="shared" si="204"/>
        <v/>
      </c>
      <c r="H1060" s="51" t="str">
        <f ca="1">IF(
L1060="",
"",
IF(
NETWORKDAYS(L1060,IF(M1060&lt;&gt;"",M1060,TODAY()),FESTIVOS_CO!A:A)&gt;2,
"VENCIDO",
IF(
NETWORKDAYS(L1060,IF(M1060&lt;&gt;"",M1060,TODAY()),FESTIVOS_CO!A:A)=2,
"ALERTA",
"A TIEMPO"
)))</f>
        <v/>
      </c>
      <c r="I1060" s="40"/>
      <c r="J1060" s="36"/>
      <c r="K1060" s="37"/>
      <c r="L1060" s="50"/>
      <c r="M1060" s="37"/>
      <c r="N1060" s="52"/>
      <c r="O1060" s="52"/>
      <c r="P1060" s="36"/>
      <c r="Q1060" s="36"/>
      <c r="R1060" s="40"/>
      <c r="S1060" s="36"/>
      <c r="T1060" s="40"/>
      <c r="U1060" s="40"/>
      <c r="V1060" s="81"/>
      <c r="W1060" s="40"/>
      <c r="X1060" s="40"/>
      <c r="Y1060" s="40"/>
      <c r="Z1060" s="38" t="str">
        <f>IFERROR(VLOOKUP(Y1060,DIRECTORIO!A:B,2,FALSE),"")</f>
        <v/>
      </c>
      <c r="AA1060" s="40"/>
      <c r="AB1060" s="40"/>
      <c r="AC1060" s="40"/>
      <c r="AD1060" s="40"/>
      <c r="AE1060" s="40"/>
      <c r="AF1060" s="40"/>
      <c r="AG1060" s="41" t="s">
        <v>109</v>
      </c>
      <c r="AH1060" s="42"/>
      <c r="AI1060" s="54" t="str">
        <f t="shared" ca="1" si="205"/>
        <v>PENDIENTE NOTIFICACIÓN ELECTRÓNICA</v>
      </c>
      <c r="AJ1060" s="37"/>
      <c r="AK1060" s="37"/>
      <c r="AL1060" s="37"/>
      <c r="AM1060" s="53" t="str">
        <f>IF(AK1060="","",WORKDAY(AK1060,5,FESTIVOS_CO!A:A))</f>
        <v/>
      </c>
      <c r="AN1060" s="37"/>
      <c r="AO1060" s="37"/>
      <c r="AP1060" s="54" t="str">
        <f t="shared" ca="1" si="210"/>
        <v>NO APLICA</v>
      </c>
      <c r="AQ1060" s="36"/>
      <c r="AR1060" s="43"/>
      <c r="AS1060" s="37"/>
      <c r="AT1060" s="36"/>
      <c r="AU1060" s="37"/>
      <c r="AV1060" s="36"/>
      <c r="AW1060" s="36"/>
      <c r="AX1060" s="37"/>
      <c r="AY1060" s="140" t="str">
        <f>IF(AU1060="","",WORKDAY(AU1060,5,FESTIVOS_CO!A:A))</f>
        <v/>
      </c>
      <c r="AZ1060" s="54" t="str">
        <f t="shared" ca="1" si="207"/>
        <v>NO APLICA</v>
      </c>
      <c r="BA1060" s="55" t="str">
        <f>IF(AX1060="","",WORKDAY(AX1060,5,FESTIVOS_CO!A:A))</f>
        <v/>
      </c>
      <c r="BB1060" s="39"/>
      <c r="BC1060" s="40"/>
      <c r="BD1060" s="40"/>
      <c r="BE1060" s="56" t="str">
        <f t="shared" ca="1" si="208"/>
        <v>NO APLICA</v>
      </c>
      <c r="BF1060" s="37"/>
      <c r="BG1060" s="45"/>
      <c r="BH1060" s="37"/>
      <c r="BI1060" s="36"/>
      <c r="BJ1060" s="37"/>
      <c r="BK1060" s="36"/>
      <c r="BL1060" s="36"/>
      <c r="BM1060" s="53" t="str">
        <f>IF(BJ1060="","",WORKDAY(BJ1060,5,FESTIVOS_CO!A:A))</f>
        <v/>
      </c>
      <c r="BN1060" s="57" t="str">
        <f t="shared" ca="1" si="206"/>
        <v>PENDIENTE HACER AVISO</v>
      </c>
      <c r="BO1060" s="54" t="str">
        <f t="shared" ca="1" si="199"/>
        <v>EN TRÁMITE NOTIF. POR AVISO</v>
      </c>
      <c r="BP1060" s="37"/>
      <c r="BQ1060" s="53" t="str">
        <f>IF(BP1060="","",WORKDAY(BP1060,5,FESTIVOS_CO!A:A))</f>
        <v/>
      </c>
      <c r="BR1060" s="37"/>
      <c r="BS1060" s="36"/>
      <c r="BT1060" s="38"/>
      <c r="BU1060" s="58" t="e">
        <f>VLOOKUP(BT1060,Hoja2!$C:$D,2,0)</f>
        <v>#N/A</v>
      </c>
      <c r="BV1060" s="80" t="str">
        <f>IF(
AND(AO1060="",BD1060="",BQ1060=""),
"EN PROCESO NOTIFICACION / COMUNICACION",
IF(
BT1060="",
"NO APLICA",
IF(
BU1060=60,
IF(AO1060&lt;&gt;"",AO1060,IF(BD1060&lt;&gt;"",BD1060,BQ1060))+60,
WORKDAY(
IF(AO1060&lt;&gt;"",AO1060,IF(BD1060&lt;&gt;"",BD1060,BQ1060)),
BU1060,
FESTIVOS_CO!A:A
)
)
))</f>
        <v>EN PROCESO NOTIFICACION / COMUNICACION</v>
      </c>
      <c r="BW1060" s="44"/>
      <c r="BX1060" s="53"/>
      <c r="BY1060" s="45"/>
      <c r="BZ1060" s="37"/>
      <c r="CA1060" s="54" t="str">
        <f t="shared" si="200"/>
        <v>PENDIENTE EJECUTORIA</v>
      </c>
      <c r="CB1060" s="59" t="str">
        <f t="shared" si="209"/>
        <v/>
      </c>
      <c r="CC1060" s="36"/>
      <c r="CD1060" s="40"/>
      <c r="CE1060" s="46"/>
      <c r="CF1060" s="40"/>
      <c r="CG1060" s="40"/>
      <c r="CH1060" s="40"/>
      <c r="CI1060" s="36"/>
      <c r="CJ1060" s="47"/>
      <c r="CK1060" s="40"/>
      <c r="CL1060" s="40"/>
      <c r="CM1060" s="40"/>
      <c r="CN1060" s="40"/>
    </row>
    <row r="1061" spans="1:92" ht="42.75" hidden="1">
      <c r="A1061" s="49" t="str">
        <f t="shared" si="201"/>
        <v>SIN GESTIÓN</v>
      </c>
      <c r="B1061" s="58"/>
      <c r="C1061" s="37"/>
      <c r="D1061" s="37"/>
      <c r="E1061" s="49" t="str">
        <f t="shared" si="202"/>
        <v>PENDIENTE NOTIFICACIÓN</v>
      </c>
      <c r="F1061" s="141" t="str">
        <f t="shared" si="203"/>
        <v>PENDIENTE NOTIFICACIÓN</v>
      </c>
      <c r="G1061" s="49" t="str">
        <f t="shared" si="204"/>
        <v/>
      </c>
      <c r="H1061" s="51" t="str">
        <f ca="1">IF(
L1061="",
"",
IF(
NETWORKDAYS(L1061,IF(M1061&lt;&gt;"",M1061,TODAY()),FESTIVOS_CO!A:A)&gt;2,
"VENCIDO",
IF(
NETWORKDAYS(L1061,IF(M1061&lt;&gt;"",M1061,TODAY()),FESTIVOS_CO!A:A)=2,
"ALERTA",
"A TIEMPO"
)))</f>
        <v/>
      </c>
      <c r="I1061" s="40"/>
      <c r="J1061" s="36"/>
      <c r="K1061" s="37"/>
      <c r="L1061" s="50"/>
      <c r="M1061" s="37"/>
      <c r="N1061" s="52"/>
      <c r="O1061" s="52"/>
      <c r="P1061" s="36"/>
      <c r="Q1061" s="36"/>
      <c r="R1061" s="40"/>
      <c r="S1061" s="36"/>
      <c r="T1061" s="40"/>
      <c r="U1061" s="40"/>
      <c r="V1061" s="81"/>
      <c r="W1061" s="40"/>
      <c r="X1061" s="40"/>
      <c r="Y1061" s="40"/>
      <c r="Z1061" s="38" t="str">
        <f>IFERROR(VLOOKUP(Y1061,DIRECTORIO!A:B,2,FALSE),"")</f>
        <v/>
      </c>
      <c r="AA1061" s="40"/>
      <c r="AB1061" s="40"/>
      <c r="AC1061" s="40"/>
      <c r="AD1061" s="40"/>
      <c r="AE1061" s="40"/>
      <c r="AF1061" s="40"/>
      <c r="AG1061" s="41" t="s">
        <v>109</v>
      </c>
      <c r="AH1061" s="42"/>
      <c r="AI1061" s="54" t="str">
        <f t="shared" ca="1" si="205"/>
        <v>PENDIENTE NOTIFICACIÓN ELECTRÓNICA</v>
      </c>
      <c r="AJ1061" s="37"/>
      <c r="AK1061" s="37"/>
      <c r="AL1061" s="37"/>
      <c r="AM1061" s="53" t="str">
        <f>IF(AK1061="","",WORKDAY(AK1061,5,FESTIVOS_CO!A:A))</f>
        <v/>
      </c>
      <c r="AN1061" s="37"/>
      <c r="AO1061" s="37"/>
      <c r="AP1061" s="54" t="str">
        <f t="shared" ca="1" si="210"/>
        <v>NO APLICA</v>
      </c>
      <c r="AQ1061" s="36"/>
      <c r="AR1061" s="43"/>
      <c r="AS1061" s="37"/>
      <c r="AT1061" s="36"/>
      <c r="AU1061" s="37"/>
      <c r="AV1061" s="36"/>
      <c r="AW1061" s="36"/>
      <c r="AX1061" s="37"/>
      <c r="AY1061" s="140" t="str">
        <f>IF(AU1061="","",WORKDAY(AU1061,5,FESTIVOS_CO!A:A))</f>
        <v/>
      </c>
      <c r="AZ1061" s="54" t="str">
        <f t="shared" ca="1" si="207"/>
        <v>NO APLICA</v>
      </c>
      <c r="BA1061" s="55" t="str">
        <f>IF(AX1061="","",WORKDAY(AX1061,5,FESTIVOS_CO!A:A))</f>
        <v/>
      </c>
      <c r="BB1061" s="39"/>
      <c r="BC1061" s="40"/>
      <c r="BD1061" s="40"/>
      <c r="BE1061" s="56" t="str">
        <f t="shared" ca="1" si="208"/>
        <v>NO APLICA</v>
      </c>
      <c r="BF1061" s="37"/>
      <c r="BG1061" s="45"/>
      <c r="BH1061" s="37"/>
      <c r="BI1061" s="36"/>
      <c r="BJ1061" s="37"/>
      <c r="BK1061" s="36"/>
      <c r="BL1061" s="36"/>
      <c r="BM1061" s="53" t="str">
        <f>IF(BJ1061="","",WORKDAY(BJ1061,5,FESTIVOS_CO!A:A))</f>
        <v/>
      </c>
      <c r="BN1061" s="57" t="str">
        <f t="shared" ca="1" si="206"/>
        <v>PENDIENTE HACER AVISO</v>
      </c>
      <c r="BO1061" s="54" t="str">
        <f t="shared" ca="1" si="199"/>
        <v>EN TRÁMITE NOTIF. POR AVISO</v>
      </c>
      <c r="BP1061" s="37"/>
      <c r="BQ1061" s="53" t="str">
        <f>IF(BP1061="","",WORKDAY(BP1061,5,FESTIVOS_CO!A:A))</f>
        <v/>
      </c>
      <c r="BR1061" s="37"/>
      <c r="BS1061" s="36"/>
      <c r="BT1061" s="38"/>
      <c r="BU1061" s="58" t="e">
        <f>VLOOKUP(BT1061,Hoja2!$C:$D,2,0)</f>
        <v>#N/A</v>
      </c>
      <c r="BV1061" s="80" t="str">
        <f>IF(
AND(AO1061="",BD1061="",BQ1061=""),
"EN PROCESO NOTIFICACION / COMUNICACION",
IF(
BT1061="",
"NO APLICA",
IF(
BU1061=60,
IF(AO1061&lt;&gt;"",AO1061,IF(BD1061&lt;&gt;"",BD1061,BQ1061))+60,
WORKDAY(
IF(AO1061&lt;&gt;"",AO1061,IF(BD1061&lt;&gt;"",BD1061,BQ1061)),
BU1061,
FESTIVOS_CO!A:A
)
)
))</f>
        <v>EN PROCESO NOTIFICACION / COMUNICACION</v>
      </c>
      <c r="BW1061" s="44"/>
      <c r="BX1061" s="53"/>
      <c r="BY1061" s="45"/>
      <c r="BZ1061" s="37"/>
      <c r="CA1061" s="54" t="str">
        <f t="shared" si="200"/>
        <v>PENDIENTE EJECUTORIA</v>
      </c>
      <c r="CB1061" s="59" t="str">
        <f t="shared" si="209"/>
        <v/>
      </c>
      <c r="CC1061" s="36"/>
      <c r="CD1061" s="40"/>
      <c r="CE1061" s="46"/>
      <c r="CF1061" s="40"/>
      <c r="CG1061" s="40"/>
      <c r="CH1061" s="40"/>
      <c r="CI1061" s="36"/>
      <c r="CJ1061" s="47"/>
      <c r="CK1061" s="40"/>
      <c r="CL1061" s="40"/>
      <c r="CM1061" s="40"/>
      <c r="CN1061" s="40"/>
    </row>
    <row r="1062" spans="1:92" ht="42.75" hidden="1">
      <c r="A1062" s="49" t="str">
        <f t="shared" si="201"/>
        <v>SIN GESTIÓN</v>
      </c>
      <c r="B1062" s="58"/>
      <c r="C1062" s="37"/>
      <c r="D1062" s="37"/>
      <c r="E1062" s="49" t="str">
        <f t="shared" si="202"/>
        <v>PENDIENTE NOTIFICACIÓN</v>
      </c>
      <c r="F1062" s="141" t="str">
        <f t="shared" si="203"/>
        <v>PENDIENTE NOTIFICACIÓN</v>
      </c>
      <c r="G1062" s="49" t="str">
        <f t="shared" si="204"/>
        <v/>
      </c>
      <c r="H1062" s="51" t="str">
        <f ca="1">IF(
L1062="",
"",
IF(
NETWORKDAYS(L1062,IF(M1062&lt;&gt;"",M1062,TODAY()),FESTIVOS_CO!A:A)&gt;2,
"VENCIDO",
IF(
NETWORKDAYS(L1062,IF(M1062&lt;&gt;"",M1062,TODAY()),FESTIVOS_CO!A:A)=2,
"ALERTA",
"A TIEMPO"
)))</f>
        <v/>
      </c>
      <c r="I1062" s="40"/>
      <c r="J1062" s="36"/>
      <c r="K1062" s="37"/>
      <c r="L1062" s="50"/>
      <c r="M1062" s="37"/>
      <c r="N1062" s="52"/>
      <c r="O1062" s="52"/>
      <c r="P1062" s="36"/>
      <c r="Q1062" s="36"/>
      <c r="R1062" s="40"/>
      <c r="S1062" s="36"/>
      <c r="T1062" s="40"/>
      <c r="U1062" s="40"/>
      <c r="V1062" s="81"/>
      <c r="W1062" s="40"/>
      <c r="X1062" s="40"/>
      <c r="Y1062" s="40"/>
      <c r="Z1062" s="38" t="str">
        <f>IFERROR(VLOOKUP(Y1062,DIRECTORIO!A:B,2,FALSE),"")</f>
        <v/>
      </c>
      <c r="AA1062" s="40"/>
      <c r="AB1062" s="40"/>
      <c r="AC1062" s="40"/>
      <c r="AD1062" s="40"/>
      <c r="AE1062" s="40"/>
      <c r="AF1062" s="40"/>
      <c r="AG1062" s="41" t="s">
        <v>109</v>
      </c>
      <c r="AH1062" s="42"/>
      <c r="AI1062" s="54" t="str">
        <f t="shared" ca="1" si="205"/>
        <v>PENDIENTE NOTIFICACIÓN ELECTRÓNICA</v>
      </c>
      <c r="AJ1062" s="37"/>
      <c r="AK1062" s="37"/>
      <c r="AL1062" s="37"/>
      <c r="AM1062" s="53" t="str">
        <f>IF(AK1062="","",WORKDAY(AK1062,5,FESTIVOS_CO!A:A))</f>
        <v/>
      </c>
      <c r="AN1062" s="37"/>
      <c r="AO1062" s="37"/>
      <c r="AP1062" s="54" t="str">
        <f t="shared" ca="1" si="210"/>
        <v>NO APLICA</v>
      </c>
      <c r="AQ1062" s="36"/>
      <c r="AR1062" s="43"/>
      <c r="AS1062" s="37"/>
      <c r="AT1062" s="36"/>
      <c r="AU1062" s="37"/>
      <c r="AV1062" s="36"/>
      <c r="AW1062" s="36"/>
      <c r="AX1062" s="37"/>
      <c r="AY1062" s="140" t="str">
        <f>IF(AU1062="","",WORKDAY(AU1062,5,FESTIVOS_CO!A:A))</f>
        <v/>
      </c>
      <c r="AZ1062" s="54" t="str">
        <f t="shared" ca="1" si="207"/>
        <v>NO APLICA</v>
      </c>
      <c r="BA1062" s="55" t="str">
        <f>IF(AX1062="","",WORKDAY(AX1062,5,FESTIVOS_CO!A:A))</f>
        <v/>
      </c>
      <c r="BB1062" s="39"/>
      <c r="BC1062" s="40"/>
      <c r="BD1062" s="40"/>
      <c r="BE1062" s="56" t="str">
        <f t="shared" ca="1" si="208"/>
        <v>NO APLICA</v>
      </c>
      <c r="BF1062" s="37"/>
      <c r="BG1062" s="45"/>
      <c r="BH1062" s="37"/>
      <c r="BI1062" s="36"/>
      <c r="BJ1062" s="37"/>
      <c r="BK1062" s="36"/>
      <c r="BL1062" s="36"/>
      <c r="BM1062" s="53" t="str">
        <f>IF(BJ1062="","",WORKDAY(BJ1062,5,FESTIVOS_CO!A:A))</f>
        <v/>
      </c>
      <c r="BN1062" s="57" t="str">
        <f t="shared" ca="1" si="206"/>
        <v>PENDIENTE HACER AVISO</v>
      </c>
      <c r="BO1062" s="54" t="str">
        <f t="shared" ca="1" si="199"/>
        <v>EN TRÁMITE NOTIF. POR AVISO</v>
      </c>
      <c r="BP1062" s="37"/>
      <c r="BQ1062" s="53" t="str">
        <f>IF(BP1062="","",WORKDAY(BP1062,5,FESTIVOS_CO!A:A))</f>
        <v/>
      </c>
      <c r="BR1062" s="37"/>
      <c r="BS1062" s="36"/>
      <c r="BT1062" s="38"/>
      <c r="BU1062" s="58" t="e">
        <f>VLOOKUP(BT1062,Hoja2!$C:$D,2,0)</f>
        <v>#N/A</v>
      </c>
      <c r="BV1062" s="80" t="str">
        <f>IF(
AND(AO1062="",BD1062="",BQ1062=""),
"EN PROCESO NOTIFICACION / COMUNICACION",
IF(
BT1062="",
"NO APLICA",
IF(
BU1062=60,
IF(AO1062&lt;&gt;"",AO1062,IF(BD1062&lt;&gt;"",BD1062,BQ1062))+60,
WORKDAY(
IF(AO1062&lt;&gt;"",AO1062,IF(BD1062&lt;&gt;"",BD1062,BQ1062)),
BU1062,
FESTIVOS_CO!A:A
)
)
))</f>
        <v>EN PROCESO NOTIFICACION / COMUNICACION</v>
      </c>
      <c r="BW1062" s="44"/>
      <c r="BX1062" s="53"/>
      <c r="BY1062" s="45"/>
      <c r="BZ1062" s="37"/>
      <c r="CA1062" s="54" t="str">
        <f t="shared" si="200"/>
        <v>PENDIENTE EJECUTORIA</v>
      </c>
      <c r="CB1062" s="59" t="str">
        <f t="shared" si="209"/>
        <v/>
      </c>
      <c r="CC1062" s="36"/>
      <c r="CD1062" s="40"/>
      <c r="CE1062" s="46"/>
      <c r="CF1062" s="40"/>
      <c r="CG1062" s="40"/>
      <c r="CH1062" s="40"/>
      <c r="CI1062" s="36"/>
      <c r="CJ1062" s="47"/>
      <c r="CK1062" s="40"/>
      <c r="CL1062" s="40"/>
      <c r="CM1062" s="40"/>
      <c r="CN1062" s="40"/>
    </row>
    <row r="1063" spans="1:92" ht="42.75" hidden="1">
      <c r="A1063" s="49" t="str">
        <f t="shared" si="201"/>
        <v>SIN GESTIÓN</v>
      </c>
      <c r="B1063" s="58"/>
      <c r="C1063" s="37"/>
      <c r="D1063" s="37"/>
      <c r="E1063" s="49" t="str">
        <f t="shared" si="202"/>
        <v>PENDIENTE NOTIFICACIÓN</v>
      </c>
      <c r="F1063" s="141" t="str">
        <f t="shared" si="203"/>
        <v>PENDIENTE NOTIFICACIÓN</v>
      </c>
      <c r="G1063" s="49" t="str">
        <f t="shared" si="204"/>
        <v/>
      </c>
      <c r="H1063" s="51" t="str">
        <f ca="1">IF(
L1063="",
"",
IF(
NETWORKDAYS(L1063,IF(M1063&lt;&gt;"",M1063,TODAY()),FESTIVOS_CO!A:A)&gt;2,
"VENCIDO",
IF(
NETWORKDAYS(L1063,IF(M1063&lt;&gt;"",M1063,TODAY()),FESTIVOS_CO!A:A)=2,
"ALERTA",
"A TIEMPO"
)))</f>
        <v/>
      </c>
      <c r="I1063" s="40"/>
      <c r="J1063" s="36"/>
      <c r="K1063" s="37"/>
      <c r="L1063" s="50"/>
      <c r="M1063" s="37"/>
      <c r="N1063" s="52"/>
      <c r="O1063" s="52"/>
      <c r="P1063" s="36"/>
      <c r="Q1063" s="36"/>
      <c r="R1063" s="40"/>
      <c r="S1063" s="36"/>
      <c r="T1063" s="40"/>
      <c r="U1063" s="40"/>
      <c r="V1063" s="81"/>
      <c r="W1063" s="40"/>
      <c r="X1063" s="40"/>
      <c r="Y1063" s="40"/>
      <c r="Z1063" s="38" t="str">
        <f>IFERROR(VLOOKUP(Y1063,DIRECTORIO!A:B,2,FALSE),"")</f>
        <v/>
      </c>
      <c r="AA1063" s="40"/>
      <c r="AB1063" s="40"/>
      <c r="AC1063" s="40"/>
      <c r="AD1063" s="40"/>
      <c r="AE1063" s="40"/>
      <c r="AF1063" s="40"/>
      <c r="AG1063" s="41" t="s">
        <v>109</v>
      </c>
      <c r="AH1063" s="42"/>
      <c r="AI1063" s="54" t="str">
        <f t="shared" ca="1" si="205"/>
        <v>PENDIENTE NOTIFICACIÓN ELECTRÓNICA</v>
      </c>
      <c r="AJ1063" s="37"/>
      <c r="AK1063" s="37"/>
      <c r="AL1063" s="37"/>
      <c r="AM1063" s="53" t="str">
        <f>IF(AK1063="","",WORKDAY(AK1063,5,FESTIVOS_CO!A:A))</f>
        <v/>
      </c>
      <c r="AN1063" s="37"/>
      <c r="AO1063" s="37"/>
      <c r="AP1063" s="54" t="str">
        <f t="shared" ca="1" si="210"/>
        <v>NO APLICA</v>
      </c>
      <c r="AQ1063" s="36"/>
      <c r="AR1063" s="43"/>
      <c r="AS1063" s="37"/>
      <c r="AT1063" s="36"/>
      <c r="AU1063" s="37"/>
      <c r="AV1063" s="36"/>
      <c r="AW1063" s="36"/>
      <c r="AX1063" s="37"/>
      <c r="AY1063" s="140" t="str">
        <f>IF(AU1063="","",WORKDAY(AU1063,5,FESTIVOS_CO!A:A))</f>
        <v/>
      </c>
      <c r="AZ1063" s="54" t="str">
        <f t="shared" ca="1" si="207"/>
        <v>NO APLICA</v>
      </c>
      <c r="BA1063" s="55" t="str">
        <f>IF(AX1063="","",WORKDAY(AX1063,5,FESTIVOS_CO!A:A))</f>
        <v/>
      </c>
      <c r="BB1063" s="39"/>
      <c r="BC1063" s="40"/>
      <c r="BD1063" s="40"/>
      <c r="BE1063" s="56" t="str">
        <f t="shared" ca="1" si="208"/>
        <v>NO APLICA</v>
      </c>
      <c r="BF1063" s="37"/>
      <c r="BG1063" s="45"/>
      <c r="BH1063" s="37"/>
      <c r="BI1063" s="36"/>
      <c r="BJ1063" s="37"/>
      <c r="BK1063" s="36"/>
      <c r="BL1063" s="36"/>
      <c r="BM1063" s="53" t="str">
        <f>IF(BJ1063="","",WORKDAY(BJ1063,5,FESTIVOS_CO!A:A))</f>
        <v/>
      </c>
      <c r="BN1063" s="57" t="str">
        <f t="shared" ca="1" si="206"/>
        <v>PENDIENTE HACER AVISO</v>
      </c>
      <c r="BO1063" s="54" t="str">
        <f t="shared" ca="1" si="199"/>
        <v>EN TRÁMITE NOTIF. POR AVISO</v>
      </c>
      <c r="BP1063" s="37"/>
      <c r="BQ1063" s="53" t="str">
        <f>IF(BP1063="","",WORKDAY(BP1063,5,FESTIVOS_CO!A:A))</f>
        <v/>
      </c>
      <c r="BR1063" s="37"/>
      <c r="BS1063" s="36"/>
      <c r="BT1063" s="38"/>
      <c r="BU1063" s="58" t="e">
        <f>VLOOKUP(BT1063,Hoja2!$C:$D,2,0)</f>
        <v>#N/A</v>
      </c>
      <c r="BV1063" s="80" t="str">
        <f>IF(
AND(AO1063="",BD1063="",BQ1063=""),
"EN PROCESO NOTIFICACION / COMUNICACION",
IF(
BT1063="",
"NO APLICA",
IF(
BU1063=60,
IF(AO1063&lt;&gt;"",AO1063,IF(BD1063&lt;&gt;"",BD1063,BQ1063))+60,
WORKDAY(
IF(AO1063&lt;&gt;"",AO1063,IF(BD1063&lt;&gt;"",BD1063,BQ1063)),
BU1063,
FESTIVOS_CO!A:A
)
)
))</f>
        <v>EN PROCESO NOTIFICACION / COMUNICACION</v>
      </c>
      <c r="BW1063" s="44"/>
      <c r="BX1063" s="53"/>
      <c r="BY1063" s="45"/>
      <c r="BZ1063" s="37"/>
      <c r="CA1063" s="54" t="str">
        <f t="shared" si="200"/>
        <v>PENDIENTE EJECUTORIA</v>
      </c>
      <c r="CB1063" s="59" t="str">
        <f t="shared" si="209"/>
        <v/>
      </c>
      <c r="CC1063" s="36"/>
      <c r="CD1063" s="40"/>
      <c r="CE1063" s="46"/>
      <c r="CF1063" s="40"/>
      <c r="CG1063" s="40"/>
      <c r="CH1063" s="40"/>
      <c r="CI1063" s="36"/>
      <c r="CJ1063" s="47"/>
      <c r="CK1063" s="40"/>
      <c r="CL1063" s="40"/>
      <c r="CM1063" s="40"/>
      <c r="CN1063" s="40"/>
    </row>
    <row r="1064" spans="1:92" ht="42.75" hidden="1">
      <c r="A1064" s="49" t="str">
        <f t="shared" si="201"/>
        <v>SIN GESTIÓN</v>
      </c>
      <c r="B1064" s="58"/>
      <c r="C1064" s="37"/>
      <c r="D1064" s="37"/>
      <c r="E1064" s="49" t="str">
        <f t="shared" si="202"/>
        <v>PENDIENTE NOTIFICACIÓN</v>
      </c>
      <c r="F1064" s="141" t="str">
        <f t="shared" si="203"/>
        <v>PENDIENTE NOTIFICACIÓN</v>
      </c>
      <c r="G1064" s="49" t="str">
        <f t="shared" si="204"/>
        <v/>
      </c>
      <c r="H1064" s="51" t="str">
        <f ca="1">IF(
L1064="",
"",
IF(
NETWORKDAYS(L1064,IF(M1064&lt;&gt;"",M1064,TODAY()),FESTIVOS_CO!A:A)&gt;2,
"VENCIDO",
IF(
NETWORKDAYS(L1064,IF(M1064&lt;&gt;"",M1064,TODAY()),FESTIVOS_CO!A:A)=2,
"ALERTA",
"A TIEMPO"
)))</f>
        <v/>
      </c>
      <c r="I1064" s="40"/>
      <c r="J1064" s="36"/>
      <c r="K1064" s="37"/>
      <c r="L1064" s="50"/>
      <c r="M1064" s="37"/>
      <c r="N1064" s="52"/>
      <c r="O1064" s="52"/>
      <c r="P1064" s="36"/>
      <c r="Q1064" s="36"/>
      <c r="R1064" s="40"/>
      <c r="S1064" s="36"/>
      <c r="T1064" s="40"/>
      <c r="U1064" s="40"/>
      <c r="V1064" s="81"/>
      <c r="W1064" s="40"/>
      <c r="X1064" s="40"/>
      <c r="Y1064" s="40"/>
      <c r="Z1064" s="38" t="str">
        <f>IFERROR(VLOOKUP(Y1064,DIRECTORIO!A:B,2,FALSE),"")</f>
        <v/>
      </c>
      <c r="AA1064" s="40"/>
      <c r="AB1064" s="40"/>
      <c r="AC1064" s="40"/>
      <c r="AD1064" s="40"/>
      <c r="AE1064" s="40"/>
      <c r="AF1064" s="40"/>
      <c r="AG1064" s="41" t="s">
        <v>109</v>
      </c>
      <c r="AH1064" s="42"/>
      <c r="AI1064" s="54" t="str">
        <f t="shared" ca="1" si="205"/>
        <v>PENDIENTE NOTIFICACIÓN ELECTRÓNICA</v>
      </c>
      <c r="AJ1064" s="37"/>
      <c r="AK1064" s="37"/>
      <c r="AL1064" s="37"/>
      <c r="AM1064" s="53" t="str">
        <f>IF(AK1064="","",WORKDAY(AK1064,5,FESTIVOS_CO!A:A))</f>
        <v/>
      </c>
      <c r="AN1064" s="37"/>
      <c r="AO1064" s="37"/>
      <c r="AP1064" s="54" t="str">
        <f t="shared" ca="1" si="210"/>
        <v>NO APLICA</v>
      </c>
      <c r="AQ1064" s="36"/>
      <c r="AR1064" s="43"/>
      <c r="AS1064" s="37"/>
      <c r="AT1064" s="36"/>
      <c r="AU1064" s="37"/>
      <c r="AV1064" s="36"/>
      <c r="AW1064" s="36"/>
      <c r="AX1064" s="37"/>
      <c r="AY1064" s="140" t="str">
        <f>IF(AU1064="","",WORKDAY(AU1064,5,FESTIVOS_CO!A:A))</f>
        <v/>
      </c>
      <c r="AZ1064" s="54" t="str">
        <f t="shared" ca="1" si="207"/>
        <v>NO APLICA</v>
      </c>
      <c r="BA1064" s="55" t="str">
        <f>IF(AX1064="","",WORKDAY(AX1064,5,FESTIVOS_CO!A:A))</f>
        <v/>
      </c>
      <c r="BB1064" s="39"/>
      <c r="BC1064" s="40"/>
      <c r="BD1064" s="40"/>
      <c r="BE1064" s="56" t="str">
        <f t="shared" ca="1" si="208"/>
        <v>NO APLICA</v>
      </c>
      <c r="BF1064" s="37"/>
      <c r="BG1064" s="45"/>
      <c r="BH1064" s="37"/>
      <c r="BI1064" s="36"/>
      <c r="BJ1064" s="37"/>
      <c r="BK1064" s="36"/>
      <c r="BL1064" s="36"/>
      <c r="BM1064" s="53" t="str">
        <f>IF(BJ1064="","",WORKDAY(BJ1064,5,FESTIVOS_CO!A:A))</f>
        <v/>
      </c>
      <c r="BN1064" s="57" t="str">
        <f t="shared" ca="1" si="206"/>
        <v>PENDIENTE HACER AVISO</v>
      </c>
      <c r="BO1064" s="54" t="str">
        <f t="shared" ca="1" si="199"/>
        <v>EN TRÁMITE NOTIF. POR AVISO</v>
      </c>
      <c r="BP1064" s="37"/>
      <c r="BQ1064" s="53" t="str">
        <f>IF(BP1064="","",WORKDAY(BP1064,5,FESTIVOS_CO!A:A))</f>
        <v/>
      </c>
      <c r="BR1064" s="37"/>
      <c r="BS1064" s="36"/>
      <c r="BT1064" s="38"/>
      <c r="BU1064" s="58" t="e">
        <f>VLOOKUP(BT1064,Hoja2!$C:$D,2,0)</f>
        <v>#N/A</v>
      </c>
      <c r="BV1064" s="80" t="str">
        <f>IF(
AND(AO1064="",BD1064="",BQ1064=""),
"EN PROCESO NOTIFICACION / COMUNICACION",
IF(
BT1064="",
"NO APLICA",
IF(
BU1064=60,
IF(AO1064&lt;&gt;"",AO1064,IF(BD1064&lt;&gt;"",BD1064,BQ1064))+60,
WORKDAY(
IF(AO1064&lt;&gt;"",AO1064,IF(BD1064&lt;&gt;"",BD1064,BQ1064)),
BU1064,
FESTIVOS_CO!A:A
)
)
))</f>
        <v>EN PROCESO NOTIFICACION / COMUNICACION</v>
      </c>
      <c r="BW1064" s="44"/>
      <c r="BX1064" s="53"/>
      <c r="BY1064" s="45"/>
      <c r="BZ1064" s="37"/>
      <c r="CA1064" s="54" t="str">
        <f t="shared" si="200"/>
        <v>PENDIENTE EJECUTORIA</v>
      </c>
      <c r="CB1064" s="59" t="str">
        <f t="shared" si="209"/>
        <v/>
      </c>
      <c r="CC1064" s="36"/>
      <c r="CD1064" s="40"/>
      <c r="CE1064" s="46"/>
      <c r="CF1064" s="40"/>
      <c r="CG1064" s="40"/>
      <c r="CH1064" s="40"/>
      <c r="CI1064" s="36"/>
      <c r="CJ1064" s="47"/>
      <c r="CK1064" s="40"/>
      <c r="CL1064" s="40"/>
      <c r="CM1064" s="40"/>
      <c r="CN1064" s="40"/>
    </row>
    <row r="1065" spans="1:92" ht="42.75" hidden="1">
      <c r="A1065" s="49" t="str">
        <f t="shared" si="201"/>
        <v>SIN GESTIÓN</v>
      </c>
      <c r="B1065" s="58"/>
      <c r="C1065" s="37"/>
      <c r="D1065" s="37"/>
      <c r="E1065" s="49" t="str">
        <f t="shared" si="202"/>
        <v>PENDIENTE NOTIFICACIÓN</v>
      </c>
      <c r="F1065" s="141" t="str">
        <f t="shared" si="203"/>
        <v>PENDIENTE NOTIFICACIÓN</v>
      </c>
      <c r="G1065" s="49" t="str">
        <f t="shared" si="204"/>
        <v/>
      </c>
      <c r="H1065" s="51" t="str">
        <f ca="1">IF(
L1065="",
"",
IF(
NETWORKDAYS(L1065,IF(M1065&lt;&gt;"",M1065,TODAY()),FESTIVOS_CO!A:A)&gt;2,
"VENCIDO",
IF(
NETWORKDAYS(L1065,IF(M1065&lt;&gt;"",M1065,TODAY()),FESTIVOS_CO!A:A)=2,
"ALERTA",
"A TIEMPO"
)))</f>
        <v/>
      </c>
      <c r="I1065" s="40"/>
      <c r="J1065" s="36"/>
      <c r="K1065" s="37"/>
      <c r="L1065" s="50"/>
      <c r="M1065" s="37"/>
      <c r="N1065" s="52"/>
      <c r="O1065" s="52"/>
      <c r="P1065" s="36"/>
      <c r="Q1065" s="36"/>
      <c r="R1065" s="40"/>
      <c r="S1065" s="36"/>
      <c r="T1065" s="40"/>
      <c r="U1065" s="40"/>
      <c r="V1065" s="81"/>
      <c r="W1065" s="40"/>
      <c r="X1065" s="40"/>
      <c r="Y1065" s="40"/>
      <c r="Z1065" s="38" t="str">
        <f>IFERROR(VLOOKUP(Y1065,DIRECTORIO!A:B,2,FALSE),"")</f>
        <v/>
      </c>
      <c r="AA1065" s="40"/>
      <c r="AB1065" s="40"/>
      <c r="AC1065" s="40"/>
      <c r="AD1065" s="40"/>
      <c r="AE1065" s="40"/>
      <c r="AF1065" s="40"/>
      <c r="AG1065" s="41" t="s">
        <v>109</v>
      </c>
      <c r="AH1065" s="42"/>
      <c r="AI1065" s="54" t="str">
        <f t="shared" ca="1" si="205"/>
        <v>PENDIENTE NOTIFICACIÓN ELECTRÓNICA</v>
      </c>
      <c r="AJ1065" s="37"/>
      <c r="AK1065" s="37"/>
      <c r="AL1065" s="37"/>
      <c r="AM1065" s="53" t="str">
        <f>IF(AK1065="","",WORKDAY(AK1065,5,FESTIVOS_CO!A:A))</f>
        <v/>
      </c>
      <c r="AN1065" s="37"/>
      <c r="AO1065" s="37"/>
      <c r="AP1065" s="54" t="str">
        <f t="shared" ca="1" si="210"/>
        <v>NO APLICA</v>
      </c>
      <c r="AQ1065" s="36"/>
      <c r="AR1065" s="43"/>
      <c r="AS1065" s="37"/>
      <c r="AT1065" s="36"/>
      <c r="AU1065" s="37"/>
      <c r="AV1065" s="36"/>
      <c r="AW1065" s="36"/>
      <c r="AX1065" s="37"/>
      <c r="AY1065" s="140" t="str">
        <f>IF(AU1065="","",WORKDAY(AU1065,5,FESTIVOS_CO!A:A))</f>
        <v/>
      </c>
      <c r="AZ1065" s="54" t="str">
        <f t="shared" ca="1" si="207"/>
        <v>NO APLICA</v>
      </c>
      <c r="BA1065" s="55" t="str">
        <f>IF(AX1065="","",WORKDAY(AX1065,5,FESTIVOS_CO!A:A))</f>
        <v/>
      </c>
      <c r="BB1065" s="39"/>
      <c r="BC1065" s="40"/>
      <c r="BD1065" s="40"/>
      <c r="BE1065" s="56" t="str">
        <f t="shared" ca="1" si="208"/>
        <v>NO APLICA</v>
      </c>
      <c r="BF1065" s="37"/>
      <c r="BG1065" s="45"/>
      <c r="BH1065" s="37"/>
      <c r="BI1065" s="36"/>
      <c r="BJ1065" s="37"/>
      <c r="BK1065" s="36"/>
      <c r="BL1065" s="36"/>
      <c r="BM1065" s="53" t="str">
        <f>IF(BJ1065="","",WORKDAY(BJ1065,5,FESTIVOS_CO!A:A))</f>
        <v/>
      </c>
      <c r="BN1065" s="57" t="str">
        <f t="shared" ca="1" si="206"/>
        <v>PENDIENTE HACER AVISO</v>
      </c>
      <c r="BO1065" s="54" t="str">
        <f t="shared" ca="1" si="199"/>
        <v>EN TRÁMITE NOTIF. POR AVISO</v>
      </c>
      <c r="BP1065" s="37"/>
      <c r="BQ1065" s="53" t="str">
        <f>IF(BP1065="","",WORKDAY(BP1065,5,FESTIVOS_CO!A:A))</f>
        <v/>
      </c>
      <c r="BR1065" s="37"/>
      <c r="BS1065" s="36"/>
      <c r="BT1065" s="38"/>
      <c r="BU1065" s="58" t="e">
        <f>VLOOKUP(BT1065,Hoja2!$C:$D,2,0)</f>
        <v>#N/A</v>
      </c>
      <c r="BV1065" s="80" t="str">
        <f>IF(
AND(AO1065="",BD1065="",BQ1065=""),
"EN PROCESO NOTIFICACION / COMUNICACION",
IF(
BT1065="",
"NO APLICA",
IF(
BU1065=60,
IF(AO1065&lt;&gt;"",AO1065,IF(BD1065&lt;&gt;"",BD1065,BQ1065))+60,
WORKDAY(
IF(AO1065&lt;&gt;"",AO1065,IF(BD1065&lt;&gt;"",BD1065,BQ1065)),
BU1065,
FESTIVOS_CO!A:A
)
)
))</f>
        <v>EN PROCESO NOTIFICACION / COMUNICACION</v>
      </c>
      <c r="BW1065" s="44"/>
      <c r="BX1065" s="53"/>
      <c r="BY1065" s="45"/>
      <c r="BZ1065" s="37"/>
      <c r="CA1065" s="54" t="str">
        <f t="shared" si="200"/>
        <v>PENDIENTE EJECUTORIA</v>
      </c>
      <c r="CB1065" s="59" t="str">
        <f t="shared" si="209"/>
        <v/>
      </c>
      <c r="CC1065" s="36"/>
      <c r="CD1065" s="40"/>
      <c r="CE1065" s="46"/>
      <c r="CF1065" s="40"/>
      <c r="CG1065" s="40"/>
      <c r="CH1065" s="40"/>
      <c r="CI1065" s="36"/>
      <c r="CJ1065" s="47"/>
      <c r="CK1065" s="40"/>
      <c r="CL1065" s="40"/>
      <c r="CM1065" s="40"/>
      <c r="CN1065" s="40"/>
    </row>
    <row r="1066" spans="1:92" ht="42.75" hidden="1">
      <c r="A1066" s="49" t="str">
        <f t="shared" si="201"/>
        <v>SIN GESTIÓN</v>
      </c>
      <c r="B1066" s="58"/>
      <c r="C1066" s="37"/>
      <c r="D1066" s="37"/>
      <c r="E1066" s="49" t="str">
        <f t="shared" si="202"/>
        <v>PENDIENTE NOTIFICACIÓN</v>
      </c>
      <c r="F1066" s="141" t="str">
        <f t="shared" si="203"/>
        <v>PENDIENTE NOTIFICACIÓN</v>
      </c>
      <c r="G1066" s="49" t="str">
        <f t="shared" si="204"/>
        <v/>
      </c>
      <c r="H1066" s="51" t="str">
        <f ca="1">IF(
L1066="",
"",
IF(
NETWORKDAYS(L1066,IF(M1066&lt;&gt;"",M1066,TODAY()),FESTIVOS_CO!A:A)&gt;2,
"VENCIDO",
IF(
NETWORKDAYS(L1066,IF(M1066&lt;&gt;"",M1066,TODAY()),FESTIVOS_CO!A:A)=2,
"ALERTA",
"A TIEMPO"
)))</f>
        <v/>
      </c>
      <c r="I1066" s="40"/>
      <c r="J1066" s="36"/>
      <c r="K1066" s="37"/>
      <c r="L1066" s="50"/>
      <c r="M1066" s="37"/>
      <c r="N1066" s="52"/>
      <c r="O1066" s="52"/>
      <c r="P1066" s="36"/>
      <c r="Q1066" s="36"/>
      <c r="R1066" s="40"/>
      <c r="S1066" s="36"/>
      <c r="T1066" s="40"/>
      <c r="U1066" s="40"/>
      <c r="V1066" s="81"/>
      <c r="W1066" s="40"/>
      <c r="X1066" s="40"/>
      <c r="Y1066" s="40"/>
      <c r="Z1066" s="38" t="str">
        <f>IFERROR(VLOOKUP(Y1066,DIRECTORIO!A:B,2,FALSE),"")</f>
        <v/>
      </c>
      <c r="AA1066" s="40"/>
      <c r="AB1066" s="40"/>
      <c r="AC1066" s="40"/>
      <c r="AD1066" s="40"/>
      <c r="AE1066" s="40"/>
      <c r="AF1066" s="40"/>
      <c r="AG1066" s="41" t="s">
        <v>109</v>
      </c>
      <c r="AH1066" s="42"/>
      <c r="AI1066" s="54" t="str">
        <f t="shared" ca="1" si="205"/>
        <v>PENDIENTE NOTIFICACIÓN ELECTRÓNICA</v>
      </c>
      <c r="AJ1066" s="37"/>
      <c r="AK1066" s="37"/>
      <c r="AL1066" s="37"/>
      <c r="AM1066" s="53" t="str">
        <f>IF(AK1066="","",WORKDAY(AK1066,5,FESTIVOS_CO!A:A))</f>
        <v/>
      </c>
      <c r="AN1066" s="37"/>
      <c r="AO1066" s="37"/>
      <c r="AP1066" s="54" t="str">
        <f t="shared" ca="1" si="210"/>
        <v>NO APLICA</v>
      </c>
      <c r="AQ1066" s="36"/>
      <c r="AR1066" s="43"/>
      <c r="AS1066" s="37"/>
      <c r="AT1066" s="36"/>
      <c r="AU1066" s="37"/>
      <c r="AV1066" s="36"/>
      <c r="AW1066" s="36"/>
      <c r="AX1066" s="37"/>
      <c r="AY1066" s="140" t="str">
        <f>IF(AU1066="","",WORKDAY(AU1066,5,FESTIVOS_CO!A:A))</f>
        <v/>
      </c>
      <c r="AZ1066" s="54" t="str">
        <f t="shared" ca="1" si="207"/>
        <v>NO APLICA</v>
      </c>
      <c r="BA1066" s="55" t="str">
        <f>IF(AX1066="","",WORKDAY(AX1066,5,FESTIVOS_CO!A:A))</f>
        <v/>
      </c>
      <c r="BB1066" s="39"/>
      <c r="BC1066" s="40"/>
      <c r="BD1066" s="40"/>
      <c r="BE1066" s="56" t="str">
        <f t="shared" ca="1" si="208"/>
        <v>NO APLICA</v>
      </c>
      <c r="BF1066" s="37"/>
      <c r="BG1066" s="45"/>
      <c r="BH1066" s="37"/>
      <c r="BI1066" s="36"/>
      <c r="BJ1066" s="37"/>
      <c r="BK1066" s="36"/>
      <c r="BL1066" s="36"/>
      <c r="BM1066" s="53" t="str">
        <f>IF(BJ1066="","",WORKDAY(BJ1066,5,FESTIVOS_CO!A:A))</f>
        <v/>
      </c>
      <c r="BN1066" s="57" t="str">
        <f t="shared" ca="1" si="206"/>
        <v>PENDIENTE HACER AVISO</v>
      </c>
      <c r="BO1066" s="54" t="str">
        <f t="shared" ca="1" si="199"/>
        <v>EN TRÁMITE NOTIF. POR AVISO</v>
      </c>
      <c r="BP1066" s="37"/>
      <c r="BQ1066" s="53" t="str">
        <f>IF(BP1066="","",WORKDAY(BP1066,5,FESTIVOS_CO!A:A))</f>
        <v/>
      </c>
      <c r="BR1066" s="37"/>
      <c r="BS1066" s="36"/>
      <c r="BT1066" s="38"/>
      <c r="BU1066" s="58" t="e">
        <f>VLOOKUP(BT1066,Hoja2!$C:$D,2,0)</f>
        <v>#N/A</v>
      </c>
      <c r="BV1066" s="80" t="str">
        <f>IF(
AND(AO1066="",BD1066="",BQ1066=""),
"EN PROCESO NOTIFICACION / COMUNICACION",
IF(
BT1066="",
"NO APLICA",
IF(
BU1066=60,
IF(AO1066&lt;&gt;"",AO1066,IF(BD1066&lt;&gt;"",BD1066,BQ1066))+60,
WORKDAY(
IF(AO1066&lt;&gt;"",AO1066,IF(BD1066&lt;&gt;"",BD1066,BQ1066)),
BU1066,
FESTIVOS_CO!A:A
)
)
))</f>
        <v>EN PROCESO NOTIFICACION / COMUNICACION</v>
      </c>
      <c r="BW1066" s="44"/>
      <c r="BX1066" s="53"/>
      <c r="BY1066" s="45"/>
      <c r="BZ1066" s="37"/>
      <c r="CA1066" s="54" t="str">
        <f t="shared" si="200"/>
        <v>PENDIENTE EJECUTORIA</v>
      </c>
      <c r="CB1066" s="59" t="str">
        <f t="shared" si="209"/>
        <v/>
      </c>
      <c r="CC1066" s="36"/>
      <c r="CD1066" s="40"/>
      <c r="CE1066" s="46"/>
      <c r="CF1066" s="40"/>
      <c r="CG1066" s="40"/>
      <c r="CH1066" s="40"/>
      <c r="CI1066" s="36"/>
      <c r="CJ1066" s="47"/>
      <c r="CK1066" s="40"/>
      <c r="CL1066" s="40"/>
      <c r="CM1066" s="40"/>
      <c r="CN1066" s="40"/>
    </row>
    <row r="1067" spans="1:92" ht="42.75" hidden="1">
      <c r="A1067" s="49" t="str">
        <f t="shared" si="201"/>
        <v>SIN GESTIÓN</v>
      </c>
      <c r="B1067" s="58"/>
      <c r="C1067" s="37"/>
      <c r="D1067" s="37"/>
      <c r="E1067" s="49" t="str">
        <f t="shared" si="202"/>
        <v>PENDIENTE NOTIFICACIÓN</v>
      </c>
      <c r="F1067" s="141" t="str">
        <f t="shared" si="203"/>
        <v>PENDIENTE NOTIFICACIÓN</v>
      </c>
      <c r="G1067" s="49" t="str">
        <f t="shared" si="204"/>
        <v/>
      </c>
      <c r="H1067" s="51" t="str">
        <f ca="1">IF(
L1067="",
"",
IF(
NETWORKDAYS(L1067,IF(M1067&lt;&gt;"",M1067,TODAY()),FESTIVOS_CO!A:A)&gt;2,
"VENCIDO",
IF(
NETWORKDAYS(L1067,IF(M1067&lt;&gt;"",M1067,TODAY()),FESTIVOS_CO!A:A)=2,
"ALERTA",
"A TIEMPO"
)))</f>
        <v/>
      </c>
      <c r="I1067" s="40"/>
      <c r="J1067" s="36"/>
      <c r="K1067" s="37"/>
      <c r="L1067" s="50"/>
      <c r="M1067" s="37"/>
      <c r="N1067" s="52"/>
      <c r="O1067" s="52"/>
      <c r="P1067" s="36"/>
      <c r="Q1067" s="36"/>
      <c r="R1067" s="40"/>
      <c r="S1067" s="36"/>
      <c r="T1067" s="40"/>
      <c r="U1067" s="40"/>
      <c r="V1067" s="81"/>
      <c r="W1067" s="40"/>
      <c r="X1067" s="40"/>
      <c r="Y1067" s="40"/>
      <c r="Z1067" s="38" t="str">
        <f>IFERROR(VLOOKUP(Y1067,DIRECTORIO!A:B,2,FALSE),"")</f>
        <v/>
      </c>
      <c r="AA1067" s="40"/>
      <c r="AB1067" s="40"/>
      <c r="AC1067" s="40"/>
      <c r="AD1067" s="40"/>
      <c r="AE1067" s="40"/>
      <c r="AF1067" s="40"/>
      <c r="AG1067" s="41" t="s">
        <v>109</v>
      </c>
      <c r="AH1067" s="42"/>
      <c r="AI1067" s="54" t="str">
        <f t="shared" ca="1" si="205"/>
        <v>PENDIENTE NOTIFICACIÓN ELECTRÓNICA</v>
      </c>
      <c r="AJ1067" s="37"/>
      <c r="AK1067" s="37"/>
      <c r="AL1067" s="37"/>
      <c r="AM1067" s="53" t="str">
        <f>IF(AK1067="","",WORKDAY(AK1067,5,FESTIVOS_CO!A:A))</f>
        <v/>
      </c>
      <c r="AN1067" s="37"/>
      <c r="AO1067" s="37"/>
      <c r="AP1067" s="54" t="str">
        <f t="shared" ca="1" si="210"/>
        <v>NO APLICA</v>
      </c>
      <c r="AQ1067" s="36"/>
      <c r="AR1067" s="43"/>
      <c r="AS1067" s="37"/>
      <c r="AT1067" s="36"/>
      <c r="AU1067" s="37"/>
      <c r="AV1067" s="36"/>
      <c r="AW1067" s="36"/>
      <c r="AX1067" s="37"/>
      <c r="AY1067" s="140" t="str">
        <f>IF(AU1067="","",WORKDAY(AU1067,5,FESTIVOS_CO!A:A))</f>
        <v/>
      </c>
      <c r="AZ1067" s="54" t="str">
        <f t="shared" ca="1" si="207"/>
        <v>NO APLICA</v>
      </c>
      <c r="BA1067" s="55" t="str">
        <f>IF(AX1067="","",WORKDAY(AX1067,5,FESTIVOS_CO!A:A))</f>
        <v/>
      </c>
      <c r="BB1067" s="39"/>
      <c r="BC1067" s="40"/>
      <c r="BD1067" s="40"/>
      <c r="BE1067" s="56" t="str">
        <f t="shared" ca="1" si="208"/>
        <v>NO APLICA</v>
      </c>
      <c r="BF1067" s="37"/>
      <c r="BG1067" s="45"/>
      <c r="BH1067" s="37"/>
      <c r="BI1067" s="36"/>
      <c r="BJ1067" s="37"/>
      <c r="BK1067" s="36"/>
      <c r="BL1067" s="36"/>
      <c r="BM1067" s="53" t="str">
        <f>IF(BJ1067="","",WORKDAY(BJ1067,5,FESTIVOS_CO!A:A))</f>
        <v/>
      </c>
      <c r="BN1067" s="57" t="str">
        <f t="shared" ca="1" si="206"/>
        <v>PENDIENTE HACER AVISO</v>
      </c>
      <c r="BO1067" s="54" t="str">
        <f t="shared" ca="1" si="199"/>
        <v>EN TRÁMITE NOTIF. POR AVISO</v>
      </c>
      <c r="BP1067" s="37"/>
      <c r="BQ1067" s="53" t="str">
        <f>IF(BP1067="","",WORKDAY(BP1067,5,FESTIVOS_CO!A:A))</f>
        <v/>
      </c>
      <c r="BR1067" s="37"/>
      <c r="BS1067" s="36"/>
      <c r="BT1067" s="38"/>
      <c r="BU1067" s="58" t="e">
        <f>VLOOKUP(BT1067,Hoja2!$C:$D,2,0)</f>
        <v>#N/A</v>
      </c>
      <c r="BV1067" s="80" t="str">
        <f>IF(
AND(AO1067="",BD1067="",BQ1067=""),
"EN PROCESO NOTIFICACION / COMUNICACION",
IF(
BT1067="",
"NO APLICA",
IF(
BU1067=60,
IF(AO1067&lt;&gt;"",AO1067,IF(BD1067&lt;&gt;"",BD1067,BQ1067))+60,
WORKDAY(
IF(AO1067&lt;&gt;"",AO1067,IF(BD1067&lt;&gt;"",BD1067,BQ1067)),
BU1067,
FESTIVOS_CO!A:A
)
)
))</f>
        <v>EN PROCESO NOTIFICACION / COMUNICACION</v>
      </c>
      <c r="BW1067" s="44"/>
      <c r="BX1067" s="53"/>
      <c r="BY1067" s="45"/>
      <c r="BZ1067" s="37"/>
      <c r="CA1067" s="54" t="str">
        <f t="shared" si="200"/>
        <v>PENDIENTE EJECUTORIA</v>
      </c>
      <c r="CB1067" s="59" t="str">
        <f t="shared" si="209"/>
        <v/>
      </c>
      <c r="CC1067" s="36"/>
      <c r="CD1067" s="40"/>
      <c r="CE1067" s="46"/>
      <c r="CF1067" s="40"/>
      <c r="CG1067" s="40"/>
      <c r="CH1067" s="40"/>
      <c r="CI1067" s="36"/>
      <c r="CJ1067" s="47"/>
      <c r="CK1067" s="40"/>
      <c r="CL1067" s="40"/>
      <c r="CM1067" s="40"/>
      <c r="CN1067" s="40"/>
    </row>
    <row r="1068" spans="1:92" ht="42.75" hidden="1">
      <c r="A1068" s="49" t="str">
        <f t="shared" si="201"/>
        <v>SIN GESTIÓN</v>
      </c>
      <c r="B1068" s="58"/>
      <c r="C1068" s="37"/>
      <c r="D1068" s="37"/>
      <c r="E1068" s="49" t="str">
        <f t="shared" si="202"/>
        <v>PENDIENTE NOTIFICACIÓN</v>
      </c>
      <c r="F1068" s="141" t="str">
        <f t="shared" si="203"/>
        <v>PENDIENTE NOTIFICACIÓN</v>
      </c>
      <c r="G1068" s="49" t="str">
        <f t="shared" si="204"/>
        <v/>
      </c>
      <c r="H1068" s="51" t="str">
        <f ca="1">IF(
L1068="",
"",
IF(
NETWORKDAYS(L1068,IF(M1068&lt;&gt;"",M1068,TODAY()),FESTIVOS_CO!A:A)&gt;2,
"VENCIDO",
IF(
NETWORKDAYS(L1068,IF(M1068&lt;&gt;"",M1068,TODAY()),FESTIVOS_CO!A:A)=2,
"ALERTA",
"A TIEMPO"
)))</f>
        <v/>
      </c>
      <c r="I1068" s="40"/>
      <c r="J1068" s="36"/>
      <c r="K1068" s="37"/>
      <c r="L1068" s="50"/>
      <c r="M1068" s="37"/>
      <c r="N1068" s="52"/>
      <c r="O1068" s="52"/>
      <c r="P1068" s="36"/>
      <c r="Q1068" s="36"/>
      <c r="R1068" s="40"/>
      <c r="S1068" s="36"/>
      <c r="T1068" s="40"/>
      <c r="U1068" s="40"/>
      <c r="V1068" s="81"/>
      <c r="W1068" s="40"/>
      <c r="X1068" s="40"/>
      <c r="Y1068" s="40"/>
      <c r="Z1068" s="38" t="str">
        <f>IFERROR(VLOOKUP(Y1068,DIRECTORIO!A:B,2,FALSE),"")</f>
        <v/>
      </c>
      <c r="AA1068" s="40"/>
      <c r="AB1068" s="40"/>
      <c r="AC1068" s="40"/>
      <c r="AD1068" s="40"/>
      <c r="AE1068" s="40"/>
      <c r="AF1068" s="40"/>
      <c r="AG1068" s="41" t="s">
        <v>109</v>
      </c>
      <c r="AH1068" s="42"/>
      <c r="AI1068" s="54" t="str">
        <f t="shared" ca="1" si="205"/>
        <v>PENDIENTE NOTIFICACIÓN ELECTRÓNICA</v>
      </c>
      <c r="AJ1068" s="37"/>
      <c r="AK1068" s="37"/>
      <c r="AL1068" s="37"/>
      <c r="AM1068" s="53" t="str">
        <f>IF(AK1068="","",WORKDAY(AK1068,5,FESTIVOS_CO!A:A))</f>
        <v/>
      </c>
      <c r="AN1068" s="37"/>
      <c r="AO1068" s="37"/>
      <c r="AP1068" s="54" t="str">
        <f t="shared" ca="1" si="210"/>
        <v>NO APLICA</v>
      </c>
      <c r="AQ1068" s="36"/>
      <c r="AR1068" s="43"/>
      <c r="AS1068" s="37"/>
      <c r="AT1068" s="36"/>
      <c r="AU1068" s="37"/>
      <c r="AV1068" s="36"/>
      <c r="AW1068" s="36"/>
      <c r="AX1068" s="37"/>
      <c r="AY1068" s="140" t="str">
        <f>IF(AU1068="","",WORKDAY(AU1068,5,FESTIVOS_CO!A:A))</f>
        <v/>
      </c>
      <c r="AZ1068" s="54" t="str">
        <f t="shared" ca="1" si="207"/>
        <v>NO APLICA</v>
      </c>
      <c r="BA1068" s="55" t="str">
        <f>IF(AX1068="","",WORKDAY(AX1068,5,FESTIVOS_CO!A:A))</f>
        <v/>
      </c>
      <c r="BB1068" s="39"/>
      <c r="BC1068" s="40"/>
      <c r="BD1068" s="40"/>
      <c r="BE1068" s="56" t="str">
        <f t="shared" ca="1" si="208"/>
        <v>NO APLICA</v>
      </c>
      <c r="BF1068" s="37"/>
      <c r="BG1068" s="45"/>
      <c r="BH1068" s="37"/>
      <c r="BI1068" s="36"/>
      <c r="BJ1068" s="37"/>
      <c r="BK1068" s="36"/>
      <c r="BL1068" s="36"/>
      <c r="BM1068" s="53" t="str">
        <f>IF(BJ1068="","",WORKDAY(BJ1068,5,FESTIVOS_CO!A:A))</f>
        <v/>
      </c>
      <c r="BN1068" s="57" t="str">
        <f t="shared" ca="1" si="206"/>
        <v>PENDIENTE HACER AVISO</v>
      </c>
      <c r="BO1068" s="54" t="str">
        <f t="shared" ca="1" si="199"/>
        <v>EN TRÁMITE NOTIF. POR AVISO</v>
      </c>
      <c r="BP1068" s="37"/>
      <c r="BQ1068" s="53" t="str">
        <f>IF(BP1068="","",WORKDAY(BP1068,5,FESTIVOS_CO!A:A))</f>
        <v/>
      </c>
      <c r="BR1068" s="37"/>
      <c r="BS1068" s="36"/>
      <c r="BT1068" s="38"/>
      <c r="BU1068" s="58" t="e">
        <f>VLOOKUP(BT1068,Hoja2!$C:$D,2,0)</f>
        <v>#N/A</v>
      </c>
      <c r="BV1068" s="80" t="str">
        <f>IF(
AND(AO1068="",BD1068="",BQ1068=""),
"EN PROCESO NOTIFICACION / COMUNICACION",
IF(
BT1068="",
"NO APLICA",
IF(
BU1068=60,
IF(AO1068&lt;&gt;"",AO1068,IF(BD1068&lt;&gt;"",BD1068,BQ1068))+60,
WORKDAY(
IF(AO1068&lt;&gt;"",AO1068,IF(BD1068&lt;&gt;"",BD1068,BQ1068)),
BU1068,
FESTIVOS_CO!A:A
)
)
))</f>
        <v>EN PROCESO NOTIFICACION / COMUNICACION</v>
      </c>
      <c r="BW1068" s="44"/>
      <c r="BX1068" s="53"/>
      <c r="BY1068" s="45"/>
      <c r="BZ1068" s="37"/>
      <c r="CA1068" s="54" t="str">
        <f t="shared" si="200"/>
        <v>PENDIENTE EJECUTORIA</v>
      </c>
      <c r="CB1068" s="59" t="str">
        <f t="shared" si="209"/>
        <v/>
      </c>
      <c r="CC1068" s="36"/>
      <c r="CD1068" s="40"/>
      <c r="CE1068" s="46"/>
      <c r="CF1068" s="40"/>
      <c r="CG1068" s="40"/>
      <c r="CH1068" s="40"/>
      <c r="CI1068" s="36"/>
      <c r="CJ1068" s="47"/>
      <c r="CK1068" s="40"/>
      <c r="CL1068" s="40"/>
      <c r="CM1068" s="40"/>
      <c r="CN1068" s="40"/>
    </row>
    <row r="1069" spans="1:92" ht="42.75" hidden="1">
      <c r="A1069" s="49" t="str">
        <f t="shared" si="201"/>
        <v>SIN GESTIÓN</v>
      </c>
      <c r="B1069" s="58"/>
      <c r="C1069" s="37"/>
      <c r="D1069" s="37"/>
      <c r="E1069" s="49" t="str">
        <f t="shared" si="202"/>
        <v>PENDIENTE NOTIFICACIÓN</v>
      </c>
      <c r="F1069" s="141" t="str">
        <f t="shared" si="203"/>
        <v>PENDIENTE NOTIFICACIÓN</v>
      </c>
      <c r="G1069" s="49" t="str">
        <f t="shared" si="204"/>
        <v/>
      </c>
      <c r="H1069" s="51" t="str">
        <f ca="1">IF(
L1069="",
"",
IF(
NETWORKDAYS(L1069,IF(M1069&lt;&gt;"",M1069,TODAY()),FESTIVOS_CO!A:A)&gt;2,
"VENCIDO",
IF(
NETWORKDAYS(L1069,IF(M1069&lt;&gt;"",M1069,TODAY()),FESTIVOS_CO!A:A)=2,
"ALERTA",
"A TIEMPO"
)))</f>
        <v/>
      </c>
      <c r="I1069" s="40"/>
      <c r="J1069" s="36"/>
      <c r="K1069" s="37"/>
      <c r="L1069" s="50"/>
      <c r="M1069" s="37"/>
      <c r="N1069" s="52"/>
      <c r="O1069" s="52"/>
      <c r="P1069" s="36"/>
      <c r="Q1069" s="36"/>
      <c r="R1069" s="40"/>
      <c r="S1069" s="36"/>
      <c r="T1069" s="40"/>
      <c r="U1069" s="40"/>
      <c r="V1069" s="81"/>
      <c r="W1069" s="40"/>
      <c r="X1069" s="40"/>
      <c r="Y1069" s="40"/>
      <c r="Z1069" s="38" t="str">
        <f>IFERROR(VLOOKUP(Y1069,DIRECTORIO!A:B,2,FALSE),"")</f>
        <v/>
      </c>
      <c r="AA1069" s="40"/>
      <c r="AB1069" s="40"/>
      <c r="AC1069" s="40"/>
      <c r="AD1069" s="40"/>
      <c r="AE1069" s="40"/>
      <c r="AF1069" s="40"/>
      <c r="AG1069" s="41" t="s">
        <v>109</v>
      </c>
      <c r="AH1069" s="42"/>
      <c r="AI1069" s="54" t="str">
        <f t="shared" ca="1" si="205"/>
        <v>PENDIENTE NOTIFICACIÓN ELECTRÓNICA</v>
      </c>
      <c r="AJ1069" s="37"/>
      <c r="AK1069" s="37"/>
      <c r="AL1069" s="37"/>
      <c r="AM1069" s="53" t="str">
        <f>IF(AK1069="","",WORKDAY(AK1069,5,FESTIVOS_CO!A:A))</f>
        <v/>
      </c>
      <c r="AN1069" s="37"/>
      <c r="AO1069" s="37"/>
      <c r="AP1069" s="54" t="str">
        <f t="shared" ca="1" si="210"/>
        <v>NO APLICA</v>
      </c>
      <c r="AQ1069" s="36"/>
      <c r="AR1069" s="43"/>
      <c r="AS1069" s="37"/>
      <c r="AT1069" s="36"/>
      <c r="AU1069" s="37"/>
      <c r="AV1069" s="36"/>
      <c r="AW1069" s="36"/>
      <c r="AX1069" s="37"/>
      <c r="AY1069" s="140" t="str">
        <f>IF(AU1069="","",WORKDAY(AU1069,5,FESTIVOS_CO!A:A))</f>
        <v/>
      </c>
      <c r="AZ1069" s="54" t="str">
        <f t="shared" ca="1" si="207"/>
        <v>NO APLICA</v>
      </c>
      <c r="BA1069" s="55" t="str">
        <f>IF(AX1069="","",WORKDAY(AX1069,5,FESTIVOS_CO!A:A))</f>
        <v/>
      </c>
      <c r="BB1069" s="39"/>
      <c r="BC1069" s="40"/>
      <c r="BD1069" s="40"/>
      <c r="BE1069" s="56" t="str">
        <f t="shared" ca="1" si="208"/>
        <v>NO APLICA</v>
      </c>
      <c r="BF1069" s="37"/>
      <c r="BG1069" s="45"/>
      <c r="BH1069" s="37"/>
      <c r="BI1069" s="36"/>
      <c r="BJ1069" s="37"/>
      <c r="BK1069" s="36"/>
      <c r="BL1069" s="36"/>
      <c r="BM1069" s="53" t="str">
        <f>IF(BJ1069="","",WORKDAY(BJ1069,5,FESTIVOS_CO!A:A))</f>
        <v/>
      </c>
      <c r="BN1069" s="57" t="str">
        <f t="shared" ca="1" si="206"/>
        <v>PENDIENTE HACER AVISO</v>
      </c>
      <c r="BO1069" s="54" t="str">
        <f t="shared" ca="1" si="199"/>
        <v>EN TRÁMITE NOTIF. POR AVISO</v>
      </c>
      <c r="BP1069" s="37"/>
      <c r="BQ1069" s="53" t="str">
        <f>IF(BP1069="","",WORKDAY(BP1069,5,FESTIVOS_CO!A:A))</f>
        <v/>
      </c>
      <c r="BR1069" s="37"/>
      <c r="BS1069" s="36"/>
      <c r="BT1069" s="38"/>
      <c r="BU1069" s="58" t="e">
        <f>VLOOKUP(BT1069,Hoja2!$C:$D,2,0)</f>
        <v>#N/A</v>
      </c>
      <c r="BV1069" s="80" t="str">
        <f>IF(
AND(AO1069="",BD1069="",BQ1069=""),
"EN PROCESO NOTIFICACION / COMUNICACION",
IF(
BT1069="",
"NO APLICA",
IF(
BU1069=60,
IF(AO1069&lt;&gt;"",AO1069,IF(BD1069&lt;&gt;"",BD1069,BQ1069))+60,
WORKDAY(
IF(AO1069&lt;&gt;"",AO1069,IF(BD1069&lt;&gt;"",BD1069,BQ1069)),
BU1069,
FESTIVOS_CO!A:A
)
)
))</f>
        <v>EN PROCESO NOTIFICACION / COMUNICACION</v>
      </c>
      <c r="BW1069" s="44"/>
      <c r="BX1069" s="53"/>
      <c r="BY1069" s="45"/>
      <c r="BZ1069" s="37"/>
      <c r="CA1069" s="54" t="str">
        <f t="shared" si="200"/>
        <v>PENDIENTE EJECUTORIA</v>
      </c>
      <c r="CB1069" s="59" t="str">
        <f t="shared" si="209"/>
        <v/>
      </c>
      <c r="CC1069" s="36"/>
      <c r="CD1069" s="40"/>
      <c r="CE1069" s="46"/>
      <c r="CF1069" s="40"/>
      <c r="CG1069" s="40"/>
      <c r="CH1069" s="40"/>
      <c r="CI1069" s="36"/>
      <c r="CJ1069" s="47"/>
      <c r="CK1069" s="40"/>
      <c r="CL1069" s="40"/>
      <c r="CM1069" s="40"/>
      <c r="CN1069" s="40"/>
    </row>
    <row r="1070" spans="1:92" ht="42.75" hidden="1">
      <c r="A1070" s="49" t="str">
        <f t="shared" si="201"/>
        <v>SIN GESTIÓN</v>
      </c>
      <c r="B1070" s="58"/>
      <c r="C1070" s="37"/>
      <c r="D1070" s="37"/>
      <c r="E1070" s="49" t="str">
        <f t="shared" si="202"/>
        <v>PENDIENTE NOTIFICACIÓN</v>
      </c>
      <c r="F1070" s="141" t="str">
        <f t="shared" si="203"/>
        <v>PENDIENTE NOTIFICACIÓN</v>
      </c>
      <c r="G1070" s="49" t="str">
        <f t="shared" si="204"/>
        <v/>
      </c>
      <c r="H1070" s="51" t="str">
        <f ca="1">IF(
L1070="",
"",
IF(
NETWORKDAYS(L1070,IF(M1070&lt;&gt;"",M1070,TODAY()),FESTIVOS_CO!A:A)&gt;2,
"VENCIDO",
IF(
NETWORKDAYS(L1070,IF(M1070&lt;&gt;"",M1070,TODAY()),FESTIVOS_CO!A:A)=2,
"ALERTA",
"A TIEMPO"
)))</f>
        <v/>
      </c>
      <c r="I1070" s="40"/>
      <c r="J1070" s="36"/>
      <c r="K1070" s="37"/>
      <c r="L1070" s="50"/>
      <c r="M1070" s="37"/>
      <c r="N1070" s="52"/>
      <c r="O1070" s="52"/>
      <c r="P1070" s="36"/>
      <c r="Q1070" s="36"/>
      <c r="R1070" s="40"/>
      <c r="S1070" s="36"/>
      <c r="T1070" s="40"/>
      <c r="U1070" s="40"/>
      <c r="V1070" s="81"/>
      <c r="W1070" s="40"/>
      <c r="X1070" s="40"/>
      <c r="Y1070" s="40"/>
      <c r="Z1070" s="38" t="str">
        <f>IFERROR(VLOOKUP(Y1070,DIRECTORIO!A:B,2,FALSE),"")</f>
        <v/>
      </c>
      <c r="AA1070" s="40"/>
      <c r="AB1070" s="40"/>
      <c r="AC1070" s="40"/>
      <c r="AD1070" s="40"/>
      <c r="AE1070" s="40"/>
      <c r="AF1070" s="40"/>
      <c r="AG1070" s="41" t="s">
        <v>109</v>
      </c>
      <c r="AH1070" s="42"/>
      <c r="AI1070" s="54" t="str">
        <f t="shared" ca="1" si="205"/>
        <v>PENDIENTE NOTIFICACIÓN ELECTRÓNICA</v>
      </c>
      <c r="AJ1070" s="37"/>
      <c r="AK1070" s="37"/>
      <c r="AL1070" s="37"/>
      <c r="AM1070" s="53" t="str">
        <f>IF(AK1070="","",WORKDAY(AK1070,5,FESTIVOS_CO!A:A))</f>
        <v/>
      </c>
      <c r="AN1070" s="37"/>
      <c r="AO1070" s="37"/>
      <c r="AP1070" s="54" t="str">
        <f t="shared" ca="1" si="210"/>
        <v>NO APLICA</v>
      </c>
      <c r="AQ1070" s="36"/>
      <c r="AR1070" s="43"/>
      <c r="AS1070" s="37"/>
      <c r="AT1070" s="36"/>
      <c r="AU1070" s="37"/>
      <c r="AV1070" s="36"/>
      <c r="AW1070" s="36"/>
      <c r="AX1070" s="37"/>
      <c r="AY1070" s="140" t="str">
        <f>IF(AU1070="","",WORKDAY(AU1070,5,FESTIVOS_CO!A:A))</f>
        <v/>
      </c>
      <c r="AZ1070" s="54" t="str">
        <f t="shared" ca="1" si="207"/>
        <v>NO APLICA</v>
      </c>
      <c r="BA1070" s="55" t="str">
        <f>IF(AX1070="","",WORKDAY(AX1070,5,FESTIVOS_CO!A:A))</f>
        <v/>
      </c>
      <c r="BB1070" s="39"/>
      <c r="BC1070" s="40"/>
      <c r="BD1070" s="40"/>
      <c r="BE1070" s="56" t="str">
        <f t="shared" ca="1" si="208"/>
        <v>NO APLICA</v>
      </c>
      <c r="BF1070" s="37"/>
      <c r="BG1070" s="45"/>
      <c r="BH1070" s="37"/>
      <c r="BI1070" s="36"/>
      <c r="BJ1070" s="37"/>
      <c r="BK1070" s="36"/>
      <c r="BL1070" s="36"/>
      <c r="BM1070" s="53" t="str">
        <f>IF(BJ1070="","",WORKDAY(BJ1070,5,FESTIVOS_CO!A:A))</f>
        <v/>
      </c>
      <c r="BN1070" s="57" t="str">
        <f t="shared" ca="1" si="206"/>
        <v>PENDIENTE HACER AVISO</v>
      </c>
      <c r="BO1070" s="54" t="str">
        <f t="shared" ca="1" si="199"/>
        <v>EN TRÁMITE NOTIF. POR AVISO</v>
      </c>
      <c r="BP1070" s="37"/>
      <c r="BQ1070" s="53" t="str">
        <f>IF(BP1070="","",WORKDAY(BP1070,5,FESTIVOS_CO!A:A))</f>
        <v/>
      </c>
      <c r="BR1070" s="37"/>
      <c r="BS1070" s="36"/>
      <c r="BT1070" s="38"/>
      <c r="BU1070" s="58" t="e">
        <f>VLOOKUP(BT1070,Hoja2!$C:$D,2,0)</f>
        <v>#N/A</v>
      </c>
      <c r="BV1070" s="80" t="str">
        <f>IF(
AND(AO1070="",BD1070="",BQ1070=""),
"EN PROCESO NOTIFICACION / COMUNICACION",
IF(
BT1070="",
"NO APLICA",
IF(
BU1070=60,
IF(AO1070&lt;&gt;"",AO1070,IF(BD1070&lt;&gt;"",BD1070,BQ1070))+60,
WORKDAY(
IF(AO1070&lt;&gt;"",AO1070,IF(BD1070&lt;&gt;"",BD1070,BQ1070)),
BU1070,
FESTIVOS_CO!A:A
)
)
))</f>
        <v>EN PROCESO NOTIFICACION / COMUNICACION</v>
      </c>
      <c r="BW1070" s="44"/>
      <c r="BX1070" s="53"/>
      <c r="BY1070" s="45"/>
      <c r="BZ1070" s="37"/>
      <c r="CA1070" s="54" t="str">
        <f t="shared" si="200"/>
        <v>PENDIENTE EJECUTORIA</v>
      </c>
      <c r="CB1070" s="59" t="str">
        <f t="shared" si="209"/>
        <v/>
      </c>
      <c r="CC1070" s="36"/>
      <c r="CD1070" s="40"/>
      <c r="CE1070" s="46"/>
      <c r="CF1070" s="40"/>
      <c r="CG1070" s="40"/>
      <c r="CH1070" s="40"/>
      <c r="CI1070" s="36"/>
      <c r="CJ1070" s="47"/>
      <c r="CK1070" s="40"/>
      <c r="CL1070" s="40"/>
      <c r="CM1070" s="40"/>
      <c r="CN1070" s="40"/>
    </row>
    <row r="1071" spans="1:92" ht="42.75" hidden="1">
      <c r="A1071" s="49" t="str">
        <f t="shared" si="201"/>
        <v>SIN GESTIÓN</v>
      </c>
      <c r="B1071" s="58"/>
      <c r="C1071" s="37"/>
      <c r="D1071" s="37"/>
      <c r="E1071" s="49" t="str">
        <f t="shared" si="202"/>
        <v>PENDIENTE NOTIFICACIÓN</v>
      </c>
      <c r="F1071" s="141" t="str">
        <f t="shared" si="203"/>
        <v>PENDIENTE NOTIFICACIÓN</v>
      </c>
      <c r="G1071" s="49" t="str">
        <f t="shared" si="204"/>
        <v/>
      </c>
      <c r="H1071" s="51" t="str">
        <f ca="1">IF(
L1071="",
"",
IF(
NETWORKDAYS(L1071,IF(M1071&lt;&gt;"",M1071,TODAY()),FESTIVOS_CO!A:A)&gt;2,
"VENCIDO",
IF(
NETWORKDAYS(L1071,IF(M1071&lt;&gt;"",M1071,TODAY()),FESTIVOS_CO!A:A)=2,
"ALERTA",
"A TIEMPO"
)))</f>
        <v/>
      </c>
      <c r="I1071" s="40"/>
      <c r="J1071" s="36"/>
      <c r="K1071" s="37"/>
      <c r="L1071" s="50"/>
      <c r="M1071" s="37"/>
      <c r="N1071" s="52"/>
      <c r="O1071" s="52"/>
      <c r="P1071" s="36"/>
      <c r="Q1071" s="36"/>
      <c r="R1071" s="40"/>
      <c r="S1071" s="36"/>
      <c r="T1071" s="40"/>
      <c r="U1071" s="40"/>
      <c r="V1071" s="81"/>
      <c r="W1071" s="40"/>
      <c r="X1071" s="40"/>
      <c r="Y1071" s="40"/>
      <c r="Z1071" s="38" t="str">
        <f>IFERROR(VLOOKUP(Y1071,DIRECTORIO!A:B,2,FALSE),"")</f>
        <v/>
      </c>
      <c r="AA1071" s="40"/>
      <c r="AB1071" s="40"/>
      <c r="AC1071" s="40"/>
      <c r="AD1071" s="40"/>
      <c r="AE1071" s="40"/>
      <c r="AF1071" s="40"/>
      <c r="AG1071" s="41" t="s">
        <v>109</v>
      </c>
      <c r="AH1071" s="42"/>
      <c r="AI1071" s="54" t="str">
        <f t="shared" ca="1" si="205"/>
        <v>PENDIENTE NOTIFICACIÓN ELECTRÓNICA</v>
      </c>
      <c r="AJ1071" s="37"/>
      <c r="AK1071" s="37"/>
      <c r="AL1071" s="37"/>
      <c r="AM1071" s="53" t="str">
        <f>IF(AK1071="","",WORKDAY(AK1071,5,FESTIVOS_CO!A:A))</f>
        <v/>
      </c>
      <c r="AN1071" s="37"/>
      <c r="AO1071" s="37"/>
      <c r="AP1071" s="54" t="str">
        <f t="shared" ca="1" si="210"/>
        <v>NO APLICA</v>
      </c>
      <c r="AQ1071" s="36"/>
      <c r="AR1071" s="43"/>
      <c r="AS1071" s="37"/>
      <c r="AT1071" s="36"/>
      <c r="AU1071" s="37"/>
      <c r="AV1071" s="36"/>
      <c r="AW1071" s="36"/>
      <c r="AX1071" s="37"/>
      <c r="AY1071" s="140" t="str">
        <f>IF(AU1071="","",WORKDAY(AU1071,5,FESTIVOS_CO!A:A))</f>
        <v/>
      </c>
      <c r="AZ1071" s="54" t="str">
        <f t="shared" ca="1" si="207"/>
        <v>NO APLICA</v>
      </c>
      <c r="BA1071" s="55" t="str">
        <f>IF(AX1071="","",WORKDAY(AX1071,5,FESTIVOS_CO!A:A))</f>
        <v/>
      </c>
      <c r="BB1071" s="39"/>
      <c r="BC1071" s="40"/>
      <c r="BD1071" s="40"/>
      <c r="BE1071" s="56" t="str">
        <f t="shared" ca="1" si="208"/>
        <v>NO APLICA</v>
      </c>
      <c r="BF1071" s="37"/>
      <c r="BG1071" s="45"/>
      <c r="BH1071" s="37"/>
      <c r="BI1071" s="36"/>
      <c r="BJ1071" s="37"/>
      <c r="BK1071" s="36"/>
      <c r="BL1071" s="36"/>
      <c r="BM1071" s="53" t="str">
        <f>IF(BJ1071="","",WORKDAY(BJ1071,5,FESTIVOS_CO!A:A))</f>
        <v/>
      </c>
      <c r="BN1071" s="57" t="str">
        <f t="shared" ca="1" si="206"/>
        <v>PENDIENTE HACER AVISO</v>
      </c>
      <c r="BO1071" s="54" t="str">
        <f t="shared" ca="1" si="199"/>
        <v>EN TRÁMITE NOTIF. POR AVISO</v>
      </c>
      <c r="BP1071" s="37"/>
      <c r="BQ1071" s="53" t="str">
        <f>IF(BP1071="","",WORKDAY(BP1071,5,FESTIVOS_CO!A:A))</f>
        <v/>
      </c>
      <c r="BR1071" s="37"/>
      <c r="BS1071" s="36"/>
      <c r="BT1071" s="38"/>
      <c r="BU1071" s="58" t="e">
        <f>VLOOKUP(BT1071,Hoja2!$C:$D,2,0)</f>
        <v>#N/A</v>
      </c>
      <c r="BV1071" s="80" t="str">
        <f>IF(
AND(AO1071="",BD1071="",BQ1071=""),
"EN PROCESO NOTIFICACION / COMUNICACION",
IF(
BT1071="",
"NO APLICA",
IF(
BU1071=60,
IF(AO1071&lt;&gt;"",AO1071,IF(BD1071&lt;&gt;"",BD1071,BQ1071))+60,
WORKDAY(
IF(AO1071&lt;&gt;"",AO1071,IF(BD1071&lt;&gt;"",BD1071,BQ1071)),
BU1071,
FESTIVOS_CO!A:A
)
)
))</f>
        <v>EN PROCESO NOTIFICACION / COMUNICACION</v>
      </c>
      <c r="BW1071" s="44"/>
      <c r="BX1071" s="53"/>
      <c r="BY1071" s="45"/>
      <c r="BZ1071" s="37"/>
      <c r="CA1071" s="54" t="str">
        <f t="shared" si="200"/>
        <v>PENDIENTE EJECUTORIA</v>
      </c>
      <c r="CB1071" s="59" t="str">
        <f t="shared" si="209"/>
        <v/>
      </c>
      <c r="CC1071" s="36"/>
      <c r="CD1071" s="40"/>
      <c r="CE1071" s="46"/>
      <c r="CF1071" s="40"/>
      <c r="CG1071" s="40"/>
      <c r="CH1071" s="40"/>
      <c r="CI1071" s="36"/>
      <c r="CJ1071" s="47"/>
      <c r="CK1071" s="40"/>
      <c r="CL1071" s="40"/>
      <c r="CM1071" s="40"/>
      <c r="CN1071" s="40"/>
    </row>
    <row r="1072" spans="1:92" ht="42.75" hidden="1">
      <c r="A1072" s="49" t="str">
        <f t="shared" si="201"/>
        <v>SIN GESTIÓN</v>
      </c>
      <c r="B1072" s="58"/>
      <c r="C1072" s="37"/>
      <c r="D1072" s="37"/>
      <c r="E1072" s="49" t="str">
        <f t="shared" si="202"/>
        <v>PENDIENTE NOTIFICACIÓN</v>
      </c>
      <c r="F1072" s="141" t="str">
        <f t="shared" si="203"/>
        <v>PENDIENTE NOTIFICACIÓN</v>
      </c>
      <c r="G1072" s="49" t="str">
        <f t="shared" si="204"/>
        <v/>
      </c>
      <c r="H1072" s="51" t="str">
        <f ca="1">IF(
L1072="",
"",
IF(
NETWORKDAYS(L1072,IF(M1072&lt;&gt;"",M1072,TODAY()),FESTIVOS_CO!A:A)&gt;2,
"VENCIDO",
IF(
NETWORKDAYS(L1072,IF(M1072&lt;&gt;"",M1072,TODAY()),FESTIVOS_CO!A:A)=2,
"ALERTA",
"A TIEMPO"
)))</f>
        <v/>
      </c>
      <c r="I1072" s="40"/>
      <c r="J1072" s="36"/>
      <c r="K1072" s="37"/>
      <c r="L1072" s="50"/>
      <c r="M1072" s="37"/>
      <c r="N1072" s="52"/>
      <c r="O1072" s="52"/>
      <c r="P1072" s="36"/>
      <c r="Q1072" s="36"/>
      <c r="R1072" s="40"/>
      <c r="S1072" s="36"/>
      <c r="T1072" s="40"/>
      <c r="U1072" s="40"/>
      <c r="V1072" s="81"/>
      <c r="W1072" s="40"/>
      <c r="X1072" s="40"/>
      <c r="Y1072" s="40"/>
      <c r="Z1072" s="38" t="str">
        <f>IFERROR(VLOOKUP(Y1072,DIRECTORIO!A:B,2,FALSE),"")</f>
        <v/>
      </c>
      <c r="AA1072" s="40"/>
      <c r="AB1072" s="40"/>
      <c r="AC1072" s="40"/>
      <c r="AD1072" s="40"/>
      <c r="AE1072" s="40"/>
      <c r="AF1072" s="40"/>
      <c r="AG1072" s="41" t="s">
        <v>109</v>
      </c>
      <c r="AH1072" s="42"/>
      <c r="AI1072" s="54" t="str">
        <f t="shared" ca="1" si="205"/>
        <v>PENDIENTE NOTIFICACIÓN ELECTRÓNICA</v>
      </c>
      <c r="AJ1072" s="37"/>
      <c r="AK1072" s="37"/>
      <c r="AL1072" s="37"/>
      <c r="AM1072" s="53" t="str">
        <f>IF(AK1072="","",WORKDAY(AK1072,5,FESTIVOS_CO!A:A))</f>
        <v/>
      </c>
      <c r="AN1072" s="37"/>
      <c r="AO1072" s="37"/>
      <c r="AP1072" s="54" t="str">
        <f t="shared" ca="1" si="210"/>
        <v>NO APLICA</v>
      </c>
      <c r="AQ1072" s="36"/>
      <c r="AR1072" s="43"/>
      <c r="AS1072" s="37"/>
      <c r="AT1072" s="36"/>
      <c r="AU1072" s="37"/>
      <c r="AV1072" s="36"/>
      <c r="AW1072" s="36"/>
      <c r="AX1072" s="37"/>
      <c r="AY1072" s="140" t="str">
        <f>IF(AU1072="","",WORKDAY(AU1072,5,FESTIVOS_CO!A:A))</f>
        <v/>
      </c>
      <c r="AZ1072" s="54" t="str">
        <f t="shared" ca="1" si="207"/>
        <v>NO APLICA</v>
      </c>
      <c r="BA1072" s="55" t="str">
        <f>IF(AX1072="","",WORKDAY(AX1072,5,FESTIVOS_CO!A:A))</f>
        <v/>
      </c>
      <c r="BB1072" s="39"/>
      <c r="BC1072" s="40"/>
      <c r="BD1072" s="40"/>
      <c r="BE1072" s="56" t="str">
        <f t="shared" ca="1" si="208"/>
        <v>NO APLICA</v>
      </c>
      <c r="BF1072" s="37"/>
      <c r="BG1072" s="45"/>
      <c r="BH1072" s="37"/>
      <c r="BI1072" s="36"/>
      <c r="BJ1072" s="37"/>
      <c r="BK1072" s="36"/>
      <c r="BL1072" s="36"/>
      <c r="BM1072" s="53" t="str">
        <f>IF(BJ1072="","",WORKDAY(BJ1072,5,FESTIVOS_CO!A:A))</f>
        <v/>
      </c>
      <c r="BN1072" s="57" t="str">
        <f t="shared" ca="1" si="206"/>
        <v>PENDIENTE HACER AVISO</v>
      </c>
      <c r="BO1072" s="54" t="str">
        <f t="shared" ca="1" si="199"/>
        <v>EN TRÁMITE NOTIF. POR AVISO</v>
      </c>
      <c r="BP1072" s="37"/>
      <c r="BQ1072" s="53" t="str">
        <f>IF(BP1072="","",WORKDAY(BP1072,5,FESTIVOS_CO!A:A))</f>
        <v/>
      </c>
      <c r="BR1072" s="37"/>
      <c r="BS1072" s="36"/>
      <c r="BT1072" s="38"/>
      <c r="BU1072" s="58" t="e">
        <f>VLOOKUP(BT1072,Hoja2!$C:$D,2,0)</f>
        <v>#N/A</v>
      </c>
      <c r="BV1072" s="80" t="str">
        <f>IF(
AND(AO1072="",BD1072="",BQ1072=""),
"EN PROCESO NOTIFICACION / COMUNICACION",
IF(
BT1072="",
"NO APLICA",
IF(
BU1072=60,
IF(AO1072&lt;&gt;"",AO1072,IF(BD1072&lt;&gt;"",BD1072,BQ1072))+60,
WORKDAY(
IF(AO1072&lt;&gt;"",AO1072,IF(BD1072&lt;&gt;"",BD1072,BQ1072)),
BU1072,
FESTIVOS_CO!A:A
)
)
))</f>
        <v>EN PROCESO NOTIFICACION / COMUNICACION</v>
      </c>
      <c r="BW1072" s="44"/>
      <c r="BX1072" s="53"/>
      <c r="BY1072" s="45"/>
      <c r="BZ1072" s="37"/>
      <c r="CA1072" s="54" t="str">
        <f t="shared" si="200"/>
        <v>PENDIENTE EJECUTORIA</v>
      </c>
      <c r="CB1072" s="59" t="str">
        <f t="shared" si="209"/>
        <v/>
      </c>
      <c r="CC1072" s="36"/>
      <c r="CD1072" s="40"/>
      <c r="CE1072" s="46"/>
      <c r="CF1072" s="40"/>
      <c r="CG1072" s="40"/>
      <c r="CH1072" s="40"/>
      <c r="CI1072" s="36"/>
      <c r="CJ1072" s="47"/>
      <c r="CK1072" s="40"/>
      <c r="CL1072" s="40"/>
      <c r="CM1072" s="40"/>
      <c r="CN1072" s="40"/>
    </row>
    <row r="1073" spans="1:92" ht="42.75" hidden="1">
      <c r="A1073" s="49" t="str">
        <f t="shared" si="201"/>
        <v>SIN GESTIÓN</v>
      </c>
      <c r="B1073" s="58"/>
      <c r="C1073" s="37"/>
      <c r="D1073" s="37"/>
      <c r="E1073" s="49" t="str">
        <f t="shared" si="202"/>
        <v>PENDIENTE NOTIFICACIÓN</v>
      </c>
      <c r="F1073" s="141" t="str">
        <f t="shared" si="203"/>
        <v>PENDIENTE NOTIFICACIÓN</v>
      </c>
      <c r="G1073" s="49" t="str">
        <f t="shared" si="204"/>
        <v/>
      </c>
      <c r="H1073" s="51" t="str">
        <f ca="1">IF(
L1073="",
"",
IF(
NETWORKDAYS(L1073,IF(M1073&lt;&gt;"",M1073,TODAY()),FESTIVOS_CO!A:A)&gt;2,
"VENCIDO",
IF(
NETWORKDAYS(L1073,IF(M1073&lt;&gt;"",M1073,TODAY()),FESTIVOS_CO!A:A)=2,
"ALERTA",
"A TIEMPO"
)))</f>
        <v/>
      </c>
      <c r="I1073" s="40"/>
      <c r="J1073" s="36"/>
      <c r="K1073" s="37"/>
      <c r="L1073" s="50"/>
      <c r="M1073" s="37"/>
      <c r="N1073" s="52"/>
      <c r="O1073" s="52"/>
      <c r="P1073" s="36"/>
      <c r="Q1073" s="36"/>
      <c r="R1073" s="40"/>
      <c r="S1073" s="36"/>
      <c r="T1073" s="40"/>
      <c r="U1073" s="40"/>
      <c r="V1073" s="81"/>
      <c r="W1073" s="40"/>
      <c r="X1073" s="40"/>
      <c r="Y1073" s="40"/>
      <c r="Z1073" s="38" t="str">
        <f>IFERROR(VLOOKUP(Y1073,DIRECTORIO!A:B,2,FALSE),"")</f>
        <v/>
      </c>
      <c r="AA1073" s="40"/>
      <c r="AB1073" s="40"/>
      <c r="AC1073" s="40"/>
      <c r="AD1073" s="40"/>
      <c r="AE1073" s="40"/>
      <c r="AF1073" s="40"/>
      <c r="AG1073" s="41" t="s">
        <v>109</v>
      </c>
      <c r="AH1073" s="42"/>
      <c r="AI1073" s="54" t="str">
        <f t="shared" ca="1" si="205"/>
        <v>PENDIENTE NOTIFICACIÓN ELECTRÓNICA</v>
      </c>
      <c r="AJ1073" s="37"/>
      <c r="AK1073" s="37"/>
      <c r="AL1073" s="37"/>
      <c r="AM1073" s="53" t="str">
        <f>IF(AK1073="","",WORKDAY(AK1073,5,FESTIVOS_CO!A:A))</f>
        <v/>
      </c>
      <c r="AN1073" s="37"/>
      <c r="AO1073" s="37"/>
      <c r="AP1073" s="54" t="str">
        <f t="shared" ca="1" si="210"/>
        <v>NO APLICA</v>
      </c>
      <c r="AQ1073" s="36"/>
      <c r="AR1073" s="43"/>
      <c r="AS1073" s="37"/>
      <c r="AT1073" s="36"/>
      <c r="AU1073" s="37"/>
      <c r="AV1073" s="36"/>
      <c r="AW1073" s="36"/>
      <c r="AX1073" s="37"/>
      <c r="AY1073" s="140" t="str">
        <f>IF(AU1073="","",WORKDAY(AU1073,5,FESTIVOS_CO!A:A))</f>
        <v/>
      </c>
      <c r="AZ1073" s="54" t="str">
        <f t="shared" ca="1" si="207"/>
        <v>NO APLICA</v>
      </c>
      <c r="BA1073" s="55" t="str">
        <f>IF(AX1073="","",WORKDAY(AX1073,5,FESTIVOS_CO!A:A))</f>
        <v/>
      </c>
      <c r="BB1073" s="39"/>
      <c r="BC1073" s="40"/>
      <c r="BD1073" s="40"/>
      <c r="BE1073" s="56" t="str">
        <f t="shared" ca="1" si="208"/>
        <v>NO APLICA</v>
      </c>
      <c r="BF1073" s="37"/>
      <c r="BG1073" s="45"/>
      <c r="BH1073" s="37"/>
      <c r="BI1073" s="36"/>
      <c r="BJ1073" s="37"/>
      <c r="BK1073" s="36"/>
      <c r="BL1073" s="36"/>
      <c r="BM1073" s="53" t="str">
        <f>IF(BJ1073="","",WORKDAY(BJ1073,5,FESTIVOS_CO!A:A))</f>
        <v/>
      </c>
      <c r="BN1073" s="57" t="str">
        <f t="shared" ca="1" si="206"/>
        <v>PENDIENTE HACER AVISO</v>
      </c>
      <c r="BO1073" s="54" t="str">
        <f t="shared" ca="1" si="199"/>
        <v>EN TRÁMITE NOTIF. POR AVISO</v>
      </c>
      <c r="BP1073" s="37"/>
      <c r="BQ1073" s="53" t="str">
        <f>IF(BP1073="","",WORKDAY(BP1073,5,FESTIVOS_CO!A:A))</f>
        <v/>
      </c>
      <c r="BR1073" s="37"/>
      <c r="BS1073" s="36"/>
      <c r="BT1073" s="38"/>
      <c r="BU1073" s="58" t="e">
        <f>VLOOKUP(BT1073,Hoja2!$C:$D,2,0)</f>
        <v>#N/A</v>
      </c>
      <c r="BV1073" s="80" t="str">
        <f>IF(
AND(AO1073="",BD1073="",BQ1073=""),
"EN PROCESO NOTIFICACION / COMUNICACION",
IF(
BT1073="",
"NO APLICA",
IF(
BU1073=60,
IF(AO1073&lt;&gt;"",AO1073,IF(BD1073&lt;&gt;"",BD1073,BQ1073))+60,
WORKDAY(
IF(AO1073&lt;&gt;"",AO1073,IF(BD1073&lt;&gt;"",BD1073,BQ1073)),
BU1073,
FESTIVOS_CO!A:A
)
)
))</f>
        <v>EN PROCESO NOTIFICACION / COMUNICACION</v>
      </c>
      <c r="BW1073" s="44"/>
      <c r="BX1073" s="53"/>
      <c r="BY1073" s="45"/>
      <c r="BZ1073" s="37"/>
      <c r="CA1073" s="54" t="str">
        <f t="shared" si="200"/>
        <v>PENDIENTE EJECUTORIA</v>
      </c>
      <c r="CB1073" s="59" t="str">
        <f t="shared" si="209"/>
        <v/>
      </c>
      <c r="CC1073" s="36"/>
      <c r="CD1073" s="40"/>
      <c r="CE1073" s="46"/>
      <c r="CF1073" s="40"/>
      <c r="CG1073" s="40"/>
      <c r="CH1073" s="40"/>
      <c r="CI1073" s="36"/>
      <c r="CJ1073" s="47"/>
      <c r="CK1073" s="40"/>
      <c r="CL1073" s="40"/>
      <c r="CM1073" s="40"/>
      <c r="CN1073" s="40"/>
    </row>
    <row r="1074" spans="1:92" ht="42.75" hidden="1">
      <c r="A1074" s="49" t="str">
        <f t="shared" si="201"/>
        <v>SIN GESTIÓN</v>
      </c>
      <c r="B1074" s="58"/>
      <c r="C1074" s="37"/>
      <c r="D1074" s="37"/>
      <c r="E1074" s="49" t="str">
        <f t="shared" si="202"/>
        <v>PENDIENTE NOTIFICACIÓN</v>
      </c>
      <c r="F1074" s="141" t="str">
        <f t="shared" si="203"/>
        <v>PENDIENTE NOTIFICACIÓN</v>
      </c>
      <c r="G1074" s="49" t="str">
        <f t="shared" si="204"/>
        <v/>
      </c>
      <c r="H1074" s="51" t="str">
        <f ca="1">IF(
L1074="",
"",
IF(
NETWORKDAYS(L1074,IF(M1074&lt;&gt;"",M1074,TODAY()),FESTIVOS_CO!A:A)&gt;2,
"VENCIDO",
IF(
NETWORKDAYS(L1074,IF(M1074&lt;&gt;"",M1074,TODAY()),FESTIVOS_CO!A:A)=2,
"ALERTA",
"A TIEMPO"
)))</f>
        <v/>
      </c>
      <c r="I1074" s="40"/>
      <c r="J1074" s="36"/>
      <c r="K1074" s="37"/>
      <c r="L1074" s="50"/>
      <c r="M1074" s="37"/>
      <c r="N1074" s="52"/>
      <c r="O1074" s="52"/>
      <c r="P1074" s="36"/>
      <c r="Q1074" s="36"/>
      <c r="R1074" s="40"/>
      <c r="S1074" s="36"/>
      <c r="T1074" s="40"/>
      <c r="U1074" s="40"/>
      <c r="V1074" s="81"/>
      <c r="W1074" s="40"/>
      <c r="X1074" s="40"/>
      <c r="Y1074" s="40"/>
      <c r="Z1074" s="38" t="str">
        <f>IFERROR(VLOOKUP(Y1074,DIRECTORIO!A:B,2,FALSE),"")</f>
        <v/>
      </c>
      <c r="AA1074" s="40"/>
      <c r="AB1074" s="40"/>
      <c r="AC1074" s="40"/>
      <c r="AD1074" s="40"/>
      <c r="AE1074" s="40"/>
      <c r="AF1074" s="40"/>
      <c r="AG1074" s="41" t="s">
        <v>109</v>
      </c>
      <c r="AH1074" s="42"/>
      <c r="AI1074" s="54" t="str">
        <f t="shared" ca="1" si="205"/>
        <v>PENDIENTE NOTIFICACIÓN ELECTRÓNICA</v>
      </c>
      <c r="AJ1074" s="37"/>
      <c r="AK1074" s="37"/>
      <c r="AL1074" s="37"/>
      <c r="AM1074" s="53" t="str">
        <f>IF(AK1074="","",WORKDAY(AK1074,5,FESTIVOS_CO!A:A))</f>
        <v/>
      </c>
      <c r="AN1074" s="37"/>
      <c r="AO1074" s="37"/>
      <c r="AP1074" s="54" t="str">
        <f t="shared" ca="1" si="210"/>
        <v>NO APLICA</v>
      </c>
      <c r="AQ1074" s="36"/>
      <c r="AR1074" s="43"/>
      <c r="AS1074" s="37"/>
      <c r="AT1074" s="36"/>
      <c r="AU1074" s="37"/>
      <c r="AV1074" s="36"/>
      <c r="AW1074" s="36"/>
      <c r="AX1074" s="37"/>
      <c r="AY1074" s="140" t="str">
        <f>IF(AU1074="","",WORKDAY(AU1074,5,FESTIVOS_CO!A:A))</f>
        <v/>
      </c>
      <c r="AZ1074" s="54" t="str">
        <f t="shared" ca="1" si="207"/>
        <v>NO APLICA</v>
      </c>
      <c r="BA1074" s="55" t="str">
        <f>IF(AX1074="","",WORKDAY(AX1074,5,FESTIVOS_CO!A:A))</f>
        <v/>
      </c>
      <c r="BB1074" s="39"/>
      <c r="BC1074" s="40"/>
      <c r="BD1074" s="40"/>
      <c r="BE1074" s="56" t="str">
        <f t="shared" ca="1" si="208"/>
        <v>NO APLICA</v>
      </c>
      <c r="BF1074" s="37"/>
      <c r="BG1074" s="45"/>
      <c r="BH1074" s="37"/>
      <c r="BI1074" s="36"/>
      <c r="BJ1074" s="37"/>
      <c r="BK1074" s="36"/>
      <c r="BL1074" s="36"/>
      <c r="BM1074" s="53" t="str">
        <f>IF(BJ1074="","",WORKDAY(BJ1074,5,FESTIVOS_CO!A:A))</f>
        <v/>
      </c>
      <c r="BN1074" s="57" t="str">
        <f t="shared" ca="1" si="206"/>
        <v>PENDIENTE HACER AVISO</v>
      </c>
      <c r="BO1074" s="54" t="str">
        <f t="shared" ca="1" si="199"/>
        <v>EN TRÁMITE NOTIF. POR AVISO</v>
      </c>
      <c r="BP1074" s="37"/>
      <c r="BQ1074" s="53" t="str">
        <f>IF(BP1074="","",WORKDAY(BP1074,5,FESTIVOS_CO!A:A))</f>
        <v/>
      </c>
      <c r="BR1074" s="37"/>
      <c r="BS1074" s="36"/>
      <c r="BT1074" s="38"/>
      <c r="BU1074" s="58" t="e">
        <f>VLOOKUP(BT1074,Hoja2!$C:$D,2,0)</f>
        <v>#N/A</v>
      </c>
      <c r="BV1074" s="80" t="str">
        <f>IF(
AND(AO1074="",BD1074="",BQ1074=""),
"EN PROCESO NOTIFICACION / COMUNICACION",
IF(
BT1074="",
"NO APLICA",
IF(
BU1074=60,
IF(AO1074&lt;&gt;"",AO1074,IF(BD1074&lt;&gt;"",BD1074,BQ1074))+60,
WORKDAY(
IF(AO1074&lt;&gt;"",AO1074,IF(BD1074&lt;&gt;"",BD1074,BQ1074)),
BU1074,
FESTIVOS_CO!A:A
)
)
))</f>
        <v>EN PROCESO NOTIFICACION / COMUNICACION</v>
      </c>
      <c r="BW1074" s="44"/>
      <c r="BX1074" s="53"/>
      <c r="BY1074" s="45"/>
      <c r="BZ1074" s="37"/>
      <c r="CA1074" s="54" t="str">
        <f t="shared" si="200"/>
        <v>PENDIENTE EJECUTORIA</v>
      </c>
      <c r="CB1074" s="59" t="str">
        <f t="shared" si="209"/>
        <v/>
      </c>
      <c r="CC1074" s="36"/>
      <c r="CD1074" s="40"/>
      <c r="CE1074" s="46"/>
      <c r="CF1074" s="40"/>
      <c r="CG1074" s="40"/>
      <c r="CH1074" s="40"/>
      <c r="CI1074" s="36"/>
      <c r="CJ1074" s="47"/>
      <c r="CK1074" s="40"/>
      <c r="CL1074" s="40"/>
      <c r="CM1074" s="40"/>
      <c r="CN1074" s="40"/>
    </row>
    <row r="1075" spans="1:92" ht="42.75" hidden="1">
      <c r="A1075" s="49" t="str">
        <f t="shared" si="201"/>
        <v>SIN GESTIÓN</v>
      </c>
      <c r="B1075" s="58"/>
      <c r="C1075" s="37"/>
      <c r="D1075" s="37"/>
      <c r="E1075" s="49" t="str">
        <f t="shared" si="202"/>
        <v>PENDIENTE NOTIFICACIÓN</v>
      </c>
      <c r="F1075" s="141" t="str">
        <f t="shared" si="203"/>
        <v>PENDIENTE NOTIFICACIÓN</v>
      </c>
      <c r="G1075" s="49" t="str">
        <f t="shared" si="204"/>
        <v/>
      </c>
      <c r="H1075" s="51" t="str">
        <f ca="1">IF(
L1075="",
"",
IF(
NETWORKDAYS(L1075,IF(M1075&lt;&gt;"",M1075,TODAY()),FESTIVOS_CO!A:A)&gt;2,
"VENCIDO",
IF(
NETWORKDAYS(L1075,IF(M1075&lt;&gt;"",M1075,TODAY()),FESTIVOS_CO!A:A)=2,
"ALERTA",
"A TIEMPO"
)))</f>
        <v/>
      </c>
      <c r="I1075" s="40"/>
      <c r="J1075" s="36"/>
      <c r="K1075" s="37"/>
      <c r="L1075" s="50"/>
      <c r="M1075" s="37"/>
      <c r="N1075" s="52"/>
      <c r="O1075" s="52"/>
      <c r="P1075" s="36"/>
      <c r="Q1075" s="36"/>
      <c r="R1075" s="40"/>
      <c r="S1075" s="36"/>
      <c r="T1075" s="40"/>
      <c r="U1075" s="40"/>
      <c r="V1075" s="81"/>
      <c r="W1075" s="40"/>
      <c r="X1075" s="40"/>
      <c r="Y1075" s="40"/>
      <c r="Z1075" s="38" t="str">
        <f>IFERROR(VLOOKUP(Y1075,DIRECTORIO!A:B,2,FALSE),"")</f>
        <v/>
      </c>
      <c r="AA1075" s="40"/>
      <c r="AB1075" s="40"/>
      <c r="AC1075" s="40"/>
      <c r="AD1075" s="40"/>
      <c r="AE1075" s="40"/>
      <c r="AF1075" s="40"/>
      <c r="AG1075" s="41" t="s">
        <v>109</v>
      </c>
      <c r="AH1075" s="42"/>
      <c r="AI1075" s="54" t="str">
        <f t="shared" ca="1" si="205"/>
        <v>PENDIENTE NOTIFICACIÓN ELECTRÓNICA</v>
      </c>
      <c r="AJ1075" s="37"/>
      <c r="AK1075" s="37"/>
      <c r="AL1075" s="37"/>
      <c r="AM1075" s="53" t="str">
        <f>IF(AK1075="","",WORKDAY(AK1075,5,FESTIVOS_CO!A:A))</f>
        <v/>
      </c>
      <c r="AN1075" s="37"/>
      <c r="AO1075" s="37"/>
      <c r="AP1075" s="54" t="str">
        <f t="shared" ca="1" si="210"/>
        <v>NO APLICA</v>
      </c>
      <c r="AQ1075" s="36"/>
      <c r="AR1075" s="43"/>
      <c r="AS1075" s="37"/>
      <c r="AT1075" s="36"/>
      <c r="AU1075" s="37"/>
      <c r="AV1075" s="36"/>
      <c r="AW1075" s="36"/>
      <c r="AX1075" s="37"/>
      <c r="AY1075" s="140" t="str">
        <f>IF(AU1075="","",WORKDAY(AU1075,5,FESTIVOS_CO!A:A))</f>
        <v/>
      </c>
      <c r="AZ1075" s="54" t="str">
        <f t="shared" ca="1" si="207"/>
        <v>NO APLICA</v>
      </c>
      <c r="BA1075" s="55" t="str">
        <f>IF(AX1075="","",WORKDAY(AX1075,5,FESTIVOS_CO!A:A))</f>
        <v/>
      </c>
      <c r="BB1075" s="39"/>
      <c r="BC1075" s="40"/>
      <c r="BD1075" s="40"/>
      <c r="BE1075" s="56" t="str">
        <f t="shared" ca="1" si="208"/>
        <v>NO APLICA</v>
      </c>
      <c r="BF1075" s="37"/>
      <c r="BG1075" s="45"/>
      <c r="BH1075" s="37"/>
      <c r="BI1075" s="36"/>
      <c r="BJ1075" s="37"/>
      <c r="BK1075" s="36"/>
      <c r="BL1075" s="36"/>
      <c r="BM1075" s="53" t="str">
        <f>IF(BJ1075="","",WORKDAY(BJ1075,5,FESTIVOS_CO!A:A))</f>
        <v/>
      </c>
      <c r="BN1075" s="57" t="str">
        <f t="shared" ca="1" si="206"/>
        <v>PENDIENTE HACER AVISO</v>
      </c>
      <c r="BO1075" s="54" t="str">
        <f t="shared" ca="1" si="199"/>
        <v>EN TRÁMITE NOTIF. POR AVISO</v>
      </c>
      <c r="BP1075" s="37"/>
      <c r="BQ1075" s="53" t="str">
        <f>IF(BP1075="","",WORKDAY(BP1075,5,FESTIVOS_CO!A:A))</f>
        <v/>
      </c>
      <c r="BR1075" s="37"/>
      <c r="BS1075" s="36"/>
      <c r="BT1075" s="38"/>
      <c r="BU1075" s="58" t="e">
        <f>VLOOKUP(BT1075,Hoja2!$C:$D,2,0)</f>
        <v>#N/A</v>
      </c>
      <c r="BV1075" s="80" t="str">
        <f>IF(
AND(AO1075="",BD1075="",BQ1075=""),
"EN PROCESO NOTIFICACION / COMUNICACION",
IF(
BT1075="",
"NO APLICA",
IF(
BU1075=60,
IF(AO1075&lt;&gt;"",AO1075,IF(BD1075&lt;&gt;"",BD1075,BQ1075))+60,
WORKDAY(
IF(AO1075&lt;&gt;"",AO1075,IF(BD1075&lt;&gt;"",BD1075,BQ1075)),
BU1075,
FESTIVOS_CO!A:A
)
)
))</f>
        <v>EN PROCESO NOTIFICACION / COMUNICACION</v>
      </c>
      <c r="BW1075" s="44"/>
      <c r="BX1075" s="53"/>
      <c r="BY1075" s="45"/>
      <c r="BZ1075" s="37"/>
      <c r="CA1075" s="54" t="str">
        <f t="shared" si="200"/>
        <v>PENDIENTE EJECUTORIA</v>
      </c>
      <c r="CB1075" s="59" t="str">
        <f t="shared" si="209"/>
        <v/>
      </c>
      <c r="CC1075" s="36"/>
      <c r="CD1075" s="40"/>
      <c r="CE1075" s="46"/>
      <c r="CF1075" s="40"/>
      <c r="CG1075" s="40"/>
      <c r="CH1075" s="40"/>
      <c r="CI1075" s="36"/>
      <c r="CJ1075" s="47"/>
      <c r="CK1075" s="40"/>
      <c r="CL1075" s="40"/>
      <c r="CM1075" s="40"/>
      <c r="CN1075" s="40"/>
    </row>
    <row r="1076" spans="1:92" ht="42.75" hidden="1">
      <c r="A1076" s="49" t="str">
        <f t="shared" si="201"/>
        <v>SIN GESTIÓN</v>
      </c>
      <c r="B1076" s="58"/>
      <c r="C1076" s="37"/>
      <c r="D1076" s="37"/>
      <c r="E1076" s="49" t="str">
        <f t="shared" si="202"/>
        <v>PENDIENTE NOTIFICACIÓN</v>
      </c>
      <c r="F1076" s="141" t="str">
        <f t="shared" si="203"/>
        <v>PENDIENTE NOTIFICACIÓN</v>
      </c>
      <c r="G1076" s="49" t="str">
        <f t="shared" si="204"/>
        <v/>
      </c>
      <c r="H1076" s="51" t="str">
        <f ca="1">IF(
L1076="",
"",
IF(
NETWORKDAYS(L1076,IF(M1076&lt;&gt;"",M1076,TODAY()),FESTIVOS_CO!A:A)&gt;2,
"VENCIDO",
IF(
NETWORKDAYS(L1076,IF(M1076&lt;&gt;"",M1076,TODAY()),FESTIVOS_CO!A:A)=2,
"ALERTA",
"A TIEMPO"
)))</f>
        <v/>
      </c>
      <c r="I1076" s="40"/>
      <c r="J1076" s="36"/>
      <c r="K1076" s="37"/>
      <c r="L1076" s="50"/>
      <c r="M1076" s="37"/>
      <c r="N1076" s="52"/>
      <c r="O1076" s="52"/>
      <c r="P1076" s="36"/>
      <c r="Q1076" s="36"/>
      <c r="R1076" s="40"/>
      <c r="S1076" s="36"/>
      <c r="T1076" s="40"/>
      <c r="U1076" s="40"/>
      <c r="V1076" s="81"/>
      <c r="W1076" s="40"/>
      <c r="X1076" s="40"/>
      <c r="Y1076" s="40"/>
      <c r="Z1076" s="38" t="str">
        <f>IFERROR(VLOOKUP(Y1076,DIRECTORIO!A:B,2,FALSE),"")</f>
        <v/>
      </c>
      <c r="AA1076" s="40"/>
      <c r="AB1076" s="40"/>
      <c r="AC1076" s="40"/>
      <c r="AD1076" s="40"/>
      <c r="AE1076" s="40"/>
      <c r="AF1076" s="40"/>
      <c r="AG1076" s="41" t="s">
        <v>109</v>
      </c>
      <c r="AH1076" s="42"/>
      <c r="AI1076" s="54" t="str">
        <f t="shared" ca="1" si="205"/>
        <v>PENDIENTE NOTIFICACIÓN ELECTRÓNICA</v>
      </c>
      <c r="AJ1076" s="37"/>
      <c r="AK1076" s="37"/>
      <c r="AL1076" s="37"/>
      <c r="AM1076" s="53" t="str">
        <f>IF(AK1076="","",WORKDAY(AK1076,5,FESTIVOS_CO!A:A))</f>
        <v/>
      </c>
      <c r="AN1076" s="37"/>
      <c r="AO1076" s="37"/>
      <c r="AP1076" s="54" t="str">
        <f t="shared" ca="1" si="210"/>
        <v>NO APLICA</v>
      </c>
      <c r="AQ1076" s="36"/>
      <c r="AR1076" s="43"/>
      <c r="AS1076" s="37"/>
      <c r="AT1076" s="36"/>
      <c r="AU1076" s="37"/>
      <c r="AV1076" s="36"/>
      <c r="AW1076" s="36"/>
      <c r="AX1076" s="37"/>
      <c r="AY1076" s="140" t="str">
        <f>IF(AU1076="","",WORKDAY(AU1076,5,FESTIVOS_CO!A:A))</f>
        <v/>
      </c>
      <c r="AZ1076" s="54" t="str">
        <f t="shared" ca="1" si="207"/>
        <v>NO APLICA</v>
      </c>
      <c r="BA1076" s="55" t="str">
        <f>IF(AX1076="","",WORKDAY(AX1076,5,FESTIVOS_CO!A:A))</f>
        <v/>
      </c>
      <c r="BB1076" s="39"/>
      <c r="BC1076" s="40"/>
      <c r="BD1076" s="40"/>
      <c r="BE1076" s="56" t="str">
        <f t="shared" ca="1" si="208"/>
        <v>NO APLICA</v>
      </c>
      <c r="BF1076" s="37"/>
      <c r="BG1076" s="45"/>
      <c r="BH1076" s="37"/>
      <c r="BI1076" s="36"/>
      <c r="BJ1076" s="37"/>
      <c r="BK1076" s="36"/>
      <c r="BL1076" s="36"/>
      <c r="BM1076" s="53" t="str">
        <f>IF(BJ1076="","",WORKDAY(BJ1076,5,FESTIVOS_CO!A:A))</f>
        <v/>
      </c>
      <c r="BN1076" s="57" t="str">
        <f t="shared" ca="1" si="206"/>
        <v>PENDIENTE HACER AVISO</v>
      </c>
      <c r="BO1076" s="54" t="str">
        <f t="shared" ca="1" si="199"/>
        <v>EN TRÁMITE NOTIF. POR AVISO</v>
      </c>
      <c r="BP1076" s="37"/>
      <c r="BQ1076" s="53" t="str">
        <f>IF(BP1076="","",WORKDAY(BP1076,5,FESTIVOS_CO!A:A))</f>
        <v/>
      </c>
      <c r="BR1076" s="37"/>
      <c r="BS1076" s="36"/>
      <c r="BT1076" s="38"/>
      <c r="BU1076" s="58" t="e">
        <f>VLOOKUP(BT1076,Hoja2!$C:$D,2,0)</f>
        <v>#N/A</v>
      </c>
      <c r="BV1076" s="80" t="str">
        <f>IF(
AND(AO1076="",BD1076="",BQ1076=""),
"EN PROCESO NOTIFICACION / COMUNICACION",
IF(
BT1076="",
"NO APLICA",
IF(
BU1076=60,
IF(AO1076&lt;&gt;"",AO1076,IF(BD1076&lt;&gt;"",BD1076,BQ1076))+60,
WORKDAY(
IF(AO1076&lt;&gt;"",AO1076,IF(BD1076&lt;&gt;"",BD1076,BQ1076)),
BU1076,
FESTIVOS_CO!A:A
)
)
))</f>
        <v>EN PROCESO NOTIFICACION / COMUNICACION</v>
      </c>
      <c r="BW1076" s="44"/>
      <c r="BX1076" s="53"/>
      <c r="BY1076" s="45"/>
      <c r="BZ1076" s="37"/>
      <c r="CA1076" s="54" t="str">
        <f t="shared" si="200"/>
        <v>PENDIENTE EJECUTORIA</v>
      </c>
      <c r="CB1076" s="59" t="str">
        <f t="shared" si="209"/>
        <v/>
      </c>
      <c r="CC1076" s="36"/>
      <c r="CD1076" s="40"/>
      <c r="CE1076" s="46"/>
      <c r="CF1076" s="40"/>
      <c r="CG1076" s="40"/>
      <c r="CH1076" s="40"/>
      <c r="CI1076" s="36"/>
      <c r="CJ1076" s="47"/>
      <c r="CK1076" s="40"/>
      <c r="CL1076" s="40"/>
      <c r="CM1076" s="40"/>
      <c r="CN1076" s="40"/>
    </row>
    <row r="1077" spans="1:92" ht="42.75" hidden="1">
      <c r="A1077" s="49" t="str">
        <f t="shared" si="201"/>
        <v>SIN GESTIÓN</v>
      </c>
      <c r="B1077" s="58"/>
      <c r="C1077" s="37"/>
      <c r="D1077" s="37"/>
      <c r="E1077" s="49" t="str">
        <f t="shared" si="202"/>
        <v>PENDIENTE NOTIFICACIÓN</v>
      </c>
      <c r="F1077" s="141" t="str">
        <f t="shared" si="203"/>
        <v>PENDIENTE NOTIFICACIÓN</v>
      </c>
      <c r="G1077" s="49" t="str">
        <f t="shared" si="204"/>
        <v/>
      </c>
      <c r="H1077" s="51" t="str">
        <f ca="1">IF(
L1077="",
"",
IF(
NETWORKDAYS(L1077,IF(M1077&lt;&gt;"",M1077,TODAY()),FESTIVOS_CO!A:A)&gt;2,
"VENCIDO",
IF(
NETWORKDAYS(L1077,IF(M1077&lt;&gt;"",M1077,TODAY()),FESTIVOS_CO!A:A)=2,
"ALERTA",
"A TIEMPO"
)))</f>
        <v/>
      </c>
      <c r="I1077" s="40"/>
      <c r="J1077" s="36"/>
      <c r="K1077" s="37"/>
      <c r="L1077" s="50"/>
      <c r="M1077" s="37"/>
      <c r="N1077" s="52"/>
      <c r="O1077" s="52"/>
      <c r="P1077" s="36"/>
      <c r="Q1077" s="36"/>
      <c r="R1077" s="40"/>
      <c r="S1077" s="36"/>
      <c r="T1077" s="40"/>
      <c r="U1077" s="40"/>
      <c r="V1077" s="81"/>
      <c r="W1077" s="40"/>
      <c r="X1077" s="40"/>
      <c r="Y1077" s="40"/>
      <c r="Z1077" s="38" t="str">
        <f>IFERROR(VLOOKUP(Y1077,DIRECTORIO!A:B,2,FALSE),"")</f>
        <v/>
      </c>
      <c r="AA1077" s="40"/>
      <c r="AB1077" s="40"/>
      <c r="AC1077" s="40"/>
      <c r="AD1077" s="40"/>
      <c r="AE1077" s="40"/>
      <c r="AF1077" s="40"/>
      <c r="AG1077" s="41" t="s">
        <v>109</v>
      </c>
      <c r="AH1077" s="42"/>
      <c r="AI1077" s="54" t="str">
        <f t="shared" ca="1" si="205"/>
        <v>PENDIENTE NOTIFICACIÓN ELECTRÓNICA</v>
      </c>
      <c r="AJ1077" s="37"/>
      <c r="AK1077" s="37"/>
      <c r="AL1077" s="37"/>
      <c r="AM1077" s="53" t="str">
        <f>IF(AK1077="","",WORKDAY(AK1077,5,FESTIVOS_CO!A:A))</f>
        <v/>
      </c>
      <c r="AN1077" s="37"/>
      <c r="AO1077" s="37"/>
      <c r="AP1077" s="54" t="str">
        <f t="shared" ca="1" si="210"/>
        <v>NO APLICA</v>
      </c>
      <c r="AQ1077" s="36"/>
      <c r="AR1077" s="43"/>
      <c r="AS1077" s="37"/>
      <c r="AT1077" s="36"/>
      <c r="AU1077" s="37"/>
      <c r="AV1077" s="36"/>
      <c r="AW1077" s="36"/>
      <c r="AX1077" s="37"/>
      <c r="AY1077" s="140" t="str">
        <f>IF(AU1077="","",WORKDAY(AU1077,5,FESTIVOS_CO!A:A))</f>
        <v/>
      </c>
      <c r="AZ1077" s="54" t="str">
        <f t="shared" ca="1" si="207"/>
        <v>NO APLICA</v>
      </c>
      <c r="BA1077" s="55" t="str">
        <f>IF(AX1077="","",WORKDAY(AX1077,5,FESTIVOS_CO!A:A))</f>
        <v/>
      </c>
      <c r="BB1077" s="39"/>
      <c r="BC1077" s="40"/>
      <c r="BD1077" s="40"/>
      <c r="BE1077" s="56" t="str">
        <f t="shared" ca="1" si="208"/>
        <v>NO APLICA</v>
      </c>
      <c r="BF1077" s="37"/>
      <c r="BG1077" s="45"/>
      <c r="BH1077" s="37"/>
      <c r="BI1077" s="36"/>
      <c r="BJ1077" s="37"/>
      <c r="BK1077" s="36"/>
      <c r="BL1077" s="36"/>
      <c r="BM1077" s="53" t="str">
        <f>IF(BJ1077="","",WORKDAY(BJ1077,5,FESTIVOS_CO!A:A))</f>
        <v/>
      </c>
      <c r="BN1077" s="57" t="str">
        <f t="shared" ca="1" si="206"/>
        <v>PENDIENTE HACER AVISO</v>
      </c>
      <c r="BO1077" s="54" t="str">
        <f t="shared" ca="1" si="199"/>
        <v>EN TRÁMITE NOTIF. POR AVISO</v>
      </c>
      <c r="BP1077" s="37"/>
      <c r="BQ1077" s="53" t="str">
        <f>IF(BP1077="","",WORKDAY(BP1077,5,FESTIVOS_CO!A:A))</f>
        <v/>
      </c>
      <c r="BR1077" s="37"/>
      <c r="BS1077" s="36"/>
      <c r="BT1077" s="38"/>
      <c r="BU1077" s="58" t="e">
        <f>VLOOKUP(BT1077,Hoja2!$C:$D,2,0)</f>
        <v>#N/A</v>
      </c>
      <c r="BV1077" s="80" t="str">
        <f>IF(
AND(AO1077="",BD1077="",BQ1077=""),
"EN PROCESO NOTIFICACION / COMUNICACION",
IF(
BT1077="",
"NO APLICA",
IF(
BU1077=60,
IF(AO1077&lt;&gt;"",AO1077,IF(BD1077&lt;&gt;"",BD1077,BQ1077))+60,
WORKDAY(
IF(AO1077&lt;&gt;"",AO1077,IF(BD1077&lt;&gt;"",BD1077,BQ1077)),
BU1077,
FESTIVOS_CO!A:A
)
)
))</f>
        <v>EN PROCESO NOTIFICACION / COMUNICACION</v>
      </c>
      <c r="BW1077" s="44"/>
      <c r="BX1077" s="53"/>
      <c r="BY1077" s="45"/>
      <c r="BZ1077" s="37"/>
      <c r="CA1077" s="54" t="str">
        <f t="shared" si="200"/>
        <v>PENDIENTE EJECUTORIA</v>
      </c>
      <c r="CB1077" s="59" t="str">
        <f t="shared" si="209"/>
        <v/>
      </c>
      <c r="CC1077" s="36"/>
      <c r="CD1077" s="40"/>
      <c r="CE1077" s="46"/>
      <c r="CF1077" s="40"/>
      <c r="CG1077" s="40"/>
      <c r="CH1077" s="40"/>
      <c r="CI1077" s="36"/>
      <c r="CJ1077" s="47"/>
      <c r="CK1077" s="40"/>
      <c r="CL1077" s="40"/>
      <c r="CM1077" s="40"/>
      <c r="CN1077" s="40"/>
    </row>
    <row r="1078" spans="1:92" ht="42.75" hidden="1">
      <c r="A1078" s="49" t="str">
        <f t="shared" si="201"/>
        <v>SIN GESTIÓN</v>
      </c>
      <c r="B1078" s="58"/>
      <c r="C1078" s="37"/>
      <c r="D1078" s="37"/>
      <c r="E1078" s="49" t="str">
        <f t="shared" si="202"/>
        <v>PENDIENTE NOTIFICACIÓN</v>
      </c>
      <c r="F1078" s="141" t="str">
        <f t="shared" si="203"/>
        <v>PENDIENTE NOTIFICACIÓN</v>
      </c>
      <c r="G1078" s="49" t="str">
        <f t="shared" si="204"/>
        <v/>
      </c>
      <c r="H1078" s="51" t="str">
        <f ca="1">IF(
L1078="",
"",
IF(
NETWORKDAYS(L1078,IF(M1078&lt;&gt;"",M1078,TODAY()),FESTIVOS_CO!A:A)&gt;2,
"VENCIDO",
IF(
NETWORKDAYS(L1078,IF(M1078&lt;&gt;"",M1078,TODAY()),FESTIVOS_CO!A:A)=2,
"ALERTA",
"A TIEMPO"
)))</f>
        <v/>
      </c>
      <c r="I1078" s="40"/>
      <c r="J1078" s="36"/>
      <c r="K1078" s="37"/>
      <c r="L1078" s="50"/>
      <c r="M1078" s="37"/>
      <c r="N1078" s="52"/>
      <c r="O1078" s="52"/>
      <c r="P1078" s="36"/>
      <c r="Q1078" s="36"/>
      <c r="R1078" s="40"/>
      <c r="S1078" s="36"/>
      <c r="T1078" s="40"/>
      <c r="U1078" s="40"/>
      <c r="V1078" s="81"/>
      <c r="W1078" s="40"/>
      <c r="X1078" s="40"/>
      <c r="Y1078" s="40"/>
      <c r="Z1078" s="38" t="str">
        <f>IFERROR(VLOOKUP(Y1078,DIRECTORIO!A:B,2,FALSE),"")</f>
        <v/>
      </c>
      <c r="AA1078" s="40"/>
      <c r="AB1078" s="40"/>
      <c r="AC1078" s="40"/>
      <c r="AD1078" s="40"/>
      <c r="AE1078" s="40"/>
      <c r="AF1078" s="40"/>
      <c r="AG1078" s="41" t="s">
        <v>109</v>
      </c>
      <c r="AH1078" s="42"/>
      <c r="AI1078" s="54" t="str">
        <f t="shared" ca="1" si="205"/>
        <v>PENDIENTE NOTIFICACIÓN ELECTRÓNICA</v>
      </c>
      <c r="AJ1078" s="37"/>
      <c r="AK1078" s="37"/>
      <c r="AL1078" s="37"/>
      <c r="AM1078" s="53" t="str">
        <f>IF(AK1078="","",WORKDAY(AK1078,5,FESTIVOS_CO!A:A))</f>
        <v/>
      </c>
      <c r="AN1078" s="37"/>
      <c r="AO1078" s="37"/>
      <c r="AP1078" s="54" t="str">
        <f t="shared" ca="1" si="210"/>
        <v>NO APLICA</v>
      </c>
      <c r="AQ1078" s="36"/>
      <c r="AR1078" s="43"/>
      <c r="AS1078" s="37"/>
      <c r="AT1078" s="36"/>
      <c r="AU1078" s="37"/>
      <c r="AV1078" s="36"/>
      <c r="AW1078" s="36"/>
      <c r="AX1078" s="37"/>
      <c r="AY1078" s="140" t="str">
        <f>IF(AU1078="","",WORKDAY(AU1078,5,FESTIVOS_CO!A:A))</f>
        <v/>
      </c>
      <c r="AZ1078" s="54" t="str">
        <f t="shared" ca="1" si="207"/>
        <v>NO APLICA</v>
      </c>
      <c r="BA1078" s="55" t="str">
        <f>IF(AX1078="","",WORKDAY(AX1078,5,FESTIVOS_CO!A:A))</f>
        <v/>
      </c>
      <c r="BB1078" s="39"/>
      <c r="BC1078" s="40"/>
      <c r="BD1078" s="40"/>
      <c r="BE1078" s="56" t="str">
        <f t="shared" ca="1" si="208"/>
        <v>NO APLICA</v>
      </c>
      <c r="BF1078" s="37"/>
      <c r="BG1078" s="45"/>
      <c r="BH1078" s="37"/>
      <c r="BI1078" s="36"/>
      <c r="BJ1078" s="37"/>
      <c r="BK1078" s="36"/>
      <c r="BL1078" s="36"/>
      <c r="BM1078" s="53" t="str">
        <f>IF(BJ1078="","",WORKDAY(BJ1078,5,FESTIVOS_CO!A:A))</f>
        <v/>
      </c>
      <c r="BN1078" s="57" t="str">
        <f t="shared" ca="1" si="206"/>
        <v>PENDIENTE HACER AVISO</v>
      </c>
      <c r="BO1078" s="54" t="str">
        <f t="shared" ref="BO1078:BO1141" ca="1" si="211">IF(BN1078="NOTIFICACIÓN PERSONAL COMPLETA",
"NO PROCEDE AVISO",
IF(BR1078="SI",
"NOTIFICACION POR AVISO TERMINADA",
IF(BE1078="NO PROCEDE",
"NO PROCEDE AVISO",
IF(BN1078="VERIFICAR SI PROCEDE RECURSO",
"NOTIFICACIÓN POR AVISO COMPLETA",
"EN TRÁMITE NOTIF. POR AVISO"
))))</f>
        <v>EN TRÁMITE NOTIF. POR AVISO</v>
      </c>
      <c r="BP1078" s="37"/>
      <c r="BQ1078" s="53" t="str">
        <f>IF(BP1078="","",WORKDAY(BP1078,5,FESTIVOS_CO!A:A))</f>
        <v/>
      </c>
      <c r="BR1078" s="37"/>
      <c r="BS1078" s="36"/>
      <c r="BT1078" s="38"/>
      <c r="BU1078" s="58" t="e">
        <f>VLOOKUP(BT1078,Hoja2!$C:$D,2,0)</f>
        <v>#N/A</v>
      </c>
      <c r="BV1078" s="80" t="str">
        <f>IF(
AND(AO1078="",BD1078="",BQ1078=""),
"EN PROCESO NOTIFICACION / COMUNICACION",
IF(
BT1078="",
"NO APLICA",
IF(
BU1078=60,
IF(AO1078&lt;&gt;"",AO1078,IF(BD1078&lt;&gt;"",BD1078,BQ1078))+60,
WORKDAY(
IF(AO1078&lt;&gt;"",AO1078,IF(BD1078&lt;&gt;"",BD1078,BQ1078)),
BU1078,
FESTIVOS_CO!A:A
)
)
))</f>
        <v>EN PROCESO NOTIFICACION / COMUNICACION</v>
      </c>
      <c r="BW1078" s="44"/>
      <c r="BX1078" s="53"/>
      <c r="BY1078" s="45"/>
      <c r="BZ1078" s="37"/>
      <c r="CA1078" s="54" t="str">
        <f t="shared" ref="CA1078:CA1141" si="212">IF(BW1078&lt;&gt;"SI",
"PENDIENTE EJECUTORIA",
IF(AND(BX1078="",BY1078="",BZ1078=""),
"PENDIENTE HACER EJECUTORIA",
IF(AND(BX1078&lt;&gt;"",BY1078="",BZ1078=""),
"PENDIENTE REVISION EJECUTORIA",
IF(AND(BX1078&lt;&gt;"",BY1078&lt;&gt;"",BZ1078=""),
"PENDIENTE FIRMA EJECUTORIA",
"PROCESO EJECUTORIA TERMINADO"
))))</f>
        <v>PENDIENTE EJECUTORIA</v>
      </c>
      <c r="CB1078" s="59" t="str">
        <f t="shared" si="209"/>
        <v/>
      </c>
      <c r="CC1078" s="36"/>
      <c r="CD1078" s="40"/>
      <c r="CE1078" s="46"/>
      <c r="CF1078" s="40"/>
      <c r="CG1078" s="40"/>
      <c r="CH1078" s="40"/>
      <c r="CI1078" s="36"/>
      <c r="CJ1078" s="47"/>
      <c r="CK1078" s="40"/>
      <c r="CL1078" s="40"/>
      <c r="CM1078" s="40"/>
      <c r="CN1078" s="40"/>
    </row>
    <row r="1079" spans="1:92" ht="42.75" hidden="1">
      <c r="A1079" s="49" t="str">
        <f t="shared" si="201"/>
        <v>SIN GESTIÓN</v>
      </c>
      <c r="B1079" s="58"/>
      <c r="C1079" s="37"/>
      <c r="D1079" s="37"/>
      <c r="E1079" s="49" t="str">
        <f t="shared" si="202"/>
        <v>PENDIENTE NOTIFICACIÓN</v>
      </c>
      <c r="F1079" s="141" t="str">
        <f t="shared" si="203"/>
        <v>PENDIENTE NOTIFICACIÓN</v>
      </c>
      <c r="G1079" s="49" t="str">
        <f t="shared" si="204"/>
        <v/>
      </c>
      <c r="H1079" s="51" t="str">
        <f ca="1">IF(
L1079="",
"",
IF(
NETWORKDAYS(L1079,IF(M1079&lt;&gt;"",M1079,TODAY()),FESTIVOS_CO!A:A)&gt;2,
"VENCIDO",
IF(
NETWORKDAYS(L1079,IF(M1079&lt;&gt;"",M1079,TODAY()),FESTIVOS_CO!A:A)=2,
"ALERTA",
"A TIEMPO"
)))</f>
        <v/>
      </c>
      <c r="I1079" s="40"/>
      <c r="J1079" s="36"/>
      <c r="K1079" s="37"/>
      <c r="L1079" s="50"/>
      <c r="M1079" s="37"/>
      <c r="N1079" s="52"/>
      <c r="O1079" s="52"/>
      <c r="P1079" s="36"/>
      <c r="Q1079" s="36"/>
      <c r="R1079" s="40"/>
      <c r="S1079" s="36"/>
      <c r="T1079" s="40"/>
      <c r="U1079" s="40"/>
      <c r="V1079" s="81"/>
      <c r="W1079" s="40"/>
      <c r="X1079" s="40"/>
      <c r="Y1079" s="40"/>
      <c r="Z1079" s="38" t="str">
        <f>IFERROR(VLOOKUP(Y1079,DIRECTORIO!A:B,2,FALSE),"")</f>
        <v/>
      </c>
      <c r="AA1079" s="40"/>
      <c r="AB1079" s="40"/>
      <c r="AC1079" s="40"/>
      <c r="AD1079" s="40"/>
      <c r="AE1079" s="40"/>
      <c r="AF1079" s="40"/>
      <c r="AG1079" s="41" t="s">
        <v>109</v>
      </c>
      <c r="AH1079" s="42"/>
      <c r="AI1079" s="54" t="str">
        <f t="shared" ca="1" si="205"/>
        <v>PENDIENTE NOTIFICACIÓN ELECTRÓNICA</v>
      </c>
      <c r="AJ1079" s="37"/>
      <c r="AK1079" s="37"/>
      <c r="AL1079" s="37"/>
      <c r="AM1079" s="53" t="str">
        <f>IF(AK1079="","",WORKDAY(AK1079,5,FESTIVOS_CO!A:A))</f>
        <v/>
      </c>
      <c r="AN1079" s="37"/>
      <c r="AO1079" s="37"/>
      <c r="AP1079" s="54" t="str">
        <f t="shared" ca="1" si="210"/>
        <v>NO APLICA</v>
      </c>
      <c r="AQ1079" s="36"/>
      <c r="AR1079" s="43"/>
      <c r="AS1079" s="37"/>
      <c r="AT1079" s="36"/>
      <c r="AU1079" s="37"/>
      <c r="AV1079" s="36"/>
      <c r="AW1079" s="36"/>
      <c r="AX1079" s="37"/>
      <c r="AY1079" s="140" t="str">
        <f>IF(AU1079="","",WORKDAY(AU1079,5,FESTIVOS_CO!A:A))</f>
        <v/>
      </c>
      <c r="AZ1079" s="54" t="str">
        <f t="shared" ca="1" si="207"/>
        <v>NO APLICA</v>
      </c>
      <c r="BA1079" s="55" t="str">
        <f>IF(AX1079="","",WORKDAY(AX1079,5,FESTIVOS_CO!A:A))</f>
        <v/>
      </c>
      <c r="BB1079" s="39"/>
      <c r="BC1079" s="40"/>
      <c r="BD1079" s="40"/>
      <c r="BE1079" s="56" t="str">
        <f t="shared" ca="1" si="208"/>
        <v>NO APLICA</v>
      </c>
      <c r="BF1079" s="37"/>
      <c r="BG1079" s="45"/>
      <c r="BH1079" s="37"/>
      <c r="BI1079" s="36"/>
      <c r="BJ1079" s="37"/>
      <c r="BK1079" s="36"/>
      <c r="BL1079" s="36"/>
      <c r="BM1079" s="53" t="str">
        <f>IF(BJ1079="","",WORKDAY(BJ1079,5,FESTIVOS_CO!A:A))</f>
        <v/>
      </c>
      <c r="BN1079" s="57" t="str">
        <f t="shared" ca="1" si="206"/>
        <v>PENDIENTE HACER AVISO</v>
      </c>
      <c r="BO1079" s="54" t="str">
        <f t="shared" ca="1" si="211"/>
        <v>EN TRÁMITE NOTIF. POR AVISO</v>
      </c>
      <c r="BP1079" s="37"/>
      <c r="BQ1079" s="53" t="str">
        <f>IF(BP1079="","",WORKDAY(BP1079,5,FESTIVOS_CO!A:A))</f>
        <v/>
      </c>
      <c r="BR1079" s="37"/>
      <c r="BS1079" s="36"/>
      <c r="BT1079" s="38"/>
      <c r="BU1079" s="58" t="e">
        <f>VLOOKUP(BT1079,Hoja2!$C:$D,2,0)</f>
        <v>#N/A</v>
      </c>
      <c r="BV1079" s="80" t="str">
        <f>IF(
AND(AO1079="",BD1079="",BQ1079=""),
"EN PROCESO NOTIFICACION / COMUNICACION",
IF(
BT1079="",
"NO APLICA",
IF(
BU1079=60,
IF(AO1079&lt;&gt;"",AO1079,IF(BD1079&lt;&gt;"",BD1079,BQ1079))+60,
WORKDAY(
IF(AO1079&lt;&gt;"",AO1079,IF(BD1079&lt;&gt;"",BD1079,BQ1079)),
BU1079,
FESTIVOS_CO!A:A
)
)
))</f>
        <v>EN PROCESO NOTIFICACION / COMUNICACION</v>
      </c>
      <c r="BW1079" s="44"/>
      <c r="BX1079" s="53"/>
      <c r="BY1079" s="45"/>
      <c r="BZ1079" s="37"/>
      <c r="CA1079" s="54" t="str">
        <f t="shared" si="212"/>
        <v>PENDIENTE EJECUTORIA</v>
      </c>
      <c r="CB1079" s="59" t="str">
        <f t="shared" si="209"/>
        <v/>
      </c>
      <c r="CC1079" s="36"/>
      <c r="CD1079" s="40"/>
      <c r="CE1079" s="46"/>
      <c r="CF1079" s="40"/>
      <c r="CG1079" s="40"/>
      <c r="CH1079" s="40"/>
      <c r="CI1079" s="36"/>
      <c r="CJ1079" s="47"/>
      <c r="CK1079" s="40"/>
      <c r="CL1079" s="40"/>
      <c r="CM1079" s="40"/>
      <c r="CN1079" s="40"/>
    </row>
    <row r="1080" spans="1:92" ht="42.75" hidden="1">
      <c r="A1080" s="49" t="str">
        <f t="shared" ref="A1080:A1143" si="213">IF(
AND(Q1080="NO",S1080&lt;&gt;"SI"),
"TERMINADO PRODUCTO NO CONFORME",
IF(
AND(
COUNTBLANK(AJ1080:AO1080)=COLUMNS(AJ1080:AO1080),
COUNTBLANK(AQ1080:AY1080)=COLUMNS(AQ1080:AY1080),
COUNTBLANK(BC1080:BD1080)=COLUMNS(BC1080:BD1080),
COUNTBLANK(BF1080:BM1080)=COLUMNS(BF1080:BM1080),
COUNTBLANK(BP1080:BR1080)=COLUMNS(BP1080:BR1080)
),
"SIN GESTIÓN",
IF(
AND(BC1080&lt;&gt;"",BD1080&lt;&gt;"",AO1080="",AX1080="",BQ1080=""),
"NOTIFICADO POR CONDUCTA CONCLUYENTE",
IF(
AI1080="NOTIFICACIÓN ELECTRÓNICA EFECTIVA",
CA1080,
IF(
OR(
AI1080="NO PROCEDE NOTIFICACIÓN ELECTRÓNICA",
AI1080="REALIZAR CITACIÓN",
AI1080="NOTIFICACIÓN ELECTRÓNICA NO EFECTIVA"
),
IF(
AZ1080="HACER AVISO",
IF(
OR(
BN1080="NOTIFICACIÓN POR AVISO TERMINADA",
BN1080="NOTIFICACIÓN PERSONAL COMPLETA"
),
CA1080,
BN1080
),
AZ1080
),
AI1080
)
)
)
))</f>
        <v>SIN GESTIÓN</v>
      </c>
      <c r="B1080" s="58"/>
      <c r="C1080" s="37"/>
      <c r="D1080" s="37"/>
      <c r="E1080" s="49" t="str">
        <f t="shared" ref="E1080:E1143" si="214">IF(AN1080="SI",
"NOTIFICACIÓN ELECTRÓNICA",
IF(AND(BC1080&lt;&gt;"",BD1080&lt;&gt;""),
"NOTIFICACIÓN PERSONAL",
IF(BL1080="SI",
"NOTIFICACIÓN POR AVISO",
"PENDIENTE NOTIFICACIÓN"
)))</f>
        <v>PENDIENTE NOTIFICACIÓN</v>
      </c>
      <c r="F1080" s="141" t="str">
        <f t="shared" ref="F1080:F1143" si="215">IF(
AND(AN1080&lt;&gt;"SI",AW1080&lt;&gt;"SI",BL1080&lt;&gt;"SI",BC1080="",BD1080=""),
"PENDIENTE NOTIFICACIÓN",
IF(AN1080="SI",
AO1080,
IF(AW1080="SI",
AX1080,
IF(AND(BC1080&lt;&gt;"",BD1080&lt;&gt;""),
BD1080,
IF(BL1080="SI",
BQ1080,
"PENDIENTE NOTIFICACIÓN"
)))))</f>
        <v>PENDIENTE NOTIFICACIÓN</v>
      </c>
      <c r="G1080" s="49" t="str">
        <f t="shared" ref="G1080:G1143" si="216">IF(
OR(
C1080="",
F1080="PENDIENTE NOTIFICACIÓN",
NOT(ISNUMBER(C1080)),
NOT(ISNUMBER(F1080)),
F1080&lt;C1080
),
"",
F1080-C1080
)</f>
        <v/>
      </c>
      <c r="H1080" s="51" t="str">
        <f ca="1">IF(
L1080="",
"",
IF(
NETWORKDAYS(L1080,IF(M1080&lt;&gt;"",M1080,TODAY()),FESTIVOS_CO!A:A)&gt;2,
"VENCIDO",
IF(
NETWORKDAYS(L1080,IF(M1080&lt;&gt;"",M1080,TODAY()),FESTIVOS_CO!A:A)=2,
"ALERTA",
"A TIEMPO"
)))</f>
        <v/>
      </c>
      <c r="I1080" s="40"/>
      <c r="J1080" s="36"/>
      <c r="K1080" s="37"/>
      <c r="L1080" s="50"/>
      <c r="M1080" s="37"/>
      <c r="N1080" s="52"/>
      <c r="O1080" s="52"/>
      <c r="P1080" s="36"/>
      <c r="Q1080" s="36"/>
      <c r="R1080" s="40"/>
      <c r="S1080" s="36"/>
      <c r="T1080" s="40"/>
      <c r="U1080" s="40"/>
      <c r="V1080" s="81"/>
      <c r="W1080" s="40"/>
      <c r="X1080" s="40"/>
      <c r="Y1080" s="40"/>
      <c r="Z1080" s="38" t="str">
        <f>IFERROR(VLOOKUP(Y1080,DIRECTORIO!A:B,2,FALSE),"")</f>
        <v/>
      </c>
      <c r="AA1080" s="40"/>
      <c r="AB1080" s="40"/>
      <c r="AC1080" s="40"/>
      <c r="AD1080" s="40"/>
      <c r="AE1080" s="40"/>
      <c r="AF1080" s="40"/>
      <c r="AG1080" s="41" t="s">
        <v>109</v>
      </c>
      <c r="AH1080" s="42"/>
      <c r="AI1080" s="54" t="str">
        <f t="shared" ref="AI1080:AI1143" ca="1" si="217">IF(AL1080="NO",
"REALIZAR CITACIÓN",
IF(AND(AJ1080="SI",AL1080&lt;&gt;"SI",AL1080&lt;&gt;"NO"),
"PENDIENTE ENTREGA NOTIFICACIÓN ELECTRÓNICA",
IF(AND(AJ1080="SI",AL1080="SI",AN1080="SI"),
"NOTIFICACIÓN ELECTRÓNICA EFECTIVA",
IF(AND(AJ1080="",AK1080="",AL1080="",AM1080="",AN1080="",AO1080=""),
"PENDIENTE NOTIFICACIÓN ELECTRÓNICA",
IF(AJ1080="NO",
"NO PROCEDE NOTIFICACIÓN ELECTRÓNICA",
IF(AND(AJ1080="SI",F1080=""),
"PENDIENTE ENVÍO NOTIFICACIÓN ELECTRÓNICA",
IF(AND(AJ1080="SI",TODAY()-F1080&lt;=5),
"EN ESPERA DE NOTIFICACIÓN ELECTRÓNICA (5 DÍAS)",
"NOTIFICACIÓN ELECTRÓNICA NO EFECTIVA"
)))))))</f>
        <v>PENDIENTE NOTIFICACIÓN ELECTRÓNICA</v>
      </c>
      <c r="AJ1080" s="37"/>
      <c r="AK1080" s="37"/>
      <c r="AL1080" s="37"/>
      <c r="AM1080" s="53" t="str">
        <f>IF(AK1080="","",WORKDAY(AK1080,5,FESTIVOS_CO!A:A))</f>
        <v/>
      </c>
      <c r="AN1080" s="37"/>
      <c r="AO1080" s="37"/>
      <c r="AP1080" s="54" t="str">
        <f t="shared" ca="1" si="210"/>
        <v>NO APLICA</v>
      </c>
      <c r="AQ1080" s="36"/>
      <c r="AR1080" s="43"/>
      <c r="AS1080" s="37"/>
      <c r="AT1080" s="36"/>
      <c r="AU1080" s="37"/>
      <c r="AV1080" s="36"/>
      <c r="AW1080" s="36"/>
      <c r="AX1080" s="37"/>
      <c r="AY1080" s="140" t="str">
        <f>IF(AU1080="","",WORKDAY(AU1080,5,FESTIVOS_CO!A:A))</f>
        <v/>
      </c>
      <c r="AZ1080" s="54" t="str">
        <f t="shared" ca="1" si="207"/>
        <v>NO APLICA</v>
      </c>
      <c r="BA1080" s="55" t="str">
        <f>IF(AX1080="","",WORKDAY(AX1080,5,FESTIVOS_CO!A:A))</f>
        <v/>
      </c>
      <c r="BB1080" s="39"/>
      <c r="BC1080" s="40"/>
      <c r="BD1080" s="40"/>
      <c r="BE1080" s="56" t="str">
        <f t="shared" ca="1" si="208"/>
        <v>NO APLICA</v>
      </c>
      <c r="BF1080" s="37"/>
      <c r="BG1080" s="45"/>
      <c r="BH1080" s="37"/>
      <c r="BI1080" s="36"/>
      <c r="BJ1080" s="37"/>
      <c r="BK1080" s="36"/>
      <c r="BL1080" s="36"/>
      <c r="BM1080" s="53" t="str">
        <f>IF(BJ1080="","",WORKDAY(BJ1080,5,FESTIVOS_CO!A:A))</f>
        <v/>
      </c>
      <c r="BN1080" s="57" t="str">
        <f t="shared" ref="BN1080:BN1143" ca="1" si="218">IF(
AND(AZ1080="CITACIÓN COMPLETA EN ESPERA DE NOTIFICACION PERSONAL",BB1080="NO"),
"PENDIENTE HACER AVISO",
IF(AND(BC1080&lt;&gt;"",BD1080&lt;&gt;""),
"NOTIFICACIÓN PERSONAL COMPLETA",
IF(BR1080="SI",
"NOTIFICACIÓN POR AVISO TERMINADA",
IF(BE1080="NO PROCEDE",
"NO PROCEDE",
IF(BF1080="",
"PENDIENTE HACER AVISO",
IF(BG1080="",
"PENDIENTE REVISIÓN AVISO",
IF(BH1080="",
"PENDIENTE FIRMA AVISO",
IF(BI1080="",
"PENDIENTE RADICAR AVISO",
IF(BL1080="",
"EN TRÁMITE DE ENTREGA AVISO",
IF(BL1080="NO",
"PUBLICAR AVISO CARTELERA",
IF(BL1080="SI",
"VERIFICAR SI PROCEDE RECURSO",
IF(BE1080="HACER AVISO",
"HACER AVISO",
"NO APLICA"
))))))))))))</f>
        <v>PENDIENTE HACER AVISO</v>
      </c>
      <c r="BO1080" s="54" t="str">
        <f t="shared" ca="1" si="211"/>
        <v>EN TRÁMITE NOTIF. POR AVISO</v>
      </c>
      <c r="BP1080" s="37"/>
      <c r="BQ1080" s="53" t="str">
        <f>IF(BP1080="","",WORKDAY(BP1080,5,FESTIVOS_CO!A:A))</f>
        <v/>
      </c>
      <c r="BR1080" s="37"/>
      <c r="BS1080" s="36"/>
      <c r="BT1080" s="38"/>
      <c r="BU1080" s="58" t="e">
        <f>VLOOKUP(BT1080,Hoja2!$C:$D,2,0)</f>
        <v>#N/A</v>
      </c>
      <c r="BV1080" s="80" t="str">
        <f>IF(
AND(AO1080="",BD1080="",BQ1080=""),
"EN PROCESO NOTIFICACION / COMUNICACION",
IF(
BT1080="",
"NO APLICA",
IF(
BU1080=60,
IF(AO1080&lt;&gt;"",AO1080,IF(BD1080&lt;&gt;"",BD1080,BQ1080))+60,
WORKDAY(
IF(AO1080&lt;&gt;"",AO1080,IF(BD1080&lt;&gt;"",BD1080,BQ1080)),
BU1080,
FESTIVOS_CO!A:A
)
)
))</f>
        <v>EN PROCESO NOTIFICACION / COMUNICACION</v>
      </c>
      <c r="BW1080" s="44"/>
      <c r="BX1080" s="53"/>
      <c r="BY1080" s="45"/>
      <c r="BZ1080" s="37"/>
      <c r="CA1080" s="54" t="str">
        <f t="shared" si="212"/>
        <v>PENDIENTE EJECUTORIA</v>
      </c>
      <c r="CB1080" s="59" t="str">
        <f t="shared" si="209"/>
        <v/>
      </c>
      <c r="CC1080" s="36"/>
      <c r="CD1080" s="40"/>
      <c r="CE1080" s="46"/>
      <c r="CF1080" s="40"/>
      <c r="CG1080" s="40"/>
      <c r="CH1080" s="40"/>
      <c r="CI1080" s="36"/>
      <c r="CJ1080" s="47"/>
      <c r="CK1080" s="40"/>
      <c r="CL1080" s="40"/>
      <c r="CM1080" s="40"/>
      <c r="CN1080" s="40"/>
    </row>
    <row r="1081" spans="1:92" ht="42.75" hidden="1">
      <c r="A1081" s="49" t="str">
        <f t="shared" si="213"/>
        <v>SIN GESTIÓN</v>
      </c>
      <c r="B1081" s="58"/>
      <c r="C1081" s="37"/>
      <c r="D1081" s="37"/>
      <c r="E1081" s="49" t="str">
        <f t="shared" si="214"/>
        <v>PENDIENTE NOTIFICACIÓN</v>
      </c>
      <c r="F1081" s="141" t="str">
        <f t="shared" si="215"/>
        <v>PENDIENTE NOTIFICACIÓN</v>
      </c>
      <c r="G1081" s="49" t="str">
        <f t="shared" si="216"/>
        <v/>
      </c>
      <c r="H1081" s="51" t="str">
        <f ca="1">IF(
L1081="",
"",
IF(
NETWORKDAYS(L1081,IF(M1081&lt;&gt;"",M1081,TODAY()),FESTIVOS_CO!A:A)&gt;2,
"VENCIDO",
IF(
NETWORKDAYS(L1081,IF(M1081&lt;&gt;"",M1081,TODAY()),FESTIVOS_CO!A:A)=2,
"ALERTA",
"A TIEMPO"
)))</f>
        <v/>
      </c>
      <c r="I1081" s="40"/>
      <c r="J1081" s="36"/>
      <c r="K1081" s="37"/>
      <c r="L1081" s="50"/>
      <c r="M1081" s="37"/>
      <c r="N1081" s="52"/>
      <c r="O1081" s="52"/>
      <c r="P1081" s="36"/>
      <c r="Q1081" s="36"/>
      <c r="R1081" s="40"/>
      <c r="S1081" s="36"/>
      <c r="T1081" s="40"/>
      <c r="U1081" s="40"/>
      <c r="V1081" s="81"/>
      <c r="W1081" s="40"/>
      <c r="X1081" s="40"/>
      <c r="Y1081" s="40"/>
      <c r="Z1081" s="38" t="str">
        <f>IFERROR(VLOOKUP(Y1081,DIRECTORIO!A:B,2,FALSE),"")</f>
        <v/>
      </c>
      <c r="AA1081" s="40"/>
      <c r="AB1081" s="40"/>
      <c r="AC1081" s="40"/>
      <c r="AD1081" s="40"/>
      <c r="AE1081" s="40"/>
      <c r="AF1081" s="40"/>
      <c r="AG1081" s="41" t="s">
        <v>109</v>
      </c>
      <c r="AH1081" s="42"/>
      <c r="AI1081" s="54" t="str">
        <f t="shared" ca="1" si="217"/>
        <v>PENDIENTE NOTIFICACIÓN ELECTRÓNICA</v>
      </c>
      <c r="AJ1081" s="37"/>
      <c r="AK1081" s="37"/>
      <c r="AL1081" s="37"/>
      <c r="AM1081" s="53" t="str">
        <f>IF(AK1081="","",WORKDAY(AK1081,5,FESTIVOS_CO!A:A))</f>
        <v/>
      </c>
      <c r="AN1081" s="37"/>
      <c r="AO1081" s="37"/>
      <c r="AP1081" s="54" t="str">
        <f t="shared" ca="1" si="210"/>
        <v>NO APLICA</v>
      </c>
      <c r="AQ1081" s="36"/>
      <c r="AR1081" s="43"/>
      <c r="AS1081" s="37"/>
      <c r="AT1081" s="36"/>
      <c r="AU1081" s="37"/>
      <c r="AV1081" s="36"/>
      <c r="AW1081" s="36"/>
      <c r="AX1081" s="37"/>
      <c r="AY1081" s="140" t="str">
        <f>IF(AU1081="","",WORKDAY(AU1081,5,FESTIVOS_CO!A:A))</f>
        <v/>
      </c>
      <c r="AZ1081" s="54" t="str">
        <f t="shared" ca="1" si="207"/>
        <v>NO APLICA</v>
      </c>
      <c r="BA1081" s="55" t="str">
        <f>IF(AX1081="","",WORKDAY(AX1081,5,FESTIVOS_CO!A:A))</f>
        <v/>
      </c>
      <c r="BB1081" s="39"/>
      <c r="BC1081" s="40"/>
      <c r="BD1081" s="40"/>
      <c r="BE1081" s="56" t="str">
        <f t="shared" ca="1" si="208"/>
        <v>NO APLICA</v>
      </c>
      <c r="BF1081" s="37"/>
      <c r="BG1081" s="45"/>
      <c r="BH1081" s="37"/>
      <c r="BI1081" s="36"/>
      <c r="BJ1081" s="37"/>
      <c r="BK1081" s="36"/>
      <c r="BL1081" s="36"/>
      <c r="BM1081" s="53" t="str">
        <f>IF(BJ1081="","",WORKDAY(BJ1081,5,FESTIVOS_CO!A:A))</f>
        <v/>
      </c>
      <c r="BN1081" s="57" t="str">
        <f t="shared" ca="1" si="218"/>
        <v>PENDIENTE HACER AVISO</v>
      </c>
      <c r="BO1081" s="54" t="str">
        <f t="shared" ca="1" si="211"/>
        <v>EN TRÁMITE NOTIF. POR AVISO</v>
      </c>
      <c r="BP1081" s="37"/>
      <c r="BQ1081" s="53" t="str">
        <f>IF(BP1081="","",WORKDAY(BP1081,5,FESTIVOS_CO!A:A))</f>
        <v/>
      </c>
      <c r="BR1081" s="37"/>
      <c r="BS1081" s="36"/>
      <c r="BT1081" s="38"/>
      <c r="BU1081" s="58" t="e">
        <f>VLOOKUP(BT1081,Hoja2!$C:$D,2,0)</f>
        <v>#N/A</v>
      </c>
      <c r="BV1081" s="80" t="str">
        <f>IF(
AND(AO1081="",BD1081="",BQ1081=""),
"EN PROCESO NOTIFICACION / COMUNICACION",
IF(
BT1081="",
"NO APLICA",
IF(
BU1081=60,
IF(AO1081&lt;&gt;"",AO1081,IF(BD1081&lt;&gt;"",BD1081,BQ1081))+60,
WORKDAY(
IF(AO1081&lt;&gt;"",AO1081,IF(BD1081&lt;&gt;"",BD1081,BQ1081)),
BU1081,
FESTIVOS_CO!A:A
)
)
))</f>
        <v>EN PROCESO NOTIFICACION / COMUNICACION</v>
      </c>
      <c r="BW1081" s="44"/>
      <c r="BX1081" s="53"/>
      <c r="BY1081" s="45"/>
      <c r="BZ1081" s="37"/>
      <c r="CA1081" s="54" t="str">
        <f t="shared" si="212"/>
        <v>PENDIENTE EJECUTORIA</v>
      </c>
      <c r="CB1081" s="59" t="str">
        <f t="shared" si="209"/>
        <v/>
      </c>
      <c r="CC1081" s="36"/>
      <c r="CD1081" s="40"/>
      <c r="CE1081" s="46"/>
      <c r="CF1081" s="40"/>
      <c r="CG1081" s="40"/>
      <c r="CH1081" s="40"/>
      <c r="CI1081" s="36"/>
      <c r="CJ1081" s="47"/>
      <c r="CK1081" s="40"/>
      <c r="CL1081" s="40"/>
      <c r="CM1081" s="40"/>
      <c r="CN1081" s="40"/>
    </row>
    <row r="1082" spans="1:92" ht="42.75" hidden="1">
      <c r="A1082" s="49" t="str">
        <f t="shared" si="213"/>
        <v>SIN GESTIÓN</v>
      </c>
      <c r="B1082" s="58"/>
      <c r="C1082" s="37"/>
      <c r="D1082" s="37"/>
      <c r="E1082" s="49" t="str">
        <f t="shared" si="214"/>
        <v>PENDIENTE NOTIFICACIÓN</v>
      </c>
      <c r="F1082" s="141" t="str">
        <f t="shared" si="215"/>
        <v>PENDIENTE NOTIFICACIÓN</v>
      </c>
      <c r="G1082" s="49" t="str">
        <f t="shared" si="216"/>
        <v/>
      </c>
      <c r="H1082" s="51" t="str">
        <f ca="1">IF(
L1082="",
"",
IF(
NETWORKDAYS(L1082,IF(M1082&lt;&gt;"",M1082,TODAY()),FESTIVOS_CO!A:A)&gt;2,
"VENCIDO",
IF(
NETWORKDAYS(L1082,IF(M1082&lt;&gt;"",M1082,TODAY()),FESTIVOS_CO!A:A)=2,
"ALERTA",
"A TIEMPO"
)))</f>
        <v/>
      </c>
      <c r="I1082" s="40"/>
      <c r="J1082" s="36"/>
      <c r="K1082" s="37"/>
      <c r="L1082" s="50"/>
      <c r="M1082" s="37"/>
      <c r="N1082" s="52"/>
      <c r="O1082" s="52"/>
      <c r="P1082" s="36"/>
      <c r="Q1082" s="36"/>
      <c r="R1082" s="40"/>
      <c r="S1082" s="36"/>
      <c r="T1082" s="40"/>
      <c r="U1082" s="40"/>
      <c r="V1082" s="81"/>
      <c r="W1082" s="40"/>
      <c r="X1082" s="40"/>
      <c r="Y1082" s="40"/>
      <c r="Z1082" s="38" t="str">
        <f>IFERROR(VLOOKUP(Y1082,DIRECTORIO!A:B,2,FALSE),"")</f>
        <v/>
      </c>
      <c r="AA1082" s="40"/>
      <c r="AB1082" s="40"/>
      <c r="AC1082" s="40"/>
      <c r="AD1082" s="40"/>
      <c r="AE1082" s="40"/>
      <c r="AF1082" s="40"/>
      <c r="AG1082" s="41" t="s">
        <v>109</v>
      </c>
      <c r="AH1082" s="42"/>
      <c r="AI1082" s="54" t="str">
        <f t="shared" ca="1" si="217"/>
        <v>PENDIENTE NOTIFICACIÓN ELECTRÓNICA</v>
      </c>
      <c r="AJ1082" s="37"/>
      <c r="AK1082" s="37"/>
      <c r="AL1082" s="37"/>
      <c r="AM1082" s="53" t="str">
        <f>IF(AK1082="","",WORKDAY(AK1082,5,FESTIVOS_CO!A:A))</f>
        <v/>
      </c>
      <c r="AN1082" s="37"/>
      <c r="AO1082" s="37"/>
      <c r="AP1082" s="54" t="str">
        <f t="shared" ca="1" si="210"/>
        <v>NO APLICA</v>
      </c>
      <c r="AQ1082" s="36"/>
      <c r="AR1082" s="43"/>
      <c r="AS1082" s="37"/>
      <c r="AT1082" s="36"/>
      <c r="AU1082" s="37"/>
      <c r="AV1082" s="36"/>
      <c r="AW1082" s="36"/>
      <c r="AX1082" s="37"/>
      <c r="AY1082" s="140" t="str">
        <f>IF(AU1082="","",WORKDAY(AU1082,5,FESTIVOS_CO!A:A))</f>
        <v/>
      </c>
      <c r="AZ1082" s="54" t="str">
        <f t="shared" ca="1" si="207"/>
        <v>NO APLICA</v>
      </c>
      <c r="BA1082" s="55" t="str">
        <f>IF(AX1082="","",WORKDAY(AX1082,5,FESTIVOS_CO!A:A))</f>
        <v/>
      </c>
      <c r="BB1082" s="39"/>
      <c r="BC1082" s="40"/>
      <c r="BD1082" s="40"/>
      <c r="BE1082" s="56" t="str">
        <f t="shared" ca="1" si="208"/>
        <v>NO APLICA</v>
      </c>
      <c r="BF1082" s="37"/>
      <c r="BG1082" s="45"/>
      <c r="BH1082" s="37"/>
      <c r="BI1082" s="36"/>
      <c r="BJ1082" s="37"/>
      <c r="BK1082" s="36"/>
      <c r="BL1082" s="36"/>
      <c r="BM1082" s="53" t="str">
        <f>IF(BJ1082="","",WORKDAY(BJ1082,5,FESTIVOS_CO!A:A))</f>
        <v/>
      </c>
      <c r="BN1082" s="57" t="str">
        <f t="shared" ca="1" si="218"/>
        <v>PENDIENTE HACER AVISO</v>
      </c>
      <c r="BO1082" s="54" t="str">
        <f t="shared" ca="1" si="211"/>
        <v>EN TRÁMITE NOTIF. POR AVISO</v>
      </c>
      <c r="BP1082" s="37"/>
      <c r="BQ1082" s="53" t="str">
        <f>IF(BP1082="","",WORKDAY(BP1082,5,FESTIVOS_CO!A:A))</f>
        <v/>
      </c>
      <c r="BR1082" s="37"/>
      <c r="BS1082" s="36"/>
      <c r="BT1082" s="38"/>
      <c r="BU1082" s="58" t="e">
        <f>VLOOKUP(BT1082,Hoja2!$C:$D,2,0)</f>
        <v>#N/A</v>
      </c>
      <c r="BV1082" s="80" t="str">
        <f>IF(
AND(AO1082="",BD1082="",BQ1082=""),
"EN PROCESO NOTIFICACION / COMUNICACION",
IF(
BT1082="",
"NO APLICA",
IF(
BU1082=60,
IF(AO1082&lt;&gt;"",AO1082,IF(BD1082&lt;&gt;"",BD1082,BQ1082))+60,
WORKDAY(
IF(AO1082&lt;&gt;"",AO1082,IF(BD1082&lt;&gt;"",BD1082,BQ1082)),
BU1082,
FESTIVOS_CO!A:A
)
)
))</f>
        <v>EN PROCESO NOTIFICACION / COMUNICACION</v>
      </c>
      <c r="BW1082" s="44"/>
      <c r="BX1082" s="53"/>
      <c r="BY1082" s="45"/>
      <c r="BZ1082" s="37"/>
      <c r="CA1082" s="54" t="str">
        <f t="shared" si="212"/>
        <v>PENDIENTE EJECUTORIA</v>
      </c>
      <c r="CB1082" s="59" t="str">
        <f t="shared" si="209"/>
        <v/>
      </c>
      <c r="CC1082" s="36"/>
      <c r="CD1082" s="40"/>
      <c r="CE1082" s="46"/>
      <c r="CF1082" s="40"/>
      <c r="CG1082" s="40"/>
      <c r="CH1082" s="40"/>
      <c r="CI1082" s="36"/>
      <c r="CJ1082" s="47"/>
      <c r="CK1082" s="40"/>
      <c r="CL1082" s="40"/>
      <c r="CM1082" s="40"/>
      <c r="CN1082" s="40"/>
    </row>
    <row r="1083" spans="1:92" ht="42.75" hidden="1">
      <c r="A1083" s="49" t="str">
        <f t="shared" si="213"/>
        <v>SIN GESTIÓN</v>
      </c>
      <c r="B1083" s="58"/>
      <c r="C1083" s="37"/>
      <c r="D1083" s="37"/>
      <c r="E1083" s="49" t="str">
        <f t="shared" si="214"/>
        <v>PENDIENTE NOTIFICACIÓN</v>
      </c>
      <c r="F1083" s="141" t="str">
        <f t="shared" si="215"/>
        <v>PENDIENTE NOTIFICACIÓN</v>
      </c>
      <c r="G1083" s="49" t="str">
        <f t="shared" si="216"/>
        <v/>
      </c>
      <c r="H1083" s="51" t="str">
        <f ca="1">IF(
L1083="",
"",
IF(
NETWORKDAYS(L1083,IF(M1083&lt;&gt;"",M1083,TODAY()),FESTIVOS_CO!A:A)&gt;2,
"VENCIDO",
IF(
NETWORKDAYS(L1083,IF(M1083&lt;&gt;"",M1083,TODAY()),FESTIVOS_CO!A:A)=2,
"ALERTA",
"A TIEMPO"
)))</f>
        <v/>
      </c>
      <c r="I1083" s="40"/>
      <c r="J1083" s="36"/>
      <c r="K1083" s="37"/>
      <c r="L1083" s="50"/>
      <c r="M1083" s="37"/>
      <c r="N1083" s="52"/>
      <c r="O1083" s="52"/>
      <c r="P1083" s="36"/>
      <c r="Q1083" s="36"/>
      <c r="R1083" s="40"/>
      <c r="S1083" s="36"/>
      <c r="T1083" s="40"/>
      <c r="U1083" s="40"/>
      <c r="V1083" s="81"/>
      <c r="W1083" s="40"/>
      <c r="X1083" s="40"/>
      <c r="Y1083" s="40"/>
      <c r="Z1083" s="38" t="str">
        <f>IFERROR(VLOOKUP(Y1083,DIRECTORIO!A:B,2,FALSE),"")</f>
        <v/>
      </c>
      <c r="AA1083" s="40"/>
      <c r="AB1083" s="40"/>
      <c r="AC1083" s="40"/>
      <c r="AD1083" s="40"/>
      <c r="AE1083" s="40"/>
      <c r="AF1083" s="40"/>
      <c r="AG1083" s="41" t="s">
        <v>109</v>
      </c>
      <c r="AH1083" s="42"/>
      <c r="AI1083" s="54" t="str">
        <f t="shared" ca="1" si="217"/>
        <v>PENDIENTE NOTIFICACIÓN ELECTRÓNICA</v>
      </c>
      <c r="AJ1083" s="37"/>
      <c r="AK1083" s="37"/>
      <c r="AL1083" s="37"/>
      <c r="AM1083" s="53" t="str">
        <f>IF(AK1083="","",WORKDAY(AK1083,5,FESTIVOS_CO!A:A))</f>
        <v/>
      </c>
      <c r="AN1083" s="37"/>
      <c r="AO1083" s="37"/>
      <c r="AP1083" s="54" t="str">
        <f t="shared" ca="1" si="210"/>
        <v>NO APLICA</v>
      </c>
      <c r="AQ1083" s="36"/>
      <c r="AR1083" s="43"/>
      <c r="AS1083" s="37"/>
      <c r="AT1083" s="36"/>
      <c r="AU1083" s="37"/>
      <c r="AV1083" s="36"/>
      <c r="AW1083" s="36"/>
      <c r="AX1083" s="37"/>
      <c r="AY1083" s="140" t="str">
        <f>IF(AU1083="","",WORKDAY(AU1083,5,FESTIVOS_CO!A:A))</f>
        <v/>
      </c>
      <c r="AZ1083" s="54" t="str">
        <f t="shared" ca="1" si="207"/>
        <v>NO APLICA</v>
      </c>
      <c r="BA1083" s="55" t="str">
        <f>IF(AX1083="","",WORKDAY(AX1083,5,FESTIVOS_CO!A:A))</f>
        <v/>
      </c>
      <c r="BB1083" s="39"/>
      <c r="BC1083" s="40"/>
      <c r="BD1083" s="40"/>
      <c r="BE1083" s="56" t="str">
        <f t="shared" ca="1" si="208"/>
        <v>NO APLICA</v>
      </c>
      <c r="BF1083" s="37"/>
      <c r="BG1083" s="45"/>
      <c r="BH1083" s="37"/>
      <c r="BI1083" s="36"/>
      <c r="BJ1083" s="37"/>
      <c r="BK1083" s="36"/>
      <c r="BL1083" s="36"/>
      <c r="BM1083" s="53" t="str">
        <f>IF(BJ1083="","",WORKDAY(BJ1083,5,FESTIVOS_CO!A:A))</f>
        <v/>
      </c>
      <c r="BN1083" s="57" t="str">
        <f t="shared" ca="1" si="218"/>
        <v>PENDIENTE HACER AVISO</v>
      </c>
      <c r="BO1083" s="54" t="str">
        <f t="shared" ca="1" si="211"/>
        <v>EN TRÁMITE NOTIF. POR AVISO</v>
      </c>
      <c r="BP1083" s="37"/>
      <c r="BQ1083" s="53" t="str">
        <f>IF(BP1083="","",WORKDAY(BP1083,5,FESTIVOS_CO!A:A))</f>
        <v/>
      </c>
      <c r="BR1083" s="37"/>
      <c r="BS1083" s="36"/>
      <c r="BT1083" s="38"/>
      <c r="BU1083" s="58" t="e">
        <f>VLOOKUP(BT1083,Hoja2!$C:$D,2,0)</f>
        <v>#N/A</v>
      </c>
      <c r="BV1083" s="80" t="str">
        <f>IF(
AND(AO1083="",BD1083="",BQ1083=""),
"EN PROCESO NOTIFICACION / COMUNICACION",
IF(
BT1083="",
"NO APLICA",
IF(
BU1083=60,
IF(AO1083&lt;&gt;"",AO1083,IF(BD1083&lt;&gt;"",BD1083,BQ1083))+60,
WORKDAY(
IF(AO1083&lt;&gt;"",AO1083,IF(BD1083&lt;&gt;"",BD1083,BQ1083)),
BU1083,
FESTIVOS_CO!A:A
)
)
))</f>
        <v>EN PROCESO NOTIFICACION / COMUNICACION</v>
      </c>
      <c r="BW1083" s="44"/>
      <c r="BX1083" s="53"/>
      <c r="BY1083" s="45"/>
      <c r="BZ1083" s="37"/>
      <c r="CA1083" s="54" t="str">
        <f t="shared" si="212"/>
        <v>PENDIENTE EJECUTORIA</v>
      </c>
      <c r="CB1083" s="59" t="str">
        <f t="shared" si="209"/>
        <v/>
      </c>
      <c r="CC1083" s="36"/>
      <c r="CD1083" s="40"/>
      <c r="CE1083" s="46"/>
      <c r="CF1083" s="40"/>
      <c r="CG1083" s="40"/>
      <c r="CH1083" s="40"/>
      <c r="CI1083" s="36"/>
      <c r="CJ1083" s="47"/>
      <c r="CK1083" s="40"/>
      <c r="CL1083" s="40"/>
      <c r="CM1083" s="40"/>
      <c r="CN1083" s="40"/>
    </row>
    <row r="1084" spans="1:92" ht="42.75" hidden="1">
      <c r="A1084" s="49" t="str">
        <f t="shared" si="213"/>
        <v>SIN GESTIÓN</v>
      </c>
      <c r="B1084" s="58"/>
      <c r="C1084" s="37"/>
      <c r="D1084" s="37"/>
      <c r="E1084" s="49" t="str">
        <f t="shared" si="214"/>
        <v>PENDIENTE NOTIFICACIÓN</v>
      </c>
      <c r="F1084" s="141" t="str">
        <f t="shared" si="215"/>
        <v>PENDIENTE NOTIFICACIÓN</v>
      </c>
      <c r="G1084" s="49" t="str">
        <f t="shared" si="216"/>
        <v/>
      </c>
      <c r="H1084" s="51" t="str">
        <f ca="1">IF(
L1084="",
"",
IF(
NETWORKDAYS(L1084,IF(M1084&lt;&gt;"",M1084,TODAY()),FESTIVOS_CO!A:A)&gt;2,
"VENCIDO",
IF(
NETWORKDAYS(L1084,IF(M1084&lt;&gt;"",M1084,TODAY()),FESTIVOS_CO!A:A)=2,
"ALERTA",
"A TIEMPO"
)))</f>
        <v/>
      </c>
      <c r="I1084" s="40"/>
      <c r="J1084" s="36"/>
      <c r="K1084" s="37"/>
      <c r="L1084" s="50"/>
      <c r="M1084" s="37"/>
      <c r="N1084" s="52"/>
      <c r="O1084" s="52"/>
      <c r="P1084" s="36"/>
      <c r="Q1084" s="36"/>
      <c r="R1084" s="40"/>
      <c r="S1084" s="36"/>
      <c r="T1084" s="40"/>
      <c r="U1084" s="40"/>
      <c r="V1084" s="81"/>
      <c r="W1084" s="40"/>
      <c r="X1084" s="40"/>
      <c r="Y1084" s="40"/>
      <c r="Z1084" s="38" t="str">
        <f>IFERROR(VLOOKUP(Y1084,DIRECTORIO!A:B,2,FALSE),"")</f>
        <v/>
      </c>
      <c r="AA1084" s="40"/>
      <c r="AB1084" s="40"/>
      <c r="AC1084" s="40"/>
      <c r="AD1084" s="40"/>
      <c r="AE1084" s="40"/>
      <c r="AF1084" s="40"/>
      <c r="AG1084" s="41" t="s">
        <v>109</v>
      </c>
      <c r="AH1084" s="42"/>
      <c r="AI1084" s="54" t="str">
        <f t="shared" ca="1" si="217"/>
        <v>PENDIENTE NOTIFICACIÓN ELECTRÓNICA</v>
      </c>
      <c r="AJ1084" s="37"/>
      <c r="AK1084" s="37"/>
      <c r="AL1084" s="37"/>
      <c r="AM1084" s="53" t="str">
        <f>IF(AK1084="","",WORKDAY(AK1084,5,FESTIVOS_CO!A:A))</f>
        <v/>
      </c>
      <c r="AN1084" s="37"/>
      <c r="AO1084" s="37"/>
      <c r="AP1084" s="54" t="str">
        <f t="shared" ca="1" si="210"/>
        <v>NO APLICA</v>
      </c>
      <c r="AQ1084" s="36"/>
      <c r="AR1084" s="43"/>
      <c r="AS1084" s="37"/>
      <c r="AT1084" s="36"/>
      <c r="AU1084" s="37"/>
      <c r="AV1084" s="36"/>
      <c r="AW1084" s="36"/>
      <c r="AX1084" s="37"/>
      <c r="AY1084" s="140" t="str">
        <f>IF(AU1084="","",WORKDAY(AU1084,5,FESTIVOS_CO!A:A))</f>
        <v/>
      </c>
      <c r="AZ1084" s="54" t="str">
        <f t="shared" ca="1" si="207"/>
        <v>NO APLICA</v>
      </c>
      <c r="BA1084" s="55" t="str">
        <f>IF(AX1084="","",WORKDAY(AX1084,5,FESTIVOS_CO!A:A))</f>
        <v/>
      </c>
      <c r="BB1084" s="39"/>
      <c r="BC1084" s="40"/>
      <c r="BD1084" s="40"/>
      <c r="BE1084" s="56" t="str">
        <f t="shared" ca="1" si="208"/>
        <v>NO APLICA</v>
      </c>
      <c r="BF1084" s="37"/>
      <c r="BG1084" s="45"/>
      <c r="BH1084" s="37"/>
      <c r="BI1084" s="36"/>
      <c r="BJ1084" s="37"/>
      <c r="BK1084" s="36"/>
      <c r="BL1084" s="36"/>
      <c r="BM1084" s="53" t="str">
        <f>IF(BJ1084="","",WORKDAY(BJ1084,5,FESTIVOS_CO!A:A))</f>
        <v/>
      </c>
      <c r="BN1084" s="57" t="str">
        <f t="shared" ca="1" si="218"/>
        <v>PENDIENTE HACER AVISO</v>
      </c>
      <c r="BO1084" s="54" t="str">
        <f t="shared" ca="1" si="211"/>
        <v>EN TRÁMITE NOTIF. POR AVISO</v>
      </c>
      <c r="BP1084" s="37"/>
      <c r="BQ1084" s="53" t="str">
        <f>IF(BP1084="","",WORKDAY(BP1084,5,FESTIVOS_CO!A:A))</f>
        <v/>
      </c>
      <c r="BR1084" s="37"/>
      <c r="BS1084" s="36"/>
      <c r="BT1084" s="38"/>
      <c r="BU1084" s="58" t="e">
        <f>VLOOKUP(BT1084,Hoja2!$C:$D,2,0)</f>
        <v>#N/A</v>
      </c>
      <c r="BV1084" s="80" t="str">
        <f>IF(
AND(AO1084="",BD1084="",BQ1084=""),
"EN PROCESO NOTIFICACION / COMUNICACION",
IF(
BT1084="",
"NO APLICA",
IF(
BU1084=60,
IF(AO1084&lt;&gt;"",AO1084,IF(BD1084&lt;&gt;"",BD1084,BQ1084))+60,
WORKDAY(
IF(AO1084&lt;&gt;"",AO1084,IF(BD1084&lt;&gt;"",BD1084,BQ1084)),
BU1084,
FESTIVOS_CO!A:A
)
)
))</f>
        <v>EN PROCESO NOTIFICACION / COMUNICACION</v>
      </c>
      <c r="BW1084" s="44"/>
      <c r="BX1084" s="53"/>
      <c r="BY1084" s="45"/>
      <c r="BZ1084" s="37"/>
      <c r="CA1084" s="54" t="str">
        <f t="shared" si="212"/>
        <v>PENDIENTE EJECUTORIA</v>
      </c>
      <c r="CB1084" s="59" t="str">
        <f t="shared" si="209"/>
        <v/>
      </c>
      <c r="CC1084" s="36"/>
      <c r="CD1084" s="40"/>
      <c r="CE1084" s="46"/>
      <c r="CF1084" s="40"/>
      <c r="CG1084" s="40"/>
      <c r="CH1084" s="40"/>
      <c r="CI1084" s="36"/>
      <c r="CJ1084" s="47"/>
      <c r="CK1084" s="40"/>
      <c r="CL1084" s="40"/>
      <c r="CM1084" s="40"/>
      <c r="CN1084" s="40"/>
    </row>
    <row r="1085" spans="1:92" ht="42.75" hidden="1">
      <c r="A1085" s="49" t="str">
        <f t="shared" si="213"/>
        <v>SIN GESTIÓN</v>
      </c>
      <c r="B1085" s="58"/>
      <c r="C1085" s="37"/>
      <c r="D1085" s="37"/>
      <c r="E1085" s="49" t="str">
        <f t="shared" si="214"/>
        <v>PENDIENTE NOTIFICACIÓN</v>
      </c>
      <c r="F1085" s="141" t="str">
        <f t="shared" si="215"/>
        <v>PENDIENTE NOTIFICACIÓN</v>
      </c>
      <c r="G1085" s="49" t="str">
        <f t="shared" si="216"/>
        <v/>
      </c>
      <c r="H1085" s="51" t="str">
        <f ca="1">IF(
L1085="",
"",
IF(
NETWORKDAYS(L1085,IF(M1085&lt;&gt;"",M1085,TODAY()),FESTIVOS_CO!A:A)&gt;2,
"VENCIDO",
IF(
NETWORKDAYS(L1085,IF(M1085&lt;&gt;"",M1085,TODAY()),FESTIVOS_CO!A:A)=2,
"ALERTA",
"A TIEMPO"
)))</f>
        <v/>
      </c>
      <c r="I1085" s="40"/>
      <c r="J1085" s="36"/>
      <c r="K1085" s="37"/>
      <c r="L1085" s="50"/>
      <c r="M1085" s="37"/>
      <c r="N1085" s="52"/>
      <c r="O1085" s="52"/>
      <c r="P1085" s="36"/>
      <c r="Q1085" s="36"/>
      <c r="R1085" s="40"/>
      <c r="S1085" s="36"/>
      <c r="T1085" s="40"/>
      <c r="U1085" s="40"/>
      <c r="V1085" s="81"/>
      <c r="W1085" s="40"/>
      <c r="X1085" s="40"/>
      <c r="Y1085" s="40"/>
      <c r="Z1085" s="38" t="str">
        <f>IFERROR(VLOOKUP(Y1085,DIRECTORIO!A:B,2,FALSE),"")</f>
        <v/>
      </c>
      <c r="AA1085" s="40"/>
      <c r="AB1085" s="40"/>
      <c r="AC1085" s="40"/>
      <c r="AD1085" s="40"/>
      <c r="AE1085" s="40"/>
      <c r="AF1085" s="40"/>
      <c r="AG1085" s="41" t="s">
        <v>109</v>
      </c>
      <c r="AH1085" s="42"/>
      <c r="AI1085" s="54" t="str">
        <f t="shared" ca="1" si="217"/>
        <v>PENDIENTE NOTIFICACIÓN ELECTRÓNICA</v>
      </c>
      <c r="AJ1085" s="37"/>
      <c r="AK1085" s="37"/>
      <c r="AL1085" s="37"/>
      <c r="AM1085" s="53" t="str">
        <f>IF(AK1085="","",WORKDAY(AK1085,5,FESTIVOS_CO!A:A))</f>
        <v/>
      </c>
      <c r="AN1085" s="37"/>
      <c r="AO1085" s="37"/>
      <c r="AP1085" s="54" t="str">
        <f t="shared" ca="1" si="210"/>
        <v>NO APLICA</v>
      </c>
      <c r="AQ1085" s="36"/>
      <c r="AR1085" s="43"/>
      <c r="AS1085" s="37"/>
      <c r="AT1085" s="36"/>
      <c r="AU1085" s="37"/>
      <c r="AV1085" s="36"/>
      <c r="AW1085" s="36"/>
      <c r="AX1085" s="37"/>
      <c r="AY1085" s="140" t="str">
        <f>IF(AU1085="","",WORKDAY(AU1085,5,FESTIVOS_CO!A:A))</f>
        <v/>
      </c>
      <c r="AZ1085" s="54" t="str">
        <f t="shared" ca="1" si="207"/>
        <v>NO APLICA</v>
      </c>
      <c r="BA1085" s="55" t="str">
        <f>IF(AX1085="","",WORKDAY(AX1085,5,FESTIVOS_CO!A:A))</f>
        <v/>
      </c>
      <c r="BB1085" s="39"/>
      <c r="BC1085" s="40"/>
      <c r="BD1085" s="40"/>
      <c r="BE1085" s="56" t="str">
        <f t="shared" ca="1" si="208"/>
        <v>NO APLICA</v>
      </c>
      <c r="BF1085" s="37"/>
      <c r="BG1085" s="45"/>
      <c r="BH1085" s="37"/>
      <c r="BI1085" s="36"/>
      <c r="BJ1085" s="37"/>
      <c r="BK1085" s="36"/>
      <c r="BL1085" s="36"/>
      <c r="BM1085" s="53" t="str">
        <f>IF(BJ1085="","",WORKDAY(BJ1085,5,FESTIVOS_CO!A:A))</f>
        <v/>
      </c>
      <c r="BN1085" s="57" t="str">
        <f t="shared" ca="1" si="218"/>
        <v>PENDIENTE HACER AVISO</v>
      </c>
      <c r="BO1085" s="54" t="str">
        <f t="shared" ca="1" si="211"/>
        <v>EN TRÁMITE NOTIF. POR AVISO</v>
      </c>
      <c r="BP1085" s="37"/>
      <c r="BQ1085" s="53" t="str">
        <f>IF(BP1085="","",WORKDAY(BP1085,5,FESTIVOS_CO!A:A))</f>
        <v/>
      </c>
      <c r="BR1085" s="37"/>
      <c r="BS1085" s="36"/>
      <c r="BT1085" s="38"/>
      <c r="BU1085" s="58" t="e">
        <f>VLOOKUP(BT1085,Hoja2!$C:$D,2,0)</f>
        <v>#N/A</v>
      </c>
      <c r="BV1085" s="80" t="str">
        <f>IF(
AND(AO1085="",BD1085="",BQ1085=""),
"EN PROCESO NOTIFICACION / COMUNICACION",
IF(
BT1085="",
"NO APLICA",
IF(
BU1085=60,
IF(AO1085&lt;&gt;"",AO1085,IF(BD1085&lt;&gt;"",BD1085,BQ1085))+60,
WORKDAY(
IF(AO1085&lt;&gt;"",AO1085,IF(BD1085&lt;&gt;"",BD1085,BQ1085)),
BU1085,
FESTIVOS_CO!A:A
)
)
))</f>
        <v>EN PROCESO NOTIFICACION / COMUNICACION</v>
      </c>
      <c r="BW1085" s="44"/>
      <c r="BX1085" s="53"/>
      <c r="BY1085" s="45"/>
      <c r="BZ1085" s="37"/>
      <c r="CA1085" s="54" t="str">
        <f t="shared" si="212"/>
        <v>PENDIENTE EJECUTORIA</v>
      </c>
      <c r="CB1085" s="59" t="str">
        <f t="shared" si="209"/>
        <v/>
      </c>
      <c r="CC1085" s="36"/>
      <c r="CD1085" s="40"/>
      <c r="CE1085" s="46"/>
      <c r="CF1085" s="40"/>
      <c r="CG1085" s="40"/>
      <c r="CH1085" s="40"/>
      <c r="CI1085" s="36"/>
      <c r="CJ1085" s="47"/>
      <c r="CK1085" s="40"/>
      <c r="CL1085" s="40"/>
      <c r="CM1085" s="40"/>
      <c r="CN1085" s="40"/>
    </row>
    <row r="1086" spans="1:92" ht="42.75" hidden="1">
      <c r="A1086" s="49" t="str">
        <f t="shared" si="213"/>
        <v>SIN GESTIÓN</v>
      </c>
      <c r="B1086" s="58"/>
      <c r="C1086" s="37"/>
      <c r="D1086" s="37"/>
      <c r="E1086" s="49" t="str">
        <f t="shared" si="214"/>
        <v>PENDIENTE NOTIFICACIÓN</v>
      </c>
      <c r="F1086" s="141" t="str">
        <f t="shared" si="215"/>
        <v>PENDIENTE NOTIFICACIÓN</v>
      </c>
      <c r="G1086" s="49" t="str">
        <f t="shared" si="216"/>
        <v/>
      </c>
      <c r="H1086" s="51" t="str">
        <f ca="1">IF(
L1086="",
"",
IF(
NETWORKDAYS(L1086,IF(M1086&lt;&gt;"",M1086,TODAY()),FESTIVOS_CO!A:A)&gt;2,
"VENCIDO",
IF(
NETWORKDAYS(L1086,IF(M1086&lt;&gt;"",M1086,TODAY()),FESTIVOS_CO!A:A)=2,
"ALERTA",
"A TIEMPO"
)))</f>
        <v/>
      </c>
      <c r="I1086" s="40"/>
      <c r="J1086" s="36"/>
      <c r="K1086" s="37"/>
      <c r="L1086" s="50"/>
      <c r="M1086" s="37"/>
      <c r="N1086" s="52"/>
      <c r="O1086" s="52"/>
      <c r="P1086" s="36"/>
      <c r="Q1086" s="36"/>
      <c r="R1086" s="40"/>
      <c r="S1086" s="36"/>
      <c r="T1086" s="40"/>
      <c r="U1086" s="40"/>
      <c r="V1086" s="81"/>
      <c r="W1086" s="40"/>
      <c r="X1086" s="40"/>
      <c r="Y1086" s="40"/>
      <c r="Z1086" s="38" t="str">
        <f>IFERROR(VLOOKUP(Y1086,DIRECTORIO!A:B,2,FALSE),"")</f>
        <v/>
      </c>
      <c r="AA1086" s="40"/>
      <c r="AB1086" s="40"/>
      <c r="AC1086" s="40"/>
      <c r="AD1086" s="40"/>
      <c r="AE1086" s="40"/>
      <c r="AF1086" s="40"/>
      <c r="AG1086" s="41" t="s">
        <v>109</v>
      </c>
      <c r="AH1086" s="42"/>
      <c r="AI1086" s="54" t="str">
        <f t="shared" ca="1" si="217"/>
        <v>PENDIENTE NOTIFICACIÓN ELECTRÓNICA</v>
      </c>
      <c r="AJ1086" s="37"/>
      <c r="AK1086" s="37"/>
      <c r="AL1086" s="37"/>
      <c r="AM1086" s="53" t="str">
        <f>IF(AK1086="","",WORKDAY(AK1086,5,FESTIVOS_CO!A:A))</f>
        <v/>
      </c>
      <c r="AN1086" s="37"/>
      <c r="AO1086" s="37"/>
      <c r="AP1086" s="54" t="str">
        <f t="shared" ca="1" si="210"/>
        <v>NO APLICA</v>
      </c>
      <c r="AQ1086" s="36"/>
      <c r="AR1086" s="43"/>
      <c r="AS1086" s="37"/>
      <c r="AT1086" s="36"/>
      <c r="AU1086" s="37"/>
      <c r="AV1086" s="36"/>
      <c r="AW1086" s="36"/>
      <c r="AX1086" s="37"/>
      <c r="AY1086" s="140" t="str">
        <f>IF(AU1086="","",WORKDAY(AU1086,5,FESTIVOS_CO!A:A))</f>
        <v/>
      </c>
      <c r="AZ1086" s="54" t="str">
        <f t="shared" ca="1" si="207"/>
        <v>NO APLICA</v>
      </c>
      <c r="BA1086" s="55" t="str">
        <f>IF(AX1086="","",WORKDAY(AX1086,5,FESTIVOS_CO!A:A))</f>
        <v/>
      </c>
      <c r="BB1086" s="39"/>
      <c r="BC1086" s="40"/>
      <c r="BD1086" s="40"/>
      <c r="BE1086" s="56" t="str">
        <f t="shared" ca="1" si="208"/>
        <v>NO APLICA</v>
      </c>
      <c r="BF1086" s="37"/>
      <c r="BG1086" s="45"/>
      <c r="BH1086" s="37"/>
      <c r="BI1086" s="36"/>
      <c r="BJ1086" s="37"/>
      <c r="BK1086" s="36"/>
      <c r="BL1086" s="36"/>
      <c r="BM1086" s="53" t="str">
        <f>IF(BJ1086="","",WORKDAY(BJ1086,5,FESTIVOS_CO!A:A))</f>
        <v/>
      </c>
      <c r="BN1086" s="57" t="str">
        <f t="shared" ca="1" si="218"/>
        <v>PENDIENTE HACER AVISO</v>
      </c>
      <c r="BO1086" s="54" t="str">
        <f t="shared" ca="1" si="211"/>
        <v>EN TRÁMITE NOTIF. POR AVISO</v>
      </c>
      <c r="BP1086" s="37"/>
      <c r="BQ1086" s="53" t="str">
        <f>IF(BP1086="","",WORKDAY(BP1086,5,FESTIVOS_CO!A:A))</f>
        <v/>
      </c>
      <c r="BR1086" s="37"/>
      <c r="BS1086" s="36"/>
      <c r="BT1086" s="38"/>
      <c r="BU1086" s="58" t="e">
        <f>VLOOKUP(BT1086,Hoja2!$C:$D,2,0)</f>
        <v>#N/A</v>
      </c>
      <c r="BV1086" s="80" t="str">
        <f>IF(
AND(AO1086="",BD1086="",BQ1086=""),
"EN PROCESO NOTIFICACION / COMUNICACION",
IF(
BT1086="",
"NO APLICA",
IF(
BU1086=60,
IF(AO1086&lt;&gt;"",AO1086,IF(BD1086&lt;&gt;"",BD1086,BQ1086))+60,
WORKDAY(
IF(AO1086&lt;&gt;"",AO1086,IF(BD1086&lt;&gt;"",BD1086,BQ1086)),
BU1086,
FESTIVOS_CO!A:A
)
)
))</f>
        <v>EN PROCESO NOTIFICACION / COMUNICACION</v>
      </c>
      <c r="BW1086" s="44"/>
      <c r="BX1086" s="53"/>
      <c r="BY1086" s="45"/>
      <c r="BZ1086" s="37"/>
      <c r="CA1086" s="54" t="str">
        <f t="shared" si="212"/>
        <v>PENDIENTE EJECUTORIA</v>
      </c>
      <c r="CB1086" s="59" t="str">
        <f t="shared" si="209"/>
        <v/>
      </c>
      <c r="CC1086" s="36"/>
      <c r="CD1086" s="40"/>
      <c r="CE1086" s="46"/>
      <c r="CF1086" s="40"/>
      <c r="CG1086" s="40"/>
      <c r="CH1086" s="40"/>
      <c r="CI1086" s="36"/>
      <c r="CJ1086" s="47"/>
      <c r="CK1086" s="40"/>
      <c r="CL1086" s="40"/>
      <c r="CM1086" s="40"/>
      <c r="CN1086" s="40"/>
    </row>
    <row r="1087" spans="1:92" ht="42.75" hidden="1">
      <c r="A1087" s="49" t="str">
        <f t="shared" si="213"/>
        <v>SIN GESTIÓN</v>
      </c>
      <c r="B1087" s="58"/>
      <c r="C1087" s="37"/>
      <c r="D1087" s="37"/>
      <c r="E1087" s="49" t="str">
        <f t="shared" si="214"/>
        <v>PENDIENTE NOTIFICACIÓN</v>
      </c>
      <c r="F1087" s="141" t="str">
        <f t="shared" si="215"/>
        <v>PENDIENTE NOTIFICACIÓN</v>
      </c>
      <c r="G1087" s="49" t="str">
        <f t="shared" si="216"/>
        <v/>
      </c>
      <c r="H1087" s="51" t="str">
        <f ca="1">IF(
L1087="",
"",
IF(
NETWORKDAYS(L1087,IF(M1087&lt;&gt;"",M1087,TODAY()),FESTIVOS_CO!A:A)&gt;2,
"VENCIDO",
IF(
NETWORKDAYS(L1087,IF(M1087&lt;&gt;"",M1087,TODAY()),FESTIVOS_CO!A:A)=2,
"ALERTA",
"A TIEMPO"
)))</f>
        <v/>
      </c>
      <c r="I1087" s="40"/>
      <c r="J1087" s="36"/>
      <c r="K1087" s="37"/>
      <c r="L1087" s="50"/>
      <c r="M1087" s="37"/>
      <c r="N1087" s="52"/>
      <c r="O1087" s="52"/>
      <c r="P1087" s="36"/>
      <c r="Q1087" s="36"/>
      <c r="R1087" s="40"/>
      <c r="S1087" s="36"/>
      <c r="T1087" s="40"/>
      <c r="U1087" s="40"/>
      <c r="V1087" s="81"/>
      <c r="W1087" s="40"/>
      <c r="X1087" s="40"/>
      <c r="Y1087" s="40"/>
      <c r="Z1087" s="38" t="str">
        <f>IFERROR(VLOOKUP(Y1087,DIRECTORIO!A:B,2,FALSE),"")</f>
        <v/>
      </c>
      <c r="AA1087" s="40"/>
      <c r="AB1087" s="40"/>
      <c r="AC1087" s="40"/>
      <c r="AD1087" s="40"/>
      <c r="AE1087" s="40"/>
      <c r="AF1087" s="40"/>
      <c r="AG1087" s="41" t="s">
        <v>109</v>
      </c>
      <c r="AH1087" s="42"/>
      <c r="AI1087" s="54" t="str">
        <f t="shared" ca="1" si="217"/>
        <v>PENDIENTE NOTIFICACIÓN ELECTRÓNICA</v>
      </c>
      <c r="AJ1087" s="37"/>
      <c r="AK1087" s="37"/>
      <c r="AL1087" s="37"/>
      <c r="AM1087" s="53" t="str">
        <f>IF(AK1087="","",WORKDAY(AK1087,5,FESTIVOS_CO!A:A))</f>
        <v/>
      </c>
      <c r="AN1087" s="37"/>
      <c r="AO1087" s="37"/>
      <c r="AP1087" s="54" t="str">
        <f t="shared" ca="1" si="210"/>
        <v>NO APLICA</v>
      </c>
      <c r="AQ1087" s="36"/>
      <c r="AR1087" s="43"/>
      <c r="AS1087" s="37"/>
      <c r="AT1087" s="36"/>
      <c r="AU1087" s="37"/>
      <c r="AV1087" s="36"/>
      <c r="AW1087" s="36"/>
      <c r="AX1087" s="37"/>
      <c r="AY1087" s="140" t="str">
        <f>IF(AU1087="","",WORKDAY(AU1087,5,FESTIVOS_CO!A:A))</f>
        <v/>
      </c>
      <c r="AZ1087" s="54" t="str">
        <f t="shared" ca="1" si="207"/>
        <v>NO APLICA</v>
      </c>
      <c r="BA1087" s="55" t="str">
        <f>IF(AX1087="","",WORKDAY(AX1087,5,FESTIVOS_CO!A:A))</f>
        <v/>
      </c>
      <c r="BB1087" s="39"/>
      <c r="BC1087" s="40"/>
      <c r="BD1087" s="40"/>
      <c r="BE1087" s="56" t="str">
        <f t="shared" ca="1" si="208"/>
        <v>NO APLICA</v>
      </c>
      <c r="BF1087" s="37"/>
      <c r="BG1087" s="45"/>
      <c r="BH1087" s="37"/>
      <c r="BI1087" s="36"/>
      <c r="BJ1087" s="37"/>
      <c r="BK1087" s="36"/>
      <c r="BL1087" s="36"/>
      <c r="BM1087" s="53" t="str">
        <f>IF(BJ1087="","",WORKDAY(BJ1087,5,FESTIVOS_CO!A:A))</f>
        <v/>
      </c>
      <c r="BN1087" s="57" t="str">
        <f t="shared" ca="1" si="218"/>
        <v>PENDIENTE HACER AVISO</v>
      </c>
      <c r="BO1087" s="54" t="str">
        <f t="shared" ca="1" si="211"/>
        <v>EN TRÁMITE NOTIF. POR AVISO</v>
      </c>
      <c r="BP1087" s="37"/>
      <c r="BQ1087" s="53" t="str">
        <f>IF(BP1087="","",WORKDAY(BP1087,5,FESTIVOS_CO!A:A))</f>
        <v/>
      </c>
      <c r="BR1087" s="37"/>
      <c r="BS1087" s="36"/>
      <c r="BT1087" s="38"/>
      <c r="BU1087" s="58" t="e">
        <f>VLOOKUP(BT1087,Hoja2!$C:$D,2,0)</f>
        <v>#N/A</v>
      </c>
      <c r="BV1087" s="80" t="str">
        <f>IF(
AND(AO1087="",BD1087="",BQ1087=""),
"EN PROCESO NOTIFICACION / COMUNICACION",
IF(
BT1087="",
"NO APLICA",
IF(
BU1087=60,
IF(AO1087&lt;&gt;"",AO1087,IF(BD1087&lt;&gt;"",BD1087,BQ1087))+60,
WORKDAY(
IF(AO1087&lt;&gt;"",AO1087,IF(BD1087&lt;&gt;"",BD1087,BQ1087)),
BU1087,
FESTIVOS_CO!A:A
)
)
))</f>
        <v>EN PROCESO NOTIFICACION / COMUNICACION</v>
      </c>
      <c r="BW1087" s="44"/>
      <c r="BX1087" s="53"/>
      <c r="BY1087" s="45"/>
      <c r="BZ1087" s="37"/>
      <c r="CA1087" s="54" t="str">
        <f t="shared" si="212"/>
        <v>PENDIENTE EJECUTORIA</v>
      </c>
      <c r="CB1087" s="59" t="str">
        <f t="shared" si="209"/>
        <v/>
      </c>
      <c r="CC1087" s="36"/>
      <c r="CD1087" s="40"/>
      <c r="CE1087" s="46"/>
      <c r="CF1087" s="40"/>
      <c r="CG1087" s="40"/>
      <c r="CH1087" s="40"/>
      <c r="CI1087" s="36"/>
      <c r="CJ1087" s="47"/>
      <c r="CK1087" s="40"/>
      <c r="CL1087" s="40"/>
      <c r="CM1087" s="40"/>
      <c r="CN1087" s="40"/>
    </row>
    <row r="1088" spans="1:92" ht="42.75" hidden="1">
      <c r="A1088" s="49" t="str">
        <f t="shared" si="213"/>
        <v>SIN GESTIÓN</v>
      </c>
      <c r="B1088" s="58"/>
      <c r="C1088" s="37"/>
      <c r="D1088" s="37"/>
      <c r="E1088" s="49" t="str">
        <f t="shared" si="214"/>
        <v>PENDIENTE NOTIFICACIÓN</v>
      </c>
      <c r="F1088" s="141" t="str">
        <f t="shared" si="215"/>
        <v>PENDIENTE NOTIFICACIÓN</v>
      </c>
      <c r="G1088" s="49" t="str">
        <f t="shared" si="216"/>
        <v/>
      </c>
      <c r="H1088" s="51" t="str">
        <f ca="1">IF(
L1088="",
"",
IF(
NETWORKDAYS(L1088,IF(M1088&lt;&gt;"",M1088,TODAY()),FESTIVOS_CO!A:A)&gt;2,
"VENCIDO",
IF(
NETWORKDAYS(L1088,IF(M1088&lt;&gt;"",M1088,TODAY()),FESTIVOS_CO!A:A)=2,
"ALERTA",
"A TIEMPO"
)))</f>
        <v/>
      </c>
      <c r="I1088" s="40"/>
      <c r="J1088" s="36"/>
      <c r="K1088" s="37"/>
      <c r="L1088" s="50"/>
      <c r="M1088" s="37"/>
      <c r="N1088" s="52"/>
      <c r="O1088" s="52"/>
      <c r="P1088" s="36"/>
      <c r="Q1088" s="36"/>
      <c r="R1088" s="40"/>
      <c r="S1088" s="36"/>
      <c r="T1088" s="40"/>
      <c r="U1088" s="40"/>
      <c r="V1088" s="81"/>
      <c r="W1088" s="40"/>
      <c r="X1088" s="40"/>
      <c r="Y1088" s="40"/>
      <c r="Z1088" s="38" t="str">
        <f>IFERROR(VLOOKUP(Y1088,DIRECTORIO!A:B,2,FALSE),"")</f>
        <v/>
      </c>
      <c r="AA1088" s="40"/>
      <c r="AB1088" s="40"/>
      <c r="AC1088" s="40"/>
      <c r="AD1088" s="40"/>
      <c r="AE1088" s="40"/>
      <c r="AF1088" s="40"/>
      <c r="AG1088" s="41" t="s">
        <v>109</v>
      </c>
      <c r="AH1088" s="42"/>
      <c r="AI1088" s="54" t="str">
        <f t="shared" ca="1" si="217"/>
        <v>PENDIENTE NOTIFICACIÓN ELECTRÓNICA</v>
      </c>
      <c r="AJ1088" s="37"/>
      <c r="AK1088" s="37"/>
      <c r="AL1088" s="37"/>
      <c r="AM1088" s="53" t="str">
        <f>IF(AK1088="","",WORKDAY(AK1088,5,FESTIVOS_CO!A:A))</f>
        <v/>
      </c>
      <c r="AN1088" s="37"/>
      <c r="AO1088" s="37"/>
      <c r="AP1088" s="54" t="str">
        <f t="shared" ca="1" si="210"/>
        <v>NO APLICA</v>
      </c>
      <c r="AQ1088" s="36"/>
      <c r="AR1088" s="43"/>
      <c r="AS1088" s="37"/>
      <c r="AT1088" s="36"/>
      <c r="AU1088" s="37"/>
      <c r="AV1088" s="36"/>
      <c r="AW1088" s="36"/>
      <c r="AX1088" s="37"/>
      <c r="AY1088" s="140" t="str">
        <f>IF(AU1088="","",WORKDAY(AU1088,5,FESTIVOS_CO!A:A))</f>
        <v/>
      </c>
      <c r="AZ1088" s="54" t="str">
        <f t="shared" ca="1" si="207"/>
        <v>NO APLICA</v>
      </c>
      <c r="BA1088" s="55" t="str">
        <f>IF(AX1088="","",WORKDAY(AX1088,5,FESTIVOS_CO!A:A))</f>
        <v/>
      </c>
      <c r="BB1088" s="39"/>
      <c r="BC1088" s="40"/>
      <c r="BD1088" s="40"/>
      <c r="BE1088" s="56" t="str">
        <f t="shared" ca="1" si="208"/>
        <v>NO APLICA</v>
      </c>
      <c r="BF1088" s="37"/>
      <c r="BG1088" s="45"/>
      <c r="BH1088" s="37"/>
      <c r="BI1088" s="36"/>
      <c r="BJ1088" s="37"/>
      <c r="BK1088" s="36"/>
      <c r="BL1088" s="36"/>
      <c r="BM1088" s="53" t="str">
        <f>IF(BJ1088="","",WORKDAY(BJ1088,5,FESTIVOS_CO!A:A))</f>
        <v/>
      </c>
      <c r="BN1088" s="57" t="str">
        <f t="shared" ca="1" si="218"/>
        <v>PENDIENTE HACER AVISO</v>
      </c>
      <c r="BO1088" s="54" t="str">
        <f t="shared" ca="1" si="211"/>
        <v>EN TRÁMITE NOTIF. POR AVISO</v>
      </c>
      <c r="BP1088" s="37"/>
      <c r="BQ1088" s="53" t="str">
        <f>IF(BP1088="","",WORKDAY(BP1088,5,FESTIVOS_CO!A:A))</f>
        <v/>
      </c>
      <c r="BR1088" s="37"/>
      <c r="BS1088" s="36"/>
      <c r="BT1088" s="38"/>
      <c r="BU1088" s="58" t="e">
        <f>VLOOKUP(BT1088,Hoja2!$C:$D,2,0)</f>
        <v>#N/A</v>
      </c>
      <c r="BV1088" s="80" t="str">
        <f>IF(
AND(AO1088="",BD1088="",BQ1088=""),
"EN PROCESO NOTIFICACION / COMUNICACION",
IF(
BT1088="",
"NO APLICA",
IF(
BU1088=60,
IF(AO1088&lt;&gt;"",AO1088,IF(BD1088&lt;&gt;"",BD1088,BQ1088))+60,
WORKDAY(
IF(AO1088&lt;&gt;"",AO1088,IF(BD1088&lt;&gt;"",BD1088,BQ1088)),
BU1088,
FESTIVOS_CO!A:A
)
)
))</f>
        <v>EN PROCESO NOTIFICACION / COMUNICACION</v>
      </c>
      <c r="BW1088" s="44"/>
      <c r="BX1088" s="53"/>
      <c r="BY1088" s="45"/>
      <c r="BZ1088" s="37"/>
      <c r="CA1088" s="54" t="str">
        <f t="shared" si="212"/>
        <v>PENDIENTE EJECUTORIA</v>
      </c>
      <c r="CB1088" s="59" t="str">
        <f t="shared" si="209"/>
        <v/>
      </c>
      <c r="CC1088" s="36"/>
      <c r="CD1088" s="40"/>
      <c r="CE1088" s="46"/>
      <c r="CF1088" s="40"/>
      <c r="CG1088" s="40"/>
      <c r="CH1088" s="40"/>
      <c r="CI1088" s="36"/>
      <c r="CJ1088" s="47"/>
      <c r="CK1088" s="40"/>
      <c r="CL1088" s="40"/>
      <c r="CM1088" s="40"/>
      <c r="CN1088" s="40"/>
    </row>
    <row r="1089" spans="1:92" ht="42.75" hidden="1">
      <c r="A1089" s="49" t="str">
        <f t="shared" si="213"/>
        <v>SIN GESTIÓN</v>
      </c>
      <c r="B1089" s="58"/>
      <c r="C1089" s="37"/>
      <c r="D1089" s="37"/>
      <c r="E1089" s="49" t="str">
        <f t="shared" si="214"/>
        <v>PENDIENTE NOTIFICACIÓN</v>
      </c>
      <c r="F1089" s="141" t="str">
        <f t="shared" si="215"/>
        <v>PENDIENTE NOTIFICACIÓN</v>
      </c>
      <c r="G1089" s="49" t="str">
        <f t="shared" si="216"/>
        <v/>
      </c>
      <c r="H1089" s="51" t="str">
        <f ca="1">IF(
L1089="",
"",
IF(
NETWORKDAYS(L1089,IF(M1089&lt;&gt;"",M1089,TODAY()),FESTIVOS_CO!A:A)&gt;2,
"VENCIDO",
IF(
NETWORKDAYS(L1089,IF(M1089&lt;&gt;"",M1089,TODAY()),FESTIVOS_CO!A:A)=2,
"ALERTA",
"A TIEMPO"
)))</f>
        <v/>
      </c>
      <c r="I1089" s="40"/>
      <c r="J1089" s="36"/>
      <c r="K1089" s="37"/>
      <c r="L1089" s="50"/>
      <c r="M1089" s="37"/>
      <c r="N1089" s="52"/>
      <c r="O1089" s="52"/>
      <c r="P1089" s="36"/>
      <c r="Q1089" s="36"/>
      <c r="R1089" s="40"/>
      <c r="S1089" s="36"/>
      <c r="T1089" s="40"/>
      <c r="U1089" s="40"/>
      <c r="V1089" s="81"/>
      <c r="W1089" s="40"/>
      <c r="X1089" s="40"/>
      <c r="Y1089" s="40"/>
      <c r="Z1089" s="38" t="str">
        <f>IFERROR(VLOOKUP(Y1089,DIRECTORIO!A:B,2,FALSE),"")</f>
        <v/>
      </c>
      <c r="AA1089" s="40"/>
      <c r="AB1089" s="40"/>
      <c r="AC1089" s="40"/>
      <c r="AD1089" s="40"/>
      <c r="AE1089" s="40"/>
      <c r="AF1089" s="40"/>
      <c r="AG1089" s="41" t="s">
        <v>109</v>
      </c>
      <c r="AH1089" s="42"/>
      <c r="AI1089" s="54" t="str">
        <f t="shared" ca="1" si="217"/>
        <v>PENDIENTE NOTIFICACIÓN ELECTRÓNICA</v>
      </c>
      <c r="AJ1089" s="37"/>
      <c r="AK1089" s="37"/>
      <c r="AL1089" s="37"/>
      <c r="AM1089" s="53" t="str">
        <f>IF(AK1089="","",WORKDAY(AK1089,5,FESTIVOS_CO!A:A))</f>
        <v/>
      </c>
      <c r="AN1089" s="37"/>
      <c r="AO1089" s="37"/>
      <c r="AP1089" s="54" t="str">
        <f t="shared" ca="1" si="210"/>
        <v>NO APLICA</v>
      </c>
      <c r="AQ1089" s="36"/>
      <c r="AR1089" s="43"/>
      <c r="AS1089" s="37"/>
      <c r="AT1089" s="36"/>
      <c r="AU1089" s="37"/>
      <c r="AV1089" s="36"/>
      <c r="AW1089" s="36"/>
      <c r="AX1089" s="37"/>
      <c r="AY1089" s="140" t="str">
        <f>IF(AU1089="","",WORKDAY(AU1089,5,FESTIVOS_CO!A:A))</f>
        <v/>
      </c>
      <c r="AZ1089" s="54" t="str">
        <f t="shared" ca="1" si="207"/>
        <v>NO APLICA</v>
      </c>
      <c r="BA1089" s="55" t="str">
        <f>IF(AX1089="","",WORKDAY(AX1089,5,FESTIVOS_CO!A:A))</f>
        <v/>
      </c>
      <c r="BB1089" s="39"/>
      <c r="BC1089" s="40"/>
      <c r="BD1089" s="40"/>
      <c r="BE1089" s="56" t="str">
        <f t="shared" ca="1" si="208"/>
        <v>NO APLICA</v>
      </c>
      <c r="BF1089" s="37"/>
      <c r="BG1089" s="45"/>
      <c r="BH1089" s="37"/>
      <c r="BI1089" s="36"/>
      <c r="BJ1089" s="37"/>
      <c r="BK1089" s="36"/>
      <c r="BL1089" s="36"/>
      <c r="BM1089" s="53" t="str">
        <f>IF(BJ1089="","",WORKDAY(BJ1089,5,FESTIVOS_CO!A:A))</f>
        <v/>
      </c>
      <c r="BN1089" s="57" t="str">
        <f t="shared" ca="1" si="218"/>
        <v>PENDIENTE HACER AVISO</v>
      </c>
      <c r="BO1089" s="54" t="str">
        <f t="shared" ca="1" si="211"/>
        <v>EN TRÁMITE NOTIF. POR AVISO</v>
      </c>
      <c r="BP1089" s="37"/>
      <c r="BQ1089" s="53" t="str">
        <f>IF(BP1089="","",WORKDAY(BP1089,5,FESTIVOS_CO!A:A))</f>
        <v/>
      </c>
      <c r="BR1089" s="37"/>
      <c r="BS1089" s="36"/>
      <c r="BT1089" s="38"/>
      <c r="BU1089" s="58" t="e">
        <f>VLOOKUP(BT1089,Hoja2!$C:$D,2,0)</f>
        <v>#N/A</v>
      </c>
      <c r="BV1089" s="80" t="str">
        <f>IF(
AND(AO1089="",BD1089="",BQ1089=""),
"EN PROCESO NOTIFICACION / COMUNICACION",
IF(
BT1089="",
"NO APLICA",
IF(
BU1089=60,
IF(AO1089&lt;&gt;"",AO1089,IF(BD1089&lt;&gt;"",BD1089,BQ1089))+60,
WORKDAY(
IF(AO1089&lt;&gt;"",AO1089,IF(BD1089&lt;&gt;"",BD1089,BQ1089)),
BU1089,
FESTIVOS_CO!A:A
)
)
))</f>
        <v>EN PROCESO NOTIFICACION / COMUNICACION</v>
      </c>
      <c r="BW1089" s="44"/>
      <c r="BX1089" s="53"/>
      <c r="BY1089" s="45"/>
      <c r="BZ1089" s="37"/>
      <c r="CA1089" s="54" t="str">
        <f t="shared" si="212"/>
        <v>PENDIENTE EJECUTORIA</v>
      </c>
      <c r="CB1089" s="59" t="str">
        <f t="shared" si="209"/>
        <v/>
      </c>
      <c r="CC1089" s="36"/>
      <c r="CD1089" s="40"/>
      <c r="CE1089" s="46"/>
      <c r="CF1089" s="40"/>
      <c r="CG1089" s="40"/>
      <c r="CH1089" s="40"/>
      <c r="CI1089" s="36"/>
      <c r="CJ1089" s="47"/>
      <c r="CK1089" s="40"/>
      <c r="CL1089" s="40"/>
      <c r="CM1089" s="40"/>
      <c r="CN1089" s="40"/>
    </row>
    <row r="1090" spans="1:92" ht="42.75" hidden="1">
      <c r="A1090" s="49" t="str">
        <f t="shared" si="213"/>
        <v>SIN GESTIÓN</v>
      </c>
      <c r="B1090" s="58"/>
      <c r="C1090" s="37"/>
      <c r="D1090" s="37"/>
      <c r="E1090" s="49" t="str">
        <f t="shared" si="214"/>
        <v>PENDIENTE NOTIFICACIÓN</v>
      </c>
      <c r="F1090" s="141" t="str">
        <f t="shared" si="215"/>
        <v>PENDIENTE NOTIFICACIÓN</v>
      </c>
      <c r="G1090" s="49" t="str">
        <f t="shared" si="216"/>
        <v/>
      </c>
      <c r="H1090" s="51" t="str">
        <f ca="1">IF(
L1090="",
"",
IF(
NETWORKDAYS(L1090,IF(M1090&lt;&gt;"",M1090,TODAY()),FESTIVOS_CO!A:A)&gt;2,
"VENCIDO",
IF(
NETWORKDAYS(L1090,IF(M1090&lt;&gt;"",M1090,TODAY()),FESTIVOS_CO!A:A)=2,
"ALERTA",
"A TIEMPO"
)))</f>
        <v/>
      </c>
      <c r="I1090" s="40"/>
      <c r="J1090" s="36"/>
      <c r="K1090" s="37"/>
      <c r="L1090" s="50"/>
      <c r="M1090" s="37"/>
      <c r="N1090" s="52"/>
      <c r="O1090" s="52"/>
      <c r="P1090" s="36"/>
      <c r="Q1090" s="36"/>
      <c r="R1090" s="40"/>
      <c r="S1090" s="36"/>
      <c r="T1090" s="40"/>
      <c r="U1090" s="40"/>
      <c r="V1090" s="81"/>
      <c r="W1090" s="40"/>
      <c r="X1090" s="40"/>
      <c r="Y1090" s="40"/>
      <c r="Z1090" s="38" t="str">
        <f>IFERROR(VLOOKUP(Y1090,DIRECTORIO!A:B,2,FALSE),"")</f>
        <v/>
      </c>
      <c r="AA1090" s="40"/>
      <c r="AB1090" s="40"/>
      <c r="AC1090" s="40"/>
      <c r="AD1090" s="40"/>
      <c r="AE1090" s="40"/>
      <c r="AF1090" s="40"/>
      <c r="AG1090" s="41" t="s">
        <v>109</v>
      </c>
      <c r="AH1090" s="42"/>
      <c r="AI1090" s="54" t="str">
        <f t="shared" ca="1" si="217"/>
        <v>PENDIENTE NOTIFICACIÓN ELECTRÓNICA</v>
      </c>
      <c r="AJ1090" s="37"/>
      <c r="AK1090" s="37"/>
      <c r="AL1090" s="37"/>
      <c r="AM1090" s="53" t="str">
        <f>IF(AK1090="","",WORKDAY(AK1090,5,FESTIVOS_CO!A:A))</f>
        <v/>
      </c>
      <c r="AN1090" s="37"/>
      <c r="AO1090" s="37"/>
      <c r="AP1090" s="54" t="str">
        <f t="shared" ca="1" si="210"/>
        <v>NO APLICA</v>
      </c>
      <c r="AQ1090" s="36"/>
      <c r="AR1090" s="43"/>
      <c r="AS1090" s="37"/>
      <c r="AT1090" s="36"/>
      <c r="AU1090" s="37"/>
      <c r="AV1090" s="36"/>
      <c r="AW1090" s="36"/>
      <c r="AX1090" s="37"/>
      <c r="AY1090" s="140" t="str">
        <f>IF(AU1090="","",WORKDAY(AU1090,5,FESTIVOS_CO!A:A))</f>
        <v/>
      </c>
      <c r="AZ1090" s="54" t="str">
        <f t="shared" ca="1" si="207"/>
        <v>NO APLICA</v>
      </c>
      <c r="BA1090" s="55" t="str">
        <f>IF(AX1090="","",WORKDAY(AX1090,5,FESTIVOS_CO!A:A))</f>
        <v/>
      </c>
      <c r="BB1090" s="39"/>
      <c r="BC1090" s="40"/>
      <c r="BD1090" s="40"/>
      <c r="BE1090" s="56" t="str">
        <f t="shared" ca="1" si="208"/>
        <v>NO APLICA</v>
      </c>
      <c r="BF1090" s="37"/>
      <c r="BG1090" s="45"/>
      <c r="BH1090" s="37"/>
      <c r="BI1090" s="36"/>
      <c r="BJ1090" s="37"/>
      <c r="BK1090" s="36"/>
      <c r="BL1090" s="36"/>
      <c r="BM1090" s="53" t="str">
        <f>IF(BJ1090="","",WORKDAY(BJ1090,5,FESTIVOS_CO!A:A))</f>
        <v/>
      </c>
      <c r="BN1090" s="57" t="str">
        <f t="shared" ca="1" si="218"/>
        <v>PENDIENTE HACER AVISO</v>
      </c>
      <c r="BO1090" s="54" t="str">
        <f t="shared" ca="1" si="211"/>
        <v>EN TRÁMITE NOTIF. POR AVISO</v>
      </c>
      <c r="BP1090" s="37"/>
      <c r="BQ1090" s="53" t="str">
        <f>IF(BP1090="","",WORKDAY(BP1090,5,FESTIVOS_CO!A:A))</f>
        <v/>
      </c>
      <c r="BR1090" s="37"/>
      <c r="BS1090" s="36"/>
      <c r="BT1090" s="38"/>
      <c r="BU1090" s="58" t="e">
        <f>VLOOKUP(BT1090,Hoja2!$C:$D,2,0)</f>
        <v>#N/A</v>
      </c>
      <c r="BV1090" s="80" t="str">
        <f>IF(
AND(AO1090="",BD1090="",BQ1090=""),
"EN PROCESO NOTIFICACION / COMUNICACION",
IF(
BT1090="",
"NO APLICA",
IF(
BU1090=60,
IF(AO1090&lt;&gt;"",AO1090,IF(BD1090&lt;&gt;"",BD1090,BQ1090))+60,
WORKDAY(
IF(AO1090&lt;&gt;"",AO1090,IF(BD1090&lt;&gt;"",BD1090,BQ1090)),
BU1090,
FESTIVOS_CO!A:A
)
)
))</f>
        <v>EN PROCESO NOTIFICACION / COMUNICACION</v>
      </c>
      <c r="BW1090" s="44"/>
      <c r="BX1090" s="53"/>
      <c r="BY1090" s="45"/>
      <c r="BZ1090" s="37"/>
      <c r="CA1090" s="54" t="str">
        <f t="shared" si="212"/>
        <v>PENDIENTE EJECUTORIA</v>
      </c>
      <c r="CB1090" s="59" t="str">
        <f t="shared" si="209"/>
        <v/>
      </c>
      <c r="CC1090" s="36"/>
      <c r="CD1090" s="40"/>
      <c r="CE1090" s="46"/>
      <c r="CF1090" s="40"/>
      <c r="CG1090" s="40"/>
      <c r="CH1090" s="40"/>
      <c r="CI1090" s="36"/>
      <c r="CJ1090" s="47"/>
      <c r="CK1090" s="40"/>
      <c r="CL1090" s="40"/>
      <c r="CM1090" s="40"/>
      <c r="CN1090" s="40"/>
    </row>
    <row r="1091" spans="1:92" ht="42.75" hidden="1">
      <c r="A1091" s="49" t="str">
        <f t="shared" si="213"/>
        <v>SIN GESTIÓN</v>
      </c>
      <c r="B1091" s="58"/>
      <c r="C1091" s="37"/>
      <c r="D1091" s="37"/>
      <c r="E1091" s="49" t="str">
        <f t="shared" si="214"/>
        <v>PENDIENTE NOTIFICACIÓN</v>
      </c>
      <c r="F1091" s="141" t="str">
        <f t="shared" si="215"/>
        <v>PENDIENTE NOTIFICACIÓN</v>
      </c>
      <c r="G1091" s="49" t="str">
        <f t="shared" si="216"/>
        <v/>
      </c>
      <c r="H1091" s="51" t="str">
        <f ca="1">IF(
L1091="",
"",
IF(
NETWORKDAYS(L1091,IF(M1091&lt;&gt;"",M1091,TODAY()),FESTIVOS_CO!A:A)&gt;2,
"VENCIDO",
IF(
NETWORKDAYS(L1091,IF(M1091&lt;&gt;"",M1091,TODAY()),FESTIVOS_CO!A:A)=2,
"ALERTA",
"A TIEMPO"
)))</f>
        <v/>
      </c>
      <c r="I1091" s="40"/>
      <c r="J1091" s="36"/>
      <c r="K1091" s="37"/>
      <c r="L1091" s="50"/>
      <c r="M1091" s="37"/>
      <c r="N1091" s="52"/>
      <c r="O1091" s="52"/>
      <c r="P1091" s="36"/>
      <c r="Q1091" s="36"/>
      <c r="R1091" s="40"/>
      <c r="S1091" s="36"/>
      <c r="T1091" s="40"/>
      <c r="U1091" s="40"/>
      <c r="V1091" s="81"/>
      <c r="W1091" s="40"/>
      <c r="X1091" s="40"/>
      <c r="Y1091" s="40"/>
      <c r="Z1091" s="38" t="str">
        <f>IFERROR(VLOOKUP(Y1091,DIRECTORIO!A:B,2,FALSE),"")</f>
        <v/>
      </c>
      <c r="AA1091" s="40"/>
      <c r="AB1091" s="40"/>
      <c r="AC1091" s="40"/>
      <c r="AD1091" s="40"/>
      <c r="AE1091" s="40"/>
      <c r="AF1091" s="40"/>
      <c r="AG1091" s="41" t="s">
        <v>109</v>
      </c>
      <c r="AH1091" s="42"/>
      <c r="AI1091" s="54" t="str">
        <f t="shared" ca="1" si="217"/>
        <v>PENDIENTE NOTIFICACIÓN ELECTRÓNICA</v>
      </c>
      <c r="AJ1091" s="37"/>
      <c r="AK1091" s="37"/>
      <c r="AL1091" s="37"/>
      <c r="AM1091" s="53" t="str">
        <f>IF(AK1091="","",WORKDAY(AK1091,5,FESTIVOS_CO!A:A))</f>
        <v/>
      </c>
      <c r="AN1091" s="37"/>
      <c r="AO1091" s="37"/>
      <c r="AP1091" s="54" t="str">
        <f t="shared" ca="1" si="210"/>
        <v>NO APLICA</v>
      </c>
      <c r="AQ1091" s="36"/>
      <c r="AR1091" s="43"/>
      <c r="AS1091" s="37"/>
      <c r="AT1091" s="36"/>
      <c r="AU1091" s="37"/>
      <c r="AV1091" s="36"/>
      <c r="AW1091" s="36"/>
      <c r="AX1091" s="37"/>
      <c r="AY1091" s="140" t="str">
        <f>IF(AU1091="","",WORKDAY(AU1091,5,FESTIVOS_CO!A:A))</f>
        <v/>
      </c>
      <c r="AZ1091" s="54" t="str">
        <f t="shared" ca="1" si="207"/>
        <v>NO APLICA</v>
      </c>
      <c r="BA1091" s="55" t="str">
        <f>IF(AX1091="","",WORKDAY(AX1091,5,FESTIVOS_CO!A:A))</f>
        <v/>
      </c>
      <c r="BB1091" s="39"/>
      <c r="BC1091" s="40"/>
      <c r="BD1091" s="40"/>
      <c r="BE1091" s="56" t="str">
        <f t="shared" ca="1" si="208"/>
        <v>NO APLICA</v>
      </c>
      <c r="BF1091" s="37"/>
      <c r="BG1091" s="45"/>
      <c r="BH1091" s="37"/>
      <c r="BI1091" s="36"/>
      <c r="BJ1091" s="37"/>
      <c r="BK1091" s="36"/>
      <c r="BL1091" s="36"/>
      <c r="BM1091" s="53" t="str">
        <f>IF(BJ1091="","",WORKDAY(BJ1091,5,FESTIVOS_CO!A:A))</f>
        <v/>
      </c>
      <c r="BN1091" s="57" t="str">
        <f t="shared" ca="1" si="218"/>
        <v>PENDIENTE HACER AVISO</v>
      </c>
      <c r="BO1091" s="54" t="str">
        <f t="shared" ca="1" si="211"/>
        <v>EN TRÁMITE NOTIF. POR AVISO</v>
      </c>
      <c r="BP1091" s="37"/>
      <c r="BQ1091" s="53" t="str">
        <f>IF(BP1091="","",WORKDAY(BP1091,5,FESTIVOS_CO!A:A))</f>
        <v/>
      </c>
      <c r="BR1091" s="37"/>
      <c r="BS1091" s="36"/>
      <c r="BT1091" s="38"/>
      <c r="BU1091" s="58" t="e">
        <f>VLOOKUP(BT1091,Hoja2!$C:$D,2,0)</f>
        <v>#N/A</v>
      </c>
      <c r="BV1091" s="80" t="str">
        <f>IF(
AND(AO1091="",BD1091="",BQ1091=""),
"EN PROCESO NOTIFICACION / COMUNICACION",
IF(
BT1091="",
"NO APLICA",
IF(
BU1091=60,
IF(AO1091&lt;&gt;"",AO1091,IF(BD1091&lt;&gt;"",BD1091,BQ1091))+60,
WORKDAY(
IF(AO1091&lt;&gt;"",AO1091,IF(BD1091&lt;&gt;"",BD1091,BQ1091)),
BU1091,
FESTIVOS_CO!A:A
)
)
))</f>
        <v>EN PROCESO NOTIFICACION / COMUNICACION</v>
      </c>
      <c r="BW1091" s="44"/>
      <c r="BX1091" s="53"/>
      <c r="BY1091" s="45"/>
      <c r="BZ1091" s="37"/>
      <c r="CA1091" s="54" t="str">
        <f t="shared" si="212"/>
        <v>PENDIENTE EJECUTORIA</v>
      </c>
      <c r="CB1091" s="59" t="str">
        <f t="shared" si="209"/>
        <v/>
      </c>
      <c r="CC1091" s="36"/>
      <c r="CD1091" s="40"/>
      <c r="CE1091" s="46"/>
      <c r="CF1091" s="40"/>
      <c r="CG1091" s="40"/>
      <c r="CH1091" s="40"/>
      <c r="CI1091" s="36"/>
      <c r="CJ1091" s="47"/>
      <c r="CK1091" s="40"/>
      <c r="CL1091" s="40"/>
      <c r="CM1091" s="40"/>
      <c r="CN1091" s="40"/>
    </row>
    <row r="1092" spans="1:92" ht="42.75" hidden="1">
      <c r="A1092" s="49" t="str">
        <f t="shared" si="213"/>
        <v>SIN GESTIÓN</v>
      </c>
      <c r="B1092" s="58"/>
      <c r="C1092" s="37"/>
      <c r="D1092" s="37"/>
      <c r="E1092" s="49" t="str">
        <f t="shared" si="214"/>
        <v>PENDIENTE NOTIFICACIÓN</v>
      </c>
      <c r="F1092" s="141" t="str">
        <f t="shared" si="215"/>
        <v>PENDIENTE NOTIFICACIÓN</v>
      </c>
      <c r="G1092" s="49" t="str">
        <f t="shared" si="216"/>
        <v/>
      </c>
      <c r="H1092" s="51" t="str">
        <f ca="1">IF(
L1092="",
"",
IF(
NETWORKDAYS(L1092,IF(M1092&lt;&gt;"",M1092,TODAY()),FESTIVOS_CO!A:A)&gt;2,
"VENCIDO",
IF(
NETWORKDAYS(L1092,IF(M1092&lt;&gt;"",M1092,TODAY()),FESTIVOS_CO!A:A)=2,
"ALERTA",
"A TIEMPO"
)))</f>
        <v/>
      </c>
      <c r="I1092" s="40"/>
      <c r="J1092" s="36"/>
      <c r="K1092" s="37"/>
      <c r="L1092" s="50"/>
      <c r="M1092" s="37"/>
      <c r="N1092" s="52"/>
      <c r="O1092" s="52"/>
      <c r="P1092" s="36"/>
      <c r="Q1092" s="36"/>
      <c r="R1092" s="40"/>
      <c r="S1092" s="36"/>
      <c r="T1092" s="40"/>
      <c r="U1092" s="40"/>
      <c r="V1092" s="81"/>
      <c r="W1092" s="40"/>
      <c r="X1092" s="40"/>
      <c r="Y1092" s="40"/>
      <c r="Z1092" s="38" t="str">
        <f>IFERROR(VLOOKUP(Y1092,DIRECTORIO!A:B,2,FALSE),"")</f>
        <v/>
      </c>
      <c r="AA1092" s="40"/>
      <c r="AB1092" s="40"/>
      <c r="AC1092" s="40"/>
      <c r="AD1092" s="40"/>
      <c r="AE1092" s="40"/>
      <c r="AF1092" s="40"/>
      <c r="AG1092" s="41" t="s">
        <v>109</v>
      </c>
      <c r="AH1092" s="42"/>
      <c r="AI1092" s="54" t="str">
        <f t="shared" ca="1" si="217"/>
        <v>PENDIENTE NOTIFICACIÓN ELECTRÓNICA</v>
      </c>
      <c r="AJ1092" s="37"/>
      <c r="AK1092" s="37"/>
      <c r="AL1092" s="37"/>
      <c r="AM1092" s="53" t="str">
        <f>IF(AK1092="","",WORKDAY(AK1092,5,FESTIVOS_CO!A:A))</f>
        <v/>
      </c>
      <c r="AN1092" s="37"/>
      <c r="AO1092" s="37"/>
      <c r="AP1092" s="54" t="str">
        <f t="shared" ca="1" si="210"/>
        <v>NO APLICA</v>
      </c>
      <c r="AQ1092" s="36"/>
      <c r="AR1092" s="43"/>
      <c r="AS1092" s="37"/>
      <c r="AT1092" s="36"/>
      <c r="AU1092" s="37"/>
      <c r="AV1092" s="36"/>
      <c r="AW1092" s="36"/>
      <c r="AX1092" s="37"/>
      <c r="AY1092" s="140" t="str">
        <f>IF(AU1092="","",WORKDAY(AU1092,5,FESTIVOS_CO!A:A))</f>
        <v/>
      </c>
      <c r="AZ1092" s="54" t="str">
        <f t="shared" ca="1" si="207"/>
        <v>NO APLICA</v>
      </c>
      <c r="BA1092" s="55" t="str">
        <f>IF(AX1092="","",WORKDAY(AX1092,5,FESTIVOS_CO!A:A))</f>
        <v/>
      </c>
      <c r="BB1092" s="39"/>
      <c r="BC1092" s="40"/>
      <c r="BD1092" s="40"/>
      <c r="BE1092" s="56" t="str">
        <f t="shared" ca="1" si="208"/>
        <v>NO APLICA</v>
      </c>
      <c r="BF1092" s="37"/>
      <c r="BG1092" s="45"/>
      <c r="BH1092" s="37"/>
      <c r="BI1092" s="36"/>
      <c r="BJ1092" s="37"/>
      <c r="BK1092" s="36"/>
      <c r="BL1092" s="36"/>
      <c r="BM1092" s="53" t="str">
        <f>IF(BJ1092="","",WORKDAY(BJ1092,5,FESTIVOS_CO!A:A))</f>
        <v/>
      </c>
      <c r="BN1092" s="57" t="str">
        <f t="shared" ca="1" si="218"/>
        <v>PENDIENTE HACER AVISO</v>
      </c>
      <c r="BO1092" s="54" t="str">
        <f t="shared" ca="1" si="211"/>
        <v>EN TRÁMITE NOTIF. POR AVISO</v>
      </c>
      <c r="BP1092" s="37"/>
      <c r="BQ1092" s="53" t="str">
        <f>IF(BP1092="","",WORKDAY(BP1092,5,FESTIVOS_CO!A:A))</f>
        <v/>
      </c>
      <c r="BR1092" s="37"/>
      <c r="BS1092" s="36"/>
      <c r="BT1092" s="38"/>
      <c r="BU1092" s="58" t="e">
        <f>VLOOKUP(BT1092,Hoja2!$C:$D,2,0)</f>
        <v>#N/A</v>
      </c>
      <c r="BV1092" s="80" t="str">
        <f>IF(
AND(AO1092="",BD1092="",BQ1092=""),
"EN PROCESO NOTIFICACION / COMUNICACION",
IF(
BT1092="",
"NO APLICA",
IF(
BU1092=60,
IF(AO1092&lt;&gt;"",AO1092,IF(BD1092&lt;&gt;"",BD1092,BQ1092))+60,
WORKDAY(
IF(AO1092&lt;&gt;"",AO1092,IF(BD1092&lt;&gt;"",BD1092,BQ1092)),
BU1092,
FESTIVOS_CO!A:A
)
)
))</f>
        <v>EN PROCESO NOTIFICACION / COMUNICACION</v>
      </c>
      <c r="BW1092" s="44"/>
      <c r="BX1092" s="53"/>
      <c r="BY1092" s="45"/>
      <c r="BZ1092" s="37"/>
      <c r="CA1092" s="54" t="str">
        <f t="shared" si="212"/>
        <v>PENDIENTE EJECUTORIA</v>
      </c>
      <c r="CB1092" s="59" t="str">
        <f t="shared" si="209"/>
        <v/>
      </c>
      <c r="CC1092" s="36"/>
      <c r="CD1092" s="40"/>
      <c r="CE1092" s="46"/>
      <c r="CF1092" s="40"/>
      <c r="CG1092" s="40"/>
      <c r="CH1092" s="40"/>
      <c r="CI1092" s="36"/>
      <c r="CJ1092" s="47"/>
      <c r="CK1092" s="40"/>
      <c r="CL1092" s="40"/>
      <c r="CM1092" s="40"/>
      <c r="CN1092" s="40"/>
    </row>
    <row r="1093" spans="1:92" ht="42.75" hidden="1">
      <c r="A1093" s="49" t="str">
        <f t="shared" si="213"/>
        <v>SIN GESTIÓN</v>
      </c>
      <c r="B1093" s="58"/>
      <c r="C1093" s="37"/>
      <c r="D1093" s="37"/>
      <c r="E1093" s="49" t="str">
        <f t="shared" si="214"/>
        <v>PENDIENTE NOTIFICACIÓN</v>
      </c>
      <c r="F1093" s="141" t="str">
        <f t="shared" si="215"/>
        <v>PENDIENTE NOTIFICACIÓN</v>
      </c>
      <c r="G1093" s="49" t="str">
        <f t="shared" si="216"/>
        <v/>
      </c>
      <c r="H1093" s="51" t="str">
        <f ca="1">IF(
L1093="",
"",
IF(
NETWORKDAYS(L1093,IF(M1093&lt;&gt;"",M1093,TODAY()),FESTIVOS_CO!A:A)&gt;2,
"VENCIDO",
IF(
NETWORKDAYS(L1093,IF(M1093&lt;&gt;"",M1093,TODAY()),FESTIVOS_CO!A:A)=2,
"ALERTA",
"A TIEMPO"
)))</f>
        <v/>
      </c>
      <c r="I1093" s="40"/>
      <c r="J1093" s="36"/>
      <c r="K1093" s="37"/>
      <c r="L1093" s="50"/>
      <c r="M1093" s="37"/>
      <c r="N1093" s="52"/>
      <c r="O1093" s="52"/>
      <c r="P1093" s="36"/>
      <c r="Q1093" s="36"/>
      <c r="R1093" s="40"/>
      <c r="S1093" s="36"/>
      <c r="T1093" s="40"/>
      <c r="U1093" s="40"/>
      <c r="V1093" s="81"/>
      <c r="W1093" s="40"/>
      <c r="X1093" s="40"/>
      <c r="Y1093" s="40"/>
      <c r="Z1093" s="38" t="str">
        <f>IFERROR(VLOOKUP(Y1093,DIRECTORIO!A:B,2,FALSE),"")</f>
        <v/>
      </c>
      <c r="AA1093" s="40"/>
      <c r="AB1093" s="40"/>
      <c r="AC1093" s="40"/>
      <c r="AD1093" s="40"/>
      <c r="AE1093" s="40"/>
      <c r="AF1093" s="40"/>
      <c r="AG1093" s="41" t="s">
        <v>109</v>
      </c>
      <c r="AH1093" s="42"/>
      <c r="AI1093" s="54" t="str">
        <f t="shared" ca="1" si="217"/>
        <v>PENDIENTE NOTIFICACIÓN ELECTRÓNICA</v>
      </c>
      <c r="AJ1093" s="37"/>
      <c r="AK1093" s="37"/>
      <c r="AL1093" s="37"/>
      <c r="AM1093" s="53" t="str">
        <f>IF(AK1093="","",WORKDAY(AK1093,5,FESTIVOS_CO!A:A))</f>
        <v/>
      </c>
      <c r="AN1093" s="37"/>
      <c r="AO1093" s="37"/>
      <c r="AP1093" s="54" t="str">
        <f t="shared" ca="1" si="210"/>
        <v>NO APLICA</v>
      </c>
      <c r="AQ1093" s="36"/>
      <c r="AR1093" s="43"/>
      <c r="AS1093" s="37"/>
      <c r="AT1093" s="36"/>
      <c r="AU1093" s="37"/>
      <c r="AV1093" s="36"/>
      <c r="AW1093" s="36"/>
      <c r="AX1093" s="37"/>
      <c r="AY1093" s="140" t="str">
        <f>IF(AU1093="","",WORKDAY(AU1093,5,FESTIVOS_CO!A:A))</f>
        <v/>
      </c>
      <c r="AZ1093" s="54" t="str">
        <f t="shared" ca="1" si="207"/>
        <v>NO APLICA</v>
      </c>
      <c r="BA1093" s="55" t="str">
        <f>IF(AX1093="","",WORKDAY(AX1093,5,FESTIVOS_CO!A:A))</f>
        <v/>
      </c>
      <c r="BB1093" s="39"/>
      <c r="BC1093" s="40"/>
      <c r="BD1093" s="40"/>
      <c r="BE1093" s="56" t="str">
        <f t="shared" ca="1" si="208"/>
        <v>NO APLICA</v>
      </c>
      <c r="BF1093" s="37"/>
      <c r="BG1093" s="45"/>
      <c r="BH1093" s="37"/>
      <c r="BI1093" s="36"/>
      <c r="BJ1093" s="37"/>
      <c r="BK1093" s="36"/>
      <c r="BL1093" s="36"/>
      <c r="BM1093" s="53" t="str">
        <f>IF(BJ1093="","",WORKDAY(BJ1093,5,FESTIVOS_CO!A:A))</f>
        <v/>
      </c>
      <c r="BN1093" s="57" t="str">
        <f t="shared" ca="1" si="218"/>
        <v>PENDIENTE HACER AVISO</v>
      </c>
      <c r="BO1093" s="54" t="str">
        <f t="shared" ca="1" si="211"/>
        <v>EN TRÁMITE NOTIF. POR AVISO</v>
      </c>
      <c r="BP1093" s="37"/>
      <c r="BQ1093" s="53" t="str">
        <f>IF(BP1093="","",WORKDAY(BP1093,5,FESTIVOS_CO!A:A))</f>
        <v/>
      </c>
      <c r="BR1093" s="37"/>
      <c r="BS1093" s="36"/>
      <c r="BT1093" s="38"/>
      <c r="BU1093" s="58" t="e">
        <f>VLOOKUP(BT1093,Hoja2!$C:$D,2,0)</f>
        <v>#N/A</v>
      </c>
      <c r="BV1093" s="80" t="str">
        <f>IF(
AND(AO1093="",BD1093="",BQ1093=""),
"EN PROCESO NOTIFICACION / COMUNICACION",
IF(
BT1093="",
"NO APLICA",
IF(
BU1093=60,
IF(AO1093&lt;&gt;"",AO1093,IF(BD1093&lt;&gt;"",BD1093,BQ1093))+60,
WORKDAY(
IF(AO1093&lt;&gt;"",AO1093,IF(BD1093&lt;&gt;"",BD1093,BQ1093)),
BU1093,
FESTIVOS_CO!A:A
)
)
))</f>
        <v>EN PROCESO NOTIFICACION / COMUNICACION</v>
      </c>
      <c r="BW1093" s="44"/>
      <c r="BX1093" s="53"/>
      <c r="BY1093" s="45"/>
      <c r="BZ1093" s="37"/>
      <c r="CA1093" s="54" t="str">
        <f t="shared" si="212"/>
        <v>PENDIENTE EJECUTORIA</v>
      </c>
      <c r="CB1093" s="59" t="str">
        <f t="shared" si="209"/>
        <v/>
      </c>
      <c r="CC1093" s="36"/>
      <c r="CD1093" s="40"/>
      <c r="CE1093" s="46"/>
      <c r="CF1093" s="40"/>
      <c r="CG1093" s="40"/>
      <c r="CH1093" s="40"/>
      <c r="CI1093" s="36"/>
      <c r="CJ1093" s="47"/>
      <c r="CK1093" s="40"/>
      <c r="CL1093" s="40"/>
      <c r="CM1093" s="40"/>
      <c r="CN1093" s="40"/>
    </row>
    <row r="1094" spans="1:92" ht="42.75" hidden="1">
      <c r="A1094" s="49" t="str">
        <f t="shared" si="213"/>
        <v>SIN GESTIÓN</v>
      </c>
      <c r="B1094" s="58"/>
      <c r="C1094" s="37"/>
      <c r="D1094" s="37"/>
      <c r="E1094" s="49" t="str">
        <f t="shared" si="214"/>
        <v>PENDIENTE NOTIFICACIÓN</v>
      </c>
      <c r="F1094" s="141" t="str">
        <f t="shared" si="215"/>
        <v>PENDIENTE NOTIFICACIÓN</v>
      </c>
      <c r="G1094" s="49" t="str">
        <f t="shared" si="216"/>
        <v/>
      </c>
      <c r="H1094" s="51" t="str">
        <f ca="1">IF(
L1094="",
"",
IF(
NETWORKDAYS(L1094,IF(M1094&lt;&gt;"",M1094,TODAY()),FESTIVOS_CO!A:A)&gt;2,
"VENCIDO",
IF(
NETWORKDAYS(L1094,IF(M1094&lt;&gt;"",M1094,TODAY()),FESTIVOS_CO!A:A)=2,
"ALERTA",
"A TIEMPO"
)))</f>
        <v/>
      </c>
      <c r="I1094" s="40"/>
      <c r="J1094" s="36"/>
      <c r="K1094" s="37"/>
      <c r="L1094" s="50"/>
      <c r="M1094" s="37"/>
      <c r="N1094" s="52"/>
      <c r="O1094" s="52"/>
      <c r="P1094" s="36"/>
      <c r="Q1094" s="36"/>
      <c r="R1094" s="40"/>
      <c r="S1094" s="36"/>
      <c r="T1094" s="40"/>
      <c r="U1094" s="40"/>
      <c r="V1094" s="81"/>
      <c r="W1094" s="40"/>
      <c r="X1094" s="40"/>
      <c r="Y1094" s="40"/>
      <c r="Z1094" s="38" t="str">
        <f>IFERROR(VLOOKUP(Y1094,DIRECTORIO!A:B,2,FALSE),"")</f>
        <v/>
      </c>
      <c r="AA1094" s="40"/>
      <c r="AB1094" s="40"/>
      <c r="AC1094" s="40"/>
      <c r="AD1094" s="40"/>
      <c r="AE1094" s="40"/>
      <c r="AF1094" s="40"/>
      <c r="AG1094" s="41" t="s">
        <v>109</v>
      </c>
      <c r="AH1094" s="42"/>
      <c r="AI1094" s="54" t="str">
        <f t="shared" ca="1" si="217"/>
        <v>PENDIENTE NOTIFICACIÓN ELECTRÓNICA</v>
      </c>
      <c r="AJ1094" s="37"/>
      <c r="AK1094" s="37"/>
      <c r="AL1094" s="37"/>
      <c r="AM1094" s="53" t="str">
        <f>IF(AK1094="","",WORKDAY(AK1094,5,FESTIVOS_CO!A:A))</f>
        <v/>
      </c>
      <c r="AN1094" s="37"/>
      <c r="AO1094" s="37"/>
      <c r="AP1094" s="54" t="str">
        <f t="shared" ca="1" si="210"/>
        <v>NO APLICA</v>
      </c>
      <c r="AQ1094" s="36"/>
      <c r="AR1094" s="43"/>
      <c r="AS1094" s="37"/>
      <c r="AT1094" s="36"/>
      <c r="AU1094" s="37"/>
      <c r="AV1094" s="36"/>
      <c r="AW1094" s="36"/>
      <c r="AX1094" s="37"/>
      <c r="AY1094" s="140" t="str">
        <f>IF(AU1094="","",WORKDAY(AU1094,5,FESTIVOS_CO!A:A))</f>
        <v/>
      </c>
      <c r="AZ1094" s="54" t="str">
        <f t="shared" ca="1" si="207"/>
        <v>NO APLICA</v>
      </c>
      <c r="BA1094" s="55" t="str">
        <f>IF(AX1094="","",WORKDAY(AX1094,5,FESTIVOS_CO!A:A))</f>
        <v/>
      </c>
      <c r="BB1094" s="39"/>
      <c r="BC1094" s="40"/>
      <c r="BD1094" s="40"/>
      <c r="BE1094" s="56" t="str">
        <f t="shared" ca="1" si="208"/>
        <v>NO APLICA</v>
      </c>
      <c r="BF1094" s="37"/>
      <c r="BG1094" s="45"/>
      <c r="BH1094" s="37"/>
      <c r="BI1094" s="36"/>
      <c r="BJ1094" s="37"/>
      <c r="BK1094" s="36"/>
      <c r="BL1094" s="36"/>
      <c r="BM1094" s="53" t="str">
        <f>IF(BJ1094="","",WORKDAY(BJ1094,5,FESTIVOS_CO!A:A))</f>
        <v/>
      </c>
      <c r="BN1094" s="57" t="str">
        <f t="shared" ca="1" si="218"/>
        <v>PENDIENTE HACER AVISO</v>
      </c>
      <c r="BO1094" s="54" t="str">
        <f t="shared" ca="1" si="211"/>
        <v>EN TRÁMITE NOTIF. POR AVISO</v>
      </c>
      <c r="BP1094" s="37"/>
      <c r="BQ1094" s="53" t="str">
        <f>IF(BP1094="","",WORKDAY(BP1094,5,FESTIVOS_CO!A:A))</f>
        <v/>
      </c>
      <c r="BR1094" s="37"/>
      <c r="BS1094" s="36"/>
      <c r="BT1094" s="38"/>
      <c r="BU1094" s="58" t="e">
        <f>VLOOKUP(BT1094,Hoja2!$C:$D,2,0)</f>
        <v>#N/A</v>
      </c>
      <c r="BV1094" s="80" t="str">
        <f>IF(
AND(AO1094="",BD1094="",BQ1094=""),
"EN PROCESO NOTIFICACION / COMUNICACION",
IF(
BT1094="",
"NO APLICA",
IF(
BU1094=60,
IF(AO1094&lt;&gt;"",AO1094,IF(BD1094&lt;&gt;"",BD1094,BQ1094))+60,
WORKDAY(
IF(AO1094&lt;&gt;"",AO1094,IF(BD1094&lt;&gt;"",BD1094,BQ1094)),
BU1094,
FESTIVOS_CO!A:A
)
)
))</f>
        <v>EN PROCESO NOTIFICACION / COMUNICACION</v>
      </c>
      <c r="BW1094" s="44"/>
      <c r="BX1094" s="53"/>
      <c r="BY1094" s="45"/>
      <c r="BZ1094" s="37"/>
      <c r="CA1094" s="54" t="str">
        <f t="shared" si="212"/>
        <v>PENDIENTE EJECUTORIA</v>
      </c>
      <c r="CB1094" s="59" t="str">
        <f t="shared" si="209"/>
        <v/>
      </c>
      <c r="CC1094" s="36"/>
      <c r="CD1094" s="40"/>
      <c r="CE1094" s="46"/>
      <c r="CF1094" s="40"/>
      <c r="CG1094" s="40"/>
      <c r="CH1094" s="40"/>
      <c r="CI1094" s="36"/>
      <c r="CJ1094" s="47"/>
      <c r="CK1094" s="40"/>
      <c r="CL1094" s="40"/>
      <c r="CM1094" s="40"/>
      <c r="CN1094" s="40"/>
    </row>
    <row r="1095" spans="1:92" ht="42.75" hidden="1">
      <c r="A1095" s="49" t="str">
        <f t="shared" si="213"/>
        <v>SIN GESTIÓN</v>
      </c>
      <c r="B1095" s="58"/>
      <c r="C1095" s="37"/>
      <c r="D1095" s="37"/>
      <c r="E1095" s="49" t="str">
        <f t="shared" si="214"/>
        <v>PENDIENTE NOTIFICACIÓN</v>
      </c>
      <c r="F1095" s="141" t="str">
        <f t="shared" si="215"/>
        <v>PENDIENTE NOTIFICACIÓN</v>
      </c>
      <c r="G1095" s="49" t="str">
        <f t="shared" si="216"/>
        <v/>
      </c>
      <c r="H1095" s="51" t="str">
        <f ca="1">IF(
L1095="",
"",
IF(
NETWORKDAYS(L1095,IF(M1095&lt;&gt;"",M1095,TODAY()),FESTIVOS_CO!A:A)&gt;2,
"VENCIDO",
IF(
NETWORKDAYS(L1095,IF(M1095&lt;&gt;"",M1095,TODAY()),FESTIVOS_CO!A:A)=2,
"ALERTA",
"A TIEMPO"
)))</f>
        <v/>
      </c>
      <c r="I1095" s="40"/>
      <c r="J1095" s="36"/>
      <c r="K1095" s="37"/>
      <c r="L1095" s="50"/>
      <c r="M1095" s="37"/>
      <c r="N1095" s="52"/>
      <c r="O1095" s="52"/>
      <c r="P1095" s="36"/>
      <c r="Q1095" s="36"/>
      <c r="R1095" s="40"/>
      <c r="S1095" s="36"/>
      <c r="T1095" s="40"/>
      <c r="U1095" s="40"/>
      <c r="V1095" s="81"/>
      <c r="W1095" s="40"/>
      <c r="X1095" s="40"/>
      <c r="Y1095" s="40"/>
      <c r="Z1095" s="38" t="str">
        <f>IFERROR(VLOOKUP(Y1095,DIRECTORIO!A:B,2,FALSE),"")</f>
        <v/>
      </c>
      <c r="AA1095" s="40"/>
      <c r="AB1095" s="40"/>
      <c r="AC1095" s="40"/>
      <c r="AD1095" s="40"/>
      <c r="AE1095" s="40"/>
      <c r="AF1095" s="40"/>
      <c r="AG1095" s="41" t="s">
        <v>109</v>
      </c>
      <c r="AH1095" s="42"/>
      <c r="AI1095" s="54" t="str">
        <f t="shared" ca="1" si="217"/>
        <v>PENDIENTE NOTIFICACIÓN ELECTRÓNICA</v>
      </c>
      <c r="AJ1095" s="37"/>
      <c r="AK1095" s="37"/>
      <c r="AL1095" s="37"/>
      <c r="AM1095" s="53" t="str">
        <f>IF(AK1095="","",WORKDAY(AK1095,5,FESTIVOS_CO!A:A))</f>
        <v/>
      </c>
      <c r="AN1095" s="37"/>
      <c r="AO1095" s="37"/>
      <c r="AP1095" s="54" t="str">
        <f t="shared" ca="1" si="210"/>
        <v>NO APLICA</v>
      </c>
      <c r="AQ1095" s="36"/>
      <c r="AR1095" s="43"/>
      <c r="AS1095" s="37"/>
      <c r="AT1095" s="36"/>
      <c r="AU1095" s="37"/>
      <c r="AV1095" s="36"/>
      <c r="AW1095" s="36"/>
      <c r="AX1095" s="37"/>
      <c r="AY1095" s="140" t="str">
        <f>IF(AU1095="","",WORKDAY(AU1095,5,FESTIVOS_CO!A:A))</f>
        <v/>
      </c>
      <c r="AZ1095" s="54" t="str">
        <f t="shared" ca="1" si="207"/>
        <v>NO APLICA</v>
      </c>
      <c r="BA1095" s="55" t="str">
        <f>IF(AX1095="","",WORKDAY(AX1095,5,FESTIVOS_CO!A:A))</f>
        <v/>
      </c>
      <c r="BB1095" s="39"/>
      <c r="BC1095" s="40"/>
      <c r="BD1095" s="40"/>
      <c r="BE1095" s="56" t="str">
        <f t="shared" ca="1" si="208"/>
        <v>NO APLICA</v>
      </c>
      <c r="BF1095" s="37"/>
      <c r="BG1095" s="45"/>
      <c r="BH1095" s="37"/>
      <c r="BI1095" s="36"/>
      <c r="BJ1095" s="37"/>
      <c r="BK1095" s="36"/>
      <c r="BL1095" s="36"/>
      <c r="BM1095" s="53" t="str">
        <f>IF(BJ1095="","",WORKDAY(BJ1095,5,FESTIVOS_CO!A:A))</f>
        <v/>
      </c>
      <c r="BN1095" s="57" t="str">
        <f t="shared" ca="1" si="218"/>
        <v>PENDIENTE HACER AVISO</v>
      </c>
      <c r="BO1095" s="54" t="str">
        <f t="shared" ca="1" si="211"/>
        <v>EN TRÁMITE NOTIF. POR AVISO</v>
      </c>
      <c r="BP1095" s="37"/>
      <c r="BQ1095" s="53" t="str">
        <f>IF(BP1095="","",WORKDAY(BP1095,5,FESTIVOS_CO!A:A))</f>
        <v/>
      </c>
      <c r="BR1095" s="37"/>
      <c r="BS1095" s="36"/>
      <c r="BT1095" s="38"/>
      <c r="BU1095" s="58" t="e">
        <f>VLOOKUP(BT1095,Hoja2!$C:$D,2,0)</f>
        <v>#N/A</v>
      </c>
      <c r="BV1095" s="80" t="str">
        <f>IF(
AND(AO1095="",BD1095="",BQ1095=""),
"EN PROCESO NOTIFICACION / COMUNICACION",
IF(
BT1095="",
"NO APLICA",
IF(
BU1095=60,
IF(AO1095&lt;&gt;"",AO1095,IF(BD1095&lt;&gt;"",BD1095,BQ1095))+60,
WORKDAY(
IF(AO1095&lt;&gt;"",AO1095,IF(BD1095&lt;&gt;"",BD1095,BQ1095)),
BU1095,
FESTIVOS_CO!A:A
)
)
))</f>
        <v>EN PROCESO NOTIFICACION / COMUNICACION</v>
      </c>
      <c r="BW1095" s="44"/>
      <c r="BX1095" s="53"/>
      <c r="BY1095" s="45"/>
      <c r="BZ1095" s="37"/>
      <c r="CA1095" s="54" t="str">
        <f t="shared" si="212"/>
        <v>PENDIENTE EJECUTORIA</v>
      </c>
      <c r="CB1095" s="59" t="str">
        <f t="shared" si="209"/>
        <v/>
      </c>
      <c r="CC1095" s="36"/>
      <c r="CD1095" s="40"/>
      <c r="CE1095" s="46"/>
      <c r="CF1095" s="40"/>
      <c r="CG1095" s="40"/>
      <c r="CH1095" s="40"/>
      <c r="CI1095" s="36"/>
      <c r="CJ1095" s="47"/>
      <c r="CK1095" s="40"/>
      <c r="CL1095" s="40"/>
      <c r="CM1095" s="40"/>
      <c r="CN1095" s="40"/>
    </row>
    <row r="1096" spans="1:92" ht="42.75" hidden="1">
      <c r="A1096" s="49" t="str">
        <f t="shared" si="213"/>
        <v>SIN GESTIÓN</v>
      </c>
      <c r="B1096" s="58"/>
      <c r="C1096" s="37"/>
      <c r="D1096" s="37"/>
      <c r="E1096" s="49" t="str">
        <f t="shared" si="214"/>
        <v>PENDIENTE NOTIFICACIÓN</v>
      </c>
      <c r="F1096" s="141" t="str">
        <f t="shared" si="215"/>
        <v>PENDIENTE NOTIFICACIÓN</v>
      </c>
      <c r="G1096" s="49" t="str">
        <f t="shared" si="216"/>
        <v/>
      </c>
      <c r="H1096" s="51" t="str">
        <f ca="1">IF(
L1096="",
"",
IF(
NETWORKDAYS(L1096,IF(M1096&lt;&gt;"",M1096,TODAY()),FESTIVOS_CO!A:A)&gt;2,
"VENCIDO",
IF(
NETWORKDAYS(L1096,IF(M1096&lt;&gt;"",M1096,TODAY()),FESTIVOS_CO!A:A)=2,
"ALERTA",
"A TIEMPO"
)))</f>
        <v/>
      </c>
      <c r="I1096" s="40"/>
      <c r="J1096" s="36"/>
      <c r="K1096" s="37"/>
      <c r="L1096" s="50"/>
      <c r="M1096" s="37"/>
      <c r="N1096" s="52"/>
      <c r="O1096" s="52"/>
      <c r="P1096" s="36"/>
      <c r="Q1096" s="36"/>
      <c r="R1096" s="40"/>
      <c r="S1096" s="36"/>
      <c r="T1096" s="40"/>
      <c r="U1096" s="40"/>
      <c r="V1096" s="81"/>
      <c r="W1096" s="40"/>
      <c r="X1096" s="40"/>
      <c r="Y1096" s="40"/>
      <c r="Z1096" s="38" t="str">
        <f>IFERROR(VLOOKUP(Y1096,DIRECTORIO!A:B,2,FALSE),"")</f>
        <v/>
      </c>
      <c r="AA1096" s="40"/>
      <c r="AB1096" s="40"/>
      <c r="AC1096" s="40"/>
      <c r="AD1096" s="40"/>
      <c r="AE1096" s="40"/>
      <c r="AF1096" s="40"/>
      <c r="AG1096" s="41" t="s">
        <v>109</v>
      </c>
      <c r="AH1096" s="42"/>
      <c r="AI1096" s="54" t="str">
        <f t="shared" ca="1" si="217"/>
        <v>PENDIENTE NOTIFICACIÓN ELECTRÓNICA</v>
      </c>
      <c r="AJ1096" s="37"/>
      <c r="AK1096" s="37"/>
      <c r="AL1096" s="37"/>
      <c r="AM1096" s="53" t="str">
        <f>IF(AK1096="","",WORKDAY(AK1096,5,FESTIVOS_CO!A:A))</f>
        <v/>
      </c>
      <c r="AN1096" s="37"/>
      <c r="AO1096" s="37"/>
      <c r="AP1096" s="54" t="str">
        <f t="shared" ca="1" si="210"/>
        <v>NO APLICA</v>
      </c>
      <c r="AQ1096" s="36"/>
      <c r="AR1096" s="43"/>
      <c r="AS1096" s="37"/>
      <c r="AT1096" s="36"/>
      <c r="AU1096" s="37"/>
      <c r="AV1096" s="36"/>
      <c r="AW1096" s="36"/>
      <c r="AX1096" s="37"/>
      <c r="AY1096" s="140" t="str">
        <f>IF(AU1096="","",WORKDAY(AU1096,5,FESTIVOS_CO!A:A))</f>
        <v/>
      </c>
      <c r="AZ1096" s="54" t="str">
        <f t="shared" ca="1" si="207"/>
        <v>NO APLICA</v>
      </c>
      <c r="BA1096" s="55" t="str">
        <f>IF(AX1096="","",WORKDAY(AX1096,5,FESTIVOS_CO!A:A))</f>
        <v/>
      </c>
      <c r="BB1096" s="39"/>
      <c r="BC1096" s="40"/>
      <c r="BD1096" s="40"/>
      <c r="BE1096" s="56" t="str">
        <f t="shared" ca="1" si="208"/>
        <v>NO APLICA</v>
      </c>
      <c r="BF1096" s="37"/>
      <c r="BG1096" s="45"/>
      <c r="BH1096" s="37"/>
      <c r="BI1096" s="36"/>
      <c r="BJ1096" s="37"/>
      <c r="BK1096" s="36"/>
      <c r="BL1096" s="36"/>
      <c r="BM1096" s="53" t="str">
        <f>IF(BJ1096="","",WORKDAY(BJ1096,5,FESTIVOS_CO!A:A))</f>
        <v/>
      </c>
      <c r="BN1096" s="57" t="str">
        <f t="shared" ca="1" si="218"/>
        <v>PENDIENTE HACER AVISO</v>
      </c>
      <c r="BO1096" s="54" t="str">
        <f t="shared" ca="1" si="211"/>
        <v>EN TRÁMITE NOTIF. POR AVISO</v>
      </c>
      <c r="BP1096" s="37"/>
      <c r="BQ1096" s="53" t="str">
        <f>IF(BP1096="","",WORKDAY(BP1096,5,FESTIVOS_CO!A:A))</f>
        <v/>
      </c>
      <c r="BR1096" s="37"/>
      <c r="BS1096" s="36"/>
      <c r="BT1096" s="38"/>
      <c r="BU1096" s="58" t="e">
        <f>VLOOKUP(BT1096,Hoja2!$C:$D,2,0)</f>
        <v>#N/A</v>
      </c>
      <c r="BV1096" s="80" t="str">
        <f>IF(
AND(AO1096="",BD1096="",BQ1096=""),
"EN PROCESO NOTIFICACION / COMUNICACION",
IF(
BT1096="",
"NO APLICA",
IF(
BU1096=60,
IF(AO1096&lt;&gt;"",AO1096,IF(BD1096&lt;&gt;"",BD1096,BQ1096))+60,
WORKDAY(
IF(AO1096&lt;&gt;"",AO1096,IF(BD1096&lt;&gt;"",BD1096,BQ1096)),
BU1096,
FESTIVOS_CO!A:A
)
)
))</f>
        <v>EN PROCESO NOTIFICACION / COMUNICACION</v>
      </c>
      <c r="BW1096" s="44"/>
      <c r="BX1096" s="53"/>
      <c r="BY1096" s="45"/>
      <c r="BZ1096" s="37"/>
      <c r="CA1096" s="54" t="str">
        <f t="shared" si="212"/>
        <v>PENDIENTE EJECUTORIA</v>
      </c>
      <c r="CB1096" s="59" t="str">
        <f t="shared" si="209"/>
        <v/>
      </c>
      <c r="CC1096" s="36"/>
      <c r="CD1096" s="40"/>
      <c r="CE1096" s="46"/>
      <c r="CF1096" s="40"/>
      <c r="CG1096" s="40"/>
      <c r="CH1096" s="40"/>
      <c r="CI1096" s="36"/>
      <c r="CJ1096" s="47"/>
      <c r="CK1096" s="40"/>
      <c r="CL1096" s="40"/>
      <c r="CM1096" s="40"/>
      <c r="CN1096" s="40"/>
    </row>
    <row r="1097" spans="1:92" ht="42.75" hidden="1">
      <c r="A1097" s="49" t="str">
        <f t="shared" si="213"/>
        <v>SIN GESTIÓN</v>
      </c>
      <c r="B1097" s="58"/>
      <c r="C1097" s="37"/>
      <c r="D1097" s="37"/>
      <c r="E1097" s="49" t="str">
        <f t="shared" si="214"/>
        <v>PENDIENTE NOTIFICACIÓN</v>
      </c>
      <c r="F1097" s="141" t="str">
        <f t="shared" si="215"/>
        <v>PENDIENTE NOTIFICACIÓN</v>
      </c>
      <c r="G1097" s="49" t="str">
        <f t="shared" si="216"/>
        <v/>
      </c>
      <c r="H1097" s="51" t="str">
        <f ca="1">IF(
L1097="",
"",
IF(
NETWORKDAYS(L1097,IF(M1097&lt;&gt;"",M1097,TODAY()),FESTIVOS_CO!A:A)&gt;2,
"VENCIDO",
IF(
NETWORKDAYS(L1097,IF(M1097&lt;&gt;"",M1097,TODAY()),FESTIVOS_CO!A:A)=2,
"ALERTA",
"A TIEMPO"
)))</f>
        <v/>
      </c>
      <c r="I1097" s="40"/>
      <c r="J1097" s="36"/>
      <c r="K1097" s="37"/>
      <c r="L1097" s="50"/>
      <c r="M1097" s="37"/>
      <c r="N1097" s="52"/>
      <c r="O1097" s="52"/>
      <c r="P1097" s="36"/>
      <c r="Q1097" s="36"/>
      <c r="R1097" s="40"/>
      <c r="S1097" s="36"/>
      <c r="T1097" s="40"/>
      <c r="U1097" s="40"/>
      <c r="V1097" s="81"/>
      <c r="W1097" s="40"/>
      <c r="X1097" s="40"/>
      <c r="Y1097" s="40"/>
      <c r="Z1097" s="38" t="str">
        <f>IFERROR(VLOOKUP(Y1097,DIRECTORIO!A:B,2,FALSE),"")</f>
        <v/>
      </c>
      <c r="AA1097" s="40"/>
      <c r="AB1097" s="40"/>
      <c r="AC1097" s="40"/>
      <c r="AD1097" s="40"/>
      <c r="AE1097" s="40"/>
      <c r="AF1097" s="40"/>
      <c r="AG1097" s="41" t="s">
        <v>109</v>
      </c>
      <c r="AH1097" s="42"/>
      <c r="AI1097" s="54" t="str">
        <f t="shared" ca="1" si="217"/>
        <v>PENDIENTE NOTIFICACIÓN ELECTRÓNICA</v>
      </c>
      <c r="AJ1097" s="37"/>
      <c r="AK1097" s="37"/>
      <c r="AL1097" s="37"/>
      <c r="AM1097" s="53" t="str">
        <f>IF(AK1097="","",WORKDAY(AK1097,5,FESTIVOS_CO!A:A))</f>
        <v/>
      </c>
      <c r="AN1097" s="37"/>
      <c r="AO1097" s="37"/>
      <c r="AP1097" s="54" t="str">
        <f t="shared" ca="1" si="210"/>
        <v>NO APLICA</v>
      </c>
      <c r="AQ1097" s="36"/>
      <c r="AR1097" s="43"/>
      <c r="AS1097" s="37"/>
      <c r="AT1097" s="36"/>
      <c r="AU1097" s="37"/>
      <c r="AV1097" s="36"/>
      <c r="AW1097" s="36"/>
      <c r="AX1097" s="37"/>
      <c r="AY1097" s="140" t="str">
        <f>IF(AU1097="","",WORKDAY(AU1097,5,FESTIVOS_CO!A:A))</f>
        <v/>
      </c>
      <c r="AZ1097" s="54" t="str">
        <f t="shared" ca="1" si="207"/>
        <v>NO APLICA</v>
      </c>
      <c r="BA1097" s="55" t="str">
        <f>IF(AX1097="","",WORKDAY(AX1097,5,FESTIVOS_CO!A:A))</f>
        <v/>
      </c>
      <c r="BB1097" s="39"/>
      <c r="BC1097" s="40"/>
      <c r="BD1097" s="40"/>
      <c r="BE1097" s="56" t="str">
        <f t="shared" ca="1" si="208"/>
        <v>NO APLICA</v>
      </c>
      <c r="BF1097" s="37"/>
      <c r="BG1097" s="45"/>
      <c r="BH1097" s="37"/>
      <c r="BI1097" s="36"/>
      <c r="BJ1097" s="37"/>
      <c r="BK1097" s="36"/>
      <c r="BL1097" s="36"/>
      <c r="BM1097" s="53" t="str">
        <f>IF(BJ1097="","",WORKDAY(BJ1097,5,FESTIVOS_CO!A:A))</f>
        <v/>
      </c>
      <c r="BN1097" s="57" t="str">
        <f t="shared" ca="1" si="218"/>
        <v>PENDIENTE HACER AVISO</v>
      </c>
      <c r="BO1097" s="54" t="str">
        <f t="shared" ca="1" si="211"/>
        <v>EN TRÁMITE NOTIF. POR AVISO</v>
      </c>
      <c r="BP1097" s="37"/>
      <c r="BQ1097" s="53" t="str">
        <f>IF(BP1097="","",WORKDAY(BP1097,5,FESTIVOS_CO!A:A))</f>
        <v/>
      </c>
      <c r="BR1097" s="37"/>
      <c r="BS1097" s="36"/>
      <c r="BT1097" s="38"/>
      <c r="BU1097" s="58" t="e">
        <f>VLOOKUP(BT1097,Hoja2!$C:$D,2,0)</f>
        <v>#N/A</v>
      </c>
      <c r="BV1097" s="80" t="str">
        <f>IF(
AND(AO1097="",BD1097="",BQ1097=""),
"EN PROCESO NOTIFICACION / COMUNICACION",
IF(
BT1097="",
"NO APLICA",
IF(
BU1097=60,
IF(AO1097&lt;&gt;"",AO1097,IF(BD1097&lt;&gt;"",BD1097,BQ1097))+60,
WORKDAY(
IF(AO1097&lt;&gt;"",AO1097,IF(BD1097&lt;&gt;"",BD1097,BQ1097)),
BU1097,
FESTIVOS_CO!A:A
)
)
))</f>
        <v>EN PROCESO NOTIFICACION / COMUNICACION</v>
      </c>
      <c r="BW1097" s="44"/>
      <c r="BX1097" s="53"/>
      <c r="BY1097" s="45"/>
      <c r="BZ1097" s="37"/>
      <c r="CA1097" s="54" t="str">
        <f t="shared" si="212"/>
        <v>PENDIENTE EJECUTORIA</v>
      </c>
      <c r="CB1097" s="59" t="str">
        <f t="shared" si="209"/>
        <v/>
      </c>
      <c r="CC1097" s="36"/>
      <c r="CD1097" s="40"/>
      <c r="CE1097" s="46"/>
      <c r="CF1097" s="40"/>
      <c r="CG1097" s="40"/>
      <c r="CH1097" s="40"/>
      <c r="CI1097" s="36"/>
      <c r="CJ1097" s="47"/>
      <c r="CK1097" s="40"/>
      <c r="CL1097" s="40"/>
      <c r="CM1097" s="40"/>
      <c r="CN1097" s="40"/>
    </row>
    <row r="1098" spans="1:92" ht="42.75" hidden="1">
      <c r="A1098" s="49" t="str">
        <f t="shared" si="213"/>
        <v>SIN GESTIÓN</v>
      </c>
      <c r="B1098" s="58"/>
      <c r="C1098" s="37"/>
      <c r="D1098" s="37"/>
      <c r="E1098" s="49" t="str">
        <f t="shared" si="214"/>
        <v>PENDIENTE NOTIFICACIÓN</v>
      </c>
      <c r="F1098" s="141" t="str">
        <f t="shared" si="215"/>
        <v>PENDIENTE NOTIFICACIÓN</v>
      </c>
      <c r="G1098" s="49" t="str">
        <f t="shared" si="216"/>
        <v/>
      </c>
      <c r="H1098" s="51" t="str">
        <f ca="1">IF(
L1098="",
"",
IF(
NETWORKDAYS(L1098,IF(M1098&lt;&gt;"",M1098,TODAY()),FESTIVOS_CO!A:A)&gt;2,
"VENCIDO",
IF(
NETWORKDAYS(L1098,IF(M1098&lt;&gt;"",M1098,TODAY()),FESTIVOS_CO!A:A)=2,
"ALERTA",
"A TIEMPO"
)))</f>
        <v/>
      </c>
      <c r="I1098" s="40"/>
      <c r="J1098" s="36"/>
      <c r="K1098" s="37"/>
      <c r="L1098" s="50"/>
      <c r="M1098" s="37"/>
      <c r="N1098" s="52"/>
      <c r="O1098" s="52"/>
      <c r="P1098" s="36"/>
      <c r="Q1098" s="36"/>
      <c r="R1098" s="40"/>
      <c r="S1098" s="36"/>
      <c r="T1098" s="40"/>
      <c r="U1098" s="40"/>
      <c r="V1098" s="81"/>
      <c r="W1098" s="40"/>
      <c r="X1098" s="40"/>
      <c r="Y1098" s="40"/>
      <c r="Z1098" s="38" t="str">
        <f>IFERROR(VLOOKUP(Y1098,DIRECTORIO!A:B,2,FALSE),"")</f>
        <v/>
      </c>
      <c r="AA1098" s="40"/>
      <c r="AB1098" s="40"/>
      <c r="AC1098" s="40"/>
      <c r="AD1098" s="40"/>
      <c r="AE1098" s="40"/>
      <c r="AF1098" s="40"/>
      <c r="AG1098" s="41" t="s">
        <v>109</v>
      </c>
      <c r="AH1098" s="42"/>
      <c r="AI1098" s="54" t="str">
        <f t="shared" ca="1" si="217"/>
        <v>PENDIENTE NOTIFICACIÓN ELECTRÓNICA</v>
      </c>
      <c r="AJ1098" s="37"/>
      <c r="AK1098" s="37"/>
      <c r="AL1098" s="37"/>
      <c r="AM1098" s="53" t="str">
        <f>IF(AK1098="","",WORKDAY(AK1098,5,FESTIVOS_CO!A:A))</f>
        <v/>
      </c>
      <c r="AN1098" s="37"/>
      <c r="AO1098" s="37"/>
      <c r="AP1098" s="54" t="str">
        <f t="shared" ca="1" si="210"/>
        <v>NO APLICA</v>
      </c>
      <c r="AQ1098" s="36"/>
      <c r="AR1098" s="43"/>
      <c r="AS1098" s="37"/>
      <c r="AT1098" s="36"/>
      <c r="AU1098" s="37"/>
      <c r="AV1098" s="36"/>
      <c r="AW1098" s="36"/>
      <c r="AX1098" s="37"/>
      <c r="AY1098" s="140" t="str">
        <f>IF(AU1098="","",WORKDAY(AU1098,5,FESTIVOS_CO!A:A))</f>
        <v/>
      </c>
      <c r="AZ1098" s="54" t="str">
        <f t="shared" ref="AZ1098:AZ1161" ca="1" si="219">IF(
AND(BB1098="SI",BC1098&lt;&gt;"",BD1098&lt;&gt;""),
"NOTIFICACIÓN PERSONAL COMPLETA",
IF(
AND(AO1098="",AX1098="",BQ1098="",BC1098&lt;&gt;"",BD1098&lt;&gt;""),
"NOTIFICADO POR CONDUCTA CONCLUYENTE",
IF(AP1098="NO PROCEDE CITACION",
"NO PROCEDE",
IF(AP1098="NO APLICA",
"NO APLICA",
IF(AW1098="NO",
"HACER AVISO",
IF(AQ1098="",
"PENDIENTE GESTIONAR CITACIÓN",
IF(AS1098="",
"PENDIENTE FIRMA",
IF(AR1098="",
"PENDIENTE REVISIÓN",
IF(AT1098="",
"PENDIENTE RADICAR",
"CITACIÓN COMPLETA EN ESPERA PRESENTACION PERSONAL"
)))))))))</f>
        <v>NO APLICA</v>
      </c>
      <c r="BA1098" s="55" t="str">
        <f>IF(AX1098="","",WORKDAY(AX1098,5,FESTIVOS_CO!A:A))</f>
        <v/>
      </c>
      <c r="BB1098" s="39"/>
      <c r="BC1098" s="40"/>
      <c r="BD1098" s="40"/>
      <c r="BE1098" s="56" t="str">
        <f t="shared" ca="1" si="208"/>
        <v>NO APLICA</v>
      </c>
      <c r="BF1098" s="37"/>
      <c r="BG1098" s="45"/>
      <c r="BH1098" s="37"/>
      <c r="BI1098" s="36"/>
      <c r="BJ1098" s="37"/>
      <c r="BK1098" s="36"/>
      <c r="BL1098" s="36"/>
      <c r="BM1098" s="53" t="str">
        <f>IF(BJ1098="","",WORKDAY(BJ1098,5,FESTIVOS_CO!A:A))</f>
        <v/>
      </c>
      <c r="BN1098" s="57" t="str">
        <f t="shared" ca="1" si="218"/>
        <v>PENDIENTE HACER AVISO</v>
      </c>
      <c r="BO1098" s="54" t="str">
        <f t="shared" ca="1" si="211"/>
        <v>EN TRÁMITE NOTIF. POR AVISO</v>
      </c>
      <c r="BP1098" s="37"/>
      <c r="BQ1098" s="53" t="str">
        <f>IF(BP1098="","",WORKDAY(BP1098,5,FESTIVOS_CO!A:A))</f>
        <v/>
      </c>
      <c r="BR1098" s="37"/>
      <c r="BS1098" s="36"/>
      <c r="BT1098" s="38"/>
      <c r="BU1098" s="58" t="e">
        <f>VLOOKUP(BT1098,Hoja2!$C:$D,2,0)</f>
        <v>#N/A</v>
      </c>
      <c r="BV1098" s="80" t="str">
        <f>IF(
AND(AO1098="",BD1098="",BQ1098=""),
"EN PROCESO NOTIFICACION / COMUNICACION",
IF(
BT1098="",
"NO APLICA",
IF(
BU1098=60,
IF(AO1098&lt;&gt;"",AO1098,IF(BD1098&lt;&gt;"",BD1098,BQ1098))+60,
WORKDAY(
IF(AO1098&lt;&gt;"",AO1098,IF(BD1098&lt;&gt;"",BD1098,BQ1098)),
BU1098,
FESTIVOS_CO!A:A
)
)
))</f>
        <v>EN PROCESO NOTIFICACION / COMUNICACION</v>
      </c>
      <c r="BW1098" s="44"/>
      <c r="BX1098" s="53"/>
      <c r="BY1098" s="45"/>
      <c r="BZ1098" s="37"/>
      <c r="CA1098" s="54" t="str">
        <f t="shared" si="212"/>
        <v>PENDIENTE EJECUTORIA</v>
      </c>
      <c r="CB1098" s="59" t="str">
        <f t="shared" si="209"/>
        <v/>
      </c>
      <c r="CC1098" s="36"/>
      <c r="CD1098" s="40"/>
      <c r="CE1098" s="46"/>
      <c r="CF1098" s="40"/>
      <c r="CG1098" s="40"/>
      <c r="CH1098" s="40"/>
      <c r="CI1098" s="36"/>
      <c r="CJ1098" s="47"/>
      <c r="CK1098" s="40"/>
      <c r="CL1098" s="40"/>
      <c r="CM1098" s="40"/>
      <c r="CN1098" s="40"/>
    </row>
    <row r="1099" spans="1:92" ht="42.75" hidden="1">
      <c r="A1099" s="49" t="str">
        <f t="shared" si="213"/>
        <v>SIN GESTIÓN</v>
      </c>
      <c r="B1099" s="58"/>
      <c r="C1099" s="37"/>
      <c r="D1099" s="37"/>
      <c r="E1099" s="49" t="str">
        <f t="shared" si="214"/>
        <v>PENDIENTE NOTIFICACIÓN</v>
      </c>
      <c r="F1099" s="141" t="str">
        <f t="shared" si="215"/>
        <v>PENDIENTE NOTIFICACIÓN</v>
      </c>
      <c r="G1099" s="49" t="str">
        <f t="shared" si="216"/>
        <v/>
      </c>
      <c r="H1099" s="51" t="str">
        <f ca="1">IF(
L1099="",
"",
IF(
NETWORKDAYS(L1099,IF(M1099&lt;&gt;"",M1099,TODAY()),FESTIVOS_CO!A:A)&gt;2,
"VENCIDO",
IF(
NETWORKDAYS(L1099,IF(M1099&lt;&gt;"",M1099,TODAY()),FESTIVOS_CO!A:A)=2,
"ALERTA",
"A TIEMPO"
)))</f>
        <v/>
      </c>
      <c r="I1099" s="40"/>
      <c r="J1099" s="36"/>
      <c r="K1099" s="37"/>
      <c r="L1099" s="50"/>
      <c r="M1099" s="37"/>
      <c r="N1099" s="52"/>
      <c r="O1099" s="52"/>
      <c r="P1099" s="36"/>
      <c r="Q1099" s="36"/>
      <c r="R1099" s="40"/>
      <c r="S1099" s="36"/>
      <c r="T1099" s="40"/>
      <c r="U1099" s="40"/>
      <c r="V1099" s="81"/>
      <c r="W1099" s="40"/>
      <c r="X1099" s="40"/>
      <c r="Y1099" s="40"/>
      <c r="Z1099" s="38" t="str">
        <f>IFERROR(VLOOKUP(Y1099,DIRECTORIO!A:B,2,FALSE),"")</f>
        <v/>
      </c>
      <c r="AA1099" s="40"/>
      <c r="AB1099" s="40"/>
      <c r="AC1099" s="40"/>
      <c r="AD1099" s="40"/>
      <c r="AE1099" s="40"/>
      <c r="AF1099" s="40"/>
      <c r="AG1099" s="41" t="s">
        <v>109</v>
      </c>
      <c r="AH1099" s="42"/>
      <c r="AI1099" s="54" t="str">
        <f t="shared" ca="1" si="217"/>
        <v>PENDIENTE NOTIFICACIÓN ELECTRÓNICA</v>
      </c>
      <c r="AJ1099" s="37"/>
      <c r="AK1099" s="37"/>
      <c r="AL1099" s="37"/>
      <c r="AM1099" s="53" t="str">
        <f>IF(AK1099="","",WORKDAY(AK1099,5,FESTIVOS_CO!A:A))</f>
        <v/>
      </c>
      <c r="AN1099" s="37"/>
      <c r="AO1099" s="37"/>
      <c r="AP1099" s="54" t="str">
        <f t="shared" ca="1" si="210"/>
        <v>NO APLICA</v>
      </c>
      <c r="AQ1099" s="36"/>
      <c r="AR1099" s="43"/>
      <c r="AS1099" s="37"/>
      <c r="AT1099" s="36"/>
      <c r="AU1099" s="37"/>
      <c r="AV1099" s="36"/>
      <c r="AW1099" s="36"/>
      <c r="AX1099" s="37"/>
      <c r="AY1099" s="140" t="str">
        <f>IF(AU1099="","",WORKDAY(AU1099,5,FESTIVOS_CO!A:A))</f>
        <v/>
      </c>
      <c r="AZ1099" s="54" t="str">
        <f t="shared" ca="1" si="219"/>
        <v>NO APLICA</v>
      </c>
      <c r="BA1099" s="55" t="str">
        <f>IF(AX1099="","",WORKDAY(AX1099,5,FESTIVOS_CO!A:A))</f>
        <v/>
      </c>
      <c r="BB1099" s="39"/>
      <c r="BC1099" s="40"/>
      <c r="BD1099" s="40"/>
      <c r="BE1099" s="56" t="str">
        <f t="shared" ca="1" si="208"/>
        <v>NO APLICA</v>
      </c>
      <c r="BF1099" s="37"/>
      <c r="BG1099" s="45"/>
      <c r="BH1099" s="37"/>
      <c r="BI1099" s="36"/>
      <c r="BJ1099" s="37"/>
      <c r="BK1099" s="36"/>
      <c r="BL1099" s="36"/>
      <c r="BM1099" s="53" t="str">
        <f>IF(BJ1099="","",WORKDAY(BJ1099,5,FESTIVOS_CO!A:A))</f>
        <v/>
      </c>
      <c r="BN1099" s="57" t="str">
        <f t="shared" ca="1" si="218"/>
        <v>PENDIENTE HACER AVISO</v>
      </c>
      <c r="BO1099" s="54" t="str">
        <f t="shared" ca="1" si="211"/>
        <v>EN TRÁMITE NOTIF. POR AVISO</v>
      </c>
      <c r="BP1099" s="37"/>
      <c r="BQ1099" s="53" t="str">
        <f>IF(BP1099="","",WORKDAY(BP1099,5,FESTIVOS_CO!A:A))</f>
        <v/>
      </c>
      <c r="BR1099" s="37"/>
      <c r="BS1099" s="36"/>
      <c r="BT1099" s="38"/>
      <c r="BU1099" s="58" t="e">
        <f>VLOOKUP(BT1099,Hoja2!$C:$D,2,0)</f>
        <v>#N/A</v>
      </c>
      <c r="BV1099" s="80" t="str">
        <f>IF(
AND(AO1099="",BD1099="",BQ1099=""),
"EN PROCESO NOTIFICACION / COMUNICACION",
IF(
BT1099="",
"NO APLICA",
IF(
BU1099=60,
IF(AO1099&lt;&gt;"",AO1099,IF(BD1099&lt;&gt;"",BD1099,BQ1099))+60,
WORKDAY(
IF(AO1099&lt;&gt;"",AO1099,IF(BD1099&lt;&gt;"",BD1099,BQ1099)),
BU1099,
FESTIVOS_CO!A:A
)
)
))</f>
        <v>EN PROCESO NOTIFICACION / COMUNICACION</v>
      </c>
      <c r="BW1099" s="44"/>
      <c r="BX1099" s="53"/>
      <c r="BY1099" s="45"/>
      <c r="BZ1099" s="37"/>
      <c r="CA1099" s="54" t="str">
        <f t="shared" si="212"/>
        <v>PENDIENTE EJECUTORIA</v>
      </c>
      <c r="CB1099" s="59" t="str">
        <f t="shared" si="209"/>
        <v/>
      </c>
      <c r="CC1099" s="36"/>
      <c r="CD1099" s="40"/>
      <c r="CE1099" s="46"/>
      <c r="CF1099" s="40"/>
      <c r="CG1099" s="40"/>
      <c r="CH1099" s="40"/>
      <c r="CI1099" s="36"/>
      <c r="CJ1099" s="47"/>
      <c r="CK1099" s="40"/>
      <c r="CL1099" s="40"/>
      <c r="CM1099" s="40"/>
      <c r="CN1099" s="40"/>
    </row>
    <row r="1100" spans="1:92" ht="42.75" hidden="1">
      <c r="A1100" s="49" t="str">
        <f t="shared" si="213"/>
        <v>SIN GESTIÓN</v>
      </c>
      <c r="B1100" s="58"/>
      <c r="C1100" s="37"/>
      <c r="D1100" s="37"/>
      <c r="E1100" s="49" t="str">
        <f t="shared" si="214"/>
        <v>PENDIENTE NOTIFICACIÓN</v>
      </c>
      <c r="F1100" s="141" t="str">
        <f t="shared" si="215"/>
        <v>PENDIENTE NOTIFICACIÓN</v>
      </c>
      <c r="G1100" s="49" t="str">
        <f t="shared" si="216"/>
        <v/>
      </c>
      <c r="H1100" s="51" t="str">
        <f ca="1">IF(
L1100="",
"",
IF(
NETWORKDAYS(L1100,IF(M1100&lt;&gt;"",M1100,TODAY()),FESTIVOS_CO!A:A)&gt;2,
"VENCIDO",
IF(
NETWORKDAYS(L1100,IF(M1100&lt;&gt;"",M1100,TODAY()),FESTIVOS_CO!A:A)=2,
"ALERTA",
"A TIEMPO"
)))</f>
        <v/>
      </c>
      <c r="I1100" s="40"/>
      <c r="J1100" s="36"/>
      <c r="K1100" s="37"/>
      <c r="L1100" s="50"/>
      <c r="M1100" s="37"/>
      <c r="N1100" s="52"/>
      <c r="O1100" s="52"/>
      <c r="P1100" s="36"/>
      <c r="Q1100" s="36"/>
      <c r="R1100" s="40"/>
      <c r="S1100" s="36"/>
      <c r="T1100" s="40"/>
      <c r="U1100" s="40"/>
      <c r="V1100" s="81"/>
      <c r="W1100" s="40"/>
      <c r="X1100" s="40"/>
      <c r="Y1100" s="40"/>
      <c r="Z1100" s="38" t="str">
        <f>IFERROR(VLOOKUP(Y1100,DIRECTORIO!A:B,2,FALSE),"")</f>
        <v/>
      </c>
      <c r="AA1100" s="40"/>
      <c r="AB1100" s="40"/>
      <c r="AC1100" s="40"/>
      <c r="AD1100" s="40"/>
      <c r="AE1100" s="40"/>
      <c r="AF1100" s="40"/>
      <c r="AG1100" s="41" t="s">
        <v>109</v>
      </c>
      <c r="AH1100" s="42"/>
      <c r="AI1100" s="54" t="str">
        <f t="shared" ca="1" si="217"/>
        <v>PENDIENTE NOTIFICACIÓN ELECTRÓNICA</v>
      </c>
      <c r="AJ1100" s="37"/>
      <c r="AK1100" s="37"/>
      <c r="AL1100" s="37"/>
      <c r="AM1100" s="53" t="str">
        <f>IF(AK1100="","",WORKDAY(AK1100,5,FESTIVOS_CO!A:A))</f>
        <v/>
      </c>
      <c r="AN1100" s="37"/>
      <c r="AO1100" s="37"/>
      <c r="AP1100" s="54" t="str">
        <f t="shared" ca="1" si="210"/>
        <v>NO APLICA</v>
      </c>
      <c r="AQ1100" s="36"/>
      <c r="AR1100" s="43"/>
      <c r="AS1100" s="37"/>
      <c r="AT1100" s="36"/>
      <c r="AU1100" s="37"/>
      <c r="AV1100" s="36"/>
      <c r="AW1100" s="36"/>
      <c r="AX1100" s="37"/>
      <c r="AY1100" s="140" t="str">
        <f>IF(AU1100="","",WORKDAY(AU1100,5,FESTIVOS_CO!A:A))</f>
        <v/>
      </c>
      <c r="AZ1100" s="54" t="str">
        <f t="shared" ca="1" si="219"/>
        <v>NO APLICA</v>
      </c>
      <c r="BA1100" s="55" t="str">
        <f>IF(AX1100="","",WORKDAY(AX1100,5,FESTIVOS_CO!A:A))</f>
        <v/>
      </c>
      <c r="BB1100" s="39"/>
      <c r="BC1100" s="40"/>
      <c r="BD1100" s="40"/>
      <c r="BE1100" s="56" t="str">
        <f t="shared" ca="1" si="208"/>
        <v>NO APLICA</v>
      </c>
      <c r="BF1100" s="37"/>
      <c r="BG1100" s="45"/>
      <c r="BH1100" s="37"/>
      <c r="BI1100" s="36"/>
      <c r="BJ1100" s="37"/>
      <c r="BK1100" s="36"/>
      <c r="BL1100" s="36"/>
      <c r="BM1100" s="53" t="str">
        <f>IF(BJ1100="","",WORKDAY(BJ1100,5,FESTIVOS_CO!A:A))</f>
        <v/>
      </c>
      <c r="BN1100" s="57" t="str">
        <f t="shared" ca="1" si="218"/>
        <v>PENDIENTE HACER AVISO</v>
      </c>
      <c r="BO1100" s="54" t="str">
        <f t="shared" ca="1" si="211"/>
        <v>EN TRÁMITE NOTIF. POR AVISO</v>
      </c>
      <c r="BP1100" s="37"/>
      <c r="BQ1100" s="53" t="str">
        <f>IF(BP1100="","",WORKDAY(BP1100,5,FESTIVOS_CO!A:A))</f>
        <v/>
      </c>
      <c r="BR1100" s="37"/>
      <c r="BS1100" s="36"/>
      <c r="BT1100" s="38"/>
      <c r="BU1100" s="58" t="e">
        <f>VLOOKUP(BT1100,Hoja2!$C:$D,2,0)</f>
        <v>#N/A</v>
      </c>
      <c r="BV1100" s="80" t="str">
        <f>IF(
AND(AO1100="",BD1100="",BQ1100=""),
"EN PROCESO NOTIFICACION / COMUNICACION",
IF(
BT1100="",
"NO APLICA",
IF(
BU1100=60,
IF(AO1100&lt;&gt;"",AO1100,IF(BD1100&lt;&gt;"",BD1100,BQ1100))+60,
WORKDAY(
IF(AO1100&lt;&gt;"",AO1100,IF(BD1100&lt;&gt;"",BD1100,BQ1100)),
BU1100,
FESTIVOS_CO!A:A
)
)
))</f>
        <v>EN PROCESO NOTIFICACION / COMUNICACION</v>
      </c>
      <c r="BW1100" s="44"/>
      <c r="BX1100" s="53"/>
      <c r="BY1100" s="45"/>
      <c r="BZ1100" s="37"/>
      <c r="CA1100" s="54" t="str">
        <f t="shared" si="212"/>
        <v>PENDIENTE EJECUTORIA</v>
      </c>
      <c r="CB1100" s="59" t="str">
        <f t="shared" si="209"/>
        <v/>
      </c>
      <c r="CC1100" s="36"/>
      <c r="CD1100" s="40"/>
      <c r="CE1100" s="46"/>
      <c r="CF1100" s="40"/>
      <c r="CG1100" s="40"/>
      <c r="CH1100" s="40"/>
      <c r="CI1100" s="36"/>
      <c r="CJ1100" s="47"/>
      <c r="CK1100" s="40"/>
      <c r="CL1100" s="40"/>
      <c r="CM1100" s="40"/>
      <c r="CN1100" s="40"/>
    </row>
    <row r="1101" spans="1:92" ht="42.75" hidden="1">
      <c r="A1101" s="49" t="str">
        <f t="shared" si="213"/>
        <v>SIN GESTIÓN</v>
      </c>
      <c r="B1101" s="58"/>
      <c r="C1101" s="37"/>
      <c r="D1101" s="37"/>
      <c r="E1101" s="49" t="str">
        <f t="shared" si="214"/>
        <v>PENDIENTE NOTIFICACIÓN</v>
      </c>
      <c r="F1101" s="141" t="str">
        <f t="shared" si="215"/>
        <v>PENDIENTE NOTIFICACIÓN</v>
      </c>
      <c r="G1101" s="49" t="str">
        <f t="shared" si="216"/>
        <v/>
      </c>
      <c r="H1101" s="51" t="str">
        <f ca="1">IF(
L1101="",
"",
IF(
NETWORKDAYS(L1101,IF(M1101&lt;&gt;"",M1101,TODAY()),FESTIVOS_CO!A:A)&gt;2,
"VENCIDO",
IF(
NETWORKDAYS(L1101,IF(M1101&lt;&gt;"",M1101,TODAY()),FESTIVOS_CO!A:A)=2,
"ALERTA",
"A TIEMPO"
)))</f>
        <v/>
      </c>
      <c r="I1101" s="40"/>
      <c r="J1101" s="36"/>
      <c r="K1101" s="37"/>
      <c r="L1101" s="50"/>
      <c r="M1101" s="37"/>
      <c r="N1101" s="52"/>
      <c r="O1101" s="52"/>
      <c r="P1101" s="36"/>
      <c r="Q1101" s="36"/>
      <c r="R1101" s="40"/>
      <c r="S1101" s="36"/>
      <c r="T1101" s="40"/>
      <c r="U1101" s="40"/>
      <c r="V1101" s="81"/>
      <c r="W1101" s="40"/>
      <c r="X1101" s="40"/>
      <c r="Y1101" s="40"/>
      <c r="Z1101" s="38" t="str">
        <f>IFERROR(VLOOKUP(Y1101,DIRECTORIO!A:B,2,FALSE),"")</f>
        <v/>
      </c>
      <c r="AA1101" s="40"/>
      <c r="AB1101" s="40"/>
      <c r="AC1101" s="40"/>
      <c r="AD1101" s="40"/>
      <c r="AE1101" s="40"/>
      <c r="AF1101" s="40"/>
      <c r="AG1101" s="41" t="s">
        <v>109</v>
      </c>
      <c r="AH1101" s="42"/>
      <c r="AI1101" s="54" t="str">
        <f t="shared" ca="1" si="217"/>
        <v>PENDIENTE NOTIFICACIÓN ELECTRÓNICA</v>
      </c>
      <c r="AJ1101" s="37"/>
      <c r="AK1101" s="37"/>
      <c r="AL1101" s="37"/>
      <c r="AM1101" s="53" t="str">
        <f>IF(AK1101="","",WORKDAY(AK1101,5,FESTIVOS_CO!A:A))</f>
        <v/>
      </c>
      <c r="AN1101" s="37"/>
      <c r="AO1101" s="37"/>
      <c r="AP1101" s="54" t="str">
        <f t="shared" ca="1" si="210"/>
        <v>NO APLICA</v>
      </c>
      <c r="AQ1101" s="36"/>
      <c r="AR1101" s="43"/>
      <c r="AS1101" s="37"/>
      <c r="AT1101" s="36"/>
      <c r="AU1101" s="37"/>
      <c r="AV1101" s="36"/>
      <c r="AW1101" s="36"/>
      <c r="AX1101" s="37"/>
      <c r="AY1101" s="140" t="str">
        <f>IF(AU1101="","",WORKDAY(AU1101,5,FESTIVOS_CO!A:A))</f>
        <v/>
      </c>
      <c r="AZ1101" s="54" t="str">
        <f t="shared" ca="1" si="219"/>
        <v>NO APLICA</v>
      </c>
      <c r="BA1101" s="55" t="str">
        <f>IF(AX1101="","",WORKDAY(AX1101,5,FESTIVOS_CO!A:A))</f>
        <v/>
      </c>
      <c r="BB1101" s="39"/>
      <c r="BC1101" s="40"/>
      <c r="BD1101" s="40"/>
      <c r="BE1101" s="56" t="str">
        <f t="shared" ca="1" si="208"/>
        <v>NO APLICA</v>
      </c>
      <c r="BF1101" s="37"/>
      <c r="BG1101" s="45"/>
      <c r="BH1101" s="37"/>
      <c r="BI1101" s="36"/>
      <c r="BJ1101" s="37"/>
      <c r="BK1101" s="36"/>
      <c r="BL1101" s="36"/>
      <c r="BM1101" s="53" t="str">
        <f>IF(BJ1101="","",WORKDAY(BJ1101,5,FESTIVOS_CO!A:A))</f>
        <v/>
      </c>
      <c r="BN1101" s="57" t="str">
        <f t="shared" ca="1" si="218"/>
        <v>PENDIENTE HACER AVISO</v>
      </c>
      <c r="BO1101" s="54" t="str">
        <f t="shared" ca="1" si="211"/>
        <v>EN TRÁMITE NOTIF. POR AVISO</v>
      </c>
      <c r="BP1101" s="37"/>
      <c r="BQ1101" s="53" t="str">
        <f>IF(BP1101="","",WORKDAY(BP1101,5,FESTIVOS_CO!A:A))</f>
        <v/>
      </c>
      <c r="BR1101" s="37"/>
      <c r="BS1101" s="36"/>
      <c r="BT1101" s="38"/>
      <c r="BU1101" s="58" t="e">
        <f>VLOOKUP(BT1101,Hoja2!$C:$D,2,0)</f>
        <v>#N/A</v>
      </c>
      <c r="BV1101" s="80" t="str">
        <f>IF(
AND(AO1101="",BD1101="",BQ1101=""),
"EN PROCESO NOTIFICACION / COMUNICACION",
IF(
BT1101="",
"NO APLICA",
IF(
BU1101=60,
IF(AO1101&lt;&gt;"",AO1101,IF(BD1101&lt;&gt;"",BD1101,BQ1101))+60,
WORKDAY(
IF(AO1101&lt;&gt;"",AO1101,IF(BD1101&lt;&gt;"",BD1101,BQ1101)),
BU1101,
FESTIVOS_CO!A:A
)
)
))</f>
        <v>EN PROCESO NOTIFICACION / COMUNICACION</v>
      </c>
      <c r="BW1101" s="44"/>
      <c r="BX1101" s="53"/>
      <c r="BY1101" s="45"/>
      <c r="BZ1101" s="37"/>
      <c r="CA1101" s="54" t="str">
        <f t="shared" si="212"/>
        <v>PENDIENTE EJECUTORIA</v>
      </c>
      <c r="CB1101" s="59" t="str">
        <f t="shared" si="209"/>
        <v/>
      </c>
      <c r="CC1101" s="36"/>
      <c r="CD1101" s="40"/>
      <c r="CE1101" s="46"/>
      <c r="CF1101" s="40"/>
      <c r="CG1101" s="40"/>
      <c r="CH1101" s="40"/>
      <c r="CI1101" s="36"/>
      <c r="CJ1101" s="47"/>
      <c r="CK1101" s="40"/>
      <c r="CL1101" s="40"/>
      <c r="CM1101" s="40"/>
      <c r="CN1101" s="40"/>
    </row>
    <row r="1102" spans="1:92" ht="42.75" hidden="1">
      <c r="A1102" s="49" t="str">
        <f t="shared" si="213"/>
        <v>SIN GESTIÓN</v>
      </c>
      <c r="B1102" s="58"/>
      <c r="C1102" s="37"/>
      <c r="D1102" s="37"/>
      <c r="E1102" s="49" t="str">
        <f t="shared" si="214"/>
        <v>PENDIENTE NOTIFICACIÓN</v>
      </c>
      <c r="F1102" s="141" t="str">
        <f t="shared" si="215"/>
        <v>PENDIENTE NOTIFICACIÓN</v>
      </c>
      <c r="G1102" s="49" t="str">
        <f t="shared" si="216"/>
        <v/>
      </c>
      <c r="H1102" s="51" t="str">
        <f ca="1">IF(
L1102="",
"",
IF(
NETWORKDAYS(L1102,IF(M1102&lt;&gt;"",M1102,TODAY()),FESTIVOS_CO!A:A)&gt;2,
"VENCIDO",
IF(
NETWORKDAYS(L1102,IF(M1102&lt;&gt;"",M1102,TODAY()),FESTIVOS_CO!A:A)=2,
"ALERTA",
"A TIEMPO"
)))</f>
        <v/>
      </c>
      <c r="I1102" s="40"/>
      <c r="J1102" s="36"/>
      <c r="K1102" s="37"/>
      <c r="L1102" s="50"/>
      <c r="M1102" s="37"/>
      <c r="N1102" s="52"/>
      <c r="O1102" s="52"/>
      <c r="P1102" s="36"/>
      <c r="Q1102" s="36"/>
      <c r="R1102" s="40"/>
      <c r="S1102" s="36"/>
      <c r="T1102" s="40"/>
      <c r="U1102" s="40"/>
      <c r="V1102" s="81"/>
      <c r="W1102" s="40"/>
      <c r="X1102" s="40"/>
      <c r="Y1102" s="40"/>
      <c r="Z1102" s="38" t="str">
        <f>IFERROR(VLOOKUP(Y1102,DIRECTORIO!A:B,2,FALSE),"")</f>
        <v/>
      </c>
      <c r="AA1102" s="40"/>
      <c r="AB1102" s="40"/>
      <c r="AC1102" s="40"/>
      <c r="AD1102" s="40"/>
      <c r="AE1102" s="40"/>
      <c r="AF1102" s="40"/>
      <c r="AG1102" s="41" t="s">
        <v>109</v>
      </c>
      <c r="AH1102" s="42"/>
      <c r="AI1102" s="54" t="str">
        <f t="shared" ca="1" si="217"/>
        <v>PENDIENTE NOTIFICACIÓN ELECTRÓNICA</v>
      </c>
      <c r="AJ1102" s="37"/>
      <c r="AK1102" s="37"/>
      <c r="AL1102" s="37"/>
      <c r="AM1102" s="53" t="str">
        <f>IF(AK1102="","",WORKDAY(AK1102,5,FESTIVOS_CO!A:A))</f>
        <v/>
      </c>
      <c r="AN1102" s="37"/>
      <c r="AO1102" s="37"/>
      <c r="AP1102" s="54" t="str">
        <f t="shared" ca="1" si="210"/>
        <v>NO APLICA</v>
      </c>
      <c r="AQ1102" s="36"/>
      <c r="AR1102" s="43"/>
      <c r="AS1102" s="37"/>
      <c r="AT1102" s="36"/>
      <c r="AU1102" s="37"/>
      <c r="AV1102" s="36"/>
      <c r="AW1102" s="36"/>
      <c r="AX1102" s="37"/>
      <c r="AY1102" s="140" t="str">
        <f>IF(AU1102="","",WORKDAY(AU1102,5,FESTIVOS_CO!A:A))</f>
        <v/>
      </c>
      <c r="AZ1102" s="54" t="str">
        <f t="shared" ca="1" si="219"/>
        <v>NO APLICA</v>
      </c>
      <c r="BA1102" s="55" t="str">
        <f>IF(AX1102="","",WORKDAY(AX1102,5,FESTIVOS_CO!A:A))</f>
        <v/>
      </c>
      <c r="BB1102" s="39"/>
      <c r="BC1102" s="40"/>
      <c r="BD1102" s="40"/>
      <c r="BE1102" s="56" t="str">
        <f t="shared" ca="1" si="208"/>
        <v>NO APLICA</v>
      </c>
      <c r="BF1102" s="37"/>
      <c r="BG1102" s="45"/>
      <c r="BH1102" s="37"/>
      <c r="BI1102" s="36"/>
      <c r="BJ1102" s="37"/>
      <c r="BK1102" s="36"/>
      <c r="BL1102" s="36"/>
      <c r="BM1102" s="53" t="str">
        <f>IF(BJ1102="","",WORKDAY(BJ1102,5,FESTIVOS_CO!A:A))</f>
        <v/>
      </c>
      <c r="BN1102" s="57" t="str">
        <f t="shared" ca="1" si="218"/>
        <v>PENDIENTE HACER AVISO</v>
      </c>
      <c r="BO1102" s="54" t="str">
        <f t="shared" ca="1" si="211"/>
        <v>EN TRÁMITE NOTIF. POR AVISO</v>
      </c>
      <c r="BP1102" s="37"/>
      <c r="BQ1102" s="53" t="str">
        <f>IF(BP1102="","",WORKDAY(BP1102,5,FESTIVOS_CO!A:A))</f>
        <v/>
      </c>
      <c r="BR1102" s="37"/>
      <c r="BS1102" s="36"/>
      <c r="BT1102" s="38"/>
      <c r="BU1102" s="58" t="e">
        <f>VLOOKUP(BT1102,Hoja2!$C:$D,2,0)</f>
        <v>#N/A</v>
      </c>
      <c r="BV1102" s="80" t="str">
        <f>IF(
AND(AO1102="",BD1102="",BQ1102=""),
"EN PROCESO NOTIFICACION / COMUNICACION",
IF(
BT1102="",
"NO APLICA",
IF(
BU1102=60,
IF(AO1102&lt;&gt;"",AO1102,IF(BD1102&lt;&gt;"",BD1102,BQ1102))+60,
WORKDAY(
IF(AO1102&lt;&gt;"",AO1102,IF(BD1102&lt;&gt;"",BD1102,BQ1102)),
BU1102,
FESTIVOS_CO!A:A
)
)
))</f>
        <v>EN PROCESO NOTIFICACION / COMUNICACION</v>
      </c>
      <c r="BW1102" s="44"/>
      <c r="BX1102" s="53"/>
      <c r="BY1102" s="45"/>
      <c r="BZ1102" s="37"/>
      <c r="CA1102" s="54" t="str">
        <f t="shared" si="212"/>
        <v>PENDIENTE EJECUTORIA</v>
      </c>
      <c r="CB1102" s="59" t="str">
        <f t="shared" si="209"/>
        <v/>
      </c>
      <c r="CC1102" s="36"/>
      <c r="CD1102" s="40"/>
      <c r="CE1102" s="46"/>
      <c r="CF1102" s="40"/>
      <c r="CG1102" s="40"/>
      <c r="CH1102" s="40"/>
      <c r="CI1102" s="36"/>
      <c r="CJ1102" s="47"/>
      <c r="CK1102" s="40"/>
      <c r="CL1102" s="40"/>
      <c r="CM1102" s="40"/>
      <c r="CN1102" s="40"/>
    </row>
    <row r="1103" spans="1:92" ht="42.75" hidden="1">
      <c r="A1103" s="49" t="str">
        <f t="shared" si="213"/>
        <v>SIN GESTIÓN</v>
      </c>
      <c r="B1103" s="58"/>
      <c r="C1103" s="37"/>
      <c r="D1103" s="37"/>
      <c r="E1103" s="49" t="str">
        <f t="shared" si="214"/>
        <v>PENDIENTE NOTIFICACIÓN</v>
      </c>
      <c r="F1103" s="141" t="str">
        <f t="shared" si="215"/>
        <v>PENDIENTE NOTIFICACIÓN</v>
      </c>
      <c r="G1103" s="49" t="str">
        <f t="shared" si="216"/>
        <v/>
      </c>
      <c r="H1103" s="51" t="str">
        <f ca="1">IF(
L1103="",
"",
IF(
NETWORKDAYS(L1103,IF(M1103&lt;&gt;"",M1103,TODAY()),FESTIVOS_CO!A:A)&gt;2,
"VENCIDO",
IF(
NETWORKDAYS(L1103,IF(M1103&lt;&gt;"",M1103,TODAY()),FESTIVOS_CO!A:A)=2,
"ALERTA",
"A TIEMPO"
)))</f>
        <v/>
      </c>
      <c r="I1103" s="40"/>
      <c r="J1103" s="36"/>
      <c r="K1103" s="37"/>
      <c r="L1103" s="50"/>
      <c r="M1103" s="37"/>
      <c r="N1103" s="52"/>
      <c r="O1103" s="52"/>
      <c r="P1103" s="36"/>
      <c r="Q1103" s="36"/>
      <c r="R1103" s="40"/>
      <c r="S1103" s="36"/>
      <c r="T1103" s="40"/>
      <c r="U1103" s="40"/>
      <c r="V1103" s="81"/>
      <c r="W1103" s="40"/>
      <c r="X1103" s="40"/>
      <c r="Y1103" s="40"/>
      <c r="Z1103" s="38" t="str">
        <f>IFERROR(VLOOKUP(Y1103,DIRECTORIO!A:B,2,FALSE),"")</f>
        <v/>
      </c>
      <c r="AA1103" s="40"/>
      <c r="AB1103" s="40"/>
      <c r="AC1103" s="40"/>
      <c r="AD1103" s="40"/>
      <c r="AE1103" s="40"/>
      <c r="AF1103" s="40"/>
      <c r="AG1103" s="41" t="s">
        <v>109</v>
      </c>
      <c r="AH1103" s="42"/>
      <c r="AI1103" s="54" t="str">
        <f t="shared" ca="1" si="217"/>
        <v>PENDIENTE NOTIFICACIÓN ELECTRÓNICA</v>
      </c>
      <c r="AJ1103" s="37"/>
      <c r="AK1103" s="37"/>
      <c r="AL1103" s="37"/>
      <c r="AM1103" s="53" t="str">
        <f>IF(AK1103="","",WORKDAY(AK1103,5,FESTIVOS_CO!A:A))</f>
        <v/>
      </c>
      <c r="AN1103" s="37"/>
      <c r="AO1103" s="37"/>
      <c r="AP1103" s="54" t="str">
        <f t="shared" ca="1" si="210"/>
        <v>NO APLICA</v>
      </c>
      <c r="AQ1103" s="36"/>
      <c r="AR1103" s="43"/>
      <c r="AS1103" s="37"/>
      <c r="AT1103" s="36"/>
      <c r="AU1103" s="37"/>
      <c r="AV1103" s="36"/>
      <c r="AW1103" s="36"/>
      <c r="AX1103" s="37"/>
      <c r="AY1103" s="140" t="str">
        <f>IF(AU1103="","",WORKDAY(AU1103,5,FESTIVOS_CO!A:A))</f>
        <v/>
      </c>
      <c r="AZ1103" s="54" t="str">
        <f t="shared" ca="1" si="219"/>
        <v>NO APLICA</v>
      </c>
      <c r="BA1103" s="55" t="str">
        <f>IF(AX1103="","",WORKDAY(AX1103,5,FESTIVOS_CO!A:A))</f>
        <v/>
      </c>
      <c r="BB1103" s="39"/>
      <c r="BC1103" s="40"/>
      <c r="BD1103" s="40"/>
      <c r="BE1103" s="56" t="str">
        <f t="shared" ca="1" si="208"/>
        <v>NO APLICA</v>
      </c>
      <c r="BF1103" s="37"/>
      <c r="BG1103" s="45"/>
      <c r="BH1103" s="37"/>
      <c r="BI1103" s="36"/>
      <c r="BJ1103" s="37"/>
      <c r="BK1103" s="36"/>
      <c r="BL1103" s="36"/>
      <c r="BM1103" s="53" t="str">
        <f>IF(BJ1103="","",WORKDAY(BJ1103,5,FESTIVOS_CO!A:A))</f>
        <v/>
      </c>
      <c r="BN1103" s="57" t="str">
        <f t="shared" ca="1" si="218"/>
        <v>PENDIENTE HACER AVISO</v>
      </c>
      <c r="BO1103" s="54" t="str">
        <f t="shared" ca="1" si="211"/>
        <v>EN TRÁMITE NOTIF. POR AVISO</v>
      </c>
      <c r="BP1103" s="37"/>
      <c r="BQ1103" s="53" t="str">
        <f>IF(BP1103="","",WORKDAY(BP1103,5,FESTIVOS_CO!A:A))</f>
        <v/>
      </c>
      <c r="BR1103" s="37"/>
      <c r="BS1103" s="36"/>
      <c r="BT1103" s="38"/>
      <c r="BU1103" s="58" t="e">
        <f>VLOOKUP(BT1103,Hoja2!$C:$D,2,0)</f>
        <v>#N/A</v>
      </c>
      <c r="BV1103" s="80" t="str">
        <f>IF(
AND(AO1103="",BD1103="",BQ1103=""),
"EN PROCESO NOTIFICACION / COMUNICACION",
IF(
BT1103="",
"NO APLICA",
IF(
BU1103=60,
IF(AO1103&lt;&gt;"",AO1103,IF(BD1103&lt;&gt;"",BD1103,BQ1103))+60,
WORKDAY(
IF(AO1103&lt;&gt;"",AO1103,IF(BD1103&lt;&gt;"",BD1103,BQ1103)),
BU1103,
FESTIVOS_CO!A:A
)
)
))</f>
        <v>EN PROCESO NOTIFICACION / COMUNICACION</v>
      </c>
      <c r="BW1103" s="44"/>
      <c r="BX1103" s="53"/>
      <c r="BY1103" s="45"/>
      <c r="BZ1103" s="37"/>
      <c r="CA1103" s="54" t="str">
        <f t="shared" si="212"/>
        <v>PENDIENTE EJECUTORIA</v>
      </c>
      <c r="CB1103" s="59" t="str">
        <f t="shared" si="209"/>
        <v/>
      </c>
      <c r="CC1103" s="36"/>
      <c r="CD1103" s="40"/>
      <c r="CE1103" s="46"/>
      <c r="CF1103" s="40"/>
      <c r="CG1103" s="40"/>
      <c r="CH1103" s="40"/>
      <c r="CI1103" s="36"/>
      <c r="CJ1103" s="47"/>
      <c r="CK1103" s="40"/>
      <c r="CL1103" s="40"/>
      <c r="CM1103" s="40"/>
      <c r="CN1103" s="40"/>
    </row>
    <row r="1104" spans="1:92" ht="42.75" hidden="1">
      <c r="A1104" s="49" t="str">
        <f t="shared" si="213"/>
        <v>SIN GESTIÓN</v>
      </c>
      <c r="B1104" s="58"/>
      <c r="C1104" s="37"/>
      <c r="D1104" s="37"/>
      <c r="E1104" s="49" t="str">
        <f t="shared" si="214"/>
        <v>PENDIENTE NOTIFICACIÓN</v>
      </c>
      <c r="F1104" s="141" t="str">
        <f t="shared" si="215"/>
        <v>PENDIENTE NOTIFICACIÓN</v>
      </c>
      <c r="G1104" s="49" t="str">
        <f t="shared" si="216"/>
        <v/>
      </c>
      <c r="H1104" s="51" t="str">
        <f ca="1">IF(
L1104="",
"",
IF(
NETWORKDAYS(L1104,IF(M1104&lt;&gt;"",M1104,TODAY()),FESTIVOS_CO!A:A)&gt;2,
"VENCIDO",
IF(
NETWORKDAYS(L1104,IF(M1104&lt;&gt;"",M1104,TODAY()),FESTIVOS_CO!A:A)=2,
"ALERTA",
"A TIEMPO"
)))</f>
        <v/>
      </c>
      <c r="I1104" s="40"/>
      <c r="J1104" s="36"/>
      <c r="K1104" s="37"/>
      <c r="L1104" s="50"/>
      <c r="M1104" s="37"/>
      <c r="N1104" s="52"/>
      <c r="O1104" s="52"/>
      <c r="P1104" s="36"/>
      <c r="Q1104" s="36"/>
      <c r="R1104" s="40"/>
      <c r="S1104" s="36"/>
      <c r="T1104" s="40"/>
      <c r="U1104" s="40"/>
      <c r="V1104" s="81"/>
      <c r="W1104" s="40"/>
      <c r="X1104" s="40"/>
      <c r="Y1104" s="40"/>
      <c r="Z1104" s="38" t="str">
        <f>IFERROR(VLOOKUP(Y1104,DIRECTORIO!A:B,2,FALSE),"")</f>
        <v/>
      </c>
      <c r="AA1104" s="40"/>
      <c r="AB1104" s="40"/>
      <c r="AC1104" s="40"/>
      <c r="AD1104" s="40"/>
      <c r="AE1104" s="40"/>
      <c r="AF1104" s="40"/>
      <c r="AG1104" s="41" t="s">
        <v>109</v>
      </c>
      <c r="AH1104" s="42"/>
      <c r="AI1104" s="54" t="str">
        <f t="shared" ca="1" si="217"/>
        <v>PENDIENTE NOTIFICACIÓN ELECTRÓNICA</v>
      </c>
      <c r="AJ1104" s="37"/>
      <c r="AK1104" s="37"/>
      <c r="AL1104" s="37"/>
      <c r="AM1104" s="53" t="str">
        <f>IF(AK1104="","",WORKDAY(AK1104,5,FESTIVOS_CO!A:A))</f>
        <v/>
      </c>
      <c r="AN1104" s="37"/>
      <c r="AO1104" s="37"/>
      <c r="AP1104" s="54" t="str">
        <f t="shared" ca="1" si="210"/>
        <v>NO APLICA</v>
      </c>
      <c r="AQ1104" s="36"/>
      <c r="AR1104" s="43"/>
      <c r="AS1104" s="37"/>
      <c r="AT1104" s="36"/>
      <c r="AU1104" s="37"/>
      <c r="AV1104" s="36"/>
      <c r="AW1104" s="36"/>
      <c r="AX1104" s="37"/>
      <c r="AY1104" s="140" t="str">
        <f>IF(AU1104="","",WORKDAY(AU1104,5,FESTIVOS_CO!A:A))</f>
        <v/>
      </c>
      <c r="AZ1104" s="54" t="str">
        <f t="shared" ca="1" si="219"/>
        <v>NO APLICA</v>
      </c>
      <c r="BA1104" s="55" t="str">
        <f>IF(AX1104="","",WORKDAY(AX1104,5,FESTIVOS_CO!A:A))</f>
        <v/>
      </c>
      <c r="BB1104" s="39"/>
      <c r="BC1104" s="40"/>
      <c r="BD1104" s="40"/>
      <c r="BE1104" s="56" t="str">
        <f t="shared" ca="1" si="208"/>
        <v>NO APLICA</v>
      </c>
      <c r="BF1104" s="37"/>
      <c r="BG1104" s="45"/>
      <c r="BH1104" s="37"/>
      <c r="BI1104" s="36"/>
      <c r="BJ1104" s="37"/>
      <c r="BK1104" s="36"/>
      <c r="BL1104" s="36"/>
      <c r="BM1104" s="53" t="str">
        <f>IF(BJ1104="","",WORKDAY(BJ1104,5,FESTIVOS_CO!A:A))</f>
        <v/>
      </c>
      <c r="BN1104" s="57" t="str">
        <f t="shared" ca="1" si="218"/>
        <v>PENDIENTE HACER AVISO</v>
      </c>
      <c r="BO1104" s="54" t="str">
        <f t="shared" ca="1" si="211"/>
        <v>EN TRÁMITE NOTIF. POR AVISO</v>
      </c>
      <c r="BP1104" s="37"/>
      <c r="BQ1104" s="53" t="str">
        <f>IF(BP1104="","",WORKDAY(BP1104,5,FESTIVOS_CO!A:A))</f>
        <v/>
      </c>
      <c r="BR1104" s="37"/>
      <c r="BS1104" s="36"/>
      <c r="BT1104" s="38"/>
      <c r="BU1104" s="58" t="e">
        <f>VLOOKUP(BT1104,Hoja2!$C:$D,2,0)</f>
        <v>#N/A</v>
      </c>
      <c r="BV1104" s="80" t="str">
        <f>IF(
AND(AO1104="",BD1104="",BQ1104=""),
"EN PROCESO NOTIFICACION / COMUNICACION",
IF(
BT1104="",
"NO APLICA",
IF(
BU1104=60,
IF(AO1104&lt;&gt;"",AO1104,IF(BD1104&lt;&gt;"",BD1104,BQ1104))+60,
WORKDAY(
IF(AO1104&lt;&gt;"",AO1104,IF(BD1104&lt;&gt;"",BD1104,BQ1104)),
BU1104,
FESTIVOS_CO!A:A
)
)
))</f>
        <v>EN PROCESO NOTIFICACION / COMUNICACION</v>
      </c>
      <c r="BW1104" s="44"/>
      <c r="BX1104" s="53"/>
      <c r="BY1104" s="45"/>
      <c r="BZ1104" s="37"/>
      <c r="CA1104" s="54" t="str">
        <f t="shared" si="212"/>
        <v>PENDIENTE EJECUTORIA</v>
      </c>
      <c r="CB1104" s="59" t="str">
        <f t="shared" si="209"/>
        <v/>
      </c>
      <c r="CC1104" s="36"/>
      <c r="CD1104" s="40"/>
      <c r="CE1104" s="46"/>
      <c r="CF1104" s="40"/>
      <c r="CG1104" s="40"/>
      <c r="CH1104" s="40"/>
      <c r="CI1104" s="36"/>
      <c r="CJ1104" s="47"/>
      <c r="CK1104" s="40"/>
      <c r="CL1104" s="40"/>
      <c r="CM1104" s="40"/>
      <c r="CN1104" s="40"/>
    </row>
    <row r="1105" spans="1:92" ht="42.75" hidden="1">
      <c r="A1105" s="49" t="str">
        <f t="shared" si="213"/>
        <v>SIN GESTIÓN</v>
      </c>
      <c r="B1105" s="58"/>
      <c r="C1105" s="37"/>
      <c r="D1105" s="37"/>
      <c r="E1105" s="49" t="str">
        <f t="shared" si="214"/>
        <v>PENDIENTE NOTIFICACIÓN</v>
      </c>
      <c r="F1105" s="141" t="str">
        <f t="shared" si="215"/>
        <v>PENDIENTE NOTIFICACIÓN</v>
      </c>
      <c r="G1105" s="49" t="str">
        <f t="shared" si="216"/>
        <v/>
      </c>
      <c r="H1105" s="51" t="str">
        <f ca="1">IF(
L1105="",
"",
IF(
NETWORKDAYS(L1105,IF(M1105&lt;&gt;"",M1105,TODAY()),FESTIVOS_CO!A:A)&gt;2,
"VENCIDO",
IF(
NETWORKDAYS(L1105,IF(M1105&lt;&gt;"",M1105,TODAY()),FESTIVOS_CO!A:A)=2,
"ALERTA",
"A TIEMPO"
)))</f>
        <v/>
      </c>
      <c r="I1105" s="40"/>
      <c r="J1105" s="36"/>
      <c r="K1105" s="37"/>
      <c r="L1105" s="50"/>
      <c r="M1105" s="37"/>
      <c r="N1105" s="52"/>
      <c r="O1105" s="52"/>
      <c r="P1105" s="36"/>
      <c r="Q1105" s="36"/>
      <c r="R1105" s="40"/>
      <c r="S1105" s="36"/>
      <c r="T1105" s="40"/>
      <c r="U1105" s="40"/>
      <c r="V1105" s="81"/>
      <c r="W1105" s="40"/>
      <c r="X1105" s="40"/>
      <c r="Y1105" s="40"/>
      <c r="Z1105" s="38" t="str">
        <f>IFERROR(VLOOKUP(Y1105,DIRECTORIO!A:B,2,FALSE),"")</f>
        <v/>
      </c>
      <c r="AA1105" s="40"/>
      <c r="AB1105" s="40"/>
      <c r="AC1105" s="40"/>
      <c r="AD1105" s="40"/>
      <c r="AE1105" s="40"/>
      <c r="AF1105" s="40"/>
      <c r="AG1105" s="41" t="s">
        <v>109</v>
      </c>
      <c r="AH1105" s="42"/>
      <c r="AI1105" s="54" t="str">
        <f t="shared" ca="1" si="217"/>
        <v>PENDIENTE NOTIFICACIÓN ELECTRÓNICA</v>
      </c>
      <c r="AJ1105" s="37"/>
      <c r="AK1105" s="37"/>
      <c r="AL1105" s="37"/>
      <c r="AM1105" s="53" t="str">
        <f>IF(AK1105="","",WORKDAY(AK1105,5,FESTIVOS_CO!A:A))</f>
        <v/>
      </c>
      <c r="AN1105" s="37"/>
      <c r="AO1105" s="37"/>
      <c r="AP1105" s="54" t="str">
        <f t="shared" ca="1" si="210"/>
        <v>NO APLICA</v>
      </c>
      <c r="AQ1105" s="36"/>
      <c r="AR1105" s="43"/>
      <c r="AS1105" s="37"/>
      <c r="AT1105" s="36"/>
      <c r="AU1105" s="37"/>
      <c r="AV1105" s="36"/>
      <c r="AW1105" s="36"/>
      <c r="AX1105" s="37"/>
      <c r="AY1105" s="140" t="str">
        <f>IF(AU1105="","",WORKDAY(AU1105,5,FESTIVOS_CO!A:A))</f>
        <v/>
      </c>
      <c r="AZ1105" s="54" t="str">
        <f t="shared" ca="1" si="219"/>
        <v>NO APLICA</v>
      </c>
      <c r="BA1105" s="55" t="str">
        <f>IF(AX1105="","",WORKDAY(AX1105,5,FESTIVOS_CO!A:A))</f>
        <v/>
      </c>
      <c r="BB1105" s="39"/>
      <c r="BC1105" s="40"/>
      <c r="BD1105" s="40"/>
      <c r="BE1105" s="56" t="str">
        <f t="shared" ca="1" si="208"/>
        <v>NO APLICA</v>
      </c>
      <c r="BF1105" s="37"/>
      <c r="BG1105" s="45"/>
      <c r="BH1105" s="37"/>
      <c r="BI1105" s="36"/>
      <c r="BJ1105" s="37"/>
      <c r="BK1105" s="36"/>
      <c r="BL1105" s="36"/>
      <c r="BM1105" s="53" t="str">
        <f>IF(BJ1105="","",WORKDAY(BJ1105,5,FESTIVOS_CO!A:A))</f>
        <v/>
      </c>
      <c r="BN1105" s="57" t="str">
        <f t="shared" ca="1" si="218"/>
        <v>PENDIENTE HACER AVISO</v>
      </c>
      <c r="BO1105" s="54" t="str">
        <f t="shared" ca="1" si="211"/>
        <v>EN TRÁMITE NOTIF. POR AVISO</v>
      </c>
      <c r="BP1105" s="37"/>
      <c r="BQ1105" s="53" t="str">
        <f>IF(BP1105="","",WORKDAY(BP1105,5,FESTIVOS_CO!A:A))</f>
        <v/>
      </c>
      <c r="BR1105" s="37"/>
      <c r="BS1105" s="36"/>
      <c r="BT1105" s="38"/>
      <c r="BU1105" s="58" t="e">
        <f>VLOOKUP(BT1105,Hoja2!$C:$D,2,0)</f>
        <v>#N/A</v>
      </c>
      <c r="BV1105" s="80" t="str">
        <f>IF(
AND(AO1105="",BD1105="",BQ1105=""),
"EN PROCESO NOTIFICACION / COMUNICACION",
IF(
BT1105="",
"NO APLICA",
IF(
BU1105=60,
IF(AO1105&lt;&gt;"",AO1105,IF(BD1105&lt;&gt;"",BD1105,BQ1105))+60,
WORKDAY(
IF(AO1105&lt;&gt;"",AO1105,IF(BD1105&lt;&gt;"",BD1105,BQ1105)),
BU1105,
FESTIVOS_CO!A:A
)
)
))</f>
        <v>EN PROCESO NOTIFICACION / COMUNICACION</v>
      </c>
      <c r="BW1105" s="44"/>
      <c r="BX1105" s="53"/>
      <c r="BY1105" s="45"/>
      <c r="BZ1105" s="37"/>
      <c r="CA1105" s="54" t="str">
        <f t="shared" si="212"/>
        <v>PENDIENTE EJECUTORIA</v>
      </c>
      <c r="CB1105" s="59" t="str">
        <f t="shared" si="209"/>
        <v/>
      </c>
      <c r="CC1105" s="36"/>
      <c r="CD1105" s="40"/>
      <c r="CE1105" s="46"/>
      <c r="CF1105" s="40"/>
      <c r="CG1105" s="40"/>
      <c r="CH1105" s="40"/>
      <c r="CI1105" s="36"/>
      <c r="CJ1105" s="47"/>
      <c r="CK1105" s="40"/>
      <c r="CL1105" s="40"/>
      <c r="CM1105" s="40"/>
      <c r="CN1105" s="40"/>
    </row>
    <row r="1106" spans="1:92" ht="42.75" hidden="1">
      <c r="A1106" s="49" t="str">
        <f t="shared" si="213"/>
        <v>SIN GESTIÓN</v>
      </c>
      <c r="B1106" s="58"/>
      <c r="C1106" s="37"/>
      <c r="D1106" s="37"/>
      <c r="E1106" s="49" t="str">
        <f t="shared" si="214"/>
        <v>PENDIENTE NOTIFICACIÓN</v>
      </c>
      <c r="F1106" s="141" t="str">
        <f t="shared" si="215"/>
        <v>PENDIENTE NOTIFICACIÓN</v>
      </c>
      <c r="G1106" s="49" t="str">
        <f t="shared" si="216"/>
        <v/>
      </c>
      <c r="H1106" s="51" t="str">
        <f ca="1">IF(
L1106="",
"",
IF(
NETWORKDAYS(L1106,IF(M1106&lt;&gt;"",M1106,TODAY()),FESTIVOS_CO!A:A)&gt;2,
"VENCIDO",
IF(
NETWORKDAYS(L1106,IF(M1106&lt;&gt;"",M1106,TODAY()),FESTIVOS_CO!A:A)=2,
"ALERTA",
"A TIEMPO"
)))</f>
        <v/>
      </c>
      <c r="I1106" s="40"/>
      <c r="J1106" s="36"/>
      <c r="K1106" s="37"/>
      <c r="L1106" s="50"/>
      <c r="M1106" s="37"/>
      <c r="N1106" s="52"/>
      <c r="O1106" s="52"/>
      <c r="P1106" s="36"/>
      <c r="Q1106" s="36"/>
      <c r="R1106" s="40"/>
      <c r="S1106" s="36"/>
      <c r="T1106" s="40"/>
      <c r="U1106" s="40"/>
      <c r="V1106" s="81"/>
      <c r="W1106" s="40"/>
      <c r="X1106" s="40"/>
      <c r="Y1106" s="40"/>
      <c r="Z1106" s="38" t="str">
        <f>IFERROR(VLOOKUP(Y1106,DIRECTORIO!A:B,2,FALSE),"")</f>
        <v/>
      </c>
      <c r="AA1106" s="40"/>
      <c r="AB1106" s="40"/>
      <c r="AC1106" s="40"/>
      <c r="AD1106" s="40"/>
      <c r="AE1106" s="40"/>
      <c r="AF1106" s="40"/>
      <c r="AG1106" s="41" t="s">
        <v>109</v>
      </c>
      <c r="AH1106" s="42"/>
      <c r="AI1106" s="54" t="str">
        <f t="shared" ca="1" si="217"/>
        <v>PENDIENTE NOTIFICACIÓN ELECTRÓNICA</v>
      </c>
      <c r="AJ1106" s="37"/>
      <c r="AK1106" s="37"/>
      <c r="AL1106" s="37"/>
      <c r="AM1106" s="53" t="str">
        <f>IF(AK1106="","",WORKDAY(AK1106,5,FESTIVOS_CO!A:A))</f>
        <v/>
      </c>
      <c r="AN1106" s="37"/>
      <c r="AO1106" s="37"/>
      <c r="AP1106" s="54" t="str">
        <f t="shared" ca="1" si="210"/>
        <v>NO APLICA</v>
      </c>
      <c r="AQ1106" s="36"/>
      <c r="AR1106" s="43"/>
      <c r="AS1106" s="37"/>
      <c r="AT1106" s="36"/>
      <c r="AU1106" s="37"/>
      <c r="AV1106" s="36"/>
      <c r="AW1106" s="36"/>
      <c r="AX1106" s="37"/>
      <c r="AY1106" s="140" t="str">
        <f>IF(AU1106="","",WORKDAY(AU1106,5,FESTIVOS_CO!A:A))</f>
        <v/>
      </c>
      <c r="AZ1106" s="54" t="str">
        <f t="shared" ca="1" si="219"/>
        <v>NO APLICA</v>
      </c>
      <c r="BA1106" s="55" t="str">
        <f>IF(AX1106="","",WORKDAY(AX1106,5,FESTIVOS_CO!A:A))</f>
        <v/>
      </c>
      <c r="BB1106" s="39"/>
      <c r="BC1106" s="40"/>
      <c r="BD1106" s="40"/>
      <c r="BE1106" s="56" t="str">
        <f t="shared" ca="1" si="208"/>
        <v>NO APLICA</v>
      </c>
      <c r="BF1106" s="37"/>
      <c r="BG1106" s="45"/>
      <c r="BH1106" s="37"/>
      <c r="BI1106" s="36"/>
      <c r="BJ1106" s="37"/>
      <c r="BK1106" s="36"/>
      <c r="BL1106" s="36"/>
      <c r="BM1106" s="53" t="str">
        <f>IF(BJ1106="","",WORKDAY(BJ1106,5,FESTIVOS_CO!A:A))</f>
        <v/>
      </c>
      <c r="BN1106" s="57" t="str">
        <f t="shared" ca="1" si="218"/>
        <v>PENDIENTE HACER AVISO</v>
      </c>
      <c r="BO1106" s="54" t="str">
        <f t="shared" ca="1" si="211"/>
        <v>EN TRÁMITE NOTIF. POR AVISO</v>
      </c>
      <c r="BP1106" s="37"/>
      <c r="BQ1106" s="53" t="str">
        <f>IF(BP1106="","",WORKDAY(BP1106,5,FESTIVOS_CO!A:A))</f>
        <v/>
      </c>
      <c r="BR1106" s="37"/>
      <c r="BS1106" s="36"/>
      <c r="BT1106" s="38"/>
      <c r="BU1106" s="58" t="e">
        <f>VLOOKUP(BT1106,Hoja2!$C:$D,2,0)</f>
        <v>#N/A</v>
      </c>
      <c r="BV1106" s="80" t="str">
        <f>IF(
AND(AO1106="",BD1106="",BQ1106=""),
"EN PROCESO NOTIFICACION / COMUNICACION",
IF(
BT1106="",
"NO APLICA",
IF(
BU1106=60,
IF(AO1106&lt;&gt;"",AO1106,IF(BD1106&lt;&gt;"",BD1106,BQ1106))+60,
WORKDAY(
IF(AO1106&lt;&gt;"",AO1106,IF(BD1106&lt;&gt;"",BD1106,BQ1106)),
BU1106,
FESTIVOS_CO!A:A
)
)
))</f>
        <v>EN PROCESO NOTIFICACION / COMUNICACION</v>
      </c>
      <c r="BW1106" s="44"/>
      <c r="BX1106" s="53"/>
      <c r="BY1106" s="45"/>
      <c r="BZ1106" s="37"/>
      <c r="CA1106" s="54" t="str">
        <f t="shared" si="212"/>
        <v>PENDIENTE EJECUTORIA</v>
      </c>
      <c r="CB1106" s="59" t="str">
        <f t="shared" si="209"/>
        <v/>
      </c>
      <c r="CC1106" s="36"/>
      <c r="CD1106" s="40"/>
      <c r="CE1106" s="46"/>
      <c r="CF1106" s="40"/>
      <c r="CG1106" s="40"/>
      <c r="CH1106" s="40"/>
      <c r="CI1106" s="36"/>
      <c r="CJ1106" s="47"/>
      <c r="CK1106" s="40"/>
      <c r="CL1106" s="40"/>
      <c r="CM1106" s="40"/>
      <c r="CN1106" s="40"/>
    </row>
    <row r="1107" spans="1:92" ht="42.75" hidden="1">
      <c r="A1107" s="49" t="str">
        <f t="shared" si="213"/>
        <v>SIN GESTIÓN</v>
      </c>
      <c r="B1107" s="58"/>
      <c r="C1107" s="37"/>
      <c r="D1107" s="37"/>
      <c r="E1107" s="49" t="str">
        <f t="shared" si="214"/>
        <v>PENDIENTE NOTIFICACIÓN</v>
      </c>
      <c r="F1107" s="141" t="str">
        <f t="shared" si="215"/>
        <v>PENDIENTE NOTIFICACIÓN</v>
      </c>
      <c r="G1107" s="49" t="str">
        <f t="shared" si="216"/>
        <v/>
      </c>
      <c r="H1107" s="51" t="str">
        <f ca="1">IF(
L1107="",
"",
IF(
NETWORKDAYS(L1107,IF(M1107&lt;&gt;"",M1107,TODAY()),FESTIVOS_CO!A:A)&gt;2,
"VENCIDO",
IF(
NETWORKDAYS(L1107,IF(M1107&lt;&gt;"",M1107,TODAY()),FESTIVOS_CO!A:A)=2,
"ALERTA",
"A TIEMPO"
)))</f>
        <v/>
      </c>
      <c r="I1107" s="40"/>
      <c r="J1107" s="36"/>
      <c r="K1107" s="37"/>
      <c r="L1107" s="50"/>
      <c r="M1107" s="37"/>
      <c r="N1107" s="52"/>
      <c r="O1107" s="52"/>
      <c r="P1107" s="36"/>
      <c r="Q1107" s="36"/>
      <c r="R1107" s="40"/>
      <c r="S1107" s="36"/>
      <c r="T1107" s="40"/>
      <c r="U1107" s="40"/>
      <c r="V1107" s="81"/>
      <c r="W1107" s="40"/>
      <c r="X1107" s="40"/>
      <c r="Y1107" s="40"/>
      <c r="Z1107" s="38" t="str">
        <f>IFERROR(VLOOKUP(Y1107,DIRECTORIO!A:B,2,FALSE),"")</f>
        <v/>
      </c>
      <c r="AA1107" s="40"/>
      <c r="AB1107" s="40"/>
      <c r="AC1107" s="40"/>
      <c r="AD1107" s="40"/>
      <c r="AE1107" s="40"/>
      <c r="AF1107" s="40"/>
      <c r="AG1107" s="41" t="s">
        <v>109</v>
      </c>
      <c r="AH1107" s="42"/>
      <c r="AI1107" s="54" t="str">
        <f t="shared" ca="1" si="217"/>
        <v>PENDIENTE NOTIFICACIÓN ELECTRÓNICA</v>
      </c>
      <c r="AJ1107" s="37"/>
      <c r="AK1107" s="37"/>
      <c r="AL1107" s="37"/>
      <c r="AM1107" s="53" t="str">
        <f>IF(AK1107="","",WORKDAY(AK1107,5,FESTIVOS_CO!A:A))</f>
        <v/>
      </c>
      <c r="AN1107" s="37"/>
      <c r="AO1107" s="37"/>
      <c r="AP1107" s="54" t="str">
        <f t="shared" ca="1" si="210"/>
        <v>NO APLICA</v>
      </c>
      <c r="AQ1107" s="36"/>
      <c r="AR1107" s="43"/>
      <c r="AS1107" s="37"/>
      <c r="AT1107" s="36"/>
      <c r="AU1107" s="37"/>
      <c r="AV1107" s="36"/>
      <c r="AW1107" s="36"/>
      <c r="AX1107" s="37"/>
      <c r="AY1107" s="140" t="str">
        <f>IF(AU1107="","",WORKDAY(AU1107,5,FESTIVOS_CO!A:A))</f>
        <v/>
      </c>
      <c r="AZ1107" s="54" t="str">
        <f t="shared" ca="1" si="219"/>
        <v>NO APLICA</v>
      </c>
      <c r="BA1107" s="55" t="str">
        <f>IF(AX1107="","",WORKDAY(AX1107,5,FESTIVOS_CO!A:A))</f>
        <v/>
      </c>
      <c r="BB1107" s="39"/>
      <c r="BC1107" s="40"/>
      <c r="BD1107" s="40"/>
      <c r="BE1107" s="56" t="str">
        <f t="shared" ca="1" si="208"/>
        <v>NO APLICA</v>
      </c>
      <c r="BF1107" s="37"/>
      <c r="BG1107" s="45"/>
      <c r="BH1107" s="37"/>
      <c r="BI1107" s="36"/>
      <c r="BJ1107" s="37"/>
      <c r="BK1107" s="36"/>
      <c r="BL1107" s="36"/>
      <c r="BM1107" s="53" t="str">
        <f>IF(BJ1107="","",WORKDAY(BJ1107,5,FESTIVOS_CO!A:A))</f>
        <v/>
      </c>
      <c r="BN1107" s="57" t="str">
        <f t="shared" ca="1" si="218"/>
        <v>PENDIENTE HACER AVISO</v>
      </c>
      <c r="BO1107" s="54" t="str">
        <f t="shared" ca="1" si="211"/>
        <v>EN TRÁMITE NOTIF. POR AVISO</v>
      </c>
      <c r="BP1107" s="37"/>
      <c r="BQ1107" s="53" t="str">
        <f>IF(BP1107="","",WORKDAY(BP1107,5,FESTIVOS_CO!A:A))</f>
        <v/>
      </c>
      <c r="BR1107" s="37"/>
      <c r="BS1107" s="36"/>
      <c r="BT1107" s="38"/>
      <c r="BU1107" s="58" t="e">
        <f>VLOOKUP(BT1107,Hoja2!$C:$D,2,0)</f>
        <v>#N/A</v>
      </c>
      <c r="BV1107" s="80" t="str">
        <f>IF(
AND(AO1107="",BD1107="",BQ1107=""),
"EN PROCESO NOTIFICACION / COMUNICACION",
IF(
BT1107="",
"NO APLICA",
IF(
BU1107=60,
IF(AO1107&lt;&gt;"",AO1107,IF(BD1107&lt;&gt;"",BD1107,BQ1107))+60,
WORKDAY(
IF(AO1107&lt;&gt;"",AO1107,IF(BD1107&lt;&gt;"",BD1107,BQ1107)),
BU1107,
FESTIVOS_CO!A:A
)
)
))</f>
        <v>EN PROCESO NOTIFICACION / COMUNICACION</v>
      </c>
      <c r="BW1107" s="44"/>
      <c r="BX1107" s="53"/>
      <c r="BY1107" s="45"/>
      <c r="BZ1107" s="37"/>
      <c r="CA1107" s="54" t="str">
        <f t="shared" si="212"/>
        <v>PENDIENTE EJECUTORIA</v>
      </c>
      <c r="CB1107" s="59" t="str">
        <f t="shared" si="209"/>
        <v/>
      </c>
      <c r="CC1107" s="36"/>
      <c r="CD1107" s="40"/>
      <c r="CE1107" s="46"/>
      <c r="CF1107" s="40"/>
      <c r="CG1107" s="40"/>
      <c r="CH1107" s="40"/>
      <c r="CI1107" s="36"/>
      <c r="CJ1107" s="47"/>
      <c r="CK1107" s="40"/>
      <c r="CL1107" s="40"/>
      <c r="CM1107" s="40"/>
      <c r="CN1107" s="40"/>
    </row>
    <row r="1108" spans="1:92" ht="42.75" hidden="1">
      <c r="A1108" s="49" t="str">
        <f t="shared" si="213"/>
        <v>SIN GESTIÓN</v>
      </c>
      <c r="B1108" s="58"/>
      <c r="C1108" s="37"/>
      <c r="D1108" s="37"/>
      <c r="E1108" s="49" t="str">
        <f t="shared" si="214"/>
        <v>PENDIENTE NOTIFICACIÓN</v>
      </c>
      <c r="F1108" s="141" t="str">
        <f t="shared" si="215"/>
        <v>PENDIENTE NOTIFICACIÓN</v>
      </c>
      <c r="G1108" s="49" t="str">
        <f t="shared" si="216"/>
        <v/>
      </c>
      <c r="H1108" s="51" t="str">
        <f ca="1">IF(
L1108="",
"",
IF(
NETWORKDAYS(L1108,IF(M1108&lt;&gt;"",M1108,TODAY()),FESTIVOS_CO!A:A)&gt;2,
"VENCIDO",
IF(
NETWORKDAYS(L1108,IF(M1108&lt;&gt;"",M1108,TODAY()),FESTIVOS_CO!A:A)=2,
"ALERTA",
"A TIEMPO"
)))</f>
        <v/>
      </c>
      <c r="I1108" s="40"/>
      <c r="J1108" s="36"/>
      <c r="K1108" s="37"/>
      <c r="L1108" s="50"/>
      <c r="M1108" s="37"/>
      <c r="N1108" s="52"/>
      <c r="O1108" s="52"/>
      <c r="P1108" s="36"/>
      <c r="Q1108" s="36"/>
      <c r="R1108" s="40"/>
      <c r="S1108" s="36"/>
      <c r="T1108" s="40"/>
      <c r="U1108" s="40"/>
      <c r="V1108" s="81"/>
      <c r="W1108" s="40"/>
      <c r="X1108" s="40"/>
      <c r="Y1108" s="40"/>
      <c r="Z1108" s="38" t="str">
        <f>IFERROR(VLOOKUP(Y1108,DIRECTORIO!A:B,2,FALSE),"")</f>
        <v/>
      </c>
      <c r="AA1108" s="40"/>
      <c r="AB1108" s="40"/>
      <c r="AC1108" s="40"/>
      <c r="AD1108" s="40"/>
      <c r="AE1108" s="40"/>
      <c r="AF1108" s="40"/>
      <c r="AG1108" s="41" t="s">
        <v>109</v>
      </c>
      <c r="AH1108" s="42"/>
      <c r="AI1108" s="54" t="str">
        <f t="shared" ca="1" si="217"/>
        <v>PENDIENTE NOTIFICACIÓN ELECTRÓNICA</v>
      </c>
      <c r="AJ1108" s="37"/>
      <c r="AK1108" s="37"/>
      <c r="AL1108" s="37"/>
      <c r="AM1108" s="53" t="str">
        <f>IF(AK1108="","",WORKDAY(AK1108,5,FESTIVOS_CO!A:A))</f>
        <v/>
      </c>
      <c r="AN1108" s="37"/>
      <c r="AO1108" s="37"/>
      <c r="AP1108" s="54" t="str">
        <f t="shared" ca="1" si="210"/>
        <v>NO APLICA</v>
      </c>
      <c r="AQ1108" s="36"/>
      <c r="AR1108" s="43"/>
      <c r="AS1108" s="37"/>
      <c r="AT1108" s="36"/>
      <c r="AU1108" s="37"/>
      <c r="AV1108" s="36"/>
      <c r="AW1108" s="36"/>
      <c r="AX1108" s="37"/>
      <c r="AY1108" s="140" t="str">
        <f>IF(AU1108="","",WORKDAY(AU1108,5,FESTIVOS_CO!A:A))</f>
        <v/>
      </c>
      <c r="AZ1108" s="54" t="str">
        <f t="shared" ca="1" si="219"/>
        <v>NO APLICA</v>
      </c>
      <c r="BA1108" s="55" t="str">
        <f>IF(AX1108="","",WORKDAY(AX1108,5,FESTIVOS_CO!A:A))</f>
        <v/>
      </c>
      <c r="BB1108" s="39"/>
      <c r="BC1108" s="40"/>
      <c r="BD1108" s="40"/>
      <c r="BE1108" s="56" t="str">
        <f t="shared" ca="1" si="208"/>
        <v>NO APLICA</v>
      </c>
      <c r="BF1108" s="37"/>
      <c r="BG1108" s="45"/>
      <c r="BH1108" s="37"/>
      <c r="BI1108" s="36"/>
      <c r="BJ1108" s="37"/>
      <c r="BK1108" s="36"/>
      <c r="BL1108" s="36"/>
      <c r="BM1108" s="53" t="str">
        <f>IF(BJ1108="","",WORKDAY(BJ1108,5,FESTIVOS_CO!A:A))</f>
        <v/>
      </c>
      <c r="BN1108" s="57" t="str">
        <f t="shared" ca="1" si="218"/>
        <v>PENDIENTE HACER AVISO</v>
      </c>
      <c r="BO1108" s="54" t="str">
        <f t="shared" ca="1" si="211"/>
        <v>EN TRÁMITE NOTIF. POR AVISO</v>
      </c>
      <c r="BP1108" s="37"/>
      <c r="BQ1108" s="53" t="str">
        <f>IF(BP1108="","",WORKDAY(BP1108,5,FESTIVOS_CO!A:A))</f>
        <v/>
      </c>
      <c r="BR1108" s="37"/>
      <c r="BS1108" s="36"/>
      <c r="BT1108" s="38"/>
      <c r="BU1108" s="58" t="e">
        <f>VLOOKUP(BT1108,Hoja2!$C:$D,2,0)</f>
        <v>#N/A</v>
      </c>
      <c r="BV1108" s="80" t="str">
        <f>IF(
AND(AO1108="",BD1108="",BQ1108=""),
"EN PROCESO NOTIFICACION / COMUNICACION",
IF(
BT1108="",
"NO APLICA",
IF(
BU1108=60,
IF(AO1108&lt;&gt;"",AO1108,IF(BD1108&lt;&gt;"",BD1108,BQ1108))+60,
WORKDAY(
IF(AO1108&lt;&gt;"",AO1108,IF(BD1108&lt;&gt;"",BD1108,BQ1108)),
BU1108,
FESTIVOS_CO!A:A
)
)
))</f>
        <v>EN PROCESO NOTIFICACION / COMUNICACION</v>
      </c>
      <c r="BW1108" s="44"/>
      <c r="BX1108" s="53"/>
      <c r="BY1108" s="45"/>
      <c r="BZ1108" s="37"/>
      <c r="CA1108" s="54" t="str">
        <f t="shared" si="212"/>
        <v>PENDIENTE EJECUTORIA</v>
      </c>
      <c r="CB1108" s="59" t="str">
        <f t="shared" si="209"/>
        <v/>
      </c>
      <c r="CC1108" s="36"/>
      <c r="CD1108" s="40"/>
      <c r="CE1108" s="46"/>
      <c r="CF1108" s="40"/>
      <c r="CG1108" s="40"/>
      <c r="CH1108" s="40"/>
      <c r="CI1108" s="36"/>
      <c r="CJ1108" s="47"/>
      <c r="CK1108" s="40"/>
      <c r="CL1108" s="40"/>
      <c r="CM1108" s="40"/>
      <c r="CN1108" s="40"/>
    </row>
    <row r="1109" spans="1:92" ht="42.75" hidden="1">
      <c r="A1109" s="49" t="str">
        <f t="shared" si="213"/>
        <v>SIN GESTIÓN</v>
      </c>
      <c r="B1109" s="58"/>
      <c r="C1109" s="37"/>
      <c r="D1109" s="37"/>
      <c r="E1109" s="49" t="str">
        <f t="shared" si="214"/>
        <v>PENDIENTE NOTIFICACIÓN</v>
      </c>
      <c r="F1109" s="141" t="str">
        <f t="shared" si="215"/>
        <v>PENDIENTE NOTIFICACIÓN</v>
      </c>
      <c r="G1109" s="49" t="str">
        <f t="shared" si="216"/>
        <v/>
      </c>
      <c r="H1109" s="51" t="str">
        <f ca="1">IF(
L1109="",
"",
IF(
NETWORKDAYS(L1109,IF(M1109&lt;&gt;"",M1109,TODAY()),FESTIVOS_CO!A:A)&gt;2,
"VENCIDO",
IF(
NETWORKDAYS(L1109,IF(M1109&lt;&gt;"",M1109,TODAY()),FESTIVOS_CO!A:A)=2,
"ALERTA",
"A TIEMPO"
)))</f>
        <v/>
      </c>
      <c r="I1109" s="40"/>
      <c r="J1109" s="36"/>
      <c r="K1109" s="37"/>
      <c r="L1109" s="50"/>
      <c r="M1109" s="37"/>
      <c r="N1109" s="52"/>
      <c r="O1109" s="52"/>
      <c r="P1109" s="36"/>
      <c r="Q1109" s="36"/>
      <c r="R1109" s="40"/>
      <c r="S1109" s="36"/>
      <c r="T1109" s="40"/>
      <c r="U1109" s="40"/>
      <c r="V1109" s="81"/>
      <c r="W1109" s="40"/>
      <c r="X1109" s="40"/>
      <c r="Y1109" s="40"/>
      <c r="Z1109" s="38" t="str">
        <f>IFERROR(VLOOKUP(Y1109,DIRECTORIO!A:B,2,FALSE),"")</f>
        <v/>
      </c>
      <c r="AA1109" s="40"/>
      <c r="AB1109" s="40"/>
      <c r="AC1109" s="40"/>
      <c r="AD1109" s="40"/>
      <c r="AE1109" s="40"/>
      <c r="AF1109" s="40"/>
      <c r="AG1109" s="41" t="s">
        <v>109</v>
      </c>
      <c r="AH1109" s="42"/>
      <c r="AI1109" s="54" t="str">
        <f t="shared" ca="1" si="217"/>
        <v>PENDIENTE NOTIFICACIÓN ELECTRÓNICA</v>
      </c>
      <c r="AJ1109" s="37"/>
      <c r="AK1109" s="37"/>
      <c r="AL1109" s="37"/>
      <c r="AM1109" s="53" t="str">
        <f>IF(AK1109="","",WORKDAY(AK1109,5,FESTIVOS_CO!A:A))</f>
        <v/>
      </c>
      <c r="AN1109" s="37"/>
      <c r="AO1109" s="37"/>
      <c r="AP1109" s="54" t="str">
        <f t="shared" ca="1" si="210"/>
        <v>NO APLICA</v>
      </c>
      <c r="AQ1109" s="36"/>
      <c r="AR1109" s="43"/>
      <c r="AS1109" s="37"/>
      <c r="AT1109" s="36"/>
      <c r="AU1109" s="37"/>
      <c r="AV1109" s="36"/>
      <c r="AW1109" s="36"/>
      <c r="AX1109" s="37"/>
      <c r="AY1109" s="140" t="str">
        <f>IF(AU1109="","",WORKDAY(AU1109,5,FESTIVOS_CO!A:A))</f>
        <v/>
      </c>
      <c r="AZ1109" s="54" t="str">
        <f t="shared" ca="1" si="219"/>
        <v>NO APLICA</v>
      </c>
      <c r="BA1109" s="55" t="str">
        <f>IF(AX1109="","",WORKDAY(AX1109,5,FESTIVOS_CO!A:A))</f>
        <v/>
      </c>
      <c r="BB1109" s="39"/>
      <c r="BC1109" s="40"/>
      <c r="BD1109" s="40"/>
      <c r="BE1109" s="56" t="str">
        <f t="shared" ca="1" si="208"/>
        <v>NO APLICA</v>
      </c>
      <c r="BF1109" s="37"/>
      <c r="BG1109" s="45"/>
      <c r="BH1109" s="37"/>
      <c r="BI1109" s="36"/>
      <c r="BJ1109" s="37"/>
      <c r="BK1109" s="36"/>
      <c r="BL1109" s="36"/>
      <c r="BM1109" s="53" t="str">
        <f>IF(BJ1109="","",WORKDAY(BJ1109,5,FESTIVOS_CO!A:A))</f>
        <v/>
      </c>
      <c r="BN1109" s="57" t="str">
        <f t="shared" ca="1" si="218"/>
        <v>PENDIENTE HACER AVISO</v>
      </c>
      <c r="BO1109" s="54" t="str">
        <f t="shared" ca="1" si="211"/>
        <v>EN TRÁMITE NOTIF. POR AVISO</v>
      </c>
      <c r="BP1109" s="37"/>
      <c r="BQ1109" s="53" t="str">
        <f>IF(BP1109="","",WORKDAY(BP1109,5,FESTIVOS_CO!A:A))</f>
        <v/>
      </c>
      <c r="BR1109" s="37"/>
      <c r="BS1109" s="36"/>
      <c r="BT1109" s="38"/>
      <c r="BU1109" s="58" t="e">
        <f>VLOOKUP(BT1109,Hoja2!$C:$D,2,0)</f>
        <v>#N/A</v>
      </c>
      <c r="BV1109" s="80" t="str">
        <f>IF(
AND(AO1109="",BD1109="",BQ1109=""),
"EN PROCESO NOTIFICACION / COMUNICACION",
IF(
BT1109="",
"NO APLICA",
IF(
BU1109=60,
IF(AO1109&lt;&gt;"",AO1109,IF(BD1109&lt;&gt;"",BD1109,BQ1109))+60,
WORKDAY(
IF(AO1109&lt;&gt;"",AO1109,IF(BD1109&lt;&gt;"",BD1109,BQ1109)),
BU1109,
FESTIVOS_CO!A:A
)
)
))</f>
        <v>EN PROCESO NOTIFICACION / COMUNICACION</v>
      </c>
      <c r="BW1109" s="44"/>
      <c r="BX1109" s="53"/>
      <c r="BY1109" s="45"/>
      <c r="BZ1109" s="37"/>
      <c r="CA1109" s="54" t="str">
        <f t="shared" si="212"/>
        <v>PENDIENTE EJECUTORIA</v>
      </c>
      <c r="CB1109" s="59" t="str">
        <f t="shared" si="209"/>
        <v/>
      </c>
      <c r="CC1109" s="36"/>
      <c r="CD1109" s="40"/>
      <c r="CE1109" s="46"/>
      <c r="CF1109" s="40"/>
      <c r="CG1109" s="40"/>
      <c r="CH1109" s="40"/>
      <c r="CI1109" s="36"/>
      <c r="CJ1109" s="47"/>
      <c r="CK1109" s="40"/>
      <c r="CL1109" s="40"/>
      <c r="CM1109" s="40"/>
      <c r="CN1109" s="40"/>
    </row>
    <row r="1110" spans="1:92" ht="42.75" hidden="1">
      <c r="A1110" s="49" t="str">
        <f t="shared" si="213"/>
        <v>SIN GESTIÓN</v>
      </c>
      <c r="B1110" s="58"/>
      <c r="C1110" s="37"/>
      <c r="D1110" s="37"/>
      <c r="E1110" s="49" t="str">
        <f t="shared" si="214"/>
        <v>PENDIENTE NOTIFICACIÓN</v>
      </c>
      <c r="F1110" s="141" t="str">
        <f t="shared" si="215"/>
        <v>PENDIENTE NOTIFICACIÓN</v>
      </c>
      <c r="G1110" s="49" t="str">
        <f t="shared" si="216"/>
        <v/>
      </c>
      <c r="H1110" s="51" t="str">
        <f ca="1">IF(
L1110="",
"",
IF(
NETWORKDAYS(L1110,IF(M1110&lt;&gt;"",M1110,TODAY()),FESTIVOS_CO!A:A)&gt;2,
"VENCIDO",
IF(
NETWORKDAYS(L1110,IF(M1110&lt;&gt;"",M1110,TODAY()),FESTIVOS_CO!A:A)=2,
"ALERTA",
"A TIEMPO"
)))</f>
        <v/>
      </c>
      <c r="I1110" s="40"/>
      <c r="J1110" s="36"/>
      <c r="K1110" s="37"/>
      <c r="L1110" s="50"/>
      <c r="M1110" s="37"/>
      <c r="N1110" s="52"/>
      <c r="O1110" s="52"/>
      <c r="P1110" s="36"/>
      <c r="Q1110" s="36"/>
      <c r="R1110" s="40"/>
      <c r="S1110" s="36"/>
      <c r="T1110" s="40"/>
      <c r="U1110" s="40"/>
      <c r="V1110" s="81"/>
      <c r="W1110" s="40"/>
      <c r="X1110" s="40"/>
      <c r="Y1110" s="40"/>
      <c r="Z1110" s="38" t="str">
        <f>IFERROR(VLOOKUP(Y1110,DIRECTORIO!A:B,2,FALSE),"")</f>
        <v/>
      </c>
      <c r="AA1110" s="40"/>
      <c r="AB1110" s="40"/>
      <c r="AC1110" s="40"/>
      <c r="AD1110" s="40"/>
      <c r="AE1110" s="40"/>
      <c r="AF1110" s="40"/>
      <c r="AG1110" s="41" t="s">
        <v>109</v>
      </c>
      <c r="AH1110" s="42"/>
      <c r="AI1110" s="54" t="str">
        <f t="shared" ca="1" si="217"/>
        <v>PENDIENTE NOTIFICACIÓN ELECTRÓNICA</v>
      </c>
      <c r="AJ1110" s="37"/>
      <c r="AK1110" s="37"/>
      <c r="AL1110" s="37"/>
      <c r="AM1110" s="53" t="str">
        <f>IF(AK1110="","",WORKDAY(AK1110,5,FESTIVOS_CO!A:A))</f>
        <v/>
      </c>
      <c r="AN1110" s="37"/>
      <c r="AO1110" s="37"/>
      <c r="AP1110" s="54" t="str">
        <f t="shared" ca="1" si="210"/>
        <v>NO APLICA</v>
      </c>
      <c r="AQ1110" s="36"/>
      <c r="AR1110" s="43"/>
      <c r="AS1110" s="37"/>
      <c r="AT1110" s="36"/>
      <c r="AU1110" s="37"/>
      <c r="AV1110" s="36"/>
      <c r="AW1110" s="36"/>
      <c r="AX1110" s="37"/>
      <c r="AY1110" s="140" t="str">
        <f>IF(AU1110="","",WORKDAY(AU1110,5,FESTIVOS_CO!A:A))</f>
        <v/>
      </c>
      <c r="AZ1110" s="54" t="str">
        <f t="shared" ca="1" si="219"/>
        <v>NO APLICA</v>
      </c>
      <c r="BA1110" s="55" t="str">
        <f>IF(AX1110="","",WORKDAY(AX1110,5,FESTIVOS_CO!A:A))</f>
        <v/>
      </c>
      <c r="BB1110" s="39"/>
      <c r="BC1110" s="40"/>
      <c r="BD1110" s="40"/>
      <c r="BE1110" s="56" t="str">
        <f t="shared" ca="1" si="208"/>
        <v>NO APLICA</v>
      </c>
      <c r="BF1110" s="37"/>
      <c r="BG1110" s="45"/>
      <c r="BH1110" s="37"/>
      <c r="BI1110" s="36"/>
      <c r="BJ1110" s="37"/>
      <c r="BK1110" s="36"/>
      <c r="BL1110" s="36"/>
      <c r="BM1110" s="53" t="str">
        <f>IF(BJ1110="","",WORKDAY(BJ1110,5,FESTIVOS_CO!A:A))</f>
        <v/>
      </c>
      <c r="BN1110" s="57" t="str">
        <f t="shared" ca="1" si="218"/>
        <v>PENDIENTE HACER AVISO</v>
      </c>
      <c r="BO1110" s="54" t="str">
        <f t="shared" ca="1" si="211"/>
        <v>EN TRÁMITE NOTIF. POR AVISO</v>
      </c>
      <c r="BP1110" s="37"/>
      <c r="BQ1110" s="53" t="str">
        <f>IF(BP1110="","",WORKDAY(BP1110,5,FESTIVOS_CO!A:A))</f>
        <v/>
      </c>
      <c r="BR1110" s="37"/>
      <c r="BS1110" s="36"/>
      <c r="BT1110" s="38"/>
      <c r="BU1110" s="58" t="e">
        <f>VLOOKUP(BT1110,Hoja2!$C:$D,2,0)</f>
        <v>#N/A</v>
      </c>
      <c r="BV1110" s="80" t="str">
        <f>IF(
AND(AO1110="",BD1110="",BQ1110=""),
"EN PROCESO NOTIFICACION / COMUNICACION",
IF(
BT1110="",
"NO APLICA",
IF(
BU1110=60,
IF(AO1110&lt;&gt;"",AO1110,IF(BD1110&lt;&gt;"",BD1110,BQ1110))+60,
WORKDAY(
IF(AO1110&lt;&gt;"",AO1110,IF(BD1110&lt;&gt;"",BD1110,BQ1110)),
BU1110,
FESTIVOS_CO!A:A
)
)
))</f>
        <v>EN PROCESO NOTIFICACION / COMUNICACION</v>
      </c>
      <c r="BW1110" s="44"/>
      <c r="BX1110" s="53"/>
      <c r="BY1110" s="45"/>
      <c r="BZ1110" s="37"/>
      <c r="CA1110" s="54" t="str">
        <f t="shared" si="212"/>
        <v>PENDIENTE EJECUTORIA</v>
      </c>
      <c r="CB1110" s="59" t="str">
        <f t="shared" si="209"/>
        <v/>
      </c>
      <c r="CC1110" s="36"/>
      <c r="CD1110" s="40"/>
      <c r="CE1110" s="46"/>
      <c r="CF1110" s="40"/>
      <c r="CG1110" s="40"/>
      <c r="CH1110" s="40"/>
      <c r="CI1110" s="36"/>
      <c r="CJ1110" s="47"/>
      <c r="CK1110" s="40"/>
      <c r="CL1110" s="40"/>
      <c r="CM1110" s="40"/>
      <c r="CN1110" s="40"/>
    </row>
    <row r="1111" spans="1:92" ht="42.75" hidden="1">
      <c r="A1111" s="49" t="str">
        <f t="shared" si="213"/>
        <v>SIN GESTIÓN</v>
      </c>
      <c r="B1111" s="58"/>
      <c r="C1111" s="37"/>
      <c r="D1111" s="37"/>
      <c r="E1111" s="49" t="str">
        <f t="shared" si="214"/>
        <v>PENDIENTE NOTIFICACIÓN</v>
      </c>
      <c r="F1111" s="141" t="str">
        <f t="shared" si="215"/>
        <v>PENDIENTE NOTIFICACIÓN</v>
      </c>
      <c r="G1111" s="49" t="str">
        <f t="shared" si="216"/>
        <v/>
      </c>
      <c r="H1111" s="51" t="str">
        <f ca="1">IF(
L1111="",
"",
IF(
NETWORKDAYS(L1111,IF(M1111&lt;&gt;"",M1111,TODAY()),FESTIVOS_CO!A:A)&gt;2,
"VENCIDO",
IF(
NETWORKDAYS(L1111,IF(M1111&lt;&gt;"",M1111,TODAY()),FESTIVOS_CO!A:A)=2,
"ALERTA",
"A TIEMPO"
)))</f>
        <v/>
      </c>
      <c r="I1111" s="40"/>
      <c r="J1111" s="36"/>
      <c r="K1111" s="37"/>
      <c r="L1111" s="50"/>
      <c r="M1111" s="37"/>
      <c r="N1111" s="52"/>
      <c r="O1111" s="52"/>
      <c r="P1111" s="36"/>
      <c r="Q1111" s="36"/>
      <c r="R1111" s="40"/>
      <c r="S1111" s="36"/>
      <c r="T1111" s="40"/>
      <c r="U1111" s="40"/>
      <c r="V1111" s="81"/>
      <c r="W1111" s="40"/>
      <c r="X1111" s="40"/>
      <c r="Y1111" s="40"/>
      <c r="Z1111" s="38" t="str">
        <f>IFERROR(VLOOKUP(Y1111,DIRECTORIO!A:B,2,FALSE),"")</f>
        <v/>
      </c>
      <c r="AA1111" s="40"/>
      <c r="AB1111" s="40"/>
      <c r="AC1111" s="40"/>
      <c r="AD1111" s="40"/>
      <c r="AE1111" s="40"/>
      <c r="AF1111" s="40"/>
      <c r="AG1111" s="41" t="s">
        <v>109</v>
      </c>
      <c r="AH1111" s="42"/>
      <c r="AI1111" s="54" t="str">
        <f t="shared" ca="1" si="217"/>
        <v>PENDIENTE NOTIFICACIÓN ELECTRÓNICA</v>
      </c>
      <c r="AJ1111" s="37"/>
      <c r="AK1111" s="37"/>
      <c r="AL1111" s="37"/>
      <c r="AM1111" s="53" t="str">
        <f>IF(AK1111="","",WORKDAY(AK1111,5,FESTIVOS_CO!A:A))</f>
        <v/>
      </c>
      <c r="AN1111" s="37"/>
      <c r="AO1111" s="37"/>
      <c r="AP1111" s="54" t="str">
        <f t="shared" ca="1" si="210"/>
        <v>NO APLICA</v>
      </c>
      <c r="AQ1111" s="36"/>
      <c r="AR1111" s="43"/>
      <c r="AS1111" s="37"/>
      <c r="AT1111" s="36"/>
      <c r="AU1111" s="37"/>
      <c r="AV1111" s="36"/>
      <c r="AW1111" s="36"/>
      <c r="AX1111" s="37"/>
      <c r="AY1111" s="140" t="str">
        <f>IF(AU1111="","",WORKDAY(AU1111,5,FESTIVOS_CO!A:A))</f>
        <v/>
      </c>
      <c r="AZ1111" s="54" t="str">
        <f t="shared" ca="1" si="219"/>
        <v>NO APLICA</v>
      </c>
      <c r="BA1111" s="55" t="str">
        <f>IF(AX1111="","",WORKDAY(AX1111,5,FESTIVOS_CO!A:A))</f>
        <v/>
      </c>
      <c r="BB1111" s="39"/>
      <c r="BC1111" s="40"/>
      <c r="BD1111" s="40"/>
      <c r="BE1111" s="56" t="str">
        <f t="shared" ca="1" si="208"/>
        <v>NO APLICA</v>
      </c>
      <c r="BF1111" s="37"/>
      <c r="BG1111" s="45"/>
      <c r="BH1111" s="37"/>
      <c r="BI1111" s="36"/>
      <c r="BJ1111" s="37"/>
      <c r="BK1111" s="36"/>
      <c r="BL1111" s="36"/>
      <c r="BM1111" s="53" t="str">
        <f>IF(BJ1111="","",WORKDAY(BJ1111,5,FESTIVOS_CO!A:A))</f>
        <v/>
      </c>
      <c r="BN1111" s="57" t="str">
        <f t="shared" ca="1" si="218"/>
        <v>PENDIENTE HACER AVISO</v>
      </c>
      <c r="BO1111" s="54" t="str">
        <f t="shared" ca="1" si="211"/>
        <v>EN TRÁMITE NOTIF. POR AVISO</v>
      </c>
      <c r="BP1111" s="37"/>
      <c r="BQ1111" s="53" t="str">
        <f>IF(BP1111="","",WORKDAY(BP1111,5,FESTIVOS_CO!A:A))</f>
        <v/>
      </c>
      <c r="BR1111" s="37"/>
      <c r="BS1111" s="36"/>
      <c r="BT1111" s="38"/>
      <c r="BU1111" s="58" t="e">
        <f>VLOOKUP(BT1111,Hoja2!$C:$D,2,0)</f>
        <v>#N/A</v>
      </c>
      <c r="BV1111" s="80" t="str">
        <f>IF(
AND(AO1111="",BD1111="",BQ1111=""),
"EN PROCESO NOTIFICACION / COMUNICACION",
IF(
BT1111="",
"NO APLICA",
IF(
BU1111=60,
IF(AO1111&lt;&gt;"",AO1111,IF(BD1111&lt;&gt;"",BD1111,BQ1111))+60,
WORKDAY(
IF(AO1111&lt;&gt;"",AO1111,IF(BD1111&lt;&gt;"",BD1111,BQ1111)),
BU1111,
FESTIVOS_CO!A:A
)
)
))</f>
        <v>EN PROCESO NOTIFICACION / COMUNICACION</v>
      </c>
      <c r="BW1111" s="44"/>
      <c r="BX1111" s="53"/>
      <c r="BY1111" s="45"/>
      <c r="BZ1111" s="37"/>
      <c r="CA1111" s="54" t="str">
        <f t="shared" si="212"/>
        <v>PENDIENTE EJECUTORIA</v>
      </c>
      <c r="CB1111" s="59" t="str">
        <f t="shared" si="209"/>
        <v/>
      </c>
      <c r="CC1111" s="36"/>
      <c r="CD1111" s="40"/>
      <c r="CE1111" s="46"/>
      <c r="CF1111" s="40"/>
      <c r="CG1111" s="40"/>
      <c r="CH1111" s="40"/>
      <c r="CI1111" s="36"/>
      <c r="CJ1111" s="47"/>
      <c r="CK1111" s="40"/>
      <c r="CL1111" s="40"/>
      <c r="CM1111" s="40"/>
      <c r="CN1111" s="40"/>
    </row>
    <row r="1112" spans="1:92" ht="42.75" hidden="1">
      <c r="A1112" s="49" t="str">
        <f t="shared" si="213"/>
        <v>SIN GESTIÓN</v>
      </c>
      <c r="B1112" s="58"/>
      <c r="C1112" s="37"/>
      <c r="D1112" s="37"/>
      <c r="E1112" s="49" t="str">
        <f t="shared" si="214"/>
        <v>PENDIENTE NOTIFICACIÓN</v>
      </c>
      <c r="F1112" s="141" t="str">
        <f t="shared" si="215"/>
        <v>PENDIENTE NOTIFICACIÓN</v>
      </c>
      <c r="G1112" s="49" t="str">
        <f t="shared" si="216"/>
        <v/>
      </c>
      <c r="H1112" s="51" t="str">
        <f ca="1">IF(
L1112="",
"",
IF(
NETWORKDAYS(L1112,IF(M1112&lt;&gt;"",M1112,TODAY()),FESTIVOS_CO!A:A)&gt;2,
"VENCIDO",
IF(
NETWORKDAYS(L1112,IF(M1112&lt;&gt;"",M1112,TODAY()),FESTIVOS_CO!A:A)=2,
"ALERTA",
"A TIEMPO"
)))</f>
        <v/>
      </c>
      <c r="I1112" s="40"/>
      <c r="J1112" s="36"/>
      <c r="K1112" s="37"/>
      <c r="L1112" s="50"/>
      <c r="M1112" s="37"/>
      <c r="N1112" s="52"/>
      <c r="O1112" s="52"/>
      <c r="P1112" s="36"/>
      <c r="Q1112" s="36"/>
      <c r="R1112" s="40"/>
      <c r="S1112" s="36"/>
      <c r="T1112" s="40"/>
      <c r="U1112" s="40"/>
      <c r="V1112" s="81"/>
      <c r="W1112" s="40"/>
      <c r="X1112" s="40"/>
      <c r="Y1112" s="40"/>
      <c r="Z1112" s="38" t="str">
        <f>IFERROR(VLOOKUP(Y1112,DIRECTORIO!A:B,2,FALSE),"")</f>
        <v/>
      </c>
      <c r="AA1112" s="40"/>
      <c r="AB1112" s="40"/>
      <c r="AC1112" s="40"/>
      <c r="AD1112" s="40"/>
      <c r="AE1112" s="40"/>
      <c r="AF1112" s="40"/>
      <c r="AG1112" s="41" t="s">
        <v>109</v>
      </c>
      <c r="AH1112" s="42"/>
      <c r="AI1112" s="54" t="str">
        <f t="shared" ca="1" si="217"/>
        <v>PENDIENTE NOTIFICACIÓN ELECTRÓNICA</v>
      </c>
      <c r="AJ1112" s="37"/>
      <c r="AK1112" s="37"/>
      <c r="AL1112" s="37"/>
      <c r="AM1112" s="53" t="str">
        <f>IF(AK1112="","",WORKDAY(AK1112,5,FESTIVOS_CO!A:A))</f>
        <v/>
      </c>
      <c r="AN1112" s="37"/>
      <c r="AO1112" s="37"/>
      <c r="AP1112" s="54" t="str">
        <f t="shared" ca="1" si="210"/>
        <v>NO APLICA</v>
      </c>
      <c r="AQ1112" s="36"/>
      <c r="AR1112" s="43"/>
      <c r="AS1112" s="37"/>
      <c r="AT1112" s="36"/>
      <c r="AU1112" s="37"/>
      <c r="AV1112" s="36"/>
      <c r="AW1112" s="36"/>
      <c r="AX1112" s="37"/>
      <c r="AY1112" s="140" t="str">
        <f>IF(AU1112="","",WORKDAY(AU1112,5,FESTIVOS_CO!A:A))</f>
        <v/>
      </c>
      <c r="AZ1112" s="54" t="str">
        <f t="shared" ca="1" si="219"/>
        <v>NO APLICA</v>
      </c>
      <c r="BA1112" s="55" t="str">
        <f>IF(AX1112="","",WORKDAY(AX1112,5,FESTIVOS_CO!A:A))</f>
        <v/>
      </c>
      <c r="BB1112" s="39"/>
      <c r="BC1112" s="40"/>
      <c r="BD1112" s="40"/>
      <c r="BE1112" s="56" t="str">
        <f t="shared" ca="1" si="208"/>
        <v>NO APLICA</v>
      </c>
      <c r="BF1112" s="37"/>
      <c r="BG1112" s="45"/>
      <c r="BH1112" s="37"/>
      <c r="BI1112" s="36"/>
      <c r="BJ1112" s="37"/>
      <c r="BK1112" s="36"/>
      <c r="BL1112" s="36"/>
      <c r="BM1112" s="53" t="str">
        <f>IF(BJ1112="","",WORKDAY(BJ1112,5,FESTIVOS_CO!A:A))</f>
        <v/>
      </c>
      <c r="BN1112" s="57" t="str">
        <f t="shared" ca="1" si="218"/>
        <v>PENDIENTE HACER AVISO</v>
      </c>
      <c r="BO1112" s="54" t="str">
        <f t="shared" ca="1" si="211"/>
        <v>EN TRÁMITE NOTIF. POR AVISO</v>
      </c>
      <c r="BP1112" s="37"/>
      <c r="BQ1112" s="53" t="str">
        <f>IF(BP1112="","",WORKDAY(BP1112,5,FESTIVOS_CO!A:A))</f>
        <v/>
      </c>
      <c r="BR1112" s="37"/>
      <c r="BS1112" s="36"/>
      <c r="BT1112" s="38"/>
      <c r="BU1112" s="58" t="e">
        <f>VLOOKUP(BT1112,Hoja2!$C:$D,2,0)</f>
        <v>#N/A</v>
      </c>
      <c r="BV1112" s="80" t="str">
        <f>IF(
AND(AO1112="",BD1112="",BQ1112=""),
"EN PROCESO NOTIFICACION / COMUNICACION",
IF(
BT1112="",
"NO APLICA",
IF(
BU1112=60,
IF(AO1112&lt;&gt;"",AO1112,IF(BD1112&lt;&gt;"",BD1112,BQ1112))+60,
WORKDAY(
IF(AO1112&lt;&gt;"",AO1112,IF(BD1112&lt;&gt;"",BD1112,BQ1112)),
BU1112,
FESTIVOS_CO!A:A
)
)
))</f>
        <v>EN PROCESO NOTIFICACION / COMUNICACION</v>
      </c>
      <c r="BW1112" s="44"/>
      <c r="BX1112" s="53"/>
      <c r="BY1112" s="45"/>
      <c r="BZ1112" s="37"/>
      <c r="CA1112" s="54" t="str">
        <f t="shared" si="212"/>
        <v>PENDIENTE EJECUTORIA</v>
      </c>
      <c r="CB1112" s="59" t="str">
        <f t="shared" si="209"/>
        <v/>
      </c>
      <c r="CC1112" s="36"/>
      <c r="CD1112" s="40"/>
      <c r="CE1112" s="46"/>
      <c r="CF1112" s="40"/>
      <c r="CG1112" s="40"/>
      <c r="CH1112" s="40"/>
      <c r="CI1112" s="36"/>
      <c r="CJ1112" s="47"/>
      <c r="CK1112" s="40"/>
      <c r="CL1112" s="40"/>
      <c r="CM1112" s="40"/>
      <c r="CN1112" s="40"/>
    </row>
    <row r="1113" spans="1:92" ht="42.75" hidden="1">
      <c r="A1113" s="49" t="str">
        <f t="shared" si="213"/>
        <v>SIN GESTIÓN</v>
      </c>
      <c r="B1113" s="58"/>
      <c r="C1113" s="37"/>
      <c r="D1113" s="37"/>
      <c r="E1113" s="49" t="str">
        <f t="shared" si="214"/>
        <v>PENDIENTE NOTIFICACIÓN</v>
      </c>
      <c r="F1113" s="141" t="str">
        <f t="shared" si="215"/>
        <v>PENDIENTE NOTIFICACIÓN</v>
      </c>
      <c r="G1113" s="49" t="str">
        <f t="shared" si="216"/>
        <v/>
      </c>
      <c r="H1113" s="51" t="str">
        <f ca="1">IF(
L1113="",
"",
IF(
NETWORKDAYS(L1113,IF(M1113&lt;&gt;"",M1113,TODAY()),FESTIVOS_CO!A:A)&gt;2,
"VENCIDO",
IF(
NETWORKDAYS(L1113,IF(M1113&lt;&gt;"",M1113,TODAY()),FESTIVOS_CO!A:A)=2,
"ALERTA",
"A TIEMPO"
)))</f>
        <v/>
      </c>
      <c r="I1113" s="40"/>
      <c r="J1113" s="36"/>
      <c r="K1113" s="37"/>
      <c r="L1113" s="50"/>
      <c r="M1113" s="37"/>
      <c r="N1113" s="52"/>
      <c r="O1113" s="52"/>
      <c r="P1113" s="36"/>
      <c r="Q1113" s="36"/>
      <c r="R1113" s="40"/>
      <c r="S1113" s="36"/>
      <c r="T1113" s="40"/>
      <c r="U1113" s="40"/>
      <c r="V1113" s="81"/>
      <c r="W1113" s="40"/>
      <c r="X1113" s="40"/>
      <c r="Y1113" s="40"/>
      <c r="Z1113" s="38" t="str">
        <f>IFERROR(VLOOKUP(Y1113,DIRECTORIO!A:B,2,FALSE),"")</f>
        <v/>
      </c>
      <c r="AA1113" s="40"/>
      <c r="AB1113" s="40"/>
      <c r="AC1113" s="40"/>
      <c r="AD1113" s="40"/>
      <c r="AE1113" s="40"/>
      <c r="AF1113" s="40"/>
      <c r="AG1113" s="41" t="s">
        <v>109</v>
      </c>
      <c r="AH1113" s="42"/>
      <c r="AI1113" s="54" t="str">
        <f t="shared" ca="1" si="217"/>
        <v>PENDIENTE NOTIFICACIÓN ELECTRÓNICA</v>
      </c>
      <c r="AJ1113" s="37"/>
      <c r="AK1113" s="37"/>
      <c r="AL1113" s="37"/>
      <c r="AM1113" s="53" t="str">
        <f>IF(AK1113="","",WORKDAY(AK1113,5,FESTIVOS_CO!A:A))</f>
        <v/>
      </c>
      <c r="AN1113" s="37"/>
      <c r="AO1113" s="37"/>
      <c r="AP1113" s="54" t="str">
        <f t="shared" ca="1" si="210"/>
        <v>NO APLICA</v>
      </c>
      <c r="AQ1113" s="36"/>
      <c r="AR1113" s="43"/>
      <c r="AS1113" s="37"/>
      <c r="AT1113" s="36"/>
      <c r="AU1113" s="37"/>
      <c r="AV1113" s="36"/>
      <c r="AW1113" s="36"/>
      <c r="AX1113" s="37"/>
      <c r="AY1113" s="140" t="str">
        <f>IF(AU1113="","",WORKDAY(AU1113,5,FESTIVOS_CO!A:A))</f>
        <v/>
      </c>
      <c r="AZ1113" s="54" t="str">
        <f t="shared" ca="1" si="219"/>
        <v>NO APLICA</v>
      </c>
      <c r="BA1113" s="55" t="str">
        <f>IF(AX1113="","",WORKDAY(AX1113,5,FESTIVOS_CO!A:A))</f>
        <v/>
      </c>
      <c r="BB1113" s="39"/>
      <c r="BC1113" s="40"/>
      <c r="BD1113" s="40"/>
      <c r="BE1113" s="56" t="str">
        <f t="shared" ca="1" si="208"/>
        <v>NO APLICA</v>
      </c>
      <c r="BF1113" s="37"/>
      <c r="BG1113" s="45"/>
      <c r="BH1113" s="37"/>
      <c r="BI1113" s="36"/>
      <c r="BJ1113" s="37"/>
      <c r="BK1113" s="36"/>
      <c r="BL1113" s="36"/>
      <c r="BM1113" s="53" t="str">
        <f>IF(BJ1113="","",WORKDAY(BJ1113,5,FESTIVOS_CO!A:A))</f>
        <v/>
      </c>
      <c r="BN1113" s="57" t="str">
        <f t="shared" ca="1" si="218"/>
        <v>PENDIENTE HACER AVISO</v>
      </c>
      <c r="BO1113" s="54" t="str">
        <f t="shared" ca="1" si="211"/>
        <v>EN TRÁMITE NOTIF. POR AVISO</v>
      </c>
      <c r="BP1113" s="37"/>
      <c r="BQ1113" s="53" t="str">
        <f>IF(BP1113="","",WORKDAY(BP1113,5,FESTIVOS_CO!A:A))</f>
        <v/>
      </c>
      <c r="BR1113" s="37"/>
      <c r="BS1113" s="36"/>
      <c r="BT1113" s="38"/>
      <c r="BU1113" s="58" t="e">
        <f>VLOOKUP(BT1113,Hoja2!$C:$D,2,0)</f>
        <v>#N/A</v>
      </c>
      <c r="BV1113" s="80" t="str">
        <f>IF(
AND(AO1113="",BD1113="",BQ1113=""),
"EN PROCESO NOTIFICACION / COMUNICACION",
IF(
BT1113="",
"NO APLICA",
IF(
BU1113=60,
IF(AO1113&lt;&gt;"",AO1113,IF(BD1113&lt;&gt;"",BD1113,BQ1113))+60,
WORKDAY(
IF(AO1113&lt;&gt;"",AO1113,IF(BD1113&lt;&gt;"",BD1113,BQ1113)),
BU1113,
FESTIVOS_CO!A:A
)
)
))</f>
        <v>EN PROCESO NOTIFICACION / COMUNICACION</v>
      </c>
      <c r="BW1113" s="44"/>
      <c r="BX1113" s="53"/>
      <c r="BY1113" s="45"/>
      <c r="BZ1113" s="37"/>
      <c r="CA1113" s="54" t="str">
        <f t="shared" si="212"/>
        <v>PENDIENTE EJECUTORIA</v>
      </c>
      <c r="CB1113" s="59" t="str">
        <f t="shared" si="209"/>
        <v/>
      </c>
      <c r="CC1113" s="36"/>
      <c r="CD1113" s="40"/>
      <c r="CE1113" s="46"/>
      <c r="CF1113" s="40"/>
      <c r="CG1113" s="40"/>
      <c r="CH1113" s="40"/>
      <c r="CI1113" s="36"/>
      <c r="CJ1113" s="47"/>
      <c r="CK1113" s="40"/>
      <c r="CL1113" s="40"/>
      <c r="CM1113" s="40"/>
      <c r="CN1113" s="40"/>
    </row>
    <row r="1114" spans="1:92" ht="42.75" hidden="1">
      <c r="A1114" s="49" t="str">
        <f t="shared" si="213"/>
        <v>SIN GESTIÓN</v>
      </c>
      <c r="B1114" s="58"/>
      <c r="C1114" s="37"/>
      <c r="D1114" s="37"/>
      <c r="E1114" s="49" t="str">
        <f t="shared" si="214"/>
        <v>PENDIENTE NOTIFICACIÓN</v>
      </c>
      <c r="F1114" s="141" t="str">
        <f t="shared" si="215"/>
        <v>PENDIENTE NOTIFICACIÓN</v>
      </c>
      <c r="G1114" s="49" t="str">
        <f t="shared" si="216"/>
        <v/>
      </c>
      <c r="H1114" s="51" t="str">
        <f ca="1">IF(
L1114="",
"",
IF(
NETWORKDAYS(L1114,IF(M1114&lt;&gt;"",M1114,TODAY()),FESTIVOS_CO!A:A)&gt;2,
"VENCIDO",
IF(
NETWORKDAYS(L1114,IF(M1114&lt;&gt;"",M1114,TODAY()),FESTIVOS_CO!A:A)=2,
"ALERTA",
"A TIEMPO"
)))</f>
        <v/>
      </c>
      <c r="I1114" s="40"/>
      <c r="J1114" s="36"/>
      <c r="K1114" s="37"/>
      <c r="L1114" s="50"/>
      <c r="M1114" s="37"/>
      <c r="N1114" s="52"/>
      <c r="O1114" s="52"/>
      <c r="P1114" s="36"/>
      <c r="Q1114" s="36"/>
      <c r="R1114" s="40"/>
      <c r="S1114" s="36"/>
      <c r="T1114" s="40"/>
      <c r="U1114" s="40"/>
      <c r="V1114" s="81"/>
      <c r="W1114" s="40"/>
      <c r="X1114" s="40"/>
      <c r="Y1114" s="40"/>
      <c r="Z1114" s="38" t="str">
        <f>IFERROR(VLOOKUP(Y1114,DIRECTORIO!A:B,2,FALSE),"")</f>
        <v/>
      </c>
      <c r="AA1114" s="40"/>
      <c r="AB1114" s="40"/>
      <c r="AC1114" s="40"/>
      <c r="AD1114" s="40"/>
      <c r="AE1114" s="40"/>
      <c r="AF1114" s="40"/>
      <c r="AG1114" s="41" t="s">
        <v>109</v>
      </c>
      <c r="AH1114" s="42"/>
      <c r="AI1114" s="54" t="str">
        <f t="shared" ca="1" si="217"/>
        <v>PENDIENTE NOTIFICACIÓN ELECTRÓNICA</v>
      </c>
      <c r="AJ1114" s="37"/>
      <c r="AK1114" s="37"/>
      <c r="AL1114" s="37"/>
      <c r="AM1114" s="53" t="str">
        <f>IF(AK1114="","",WORKDAY(AK1114,5,FESTIVOS_CO!A:A))</f>
        <v/>
      </c>
      <c r="AN1114" s="37"/>
      <c r="AO1114" s="37"/>
      <c r="AP1114" s="54" t="str">
        <f t="shared" ca="1" si="210"/>
        <v>NO APLICA</v>
      </c>
      <c r="AQ1114" s="36"/>
      <c r="AR1114" s="43"/>
      <c r="AS1114" s="37"/>
      <c r="AT1114" s="36"/>
      <c r="AU1114" s="37"/>
      <c r="AV1114" s="36"/>
      <c r="AW1114" s="36"/>
      <c r="AX1114" s="37"/>
      <c r="AY1114" s="140" t="str">
        <f>IF(AU1114="","",WORKDAY(AU1114,5,FESTIVOS_CO!A:A))</f>
        <v/>
      </c>
      <c r="AZ1114" s="54" t="str">
        <f t="shared" ca="1" si="219"/>
        <v>NO APLICA</v>
      </c>
      <c r="BA1114" s="55" t="str">
        <f>IF(AX1114="","",WORKDAY(AX1114,5,FESTIVOS_CO!A:A))</f>
        <v/>
      </c>
      <c r="BB1114" s="39"/>
      <c r="BC1114" s="40"/>
      <c r="BD1114" s="40"/>
      <c r="BE1114" s="56" t="str">
        <f t="shared" ca="1" si="208"/>
        <v>NO APLICA</v>
      </c>
      <c r="BF1114" s="37"/>
      <c r="BG1114" s="45"/>
      <c r="BH1114" s="37"/>
      <c r="BI1114" s="36"/>
      <c r="BJ1114" s="37"/>
      <c r="BK1114" s="36"/>
      <c r="BL1114" s="36"/>
      <c r="BM1114" s="53" t="str">
        <f>IF(BJ1114="","",WORKDAY(BJ1114,5,FESTIVOS_CO!A:A))</f>
        <v/>
      </c>
      <c r="BN1114" s="57" t="str">
        <f t="shared" ca="1" si="218"/>
        <v>PENDIENTE HACER AVISO</v>
      </c>
      <c r="BO1114" s="54" t="str">
        <f t="shared" ca="1" si="211"/>
        <v>EN TRÁMITE NOTIF. POR AVISO</v>
      </c>
      <c r="BP1114" s="37"/>
      <c r="BQ1114" s="53" t="str">
        <f>IF(BP1114="","",WORKDAY(BP1114,5,FESTIVOS_CO!A:A))</f>
        <v/>
      </c>
      <c r="BR1114" s="37"/>
      <c r="BS1114" s="36"/>
      <c r="BT1114" s="38"/>
      <c r="BU1114" s="58" t="e">
        <f>VLOOKUP(BT1114,Hoja2!$C:$D,2,0)</f>
        <v>#N/A</v>
      </c>
      <c r="BV1114" s="80" t="str">
        <f>IF(
AND(AO1114="",BD1114="",BQ1114=""),
"EN PROCESO NOTIFICACION / COMUNICACION",
IF(
BT1114="",
"NO APLICA",
IF(
BU1114=60,
IF(AO1114&lt;&gt;"",AO1114,IF(BD1114&lt;&gt;"",BD1114,BQ1114))+60,
WORKDAY(
IF(AO1114&lt;&gt;"",AO1114,IF(BD1114&lt;&gt;"",BD1114,BQ1114)),
BU1114,
FESTIVOS_CO!A:A
)
)
))</f>
        <v>EN PROCESO NOTIFICACION / COMUNICACION</v>
      </c>
      <c r="BW1114" s="44"/>
      <c r="BX1114" s="53"/>
      <c r="BY1114" s="45"/>
      <c r="BZ1114" s="37"/>
      <c r="CA1114" s="54" t="str">
        <f t="shared" si="212"/>
        <v>PENDIENTE EJECUTORIA</v>
      </c>
      <c r="CB1114" s="59" t="str">
        <f t="shared" si="209"/>
        <v/>
      </c>
      <c r="CC1114" s="36"/>
      <c r="CD1114" s="40"/>
      <c r="CE1114" s="46"/>
      <c r="CF1114" s="40"/>
      <c r="CG1114" s="40"/>
      <c r="CH1114" s="40"/>
      <c r="CI1114" s="36"/>
      <c r="CJ1114" s="47"/>
      <c r="CK1114" s="40"/>
      <c r="CL1114" s="40"/>
      <c r="CM1114" s="40"/>
      <c r="CN1114" s="40"/>
    </row>
    <row r="1115" spans="1:92" ht="42.75" hidden="1">
      <c r="A1115" s="49" t="str">
        <f t="shared" si="213"/>
        <v>SIN GESTIÓN</v>
      </c>
      <c r="B1115" s="58"/>
      <c r="C1115" s="37"/>
      <c r="D1115" s="37"/>
      <c r="E1115" s="49" t="str">
        <f t="shared" si="214"/>
        <v>PENDIENTE NOTIFICACIÓN</v>
      </c>
      <c r="F1115" s="141" t="str">
        <f t="shared" si="215"/>
        <v>PENDIENTE NOTIFICACIÓN</v>
      </c>
      <c r="G1115" s="49" t="str">
        <f t="shared" si="216"/>
        <v/>
      </c>
      <c r="H1115" s="51" t="str">
        <f ca="1">IF(
L1115="",
"",
IF(
NETWORKDAYS(L1115,IF(M1115&lt;&gt;"",M1115,TODAY()),FESTIVOS_CO!A:A)&gt;2,
"VENCIDO",
IF(
NETWORKDAYS(L1115,IF(M1115&lt;&gt;"",M1115,TODAY()),FESTIVOS_CO!A:A)=2,
"ALERTA",
"A TIEMPO"
)))</f>
        <v/>
      </c>
      <c r="I1115" s="40"/>
      <c r="J1115" s="36"/>
      <c r="K1115" s="37"/>
      <c r="L1115" s="50"/>
      <c r="M1115" s="37"/>
      <c r="N1115" s="52"/>
      <c r="O1115" s="52"/>
      <c r="P1115" s="36"/>
      <c r="Q1115" s="36"/>
      <c r="R1115" s="40"/>
      <c r="S1115" s="36"/>
      <c r="T1115" s="40"/>
      <c r="U1115" s="40"/>
      <c r="V1115" s="81"/>
      <c r="W1115" s="40"/>
      <c r="X1115" s="40"/>
      <c r="Y1115" s="40"/>
      <c r="Z1115" s="38" t="str">
        <f>IFERROR(VLOOKUP(Y1115,DIRECTORIO!A:B,2,FALSE),"")</f>
        <v/>
      </c>
      <c r="AA1115" s="40"/>
      <c r="AB1115" s="40"/>
      <c r="AC1115" s="40"/>
      <c r="AD1115" s="40"/>
      <c r="AE1115" s="40"/>
      <c r="AF1115" s="40"/>
      <c r="AG1115" s="41" t="s">
        <v>109</v>
      </c>
      <c r="AH1115" s="42"/>
      <c r="AI1115" s="54" t="str">
        <f t="shared" ca="1" si="217"/>
        <v>PENDIENTE NOTIFICACIÓN ELECTRÓNICA</v>
      </c>
      <c r="AJ1115" s="37"/>
      <c r="AK1115" s="37"/>
      <c r="AL1115" s="37"/>
      <c r="AM1115" s="53" t="str">
        <f>IF(AK1115="","",WORKDAY(AK1115,5,FESTIVOS_CO!A:A))</f>
        <v/>
      </c>
      <c r="AN1115" s="37"/>
      <c r="AO1115" s="37"/>
      <c r="AP1115" s="54" t="str">
        <f t="shared" ca="1" si="210"/>
        <v>NO APLICA</v>
      </c>
      <c r="AQ1115" s="36"/>
      <c r="AR1115" s="43"/>
      <c r="AS1115" s="37"/>
      <c r="AT1115" s="36"/>
      <c r="AU1115" s="37"/>
      <c r="AV1115" s="36"/>
      <c r="AW1115" s="36"/>
      <c r="AX1115" s="37"/>
      <c r="AY1115" s="140" t="str">
        <f>IF(AU1115="","",WORKDAY(AU1115,5,FESTIVOS_CO!A:A))</f>
        <v/>
      </c>
      <c r="AZ1115" s="54" t="str">
        <f t="shared" ca="1" si="219"/>
        <v>NO APLICA</v>
      </c>
      <c r="BA1115" s="55" t="str">
        <f>IF(AX1115="","",WORKDAY(AX1115,5,FESTIVOS_CO!A:A))</f>
        <v/>
      </c>
      <c r="BB1115" s="39"/>
      <c r="BC1115" s="40"/>
      <c r="BD1115" s="40"/>
      <c r="BE1115" s="56" t="str">
        <f t="shared" ref="BE1115:BE1178" ca="1" si="220">IF(AZ1115="NO PROCEDE",
"NO PROCEDE",IF(OR(AZ1115="HACER AVISO",BB1115="NO"),
"HACER AVISO",
"NO APLICA"))</f>
        <v>NO APLICA</v>
      </c>
      <c r="BF1115" s="37"/>
      <c r="BG1115" s="45"/>
      <c r="BH1115" s="37"/>
      <c r="BI1115" s="36"/>
      <c r="BJ1115" s="37"/>
      <c r="BK1115" s="36"/>
      <c r="BL1115" s="36"/>
      <c r="BM1115" s="53" t="str">
        <f>IF(BJ1115="","",WORKDAY(BJ1115,5,FESTIVOS_CO!A:A))</f>
        <v/>
      </c>
      <c r="BN1115" s="57" t="str">
        <f t="shared" ca="1" si="218"/>
        <v>PENDIENTE HACER AVISO</v>
      </c>
      <c r="BO1115" s="54" t="str">
        <f t="shared" ca="1" si="211"/>
        <v>EN TRÁMITE NOTIF. POR AVISO</v>
      </c>
      <c r="BP1115" s="37"/>
      <c r="BQ1115" s="53" t="str">
        <f>IF(BP1115="","",WORKDAY(BP1115,5,FESTIVOS_CO!A:A))</f>
        <v/>
      </c>
      <c r="BR1115" s="37"/>
      <c r="BS1115" s="36"/>
      <c r="BT1115" s="38"/>
      <c r="BU1115" s="58" t="e">
        <f>VLOOKUP(BT1115,Hoja2!$C:$D,2,0)</f>
        <v>#N/A</v>
      </c>
      <c r="BV1115" s="80" t="str">
        <f>IF(
AND(AO1115="",BD1115="",BQ1115=""),
"EN PROCESO NOTIFICACION / COMUNICACION",
IF(
BT1115="",
"NO APLICA",
IF(
BU1115=60,
IF(AO1115&lt;&gt;"",AO1115,IF(BD1115&lt;&gt;"",BD1115,BQ1115))+60,
WORKDAY(
IF(AO1115&lt;&gt;"",AO1115,IF(BD1115&lt;&gt;"",BD1115,BQ1115)),
BU1115,
FESTIVOS_CO!A:A
)
)
))</f>
        <v>EN PROCESO NOTIFICACION / COMUNICACION</v>
      </c>
      <c r="BW1115" s="44"/>
      <c r="BX1115" s="53"/>
      <c r="BY1115" s="45"/>
      <c r="BZ1115" s="37"/>
      <c r="CA1115" s="54" t="str">
        <f t="shared" si="212"/>
        <v>PENDIENTE EJECUTORIA</v>
      </c>
      <c r="CB1115" s="59" t="str">
        <f t="shared" ref="CB1115:CB1178" si="221">IF(CC1115="NO",
"NO APLICA",
IF(CC1115="SI",
IF(COUNTBLANK(CC1115:CH1115)&gt;0,
"PENDIENTE MEMORANDO",
"MEMORANDOS ENVIADOS"
),
IF(CI1115="NO",
"NO APLICA",
IF(CI1115="SI",
IF(COUNTBLANK(CJ1115:CN1115)&gt;0,
"PENDIENTES OFICIOS",
"OFICIOS ENVIADOS"
),
""
)
)
))</f>
        <v/>
      </c>
      <c r="CC1115" s="36"/>
      <c r="CD1115" s="40"/>
      <c r="CE1115" s="46"/>
      <c r="CF1115" s="40"/>
      <c r="CG1115" s="40"/>
      <c r="CH1115" s="40"/>
      <c r="CI1115" s="36"/>
      <c r="CJ1115" s="47"/>
      <c r="CK1115" s="40"/>
      <c r="CL1115" s="40"/>
      <c r="CM1115" s="40"/>
      <c r="CN1115" s="40"/>
    </row>
    <row r="1116" spans="1:92" ht="42.75" hidden="1">
      <c r="A1116" s="49" t="str">
        <f t="shared" si="213"/>
        <v>SIN GESTIÓN</v>
      </c>
      <c r="B1116" s="58"/>
      <c r="C1116" s="37"/>
      <c r="D1116" s="37"/>
      <c r="E1116" s="49" t="str">
        <f t="shared" si="214"/>
        <v>PENDIENTE NOTIFICACIÓN</v>
      </c>
      <c r="F1116" s="141" t="str">
        <f t="shared" si="215"/>
        <v>PENDIENTE NOTIFICACIÓN</v>
      </c>
      <c r="G1116" s="49" t="str">
        <f t="shared" si="216"/>
        <v/>
      </c>
      <c r="H1116" s="51" t="str">
        <f ca="1">IF(
L1116="",
"",
IF(
NETWORKDAYS(L1116,IF(M1116&lt;&gt;"",M1116,TODAY()),FESTIVOS_CO!A:A)&gt;2,
"VENCIDO",
IF(
NETWORKDAYS(L1116,IF(M1116&lt;&gt;"",M1116,TODAY()),FESTIVOS_CO!A:A)=2,
"ALERTA",
"A TIEMPO"
)))</f>
        <v/>
      </c>
      <c r="I1116" s="40"/>
      <c r="J1116" s="36"/>
      <c r="K1116" s="37"/>
      <c r="L1116" s="50"/>
      <c r="M1116" s="37"/>
      <c r="N1116" s="52"/>
      <c r="O1116" s="52"/>
      <c r="P1116" s="36"/>
      <c r="Q1116" s="36"/>
      <c r="R1116" s="40"/>
      <c r="S1116" s="36"/>
      <c r="T1116" s="40"/>
      <c r="U1116" s="40"/>
      <c r="V1116" s="81"/>
      <c r="W1116" s="40"/>
      <c r="X1116" s="40"/>
      <c r="Y1116" s="40"/>
      <c r="Z1116" s="38" t="str">
        <f>IFERROR(VLOOKUP(Y1116,DIRECTORIO!A:B,2,FALSE),"")</f>
        <v/>
      </c>
      <c r="AA1116" s="40"/>
      <c r="AB1116" s="40"/>
      <c r="AC1116" s="40"/>
      <c r="AD1116" s="40"/>
      <c r="AE1116" s="40"/>
      <c r="AF1116" s="40"/>
      <c r="AG1116" s="41" t="s">
        <v>109</v>
      </c>
      <c r="AH1116" s="42"/>
      <c r="AI1116" s="54" t="str">
        <f t="shared" ca="1" si="217"/>
        <v>PENDIENTE NOTIFICACIÓN ELECTRÓNICA</v>
      </c>
      <c r="AJ1116" s="37"/>
      <c r="AK1116" s="37"/>
      <c r="AL1116" s="37"/>
      <c r="AM1116" s="53" t="str">
        <f>IF(AK1116="","",WORKDAY(AK1116,5,FESTIVOS_CO!A:A))</f>
        <v/>
      </c>
      <c r="AN1116" s="37"/>
      <c r="AO1116" s="37"/>
      <c r="AP1116" s="54" t="str">
        <f t="shared" ref="AP1116:AP1179" ca="1" si="222">IF(
ISNUMBER(SEARCH("PENDIENTE",UPPER(AI1116))),
"NO APLICA",
IF(
COUNTBLANK(AJ1116:AL1116)=COUNTA(AJ1116:AL1116),
"NO APLICA",
IF(
UPPER(AN1116)="SI",
"NO PROCEDE CITACION",
"NOTIFICAR POR CITACION"
)
)
)</f>
        <v>NO APLICA</v>
      </c>
      <c r="AQ1116" s="36"/>
      <c r="AR1116" s="43"/>
      <c r="AS1116" s="37"/>
      <c r="AT1116" s="36"/>
      <c r="AU1116" s="37"/>
      <c r="AV1116" s="36"/>
      <c r="AW1116" s="36"/>
      <c r="AX1116" s="37"/>
      <c r="AY1116" s="140" t="str">
        <f>IF(AU1116="","",WORKDAY(AU1116,5,FESTIVOS_CO!A:A))</f>
        <v/>
      </c>
      <c r="AZ1116" s="54" t="str">
        <f t="shared" ca="1" si="219"/>
        <v>NO APLICA</v>
      </c>
      <c r="BA1116" s="55" t="str">
        <f>IF(AX1116="","",WORKDAY(AX1116,5,FESTIVOS_CO!A:A))</f>
        <v/>
      </c>
      <c r="BB1116" s="39"/>
      <c r="BC1116" s="40"/>
      <c r="BD1116" s="40"/>
      <c r="BE1116" s="56" t="str">
        <f t="shared" ca="1" si="220"/>
        <v>NO APLICA</v>
      </c>
      <c r="BF1116" s="37"/>
      <c r="BG1116" s="45"/>
      <c r="BH1116" s="37"/>
      <c r="BI1116" s="36"/>
      <c r="BJ1116" s="37"/>
      <c r="BK1116" s="36"/>
      <c r="BL1116" s="36"/>
      <c r="BM1116" s="53" t="str">
        <f>IF(BJ1116="","",WORKDAY(BJ1116,5,FESTIVOS_CO!A:A))</f>
        <v/>
      </c>
      <c r="BN1116" s="57" t="str">
        <f t="shared" ca="1" si="218"/>
        <v>PENDIENTE HACER AVISO</v>
      </c>
      <c r="BO1116" s="54" t="str">
        <f t="shared" ca="1" si="211"/>
        <v>EN TRÁMITE NOTIF. POR AVISO</v>
      </c>
      <c r="BP1116" s="37"/>
      <c r="BQ1116" s="53" t="str">
        <f>IF(BP1116="","",WORKDAY(BP1116,5,FESTIVOS_CO!A:A))</f>
        <v/>
      </c>
      <c r="BR1116" s="37"/>
      <c r="BS1116" s="36"/>
      <c r="BT1116" s="38"/>
      <c r="BU1116" s="58" t="e">
        <f>VLOOKUP(BT1116,Hoja2!$C:$D,2,0)</f>
        <v>#N/A</v>
      </c>
      <c r="BV1116" s="80" t="str">
        <f>IF(
AND(AO1116="",BD1116="",BQ1116=""),
"EN PROCESO NOTIFICACION / COMUNICACION",
IF(
BT1116="",
"NO APLICA",
IF(
BU1116=60,
IF(AO1116&lt;&gt;"",AO1116,IF(BD1116&lt;&gt;"",BD1116,BQ1116))+60,
WORKDAY(
IF(AO1116&lt;&gt;"",AO1116,IF(BD1116&lt;&gt;"",BD1116,BQ1116)),
BU1116,
FESTIVOS_CO!A:A
)
)
))</f>
        <v>EN PROCESO NOTIFICACION / COMUNICACION</v>
      </c>
      <c r="BW1116" s="44"/>
      <c r="BX1116" s="53"/>
      <c r="BY1116" s="45"/>
      <c r="BZ1116" s="37"/>
      <c r="CA1116" s="54" t="str">
        <f t="shared" si="212"/>
        <v>PENDIENTE EJECUTORIA</v>
      </c>
      <c r="CB1116" s="59" t="str">
        <f t="shared" si="221"/>
        <v/>
      </c>
      <c r="CC1116" s="36"/>
      <c r="CD1116" s="40"/>
      <c r="CE1116" s="46"/>
      <c r="CF1116" s="40"/>
      <c r="CG1116" s="40"/>
      <c r="CH1116" s="40"/>
      <c r="CI1116" s="36"/>
      <c r="CJ1116" s="47"/>
      <c r="CK1116" s="40"/>
      <c r="CL1116" s="40"/>
      <c r="CM1116" s="40"/>
      <c r="CN1116" s="40"/>
    </row>
    <row r="1117" spans="1:92" ht="42.75" hidden="1">
      <c r="A1117" s="49" t="str">
        <f t="shared" si="213"/>
        <v>SIN GESTIÓN</v>
      </c>
      <c r="B1117" s="58"/>
      <c r="C1117" s="37"/>
      <c r="D1117" s="37"/>
      <c r="E1117" s="49" t="str">
        <f t="shared" si="214"/>
        <v>PENDIENTE NOTIFICACIÓN</v>
      </c>
      <c r="F1117" s="141" t="str">
        <f t="shared" si="215"/>
        <v>PENDIENTE NOTIFICACIÓN</v>
      </c>
      <c r="G1117" s="49" t="str">
        <f t="shared" si="216"/>
        <v/>
      </c>
      <c r="H1117" s="51" t="str">
        <f ca="1">IF(
L1117="",
"",
IF(
NETWORKDAYS(L1117,IF(M1117&lt;&gt;"",M1117,TODAY()),FESTIVOS_CO!A:A)&gt;2,
"VENCIDO",
IF(
NETWORKDAYS(L1117,IF(M1117&lt;&gt;"",M1117,TODAY()),FESTIVOS_CO!A:A)=2,
"ALERTA",
"A TIEMPO"
)))</f>
        <v/>
      </c>
      <c r="I1117" s="40"/>
      <c r="J1117" s="36"/>
      <c r="K1117" s="37"/>
      <c r="L1117" s="50"/>
      <c r="M1117" s="37"/>
      <c r="N1117" s="52"/>
      <c r="O1117" s="52"/>
      <c r="P1117" s="36"/>
      <c r="Q1117" s="36"/>
      <c r="R1117" s="40"/>
      <c r="S1117" s="36"/>
      <c r="T1117" s="40"/>
      <c r="U1117" s="40"/>
      <c r="V1117" s="81"/>
      <c r="W1117" s="40"/>
      <c r="X1117" s="40"/>
      <c r="Y1117" s="40"/>
      <c r="Z1117" s="38" t="str">
        <f>IFERROR(VLOOKUP(Y1117,DIRECTORIO!A:B,2,FALSE),"")</f>
        <v/>
      </c>
      <c r="AA1117" s="40"/>
      <c r="AB1117" s="40"/>
      <c r="AC1117" s="40"/>
      <c r="AD1117" s="40"/>
      <c r="AE1117" s="40"/>
      <c r="AF1117" s="40"/>
      <c r="AG1117" s="41" t="s">
        <v>109</v>
      </c>
      <c r="AH1117" s="42"/>
      <c r="AI1117" s="54" t="str">
        <f t="shared" ca="1" si="217"/>
        <v>PENDIENTE NOTIFICACIÓN ELECTRÓNICA</v>
      </c>
      <c r="AJ1117" s="37"/>
      <c r="AK1117" s="37"/>
      <c r="AL1117" s="37"/>
      <c r="AM1117" s="53" t="str">
        <f>IF(AK1117="","",WORKDAY(AK1117,5,FESTIVOS_CO!A:A))</f>
        <v/>
      </c>
      <c r="AN1117" s="37"/>
      <c r="AO1117" s="37"/>
      <c r="AP1117" s="54" t="str">
        <f t="shared" ca="1" si="222"/>
        <v>NO APLICA</v>
      </c>
      <c r="AQ1117" s="36"/>
      <c r="AR1117" s="43"/>
      <c r="AS1117" s="37"/>
      <c r="AT1117" s="36"/>
      <c r="AU1117" s="37"/>
      <c r="AV1117" s="36"/>
      <c r="AW1117" s="36"/>
      <c r="AX1117" s="37"/>
      <c r="AY1117" s="140" t="str">
        <f>IF(AU1117="","",WORKDAY(AU1117,5,FESTIVOS_CO!A:A))</f>
        <v/>
      </c>
      <c r="AZ1117" s="54" t="str">
        <f t="shared" ca="1" si="219"/>
        <v>NO APLICA</v>
      </c>
      <c r="BA1117" s="55" t="str">
        <f>IF(AX1117="","",WORKDAY(AX1117,5,FESTIVOS_CO!A:A))</f>
        <v/>
      </c>
      <c r="BB1117" s="39"/>
      <c r="BC1117" s="40"/>
      <c r="BD1117" s="40"/>
      <c r="BE1117" s="56" t="str">
        <f t="shared" ca="1" si="220"/>
        <v>NO APLICA</v>
      </c>
      <c r="BF1117" s="37"/>
      <c r="BG1117" s="45"/>
      <c r="BH1117" s="37"/>
      <c r="BI1117" s="36"/>
      <c r="BJ1117" s="37"/>
      <c r="BK1117" s="36"/>
      <c r="BL1117" s="36"/>
      <c r="BM1117" s="53" t="str">
        <f>IF(BJ1117="","",WORKDAY(BJ1117,5,FESTIVOS_CO!A:A))</f>
        <v/>
      </c>
      <c r="BN1117" s="57" t="str">
        <f t="shared" ca="1" si="218"/>
        <v>PENDIENTE HACER AVISO</v>
      </c>
      <c r="BO1117" s="54" t="str">
        <f t="shared" ca="1" si="211"/>
        <v>EN TRÁMITE NOTIF. POR AVISO</v>
      </c>
      <c r="BP1117" s="37"/>
      <c r="BQ1117" s="53" t="str">
        <f>IF(BP1117="","",WORKDAY(BP1117,5,FESTIVOS_CO!A:A))</f>
        <v/>
      </c>
      <c r="BR1117" s="37"/>
      <c r="BS1117" s="36"/>
      <c r="BT1117" s="38"/>
      <c r="BU1117" s="58" t="e">
        <f>VLOOKUP(BT1117,Hoja2!$C:$D,2,0)</f>
        <v>#N/A</v>
      </c>
      <c r="BV1117" s="80" t="str">
        <f>IF(
AND(AO1117="",BD1117="",BQ1117=""),
"EN PROCESO NOTIFICACION / COMUNICACION",
IF(
BT1117="",
"NO APLICA",
IF(
BU1117=60,
IF(AO1117&lt;&gt;"",AO1117,IF(BD1117&lt;&gt;"",BD1117,BQ1117))+60,
WORKDAY(
IF(AO1117&lt;&gt;"",AO1117,IF(BD1117&lt;&gt;"",BD1117,BQ1117)),
BU1117,
FESTIVOS_CO!A:A
)
)
))</f>
        <v>EN PROCESO NOTIFICACION / COMUNICACION</v>
      </c>
      <c r="BW1117" s="44"/>
      <c r="BX1117" s="53"/>
      <c r="BY1117" s="45"/>
      <c r="BZ1117" s="37"/>
      <c r="CA1117" s="54" t="str">
        <f t="shared" si="212"/>
        <v>PENDIENTE EJECUTORIA</v>
      </c>
      <c r="CB1117" s="59" t="str">
        <f t="shared" si="221"/>
        <v/>
      </c>
      <c r="CC1117" s="36"/>
      <c r="CD1117" s="40"/>
      <c r="CE1117" s="46"/>
      <c r="CF1117" s="40"/>
      <c r="CG1117" s="40"/>
      <c r="CH1117" s="40"/>
      <c r="CI1117" s="36"/>
      <c r="CJ1117" s="47"/>
      <c r="CK1117" s="40"/>
      <c r="CL1117" s="40"/>
      <c r="CM1117" s="40"/>
      <c r="CN1117" s="40"/>
    </row>
    <row r="1118" spans="1:92" ht="42.75" hidden="1">
      <c r="A1118" s="49" t="str">
        <f t="shared" si="213"/>
        <v>SIN GESTIÓN</v>
      </c>
      <c r="B1118" s="58"/>
      <c r="C1118" s="37"/>
      <c r="D1118" s="37"/>
      <c r="E1118" s="49" t="str">
        <f t="shared" si="214"/>
        <v>PENDIENTE NOTIFICACIÓN</v>
      </c>
      <c r="F1118" s="141" t="str">
        <f t="shared" si="215"/>
        <v>PENDIENTE NOTIFICACIÓN</v>
      </c>
      <c r="G1118" s="49" t="str">
        <f t="shared" si="216"/>
        <v/>
      </c>
      <c r="H1118" s="51" t="str">
        <f ca="1">IF(
L1118="",
"",
IF(
NETWORKDAYS(L1118,IF(M1118&lt;&gt;"",M1118,TODAY()),FESTIVOS_CO!A:A)&gt;2,
"VENCIDO",
IF(
NETWORKDAYS(L1118,IF(M1118&lt;&gt;"",M1118,TODAY()),FESTIVOS_CO!A:A)=2,
"ALERTA",
"A TIEMPO"
)))</f>
        <v/>
      </c>
      <c r="I1118" s="40"/>
      <c r="J1118" s="36"/>
      <c r="K1118" s="37"/>
      <c r="L1118" s="50"/>
      <c r="M1118" s="37"/>
      <c r="N1118" s="52"/>
      <c r="O1118" s="52"/>
      <c r="P1118" s="36"/>
      <c r="Q1118" s="36"/>
      <c r="R1118" s="40"/>
      <c r="S1118" s="36"/>
      <c r="T1118" s="40"/>
      <c r="U1118" s="40"/>
      <c r="V1118" s="81"/>
      <c r="W1118" s="40"/>
      <c r="X1118" s="40"/>
      <c r="Y1118" s="40"/>
      <c r="Z1118" s="38" t="str">
        <f>IFERROR(VLOOKUP(Y1118,DIRECTORIO!A:B,2,FALSE),"")</f>
        <v/>
      </c>
      <c r="AA1118" s="40"/>
      <c r="AB1118" s="40"/>
      <c r="AC1118" s="40"/>
      <c r="AD1118" s="40"/>
      <c r="AE1118" s="40"/>
      <c r="AF1118" s="40"/>
      <c r="AG1118" s="41" t="s">
        <v>109</v>
      </c>
      <c r="AH1118" s="42"/>
      <c r="AI1118" s="54" t="str">
        <f t="shared" ca="1" si="217"/>
        <v>PENDIENTE NOTIFICACIÓN ELECTRÓNICA</v>
      </c>
      <c r="AJ1118" s="37"/>
      <c r="AK1118" s="37"/>
      <c r="AL1118" s="37"/>
      <c r="AM1118" s="53" t="str">
        <f>IF(AK1118="","",WORKDAY(AK1118,5,FESTIVOS_CO!A:A))</f>
        <v/>
      </c>
      <c r="AN1118" s="37"/>
      <c r="AO1118" s="37"/>
      <c r="AP1118" s="54" t="str">
        <f t="shared" ca="1" si="222"/>
        <v>NO APLICA</v>
      </c>
      <c r="AQ1118" s="36"/>
      <c r="AR1118" s="43"/>
      <c r="AS1118" s="37"/>
      <c r="AT1118" s="36"/>
      <c r="AU1118" s="37"/>
      <c r="AV1118" s="36"/>
      <c r="AW1118" s="36"/>
      <c r="AX1118" s="37"/>
      <c r="AY1118" s="140" t="str">
        <f>IF(AU1118="","",WORKDAY(AU1118,5,FESTIVOS_CO!A:A))</f>
        <v/>
      </c>
      <c r="AZ1118" s="54" t="str">
        <f t="shared" ca="1" si="219"/>
        <v>NO APLICA</v>
      </c>
      <c r="BA1118" s="55" t="str">
        <f>IF(AX1118="","",WORKDAY(AX1118,5,FESTIVOS_CO!A:A))</f>
        <v/>
      </c>
      <c r="BB1118" s="39"/>
      <c r="BC1118" s="40"/>
      <c r="BD1118" s="40"/>
      <c r="BE1118" s="56" t="str">
        <f t="shared" ca="1" si="220"/>
        <v>NO APLICA</v>
      </c>
      <c r="BF1118" s="37"/>
      <c r="BG1118" s="45"/>
      <c r="BH1118" s="37"/>
      <c r="BI1118" s="36"/>
      <c r="BJ1118" s="37"/>
      <c r="BK1118" s="36"/>
      <c r="BL1118" s="36"/>
      <c r="BM1118" s="53" t="str">
        <f>IF(BJ1118="","",WORKDAY(BJ1118,5,FESTIVOS_CO!A:A))</f>
        <v/>
      </c>
      <c r="BN1118" s="57" t="str">
        <f t="shared" ca="1" si="218"/>
        <v>PENDIENTE HACER AVISO</v>
      </c>
      <c r="BO1118" s="54" t="str">
        <f t="shared" ca="1" si="211"/>
        <v>EN TRÁMITE NOTIF. POR AVISO</v>
      </c>
      <c r="BP1118" s="37"/>
      <c r="BQ1118" s="53" t="str">
        <f>IF(BP1118="","",WORKDAY(BP1118,5,FESTIVOS_CO!A:A))</f>
        <v/>
      </c>
      <c r="BR1118" s="37"/>
      <c r="BS1118" s="36"/>
      <c r="BT1118" s="38"/>
      <c r="BU1118" s="58" t="e">
        <f>VLOOKUP(BT1118,Hoja2!$C:$D,2,0)</f>
        <v>#N/A</v>
      </c>
      <c r="BV1118" s="80" t="str">
        <f>IF(
AND(AO1118="",BD1118="",BQ1118=""),
"EN PROCESO NOTIFICACION / COMUNICACION",
IF(
BT1118="",
"NO APLICA",
IF(
BU1118=60,
IF(AO1118&lt;&gt;"",AO1118,IF(BD1118&lt;&gt;"",BD1118,BQ1118))+60,
WORKDAY(
IF(AO1118&lt;&gt;"",AO1118,IF(BD1118&lt;&gt;"",BD1118,BQ1118)),
BU1118,
FESTIVOS_CO!A:A
)
)
))</f>
        <v>EN PROCESO NOTIFICACION / COMUNICACION</v>
      </c>
      <c r="BW1118" s="44"/>
      <c r="BX1118" s="53"/>
      <c r="BY1118" s="45"/>
      <c r="BZ1118" s="37"/>
      <c r="CA1118" s="54" t="str">
        <f t="shared" si="212"/>
        <v>PENDIENTE EJECUTORIA</v>
      </c>
      <c r="CB1118" s="59" t="str">
        <f t="shared" si="221"/>
        <v/>
      </c>
      <c r="CC1118" s="36"/>
      <c r="CD1118" s="40"/>
      <c r="CE1118" s="46"/>
      <c r="CF1118" s="40"/>
      <c r="CG1118" s="40"/>
      <c r="CH1118" s="40"/>
      <c r="CI1118" s="36"/>
      <c r="CJ1118" s="47"/>
      <c r="CK1118" s="40"/>
      <c r="CL1118" s="40"/>
      <c r="CM1118" s="40"/>
      <c r="CN1118" s="40"/>
    </row>
    <row r="1119" spans="1:92" ht="42.75" hidden="1">
      <c r="A1119" s="49" t="str">
        <f t="shared" si="213"/>
        <v>SIN GESTIÓN</v>
      </c>
      <c r="B1119" s="58"/>
      <c r="C1119" s="37"/>
      <c r="D1119" s="37"/>
      <c r="E1119" s="49" t="str">
        <f t="shared" si="214"/>
        <v>PENDIENTE NOTIFICACIÓN</v>
      </c>
      <c r="F1119" s="141" t="str">
        <f t="shared" si="215"/>
        <v>PENDIENTE NOTIFICACIÓN</v>
      </c>
      <c r="G1119" s="49" t="str">
        <f t="shared" si="216"/>
        <v/>
      </c>
      <c r="H1119" s="51" t="str">
        <f ca="1">IF(
L1119="",
"",
IF(
NETWORKDAYS(L1119,IF(M1119&lt;&gt;"",M1119,TODAY()),FESTIVOS_CO!A:A)&gt;2,
"VENCIDO",
IF(
NETWORKDAYS(L1119,IF(M1119&lt;&gt;"",M1119,TODAY()),FESTIVOS_CO!A:A)=2,
"ALERTA",
"A TIEMPO"
)))</f>
        <v/>
      </c>
      <c r="I1119" s="40"/>
      <c r="J1119" s="36"/>
      <c r="K1119" s="37"/>
      <c r="L1119" s="50"/>
      <c r="M1119" s="37"/>
      <c r="N1119" s="52"/>
      <c r="O1119" s="52"/>
      <c r="P1119" s="36"/>
      <c r="Q1119" s="36"/>
      <c r="R1119" s="40"/>
      <c r="S1119" s="36"/>
      <c r="T1119" s="40"/>
      <c r="U1119" s="40"/>
      <c r="V1119" s="81"/>
      <c r="W1119" s="40"/>
      <c r="X1119" s="40"/>
      <c r="Y1119" s="40"/>
      <c r="Z1119" s="38" t="str">
        <f>IFERROR(VLOOKUP(Y1119,DIRECTORIO!A:B,2,FALSE),"")</f>
        <v/>
      </c>
      <c r="AA1119" s="40"/>
      <c r="AB1119" s="40"/>
      <c r="AC1119" s="40"/>
      <c r="AD1119" s="40"/>
      <c r="AE1119" s="40"/>
      <c r="AF1119" s="40"/>
      <c r="AG1119" s="41" t="s">
        <v>109</v>
      </c>
      <c r="AH1119" s="42"/>
      <c r="AI1119" s="54" t="str">
        <f t="shared" ca="1" si="217"/>
        <v>PENDIENTE NOTIFICACIÓN ELECTRÓNICA</v>
      </c>
      <c r="AJ1119" s="37"/>
      <c r="AK1119" s="37"/>
      <c r="AL1119" s="37"/>
      <c r="AM1119" s="53" t="str">
        <f>IF(AK1119="","",WORKDAY(AK1119,5,FESTIVOS_CO!A:A))</f>
        <v/>
      </c>
      <c r="AN1119" s="37"/>
      <c r="AO1119" s="37"/>
      <c r="AP1119" s="54" t="str">
        <f t="shared" ca="1" si="222"/>
        <v>NO APLICA</v>
      </c>
      <c r="AQ1119" s="36"/>
      <c r="AR1119" s="43"/>
      <c r="AS1119" s="37"/>
      <c r="AT1119" s="36"/>
      <c r="AU1119" s="37"/>
      <c r="AV1119" s="36"/>
      <c r="AW1119" s="36"/>
      <c r="AX1119" s="37"/>
      <c r="AY1119" s="140" t="str">
        <f>IF(AU1119="","",WORKDAY(AU1119,5,FESTIVOS_CO!A:A))</f>
        <v/>
      </c>
      <c r="AZ1119" s="54" t="str">
        <f t="shared" ca="1" si="219"/>
        <v>NO APLICA</v>
      </c>
      <c r="BA1119" s="55" t="str">
        <f>IF(AX1119="","",WORKDAY(AX1119,5,FESTIVOS_CO!A:A))</f>
        <v/>
      </c>
      <c r="BB1119" s="39"/>
      <c r="BC1119" s="40"/>
      <c r="BD1119" s="40"/>
      <c r="BE1119" s="56" t="str">
        <f t="shared" ca="1" si="220"/>
        <v>NO APLICA</v>
      </c>
      <c r="BF1119" s="37"/>
      <c r="BG1119" s="45"/>
      <c r="BH1119" s="37"/>
      <c r="BI1119" s="36"/>
      <c r="BJ1119" s="37"/>
      <c r="BK1119" s="36"/>
      <c r="BL1119" s="36"/>
      <c r="BM1119" s="53" t="str">
        <f>IF(BJ1119="","",WORKDAY(BJ1119,5,FESTIVOS_CO!A:A))</f>
        <v/>
      </c>
      <c r="BN1119" s="57" t="str">
        <f t="shared" ca="1" si="218"/>
        <v>PENDIENTE HACER AVISO</v>
      </c>
      <c r="BO1119" s="54" t="str">
        <f t="shared" ca="1" si="211"/>
        <v>EN TRÁMITE NOTIF. POR AVISO</v>
      </c>
      <c r="BP1119" s="37"/>
      <c r="BQ1119" s="53" t="str">
        <f>IF(BP1119="","",WORKDAY(BP1119,5,FESTIVOS_CO!A:A))</f>
        <v/>
      </c>
      <c r="BR1119" s="37"/>
      <c r="BS1119" s="36"/>
      <c r="BT1119" s="38"/>
      <c r="BU1119" s="58" t="e">
        <f>VLOOKUP(BT1119,Hoja2!$C:$D,2,0)</f>
        <v>#N/A</v>
      </c>
      <c r="BV1119" s="80" t="str">
        <f>IF(
AND(AO1119="",BD1119="",BQ1119=""),
"EN PROCESO NOTIFICACION / COMUNICACION",
IF(
BT1119="",
"NO APLICA",
IF(
BU1119=60,
IF(AO1119&lt;&gt;"",AO1119,IF(BD1119&lt;&gt;"",BD1119,BQ1119))+60,
WORKDAY(
IF(AO1119&lt;&gt;"",AO1119,IF(BD1119&lt;&gt;"",BD1119,BQ1119)),
BU1119,
FESTIVOS_CO!A:A
)
)
))</f>
        <v>EN PROCESO NOTIFICACION / COMUNICACION</v>
      </c>
      <c r="BW1119" s="44"/>
      <c r="BX1119" s="53"/>
      <c r="BY1119" s="45"/>
      <c r="BZ1119" s="37"/>
      <c r="CA1119" s="54" t="str">
        <f t="shared" si="212"/>
        <v>PENDIENTE EJECUTORIA</v>
      </c>
      <c r="CB1119" s="59" t="str">
        <f t="shared" si="221"/>
        <v/>
      </c>
      <c r="CC1119" s="36"/>
      <c r="CD1119" s="40"/>
      <c r="CE1119" s="46"/>
      <c r="CF1119" s="40"/>
      <c r="CG1119" s="40"/>
      <c r="CH1119" s="40"/>
      <c r="CI1119" s="36"/>
      <c r="CJ1119" s="47"/>
      <c r="CK1119" s="40"/>
      <c r="CL1119" s="40"/>
      <c r="CM1119" s="40"/>
      <c r="CN1119" s="40"/>
    </row>
    <row r="1120" spans="1:92" ht="42.75" hidden="1">
      <c r="A1120" s="49" t="str">
        <f t="shared" si="213"/>
        <v>SIN GESTIÓN</v>
      </c>
      <c r="B1120" s="58"/>
      <c r="C1120" s="37"/>
      <c r="D1120" s="37"/>
      <c r="E1120" s="49" t="str">
        <f t="shared" si="214"/>
        <v>PENDIENTE NOTIFICACIÓN</v>
      </c>
      <c r="F1120" s="141" t="str">
        <f t="shared" si="215"/>
        <v>PENDIENTE NOTIFICACIÓN</v>
      </c>
      <c r="G1120" s="49" t="str">
        <f t="shared" si="216"/>
        <v/>
      </c>
      <c r="H1120" s="51" t="str">
        <f ca="1">IF(
L1120="",
"",
IF(
NETWORKDAYS(L1120,IF(M1120&lt;&gt;"",M1120,TODAY()),FESTIVOS_CO!A:A)&gt;2,
"VENCIDO",
IF(
NETWORKDAYS(L1120,IF(M1120&lt;&gt;"",M1120,TODAY()),FESTIVOS_CO!A:A)=2,
"ALERTA",
"A TIEMPO"
)))</f>
        <v/>
      </c>
      <c r="I1120" s="40"/>
      <c r="J1120" s="36"/>
      <c r="K1120" s="37"/>
      <c r="L1120" s="50"/>
      <c r="M1120" s="37"/>
      <c r="N1120" s="52"/>
      <c r="O1120" s="52"/>
      <c r="P1120" s="36"/>
      <c r="Q1120" s="36"/>
      <c r="R1120" s="40"/>
      <c r="S1120" s="36"/>
      <c r="T1120" s="40"/>
      <c r="U1120" s="40"/>
      <c r="V1120" s="81"/>
      <c r="W1120" s="40"/>
      <c r="X1120" s="40"/>
      <c r="Y1120" s="40"/>
      <c r="Z1120" s="38" t="str">
        <f>IFERROR(VLOOKUP(Y1120,DIRECTORIO!A:B,2,FALSE),"")</f>
        <v/>
      </c>
      <c r="AA1120" s="40"/>
      <c r="AB1120" s="40"/>
      <c r="AC1120" s="40"/>
      <c r="AD1120" s="40"/>
      <c r="AE1120" s="40"/>
      <c r="AF1120" s="40"/>
      <c r="AG1120" s="41" t="s">
        <v>109</v>
      </c>
      <c r="AH1120" s="42"/>
      <c r="AI1120" s="54" t="str">
        <f t="shared" ca="1" si="217"/>
        <v>PENDIENTE NOTIFICACIÓN ELECTRÓNICA</v>
      </c>
      <c r="AJ1120" s="37"/>
      <c r="AK1120" s="37"/>
      <c r="AL1120" s="37"/>
      <c r="AM1120" s="53" t="str">
        <f>IF(AK1120="","",WORKDAY(AK1120,5,FESTIVOS_CO!A:A))</f>
        <v/>
      </c>
      <c r="AN1120" s="37"/>
      <c r="AO1120" s="37"/>
      <c r="AP1120" s="54" t="str">
        <f t="shared" ca="1" si="222"/>
        <v>NO APLICA</v>
      </c>
      <c r="AQ1120" s="36"/>
      <c r="AR1120" s="43"/>
      <c r="AS1120" s="37"/>
      <c r="AT1120" s="36"/>
      <c r="AU1120" s="37"/>
      <c r="AV1120" s="36"/>
      <c r="AW1120" s="36"/>
      <c r="AX1120" s="37"/>
      <c r="AY1120" s="140" t="str">
        <f>IF(AU1120="","",WORKDAY(AU1120,5,FESTIVOS_CO!A:A))</f>
        <v/>
      </c>
      <c r="AZ1120" s="54" t="str">
        <f t="shared" ca="1" si="219"/>
        <v>NO APLICA</v>
      </c>
      <c r="BA1120" s="55" t="str">
        <f>IF(AX1120="","",WORKDAY(AX1120,5,FESTIVOS_CO!A:A))</f>
        <v/>
      </c>
      <c r="BB1120" s="39"/>
      <c r="BC1120" s="40"/>
      <c r="BD1120" s="40"/>
      <c r="BE1120" s="56" t="str">
        <f t="shared" ca="1" si="220"/>
        <v>NO APLICA</v>
      </c>
      <c r="BF1120" s="37"/>
      <c r="BG1120" s="45"/>
      <c r="BH1120" s="37"/>
      <c r="BI1120" s="36"/>
      <c r="BJ1120" s="37"/>
      <c r="BK1120" s="36"/>
      <c r="BL1120" s="36"/>
      <c r="BM1120" s="53" t="str">
        <f>IF(BJ1120="","",WORKDAY(BJ1120,5,FESTIVOS_CO!A:A))</f>
        <v/>
      </c>
      <c r="BN1120" s="57" t="str">
        <f t="shared" ca="1" si="218"/>
        <v>PENDIENTE HACER AVISO</v>
      </c>
      <c r="BO1120" s="54" t="str">
        <f t="shared" ca="1" si="211"/>
        <v>EN TRÁMITE NOTIF. POR AVISO</v>
      </c>
      <c r="BP1120" s="37"/>
      <c r="BQ1120" s="53" t="str">
        <f>IF(BP1120="","",WORKDAY(BP1120,5,FESTIVOS_CO!A:A))</f>
        <v/>
      </c>
      <c r="BR1120" s="37"/>
      <c r="BS1120" s="36"/>
      <c r="BT1120" s="38"/>
      <c r="BU1120" s="58" t="e">
        <f>VLOOKUP(BT1120,Hoja2!$C:$D,2,0)</f>
        <v>#N/A</v>
      </c>
      <c r="BV1120" s="80" t="str">
        <f>IF(
AND(AO1120="",BD1120="",BQ1120=""),
"EN PROCESO NOTIFICACION / COMUNICACION",
IF(
BT1120="",
"NO APLICA",
IF(
BU1120=60,
IF(AO1120&lt;&gt;"",AO1120,IF(BD1120&lt;&gt;"",BD1120,BQ1120))+60,
WORKDAY(
IF(AO1120&lt;&gt;"",AO1120,IF(BD1120&lt;&gt;"",BD1120,BQ1120)),
BU1120,
FESTIVOS_CO!A:A
)
)
))</f>
        <v>EN PROCESO NOTIFICACION / COMUNICACION</v>
      </c>
      <c r="BW1120" s="44"/>
      <c r="BX1120" s="53"/>
      <c r="BY1120" s="45"/>
      <c r="BZ1120" s="37"/>
      <c r="CA1120" s="54" t="str">
        <f t="shared" si="212"/>
        <v>PENDIENTE EJECUTORIA</v>
      </c>
      <c r="CB1120" s="59" t="str">
        <f t="shared" si="221"/>
        <v/>
      </c>
      <c r="CC1120" s="36"/>
      <c r="CD1120" s="40"/>
      <c r="CE1120" s="46"/>
      <c r="CF1120" s="40"/>
      <c r="CG1120" s="40"/>
      <c r="CH1120" s="40"/>
      <c r="CI1120" s="36"/>
      <c r="CJ1120" s="47"/>
      <c r="CK1120" s="40"/>
      <c r="CL1120" s="40"/>
      <c r="CM1120" s="40"/>
      <c r="CN1120" s="40"/>
    </row>
    <row r="1121" spans="1:92" ht="42.75" hidden="1">
      <c r="A1121" s="49" t="str">
        <f t="shared" si="213"/>
        <v>SIN GESTIÓN</v>
      </c>
      <c r="B1121" s="58"/>
      <c r="C1121" s="37"/>
      <c r="D1121" s="37"/>
      <c r="E1121" s="49" t="str">
        <f t="shared" si="214"/>
        <v>PENDIENTE NOTIFICACIÓN</v>
      </c>
      <c r="F1121" s="141" t="str">
        <f t="shared" si="215"/>
        <v>PENDIENTE NOTIFICACIÓN</v>
      </c>
      <c r="G1121" s="49" t="str">
        <f t="shared" si="216"/>
        <v/>
      </c>
      <c r="H1121" s="51" t="str">
        <f ca="1">IF(
L1121="",
"",
IF(
NETWORKDAYS(L1121,IF(M1121&lt;&gt;"",M1121,TODAY()),FESTIVOS_CO!A:A)&gt;2,
"VENCIDO",
IF(
NETWORKDAYS(L1121,IF(M1121&lt;&gt;"",M1121,TODAY()),FESTIVOS_CO!A:A)=2,
"ALERTA",
"A TIEMPO"
)))</f>
        <v/>
      </c>
      <c r="I1121" s="40"/>
      <c r="J1121" s="36"/>
      <c r="K1121" s="37"/>
      <c r="L1121" s="50"/>
      <c r="M1121" s="37"/>
      <c r="N1121" s="52"/>
      <c r="O1121" s="52"/>
      <c r="P1121" s="36"/>
      <c r="Q1121" s="36"/>
      <c r="R1121" s="40"/>
      <c r="S1121" s="36"/>
      <c r="T1121" s="40"/>
      <c r="U1121" s="40"/>
      <c r="V1121" s="81"/>
      <c r="W1121" s="40"/>
      <c r="X1121" s="40"/>
      <c r="Y1121" s="40"/>
      <c r="Z1121" s="38" t="str">
        <f>IFERROR(VLOOKUP(Y1121,DIRECTORIO!A:B,2,FALSE),"")</f>
        <v/>
      </c>
      <c r="AA1121" s="40"/>
      <c r="AB1121" s="40"/>
      <c r="AC1121" s="40"/>
      <c r="AD1121" s="40"/>
      <c r="AE1121" s="40"/>
      <c r="AF1121" s="40"/>
      <c r="AG1121" s="41" t="s">
        <v>109</v>
      </c>
      <c r="AH1121" s="42"/>
      <c r="AI1121" s="54" t="str">
        <f t="shared" ca="1" si="217"/>
        <v>PENDIENTE NOTIFICACIÓN ELECTRÓNICA</v>
      </c>
      <c r="AJ1121" s="37"/>
      <c r="AK1121" s="37"/>
      <c r="AL1121" s="37"/>
      <c r="AM1121" s="53" t="str">
        <f>IF(AK1121="","",WORKDAY(AK1121,5,FESTIVOS_CO!A:A))</f>
        <v/>
      </c>
      <c r="AN1121" s="37"/>
      <c r="AO1121" s="37"/>
      <c r="AP1121" s="54" t="str">
        <f t="shared" ca="1" si="222"/>
        <v>NO APLICA</v>
      </c>
      <c r="AQ1121" s="36"/>
      <c r="AR1121" s="43"/>
      <c r="AS1121" s="37"/>
      <c r="AT1121" s="36"/>
      <c r="AU1121" s="37"/>
      <c r="AV1121" s="36"/>
      <c r="AW1121" s="36"/>
      <c r="AX1121" s="37"/>
      <c r="AY1121" s="140" t="str">
        <f>IF(AU1121="","",WORKDAY(AU1121,5,FESTIVOS_CO!A:A))</f>
        <v/>
      </c>
      <c r="AZ1121" s="54" t="str">
        <f t="shared" ca="1" si="219"/>
        <v>NO APLICA</v>
      </c>
      <c r="BA1121" s="55" t="str">
        <f>IF(AX1121="","",WORKDAY(AX1121,5,FESTIVOS_CO!A:A))</f>
        <v/>
      </c>
      <c r="BB1121" s="39"/>
      <c r="BC1121" s="40"/>
      <c r="BD1121" s="40"/>
      <c r="BE1121" s="56" t="str">
        <f t="shared" ca="1" si="220"/>
        <v>NO APLICA</v>
      </c>
      <c r="BF1121" s="37"/>
      <c r="BG1121" s="45"/>
      <c r="BH1121" s="37"/>
      <c r="BI1121" s="36"/>
      <c r="BJ1121" s="37"/>
      <c r="BK1121" s="36"/>
      <c r="BL1121" s="36"/>
      <c r="BM1121" s="53" t="str">
        <f>IF(BJ1121="","",WORKDAY(BJ1121,5,FESTIVOS_CO!A:A))</f>
        <v/>
      </c>
      <c r="BN1121" s="57" t="str">
        <f t="shared" ca="1" si="218"/>
        <v>PENDIENTE HACER AVISO</v>
      </c>
      <c r="BO1121" s="54" t="str">
        <f t="shared" ca="1" si="211"/>
        <v>EN TRÁMITE NOTIF. POR AVISO</v>
      </c>
      <c r="BP1121" s="37"/>
      <c r="BQ1121" s="53" t="str">
        <f>IF(BP1121="","",WORKDAY(BP1121,5,FESTIVOS_CO!A:A))</f>
        <v/>
      </c>
      <c r="BR1121" s="37"/>
      <c r="BS1121" s="36"/>
      <c r="BT1121" s="38"/>
      <c r="BU1121" s="58" t="e">
        <f>VLOOKUP(BT1121,Hoja2!$C:$D,2,0)</f>
        <v>#N/A</v>
      </c>
      <c r="BV1121" s="80" t="str">
        <f>IF(
AND(AO1121="",BD1121="",BQ1121=""),
"EN PROCESO NOTIFICACION / COMUNICACION",
IF(
BT1121="",
"NO APLICA",
IF(
BU1121=60,
IF(AO1121&lt;&gt;"",AO1121,IF(BD1121&lt;&gt;"",BD1121,BQ1121))+60,
WORKDAY(
IF(AO1121&lt;&gt;"",AO1121,IF(BD1121&lt;&gt;"",BD1121,BQ1121)),
BU1121,
FESTIVOS_CO!A:A
)
)
))</f>
        <v>EN PROCESO NOTIFICACION / COMUNICACION</v>
      </c>
      <c r="BW1121" s="44"/>
      <c r="BX1121" s="53"/>
      <c r="BY1121" s="45"/>
      <c r="BZ1121" s="37"/>
      <c r="CA1121" s="54" t="str">
        <f t="shared" si="212"/>
        <v>PENDIENTE EJECUTORIA</v>
      </c>
      <c r="CB1121" s="59" t="str">
        <f t="shared" si="221"/>
        <v/>
      </c>
      <c r="CC1121" s="36"/>
      <c r="CD1121" s="40"/>
      <c r="CE1121" s="46"/>
      <c r="CF1121" s="40"/>
      <c r="CG1121" s="40"/>
      <c r="CH1121" s="40"/>
      <c r="CI1121" s="36"/>
      <c r="CJ1121" s="47"/>
      <c r="CK1121" s="40"/>
      <c r="CL1121" s="40"/>
      <c r="CM1121" s="40"/>
      <c r="CN1121" s="40"/>
    </row>
    <row r="1122" spans="1:92" ht="42.75" hidden="1">
      <c r="A1122" s="49" t="str">
        <f t="shared" si="213"/>
        <v>SIN GESTIÓN</v>
      </c>
      <c r="B1122" s="58"/>
      <c r="C1122" s="37"/>
      <c r="D1122" s="37"/>
      <c r="E1122" s="49" t="str">
        <f t="shared" si="214"/>
        <v>PENDIENTE NOTIFICACIÓN</v>
      </c>
      <c r="F1122" s="141" t="str">
        <f t="shared" si="215"/>
        <v>PENDIENTE NOTIFICACIÓN</v>
      </c>
      <c r="G1122" s="49" t="str">
        <f t="shared" si="216"/>
        <v/>
      </c>
      <c r="H1122" s="51" t="str">
        <f ca="1">IF(
L1122="",
"",
IF(
NETWORKDAYS(L1122,IF(M1122&lt;&gt;"",M1122,TODAY()),FESTIVOS_CO!A:A)&gt;2,
"VENCIDO",
IF(
NETWORKDAYS(L1122,IF(M1122&lt;&gt;"",M1122,TODAY()),FESTIVOS_CO!A:A)=2,
"ALERTA",
"A TIEMPO"
)))</f>
        <v/>
      </c>
      <c r="I1122" s="40"/>
      <c r="J1122" s="36"/>
      <c r="K1122" s="37"/>
      <c r="L1122" s="50"/>
      <c r="M1122" s="37"/>
      <c r="N1122" s="52"/>
      <c r="O1122" s="52"/>
      <c r="P1122" s="36"/>
      <c r="Q1122" s="36"/>
      <c r="R1122" s="40"/>
      <c r="S1122" s="36"/>
      <c r="T1122" s="40"/>
      <c r="U1122" s="40"/>
      <c r="V1122" s="81"/>
      <c r="W1122" s="40"/>
      <c r="X1122" s="40"/>
      <c r="Y1122" s="40"/>
      <c r="Z1122" s="38" t="str">
        <f>IFERROR(VLOOKUP(Y1122,DIRECTORIO!A:B,2,FALSE),"")</f>
        <v/>
      </c>
      <c r="AA1122" s="40"/>
      <c r="AB1122" s="40"/>
      <c r="AC1122" s="40"/>
      <c r="AD1122" s="40"/>
      <c r="AE1122" s="40"/>
      <c r="AF1122" s="40"/>
      <c r="AG1122" s="41" t="s">
        <v>109</v>
      </c>
      <c r="AH1122" s="42"/>
      <c r="AI1122" s="54" t="str">
        <f t="shared" ca="1" si="217"/>
        <v>PENDIENTE NOTIFICACIÓN ELECTRÓNICA</v>
      </c>
      <c r="AJ1122" s="37"/>
      <c r="AK1122" s="37"/>
      <c r="AL1122" s="37"/>
      <c r="AM1122" s="53" t="str">
        <f>IF(AK1122="","",WORKDAY(AK1122,5,FESTIVOS_CO!A:A))</f>
        <v/>
      </c>
      <c r="AN1122" s="37"/>
      <c r="AO1122" s="37"/>
      <c r="AP1122" s="54" t="str">
        <f t="shared" ca="1" si="222"/>
        <v>NO APLICA</v>
      </c>
      <c r="AQ1122" s="36"/>
      <c r="AR1122" s="43"/>
      <c r="AS1122" s="37"/>
      <c r="AT1122" s="36"/>
      <c r="AU1122" s="37"/>
      <c r="AV1122" s="36"/>
      <c r="AW1122" s="36"/>
      <c r="AX1122" s="37"/>
      <c r="AY1122" s="140" t="str">
        <f>IF(AU1122="","",WORKDAY(AU1122,5,FESTIVOS_CO!A:A))</f>
        <v/>
      </c>
      <c r="AZ1122" s="54" t="str">
        <f t="shared" ca="1" si="219"/>
        <v>NO APLICA</v>
      </c>
      <c r="BA1122" s="55" t="str">
        <f>IF(AX1122="","",WORKDAY(AX1122,5,FESTIVOS_CO!A:A))</f>
        <v/>
      </c>
      <c r="BB1122" s="39"/>
      <c r="BC1122" s="40"/>
      <c r="BD1122" s="40"/>
      <c r="BE1122" s="56" t="str">
        <f t="shared" ca="1" si="220"/>
        <v>NO APLICA</v>
      </c>
      <c r="BF1122" s="37"/>
      <c r="BG1122" s="45"/>
      <c r="BH1122" s="37"/>
      <c r="BI1122" s="36"/>
      <c r="BJ1122" s="37"/>
      <c r="BK1122" s="36"/>
      <c r="BL1122" s="36"/>
      <c r="BM1122" s="53" t="str">
        <f>IF(BJ1122="","",WORKDAY(BJ1122,5,FESTIVOS_CO!A:A))</f>
        <v/>
      </c>
      <c r="BN1122" s="57" t="str">
        <f t="shared" ca="1" si="218"/>
        <v>PENDIENTE HACER AVISO</v>
      </c>
      <c r="BO1122" s="54" t="str">
        <f t="shared" ca="1" si="211"/>
        <v>EN TRÁMITE NOTIF. POR AVISO</v>
      </c>
      <c r="BP1122" s="37"/>
      <c r="BQ1122" s="53" t="str">
        <f>IF(BP1122="","",WORKDAY(BP1122,5,FESTIVOS_CO!A:A))</f>
        <v/>
      </c>
      <c r="BR1122" s="37"/>
      <c r="BS1122" s="36"/>
      <c r="BT1122" s="38"/>
      <c r="BU1122" s="58" t="e">
        <f>VLOOKUP(BT1122,Hoja2!$C:$D,2,0)</f>
        <v>#N/A</v>
      </c>
      <c r="BV1122" s="80" t="str">
        <f>IF(
AND(AO1122="",BD1122="",BQ1122=""),
"EN PROCESO NOTIFICACION / COMUNICACION",
IF(
BT1122="",
"NO APLICA",
IF(
BU1122=60,
IF(AO1122&lt;&gt;"",AO1122,IF(BD1122&lt;&gt;"",BD1122,BQ1122))+60,
WORKDAY(
IF(AO1122&lt;&gt;"",AO1122,IF(BD1122&lt;&gt;"",BD1122,BQ1122)),
BU1122,
FESTIVOS_CO!A:A
)
)
))</f>
        <v>EN PROCESO NOTIFICACION / COMUNICACION</v>
      </c>
      <c r="BW1122" s="44"/>
      <c r="BX1122" s="53"/>
      <c r="BY1122" s="45"/>
      <c r="BZ1122" s="37"/>
      <c r="CA1122" s="54" t="str">
        <f t="shared" si="212"/>
        <v>PENDIENTE EJECUTORIA</v>
      </c>
      <c r="CB1122" s="59" t="str">
        <f t="shared" si="221"/>
        <v/>
      </c>
      <c r="CC1122" s="36"/>
      <c r="CD1122" s="40"/>
      <c r="CE1122" s="46"/>
      <c r="CF1122" s="40"/>
      <c r="CG1122" s="40"/>
      <c r="CH1122" s="40"/>
      <c r="CI1122" s="36"/>
      <c r="CJ1122" s="47"/>
      <c r="CK1122" s="40"/>
      <c r="CL1122" s="40"/>
      <c r="CM1122" s="40"/>
      <c r="CN1122" s="40"/>
    </row>
    <row r="1123" spans="1:92" ht="42.75" hidden="1">
      <c r="A1123" s="49" t="str">
        <f t="shared" si="213"/>
        <v>SIN GESTIÓN</v>
      </c>
      <c r="B1123" s="58"/>
      <c r="C1123" s="37"/>
      <c r="D1123" s="37"/>
      <c r="E1123" s="49" t="str">
        <f t="shared" si="214"/>
        <v>PENDIENTE NOTIFICACIÓN</v>
      </c>
      <c r="F1123" s="141" t="str">
        <f t="shared" si="215"/>
        <v>PENDIENTE NOTIFICACIÓN</v>
      </c>
      <c r="G1123" s="49" t="str">
        <f t="shared" si="216"/>
        <v/>
      </c>
      <c r="H1123" s="51" t="str">
        <f ca="1">IF(
L1123="",
"",
IF(
NETWORKDAYS(L1123,IF(M1123&lt;&gt;"",M1123,TODAY()),FESTIVOS_CO!A:A)&gt;2,
"VENCIDO",
IF(
NETWORKDAYS(L1123,IF(M1123&lt;&gt;"",M1123,TODAY()),FESTIVOS_CO!A:A)=2,
"ALERTA",
"A TIEMPO"
)))</f>
        <v/>
      </c>
      <c r="I1123" s="40"/>
      <c r="J1123" s="36"/>
      <c r="K1123" s="37"/>
      <c r="L1123" s="50"/>
      <c r="M1123" s="37"/>
      <c r="N1123" s="52"/>
      <c r="O1123" s="52"/>
      <c r="P1123" s="36"/>
      <c r="Q1123" s="36"/>
      <c r="R1123" s="40"/>
      <c r="S1123" s="36"/>
      <c r="T1123" s="40"/>
      <c r="U1123" s="40"/>
      <c r="V1123" s="81"/>
      <c r="W1123" s="40"/>
      <c r="X1123" s="40"/>
      <c r="Y1123" s="40"/>
      <c r="Z1123" s="38" t="str">
        <f>IFERROR(VLOOKUP(Y1123,DIRECTORIO!A:B,2,FALSE),"")</f>
        <v/>
      </c>
      <c r="AA1123" s="40"/>
      <c r="AB1123" s="40"/>
      <c r="AC1123" s="40"/>
      <c r="AD1123" s="40"/>
      <c r="AE1123" s="40"/>
      <c r="AF1123" s="40"/>
      <c r="AG1123" s="41" t="s">
        <v>109</v>
      </c>
      <c r="AH1123" s="42"/>
      <c r="AI1123" s="54" t="str">
        <f t="shared" ca="1" si="217"/>
        <v>PENDIENTE NOTIFICACIÓN ELECTRÓNICA</v>
      </c>
      <c r="AJ1123" s="37"/>
      <c r="AK1123" s="37"/>
      <c r="AL1123" s="37"/>
      <c r="AM1123" s="53" t="str">
        <f>IF(AK1123="","",WORKDAY(AK1123,5,FESTIVOS_CO!A:A))</f>
        <v/>
      </c>
      <c r="AN1123" s="37"/>
      <c r="AO1123" s="37"/>
      <c r="AP1123" s="54" t="str">
        <f t="shared" ca="1" si="222"/>
        <v>NO APLICA</v>
      </c>
      <c r="AQ1123" s="36"/>
      <c r="AR1123" s="43"/>
      <c r="AS1123" s="37"/>
      <c r="AT1123" s="36"/>
      <c r="AU1123" s="37"/>
      <c r="AV1123" s="36"/>
      <c r="AW1123" s="36"/>
      <c r="AX1123" s="37"/>
      <c r="AY1123" s="140" t="str">
        <f>IF(AU1123="","",WORKDAY(AU1123,5,FESTIVOS_CO!A:A))</f>
        <v/>
      </c>
      <c r="AZ1123" s="54" t="str">
        <f t="shared" ca="1" si="219"/>
        <v>NO APLICA</v>
      </c>
      <c r="BA1123" s="55" t="str">
        <f>IF(AX1123="","",WORKDAY(AX1123,5,FESTIVOS_CO!A:A))</f>
        <v/>
      </c>
      <c r="BB1123" s="39"/>
      <c r="BC1123" s="40"/>
      <c r="BD1123" s="40"/>
      <c r="BE1123" s="56" t="str">
        <f t="shared" ca="1" si="220"/>
        <v>NO APLICA</v>
      </c>
      <c r="BF1123" s="37"/>
      <c r="BG1123" s="45"/>
      <c r="BH1123" s="37"/>
      <c r="BI1123" s="36"/>
      <c r="BJ1123" s="37"/>
      <c r="BK1123" s="36"/>
      <c r="BL1123" s="36"/>
      <c r="BM1123" s="53" t="str">
        <f>IF(BJ1123="","",WORKDAY(BJ1123,5,FESTIVOS_CO!A:A))</f>
        <v/>
      </c>
      <c r="BN1123" s="57" t="str">
        <f t="shared" ca="1" si="218"/>
        <v>PENDIENTE HACER AVISO</v>
      </c>
      <c r="BO1123" s="54" t="str">
        <f t="shared" ca="1" si="211"/>
        <v>EN TRÁMITE NOTIF. POR AVISO</v>
      </c>
      <c r="BP1123" s="37"/>
      <c r="BQ1123" s="53" t="str">
        <f>IF(BP1123="","",WORKDAY(BP1123,5,FESTIVOS_CO!A:A))</f>
        <v/>
      </c>
      <c r="BR1123" s="37"/>
      <c r="BS1123" s="36"/>
      <c r="BT1123" s="38"/>
      <c r="BU1123" s="58" t="e">
        <f>VLOOKUP(BT1123,Hoja2!$C:$D,2,0)</f>
        <v>#N/A</v>
      </c>
      <c r="BV1123" s="80" t="str">
        <f>IF(
AND(AO1123="",BD1123="",BQ1123=""),
"EN PROCESO NOTIFICACION / COMUNICACION",
IF(
BT1123="",
"NO APLICA",
IF(
BU1123=60,
IF(AO1123&lt;&gt;"",AO1123,IF(BD1123&lt;&gt;"",BD1123,BQ1123))+60,
WORKDAY(
IF(AO1123&lt;&gt;"",AO1123,IF(BD1123&lt;&gt;"",BD1123,BQ1123)),
BU1123,
FESTIVOS_CO!A:A
)
)
))</f>
        <v>EN PROCESO NOTIFICACION / COMUNICACION</v>
      </c>
      <c r="BW1123" s="44"/>
      <c r="BX1123" s="53"/>
      <c r="BY1123" s="45"/>
      <c r="BZ1123" s="37"/>
      <c r="CA1123" s="54" t="str">
        <f t="shared" si="212"/>
        <v>PENDIENTE EJECUTORIA</v>
      </c>
      <c r="CB1123" s="59" t="str">
        <f t="shared" si="221"/>
        <v/>
      </c>
      <c r="CC1123" s="36"/>
      <c r="CD1123" s="40"/>
      <c r="CE1123" s="46"/>
      <c r="CF1123" s="40"/>
      <c r="CG1123" s="40"/>
      <c r="CH1123" s="40"/>
      <c r="CI1123" s="36"/>
      <c r="CJ1123" s="47"/>
      <c r="CK1123" s="40"/>
      <c r="CL1123" s="40"/>
      <c r="CM1123" s="40"/>
      <c r="CN1123" s="40"/>
    </row>
    <row r="1124" spans="1:92" ht="42.75" hidden="1">
      <c r="A1124" s="49" t="str">
        <f t="shared" si="213"/>
        <v>SIN GESTIÓN</v>
      </c>
      <c r="B1124" s="58"/>
      <c r="C1124" s="37"/>
      <c r="D1124" s="37"/>
      <c r="E1124" s="49" t="str">
        <f t="shared" si="214"/>
        <v>PENDIENTE NOTIFICACIÓN</v>
      </c>
      <c r="F1124" s="141" t="str">
        <f t="shared" si="215"/>
        <v>PENDIENTE NOTIFICACIÓN</v>
      </c>
      <c r="G1124" s="49" t="str">
        <f t="shared" si="216"/>
        <v/>
      </c>
      <c r="H1124" s="51" t="str">
        <f ca="1">IF(
L1124="",
"",
IF(
NETWORKDAYS(L1124,IF(M1124&lt;&gt;"",M1124,TODAY()),FESTIVOS_CO!A:A)&gt;2,
"VENCIDO",
IF(
NETWORKDAYS(L1124,IF(M1124&lt;&gt;"",M1124,TODAY()),FESTIVOS_CO!A:A)=2,
"ALERTA",
"A TIEMPO"
)))</f>
        <v/>
      </c>
      <c r="I1124" s="40"/>
      <c r="J1124" s="36"/>
      <c r="K1124" s="37"/>
      <c r="L1124" s="50"/>
      <c r="M1124" s="37"/>
      <c r="N1124" s="52"/>
      <c r="O1124" s="52"/>
      <c r="P1124" s="36"/>
      <c r="Q1124" s="36"/>
      <c r="R1124" s="40"/>
      <c r="S1124" s="36"/>
      <c r="T1124" s="40"/>
      <c r="U1124" s="40"/>
      <c r="V1124" s="81"/>
      <c r="W1124" s="40"/>
      <c r="X1124" s="40"/>
      <c r="Y1124" s="40"/>
      <c r="Z1124" s="38" t="str">
        <f>IFERROR(VLOOKUP(Y1124,DIRECTORIO!A:B,2,FALSE),"")</f>
        <v/>
      </c>
      <c r="AA1124" s="40"/>
      <c r="AB1124" s="40"/>
      <c r="AC1124" s="40"/>
      <c r="AD1124" s="40"/>
      <c r="AE1124" s="40"/>
      <c r="AF1124" s="40"/>
      <c r="AG1124" s="41" t="s">
        <v>109</v>
      </c>
      <c r="AH1124" s="42"/>
      <c r="AI1124" s="54" t="str">
        <f t="shared" ca="1" si="217"/>
        <v>PENDIENTE NOTIFICACIÓN ELECTRÓNICA</v>
      </c>
      <c r="AJ1124" s="37"/>
      <c r="AK1124" s="37"/>
      <c r="AL1124" s="37"/>
      <c r="AM1124" s="53" t="str">
        <f>IF(AK1124="","",WORKDAY(AK1124,5,FESTIVOS_CO!A:A))</f>
        <v/>
      </c>
      <c r="AN1124" s="37"/>
      <c r="AO1124" s="37"/>
      <c r="AP1124" s="54" t="str">
        <f t="shared" ca="1" si="222"/>
        <v>NO APLICA</v>
      </c>
      <c r="AQ1124" s="36"/>
      <c r="AR1124" s="43"/>
      <c r="AS1124" s="37"/>
      <c r="AT1124" s="36"/>
      <c r="AU1124" s="37"/>
      <c r="AV1124" s="36"/>
      <c r="AW1124" s="36"/>
      <c r="AX1124" s="37"/>
      <c r="AY1124" s="140" t="str">
        <f>IF(AU1124="","",WORKDAY(AU1124,5,FESTIVOS_CO!A:A))</f>
        <v/>
      </c>
      <c r="AZ1124" s="54" t="str">
        <f t="shared" ca="1" si="219"/>
        <v>NO APLICA</v>
      </c>
      <c r="BA1124" s="55" t="str">
        <f>IF(AX1124="","",WORKDAY(AX1124,5,FESTIVOS_CO!A:A))</f>
        <v/>
      </c>
      <c r="BB1124" s="39"/>
      <c r="BC1124" s="40"/>
      <c r="BD1124" s="40"/>
      <c r="BE1124" s="56" t="str">
        <f t="shared" ca="1" si="220"/>
        <v>NO APLICA</v>
      </c>
      <c r="BF1124" s="37"/>
      <c r="BG1124" s="45"/>
      <c r="BH1124" s="37"/>
      <c r="BI1124" s="36"/>
      <c r="BJ1124" s="37"/>
      <c r="BK1124" s="36"/>
      <c r="BL1124" s="36"/>
      <c r="BM1124" s="53" t="str">
        <f>IF(BJ1124="","",WORKDAY(BJ1124,5,FESTIVOS_CO!A:A))</f>
        <v/>
      </c>
      <c r="BN1124" s="57" t="str">
        <f t="shared" ca="1" si="218"/>
        <v>PENDIENTE HACER AVISO</v>
      </c>
      <c r="BO1124" s="54" t="str">
        <f t="shared" ca="1" si="211"/>
        <v>EN TRÁMITE NOTIF. POR AVISO</v>
      </c>
      <c r="BP1124" s="37"/>
      <c r="BQ1124" s="53" t="str">
        <f>IF(BP1124="","",WORKDAY(BP1124,5,FESTIVOS_CO!A:A))</f>
        <v/>
      </c>
      <c r="BR1124" s="37"/>
      <c r="BS1124" s="36"/>
      <c r="BT1124" s="38"/>
      <c r="BU1124" s="58" t="e">
        <f>VLOOKUP(BT1124,Hoja2!$C:$D,2,0)</f>
        <v>#N/A</v>
      </c>
      <c r="BV1124" s="80" t="str">
        <f>IF(
AND(AO1124="",BD1124="",BQ1124=""),
"EN PROCESO NOTIFICACION / COMUNICACION",
IF(
BT1124="",
"NO APLICA",
IF(
BU1124=60,
IF(AO1124&lt;&gt;"",AO1124,IF(BD1124&lt;&gt;"",BD1124,BQ1124))+60,
WORKDAY(
IF(AO1124&lt;&gt;"",AO1124,IF(BD1124&lt;&gt;"",BD1124,BQ1124)),
BU1124,
FESTIVOS_CO!A:A
)
)
))</f>
        <v>EN PROCESO NOTIFICACION / COMUNICACION</v>
      </c>
      <c r="BW1124" s="44"/>
      <c r="BX1124" s="53"/>
      <c r="BY1124" s="45"/>
      <c r="BZ1124" s="37"/>
      <c r="CA1124" s="54" t="str">
        <f t="shared" si="212"/>
        <v>PENDIENTE EJECUTORIA</v>
      </c>
      <c r="CB1124" s="59" t="str">
        <f t="shared" si="221"/>
        <v/>
      </c>
      <c r="CC1124" s="36"/>
      <c r="CD1124" s="40"/>
      <c r="CE1124" s="46"/>
      <c r="CF1124" s="40"/>
      <c r="CG1124" s="40"/>
      <c r="CH1124" s="40"/>
      <c r="CI1124" s="36"/>
      <c r="CJ1124" s="47"/>
      <c r="CK1124" s="40"/>
      <c r="CL1124" s="40"/>
      <c r="CM1124" s="40"/>
      <c r="CN1124" s="40"/>
    </row>
    <row r="1125" spans="1:92" ht="42.75" hidden="1">
      <c r="A1125" s="49" t="str">
        <f t="shared" si="213"/>
        <v>SIN GESTIÓN</v>
      </c>
      <c r="B1125" s="58"/>
      <c r="C1125" s="37"/>
      <c r="D1125" s="37"/>
      <c r="E1125" s="49" t="str">
        <f t="shared" si="214"/>
        <v>PENDIENTE NOTIFICACIÓN</v>
      </c>
      <c r="F1125" s="141" t="str">
        <f t="shared" si="215"/>
        <v>PENDIENTE NOTIFICACIÓN</v>
      </c>
      <c r="G1125" s="49" t="str">
        <f t="shared" si="216"/>
        <v/>
      </c>
      <c r="H1125" s="51" t="str">
        <f ca="1">IF(
L1125="",
"",
IF(
NETWORKDAYS(L1125,IF(M1125&lt;&gt;"",M1125,TODAY()),FESTIVOS_CO!A:A)&gt;2,
"VENCIDO",
IF(
NETWORKDAYS(L1125,IF(M1125&lt;&gt;"",M1125,TODAY()),FESTIVOS_CO!A:A)=2,
"ALERTA",
"A TIEMPO"
)))</f>
        <v/>
      </c>
      <c r="I1125" s="40"/>
      <c r="J1125" s="36"/>
      <c r="K1125" s="37"/>
      <c r="L1125" s="50"/>
      <c r="M1125" s="37"/>
      <c r="N1125" s="52"/>
      <c r="O1125" s="52"/>
      <c r="P1125" s="36"/>
      <c r="Q1125" s="36"/>
      <c r="R1125" s="40"/>
      <c r="S1125" s="36"/>
      <c r="T1125" s="40"/>
      <c r="U1125" s="40"/>
      <c r="V1125" s="81"/>
      <c r="W1125" s="40"/>
      <c r="X1125" s="40"/>
      <c r="Y1125" s="40"/>
      <c r="Z1125" s="38" t="str">
        <f>IFERROR(VLOOKUP(Y1125,DIRECTORIO!A:B,2,FALSE),"")</f>
        <v/>
      </c>
      <c r="AA1125" s="40"/>
      <c r="AB1125" s="40"/>
      <c r="AC1125" s="40"/>
      <c r="AD1125" s="40"/>
      <c r="AE1125" s="40"/>
      <c r="AF1125" s="40"/>
      <c r="AG1125" s="41" t="s">
        <v>109</v>
      </c>
      <c r="AH1125" s="42"/>
      <c r="AI1125" s="54" t="str">
        <f t="shared" ca="1" si="217"/>
        <v>PENDIENTE NOTIFICACIÓN ELECTRÓNICA</v>
      </c>
      <c r="AJ1125" s="37"/>
      <c r="AK1125" s="37"/>
      <c r="AL1125" s="37"/>
      <c r="AM1125" s="53" t="str">
        <f>IF(AK1125="","",WORKDAY(AK1125,5,FESTIVOS_CO!A:A))</f>
        <v/>
      </c>
      <c r="AN1125" s="37"/>
      <c r="AO1125" s="37"/>
      <c r="AP1125" s="54" t="str">
        <f t="shared" ca="1" si="222"/>
        <v>NO APLICA</v>
      </c>
      <c r="AQ1125" s="36"/>
      <c r="AR1125" s="43"/>
      <c r="AS1125" s="37"/>
      <c r="AT1125" s="36"/>
      <c r="AU1125" s="37"/>
      <c r="AV1125" s="36"/>
      <c r="AW1125" s="36"/>
      <c r="AX1125" s="37"/>
      <c r="AY1125" s="140" t="str">
        <f>IF(AU1125="","",WORKDAY(AU1125,5,FESTIVOS_CO!A:A))</f>
        <v/>
      </c>
      <c r="AZ1125" s="54" t="str">
        <f t="shared" ca="1" si="219"/>
        <v>NO APLICA</v>
      </c>
      <c r="BA1125" s="55" t="str">
        <f>IF(AX1125="","",WORKDAY(AX1125,5,FESTIVOS_CO!A:A))</f>
        <v/>
      </c>
      <c r="BB1125" s="39"/>
      <c r="BC1125" s="40"/>
      <c r="BD1125" s="40"/>
      <c r="BE1125" s="56" t="str">
        <f t="shared" ca="1" si="220"/>
        <v>NO APLICA</v>
      </c>
      <c r="BF1125" s="37"/>
      <c r="BG1125" s="45"/>
      <c r="BH1125" s="37"/>
      <c r="BI1125" s="36"/>
      <c r="BJ1125" s="37"/>
      <c r="BK1125" s="36"/>
      <c r="BL1125" s="36"/>
      <c r="BM1125" s="53" t="str">
        <f>IF(BJ1125="","",WORKDAY(BJ1125,5,FESTIVOS_CO!A:A))</f>
        <v/>
      </c>
      <c r="BN1125" s="57" t="str">
        <f t="shared" ca="1" si="218"/>
        <v>PENDIENTE HACER AVISO</v>
      </c>
      <c r="BO1125" s="54" t="str">
        <f t="shared" ca="1" si="211"/>
        <v>EN TRÁMITE NOTIF. POR AVISO</v>
      </c>
      <c r="BP1125" s="37"/>
      <c r="BQ1125" s="53" t="str">
        <f>IF(BP1125="","",WORKDAY(BP1125,5,FESTIVOS_CO!A:A))</f>
        <v/>
      </c>
      <c r="BR1125" s="37"/>
      <c r="BS1125" s="36"/>
      <c r="BT1125" s="38"/>
      <c r="BU1125" s="58" t="e">
        <f>VLOOKUP(BT1125,Hoja2!$C:$D,2,0)</f>
        <v>#N/A</v>
      </c>
      <c r="BV1125" s="80" t="str">
        <f>IF(
AND(AO1125="",BD1125="",BQ1125=""),
"EN PROCESO NOTIFICACION / COMUNICACION",
IF(
BT1125="",
"NO APLICA",
IF(
BU1125=60,
IF(AO1125&lt;&gt;"",AO1125,IF(BD1125&lt;&gt;"",BD1125,BQ1125))+60,
WORKDAY(
IF(AO1125&lt;&gt;"",AO1125,IF(BD1125&lt;&gt;"",BD1125,BQ1125)),
BU1125,
FESTIVOS_CO!A:A
)
)
))</f>
        <v>EN PROCESO NOTIFICACION / COMUNICACION</v>
      </c>
      <c r="BW1125" s="44"/>
      <c r="BX1125" s="53"/>
      <c r="BY1125" s="45"/>
      <c r="BZ1125" s="37"/>
      <c r="CA1125" s="54" t="str">
        <f t="shared" si="212"/>
        <v>PENDIENTE EJECUTORIA</v>
      </c>
      <c r="CB1125" s="59" t="str">
        <f t="shared" si="221"/>
        <v/>
      </c>
      <c r="CC1125" s="36"/>
      <c r="CD1125" s="40"/>
      <c r="CE1125" s="46"/>
      <c r="CF1125" s="40"/>
      <c r="CG1125" s="40"/>
      <c r="CH1125" s="40"/>
      <c r="CI1125" s="36"/>
      <c r="CJ1125" s="47"/>
      <c r="CK1125" s="40"/>
      <c r="CL1125" s="40"/>
      <c r="CM1125" s="40"/>
      <c r="CN1125" s="40"/>
    </row>
    <row r="1126" spans="1:92" ht="42.75" hidden="1">
      <c r="A1126" s="49" t="str">
        <f t="shared" si="213"/>
        <v>SIN GESTIÓN</v>
      </c>
      <c r="B1126" s="58"/>
      <c r="C1126" s="37"/>
      <c r="D1126" s="37"/>
      <c r="E1126" s="49" t="str">
        <f t="shared" si="214"/>
        <v>PENDIENTE NOTIFICACIÓN</v>
      </c>
      <c r="F1126" s="141" t="str">
        <f t="shared" si="215"/>
        <v>PENDIENTE NOTIFICACIÓN</v>
      </c>
      <c r="G1126" s="49" t="str">
        <f t="shared" si="216"/>
        <v/>
      </c>
      <c r="H1126" s="51" t="str">
        <f ca="1">IF(
L1126="",
"",
IF(
NETWORKDAYS(L1126,IF(M1126&lt;&gt;"",M1126,TODAY()),FESTIVOS_CO!A:A)&gt;2,
"VENCIDO",
IF(
NETWORKDAYS(L1126,IF(M1126&lt;&gt;"",M1126,TODAY()),FESTIVOS_CO!A:A)=2,
"ALERTA",
"A TIEMPO"
)))</f>
        <v/>
      </c>
      <c r="I1126" s="40"/>
      <c r="J1126" s="36"/>
      <c r="K1126" s="37"/>
      <c r="L1126" s="50"/>
      <c r="M1126" s="37"/>
      <c r="N1126" s="52"/>
      <c r="O1126" s="52"/>
      <c r="P1126" s="36"/>
      <c r="Q1126" s="36"/>
      <c r="R1126" s="40"/>
      <c r="S1126" s="36"/>
      <c r="T1126" s="40"/>
      <c r="U1126" s="40"/>
      <c r="V1126" s="81"/>
      <c r="W1126" s="40"/>
      <c r="X1126" s="40"/>
      <c r="Y1126" s="40"/>
      <c r="Z1126" s="38" t="str">
        <f>IFERROR(VLOOKUP(Y1126,DIRECTORIO!A:B,2,FALSE),"")</f>
        <v/>
      </c>
      <c r="AA1126" s="40"/>
      <c r="AB1126" s="40"/>
      <c r="AC1126" s="40"/>
      <c r="AD1126" s="40"/>
      <c r="AE1126" s="40"/>
      <c r="AF1126" s="40"/>
      <c r="AG1126" s="41" t="s">
        <v>109</v>
      </c>
      <c r="AH1126" s="42"/>
      <c r="AI1126" s="54" t="str">
        <f t="shared" ca="1" si="217"/>
        <v>PENDIENTE NOTIFICACIÓN ELECTRÓNICA</v>
      </c>
      <c r="AJ1126" s="37"/>
      <c r="AK1126" s="37"/>
      <c r="AL1126" s="37"/>
      <c r="AM1126" s="53" t="str">
        <f>IF(AK1126="","",WORKDAY(AK1126,5,FESTIVOS_CO!A:A))</f>
        <v/>
      </c>
      <c r="AN1126" s="37"/>
      <c r="AO1126" s="37"/>
      <c r="AP1126" s="54" t="str">
        <f t="shared" ca="1" si="222"/>
        <v>NO APLICA</v>
      </c>
      <c r="AQ1126" s="36"/>
      <c r="AR1126" s="43"/>
      <c r="AS1126" s="37"/>
      <c r="AT1126" s="36"/>
      <c r="AU1126" s="37"/>
      <c r="AV1126" s="36"/>
      <c r="AW1126" s="36"/>
      <c r="AX1126" s="37"/>
      <c r="AY1126" s="140" t="str">
        <f>IF(AU1126="","",WORKDAY(AU1126,5,FESTIVOS_CO!A:A))</f>
        <v/>
      </c>
      <c r="AZ1126" s="54" t="str">
        <f t="shared" ca="1" si="219"/>
        <v>NO APLICA</v>
      </c>
      <c r="BA1126" s="55" t="str">
        <f>IF(AX1126="","",WORKDAY(AX1126,5,FESTIVOS_CO!A:A))</f>
        <v/>
      </c>
      <c r="BB1126" s="39"/>
      <c r="BC1126" s="40"/>
      <c r="BD1126" s="40"/>
      <c r="BE1126" s="56" t="str">
        <f t="shared" ca="1" si="220"/>
        <v>NO APLICA</v>
      </c>
      <c r="BF1126" s="37"/>
      <c r="BG1126" s="45"/>
      <c r="BH1126" s="37"/>
      <c r="BI1126" s="36"/>
      <c r="BJ1126" s="37"/>
      <c r="BK1126" s="36"/>
      <c r="BL1126" s="36"/>
      <c r="BM1126" s="53" t="str">
        <f>IF(BJ1126="","",WORKDAY(BJ1126,5,FESTIVOS_CO!A:A))</f>
        <v/>
      </c>
      <c r="BN1126" s="57" t="str">
        <f t="shared" ca="1" si="218"/>
        <v>PENDIENTE HACER AVISO</v>
      </c>
      <c r="BO1126" s="54" t="str">
        <f t="shared" ca="1" si="211"/>
        <v>EN TRÁMITE NOTIF. POR AVISO</v>
      </c>
      <c r="BP1126" s="37"/>
      <c r="BQ1126" s="53" t="str">
        <f>IF(BP1126="","",WORKDAY(BP1126,5,FESTIVOS_CO!A:A))</f>
        <v/>
      </c>
      <c r="BR1126" s="37"/>
      <c r="BS1126" s="36"/>
      <c r="BT1126" s="38"/>
      <c r="BU1126" s="58" t="e">
        <f>VLOOKUP(BT1126,Hoja2!$C:$D,2,0)</f>
        <v>#N/A</v>
      </c>
      <c r="BV1126" s="80" t="str">
        <f>IF(
AND(AO1126="",BD1126="",BQ1126=""),
"EN PROCESO NOTIFICACION / COMUNICACION",
IF(
BT1126="",
"NO APLICA",
IF(
BU1126=60,
IF(AO1126&lt;&gt;"",AO1126,IF(BD1126&lt;&gt;"",BD1126,BQ1126))+60,
WORKDAY(
IF(AO1126&lt;&gt;"",AO1126,IF(BD1126&lt;&gt;"",BD1126,BQ1126)),
BU1126,
FESTIVOS_CO!A:A
)
)
))</f>
        <v>EN PROCESO NOTIFICACION / COMUNICACION</v>
      </c>
      <c r="BW1126" s="44"/>
      <c r="BX1126" s="53"/>
      <c r="BY1126" s="45"/>
      <c r="BZ1126" s="37"/>
      <c r="CA1126" s="54" t="str">
        <f t="shared" si="212"/>
        <v>PENDIENTE EJECUTORIA</v>
      </c>
      <c r="CB1126" s="59" t="str">
        <f t="shared" si="221"/>
        <v/>
      </c>
      <c r="CC1126" s="36"/>
      <c r="CD1126" s="40"/>
      <c r="CE1126" s="46"/>
      <c r="CF1126" s="40"/>
      <c r="CG1126" s="40"/>
      <c r="CH1126" s="40"/>
      <c r="CI1126" s="36"/>
      <c r="CJ1126" s="47"/>
      <c r="CK1126" s="40"/>
      <c r="CL1126" s="40"/>
      <c r="CM1126" s="40"/>
      <c r="CN1126" s="40"/>
    </row>
    <row r="1127" spans="1:92" ht="42.75" hidden="1">
      <c r="A1127" s="49" t="str">
        <f t="shared" si="213"/>
        <v>SIN GESTIÓN</v>
      </c>
      <c r="B1127" s="58"/>
      <c r="C1127" s="37"/>
      <c r="D1127" s="37"/>
      <c r="E1127" s="49" t="str">
        <f t="shared" si="214"/>
        <v>PENDIENTE NOTIFICACIÓN</v>
      </c>
      <c r="F1127" s="141" t="str">
        <f t="shared" si="215"/>
        <v>PENDIENTE NOTIFICACIÓN</v>
      </c>
      <c r="G1127" s="49" t="str">
        <f t="shared" si="216"/>
        <v/>
      </c>
      <c r="H1127" s="51" t="str">
        <f ca="1">IF(
L1127="",
"",
IF(
NETWORKDAYS(L1127,IF(M1127&lt;&gt;"",M1127,TODAY()),FESTIVOS_CO!A:A)&gt;2,
"VENCIDO",
IF(
NETWORKDAYS(L1127,IF(M1127&lt;&gt;"",M1127,TODAY()),FESTIVOS_CO!A:A)=2,
"ALERTA",
"A TIEMPO"
)))</f>
        <v/>
      </c>
      <c r="I1127" s="40"/>
      <c r="J1127" s="36"/>
      <c r="K1127" s="37"/>
      <c r="L1127" s="50"/>
      <c r="M1127" s="37"/>
      <c r="N1127" s="52"/>
      <c r="O1127" s="52"/>
      <c r="P1127" s="36"/>
      <c r="Q1127" s="36"/>
      <c r="R1127" s="40"/>
      <c r="S1127" s="36"/>
      <c r="T1127" s="40"/>
      <c r="U1127" s="40"/>
      <c r="V1127" s="81"/>
      <c r="W1127" s="40"/>
      <c r="X1127" s="40"/>
      <c r="Y1127" s="40"/>
      <c r="Z1127" s="38" t="str">
        <f>IFERROR(VLOOKUP(Y1127,DIRECTORIO!A:B,2,FALSE),"")</f>
        <v/>
      </c>
      <c r="AA1127" s="40"/>
      <c r="AB1127" s="40"/>
      <c r="AC1127" s="40"/>
      <c r="AD1127" s="40"/>
      <c r="AE1127" s="40"/>
      <c r="AF1127" s="40"/>
      <c r="AG1127" s="41" t="s">
        <v>109</v>
      </c>
      <c r="AH1127" s="42"/>
      <c r="AI1127" s="54" t="str">
        <f t="shared" ca="1" si="217"/>
        <v>PENDIENTE NOTIFICACIÓN ELECTRÓNICA</v>
      </c>
      <c r="AJ1127" s="37"/>
      <c r="AK1127" s="37"/>
      <c r="AL1127" s="37"/>
      <c r="AM1127" s="53" t="str">
        <f>IF(AK1127="","",WORKDAY(AK1127,5,FESTIVOS_CO!A:A))</f>
        <v/>
      </c>
      <c r="AN1127" s="37"/>
      <c r="AO1127" s="37"/>
      <c r="AP1127" s="54" t="str">
        <f t="shared" ca="1" si="222"/>
        <v>NO APLICA</v>
      </c>
      <c r="AQ1127" s="36"/>
      <c r="AR1127" s="43"/>
      <c r="AS1127" s="37"/>
      <c r="AT1127" s="36"/>
      <c r="AU1127" s="37"/>
      <c r="AV1127" s="36"/>
      <c r="AW1127" s="36"/>
      <c r="AX1127" s="37"/>
      <c r="AY1127" s="140" t="str">
        <f>IF(AU1127="","",WORKDAY(AU1127,5,FESTIVOS_CO!A:A))</f>
        <v/>
      </c>
      <c r="AZ1127" s="54" t="str">
        <f t="shared" ca="1" si="219"/>
        <v>NO APLICA</v>
      </c>
      <c r="BA1127" s="55" t="str">
        <f>IF(AX1127="","",WORKDAY(AX1127,5,FESTIVOS_CO!A:A))</f>
        <v/>
      </c>
      <c r="BB1127" s="39"/>
      <c r="BC1127" s="40"/>
      <c r="BD1127" s="40"/>
      <c r="BE1127" s="56" t="str">
        <f t="shared" ca="1" si="220"/>
        <v>NO APLICA</v>
      </c>
      <c r="BF1127" s="37"/>
      <c r="BG1127" s="45"/>
      <c r="BH1127" s="37"/>
      <c r="BI1127" s="36"/>
      <c r="BJ1127" s="37"/>
      <c r="BK1127" s="36"/>
      <c r="BL1127" s="36"/>
      <c r="BM1127" s="53" t="str">
        <f>IF(BJ1127="","",WORKDAY(BJ1127,5,FESTIVOS_CO!A:A))</f>
        <v/>
      </c>
      <c r="BN1127" s="57" t="str">
        <f t="shared" ca="1" si="218"/>
        <v>PENDIENTE HACER AVISO</v>
      </c>
      <c r="BO1127" s="54" t="str">
        <f t="shared" ca="1" si="211"/>
        <v>EN TRÁMITE NOTIF. POR AVISO</v>
      </c>
      <c r="BP1127" s="37"/>
      <c r="BQ1127" s="53" t="str">
        <f>IF(BP1127="","",WORKDAY(BP1127,5,FESTIVOS_CO!A:A))</f>
        <v/>
      </c>
      <c r="BR1127" s="37"/>
      <c r="BS1127" s="36"/>
      <c r="BT1127" s="38"/>
      <c r="BU1127" s="58" t="e">
        <f>VLOOKUP(BT1127,Hoja2!$C:$D,2,0)</f>
        <v>#N/A</v>
      </c>
      <c r="BV1127" s="80" t="str">
        <f>IF(
AND(AO1127="",BD1127="",BQ1127=""),
"EN PROCESO NOTIFICACION / COMUNICACION",
IF(
BT1127="",
"NO APLICA",
IF(
BU1127=60,
IF(AO1127&lt;&gt;"",AO1127,IF(BD1127&lt;&gt;"",BD1127,BQ1127))+60,
WORKDAY(
IF(AO1127&lt;&gt;"",AO1127,IF(BD1127&lt;&gt;"",BD1127,BQ1127)),
BU1127,
FESTIVOS_CO!A:A
)
)
))</f>
        <v>EN PROCESO NOTIFICACION / COMUNICACION</v>
      </c>
      <c r="BW1127" s="44"/>
      <c r="BX1127" s="53"/>
      <c r="BY1127" s="45"/>
      <c r="BZ1127" s="37"/>
      <c r="CA1127" s="54" t="str">
        <f t="shared" si="212"/>
        <v>PENDIENTE EJECUTORIA</v>
      </c>
      <c r="CB1127" s="59" t="str">
        <f t="shared" si="221"/>
        <v/>
      </c>
      <c r="CC1127" s="36"/>
      <c r="CD1127" s="40"/>
      <c r="CE1127" s="46"/>
      <c r="CF1127" s="40"/>
      <c r="CG1127" s="40"/>
      <c r="CH1127" s="40"/>
      <c r="CI1127" s="36"/>
      <c r="CJ1127" s="47"/>
      <c r="CK1127" s="40"/>
      <c r="CL1127" s="40"/>
      <c r="CM1127" s="40"/>
      <c r="CN1127" s="40"/>
    </row>
    <row r="1128" spans="1:92" ht="42.75" hidden="1">
      <c r="A1128" s="49" t="str">
        <f t="shared" si="213"/>
        <v>SIN GESTIÓN</v>
      </c>
      <c r="B1128" s="58"/>
      <c r="C1128" s="37"/>
      <c r="D1128" s="37"/>
      <c r="E1128" s="49" t="str">
        <f t="shared" si="214"/>
        <v>PENDIENTE NOTIFICACIÓN</v>
      </c>
      <c r="F1128" s="141" t="str">
        <f t="shared" si="215"/>
        <v>PENDIENTE NOTIFICACIÓN</v>
      </c>
      <c r="G1128" s="49" t="str">
        <f t="shared" si="216"/>
        <v/>
      </c>
      <c r="H1128" s="51" t="str">
        <f ca="1">IF(
L1128="",
"",
IF(
NETWORKDAYS(L1128,IF(M1128&lt;&gt;"",M1128,TODAY()),FESTIVOS_CO!A:A)&gt;2,
"VENCIDO",
IF(
NETWORKDAYS(L1128,IF(M1128&lt;&gt;"",M1128,TODAY()),FESTIVOS_CO!A:A)=2,
"ALERTA",
"A TIEMPO"
)))</f>
        <v/>
      </c>
      <c r="I1128" s="40"/>
      <c r="J1128" s="36"/>
      <c r="K1128" s="37"/>
      <c r="L1128" s="50"/>
      <c r="M1128" s="37"/>
      <c r="N1128" s="52"/>
      <c r="O1128" s="52"/>
      <c r="P1128" s="36"/>
      <c r="Q1128" s="36"/>
      <c r="R1128" s="40"/>
      <c r="S1128" s="36"/>
      <c r="T1128" s="40"/>
      <c r="U1128" s="40"/>
      <c r="V1128" s="81"/>
      <c r="W1128" s="40"/>
      <c r="X1128" s="40"/>
      <c r="Y1128" s="40"/>
      <c r="Z1128" s="38" t="str">
        <f>IFERROR(VLOOKUP(Y1128,DIRECTORIO!A:B,2,FALSE),"")</f>
        <v/>
      </c>
      <c r="AA1128" s="40"/>
      <c r="AB1128" s="40"/>
      <c r="AC1128" s="40"/>
      <c r="AD1128" s="40"/>
      <c r="AE1128" s="40"/>
      <c r="AF1128" s="40"/>
      <c r="AG1128" s="41" t="s">
        <v>109</v>
      </c>
      <c r="AH1128" s="42"/>
      <c r="AI1128" s="54" t="str">
        <f t="shared" ca="1" si="217"/>
        <v>PENDIENTE NOTIFICACIÓN ELECTRÓNICA</v>
      </c>
      <c r="AJ1128" s="37"/>
      <c r="AK1128" s="37"/>
      <c r="AL1128" s="37"/>
      <c r="AM1128" s="53" t="str">
        <f>IF(AK1128="","",WORKDAY(AK1128,5,FESTIVOS_CO!A:A))</f>
        <v/>
      </c>
      <c r="AN1128" s="37"/>
      <c r="AO1128" s="37"/>
      <c r="AP1128" s="54" t="str">
        <f t="shared" ca="1" si="222"/>
        <v>NO APLICA</v>
      </c>
      <c r="AQ1128" s="36"/>
      <c r="AR1128" s="43"/>
      <c r="AS1128" s="37"/>
      <c r="AT1128" s="36"/>
      <c r="AU1128" s="37"/>
      <c r="AV1128" s="36"/>
      <c r="AW1128" s="36"/>
      <c r="AX1128" s="37"/>
      <c r="AY1128" s="140" t="str">
        <f>IF(AU1128="","",WORKDAY(AU1128,5,FESTIVOS_CO!A:A))</f>
        <v/>
      </c>
      <c r="AZ1128" s="54" t="str">
        <f t="shared" ca="1" si="219"/>
        <v>NO APLICA</v>
      </c>
      <c r="BA1128" s="55" t="str">
        <f>IF(AX1128="","",WORKDAY(AX1128,5,FESTIVOS_CO!A:A))</f>
        <v/>
      </c>
      <c r="BB1128" s="39"/>
      <c r="BC1128" s="40"/>
      <c r="BD1128" s="40"/>
      <c r="BE1128" s="56" t="str">
        <f t="shared" ca="1" si="220"/>
        <v>NO APLICA</v>
      </c>
      <c r="BF1128" s="37"/>
      <c r="BG1128" s="45"/>
      <c r="BH1128" s="37"/>
      <c r="BI1128" s="36"/>
      <c r="BJ1128" s="37"/>
      <c r="BK1128" s="36"/>
      <c r="BL1128" s="36"/>
      <c r="BM1128" s="53" t="str">
        <f>IF(BJ1128="","",WORKDAY(BJ1128,5,FESTIVOS_CO!A:A))</f>
        <v/>
      </c>
      <c r="BN1128" s="57" t="str">
        <f t="shared" ca="1" si="218"/>
        <v>PENDIENTE HACER AVISO</v>
      </c>
      <c r="BO1128" s="54" t="str">
        <f t="shared" ca="1" si="211"/>
        <v>EN TRÁMITE NOTIF. POR AVISO</v>
      </c>
      <c r="BP1128" s="37"/>
      <c r="BQ1128" s="53" t="str">
        <f>IF(BP1128="","",WORKDAY(BP1128,5,FESTIVOS_CO!A:A))</f>
        <v/>
      </c>
      <c r="BR1128" s="37"/>
      <c r="BS1128" s="36"/>
      <c r="BT1128" s="38"/>
      <c r="BU1128" s="58" t="e">
        <f>VLOOKUP(BT1128,Hoja2!$C:$D,2,0)</f>
        <v>#N/A</v>
      </c>
      <c r="BV1128" s="80" t="str">
        <f>IF(
AND(AO1128="",BD1128="",BQ1128=""),
"EN PROCESO NOTIFICACION / COMUNICACION",
IF(
BT1128="",
"NO APLICA",
IF(
BU1128=60,
IF(AO1128&lt;&gt;"",AO1128,IF(BD1128&lt;&gt;"",BD1128,BQ1128))+60,
WORKDAY(
IF(AO1128&lt;&gt;"",AO1128,IF(BD1128&lt;&gt;"",BD1128,BQ1128)),
BU1128,
FESTIVOS_CO!A:A
)
)
))</f>
        <v>EN PROCESO NOTIFICACION / COMUNICACION</v>
      </c>
      <c r="BW1128" s="44"/>
      <c r="BX1128" s="53"/>
      <c r="BY1128" s="45"/>
      <c r="BZ1128" s="37"/>
      <c r="CA1128" s="54" t="str">
        <f t="shared" si="212"/>
        <v>PENDIENTE EJECUTORIA</v>
      </c>
      <c r="CB1128" s="59" t="str">
        <f t="shared" si="221"/>
        <v/>
      </c>
      <c r="CC1128" s="36"/>
      <c r="CD1128" s="40"/>
      <c r="CE1128" s="46"/>
      <c r="CF1128" s="40"/>
      <c r="CG1128" s="40"/>
      <c r="CH1128" s="40"/>
      <c r="CI1128" s="36"/>
      <c r="CJ1128" s="47"/>
      <c r="CK1128" s="40"/>
      <c r="CL1128" s="40"/>
      <c r="CM1128" s="40"/>
      <c r="CN1128" s="40"/>
    </row>
    <row r="1129" spans="1:92" ht="42.75" hidden="1">
      <c r="A1129" s="49" t="str">
        <f t="shared" si="213"/>
        <v>SIN GESTIÓN</v>
      </c>
      <c r="B1129" s="58"/>
      <c r="C1129" s="37"/>
      <c r="D1129" s="37"/>
      <c r="E1129" s="49" t="str">
        <f t="shared" si="214"/>
        <v>PENDIENTE NOTIFICACIÓN</v>
      </c>
      <c r="F1129" s="141" t="str">
        <f t="shared" si="215"/>
        <v>PENDIENTE NOTIFICACIÓN</v>
      </c>
      <c r="G1129" s="49" t="str">
        <f t="shared" si="216"/>
        <v/>
      </c>
      <c r="H1129" s="51" t="str">
        <f ca="1">IF(
L1129="",
"",
IF(
NETWORKDAYS(L1129,IF(M1129&lt;&gt;"",M1129,TODAY()),FESTIVOS_CO!A:A)&gt;2,
"VENCIDO",
IF(
NETWORKDAYS(L1129,IF(M1129&lt;&gt;"",M1129,TODAY()),FESTIVOS_CO!A:A)=2,
"ALERTA",
"A TIEMPO"
)))</f>
        <v/>
      </c>
      <c r="I1129" s="40"/>
      <c r="J1129" s="36"/>
      <c r="K1129" s="37"/>
      <c r="L1129" s="50"/>
      <c r="M1129" s="37"/>
      <c r="N1129" s="52"/>
      <c r="O1129" s="52"/>
      <c r="P1129" s="36"/>
      <c r="Q1129" s="36"/>
      <c r="R1129" s="40"/>
      <c r="S1129" s="36"/>
      <c r="T1129" s="40"/>
      <c r="U1129" s="40"/>
      <c r="V1129" s="81"/>
      <c r="W1129" s="40"/>
      <c r="X1129" s="40"/>
      <c r="Y1129" s="40"/>
      <c r="Z1129" s="38" t="str">
        <f>IFERROR(VLOOKUP(Y1129,DIRECTORIO!A:B,2,FALSE),"")</f>
        <v/>
      </c>
      <c r="AA1129" s="40"/>
      <c r="AB1129" s="40"/>
      <c r="AC1129" s="40"/>
      <c r="AD1129" s="40"/>
      <c r="AE1129" s="40"/>
      <c r="AF1129" s="40"/>
      <c r="AG1129" s="41" t="s">
        <v>109</v>
      </c>
      <c r="AH1129" s="42"/>
      <c r="AI1129" s="54" t="str">
        <f t="shared" ca="1" si="217"/>
        <v>PENDIENTE NOTIFICACIÓN ELECTRÓNICA</v>
      </c>
      <c r="AJ1129" s="37"/>
      <c r="AK1129" s="37"/>
      <c r="AL1129" s="37"/>
      <c r="AM1129" s="53" t="str">
        <f>IF(AK1129="","",WORKDAY(AK1129,5,FESTIVOS_CO!A:A))</f>
        <v/>
      </c>
      <c r="AN1129" s="37"/>
      <c r="AO1129" s="37"/>
      <c r="AP1129" s="54" t="str">
        <f t="shared" ca="1" si="222"/>
        <v>NO APLICA</v>
      </c>
      <c r="AQ1129" s="36"/>
      <c r="AR1129" s="43"/>
      <c r="AS1129" s="37"/>
      <c r="AT1129" s="36"/>
      <c r="AU1129" s="37"/>
      <c r="AV1129" s="36"/>
      <c r="AW1129" s="36"/>
      <c r="AX1129" s="37"/>
      <c r="AY1129" s="140" t="str">
        <f>IF(AU1129="","",WORKDAY(AU1129,5,FESTIVOS_CO!A:A))</f>
        <v/>
      </c>
      <c r="AZ1129" s="54" t="str">
        <f t="shared" ca="1" si="219"/>
        <v>NO APLICA</v>
      </c>
      <c r="BA1129" s="55" t="str">
        <f>IF(AX1129="","",WORKDAY(AX1129,5,FESTIVOS_CO!A:A))</f>
        <v/>
      </c>
      <c r="BB1129" s="39"/>
      <c r="BC1129" s="40"/>
      <c r="BD1129" s="40"/>
      <c r="BE1129" s="56" t="str">
        <f t="shared" ca="1" si="220"/>
        <v>NO APLICA</v>
      </c>
      <c r="BF1129" s="37"/>
      <c r="BG1129" s="45"/>
      <c r="BH1129" s="37"/>
      <c r="BI1129" s="36"/>
      <c r="BJ1129" s="37"/>
      <c r="BK1129" s="36"/>
      <c r="BL1129" s="36"/>
      <c r="BM1129" s="53" t="str">
        <f>IF(BJ1129="","",WORKDAY(BJ1129,5,FESTIVOS_CO!A:A))</f>
        <v/>
      </c>
      <c r="BN1129" s="57" t="str">
        <f t="shared" ca="1" si="218"/>
        <v>PENDIENTE HACER AVISO</v>
      </c>
      <c r="BO1129" s="54" t="str">
        <f t="shared" ca="1" si="211"/>
        <v>EN TRÁMITE NOTIF. POR AVISO</v>
      </c>
      <c r="BP1129" s="37"/>
      <c r="BQ1129" s="53" t="str">
        <f>IF(BP1129="","",WORKDAY(BP1129,5,FESTIVOS_CO!A:A))</f>
        <v/>
      </c>
      <c r="BR1129" s="37"/>
      <c r="BS1129" s="36"/>
      <c r="BT1129" s="38"/>
      <c r="BU1129" s="58" t="e">
        <f>VLOOKUP(BT1129,Hoja2!$C:$D,2,0)</f>
        <v>#N/A</v>
      </c>
      <c r="BV1129" s="80" t="str">
        <f>IF(
AND(AO1129="",BD1129="",BQ1129=""),
"EN PROCESO NOTIFICACION / COMUNICACION",
IF(
BT1129="",
"NO APLICA",
IF(
BU1129=60,
IF(AO1129&lt;&gt;"",AO1129,IF(BD1129&lt;&gt;"",BD1129,BQ1129))+60,
WORKDAY(
IF(AO1129&lt;&gt;"",AO1129,IF(BD1129&lt;&gt;"",BD1129,BQ1129)),
BU1129,
FESTIVOS_CO!A:A
)
)
))</f>
        <v>EN PROCESO NOTIFICACION / COMUNICACION</v>
      </c>
      <c r="BW1129" s="44"/>
      <c r="BX1129" s="53"/>
      <c r="BY1129" s="45"/>
      <c r="BZ1129" s="37"/>
      <c r="CA1129" s="54" t="str">
        <f t="shared" si="212"/>
        <v>PENDIENTE EJECUTORIA</v>
      </c>
      <c r="CB1129" s="59" t="str">
        <f t="shared" si="221"/>
        <v/>
      </c>
      <c r="CC1129" s="36"/>
      <c r="CD1129" s="40"/>
      <c r="CE1129" s="46"/>
      <c r="CF1129" s="40"/>
      <c r="CG1129" s="40"/>
      <c r="CH1129" s="40"/>
      <c r="CI1129" s="36"/>
      <c r="CJ1129" s="47"/>
      <c r="CK1129" s="40"/>
      <c r="CL1129" s="40"/>
      <c r="CM1129" s="40"/>
      <c r="CN1129" s="40"/>
    </row>
    <row r="1130" spans="1:92" ht="42.75" hidden="1">
      <c r="A1130" s="49" t="str">
        <f t="shared" si="213"/>
        <v>SIN GESTIÓN</v>
      </c>
      <c r="B1130" s="58"/>
      <c r="C1130" s="37"/>
      <c r="D1130" s="37"/>
      <c r="E1130" s="49" t="str">
        <f t="shared" si="214"/>
        <v>PENDIENTE NOTIFICACIÓN</v>
      </c>
      <c r="F1130" s="141" t="str">
        <f t="shared" si="215"/>
        <v>PENDIENTE NOTIFICACIÓN</v>
      </c>
      <c r="G1130" s="49" t="str">
        <f t="shared" si="216"/>
        <v/>
      </c>
      <c r="H1130" s="51" t="str">
        <f ca="1">IF(
L1130="",
"",
IF(
NETWORKDAYS(L1130,IF(M1130&lt;&gt;"",M1130,TODAY()),FESTIVOS_CO!A:A)&gt;2,
"VENCIDO",
IF(
NETWORKDAYS(L1130,IF(M1130&lt;&gt;"",M1130,TODAY()),FESTIVOS_CO!A:A)=2,
"ALERTA",
"A TIEMPO"
)))</f>
        <v/>
      </c>
      <c r="I1130" s="40"/>
      <c r="J1130" s="36"/>
      <c r="K1130" s="37"/>
      <c r="L1130" s="50"/>
      <c r="M1130" s="37"/>
      <c r="N1130" s="52"/>
      <c r="O1130" s="52"/>
      <c r="P1130" s="36"/>
      <c r="Q1130" s="36"/>
      <c r="R1130" s="40"/>
      <c r="S1130" s="36"/>
      <c r="T1130" s="40"/>
      <c r="U1130" s="40"/>
      <c r="V1130" s="81"/>
      <c r="W1130" s="40"/>
      <c r="X1130" s="40"/>
      <c r="Y1130" s="40"/>
      <c r="Z1130" s="38" t="str">
        <f>IFERROR(VLOOKUP(Y1130,DIRECTORIO!A:B,2,FALSE),"")</f>
        <v/>
      </c>
      <c r="AA1130" s="40"/>
      <c r="AB1130" s="40"/>
      <c r="AC1130" s="40"/>
      <c r="AD1130" s="40"/>
      <c r="AE1130" s="40"/>
      <c r="AF1130" s="40"/>
      <c r="AG1130" s="41" t="s">
        <v>109</v>
      </c>
      <c r="AH1130" s="42"/>
      <c r="AI1130" s="54" t="str">
        <f t="shared" ca="1" si="217"/>
        <v>PENDIENTE NOTIFICACIÓN ELECTRÓNICA</v>
      </c>
      <c r="AJ1130" s="37"/>
      <c r="AK1130" s="37"/>
      <c r="AL1130" s="37"/>
      <c r="AM1130" s="53" t="str">
        <f>IF(AK1130="","",WORKDAY(AK1130,5,FESTIVOS_CO!A:A))</f>
        <v/>
      </c>
      <c r="AN1130" s="37"/>
      <c r="AO1130" s="37"/>
      <c r="AP1130" s="54" t="str">
        <f t="shared" ca="1" si="222"/>
        <v>NO APLICA</v>
      </c>
      <c r="AQ1130" s="36"/>
      <c r="AR1130" s="43"/>
      <c r="AS1130" s="37"/>
      <c r="AT1130" s="36"/>
      <c r="AU1130" s="37"/>
      <c r="AV1130" s="36"/>
      <c r="AW1130" s="36"/>
      <c r="AX1130" s="37"/>
      <c r="AY1130" s="140" t="str">
        <f>IF(AU1130="","",WORKDAY(AU1130,5,FESTIVOS_CO!A:A))</f>
        <v/>
      </c>
      <c r="AZ1130" s="54" t="str">
        <f t="shared" ca="1" si="219"/>
        <v>NO APLICA</v>
      </c>
      <c r="BA1130" s="55" t="str">
        <f>IF(AX1130="","",WORKDAY(AX1130,5,FESTIVOS_CO!A:A))</f>
        <v/>
      </c>
      <c r="BB1130" s="39"/>
      <c r="BC1130" s="40"/>
      <c r="BD1130" s="40"/>
      <c r="BE1130" s="56" t="str">
        <f t="shared" ca="1" si="220"/>
        <v>NO APLICA</v>
      </c>
      <c r="BF1130" s="37"/>
      <c r="BG1130" s="45"/>
      <c r="BH1130" s="37"/>
      <c r="BI1130" s="36"/>
      <c r="BJ1130" s="37"/>
      <c r="BK1130" s="36"/>
      <c r="BL1130" s="36"/>
      <c r="BM1130" s="53" t="str">
        <f>IF(BJ1130="","",WORKDAY(BJ1130,5,FESTIVOS_CO!A:A))</f>
        <v/>
      </c>
      <c r="BN1130" s="57" t="str">
        <f t="shared" ca="1" si="218"/>
        <v>PENDIENTE HACER AVISO</v>
      </c>
      <c r="BO1130" s="54" t="str">
        <f t="shared" ca="1" si="211"/>
        <v>EN TRÁMITE NOTIF. POR AVISO</v>
      </c>
      <c r="BP1130" s="37"/>
      <c r="BQ1130" s="53" t="str">
        <f>IF(BP1130="","",WORKDAY(BP1130,5,FESTIVOS_CO!A:A))</f>
        <v/>
      </c>
      <c r="BR1130" s="37"/>
      <c r="BS1130" s="36"/>
      <c r="BT1130" s="38"/>
      <c r="BU1130" s="58" t="e">
        <f>VLOOKUP(BT1130,Hoja2!$C:$D,2,0)</f>
        <v>#N/A</v>
      </c>
      <c r="BV1130" s="80" t="str">
        <f>IF(
AND(AO1130="",BD1130="",BQ1130=""),
"EN PROCESO NOTIFICACION / COMUNICACION",
IF(
BT1130="",
"NO APLICA",
IF(
BU1130=60,
IF(AO1130&lt;&gt;"",AO1130,IF(BD1130&lt;&gt;"",BD1130,BQ1130))+60,
WORKDAY(
IF(AO1130&lt;&gt;"",AO1130,IF(BD1130&lt;&gt;"",BD1130,BQ1130)),
BU1130,
FESTIVOS_CO!A:A
)
)
))</f>
        <v>EN PROCESO NOTIFICACION / COMUNICACION</v>
      </c>
      <c r="BW1130" s="44"/>
      <c r="BX1130" s="53"/>
      <c r="BY1130" s="45"/>
      <c r="BZ1130" s="37"/>
      <c r="CA1130" s="54" t="str">
        <f t="shared" si="212"/>
        <v>PENDIENTE EJECUTORIA</v>
      </c>
      <c r="CB1130" s="59" t="str">
        <f t="shared" si="221"/>
        <v/>
      </c>
      <c r="CC1130" s="36"/>
      <c r="CD1130" s="40"/>
      <c r="CE1130" s="46"/>
      <c r="CF1130" s="40"/>
      <c r="CG1130" s="40"/>
      <c r="CH1130" s="40"/>
      <c r="CI1130" s="36"/>
      <c r="CJ1130" s="47"/>
      <c r="CK1130" s="40"/>
      <c r="CL1130" s="40"/>
      <c r="CM1130" s="40"/>
      <c r="CN1130" s="40"/>
    </row>
    <row r="1131" spans="1:92" ht="42.75" hidden="1">
      <c r="A1131" s="49" t="str">
        <f t="shared" si="213"/>
        <v>SIN GESTIÓN</v>
      </c>
      <c r="B1131" s="58"/>
      <c r="C1131" s="37"/>
      <c r="D1131" s="37"/>
      <c r="E1131" s="49" t="str">
        <f t="shared" si="214"/>
        <v>PENDIENTE NOTIFICACIÓN</v>
      </c>
      <c r="F1131" s="141" t="str">
        <f t="shared" si="215"/>
        <v>PENDIENTE NOTIFICACIÓN</v>
      </c>
      <c r="G1131" s="49" t="str">
        <f t="shared" si="216"/>
        <v/>
      </c>
      <c r="H1131" s="51" t="str">
        <f ca="1">IF(
L1131="",
"",
IF(
NETWORKDAYS(L1131,IF(M1131&lt;&gt;"",M1131,TODAY()),FESTIVOS_CO!A:A)&gt;2,
"VENCIDO",
IF(
NETWORKDAYS(L1131,IF(M1131&lt;&gt;"",M1131,TODAY()),FESTIVOS_CO!A:A)=2,
"ALERTA",
"A TIEMPO"
)))</f>
        <v/>
      </c>
      <c r="I1131" s="40"/>
      <c r="J1131" s="36"/>
      <c r="K1131" s="37"/>
      <c r="L1131" s="50"/>
      <c r="M1131" s="37"/>
      <c r="N1131" s="52"/>
      <c r="O1131" s="52"/>
      <c r="P1131" s="36"/>
      <c r="Q1131" s="36"/>
      <c r="R1131" s="40"/>
      <c r="S1131" s="36"/>
      <c r="T1131" s="40"/>
      <c r="U1131" s="40"/>
      <c r="V1131" s="81"/>
      <c r="W1131" s="40"/>
      <c r="X1131" s="40"/>
      <c r="Y1131" s="40"/>
      <c r="Z1131" s="38" t="str">
        <f>IFERROR(VLOOKUP(Y1131,DIRECTORIO!A:B,2,FALSE),"")</f>
        <v/>
      </c>
      <c r="AA1131" s="40"/>
      <c r="AB1131" s="40"/>
      <c r="AC1131" s="40"/>
      <c r="AD1131" s="40"/>
      <c r="AE1131" s="40"/>
      <c r="AF1131" s="40"/>
      <c r="AG1131" s="41" t="s">
        <v>109</v>
      </c>
      <c r="AH1131" s="42"/>
      <c r="AI1131" s="54" t="str">
        <f t="shared" ca="1" si="217"/>
        <v>PENDIENTE NOTIFICACIÓN ELECTRÓNICA</v>
      </c>
      <c r="AJ1131" s="37"/>
      <c r="AK1131" s="37"/>
      <c r="AL1131" s="37"/>
      <c r="AM1131" s="53" t="str">
        <f>IF(AK1131="","",WORKDAY(AK1131,5,FESTIVOS_CO!A:A))</f>
        <v/>
      </c>
      <c r="AN1131" s="37"/>
      <c r="AO1131" s="37"/>
      <c r="AP1131" s="54" t="str">
        <f t="shared" ca="1" si="222"/>
        <v>NO APLICA</v>
      </c>
      <c r="AQ1131" s="36"/>
      <c r="AR1131" s="43"/>
      <c r="AS1131" s="37"/>
      <c r="AT1131" s="36"/>
      <c r="AU1131" s="37"/>
      <c r="AV1131" s="36"/>
      <c r="AW1131" s="36"/>
      <c r="AX1131" s="37"/>
      <c r="AY1131" s="140" t="str">
        <f>IF(AU1131="","",WORKDAY(AU1131,5,FESTIVOS_CO!A:A))</f>
        <v/>
      </c>
      <c r="AZ1131" s="54" t="str">
        <f t="shared" ca="1" si="219"/>
        <v>NO APLICA</v>
      </c>
      <c r="BA1131" s="55" t="str">
        <f>IF(AX1131="","",WORKDAY(AX1131,5,FESTIVOS_CO!A:A))</f>
        <v/>
      </c>
      <c r="BB1131" s="39"/>
      <c r="BC1131" s="40"/>
      <c r="BD1131" s="40"/>
      <c r="BE1131" s="56" t="str">
        <f t="shared" ca="1" si="220"/>
        <v>NO APLICA</v>
      </c>
      <c r="BF1131" s="37"/>
      <c r="BG1131" s="45"/>
      <c r="BH1131" s="37"/>
      <c r="BI1131" s="36"/>
      <c r="BJ1131" s="37"/>
      <c r="BK1131" s="36"/>
      <c r="BL1131" s="36"/>
      <c r="BM1131" s="53" t="str">
        <f>IF(BJ1131="","",WORKDAY(BJ1131,5,FESTIVOS_CO!A:A))</f>
        <v/>
      </c>
      <c r="BN1131" s="57" t="str">
        <f t="shared" ca="1" si="218"/>
        <v>PENDIENTE HACER AVISO</v>
      </c>
      <c r="BO1131" s="54" t="str">
        <f t="shared" ca="1" si="211"/>
        <v>EN TRÁMITE NOTIF. POR AVISO</v>
      </c>
      <c r="BP1131" s="37"/>
      <c r="BQ1131" s="53" t="str">
        <f>IF(BP1131="","",WORKDAY(BP1131,5,FESTIVOS_CO!A:A))</f>
        <v/>
      </c>
      <c r="BR1131" s="37"/>
      <c r="BS1131" s="36"/>
      <c r="BT1131" s="38"/>
      <c r="BU1131" s="58" t="e">
        <f>VLOOKUP(BT1131,Hoja2!$C:$D,2,0)</f>
        <v>#N/A</v>
      </c>
      <c r="BV1131" s="80" t="str">
        <f>IF(
AND(AO1131="",BD1131="",BQ1131=""),
"EN PROCESO NOTIFICACION / COMUNICACION",
IF(
BT1131="",
"NO APLICA",
IF(
BU1131=60,
IF(AO1131&lt;&gt;"",AO1131,IF(BD1131&lt;&gt;"",BD1131,BQ1131))+60,
WORKDAY(
IF(AO1131&lt;&gt;"",AO1131,IF(BD1131&lt;&gt;"",BD1131,BQ1131)),
BU1131,
FESTIVOS_CO!A:A
)
)
))</f>
        <v>EN PROCESO NOTIFICACION / COMUNICACION</v>
      </c>
      <c r="BW1131" s="44"/>
      <c r="BX1131" s="53"/>
      <c r="BY1131" s="45"/>
      <c r="BZ1131" s="37"/>
      <c r="CA1131" s="54" t="str">
        <f t="shared" si="212"/>
        <v>PENDIENTE EJECUTORIA</v>
      </c>
      <c r="CB1131" s="59" t="str">
        <f t="shared" si="221"/>
        <v/>
      </c>
      <c r="CC1131" s="36"/>
      <c r="CD1131" s="40"/>
      <c r="CE1131" s="46"/>
      <c r="CF1131" s="40"/>
      <c r="CG1131" s="40"/>
      <c r="CH1131" s="40"/>
      <c r="CI1131" s="36"/>
      <c r="CJ1131" s="47"/>
      <c r="CK1131" s="40"/>
      <c r="CL1131" s="40"/>
      <c r="CM1131" s="40"/>
      <c r="CN1131" s="40"/>
    </row>
    <row r="1132" spans="1:92" ht="42.75" hidden="1">
      <c r="A1132" s="49" t="str">
        <f t="shared" si="213"/>
        <v>SIN GESTIÓN</v>
      </c>
      <c r="B1132" s="58"/>
      <c r="C1132" s="37"/>
      <c r="D1132" s="37"/>
      <c r="E1132" s="49" t="str">
        <f t="shared" si="214"/>
        <v>PENDIENTE NOTIFICACIÓN</v>
      </c>
      <c r="F1132" s="141" t="str">
        <f t="shared" si="215"/>
        <v>PENDIENTE NOTIFICACIÓN</v>
      </c>
      <c r="G1132" s="49" t="str">
        <f t="shared" si="216"/>
        <v/>
      </c>
      <c r="H1132" s="51" t="str">
        <f ca="1">IF(
L1132="",
"",
IF(
NETWORKDAYS(L1132,IF(M1132&lt;&gt;"",M1132,TODAY()),FESTIVOS_CO!A:A)&gt;2,
"VENCIDO",
IF(
NETWORKDAYS(L1132,IF(M1132&lt;&gt;"",M1132,TODAY()),FESTIVOS_CO!A:A)=2,
"ALERTA",
"A TIEMPO"
)))</f>
        <v/>
      </c>
      <c r="I1132" s="40"/>
      <c r="J1132" s="36"/>
      <c r="K1132" s="37"/>
      <c r="L1132" s="50"/>
      <c r="M1132" s="37"/>
      <c r="N1132" s="52"/>
      <c r="O1132" s="52"/>
      <c r="P1132" s="36"/>
      <c r="Q1132" s="36"/>
      <c r="R1132" s="40"/>
      <c r="S1132" s="36"/>
      <c r="T1132" s="40"/>
      <c r="U1132" s="40"/>
      <c r="V1132" s="81"/>
      <c r="W1132" s="40"/>
      <c r="X1132" s="40"/>
      <c r="Y1132" s="40"/>
      <c r="Z1132" s="38" t="str">
        <f>IFERROR(VLOOKUP(Y1132,DIRECTORIO!A:B,2,FALSE),"")</f>
        <v/>
      </c>
      <c r="AA1132" s="40"/>
      <c r="AB1132" s="40"/>
      <c r="AC1132" s="40"/>
      <c r="AD1132" s="40"/>
      <c r="AE1132" s="40"/>
      <c r="AF1132" s="40"/>
      <c r="AG1132" s="41" t="s">
        <v>109</v>
      </c>
      <c r="AH1132" s="42"/>
      <c r="AI1132" s="54" t="str">
        <f t="shared" ca="1" si="217"/>
        <v>PENDIENTE NOTIFICACIÓN ELECTRÓNICA</v>
      </c>
      <c r="AJ1132" s="37"/>
      <c r="AK1132" s="37"/>
      <c r="AL1132" s="37"/>
      <c r="AM1132" s="53" t="str">
        <f>IF(AK1132="","",WORKDAY(AK1132,5,FESTIVOS_CO!A:A))</f>
        <v/>
      </c>
      <c r="AN1132" s="37"/>
      <c r="AO1132" s="37"/>
      <c r="AP1132" s="54" t="str">
        <f t="shared" ca="1" si="222"/>
        <v>NO APLICA</v>
      </c>
      <c r="AQ1132" s="36"/>
      <c r="AR1132" s="43"/>
      <c r="AS1132" s="37"/>
      <c r="AT1132" s="36"/>
      <c r="AU1132" s="37"/>
      <c r="AV1132" s="36"/>
      <c r="AW1132" s="36"/>
      <c r="AX1132" s="37"/>
      <c r="AY1132" s="140" t="str">
        <f>IF(AU1132="","",WORKDAY(AU1132,5,FESTIVOS_CO!A:A))</f>
        <v/>
      </c>
      <c r="AZ1132" s="54" t="str">
        <f t="shared" ca="1" si="219"/>
        <v>NO APLICA</v>
      </c>
      <c r="BA1132" s="55" t="str">
        <f>IF(AX1132="","",WORKDAY(AX1132,5,FESTIVOS_CO!A:A))</f>
        <v/>
      </c>
      <c r="BB1132" s="39"/>
      <c r="BC1132" s="40"/>
      <c r="BD1132" s="40"/>
      <c r="BE1132" s="56" t="str">
        <f t="shared" ca="1" si="220"/>
        <v>NO APLICA</v>
      </c>
      <c r="BF1132" s="37"/>
      <c r="BG1132" s="45"/>
      <c r="BH1132" s="37"/>
      <c r="BI1132" s="36"/>
      <c r="BJ1132" s="37"/>
      <c r="BK1132" s="36"/>
      <c r="BL1132" s="36"/>
      <c r="BM1132" s="53" t="str">
        <f>IF(BJ1132="","",WORKDAY(BJ1132,5,FESTIVOS_CO!A:A))</f>
        <v/>
      </c>
      <c r="BN1132" s="57" t="str">
        <f t="shared" ca="1" si="218"/>
        <v>PENDIENTE HACER AVISO</v>
      </c>
      <c r="BO1132" s="54" t="str">
        <f t="shared" ca="1" si="211"/>
        <v>EN TRÁMITE NOTIF. POR AVISO</v>
      </c>
      <c r="BP1132" s="37"/>
      <c r="BQ1132" s="53" t="str">
        <f>IF(BP1132="","",WORKDAY(BP1132,5,FESTIVOS_CO!A:A))</f>
        <v/>
      </c>
      <c r="BR1132" s="37"/>
      <c r="BS1132" s="36"/>
      <c r="BT1132" s="38"/>
      <c r="BU1132" s="58" t="e">
        <f>VLOOKUP(BT1132,Hoja2!$C:$D,2,0)</f>
        <v>#N/A</v>
      </c>
      <c r="BV1132" s="80" t="str">
        <f>IF(
AND(AO1132="",BD1132="",BQ1132=""),
"EN PROCESO NOTIFICACION / COMUNICACION",
IF(
BT1132="",
"NO APLICA",
IF(
BU1132=60,
IF(AO1132&lt;&gt;"",AO1132,IF(BD1132&lt;&gt;"",BD1132,BQ1132))+60,
WORKDAY(
IF(AO1132&lt;&gt;"",AO1132,IF(BD1132&lt;&gt;"",BD1132,BQ1132)),
BU1132,
FESTIVOS_CO!A:A
)
)
))</f>
        <v>EN PROCESO NOTIFICACION / COMUNICACION</v>
      </c>
      <c r="BW1132" s="44"/>
      <c r="BX1132" s="53"/>
      <c r="BY1132" s="45"/>
      <c r="BZ1132" s="37"/>
      <c r="CA1132" s="54" t="str">
        <f t="shared" si="212"/>
        <v>PENDIENTE EJECUTORIA</v>
      </c>
      <c r="CB1132" s="59" t="str">
        <f t="shared" si="221"/>
        <v/>
      </c>
      <c r="CC1132" s="36"/>
      <c r="CD1132" s="40"/>
      <c r="CE1132" s="46"/>
      <c r="CF1132" s="40"/>
      <c r="CG1132" s="40"/>
      <c r="CH1132" s="40"/>
      <c r="CI1132" s="36"/>
      <c r="CJ1132" s="47"/>
      <c r="CK1132" s="40"/>
      <c r="CL1132" s="40"/>
      <c r="CM1132" s="40"/>
      <c r="CN1132" s="40"/>
    </row>
    <row r="1133" spans="1:92" ht="42.75" hidden="1">
      <c r="A1133" s="49" t="str">
        <f t="shared" si="213"/>
        <v>SIN GESTIÓN</v>
      </c>
      <c r="B1133" s="58"/>
      <c r="C1133" s="37"/>
      <c r="D1133" s="37"/>
      <c r="E1133" s="49" t="str">
        <f t="shared" si="214"/>
        <v>PENDIENTE NOTIFICACIÓN</v>
      </c>
      <c r="F1133" s="141" t="str">
        <f t="shared" si="215"/>
        <v>PENDIENTE NOTIFICACIÓN</v>
      </c>
      <c r="G1133" s="49" t="str">
        <f t="shared" si="216"/>
        <v/>
      </c>
      <c r="H1133" s="51" t="str">
        <f ca="1">IF(
L1133="",
"",
IF(
NETWORKDAYS(L1133,IF(M1133&lt;&gt;"",M1133,TODAY()),FESTIVOS_CO!A:A)&gt;2,
"VENCIDO",
IF(
NETWORKDAYS(L1133,IF(M1133&lt;&gt;"",M1133,TODAY()),FESTIVOS_CO!A:A)=2,
"ALERTA",
"A TIEMPO"
)))</f>
        <v/>
      </c>
      <c r="I1133" s="40"/>
      <c r="J1133" s="36"/>
      <c r="K1133" s="37"/>
      <c r="L1133" s="50"/>
      <c r="M1133" s="37"/>
      <c r="N1133" s="52"/>
      <c r="O1133" s="52"/>
      <c r="P1133" s="36"/>
      <c r="Q1133" s="36"/>
      <c r="R1133" s="40"/>
      <c r="S1133" s="36"/>
      <c r="T1133" s="40"/>
      <c r="U1133" s="40"/>
      <c r="V1133" s="81"/>
      <c r="W1133" s="40"/>
      <c r="X1133" s="40"/>
      <c r="Y1133" s="40"/>
      <c r="Z1133" s="38" t="str">
        <f>IFERROR(VLOOKUP(Y1133,DIRECTORIO!A:B,2,FALSE),"")</f>
        <v/>
      </c>
      <c r="AA1133" s="40"/>
      <c r="AB1133" s="40"/>
      <c r="AC1133" s="40"/>
      <c r="AD1133" s="40"/>
      <c r="AE1133" s="40"/>
      <c r="AF1133" s="40"/>
      <c r="AG1133" s="41" t="s">
        <v>109</v>
      </c>
      <c r="AH1133" s="42"/>
      <c r="AI1133" s="54" t="str">
        <f t="shared" ca="1" si="217"/>
        <v>PENDIENTE NOTIFICACIÓN ELECTRÓNICA</v>
      </c>
      <c r="AJ1133" s="37"/>
      <c r="AK1133" s="37"/>
      <c r="AL1133" s="37"/>
      <c r="AM1133" s="53" t="str">
        <f>IF(AK1133="","",WORKDAY(AK1133,5,FESTIVOS_CO!A:A))</f>
        <v/>
      </c>
      <c r="AN1133" s="37"/>
      <c r="AO1133" s="37"/>
      <c r="AP1133" s="54" t="str">
        <f t="shared" ca="1" si="222"/>
        <v>NO APLICA</v>
      </c>
      <c r="AQ1133" s="36"/>
      <c r="AR1133" s="43"/>
      <c r="AS1133" s="37"/>
      <c r="AT1133" s="36"/>
      <c r="AU1133" s="37"/>
      <c r="AV1133" s="36"/>
      <c r="AW1133" s="36"/>
      <c r="AX1133" s="37"/>
      <c r="AY1133" s="140" t="str">
        <f>IF(AU1133="","",WORKDAY(AU1133,5,FESTIVOS_CO!A:A))</f>
        <v/>
      </c>
      <c r="AZ1133" s="54" t="str">
        <f t="shared" ca="1" si="219"/>
        <v>NO APLICA</v>
      </c>
      <c r="BA1133" s="55" t="str">
        <f>IF(AX1133="","",WORKDAY(AX1133,5,FESTIVOS_CO!A:A))</f>
        <v/>
      </c>
      <c r="BB1133" s="39"/>
      <c r="BC1133" s="40"/>
      <c r="BD1133" s="40"/>
      <c r="BE1133" s="56" t="str">
        <f t="shared" ca="1" si="220"/>
        <v>NO APLICA</v>
      </c>
      <c r="BF1133" s="37"/>
      <c r="BG1133" s="45"/>
      <c r="BH1133" s="37"/>
      <c r="BI1133" s="36"/>
      <c r="BJ1133" s="37"/>
      <c r="BK1133" s="36"/>
      <c r="BL1133" s="36"/>
      <c r="BM1133" s="53" t="str">
        <f>IF(BJ1133="","",WORKDAY(BJ1133,5,FESTIVOS_CO!A:A))</f>
        <v/>
      </c>
      <c r="BN1133" s="57" t="str">
        <f t="shared" ca="1" si="218"/>
        <v>PENDIENTE HACER AVISO</v>
      </c>
      <c r="BO1133" s="54" t="str">
        <f t="shared" ca="1" si="211"/>
        <v>EN TRÁMITE NOTIF. POR AVISO</v>
      </c>
      <c r="BP1133" s="37"/>
      <c r="BQ1133" s="53" t="str">
        <f>IF(BP1133="","",WORKDAY(BP1133,5,FESTIVOS_CO!A:A))</f>
        <v/>
      </c>
      <c r="BR1133" s="37"/>
      <c r="BS1133" s="36"/>
      <c r="BT1133" s="38"/>
      <c r="BU1133" s="58" t="e">
        <f>VLOOKUP(BT1133,Hoja2!$C:$D,2,0)</f>
        <v>#N/A</v>
      </c>
      <c r="BV1133" s="80" t="str">
        <f>IF(
AND(AO1133="",BD1133="",BQ1133=""),
"EN PROCESO NOTIFICACION / COMUNICACION",
IF(
BT1133="",
"NO APLICA",
IF(
BU1133=60,
IF(AO1133&lt;&gt;"",AO1133,IF(BD1133&lt;&gt;"",BD1133,BQ1133))+60,
WORKDAY(
IF(AO1133&lt;&gt;"",AO1133,IF(BD1133&lt;&gt;"",BD1133,BQ1133)),
BU1133,
FESTIVOS_CO!A:A
)
)
))</f>
        <v>EN PROCESO NOTIFICACION / COMUNICACION</v>
      </c>
      <c r="BW1133" s="44"/>
      <c r="BX1133" s="53"/>
      <c r="BY1133" s="45"/>
      <c r="BZ1133" s="37"/>
      <c r="CA1133" s="54" t="str">
        <f t="shared" si="212"/>
        <v>PENDIENTE EJECUTORIA</v>
      </c>
      <c r="CB1133" s="59" t="str">
        <f t="shared" si="221"/>
        <v/>
      </c>
      <c r="CC1133" s="36"/>
      <c r="CD1133" s="40"/>
      <c r="CE1133" s="46"/>
      <c r="CF1133" s="40"/>
      <c r="CG1133" s="40"/>
      <c r="CH1133" s="40"/>
      <c r="CI1133" s="36"/>
      <c r="CJ1133" s="47"/>
      <c r="CK1133" s="40"/>
      <c r="CL1133" s="40"/>
      <c r="CM1133" s="40"/>
      <c r="CN1133" s="40"/>
    </row>
    <row r="1134" spans="1:92" ht="42.75" hidden="1">
      <c r="A1134" s="49" t="str">
        <f t="shared" si="213"/>
        <v>SIN GESTIÓN</v>
      </c>
      <c r="B1134" s="58"/>
      <c r="C1134" s="37"/>
      <c r="D1134" s="37"/>
      <c r="E1134" s="49" t="str">
        <f t="shared" si="214"/>
        <v>PENDIENTE NOTIFICACIÓN</v>
      </c>
      <c r="F1134" s="141" t="str">
        <f t="shared" si="215"/>
        <v>PENDIENTE NOTIFICACIÓN</v>
      </c>
      <c r="G1134" s="49" t="str">
        <f t="shared" si="216"/>
        <v/>
      </c>
      <c r="H1134" s="51" t="str">
        <f ca="1">IF(
L1134="",
"",
IF(
NETWORKDAYS(L1134,IF(M1134&lt;&gt;"",M1134,TODAY()),FESTIVOS_CO!A:A)&gt;2,
"VENCIDO",
IF(
NETWORKDAYS(L1134,IF(M1134&lt;&gt;"",M1134,TODAY()),FESTIVOS_CO!A:A)=2,
"ALERTA",
"A TIEMPO"
)))</f>
        <v/>
      </c>
      <c r="I1134" s="40"/>
      <c r="J1134" s="36"/>
      <c r="K1134" s="37"/>
      <c r="L1134" s="50"/>
      <c r="M1134" s="37"/>
      <c r="N1134" s="52"/>
      <c r="O1134" s="52"/>
      <c r="P1134" s="36"/>
      <c r="Q1134" s="36"/>
      <c r="R1134" s="40"/>
      <c r="S1134" s="36"/>
      <c r="T1134" s="40"/>
      <c r="U1134" s="40"/>
      <c r="V1134" s="81"/>
      <c r="W1134" s="40"/>
      <c r="X1134" s="40"/>
      <c r="Y1134" s="40"/>
      <c r="Z1134" s="38" t="str">
        <f>IFERROR(VLOOKUP(Y1134,DIRECTORIO!A:B,2,FALSE),"")</f>
        <v/>
      </c>
      <c r="AA1134" s="40"/>
      <c r="AB1134" s="40"/>
      <c r="AC1134" s="40"/>
      <c r="AD1134" s="40"/>
      <c r="AE1134" s="40"/>
      <c r="AF1134" s="40"/>
      <c r="AG1134" s="41" t="s">
        <v>109</v>
      </c>
      <c r="AH1134" s="42"/>
      <c r="AI1134" s="54" t="str">
        <f t="shared" ca="1" si="217"/>
        <v>PENDIENTE NOTIFICACIÓN ELECTRÓNICA</v>
      </c>
      <c r="AJ1134" s="37"/>
      <c r="AK1134" s="37"/>
      <c r="AL1134" s="37"/>
      <c r="AM1134" s="53" t="str">
        <f>IF(AK1134="","",WORKDAY(AK1134,5,FESTIVOS_CO!A:A))</f>
        <v/>
      </c>
      <c r="AN1134" s="37"/>
      <c r="AO1134" s="37"/>
      <c r="AP1134" s="54" t="str">
        <f t="shared" ca="1" si="222"/>
        <v>NO APLICA</v>
      </c>
      <c r="AQ1134" s="36"/>
      <c r="AR1134" s="43"/>
      <c r="AS1134" s="37"/>
      <c r="AT1134" s="36"/>
      <c r="AU1134" s="37"/>
      <c r="AV1134" s="36"/>
      <c r="AW1134" s="36"/>
      <c r="AX1134" s="37"/>
      <c r="AY1134" s="140" t="str">
        <f>IF(AU1134="","",WORKDAY(AU1134,5,FESTIVOS_CO!A:A))</f>
        <v/>
      </c>
      <c r="AZ1134" s="54" t="str">
        <f t="shared" ca="1" si="219"/>
        <v>NO APLICA</v>
      </c>
      <c r="BA1134" s="55" t="str">
        <f>IF(AX1134="","",WORKDAY(AX1134,5,FESTIVOS_CO!A:A))</f>
        <v/>
      </c>
      <c r="BB1134" s="39"/>
      <c r="BC1134" s="40"/>
      <c r="BD1134" s="40"/>
      <c r="BE1134" s="56" t="str">
        <f t="shared" ca="1" si="220"/>
        <v>NO APLICA</v>
      </c>
      <c r="BF1134" s="37"/>
      <c r="BG1134" s="45"/>
      <c r="BH1134" s="37"/>
      <c r="BI1134" s="36"/>
      <c r="BJ1134" s="37"/>
      <c r="BK1134" s="36"/>
      <c r="BL1134" s="36"/>
      <c r="BM1134" s="53" t="str">
        <f>IF(BJ1134="","",WORKDAY(BJ1134,5,FESTIVOS_CO!A:A))</f>
        <v/>
      </c>
      <c r="BN1134" s="57" t="str">
        <f t="shared" ca="1" si="218"/>
        <v>PENDIENTE HACER AVISO</v>
      </c>
      <c r="BO1134" s="54" t="str">
        <f t="shared" ca="1" si="211"/>
        <v>EN TRÁMITE NOTIF. POR AVISO</v>
      </c>
      <c r="BP1134" s="37"/>
      <c r="BQ1134" s="53" t="str">
        <f>IF(BP1134="","",WORKDAY(BP1134,5,FESTIVOS_CO!A:A))</f>
        <v/>
      </c>
      <c r="BR1134" s="37"/>
      <c r="BS1134" s="36"/>
      <c r="BT1134" s="38"/>
      <c r="BU1134" s="58" t="e">
        <f>VLOOKUP(BT1134,Hoja2!$C:$D,2,0)</f>
        <v>#N/A</v>
      </c>
      <c r="BV1134" s="80" t="str">
        <f>IF(
AND(AO1134="",BD1134="",BQ1134=""),
"EN PROCESO NOTIFICACION / COMUNICACION",
IF(
BT1134="",
"NO APLICA",
IF(
BU1134=60,
IF(AO1134&lt;&gt;"",AO1134,IF(BD1134&lt;&gt;"",BD1134,BQ1134))+60,
WORKDAY(
IF(AO1134&lt;&gt;"",AO1134,IF(BD1134&lt;&gt;"",BD1134,BQ1134)),
BU1134,
FESTIVOS_CO!A:A
)
)
))</f>
        <v>EN PROCESO NOTIFICACION / COMUNICACION</v>
      </c>
      <c r="BW1134" s="44"/>
      <c r="BX1134" s="53"/>
      <c r="BY1134" s="45"/>
      <c r="BZ1134" s="37"/>
      <c r="CA1134" s="54" t="str">
        <f t="shared" si="212"/>
        <v>PENDIENTE EJECUTORIA</v>
      </c>
      <c r="CB1134" s="59" t="str">
        <f t="shared" si="221"/>
        <v/>
      </c>
      <c r="CC1134" s="36"/>
      <c r="CD1134" s="40"/>
      <c r="CE1134" s="46"/>
      <c r="CF1134" s="40"/>
      <c r="CG1134" s="40"/>
      <c r="CH1134" s="40"/>
      <c r="CI1134" s="36"/>
      <c r="CJ1134" s="47"/>
      <c r="CK1134" s="40"/>
      <c r="CL1134" s="40"/>
      <c r="CM1134" s="40"/>
      <c r="CN1134" s="40"/>
    </row>
    <row r="1135" spans="1:92" ht="42.75" hidden="1">
      <c r="A1135" s="49" t="str">
        <f t="shared" si="213"/>
        <v>SIN GESTIÓN</v>
      </c>
      <c r="B1135" s="58"/>
      <c r="C1135" s="37"/>
      <c r="D1135" s="37"/>
      <c r="E1135" s="49" t="str">
        <f t="shared" si="214"/>
        <v>PENDIENTE NOTIFICACIÓN</v>
      </c>
      <c r="F1135" s="141" t="str">
        <f t="shared" si="215"/>
        <v>PENDIENTE NOTIFICACIÓN</v>
      </c>
      <c r="G1135" s="49" t="str">
        <f t="shared" si="216"/>
        <v/>
      </c>
      <c r="H1135" s="51" t="str">
        <f ca="1">IF(
L1135="",
"",
IF(
NETWORKDAYS(L1135,IF(M1135&lt;&gt;"",M1135,TODAY()),FESTIVOS_CO!A:A)&gt;2,
"VENCIDO",
IF(
NETWORKDAYS(L1135,IF(M1135&lt;&gt;"",M1135,TODAY()),FESTIVOS_CO!A:A)=2,
"ALERTA",
"A TIEMPO"
)))</f>
        <v/>
      </c>
      <c r="I1135" s="40"/>
      <c r="J1135" s="36"/>
      <c r="K1135" s="37"/>
      <c r="L1135" s="50"/>
      <c r="M1135" s="37"/>
      <c r="N1135" s="52"/>
      <c r="O1135" s="52"/>
      <c r="P1135" s="36"/>
      <c r="Q1135" s="36"/>
      <c r="R1135" s="40"/>
      <c r="S1135" s="36"/>
      <c r="T1135" s="40"/>
      <c r="U1135" s="40"/>
      <c r="V1135" s="81"/>
      <c r="W1135" s="40"/>
      <c r="X1135" s="40"/>
      <c r="Y1135" s="40"/>
      <c r="Z1135" s="38" t="str">
        <f>IFERROR(VLOOKUP(Y1135,DIRECTORIO!A:B,2,FALSE),"")</f>
        <v/>
      </c>
      <c r="AA1135" s="40"/>
      <c r="AB1135" s="40"/>
      <c r="AC1135" s="40"/>
      <c r="AD1135" s="40"/>
      <c r="AE1135" s="40"/>
      <c r="AF1135" s="40"/>
      <c r="AG1135" s="41" t="s">
        <v>109</v>
      </c>
      <c r="AH1135" s="42"/>
      <c r="AI1135" s="54" t="str">
        <f t="shared" ca="1" si="217"/>
        <v>PENDIENTE NOTIFICACIÓN ELECTRÓNICA</v>
      </c>
      <c r="AJ1135" s="37"/>
      <c r="AK1135" s="37"/>
      <c r="AL1135" s="37"/>
      <c r="AM1135" s="53" t="str">
        <f>IF(AK1135="","",WORKDAY(AK1135,5,FESTIVOS_CO!A:A))</f>
        <v/>
      </c>
      <c r="AN1135" s="37"/>
      <c r="AO1135" s="37"/>
      <c r="AP1135" s="54" t="str">
        <f t="shared" ca="1" si="222"/>
        <v>NO APLICA</v>
      </c>
      <c r="AQ1135" s="36"/>
      <c r="AR1135" s="43"/>
      <c r="AS1135" s="37"/>
      <c r="AT1135" s="36"/>
      <c r="AU1135" s="37"/>
      <c r="AV1135" s="36"/>
      <c r="AW1135" s="36"/>
      <c r="AX1135" s="37"/>
      <c r="AY1135" s="140" t="str">
        <f>IF(AU1135="","",WORKDAY(AU1135,5,FESTIVOS_CO!A:A))</f>
        <v/>
      </c>
      <c r="AZ1135" s="54" t="str">
        <f t="shared" ca="1" si="219"/>
        <v>NO APLICA</v>
      </c>
      <c r="BA1135" s="55" t="str">
        <f>IF(AX1135="","",WORKDAY(AX1135,5,FESTIVOS_CO!A:A))</f>
        <v/>
      </c>
      <c r="BB1135" s="39"/>
      <c r="BC1135" s="40"/>
      <c r="BD1135" s="40"/>
      <c r="BE1135" s="56" t="str">
        <f t="shared" ca="1" si="220"/>
        <v>NO APLICA</v>
      </c>
      <c r="BF1135" s="37"/>
      <c r="BG1135" s="45"/>
      <c r="BH1135" s="37"/>
      <c r="BI1135" s="36"/>
      <c r="BJ1135" s="37"/>
      <c r="BK1135" s="36"/>
      <c r="BL1135" s="36"/>
      <c r="BM1135" s="53" t="str">
        <f>IF(BJ1135="","",WORKDAY(BJ1135,5,FESTIVOS_CO!A:A))</f>
        <v/>
      </c>
      <c r="BN1135" s="57" t="str">
        <f t="shared" ca="1" si="218"/>
        <v>PENDIENTE HACER AVISO</v>
      </c>
      <c r="BO1135" s="54" t="str">
        <f t="shared" ca="1" si="211"/>
        <v>EN TRÁMITE NOTIF. POR AVISO</v>
      </c>
      <c r="BP1135" s="37"/>
      <c r="BQ1135" s="53" t="str">
        <f>IF(BP1135="","",WORKDAY(BP1135,5,FESTIVOS_CO!A:A))</f>
        <v/>
      </c>
      <c r="BR1135" s="37"/>
      <c r="BS1135" s="36"/>
      <c r="BT1135" s="38"/>
      <c r="BU1135" s="58" t="e">
        <f>VLOOKUP(BT1135,Hoja2!$C:$D,2,0)</f>
        <v>#N/A</v>
      </c>
      <c r="BV1135" s="80" t="str">
        <f>IF(
AND(AO1135="",BD1135="",BQ1135=""),
"EN PROCESO NOTIFICACION / COMUNICACION",
IF(
BT1135="",
"NO APLICA",
IF(
BU1135=60,
IF(AO1135&lt;&gt;"",AO1135,IF(BD1135&lt;&gt;"",BD1135,BQ1135))+60,
WORKDAY(
IF(AO1135&lt;&gt;"",AO1135,IF(BD1135&lt;&gt;"",BD1135,BQ1135)),
BU1135,
FESTIVOS_CO!A:A
)
)
))</f>
        <v>EN PROCESO NOTIFICACION / COMUNICACION</v>
      </c>
      <c r="BW1135" s="44"/>
      <c r="BX1135" s="53"/>
      <c r="BY1135" s="45"/>
      <c r="BZ1135" s="37"/>
      <c r="CA1135" s="54" t="str">
        <f t="shared" si="212"/>
        <v>PENDIENTE EJECUTORIA</v>
      </c>
      <c r="CB1135" s="59" t="str">
        <f t="shared" si="221"/>
        <v/>
      </c>
      <c r="CC1135" s="36"/>
      <c r="CD1135" s="40"/>
      <c r="CE1135" s="46"/>
      <c r="CF1135" s="40"/>
      <c r="CG1135" s="40"/>
      <c r="CH1135" s="40"/>
      <c r="CI1135" s="36"/>
      <c r="CJ1135" s="47"/>
      <c r="CK1135" s="40"/>
      <c r="CL1135" s="40"/>
      <c r="CM1135" s="40"/>
      <c r="CN1135" s="40"/>
    </row>
    <row r="1136" spans="1:92" ht="42.75" hidden="1">
      <c r="A1136" s="49" t="str">
        <f t="shared" si="213"/>
        <v>SIN GESTIÓN</v>
      </c>
      <c r="B1136" s="58"/>
      <c r="C1136" s="37"/>
      <c r="D1136" s="37"/>
      <c r="E1136" s="49" t="str">
        <f t="shared" si="214"/>
        <v>PENDIENTE NOTIFICACIÓN</v>
      </c>
      <c r="F1136" s="141" t="str">
        <f t="shared" si="215"/>
        <v>PENDIENTE NOTIFICACIÓN</v>
      </c>
      <c r="G1136" s="49" t="str">
        <f t="shared" si="216"/>
        <v/>
      </c>
      <c r="H1136" s="51" t="str">
        <f ca="1">IF(
L1136="",
"",
IF(
NETWORKDAYS(L1136,IF(M1136&lt;&gt;"",M1136,TODAY()),FESTIVOS_CO!A:A)&gt;2,
"VENCIDO",
IF(
NETWORKDAYS(L1136,IF(M1136&lt;&gt;"",M1136,TODAY()),FESTIVOS_CO!A:A)=2,
"ALERTA",
"A TIEMPO"
)))</f>
        <v/>
      </c>
      <c r="I1136" s="40"/>
      <c r="J1136" s="36"/>
      <c r="K1136" s="37"/>
      <c r="L1136" s="50"/>
      <c r="M1136" s="37"/>
      <c r="N1136" s="52"/>
      <c r="O1136" s="52"/>
      <c r="P1136" s="36"/>
      <c r="Q1136" s="36"/>
      <c r="R1136" s="40"/>
      <c r="S1136" s="36"/>
      <c r="T1136" s="40"/>
      <c r="U1136" s="40"/>
      <c r="V1136" s="81"/>
      <c r="W1136" s="40"/>
      <c r="X1136" s="40"/>
      <c r="Y1136" s="40"/>
      <c r="Z1136" s="38" t="str">
        <f>IFERROR(VLOOKUP(Y1136,DIRECTORIO!A:B,2,FALSE),"")</f>
        <v/>
      </c>
      <c r="AA1136" s="40"/>
      <c r="AB1136" s="40"/>
      <c r="AC1136" s="40"/>
      <c r="AD1136" s="40"/>
      <c r="AE1136" s="40"/>
      <c r="AF1136" s="40"/>
      <c r="AG1136" s="41" t="s">
        <v>109</v>
      </c>
      <c r="AH1136" s="42"/>
      <c r="AI1136" s="54" t="str">
        <f t="shared" ca="1" si="217"/>
        <v>PENDIENTE NOTIFICACIÓN ELECTRÓNICA</v>
      </c>
      <c r="AJ1136" s="37"/>
      <c r="AK1136" s="37"/>
      <c r="AL1136" s="37"/>
      <c r="AM1136" s="53" t="str">
        <f>IF(AK1136="","",WORKDAY(AK1136,5,FESTIVOS_CO!A:A))</f>
        <v/>
      </c>
      <c r="AN1136" s="37"/>
      <c r="AO1136" s="37"/>
      <c r="AP1136" s="54" t="str">
        <f t="shared" ca="1" si="222"/>
        <v>NO APLICA</v>
      </c>
      <c r="AQ1136" s="36"/>
      <c r="AR1136" s="43"/>
      <c r="AS1136" s="37"/>
      <c r="AT1136" s="36"/>
      <c r="AU1136" s="37"/>
      <c r="AV1136" s="36"/>
      <c r="AW1136" s="36"/>
      <c r="AX1136" s="37"/>
      <c r="AY1136" s="140" t="str">
        <f>IF(AU1136="","",WORKDAY(AU1136,5,FESTIVOS_CO!A:A))</f>
        <v/>
      </c>
      <c r="AZ1136" s="54" t="str">
        <f t="shared" ca="1" si="219"/>
        <v>NO APLICA</v>
      </c>
      <c r="BA1136" s="55" t="str">
        <f>IF(AX1136="","",WORKDAY(AX1136,5,FESTIVOS_CO!A:A))</f>
        <v/>
      </c>
      <c r="BB1136" s="39"/>
      <c r="BC1136" s="40"/>
      <c r="BD1136" s="40"/>
      <c r="BE1136" s="56" t="str">
        <f t="shared" ca="1" si="220"/>
        <v>NO APLICA</v>
      </c>
      <c r="BF1136" s="37"/>
      <c r="BG1136" s="45"/>
      <c r="BH1136" s="37"/>
      <c r="BI1136" s="36"/>
      <c r="BJ1136" s="37"/>
      <c r="BK1136" s="36"/>
      <c r="BL1136" s="36"/>
      <c r="BM1136" s="53" t="str">
        <f>IF(BJ1136="","",WORKDAY(BJ1136,5,FESTIVOS_CO!A:A))</f>
        <v/>
      </c>
      <c r="BN1136" s="57" t="str">
        <f t="shared" ca="1" si="218"/>
        <v>PENDIENTE HACER AVISO</v>
      </c>
      <c r="BO1136" s="54" t="str">
        <f t="shared" ca="1" si="211"/>
        <v>EN TRÁMITE NOTIF. POR AVISO</v>
      </c>
      <c r="BP1136" s="37"/>
      <c r="BQ1136" s="53" t="str">
        <f>IF(BP1136="","",WORKDAY(BP1136,5,FESTIVOS_CO!A:A))</f>
        <v/>
      </c>
      <c r="BR1136" s="37"/>
      <c r="BS1136" s="36"/>
      <c r="BT1136" s="38"/>
      <c r="BU1136" s="58" t="e">
        <f>VLOOKUP(BT1136,Hoja2!$C:$D,2,0)</f>
        <v>#N/A</v>
      </c>
      <c r="BV1136" s="80" t="str">
        <f>IF(
AND(AO1136="",BD1136="",BQ1136=""),
"EN PROCESO NOTIFICACION / COMUNICACION",
IF(
BT1136="",
"NO APLICA",
IF(
BU1136=60,
IF(AO1136&lt;&gt;"",AO1136,IF(BD1136&lt;&gt;"",BD1136,BQ1136))+60,
WORKDAY(
IF(AO1136&lt;&gt;"",AO1136,IF(BD1136&lt;&gt;"",BD1136,BQ1136)),
BU1136,
FESTIVOS_CO!A:A
)
)
))</f>
        <v>EN PROCESO NOTIFICACION / COMUNICACION</v>
      </c>
      <c r="BW1136" s="44"/>
      <c r="BX1136" s="53"/>
      <c r="BY1136" s="45"/>
      <c r="BZ1136" s="37"/>
      <c r="CA1136" s="54" t="str">
        <f t="shared" si="212"/>
        <v>PENDIENTE EJECUTORIA</v>
      </c>
      <c r="CB1136" s="59" t="str">
        <f t="shared" si="221"/>
        <v/>
      </c>
      <c r="CC1136" s="36"/>
      <c r="CD1136" s="40"/>
      <c r="CE1136" s="46"/>
      <c r="CF1136" s="40"/>
      <c r="CG1136" s="40"/>
      <c r="CH1136" s="40"/>
      <c r="CI1136" s="36"/>
      <c r="CJ1136" s="47"/>
      <c r="CK1136" s="40"/>
      <c r="CL1136" s="40"/>
      <c r="CM1136" s="40"/>
      <c r="CN1136" s="40"/>
    </row>
    <row r="1137" spans="1:92" ht="42.75" hidden="1">
      <c r="A1137" s="49" t="str">
        <f t="shared" si="213"/>
        <v>SIN GESTIÓN</v>
      </c>
      <c r="B1137" s="58"/>
      <c r="C1137" s="37"/>
      <c r="D1137" s="37"/>
      <c r="E1137" s="49" t="str">
        <f t="shared" si="214"/>
        <v>PENDIENTE NOTIFICACIÓN</v>
      </c>
      <c r="F1137" s="141" t="str">
        <f t="shared" si="215"/>
        <v>PENDIENTE NOTIFICACIÓN</v>
      </c>
      <c r="G1137" s="49" t="str">
        <f t="shared" si="216"/>
        <v/>
      </c>
      <c r="H1137" s="51" t="str">
        <f ca="1">IF(
L1137="",
"",
IF(
NETWORKDAYS(L1137,IF(M1137&lt;&gt;"",M1137,TODAY()),FESTIVOS_CO!A:A)&gt;2,
"VENCIDO",
IF(
NETWORKDAYS(L1137,IF(M1137&lt;&gt;"",M1137,TODAY()),FESTIVOS_CO!A:A)=2,
"ALERTA",
"A TIEMPO"
)))</f>
        <v/>
      </c>
      <c r="I1137" s="40"/>
      <c r="J1137" s="36"/>
      <c r="K1137" s="37"/>
      <c r="L1137" s="50"/>
      <c r="M1137" s="37"/>
      <c r="N1137" s="52"/>
      <c r="O1137" s="52"/>
      <c r="P1137" s="36"/>
      <c r="Q1137" s="36"/>
      <c r="R1137" s="40"/>
      <c r="S1137" s="36"/>
      <c r="T1137" s="40"/>
      <c r="U1137" s="40"/>
      <c r="V1137" s="81"/>
      <c r="W1137" s="40"/>
      <c r="X1137" s="40"/>
      <c r="Y1137" s="40"/>
      <c r="Z1137" s="38" t="str">
        <f>IFERROR(VLOOKUP(Y1137,DIRECTORIO!A:B,2,FALSE),"")</f>
        <v/>
      </c>
      <c r="AA1137" s="40"/>
      <c r="AB1137" s="40"/>
      <c r="AC1137" s="40"/>
      <c r="AD1137" s="40"/>
      <c r="AE1137" s="40"/>
      <c r="AF1137" s="40"/>
      <c r="AG1137" s="41" t="s">
        <v>109</v>
      </c>
      <c r="AH1137" s="42"/>
      <c r="AI1137" s="54" t="str">
        <f t="shared" ca="1" si="217"/>
        <v>PENDIENTE NOTIFICACIÓN ELECTRÓNICA</v>
      </c>
      <c r="AJ1137" s="37"/>
      <c r="AK1137" s="37"/>
      <c r="AL1137" s="37"/>
      <c r="AM1137" s="53" t="str">
        <f>IF(AK1137="","",WORKDAY(AK1137,5,FESTIVOS_CO!A:A))</f>
        <v/>
      </c>
      <c r="AN1137" s="37"/>
      <c r="AO1137" s="37"/>
      <c r="AP1137" s="54" t="str">
        <f t="shared" ca="1" si="222"/>
        <v>NO APLICA</v>
      </c>
      <c r="AQ1137" s="36"/>
      <c r="AR1137" s="43"/>
      <c r="AS1137" s="37"/>
      <c r="AT1137" s="36"/>
      <c r="AU1137" s="37"/>
      <c r="AV1137" s="36"/>
      <c r="AW1137" s="36"/>
      <c r="AX1137" s="37"/>
      <c r="AY1137" s="140" t="str">
        <f>IF(AU1137="","",WORKDAY(AU1137,5,FESTIVOS_CO!A:A))</f>
        <v/>
      </c>
      <c r="AZ1137" s="54" t="str">
        <f t="shared" ca="1" si="219"/>
        <v>NO APLICA</v>
      </c>
      <c r="BA1137" s="55" t="str">
        <f>IF(AX1137="","",WORKDAY(AX1137,5,FESTIVOS_CO!A:A))</f>
        <v/>
      </c>
      <c r="BB1137" s="39"/>
      <c r="BC1137" s="40"/>
      <c r="BD1137" s="40"/>
      <c r="BE1137" s="56" t="str">
        <f t="shared" ca="1" si="220"/>
        <v>NO APLICA</v>
      </c>
      <c r="BF1137" s="37"/>
      <c r="BG1137" s="45"/>
      <c r="BH1137" s="37"/>
      <c r="BI1137" s="36"/>
      <c r="BJ1137" s="37"/>
      <c r="BK1137" s="36"/>
      <c r="BL1137" s="36"/>
      <c r="BM1137" s="53" t="str">
        <f>IF(BJ1137="","",WORKDAY(BJ1137,5,FESTIVOS_CO!A:A))</f>
        <v/>
      </c>
      <c r="BN1137" s="57" t="str">
        <f t="shared" ca="1" si="218"/>
        <v>PENDIENTE HACER AVISO</v>
      </c>
      <c r="BO1137" s="54" t="str">
        <f t="shared" ca="1" si="211"/>
        <v>EN TRÁMITE NOTIF. POR AVISO</v>
      </c>
      <c r="BP1137" s="37"/>
      <c r="BQ1137" s="53" t="str">
        <f>IF(BP1137="","",WORKDAY(BP1137,5,FESTIVOS_CO!A:A))</f>
        <v/>
      </c>
      <c r="BR1137" s="37"/>
      <c r="BS1137" s="36"/>
      <c r="BT1137" s="38"/>
      <c r="BU1137" s="58" t="e">
        <f>VLOOKUP(BT1137,Hoja2!$C:$D,2,0)</f>
        <v>#N/A</v>
      </c>
      <c r="BV1137" s="80" t="str">
        <f>IF(
AND(AO1137="",BD1137="",BQ1137=""),
"EN PROCESO NOTIFICACION / COMUNICACION",
IF(
BT1137="",
"NO APLICA",
IF(
BU1137=60,
IF(AO1137&lt;&gt;"",AO1137,IF(BD1137&lt;&gt;"",BD1137,BQ1137))+60,
WORKDAY(
IF(AO1137&lt;&gt;"",AO1137,IF(BD1137&lt;&gt;"",BD1137,BQ1137)),
BU1137,
FESTIVOS_CO!A:A
)
)
))</f>
        <v>EN PROCESO NOTIFICACION / COMUNICACION</v>
      </c>
      <c r="BW1137" s="44"/>
      <c r="BX1137" s="53"/>
      <c r="BY1137" s="45"/>
      <c r="BZ1137" s="37"/>
      <c r="CA1137" s="54" t="str">
        <f t="shared" si="212"/>
        <v>PENDIENTE EJECUTORIA</v>
      </c>
      <c r="CB1137" s="59" t="str">
        <f t="shared" si="221"/>
        <v/>
      </c>
      <c r="CC1137" s="36"/>
      <c r="CD1137" s="40"/>
      <c r="CE1137" s="46"/>
      <c r="CF1137" s="40"/>
      <c r="CG1137" s="40"/>
      <c r="CH1137" s="40"/>
      <c r="CI1137" s="36"/>
      <c r="CJ1137" s="47"/>
      <c r="CK1137" s="40"/>
      <c r="CL1137" s="40"/>
      <c r="CM1137" s="40"/>
      <c r="CN1137" s="40"/>
    </row>
    <row r="1138" spans="1:92" ht="42.75" hidden="1">
      <c r="A1138" s="49" t="str">
        <f t="shared" si="213"/>
        <v>SIN GESTIÓN</v>
      </c>
      <c r="B1138" s="58"/>
      <c r="C1138" s="37"/>
      <c r="D1138" s="37"/>
      <c r="E1138" s="49" t="str">
        <f t="shared" si="214"/>
        <v>PENDIENTE NOTIFICACIÓN</v>
      </c>
      <c r="F1138" s="141" t="str">
        <f t="shared" si="215"/>
        <v>PENDIENTE NOTIFICACIÓN</v>
      </c>
      <c r="G1138" s="49" t="str">
        <f t="shared" si="216"/>
        <v/>
      </c>
      <c r="H1138" s="51" t="str">
        <f ca="1">IF(
L1138="",
"",
IF(
NETWORKDAYS(L1138,IF(M1138&lt;&gt;"",M1138,TODAY()),FESTIVOS_CO!A:A)&gt;2,
"VENCIDO",
IF(
NETWORKDAYS(L1138,IF(M1138&lt;&gt;"",M1138,TODAY()),FESTIVOS_CO!A:A)=2,
"ALERTA",
"A TIEMPO"
)))</f>
        <v/>
      </c>
      <c r="I1138" s="40"/>
      <c r="J1138" s="36"/>
      <c r="K1138" s="37"/>
      <c r="L1138" s="50"/>
      <c r="M1138" s="37"/>
      <c r="N1138" s="52"/>
      <c r="O1138" s="52"/>
      <c r="P1138" s="36"/>
      <c r="Q1138" s="36"/>
      <c r="R1138" s="40"/>
      <c r="S1138" s="36"/>
      <c r="T1138" s="40"/>
      <c r="U1138" s="40"/>
      <c r="V1138" s="81"/>
      <c r="W1138" s="40"/>
      <c r="X1138" s="40"/>
      <c r="Y1138" s="40"/>
      <c r="Z1138" s="38" t="str">
        <f>IFERROR(VLOOKUP(Y1138,DIRECTORIO!A:B,2,FALSE),"")</f>
        <v/>
      </c>
      <c r="AA1138" s="40"/>
      <c r="AB1138" s="40"/>
      <c r="AC1138" s="40"/>
      <c r="AD1138" s="40"/>
      <c r="AE1138" s="40"/>
      <c r="AF1138" s="40"/>
      <c r="AG1138" s="41" t="s">
        <v>109</v>
      </c>
      <c r="AH1138" s="42"/>
      <c r="AI1138" s="54" t="str">
        <f t="shared" ca="1" si="217"/>
        <v>PENDIENTE NOTIFICACIÓN ELECTRÓNICA</v>
      </c>
      <c r="AJ1138" s="37"/>
      <c r="AK1138" s="37"/>
      <c r="AL1138" s="37"/>
      <c r="AM1138" s="53" t="str">
        <f>IF(AK1138="","",WORKDAY(AK1138,5,FESTIVOS_CO!A:A))</f>
        <v/>
      </c>
      <c r="AN1138" s="37"/>
      <c r="AO1138" s="37"/>
      <c r="AP1138" s="54" t="str">
        <f t="shared" ca="1" si="222"/>
        <v>NO APLICA</v>
      </c>
      <c r="AQ1138" s="36"/>
      <c r="AR1138" s="43"/>
      <c r="AS1138" s="37"/>
      <c r="AT1138" s="36"/>
      <c r="AU1138" s="37"/>
      <c r="AV1138" s="36"/>
      <c r="AW1138" s="36"/>
      <c r="AX1138" s="37"/>
      <c r="AY1138" s="140" t="str">
        <f>IF(AU1138="","",WORKDAY(AU1138,5,FESTIVOS_CO!A:A))</f>
        <v/>
      </c>
      <c r="AZ1138" s="54" t="str">
        <f t="shared" ca="1" si="219"/>
        <v>NO APLICA</v>
      </c>
      <c r="BA1138" s="55" t="str">
        <f>IF(AX1138="","",WORKDAY(AX1138,5,FESTIVOS_CO!A:A))</f>
        <v/>
      </c>
      <c r="BB1138" s="39"/>
      <c r="BC1138" s="40"/>
      <c r="BD1138" s="40"/>
      <c r="BE1138" s="56" t="str">
        <f t="shared" ca="1" si="220"/>
        <v>NO APLICA</v>
      </c>
      <c r="BF1138" s="37"/>
      <c r="BG1138" s="45"/>
      <c r="BH1138" s="37"/>
      <c r="BI1138" s="36"/>
      <c r="BJ1138" s="37"/>
      <c r="BK1138" s="36"/>
      <c r="BL1138" s="36"/>
      <c r="BM1138" s="53" t="str">
        <f>IF(BJ1138="","",WORKDAY(BJ1138,5,FESTIVOS_CO!A:A))</f>
        <v/>
      </c>
      <c r="BN1138" s="57" t="str">
        <f t="shared" ca="1" si="218"/>
        <v>PENDIENTE HACER AVISO</v>
      </c>
      <c r="BO1138" s="54" t="str">
        <f t="shared" ca="1" si="211"/>
        <v>EN TRÁMITE NOTIF. POR AVISO</v>
      </c>
      <c r="BP1138" s="37"/>
      <c r="BQ1138" s="53" t="str">
        <f>IF(BP1138="","",WORKDAY(BP1138,5,FESTIVOS_CO!A:A))</f>
        <v/>
      </c>
      <c r="BR1138" s="37"/>
      <c r="BS1138" s="36"/>
      <c r="BT1138" s="38"/>
      <c r="BU1138" s="58" t="e">
        <f>VLOOKUP(BT1138,Hoja2!$C:$D,2,0)</f>
        <v>#N/A</v>
      </c>
      <c r="BV1138" s="80" t="str">
        <f>IF(
AND(AO1138="",BD1138="",BQ1138=""),
"EN PROCESO NOTIFICACION / COMUNICACION",
IF(
BT1138="",
"NO APLICA",
IF(
BU1138=60,
IF(AO1138&lt;&gt;"",AO1138,IF(BD1138&lt;&gt;"",BD1138,BQ1138))+60,
WORKDAY(
IF(AO1138&lt;&gt;"",AO1138,IF(BD1138&lt;&gt;"",BD1138,BQ1138)),
BU1138,
FESTIVOS_CO!A:A
)
)
))</f>
        <v>EN PROCESO NOTIFICACION / COMUNICACION</v>
      </c>
      <c r="BW1138" s="44"/>
      <c r="BX1138" s="53"/>
      <c r="BY1138" s="45"/>
      <c r="BZ1138" s="37"/>
      <c r="CA1138" s="54" t="str">
        <f t="shared" si="212"/>
        <v>PENDIENTE EJECUTORIA</v>
      </c>
      <c r="CB1138" s="59" t="str">
        <f t="shared" si="221"/>
        <v/>
      </c>
      <c r="CC1138" s="36"/>
      <c r="CD1138" s="40"/>
      <c r="CE1138" s="46"/>
      <c r="CF1138" s="40"/>
      <c r="CG1138" s="40"/>
      <c r="CH1138" s="40"/>
      <c r="CI1138" s="36"/>
      <c r="CJ1138" s="47"/>
      <c r="CK1138" s="40"/>
      <c r="CL1138" s="40"/>
      <c r="CM1138" s="40"/>
      <c r="CN1138" s="40"/>
    </row>
    <row r="1139" spans="1:92" ht="42.75" hidden="1">
      <c r="A1139" s="49" t="str">
        <f t="shared" si="213"/>
        <v>SIN GESTIÓN</v>
      </c>
      <c r="B1139" s="58"/>
      <c r="C1139" s="37"/>
      <c r="D1139" s="37"/>
      <c r="E1139" s="49" t="str">
        <f t="shared" si="214"/>
        <v>PENDIENTE NOTIFICACIÓN</v>
      </c>
      <c r="F1139" s="141" t="str">
        <f t="shared" si="215"/>
        <v>PENDIENTE NOTIFICACIÓN</v>
      </c>
      <c r="G1139" s="49" t="str">
        <f t="shared" si="216"/>
        <v/>
      </c>
      <c r="H1139" s="51" t="str">
        <f ca="1">IF(
L1139="",
"",
IF(
NETWORKDAYS(L1139,IF(M1139&lt;&gt;"",M1139,TODAY()),FESTIVOS_CO!A:A)&gt;2,
"VENCIDO",
IF(
NETWORKDAYS(L1139,IF(M1139&lt;&gt;"",M1139,TODAY()),FESTIVOS_CO!A:A)=2,
"ALERTA",
"A TIEMPO"
)))</f>
        <v/>
      </c>
      <c r="I1139" s="40"/>
      <c r="J1139" s="36"/>
      <c r="K1139" s="37"/>
      <c r="L1139" s="50"/>
      <c r="M1139" s="37"/>
      <c r="N1139" s="52"/>
      <c r="O1139" s="52"/>
      <c r="P1139" s="36"/>
      <c r="Q1139" s="36"/>
      <c r="R1139" s="40"/>
      <c r="S1139" s="36"/>
      <c r="T1139" s="40"/>
      <c r="U1139" s="40"/>
      <c r="V1139" s="81"/>
      <c r="W1139" s="40"/>
      <c r="X1139" s="40"/>
      <c r="Y1139" s="40"/>
      <c r="Z1139" s="38" t="str">
        <f>IFERROR(VLOOKUP(Y1139,DIRECTORIO!A:B,2,FALSE),"")</f>
        <v/>
      </c>
      <c r="AA1139" s="40"/>
      <c r="AB1139" s="40"/>
      <c r="AC1139" s="40"/>
      <c r="AD1139" s="40"/>
      <c r="AE1139" s="40"/>
      <c r="AF1139" s="40"/>
      <c r="AG1139" s="41" t="s">
        <v>109</v>
      </c>
      <c r="AH1139" s="42"/>
      <c r="AI1139" s="54" t="str">
        <f t="shared" ca="1" si="217"/>
        <v>PENDIENTE NOTIFICACIÓN ELECTRÓNICA</v>
      </c>
      <c r="AJ1139" s="37"/>
      <c r="AK1139" s="37"/>
      <c r="AL1139" s="37"/>
      <c r="AM1139" s="53" t="str">
        <f>IF(AK1139="","",WORKDAY(AK1139,5,FESTIVOS_CO!A:A))</f>
        <v/>
      </c>
      <c r="AN1139" s="37"/>
      <c r="AO1139" s="37"/>
      <c r="AP1139" s="54" t="str">
        <f t="shared" ca="1" si="222"/>
        <v>NO APLICA</v>
      </c>
      <c r="AQ1139" s="36"/>
      <c r="AR1139" s="43"/>
      <c r="AS1139" s="37"/>
      <c r="AT1139" s="36"/>
      <c r="AU1139" s="37"/>
      <c r="AV1139" s="36"/>
      <c r="AW1139" s="36"/>
      <c r="AX1139" s="37"/>
      <c r="AY1139" s="140" t="str">
        <f>IF(AU1139="","",WORKDAY(AU1139,5,FESTIVOS_CO!A:A))</f>
        <v/>
      </c>
      <c r="AZ1139" s="54" t="str">
        <f t="shared" ca="1" si="219"/>
        <v>NO APLICA</v>
      </c>
      <c r="BA1139" s="55" t="str">
        <f>IF(AX1139="","",WORKDAY(AX1139,5,FESTIVOS_CO!A:A))</f>
        <v/>
      </c>
      <c r="BB1139" s="39"/>
      <c r="BC1139" s="40"/>
      <c r="BD1139" s="40"/>
      <c r="BE1139" s="56" t="str">
        <f t="shared" ca="1" si="220"/>
        <v>NO APLICA</v>
      </c>
      <c r="BF1139" s="37"/>
      <c r="BG1139" s="45"/>
      <c r="BH1139" s="37"/>
      <c r="BI1139" s="36"/>
      <c r="BJ1139" s="37"/>
      <c r="BK1139" s="36"/>
      <c r="BL1139" s="36"/>
      <c r="BM1139" s="53" t="str">
        <f>IF(BJ1139="","",WORKDAY(BJ1139,5,FESTIVOS_CO!A:A))</f>
        <v/>
      </c>
      <c r="BN1139" s="57" t="str">
        <f t="shared" ca="1" si="218"/>
        <v>PENDIENTE HACER AVISO</v>
      </c>
      <c r="BO1139" s="54" t="str">
        <f t="shared" ca="1" si="211"/>
        <v>EN TRÁMITE NOTIF. POR AVISO</v>
      </c>
      <c r="BP1139" s="37"/>
      <c r="BQ1139" s="53" t="str">
        <f>IF(BP1139="","",WORKDAY(BP1139,5,FESTIVOS_CO!A:A))</f>
        <v/>
      </c>
      <c r="BR1139" s="37"/>
      <c r="BS1139" s="36"/>
      <c r="BT1139" s="38"/>
      <c r="BU1139" s="58" t="e">
        <f>VLOOKUP(BT1139,Hoja2!$C:$D,2,0)</f>
        <v>#N/A</v>
      </c>
      <c r="BV1139" s="80" t="str">
        <f>IF(
AND(AO1139="",BD1139="",BQ1139=""),
"EN PROCESO NOTIFICACION / COMUNICACION",
IF(
BT1139="",
"NO APLICA",
IF(
BU1139=60,
IF(AO1139&lt;&gt;"",AO1139,IF(BD1139&lt;&gt;"",BD1139,BQ1139))+60,
WORKDAY(
IF(AO1139&lt;&gt;"",AO1139,IF(BD1139&lt;&gt;"",BD1139,BQ1139)),
BU1139,
FESTIVOS_CO!A:A
)
)
))</f>
        <v>EN PROCESO NOTIFICACION / COMUNICACION</v>
      </c>
      <c r="BW1139" s="44"/>
      <c r="BX1139" s="53"/>
      <c r="BY1139" s="45"/>
      <c r="BZ1139" s="37"/>
      <c r="CA1139" s="54" t="str">
        <f t="shared" si="212"/>
        <v>PENDIENTE EJECUTORIA</v>
      </c>
      <c r="CB1139" s="59" t="str">
        <f t="shared" si="221"/>
        <v/>
      </c>
      <c r="CC1139" s="36"/>
      <c r="CD1139" s="40"/>
      <c r="CE1139" s="46"/>
      <c r="CF1139" s="40"/>
      <c r="CG1139" s="40"/>
      <c r="CH1139" s="40"/>
      <c r="CI1139" s="36"/>
      <c r="CJ1139" s="47"/>
      <c r="CK1139" s="40"/>
      <c r="CL1139" s="40"/>
      <c r="CM1139" s="40"/>
      <c r="CN1139" s="40"/>
    </row>
    <row r="1140" spans="1:92" ht="42.75" hidden="1">
      <c r="A1140" s="49" t="str">
        <f t="shared" si="213"/>
        <v>SIN GESTIÓN</v>
      </c>
      <c r="B1140" s="58"/>
      <c r="C1140" s="37"/>
      <c r="D1140" s="37"/>
      <c r="E1140" s="49" t="str">
        <f t="shared" si="214"/>
        <v>PENDIENTE NOTIFICACIÓN</v>
      </c>
      <c r="F1140" s="141" t="str">
        <f t="shared" si="215"/>
        <v>PENDIENTE NOTIFICACIÓN</v>
      </c>
      <c r="G1140" s="49" t="str">
        <f t="shared" si="216"/>
        <v/>
      </c>
      <c r="H1140" s="51" t="str">
        <f ca="1">IF(
L1140="",
"",
IF(
NETWORKDAYS(L1140,IF(M1140&lt;&gt;"",M1140,TODAY()),FESTIVOS_CO!A:A)&gt;2,
"VENCIDO",
IF(
NETWORKDAYS(L1140,IF(M1140&lt;&gt;"",M1140,TODAY()),FESTIVOS_CO!A:A)=2,
"ALERTA",
"A TIEMPO"
)))</f>
        <v/>
      </c>
      <c r="I1140" s="40"/>
      <c r="J1140" s="36"/>
      <c r="K1140" s="37"/>
      <c r="L1140" s="50"/>
      <c r="M1140" s="37"/>
      <c r="N1140" s="52"/>
      <c r="O1140" s="52"/>
      <c r="P1140" s="36"/>
      <c r="Q1140" s="36"/>
      <c r="R1140" s="40"/>
      <c r="S1140" s="36"/>
      <c r="T1140" s="40"/>
      <c r="U1140" s="40"/>
      <c r="V1140" s="81"/>
      <c r="W1140" s="40"/>
      <c r="X1140" s="40"/>
      <c r="Y1140" s="40"/>
      <c r="Z1140" s="38" t="str">
        <f>IFERROR(VLOOKUP(Y1140,DIRECTORIO!A:B,2,FALSE),"")</f>
        <v/>
      </c>
      <c r="AA1140" s="40"/>
      <c r="AB1140" s="40"/>
      <c r="AC1140" s="40"/>
      <c r="AD1140" s="40"/>
      <c r="AE1140" s="40"/>
      <c r="AF1140" s="40"/>
      <c r="AG1140" s="41" t="s">
        <v>109</v>
      </c>
      <c r="AH1140" s="42"/>
      <c r="AI1140" s="54" t="str">
        <f t="shared" ca="1" si="217"/>
        <v>PENDIENTE NOTIFICACIÓN ELECTRÓNICA</v>
      </c>
      <c r="AJ1140" s="37"/>
      <c r="AK1140" s="37"/>
      <c r="AL1140" s="37"/>
      <c r="AM1140" s="53" t="str">
        <f>IF(AK1140="","",WORKDAY(AK1140,5,FESTIVOS_CO!A:A))</f>
        <v/>
      </c>
      <c r="AN1140" s="37"/>
      <c r="AO1140" s="37"/>
      <c r="AP1140" s="54" t="str">
        <f t="shared" ca="1" si="222"/>
        <v>NO APLICA</v>
      </c>
      <c r="AQ1140" s="36"/>
      <c r="AR1140" s="43"/>
      <c r="AS1140" s="37"/>
      <c r="AT1140" s="36"/>
      <c r="AU1140" s="37"/>
      <c r="AV1140" s="36"/>
      <c r="AW1140" s="36"/>
      <c r="AX1140" s="37"/>
      <c r="AY1140" s="140" t="str">
        <f>IF(AU1140="","",WORKDAY(AU1140,5,FESTIVOS_CO!A:A))</f>
        <v/>
      </c>
      <c r="AZ1140" s="54" t="str">
        <f t="shared" ca="1" si="219"/>
        <v>NO APLICA</v>
      </c>
      <c r="BA1140" s="55" t="str">
        <f>IF(AX1140="","",WORKDAY(AX1140,5,FESTIVOS_CO!A:A))</f>
        <v/>
      </c>
      <c r="BB1140" s="39"/>
      <c r="BC1140" s="40"/>
      <c r="BD1140" s="40"/>
      <c r="BE1140" s="56" t="str">
        <f t="shared" ca="1" si="220"/>
        <v>NO APLICA</v>
      </c>
      <c r="BF1140" s="37"/>
      <c r="BG1140" s="45"/>
      <c r="BH1140" s="37"/>
      <c r="BI1140" s="36"/>
      <c r="BJ1140" s="37"/>
      <c r="BK1140" s="36"/>
      <c r="BL1140" s="36"/>
      <c r="BM1140" s="53" t="str">
        <f>IF(BJ1140="","",WORKDAY(BJ1140,5,FESTIVOS_CO!A:A))</f>
        <v/>
      </c>
      <c r="BN1140" s="57" t="str">
        <f t="shared" ca="1" si="218"/>
        <v>PENDIENTE HACER AVISO</v>
      </c>
      <c r="BO1140" s="54" t="str">
        <f t="shared" ca="1" si="211"/>
        <v>EN TRÁMITE NOTIF. POR AVISO</v>
      </c>
      <c r="BP1140" s="37"/>
      <c r="BQ1140" s="53" t="str">
        <f>IF(BP1140="","",WORKDAY(BP1140,5,FESTIVOS_CO!A:A))</f>
        <v/>
      </c>
      <c r="BR1140" s="37"/>
      <c r="BS1140" s="36"/>
      <c r="BT1140" s="38"/>
      <c r="BU1140" s="58" t="e">
        <f>VLOOKUP(BT1140,Hoja2!$C:$D,2,0)</f>
        <v>#N/A</v>
      </c>
      <c r="BV1140" s="80" t="str">
        <f>IF(
AND(AO1140="",BD1140="",BQ1140=""),
"EN PROCESO NOTIFICACION / COMUNICACION",
IF(
BT1140="",
"NO APLICA",
IF(
BU1140=60,
IF(AO1140&lt;&gt;"",AO1140,IF(BD1140&lt;&gt;"",BD1140,BQ1140))+60,
WORKDAY(
IF(AO1140&lt;&gt;"",AO1140,IF(BD1140&lt;&gt;"",BD1140,BQ1140)),
BU1140,
FESTIVOS_CO!A:A
)
)
))</f>
        <v>EN PROCESO NOTIFICACION / COMUNICACION</v>
      </c>
      <c r="BW1140" s="44"/>
      <c r="BX1140" s="53"/>
      <c r="BY1140" s="45"/>
      <c r="BZ1140" s="37"/>
      <c r="CA1140" s="54" t="str">
        <f t="shared" si="212"/>
        <v>PENDIENTE EJECUTORIA</v>
      </c>
      <c r="CB1140" s="59" t="str">
        <f t="shared" si="221"/>
        <v/>
      </c>
      <c r="CC1140" s="36"/>
      <c r="CD1140" s="40"/>
      <c r="CE1140" s="46"/>
      <c r="CF1140" s="40"/>
      <c r="CG1140" s="40"/>
      <c r="CH1140" s="40"/>
      <c r="CI1140" s="36"/>
      <c r="CJ1140" s="47"/>
      <c r="CK1140" s="40"/>
      <c r="CL1140" s="40"/>
      <c r="CM1140" s="40"/>
      <c r="CN1140" s="40"/>
    </row>
    <row r="1141" spans="1:92" ht="42.75" hidden="1">
      <c r="A1141" s="49" t="str">
        <f t="shared" si="213"/>
        <v>SIN GESTIÓN</v>
      </c>
      <c r="B1141" s="58"/>
      <c r="C1141" s="37"/>
      <c r="D1141" s="37"/>
      <c r="E1141" s="49" t="str">
        <f t="shared" si="214"/>
        <v>PENDIENTE NOTIFICACIÓN</v>
      </c>
      <c r="F1141" s="141" t="str">
        <f t="shared" si="215"/>
        <v>PENDIENTE NOTIFICACIÓN</v>
      </c>
      <c r="G1141" s="49" t="str">
        <f t="shared" si="216"/>
        <v/>
      </c>
      <c r="H1141" s="51" t="str">
        <f ca="1">IF(
L1141="",
"",
IF(
NETWORKDAYS(L1141,IF(M1141&lt;&gt;"",M1141,TODAY()),FESTIVOS_CO!A:A)&gt;2,
"VENCIDO",
IF(
NETWORKDAYS(L1141,IF(M1141&lt;&gt;"",M1141,TODAY()),FESTIVOS_CO!A:A)=2,
"ALERTA",
"A TIEMPO"
)))</f>
        <v/>
      </c>
      <c r="I1141" s="40"/>
      <c r="J1141" s="36"/>
      <c r="K1141" s="37"/>
      <c r="L1141" s="50"/>
      <c r="M1141" s="37"/>
      <c r="N1141" s="52"/>
      <c r="O1141" s="52"/>
      <c r="P1141" s="36"/>
      <c r="Q1141" s="36"/>
      <c r="R1141" s="40"/>
      <c r="S1141" s="36"/>
      <c r="T1141" s="40"/>
      <c r="U1141" s="40"/>
      <c r="V1141" s="81"/>
      <c r="W1141" s="40"/>
      <c r="X1141" s="40"/>
      <c r="Y1141" s="40"/>
      <c r="Z1141" s="38" t="str">
        <f>IFERROR(VLOOKUP(Y1141,DIRECTORIO!A:B,2,FALSE),"")</f>
        <v/>
      </c>
      <c r="AA1141" s="40"/>
      <c r="AB1141" s="40"/>
      <c r="AC1141" s="40"/>
      <c r="AD1141" s="40"/>
      <c r="AE1141" s="40"/>
      <c r="AF1141" s="40"/>
      <c r="AG1141" s="41" t="s">
        <v>109</v>
      </c>
      <c r="AH1141" s="42"/>
      <c r="AI1141" s="54" t="str">
        <f t="shared" ca="1" si="217"/>
        <v>PENDIENTE NOTIFICACIÓN ELECTRÓNICA</v>
      </c>
      <c r="AJ1141" s="37"/>
      <c r="AK1141" s="37"/>
      <c r="AL1141" s="37"/>
      <c r="AM1141" s="53" t="str">
        <f>IF(AK1141="","",WORKDAY(AK1141,5,FESTIVOS_CO!A:A))</f>
        <v/>
      </c>
      <c r="AN1141" s="37"/>
      <c r="AO1141" s="37"/>
      <c r="AP1141" s="54" t="str">
        <f t="shared" ca="1" si="222"/>
        <v>NO APLICA</v>
      </c>
      <c r="AQ1141" s="36"/>
      <c r="AR1141" s="43"/>
      <c r="AS1141" s="37"/>
      <c r="AT1141" s="36"/>
      <c r="AU1141" s="37"/>
      <c r="AV1141" s="36"/>
      <c r="AW1141" s="36"/>
      <c r="AX1141" s="37"/>
      <c r="AY1141" s="140" t="str">
        <f>IF(AU1141="","",WORKDAY(AU1141,5,FESTIVOS_CO!A:A))</f>
        <v/>
      </c>
      <c r="AZ1141" s="54" t="str">
        <f t="shared" ca="1" si="219"/>
        <v>NO APLICA</v>
      </c>
      <c r="BA1141" s="55" t="str">
        <f>IF(AX1141="","",WORKDAY(AX1141,5,FESTIVOS_CO!A:A))</f>
        <v/>
      </c>
      <c r="BB1141" s="39"/>
      <c r="BC1141" s="40"/>
      <c r="BD1141" s="40"/>
      <c r="BE1141" s="56" t="str">
        <f t="shared" ca="1" si="220"/>
        <v>NO APLICA</v>
      </c>
      <c r="BF1141" s="37"/>
      <c r="BG1141" s="45"/>
      <c r="BH1141" s="37"/>
      <c r="BI1141" s="36"/>
      <c r="BJ1141" s="37"/>
      <c r="BK1141" s="36"/>
      <c r="BL1141" s="36"/>
      <c r="BM1141" s="53" t="str">
        <f>IF(BJ1141="","",WORKDAY(BJ1141,5,FESTIVOS_CO!A:A))</f>
        <v/>
      </c>
      <c r="BN1141" s="57" t="str">
        <f t="shared" ca="1" si="218"/>
        <v>PENDIENTE HACER AVISO</v>
      </c>
      <c r="BO1141" s="54" t="str">
        <f t="shared" ca="1" si="211"/>
        <v>EN TRÁMITE NOTIF. POR AVISO</v>
      </c>
      <c r="BP1141" s="37"/>
      <c r="BQ1141" s="53" t="str">
        <f>IF(BP1141="","",WORKDAY(BP1141,5,FESTIVOS_CO!A:A))</f>
        <v/>
      </c>
      <c r="BR1141" s="37"/>
      <c r="BS1141" s="36"/>
      <c r="BT1141" s="38"/>
      <c r="BU1141" s="58" t="e">
        <f>VLOOKUP(BT1141,Hoja2!$C:$D,2,0)</f>
        <v>#N/A</v>
      </c>
      <c r="BV1141" s="80" t="str">
        <f>IF(
AND(AO1141="",BD1141="",BQ1141=""),
"EN PROCESO NOTIFICACION / COMUNICACION",
IF(
BT1141="",
"NO APLICA",
IF(
BU1141=60,
IF(AO1141&lt;&gt;"",AO1141,IF(BD1141&lt;&gt;"",BD1141,BQ1141))+60,
WORKDAY(
IF(AO1141&lt;&gt;"",AO1141,IF(BD1141&lt;&gt;"",BD1141,BQ1141)),
BU1141,
FESTIVOS_CO!A:A
)
)
))</f>
        <v>EN PROCESO NOTIFICACION / COMUNICACION</v>
      </c>
      <c r="BW1141" s="44"/>
      <c r="BX1141" s="53"/>
      <c r="BY1141" s="45"/>
      <c r="BZ1141" s="37"/>
      <c r="CA1141" s="54" t="str">
        <f t="shared" si="212"/>
        <v>PENDIENTE EJECUTORIA</v>
      </c>
      <c r="CB1141" s="59" t="str">
        <f t="shared" si="221"/>
        <v/>
      </c>
      <c r="CC1141" s="36"/>
      <c r="CD1141" s="40"/>
      <c r="CE1141" s="46"/>
      <c r="CF1141" s="40"/>
      <c r="CG1141" s="40"/>
      <c r="CH1141" s="40"/>
      <c r="CI1141" s="36"/>
      <c r="CJ1141" s="47"/>
      <c r="CK1141" s="40"/>
      <c r="CL1141" s="40"/>
      <c r="CM1141" s="40"/>
      <c r="CN1141" s="40"/>
    </row>
    <row r="1142" spans="1:92" ht="42.75" hidden="1">
      <c r="A1142" s="49" t="str">
        <f t="shared" si="213"/>
        <v>SIN GESTIÓN</v>
      </c>
      <c r="B1142" s="58"/>
      <c r="C1142" s="37"/>
      <c r="D1142" s="37"/>
      <c r="E1142" s="49" t="str">
        <f t="shared" si="214"/>
        <v>PENDIENTE NOTIFICACIÓN</v>
      </c>
      <c r="F1142" s="141" t="str">
        <f t="shared" si="215"/>
        <v>PENDIENTE NOTIFICACIÓN</v>
      </c>
      <c r="G1142" s="49" t="str">
        <f t="shared" si="216"/>
        <v/>
      </c>
      <c r="H1142" s="51" t="str">
        <f ca="1">IF(
L1142="",
"",
IF(
NETWORKDAYS(L1142,IF(M1142&lt;&gt;"",M1142,TODAY()),FESTIVOS_CO!A:A)&gt;2,
"VENCIDO",
IF(
NETWORKDAYS(L1142,IF(M1142&lt;&gt;"",M1142,TODAY()),FESTIVOS_CO!A:A)=2,
"ALERTA",
"A TIEMPO"
)))</f>
        <v/>
      </c>
      <c r="I1142" s="40"/>
      <c r="J1142" s="36"/>
      <c r="K1142" s="37"/>
      <c r="L1142" s="50"/>
      <c r="M1142" s="37"/>
      <c r="N1142" s="52"/>
      <c r="O1142" s="52"/>
      <c r="P1142" s="36"/>
      <c r="Q1142" s="36"/>
      <c r="R1142" s="40"/>
      <c r="S1142" s="36"/>
      <c r="T1142" s="40"/>
      <c r="U1142" s="40"/>
      <c r="V1142" s="81"/>
      <c r="W1142" s="40"/>
      <c r="X1142" s="40"/>
      <c r="Y1142" s="40"/>
      <c r="Z1142" s="38" t="str">
        <f>IFERROR(VLOOKUP(Y1142,DIRECTORIO!A:B,2,FALSE),"")</f>
        <v/>
      </c>
      <c r="AA1142" s="40"/>
      <c r="AB1142" s="40"/>
      <c r="AC1142" s="40"/>
      <c r="AD1142" s="40"/>
      <c r="AE1142" s="40"/>
      <c r="AF1142" s="40"/>
      <c r="AG1142" s="41" t="s">
        <v>109</v>
      </c>
      <c r="AH1142" s="42"/>
      <c r="AI1142" s="54" t="str">
        <f t="shared" ca="1" si="217"/>
        <v>PENDIENTE NOTIFICACIÓN ELECTRÓNICA</v>
      </c>
      <c r="AJ1142" s="37"/>
      <c r="AK1142" s="37"/>
      <c r="AL1142" s="37"/>
      <c r="AM1142" s="53" t="str">
        <f>IF(AK1142="","",WORKDAY(AK1142,5,FESTIVOS_CO!A:A))</f>
        <v/>
      </c>
      <c r="AN1142" s="37"/>
      <c r="AO1142" s="37"/>
      <c r="AP1142" s="54" t="str">
        <f t="shared" ca="1" si="222"/>
        <v>NO APLICA</v>
      </c>
      <c r="AQ1142" s="36"/>
      <c r="AR1142" s="43"/>
      <c r="AS1142" s="37"/>
      <c r="AT1142" s="36"/>
      <c r="AU1142" s="37"/>
      <c r="AV1142" s="36"/>
      <c r="AW1142" s="36"/>
      <c r="AX1142" s="37"/>
      <c r="AY1142" s="140" t="str">
        <f>IF(AU1142="","",WORKDAY(AU1142,5,FESTIVOS_CO!A:A))</f>
        <v/>
      </c>
      <c r="AZ1142" s="54" t="str">
        <f t="shared" ca="1" si="219"/>
        <v>NO APLICA</v>
      </c>
      <c r="BA1142" s="55" t="str">
        <f>IF(AX1142="","",WORKDAY(AX1142,5,FESTIVOS_CO!A:A))</f>
        <v/>
      </c>
      <c r="BB1142" s="39"/>
      <c r="BC1142" s="40"/>
      <c r="BD1142" s="40"/>
      <c r="BE1142" s="56" t="str">
        <f t="shared" ca="1" si="220"/>
        <v>NO APLICA</v>
      </c>
      <c r="BF1142" s="37"/>
      <c r="BG1142" s="45"/>
      <c r="BH1142" s="37"/>
      <c r="BI1142" s="36"/>
      <c r="BJ1142" s="37"/>
      <c r="BK1142" s="36"/>
      <c r="BL1142" s="36"/>
      <c r="BM1142" s="53" t="str">
        <f>IF(BJ1142="","",WORKDAY(BJ1142,5,FESTIVOS_CO!A:A))</f>
        <v/>
      </c>
      <c r="BN1142" s="57" t="str">
        <f t="shared" ca="1" si="218"/>
        <v>PENDIENTE HACER AVISO</v>
      </c>
      <c r="BO1142" s="54" t="str">
        <f t="shared" ref="BO1142:BO1205" ca="1" si="223">IF(BN1142="NOTIFICACIÓN PERSONAL COMPLETA",
"NO PROCEDE AVISO",
IF(BR1142="SI",
"NOTIFICACION POR AVISO TERMINADA",
IF(BE1142="NO PROCEDE",
"NO PROCEDE AVISO",
IF(BN1142="VERIFICAR SI PROCEDE RECURSO",
"NOTIFICACIÓN POR AVISO COMPLETA",
"EN TRÁMITE NOTIF. POR AVISO"
))))</f>
        <v>EN TRÁMITE NOTIF. POR AVISO</v>
      </c>
      <c r="BP1142" s="37"/>
      <c r="BQ1142" s="53" t="str">
        <f>IF(BP1142="","",WORKDAY(BP1142,5,FESTIVOS_CO!A:A))</f>
        <v/>
      </c>
      <c r="BR1142" s="37"/>
      <c r="BS1142" s="36"/>
      <c r="BT1142" s="38"/>
      <c r="BU1142" s="58" t="e">
        <f>VLOOKUP(BT1142,Hoja2!$C:$D,2,0)</f>
        <v>#N/A</v>
      </c>
      <c r="BV1142" s="80" t="str">
        <f>IF(
AND(AO1142="",BD1142="",BQ1142=""),
"EN PROCESO NOTIFICACION / COMUNICACION",
IF(
BT1142="",
"NO APLICA",
IF(
BU1142=60,
IF(AO1142&lt;&gt;"",AO1142,IF(BD1142&lt;&gt;"",BD1142,BQ1142))+60,
WORKDAY(
IF(AO1142&lt;&gt;"",AO1142,IF(BD1142&lt;&gt;"",BD1142,BQ1142)),
BU1142,
FESTIVOS_CO!A:A
)
)
))</f>
        <v>EN PROCESO NOTIFICACION / COMUNICACION</v>
      </c>
      <c r="BW1142" s="44"/>
      <c r="BX1142" s="53"/>
      <c r="BY1142" s="45"/>
      <c r="BZ1142" s="37"/>
      <c r="CA1142" s="54" t="str">
        <f t="shared" ref="CA1142:CA1205" si="224">IF(BW1142&lt;&gt;"SI",
"PENDIENTE EJECUTORIA",
IF(AND(BX1142="",BY1142="",BZ1142=""),
"PENDIENTE HACER EJECUTORIA",
IF(AND(BX1142&lt;&gt;"",BY1142="",BZ1142=""),
"PENDIENTE REVISION EJECUTORIA",
IF(AND(BX1142&lt;&gt;"",BY1142&lt;&gt;"",BZ1142=""),
"PENDIENTE FIRMA EJECUTORIA",
"PROCESO EJECUTORIA TERMINADO"
))))</f>
        <v>PENDIENTE EJECUTORIA</v>
      </c>
      <c r="CB1142" s="59" t="str">
        <f t="shared" si="221"/>
        <v/>
      </c>
      <c r="CC1142" s="36"/>
      <c r="CD1142" s="40"/>
      <c r="CE1142" s="46"/>
      <c r="CF1142" s="40"/>
      <c r="CG1142" s="40"/>
      <c r="CH1142" s="40"/>
      <c r="CI1142" s="36"/>
      <c r="CJ1142" s="47"/>
      <c r="CK1142" s="40"/>
      <c r="CL1142" s="40"/>
      <c r="CM1142" s="40"/>
      <c r="CN1142" s="40"/>
    </row>
    <row r="1143" spans="1:92" ht="42.75" hidden="1">
      <c r="A1143" s="49" t="str">
        <f t="shared" si="213"/>
        <v>SIN GESTIÓN</v>
      </c>
      <c r="B1143" s="58"/>
      <c r="C1143" s="37"/>
      <c r="D1143" s="37"/>
      <c r="E1143" s="49" t="str">
        <f t="shared" si="214"/>
        <v>PENDIENTE NOTIFICACIÓN</v>
      </c>
      <c r="F1143" s="141" t="str">
        <f t="shared" si="215"/>
        <v>PENDIENTE NOTIFICACIÓN</v>
      </c>
      <c r="G1143" s="49" t="str">
        <f t="shared" si="216"/>
        <v/>
      </c>
      <c r="H1143" s="51" t="str">
        <f ca="1">IF(
L1143="",
"",
IF(
NETWORKDAYS(L1143,IF(M1143&lt;&gt;"",M1143,TODAY()),FESTIVOS_CO!A:A)&gt;2,
"VENCIDO",
IF(
NETWORKDAYS(L1143,IF(M1143&lt;&gt;"",M1143,TODAY()),FESTIVOS_CO!A:A)=2,
"ALERTA",
"A TIEMPO"
)))</f>
        <v/>
      </c>
      <c r="I1143" s="40"/>
      <c r="J1143" s="36"/>
      <c r="K1143" s="37"/>
      <c r="L1143" s="50"/>
      <c r="M1143" s="37"/>
      <c r="N1143" s="52"/>
      <c r="O1143" s="52"/>
      <c r="P1143" s="36"/>
      <c r="Q1143" s="36"/>
      <c r="R1143" s="40"/>
      <c r="S1143" s="36"/>
      <c r="T1143" s="40"/>
      <c r="U1143" s="40"/>
      <c r="V1143" s="81"/>
      <c r="W1143" s="40"/>
      <c r="X1143" s="40"/>
      <c r="Y1143" s="40"/>
      <c r="Z1143" s="38" t="str">
        <f>IFERROR(VLOOKUP(Y1143,DIRECTORIO!A:B,2,FALSE),"")</f>
        <v/>
      </c>
      <c r="AA1143" s="40"/>
      <c r="AB1143" s="40"/>
      <c r="AC1143" s="40"/>
      <c r="AD1143" s="40"/>
      <c r="AE1143" s="40"/>
      <c r="AF1143" s="40"/>
      <c r="AG1143" s="41" t="s">
        <v>109</v>
      </c>
      <c r="AH1143" s="42"/>
      <c r="AI1143" s="54" t="str">
        <f t="shared" ca="1" si="217"/>
        <v>PENDIENTE NOTIFICACIÓN ELECTRÓNICA</v>
      </c>
      <c r="AJ1143" s="37"/>
      <c r="AK1143" s="37"/>
      <c r="AL1143" s="37"/>
      <c r="AM1143" s="53" t="str">
        <f>IF(AK1143="","",WORKDAY(AK1143,5,FESTIVOS_CO!A:A))</f>
        <v/>
      </c>
      <c r="AN1143" s="37"/>
      <c r="AO1143" s="37"/>
      <c r="AP1143" s="54" t="str">
        <f t="shared" ca="1" si="222"/>
        <v>NO APLICA</v>
      </c>
      <c r="AQ1143" s="36"/>
      <c r="AR1143" s="43"/>
      <c r="AS1143" s="37"/>
      <c r="AT1143" s="36"/>
      <c r="AU1143" s="37"/>
      <c r="AV1143" s="36"/>
      <c r="AW1143" s="36"/>
      <c r="AX1143" s="37"/>
      <c r="AY1143" s="140" t="str">
        <f>IF(AU1143="","",WORKDAY(AU1143,5,FESTIVOS_CO!A:A))</f>
        <v/>
      </c>
      <c r="AZ1143" s="54" t="str">
        <f t="shared" ca="1" si="219"/>
        <v>NO APLICA</v>
      </c>
      <c r="BA1143" s="55" t="str">
        <f>IF(AX1143="","",WORKDAY(AX1143,5,FESTIVOS_CO!A:A))</f>
        <v/>
      </c>
      <c r="BB1143" s="39"/>
      <c r="BC1143" s="40"/>
      <c r="BD1143" s="40"/>
      <c r="BE1143" s="56" t="str">
        <f t="shared" ca="1" si="220"/>
        <v>NO APLICA</v>
      </c>
      <c r="BF1143" s="37"/>
      <c r="BG1143" s="45"/>
      <c r="BH1143" s="37"/>
      <c r="BI1143" s="36"/>
      <c r="BJ1143" s="37"/>
      <c r="BK1143" s="36"/>
      <c r="BL1143" s="36"/>
      <c r="BM1143" s="53" t="str">
        <f>IF(BJ1143="","",WORKDAY(BJ1143,5,FESTIVOS_CO!A:A))</f>
        <v/>
      </c>
      <c r="BN1143" s="57" t="str">
        <f t="shared" ca="1" si="218"/>
        <v>PENDIENTE HACER AVISO</v>
      </c>
      <c r="BO1143" s="54" t="str">
        <f t="shared" ca="1" si="223"/>
        <v>EN TRÁMITE NOTIF. POR AVISO</v>
      </c>
      <c r="BP1143" s="37"/>
      <c r="BQ1143" s="53" t="str">
        <f>IF(BP1143="","",WORKDAY(BP1143,5,FESTIVOS_CO!A:A))</f>
        <v/>
      </c>
      <c r="BR1143" s="37"/>
      <c r="BS1143" s="36"/>
      <c r="BT1143" s="38"/>
      <c r="BU1143" s="58" t="e">
        <f>VLOOKUP(BT1143,Hoja2!$C:$D,2,0)</f>
        <v>#N/A</v>
      </c>
      <c r="BV1143" s="80" t="str">
        <f>IF(
AND(AO1143="",BD1143="",BQ1143=""),
"EN PROCESO NOTIFICACION / COMUNICACION",
IF(
BT1143="",
"NO APLICA",
IF(
BU1143=60,
IF(AO1143&lt;&gt;"",AO1143,IF(BD1143&lt;&gt;"",BD1143,BQ1143))+60,
WORKDAY(
IF(AO1143&lt;&gt;"",AO1143,IF(BD1143&lt;&gt;"",BD1143,BQ1143)),
BU1143,
FESTIVOS_CO!A:A
)
)
))</f>
        <v>EN PROCESO NOTIFICACION / COMUNICACION</v>
      </c>
      <c r="BW1143" s="44"/>
      <c r="BX1143" s="53"/>
      <c r="BY1143" s="45"/>
      <c r="BZ1143" s="37"/>
      <c r="CA1143" s="54" t="str">
        <f t="shared" si="224"/>
        <v>PENDIENTE EJECUTORIA</v>
      </c>
      <c r="CB1143" s="59" t="str">
        <f t="shared" si="221"/>
        <v/>
      </c>
      <c r="CC1143" s="36"/>
      <c r="CD1143" s="40"/>
      <c r="CE1143" s="46"/>
      <c r="CF1143" s="40"/>
      <c r="CG1143" s="40"/>
      <c r="CH1143" s="40"/>
      <c r="CI1143" s="36"/>
      <c r="CJ1143" s="47"/>
      <c r="CK1143" s="40"/>
      <c r="CL1143" s="40"/>
      <c r="CM1143" s="40"/>
      <c r="CN1143" s="40"/>
    </row>
    <row r="1144" spans="1:92" ht="42.75" hidden="1">
      <c r="A1144" s="49" t="str">
        <f t="shared" ref="A1144:A1207" si="225">IF(
AND(Q1144="NO",S1144&lt;&gt;"SI"),
"TERMINADO PRODUCTO NO CONFORME",
IF(
AND(
COUNTBLANK(AJ1144:AO1144)=COLUMNS(AJ1144:AO1144),
COUNTBLANK(AQ1144:AY1144)=COLUMNS(AQ1144:AY1144),
COUNTBLANK(BC1144:BD1144)=COLUMNS(BC1144:BD1144),
COUNTBLANK(BF1144:BM1144)=COLUMNS(BF1144:BM1144),
COUNTBLANK(BP1144:BR1144)=COLUMNS(BP1144:BR1144)
),
"SIN GESTIÓN",
IF(
AND(BC1144&lt;&gt;"",BD1144&lt;&gt;"",AO1144="",AX1144="",BQ1144=""),
"NOTIFICADO POR CONDUCTA CONCLUYENTE",
IF(
AI1144="NOTIFICACIÓN ELECTRÓNICA EFECTIVA",
CA1144,
IF(
OR(
AI1144="NO PROCEDE NOTIFICACIÓN ELECTRÓNICA",
AI1144="REALIZAR CITACIÓN",
AI1144="NOTIFICACIÓN ELECTRÓNICA NO EFECTIVA"
),
IF(
AZ1144="HACER AVISO",
IF(
OR(
BN1144="NOTIFICACIÓN POR AVISO TERMINADA",
BN1144="NOTIFICACIÓN PERSONAL COMPLETA"
),
CA1144,
BN1144
),
AZ1144
),
AI1144
)
)
)
))</f>
        <v>SIN GESTIÓN</v>
      </c>
      <c r="B1144" s="58"/>
      <c r="C1144" s="37"/>
      <c r="D1144" s="37"/>
      <c r="E1144" s="49" t="str">
        <f t="shared" ref="E1144:E1207" si="226">IF(AN1144="SI",
"NOTIFICACIÓN ELECTRÓNICA",
IF(AND(BC1144&lt;&gt;"",BD1144&lt;&gt;""),
"NOTIFICACIÓN PERSONAL",
IF(BL1144="SI",
"NOTIFICACIÓN POR AVISO",
"PENDIENTE NOTIFICACIÓN"
)))</f>
        <v>PENDIENTE NOTIFICACIÓN</v>
      </c>
      <c r="F1144" s="141" t="str">
        <f t="shared" ref="F1144:F1207" si="227">IF(
AND(AN1144&lt;&gt;"SI",AW1144&lt;&gt;"SI",BL1144&lt;&gt;"SI",BC1144="",BD1144=""),
"PENDIENTE NOTIFICACIÓN",
IF(AN1144="SI",
AO1144,
IF(AW1144="SI",
AX1144,
IF(AND(BC1144&lt;&gt;"",BD1144&lt;&gt;""),
BD1144,
IF(BL1144="SI",
BQ1144,
"PENDIENTE NOTIFICACIÓN"
)))))</f>
        <v>PENDIENTE NOTIFICACIÓN</v>
      </c>
      <c r="G1144" s="49" t="str">
        <f t="shared" ref="G1144:G1207" si="228">IF(
OR(
C1144="",
F1144="PENDIENTE NOTIFICACIÓN",
NOT(ISNUMBER(C1144)),
NOT(ISNUMBER(F1144)),
F1144&lt;C1144
),
"",
F1144-C1144
)</f>
        <v/>
      </c>
      <c r="H1144" s="51" t="str">
        <f ca="1">IF(
L1144="",
"",
IF(
NETWORKDAYS(L1144,IF(M1144&lt;&gt;"",M1144,TODAY()),FESTIVOS_CO!A:A)&gt;2,
"VENCIDO",
IF(
NETWORKDAYS(L1144,IF(M1144&lt;&gt;"",M1144,TODAY()),FESTIVOS_CO!A:A)=2,
"ALERTA",
"A TIEMPO"
)))</f>
        <v/>
      </c>
      <c r="I1144" s="40"/>
      <c r="J1144" s="36"/>
      <c r="K1144" s="37"/>
      <c r="L1144" s="50"/>
      <c r="M1144" s="37"/>
      <c r="N1144" s="52"/>
      <c r="O1144" s="52"/>
      <c r="P1144" s="36"/>
      <c r="Q1144" s="36"/>
      <c r="R1144" s="40"/>
      <c r="S1144" s="36"/>
      <c r="T1144" s="40"/>
      <c r="U1144" s="40"/>
      <c r="V1144" s="81"/>
      <c r="W1144" s="40"/>
      <c r="X1144" s="40"/>
      <c r="Y1144" s="40"/>
      <c r="Z1144" s="38" t="str">
        <f>IFERROR(VLOOKUP(Y1144,DIRECTORIO!A:B,2,FALSE),"")</f>
        <v/>
      </c>
      <c r="AA1144" s="40"/>
      <c r="AB1144" s="40"/>
      <c r="AC1144" s="40"/>
      <c r="AD1144" s="40"/>
      <c r="AE1144" s="40"/>
      <c r="AF1144" s="40"/>
      <c r="AG1144" s="41" t="s">
        <v>109</v>
      </c>
      <c r="AH1144" s="42"/>
      <c r="AI1144" s="54" t="str">
        <f t="shared" ref="AI1144:AI1207" ca="1" si="229">IF(AL1144="NO",
"REALIZAR CITACIÓN",
IF(AND(AJ1144="SI",AL1144&lt;&gt;"SI",AL1144&lt;&gt;"NO"),
"PENDIENTE ENTREGA NOTIFICACIÓN ELECTRÓNICA",
IF(AND(AJ1144="SI",AL1144="SI",AN1144="SI"),
"NOTIFICACIÓN ELECTRÓNICA EFECTIVA",
IF(AND(AJ1144="",AK1144="",AL1144="",AM1144="",AN1144="",AO1144=""),
"PENDIENTE NOTIFICACIÓN ELECTRÓNICA",
IF(AJ1144="NO",
"NO PROCEDE NOTIFICACIÓN ELECTRÓNICA",
IF(AND(AJ1144="SI",F1144=""),
"PENDIENTE ENVÍO NOTIFICACIÓN ELECTRÓNICA",
IF(AND(AJ1144="SI",TODAY()-F1144&lt;=5),
"EN ESPERA DE NOTIFICACIÓN ELECTRÓNICA (5 DÍAS)",
"NOTIFICACIÓN ELECTRÓNICA NO EFECTIVA"
)))))))</f>
        <v>PENDIENTE NOTIFICACIÓN ELECTRÓNICA</v>
      </c>
      <c r="AJ1144" s="37"/>
      <c r="AK1144" s="37"/>
      <c r="AL1144" s="37"/>
      <c r="AM1144" s="53" t="str">
        <f>IF(AK1144="","",WORKDAY(AK1144,5,FESTIVOS_CO!A:A))</f>
        <v/>
      </c>
      <c r="AN1144" s="37"/>
      <c r="AO1144" s="37"/>
      <c r="AP1144" s="54" t="str">
        <f t="shared" ca="1" si="222"/>
        <v>NO APLICA</v>
      </c>
      <c r="AQ1144" s="36"/>
      <c r="AR1144" s="43"/>
      <c r="AS1144" s="37"/>
      <c r="AT1144" s="36"/>
      <c r="AU1144" s="37"/>
      <c r="AV1144" s="36"/>
      <c r="AW1144" s="36"/>
      <c r="AX1144" s="37"/>
      <c r="AY1144" s="140" t="str">
        <f>IF(AU1144="","",WORKDAY(AU1144,5,FESTIVOS_CO!A:A))</f>
        <v/>
      </c>
      <c r="AZ1144" s="54" t="str">
        <f t="shared" ca="1" si="219"/>
        <v>NO APLICA</v>
      </c>
      <c r="BA1144" s="55" t="str">
        <f>IF(AX1144="","",WORKDAY(AX1144,5,FESTIVOS_CO!A:A))</f>
        <v/>
      </c>
      <c r="BB1144" s="39"/>
      <c r="BC1144" s="40"/>
      <c r="BD1144" s="40"/>
      <c r="BE1144" s="56" t="str">
        <f t="shared" ca="1" si="220"/>
        <v>NO APLICA</v>
      </c>
      <c r="BF1144" s="37"/>
      <c r="BG1144" s="45"/>
      <c r="BH1144" s="37"/>
      <c r="BI1144" s="36"/>
      <c r="BJ1144" s="37"/>
      <c r="BK1144" s="36"/>
      <c r="BL1144" s="36"/>
      <c r="BM1144" s="53" t="str">
        <f>IF(BJ1144="","",WORKDAY(BJ1144,5,FESTIVOS_CO!A:A))</f>
        <v/>
      </c>
      <c r="BN1144" s="57" t="str">
        <f t="shared" ref="BN1144:BN1207" ca="1" si="230">IF(
AND(AZ1144="CITACIÓN COMPLETA EN ESPERA DE NOTIFICACION PERSONAL",BB1144="NO"),
"PENDIENTE HACER AVISO",
IF(AND(BC1144&lt;&gt;"",BD1144&lt;&gt;""),
"NOTIFICACIÓN PERSONAL COMPLETA",
IF(BR1144="SI",
"NOTIFICACIÓN POR AVISO TERMINADA",
IF(BE1144="NO PROCEDE",
"NO PROCEDE",
IF(BF1144="",
"PENDIENTE HACER AVISO",
IF(BG1144="",
"PENDIENTE REVISIÓN AVISO",
IF(BH1144="",
"PENDIENTE FIRMA AVISO",
IF(BI1144="",
"PENDIENTE RADICAR AVISO",
IF(BL1144="",
"EN TRÁMITE DE ENTREGA AVISO",
IF(BL1144="NO",
"PUBLICAR AVISO CARTELERA",
IF(BL1144="SI",
"VERIFICAR SI PROCEDE RECURSO",
IF(BE1144="HACER AVISO",
"HACER AVISO",
"NO APLICA"
))))))))))))</f>
        <v>PENDIENTE HACER AVISO</v>
      </c>
      <c r="BO1144" s="54" t="str">
        <f t="shared" ca="1" si="223"/>
        <v>EN TRÁMITE NOTIF. POR AVISO</v>
      </c>
      <c r="BP1144" s="37"/>
      <c r="BQ1144" s="53" t="str">
        <f>IF(BP1144="","",WORKDAY(BP1144,5,FESTIVOS_CO!A:A))</f>
        <v/>
      </c>
      <c r="BR1144" s="37"/>
      <c r="BS1144" s="36"/>
      <c r="BT1144" s="38"/>
      <c r="BU1144" s="58" t="e">
        <f>VLOOKUP(BT1144,Hoja2!$C:$D,2,0)</f>
        <v>#N/A</v>
      </c>
      <c r="BV1144" s="80" t="str">
        <f>IF(
AND(AO1144="",BD1144="",BQ1144=""),
"EN PROCESO NOTIFICACION / COMUNICACION",
IF(
BT1144="",
"NO APLICA",
IF(
BU1144=60,
IF(AO1144&lt;&gt;"",AO1144,IF(BD1144&lt;&gt;"",BD1144,BQ1144))+60,
WORKDAY(
IF(AO1144&lt;&gt;"",AO1144,IF(BD1144&lt;&gt;"",BD1144,BQ1144)),
BU1144,
FESTIVOS_CO!A:A
)
)
))</f>
        <v>EN PROCESO NOTIFICACION / COMUNICACION</v>
      </c>
      <c r="BW1144" s="44"/>
      <c r="BX1144" s="53"/>
      <c r="BY1144" s="45"/>
      <c r="BZ1144" s="37"/>
      <c r="CA1144" s="54" t="str">
        <f t="shared" si="224"/>
        <v>PENDIENTE EJECUTORIA</v>
      </c>
      <c r="CB1144" s="59" t="str">
        <f t="shared" si="221"/>
        <v/>
      </c>
      <c r="CC1144" s="36"/>
      <c r="CD1144" s="40"/>
      <c r="CE1144" s="46"/>
      <c r="CF1144" s="40"/>
      <c r="CG1144" s="40"/>
      <c r="CH1144" s="40"/>
      <c r="CI1144" s="36"/>
      <c r="CJ1144" s="47"/>
      <c r="CK1144" s="40"/>
      <c r="CL1144" s="40"/>
      <c r="CM1144" s="40"/>
      <c r="CN1144" s="40"/>
    </row>
    <row r="1145" spans="1:92" ht="42.75" hidden="1">
      <c r="A1145" s="49" t="str">
        <f t="shared" si="225"/>
        <v>SIN GESTIÓN</v>
      </c>
      <c r="B1145" s="58"/>
      <c r="C1145" s="37"/>
      <c r="D1145" s="37"/>
      <c r="E1145" s="49" t="str">
        <f t="shared" si="226"/>
        <v>PENDIENTE NOTIFICACIÓN</v>
      </c>
      <c r="F1145" s="141" t="str">
        <f t="shared" si="227"/>
        <v>PENDIENTE NOTIFICACIÓN</v>
      </c>
      <c r="G1145" s="49" t="str">
        <f t="shared" si="228"/>
        <v/>
      </c>
      <c r="H1145" s="51" t="str">
        <f ca="1">IF(
L1145="",
"",
IF(
NETWORKDAYS(L1145,IF(M1145&lt;&gt;"",M1145,TODAY()),FESTIVOS_CO!A:A)&gt;2,
"VENCIDO",
IF(
NETWORKDAYS(L1145,IF(M1145&lt;&gt;"",M1145,TODAY()),FESTIVOS_CO!A:A)=2,
"ALERTA",
"A TIEMPO"
)))</f>
        <v/>
      </c>
      <c r="I1145" s="40"/>
      <c r="J1145" s="36"/>
      <c r="K1145" s="37"/>
      <c r="L1145" s="50"/>
      <c r="M1145" s="37"/>
      <c r="N1145" s="52"/>
      <c r="O1145" s="52"/>
      <c r="P1145" s="36"/>
      <c r="Q1145" s="36"/>
      <c r="R1145" s="40"/>
      <c r="S1145" s="36"/>
      <c r="T1145" s="40"/>
      <c r="U1145" s="40"/>
      <c r="V1145" s="81"/>
      <c r="W1145" s="40"/>
      <c r="X1145" s="40"/>
      <c r="Y1145" s="40"/>
      <c r="Z1145" s="38" t="str">
        <f>IFERROR(VLOOKUP(Y1145,DIRECTORIO!A:B,2,FALSE),"")</f>
        <v/>
      </c>
      <c r="AA1145" s="40"/>
      <c r="AB1145" s="40"/>
      <c r="AC1145" s="40"/>
      <c r="AD1145" s="40"/>
      <c r="AE1145" s="40"/>
      <c r="AF1145" s="40"/>
      <c r="AG1145" s="41" t="s">
        <v>109</v>
      </c>
      <c r="AH1145" s="42"/>
      <c r="AI1145" s="54" t="str">
        <f t="shared" ca="1" si="229"/>
        <v>PENDIENTE NOTIFICACIÓN ELECTRÓNICA</v>
      </c>
      <c r="AJ1145" s="37"/>
      <c r="AK1145" s="37"/>
      <c r="AL1145" s="37"/>
      <c r="AM1145" s="53" t="str">
        <f>IF(AK1145="","",WORKDAY(AK1145,5,FESTIVOS_CO!A:A))</f>
        <v/>
      </c>
      <c r="AN1145" s="37"/>
      <c r="AO1145" s="37"/>
      <c r="AP1145" s="54" t="str">
        <f t="shared" ca="1" si="222"/>
        <v>NO APLICA</v>
      </c>
      <c r="AQ1145" s="36"/>
      <c r="AR1145" s="43"/>
      <c r="AS1145" s="37"/>
      <c r="AT1145" s="36"/>
      <c r="AU1145" s="37"/>
      <c r="AV1145" s="36"/>
      <c r="AW1145" s="36"/>
      <c r="AX1145" s="37"/>
      <c r="AY1145" s="140" t="str">
        <f>IF(AU1145="","",WORKDAY(AU1145,5,FESTIVOS_CO!A:A))</f>
        <v/>
      </c>
      <c r="AZ1145" s="54" t="str">
        <f t="shared" ca="1" si="219"/>
        <v>NO APLICA</v>
      </c>
      <c r="BA1145" s="55" t="str">
        <f>IF(AX1145="","",WORKDAY(AX1145,5,FESTIVOS_CO!A:A))</f>
        <v/>
      </c>
      <c r="BB1145" s="39"/>
      <c r="BC1145" s="40"/>
      <c r="BD1145" s="40"/>
      <c r="BE1145" s="56" t="str">
        <f t="shared" ca="1" si="220"/>
        <v>NO APLICA</v>
      </c>
      <c r="BF1145" s="37"/>
      <c r="BG1145" s="45"/>
      <c r="BH1145" s="37"/>
      <c r="BI1145" s="36"/>
      <c r="BJ1145" s="37"/>
      <c r="BK1145" s="36"/>
      <c r="BL1145" s="36"/>
      <c r="BM1145" s="53" t="str">
        <f>IF(BJ1145="","",WORKDAY(BJ1145,5,FESTIVOS_CO!A:A))</f>
        <v/>
      </c>
      <c r="BN1145" s="57" t="str">
        <f t="shared" ca="1" si="230"/>
        <v>PENDIENTE HACER AVISO</v>
      </c>
      <c r="BO1145" s="54" t="str">
        <f t="shared" ca="1" si="223"/>
        <v>EN TRÁMITE NOTIF. POR AVISO</v>
      </c>
      <c r="BP1145" s="37"/>
      <c r="BQ1145" s="53" t="str">
        <f>IF(BP1145="","",WORKDAY(BP1145,5,FESTIVOS_CO!A:A))</f>
        <v/>
      </c>
      <c r="BR1145" s="37"/>
      <c r="BS1145" s="36"/>
      <c r="BT1145" s="38"/>
      <c r="BU1145" s="58" t="e">
        <f>VLOOKUP(BT1145,Hoja2!$C:$D,2,0)</f>
        <v>#N/A</v>
      </c>
      <c r="BV1145" s="80" t="str">
        <f>IF(
AND(AO1145="",BD1145="",BQ1145=""),
"EN PROCESO NOTIFICACION / COMUNICACION",
IF(
BT1145="",
"NO APLICA",
IF(
BU1145=60,
IF(AO1145&lt;&gt;"",AO1145,IF(BD1145&lt;&gt;"",BD1145,BQ1145))+60,
WORKDAY(
IF(AO1145&lt;&gt;"",AO1145,IF(BD1145&lt;&gt;"",BD1145,BQ1145)),
BU1145,
FESTIVOS_CO!A:A
)
)
))</f>
        <v>EN PROCESO NOTIFICACION / COMUNICACION</v>
      </c>
      <c r="BW1145" s="44"/>
      <c r="BX1145" s="53"/>
      <c r="BY1145" s="45"/>
      <c r="BZ1145" s="37"/>
      <c r="CA1145" s="54" t="str">
        <f t="shared" si="224"/>
        <v>PENDIENTE EJECUTORIA</v>
      </c>
      <c r="CB1145" s="59" t="str">
        <f t="shared" si="221"/>
        <v/>
      </c>
      <c r="CC1145" s="36"/>
      <c r="CD1145" s="40"/>
      <c r="CE1145" s="46"/>
      <c r="CF1145" s="40"/>
      <c r="CG1145" s="40"/>
      <c r="CH1145" s="40"/>
      <c r="CI1145" s="36"/>
      <c r="CJ1145" s="47"/>
      <c r="CK1145" s="40"/>
      <c r="CL1145" s="40"/>
      <c r="CM1145" s="40"/>
      <c r="CN1145" s="40"/>
    </row>
    <row r="1146" spans="1:92" ht="42.75" hidden="1">
      <c r="A1146" s="49" t="str">
        <f t="shared" si="225"/>
        <v>SIN GESTIÓN</v>
      </c>
      <c r="B1146" s="58"/>
      <c r="C1146" s="37"/>
      <c r="D1146" s="37"/>
      <c r="E1146" s="49" t="str">
        <f t="shared" si="226"/>
        <v>PENDIENTE NOTIFICACIÓN</v>
      </c>
      <c r="F1146" s="141" t="str">
        <f t="shared" si="227"/>
        <v>PENDIENTE NOTIFICACIÓN</v>
      </c>
      <c r="G1146" s="49" t="str">
        <f t="shared" si="228"/>
        <v/>
      </c>
      <c r="H1146" s="51" t="str">
        <f ca="1">IF(
L1146="",
"",
IF(
NETWORKDAYS(L1146,IF(M1146&lt;&gt;"",M1146,TODAY()),FESTIVOS_CO!A:A)&gt;2,
"VENCIDO",
IF(
NETWORKDAYS(L1146,IF(M1146&lt;&gt;"",M1146,TODAY()),FESTIVOS_CO!A:A)=2,
"ALERTA",
"A TIEMPO"
)))</f>
        <v/>
      </c>
      <c r="I1146" s="40"/>
      <c r="J1146" s="36"/>
      <c r="K1146" s="37"/>
      <c r="L1146" s="50"/>
      <c r="M1146" s="37"/>
      <c r="N1146" s="52"/>
      <c r="O1146" s="52"/>
      <c r="P1146" s="36"/>
      <c r="Q1146" s="36"/>
      <c r="R1146" s="40"/>
      <c r="S1146" s="36"/>
      <c r="T1146" s="40"/>
      <c r="U1146" s="40"/>
      <c r="V1146" s="81"/>
      <c r="W1146" s="40"/>
      <c r="X1146" s="40"/>
      <c r="Y1146" s="40"/>
      <c r="Z1146" s="38" t="str">
        <f>IFERROR(VLOOKUP(Y1146,DIRECTORIO!A:B,2,FALSE),"")</f>
        <v/>
      </c>
      <c r="AA1146" s="40"/>
      <c r="AB1146" s="40"/>
      <c r="AC1146" s="40"/>
      <c r="AD1146" s="40"/>
      <c r="AE1146" s="40"/>
      <c r="AF1146" s="40"/>
      <c r="AG1146" s="41" t="s">
        <v>109</v>
      </c>
      <c r="AH1146" s="42"/>
      <c r="AI1146" s="54" t="str">
        <f t="shared" ca="1" si="229"/>
        <v>PENDIENTE NOTIFICACIÓN ELECTRÓNICA</v>
      </c>
      <c r="AJ1146" s="37"/>
      <c r="AK1146" s="37"/>
      <c r="AL1146" s="37"/>
      <c r="AM1146" s="53" t="str">
        <f>IF(AK1146="","",WORKDAY(AK1146,5,FESTIVOS_CO!A:A))</f>
        <v/>
      </c>
      <c r="AN1146" s="37"/>
      <c r="AO1146" s="37"/>
      <c r="AP1146" s="54" t="str">
        <f t="shared" ca="1" si="222"/>
        <v>NO APLICA</v>
      </c>
      <c r="AQ1146" s="36"/>
      <c r="AR1146" s="43"/>
      <c r="AS1146" s="37"/>
      <c r="AT1146" s="36"/>
      <c r="AU1146" s="37"/>
      <c r="AV1146" s="36"/>
      <c r="AW1146" s="36"/>
      <c r="AX1146" s="37"/>
      <c r="AY1146" s="140" t="str">
        <f>IF(AU1146="","",WORKDAY(AU1146,5,FESTIVOS_CO!A:A))</f>
        <v/>
      </c>
      <c r="AZ1146" s="54" t="str">
        <f t="shared" ca="1" si="219"/>
        <v>NO APLICA</v>
      </c>
      <c r="BA1146" s="55" t="str">
        <f>IF(AX1146="","",WORKDAY(AX1146,5,FESTIVOS_CO!A:A))</f>
        <v/>
      </c>
      <c r="BB1146" s="39"/>
      <c r="BC1146" s="40"/>
      <c r="BD1146" s="40"/>
      <c r="BE1146" s="56" t="str">
        <f t="shared" ca="1" si="220"/>
        <v>NO APLICA</v>
      </c>
      <c r="BF1146" s="37"/>
      <c r="BG1146" s="45"/>
      <c r="BH1146" s="37"/>
      <c r="BI1146" s="36"/>
      <c r="BJ1146" s="37"/>
      <c r="BK1146" s="36"/>
      <c r="BL1146" s="36"/>
      <c r="BM1146" s="53" t="str">
        <f>IF(BJ1146="","",WORKDAY(BJ1146,5,FESTIVOS_CO!A:A))</f>
        <v/>
      </c>
      <c r="BN1146" s="57" t="str">
        <f t="shared" ca="1" si="230"/>
        <v>PENDIENTE HACER AVISO</v>
      </c>
      <c r="BO1146" s="54" t="str">
        <f t="shared" ca="1" si="223"/>
        <v>EN TRÁMITE NOTIF. POR AVISO</v>
      </c>
      <c r="BP1146" s="37"/>
      <c r="BQ1146" s="53" t="str">
        <f>IF(BP1146="","",WORKDAY(BP1146,5,FESTIVOS_CO!A:A))</f>
        <v/>
      </c>
      <c r="BR1146" s="37"/>
      <c r="BS1146" s="36"/>
      <c r="BT1146" s="38"/>
      <c r="BU1146" s="58" t="e">
        <f>VLOOKUP(BT1146,Hoja2!$C:$D,2,0)</f>
        <v>#N/A</v>
      </c>
      <c r="BV1146" s="80" t="str">
        <f>IF(
AND(AO1146="",BD1146="",BQ1146=""),
"EN PROCESO NOTIFICACION / COMUNICACION",
IF(
BT1146="",
"NO APLICA",
IF(
BU1146=60,
IF(AO1146&lt;&gt;"",AO1146,IF(BD1146&lt;&gt;"",BD1146,BQ1146))+60,
WORKDAY(
IF(AO1146&lt;&gt;"",AO1146,IF(BD1146&lt;&gt;"",BD1146,BQ1146)),
BU1146,
FESTIVOS_CO!A:A
)
)
))</f>
        <v>EN PROCESO NOTIFICACION / COMUNICACION</v>
      </c>
      <c r="BW1146" s="44"/>
      <c r="BX1146" s="53"/>
      <c r="BY1146" s="45"/>
      <c r="BZ1146" s="37"/>
      <c r="CA1146" s="54" t="str">
        <f t="shared" si="224"/>
        <v>PENDIENTE EJECUTORIA</v>
      </c>
      <c r="CB1146" s="59" t="str">
        <f t="shared" si="221"/>
        <v/>
      </c>
      <c r="CC1146" s="36"/>
      <c r="CD1146" s="40"/>
      <c r="CE1146" s="46"/>
      <c r="CF1146" s="40"/>
      <c r="CG1146" s="40"/>
      <c r="CH1146" s="40"/>
      <c r="CI1146" s="36"/>
      <c r="CJ1146" s="47"/>
      <c r="CK1146" s="40"/>
      <c r="CL1146" s="40"/>
      <c r="CM1146" s="40"/>
      <c r="CN1146" s="40"/>
    </row>
    <row r="1147" spans="1:92" ht="42.75" hidden="1">
      <c r="A1147" s="49" t="str">
        <f t="shared" si="225"/>
        <v>SIN GESTIÓN</v>
      </c>
      <c r="B1147" s="58"/>
      <c r="C1147" s="37"/>
      <c r="D1147" s="37"/>
      <c r="E1147" s="49" t="str">
        <f t="shared" si="226"/>
        <v>PENDIENTE NOTIFICACIÓN</v>
      </c>
      <c r="F1147" s="141" t="str">
        <f t="shared" si="227"/>
        <v>PENDIENTE NOTIFICACIÓN</v>
      </c>
      <c r="G1147" s="49" t="str">
        <f t="shared" si="228"/>
        <v/>
      </c>
      <c r="H1147" s="51" t="str">
        <f ca="1">IF(
L1147="",
"",
IF(
NETWORKDAYS(L1147,IF(M1147&lt;&gt;"",M1147,TODAY()),FESTIVOS_CO!A:A)&gt;2,
"VENCIDO",
IF(
NETWORKDAYS(L1147,IF(M1147&lt;&gt;"",M1147,TODAY()),FESTIVOS_CO!A:A)=2,
"ALERTA",
"A TIEMPO"
)))</f>
        <v/>
      </c>
      <c r="I1147" s="40"/>
      <c r="J1147" s="36"/>
      <c r="K1147" s="37"/>
      <c r="L1147" s="50"/>
      <c r="M1147" s="37"/>
      <c r="N1147" s="52"/>
      <c r="O1147" s="52"/>
      <c r="P1147" s="36"/>
      <c r="Q1147" s="36"/>
      <c r="R1147" s="40"/>
      <c r="S1147" s="36"/>
      <c r="T1147" s="40"/>
      <c r="U1147" s="40"/>
      <c r="V1147" s="81"/>
      <c r="W1147" s="40"/>
      <c r="X1147" s="40"/>
      <c r="Y1147" s="40"/>
      <c r="Z1147" s="38" t="str">
        <f>IFERROR(VLOOKUP(Y1147,DIRECTORIO!A:B,2,FALSE),"")</f>
        <v/>
      </c>
      <c r="AA1147" s="40"/>
      <c r="AB1147" s="40"/>
      <c r="AC1147" s="40"/>
      <c r="AD1147" s="40"/>
      <c r="AE1147" s="40"/>
      <c r="AF1147" s="40"/>
      <c r="AG1147" s="41" t="s">
        <v>109</v>
      </c>
      <c r="AH1147" s="42"/>
      <c r="AI1147" s="54" t="str">
        <f t="shared" ca="1" si="229"/>
        <v>PENDIENTE NOTIFICACIÓN ELECTRÓNICA</v>
      </c>
      <c r="AJ1147" s="37"/>
      <c r="AK1147" s="37"/>
      <c r="AL1147" s="37"/>
      <c r="AM1147" s="53" t="str">
        <f>IF(AK1147="","",WORKDAY(AK1147,5,FESTIVOS_CO!A:A))</f>
        <v/>
      </c>
      <c r="AN1147" s="37"/>
      <c r="AO1147" s="37"/>
      <c r="AP1147" s="54" t="str">
        <f t="shared" ca="1" si="222"/>
        <v>NO APLICA</v>
      </c>
      <c r="AQ1147" s="36"/>
      <c r="AR1147" s="43"/>
      <c r="AS1147" s="37"/>
      <c r="AT1147" s="36"/>
      <c r="AU1147" s="37"/>
      <c r="AV1147" s="36"/>
      <c r="AW1147" s="36"/>
      <c r="AX1147" s="37"/>
      <c r="AY1147" s="140" t="str">
        <f>IF(AU1147="","",WORKDAY(AU1147,5,FESTIVOS_CO!A:A))</f>
        <v/>
      </c>
      <c r="AZ1147" s="54" t="str">
        <f t="shared" ca="1" si="219"/>
        <v>NO APLICA</v>
      </c>
      <c r="BA1147" s="55" t="str">
        <f>IF(AX1147="","",WORKDAY(AX1147,5,FESTIVOS_CO!A:A))</f>
        <v/>
      </c>
      <c r="BB1147" s="39"/>
      <c r="BC1147" s="40"/>
      <c r="BD1147" s="40"/>
      <c r="BE1147" s="56" t="str">
        <f t="shared" ca="1" si="220"/>
        <v>NO APLICA</v>
      </c>
      <c r="BF1147" s="37"/>
      <c r="BG1147" s="45"/>
      <c r="BH1147" s="37"/>
      <c r="BI1147" s="36"/>
      <c r="BJ1147" s="37"/>
      <c r="BK1147" s="36"/>
      <c r="BL1147" s="36"/>
      <c r="BM1147" s="53" t="str">
        <f>IF(BJ1147="","",WORKDAY(BJ1147,5,FESTIVOS_CO!A:A))</f>
        <v/>
      </c>
      <c r="BN1147" s="57" t="str">
        <f t="shared" ca="1" si="230"/>
        <v>PENDIENTE HACER AVISO</v>
      </c>
      <c r="BO1147" s="54" t="str">
        <f t="shared" ca="1" si="223"/>
        <v>EN TRÁMITE NOTIF. POR AVISO</v>
      </c>
      <c r="BP1147" s="37"/>
      <c r="BQ1147" s="53" t="str">
        <f>IF(BP1147="","",WORKDAY(BP1147,5,FESTIVOS_CO!A:A))</f>
        <v/>
      </c>
      <c r="BR1147" s="37"/>
      <c r="BS1147" s="36"/>
      <c r="BT1147" s="38"/>
      <c r="BU1147" s="58" t="e">
        <f>VLOOKUP(BT1147,Hoja2!$C:$D,2,0)</f>
        <v>#N/A</v>
      </c>
      <c r="BV1147" s="80" t="str">
        <f>IF(
AND(AO1147="",BD1147="",BQ1147=""),
"EN PROCESO NOTIFICACION / COMUNICACION",
IF(
BT1147="",
"NO APLICA",
IF(
BU1147=60,
IF(AO1147&lt;&gt;"",AO1147,IF(BD1147&lt;&gt;"",BD1147,BQ1147))+60,
WORKDAY(
IF(AO1147&lt;&gt;"",AO1147,IF(BD1147&lt;&gt;"",BD1147,BQ1147)),
BU1147,
FESTIVOS_CO!A:A
)
)
))</f>
        <v>EN PROCESO NOTIFICACION / COMUNICACION</v>
      </c>
      <c r="BW1147" s="44"/>
      <c r="BX1147" s="53"/>
      <c r="BY1147" s="45"/>
      <c r="BZ1147" s="37"/>
      <c r="CA1147" s="54" t="str">
        <f t="shared" si="224"/>
        <v>PENDIENTE EJECUTORIA</v>
      </c>
      <c r="CB1147" s="59" t="str">
        <f t="shared" si="221"/>
        <v/>
      </c>
      <c r="CC1147" s="36"/>
      <c r="CD1147" s="40"/>
      <c r="CE1147" s="46"/>
      <c r="CF1147" s="40"/>
      <c r="CG1147" s="40"/>
      <c r="CH1147" s="40"/>
      <c r="CI1147" s="36"/>
      <c r="CJ1147" s="47"/>
      <c r="CK1147" s="40"/>
      <c r="CL1147" s="40"/>
      <c r="CM1147" s="40"/>
      <c r="CN1147" s="40"/>
    </row>
    <row r="1148" spans="1:92" ht="42.75" hidden="1">
      <c r="A1148" s="49" t="str">
        <f t="shared" si="225"/>
        <v>SIN GESTIÓN</v>
      </c>
      <c r="B1148" s="58"/>
      <c r="C1148" s="37"/>
      <c r="D1148" s="37"/>
      <c r="E1148" s="49" t="str">
        <f t="shared" si="226"/>
        <v>PENDIENTE NOTIFICACIÓN</v>
      </c>
      <c r="F1148" s="141" t="str">
        <f t="shared" si="227"/>
        <v>PENDIENTE NOTIFICACIÓN</v>
      </c>
      <c r="G1148" s="49" t="str">
        <f t="shared" si="228"/>
        <v/>
      </c>
      <c r="H1148" s="51" t="str">
        <f ca="1">IF(
L1148="",
"",
IF(
NETWORKDAYS(L1148,IF(M1148&lt;&gt;"",M1148,TODAY()),FESTIVOS_CO!A:A)&gt;2,
"VENCIDO",
IF(
NETWORKDAYS(L1148,IF(M1148&lt;&gt;"",M1148,TODAY()),FESTIVOS_CO!A:A)=2,
"ALERTA",
"A TIEMPO"
)))</f>
        <v/>
      </c>
      <c r="I1148" s="40"/>
      <c r="J1148" s="36"/>
      <c r="K1148" s="37"/>
      <c r="L1148" s="50"/>
      <c r="M1148" s="37"/>
      <c r="N1148" s="52"/>
      <c r="O1148" s="52"/>
      <c r="P1148" s="36"/>
      <c r="Q1148" s="36"/>
      <c r="R1148" s="40"/>
      <c r="S1148" s="36"/>
      <c r="T1148" s="40"/>
      <c r="U1148" s="40"/>
      <c r="V1148" s="81"/>
      <c r="W1148" s="40"/>
      <c r="X1148" s="40"/>
      <c r="Y1148" s="40"/>
      <c r="Z1148" s="38" t="str">
        <f>IFERROR(VLOOKUP(Y1148,DIRECTORIO!A:B,2,FALSE),"")</f>
        <v/>
      </c>
      <c r="AA1148" s="40"/>
      <c r="AB1148" s="40"/>
      <c r="AC1148" s="40"/>
      <c r="AD1148" s="40"/>
      <c r="AE1148" s="40"/>
      <c r="AF1148" s="40"/>
      <c r="AG1148" s="41" t="s">
        <v>109</v>
      </c>
      <c r="AH1148" s="42"/>
      <c r="AI1148" s="54" t="str">
        <f t="shared" ca="1" si="229"/>
        <v>PENDIENTE NOTIFICACIÓN ELECTRÓNICA</v>
      </c>
      <c r="AJ1148" s="37"/>
      <c r="AK1148" s="37"/>
      <c r="AL1148" s="37"/>
      <c r="AM1148" s="53" t="str">
        <f>IF(AK1148="","",WORKDAY(AK1148,5,FESTIVOS_CO!A:A))</f>
        <v/>
      </c>
      <c r="AN1148" s="37"/>
      <c r="AO1148" s="37"/>
      <c r="AP1148" s="54" t="str">
        <f t="shared" ca="1" si="222"/>
        <v>NO APLICA</v>
      </c>
      <c r="AQ1148" s="36"/>
      <c r="AR1148" s="43"/>
      <c r="AS1148" s="37"/>
      <c r="AT1148" s="36"/>
      <c r="AU1148" s="37"/>
      <c r="AV1148" s="36"/>
      <c r="AW1148" s="36"/>
      <c r="AX1148" s="37"/>
      <c r="AY1148" s="140" t="str">
        <f>IF(AU1148="","",WORKDAY(AU1148,5,FESTIVOS_CO!A:A))</f>
        <v/>
      </c>
      <c r="AZ1148" s="54" t="str">
        <f t="shared" ca="1" si="219"/>
        <v>NO APLICA</v>
      </c>
      <c r="BA1148" s="55" t="str">
        <f>IF(AX1148="","",WORKDAY(AX1148,5,FESTIVOS_CO!A:A))</f>
        <v/>
      </c>
      <c r="BB1148" s="39"/>
      <c r="BC1148" s="40"/>
      <c r="BD1148" s="40"/>
      <c r="BE1148" s="56" t="str">
        <f t="shared" ca="1" si="220"/>
        <v>NO APLICA</v>
      </c>
      <c r="BF1148" s="37"/>
      <c r="BG1148" s="45"/>
      <c r="BH1148" s="37"/>
      <c r="BI1148" s="36"/>
      <c r="BJ1148" s="37"/>
      <c r="BK1148" s="36"/>
      <c r="BL1148" s="36"/>
      <c r="BM1148" s="53" t="str">
        <f>IF(BJ1148="","",WORKDAY(BJ1148,5,FESTIVOS_CO!A:A))</f>
        <v/>
      </c>
      <c r="BN1148" s="57" t="str">
        <f t="shared" ca="1" si="230"/>
        <v>PENDIENTE HACER AVISO</v>
      </c>
      <c r="BO1148" s="54" t="str">
        <f t="shared" ca="1" si="223"/>
        <v>EN TRÁMITE NOTIF. POR AVISO</v>
      </c>
      <c r="BP1148" s="37"/>
      <c r="BQ1148" s="53" t="str">
        <f>IF(BP1148="","",WORKDAY(BP1148,5,FESTIVOS_CO!A:A))</f>
        <v/>
      </c>
      <c r="BR1148" s="37"/>
      <c r="BS1148" s="36"/>
      <c r="BT1148" s="38"/>
      <c r="BU1148" s="58" t="e">
        <f>VLOOKUP(BT1148,Hoja2!$C:$D,2,0)</f>
        <v>#N/A</v>
      </c>
      <c r="BV1148" s="80" t="str">
        <f>IF(
AND(AO1148="",BD1148="",BQ1148=""),
"EN PROCESO NOTIFICACION / COMUNICACION",
IF(
BT1148="",
"NO APLICA",
IF(
BU1148=60,
IF(AO1148&lt;&gt;"",AO1148,IF(BD1148&lt;&gt;"",BD1148,BQ1148))+60,
WORKDAY(
IF(AO1148&lt;&gt;"",AO1148,IF(BD1148&lt;&gt;"",BD1148,BQ1148)),
BU1148,
FESTIVOS_CO!A:A
)
)
))</f>
        <v>EN PROCESO NOTIFICACION / COMUNICACION</v>
      </c>
      <c r="BW1148" s="44"/>
      <c r="BX1148" s="53"/>
      <c r="BY1148" s="45"/>
      <c r="BZ1148" s="37"/>
      <c r="CA1148" s="54" t="str">
        <f t="shared" si="224"/>
        <v>PENDIENTE EJECUTORIA</v>
      </c>
      <c r="CB1148" s="59" t="str">
        <f t="shared" si="221"/>
        <v/>
      </c>
      <c r="CC1148" s="36"/>
      <c r="CD1148" s="40"/>
      <c r="CE1148" s="46"/>
      <c r="CF1148" s="40"/>
      <c r="CG1148" s="40"/>
      <c r="CH1148" s="40"/>
      <c r="CI1148" s="36"/>
      <c r="CJ1148" s="47"/>
      <c r="CK1148" s="40"/>
      <c r="CL1148" s="40"/>
      <c r="CM1148" s="40"/>
      <c r="CN1148" s="40"/>
    </row>
    <row r="1149" spans="1:92" ht="42.75" hidden="1">
      <c r="A1149" s="49" t="str">
        <f t="shared" si="225"/>
        <v>SIN GESTIÓN</v>
      </c>
      <c r="B1149" s="58"/>
      <c r="C1149" s="37"/>
      <c r="D1149" s="37"/>
      <c r="E1149" s="49" t="str">
        <f t="shared" si="226"/>
        <v>PENDIENTE NOTIFICACIÓN</v>
      </c>
      <c r="F1149" s="141" t="str">
        <f t="shared" si="227"/>
        <v>PENDIENTE NOTIFICACIÓN</v>
      </c>
      <c r="G1149" s="49" t="str">
        <f t="shared" si="228"/>
        <v/>
      </c>
      <c r="H1149" s="51" t="str">
        <f ca="1">IF(
L1149="",
"",
IF(
NETWORKDAYS(L1149,IF(M1149&lt;&gt;"",M1149,TODAY()),FESTIVOS_CO!A:A)&gt;2,
"VENCIDO",
IF(
NETWORKDAYS(L1149,IF(M1149&lt;&gt;"",M1149,TODAY()),FESTIVOS_CO!A:A)=2,
"ALERTA",
"A TIEMPO"
)))</f>
        <v/>
      </c>
      <c r="I1149" s="40"/>
      <c r="J1149" s="36"/>
      <c r="K1149" s="37"/>
      <c r="L1149" s="50"/>
      <c r="M1149" s="37"/>
      <c r="N1149" s="52"/>
      <c r="O1149" s="52"/>
      <c r="P1149" s="36"/>
      <c r="Q1149" s="36"/>
      <c r="R1149" s="40"/>
      <c r="S1149" s="36"/>
      <c r="T1149" s="40"/>
      <c r="U1149" s="40"/>
      <c r="V1149" s="81"/>
      <c r="W1149" s="40"/>
      <c r="X1149" s="40"/>
      <c r="Y1149" s="40"/>
      <c r="Z1149" s="38" t="str">
        <f>IFERROR(VLOOKUP(Y1149,DIRECTORIO!A:B,2,FALSE),"")</f>
        <v/>
      </c>
      <c r="AA1149" s="40"/>
      <c r="AB1149" s="40"/>
      <c r="AC1149" s="40"/>
      <c r="AD1149" s="40"/>
      <c r="AE1149" s="40"/>
      <c r="AF1149" s="40"/>
      <c r="AG1149" s="41" t="s">
        <v>109</v>
      </c>
      <c r="AH1149" s="42"/>
      <c r="AI1149" s="54" t="str">
        <f t="shared" ca="1" si="229"/>
        <v>PENDIENTE NOTIFICACIÓN ELECTRÓNICA</v>
      </c>
      <c r="AJ1149" s="37"/>
      <c r="AK1149" s="37"/>
      <c r="AL1149" s="37"/>
      <c r="AM1149" s="53" t="str">
        <f>IF(AK1149="","",WORKDAY(AK1149,5,FESTIVOS_CO!A:A))</f>
        <v/>
      </c>
      <c r="AN1149" s="37"/>
      <c r="AO1149" s="37"/>
      <c r="AP1149" s="54" t="str">
        <f t="shared" ca="1" si="222"/>
        <v>NO APLICA</v>
      </c>
      <c r="AQ1149" s="36"/>
      <c r="AR1149" s="43"/>
      <c r="AS1149" s="37"/>
      <c r="AT1149" s="36"/>
      <c r="AU1149" s="37"/>
      <c r="AV1149" s="36"/>
      <c r="AW1149" s="36"/>
      <c r="AX1149" s="37"/>
      <c r="AY1149" s="140" t="str">
        <f>IF(AU1149="","",WORKDAY(AU1149,5,FESTIVOS_CO!A:A))</f>
        <v/>
      </c>
      <c r="AZ1149" s="54" t="str">
        <f t="shared" ca="1" si="219"/>
        <v>NO APLICA</v>
      </c>
      <c r="BA1149" s="55" t="str">
        <f>IF(AX1149="","",WORKDAY(AX1149,5,FESTIVOS_CO!A:A))</f>
        <v/>
      </c>
      <c r="BB1149" s="39"/>
      <c r="BC1149" s="40"/>
      <c r="BD1149" s="40"/>
      <c r="BE1149" s="56" t="str">
        <f t="shared" ca="1" si="220"/>
        <v>NO APLICA</v>
      </c>
      <c r="BF1149" s="37"/>
      <c r="BG1149" s="45"/>
      <c r="BH1149" s="37"/>
      <c r="BI1149" s="36"/>
      <c r="BJ1149" s="37"/>
      <c r="BK1149" s="36"/>
      <c r="BL1149" s="36"/>
      <c r="BM1149" s="53" t="str">
        <f>IF(BJ1149="","",WORKDAY(BJ1149,5,FESTIVOS_CO!A:A))</f>
        <v/>
      </c>
      <c r="BN1149" s="57" t="str">
        <f t="shared" ca="1" si="230"/>
        <v>PENDIENTE HACER AVISO</v>
      </c>
      <c r="BO1149" s="54" t="str">
        <f t="shared" ca="1" si="223"/>
        <v>EN TRÁMITE NOTIF. POR AVISO</v>
      </c>
      <c r="BP1149" s="37"/>
      <c r="BQ1149" s="53" t="str">
        <f>IF(BP1149="","",WORKDAY(BP1149,5,FESTIVOS_CO!A:A))</f>
        <v/>
      </c>
      <c r="BR1149" s="37"/>
      <c r="BS1149" s="36"/>
      <c r="BT1149" s="38"/>
      <c r="BU1149" s="58" t="e">
        <f>VLOOKUP(BT1149,Hoja2!$C:$D,2,0)</f>
        <v>#N/A</v>
      </c>
      <c r="BV1149" s="80" t="str">
        <f>IF(
AND(AO1149="",BD1149="",BQ1149=""),
"EN PROCESO NOTIFICACION / COMUNICACION",
IF(
BT1149="",
"NO APLICA",
IF(
BU1149=60,
IF(AO1149&lt;&gt;"",AO1149,IF(BD1149&lt;&gt;"",BD1149,BQ1149))+60,
WORKDAY(
IF(AO1149&lt;&gt;"",AO1149,IF(BD1149&lt;&gt;"",BD1149,BQ1149)),
BU1149,
FESTIVOS_CO!A:A
)
)
))</f>
        <v>EN PROCESO NOTIFICACION / COMUNICACION</v>
      </c>
      <c r="BW1149" s="44"/>
      <c r="BX1149" s="53"/>
      <c r="BY1149" s="45"/>
      <c r="BZ1149" s="37"/>
      <c r="CA1149" s="54" t="str">
        <f t="shared" si="224"/>
        <v>PENDIENTE EJECUTORIA</v>
      </c>
      <c r="CB1149" s="59" t="str">
        <f t="shared" si="221"/>
        <v/>
      </c>
      <c r="CC1149" s="36"/>
      <c r="CD1149" s="40"/>
      <c r="CE1149" s="46"/>
      <c r="CF1149" s="40"/>
      <c r="CG1149" s="40"/>
      <c r="CH1149" s="40"/>
      <c r="CI1149" s="36"/>
      <c r="CJ1149" s="47"/>
      <c r="CK1149" s="40"/>
      <c r="CL1149" s="40"/>
      <c r="CM1149" s="40"/>
      <c r="CN1149" s="40"/>
    </row>
    <row r="1150" spans="1:92" ht="42.75" hidden="1">
      <c r="A1150" s="49" t="str">
        <f t="shared" si="225"/>
        <v>SIN GESTIÓN</v>
      </c>
      <c r="B1150" s="58"/>
      <c r="C1150" s="37"/>
      <c r="D1150" s="37"/>
      <c r="E1150" s="49" t="str">
        <f t="shared" si="226"/>
        <v>PENDIENTE NOTIFICACIÓN</v>
      </c>
      <c r="F1150" s="141" t="str">
        <f t="shared" si="227"/>
        <v>PENDIENTE NOTIFICACIÓN</v>
      </c>
      <c r="G1150" s="49" t="str">
        <f t="shared" si="228"/>
        <v/>
      </c>
      <c r="H1150" s="51" t="str">
        <f ca="1">IF(
L1150="",
"",
IF(
NETWORKDAYS(L1150,IF(M1150&lt;&gt;"",M1150,TODAY()),FESTIVOS_CO!A:A)&gt;2,
"VENCIDO",
IF(
NETWORKDAYS(L1150,IF(M1150&lt;&gt;"",M1150,TODAY()),FESTIVOS_CO!A:A)=2,
"ALERTA",
"A TIEMPO"
)))</f>
        <v/>
      </c>
      <c r="I1150" s="40"/>
      <c r="J1150" s="36"/>
      <c r="K1150" s="37"/>
      <c r="L1150" s="50"/>
      <c r="M1150" s="37"/>
      <c r="N1150" s="52"/>
      <c r="O1150" s="52"/>
      <c r="P1150" s="36"/>
      <c r="Q1150" s="36"/>
      <c r="R1150" s="40"/>
      <c r="S1150" s="36"/>
      <c r="T1150" s="40"/>
      <c r="U1150" s="40"/>
      <c r="V1150" s="81"/>
      <c r="W1150" s="40"/>
      <c r="X1150" s="40"/>
      <c r="Y1150" s="40"/>
      <c r="Z1150" s="38" t="str">
        <f>IFERROR(VLOOKUP(Y1150,DIRECTORIO!A:B,2,FALSE),"")</f>
        <v/>
      </c>
      <c r="AA1150" s="40"/>
      <c r="AB1150" s="40"/>
      <c r="AC1150" s="40"/>
      <c r="AD1150" s="40"/>
      <c r="AE1150" s="40"/>
      <c r="AF1150" s="40"/>
      <c r="AG1150" s="41" t="s">
        <v>109</v>
      </c>
      <c r="AH1150" s="42"/>
      <c r="AI1150" s="54" t="str">
        <f t="shared" ca="1" si="229"/>
        <v>PENDIENTE NOTIFICACIÓN ELECTRÓNICA</v>
      </c>
      <c r="AJ1150" s="37"/>
      <c r="AK1150" s="37"/>
      <c r="AL1150" s="37"/>
      <c r="AM1150" s="53" t="str">
        <f>IF(AK1150="","",WORKDAY(AK1150,5,FESTIVOS_CO!A:A))</f>
        <v/>
      </c>
      <c r="AN1150" s="37"/>
      <c r="AO1150" s="37"/>
      <c r="AP1150" s="54" t="str">
        <f t="shared" ca="1" si="222"/>
        <v>NO APLICA</v>
      </c>
      <c r="AQ1150" s="36"/>
      <c r="AR1150" s="43"/>
      <c r="AS1150" s="37"/>
      <c r="AT1150" s="36"/>
      <c r="AU1150" s="37"/>
      <c r="AV1150" s="36"/>
      <c r="AW1150" s="36"/>
      <c r="AX1150" s="37"/>
      <c r="AY1150" s="140" t="str">
        <f>IF(AU1150="","",WORKDAY(AU1150,5,FESTIVOS_CO!A:A))</f>
        <v/>
      </c>
      <c r="AZ1150" s="54" t="str">
        <f t="shared" ca="1" si="219"/>
        <v>NO APLICA</v>
      </c>
      <c r="BA1150" s="55" t="str">
        <f>IF(AX1150="","",WORKDAY(AX1150,5,FESTIVOS_CO!A:A))</f>
        <v/>
      </c>
      <c r="BB1150" s="39"/>
      <c r="BC1150" s="40"/>
      <c r="BD1150" s="40"/>
      <c r="BE1150" s="56" t="str">
        <f t="shared" ca="1" si="220"/>
        <v>NO APLICA</v>
      </c>
      <c r="BF1150" s="37"/>
      <c r="BG1150" s="45"/>
      <c r="BH1150" s="37"/>
      <c r="BI1150" s="36"/>
      <c r="BJ1150" s="37"/>
      <c r="BK1150" s="36"/>
      <c r="BL1150" s="36"/>
      <c r="BM1150" s="53" t="str">
        <f>IF(BJ1150="","",WORKDAY(BJ1150,5,FESTIVOS_CO!A:A))</f>
        <v/>
      </c>
      <c r="BN1150" s="57" t="str">
        <f t="shared" ca="1" si="230"/>
        <v>PENDIENTE HACER AVISO</v>
      </c>
      <c r="BO1150" s="54" t="str">
        <f t="shared" ca="1" si="223"/>
        <v>EN TRÁMITE NOTIF. POR AVISO</v>
      </c>
      <c r="BP1150" s="37"/>
      <c r="BQ1150" s="53" t="str">
        <f>IF(BP1150="","",WORKDAY(BP1150,5,FESTIVOS_CO!A:A))</f>
        <v/>
      </c>
      <c r="BR1150" s="37"/>
      <c r="BS1150" s="36"/>
      <c r="BT1150" s="38"/>
      <c r="BU1150" s="58" t="e">
        <f>VLOOKUP(BT1150,Hoja2!$C:$D,2,0)</f>
        <v>#N/A</v>
      </c>
      <c r="BV1150" s="80" t="str">
        <f>IF(
AND(AO1150="",BD1150="",BQ1150=""),
"EN PROCESO NOTIFICACION / COMUNICACION",
IF(
BT1150="",
"NO APLICA",
IF(
BU1150=60,
IF(AO1150&lt;&gt;"",AO1150,IF(BD1150&lt;&gt;"",BD1150,BQ1150))+60,
WORKDAY(
IF(AO1150&lt;&gt;"",AO1150,IF(BD1150&lt;&gt;"",BD1150,BQ1150)),
BU1150,
FESTIVOS_CO!A:A
)
)
))</f>
        <v>EN PROCESO NOTIFICACION / COMUNICACION</v>
      </c>
      <c r="BW1150" s="44"/>
      <c r="BX1150" s="53"/>
      <c r="BY1150" s="45"/>
      <c r="BZ1150" s="37"/>
      <c r="CA1150" s="54" t="str">
        <f t="shared" si="224"/>
        <v>PENDIENTE EJECUTORIA</v>
      </c>
      <c r="CB1150" s="59" t="str">
        <f t="shared" si="221"/>
        <v/>
      </c>
      <c r="CC1150" s="36"/>
      <c r="CD1150" s="40"/>
      <c r="CE1150" s="46"/>
      <c r="CF1150" s="40"/>
      <c r="CG1150" s="40"/>
      <c r="CH1150" s="40"/>
      <c r="CI1150" s="36"/>
      <c r="CJ1150" s="47"/>
      <c r="CK1150" s="40"/>
      <c r="CL1150" s="40"/>
      <c r="CM1150" s="40"/>
      <c r="CN1150" s="40"/>
    </row>
    <row r="1151" spans="1:92" ht="42.75" hidden="1">
      <c r="A1151" s="49" t="str">
        <f t="shared" si="225"/>
        <v>SIN GESTIÓN</v>
      </c>
      <c r="B1151" s="58"/>
      <c r="C1151" s="37"/>
      <c r="D1151" s="37"/>
      <c r="E1151" s="49" t="str">
        <f t="shared" si="226"/>
        <v>PENDIENTE NOTIFICACIÓN</v>
      </c>
      <c r="F1151" s="141" t="str">
        <f t="shared" si="227"/>
        <v>PENDIENTE NOTIFICACIÓN</v>
      </c>
      <c r="G1151" s="49" t="str">
        <f t="shared" si="228"/>
        <v/>
      </c>
      <c r="H1151" s="51" t="str">
        <f ca="1">IF(
L1151="",
"",
IF(
NETWORKDAYS(L1151,IF(M1151&lt;&gt;"",M1151,TODAY()),FESTIVOS_CO!A:A)&gt;2,
"VENCIDO",
IF(
NETWORKDAYS(L1151,IF(M1151&lt;&gt;"",M1151,TODAY()),FESTIVOS_CO!A:A)=2,
"ALERTA",
"A TIEMPO"
)))</f>
        <v/>
      </c>
      <c r="I1151" s="40"/>
      <c r="J1151" s="36"/>
      <c r="K1151" s="37"/>
      <c r="L1151" s="50"/>
      <c r="M1151" s="37"/>
      <c r="N1151" s="52"/>
      <c r="O1151" s="52"/>
      <c r="P1151" s="36"/>
      <c r="Q1151" s="36"/>
      <c r="R1151" s="40"/>
      <c r="S1151" s="36"/>
      <c r="T1151" s="40"/>
      <c r="U1151" s="40"/>
      <c r="V1151" s="81"/>
      <c r="W1151" s="40"/>
      <c r="X1151" s="40"/>
      <c r="Y1151" s="40"/>
      <c r="Z1151" s="38" t="str">
        <f>IFERROR(VLOOKUP(Y1151,DIRECTORIO!A:B,2,FALSE),"")</f>
        <v/>
      </c>
      <c r="AA1151" s="40"/>
      <c r="AB1151" s="40"/>
      <c r="AC1151" s="40"/>
      <c r="AD1151" s="40"/>
      <c r="AE1151" s="40"/>
      <c r="AF1151" s="40"/>
      <c r="AG1151" s="41" t="s">
        <v>109</v>
      </c>
      <c r="AH1151" s="42"/>
      <c r="AI1151" s="54" t="str">
        <f t="shared" ca="1" si="229"/>
        <v>PENDIENTE NOTIFICACIÓN ELECTRÓNICA</v>
      </c>
      <c r="AJ1151" s="37"/>
      <c r="AK1151" s="37"/>
      <c r="AL1151" s="37"/>
      <c r="AM1151" s="53" t="str">
        <f>IF(AK1151="","",WORKDAY(AK1151,5,FESTIVOS_CO!A:A))</f>
        <v/>
      </c>
      <c r="AN1151" s="37"/>
      <c r="AO1151" s="37"/>
      <c r="AP1151" s="54" t="str">
        <f t="shared" ca="1" si="222"/>
        <v>NO APLICA</v>
      </c>
      <c r="AQ1151" s="36"/>
      <c r="AR1151" s="43"/>
      <c r="AS1151" s="37"/>
      <c r="AT1151" s="36"/>
      <c r="AU1151" s="37"/>
      <c r="AV1151" s="36"/>
      <c r="AW1151" s="36"/>
      <c r="AX1151" s="37"/>
      <c r="AY1151" s="140" t="str">
        <f>IF(AU1151="","",WORKDAY(AU1151,5,FESTIVOS_CO!A:A))</f>
        <v/>
      </c>
      <c r="AZ1151" s="54" t="str">
        <f t="shared" ca="1" si="219"/>
        <v>NO APLICA</v>
      </c>
      <c r="BA1151" s="55" t="str">
        <f>IF(AX1151="","",WORKDAY(AX1151,5,FESTIVOS_CO!A:A))</f>
        <v/>
      </c>
      <c r="BB1151" s="39"/>
      <c r="BC1151" s="40"/>
      <c r="BD1151" s="40"/>
      <c r="BE1151" s="56" t="str">
        <f t="shared" ca="1" si="220"/>
        <v>NO APLICA</v>
      </c>
      <c r="BF1151" s="37"/>
      <c r="BG1151" s="45"/>
      <c r="BH1151" s="37"/>
      <c r="BI1151" s="36"/>
      <c r="BJ1151" s="37"/>
      <c r="BK1151" s="36"/>
      <c r="BL1151" s="36"/>
      <c r="BM1151" s="53" t="str">
        <f>IF(BJ1151="","",WORKDAY(BJ1151,5,FESTIVOS_CO!A:A))</f>
        <v/>
      </c>
      <c r="BN1151" s="57" t="str">
        <f t="shared" ca="1" si="230"/>
        <v>PENDIENTE HACER AVISO</v>
      </c>
      <c r="BO1151" s="54" t="str">
        <f t="shared" ca="1" si="223"/>
        <v>EN TRÁMITE NOTIF. POR AVISO</v>
      </c>
      <c r="BP1151" s="37"/>
      <c r="BQ1151" s="53" t="str">
        <f>IF(BP1151="","",WORKDAY(BP1151,5,FESTIVOS_CO!A:A))</f>
        <v/>
      </c>
      <c r="BR1151" s="37"/>
      <c r="BS1151" s="36"/>
      <c r="BT1151" s="38"/>
      <c r="BU1151" s="58" t="e">
        <f>VLOOKUP(BT1151,Hoja2!$C:$D,2,0)</f>
        <v>#N/A</v>
      </c>
      <c r="BV1151" s="80" t="str">
        <f>IF(
AND(AO1151="",BD1151="",BQ1151=""),
"EN PROCESO NOTIFICACION / COMUNICACION",
IF(
BT1151="",
"NO APLICA",
IF(
BU1151=60,
IF(AO1151&lt;&gt;"",AO1151,IF(BD1151&lt;&gt;"",BD1151,BQ1151))+60,
WORKDAY(
IF(AO1151&lt;&gt;"",AO1151,IF(BD1151&lt;&gt;"",BD1151,BQ1151)),
BU1151,
FESTIVOS_CO!A:A
)
)
))</f>
        <v>EN PROCESO NOTIFICACION / COMUNICACION</v>
      </c>
      <c r="BW1151" s="44"/>
      <c r="BX1151" s="53"/>
      <c r="BY1151" s="45"/>
      <c r="BZ1151" s="37"/>
      <c r="CA1151" s="54" t="str">
        <f t="shared" si="224"/>
        <v>PENDIENTE EJECUTORIA</v>
      </c>
      <c r="CB1151" s="59" t="str">
        <f t="shared" si="221"/>
        <v/>
      </c>
      <c r="CC1151" s="36"/>
      <c r="CD1151" s="40"/>
      <c r="CE1151" s="46"/>
      <c r="CF1151" s="40"/>
      <c r="CG1151" s="40"/>
      <c r="CH1151" s="40"/>
      <c r="CI1151" s="36"/>
      <c r="CJ1151" s="47"/>
      <c r="CK1151" s="40"/>
      <c r="CL1151" s="40"/>
      <c r="CM1151" s="40"/>
      <c r="CN1151" s="40"/>
    </row>
    <row r="1152" spans="1:92" ht="42.75" hidden="1">
      <c r="A1152" s="49" t="str">
        <f t="shared" si="225"/>
        <v>SIN GESTIÓN</v>
      </c>
      <c r="B1152" s="58"/>
      <c r="C1152" s="37"/>
      <c r="D1152" s="37"/>
      <c r="E1152" s="49" t="str">
        <f t="shared" si="226"/>
        <v>PENDIENTE NOTIFICACIÓN</v>
      </c>
      <c r="F1152" s="141" t="str">
        <f t="shared" si="227"/>
        <v>PENDIENTE NOTIFICACIÓN</v>
      </c>
      <c r="G1152" s="49" t="str">
        <f t="shared" si="228"/>
        <v/>
      </c>
      <c r="H1152" s="51" t="str">
        <f ca="1">IF(
L1152="",
"",
IF(
NETWORKDAYS(L1152,IF(M1152&lt;&gt;"",M1152,TODAY()),FESTIVOS_CO!A:A)&gt;2,
"VENCIDO",
IF(
NETWORKDAYS(L1152,IF(M1152&lt;&gt;"",M1152,TODAY()),FESTIVOS_CO!A:A)=2,
"ALERTA",
"A TIEMPO"
)))</f>
        <v/>
      </c>
      <c r="I1152" s="40"/>
      <c r="J1152" s="36"/>
      <c r="K1152" s="37"/>
      <c r="L1152" s="50"/>
      <c r="M1152" s="37"/>
      <c r="N1152" s="52"/>
      <c r="O1152" s="52"/>
      <c r="P1152" s="36"/>
      <c r="Q1152" s="36"/>
      <c r="R1152" s="40"/>
      <c r="S1152" s="36"/>
      <c r="T1152" s="40"/>
      <c r="U1152" s="40"/>
      <c r="V1152" s="81"/>
      <c r="W1152" s="40"/>
      <c r="X1152" s="40"/>
      <c r="Y1152" s="40"/>
      <c r="Z1152" s="38" t="str">
        <f>IFERROR(VLOOKUP(Y1152,DIRECTORIO!A:B,2,FALSE),"")</f>
        <v/>
      </c>
      <c r="AA1152" s="40"/>
      <c r="AB1152" s="40"/>
      <c r="AC1152" s="40"/>
      <c r="AD1152" s="40"/>
      <c r="AE1152" s="40"/>
      <c r="AF1152" s="40"/>
      <c r="AG1152" s="41" t="s">
        <v>109</v>
      </c>
      <c r="AH1152" s="42"/>
      <c r="AI1152" s="54" t="str">
        <f t="shared" ca="1" si="229"/>
        <v>PENDIENTE NOTIFICACIÓN ELECTRÓNICA</v>
      </c>
      <c r="AJ1152" s="37"/>
      <c r="AK1152" s="37"/>
      <c r="AL1152" s="37"/>
      <c r="AM1152" s="53" t="str">
        <f>IF(AK1152="","",WORKDAY(AK1152,5,FESTIVOS_CO!A:A))</f>
        <v/>
      </c>
      <c r="AN1152" s="37"/>
      <c r="AO1152" s="37"/>
      <c r="AP1152" s="54" t="str">
        <f t="shared" ca="1" si="222"/>
        <v>NO APLICA</v>
      </c>
      <c r="AQ1152" s="36"/>
      <c r="AR1152" s="43"/>
      <c r="AS1152" s="37"/>
      <c r="AT1152" s="36"/>
      <c r="AU1152" s="37"/>
      <c r="AV1152" s="36"/>
      <c r="AW1152" s="36"/>
      <c r="AX1152" s="37"/>
      <c r="AY1152" s="140" t="str">
        <f>IF(AU1152="","",WORKDAY(AU1152,5,FESTIVOS_CO!A:A))</f>
        <v/>
      </c>
      <c r="AZ1152" s="54" t="str">
        <f t="shared" ca="1" si="219"/>
        <v>NO APLICA</v>
      </c>
      <c r="BA1152" s="55" t="str">
        <f>IF(AX1152="","",WORKDAY(AX1152,5,FESTIVOS_CO!A:A))</f>
        <v/>
      </c>
      <c r="BB1152" s="39"/>
      <c r="BC1152" s="40"/>
      <c r="BD1152" s="40"/>
      <c r="BE1152" s="56" t="str">
        <f t="shared" ca="1" si="220"/>
        <v>NO APLICA</v>
      </c>
      <c r="BF1152" s="37"/>
      <c r="BG1152" s="45"/>
      <c r="BH1152" s="37"/>
      <c r="BI1152" s="36"/>
      <c r="BJ1152" s="37"/>
      <c r="BK1152" s="36"/>
      <c r="BL1152" s="36"/>
      <c r="BM1152" s="53" t="str">
        <f>IF(BJ1152="","",WORKDAY(BJ1152,5,FESTIVOS_CO!A:A))</f>
        <v/>
      </c>
      <c r="BN1152" s="57" t="str">
        <f t="shared" ca="1" si="230"/>
        <v>PENDIENTE HACER AVISO</v>
      </c>
      <c r="BO1152" s="54" t="str">
        <f t="shared" ca="1" si="223"/>
        <v>EN TRÁMITE NOTIF. POR AVISO</v>
      </c>
      <c r="BP1152" s="37"/>
      <c r="BQ1152" s="53" t="str">
        <f>IF(BP1152="","",WORKDAY(BP1152,5,FESTIVOS_CO!A:A))</f>
        <v/>
      </c>
      <c r="BR1152" s="37"/>
      <c r="BS1152" s="36"/>
      <c r="BT1152" s="38"/>
      <c r="BU1152" s="58" t="e">
        <f>VLOOKUP(BT1152,Hoja2!$C:$D,2,0)</f>
        <v>#N/A</v>
      </c>
      <c r="BV1152" s="80" t="str">
        <f>IF(
AND(AO1152="",BD1152="",BQ1152=""),
"EN PROCESO NOTIFICACION / COMUNICACION",
IF(
BT1152="",
"NO APLICA",
IF(
BU1152=60,
IF(AO1152&lt;&gt;"",AO1152,IF(BD1152&lt;&gt;"",BD1152,BQ1152))+60,
WORKDAY(
IF(AO1152&lt;&gt;"",AO1152,IF(BD1152&lt;&gt;"",BD1152,BQ1152)),
BU1152,
FESTIVOS_CO!A:A
)
)
))</f>
        <v>EN PROCESO NOTIFICACION / COMUNICACION</v>
      </c>
      <c r="BW1152" s="44"/>
      <c r="BX1152" s="53"/>
      <c r="BY1152" s="45"/>
      <c r="BZ1152" s="37"/>
      <c r="CA1152" s="54" t="str">
        <f t="shared" si="224"/>
        <v>PENDIENTE EJECUTORIA</v>
      </c>
      <c r="CB1152" s="59" t="str">
        <f t="shared" si="221"/>
        <v/>
      </c>
      <c r="CC1152" s="36"/>
      <c r="CD1152" s="40"/>
      <c r="CE1152" s="46"/>
      <c r="CF1152" s="40"/>
      <c r="CG1152" s="40"/>
      <c r="CH1152" s="40"/>
      <c r="CI1152" s="36"/>
      <c r="CJ1152" s="47"/>
      <c r="CK1152" s="40"/>
      <c r="CL1152" s="40"/>
      <c r="CM1152" s="40"/>
      <c r="CN1152" s="40"/>
    </row>
    <row r="1153" spans="1:92" ht="42.75" hidden="1">
      <c r="A1153" s="49" t="str">
        <f t="shared" si="225"/>
        <v>SIN GESTIÓN</v>
      </c>
      <c r="B1153" s="58"/>
      <c r="C1153" s="37"/>
      <c r="D1153" s="37"/>
      <c r="E1153" s="49" t="str">
        <f t="shared" si="226"/>
        <v>PENDIENTE NOTIFICACIÓN</v>
      </c>
      <c r="F1153" s="141" t="str">
        <f t="shared" si="227"/>
        <v>PENDIENTE NOTIFICACIÓN</v>
      </c>
      <c r="G1153" s="49" t="str">
        <f t="shared" si="228"/>
        <v/>
      </c>
      <c r="H1153" s="51" t="str">
        <f ca="1">IF(
L1153="",
"",
IF(
NETWORKDAYS(L1153,IF(M1153&lt;&gt;"",M1153,TODAY()),FESTIVOS_CO!A:A)&gt;2,
"VENCIDO",
IF(
NETWORKDAYS(L1153,IF(M1153&lt;&gt;"",M1153,TODAY()),FESTIVOS_CO!A:A)=2,
"ALERTA",
"A TIEMPO"
)))</f>
        <v/>
      </c>
      <c r="I1153" s="40"/>
      <c r="J1153" s="36"/>
      <c r="K1153" s="37"/>
      <c r="L1153" s="50"/>
      <c r="M1153" s="37"/>
      <c r="N1153" s="52"/>
      <c r="O1153" s="52"/>
      <c r="P1153" s="36"/>
      <c r="Q1153" s="36"/>
      <c r="R1153" s="40"/>
      <c r="S1153" s="36"/>
      <c r="T1153" s="40"/>
      <c r="U1153" s="40"/>
      <c r="V1153" s="81"/>
      <c r="W1153" s="40"/>
      <c r="X1153" s="40"/>
      <c r="Y1153" s="40"/>
      <c r="Z1153" s="38" t="str">
        <f>IFERROR(VLOOKUP(Y1153,DIRECTORIO!A:B,2,FALSE),"")</f>
        <v/>
      </c>
      <c r="AA1153" s="40"/>
      <c r="AB1153" s="40"/>
      <c r="AC1153" s="40"/>
      <c r="AD1153" s="40"/>
      <c r="AE1153" s="40"/>
      <c r="AF1153" s="40"/>
      <c r="AG1153" s="41" t="s">
        <v>109</v>
      </c>
      <c r="AH1153" s="42"/>
      <c r="AI1153" s="54" t="str">
        <f t="shared" ca="1" si="229"/>
        <v>PENDIENTE NOTIFICACIÓN ELECTRÓNICA</v>
      </c>
      <c r="AJ1153" s="37"/>
      <c r="AK1153" s="37"/>
      <c r="AL1153" s="37"/>
      <c r="AM1153" s="53" t="str">
        <f>IF(AK1153="","",WORKDAY(AK1153,5,FESTIVOS_CO!A:A))</f>
        <v/>
      </c>
      <c r="AN1153" s="37"/>
      <c r="AO1153" s="37"/>
      <c r="AP1153" s="54" t="str">
        <f t="shared" ca="1" si="222"/>
        <v>NO APLICA</v>
      </c>
      <c r="AQ1153" s="36"/>
      <c r="AR1153" s="43"/>
      <c r="AS1153" s="37"/>
      <c r="AT1153" s="36"/>
      <c r="AU1153" s="37"/>
      <c r="AV1153" s="36"/>
      <c r="AW1153" s="36"/>
      <c r="AX1153" s="37"/>
      <c r="AY1153" s="140" t="str">
        <f>IF(AU1153="","",WORKDAY(AU1153,5,FESTIVOS_CO!A:A))</f>
        <v/>
      </c>
      <c r="AZ1153" s="54" t="str">
        <f t="shared" ca="1" si="219"/>
        <v>NO APLICA</v>
      </c>
      <c r="BA1153" s="55" t="str">
        <f>IF(AX1153="","",WORKDAY(AX1153,5,FESTIVOS_CO!A:A))</f>
        <v/>
      </c>
      <c r="BB1153" s="39"/>
      <c r="BC1153" s="40"/>
      <c r="BD1153" s="40"/>
      <c r="BE1153" s="56" t="str">
        <f t="shared" ca="1" si="220"/>
        <v>NO APLICA</v>
      </c>
      <c r="BF1153" s="37"/>
      <c r="BG1153" s="45"/>
      <c r="BH1153" s="37"/>
      <c r="BI1153" s="36"/>
      <c r="BJ1153" s="37"/>
      <c r="BK1153" s="36"/>
      <c r="BL1153" s="36"/>
      <c r="BM1153" s="53" t="str">
        <f>IF(BJ1153="","",WORKDAY(BJ1153,5,FESTIVOS_CO!A:A))</f>
        <v/>
      </c>
      <c r="BN1153" s="57" t="str">
        <f t="shared" ca="1" si="230"/>
        <v>PENDIENTE HACER AVISO</v>
      </c>
      <c r="BO1153" s="54" t="str">
        <f t="shared" ca="1" si="223"/>
        <v>EN TRÁMITE NOTIF. POR AVISO</v>
      </c>
      <c r="BP1153" s="37"/>
      <c r="BQ1153" s="53" t="str">
        <f>IF(BP1153="","",WORKDAY(BP1153,5,FESTIVOS_CO!A:A))</f>
        <v/>
      </c>
      <c r="BR1153" s="37"/>
      <c r="BS1153" s="36"/>
      <c r="BT1153" s="38"/>
      <c r="BU1153" s="58" t="e">
        <f>VLOOKUP(BT1153,Hoja2!$C:$D,2,0)</f>
        <v>#N/A</v>
      </c>
      <c r="BV1153" s="80" t="str">
        <f>IF(
AND(AO1153="",BD1153="",BQ1153=""),
"EN PROCESO NOTIFICACION / COMUNICACION",
IF(
BT1153="",
"NO APLICA",
IF(
BU1153=60,
IF(AO1153&lt;&gt;"",AO1153,IF(BD1153&lt;&gt;"",BD1153,BQ1153))+60,
WORKDAY(
IF(AO1153&lt;&gt;"",AO1153,IF(BD1153&lt;&gt;"",BD1153,BQ1153)),
BU1153,
FESTIVOS_CO!A:A
)
)
))</f>
        <v>EN PROCESO NOTIFICACION / COMUNICACION</v>
      </c>
      <c r="BW1153" s="44"/>
      <c r="BX1153" s="53"/>
      <c r="BY1153" s="45"/>
      <c r="BZ1153" s="37"/>
      <c r="CA1153" s="54" t="str">
        <f t="shared" si="224"/>
        <v>PENDIENTE EJECUTORIA</v>
      </c>
      <c r="CB1153" s="59" t="str">
        <f t="shared" si="221"/>
        <v/>
      </c>
      <c r="CC1153" s="36"/>
      <c r="CD1153" s="40"/>
      <c r="CE1153" s="46"/>
      <c r="CF1153" s="40"/>
      <c r="CG1153" s="40"/>
      <c r="CH1153" s="40"/>
      <c r="CI1153" s="36"/>
      <c r="CJ1153" s="47"/>
      <c r="CK1153" s="40"/>
      <c r="CL1153" s="40"/>
      <c r="CM1153" s="40"/>
      <c r="CN1153" s="40"/>
    </row>
    <row r="1154" spans="1:92" ht="42.75" hidden="1">
      <c r="A1154" s="49" t="str">
        <f t="shared" si="225"/>
        <v>SIN GESTIÓN</v>
      </c>
      <c r="B1154" s="58"/>
      <c r="C1154" s="37"/>
      <c r="D1154" s="37"/>
      <c r="E1154" s="49" t="str">
        <f t="shared" si="226"/>
        <v>PENDIENTE NOTIFICACIÓN</v>
      </c>
      <c r="F1154" s="141" t="str">
        <f t="shared" si="227"/>
        <v>PENDIENTE NOTIFICACIÓN</v>
      </c>
      <c r="G1154" s="49" t="str">
        <f t="shared" si="228"/>
        <v/>
      </c>
      <c r="H1154" s="51" t="str">
        <f ca="1">IF(
L1154="",
"",
IF(
NETWORKDAYS(L1154,IF(M1154&lt;&gt;"",M1154,TODAY()),FESTIVOS_CO!A:A)&gt;2,
"VENCIDO",
IF(
NETWORKDAYS(L1154,IF(M1154&lt;&gt;"",M1154,TODAY()),FESTIVOS_CO!A:A)=2,
"ALERTA",
"A TIEMPO"
)))</f>
        <v/>
      </c>
      <c r="I1154" s="40"/>
      <c r="J1154" s="36"/>
      <c r="K1154" s="37"/>
      <c r="L1154" s="50"/>
      <c r="M1154" s="37"/>
      <c r="N1154" s="52"/>
      <c r="O1154" s="52"/>
      <c r="P1154" s="36"/>
      <c r="Q1154" s="36"/>
      <c r="R1154" s="40"/>
      <c r="S1154" s="36"/>
      <c r="T1154" s="40"/>
      <c r="U1154" s="40"/>
      <c r="V1154" s="81"/>
      <c r="W1154" s="40"/>
      <c r="X1154" s="40"/>
      <c r="Y1154" s="40"/>
      <c r="Z1154" s="38" t="str">
        <f>IFERROR(VLOOKUP(Y1154,DIRECTORIO!A:B,2,FALSE),"")</f>
        <v/>
      </c>
      <c r="AA1154" s="40"/>
      <c r="AB1154" s="40"/>
      <c r="AC1154" s="40"/>
      <c r="AD1154" s="40"/>
      <c r="AE1154" s="40"/>
      <c r="AF1154" s="40"/>
      <c r="AG1154" s="41" t="s">
        <v>109</v>
      </c>
      <c r="AH1154" s="42"/>
      <c r="AI1154" s="54" t="str">
        <f t="shared" ca="1" si="229"/>
        <v>PENDIENTE NOTIFICACIÓN ELECTRÓNICA</v>
      </c>
      <c r="AJ1154" s="37"/>
      <c r="AK1154" s="37"/>
      <c r="AL1154" s="37"/>
      <c r="AM1154" s="53" t="str">
        <f>IF(AK1154="","",WORKDAY(AK1154,5,FESTIVOS_CO!A:A))</f>
        <v/>
      </c>
      <c r="AN1154" s="37"/>
      <c r="AO1154" s="37"/>
      <c r="AP1154" s="54" t="str">
        <f t="shared" ca="1" si="222"/>
        <v>NO APLICA</v>
      </c>
      <c r="AQ1154" s="36"/>
      <c r="AR1154" s="43"/>
      <c r="AS1154" s="37"/>
      <c r="AT1154" s="36"/>
      <c r="AU1154" s="37"/>
      <c r="AV1154" s="36"/>
      <c r="AW1154" s="36"/>
      <c r="AX1154" s="37"/>
      <c r="AY1154" s="140" t="str">
        <f>IF(AU1154="","",WORKDAY(AU1154,5,FESTIVOS_CO!A:A))</f>
        <v/>
      </c>
      <c r="AZ1154" s="54" t="str">
        <f t="shared" ca="1" si="219"/>
        <v>NO APLICA</v>
      </c>
      <c r="BA1154" s="55" t="str">
        <f>IF(AX1154="","",WORKDAY(AX1154,5,FESTIVOS_CO!A:A))</f>
        <v/>
      </c>
      <c r="BB1154" s="39"/>
      <c r="BC1154" s="40"/>
      <c r="BD1154" s="40"/>
      <c r="BE1154" s="56" t="str">
        <f t="shared" ca="1" si="220"/>
        <v>NO APLICA</v>
      </c>
      <c r="BF1154" s="37"/>
      <c r="BG1154" s="45"/>
      <c r="BH1154" s="37"/>
      <c r="BI1154" s="36"/>
      <c r="BJ1154" s="37"/>
      <c r="BK1154" s="36"/>
      <c r="BL1154" s="36"/>
      <c r="BM1154" s="53" t="str">
        <f>IF(BJ1154="","",WORKDAY(BJ1154,5,FESTIVOS_CO!A:A))</f>
        <v/>
      </c>
      <c r="BN1154" s="57" t="str">
        <f t="shared" ca="1" si="230"/>
        <v>PENDIENTE HACER AVISO</v>
      </c>
      <c r="BO1154" s="54" t="str">
        <f t="shared" ca="1" si="223"/>
        <v>EN TRÁMITE NOTIF. POR AVISO</v>
      </c>
      <c r="BP1154" s="37"/>
      <c r="BQ1154" s="53" t="str">
        <f>IF(BP1154="","",WORKDAY(BP1154,5,FESTIVOS_CO!A:A))</f>
        <v/>
      </c>
      <c r="BR1154" s="37"/>
      <c r="BS1154" s="36"/>
      <c r="BT1154" s="38"/>
      <c r="BU1154" s="58" t="e">
        <f>VLOOKUP(BT1154,Hoja2!$C:$D,2,0)</f>
        <v>#N/A</v>
      </c>
      <c r="BV1154" s="80" t="str">
        <f>IF(
AND(AO1154="",BD1154="",BQ1154=""),
"EN PROCESO NOTIFICACION / COMUNICACION",
IF(
BT1154="",
"NO APLICA",
IF(
BU1154=60,
IF(AO1154&lt;&gt;"",AO1154,IF(BD1154&lt;&gt;"",BD1154,BQ1154))+60,
WORKDAY(
IF(AO1154&lt;&gt;"",AO1154,IF(BD1154&lt;&gt;"",BD1154,BQ1154)),
BU1154,
FESTIVOS_CO!A:A
)
)
))</f>
        <v>EN PROCESO NOTIFICACION / COMUNICACION</v>
      </c>
      <c r="BW1154" s="44"/>
      <c r="BX1154" s="53"/>
      <c r="BY1154" s="45"/>
      <c r="BZ1154" s="37"/>
      <c r="CA1154" s="54" t="str">
        <f t="shared" si="224"/>
        <v>PENDIENTE EJECUTORIA</v>
      </c>
      <c r="CB1154" s="59" t="str">
        <f t="shared" si="221"/>
        <v/>
      </c>
      <c r="CC1154" s="36"/>
      <c r="CD1154" s="40"/>
      <c r="CE1154" s="46"/>
      <c r="CF1154" s="40"/>
      <c r="CG1154" s="40"/>
      <c r="CH1154" s="40"/>
      <c r="CI1154" s="36"/>
      <c r="CJ1154" s="47"/>
      <c r="CK1154" s="40"/>
      <c r="CL1154" s="40"/>
      <c r="CM1154" s="40"/>
      <c r="CN1154" s="40"/>
    </row>
    <row r="1155" spans="1:92" ht="42.75" hidden="1">
      <c r="A1155" s="49" t="str">
        <f t="shared" si="225"/>
        <v>SIN GESTIÓN</v>
      </c>
      <c r="B1155" s="58"/>
      <c r="C1155" s="37"/>
      <c r="D1155" s="37"/>
      <c r="E1155" s="49" t="str">
        <f t="shared" si="226"/>
        <v>PENDIENTE NOTIFICACIÓN</v>
      </c>
      <c r="F1155" s="141" t="str">
        <f t="shared" si="227"/>
        <v>PENDIENTE NOTIFICACIÓN</v>
      </c>
      <c r="G1155" s="49" t="str">
        <f t="shared" si="228"/>
        <v/>
      </c>
      <c r="H1155" s="51" t="str">
        <f ca="1">IF(
L1155="",
"",
IF(
NETWORKDAYS(L1155,IF(M1155&lt;&gt;"",M1155,TODAY()),FESTIVOS_CO!A:A)&gt;2,
"VENCIDO",
IF(
NETWORKDAYS(L1155,IF(M1155&lt;&gt;"",M1155,TODAY()),FESTIVOS_CO!A:A)=2,
"ALERTA",
"A TIEMPO"
)))</f>
        <v/>
      </c>
      <c r="I1155" s="40"/>
      <c r="J1155" s="36"/>
      <c r="K1155" s="37"/>
      <c r="L1155" s="50"/>
      <c r="M1155" s="37"/>
      <c r="N1155" s="52"/>
      <c r="O1155" s="52"/>
      <c r="P1155" s="36"/>
      <c r="Q1155" s="36"/>
      <c r="R1155" s="40"/>
      <c r="S1155" s="36"/>
      <c r="T1155" s="40"/>
      <c r="U1155" s="40"/>
      <c r="V1155" s="81"/>
      <c r="W1155" s="40"/>
      <c r="X1155" s="40"/>
      <c r="Y1155" s="40"/>
      <c r="Z1155" s="38" t="str">
        <f>IFERROR(VLOOKUP(Y1155,DIRECTORIO!A:B,2,FALSE),"")</f>
        <v/>
      </c>
      <c r="AA1155" s="40"/>
      <c r="AB1155" s="40"/>
      <c r="AC1155" s="40"/>
      <c r="AD1155" s="40"/>
      <c r="AE1155" s="40"/>
      <c r="AF1155" s="40"/>
      <c r="AG1155" s="41" t="s">
        <v>109</v>
      </c>
      <c r="AH1155" s="42"/>
      <c r="AI1155" s="54" t="str">
        <f t="shared" ca="1" si="229"/>
        <v>PENDIENTE NOTIFICACIÓN ELECTRÓNICA</v>
      </c>
      <c r="AJ1155" s="37"/>
      <c r="AK1155" s="37"/>
      <c r="AL1155" s="37"/>
      <c r="AM1155" s="53" t="str">
        <f>IF(AK1155="","",WORKDAY(AK1155,5,FESTIVOS_CO!A:A))</f>
        <v/>
      </c>
      <c r="AN1155" s="37"/>
      <c r="AO1155" s="37"/>
      <c r="AP1155" s="54" t="str">
        <f t="shared" ca="1" si="222"/>
        <v>NO APLICA</v>
      </c>
      <c r="AQ1155" s="36"/>
      <c r="AR1155" s="43"/>
      <c r="AS1155" s="37"/>
      <c r="AT1155" s="36"/>
      <c r="AU1155" s="37"/>
      <c r="AV1155" s="36"/>
      <c r="AW1155" s="36"/>
      <c r="AX1155" s="37"/>
      <c r="AY1155" s="140" t="str">
        <f>IF(AU1155="","",WORKDAY(AU1155,5,FESTIVOS_CO!A:A))</f>
        <v/>
      </c>
      <c r="AZ1155" s="54" t="str">
        <f t="shared" ca="1" si="219"/>
        <v>NO APLICA</v>
      </c>
      <c r="BA1155" s="55" t="str">
        <f>IF(AX1155="","",WORKDAY(AX1155,5,FESTIVOS_CO!A:A))</f>
        <v/>
      </c>
      <c r="BB1155" s="39"/>
      <c r="BC1155" s="40"/>
      <c r="BD1155" s="40"/>
      <c r="BE1155" s="56" t="str">
        <f t="shared" ca="1" si="220"/>
        <v>NO APLICA</v>
      </c>
      <c r="BF1155" s="37"/>
      <c r="BG1155" s="45"/>
      <c r="BH1155" s="37"/>
      <c r="BI1155" s="36"/>
      <c r="BJ1155" s="37"/>
      <c r="BK1155" s="36"/>
      <c r="BL1155" s="36"/>
      <c r="BM1155" s="53" t="str">
        <f>IF(BJ1155="","",WORKDAY(BJ1155,5,FESTIVOS_CO!A:A))</f>
        <v/>
      </c>
      <c r="BN1155" s="57" t="str">
        <f t="shared" ca="1" si="230"/>
        <v>PENDIENTE HACER AVISO</v>
      </c>
      <c r="BO1155" s="54" t="str">
        <f t="shared" ca="1" si="223"/>
        <v>EN TRÁMITE NOTIF. POR AVISO</v>
      </c>
      <c r="BP1155" s="37"/>
      <c r="BQ1155" s="53" t="str">
        <f>IF(BP1155="","",WORKDAY(BP1155,5,FESTIVOS_CO!A:A))</f>
        <v/>
      </c>
      <c r="BR1155" s="37"/>
      <c r="BS1155" s="36"/>
      <c r="BT1155" s="38"/>
      <c r="BU1155" s="58" t="e">
        <f>VLOOKUP(BT1155,Hoja2!$C:$D,2,0)</f>
        <v>#N/A</v>
      </c>
      <c r="BV1155" s="80" t="str">
        <f>IF(
AND(AO1155="",BD1155="",BQ1155=""),
"EN PROCESO NOTIFICACION / COMUNICACION",
IF(
BT1155="",
"NO APLICA",
IF(
BU1155=60,
IF(AO1155&lt;&gt;"",AO1155,IF(BD1155&lt;&gt;"",BD1155,BQ1155))+60,
WORKDAY(
IF(AO1155&lt;&gt;"",AO1155,IF(BD1155&lt;&gt;"",BD1155,BQ1155)),
BU1155,
FESTIVOS_CO!A:A
)
)
))</f>
        <v>EN PROCESO NOTIFICACION / COMUNICACION</v>
      </c>
      <c r="BW1155" s="44"/>
      <c r="BX1155" s="53"/>
      <c r="BY1155" s="45"/>
      <c r="BZ1155" s="37"/>
      <c r="CA1155" s="54" t="str">
        <f t="shared" si="224"/>
        <v>PENDIENTE EJECUTORIA</v>
      </c>
      <c r="CB1155" s="59" t="str">
        <f t="shared" si="221"/>
        <v/>
      </c>
      <c r="CC1155" s="36"/>
      <c r="CD1155" s="40"/>
      <c r="CE1155" s="46"/>
      <c r="CF1155" s="40"/>
      <c r="CG1155" s="40"/>
      <c r="CH1155" s="40"/>
      <c r="CI1155" s="36"/>
      <c r="CJ1155" s="47"/>
      <c r="CK1155" s="40"/>
      <c r="CL1155" s="40"/>
      <c r="CM1155" s="40"/>
      <c r="CN1155" s="40"/>
    </row>
    <row r="1156" spans="1:92" ht="42.75" hidden="1">
      <c r="A1156" s="49" t="str">
        <f t="shared" si="225"/>
        <v>SIN GESTIÓN</v>
      </c>
      <c r="B1156" s="58"/>
      <c r="C1156" s="37"/>
      <c r="D1156" s="37"/>
      <c r="E1156" s="49" t="str">
        <f t="shared" si="226"/>
        <v>PENDIENTE NOTIFICACIÓN</v>
      </c>
      <c r="F1156" s="141" t="str">
        <f t="shared" si="227"/>
        <v>PENDIENTE NOTIFICACIÓN</v>
      </c>
      <c r="G1156" s="49" t="str">
        <f t="shared" si="228"/>
        <v/>
      </c>
      <c r="H1156" s="51" t="str">
        <f ca="1">IF(
L1156="",
"",
IF(
NETWORKDAYS(L1156,IF(M1156&lt;&gt;"",M1156,TODAY()),FESTIVOS_CO!A:A)&gt;2,
"VENCIDO",
IF(
NETWORKDAYS(L1156,IF(M1156&lt;&gt;"",M1156,TODAY()),FESTIVOS_CO!A:A)=2,
"ALERTA",
"A TIEMPO"
)))</f>
        <v/>
      </c>
      <c r="I1156" s="40"/>
      <c r="J1156" s="36"/>
      <c r="K1156" s="37"/>
      <c r="L1156" s="50"/>
      <c r="M1156" s="37"/>
      <c r="N1156" s="52"/>
      <c r="O1156" s="52"/>
      <c r="P1156" s="36"/>
      <c r="Q1156" s="36"/>
      <c r="R1156" s="40"/>
      <c r="S1156" s="36"/>
      <c r="T1156" s="40"/>
      <c r="U1156" s="40"/>
      <c r="V1156" s="81"/>
      <c r="W1156" s="40"/>
      <c r="X1156" s="40"/>
      <c r="Y1156" s="40"/>
      <c r="Z1156" s="38" t="str">
        <f>IFERROR(VLOOKUP(Y1156,DIRECTORIO!A:B,2,FALSE),"")</f>
        <v/>
      </c>
      <c r="AA1156" s="40"/>
      <c r="AB1156" s="40"/>
      <c r="AC1156" s="40"/>
      <c r="AD1156" s="40"/>
      <c r="AE1156" s="40"/>
      <c r="AF1156" s="40"/>
      <c r="AG1156" s="41" t="s">
        <v>109</v>
      </c>
      <c r="AH1156" s="42"/>
      <c r="AI1156" s="54" t="str">
        <f t="shared" ca="1" si="229"/>
        <v>PENDIENTE NOTIFICACIÓN ELECTRÓNICA</v>
      </c>
      <c r="AJ1156" s="37"/>
      <c r="AK1156" s="37"/>
      <c r="AL1156" s="37"/>
      <c r="AM1156" s="53" t="str">
        <f>IF(AK1156="","",WORKDAY(AK1156,5,FESTIVOS_CO!A:A))</f>
        <v/>
      </c>
      <c r="AN1156" s="37"/>
      <c r="AO1156" s="37"/>
      <c r="AP1156" s="54" t="str">
        <f t="shared" ca="1" si="222"/>
        <v>NO APLICA</v>
      </c>
      <c r="AQ1156" s="36"/>
      <c r="AR1156" s="43"/>
      <c r="AS1156" s="37"/>
      <c r="AT1156" s="36"/>
      <c r="AU1156" s="37"/>
      <c r="AV1156" s="36"/>
      <c r="AW1156" s="36"/>
      <c r="AX1156" s="37"/>
      <c r="AY1156" s="140" t="str">
        <f>IF(AU1156="","",WORKDAY(AU1156,5,FESTIVOS_CO!A:A))</f>
        <v/>
      </c>
      <c r="AZ1156" s="54" t="str">
        <f t="shared" ca="1" si="219"/>
        <v>NO APLICA</v>
      </c>
      <c r="BA1156" s="55" t="str">
        <f>IF(AX1156="","",WORKDAY(AX1156,5,FESTIVOS_CO!A:A))</f>
        <v/>
      </c>
      <c r="BB1156" s="39"/>
      <c r="BC1156" s="40"/>
      <c r="BD1156" s="40"/>
      <c r="BE1156" s="56" t="str">
        <f t="shared" ca="1" si="220"/>
        <v>NO APLICA</v>
      </c>
      <c r="BF1156" s="37"/>
      <c r="BG1156" s="45"/>
      <c r="BH1156" s="37"/>
      <c r="BI1156" s="36"/>
      <c r="BJ1156" s="37"/>
      <c r="BK1156" s="36"/>
      <c r="BL1156" s="36"/>
      <c r="BM1156" s="53" t="str">
        <f>IF(BJ1156="","",WORKDAY(BJ1156,5,FESTIVOS_CO!A:A))</f>
        <v/>
      </c>
      <c r="BN1156" s="57" t="str">
        <f t="shared" ca="1" si="230"/>
        <v>PENDIENTE HACER AVISO</v>
      </c>
      <c r="BO1156" s="54" t="str">
        <f t="shared" ca="1" si="223"/>
        <v>EN TRÁMITE NOTIF. POR AVISO</v>
      </c>
      <c r="BP1156" s="37"/>
      <c r="BQ1156" s="53" t="str">
        <f>IF(BP1156="","",WORKDAY(BP1156,5,FESTIVOS_CO!A:A))</f>
        <v/>
      </c>
      <c r="BR1156" s="37"/>
      <c r="BS1156" s="36"/>
      <c r="BT1156" s="38"/>
      <c r="BU1156" s="58" t="e">
        <f>VLOOKUP(BT1156,Hoja2!$C:$D,2,0)</f>
        <v>#N/A</v>
      </c>
      <c r="BV1156" s="80" t="str">
        <f>IF(
AND(AO1156="",BD1156="",BQ1156=""),
"EN PROCESO NOTIFICACION / COMUNICACION",
IF(
BT1156="",
"NO APLICA",
IF(
BU1156=60,
IF(AO1156&lt;&gt;"",AO1156,IF(BD1156&lt;&gt;"",BD1156,BQ1156))+60,
WORKDAY(
IF(AO1156&lt;&gt;"",AO1156,IF(BD1156&lt;&gt;"",BD1156,BQ1156)),
BU1156,
FESTIVOS_CO!A:A
)
)
))</f>
        <v>EN PROCESO NOTIFICACION / COMUNICACION</v>
      </c>
      <c r="BW1156" s="44"/>
      <c r="BX1156" s="53"/>
      <c r="BY1156" s="45"/>
      <c r="BZ1156" s="37"/>
      <c r="CA1156" s="54" t="str">
        <f t="shared" si="224"/>
        <v>PENDIENTE EJECUTORIA</v>
      </c>
      <c r="CB1156" s="59" t="str">
        <f t="shared" si="221"/>
        <v/>
      </c>
      <c r="CC1156" s="36"/>
      <c r="CD1156" s="40"/>
      <c r="CE1156" s="46"/>
      <c r="CF1156" s="40"/>
      <c r="CG1156" s="40"/>
      <c r="CH1156" s="40"/>
      <c r="CI1156" s="36"/>
      <c r="CJ1156" s="47"/>
      <c r="CK1156" s="40"/>
      <c r="CL1156" s="40"/>
      <c r="CM1156" s="40"/>
      <c r="CN1156" s="40"/>
    </row>
    <row r="1157" spans="1:92" ht="42.75" hidden="1">
      <c r="A1157" s="49" t="str">
        <f t="shared" si="225"/>
        <v>SIN GESTIÓN</v>
      </c>
      <c r="B1157" s="58"/>
      <c r="C1157" s="37"/>
      <c r="D1157" s="37"/>
      <c r="E1157" s="49" t="str">
        <f t="shared" si="226"/>
        <v>PENDIENTE NOTIFICACIÓN</v>
      </c>
      <c r="F1157" s="141" t="str">
        <f t="shared" si="227"/>
        <v>PENDIENTE NOTIFICACIÓN</v>
      </c>
      <c r="G1157" s="49" t="str">
        <f t="shared" si="228"/>
        <v/>
      </c>
      <c r="H1157" s="51" t="str">
        <f ca="1">IF(
L1157="",
"",
IF(
NETWORKDAYS(L1157,IF(M1157&lt;&gt;"",M1157,TODAY()),FESTIVOS_CO!A:A)&gt;2,
"VENCIDO",
IF(
NETWORKDAYS(L1157,IF(M1157&lt;&gt;"",M1157,TODAY()),FESTIVOS_CO!A:A)=2,
"ALERTA",
"A TIEMPO"
)))</f>
        <v/>
      </c>
      <c r="I1157" s="40"/>
      <c r="J1157" s="36"/>
      <c r="K1157" s="37"/>
      <c r="L1157" s="50"/>
      <c r="M1157" s="37"/>
      <c r="N1157" s="52"/>
      <c r="O1157" s="52"/>
      <c r="P1157" s="36"/>
      <c r="Q1157" s="36"/>
      <c r="R1157" s="40"/>
      <c r="S1157" s="36"/>
      <c r="T1157" s="40"/>
      <c r="U1157" s="40"/>
      <c r="V1157" s="81"/>
      <c r="W1157" s="40"/>
      <c r="X1157" s="40"/>
      <c r="Y1157" s="40"/>
      <c r="Z1157" s="38" t="str">
        <f>IFERROR(VLOOKUP(Y1157,DIRECTORIO!A:B,2,FALSE),"")</f>
        <v/>
      </c>
      <c r="AA1157" s="40"/>
      <c r="AB1157" s="40"/>
      <c r="AC1157" s="40"/>
      <c r="AD1157" s="40"/>
      <c r="AE1157" s="40"/>
      <c r="AF1157" s="40"/>
      <c r="AG1157" s="41" t="s">
        <v>109</v>
      </c>
      <c r="AH1157" s="42"/>
      <c r="AI1157" s="54" t="str">
        <f t="shared" ca="1" si="229"/>
        <v>PENDIENTE NOTIFICACIÓN ELECTRÓNICA</v>
      </c>
      <c r="AJ1157" s="37"/>
      <c r="AK1157" s="37"/>
      <c r="AL1157" s="37"/>
      <c r="AM1157" s="53" t="str">
        <f>IF(AK1157="","",WORKDAY(AK1157,5,FESTIVOS_CO!A:A))</f>
        <v/>
      </c>
      <c r="AN1157" s="37"/>
      <c r="AO1157" s="37"/>
      <c r="AP1157" s="54" t="str">
        <f t="shared" ca="1" si="222"/>
        <v>NO APLICA</v>
      </c>
      <c r="AQ1157" s="36"/>
      <c r="AR1157" s="43"/>
      <c r="AS1157" s="37"/>
      <c r="AT1157" s="36"/>
      <c r="AU1157" s="37"/>
      <c r="AV1157" s="36"/>
      <c r="AW1157" s="36"/>
      <c r="AX1157" s="37"/>
      <c r="AY1157" s="140" t="str">
        <f>IF(AU1157="","",WORKDAY(AU1157,5,FESTIVOS_CO!A:A))</f>
        <v/>
      </c>
      <c r="AZ1157" s="54" t="str">
        <f t="shared" ca="1" si="219"/>
        <v>NO APLICA</v>
      </c>
      <c r="BA1157" s="55" t="str">
        <f>IF(AX1157="","",WORKDAY(AX1157,5,FESTIVOS_CO!A:A))</f>
        <v/>
      </c>
      <c r="BB1157" s="39"/>
      <c r="BC1157" s="40"/>
      <c r="BD1157" s="40"/>
      <c r="BE1157" s="56" t="str">
        <f t="shared" ca="1" si="220"/>
        <v>NO APLICA</v>
      </c>
      <c r="BF1157" s="37"/>
      <c r="BG1157" s="45"/>
      <c r="BH1157" s="37"/>
      <c r="BI1157" s="36"/>
      <c r="BJ1157" s="37"/>
      <c r="BK1157" s="36"/>
      <c r="BL1157" s="36"/>
      <c r="BM1157" s="53" t="str">
        <f>IF(BJ1157="","",WORKDAY(BJ1157,5,FESTIVOS_CO!A:A))</f>
        <v/>
      </c>
      <c r="BN1157" s="57" t="str">
        <f t="shared" ca="1" si="230"/>
        <v>PENDIENTE HACER AVISO</v>
      </c>
      <c r="BO1157" s="54" t="str">
        <f t="shared" ca="1" si="223"/>
        <v>EN TRÁMITE NOTIF. POR AVISO</v>
      </c>
      <c r="BP1157" s="37"/>
      <c r="BQ1157" s="53" t="str">
        <f>IF(BP1157="","",WORKDAY(BP1157,5,FESTIVOS_CO!A:A))</f>
        <v/>
      </c>
      <c r="BR1157" s="37"/>
      <c r="BS1157" s="36"/>
      <c r="BT1157" s="38"/>
      <c r="BU1157" s="58" t="e">
        <f>VLOOKUP(BT1157,Hoja2!$C:$D,2,0)</f>
        <v>#N/A</v>
      </c>
      <c r="BV1157" s="80" t="str">
        <f>IF(
AND(AO1157="",BD1157="",BQ1157=""),
"EN PROCESO NOTIFICACION / COMUNICACION",
IF(
BT1157="",
"NO APLICA",
IF(
BU1157=60,
IF(AO1157&lt;&gt;"",AO1157,IF(BD1157&lt;&gt;"",BD1157,BQ1157))+60,
WORKDAY(
IF(AO1157&lt;&gt;"",AO1157,IF(BD1157&lt;&gt;"",BD1157,BQ1157)),
BU1157,
FESTIVOS_CO!A:A
)
)
))</f>
        <v>EN PROCESO NOTIFICACION / COMUNICACION</v>
      </c>
      <c r="BW1157" s="44"/>
      <c r="BX1157" s="53"/>
      <c r="BY1157" s="45"/>
      <c r="BZ1157" s="37"/>
      <c r="CA1157" s="54" t="str">
        <f t="shared" si="224"/>
        <v>PENDIENTE EJECUTORIA</v>
      </c>
      <c r="CB1157" s="59" t="str">
        <f t="shared" si="221"/>
        <v/>
      </c>
      <c r="CC1157" s="36"/>
      <c r="CD1157" s="40"/>
      <c r="CE1157" s="46"/>
      <c r="CF1157" s="40"/>
      <c r="CG1157" s="40"/>
      <c r="CH1157" s="40"/>
      <c r="CI1157" s="36"/>
      <c r="CJ1157" s="47"/>
      <c r="CK1157" s="40"/>
      <c r="CL1157" s="40"/>
      <c r="CM1157" s="40"/>
      <c r="CN1157" s="40"/>
    </row>
    <row r="1158" spans="1:92" ht="42.75" hidden="1">
      <c r="A1158" s="49" t="str">
        <f t="shared" si="225"/>
        <v>SIN GESTIÓN</v>
      </c>
      <c r="B1158" s="58"/>
      <c r="C1158" s="37"/>
      <c r="D1158" s="37"/>
      <c r="E1158" s="49" t="str">
        <f t="shared" si="226"/>
        <v>PENDIENTE NOTIFICACIÓN</v>
      </c>
      <c r="F1158" s="141" t="str">
        <f t="shared" si="227"/>
        <v>PENDIENTE NOTIFICACIÓN</v>
      </c>
      <c r="G1158" s="49" t="str">
        <f t="shared" si="228"/>
        <v/>
      </c>
      <c r="H1158" s="51" t="str">
        <f ca="1">IF(
L1158="",
"",
IF(
NETWORKDAYS(L1158,IF(M1158&lt;&gt;"",M1158,TODAY()),FESTIVOS_CO!A:A)&gt;2,
"VENCIDO",
IF(
NETWORKDAYS(L1158,IF(M1158&lt;&gt;"",M1158,TODAY()),FESTIVOS_CO!A:A)=2,
"ALERTA",
"A TIEMPO"
)))</f>
        <v/>
      </c>
      <c r="I1158" s="40"/>
      <c r="J1158" s="36"/>
      <c r="K1158" s="37"/>
      <c r="L1158" s="50"/>
      <c r="M1158" s="37"/>
      <c r="N1158" s="52"/>
      <c r="O1158" s="52"/>
      <c r="P1158" s="36"/>
      <c r="Q1158" s="36"/>
      <c r="R1158" s="40"/>
      <c r="S1158" s="36"/>
      <c r="T1158" s="40"/>
      <c r="U1158" s="40"/>
      <c r="V1158" s="81"/>
      <c r="W1158" s="40"/>
      <c r="X1158" s="40"/>
      <c r="Y1158" s="40"/>
      <c r="Z1158" s="38" t="str">
        <f>IFERROR(VLOOKUP(Y1158,DIRECTORIO!A:B,2,FALSE),"")</f>
        <v/>
      </c>
      <c r="AA1158" s="40"/>
      <c r="AB1158" s="40"/>
      <c r="AC1158" s="40"/>
      <c r="AD1158" s="40"/>
      <c r="AE1158" s="40"/>
      <c r="AF1158" s="40"/>
      <c r="AG1158" s="41" t="s">
        <v>109</v>
      </c>
      <c r="AH1158" s="42"/>
      <c r="AI1158" s="54" t="str">
        <f t="shared" ca="1" si="229"/>
        <v>PENDIENTE NOTIFICACIÓN ELECTRÓNICA</v>
      </c>
      <c r="AJ1158" s="37"/>
      <c r="AK1158" s="37"/>
      <c r="AL1158" s="37"/>
      <c r="AM1158" s="53" t="str">
        <f>IF(AK1158="","",WORKDAY(AK1158,5,FESTIVOS_CO!A:A))</f>
        <v/>
      </c>
      <c r="AN1158" s="37"/>
      <c r="AO1158" s="37"/>
      <c r="AP1158" s="54" t="str">
        <f t="shared" ca="1" si="222"/>
        <v>NO APLICA</v>
      </c>
      <c r="AQ1158" s="36"/>
      <c r="AR1158" s="43"/>
      <c r="AS1158" s="37"/>
      <c r="AT1158" s="36"/>
      <c r="AU1158" s="37"/>
      <c r="AV1158" s="36"/>
      <c r="AW1158" s="36"/>
      <c r="AX1158" s="37"/>
      <c r="AY1158" s="140" t="str">
        <f>IF(AU1158="","",WORKDAY(AU1158,5,FESTIVOS_CO!A:A))</f>
        <v/>
      </c>
      <c r="AZ1158" s="54" t="str">
        <f t="shared" ca="1" si="219"/>
        <v>NO APLICA</v>
      </c>
      <c r="BA1158" s="55" t="str">
        <f>IF(AX1158="","",WORKDAY(AX1158,5,FESTIVOS_CO!A:A))</f>
        <v/>
      </c>
      <c r="BB1158" s="39"/>
      <c r="BC1158" s="40"/>
      <c r="BD1158" s="40"/>
      <c r="BE1158" s="56" t="str">
        <f t="shared" ca="1" si="220"/>
        <v>NO APLICA</v>
      </c>
      <c r="BF1158" s="37"/>
      <c r="BG1158" s="45"/>
      <c r="BH1158" s="37"/>
      <c r="BI1158" s="36"/>
      <c r="BJ1158" s="37"/>
      <c r="BK1158" s="36"/>
      <c r="BL1158" s="36"/>
      <c r="BM1158" s="53" t="str">
        <f>IF(BJ1158="","",WORKDAY(BJ1158,5,FESTIVOS_CO!A:A))</f>
        <v/>
      </c>
      <c r="BN1158" s="57" t="str">
        <f t="shared" ca="1" si="230"/>
        <v>PENDIENTE HACER AVISO</v>
      </c>
      <c r="BO1158" s="54" t="str">
        <f t="shared" ca="1" si="223"/>
        <v>EN TRÁMITE NOTIF. POR AVISO</v>
      </c>
      <c r="BP1158" s="37"/>
      <c r="BQ1158" s="53" t="str">
        <f>IF(BP1158="","",WORKDAY(BP1158,5,FESTIVOS_CO!A:A))</f>
        <v/>
      </c>
      <c r="BR1158" s="37"/>
      <c r="BS1158" s="36"/>
      <c r="BT1158" s="38"/>
      <c r="BU1158" s="58" t="e">
        <f>VLOOKUP(BT1158,Hoja2!$C:$D,2,0)</f>
        <v>#N/A</v>
      </c>
      <c r="BV1158" s="80" t="str">
        <f>IF(
AND(AO1158="",BD1158="",BQ1158=""),
"EN PROCESO NOTIFICACION / COMUNICACION",
IF(
BT1158="",
"NO APLICA",
IF(
BU1158=60,
IF(AO1158&lt;&gt;"",AO1158,IF(BD1158&lt;&gt;"",BD1158,BQ1158))+60,
WORKDAY(
IF(AO1158&lt;&gt;"",AO1158,IF(BD1158&lt;&gt;"",BD1158,BQ1158)),
BU1158,
FESTIVOS_CO!A:A
)
)
))</f>
        <v>EN PROCESO NOTIFICACION / COMUNICACION</v>
      </c>
      <c r="BW1158" s="44"/>
      <c r="BX1158" s="53"/>
      <c r="BY1158" s="45"/>
      <c r="BZ1158" s="37"/>
      <c r="CA1158" s="54" t="str">
        <f t="shared" si="224"/>
        <v>PENDIENTE EJECUTORIA</v>
      </c>
      <c r="CB1158" s="59" t="str">
        <f t="shared" si="221"/>
        <v/>
      </c>
      <c r="CC1158" s="36"/>
      <c r="CD1158" s="40"/>
      <c r="CE1158" s="46"/>
      <c r="CF1158" s="40"/>
      <c r="CG1158" s="40"/>
      <c r="CH1158" s="40"/>
      <c r="CI1158" s="36"/>
      <c r="CJ1158" s="47"/>
      <c r="CK1158" s="40"/>
      <c r="CL1158" s="40"/>
      <c r="CM1158" s="40"/>
      <c r="CN1158" s="40"/>
    </row>
    <row r="1159" spans="1:92" ht="42.75" hidden="1">
      <c r="A1159" s="49" t="str">
        <f t="shared" si="225"/>
        <v>SIN GESTIÓN</v>
      </c>
      <c r="B1159" s="58"/>
      <c r="C1159" s="37"/>
      <c r="D1159" s="37"/>
      <c r="E1159" s="49" t="str">
        <f t="shared" si="226"/>
        <v>PENDIENTE NOTIFICACIÓN</v>
      </c>
      <c r="F1159" s="141" t="str">
        <f t="shared" si="227"/>
        <v>PENDIENTE NOTIFICACIÓN</v>
      </c>
      <c r="G1159" s="49" t="str">
        <f t="shared" si="228"/>
        <v/>
      </c>
      <c r="H1159" s="51" t="str">
        <f ca="1">IF(
L1159="",
"",
IF(
NETWORKDAYS(L1159,IF(M1159&lt;&gt;"",M1159,TODAY()),FESTIVOS_CO!A:A)&gt;2,
"VENCIDO",
IF(
NETWORKDAYS(L1159,IF(M1159&lt;&gt;"",M1159,TODAY()),FESTIVOS_CO!A:A)=2,
"ALERTA",
"A TIEMPO"
)))</f>
        <v/>
      </c>
      <c r="I1159" s="40"/>
      <c r="J1159" s="36"/>
      <c r="K1159" s="37"/>
      <c r="L1159" s="50"/>
      <c r="M1159" s="37"/>
      <c r="N1159" s="52"/>
      <c r="O1159" s="52"/>
      <c r="P1159" s="36"/>
      <c r="Q1159" s="36"/>
      <c r="R1159" s="40"/>
      <c r="S1159" s="36"/>
      <c r="T1159" s="40"/>
      <c r="U1159" s="40"/>
      <c r="V1159" s="81"/>
      <c r="W1159" s="40"/>
      <c r="X1159" s="40"/>
      <c r="Y1159" s="40"/>
      <c r="Z1159" s="38" t="str">
        <f>IFERROR(VLOOKUP(Y1159,DIRECTORIO!A:B,2,FALSE),"")</f>
        <v/>
      </c>
      <c r="AA1159" s="40"/>
      <c r="AB1159" s="40"/>
      <c r="AC1159" s="40"/>
      <c r="AD1159" s="40"/>
      <c r="AE1159" s="40"/>
      <c r="AF1159" s="40"/>
      <c r="AG1159" s="41" t="s">
        <v>109</v>
      </c>
      <c r="AH1159" s="42"/>
      <c r="AI1159" s="54" t="str">
        <f t="shared" ca="1" si="229"/>
        <v>PENDIENTE NOTIFICACIÓN ELECTRÓNICA</v>
      </c>
      <c r="AJ1159" s="37"/>
      <c r="AK1159" s="37"/>
      <c r="AL1159" s="37"/>
      <c r="AM1159" s="53" t="str">
        <f>IF(AK1159="","",WORKDAY(AK1159,5,FESTIVOS_CO!A:A))</f>
        <v/>
      </c>
      <c r="AN1159" s="37"/>
      <c r="AO1159" s="37"/>
      <c r="AP1159" s="54" t="str">
        <f t="shared" ca="1" si="222"/>
        <v>NO APLICA</v>
      </c>
      <c r="AQ1159" s="36"/>
      <c r="AR1159" s="43"/>
      <c r="AS1159" s="37"/>
      <c r="AT1159" s="36"/>
      <c r="AU1159" s="37"/>
      <c r="AV1159" s="36"/>
      <c r="AW1159" s="36"/>
      <c r="AX1159" s="37"/>
      <c r="AY1159" s="140" t="str">
        <f>IF(AU1159="","",WORKDAY(AU1159,5,FESTIVOS_CO!A:A))</f>
        <v/>
      </c>
      <c r="AZ1159" s="54" t="str">
        <f t="shared" ca="1" si="219"/>
        <v>NO APLICA</v>
      </c>
      <c r="BA1159" s="55" t="str">
        <f>IF(AX1159="","",WORKDAY(AX1159,5,FESTIVOS_CO!A:A))</f>
        <v/>
      </c>
      <c r="BB1159" s="39"/>
      <c r="BC1159" s="40"/>
      <c r="BD1159" s="40"/>
      <c r="BE1159" s="56" t="str">
        <f t="shared" ca="1" si="220"/>
        <v>NO APLICA</v>
      </c>
      <c r="BF1159" s="37"/>
      <c r="BG1159" s="45"/>
      <c r="BH1159" s="37"/>
      <c r="BI1159" s="36"/>
      <c r="BJ1159" s="37"/>
      <c r="BK1159" s="36"/>
      <c r="BL1159" s="36"/>
      <c r="BM1159" s="53" t="str">
        <f>IF(BJ1159="","",WORKDAY(BJ1159,5,FESTIVOS_CO!A:A))</f>
        <v/>
      </c>
      <c r="BN1159" s="57" t="str">
        <f t="shared" ca="1" si="230"/>
        <v>PENDIENTE HACER AVISO</v>
      </c>
      <c r="BO1159" s="54" t="str">
        <f t="shared" ca="1" si="223"/>
        <v>EN TRÁMITE NOTIF. POR AVISO</v>
      </c>
      <c r="BP1159" s="37"/>
      <c r="BQ1159" s="53" t="str">
        <f>IF(BP1159="","",WORKDAY(BP1159,5,FESTIVOS_CO!A:A))</f>
        <v/>
      </c>
      <c r="BR1159" s="37"/>
      <c r="BS1159" s="36"/>
      <c r="BT1159" s="38"/>
      <c r="BU1159" s="58" t="e">
        <f>VLOOKUP(BT1159,Hoja2!$C:$D,2,0)</f>
        <v>#N/A</v>
      </c>
      <c r="BV1159" s="80" t="str">
        <f>IF(
AND(AO1159="",BD1159="",BQ1159=""),
"EN PROCESO NOTIFICACION / COMUNICACION",
IF(
BT1159="",
"NO APLICA",
IF(
BU1159=60,
IF(AO1159&lt;&gt;"",AO1159,IF(BD1159&lt;&gt;"",BD1159,BQ1159))+60,
WORKDAY(
IF(AO1159&lt;&gt;"",AO1159,IF(BD1159&lt;&gt;"",BD1159,BQ1159)),
BU1159,
FESTIVOS_CO!A:A
)
)
))</f>
        <v>EN PROCESO NOTIFICACION / COMUNICACION</v>
      </c>
      <c r="BW1159" s="44"/>
      <c r="BX1159" s="53"/>
      <c r="BY1159" s="45"/>
      <c r="BZ1159" s="37"/>
      <c r="CA1159" s="54" t="str">
        <f t="shared" si="224"/>
        <v>PENDIENTE EJECUTORIA</v>
      </c>
      <c r="CB1159" s="59" t="str">
        <f t="shared" si="221"/>
        <v/>
      </c>
      <c r="CC1159" s="36"/>
      <c r="CD1159" s="40"/>
      <c r="CE1159" s="46"/>
      <c r="CF1159" s="40"/>
      <c r="CG1159" s="40"/>
      <c r="CH1159" s="40"/>
      <c r="CI1159" s="36"/>
      <c r="CJ1159" s="47"/>
      <c r="CK1159" s="40"/>
      <c r="CL1159" s="40"/>
      <c r="CM1159" s="40"/>
      <c r="CN1159" s="40"/>
    </row>
    <row r="1160" spans="1:92" ht="42.75" hidden="1">
      <c r="A1160" s="49" t="str">
        <f t="shared" si="225"/>
        <v>SIN GESTIÓN</v>
      </c>
      <c r="B1160" s="58"/>
      <c r="C1160" s="37"/>
      <c r="D1160" s="37"/>
      <c r="E1160" s="49" t="str">
        <f t="shared" si="226"/>
        <v>PENDIENTE NOTIFICACIÓN</v>
      </c>
      <c r="F1160" s="141" t="str">
        <f t="shared" si="227"/>
        <v>PENDIENTE NOTIFICACIÓN</v>
      </c>
      <c r="G1160" s="49" t="str">
        <f t="shared" si="228"/>
        <v/>
      </c>
      <c r="H1160" s="51" t="str">
        <f ca="1">IF(
L1160="",
"",
IF(
NETWORKDAYS(L1160,IF(M1160&lt;&gt;"",M1160,TODAY()),FESTIVOS_CO!A:A)&gt;2,
"VENCIDO",
IF(
NETWORKDAYS(L1160,IF(M1160&lt;&gt;"",M1160,TODAY()),FESTIVOS_CO!A:A)=2,
"ALERTA",
"A TIEMPO"
)))</f>
        <v/>
      </c>
      <c r="I1160" s="40"/>
      <c r="J1160" s="36"/>
      <c r="K1160" s="37"/>
      <c r="L1160" s="50"/>
      <c r="M1160" s="37"/>
      <c r="N1160" s="52"/>
      <c r="O1160" s="52"/>
      <c r="P1160" s="36"/>
      <c r="Q1160" s="36"/>
      <c r="R1160" s="40"/>
      <c r="S1160" s="36"/>
      <c r="T1160" s="40"/>
      <c r="U1160" s="40"/>
      <c r="V1160" s="81"/>
      <c r="W1160" s="40"/>
      <c r="X1160" s="40"/>
      <c r="Y1160" s="40"/>
      <c r="Z1160" s="38" t="str">
        <f>IFERROR(VLOOKUP(Y1160,DIRECTORIO!A:B,2,FALSE),"")</f>
        <v/>
      </c>
      <c r="AA1160" s="40"/>
      <c r="AB1160" s="40"/>
      <c r="AC1160" s="40"/>
      <c r="AD1160" s="40"/>
      <c r="AE1160" s="40"/>
      <c r="AF1160" s="40"/>
      <c r="AG1160" s="41" t="s">
        <v>109</v>
      </c>
      <c r="AH1160" s="42"/>
      <c r="AI1160" s="54" t="str">
        <f t="shared" ca="1" si="229"/>
        <v>PENDIENTE NOTIFICACIÓN ELECTRÓNICA</v>
      </c>
      <c r="AJ1160" s="37"/>
      <c r="AK1160" s="37"/>
      <c r="AL1160" s="37"/>
      <c r="AM1160" s="53" t="str">
        <f>IF(AK1160="","",WORKDAY(AK1160,5,FESTIVOS_CO!A:A))</f>
        <v/>
      </c>
      <c r="AN1160" s="37"/>
      <c r="AO1160" s="37"/>
      <c r="AP1160" s="54" t="str">
        <f t="shared" ca="1" si="222"/>
        <v>NO APLICA</v>
      </c>
      <c r="AQ1160" s="36"/>
      <c r="AR1160" s="43"/>
      <c r="AS1160" s="37"/>
      <c r="AT1160" s="36"/>
      <c r="AU1160" s="37"/>
      <c r="AV1160" s="36"/>
      <c r="AW1160" s="36"/>
      <c r="AX1160" s="37"/>
      <c r="AY1160" s="140" t="str">
        <f>IF(AU1160="","",WORKDAY(AU1160,5,FESTIVOS_CO!A:A))</f>
        <v/>
      </c>
      <c r="AZ1160" s="54" t="str">
        <f t="shared" ca="1" si="219"/>
        <v>NO APLICA</v>
      </c>
      <c r="BA1160" s="55" t="str">
        <f>IF(AX1160="","",WORKDAY(AX1160,5,FESTIVOS_CO!A:A))</f>
        <v/>
      </c>
      <c r="BB1160" s="39"/>
      <c r="BC1160" s="40"/>
      <c r="BD1160" s="40"/>
      <c r="BE1160" s="56" t="str">
        <f t="shared" ca="1" si="220"/>
        <v>NO APLICA</v>
      </c>
      <c r="BF1160" s="37"/>
      <c r="BG1160" s="45"/>
      <c r="BH1160" s="37"/>
      <c r="BI1160" s="36"/>
      <c r="BJ1160" s="37"/>
      <c r="BK1160" s="36"/>
      <c r="BL1160" s="36"/>
      <c r="BM1160" s="53" t="str">
        <f>IF(BJ1160="","",WORKDAY(BJ1160,5,FESTIVOS_CO!A:A))</f>
        <v/>
      </c>
      <c r="BN1160" s="57" t="str">
        <f t="shared" ca="1" si="230"/>
        <v>PENDIENTE HACER AVISO</v>
      </c>
      <c r="BO1160" s="54" t="str">
        <f t="shared" ca="1" si="223"/>
        <v>EN TRÁMITE NOTIF. POR AVISO</v>
      </c>
      <c r="BP1160" s="37"/>
      <c r="BQ1160" s="53" t="str">
        <f>IF(BP1160="","",WORKDAY(BP1160,5,FESTIVOS_CO!A:A))</f>
        <v/>
      </c>
      <c r="BR1160" s="37"/>
      <c r="BS1160" s="36"/>
      <c r="BT1160" s="38"/>
      <c r="BU1160" s="58" t="e">
        <f>VLOOKUP(BT1160,Hoja2!$C:$D,2,0)</f>
        <v>#N/A</v>
      </c>
      <c r="BV1160" s="80" t="str">
        <f>IF(
AND(AO1160="",BD1160="",BQ1160=""),
"EN PROCESO NOTIFICACION / COMUNICACION",
IF(
BT1160="",
"NO APLICA",
IF(
BU1160=60,
IF(AO1160&lt;&gt;"",AO1160,IF(BD1160&lt;&gt;"",BD1160,BQ1160))+60,
WORKDAY(
IF(AO1160&lt;&gt;"",AO1160,IF(BD1160&lt;&gt;"",BD1160,BQ1160)),
BU1160,
FESTIVOS_CO!A:A
)
)
))</f>
        <v>EN PROCESO NOTIFICACION / COMUNICACION</v>
      </c>
      <c r="BW1160" s="44"/>
      <c r="BX1160" s="53"/>
      <c r="BY1160" s="45"/>
      <c r="BZ1160" s="37"/>
      <c r="CA1160" s="54" t="str">
        <f t="shared" si="224"/>
        <v>PENDIENTE EJECUTORIA</v>
      </c>
      <c r="CB1160" s="59" t="str">
        <f t="shared" si="221"/>
        <v/>
      </c>
      <c r="CC1160" s="36"/>
      <c r="CD1160" s="40"/>
      <c r="CE1160" s="46"/>
      <c r="CF1160" s="40"/>
      <c r="CG1160" s="40"/>
      <c r="CH1160" s="40"/>
      <c r="CI1160" s="36"/>
      <c r="CJ1160" s="47"/>
      <c r="CK1160" s="40"/>
      <c r="CL1160" s="40"/>
      <c r="CM1160" s="40"/>
      <c r="CN1160" s="40"/>
    </row>
    <row r="1161" spans="1:92" ht="42.75" hidden="1">
      <c r="A1161" s="49" t="str">
        <f t="shared" si="225"/>
        <v>SIN GESTIÓN</v>
      </c>
      <c r="B1161" s="58"/>
      <c r="C1161" s="37"/>
      <c r="D1161" s="37"/>
      <c r="E1161" s="49" t="str">
        <f t="shared" si="226"/>
        <v>PENDIENTE NOTIFICACIÓN</v>
      </c>
      <c r="F1161" s="141" t="str">
        <f t="shared" si="227"/>
        <v>PENDIENTE NOTIFICACIÓN</v>
      </c>
      <c r="G1161" s="49" t="str">
        <f t="shared" si="228"/>
        <v/>
      </c>
      <c r="H1161" s="51" t="str">
        <f ca="1">IF(
L1161="",
"",
IF(
NETWORKDAYS(L1161,IF(M1161&lt;&gt;"",M1161,TODAY()),FESTIVOS_CO!A:A)&gt;2,
"VENCIDO",
IF(
NETWORKDAYS(L1161,IF(M1161&lt;&gt;"",M1161,TODAY()),FESTIVOS_CO!A:A)=2,
"ALERTA",
"A TIEMPO"
)))</f>
        <v/>
      </c>
      <c r="I1161" s="40"/>
      <c r="J1161" s="36"/>
      <c r="K1161" s="37"/>
      <c r="L1161" s="50"/>
      <c r="M1161" s="37"/>
      <c r="N1161" s="52"/>
      <c r="O1161" s="52"/>
      <c r="P1161" s="36"/>
      <c r="Q1161" s="36"/>
      <c r="R1161" s="40"/>
      <c r="S1161" s="36"/>
      <c r="T1161" s="40"/>
      <c r="U1161" s="40"/>
      <c r="V1161" s="81"/>
      <c r="W1161" s="40"/>
      <c r="X1161" s="40"/>
      <c r="Y1161" s="40"/>
      <c r="Z1161" s="38" t="str">
        <f>IFERROR(VLOOKUP(Y1161,DIRECTORIO!A:B,2,FALSE),"")</f>
        <v/>
      </c>
      <c r="AA1161" s="40"/>
      <c r="AB1161" s="40"/>
      <c r="AC1161" s="40"/>
      <c r="AD1161" s="40"/>
      <c r="AE1161" s="40"/>
      <c r="AF1161" s="40"/>
      <c r="AG1161" s="41" t="s">
        <v>109</v>
      </c>
      <c r="AH1161" s="42"/>
      <c r="AI1161" s="54" t="str">
        <f t="shared" ca="1" si="229"/>
        <v>PENDIENTE NOTIFICACIÓN ELECTRÓNICA</v>
      </c>
      <c r="AJ1161" s="37"/>
      <c r="AK1161" s="37"/>
      <c r="AL1161" s="37"/>
      <c r="AM1161" s="53" t="str">
        <f>IF(AK1161="","",WORKDAY(AK1161,5,FESTIVOS_CO!A:A))</f>
        <v/>
      </c>
      <c r="AN1161" s="37"/>
      <c r="AO1161" s="37"/>
      <c r="AP1161" s="54" t="str">
        <f t="shared" ca="1" si="222"/>
        <v>NO APLICA</v>
      </c>
      <c r="AQ1161" s="36"/>
      <c r="AR1161" s="43"/>
      <c r="AS1161" s="37"/>
      <c r="AT1161" s="36"/>
      <c r="AU1161" s="37"/>
      <c r="AV1161" s="36"/>
      <c r="AW1161" s="36"/>
      <c r="AX1161" s="37"/>
      <c r="AY1161" s="140" t="str">
        <f>IF(AU1161="","",WORKDAY(AU1161,5,FESTIVOS_CO!A:A))</f>
        <v/>
      </c>
      <c r="AZ1161" s="54" t="str">
        <f t="shared" ca="1" si="219"/>
        <v>NO APLICA</v>
      </c>
      <c r="BA1161" s="55" t="str">
        <f>IF(AX1161="","",WORKDAY(AX1161,5,FESTIVOS_CO!A:A))</f>
        <v/>
      </c>
      <c r="BB1161" s="39"/>
      <c r="BC1161" s="40"/>
      <c r="BD1161" s="40"/>
      <c r="BE1161" s="56" t="str">
        <f t="shared" ca="1" si="220"/>
        <v>NO APLICA</v>
      </c>
      <c r="BF1161" s="37"/>
      <c r="BG1161" s="45"/>
      <c r="BH1161" s="37"/>
      <c r="BI1161" s="36"/>
      <c r="BJ1161" s="37"/>
      <c r="BK1161" s="36"/>
      <c r="BL1161" s="36"/>
      <c r="BM1161" s="53" t="str">
        <f>IF(BJ1161="","",WORKDAY(BJ1161,5,FESTIVOS_CO!A:A))</f>
        <v/>
      </c>
      <c r="BN1161" s="57" t="str">
        <f t="shared" ca="1" si="230"/>
        <v>PENDIENTE HACER AVISO</v>
      </c>
      <c r="BO1161" s="54" t="str">
        <f t="shared" ca="1" si="223"/>
        <v>EN TRÁMITE NOTIF. POR AVISO</v>
      </c>
      <c r="BP1161" s="37"/>
      <c r="BQ1161" s="53" t="str">
        <f>IF(BP1161="","",WORKDAY(BP1161,5,FESTIVOS_CO!A:A))</f>
        <v/>
      </c>
      <c r="BR1161" s="37"/>
      <c r="BS1161" s="36"/>
      <c r="BT1161" s="38"/>
      <c r="BU1161" s="58" t="e">
        <f>VLOOKUP(BT1161,Hoja2!$C:$D,2,0)</f>
        <v>#N/A</v>
      </c>
      <c r="BV1161" s="80" t="str">
        <f>IF(
AND(AO1161="",BD1161="",BQ1161=""),
"EN PROCESO NOTIFICACION / COMUNICACION",
IF(
BT1161="",
"NO APLICA",
IF(
BU1161=60,
IF(AO1161&lt;&gt;"",AO1161,IF(BD1161&lt;&gt;"",BD1161,BQ1161))+60,
WORKDAY(
IF(AO1161&lt;&gt;"",AO1161,IF(BD1161&lt;&gt;"",BD1161,BQ1161)),
BU1161,
FESTIVOS_CO!A:A
)
)
))</f>
        <v>EN PROCESO NOTIFICACION / COMUNICACION</v>
      </c>
      <c r="BW1161" s="44"/>
      <c r="BX1161" s="53"/>
      <c r="BY1161" s="45"/>
      <c r="BZ1161" s="37"/>
      <c r="CA1161" s="54" t="str">
        <f t="shared" si="224"/>
        <v>PENDIENTE EJECUTORIA</v>
      </c>
      <c r="CB1161" s="59" t="str">
        <f t="shared" si="221"/>
        <v/>
      </c>
      <c r="CC1161" s="36"/>
      <c r="CD1161" s="40"/>
      <c r="CE1161" s="46"/>
      <c r="CF1161" s="40"/>
      <c r="CG1161" s="40"/>
      <c r="CH1161" s="40"/>
      <c r="CI1161" s="36"/>
      <c r="CJ1161" s="47"/>
      <c r="CK1161" s="40"/>
      <c r="CL1161" s="40"/>
      <c r="CM1161" s="40"/>
      <c r="CN1161" s="40"/>
    </row>
    <row r="1162" spans="1:92" ht="42.75" hidden="1">
      <c r="A1162" s="49" t="str">
        <f t="shared" si="225"/>
        <v>SIN GESTIÓN</v>
      </c>
      <c r="B1162" s="58"/>
      <c r="C1162" s="37"/>
      <c r="D1162" s="37"/>
      <c r="E1162" s="49" t="str">
        <f t="shared" si="226"/>
        <v>PENDIENTE NOTIFICACIÓN</v>
      </c>
      <c r="F1162" s="141" t="str">
        <f t="shared" si="227"/>
        <v>PENDIENTE NOTIFICACIÓN</v>
      </c>
      <c r="G1162" s="49" t="str">
        <f t="shared" si="228"/>
        <v/>
      </c>
      <c r="H1162" s="51" t="str">
        <f ca="1">IF(
L1162="",
"",
IF(
NETWORKDAYS(L1162,IF(M1162&lt;&gt;"",M1162,TODAY()),FESTIVOS_CO!A:A)&gt;2,
"VENCIDO",
IF(
NETWORKDAYS(L1162,IF(M1162&lt;&gt;"",M1162,TODAY()),FESTIVOS_CO!A:A)=2,
"ALERTA",
"A TIEMPO"
)))</f>
        <v/>
      </c>
      <c r="I1162" s="40"/>
      <c r="J1162" s="36"/>
      <c r="K1162" s="37"/>
      <c r="L1162" s="50"/>
      <c r="M1162" s="37"/>
      <c r="N1162" s="52"/>
      <c r="O1162" s="52"/>
      <c r="P1162" s="36"/>
      <c r="Q1162" s="36"/>
      <c r="R1162" s="40"/>
      <c r="S1162" s="36"/>
      <c r="T1162" s="40"/>
      <c r="U1162" s="40"/>
      <c r="V1162" s="81"/>
      <c r="W1162" s="40"/>
      <c r="X1162" s="40"/>
      <c r="Y1162" s="40"/>
      <c r="Z1162" s="38" t="str">
        <f>IFERROR(VLOOKUP(Y1162,DIRECTORIO!A:B,2,FALSE),"")</f>
        <v/>
      </c>
      <c r="AA1162" s="40"/>
      <c r="AB1162" s="40"/>
      <c r="AC1162" s="40"/>
      <c r="AD1162" s="40"/>
      <c r="AE1162" s="40"/>
      <c r="AF1162" s="40"/>
      <c r="AG1162" s="41" t="s">
        <v>109</v>
      </c>
      <c r="AH1162" s="42"/>
      <c r="AI1162" s="54" t="str">
        <f t="shared" ca="1" si="229"/>
        <v>PENDIENTE NOTIFICACIÓN ELECTRÓNICA</v>
      </c>
      <c r="AJ1162" s="37"/>
      <c r="AK1162" s="37"/>
      <c r="AL1162" s="37"/>
      <c r="AM1162" s="53" t="str">
        <f>IF(AK1162="","",WORKDAY(AK1162,5,FESTIVOS_CO!A:A))</f>
        <v/>
      </c>
      <c r="AN1162" s="37"/>
      <c r="AO1162" s="37"/>
      <c r="AP1162" s="54" t="str">
        <f t="shared" ca="1" si="222"/>
        <v>NO APLICA</v>
      </c>
      <c r="AQ1162" s="36"/>
      <c r="AR1162" s="43"/>
      <c r="AS1162" s="37"/>
      <c r="AT1162" s="36"/>
      <c r="AU1162" s="37"/>
      <c r="AV1162" s="36"/>
      <c r="AW1162" s="36"/>
      <c r="AX1162" s="37"/>
      <c r="AY1162" s="140" t="str">
        <f>IF(AU1162="","",WORKDAY(AU1162,5,FESTIVOS_CO!A:A))</f>
        <v/>
      </c>
      <c r="AZ1162" s="54" t="str">
        <f t="shared" ref="AZ1162:AZ1225" ca="1" si="231">IF(
AND(BB1162="SI",BC1162&lt;&gt;"",BD1162&lt;&gt;""),
"NOTIFICACIÓN PERSONAL COMPLETA",
IF(
AND(AO1162="",AX1162="",BQ1162="",BC1162&lt;&gt;"",BD1162&lt;&gt;""),
"NOTIFICADO POR CONDUCTA CONCLUYENTE",
IF(AP1162="NO PROCEDE CITACION",
"NO PROCEDE",
IF(AP1162="NO APLICA",
"NO APLICA",
IF(AW1162="NO",
"HACER AVISO",
IF(AQ1162="",
"PENDIENTE GESTIONAR CITACIÓN",
IF(AS1162="",
"PENDIENTE FIRMA",
IF(AR1162="",
"PENDIENTE REVISIÓN",
IF(AT1162="",
"PENDIENTE RADICAR",
"CITACIÓN COMPLETA EN ESPERA PRESENTACION PERSONAL"
)))))))))</f>
        <v>NO APLICA</v>
      </c>
      <c r="BA1162" s="55" t="str">
        <f>IF(AX1162="","",WORKDAY(AX1162,5,FESTIVOS_CO!A:A))</f>
        <v/>
      </c>
      <c r="BB1162" s="39"/>
      <c r="BC1162" s="40"/>
      <c r="BD1162" s="40"/>
      <c r="BE1162" s="56" t="str">
        <f t="shared" ca="1" si="220"/>
        <v>NO APLICA</v>
      </c>
      <c r="BF1162" s="37"/>
      <c r="BG1162" s="45"/>
      <c r="BH1162" s="37"/>
      <c r="BI1162" s="36"/>
      <c r="BJ1162" s="37"/>
      <c r="BK1162" s="36"/>
      <c r="BL1162" s="36"/>
      <c r="BM1162" s="53" t="str">
        <f>IF(BJ1162="","",WORKDAY(BJ1162,5,FESTIVOS_CO!A:A))</f>
        <v/>
      </c>
      <c r="BN1162" s="57" t="str">
        <f t="shared" ca="1" si="230"/>
        <v>PENDIENTE HACER AVISO</v>
      </c>
      <c r="BO1162" s="54" t="str">
        <f t="shared" ca="1" si="223"/>
        <v>EN TRÁMITE NOTIF. POR AVISO</v>
      </c>
      <c r="BP1162" s="37"/>
      <c r="BQ1162" s="53" t="str">
        <f>IF(BP1162="","",WORKDAY(BP1162,5,FESTIVOS_CO!A:A))</f>
        <v/>
      </c>
      <c r="BR1162" s="37"/>
      <c r="BS1162" s="36"/>
      <c r="BT1162" s="38"/>
      <c r="BU1162" s="58" t="e">
        <f>VLOOKUP(BT1162,Hoja2!$C:$D,2,0)</f>
        <v>#N/A</v>
      </c>
      <c r="BV1162" s="80" t="str">
        <f>IF(
AND(AO1162="",BD1162="",BQ1162=""),
"EN PROCESO NOTIFICACION / COMUNICACION",
IF(
BT1162="",
"NO APLICA",
IF(
BU1162=60,
IF(AO1162&lt;&gt;"",AO1162,IF(BD1162&lt;&gt;"",BD1162,BQ1162))+60,
WORKDAY(
IF(AO1162&lt;&gt;"",AO1162,IF(BD1162&lt;&gt;"",BD1162,BQ1162)),
BU1162,
FESTIVOS_CO!A:A
)
)
))</f>
        <v>EN PROCESO NOTIFICACION / COMUNICACION</v>
      </c>
      <c r="BW1162" s="44"/>
      <c r="BX1162" s="53"/>
      <c r="BY1162" s="45"/>
      <c r="BZ1162" s="37"/>
      <c r="CA1162" s="54" t="str">
        <f t="shared" si="224"/>
        <v>PENDIENTE EJECUTORIA</v>
      </c>
      <c r="CB1162" s="59" t="str">
        <f t="shared" si="221"/>
        <v/>
      </c>
      <c r="CC1162" s="36"/>
      <c r="CD1162" s="40"/>
      <c r="CE1162" s="46"/>
      <c r="CF1162" s="40"/>
      <c r="CG1162" s="40"/>
      <c r="CH1162" s="40"/>
      <c r="CI1162" s="36"/>
      <c r="CJ1162" s="47"/>
      <c r="CK1162" s="40"/>
      <c r="CL1162" s="40"/>
      <c r="CM1162" s="40"/>
      <c r="CN1162" s="40"/>
    </row>
    <row r="1163" spans="1:92" ht="42.75" hidden="1">
      <c r="A1163" s="49" t="str">
        <f t="shared" si="225"/>
        <v>SIN GESTIÓN</v>
      </c>
      <c r="B1163" s="58"/>
      <c r="C1163" s="37"/>
      <c r="D1163" s="37"/>
      <c r="E1163" s="49" t="str">
        <f t="shared" si="226"/>
        <v>PENDIENTE NOTIFICACIÓN</v>
      </c>
      <c r="F1163" s="141" t="str">
        <f t="shared" si="227"/>
        <v>PENDIENTE NOTIFICACIÓN</v>
      </c>
      <c r="G1163" s="49" t="str">
        <f t="shared" si="228"/>
        <v/>
      </c>
      <c r="H1163" s="51" t="str">
        <f ca="1">IF(
L1163="",
"",
IF(
NETWORKDAYS(L1163,IF(M1163&lt;&gt;"",M1163,TODAY()),FESTIVOS_CO!A:A)&gt;2,
"VENCIDO",
IF(
NETWORKDAYS(L1163,IF(M1163&lt;&gt;"",M1163,TODAY()),FESTIVOS_CO!A:A)=2,
"ALERTA",
"A TIEMPO"
)))</f>
        <v/>
      </c>
      <c r="I1163" s="40"/>
      <c r="J1163" s="36"/>
      <c r="K1163" s="37"/>
      <c r="L1163" s="50"/>
      <c r="M1163" s="37"/>
      <c r="N1163" s="52"/>
      <c r="O1163" s="52"/>
      <c r="P1163" s="36"/>
      <c r="Q1163" s="36"/>
      <c r="R1163" s="40"/>
      <c r="S1163" s="36"/>
      <c r="T1163" s="40"/>
      <c r="U1163" s="40"/>
      <c r="V1163" s="81"/>
      <c r="W1163" s="40"/>
      <c r="X1163" s="40"/>
      <c r="Y1163" s="40"/>
      <c r="Z1163" s="38" t="str">
        <f>IFERROR(VLOOKUP(Y1163,DIRECTORIO!A:B,2,FALSE),"")</f>
        <v/>
      </c>
      <c r="AA1163" s="40"/>
      <c r="AB1163" s="40"/>
      <c r="AC1163" s="40"/>
      <c r="AD1163" s="40"/>
      <c r="AE1163" s="40"/>
      <c r="AF1163" s="40"/>
      <c r="AG1163" s="41" t="s">
        <v>109</v>
      </c>
      <c r="AH1163" s="42"/>
      <c r="AI1163" s="54" t="str">
        <f t="shared" ca="1" si="229"/>
        <v>PENDIENTE NOTIFICACIÓN ELECTRÓNICA</v>
      </c>
      <c r="AJ1163" s="37"/>
      <c r="AK1163" s="37"/>
      <c r="AL1163" s="37"/>
      <c r="AM1163" s="53" t="str">
        <f>IF(AK1163="","",WORKDAY(AK1163,5,FESTIVOS_CO!A:A))</f>
        <v/>
      </c>
      <c r="AN1163" s="37"/>
      <c r="AO1163" s="37"/>
      <c r="AP1163" s="54" t="str">
        <f t="shared" ca="1" si="222"/>
        <v>NO APLICA</v>
      </c>
      <c r="AQ1163" s="36"/>
      <c r="AR1163" s="43"/>
      <c r="AS1163" s="37"/>
      <c r="AT1163" s="36"/>
      <c r="AU1163" s="37"/>
      <c r="AV1163" s="36"/>
      <c r="AW1163" s="36"/>
      <c r="AX1163" s="37"/>
      <c r="AY1163" s="140" t="str">
        <f>IF(AU1163="","",WORKDAY(AU1163,5,FESTIVOS_CO!A:A))</f>
        <v/>
      </c>
      <c r="AZ1163" s="54" t="str">
        <f t="shared" ca="1" si="231"/>
        <v>NO APLICA</v>
      </c>
      <c r="BA1163" s="55" t="str">
        <f>IF(AX1163="","",WORKDAY(AX1163,5,FESTIVOS_CO!A:A))</f>
        <v/>
      </c>
      <c r="BB1163" s="39"/>
      <c r="BC1163" s="40"/>
      <c r="BD1163" s="40"/>
      <c r="BE1163" s="56" t="str">
        <f t="shared" ca="1" si="220"/>
        <v>NO APLICA</v>
      </c>
      <c r="BF1163" s="37"/>
      <c r="BG1163" s="45"/>
      <c r="BH1163" s="37"/>
      <c r="BI1163" s="36"/>
      <c r="BJ1163" s="37"/>
      <c r="BK1163" s="36"/>
      <c r="BL1163" s="36"/>
      <c r="BM1163" s="53" t="str">
        <f>IF(BJ1163="","",WORKDAY(BJ1163,5,FESTIVOS_CO!A:A))</f>
        <v/>
      </c>
      <c r="BN1163" s="57" t="str">
        <f t="shared" ca="1" si="230"/>
        <v>PENDIENTE HACER AVISO</v>
      </c>
      <c r="BO1163" s="54" t="str">
        <f t="shared" ca="1" si="223"/>
        <v>EN TRÁMITE NOTIF. POR AVISO</v>
      </c>
      <c r="BP1163" s="37"/>
      <c r="BQ1163" s="53" t="str">
        <f>IF(BP1163="","",WORKDAY(BP1163,5,FESTIVOS_CO!A:A))</f>
        <v/>
      </c>
      <c r="BR1163" s="37"/>
      <c r="BS1163" s="36"/>
      <c r="BT1163" s="38"/>
      <c r="BU1163" s="58" t="e">
        <f>VLOOKUP(BT1163,Hoja2!$C:$D,2,0)</f>
        <v>#N/A</v>
      </c>
      <c r="BV1163" s="80" t="str">
        <f>IF(
AND(AO1163="",BD1163="",BQ1163=""),
"EN PROCESO NOTIFICACION / COMUNICACION",
IF(
BT1163="",
"NO APLICA",
IF(
BU1163=60,
IF(AO1163&lt;&gt;"",AO1163,IF(BD1163&lt;&gt;"",BD1163,BQ1163))+60,
WORKDAY(
IF(AO1163&lt;&gt;"",AO1163,IF(BD1163&lt;&gt;"",BD1163,BQ1163)),
BU1163,
FESTIVOS_CO!A:A
)
)
))</f>
        <v>EN PROCESO NOTIFICACION / COMUNICACION</v>
      </c>
      <c r="BW1163" s="44"/>
      <c r="BX1163" s="53"/>
      <c r="BY1163" s="45"/>
      <c r="BZ1163" s="37"/>
      <c r="CA1163" s="54" t="str">
        <f t="shared" si="224"/>
        <v>PENDIENTE EJECUTORIA</v>
      </c>
      <c r="CB1163" s="59" t="str">
        <f t="shared" si="221"/>
        <v/>
      </c>
      <c r="CC1163" s="36"/>
      <c r="CD1163" s="40"/>
      <c r="CE1163" s="46"/>
      <c r="CF1163" s="40"/>
      <c r="CG1163" s="40"/>
      <c r="CH1163" s="40"/>
      <c r="CI1163" s="36"/>
      <c r="CJ1163" s="47"/>
      <c r="CK1163" s="40"/>
      <c r="CL1163" s="40"/>
      <c r="CM1163" s="40"/>
      <c r="CN1163" s="40"/>
    </row>
    <row r="1164" spans="1:92" ht="42.75" hidden="1">
      <c r="A1164" s="49" t="str">
        <f t="shared" si="225"/>
        <v>SIN GESTIÓN</v>
      </c>
      <c r="B1164" s="58"/>
      <c r="C1164" s="37"/>
      <c r="D1164" s="37"/>
      <c r="E1164" s="49" t="str">
        <f t="shared" si="226"/>
        <v>PENDIENTE NOTIFICACIÓN</v>
      </c>
      <c r="F1164" s="141" t="str">
        <f t="shared" si="227"/>
        <v>PENDIENTE NOTIFICACIÓN</v>
      </c>
      <c r="G1164" s="49" t="str">
        <f t="shared" si="228"/>
        <v/>
      </c>
      <c r="H1164" s="51" t="str">
        <f ca="1">IF(
L1164="",
"",
IF(
NETWORKDAYS(L1164,IF(M1164&lt;&gt;"",M1164,TODAY()),FESTIVOS_CO!A:A)&gt;2,
"VENCIDO",
IF(
NETWORKDAYS(L1164,IF(M1164&lt;&gt;"",M1164,TODAY()),FESTIVOS_CO!A:A)=2,
"ALERTA",
"A TIEMPO"
)))</f>
        <v/>
      </c>
      <c r="I1164" s="40"/>
      <c r="J1164" s="36"/>
      <c r="K1164" s="37"/>
      <c r="L1164" s="50"/>
      <c r="M1164" s="37"/>
      <c r="N1164" s="52"/>
      <c r="O1164" s="52"/>
      <c r="P1164" s="36"/>
      <c r="Q1164" s="36"/>
      <c r="R1164" s="40"/>
      <c r="S1164" s="36"/>
      <c r="T1164" s="40"/>
      <c r="U1164" s="40"/>
      <c r="V1164" s="81"/>
      <c r="W1164" s="40"/>
      <c r="X1164" s="40"/>
      <c r="Y1164" s="40"/>
      <c r="Z1164" s="38" t="str">
        <f>IFERROR(VLOOKUP(Y1164,DIRECTORIO!A:B,2,FALSE),"")</f>
        <v/>
      </c>
      <c r="AA1164" s="40"/>
      <c r="AB1164" s="40"/>
      <c r="AC1164" s="40"/>
      <c r="AD1164" s="40"/>
      <c r="AE1164" s="40"/>
      <c r="AF1164" s="40"/>
      <c r="AG1164" s="41" t="s">
        <v>109</v>
      </c>
      <c r="AH1164" s="42"/>
      <c r="AI1164" s="54" t="str">
        <f t="shared" ca="1" si="229"/>
        <v>PENDIENTE NOTIFICACIÓN ELECTRÓNICA</v>
      </c>
      <c r="AJ1164" s="37"/>
      <c r="AK1164" s="37"/>
      <c r="AL1164" s="37"/>
      <c r="AM1164" s="53" t="str">
        <f>IF(AK1164="","",WORKDAY(AK1164,5,FESTIVOS_CO!A:A))</f>
        <v/>
      </c>
      <c r="AN1164" s="37"/>
      <c r="AO1164" s="37"/>
      <c r="AP1164" s="54" t="str">
        <f t="shared" ca="1" si="222"/>
        <v>NO APLICA</v>
      </c>
      <c r="AQ1164" s="36"/>
      <c r="AR1164" s="43"/>
      <c r="AS1164" s="37"/>
      <c r="AT1164" s="36"/>
      <c r="AU1164" s="37"/>
      <c r="AV1164" s="36"/>
      <c r="AW1164" s="36"/>
      <c r="AX1164" s="37"/>
      <c r="AY1164" s="140" t="str">
        <f>IF(AU1164="","",WORKDAY(AU1164,5,FESTIVOS_CO!A:A))</f>
        <v/>
      </c>
      <c r="AZ1164" s="54" t="str">
        <f t="shared" ca="1" si="231"/>
        <v>NO APLICA</v>
      </c>
      <c r="BA1164" s="55" t="str">
        <f>IF(AX1164="","",WORKDAY(AX1164,5,FESTIVOS_CO!A:A))</f>
        <v/>
      </c>
      <c r="BB1164" s="39"/>
      <c r="BC1164" s="40"/>
      <c r="BD1164" s="40"/>
      <c r="BE1164" s="56" t="str">
        <f t="shared" ca="1" si="220"/>
        <v>NO APLICA</v>
      </c>
      <c r="BF1164" s="37"/>
      <c r="BG1164" s="45"/>
      <c r="BH1164" s="37"/>
      <c r="BI1164" s="36"/>
      <c r="BJ1164" s="37"/>
      <c r="BK1164" s="36"/>
      <c r="BL1164" s="36"/>
      <c r="BM1164" s="53" t="str">
        <f>IF(BJ1164="","",WORKDAY(BJ1164,5,FESTIVOS_CO!A:A))</f>
        <v/>
      </c>
      <c r="BN1164" s="57" t="str">
        <f t="shared" ca="1" si="230"/>
        <v>PENDIENTE HACER AVISO</v>
      </c>
      <c r="BO1164" s="54" t="str">
        <f t="shared" ca="1" si="223"/>
        <v>EN TRÁMITE NOTIF. POR AVISO</v>
      </c>
      <c r="BP1164" s="37"/>
      <c r="BQ1164" s="53" t="str">
        <f>IF(BP1164="","",WORKDAY(BP1164,5,FESTIVOS_CO!A:A))</f>
        <v/>
      </c>
      <c r="BR1164" s="37"/>
      <c r="BS1164" s="36"/>
      <c r="BT1164" s="38"/>
      <c r="BU1164" s="58" t="e">
        <f>VLOOKUP(BT1164,Hoja2!$C:$D,2,0)</f>
        <v>#N/A</v>
      </c>
      <c r="BV1164" s="80" t="str">
        <f>IF(
AND(AO1164="",BD1164="",BQ1164=""),
"EN PROCESO NOTIFICACION / COMUNICACION",
IF(
BT1164="",
"NO APLICA",
IF(
BU1164=60,
IF(AO1164&lt;&gt;"",AO1164,IF(BD1164&lt;&gt;"",BD1164,BQ1164))+60,
WORKDAY(
IF(AO1164&lt;&gt;"",AO1164,IF(BD1164&lt;&gt;"",BD1164,BQ1164)),
BU1164,
FESTIVOS_CO!A:A
)
)
))</f>
        <v>EN PROCESO NOTIFICACION / COMUNICACION</v>
      </c>
      <c r="BW1164" s="44"/>
      <c r="BX1164" s="53"/>
      <c r="BY1164" s="45"/>
      <c r="BZ1164" s="37"/>
      <c r="CA1164" s="54" t="str">
        <f t="shared" si="224"/>
        <v>PENDIENTE EJECUTORIA</v>
      </c>
      <c r="CB1164" s="59" t="str">
        <f t="shared" si="221"/>
        <v/>
      </c>
      <c r="CC1164" s="36"/>
      <c r="CD1164" s="40"/>
      <c r="CE1164" s="46"/>
      <c r="CF1164" s="40"/>
      <c r="CG1164" s="40"/>
      <c r="CH1164" s="40"/>
      <c r="CI1164" s="36"/>
      <c r="CJ1164" s="47"/>
      <c r="CK1164" s="40"/>
      <c r="CL1164" s="40"/>
      <c r="CM1164" s="40"/>
      <c r="CN1164" s="40"/>
    </row>
    <row r="1165" spans="1:92" ht="42.75" hidden="1">
      <c r="A1165" s="49" t="str">
        <f t="shared" si="225"/>
        <v>SIN GESTIÓN</v>
      </c>
      <c r="B1165" s="58"/>
      <c r="C1165" s="37"/>
      <c r="D1165" s="37"/>
      <c r="E1165" s="49" t="str">
        <f t="shared" si="226"/>
        <v>PENDIENTE NOTIFICACIÓN</v>
      </c>
      <c r="F1165" s="141" t="str">
        <f t="shared" si="227"/>
        <v>PENDIENTE NOTIFICACIÓN</v>
      </c>
      <c r="G1165" s="49" t="str">
        <f t="shared" si="228"/>
        <v/>
      </c>
      <c r="H1165" s="51" t="str">
        <f ca="1">IF(
L1165="",
"",
IF(
NETWORKDAYS(L1165,IF(M1165&lt;&gt;"",M1165,TODAY()),FESTIVOS_CO!A:A)&gt;2,
"VENCIDO",
IF(
NETWORKDAYS(L1165,IF(M1165&lt;&gt;"",M1165,TODAY()),FESTIVOS_CO!A:A)=2,
"ALERTA",
"A TIEMPO"
)))</f>
        <v/>
      </c>
      <c r="I1165" s="40"/>
      <c r="J1165" s="36"/>
      <c r="K1165" s="37"/>
      <c r="L1165" s="50"/>
      <c r="M1165" s="37"/>
      <c r="N1165" s="52"/>
      <c r="O1165" s="52"/>
      <c r="P1165" s="36"/>
      <c r="Q1165" s="36"/>
      <c r="R1165" s="40"/>
      <c r="S1165" s="36"/>
      <c r="T1165" s="40"/>
      <c r="U1165" s="40"/>
      <c r="V1165" s="81"/>
      <c r="W1165" s="40"/>
      <c r="X1165" s="40"/>
      <c r="Y1165" s="40"/>
      <c r="Z1165" s="38" t="str">
        <f>IFERROR(VLOOKUP(Y1165,DIRECTORIO!A:B,2,FALSE),"")</f>
        <v/>
      </c>
      <c r="AA1165" s="40"/>
      <c r="AB1165" s="40"/>
      <c r="AC1165" s="40"/>
      <c r="AD1165" s="40"/>
      <c r="AE1165" s="40"/>
      <c r="AF1165" s="40"/>
      <c r="AG1165" s="41" t="s">
        <v>109</v>
      </c>
      <c r="AH1165" s="42"/>
      <c r="AI1165" s="54" t="str">
        <f t="shared" ca="1" si="229"/>
        <v>PENDIENTE NOTIFICACIÓN ELECTRÓNICA</v>
      </c>
      <c r="AJ1165" s="37"/>
      <c r="AK1165" s="37"/>
      <c r="AL1165" s="37"/>
      <c r="AM1165" s="53" t="str">
        <f>IF(AK1165="","",WORKDAY(AK1165,5,FESTIVOS_CO!A:A))</f>
        <v/>
      </c>
      <c r="AN1165" s="37"/>
      <c r="AO1165" s="37"/>
      <c r="AP1165" s="54" t="str">
        <f t="shared" ca="1" si="222"/>
        <v>NO APLICA</v>
      </c>
      <c r="AQ1165" s="36"/>
      <c r="AR1165" s="43"/>
      <c r="AS1165" s="37"/>
      <c r="AT1165" s="36"/>
      <c r="AU1165" s="37"/>
      <c r="AV1165" s="36"/>
      <c r="AW1165" s="36"/>
      <c r="AX1165" s="37"/>
      <c r="AY1165" s="140" t="str">
        <f>IF(AU1165="","",WORKDAY(AU1165,5,FESTIVOS_CO!A:A))</f>
        <v/>
      </c>
      <c r="AZ1165" s="54" t="str">
        <f t="shared" ca="1" si="231"/>
        <v>NO APLICA</v>
      </c>
      <c r="BA1165" s="55" t="str">
        <f>IF(AX1165="","",WORKDAY(AX1165,5,FESTIVOS_CO!A:A))</f>
        <v/>
      </c>
      <c r="BB1165" s="39"/>
      <c r="BC1165" s="40"/>
      <c r="BD1165" s="40"/>
      <c r="BE1165" s="56" t="str">
        <f t="shared" ca="1" si="220"/>
        <v>NO APLICA</v>
      </c>
      <c r="BF1165" s="37"/>
      <c r="BG1165" s="45"/>
      <c r="BH1165" s="37"/>
      <c r="BI1165" s="36"/>
      <c r="BJ1165" s="37"/>
      <c r="BK1165" s="36"/>
      <c r="BL1165" s="36"/>
      <c r="BM1165" s="53" t="str">
        <f>IF(BJ1165="","",WORKDAY(BJ1165,5,FESTIVOS_CO!A:A))</f>
        <v/>
      </c>
      <c r="BN1165" s="57" t="str">
        <f t="shared" ca="1" si="230"/>
        <v>PENDIENTE HACER AVISO</v>
      </c>
      <c r="BO1165" s="54" t="str">
        <f t="shared" ca="1" si="223"/>
        <v>EN TRÁMITE NOTIF. POR AVISO</v>
      </c>
      <c r="BP1165" s="37"/>
      <c r="BQ1165" s="53" t="str">
        <f>IF(BP1165="","",WORKDAY(BP1165,5,FESTIVOS_CO!A:A))</f>
        <v/>
      </c>
      <c r="BR1165" s="37"/>
      <c r="BS1165" s="36"/>
      <c r="BT1165" s="38"/>
      <c r="BU1165" s="58" t="e">
        <f>VLOOKUP(BT1165,Hoja2!$C:$D,2,0)</f>
        <v>#N/A</v>
      </c>
      <c r="BV1165" s="80" t="str">
        <f>IF(
AND(AO1165="",BD1165="",BQ1165=""),
"EN PROCESO NOTIFICACION / COMUNICACION",
IF(
BT1165="",
"NO APLICA",
IF(
BU1165=60,
IF(AO1165&lt;&gt;"",AO1165,IF(BD1165&lt;&gt;"",BD1165,BQ1165))+60,
WORKDAY(
IF(AO1165&lt;&gt;"",AO1165,IF(BD1165&lt;&gt;"",BD1165,BQ1165)),
BU1165,
FESTIVOS_CO!A:A
)
)
))</f>
        <v>EN PROCESO NOTIFICACION / COMUNICACION</v>
      </c>
      <c r="BW1165" s="44"/>
      <c r="BX1165" s="53"/>
      <c r="BY1165" s="45"/>
      <c r="BZ1165" s="37"/>
      <c r="CA1165" s="54" t="str">
        <f t="shared" si="224"/>
        <v>PENDIENTE EJECUTORIA</v>
      </c>
      <c r="CB1165" s="59" t="str">
        <f t="shared" si="221"/>
        <v/>
      </c>
      <c r="CC1165" s="36"/>
      <c r="CD1165" s="40"/>
      <c r="CE1165" s="46"/>
      <c r="CF1165" s="40"/>
      <c r="CG1165" s="40"/>
      <c r="CH1165" s="40"/>
      <c r="CI1165" s="36"/>
      <c r="CJ1165" s="47"/>
      <c r="CK1165" s="40"/>
      <c r="CL1165" s="40"/>
      <c r="CM1165" s="40"/>
      <c r="CN1165" s="40"/>
    </row>
    <row r="1166" spans="1:92" ht="42.75" hidden="1">
      <c r="A1166" s="49" t="str">
        <f t="shared" si="225"/>
        <v>SIN GESTIÓN</v>
      </c>
      <c r="B1166" s="58"/>
      <c r="C1166" s="37"/>
      <c r="D1166" s="37"/>
      <c r="E1166" s="49" t="str">
        <f t="shared" si="226"/>
        <v>PENDIENTE NOTIFICACIÓN</v>
      </c>
      <c r="F1166" s="141" t="str">
        <f t="shared" si="227"/>
        <v>PENDIENTE NOTIFICACIÓN</v>
      </c>
      <c r="G1166" s="49" t="str">
        <f t="shared" si="228"/>
        <v/>
      </c>
      <c r="H1166" s="51" t="str">
        <f ca="1">IF(
L1166="",
"",
IF(
NETWORKDAYS(L1166,IF(M1166&lt;&gt;"",M1166,TODAY()),FESTIVOS_CO!A:A)&gt;2,
"VENCIDO",
IF(
NETWORKDAYS(L1166,IF(M1166&lt;&gt;"",M1166,TODAY()),FESTIVOS_CO!A:A)=2,
"ALERTA",
"A TIEMPO"
)))</f>
        <v/>
      </c>
      <c r="I1166" s="40"/>
      <c r="J1166" s="36"/>
      <c r="K1166" s="37"/>
      <c r="L1166" s="50"/>
      <c r="M1166" s="37"/>
      <c r="N1166" s="52"/>
      <c r="O1166" s="52"/>
      <c r="P1166" s="36"/>
      <c r="Q1166" s="36"/>
      <c r="R1166" s="40"/>
      <c r="S1166" s="36"/>
      <c r="T1166" s="40"/>
      <c r="U1166" s="40"/>
      <c r="V1166" s="81"/>
      <c r="W1166" s="40"/>
      <c r="X1166" s="40"/>
      <c r="Y1166" s="40"/>
      <c r="Z1166" s="38" t="str">
        <f>IFERROR(VLOOKUP(Y1166,DIRECTORIO!A:B,2,FALSE),"")</f>
        <v/>
      </c>
      <c r="AA1166" s="40"/>
      <c r="AB1166" s="40"/>
      <c r="AC1166" s="40"/>
      <c r="AD1166" s="40"/>
      <c r="AE1166" s="40"/>
      <c r="AF1166" s="40"/>
      <c r="AG1166" s="41" t="s">
        <v>109</v>
      </c>
      <c r="AH1166" s="42"/>
      <c r="AI1166" s="54" t="str">
        <f t="shared" ca="1" si="229"/>
        <v>PENDIENTE NOTIFICACIÓN ELECTRÓNICA</v>
      </c>
      <c r="AJ1166" s="37"/>
      <c r="AK1166" s="37"/>
      <c r="AL1166" s="37"/>
      <c r="AM1166" s="53" t="str">
        <f>IF(AK1166="","",WORKDAY(AK1166,5,FESTIVOS_CO!A:A))</f>
        <v/>
      </c>
      <c r="AN1166" s="37"/>
      <c r="AO1166" s="37"/>
      <c r="AP1166" s="54" t="str">
        <f t="shared" ca="1" si="222"/>
        <v>NO APLICA</v>
      </c>
      <c r="AQ1166" s="36"/>
      <c r="AR1166" s="43"/>
      <c r="AS1166" s="37"/>
      <c r="AT1166" s="36"/>
      <c r="AU1166" s="37"/>
      <c r="AV1166" s="36"/>
      <c r="AW1166" s="36"/>
      <c r="AX1166" s="37"/>
      <c r="AY1166" s="140" t="str">
        <f>IF(AU1166="","",WORKDAY(AU1166,5,FESTIVOS_CO!A:A))</f>
        <v/>
      </c>
      <c r="AZ1166" s="54" t="str">
        <f t="shared" ca="1" si="231"/>
        <v>NO APLICA</v>
      </c>
      <c r="BA1166" s="55" t="str">
        <f>IF(AX1166="","",WORKDAY(AX1166,5,FESTIVOS_CO!A:A))</f>
        <v/>
      </c>
      <c r="BB1166" s="39"/>
      <c r="BC1166" s="40"/>
      <c r="BD1166" s="40"/>
      <c r="BE1166" s="56" t="str">
        <f t="shared" ca="1" si="220"/>
        <v>NO APLICA</v>
      </c>
      <c r="BF1166" s="37"/>
      <c r="BG1166" s="45"/>
      <c r="BH1166" s="37"/>
      <c r="BI1166" s="36"/>
      <c r="BJ1166" s="37"/>
      <c r="BK1166" s="36"/>
      <c r="BL1166" s="36"/>
      <c r="BM1166" s="53" t="str">
        <f>IF(BJ1166="","",WORKDAY(BJ1166,5,FESTIVOS_CO!A:A))</f>
        <v/>
      </c>
      <c r="BN1166" s="57" t="str">
        <f t="shared" ca="1" si="230"/>
        <v>PENDIENTE HACER AVISO</v>
      </c>
      <c r="BO1166" s="54" t="str">
        <f t="shared" ca="1" si="223"/>
        <v>EN TRÁMITE NOTIF. POR AVISO</v>
      </c>
      <c r="BP1166" s="37"/>
      <c r="BQ1166" s="53" t="str">
        <f>IF(BP1166="","",WORKDAY(BP1166,5,FESTIVOS_CO!A:A))</f>
        <v/>
      </c>
      <c r="BR1166" s="37"/>
      <c r="BS1166" s="36"/>
      <c r="BT1166" s="38"/>
      <c r="BU1166" s="58" t="e">
        <f>VLOOKUP(BT1166,Hoja2!$C:$D,2,0)</f>
        <v>#N/A</v>
      </c>
      <c r="BV1166" s="80" t="str">
        <f>IF(
AND(AO1166="",BD1166="",BQ1166=""),
"EN PROCESO NOTIFICACION / COMUNICACION",
IF(
BT1166="",
"NO APLICA",
IF(
BU1166=60,
IF(AO1166&lt;&gt;"",AO1166,IF(BD1166&lt;&gt;"",BD1166,BQ1166))+60,
WORKDAY(
IF(AO1166&lt;&gt;"",AO1166,IF(BD1166&lt;&gt;"",BD1166,BQ1166)),
BU1166,
FESTIVOS_CO!A:A
)
)
))</f>
        <v>EN PROCESO NOTIFICACION / COMUNICACION</v>
      </c>
      <c r="BW1166" s="44"/>
      <c r="BX1166" s="53"/>
      <c r="BY1166" s="45"/>
      <c r="BZ1166" s="37"/>
      <c r="CA1166" s="54" t="str">
        <f t="shared" si="224"/>
        <v>PENDIENTE EJECUTORIA</v>
      </c>
      <c r="CB1166" s="59" t="str">
        <f t="shared" si="221"/>
        <v/>
      </c>
      <c r="CC1166" s="36"/>
      <c r="CD1166" s="40"/>
      <c r="CE1166" s="46"/>
      <c r="CF1166" s="40"/>
      <c r="CG1166" s="40"/>
      <c r="CH1166" s="40"/>
      <c r="CI1166" s="36"/>
      <c r="CJ1166" s="47"/>
      <c r="CK1166" s="40"/>
      <c r="CL1166" s="40"/>
      <c r="CM1166" s="40"/>
      <c r="CN1166" s="40"/>
    </row>
    <row r="1167" spans="1:92" ht="42.75" hidden="1">
      <c r="A1167" s="49" t="str">
        <f t="shared" si="225"/>
        <v>SIN GESTIÓN</v>
      </c>
      <c r="B1167" s="58"/>
      <c r="C1167" s="37"/>
      <c r="D1167" s="37"/>
      <c r="E1167" s="49" t="str">
        <f t="shared" si="226"/>
        <v>PENDIENTE NOTIFICACIÓN</v>
      </c>
      <c r="F1167" s="141" t="str">
        <f t="shared" si="227"/>
        <v>PENDIENTE NOTIFICACIÓN</v>
      </c>
      <c r="G1167" s="49" t="str">
        <f t="shared" si="228"/>
        <v/>
      </c>
      <c r="H1167" s="51" t="str">
        <f ca="1">IF(
L1167="",
"",
IF(
NETWORKDAYS(L1167,IF(M1167&lt;&gt;"",M1167,TODAY()),FESTIVOS_CO!A:A)&gt;2,
"VENCIDO",
IF(
NETWORKDAYS(L1167,IF(M1167&lt;&gt;"",M1167,TODAY()),FESTIVOS_CO!A:A)=2,
"ALERTA",
"A TIEMPO"
)))</f>
        <v/>
      </c>
      <c r="I1167" s="40"/>
      <c r="J1167" s="36"/>
      <c r="K1167" s="37"/>
      <c r="L1167" s="50"/>
      <c r="M1167" s="37"/>
      <c r="N1167" s="52"/>
      <c r="O1167" s="52"/>
      <c r="P1167" s="36"/>
      <c r="Q1167" s="36"/>
      <c r="R1167" s="40"/>
      <c r="S1167" s="36"/>
      <c r="T1167" s="40"/>
      <c r="U1167" s="40"/>
      <c r="V1167" s="81"/>
      <c r="W1167" s="40"/>
      <c r="X1167" s="40"/>
      <c r="Y1167" s="40"/>
      <c r="Z1167" s="38" t="str">
        <f>IFERROR(VLOOKUP(Y1167,DIRECTORIO!A:B,2,FALSE),"")</f>
        <v/>
      </c>
      <c r="AA1167" s="40"/>
      <c r="AB1167" s="40"/>
      <c r="AC1167" s="40"/>
      <c r="AD1167" s="40"/>
      <c r="AE1167" s="40"/>
      <c r="AF1167" s="40"/>
      <c r="AG1167" s="41" t="s">
        <v>109</v>
      </c>
      <c r="AH1167" s="42"/>
      <c r="AI1167" s="54" t="str">
        <f t="shared" ca="1" si="229"/>
        <v>PENDIENTE NOTIFICACIÓN ELECTRÓNICA</v>
      </c>
      <c r="AJ1167" s="37"/>
      <c r="AK1167" s="37"/>
      <c r="AL1167" s="37"/>
      <c r="AM1167" s="53" t="str">
        <f>IF(AK1167="","",WORKDAY(AK1167,5,FESTIVOS_CO!A:A))</f>
        <v/>
      </c>
      <c r="AN1167" s="37"/>
      <c r="AO1167" s="37"/>
      <c r="AP1167" s="54" t="str">
        <f t="shared" ca="1" si="222"/>
        <v>NO APLICA</v>
      </c>
      <c r="AQ1167" s="36"/>
      <c r="AR1167" s="43"/>
      <c r="AS1167" s="37"/>
      <c r="AT1167" s="36"/>
      <c r="AU1167" s="37"/>
      <c r="AV1167" s="36"/>
      <c r="AW1167" s="36"/>
      <c r="AX1167" s="37"/>
      <c r="AY1167" s="140" t="str">
        <f>IF(AU1167="","",WORKDAY(AU1167,5,FESTIVOS_CO!A:A))</f>
        <v/>
      </c>
      <c r="AZ1167" s="54" t="str">
        <f t="shared" ca="1" si="231"/>
        <v>NO APLICA</v>
      </c>
      <c r="BA1167" s="55" t="str">
        <f>IF(AX1167="","",WORKDAY(AX1167,5,FESTIVOS_CO!A:A))</f>
        <v/>
      </c>
      <c r="BB1167" s="39"/>
      <c r="BC1167" s="40"/>
      <c r="BD1167" s="40"/>
      <c r="BE1167" s="56" t="str">
        <f t="shared" ca="1" si="220"/>
        <v>NO APLICA</v>
      </c>
      <c r="BF1167" s="37"/>
      <c r="BG1167" s="45"/>
      <c r="BH1167" s="37"/>
      <c r="BI1167" s="36"/>
      <c r="BJ1167" s="37"/>
      <c r="BK1167" s="36"/>
      <c r="BL1167" s="36"/>
      <c r="BM1167" s="53" t="str">
        <f>IF(BJ1167="","",WORKDAY(BJ1167,5,FESTIVOS_CO!A:A))</f>
        <v/>
      </c>
      <c r="BN1167" s="57" t="str">
        <f t="shared" ca="1" si="230"/>
        <v>PENDIENTE HACER AVISO</v>
      </c>
      <c r="BO1167" s="54" t="str">
        <f t="shared" ca="1" si="223"/>
        <v>EN TRÁMITE NOTIF. POR AVISO</v>
      </c>
      <c r="BP1167" s="37"/>
      <c r="BQ1167" s="53" t="str">
        <f>IF(BP1167="","",WORKDAY(BP1167,5,FESTIVOS_CO!A:A))</f>
        <v/>
      </c>
      <c r="BR1167" s="37"/>
      <c r="BS1167" s="36"/>
      <c r="BT1167" s="38"/>
      <c r="BU1167" s="58" t="e">
        <f>VLOOKUP(BT1167,Hoja2!$C:$D,2,0)</f>
        <v>#N/A</v>
      </c>
      <c r="BV1167" s="80" t="str">
        <f>IF(
AND(AO1167="",BD1167="",BQ1167=""),
"EN PROCESO NOTIFICACION / COMUNICACION",
IF(
BT1167="",
"NO APLICA",
IF(
BU1167=60,
IF(AO1167&lt;&gt;"",AO1167,IF(BD1167&lt;&gt;"",BD1167,BQ1167))+60,
WORKDAY(
IF(AO1167&lt;&gt;"",AO1167,IF(BD1167&lt;&gt;"",BD1167,BQ1167)),
BU1167,
FESTIVOS_CO!A:A
)
)
))</f>
        <v>EN PROCESO NOTIFICACION / COMUNICACION</v>
      </c>
      <c r="BW1167" s="44"/>
      <c r="BX1167" s="53"/>
      <c r="BY1167" s="45"/>
      <c r="BZ1167" s="37"/>
      <c r="CA1167" s="54" t="str">
        <f t="shared" si="224"/>
        <v>PENDIENTE EJECUTORIA</v>
      </c>
      <c r="CB1167" s="59" t="str">
        <f t="shared" si="221"/>
        <v/>
      </c>
      <c r="CC1167" s="36"/>
      <c r="CD1167" s="40"/>
      <c r="CE1167" s="46"/>
      <c r="CF1167" s="40"/>
      <c r="CG1167" s="40"/>
      <c r="CH1167" s="40"/>
      <c r="CI1167" s="36"/>
      <c r="CJ1167" s="47"/>
      <c r="CK1167" s="40"/>
      <c r="CL1167" s="40"/>
      <c r="CM1167" s="40"/>
      <c r="CN1167" s="40"/>
    </row>
    <row r="1168" spans="1:92" ht="42.75" hidden="1">
      <c r="A1168" s="49" t="str">
        <f t="shared" si="225"/>
        <v>SIN GESTIÓN</v>
      </c>
      <c r="B1168" s="58"/>
      <c r="C1168" s="37"/>
      <c r="D1168" s="37"/>
      <c r="E1168" s="49" t="str">
        <f t="shared" si="226"/>
        <v>PENDIENTE NOTIFICACIÓN</v>
      </c>
      <c r="F1168" s="141" t="str">
        <f t="shared" si="227"/>
        <v>PENDIENTE NOTIFICACIÓN</v>
      </c>
      <c r="G1168" s="49" t="str">
        <f t="shared" si="228"/>
        <v/>
      </c>
      <c r="H1168" s="51" t="str">
        <f ca="1">IF(
L1168="",
"",
IF(
NETWORKDAYS(L1168,IF(M1168&lt;&gt;"",M1168,TODAY()),FESTIVOS_CO!A:A)&gt;2,
"VENCIDO",
IF(
NETWORKDAYS(L1168,IF(M1168&lt;&gt;"",M1168,TODAY()),FESTIVOS_CO!A:A)=2,
"ALERTA",
"A TIEMPO"
)))</f>
        <v/>
      </c>
      <c r="I1168" s="40"/>
      <c r="J1168" s="36"/>
      <c r="K1168" s="37"/>
      <c r="L1168" s="50"/>
      <c r="M1168" s="37"/>
      <c r="N1168" s="52"/>
      <c r="O1168" s="52"/>
      <c r="P1168" s="36"/>
      <c r="Q1168" s="36"/>
      <c r="R1168" s="40"/>
      <c r="S1168" s="36"/>
      <c r="T1168" s="40"/>
      <c r="U1168" s="40"/>
      <c r="V1168" s="81"/>
      <c r="W1168" s="40"/>
      <c r="X1168" s="40"/>
      <c r="Y1168" s="40"/>
      <c r="Z1168" s="38" t="str">
        <f>IFERROR(VLOOKUP(Y1168,DIRECTORIO!A:B,2,FALSE),"")</f>
        <v/>
      </c>
      <c r="AA1168" s="40"/>
      <c r="AB1168" s="40"/>
      <c r="AC1168" s="40"/>
      <c r="AD1168" s="40"/>
      <c r="AE1168" s="40"/>
      <c r="AF1168" s="40"/>
      <c r="AG1168" s="41" t="s">
        <v>109</v>
      </c>
      <c r="AH1168" s="42"/>
      <c r="AI1168" s="54" t="str">
        <f t="shared" ca="1" si="229"/>
        <v>PENDIENTE NOTIFICACIÓN ELECTRÓNICA</v>
      </c>
      <c r="AJ1168" s="37"/>
      <c r="AK1168" s="37"/>
      <c r="AL1168" s="37"/>
      <c r="AM1168" s="53" t="str">
        <f>IF(AK1168="","",WORKDAY(AK1168,5,FESTIVOS_CO!A:A))</f>
        <v/>
      </c>
      <c r="AN1168" s="37"/>
      <c r="AO1168" s="37"/>
      <c r="AP1168" s="54" t="str">
        <f t="shared" ca="1" si="222"/>
        <v>NO APLICA</v>
      </c>
      <c r="AQ1168" s="36"/>
      <c r="AR1168" s="43"/>
      <c r="AS1168" s="37"/>
      <c r="AT1168" s="36"/>
      <c r="AU1168" s="37"/>
      <c r="AV1168" s="36"/>
      <c r="AW1168" s="36"/>
      <c r="AX1168" s="37"/>
      <c r="AY1168" s="140" t="str">
        <f>IF(AU1168="","",WORKDAY(AU1168,5,FESTIVOS_CO!A:A))</f>
        <v/>
      </c>
      <c r="AZ1168" s="54" t="str">
        <f t="shared" ca="1" si="231"/>
        <v>NO APLICA</v>
      </c>
      <c r="BA1168" s="55" t="str">
        <f>IF(AX1168="","",WORKDAY(AX1168,5,FESTIVOS_CO!A:A))</f>
        <v/>
      </c>
      <c r="BB1168" s="39"/>
      <c r="BC1168" s="40"/>
      <c r="BD1168" s="40"/>
      <c r="BE1168" s="56" t="str">
        <f t="shared" ca="1" si="220"/>
        <v>NO APLICA</v>
      </c>
      <c r="BF1168" s="37"/>
      <c r="BG1168" s="45"/>
      <c r="BH1168" s="37"/>
      <c r="BI1168" s="36"/>
      <c r="BJ1168" s="37"/>
      <c r="BK1168" s="36"/>
      <c r="BL1168" s="36"/>
      <c r="BM1168" s="53" t="str">
        <f>IF(BJ1168="","",WORKDAY(BJ1168,5,FESTIVOS_CO!A:A))</f>
        <v/>
      </c>
      <c r="BN1168" s="57" t="str">
        <f t="shared" ca="1" si="230"/>
        <v>PENDIENTE HACER AVISO</v>
      </c>
      <c r="BO1168" s="54" t="str">
        <f t="shared" ca="1" si="223"/>
        <v>EN TRÁMITE NOTIF. POR AVISO</v>
      </c>
      <c r="BP1168" s="37"/>
      <c r="BQ1168" s="53" t="str">
        <f>IF(BP1168="","",WORKDAY(BP1168,5,FESTIVOS_CO!A:A))</f>
        <v/>
      </c>
      <c r="BR1168" s="37"/>
      <c r="BS1168" s="36"/>
      <c r="BT1168" s="38"/>
      <c r="BU1168" s="58" t="e">
        <f>VLOOKUP(BT1168,Hoja2!$C:$D,2,0)</f>
        <v>#N/A</v>
      </c>
      <c r="BV1168" s="80" t="str">
        <f>IF(
AND(AO1168="",BD1168="",BQ1168=""),
"EN PROCESO NOTIFICACION / COMUNICACION",
IF(
BT1168="",
"NO APLICA",
IF(
BU1168=60,
IF(AO1168&lt;&gt;"",AO1168,IF(BD1168&lt;&gt;"",BD1168,BQ1168))+60,
WORKDAY(
IF(AO1168&lt;&gt;"",AO1168,IF(BD1168&lt;&gt;"",BD1168,BQ1168)),
BU1168,
FESTIVOS_CO!A:A
)
)
))</f>
        <v>EN PROCESO NOTIFICACION / COMUNICACION</v>
      </c>
      <c r="BW1168" s="44"/>
      <c r="BX1168" s="53"/>
      <c r="BY1168" s="45"/>
      <c r="BZ1168" s="37"/>
      <c r="CA1168" s="54" t="str">
        <f t="shared" si="224"/>
        <v>PENDIENTE EJECUTORIA</v>
      </c>
      <c r="CB1168" s="59" t="str">
        <f t="shared" si="221"/>
        <v/>
      </c>
      <c r="CC1168" s="36"/>
      <c r="CD1168" s="40"/>
      <c r="CE1168" s="46"/>
      <c r="CF1168" s="40"/>
      <c r="CG1168" s="40"/>
      <c r="CH1168" s="40"/>
      <c r="CI1168" s="36"/>
      <c r="CJ1168" s="47"/>
      <c r="CK1168" s="40"/>
      <c r="CL1168" s="40"/>
      <c r="CM1168" s="40"/>
      <c r="CN1168" s="40"/>
    </row>
    <row r="1169" spans="1:92" ht="42.75" hidden="1">
      <c r="A1169" s="49" t="str">
        <f t="shared" si="225"/>
        <v>SIN GESTIÓN</v>
      </c>
      <c r="B1169" s="58"/>
      <c r="C1169" s="37"/>
      <c r="D1169" s="37"/>
      <c r="E1169" s="49" t="str">
        <f t="shared" si="226"/>
        <v>PENDIENTE NOTIFICACIÓN</v>
      </c>
      <c r="F1169" s="141" t="str">
        <f t="shared" si="227"/>
        <v>PENDIENTE NOTIFICACIÓN</v>
      </c>
      <c r="G1169" s="49" t="str">
        <f t="shared" si="228"/>
        <v/>
      </c>
      <c r="H1169" s="51" t="str">
        <f ca="1">IF(
L1169="",
"",
IF(
NETWORKDAYS(L1169,IF(M1169&lt;&gt;"",M1169,TODAY()),FESTIVOS_CO!A:A)&gt;2,
"VENCIDO",
IF(
NETWORKDAYS(L1169,IF(M1169&lt;&gt;"",M1169,TODAY()),FESTIVOS_CO!A:A)=2,
"ALERTA",
"A TIEMPO"
)))</f>
        <v/>
      </c>
      <c r="I1169" s="40"/>
      <c r="J1169" s="36"/>
      <c r="K1169" s="37"/>
      <c r="L1169" s="50"/>
      <c r="M1169" s="37"/>
      <c r="N1169" s="52"/>
      <c r="O1169" s="52"/>
      <c r="P1169" s="36"/>
      <c r="Q1169" s="36"/>
      <c r="R1169" s="40"/>
      <c r="S1169" s="36"/>
      <c r="T1169" s="40"/>
      <c r="U1169" s="40"/>
      <c r="V1169" s="81"/>
      <c r="W1169" s="40"/>
      <c r="X1169" s="40"/>
      <c r="Y1169" s="40"/>
      <c r="Z1169" s="38" t="str">
        <f>IFERROR(VLOOKUP(Y1169,DIRECTORIO!A:B,2,FALSE),"")</f>
        <v/>
      </c>
      <c r="AA1169" s="40"/>
      <c r="AB1169" s="40"/>
      <c r="AC1169" s="40"/>
      <c r="AD1169" s="40"/>
      <c r="AE1169" s="40"/>
      <c r="AF1169" s="40"/>
      <c r="AG1169" s="41" t="s">
        <v>109</v>
      </c>
      <c r="AH1169" s="42"/>
      <c r="AI1169" s="54" t="str">
        <f t="shared" ca="1" si="229"/>
        <v>PENDIENTE NOTIFICACIÓN ELECTRÓNICA</v>
      </c>
      <c r="AJ1169" s="37"/>
      <c r="AK1169" s="37"/>
      <c r="AL1169" s="37"/>
      <c r="AM1169" s="53" t="str">
        <f>IF(AK1169="","",WORKDAY(AK1169,5,FESTIVOS_CO!A:A))</f>
        <v/>
      </c>
      <c r="AN1169" s="37"/>
      <c r="AO1169" s="37"/>
      <c r="AP1169" s="54" t="str">
        <f t="shared" ca="1" si="222"/>
        <v>NO APLICA</v>
      </c>
      <c r="AQ1169" s="36"/>
      <c r="AR1169" s="43"/>
      <c r="AS1169" s="37"/>
      <c r="AT1169" s="36"/>
      <c r="AU1169" s="37"/>
      <c r="AV1169" s="36"/>
      <c r="AW1169" s="36"/>
      <c r="AX1169" s="37"/>
      <c r="AY1169" s="140" t="str">
        <f>IF(AU1169="","",WORKDAY(AU1169,5,FESTIVOS_CO!A:A))</f>
        <v/>
      </c>
      <c r="AZ1169" s="54" t="str">
        <f t="shared" ca="1" si="231"/>
        <v>NO APLICA</v>
      </c>
      <c r="BA1169" s="55" t="str">
        <f>IF(AX1169="","",WORKDAY(AX1169,5,FESTIVOS_CO!A:A))</f>
        <v/>
      </c>
      <c r="BB1169" s="39"/>
      <c r="BC1169" s="40"/>
      <c r="BD1169" s="40"/>
      <c r="BE1169" s="56" t="str">
        <f t="shared" ca="1" si="220"/>
        <v>NO APLICA</v>
      </c>
      <c r="BF1169" s="37"/>
      <c r="BG1169" s="45"/>
      <c r="BH1169" s="37"/>
      <c r="BI1169" s="36"/>
      <c r="BJ1169" s="37"/>
      <c r="BK1169" s="36"/>
      <c r="BL1169" s="36"/>
      <c r="BM1169" s="53" t="str">
        <f>IF(BJ1169="","",WORKDAY(BJ1169,5,FESTIVOS_CO!A:A))</f>
        <v/>
      </c>
      <c r="BN1169" s="57" t="str">
        <f t="shared" ca="1" si="230"/>
        <v>PENDIENTE HACER AVISO</v>
      </c>
      <c r="BO1169" s="54" t="str">
        <f t="shared" ca="1" si="223"/>
        <v>EN TRÁMITE NOTIF. POR AVISO</v>
      </c>
      <c r="BP1169" s="37"/>
      <c r="BQ1169" s="53" t="str">
        <f>IF(BP1169="","",WORKDAY(BP1169,5,FESTIVOS_CO!A:A))</f>
        <v/>
      </c>
      <c r="BR1169" s="37"/>
      <c r="BS1169" s="36"/>
      <c r="BT1169" s="38"/>
      <c r="BU1169" s="58" t="e">
        <f>VLOOKUP(BT1169,Hoja2!$C:$D,2,0)</f>
        <v>#N/A</v>
      </c>
      <c r="BV1169" s="80" t="str">
        <f>IF(
AND(AO1169="",BD1169="",BQ1169=""),
"EN PROCESO NOTIFICACION / COMUNICACION",
IF(
BT1169="",
"NO APLICA",
IF(
BU1169=60,
IF(AO1169&lt;&gt;"",AO1169,IF(BD1169&lt;&gt;"",BD1169,BQ1169))+60,
WORKDAY(
IF(AO1169&lt;&gt;"",AO1169,IF(BD1169&lt;&gt;"",BD1169,BQ1169)),
BU1169,
FESTIVOS_CO!A:A
)
)
))</f>
        <v>EN PROCESO NOTIFICACION / COMUNICACION</v>
      </c>
      <c r="BW1169" s="44"/>
      <c r="BX1169" s="53"/>
      <c r="BY1169" s="45"/>
      <c r="BZ1169" s="37"/>
      <c r="CA1169" s="54" t="str">
        <f t="shared" si="224"/>
        <v>PENDIENTE EJECUTORIA</v>
      </c>
      <c r="CB1169" s="59" t="str">
        <f t="shared" si="221"/>
        <v/>
      </c>
      <c r="CC1169" s="36"/>
      <c r="CD1169" s="40"/>
      <c r="CE1169" s="46"/>
      <c r="CF1169" s="40"/>
      <c r="CG1169" s="40"/>
      <c r="CH1169" s="40"/>
      <c r="CI1169" s="36"/>
      <c r="CJ1169" s="47"/>
      <c r="CK1169" s="40"/>
      <c r="CL1169" s="40"/>
      <c r="CM1169" s="40"/>
      <c r="CN1169" s="40"/>
    </row>
    <row r="1170" spans="1:92" ht="42.75" hidden="1">
      <c r="A1170" s="49" t="str">
        <f t="shared" si="225"/>
        <v>SIN GESTIÓN</v>
      </c>
      <c r="B1170" s="58"/>
      <c r="C1170" s="37"/>
      <c r="D1170" s="37"/>
      <c r="E1170" s="49" t="str">
        <f t="shared" si="226"/>
        <v>PENDIENTE NOTIFICACIÓN</v>
      </c>
      <c r="F1170" s="141" t="str">
        <f t="shared" si="227"/>
        <v>PENDIENTE NOTIFICACIÓN</v>
      </c>
      <c r="G1170" s="49" t="str">
        <f t="shared" si="228"/>
        <v/>
      </c>
      <c r="H1170" s="51" t="str">
        <f ca="1">IF(
L1170="",
"",
IF(
NETWORKDAYS(L1170,IF(M1170&lt;&gt;"",M1170,TODAY()),FESTIVOS_CO!A:A)&gt;2,
"VENCIDO",
IF(
NETWORKDAYS(L1170,IF(M1170&lt;&gt;"",M1170,TODAY()),FESTIVOS_CO!A:A)=2,
"ALERTA",
"A TIEMPO"
)))</f>
        <v/>
      </c>
      <c r="I1170" s="40"/>
      <c r="J1170" s="36"/>
      <c r="K1170" s="37"/>
      <c r="L1170" s="50"/>
      <c r="M1170" s="37"/>
      <c r="N1170" s="52"/>
      <c r="O1170" s="52"/>
      <c r="P1170" s="36"/>
      <c r="Q1170" s="36"/>
      <c r="R1170" s="40"/>
      <c r="S1170" s="36"/>
      <c r="T1170" s="40"/>
      <c r="U1170" s="40"/>
      <c r="V1170" s="81"/>
      <c r="W1170" s="40"/>
      <c r="X1170" s="40"/>
      <c r="Y1170" s="40"/>
      <c r="Z1170" s="38" t="str">
        <f>IFERROR(VLOOKUP(Y1170,DIRECTORIO!A:B,2,FALSE),"")</f>
        <v/>
      </c>
      <c r="AA1170" s="40"/>
      <c r="AB1170" s="40"/>
      <c r="AC1170" s="40"/>
      <c r="AD1170" s="40"/>
      <c r="AE1170" s="40"/>
      <c r="AF1170" s="40"/>
      <c r="AG1170" s="41" t="s">
        <v>109</v>
      </c>
      <c r="AH1170" s="42"/>
      <c r="AI1170" s="54" t="str">
        <f t="shared" ca="1" si="229"/>
        <v>PENDIENTE NOTIFICACIÓN ELECTRÓNICA</v>
      </c>
      <c r="AJ1170" s="37"/>
      <c r="AK1170" s="37"/>
      <c r="AL1170" s="37"/>
      <c r="AM1170" s="53" t="str">
        <f>IF(AK1170="","",WORKDAY(AK1170,5,FESTIVOS_CO!A:A))</f>
        <v/>
      </c>
      <c r="AN1170" s="37"/>
      <c r="AO1170" s="37"/>
      <c r="AP1170" s="54" t="str">
        <f t="shared" ca="1" si="222"/>
        <v>NO APLICA</v>
      </c>
      <c r="AQ1170" s="36"/>
      <c r="AR1170" s="43"/>
      <c r="AS1170" s="37"/>
      <c r="AT1170" s="36"/>
      <c r="AU1170" s="37"/>
      <c r="AV1170" s="36"/>
      <c r="AW1170" s="36"/>
      <c r="AX1170" s="37"/>
      <c r="AY1170" s="140" t="str">
        <f>IF(AU1170="","",WORKDAY(AU1170,5,FESTIVOS_CO!A:A))</f>
        <v/>
      </c>
      <c r="AZ1170" s="54" t="str">
        <f t="shared" ca="1" si="231"/>
        <v>NO APLICA</v>
      </c>
      <c r="BA1170" s="55" t="str">
        <f>IF(AX1170="","",WORKDAY(AX1170,5,FESTIVOS_CO!A:A))</f>
        <v/>
      </c>
      <c r="BB1170" s="39"/>
      <c r="BC1170" s="40"/>
      <c r="BD1170" s="40"/>
      <c r="BE1170" s="56" t="str">
        <f t="shared" ca="1" si="220"/>
        <v>NO APLICA</v>
      </c>
      <c r="BF1170" s="37"/>
      <c r="BG1170" s="45"/>
      <c r="BH1170" s="37"/>
      <c r="BI1170" s="36"/>
      <c r="BJ1170" s="37"/>
      <c r="BK1170" s="36"/>
      <c r="BL1170" s="36"/>
      <c r="BM1170" s="53" t="str">
        <f>IF(BJ1170="","",WORKDAY(BJ1170,5,FESTIVOS_CO!A:A))</f>
        <v/>
      </c>
      <c r="BN1170" s="57" t="str">
        <f t="shared" ca="1" si="230"/>
        <v>PENDIENTE HACER AVISO</v>
      </c>
      <c r="BO1170" s="54" t="str">
        <f t="shared" ca="1" si="223"/>
        <v>EN TRÁMITE NOTIF. POR AVISO</v>
      </c>
      <c r="BP1170" s="37"/>
      <c r="BQ1170" s="53" t="str">
        <f>IF(BP1170="","",WORKDAY(BP1170,5,FESTIVOS_CO!A:A))</f>
        <v/>
      </c>
      <c r="BR1170" s="37"/>
      <c r="BS1170" s="36"/>
      <c r="BT1170" s="38"/>
      <c r="BU1170" s="58" t="e">
        <f>VLOOKUP(BT1170,Hoja2!$C:$D,2,0)</f>
        <v>#N/A</v>
      </c>
      <c r="BV1170" s="80" t="str">
        <f>IF(
AND(AO1170="",BD1170="",BQ1170=""),
"EN PROCESO NOTIFICACION / COMUNICACION",
IF(
BT1170="",
"NO APLICA",
IF(
BU1170=60,
IF(AO1170&lt;&gt;"",AO1170,IF(BD1170&lt;&gt;"",BD1170,BQ1170))+60,
WORKDAY(
IF(AO1170&lt;&gt;"",AO1170,IF(BD1170&lt;&gt;"",BD1170,BQ1170)),
BU1170,
FESTIVOS_CO!A:A
)
)
))</f>
        <v>EN PROCESO NOTIFICACION / COMUNICACION</v>
      </c>
      <c r="BW1170" s="44"/>
      <c r="BX1170" s="53"/>
      <c r="BY1170" s="45"/>
      <c r="BZ1170" s="37"/>
      <c r="CA1170" s="54" t="str">
        <f t="shared" si="224"/>
        <v>PENDIENTE EJECUTORIA</v>
      </c>
      <c r="CB1170" s="59" t="str">
        <f t="shared" si="221"/>
        <v/>
      </c>
      <c r="CC1170" s="36"/>
      <c r="CD1170" s="40"/>
      <c r="CE1170" s="46"/>
      <c r="CF1170" s="40"/>
      <c r="CG1170" s="40"/>
      <c r="CH1170" s="40"/>
      <c r="CI1170" s="36"/>
      <c r="CJ1170" s="47"/>
      <c r="CK1170" s="40"/>
      <c r="CL1170" s="40"/>
      <c r="CM1170" s="40"/>
      <c r="CN1170" s="40"/>
    </row>
    <row r="1171" spans="1:92" ht="42.75" hidden="1">
      <c r="A1171" s="49" t="str">
        <f t="shared" si="225"/>
        <v>SIN GESTIÓN</v>
      </c>
      <c r="B1171" s="58"/>
      <c r="C1171" s="37"/>
      <c r="D1171" s="37"/>
      <c r="E1171" s="49" t="str">
        <f t="shared" si="226"/>
        <v>PENDIENTE NOTIFICACIÓN</v>
      </c>
      <c r="F1171" s="141" t="str">
        <f t="shared" si="227"/>
        <v>PENDIENTE NOTIFICACIÓN</v>
      </c>
      <c r="G1171" s="49" t="str">
        <f t="shared" si="228"/>
        <v/>
      </c>
      <c r="H1171" s="51" t="str">
        <f ca="1">IF(
L1171="",
"",
IF(
NETWORKDAYS(L1171,IF(M1171&lt;&gt;"",M1171,TODAY()),FESTIVOS_CO!A:A)&gt;2,
"VENCIDO",
IF(
NETWORKDAYS(L1171,IF(M1171&lt;&gt;"",M1171,TODAY()),FESTIVOS_CO!A:A)=2,
"ALERTA",
"A TIEMPO"
)))</f>
        <v/>
      </c>
      <c r="I1171" s="40"/>
      <c r="J1171" s="36"/>
      <c r="K1171" s="37"/>
      <c r="L1171" s="50"/>
      <c r="M1171" s="37"/>
      <c r="N1171" s="52"/>
      <c r="O1171" s="52"/>
      <c r="P1171" s="36"/>
      <c r="Q1171" s="36"/>
      <c r="R1171" s="40"/>
      <c r="S1171" s="36"/>
      <c r="T1171" s="40"/>
      <c r="U1171" s="40"/>
      <c r="V1171" s="81"/>
      <c r="W1171" s="40"/>
      <c r="X1171" s="40"/>
      <c r="Y1171" s="40"/>
      <c r="Z1171" s="38" t="str">
        <f>IFERROR(VLOOKUP(Y1171,DIRECTORIO!A:B,2,FALSE),"")</f>
        <v/>
      </c>
      <c r="AA1171" s="40"/>
      <c r="AB1171" s="40"/>
      <c r="AC1171" s="40"/>
      <c r="AD1171" s="40"/>
      <c r="AE1171" s="40"/>
      <c r="AF1171" s="40"/>
      <c r="AG1171" s="41" t="s">
        <v>109</v>
      </c>
      <c r="AH1171" s="42"/>
      <c r="AI1171" s="54" t="str">
        <f t="shared" ca="1" si="229"/>
        <v>PENDIENTE NOTIFICACIÓN ELECTRÓNICA</v>
      </c>
      <c r="AJ1171" s="37"/>
      <c r="AK1171" s="37"/>
      <c r="AL1171" s="37"/>
      <c r="AM1171" s="53" t="str">
        <f>IF(AK1171="","",WORKDAY(AK1171,5,FESTIVOS_CO!A:A))</f>
        <v/>
      </c>
      <c r="AN1171" s="37"/>
      <c r="AO1171" s="37"/>
      <c r="AP1171" s="54" t="str">
        <f t="shared" ca="1" si="222"/>
        <v>NO APLICA</v>
      </c>
      <c r="AQ1171" s="36"/>
      <c r="AR1171" s="43"/>
      <c r="AS1171" s="37"/>
      <c r="AT1171" s="36"/>
      <c r="AU1171" s="37"/>
      <c r="AV1171" s="36"/>
      <c r="AW1171" s="36"/>
      <c r="AX1171" s="37"/>
      <c r="AY1171" s="140" t="str">
        <f>IF(AU1171="","",WORKDAY(AU1171,5,FESTIVOS_CO!A:A))</f>
        <v/>
      </c>
      <c r="AZ1171" s="54" t="str">
        <f t="shared" ca="1" si="231"/>
        <v>NO APLICA</v>
      </c>
      <c r="BA1171" s="55" t="str">
        <f>IF(AX1171="","",WORKDAY(AX1171,5,FESTIVOS_CO!A:A))</f>
        <v/>
      </c>
      <c r="BB1171" s="39"/>
      <c r="BC1171" s="40"/>
      <c r="BD1171" s="40"/>
      <c r="BE1171" s="56" t="str">
        <f t="shared" ca="1" si="220"/>
        <v>NO APLICA</v>
      </c>
      <c r="BF1171" s="37"/>
      <c r="BG1171" s="45"/>
      <c r="BH1171" s="37"/>
      <c r="BI1171" s="36"/>
      <c r="BJ1171" s="37"/>
      <c r="BK1171" s="36"/>
      <c r="BL1171" s="36"/>
      <c r="BM1171" s="53" t="str">
        <f>IF(BJ1171="","",WORKDAY(BJ1171,5,FESTIVOS_CO!A:A))</f>
        <v/>
      </c>
      <c r="BN1171" s="57" t="str">
        <f t="shared" ca="1" si="230"/>
        <v>PENDIENTE HACER AVISO</v>
      </c>
      <c r="BO1171" s="54" t="str">
        <f t="shared" ca="1" si="223"/>
        <v>EN TRÁMITE NOTIF. POR AVISO</v>
      </c>
      <c r="BP1171" s="37"/>
      <c r="BQ1171" s="53" t="str">
        <f>IF(BP1171="","",WORKDAY(BP1171,5,FESTIVOS_CO!A:A))</f>
        <v/>
      </c>
      <c r="BR1171" s="37"/>
      <c r="BS1171" s="36"/>
      <c r="BT1171" s="38"/>
      <c r="BU1171" s="58" t="e">
        <f>VLOOKUP(BT1171,Hoja2!$C:$D,2,0)</f>
        <v>#N/A</v>
      </c>
      <c r="BV1171" s="80" t="str">
        <f>IF(
AND(AO1171="",BD1171="",BQ1171=""),
"EN PROCESO NOTIFICACION / COMUNICACION",
IF(
BT1171="",
"NO APLICA",
IF(
BU1171=60,
IF(AO1171&lt;&gt;"",AO1171,IF(BD1171&lt;&gt;"",BD1171,BQ1171))+60,
WORKDAY(
IF(AO1171&lt;&gt;"",AO1171,IF(BD1171&lt;&gt;"",BD1171,BQ1171)),
BU1171,
FESTIVOS_CO!A:A
)
)
))</f>
        <v>EN PROCESO NOTIFICACION / COMUNICACION</v>
      </c>
      <c r="BW1171" s="44"/>
      <c r="BX1171" s="53"/>
      <c r="BY1171" s="45"/>
      <c r="BZ1171" s="37"/>
      <c r="CA1171" s="54" t="str">
        <f t="shared" si="224"/>
        <v>PENDIENTE EJECUTORIA</v>
      </c>
      <c r="CB1171" s="59" t="str">
        <f t="shared" si="221"/>
        <v/>
      </c>
      <c r="CC1171" s="36"/>
      <c r="CD1171" s="40"/>
      <c r="CE1171" s="46"/>
      <c r="CF1171" s="40"/>
      <c r="CG1171" s="40"/>
      <c r="CH1171" s="40"/>
      <c r="CI1171" s="36"/>
      <c r="CJ1171" s="47"/>
      <c r="CK1171" s="40"/>
      <c r="CL1171" s="40"/>
      <c r="CM1171" s="40"/>
      <c r="CN1171" s="40"/>
    </row>
    <row r="1172" spans="1:92" ht="42.75" hidden="1">
      <c r="A1172" s="49" t="str">
        <f t="shared" si="225"/>
        <v>SIN GESTIÓN</v>
      </c>
      <c r="B1172" s="58"/>
      <c r="C1172" s="37"/>
      <c r="D1172" s="37"/>
      <c r="E1172" s="49" t="str">
        <f t="shared" si="226"/>
        <v>PENDIENTE NOTIFICACIÓN</v>
      </c>
      <c r="F1172" s="141" t="str">
        <f t="shared" si="227"/>
        <v>PENDIENTE NOTIFICACIÓN</v>
      </c>
      <c r="G1172" s="49" t="str">
        <f t="shared" si="228"/>
        <v/>
      </c>
      <c r="H1172" s="51" t="str">
        <f ca="1">IF(
L1172="",
"",
IF(
NETWORKDAYS(L1172,IF(M1172&lt;&gt;"",M1172,TODAY()),FESTIVOS_CO!A:A)&gt;2,
"VENCIDO",
IF(
NETWORKDAYS(L1172,IF(M1172&lt;&gt;"",M1172,TODAY()),FESTIVOS_CO!A:A)=2,
"ALERTA",
"A TIEMPO"
)))</f>
        <v/>
      </c>
      <c r="I1172" s="40"/>
      <c r="J1172" s="36"/>
      <c r="K1172" s="37"/>
      <c r="L1172" s="50"/>
      <c r="M1172" s="37"/>
      <c r="N1172" s="52"/>
      <c r="O1172" s="52"/>
      <c r="P1172" s="36"/>
      <c r="Q1172" s="36"/>
      <c r="R1172" s="40"/>
      <c r="S1172" s="36"/>
      <c r="T1172" s="40"/>
      <c r="U1172" s="40"/>
      <c r="V1172" s="81"/>
      <c r="W1172" s="40"/>
      <c r="X1172" s="40"/>
      <c r="Y1172" s="40"/>
      <c r="Z1172" s="38" t="str">
        <f>IFERROR(VLOOKUP(Y1172,DIRECTORIO!A:B,2,FALSE),"")</f>
        <v/>
      </c>
      <c r="AA1172" s="40"/>
      <c r="AB1172" s="40"/>
      <c r="AC1172" s="40"/>
      <c r="AD1172" s="40"/>
      <c r="AE1172" s="40"/>
      <c r="AF1172" s="40"/>
      <c r="AG1172" s="41" t="s">
        <v>109</v>
      </c>
      <c r="AH1172" s="42"/>
      <c r="AI1172" s="54" t="str">
        <f t="shared" ca="1" si="229"/>
        <v>PENDIENTE NOTIFICACIÓN ELECTRÓNICA</v>
      </c>
      <c r="AJ1172" s="37"/>
      <c r="AK1172" s="37"/>
      <c r="AL1172" s="37"/>
      <c r="AM1172" s="53" t="str">
        <f>IF(AK1172="","",WORKDAY(AK1172,5,FESTIVOS_CO!A:A))</f>
        <v/>
      </c>
      <c r="AN1172" s="37"/>
      <c r="AO1172" s="37"/>
      <c r="AP1172" s="54" t="str">
        <f t="shared" ca="1" si="222"/>
        <v>NO APLICA</v>
      </c>
      <c r="AQ1172" s="36"/>
      <c r="AR1172" s="43"/>
      <c r="AS1172" s="37"/>
      <c r="AT1172" s="36"/>
      <c r="AU1172" s="37"/>
      <c r="AV1172" s="36"/>
      <c r="AW1172" s="36"/>
      <c r="AX1172" s="37"/>
      <c r="AY1172" s="140" t="str">
        <f>IF(AU1172="","",WORKDAY(AU1172,5,FESTIVOS_CO!A:A))</f>
        <v/>
      </c>
      <c r="AZ1172" s="54" t="str">
        <f t="shared" ca="1" si="231"/>
        <v>NO APLICA</v>
      </c>
      <c r="BA1172" s="55" t="str">
        <f>IF(AX1172="","",WORKDAY(AX1172,5,FESTIVOS_CO!A:A))</f>
        <v/>
      </c>
      <c r="BB1172" s="39"/>
      <c r="BC1172" s="40"/>
      <c r="BD1172" s="40"/>
      <c r="BE1172" s="56" t="str">
        <f t="shared" ca="1" si="220"/>
        <v>NO APLICA</v>
      </c>
      <c r="BF1172" s="37"/>
      <c r="BG1172" s="45"/>
      <c r="BH1172" s="37"/>
      <c r="BI1172" s="36"/>
      <c r="BJ1172" s="37"/>
      <c r="BK1172" s="36"/>
      <c r="BL1172" s="36"/>
      <c r="BM1172" s="53" t="str">
        <f>IF(BJ1172="","",WORKDAY(BJ1172,5,FESTIVOS_CO!A:A))</f>
        <v/>
      </c>
      <c r="BN1172" s="57" t="str">
        <f t="shared" ca="1" si="230"/>
        <v>PENDIENTE HACER AVISO</v>
      </c>
      <c r="BO1172" s="54" t="str">
        <f t="shared" ca="1" si="223"/>
        <v>EN TRÁMITE NOTIF. POR AVISO</v>
      </c>
      <c r="BP1172" s="37"/>
      <c r="BQ1172" s="53" t="str">
        <f>IF(BP1172="","",WORKDAY(BP1172,5,FESTIVOS_CO!A:A))</f>
        <v/>
      </c>
      <c r="BR1172" s="37"/>
      <c r="BS1172" s="36"/>
      <c r="BT1172" s="38"/>
      <c r="BU1172" s="58" t="e">
        <f>VLOOKUP(BT1172,Hoja2!$C:$D,2,0)</f>
        <v>#N/A</v>
      </c>
      <c r="BV1172" s="80" t="str">
        <f>IF(
AND(AO1172="",BD1172="",BQ1172=""),
"EN PROCESO NOTIFICACION / COMUNICACION",
IF(
BT1172="",
"NO APLICA",
IF(
BU1172=60,
IF(AO1172&lt;&gt;"",AO1172,IF(BD1172&lt;&gt;"",BD1172,BQ1172))+60,
WORKDAY(
IF(AO1172&lt;&gt;"",AO1172,IF(BD1172&lt;&gt;"",BD1172,BQ1172)),
BU1172,
FESTIVOS_CO!A:A
)
)
))</f>
        <v>EN PROCESO NOTIFICACION / COMUNICACION</v>
      </c>
      <c r="BW1172" s="44"/>
      <c r="BX1172" s="53"/>
      <c r="BY1172" s="45"/>
      <c r="BZ1172" s="37"/>
      <c r="CA1172" s="54" t="str">
        <f t="shared" si="224"/>
        <v>PENDIENTE EJECUTORIA</v>
      </c>
      <c r="CB1172" s="59" t="str">
        <f t="shared" si="221"/>
        <v/>
      </c>
      <c r="CC1172" s="36"/>
      <c r="CD1172" s="40"/>
      <c r="CE1172" s="46"/>
      <c r="CF1172" s="40"/>
      <c r="CG1172" s="40"/>
      <c r="CH1172" s="40"/>
      <c r="CI1172" s="36"/>
      <c r="CJ1172" s="47"/>
      <c r="CK1172" s="40"/>
      <c r="CL1172" s="40"/>
      <c r="CM1172" s="40"/>
      <c r="CN1172" s="40"/>
    </row>
    <row r="1173" spans="1:92" ht="42.75" hidden="1">
      <c r="A1173" s="49" t="str">
        <f t="shared" si="225"/>
        <v>SIN GESTIÓN</v>
      </c>
      <c r="B1173" s="58"/>
      <c r="C1173" s="37"/>
      <c r="D1173" s="37"/>
      <c r="E1173" s="49" t="str">
        <f t="shared" si="226"/>
        <v>PENDIENTE NOTIFICACIÓN</v>
      </c>
      <c r="F1173" s="141" t="str">
        <f t="shared" si="227"/>
        <v>PENDIENTE NOTIFICACIÓN</v>
      </c>
      <c r="G1173" s="49" t="str">
        <f t="shared" si="228"/>
        <v/>
      </c>
      <c r="H1173" s="51" t="str">
        <f ca="1">IF(
L1173="",
"",
IF(
NETWORKDAYS(L1173,IF(M1173&lt;&gt;"",M1173,TODAY()),FESTIVOS_CO!A:A)&gt;2,
"VENCIDO",
IF(
NETWORKDAYS(L1173,IF(M1173&lt;&gt;"",M1173,TODAY()),FESTIVOS_CO!A:A)=2,
"ALERTA",
"A TIEMPO"
)))</f>
        <v/>
      </c>
      <c r="I1173" s="40"/>
      <c r="J1173" s="36"/>
      <c r="K1173" s="37"/>
      <c r="L1173" s="50"/>
      <c r="M1173" s="37"/>
      <c r="N1173" s="52"/>
      <c r="O1173" s="52"/>
      <c r="P1173" s="36"/>
      <c r="Q1173" s="36"/>
      <c r="R1173" s="40"/>
      <c r="S1173" s="36"/>
      <c r="T1173" s="40"/>
      <c r="U1173" s="40"/>
      <c r="V1173" s="81"/>
      <c r="W1173" s="40"/>
      <c r="X1173" s="40"/>
      <c r="Y1173" s="40"/>
      <c r="Z1173" s="38" t="str">
        <f>IFERROR(VLOOKUP(Y1173,DIRECTORIO!A:B,2,FALSE),"")</f>
        <v/>
      </c>
      <c r="AA1173" s="40"/>
      <c r="AB1173" s="40"/>
      <c r="AC1173" s="40"/>
      <c r="AD1173" s="40"/>
      <c r="AE1173" s="40"/>
      <c r="AF1173" s="40"/>
      <c r="AG1173" s="41" t="s">
        <v>109</v>
      </c>
      <c r="AH1173" s="42"/>
      <c r="AI1173" s="54" t="str">
        <f t="shared" ca="1" si="229"/>
        <v>PENDIENTE NOTIFICACIÓN ELECTRÓNICA</v>
      </c>
      <c r="AJ1173" s="37"/>
      <c r="AK1173" s="37"/>
      <c r="AL1173" s="37"/>
      <c r="AM1173" s="53" t="str">
        <f>IF(AK1173="","",WORKDAY(AK1173,5,FESTIVOS_CO!A:A))</f>
        <v/>
      </c>
      <c r="AN1173" s="37"/>
      <c r="AO1173" s="37"/>
      <c r="AP1173" s="54" t="str">
        <f t="shared" ca="1" si="222"/>
        <v>NO APLICA</v>
      </c>
      <c r="AQ1173" s="36"/>
      <c r="AR1173" s="43"/>
      <c r="AS1173" s="37"/>
      <c r="AT1173" s="36"/>
      <c r="AU1173" s="37"/>
      <c r="AV1173" s="36"/>
      <c r="AW1173" s="36"/>
      <c r="AX1173" s="37"/>
      <c r="AY1173" s="140" t="str">
        <f>IF(AU1173="","",WORKDAY(AU1173,5,FESTIVOS_CO!A:A))</f>
        <v/>
      </c>
      <c r="AZ1173" s="54" t="str">
        <f t="shared" ca="1" si="231"/>
        <v>NO APLICA</v>
      </c>
      <c r="BA1173" s="55" t="str">
        <f>IF(AX1173="","",WORKDAY(AX1173,5,FESTIVOS_CO!A:A))</f>
        <v/>
      </c>
      <c r="BB1173" s="39"/>
      <c r="BC1173" s="40"/>
      <c r="BD1173" s="40"/>
      <c r="BE1173" s="56" t="str">
        <f t="shared" ca="1" si="220"/>
        <v>NO APLICA</v>
      </c>
      <c r="BF1173" s="37"/>
      <c r="BG1173" s="45"/>
      <c r="BH1173" s="37"/>
      <c r="BI1173" s="36"/>
      <c r="BJ1173" s="37"/>
      <c r="BK1173" s="36"/>
      <c r="BL1173" s="36"/>
      <c r="BM1173" s="53" t="str">
        <f>IF(BJ1173="","",WORKDAY(BJ1173,5,FESTIVOS_CO!A:A))</f>
        <v/>
      </c>
      <c r="BN1173" s="57" t="str">
        <f t="shared" ca="1" si="230"/>
        <v>PENDIENTE HACER AVISO</v>
      </c>
      <c r="BO1173" s="54" t="str">
        <f t="shared" ca="1" si="223"/>
        <v>EN TRÁMITE NOTIF. POR AVISO</v>
      </c>
      <c r="BP1173" s="37"/>
      <c r="BQ1173" s="53" t="str">
        <f>IF(BP1173="","",WORKDAY(BP1173,5,FESTIVOS_CO!A:A))</f>
        <v/>
      </c>
      <c r="BR1173" s="37"/>
      <c r="BS1173" s="36"/>
      <c r="BT1173" s="38"/>
      <c r="BU1173" s="58" t="e">
        <f>VLOOKUP(BT1173,Hoja2!$C:$D,2,0)</f>
        <v>#N/A</v>
      </c>
      <c r="BV1173" s="80" t="str">
        <f>IF(
AND(AO1173="",BD1173="",BQ1173=""),
"EN PROCESO NOTIFICACION / COMUNICACION",
IF(
BT1173="",
"NO APLICA",
IF(
BU1173=60,
IF(AO1173&lt;&gt;"",AO1173,IF(BD1173&lt;&gt;"",BD1173,BQ1173))+60,
WORKDAY(
IF(AO1173&lt;&gt;"",AO1173,IF(BD1173&lt;&gt;"",BD1173,BQ1173)),
BU1173,
FESTIVOS_CO!A:A
)
)
))</f>
        <v>EN PROCESO NOTIFICACION / COMUNICACION</v>
      </c>
      <c r="BW1173" s="44"/>
      <c r="BX1173" s="53"/>
      <c r="BY1173" s="45"/>
      <c r="BZ1173" s="37"/>
      <c r="CA1173" s="54" t="str">
        <f t="shared" si="224"/>
        <v>PENDIENTE EJECUTORIA</v>
      </c>
      <c r="CB1173" s="59" t="str">
        <f t="shared" si="221"/>
        <v/>
      </c>
      <c r="CC1173" s="36"/>
      <c r="CD1173" s="40"/>
      <c r="CE1173" s="46"/>
      <c r="CF1173" s="40"/>
      <c r="CG1173" s="40"/>
      <c r="CH1173" s="40"/>
      <c r="CI1173" s="36"/>
      <c r="CJ1173" s="47"/>
      <c r="CK1173" s="40"/>
      <c r="CL1173" s="40"/>
      <c r="CM1173" s="40"/>
      <c r="CN1173" s="40"/>
    </row>
    <row r="1174" spans="1:92" ht="42.75" hidden="1">
      <c r="A1174" s="49" t="str">
        <f t="shared" si="225"/>
        <v>SIN GESTIÓN</v>
      </c>
      <c r="B1174" s="58"/>
      <c r="C1174" s="37"/>
      <c r="D1174" s="37"/>
      <c r="E1174" s="49" t="str">
        <f t="shared" si="226"/>
        <v>PENDIENTE NOTIFICACIÓN</v>
      </c>
      <c r="F1174" s="141" t="str">
        <f t="shared" si="227"/>
        <v>PENDIENTE NOTIFICACIÓN</v>
      </c>
      <c r="G1174" s="49" t="str">
        <f t="shared" si="228"/>
        <v/>
      </c>
      <c r="H1174" s="51" t="str">
        <f ca="1">IF(
L1174="",
"",
IF(
NETWORKDAYS(L1174,IF(M1174&lt;&gt;"",M1174,TODAY()),FESTIVOS_CO!A:A)&gt;2,
"VENCIDO",
IF(
NETWORKDAYS(L1174,IF(M1174&lt;&gt;"",M1174,TODAY()),FESTIVOS_CO!A:A)=2,
"ALERTA",
"A TIEMPO"
)))</f>
        <v/>
      </c>
      <c r="I1174" s="40"/>
      <c r="J1174" s="36"/>
      <c r="K1174" s="37"/>
      <c r="L1174" s="50"/>
      <c r="M1174" s="37"/>
      <c r="N1174" s="52"/>
      <c r="O1174" s="52"/>
      <c r="P1174" s="36"/>
      <c r="Q1174" s="36"/>
      <c r="R1174" s="40"/>
      <c r="S1174" s="36"/>
      <c r="T1174" s="40"/>
      <c r="U1174" s="40"/>
      <c r="V1174" s="81"/>
      <c r="W1174" s="40"/>
      <c r="X1174" s="40"/>
      <c r="Y1174" s="40"/>
      <c r="Z1174" s="38" t="str">
        <f>IFERROR(VLOOKUP(Y1174,DIRECTORIO!A:B,2,FALSE),"")</f>
        <v/>
      </c>
      <c r="AA1174" s="40"/>
      <c r="AB1174" s="40"/>
      <c r="AC1174" s="40"/>
      <c r="AD1174" s="40"/>
      <c r="AE1174" s="40"/>
      <c r="AF1174" s="40"/>
      <c r="AG1174" s="41" t="s">
        <v>109</v>
      </c>
      <c r="AH1174" s="42"/>
      <c r="AI1174" s="54" t="str">
        <f t="shared" ca="1" si="229"/>
        <v>PENDIENTE NOTIFICACIÓN ELECTRÓNICA</v>
      </c>
      <c r="AJ1174" s="37"/>
      <c r="AK1174" s="37"/>
      <c r="AL1174" s="37"/>
      <c r="AM1174" s="53" t="str">
        <f>IF(AK1174="","",WORKDAY(AK1174,5,FESTIVOS_CO!A:A))</f>
        <v/>
      </c>
      <c r="AN1174" s="37"/>
      <c r="AO1174" s="37"/>
      <c r="AP1174" s="54" t="str">
        <f t="shared" ca="1" si="222"/>
        <v>NO APLICA</v>
      </c>
      <c r="AQ1174" s="36"/>
      <c r="AR1174" s="43"/>
      <c r="AS1174" s="37"/>
      <c r="AT1174" s="36"/>
      <c r="AU1174" s="37"/>
      <c r="AV1174" s="36"/>
      <c r="AW1174" s="36"/>
      <c r="AX1174" s="37"/>
      <c r="AY1174" s="140" t="str">
        <f>IF(AU1174="","",WORKDAY(AU1174,5,FESTIVOS_CO!A:A))</f>
        <v/>
      </c>
      <c r="AZ1174" s="54" t="str">
        <f t="shared" ca="1" si="231"/>
        <v>NO APLICA</v>
      </c>
      <c r="BA1174" s="55" t="str">
        <f>IF(AX1174="","",WORKDAY(AX1174,5,FESTIVOS_CO!A:A))</f>
        <v/>
      </c>
      <c r="BB1174" s="39"/>
      <c r="BC1174" s="40"/>
      <c r="BD1174" s="40"/>
      <c r="BE1174" s="56" t="str">
        <f t="shared" ca="1" si="220"/>
        <v>NO APLICA</v>
      </c>
      <c r="BF1174" s="37"/>
      <c r="BG1174" s="45"/>
      <c r="BH1174" s="37"/>
      <c r="BI1174" s="36"/>
      <c r="BJ1174" s="37"/>
      <c r="BK1174" s="36"/>
      <c r="BL1174" s="36"/>
      <c r="BM1174" s="53" t="str">
        <f>IF(BJ1174="","",WORKDAY(BJ1174,5,FESTIVOS_CO!A:A))</f>
        <v/>
      </c>
      <c r="BN1174" s="57" t="str">
        <f t="shared" ca="1" si="230"/>
        <v>PENDIENTE HACER AVISO</v>
      </c>
      <c r="BO1174" s="54" t="str">
        <f t="shared" ca="1" si="223"/>
        <v>EN TRÁMITE NOTIF. POR AVISO</v>
      </c>
      <c r="BP1174" s="37"/>
      <c r="BQ1174" s="53" t="str">
        <f>IF(BP1174="","",WORKDAY(BP1174,5,FESTIVOS_CO!A:A))</f>
        <v/>
      </c>
      <c r="BR1174" s="37"/>
      <c r="BS1174" s="36"/>
      <c r="BT1174" s="38"/>
      <c r="BU1174" s="58" t="e">
        <f>VLOOKUP(BT1174,Hoja2!$C:$D,2,0)</f>
        <v>#N/A</v>
      </c>
      <c r="BV1174" s="80" t="str">
        <f>IF(
AND(AO1174="",BD1174="",BQ1174=""),
"EN PROCESO NOTIFICACION / COMUNICACION",
IF(
BT1174="",
"NO APLICA",
IF(
BU1174=60,
IF(AO1174&lt;&gt;"",AO1174,IF(BD1174&lt;&gt;"",BD1174,BQ1174))+60,
WORKDAY(
IF(AO1174&lt;&gt;"",AO1174,IF(BD1174&lt;&gt;"",BD1174,BQ1174)),
BU1174,
FESTIVOS_CO!A:A
)
)
))</f>
        <v>EN PROCESO NOTIFICACION / COMUNICACION</v>
      </c>
      <c r="BW1174" s="44"/>
      <c r="BX1174" s="53"/>
      <c r="BY1174" s="45"/>
      <c r="BZ1174" s="37"/>
      <c r="CA1174" s="54" t="str">
        <f t="shared" si="224"/>
        <v>PENDIENTE EJECUTORIA</v>
      </c>
      <c r="CB1174" s="59" t="str">
        <f t="shared" si="221"/>
        <v/>
      </c>
      <c r="CC1174" s="36"/>
      <c r="CD1174" s="40"/>
      <c r="CE1174" s="46"/>
      <c r="CF1174" s="40"/>
      <c r="CG1174" s="40"/>
      <c r="CH1174" s="40"/>
      <c r="CI1174" s="36"/>
      <c r="CJ1174" s="47"/>
      <c r="CK1174" s="40"/>
      <c r="CL1174" s="40"/>
      <c r="CM1174" s="40"/>
      <c r="CN1174" s="40"/>
    </row>
    <row r="1175" spans="1:92" ht="42.75" hidden="1">
      <c r="A1175" s="49" t="str">
        <f t="shared" si="225"/>
        <v>SIN GESTIÓN</v>
      </c>
      <c r="B1175" s="58"/>
      <c r="C1175" s="37"/>
      <c r="D1175" s="37"/>
      <c r="E1175" s="49" t="str">
        <f t="shared" si="226"/>
        <v>PENDIENTE NOTIFICACIÓN</v>
      </c>
      <c r="F1175" s="141" t="str">
        <f t="shared" si="227"/>
        <v>PENDIENTE NOTIFICACIÓN</v>
      </c>
      <c r="G1175" s="49" t="str">
        <f t="shared" si="228"/>
        <v/>
      </c>
      <c r="H1175" s="51" t="str">
        <f ca="1">IF(
L1175="",
"",
IF(
NETWORKDAYS(L1175,IF(M1175&lt;&gt;"",M1175,TODAY()),FESTIVOS_CO!A:A)&gt;2,
"VENCIDO",
IF(
NETWORKDAYS(L1175,IF(M1175&lt;&gt;"",M1175,TODAY()),FESTIVOS_CO!A:A)=2,
"ALERTA",
"A TIEMPO"
)))</f>
        <v/>
      </c>
      <c r="I1175" s="40"/>
      <c r="J1175" s="36"/>
      <c r="K1175" s="37"/>
      <c r="L1175" s="50"/>
      <c r="M1175" s="37"/>
      <c r="N1175" s="52"/>
      <c r="O1175" s="52"/>
      <c r="P1175" s="36"/>
      <c r="Q1175" s="36"/>
      <c r="R1175" s="40"/>
      <c r="S1175" s="36"/>
      <c r="T1175" s="40"/>
      <c r="U1175" s="40"/>
      <c r="V1175" s="81"/>
      <c r="W1175" s="40"/>
      <c r="X1175" s="40"/>
      <c r="Y1175" s="40"/>
      <c r="Z1175" s="38" t="str">
        <f>IFERROR(VLOOKUP(Y1175,DIRECTORIO!A:B,2,FALSE),"")</f>
        <v/>
      </c>
      <c r="AA1175" s="40"/>
      <c r="AB1175" s="40"/>
      <c r="AC1175" s="40"/>
      <c r="AD1175" s="40"/>
      <c r="AE1175" s="40"/>
      <c r="AF1175" s="40"/>
      <c r="AG1175" s="41" t="s">
        <v>109</v>
      </c>
      <c r="AH1175" s="42"/>
      <c r="AI1175" s="54" t="str">
        <f t="shared" ca="1" si="229"/>
        <v>PENDIENTE NOTIFICACIÓN ELECTRÓNICA</v>
      </c>
      <c r="AJ1175" s="37"/>
      <c r="AK1175" s="37"/>
      <c r="AL1175" s="37"/>
      <c r="AM1175" s="53" t="str">
        <f>IF(AK1175="","",WORKDAY(AK1175,5,FESTIVOS_CO!A:A))</f>
        <v/>
      </c>
      <c r="AN1175" s="37"/>
      <c r="AO1175" s="37"/>
      <c r="AP1175" s="54" t="str">
        <f t="shared" ca="1" si="222"/>
        <v>NO APLICA</v>
      </c>
      <c r="AQ1175" s="36"/>
      <c r="AR1175" s="43"/>
      <c r="AS1175" s="37"/>
      <c r="AT1175" s="36"/>
      <c r="AU1175" s="37"/>
      <c r="AV1175" s="36"/>
      <c r="AW1175" s="36"/>
      <c r="AX1175" s="37"/>
      <c r="AY1175" s="140" t="str">
        <f>IF(AU1175="","",WORKDAY(AU1175,5,FESTIVOS_CO!A:A))</f>
        <v/>
      </c>
      <c r="AZ1175" s="54" t="str">
        <f t="shared" ca="1" si="231"/>
        <v>NO APLICA</v>
      </c>
      <c r="BA1175" s="55" t="str">
        <f>IF(AX1175="","",WORKDAY(AX1175,5,FESTIVOS_CO!A:A))</f>
        <v/>
      </c>
      <c r="BB1175" s="39"/>
      <c r="BC1175" s="40"/>
      <c r="BD1175" s="40"/>
      <c r="BE1175" s="56" t="str">
        <f t="shared" ca="1" si="220"/>
        <v>NO APLICA</v>
      </c>
      <c r="BF1175" s="37"/>
      <c r="BG1175" s="45"/>
      <c r="BH1175" s="37"/>
      <c r="BI1175" s="36"/>
      <c r="BJ1175" s="37"/>
      <c r="BK1175" s="36"/>
      <c r="BL1175" s="36"/>
      <c r="BM1175" s="53" t="str">
        <f>IF(BJ1175="","",WORKDAY(BJ1175,5,FESTIVOS_CO!A:A))</f>
        <v/>
      </c>
      <c r="BN1175" s="57" t="str">
        <f t="shared" ca="1" si="230"/>
        <v>PENDIENTE HACER AVISO</v>
      </c>
      <c r="BO1175" s="54" t="str">
        <f t="shared" ca="1" si="223"/>
        <v>EN TRÁMITE NOTIF. POR AVISO</v>
      </c>
      <c r="BP1175" s="37"/>
      <c r="BQ1175" s="53" t="str">
        <f>IF(BP1175="","",WORKDAY(BP1175,5,FESTIVOS_CO!A:A))</f>
        <v/>
      </c>
      <c r="BR1175" s="37"/>
      <c r="BS1175" s="36"/>
      <c r="BT1175" s="38"/>
      <c r="BU1175" s="58" t="e">
        <f>VLOOKUP(BT1175,Hoja2!$C:$D,2,0)</f>
        <v>#N/A</v>
      </c>
      <c r="BV1175" s="80" t="str">
        <f>IF(
AND(AO1175="",BD1175="",BQ1175=""),
"EN PROCESO NOTIFICACION / COMUNICACION",
IF(
BT1175="",
"NO APLICA",
IF(
BU1175=60,
IF(AO1175&lt;&gt;"",AO1175,IF(BD1175&lt;&gt;"",BD1175,BQ1175))+60,
WORKDAY(
IF(AO1175&lt;&gt;"",AO1175,IF(BD1175&lt;&gt;"",BD1175,BQ1175)),
BU1175,
FESTIVOS_CO!A:A
)
)
))</f>
        <v>EN PROCESO NOTIFICACION / COMUNICACION</v>
      </c>
      <c r="BW1175" s="44"/>
      <c r="BX1175" s="53"/>
      <c r="BY1175" s="45"/>
      <c r="BZ1175" s="37"/>
      <c r="CA1175" s="54" t="str">
        <f t="shared" si="224"/>
        <v>PENDIENTE EJECUTORIA</v>
      </c>
      <c r="CB1175" s="59" t="str">
        <f t="shared" si="221"/>
        <v/>
      </c>
      <c r="CC1175" s="36"/>
      <c r="CD1175" s="40"/>
      <c r="CE1175" s="46"/>
      <c r="CF1175" s="40"/>
      <c r="CG1175" s="40"/>
      <c r="CH1175" s="40"/>
      <c r="CI1175" s="36"/>
      <c r="CJ1175" s="47"/>
      <c r="CK1175" s="40"/>
      <c r="CL1175" s="40"/>
      <c r="CM1175" s="40"/>
      <c r="CN1175" s="40"/>
    </row>
    <row r="1176" spans="1:92" ht="42.75" hidden="1">
      <c r="A1176" s="49" t="str">
        <f t="shared" si="225"/>
        <v>SIN GESTIÓN</v>
      </c>
      <c r="B1176" s="58"/>
      <c r="C1176" s="37"/>
      <c r="D1176" s="37"/>
      <c r="E1176" s="49" t="str">
        <f t="shared" si="226"/>
        <v>PENDIENTE NOTIFICACIÓN</v>
      </c>
      <c r="F1176" s="141" t="str">
        <f t="shared" si="227"/>
        <v>PENDIENTE NOTIFICACIÓN</v>
      </c>
      <c r="G1176" s="49" t="str">
        <f t="shared" si="228"/>
        <v/>
      </c>
      <c r="H1176" s="51" t="str">
        <f ca="1">IF(
L1176="",
"",
IF(
NETWORKDAYS(L1176,IF(M1176&lt;&gt;"",M1176,TODAY()),FESTIVOS_CO!A:A)&gt;2,
"VENCIDO",
IF(
NETWORKDAYS(L1176,IF(M1176&lt;&gt;"",M1176,TODAY()),FESTIVOS_CO!A:A)=2,
"ALERTA",
"A TIEMPO"
)))</f>
        <v/>
      </c>
      <c r="I1176" s="40"/>
      <c r="J1176" s="36"/>
      <c r="K1176" s="37"/>
      <c r="L1176" s="50"/>
      <c r="M1176" s="37"/>
      <c r="N1176" s="52"/>
      <c r="O1176" s="52"/>
      <c r="P1176" s="36"/>
      <c r="Q1176" s="36"/>
      <c r="R1176" s="40"/>
      <c r="S1176" s="36"/>
      <c r="T1176" s="40"/>
      <c r="U1176" s="40"/>
      <c r="V1176" s="81"/>
      <c r="W1176" s="40"/>
      <c r="X1176" s="40"/>
      <c r="Y1176" s="40"/>
      <c r="Z1176" s="38" t="str">
        <f>IFERROR(VLOOKUP(Y1176,DIRECTORIO!A:B,2,FALSE),"")</f>
        <v/>
      </c>
      <c r="AA1176" s="40"/>
      <c r="AB1176" s="40"/>
      <c r="AC1176" s="40"/>
      <c r="AD1176" s="40"/>
      <c r="AE1176" s="40"/>
      <c r="AF1176" s="40"/>
      <c r="AG1176" s="41" t="s">
        <v>109</v>
      </c>
      <c r="AH1176" s="42"/>
      <c r="AI1176" s="54" t="str">
        <f t="shared" ca="1" si="229"/>
        <v>PENDIENTE NOTIFICACIÓN ELECTRÓNICA</v>
      </c>
      <c r="AJ1176" s="37"/>
      <c r="AK1176" s="37"/>
      <c r="AL1176" s="37"/>
      <c r="AM1176" s="53" t="str">
        <f>IF(AK1176="","",WORKDAY(AK1176,5,FESTIVOS_CO!A:A))</f>
        <v/>
      </c>
      <c r="AN1176" s="37"/>
      <c r="AO1176" s="37"/>
      <c r="AP1176" s="54" t="str">
        <f t="shared" ca="1" si="222"/>
        <v>NO APLICA</v>
      </c>
      <c r="AQ1176" s="36"/>
      <c r="AR1176" s="43"/>
      <c r="AS1176" s="37"/>
      <c r="AT1176" s="36"/>
      <c r="AU1176" s="37"/>
      <c r="AV1176" s="36"/>
      <c r="AW1176" s="36"/>
      <c r="AX1176" s="37"/>
      <c r="AY1176" s="140" t="str">
        <f>IF(AU1176="","",WORKDAY(AU1176,5,FESTIVOS_CO!A:A))</f>
        <v/>
      </c>
      <c r="AZ1176" s="54" t="str">
        <f t="shared" ca="1" si="231"/>
        <v>NO APLICA</v>
      </c>
      <c r="BA1176" s="55" t="str">
        <f>IF(AX1176="","",WORKDAY(AX1176,5,FESTIVOS_CO!A:A))</f>
        <v/>
      </c>
      <c r="BB1176" s="39"/>
      <c r="BC1176" s="40"/>
      <c r="BD1176" s="40"/>
      <c r="BE1176" s="56" t="str">
        <f t="shared" ca="1" si="220"/>
        <v>NO APLICA</v>
      </c>
      <c r="BF1176" s="37"/>
      <c r="BG1176" s="45"/>
      <c r="BH1176" s="37"/>
      <c r="BI1176" s="36"/>
      <c r="BJ1176" s="37"/>
      <c r="BK1176" s="36"/>
      <c r="BL1176" s="36"/>
      <c r="BM1176" s="53" t="str">
        <f>IF(BJ1176="","",WORKDAY(BJ1176,5,FESTIVOS_CO!A:A))</f>
        <v/>
      </c>
      <c r="BN1176" s="57" t="str">
        <f t="shared" ca="1" si="230"/>
        <v>PENDIENTE HACER AVISO</v>
      </c>
      <c r="BO1176" s="54" t="str">
        <f t="shared" ca="1" si="223"/>
        <v>EN TRÁMITE NOTIF. POR AVISO</v>
      </c>
      <c r="BP1176" s="37"/>
      <c r="BQ1176" s="53" t="str">
        <f>IF(BP1176="","",WORKDAY(BP1176,5,FESTIVOS_CO!A:A))</f>
        <v/>
      </c>
      <c r="BR1176" s="37"/>
      <c r="BS1176" s="36"/>
      <c r="BT1176" s="38"/>
      <c r="BU1176" s="58" t="e">
        <f>VLOOKUP(BT1176,Hoja2!$C:$D,2,0)</f>
        <v>#N/A</v>
      </c>
      <c r="BV1176" s="80" t="str">
        <f>IF(
AND(AO1176="",BD1176="",BQ1176=""),
"EN PROCESO NOTIFICACION / COMUNICACION",
IF(
BT1176="",
"NO APLICA",
IF(
BU1176=60,
IF(AO1176&lt;&gt;"",AO1176,IF(BD1176&lt;&gt;"",BD1176,BQ1176))+60,
WORKDAY(
IF(AO1176&lt;&gt;"",AO1176,IF(BD1176&lt;&gt;"",BD1176,BQ1176)),
BU1176,
FESTIVOS_CO!A:A
)
)
))</f>
        <v>EN PROCESO NOTIFICACION / COMUNICACION</v>
      </c>
      <c r="BW1176" s="44"/>
      <c r="BX1176" s="53"/>
      <c r="BY1176" s="45"/>
      <c r="BZ1176" s="37"/>
      <c r="CA1176" s="54" t="str">
        <f t="shared" si="224"/>
        <v>PENDIENTE EJECUTORIA</v>
      </c>
      <c r="CB1176" s="59" t="str">
        <f t="shared" si="221"/>
        <v/>
      </c>
      <c r="CC1176" s="36"/>
      <c r="CD1176" s="40"/>
      <c r="CE1176" s="46"/>
      <c r="CF1176" s="40"/>
      <c r="CG1176" s="40"/>
      <c r="CH1176" s="40"/>
      <c r="CI1176" s="36"/>
      <c r="CJ1176" s="47"/>
      <c r="CK1176" s="40"/>
      <c r="CL1176" s="40"/>
      <c r="CM1176" s="40"/>
      <c r="CN1176" s="40"/>
    </row>
    <row r="1177" spans="1:92" ht="42.75" hidden="1">
      <c r="A1177" s="49" t="str">
        <f t="shared" si="225"/>
        <v>SIN GESTIÓN</v>
      </c>
      <c r="B1177" s="58"/>
      <c r="C1177" s="37"/>
      <c r="D1177" s="37"/>
      <c r="E1177" s="49" t="str">
        <f t="shared" si="226"/>
        <v>PENDIENTE NOTIFICACIÓN</v>
      </c>
      <c r="F1177" s="141" t="str">
        <f t="shared" si="227"/>
        <v>PENDIENTE NOTIFICACIÓN</v>
      </c>
      <c r="G1177" s="49" t="str">
        <f t="shared" si="228"/>
        <v/>
      </c>
      <c r="H1177" s="51" t="str">
        <f ca="1">IF(
L1177="",
"",
IF(
NETWORKDAYS(L1177,IF(M1177&lt;&gt;"",M1177,TODAY()),FESTIVOS_CO!A:A)&gt;2,
"VENCIDO",
IF(
NETWORKDAYS(L1177,IF(M1177&lt;&gt;"",M1177,TODAY()),FESTIVOS_CO!A:A)=2,
"ALERTA",
"A TIEMPO"
)))</f>
        <v/>
      </c>
      <c r="I1177" s="40"/>
      <c r="J1177" s="36"/>
      <c r="K1177" s="37"/>
      <c r="L1177" s="50"/>
      <c r="M1177" s="37"/>
      <c r="N1177" s="52"/>
      <c r="O1177" s="52"/>
      <c r="P1177" s="36"/>
      <c r="Q1177" s="36"/>
      <c r="R1177" s="40"/>
      <c r="S1177" s="36"/>
      <c r="T1177" s="40"/>
      <c r="U1177" s="40"/>
      <c r="V1177" s="81"/>
      <c r="W1177" s="40"/>
      <c r="X1177" s="40"/>
      <c r="Y1177" s="40"/>
      <c r="Z1177" s="38" t="str">
        <f>IFERROR(VLOOKUP(Y1177,DIRECTORIO!A:B,2,FALSE),"")</f>
        <v/>
      </c>
      <c r="AA1177" s="40"/>
      <c r="AB1177" s="40"/>
      <c r="AC1177" s="40"/>
      <c r="AD1177" s="40"/>
      <c r="AE1177" s="40"/>
      <c r="AF1177" s="40"/>
      <c r="AG1177" s="41" t="s">
        <v>109</v>
      </c>
      <c r="AH1177" s="42"/>
      <c r="AI1177" s="54" t="str">
        <f t="shared" ca="1" si="229"/>
        <v>PENDIENTE NOTIFICACIÓN ELECTRÓNICA</v>
      </c>
      <c r="AJ1177" s="37"/>
      <c r="AK1177" s="37"/>
      <c r="AL1177" s="37"/>
      <c r="AM1177" s="53" t="str">
        <f>IF(AK1177="","",WORKDAY(AK1177,5,FESTIVOS_CO!A:A))</f>
        <v/>
      </c>
      <c r="AN1177" s="37"/>
      <c r="AO1177" s="37"/>
      <c r="AP1177" s="54" t="str">
        <f t="shared" ca="1" si="222"/>
        <v>NO APLICA</v>
      </c>
      <c r="AQ1177" s="36"/>
      <c r="AR1177" s="43"/>
      <c r="AS1177" s="37"/>
      <c r="AT1177" s="36"/>
      <c r="AU1177" s="37"/>
      <c r="AV1177" s="36"/>
      <c r="AW1177" s="36"/>
      <c r="AX1177" s="37"/>
      <c r="AY1177" s="140" t="str">
        <f>IF(AU1177="","",WORKDAY(AU1177,5,FESTIVOS_CO!A:A))</f>
        <v/>
      </c>
      <c r="AZ1177" s="54" t="str">
        <f t="shared" ca="1" si="231"/>
        <v>NO APLICA</v>
      </c>
      <c r="BA1177" s="55" t="str">
        <f>IF(AX1177="","",WORKDAY(AX1177,5,FESTIVOS_CO!A:A))</f>
        <v/>
      </c>
      <c r="BB1177" s="39"/>
      <c r="BC1177" s="40"/>
      <c r="BD1177" s="40"/>
      <c r="BE1177" s="56" t="str">
        <f t="shared" ca="1" si="220"/>
        <v>NO APLICA</v>
      </c>
      <c r="BF1177" s="37"/>
      <c r="BG1177" s="45"/>
      <c r="BH1177" s="37"/>
      <c r="BI1177" s="36"/>
      <c r="BJ1177" s="37"/>
      <c r="BK1177" s="36"/>
      <c r="BL1177" s="36"/>
      <c r="BM1177" s="53" t="str">
        <f>IF(BJ1177="","",WORKDAY(BJ1177,5,FESTIVOS_CO!A:A))</f>
        <v/>
      </c>
      <c r="BN1177" s="57" t="str">
        <f t="shared" ca="1" si="230"/>
        <v>PENDIENTE HACER AVISO</v>
      </c>
      <c r="BO1177" s="54" t="str">
        <f t="shared" ca="1" si="223"/>
        <v>EN TRÁMITE NOTIF. POR AVISO</v>
      </c>
      <c r="BP1177" s="37"/>
      <c r="BQ1177" s="53" t="str">
        <f>IF(BP1177="","",WORKDAY(BP1177,5,FESTIVOS_CO!A:A))</f>
        <v/>
      </c>
      <c r="BR1177" s="37"/>
      <c r="BS1177" s="36"/>
      <c r="BT1177" s="38"/>
      <c r="BU1177" s="58" t="e">
        <f>VLOOKUP(BT1177,Hoja2!$C:$D,2,0)</f>
        <v>#N/A</v>
      </c>
      <c r="BV1177" s="80" t="str">
        <f>IF(
AND(AO1177="",BD1177="",BQ1177=""),
"EN PROCESO NOTIFICACION / COMUNICACION",
IF(
BT1177="",
"NO APLICA",
IF(
BU1177=60,
IF(AO1177&lt;&gt;"",AO1177,IF(BD1177&lt;&gt;"",BD1177,BQ1177))+60,
WORKDAY(
IF(AO1177&lt;&gt;"",AO1177,IF(BD1177&lt;&gt;"",BD1177,BQ1177)),
BU1177,
FESTIVOS_CO!A:A
)
)
))</f>
        <v>EN PROCESO NOTIFICACION / COMUNICACION</v>
      </c>
      <c r="BW1177" s="44"/>
      <c r="BX1177" s="53"/>
      <c r="BY1177" s="45"/>
      <c r="BZ1177" s="37"/>
      <c r="CA1177" s="54" t="str">
        <f t="shared" si="224"/>
        <v>PENDIENTE EJECUTORIA</v>
      </c>
      <c r="CB1177" s="59" t="str">
        <f t="shared" si="221"/>
        <v/>
      </c>
      <c r="CC1177" s="36"/>
      <c r="CD1177" s="40"/>
      <c r="CE1177" s="46"/>
      <c r="CF1177" s="40"/>
      <c r="CG1177" s="40"/>
      <c r="CH1177" s="40"/>
      <c r="CI1177" s="36"/>
      <c r="CJ1177" s="47"/>
      <c r="CK1177" s="40"/>
      <c r="CL1177" s="40"/>
      <c r="CM1177" s="40"/>
      <c r="CN1177" s="40"/>
    </row>
    <row r="1178" spans="1:92" ht="42.75" hidden="1">
      <c r="A1178" s="49" t="str">
        <f t="shared" si="225"/>
        <v>SIN GESTIÓN</v>
      </c>
      <c r="B1178" s="58"/>
      <c r="C1178" s="37"/>
      <c r="D1178" s="37"/>
      <c r="E1178" s="49" t="str">
        <f t="shared" si="226"/>
        <v>PENDIENTE NOTIFICACIÓN</v>
      </c>
      <c r="F1178" s="141" t="str">
        <f t="shared" si="227"/>
        <v>PENDIENTE NOTIFICACIÓN</v>
      </c>
      <c r="G1178" s="49" t="str">
        <f t="shared" si="228"/>
        <v/>
      </c>
      <c r="H1178" s="51" t="str">
        <f ca="1">IF(
L1178="",
"",
IF(
NETWORKDAYS(L1178,IF(M1178&lt;&gt;"",M1178,TODAY()),FESTIVOS_CO!A:A)&gt;2,
"VENCIDO",
IF(
NETWORKDAYS(L1178,IF(M1178&lt;&gt;"",M1178,TODAY()),FESTIVOS_CO!A:A)=2,
"ALERTA",
"A TIEMPO"
)))</f>
        <v/>
      </c>
      <c r="I1178" s="40"/>
      <c r="J1178" s="36"/>
      <c r="K1178" s="37"/>
      <c r="L1178" s="50"/>
      <c r="M1178" s="37"/>
      <c r="N1178" s="52"/>
      <c r="O1178" s="52"/>
      <c r="P1178" s="36"/>
      <c r="Q1178" s="36"/>
      <c r="R1178" s="40"/>
      <c r="S1178" s="36"/>
      <c r="T1178" s="40"/>
      <c r="U1178" s="40"/>
      <c r="V1178" s="81"/>
      <c r="W1178" s="40"/>
      <c r="X1178" s="40"/>
      <c r="Y1178" s="40"/>
      <c r="Z1178" s="38" t="str">
        <f>IFERROR(VLOOKUP(Y1178,DIRECTORIO!A:B,2,FALSE),"")</f>
        <v/>
      </c>
      <c r="AA1178" s="40"/>
      <c r="AB1178" s="40"/>
      <c r="AC1178" s="40"/>
      <c r="AD1178" s="40"/>
      <c r="AE1178" s="40"/>
      <c r="AF1178" s="40"/>
      <c r="AG1178" s="41" t="s">
        <v>109</v>
      </c>
      <c r="AH1178" s="42"/>
      <c r="AI1178" s="54" t="str">
        <f t="shared" ca="1" si="229"/>
        <v>PENDIENTE NOTIFICACIÓN ELECTRÓNICA</v>
      </c>
      <c r="AJ1178" s="37"/>
      <c r="AK1178" s="37"/>
      <c r="AL1178" s="37"/>
      <c r="AM1178" s="53" t="str">
        <f>IF(AK1178="","",WORKDAY(AK1178,5,FESTIVOS_CO!A:A))</f>
        <v/>
      </c>
      <c r="AN1178" s="37"/>
      <c r="AO1178" s="37"/>
      <c r="AP1178" s="54" t="str">
        <f t="shared" ca="1" si="222"/>
        <v>NO APLICA</v>
      </c>
      <c r="AQ1178" s="36"/>
      <c r="AR1178" s="43"/>
      <c r="AS1178" s="37"/>
      <c r="AT1178" s="36"/>
      <c r="AU1178" s="37"/>
      <c r="AV1178" s="36"/>
      <c r="AW1178" s="36"/>
      <c r="AX1178" s="37"/>
      <c r="AY1178" s="140" t="str">
        <f>IF(AU1178="","",WORKDAY(AU1178,5,FESTIVOS_CO!A:A))</f>
        <v/>
      </c>
      <c r="AZ1178" s="54" t="str">
        <f t="shared" ca="1" si="231"/>
        <v>NO APLICA</v>
      </c>
      <c r="BA1178" s="55" t="str">
        <f>IF(AX1178="","",WORKDAY(AX1178,5,FESTIVOS_CO!A:A))</f>
        <v/>
      </c>
      <c r="BB1178" s="39"/>
      <c r="BC1178" s="40"/>
      <c r="BD1178" s="40"/>
      <c r="BE1178" s="56" t="str">
        <f t="shared" ca="1" si="220"/>
        <v>NO APLICA</v>
      </c>
      <c r="BF1178" s="37"/>
      <c r="BG1178" s="45"/>
      <c r="BH1178" s="37"/>
      <c r="BI1178" s="36"/>
      <c r="BJ1178" s="37"/>
      <c r="BK1178" s="36"/>
      <c r="BL1178" s="36"/>
      <c r="BM1178" s="53" t="str">
        <f>IF(BJ1178="","",WORKDAY(BJ1178,5,FESTIVOS_CO!A:A))</f>
        <v/>
      </c>
      <c r="BN1178" s="57" t="str">
        <f t="shared" ca="1" si="230"/>
        <v>PENDIENTE HACER AVISO</v>
      </c>
      <c r="BO1178" s="54" t="str">
        <f t="shared" ca="1" si="223"/>
        <v>EN TRÁMITE NOTIF. POR AVISO</v>
      </c>
      <c r="BP1178" s="37"/>
      <c r="BQ1178" s="53" t="str">
        <f>IF(BP1178="","",WORKDAY(BP1178,5,FESTIVOS_CO!A:A))</f>
        <v/>
      </c>
      <c r="BR1178" s="37"/>
      <c r="BS1178" s="36"/>
      <c r="BT1178" s="38"/>
      <c r="BU1178" s="58" t="e">
        <f>VLOOKUP(BT1178,Hoja2!$C:$D,2,0)</f>
        <v>#N/A</v>
      </c>
      <c r="BV1178" s="80" t="str">
        <f>IF(
AND(AO1178="",BD1178="",BQ1178=""),
"EN PROCESO NOTIFICACION / COMUNICACION",
IF(
BT1178="",
"NO APLICA",
IF(
BU1178=60,
IF(AO1178&lt;&gt;"",AO1178,IF(BD1178&lt;&gt;"",BD1178,BQ1178))+60,
WORKDAY(
IF(AO1178&lt;&gt;"",AO1178,IF(BD1178&lt;&gt;"",BD1178,BQ1178)),
BU1178,
FESTIVOS_CO!A:A
)
)
))</f>
        <v>EN PROCESO NOTIFICACION / COMUNICACION</v>
      </c>
      <c r="BW1178" s="44"/>
      <c r="BX1178" s="53"/>
      <c r="BY1178" s="45"/>
      <c r="BZ1178" s="37"/>
      <c r="CA1178" s="54" t="str">
        <f t="shared" si="224"/>
        <v>PENDIENTE EJECUTORIA</v>
      </c>
      <c r="CB1178" s="59" t="str">
        <f t="shared" si="221"/>
        <v/>
      </c>
      <c r="CC1178" s="36"/>
      <c r="CD1178" s="40"/>
      <c r="CE1178" s="46"/>
      <c r="CF1178" s="40"/>
      <c r="CG1178" s="40"/>
      <c r="CH1178" s="40"/>
      <c r="CI1178" s="36"/>
      <c r="CJ1178" s="47"/>
      <c r="CK1178" s="40"/>
      <c r="CL1178" s="40"/>
      <c r="CM1178" s="40"/>
      <c r="CN1178" s="40"/>
    </row>
    <row r="1179" spans="1:92" ht="42.75" hidden="1">
      <c r="A1179" s="49" t="str">
        <f t="shared" si="225"/>
        <v>SIN GESTIÓN</v>
      </c>
      <c r="B1179" s="58"/>
      <c r="C1179" s="37"/>
      <c r="D1179" s="37"/>
      <c r="E1179" s="49" t="str">
        <f t="shared" si="226"/>
        <v>PENDIENTE NOTIFICACIÓN</v>
      </c>
      <c r="F1179" s="141" t="str">
        <f t="shared" si="227"/>
        <v>PENDIENTE NOTIFICACIÓN</v>
      </c>
      <c r="G1179" s="49" t="str">
        <f t="shared" si="228"/>
        <v/>
      </c>
      <c r="H1179" s="51" t="str">
        <f ca="1">IF(
L1179="",
"",
IF(
NETWORKDAYS(L1179,IF(M1179&lt;&gt;"",M1179,TODAY()),FESTIVOS_CO!A:A)&gt;2,
"VENCIDO",
IF(
NETWORKDAYS(L1179,IF(M1179&lt;&gt;"",M1179,TODAY()),FESTIVOS_CO!A:A)=2,
"ALERTA",
"A TIEMPO"
)))</f>
        <v/>
      </c>
      <c r="I1179" s="40"/>
      <c r="J1179" s="36"/>
      <c r="K1179" s="37"/>
      <c r="L1179" s="50"/>
      <c r="M1179" s="37"/>
      <c r="N1179" s="52"/>
      <c r="O1179" s="52"/>
      <c r="P1179" s="36"/>
      <c r="Q1179" s="36"/>
      <c r="R1179" s="40"/>
      <c r="S1179" s="36"/>
      <c r="T1179" s="40"/>
      <c r="U1179" s="40"/>
      <c r="V1179" s="81"/>
      <c r="W1179" s="40"/>
      <c r="X1179" s="40"/>
      <c r="Y1179" s="40"/>
      <c r="Z1179" s="38" t="str">
        <f>IFERROR(VLOOKUP(Y1179,DIRECTORIO!A:B,2,FALSE),"")</f>
        <v/>
      </c>
      <c r="AA1179" s="40"/>
      <c r="AB1179" s="40"/>
      <c r="AC1179" s="40"/>
      <c r="AD1179" s="40"/>
      <c r="AE1179" s="40"/>
      <c r="AF1179" s="40"/>
      <c r="AG1179" s="41" t="s">
        <v>109</v>
      </c>
      <c r="AH1179" s="42"/>
      <c r="AI1179" s="54" t="str">
        <f t="shared" ca="1" si="229"/>
        <v>PENDIENTE NOTIFICACIÓN ELECTRÓNICA</v>
      </c>
      <c r="AJ1179" s="37"/>
      <c r="AK1179" s="37"/>
      <c r="AL1179" s="37"/>
      <c r="AM1179" s="53" t="str">
        <f>IF(AK1179="","",WORKDAY(AK1179,5,FESTIVOS_CO!A:A))</f>
        <v/>
      </c>
      <c r="AN1179" s="37"/>
      <c r="AO1179" s="37"/>
      <c r="AP1179" s="54" t="str">
        <f t="shared" ca="1" si="222"/>
        <v>NO APLICA</v>
      </c>
      <c r="AQ1179" s="36"/>
      <c r="AR1179" s="43"/>
      <c r="AS1179" s="37"/>
      <c r="AT1179" s="36"/>
      <c r="AU1179" s="37"/>
      <c r="AV1179" s="36"/>
      <c r="AW1179" s="36"/>
      <c r="AX1179" s="37"/>
      <c r="AY1179" s="140" t="str">
        <f>IF(AU1179="","",WORKDAY(AU1179,5,FESTIVOS_CO!A:A))</f>
        <v/>
      </c>
      <c r="AZ1179" s="54" t="str">
        <f t="shared" ca="1" si="231"/>
        <v>NO APLICA</v>
      </c>
      <c r="BA1179" s="55" t="str">
        <f>IF(AX1179="","",WORKDAY(AX1179,5,FESTIVOS_CO!A:A))</f>
        <v/>
      </c>
      <c r="BB1179" s="39"/>
      <c r="BC1179" s="40"/>
      <c r="BD1179" s="40"/>
      <c r="BE1179" s="56" t="str">
        <f t="shared" ref="BE1179:BE1242" ca="1" si="232">IF(AZ1179="NO PROCEDE",
"NO PROCEDE",IF(OR(AZ1179="HACER AVISO",BB1179="NO"),
"HACER AVISO",
"NO APLICA"))</f>
        <v>NO APLICA</v>
      </c>
      <c r="BF1179" s="37"/>
      <c r="BG1179" s="45"/>
      <c r="BH1179" s="37"/>
      <c r="BI1179" s="36"/>
      <c r="BJ1179" s="37"/>
      <c r="BK1179" s="36"/>
      <c r="BL1179" s="36"/>
      <c r="BM1179" s="53" t="str">
        <f>IF(BJ1179="","",WORKDAY(BJ1179,5,FESTIVOS_CO!A:A))</f>
        <v/>
      </c>
      <c r="BN1179" s="57" t="str">
        <f t="shared" ca="1" si="230"/>
        <v>PENDIENTE HACER AVISO</v>
      </c>
      <c r="BO1179" s="54" t="str">
        <f t="shared" ca="1" si="223"/>
        <v>EN TRÁMITE NOTIF. POR AVISO</v>
      </c>
      <c r="BP1179" s="37"/>
      <c r="BQ1179" s="53" t="str">
        <f>IF(BP1179="","",WORKDAY(BP1179,5,FESTIVOS_CO!A:A))</f>
        <v/>
      </c>
      <c r="BR1179" s="37"/>
      <c r="BS1179" s="36"/>
      <c r="BT1179" s="38"/>
      <c r="BU1179" s="58" t="e">
        <f>VLOOKUP(BT1179,Hoja2!$C:$D,2,0)</f>
        <v>#N/A</v>
      </c>
      <c r="BV1179" s="80" t="str">
        <f>IF(
AND(AO1179="",BD1179="",BQ1179=""),
"EN PROCESO NOTIFICACION / COMUNICACION",
IF(
BT1179="",
"NO APLICA",
IF(
BU1179=60,
IF(AO1179&lt;&gt;"",AO1179,IF(BD1179&lt;&gt;"",BD1179,BQ1179))+60,
WORKDAY(
IF(AO1179&lt;&gt;"",AO1179,IF(BD1179&lt;&gt;"",BD1179,BQ1179)),
BU1179,
FESTIVOS_CO!A:A
)
)
))</f>
        <v>EN PROCESO NOTIFICACION / COMUNICACION</v>
      </c>
      <c r="BW1179" s="44"/>
      <c r="BX1179" s="53"/>
      <c r="BY1179" s="45"/>
      <c r="BZ1179" s="37"/>
      <c r="CA1179" s="54" t="str">
        <f t="shared" si="224"/>
        <v>PENDIENTE EJECUTORIA</v>
      </c>
      <c r="CB1179" s="59" t="str">
        <f t="shared" ref="CB1179:CB1242" si="233">IF(CC1179="NO",
"NO APLICA",
IF(CC1179="SI",
IF(COUNTBLANK(CC1179:CH1179)&gt;0,
"PENDIENTE MEMORANDO",
"MEMORANDOS ENVIADOS"
),
IF(CI1179="NO",
"NO APLICA",
IF(CI1179="SI",
IF(COUNTBLANK(CJ1179:CN1179)&gt;0,
"PENDIENTES OFICIOS",
"OFICIOS ENVIADOS"
),
""
)
)
))</f>
        <v/>
      </c>
      <c r="CC1179" s="36"/>
      <c r="CD1179" s="40"/>
      <c r="CE1179" s="46"/>
      <c r="CF1179" s="40"/>
      <c r="CG1179" s="40"/>
      <c r="CH1179" s="40"/>
      <c r="CI1179" s="36"/>
      <c r="CJ1179" s="47"/>
      <c r="CK1179" s="40"/>
      <c r="CL1179" s="40"/>
      <c r="CM1179" s="40"/>
      <c r="CN1179" s="40"/>
    </row>
    <row r="1180" spans="1:92" ht="42.75" hidden="1">
      <c r="A1180" s="49" t="str">
        <f t="shared" si="225"/>
        <v>SIN GESTIÓN</v>
      </c>
      <c r="B1180" s="58"/>
      <c r="C1180" s="37"/>
      <c r="D1180" s="37"/>
      <c r="E1180" s="49" t="str">
        <f t="shared" si="226"/>
        <v>PENDIENTE NOTIFICACIÓN</v>
      </c>
      <c r="F1180" s="141" t="str">
        <f t="shared" si="227"/>
        <v>PENDIENTE NOTIFICACIÓN</v>
      </c>
      <c r="G1180" s="49" t="str">
        <f t="shared" si="228"/>
        <v/>
      </c>
      <c r="H1180" s="51" t="str">
        <f ca="1">IF(
L1180="",
"",
IF(
NETWORKDAYS(L1180,IF(M1180&lt;&gt;"",M1180,TODAY()),FESTIVOS_CO!A:A)&gt;2,
"VENCIDO",
IF(
NETWORKDAYS(L1180,IF(M1180&lt;&gt;"",M1180,TODAY()),FESTIVOS_CO!A:A)=2,
"ALERTA",
"A TIEMPO"
)))</f>
        <v/>
      </c>
      <c r="I1180" s="40"/>
      <c r="J1180" s="36"/>
      <c r="K1180" s="37"/>
      <c r="L1180" s="50"/>
      <c r="M1180" s="37"/>
      <c r="N1180" s="52"/>
      <c r="O1180" s="52"/>
      <c r="P1180" s="36"/>
      <c r="Q1180" s="36"/>
      <c r="R1180" s="40"/>
      <c r="S1180" s="36"/>
      <c r="T1180" s="40"/>
      <c r="U1180" s="40"/>
      <c r="V1180" s="81"/>
      <c r="W1180" s="40"/>
      <c r="X1180" s="40"/>
      <c r="Y1180" s="40"/>
      <c r="Z1180" s="38" t="str">
        <f>IFERROR(VLOOKUP(Y1180,DIRECTORIO!A:B,2,FALSE),"")</f>
        <v/>
      </c>
      <c r="AA1180" s="40"/>
      <c r="AB1180" s="40"/>
      <c r="AC1180" s="40"/>
      <c r="AD1180" s="40"/>
      <c r="AE1180" s="40"/>
      <c r="AF1180" s="40"/>
      <c r="AG1180" s="41" t="s">
        <v>109</v>
      </c>
      <c r="AH1180" s="42"/>
      <c r="AI1180" s="54" t="str">
        <f t="shared" ca="1" si="229"/>
        <v>PENDIENTE NOTIFICACIÓN ELECTRÓNICA</v>
      </c>
      <c r="AJ1180" s="37"/>
      <c r="AK1180" s="37"/>
      <c r="AL1180" s="37"/>
      <c r="AM1180" s="53" t="str">
        <f>IF(AK1180="","",WORKDAY(AK1180,5,FESTIVOS_CO!A:A))</f>
        <v/>
      </c>
      <c r="AN1180" s="37"/>
      <c r="AO1180" s="37"/>
      <c r="AP1180" s="54" t="str">
        <f t="shared" ref="AP1180:AP1243" ca="1" si="234">IF(
ISNUMBER(SEARCH("PENDIENTE",UPPER(AI1180))),
"NO APLICA",
IF(
COUNTBLANK(AJ1180:AL1180)=COUNTA(AJ1180:AL1180),
"NO APLICA",
IF(
UPPER(AN1180)="SI",
"NO PROCEDE CITACION",
"NOTIFICAR POR CITACION"
)
)
)</f>
        <v>NO APLICA</v>
      </c>
      <c r="AQ1180" s="36"/>
      <c r="AR1180" s="43"/>
      <c r="AS1180" s="37"/>
      <c r="AT1180" s="36"/>
      <c r="AU1180" s="37"/>
      <c r="AV1180" s="36"/>
      <c r="AW1180" s="36"/>
      <c r="AX1180" s="37"/>
      <c r="AY1180" s="140" t="str">
        <f>IF(AU1180="","",WORKDAY(AU1180,5,FESTIVOS_CO!A:A))</f>
        <v/>
      </c>
      <c r="AZ1180" s="54" t="str">
        <f t="shared" ca="1" si="231"/>
        <v>NO APLICA</v>
      </c>
      <c r="BA1180" s="55" t="str">
        <f>IF(AX1180="","",WORKDAY(AX1180,5,FESTIVOS_CO!A:A))</f>
        <v/>
      </c>
      <c r="BB1180" s="39"/>
      <c r="BC1180" s="40"/>
      <c r="BD1180" s="40"/>
      <c r="BE1180" s="56" t="str">
        <f t="shared" ca="1" si="232"/>
        <v>NO APLICA</v>
      </c>
      <c r="BF1180" s="37"/>
      <c r="BG1180" s="45"/>
      <c r="BH1180" s="37"/>
      <c r="BI1180" s="36"/>
      <c r="BJ1180" s="37"/>
      <c r="BK1180" s="36"/>
      <c r="BL1180" s="36"/>
      <c r="BM1180" s="53" t="str">
        <f>IF(BJ1180="","",WORKDAY(BJ1180,5,FESTIVOS_CO!A:A))</f>
        <v/>
      </c>
      <c r="BN1180" s="57" t="str">
        <f t="shared" ca="1" si="230"/>
        <v>PENDIENTE HACER AVISO</v>
      </c>
      <c r="BO1180" s="54" t="str">
        <f t="shared" ca="1" si="223"/>
        <v>EN TRÁMITE NOTIF. POR AVISO</v>
      </c>
      <c r="BP1180" s="37"/>
      <c r="BQ1180" s="53" t="str">
        <f>IF(BP1180="","",WORKDAY(BP1180,5,FESTIVOS_CO!A:A))</f>
        <v/>
      </c>
      <c r="BR1180" s="37"/>
      <c r="BS1180" s="36"/>
      <c r="BT1180" s="38"/>
      <c r="BU1180" s="58" t="e">
        <f>VLOOKUP(BT1180,Hoja2!$C:$D,2,0)</f>
        <v>#N/A</v>
      </c>
      <c r="BV1180" s="80" t="str">
        <f>IF(
AND(AO1180="",BD1180="",BQ1180=""),
"EN PROCESO NOTIFICACION / COMUNICACION",
IF(
BT1180="",
"NO APLICA",
IF(
BU1180=60,
IF(AO1180&lt;&gt;"",AO1180,IF(BD1180&lt;&gt;"",BD1180,BQ1180))+60,
WORKDAY(
IF(AO1180&lt;&gt;"",AO1180,IF(BD1180&lt;&gt;"",BD1180,BQ1180)),
BU1180,
FESTIVOS_CO!A:A
)
)
))</f>
        <v>EN PROCESO NOTIFICACION / COMUNICACION</v>
      </c>
      <c r="BW1180" s="44"/>
      <c r="BX1180" s="53"/>
      <c r="BY1180" s="45"/>
      <c r="BZ1180" s="37"/>
      <c r="CA1180" s="54" t="str">
        <f t="shared" si="224"/>
        <v>PENDIENTE EJECUTORIA</v>
      </c>
      <c r="CB1180" s="59" t="str">
        <f t="shared" si="233"/>
        <v/>
      </c>
      <c r="CC1180" s="36"/>
      <c r="CD1180" s="40"/>
      <c r="CE1180" s="46"/>
      <c r="CF1180" s="40"/>
      <c r="CG1180" s="40"/>
      <c r="CH1180" s="40"/>
      <c r="CI1180" s="36"/>
      <c r="CJ1180" s="47"/>
      <c r="CK1180" s="40"/>
      <c r="CL1180" s="40"/>
      <c r="CM1180" s="40"/>
      <c r="CN1180" s="40"/>
    </row>
    <row r="1181" spans="1:92" ht="42.75" hidden="1">
      <c r="A1181" s="49" t="str">
        <f t="shared" si="225"/>
        <v>SIN GESTIÓN</v>
      </c>
      <c r="B1181" s="58"/>
      <c r="C1181" s="37"/>
      <c r="D1181" s="37"/>
      <c r="E1181" s="49" t="str">
        <f t="shared" si="226"/>
        <v>PENDIENTE NOTIFICACIÓN</v>
      </c>
      <c r="F1181" s="141" t="str">
        <f t="shared" si="227"/>
        <v>PENDIENTE NOTIFICACIÓN</v>
      </c>
      <c r="G1181" s="49" t="str">
        <f t="shared" si="228"/>
        <v/>
      </c>
      <c r="H1181" s="51" t="str">
        <f ca="1">IF(
L1181="",
"",
IF(
NETWORKDAYS(L1181,IF(M1181&lt;&gt;"",M1181,TODAY()),FESTIVOS_CO!A:A)&gt;2,
"VENCIDO",
IF(
NETWORKDAYS(L1181,IF(M1181&lt;&gt;"",M1181,TODAY()),FESTIVOS_CO!A:A)=2,
"ALERTA",
"A TIEMPO"
)))</f>
        <v/>
      </c>
      <c r="I1181" s="40"/>
      <c r="J1181" s="36"/>
      <c r="K1181" s="37"/>
      <c r="L1181" s="50"/>
      <c r="M1181" s="37"/>
      <c r="N1181" s="52"/>
      <c r="O1181" s="52"/>
      <c r="P1181" s="36"/>
      <c r="Q1181" s="36"/>
      <c r="R1181" s="40"/>
      <c r="S1181" s="36"/>
      <c r="T1181" s="40"/>
      <c r="U1181" s="40"/>
      <c r="V1181" s="81"/>
      <c r="W1181" s="40"/>
      <c r="X1181" s="40"/>
      <c r="Y1181" s="40"/>
      <c r="Z1181" s="38" t="str">
        <f>IFERROR(VLOOKUP(Y1181,DIRECTORIO!A:B,2,FALSE),"")</f>
        <v/>
      </c>
      <c r="AA1181" s="40"/>
      <c r="AB1181" s="40"/>
      <c r="AC1181" s="40"/>
      <c r="AD1181" s="40"/>
      <c r="AE1181" s="40"/>
      <c r="AF1181" s="40"/>
      <c r="AG1181" s="41" t="s">
        <v>109</v>
      </c>
      <c r="AH1181" s="42"/>
      <c r="AI1181" s="54" t="str">
        <f t="shared" ca="1" si="229"/>
        <v>PENDIENTE NOTIFICACIÓN ELECTRÓNICA</v>
      </c>
      <c r="AJ1181" s="37"/>
      <c r="AK1181" s="37"/>
      <c r="AL1181" s="37"/>
      <c r="AM1181" s="53" t="str">
        <f>IF(AK1181="","",WORKDAY(AK1181,5,FESTIVOS_CO!A:A))</f>
        <v/>
      </c>
      <c r="AN1181" s="37"/>
      <c r="AO1181" s="37"/>
      <c r="AP1181" s="54" t="str">
        <f t="shared" ca="1" si="234"/>
        <v>NO APLICA</v>
      </c>
      <c r="AQ1181" s="36"/>
      <c r="AR1181" s="43"/>
      <c r="AS1181" s="37"/>
      <c r="AT1181" s="36"/>
      <c r="AU1181" s="37"/>
      <c r="AV1181" s="36"/>
      <c r="AW1181" s="36"/>
      <c r="AX1181" s="37"/>
      <c r="AY1181" s="140" t="str">
        <f>IF(AU1181="","",WORKDAY(AU1181,5,FESTIVOS_CO!A:A))</f>
        <v/>
      </c>
      <c r="AZ1181" s="54" t="str">
        <f t="shared" ca="1" si="231"/>
        <v>NO APLICA</v>
      </c>
      <c r="BA1181" s="55" t="str">
        <f>IF(AX1181="","",WORKDAY(AX1181,5,FESTIVOS_CO!A:A))</f>
        <v/>
      </c>
      <c r="BB1181" s="39"/>
      <c r="BC1181" s="40"/>
      <c r="BD1181" s="40"/>
      <c r="BE1181" s="56" t="str">
        <f t="shared" ca="1" si="232"/>
        <v>NO APLICA</v>
      </c>
      <c r="BF1181" s="37"/>
      <c r="BG1181" s="45"/>
      <c r="BH1181" s="37"/>
      <c r="BI1181" s="36"/>
      <c r="BJ1181" s="37"/>
      <c r="BK1181" s="36"/>
      <c r="BL1181" s="36"/>
      <c r="BM1181" s="53" t="str">
        <f>IF(BJ1181="","",WORKDAY(BJ1181,5,FESTIVOS_CO!A:A))</f>
        <v/>
      </c>
      <c r="BN1181" s="57" t="str">
        <f t="shared" ca="1" si="230"/>
        <v>PENDIENTE HACER AVISO</v>
      </c>
      <c r="BO1181" s="54" t="str">
        <f t="shared" ca="1" si="223"/>
        <v>EN TRÁMITE NOTIF. POR AVISO</v>
      </c>
      <c r="BP1181" s="37"/>
      <c r="BQ1181" s="53" t="str">
        <f>IF(BP1181="","",WORKDAY(BP1181,5,FESTIVOS_CO!A:A))</f>
        <v/>
      </c>
      <c r="BR1181" s="37"/>
      <c r="BS1181" s="36"/>
      <c r="BT1181" s="38"/>
      <c r="BU1181" s="58" t="e">
        <f>VLOOKUP(BT1181,Hoja2!$C:$D,2,0)</f>
        <v>#N/A</v>
      </c>
      <c r="BV1181" s="80" t="str">
        <f>IF(
AND(AO1181="",BD1181="",BQ1181=""),
"EN PROCESO NOTIFICACION / COMUNICACION",
IF(
BT1181="",
"NO APLICA",
IF(
BU1181=60,
IF(AO1181&lt;&gt;"",AO1181,IF(BD1181&lt;&gt;"",BD1181,BQ1181))+60,
WORKDAY(
IF(AO1181&lt;&gt;"",AO1181,IF(BD1181&lt;&gt;"",BD1181,BQ1181)),
BU1181,
FESTIVOS_CO!A:A
)
)
))</f>
        <v>EN PROCESO NOTIFICACION / COMUNICACION</v>
      </c>
      <c r="BW1181" s="44"/>
      <c r="BX1181" s="53"/>
      <c r="BY1181" s="45"/>
      <c r="BZ1181" s="37"/>
      <c r="CA1181" s="54" t="str">
        <f t="shared" si="224"/>
        <v>PENDIENTE EJECUTORIA</v>
      </c>
      <c r="CB1181" s="59" t="str">
        <f t="shared" si="233"/>
        <v/>
      </c>
      <c r="CC1181" s="36"/>
      <c r="CD1181" s="40"/>
      <c r="CE1181" s="46"/>
      <c r="CF1181" s="40"/>
      <c r="CG1181" s="40"/>
      <c r="CH1181" s="40"/>
      <c r="CI1181" s="36"/>
      <c r="CJ1181" s="47"/>
      <c r="CK1181" s="40"/>
      <c r="CL1181" s="40"/>
      <c r="CM1181" s="40"/>
      <c r="CN1181" s="40"/>
    </row>
    <row r="1182" spans="1:92" ht="42.75" hidden="1">
      <c r="A1182" s="49" t="str">
        <f t="shared" si="225"/>
        <v>SIN GESTIÓN</v>
      </c>
      <c r="B1182" s="58"/>
      <c r="C1182" s="37"/>
      <c r="D1182" s="37"/>
      <c r="E1182" s="49" t="str">
        <f t="shared" si="226"/>
        <v>PENDIENTE NOTIFICACIÓN</v>
      </c>
      <c r="F1182" s="141" t="str">
        <f t="shared" si="227"/>
        <v>PENDIENTE NOTIFICACIÓN</v>
      </c>
      <c r="G1182" s="49" t="str">
        <f t="shared" si="228"/>
        <v/>
      </c>
      <c r="H1182" s="51" t="str">
        <f ca="1">IF(
L1182="",
"",
IF(
NETWORKDAYS(L1182,IF(M1182&lt;&gt;"",M1182,TODAY()),FESTIVOS_CO!A:A)&gt;2,
"VENCIDO",
IF(
NETWORKDAYS(L1182,IF(M1182&lt;&gt;"",M1182,TODAY()),FESTIVOS_CO!A:A)=2,
"ALERTA",
"A TIEMPO"
)))</f>
        <v/>
      </c>
      <c r="I1182" s="40"/>
      <c r="J1182" s="36"/>
      <c r="K1182" s="37"/>
      <c r="L1182" s="50"/>
      <c r="M1182" s="37"/>
      <c r="N1182" s="52"/>
      <c r="O1182" s="52"/>
      <c r="P1182" s="36"/>
      <c r="Q1182" s="36"/>
      <c r="R1182" s="40"/>
      <c r="S1182" s="36"/>
      <c r="T1182" s="40"/>
      <c r="U1182" s="40"/>
      <c r="V1182" s="81"/>
      <c r="W1182" s="40"/>
      <c r="X1182" s="40"/>
      <c r="Y1182" s="40"/>
      <c r="Z1182" s="38" t="str">
        <f>IFERROR(VLOOKUP(Y1182,DIRECTORIO!A:B,2,FALSE),"")</f>
        <v/>
      </c>
      <c r="AA1182" s="40"/>
      <c r="AB1182" s="40"/>
      <c r="AC1182" s="40"/>
      <c r="AD1182" s="40"/>
      <c r="AE1182" s="40"/>
      <c r="AF1182" s="40"/>
      <c r="AG1182" s="41" t="s">
        <v>109</v>
      </c>
      <c r="AH1182" s="42"/>
      <c r="AI1182" s="54" t="str">
        <f t="shared" ca="1" si="229"/>
        <v>PENDIENTE NOTIFICACIÓN ELECTRÓNICA</v>
      </c>
      <c r="AJ1182" s="37"/>
      <c r="AK1182" s="37"/>
      <c r="AL1182" s="37"/>
      <c r="AM1182" s="53" t="str">
        <f>IF(AK1182="","",WORKDAY(AK1182,5,FESTIVOS_CO!A:A))</f>
        <v/>
      </c>
      <c r="AN1182" s="37"/>
      <c r="AO1182" s="37"/>
      <c r="AP1182" s="54" t="str">
        <f t="shared" ca="1" si="234"/>
        <v>NO APLICA</v>
      </c>
      <c r="AQ1182" s="36"/>
      <c r="AR1182" s="43"/>
      <c r="AS1182" s="37"/>
      <c r="AT1182" s="36"/>
      <c r="AU1182" s="37"/>
      <c r="AV1182" s="36"/>
      <c r="AW1182" s="36"/>
      <c r="AX1182" s="37"/>
      <c r="AY1182" s="140" t="str">
        <f>IF(AU1182="","",WORKDAY(AU1182,5,FESTIVOS_CO!A:A))</f>
        <v/>
      </c>
      <c r="AZ1182" s="54" t="str">
        <f t="shared" ca="1" si="231"/>
        <v>NO APLICA</v>
      </c>
      <c r="BA1182" s="55" t="str">
        <f>IF(AX1182="","",WORKDAY(AX1182,5,FESTIVOS_CO!A:A))</f>
        <v/>
      </c>
      <c r="BB1182" s="39"/>
      <c r="BC1182" s="40"/>
      <c r="BD1182" s="40"/>
      <c r="BE1182" s="56" t="str">
        <f t="shared" ca="1" si="232"/>
        <v>NO APLICA</v>
      </c>
      <c r="BF1182" s="37"/>
      <c r="BG1182" s="45"/>
      <c r="BH1182" s="37"/>
      <c r="BI1182" s="36"/>
      <c r="BJ1182" s="37"/>
      <c r="BK1182" s="36"/>
      <c r="BL1182" s="36"/>
      <c r="BM1182" s="53" t="str">
        <f>IF(BJ1182="","",WORKDAY(BJ1182,5,FESTIVOS_CO!A:A))</f>
        <v/>
      </c>
      <c r="BN1182" s="57" t="str">
        <f t="shared" ca="1" si="230"/>
        <v>PENDIENTE HACER AVISO</v>
      </c>
      <c r="BO1182" s="54" t="str">
        <f t="shared" ca="1" si="223"/>
        <v>EN TRÁMITE NOTIF. POR AVISO</v>
      </c>
      <c r="BP1182" s="37"/>
      <c r="BQ1182" s="53" t="str">
        <f>IF(BP1182="","",WORKDAY(BP1182,5,FESTIVOS_CO!A:A))</f>
        <v/>
      </c>
      <c r="BR1182" s="37"/>
      <c r="BS1182" s="36"/>
      <c r="BT1182" s="38"/>
      <c r="BU1182" s="58" t="e">
        <f>VLOOKUP(BT1182,Hoja2!$C:$D,2,0)</f>
        <v>#N/A</v>
      </c>
      <c r="BV1182" s="80" t="str">
        <f>IF(
AND(AO1182="",BD1182="",BQ1182=""),
"EN PROCESO NOTIFICACION / COMUNICACION",
IF(
BT1182="",
"NO APLICA",
IF(
BU1182=60,
IF(AO1182&lt;&gt;"",AO1182,IF(BD1182&lt;&gt;"",BD1182,BQ1182))+60,
WORKDAY(
IF(AO1182&lt;&gt;"",AO1182,IF(BD1182&lt;&gt;"",BD1182,BQ1182)),
BU1182,
FESTIVOS_CO!A:A
)
)
))</f>
        <v>EN PROCESO NOTIFICACION / COMUNICACION</v>
      </c>
      <c r="BW1182" s="44"/>
      <c r="BX1182" s="53"/>
      <c r="BY1182" s="45"/>
      <c r="BZ1182" s="37"/>
      <c r="CA1182" s="54" t="str">
        <f t="shared" si="224"/>
        <v>PENDIENTE EJECUTORIA</v>
      </c>
      <c r="CB1182" s="59" t="str">
        <f t="shared" si="233"/>
        <v/>
      </c>
      <c r="CC1182" s="36"/>
      <c r="CD1182" s="40"/>
      <c r="CE1182" s="46"/>
      <c r="CF1182" s="40"/>
      <c r="CG1182" s="40"/>
      <c r="CH1182" s="40"/>
      <c r="CI1182" s="36"/>
      <c r="CJ1182" s="47"/>
      <c r="CK1182" s="40"/>
      <c r="CL1182" s="40"/>
      <c r="CM1182" s="40"/>
      <c r="CN1182" s="40"/>
    </row>
    <row r="1183" spans="1:92" ht="42.75" hidden="1">
      <c r="A1183" s="49" t="str">
        <f t="shared" si="225"/>
        <v>SIN GESTIÓN</v>
      </c>
      <c r="B1183" s="58"/>
      <c r="C1183" s="37"/>
      <c r="D1183" s="37"/>
      <c r="E1183" s="49" t="str">
        <f t="shared" si="226"/>
        <v>PENDIENTE NOTIFICACIÓN</v>
      </c>
      <c r="F1183" s="141" t="str">
        <f t="shared" si="227"/>
        <v>PENDIENTE NOTIFICACIÓN</v>
      </c>
      <c r="G1183" s="49" t="str">
        <f t="shared" si="228"/>
        <v/>
      </c>
      <c r="H1183" s="51" t="str">
        <f ca="1">IF(
L1183="",
"",
IF(
NETWORKDAYS(L1183,IF(M1183&lt;&gt;"",M1183,TODAY()),FESTIVOS_CO!A:A)&gt;2,
"VENCIDO",
IF(
NETWORKDAYS(L1183,IF(M1183&lt;&gt;"",M1183,TODAY()),FESTIVOS_CO!A:A)=2,
"ALERTA",
"A TIEMPO"
)))</f>
        <v/>
      </c>
      <c r="I1183" s="40"/>
      <c r="J1183" s="36"/>
      <c r="K1183" s="37"/>
      <c r="L1183" s="50"/>
      <c r="M1183" s="37"/>
      <c r="N1183" s="52"/>
      <c r="O1183" s="52"/>
      <c r="P1183" s="36"/>
      <c r="Q1183" s="36"/>
      <c r="R1183" s="40"/>
      <c r="S1183" s="36"/>
      <c r="T1183" s="40"/>
      <c r="U1183" s="40"/>
      <c r="V1183" s="81"/>
      <c r="W1183" s="40"/>
      <c r="X1183" s="40"/>
      <c r="Y1183" s="40"/>
      <c r="Z1183" s="38" t="str">
        <f>IFERROR(VLOOKUP(Y1183,DIRECTORIO!A:B,2,FALSE),"")</f>
        <v/>
      </c>
      <c r="AA1183" s="40"/>
      <c r="AB1183" s="40"/>
      <c r="AC1183" s="40"/>
      <c r="AD1183" s="40"/>
      <c r="AE1183" s="40"/>
      <c r="AF1183" s="40"/>
      <c r="AG1183" s="41" t="s">
        <v>109</v>
      </c>
      <c r="AH1183" s="42"/>
      <c r="AI1183" s="54" t="str">
        <f t="shared" ca="1" si="229"/>
        <v>PENDIENTE NOTIFICACIÓN ELECTRÓNICA</v>
      </c>
      <c r="AJ1183" s="37"/>
      <c r="AK1183" s="37"/>
      <c r="AL1183" s="37"/>
      <c r="AM1183" s="53" t="str">
        <f>IF(AK1183="","",WORKDAY(AK1183,5,FESTIVOS_CO!A:A))</f>
        <v/>
      </c>
      <c r="AN1183" s="37"/>
      <c r="AO1183" s="37"/>
      <c r="AP1183" s="54" t="str">
        <f t="shared" ca="1" si="234"/>
        <v>NO APLICA</v>
      </c>
      <c r="AQ1183" s="36"/>
      <c r="AR1183" s="43"/>
      <c r="AS1183" s="37"/>
      <c r="AT1183" s="36"/>
      <c r="AU1183" s="37"/>
      <c r="AV1183" s="36"/>
      <c r="AW1183" s="36"/>
      <c r="AX1183" s="37"/>
      <c r="AY1183" s="140" t="str">
        <f>IF(AU1183="","",WORKDAY(AU1183,5,FESTIVOS_CO!A:A))</f>
        <v/>
      </c>
      <c r="AZ1183" s="54" t="str">
        <f t="shared" ca="1" si="231"/>
        <v>NO APLICA</v>
      </c>
      <c r="BA1183" s="55" t="str">
        <f>IF(AX1183="","",WORKDAY(AX1183,5,FESTIVOS_CO!A:A))</f>
        <v/>
      </c>
      <c r="BB1183" s="39"/>
      <c r="BC1183" s="40"/>
      <c r="BD1183" s="40"/>
      <c r="BE1183" s="56" t="str">
        <f t="shared" ca="1" si="232"/>
        <v>NO APLICA</v>
      </c>
      <c r="BF1183" s="37"/>
      <c r="BG1183" s="45"/>
      <c r="BH1183" s="37"/>
      <c r="BI1183" s="36"/>
      <c r="BJ1183" s="37"/>
      <c r="BK1183" s="36"/>
      <c r="BL1183" s="36"/>
      <c r="BM1183" s="53" t="str">
        <f>IF(BJ1183="","",WORKDAY(BJ1183,5,FESTIVOS_CO!A:A))</f>
        <v/>
      </c>
      <c r="BN1183" s="57" t="str">
        <f t="shared" ca="1" si="230"/>
        <v>PENDIENTE HACER AVISO</v>
      </c>
      <c r="BO1183" s="54" t="str">
        <f t="shared" ca="1" si="223"/>
        <v>EN TRÁMITE NOTIF. POR AVISO</v>
      </c>
      <c r="BP1183" s="37"/>
      <c r="BQ1183" s="53" t="str">
        <f>IF(BP1183="","",WORKDAY(BP1183,5,FESTIVOS_CO!A:A))</f>
        <v/>
      </c>
      <c r="BR1183" s="37"/>
      <c r="BS1183" s="36"/>
      <c r="BT1183" s="38"/>
      <c r="BU1183" s="58" t="e">
        <f>VLOOKUP(BT1183,Hoja2!$C:$D,2,0)</f>
        <v>#N/A</v>
      </c>
      <c r="BV1183" s="80" t="str">
        <f>IF(
AND(AO1183="",BD1183="",BQ1183=""),
"EN PROCESO NOTIFICACION / COMUNICACION",
IF(
BT1183="",
"NO APLICA",
IF(
BU1183=60,
IF(AO1183&lt;&gt;"",AO1183,IF(BD1183&lt;&gt;"",BD1183,BQ1183))+60,
WORKDAY(
IF(AO1183&lt;&gt;"",AO1183,IF(BD1183&lt;&gt;"",BD1183,BQ1183)),
BU1183,
FESTIVOS_CO!A:A
)
)
))</f>
        <v>EN PROCESO NOTIFICACION / COMUNICACION</v>
      </c>
      <c r="BW1183" s="44"/>
      <c r="BX1183" s="53"/>
      <c r="BY1183" s="45"/>
      <c r="BZ1183" s="37"/>
      <c r="CA1183" s="54" t="str">
        <f t="shared" si="224"/>
        <v>PENDIENTE EJECUTORIA</v>
      </c>
      <c r="CB1183" s="59" t="str">
        <f t="shared" si="233"/>
        <v/>
      </c>
      <c r="CC1183" s="36"/>
      <c r="CD1183" s="40"/>
      <c r="CE1183" s="46"/>
      <c r="CF1183" s="40"/>
      <c r="CG1183" s="40"/>
      <c r="CH1183" s="40"/>
      <c r="CI1183" s="36"/>
      <c r="CJ1183" s="47"/>
      <c r="CK1183" s="40"/>
      <c r="CL1183" s="40"/>
      <c r="CM1183" s="40"/>
      <c r="CN1183" s="40"/>
    </row>
    <row r="1184" spans="1:92" ht="42.75" hidden="1">
      <c r="A1184" s="49" t="str">
        <f t="shared" si="225"/>
        <v>SIN GESTIÓN</v>
      </c>
      <c r="B1184" s="58"/>
      <c r="C1184" s="37"/>
      <c r="D1184" s="37"/>
      <c r="E1184" s="49" t="str">
        <f t="shared" si="226"/>
        <v>PENDIENTE NOTIFICACIÓN</v>
      </c>
      <c r="F1184" s="141" t="str">
        <f t="shared" si="227"/>
        <v>PENDIENTE NOTIFICACIÓN</v>
      </c>
      <c r="G1184" s="49" t="str">
        <f t="shared" si="228"/>
        <v/>
      </c>
      <c r="H1184" s="51" t="str">
        <f ca="1">IF(
L1184="",
"",
IF(
NETWORKDAYS(L1184,IF(M1184&lt;&gt;"",M1184,TODAY()),FESTIVOS_CO!A:A)&gt;2,
"VENCIDO",
IF(
NETWORKDAYS(L1184,IF(M1184&lt;&gt;"",M1184,TODAY()),FESTIVOS_CO!A:A)=2,
"ALERTA",
"A TIEMPO"
)))</f>
        <v/>
      </c>
      <c r="I1184" s="40"/>
      <c r="J1184" s="36"/>
      <c r="K1184" s="37"/>
      <c r="L1184" s="50"/>
      <c r="M1184" s="37"/>
      <c r="N1184" s="52"/>
      <c r="O1184" s="52"/>
      <c r="P1184" s="36"/>
      <c r="Q1184" s="36"/>
      <c r="R1184" s="40"/>
      <c r="S1184" s="36"/>
      <c r="T1184" s="40"/>
      <c r="U1184" s="40"/>
      <c r="V1184" s="81"/>
      <c r="W1184" s="40"/>
      <c r="X1184" s="40"/>
      <c r="Y1184" s="40"/>
      <c r="Z1184" s="38" t="str">
        <f>IFERROR(VLOOKUP(Y1184,DIRECTORIO!A:B,2,FALSE),"")</f>
        <v/>
      </c>
      <c r="AA1184" s="40"/>
      <c r="AB1184" s="40"/>
      <c r="AC1184" s="40"/>
      <c r="AD1184" s="40"/>
      <c r="AE1184" s="40"/>
      <c r="AF1184" s="40"/>
      <c r="AG1184" s="41" t="s">
        <v>109</v>
      </c>
      <c r="AH1184" s="42"/>
      <c r="AI1184" s="54" t="str">
        <f t="shared" ca="1" si="229"/>
        <v>PENDIENTE NOTIFICACIÓN ELECTRÓNICA</v>
      </c>
      <c r="AJ1184" s="37"/>
      <c r="AK1184" s="37"/>
      <c r="AL1184" s="37"/>
      <c r="AM1184" s="53" t="str">
        <f>IF(AK1184="","",WORKDAY(AK1184,5,FESTIVOS_CO!A:A))</f>
        <v/>
      </c>
      <c r="AN1184" s="37"/>
      <c r="AO1184" s="37"/>
      <c r="AP1184" s="54" t="str">
        <f t="shared" ca="1" si="234"/>
        <v>NO APLICA</v>
      </c>
      <c r="AQ1184" s="36"/>
      <c r="AR1184" s="43"/>
      <c r="AS1184" s="37"/>
      <c r="AT1184" s="36"/>
      <c r="AU1184" s="37"/>
      <c r="AV1184" s="36"/>
      <c r="AW1184" s="36"/>
      <c r="AX1184" s="37"/>
      <c r="AY1184" s="140" t="str">
        <f>IF(AU1184="","",WORKDAY(AU1184,5,FESTIVOS_CO!A:A))</f>
        <v/>
      </c>
      <c r="AZ1184" s="54" t="str">
        <f t="shared" ca="1" si="231"/>
        <v>NO APLICA</v>
      </c>
      <c r="BA1184" s="55" t="str">
        <f>IF(AX1184="","",WORKDAY(AX1184,5,FESTIVOS_CO!A:A))</f>
        <v/>
      </c>
      <c r="BB1184" s="39"/>
      <c r="BC1184" s="40"/>
      <c r="BD1184" s="40"/>
      <c r="BE1184" s="56" t="str">
        <f t="shared" ca="1" si="232"/>
        <v>NO APLICA</v>
      </c>
      <c r="BF1184" s="37"/>
      <c r="BG1184" s="45"/>
      <c r="BH1184" s="37"/>
      <c r="BI1184" s="36"/>
      <c r="BJ1184" s="37"/>
      <c r="BK1184" s="36"/>
      <c r="BL1184" s="36"/>
      <c r="BM1184" s="53" t="str">
        <f>IF(BJ1184="","",WORKDAY(BJ1184,5,FESTIVOS_CO!A:A))</f>
        <v/>
      </c>
      <c r="BN1184" s="57" t="str">
        <f t="shared" ca="1" si="230"/>
        <v>PENDIENTE HACER AVISO</v>
      </c>
      <c r="BO1184" s="54" t="str">
        <f t="shared" ca="1" si="223"/>
        <v>EN TRÁMITE NOTIF. POR AVISO</v>
      </c>
      <c r="BP1184" s="37"/>
      <c r="BQ1184" s="53" t="str">
        <f>IF(BP1184="","",WORKDAY(BP1184,5,FESTIVOS_CO!A:A))</f>
        <v/>
      </c>
      <c r="BR1184" s="37"/>
      <c r="BS1184" s="36"/>
      <c r="BT1184" s="38"/>
      <c r="BU1184" s="58" t="e">
        <f>VLOOKUP(BT1184,Hoja2!$C:$D,2,0)</f>
        <v>#N/A</v>
      </c>
      <c r="BV1184" s="80" t="str">
        <f>IF(
AND(AO1184="",BD1184="",BQ1184=""),
"EN PROCESO NOTIFICACION / COMUNICACION",
IF(
BT1184="",
"NO APLICA",
IF(
BU1184=60,
IF(AO1184&lt;&gt;"",AO1184,IF(BD1184&lt;&gt;"",BD1184,BQ1184))+60,
WORKDAY(
IF(AO1184&lt;&gt;"",AO1184,IF(BD1184&lt;&gt;"",BD1184,BQ1184)),
BU1184,
FESTIVOS_CO!A:A
)
)
))</f>
        <v>EN PROCESO NOTIFICACION / COMUNICACION</v>
      </c>
      <c r="BW1184" s="44"/>
      <c r="BX1184" s="53"/>
      <c r="BY1184" s="45"/>
      <c r="BZ1184" s="37"/>
      <c r="CA1184" s="54" t="str">
        <f t="shared" si="224"/>
        <v>PENDIENTE EJECUTORIA</v>
      </c>
      <c r="CB1184" s="59" t="str">
        <f t="shared" si="233"/>
        <v/>
      </c>
      <c r="CC1184" s="36"/>
      <c r="CD1184" s="40"/>
      <c r="CE1184" s="46"/>
      <c r="CF1184" s="40"/>
      <c r="CG1184" s="40"/>
      <c r="CH1184" s="40"/>
      <c r="CI1184" s="36"/>
      <c r="CJ1184" s="47"/>
      <c r="CK1184" s="40"/>
      <c r="CL1184" s="40"/>
      <c r="CM1184" s="40"/>
      <c r="CN1184" s="40"/>
    </row>
    <row r="1185" spans="1:92" ht="42.75" hidden="1">
      <c r="A1185" s="49" t="str">
        <f t="shared" si="225"/>
        <v>SIN GESTIÓN</v>
      </c>
      <c r="B1185" s="58"/>
      <c r="C1185" s="37"/>
      <c r="D1185" s="37"/>
      <c r="E1185" s="49" t="str">
        <f t="shared" si="226"/>
        <v>PENDIENTE NOTIFICACIÓN</v>
      </c>
      <c r="F1185" s="141" t="str">
        <f t="shared" si="227"/>
        <v>PENDIENTE NOTIFICACIÓN</v>
      </c>
      <c r="G1185" s="49" t="str">
        <f t="shared" si="228"/>
        <v/>
      </c>
      <c r="H1185" s="51" t="str">
        <f ca="1">IF(
L1185="",
"",
IF(
NETWORKDAYS(L1185,IF(M1185&lt;&gt;"",M1185,TODAY()),FESTIVOS_CO!A:A)&gt;2,
"VENCIDO",
IF(
NETWORKDAYS(L1185,IF(M1185&lt;&gt;"",M1185,TODAY()),FESTIVOS_CO!A:A)=2,
"ALERTA",
"A TIEMPO"
)))</f>
        <v/>
      </c>
      <c r="I1185" s="40"/>
      <c r="J1185" s="36"/>
      <c r="K1185" s="37"/>
      <c r="L1185" s="50"/>
      <c r="M1185" s="37"/>
      <c r="N1185" s="52"/>
      <c r="O1185" s="52"/>
      <c r="P1185" s="36"/>
      <c r="Q1185" s="36"/>
      <c r="R1185" s="40"/>
      <c r="S1185" s="36"/>
      <c r="T1185" s="40"/>
      <c r="U1185" s="40"/>
      <c r="V1185" s="81"/>
      <c r="W1185" s="40"/>
      <c r="X1185" s="40"/>
      <c r="Y1185" s="40"/>
      <c r="Z1185" s="38" t="str">
        <f>IFERROR(VLOOKUP(Y1185,DIRECTORIO!A:B,2,FALSE),"")</f>
        <v/>
      </c>
      <c r="AA1185" s="40"/>
      <c r="AB1185" s="40"/>
      <c r="AC1185" s="40"/>
      <c r="AD1185" s="40"/>
      <c r="AE1185" s="40"/>
      <c r="AF1185" s="40"/>
      <c r="AG1185" s="41" t="s">
        <v>109</v>
      </c>
      <c r="AH1185" s="42"/>
      <c r="AI1185" s="54" t="str">
        <f t="shared" ca="1" si="229"/>
        <v>PENDIENTE NOTIFICACIÓN ELECTRÓNICA</v>
      </c>
      <c r="AJ1185" s="37"/>
      <c r="AK1185" s="37"/>
      <c r="AL1185" s="37"/>
      <c r="AM1185" s="53" t="str">
        <f>IF(AK1185="","",WORKDAY(AK1185,5,FESTIVOS_CO!A:A))</f>
        <v/>
      </c>
      <c r="AN1185" s="37"/>
      <c r="AO1185" s="37"/>
      <c r="AP1185" s="54" t="str">
        <f t="shared" ca="1" si="234"/>
        <v>NO APLICA</v>
      </c>
      <c r="AQ1185" s="36"/>
      <c r="AR1185" s="43"/>
      <c r="AS1185" s="37"/>
      <c r="AT1185" s="36"/>
      <c r="AU1185" s="37"/>
      <c r="AV1185" s="36"/>
      <c r="AW1185" s="36"/>
      <c r="AX1185" s="37"/>
      <c r="AY1185" s="140" t="str">
        <f>IF(AU1185="","",WORKDAY(AU1185,5,FESTIVOS_CO!A:A))</f>
        <v/>
      </c>
      <c r="AZ1185" s="54" t="str">
        <f t="shared" ca="1" si="231"/>
        <v>NO APLICA</v>
      </c>
      <c r="BA1185" s="55" t="str">
        <f>IF(AX1185="","",WORKDAY(AX1185,5,FESTIVOS_CO!A:A))</f>
        <v/>
      </c>
      <c r="BB1185" s="39"/>
      <c r="BC1185" s="40"/>
      <c r="BD1185" s="40"/>
      <c r="BE1185" s="56" t="str">
        <f t="shared" ca="1" si="232"/>
        <v>NO APLICA</v>
      </c>
      <c r="BF1185" s="37"/>
      <c r="BG1185" s="45"/>
      <c r="BH1185" s="37"/>
      <c r="BI1185" s="36"/>
      <c r="BJ1185" s="37"/>
      <c r="BK1185" s="36"/>
      <c r="BL1185" s="36"/>
      <c r="BM1185" s="53" t="str">
        <f>IF(BJ1185="","",WORKDAY(BJ1185,5,FESTIVOS_CO!A:A))</f>
        <v/>
      </c>
      <c r="BN1185" s="57" t="str">
        <f t="shared" ca="1" si="230"/>
        <v>PENDIENTE HACER AVISO</v>
      </c>
      <c r="BO1185" s="54" t="str">
        <f t="shared" ca="1" si="223"/>
        <v>EN TRÁMITE NOTIF. POR AVISO</v>
      </c>
      <c r="BP1185" s="37"/>
      <c r="BQ1185" s="53" t="str">
        <f>IF(BP1185="","",WORKDAY(BP1185,5,FESTIVOS_CO!A:A))</f>
        <v/>
      </c>
      <c r="BR1185" s="37"/>
      <c r="BS1185" s="36"/>
      <c r="BT1185" s="38"/>
      <c r="BU1185" s="58" t="e">
        <f>VLOOKUP(BT1185,Hoja2!$C:$D,2,0)</f>
        <v>#N/A</v>
      </c>
      <c r="BV1185" s="80" t="str">
        <f>IF(
AND(AO1185="",BD1185="",BQ1185=""),
"EN PROCESO NOTIFICACION / COMUNICACION",
IF(
BT1185="",
"NO APLICA",
IF(
BU1185=60,
IF(AO1185&lt;&gt;"",AO1185,IF(BD1185&lt;&gt;"",BD1185,BQ1185))+60,
WORKDAY(
IF(AO1185&lt;&gt;"",AO1185,IF(BD1185&lt;&gt;"",BD1185,BQ1185)),
BU1185,
FESTIVOS_CO!A:A
)
)
))</f>
        <v>EN PROCESO NOTIFICACION / COMUNICACION</v>
      </c>
      <c r="BW1185" s="44"/>
      <c r="BX1185" s="53"/>
      <c r="BY1185" s="45"/>
      <c r="BZ1185" s="37"/>
      <c r="CA1185" s="54" t="str">
        <f t="shared" si="224"/>
        <v>PENDIENTE EJECUTORIA</v>
      </c>
      <c r="CB1185" s="59" t="str">
        <f t="shared" si="233"/>
        <v/>
      </c>
      <c r="CC1185" s="36"/>
      <c r="CD1185" s="40"/>
      <c r="CE1185" s="46"/>
      <c r="CF1185" s="40"/>
      <c r="CG1185" s="40"/>
      <c r="CH1185" s="40"/>
      <c r="CI1185" s="36"/>
      <c r="CJ1185" s="47"/>
      <c r="CK1185" s="40"/>
      <c r="CL1185" s="40"/>
      <c r="CM1185" s="40"/>
      <c r="CN1185" s="40"/>
    </row>
    <row r="1186" spans="1:92" ht="42.75" hidden="1">
      <c r="A1186" s="49" t="str">
        <f t="shared" si="225"/>
        <v>SIN GESTIÓN</v>
      </c>
      <c r="B1186" s="58"/>
      <c r="C1186" s="37"/>
      <c r="D1186" s="37"/>
      <c r="E1186" s="49" t="str">
        <f t="shared" si="226"/>
        <v>PENDIENTE NOTIFICACIÓN</v>
      </c>
      <c r="F1186" s="141" t="str">
        <f t="shared" si="227"/>
        <v>PENDIENTE NOTIFICACIÓN</v>
      </c>
      <c r="G1186" s="49" t="str">
        <f t="shared" si="228"/>
        <v/>
      </c>
      <c r="H1186" s="51" t="str">
        <f ca="1">IF(
L1186="",
"",
IF(
NETWORKDAYS(L1186,IF(M1186&lt;&gt;"",M1186,TODAY()),FESTIVOS_CO!A:A)&gt;2,
"VENCIDO",
IF(
NETWORKDAYS(L1186,IF(M1186&lt;&gt;"",M1186,TODAY()),FESTIVOS_CO!A:A)=2,
"ALERTA",
"A TIEMPO"
)))</f>
        <v/>
      </c>
      <c r="I1186" s="40"/>
      <c r="J1186" s="36"/>
      <c r="K1186" s="37"/>
      <c r="L1186" s="50"/>
      <c r="M1186" s="37"/>
      <c r="N1186" s="52"/>
      <c r="O1186" s="52"/>
      <c r="P1186" s="36"/>
      <c r="Q1186" s="36"/>
      <c r="R1186" s="40"/>
      <c r="S1186" s="36"/>
      <c r="T1186" s="40"/>
      <c r="U1186" s="40"/>
      <c r="V1186" s="81"/>
      <c r="W1186" s="40"/>
      <c r="X1186" s="40"/>
      <c r="Y1186" s="40"/>
      <c r="Z1186" s="38" t="str">
        <f>IFERROR(VLOOKUP(Y1186,DIRECTORIO!A:B,2,FALSE),"")</f>
        <v/>
      </c>
      <c r="AA1186" s="40"/>
      <c r="AB1186" s="40"/>
      <c r="AC1186" s="40"/>
      <c r="AD1186" s="40"/>
      <c r="AE1186" s="40"/>
      <c r="AF1186" s="40"/>
      <c r="AG1186" s="41" t="s">
        <v>109</v>
      </c>
      <c r="AH1186" s="42"/>
      <c r="AI1186" s="54" t="str">
        <f t="shared" ca="1" si="229"/>
        <v>PENDIENTE NOTIFICACIÓN ELECTRÓNICA</v>
      </c>
      <c r="AJ1186" s="37"/>
      <c r="AK1186" s="37"/>
      <c r="AL1186" s="37"/>
      <c r="AM1186" s="53" t="str">
        <f>IF(AK1186="","",WORKDAY(AK1186,5,FESTIVOS_CO!A:A))</f>
        <v/>
      </c>
      <c r="AN1186" s="37"/>
      <c r="AO1186" s="37"/>
      <c r="AP1186" s="54" t="str">
        <f t="shared" ca="1" si="234"/>
        <v>NO APLICA</v>
      </c>
      <c r="AQ1186" s="36"/>
      <c r="AR1186" s="43"/>
      <c r="AS1186" s="37"/>
      <c r="AT1186" s="36"/>
      <c r="AU1186" s="37"/>
      <c r="AV1186" s="36"/>
      <c r="AW1186" s="36"/>
      <c r="AX1186" s="37"/>
      <c r="AY1186" s="140" t="str">
        <f>IF(AU1186="","",WORKDAY(AU1186,5,FESTIVOS_CO!A:A))</f>
        <v/>
      </c>
      <c r="AZ1186" s="54" t="str">
        <f t="shared" ca="1" si="231"/>
        <v>NO APLICA</v>
      </c>
      <c r="BA1186" s="55" t="str">
        <f>IF(AX1186="","",WORKDAY(AX1186,5,FESTIVOS_CO!A:A))</f>
        <v/>
      </c>
      <c r="BB1186" s="39"/>
      <c r="BC1186" s="40"/>
      <c r="BD1186" s="40"/>
      <c r="BE1186" s="56" t="str">
        <f t="shared" ca="1" si="232"/>
        <v>NO APLICA</v>
      </c>
      <c r="BF1186" s="37"/>
      <c r="BG1186" s="45"/>
      <c r="BH1186" s="37"/>
      <c r="BI1186" s="36"/>
      <c r="BJ1186" s="37"/>
      <c r="BK1186" s="36"/>
      <c r="BL1186" s="36"/>
      <c r="BM1186" s="53" t="str">
        <f>IF(BJ1186="","",WORKDAY(BJ1186,5,FESTIVOS_CO!A:A))</f>
        <v/>
      </c>
      <c r="BN1186" s="57" t="str">
        <f t="shared" ca="1" si="230"/>
        <v>PENDIENTE HACER AVISO</v>
      </c>
      <c r="BO1186" s="54" t="str">
        <f t="shared" ca="1" si="223"/>
        <v>EN TRÁMITE NOTIF. POR AVISO</v>
      </c>
      <c r="BP1186" s="37"/>
      <c r="BQ1186" s="53" t="str">
        <f>IF(BP1186="","",WORKDAY(BP1186,5,FESTIVOS_CO!A:A))</f>
        <v/>
      </c>
      <c r="BR1186" s="37"/>
      <c r="BS1186" s="36"/>
      <c r="BT1186" s="38"/>
      <c r="BU1186" s="58" t="e">
        <f>VLOOKUP(BT1186,Hoja2!$C:$D,2,0)</f>
        <v>#N/A</v>
      </c>
      <c r="BV1186" s="80" t="str">
        <f>IF(
AND(AO1186="",BD1186="",BQ1186=""),
"EN PROCESO NOTIFICACION / COMUNICACION",
IF(
BT1186="",
"NO APLICA",
IF(
BU1186=60,
IF(AO1186&lt;&gt;"",AO1186,IF(BD1186&lt;&gt;"",BD1186,BQ1186))+60,
WORKDAY(
IF(AO1186&lt;&gt;"",AO1186,IF(BD1186&lt;&gt;"",BD1186,BQ1186)),
BU1186,
FESTIVOS_CO!A:A
)
)
))</f>
        <v>EN PROCESO NOTIFICACION / COMUNICACION</v>
      </c>
      <c r="BW1186" s="44"/>
      <c r="BX1186" s="53"/>
      <c r="BY1186" s="45"/>
      <c r="BZ1186" s="37"/>
      <c r="CA1186" s="54" t="str">
        <f t="shared" si="224"/>
        <v>PENDIENTE EJECUTORIA</v>
      </c>
      <c r="CB1186" s="59" t="str">
        <f t="shared" si="233"/>
        <v/>
      </c>
      <c r="CC1186" s="36"/>
      <c r="CD1186" s="40"/>
      <c r="CE1186" s="46"/>
      <c r="CF1186" s="40"/>
      <c r="CG1186" s="40"/>
      <c r="CH1186" s="40"/>
      <c r="CI1186" s="36"/>
      <c r="CJ1186" s="47"/>
      <c r="CK1186" s="40"/>
      <c r="CL1186" s="40"/>
      <c r="CM1186" s="40"/>
      <c r="CN1186" s="40"/>
    </row>
    <row r="1187" spans="1:92" ht="42.75" hidden="1">
      <c r="A1187" s="49" t="str">
        <f t="shared" si="225"/>
        <v>SIN GESTIÓN</v>
      </c>
      <c r="B1187" s="58"/>
      <c r="C1187" s="37"/>
      <c r="D1187" s="37"/>
      <c r="E1187" s="49" t="str">
        <f t="shared" si="226"/>
        <v>PENDIENTE NOTIFICACIÓN</v>
      </c>
      <c r="F1187" s="141" t="str">
        <f t="shared" si="227"/>
        <v>PENDIENTE NOTIFICACIÓN</v>
      </c>
      <c r="G1187" s="49" t="str">
        <f t="shared" si="228"/>
        <v/>
      </c>
      <c r="H1187" s="51" t="str">
        <f ca="1">IF(
L1187="",
"",
IF(
NETWORKDAYS(L1187,IF(M1187&lt;&gt;"",M1187,TODAY()),FESTIVOS_CO!A:A)&gt;2,
"VENCIDO",
IF(
NETWORKDAYS(L1187,IF(M1187&lt;&gt;"",M1187,TODAY()),FESTIVOS_CO!A:A)=2,
"ALERTA",
"A TIEMPO"
)))</f>
        <v/>
      </c>
      <c r="I1187" s="40"/>
      <c r="J1187" s="36"/>
      <c r="K1187" s="37"/>
      <c r="L1187" s="50"/>
      <c r="M1187" s="37"/>
      <c r="N1187" s="52"/>
      <c r="O1187" s="52"/>
      <c r="P1187" s="36"/>
      <c r="Q1187" s="36"/>
      <c r="R1187" s="40"/>
      <c r="S1187" s="36"/>
      <c r="T1187" s="40"/>
      <c r="U1187" s="40"/>
      <c r="V1187" s="81"/>
      <c r="W1187" s="40"/>
      <c r="X1187" s="40"/>
      <c r="Y1187" s="40"/>
      <c r="Z1187" s="38" t="str">
        <f>IFERROR(VLOOKUP(Y1187,DIRECTORIO!A:B,2,FALSE),"")</f>
        <v/>
      </c>
      <c r="AA1187" s="40"/>
      <c r="AB1187" s="40"/>
      <c r="AC1187" s="40"/>
      <c r="AD1187" s="40"/>
      <c r="AE1187" s="40"/>
      <c r="AF1187" s="40"/>
      <c r="AG1187" s="41" t="s">
        <v>109</v>
      </c>
      <c r="AH1187" s="42"/>
      <c r="AI1187" s="54" t="str">
        <f t="shared" ca="1" si="229"/>
        <v>PENDIENTE NOTIFICACIÓN ELECTRÓNICA</v>
      </c>
      <c r="AJ1187" s="37"/>
      <c r="AK1187" s="37"/>
      <c r="AL1187" s="37"/>
      <c r="AM1187" s="53" t="str">
        <f>IF(AK1187="","",WORKDAY(AK1187,5,FESTIVOS_CO!A:A))</f>
        <v/>
      </c>
      <c r="AN1187" s="37"/>
      <c r="AO1187" s="37"/>
      <c r="AP1187" s="54" t="str">
        <f t="shared" ca="1" si="234"/>
        <v>NO APLICA</v>
      </c>
      <c r="AQ1187" s="36"/>
      <c r="AR1187" s="43"/>
      <c r="AS1187" s="37"/>
      <c r="AT1187" s="36"/>
      <c r="AU1187" s="37"/>
      <c r="AV1187" s="36"/>
      <c r="AW1187" s="36"/>
      <c r="AX1187" s="37"/>
      <c r="AY1187" s="140" t="str">
        <f>IF(AU1187="","",WORKDAY(AU1187,5,FESTIVOS_CO!A:A))</f>
        <v/>
      </c>
      <c r="AZ1187" s="54" t="str">
        <f t="shared" ca="1" si="231"/>
        <v>NO APLICA</v>
      </c>
      <c r="BA1187" s="55" t="str">
        <f>IF(AX1187="","",WORKDAY(AX1187,5,FESTIVOS_CO!A:A))</f>
        <v/>
      </c>
      <c r="BB1187" s="39"/>
      <c r="BC1187" s="40"/>
      <c r="BD1187" s="40"/>
      <c r="BE1187" s="56" t="str">
        <f t="shared" ca="1" si="232"/>
        <v>NO APLICA</v>
      </c>
      <c r="BF1187" s="37"/>
      <c r="BG1187" s="45"/>
      <c r="BH1187" s="37"/>
      <c r="BI1187" s="36"/>
      <c r="BJ1187" s="37"/>
      <c r="BK1187" s="36"/>
      <c r="BL1187" s="36"/>
      <c r="BM1187" s="53" t="str">
        <f>IF(BJ1187="","",WORKDAY(BJ1187,5,FESTIVOS_CO!A:A))</f>
        <v/>
      </c>
      <c r="BN1187" s="57" t="str">
        <f t="shared" ca="1" si="230"/>
        <v>PENDIENTE HACER AVISO</v>
      </c>
      <c r="BO1187" s="54" t="str">
        <f t="shared" ca="1" si="223"/>
        <v>EN TRÁMITE NOTIF. POR AVISO</v>
      </c>
      <c r="BP1187" s="37"/>
      <c r="BQ1187" s="53" t="str">
        <f>IF(BP1187="","",WORKDAY(BP1187,5,FESTIVOS_CO!A:A))</f>
        <v/>
      </c>
      <c r="BR1187" s="37"/>
      <c r="BS1187" s="36"/>
      <c r="BT1187" s="38"/>
      <c r="BU1187" s="58" t="e">
        <f>VLOOKUP(BT1187,Hoja2!$C:$D,2,0)</f>
        <v>#N/A</v>
      </c>
      <c r="BV1187" s="80" t="str">
        <f>IF(
AND(AO1187="",BD1187="",BQ1187=""),
"EN PROCESO NOTIFICACION / COMUNICACION",
IF(
BT1187="",
"NO APLICA",
IF(
BU1187=60,
IF(AO1187&lt;&gt;"",AO1187,IF(BD1187&lt;&gt;"",BD1187,BQ1187))+60,
WORKDAY(
IF(AO1187&lt;&gt;"",AO1187,IF(BD1187&lt;&gt;"",BD1187,BQ1187)),
BU1187,
FESTIVOS_CO!A:A
)
)
))</f>
        <v>EN PROCESO NOTIFICACION / COMUNICACION</v>
      </c>
      <c r="BW1187" s="44"/>
      <c r="BX1187" s="53"/>
      <c r="BY1187" s="45"/>
      <c r="BZ1187" s="37"/>
      <c r="CA1187" s="54" t="str">
        <f t="shared" si="224"/>
        <v>PENDIENTE EJECUTORIA</v>
      </c>
      <c r="CB1187" s="59" t="str">
        <f t="shared" si="233"/>
        <v/>
      </c>
      <c r="CC1187" s="36"/>
      <c r="CD1187" s="40"/>
      <c r="CE1187" s="46"/>
      <c r="CF1187" s="40"/>
      <c r="CG1187" s="40"/>
      <c r="CH1187" s="40"/>
      <c r="CI1187" s="36"/>
      <c r="CJ1187" s="47"/>
      <c r="CK1187" s="40"/>
      <c r="CL1187" s="40"/>
      <c r="CM1187" s="40"/>
      <c r="CN1187" s="40"/>
    </row>
    <row r="1188" spans="1:92" ht="42.75" hidden="1">
      <c r="A1188" s="49" t="str">
        <f t="shared" si="225"/>
        <v>SIN GESTIÓN</v>
      </c>
      <c r="B1188" s="58"/>
      <c r="C1188" s="37"/>
      <c r="D1188" s="37"/>
      <c r="E1188" s="49" t="str">
        <f t="shared" si="226"/>
        <v>PENDIENTE NOTIFICACIÓN</v>
      </c>
      <c r="F1188" s="141" t="str">
        <f t="shared" si="227"/>
        <v>PENDIENTE NOTIFICACIÓN</v>
      </c>
      <c r="G1188" s="49" t="str">
        <f t="shared" si="228"/>
        <v/>
      </c>
      <c r="H1188" s="51" t="str">
        <f ca="1">IF(
L1188="",
"",
IF(
NETWORKDAYS(L1188,IF(M1188&lt;&gt;"",M1188,TODAY()),FESTIVOS_CO!A:A)&gt;2,
"VENCIDO",
IF(
NETWORKDAYS(L1188,IF(M1188&lt;&gt;"",M1188,TODAY()),FESTIVOS_CO!A:A)=2,
"ALERTA",
"A TIEMPO"
)))</f>
        <v/>
      </c>
      <c r="I1188" s="40"/>
      <c r="J1188" s="36"/>
      <c r="K1188" s="37"/>
      <c r="L1188" s="50"/>
      <c r="M1188" s="37"/>
      <c r="N1188" s="52"/>
      <c r="O1188" s="52"/>
      <c r="P1188" s="36"/>
      <c r="Q1188" s="36"/>
      <c r="R1188" s="40"/>
      <c r="S1188" s="36"/>
      <c r="T1188" s="40"/>
      <c r="U1188" s="40"/>
      <c r="V1188" s="81"/>
      <c r="W1188" s="40"/>
      <c r="X1188" s="40"/>
      <c r="Y1188" s="40"/>
      <c r="Z1188" s="38" t="str">
        <f>IFERROR(VLOOKUP(Y1188,DIRECTORIO!A:B,2,FALSE),"")</f>
        <v/>
      </c>
      <c r="AA1188" s="40"/>
      <c r="AB1188" s="40"/>
      <c r="AC1188" s="40"/>
      <c r="AD1188" s="40"/>
      <c r="AE1188" s="40"/>
      <c r="AF1188" s="40"/>
      <c r="AG1188" s="41" t="s">
        <v>109</v>
      </c>
      <c r="AH1188" s="42"/>
      <c r="AI1188" s="54" t="str">
        <f t="shared" ca="1" si="229"/>
        <v>PENDIENTE NOTIFICACIÓN ELECTRÓNICA</v>
      </c>
      <c r="AJ1188" s="37"/>
      <c r="AK1188" s="37"/>
      <c r="AL1188" s="37"/>
      <c r="AM1188" s="53" t="str">
        <f>IF(AK1188="","",WORKDAY(AK1188,5,FESTIVOS_CO!A:A))</f>
        <v/>
      </c>
      <c r="AN1188" s="37"/>
      <c r="AO1188" s="37"/>
      <c r="AP1188" s="54" t="str">
        <f t="shared" ca="1" si="234"/>
        <v>NO APLICA</v>
      </c>
      <c r="AQ1188" s="36"/>
      <c r="AR1188" s="43"/>
      <c r="AS1188" s="37"/>
      <c r="AT1188" s="36"/>
      <c r="AU1188" s="37"/>
      <c r="AV1188" s="36"/>
      <c r="AW1188" s="36"/>
      <c r="AX1188" s="37"/>
      <c r="AY1188" s="140" t="str">
        <f>IF(AU1188="","",WORKDAY(AU1188,5,FESTIVOS_CO!A:A))</f>
        <v/>
      </c>
      <c r="AZ1188" s="54" t="str">
        <f t="shared" ca="1" si="231"/>
        <v>NO APLICA</v>
      </c>
      <c r="BA1188" s="55" t="str">
        <f>IF(AX1188="","",WORKDAY(AX1188,5,FESTIVOS_CO!A:A))</f>
        <v/>
      </c>
      <c r="BB1188" s="39"/>
      <c r="BC1188" s="40"/>
      <c r="BD1188" s="40"/>
      <c r="BE1188" s="56" t="str">
        <f t="shared" ca="1" si="232"/>
        <v>NO APLICA</v>
      </c>
      <c r="BF1188" s="37"/>
      <c r="BG1188" s="45"/>
      <c r="BH1188" s="37"/>
      <c r="BI1188" s="36"/>
      <c r="BJ1188" s="37"/>
      <c r="BK1188" s="36"/>
      <c r="BL1188" s="36"/>
      <c r="BM1188" s="53" t="str">
        <f>IF(BJ1188="","",WORKDAY(BJ1188,5,FESTIVOS_CO!A:A))</f>
        <v/>
      </c>
      <c r="BN1188" s="57" t="str">
        <f t="shared" ca="1" si="230"/>
        <v>PENDIENTE HACER AVISO</v>
      </c>
      <c r="BO1188" s="54" t="str">
        <f t="shared" ca="1" si="223"/>
        <v>EN TRÁMITE NOTIF. POR AVISO</v>
      </c>
      <c r="BP1188" s="37"/>
      <c r="BQ1188" s="53" t="str">
        <f>IF(BP1188="","",WORKDAY(BP1188,5,FESTIVOS_CO!A:A))</f>
        <v/>
      </c>
      <c r="BR1188" s="37"/>
      <c r="BS1188" s="36"/>
      <c r="BT1188" s="38"/>
      <c r="BU1188" s="58" t="e">
        <f>VLOOKUP(BT1188,Hoja2!$C:$D,2,0)</f>
        <v>#N/A</v>
      </c>
      <c r="BV1188" s="80" t="str">
        <f>IF(
AND(AO1188="",BD1188="",BQ1188=""),
"EN PROCESO NOTIFICACION / COMUNICACION",
IF(
BT1188="",
"NO APLICA",
IF(
BU1188=60,
IF(AO1188&lt;&gt;"",AO1188,IF(BD1188&lt;&gt;"",BD1188,BQ1188))+60,
WORKDAY(
IF(AO1188&lt;&gt;"",AO1188,IF(BD1188&lt;&gt;"",BD1188,BQ1188)),
BU1188,
FESTIVOS_CO!A:A
)
)
))</f>
        <v>EN PROCESO NOTIFICACION / COMUNICACION</v>
      </c>
      <c r="BW1188" s="44"/>
      <c r="BX1188" s="53"/>
      <c r="BY1188" s="45"/>
      <c r="BZ1188" s="37"/>
      <c r="CA1188" s="54" t="str">
        <f t="shared" si="224"/>
        <v>PENDIENTE EJECUTORIA</v>
      </c>
      <c r="CB1188" s="59" t="str">
        <f t="shared" si="233"/>
        <v/>
      </c>
      <c r="CC1188" s="36"/>
      <c r="CD1188" s="40"/>
      <c r="CE1188" s="46"/>
      <c r="CF1188" s="40"/>
      <c r="CG1188" s="40"/>
      <c r="CH1188" s="40"/>
      <c r="CI1188" s="36"/>
      <c r="CJ1188" s="47"/>
      <c r="CK1188" s="40"/>
      <c r="CL1188" s="40"/>
      <c r="CM1188" s="40"/>
      <c r="CN1188" s="40"/>
    </row>
    <row r="1189" spans="1:92" ht="42.75" hidden="1">
      <c r="A1189" s="49" t="str">
        <f t="shared" si="225"/>
        <v>SIN GESTIÓN</v>
      </c>
      <c r="B1189" s="58"/>
      <c r="C1189" s="37"/>
      <c r="D1189" s="37"/>
      <c r="E1189" s="49" t="str">
        <f t="shared" si="226"/>
        <v>PENDIENTE NOTIFICACIÓN</v>
      </c>
      <c r="F1189" s="141" t="str">
        <f t="shared" si="227"/>
        <v>PENDIENTE NOTIFICACIÓN</v>
      </c>
      <c r="G1189" s="49" t="str">
        <f t="shared" si="228"/>
        <v/>
      </c>
      <c r="H1189" s="51" t="str">
        <f ca="1">IF(
L1189="",
"",
IF(
NETWORKDAYS(L1189,IF(M1189&lt;&gt;"",M1189,TODAY()),FESTIVOS_CO!A:A)&gt;2,
"VENCIDO",
IF(
NETWORKDAYS(L1189,IF(M1189&lt;&gt;"",M1189,TODAY()),FESTIVOS_CO!A:A)=2,
"ALERTA",
"A TIEMPO"
)))</f>
        <v/>
      </c>
      <c r="I1189" s="40"/>
      <c r="J1189" s="36"/>
      <c r="K1189" s="37"/>
      <c r="L1189" s="50"/>
      <c r="M1189" s="37"/>
      <c r="N1189" s="52"/>
      <c r="O1189" s="52"/>
      <c r="P1189" s="36"/>
      <c r="Q1189" s="36"/>
      <c r="R1189" s="40"/>
      <c r="S1189" s="36"/>
      <c r="T1189" s="40"/>
      <c r="U1189" s="40"/>
      <c r="V1189" s="81"/>
      <c r="W1189" s="40"/>
      <c r="X1189" s="40"/>
      <c r="Y1189" s="40"/>
      <c r="Z1189" s="38" t="str">
        <f>IFERROR(VLOOKUP(Y1189,DIRECTORIO!A:B,2,FALSE),"")</f>
        <v/>
      </c>
      <c r="AA1189" s="40"/>
      <c r="AB1189" s="40"/>
      <c r="AC1189" s="40"/>
      <c r="AD1189" s="40"/>
      <c r="AE1189" s="40"/>
      <c r="AF1189" s="40"/>
      <c r="AG1189" s="41" t="s">
        <v>109</v>
      </c>
      <c r="AH1189" s="42"/>
      <c r="AI1189" s="54" t="str">
        <f t="shared" ca="1" si="229"/>
        <v>PENDIENTE NOTIFICACIÓN ELECTRÓNICA</v>
      </c>
      <c r="AJ1189" s="37"/>
      <c r="AK1189" s="37"/>
      <c r="AL1189" s="37"/>
      <c r="AM1189" s="53" t="str">
        <f>IF(AK1189="","",WORKDAY(AK1189,5,FESTIVOS_CO!A:A))</f>
        <v/>
      </c>
      <c r="AN1189" s="37"/>
      <c r="AO1189" s="37"/>
      <c r="AP1189" s="54" t="str">
        <f t="shared" ca="1" si="234"/>
        <v>NO APLICA</v>
      </c>
      <c r="AQ1189" s="36"/>
      <c r="AR1189" s="43"/>
      <c r="AS1189" s="37"/>
      <c r="AT1189" s="36"/>
      <c r="AU1189" s="37"/>
      <c r="AV1189" s="36"/>
      <c r="AW1189" s="36"/>
      <c r="AX1189" s="37"/>
      <c r="AY1189" s="140" t="str">
        <f>IF(AU1189="","",WORKDAY(AU1189,5,FESTIVOS_CO!A:A))</f>
        <v/>
      </c>
      <c r="AZ1189" s="54" t="str">
        <f t="shared" ca="1" si="231"/>
        <v>NO APLICA</v>
      </c>
      <c r="BA1189" s="55" t="str">
        <f>IF(AX1189="","",WORKDAY(AX1189,5,FESTIVOS_CO!A:A))</f>
        <v/>
      </c>
      <c r="BB1189" s="39"/>
      <c r="BC1189" s="40"/>
      <c r="BD1189" s="40"/>
      <c r="BE1189" s="56" t="str">
        <f t="shared" ca="1" si="232"/>
        <v>NO APLICA</v>
      </c>
      <c r="BF1189" s="37"/>
      <c r="BG1189" s="45"/>
      <c r="BH1189" s="37"/>
      <c r="BI1189" s="36"/>
      <c r="BJ1189" s="37"/>
      <c r="BK1189" s="36"/>
      <c r="BL1189" s="36"/>
      <c r="BM1189" s="53" t="str">
        <f>IF(BJ1189="","",WORKDAY(BJ1189,5,FESTIVOS_CO!A:A))</f>
        <v/>
      </c>
      <c r="BN1189" s="57" t="str">
        <f t="shared" ca="1" si="230"/>
        <v>PENDIENTE HACER AVISO</v>
      </c>
      <c r="BO1189" s="54" t="str">
        <f t="shared" ca="1" si="223"/>
        <v>EN TRÁMITE NOTIF. POR AVISO</v>
      </c>
      <c r="BP1189" s="37"/>
      <c r="BQ1189" s="53" t="str">
        <f>IF(BP1189="","",WORKDAY(BP1189,5,FESTIVOS_CO!A:A))</f>
        <v/>
      </c>
      <c r="BR1189" s="37"/>
      <c r="BS1189" s="36"/>
      <c r="BT1189" s="38"/>
      <c r="BU1189" s="58" t="e">
        <f>VLOOKUP(BT1189,Hoja2!$C:$D,2,0)</f>
        <v>#N/A</v>
      </c>
      <c r="BV1189" s="80" t="str">
        <f>IF(
AND(AO1189="",BD1189="",BQ1189=""),
"EN PROCESO NOTIFICACION / COMUNICACION",
IF(
BT1189="",
"NO APLICA",
IF(
BU1189=60,
IF(AO1189&lt;&gt;"",AO1189,IF(BD1189&lt;&gt;"",BD1189,BQ1189))+60,
WORKDAY(
IF(AO1189&lt;&gt;"",AO1189,IF(BD1189&lt;&gt;"",BD1189,BQ1189)),
BU1189,
FESTIVOS_CO!A:A
)
)
))</f>
        <v>EN PROCESO NOTIFICACION / COMUNICACION</v>
      </c>
      <c r="BW1189" s="44"/>
      <c r="BX1189" s="53"/>
      <c r="BY1189" s="45"/>
      <c r="BZ1189" s="37"/>
      <c r="CA1189" s="54" t="str">
        <f t="shared" si="224"/>
        <v>PENDIENTE EJECUTORIA</v>
      </c>
      <c r="CB1189" s="59" t="str">
        <f t="shared" si="233"/>
        <v/>
      </c>
      <c r="CC1189" s="36"/>
      <c r="CD1189" s="40"/>
      <c r="CE1189" s="46"/>
      <c r="CF1189" s="40"/>
      <c r="CG1189" s="40"/>
      <c r="CH1189" s="40"/>
      <c r="CI1189" s="36"/>
      <c r="CJ1189" s="47"/>
      <c r="CK1189" s="40"/>
      <c r="CL1189" s="40"/>
      <c r="CM1189" s="40"/>
      <c r="CN1189" s="40"/>
    </row>
    <row r="1190" spans="1:92" ht="42.75" hidden="1">
      <c r="A1190" s="49" t="str">
        <f t="shared" si="225"/>
        <v>SIN GESTIÓN</v>
      </c>
      <c r="B1190" s="58"/>
      <c r="C1190" s="37"/>
      <c r="D1190" s="37"/>
      <c r="E1190" s="49" t="str">
        <f t="shared" si="226"/>
        <v>PENDIENTE NOTIFICACIÓN</v>
      </c>
      <c r="F1190" s="141" t="str">
        <f t="shared" si="227"/>
        <v>PENDIENTE NOTIFICACIÓN</v>
      </c>
      <c r="G1190" s="49" t="str">
        <f t="shared" si="228"/>
        <v/>
      </c>
      <c r="H1190" s="51" t="str">
        <f ca="1">IF(
L1190="",
"",
IF(
NETWORKDAYS(L1190,IF(M1190&lt;&gt;"",M1190,TODAY()),FESTIVOS_CO!A:A)&gt;2,
"VENCIDO",
IF(
NETWORKDAYS(L1190,IF(M1190&lt;&gt;"",M1190,TODAY()),FESTIVOS_CO!A:A)=2,
"ALERTA",
"A TIEMPO"
)))</f>
        <v/>
      </c>
      <c r="I1190" s="40"/>
      <c r="J1190" s="36"/>
      <c r="K1190" s="37"/>
      <c r="L1190" s="50"/>
      <c r="M1190" s="37"/>
      <c r="N1190" s="52"/>
      <c r="O1190" s="52"/>
      <c r="P1190" s="36"/>
      <c r="Q1190" s="36"/>
      <c r="R1190" s="40"/>
      <c r="S1190" s="36"/>
      <c r="T1190" s="40"/>
      <c r="U1190" s="40"/>
      <c r="V1190" s="81"/>
      <c r="W1190" s="40"/>
      <c r="X1190" s="40"/>
      <c r="Y1190" s="40"/>
      <c r="Z1190" s="38" t="str">
        <f>IFERROR(VLOOKUP(Y1190,DIRECTORIO!A:B,2,FALSE),"")</f>
        <v/>
      </c>
      <c r="AA1190" s="40"/>
      <c r="AB1190" s="40"/>
      <c r="AC1190" s="40"/>
      <c r="AD1190" s="40"/>
      <c r="AE1190" s="40"/>
      <c r="AF1190" s="40"/>
      <c r="AG1190" s="41" t="s">
        <v>109</v>
      </c>
      <c r="AH1190" s="42"/>
      <c r="AI1190" s="54" t="str">
        <f t="shared" ca="1" si="229"/>
        <v>PENDIENTE NOTIFICACIÓN ELECTRÓNICA</v>
      </c>
      <c r="AJ1190" s="37"/>
      <c r="AK1190" s="37"/>
      <c r="AL1190" s="37"/>
      <c r="AM1190" s="53" t="str">
        <f>IF(AK1190="","",WORKDAY(AK1190,5,FESTIVOS_CO!A:A))</f>
        <v/>
      </c>
      <c r="AN1190" s="37"/>
      <c r="AO1190" s="37"/>
      <c r="AP1190" s="54" t="str">
        <f t="shared" ca="1" si="234"/>
        <v>NO APLICA</v>
      </c>
      <c r="AQ1190" s="36"/>
      <c r="AR1190" s="43"/>
      <c r="AS1190" s="37"/>
      <c r="AT1190" s="36"/>
      <c r="AU1190" s="37"/>
      <c r="AV1190" s="36"/>
      <c r="AW1190" s="36"/>
      <c r="AX1190" s="37"/>
      <c r="AY1190" s="140" t="str">
        <f>IF(AU1190="","",WORKDAY(AU1190,5,FESTIVOS_CO!A:A))</f>
        <v/>
      </c>
      <c r="AZ1190" s="54" t="str">
        <f t="shared" ca="1" si="231"/>
        <v>NO APLICA</v>
      </c>
      <c r="BA1190" s="55" t="str">
        <f>IF(AX1190="","",WORKDAY(AX1190,5,FESTIVOS_CO!A:A))</f>
        <v/>
      </c>
      <c r="BB1190" s="39"/>
      <c r="BC1190" s="40"/>
      <c r="BD1190" s="40"/>
      <c r="BE1190" s="56" t="str">
        <f t="shared" ca="1" si="232"/>
        <v>NO APLICA</v>
      </c>
      <c r="BF1190" s="37"/>
      <c r="BG1190" s="45"/>
      <c r="BH1190" s="37"/>
      <c r="BI1190" s="36"/>
      <c r="BJ1190" s="37"/>
      <c r="BK1190" s="36"/>
      <c r="BL1190" s="36"/>
      <c r="BM1190" s="53" t="str">
        <f>IF(BJ1190="","",WORKDAY(BJ1190,5,FESTIVOS_CO!A:A))</f>
        <v/>
      </c>
      <c r="BN1190" s="57" t="str">
        <f t="shared" ca="1" si="230"/>
        <v>PENDIENTE HACER AVISO</v>
      </c>
      <c r="BO1190" s="54" t="str">
        <f t="shared" ca="1" si="223"/>
        <v>EN TRÁMITE NOTIF. POR AVISO</v>
      </c>
      <c r="BP1190" s="37"/>
      <c r="BQ1190" s="53" t="str">
        <f>IF(BP1190="","",WORKDAY(BP1190,5,FESTIVOS_CO!A:A))</f>
        <v/>
      </c>
      <c r="BR1190" s="37"/>
      <c r="BS1190" s="36"/>
      <c r="BT1190" s="38"/>
      <c r="BU1190" s="58" t="e">
        <f>VLOOKUP(BT1190,Hoja2!$C:$D,2,0)</f>
        <v>#N/A</v>
      </c>
      <c r="BV1190" s="80" t="str">
        <f>IF(
AND(AO1190="",BD1190="",BQ1190=""),
"EN PROCESO NOTIFICACION / COMUNICACION",
IF(
BT1190="",
"NO APLICA",
IF(
BU1190=60,
IF(AO1190&lt;&gt;"",AO1190,IF(BD1190&lt;&gt;"",BD1190,BQ1190))+60,
WORKDAY(
IF(AO1190&lt;&gt;"",AO1190,IF(BD1190&lt;&gt;"",BD1190,BQ1190)),
BU1190,
FESTIVOS_CO!A:A
)
)
))</f>
        <v>EN PROCESO NOTIFICACION / COMUNICACION</v>
      </c>
      <c r="BW1190" s="44"/>
      <c r="BX1190" s="53"/>
      <c r="BY1190" s="45"/>
      <c r="BZ1190" s="37"/>
      <c r="CA1190" s="54" t="str">
        <f t="shared" si="224"/>
        <v>PENDIENTE EJECUTORIA</v>
      </c>
      <c r="CB1190" s="59" t="str">
        <f t="shared" si="233"/>
        <v/>
      </c>
      <c r="CC1190" s="36"/>
      <c r="CD1190" s="40"/>
      <c r="CE1190" s="46"/>
      <c r="CF1190" s="40"/>
      <c r="CG1190" s="40"/>
      <c r="CH1190" s="40"/>
      <c r="CI1190" s="36"/>
      <c r="CJ1190" s="47"/>
      <c r="CK1190" s="40"/>
      <c r="CL1190" s="40"/>
      <c r="CM1190" s="40"/>
      <c r="CN1190" s="40"/>
    </row>
    <row r="1191" spans="1:92" ht="42.75" hidden="1">
      <c r="A1191" s="49" t="str">
        <f t="shared" si="225"/>
        <v>SIN GESTIÓN</v>
      </c>
      <c r="B1191" s="58"/>
      <c r="C1191" s="37"/>
      <c r="D1191" s="37"/>
      <c r="E1191" s="49" t="str">
        <f t="shared" si="226"/>
        <v>PENDIENTE NOTIFICACIÓN</v>
      </c>
      <c r="F1191" s="141" t="str">
        <f t="shared" si="227"/>
        <v>PENDIENTE NOTIFICACIÓN</v>
      </c>
      <c r="G1191" s="49" t="str">
        <f t="shared" si="228"/>
        <v/>
      </c>
      <c r="H1191" s="51" t="str">
        <f ca="1">IF(
L1191="",
"",
IF(
NETWORKDAYS(L1191,IF(M1191&lt;&gt;"",M1191,TODAY()),FESTIVOS_CO!A:A)&gt;2,
"VENCIDO",
IF(
NETWORKDAYS(L1191,IF(M1191&lt;&gt;"",M1191,TODAY()),FESTIVOS_CO!A:A)=2,
"ALERTA",
"A TIEMPO"
)))</f>
        <v/>
      </c>
      <c r="I1191" s="40"/>
      <c r="J1191" s="36"/>
      <c r="K1191" s="37"/>
      <c r="L1191" s="50"/>
      <c r="M1191" s="37"/>
      <c r="N1191" s="52"/>
      <c r="O1191" s="52"/>
      <c r="P1191" s="36"/>
      <c r="Q1191" s="36"/>
      <c r="R1191" s="40"/>
      <c r="S1191" s="36"/>
      <c r="T1191" s="40"/>
      <c r="U1191" s="40"/>
      <c r="V1191" s="81"/>
      <c r="W1191" s="40"/>
      <c r="X1191" s="40"/>
      <c r="Y1191" s="40"/>
      <c r="Z1191" s="38" t="str">
        <f>IFERROR(VLOOKUP(Y1191,DIRECTORIO!A:B,2,FALSE),"")</f>
        <v/>
      </c>
      <c r="AA1191" s="40"/>
      <c r="AB1191" s="40"/>
      <c r="AC1191" s="40"/>
      <c r="AD1191" s="40"/>
      <c r="AE1191" s="40"/>
      <c r="AF1191" s="40"/>
      <c r="AG1191" s="41" t="s">
        <v>109</v>
      </c>
      <c r="AH1191" s="42"/>
      <c r="AI1191" s="54" t="str">
        <f t="shared" ca="1" si="229"/>
        <v>PENDIENTE NOTIFICACIÓN ELECTRÓNICA</v>
      </c>
      <c r="AJ1191" s="37"/>
      <c r="AK1191" s="37"/>
      <c r="AL1191" s="37"/>
      <c r="AM1191" s="53" t="str">
        <f>IF(AK1191="","",WORKDAY(AK1191,5,FESTIVOS_CO!A:A))</f>
        <v/>
      </c>
      <c r="AN1191" s="37"/>
      <c r="AO1191" s="37"/>
      <c r="AP1191" s="54" t="str">
        <f t="shared" ca="1" si="234"/>
        <v>NO APLICA</v>
      </c>
      <c r="AQ1191" s="36"/>
      <c r="AR1191" s="43"/>
      <c r="AS1191" s="37"/>
      <c r="AT1191" s="36"/>
      <c r="AU1191" s="37"/>
      <c r="AV1191" s="36"/>
      <c r="AW1191" s="36"/>
      <c r="AX1191" s="37"/>
      <c r="AY1191" s="140" t="str">
        <f>IF(AU1191="","",WORKDAY(AU1191,5,FESTIVOS_CO!A:A))</f>
        <v/>
      </c>
      <c r="AZ1191" s="54" t="str">
        <f t="shared" ca="1" si="231"/>
        <v>NO APLICA</v>
      </c>
      <c r="BA1191" s="55" t="str">
        <f>IF(AX1191="","",WORKDAY(AX1191,5,FESTIVOS_CO!A:A))</f>
        <v/>
      </c>
      <c r="BB1191" s="39"/>
      <c r="BC1191" s="40"/>
      <c r="BD1191" s="40"/>
      <c r="BE1191" s="56" t="str">
        <f t="shared" ca="1" si="232"/>
        <v>NO APLICA</v>
      </c>
      <c r="BF1191" s="37"/>
      <c r="BG1191" s="45"/>
      <c r="BH1191" s="37"/>
      <c r="BI1191" s="36"/>
      <c r="BJ1191" s="37"/>
      <c r="BK1191" s="36"/>
      <c r="BL1191" s="36"/>
      <c r="BM1191" s="53" t="str">
        <f>IF(BJ1191="","",WORKDAY(BJ1191,5,FESTIVOS_CO!A:A))</f>
        <v/>
      </c>
      <c r="BN1191" s="57" t="str">
        <f t="shared" ca="1" si="230"/>
        <v>PENDIENTE HACER AVISO</v>
      </c>
      <c r="BO1191" s="54" t="str">
        <f t="shared" ca="1" si="223"/>
        <v>EN TRÁMITE NOTIF. POR AVISO</v>
      </c>
      <c r="BP1191" s="37"/>
      <c r="BQ1191" s="53" t="str">
        <f>IF(BP1191="","",WORKDAY(BP1191,5,FESTIVOS_CO!A:A))</f>
        <v/>
      </c>
      <c r="BR1191" s="37"/>
      <c r="BS1191" s="36"/>
      <c r="BT1191" s="38"/>
      <c r="BU1191" s="58" t="e">
        <f>VLOOKUP(BT1191,Hoja2!$C:$D,2,0)</f>
        <v>#N/A</v>
      </c>
      <c r="BV1191" s="80" t="str">
        <f>IF(
AND(AO1191="",BD1191="",BQ1191=""),
"EN PROCESO NOTIFICACION / COMUNICACION",
IF(
BT1191="",
"NO APLICA",
IF(
BU1191=60,
IF(AO1191&lt;&gt;"",AO1191,IF(BD1191&lt;&gt;"",BD1191,BQ1191))+60,
WORKDAY(
IF(AO1191&lt;&gt;"",AO1191,IF(BD1191&lt;&gt;"",BD1191,BQ1191)),
BU1191,
FESTIVOS_CO!A:A
)
)
))</f>
        <v>EN PROCESO NOTIFICACION / COMUNICACION</v>
      </c>
      <c r="BW1191" s="44"/>
      <c r="BX1191" s="53"/>
      <c r="BY1191" s="45"/>
      <c r="BZ1191" s="37"/>
      <c r="CA1191" s="54" t="str">
        <f t="shared" si="224"/>
        <v>PENDIENTE EJECUTORIA</v>
      </c>
      <c r="CB1191" s="59" t="str">
        <f t="shared" si="233"/>
        <v/>
      </c>
      <c r="CC1191" s="36"/>
      <c r="CD1191" s="40"/>
      <c r="CE1191" s="46"/>
      <c r="CF1191" s="40"/>
      <c r="CG1191" s="40"/>
      <c r="CH1191" s="40"/>
      <c r="CI1191" s="36"/>
      <c r="CJ1191" s="47"/>
      <c r="CK1191" s="40"/>
      <c r="CL1191" s="40"/>
      <c r="CM1191" s="40"/>
      <c r="CN1191" s="40"/>
    </row>
    <row r="1192" spans="1:92" ht="42.75" hidden="1">
      <c r="A1192" s="49" t="str">
        <f t="shared" si="225"/>
        <v>SIN GESTIÓN</v>
      </c>
      <c r="B1192" s="58"/>
      <c r="C1192" s="37"/>
      <c r="D1192" s="37"/>
      <c r="E1192" s="49" t="str">
        <f t="shared" si="226"/>
        <v>PENDIENTE NOTIFICACIÓN</v>
      </c>
      <c r="F1192" s="141" t="str">
        <f t="shared" si="227"/>
        <v>PENDIENTE NOTIFICACIÓN</v>
      </c>
      <c r="G1192" s="49" t="str">
        <f t="shared" si="228"/>
        <v/>
      </c>
      <c r="H1192" s="51" t="str">
        <f ca="1">IF(
L1192="",
"",
IF(
NETWORKDAYS(L1192,IF(M1192&lt;&gt;"",M1192,TODAY()),FESTIVOS_CO!A:A)&gt;2,
"VENCIDO",
IF(
NETWORKDAYS(L1192,IF(M1192&lt;&gt;"",M1192,TODAY()),FESTIVOS_CO!A:A)=2,
"ALERTA",
"A TIEMPO"
)))</f>
        <v/>
      </c>
      <c r="I1192" s="40"/>
      <c r="J1192" s="36"/>
      <c r="K1192" s="37"/>
      <c r="L1192" s="50"/>
      <c r="M1192" s="37"/>
      <c r="N1192" s="52"/>
      <c r="O1192" s="52"/>
      <c r="P1192" s="36"/>
      <c r="Q1192" s="36"/>
      <c r="R1192" s="40"/>
      <c r="S1192" s="36"/>
      <c r="T1192" s="40"/>
      <c r="U1192" s="40"/>
      <c r="V1192" s="81"/>
      <c r="W1192" s="40"/>
      <c r="X1192" s="40"/>
      <c r="Y1192" s="40"/>
      <c r="Z1192" s="38" t="str">
        <f>IFERROR(VLOOKUP(Y1192,DIRECTORIO!A:B,2,FALSE),"")</f>
        <v/>
      </c>
      <c r="AA1192" s="40"/>
      <c r="AB1192" s="40"/>
      <c r="AC1192" s="40"/>
      <c r="AD1192" s="40"/>
      <c r="AE1192" s="40"/>
      <c r="AF1192" s="40"/>
      <c r="AG1192" s="41" t="s">
        <v>109</v>
      </c>
      <c r="AH1192" s="42"/>
      <c r="AI1192" s="54" t="str">
        <f t="shared" ca="1" si="229"/>
        <v>PENDIENTE NOTIFICACIÓN ELECTRÓNICA</v>
      </c>
      <c r="AJ1192" s="37"/>
      <c r="AK1192" s="37"/>
      <c r="AL1192" s="37"/>
      <c r="AM1192" s="53" t="str">
        <f>IF(AK1192="","",WORKDAY(AK1192,5,FESTIVOS_CO!A:A))</f>
        <v/>
      </c>
      <c r="AN1192" s="37"/>
      <c r="AO1192" s="37"/>
      <c r="AP1192" s="54" t="str">
        <f t="shared" ca="1" si="234"/>
        <v>NO APLICA</v>
      </c>
      <c r="AQ1192" s="36"/>
      <c r="AR1192" s="43"/>
      <c r="AS1192" s="37"/>
      <c r="AT1192" s="36"/>
      <c r="AU1192" s="37"/>
      <c r="AV1192" s="36"/>
      <c r="AW1192" s="36"/>
      <c r="AX1192" s="37"/>
      <c r="AY1192" s="140" t="str">
        <f>IF(AU1192="","",WORKDAY(AU1192,5,FESTIVOS_CO!A:A))</f>
        <v/>
      </c>
      <c r="AZ1192" s="54" t="str">
        <f t="shared" ca="1" si="231"/>
        <v>NO APLICA</v>
      </c>
      <c r="BA1192" s="55" t="str">
        <f>IF(AX1192="","",WORKDAY(AX1192,5,FESTIVOS_CO!A:A))</f>
        <v/>
      </c>
      <c r="BB1192" s="39"/>
      <c r="BC1192" s="40"/>
      <c r="BD1192" s="40"/>
      <c r="BE1192" s="56" t="str">
        <f t="shared" ca="1" si="232"/>
        <v>NO APLICA</v>
      </c>
      <c r="BF1192" s="37"/>
      <c r="BG1192" s="45"/>
      <c r="BH1192" s="37"/>
      <c r="BI1192" s="36"/>
      <c r="BJ1192" s="37"/>
      <c r="BK1192" s="36"/>
      <c r="BL1192" s="36"/>
      <c r="BM1192" s="53" t="str">
        <f>IF(BJ1192="","",WORKDAY(BJ1192,5,FESTIVOS_CO!A:A))</f>
        <v/>
      </c>
      <c r="BN1192" s="57" t="str">
        <f t="shared" ca="1" si="230"/>
        <v>PENDIENTE HACER AVISO</v>
      </c>
      <c r="BO1192" s="54" t="str">
        <f t="shared" ca="1" si="223"/>
        <v>EN TRÁMITE NOTIF. POR AVISO</v>
      </c>
      <c r="BP1192" s="37"/>
      <c r="BQ1192" s="53" t="str">
        <f>IF(BP1192="","",WORKDAY(BP1192,5,FESTIVOS_CO!A:A))</f>
        <v/>
      </c>
      <c r="BR1192" s="37"/>
      <c r="BS1192" s="36"/>
      <c r="BT1192" s="38"/>
      <c r="BU1192" s="58" t="e">
        <f>VLOOKUP(BT1192,Hoja2!$C:$D,2,0)</f>
        <v>#N/A</v>
      </c>
      <c r="BV1192" s="80" t="str">
        <f>IF(
AND(AO1192="",BD1192="",BQ1192=""),
"EN PROCESO NOTIFICACION / COMUNICACION",
IF(
BT1192="",
"NO APLICA",
IF(
BU1192=60,
IF(AO1192&lt;&gt;"",AO1192,IF(BD1192&lt;&gt;"",BD1192,BQ1192))+60,
WORKDAY(
IF(AO1192&lt;&gt;"",AO1192,IF(BD1192&lt;&gt;"",BD1192,BQ1192)),
BU1192,
FESTIVOS_CO!A:A
)
)
))</f>
        <v>EN PROCESO NOTIFICACION / COMUNICACION</v>
      </c>
      <c r="BW1192" s="44"/>
      <c r="BX1192" s="53"/>
      <c r="BY1192" s="45"/>
      <c r="BZ1192" s="37"/>
      <c r="CA1192" s="54" t="str">
        <f t="shared" si="224"/>
        <v>PENDIENTE EJECUTORIA</v>
      </c>
      <c r="CB1192" s="59" t="str">
        <f t="shared" si="233"/>
        <v/>
      </c>
      <c r="CC1192" s="36"/>
      <c r="CD1192" s="40"/>
      <c r="CE1192" s="46"/>
      <c r="CF1192" s="40"/>
      <c r="CG1192" s="40"/>
      <c r="CH1192" s="40"/>
      <c r="CI1192" s="36"/>
      <c r="CJ1192" s="47"/>
      <c r="CK1192" s="40"/>
      <c r="CL1192" s="40"/>
      <c r="CM1192" s="40"/>
      <c r="CN1192" s="40"/>
    </row>
    <row r="1193" spans="1:92" ht="42.75" hidden="1">
      <c r="A1193" s="49" t="str">
        <f t="shared" si="225"/>
        <v>SIN GESTIÓN</v>
      </c>
      <c r="B1193" s="58"/>
      <c r="C1193" s="37"/>
      <c r="D1193" s="37"/>
      <c r="E1193" s="49" t="str">
        <f t="shared" si="226"/>
        <v>PENDIENTE NOTIFICACIÓN</v>
      </c>
      <c r="F1193" s="141" t="str">
        <f t="shared" si="227"/>
        <v>PENDIENTE NOTIFICACIÓN</v>
      </c>
      <c r="G1193" s="49" t="str">
        <f t="shared" si="228"/>
        <v/>
      </c>
      <c r="H1193" s="51" t="str">
        <f ca="1">IF(
L1193="",
"",
IF(
NETWORKDAYS(L1193,IF(M1193&lt;&gt;"",M1193,TODAY()),FESTIVOS_CO!A:A)&gt;2,
"VENCIDO",
IF(
NETWORKDAYS(L1193,IF(M1193&lt;&gt;"",M1193,TODAY()),FESTIVOS_CO!A:A)=2,
"ALERTA",
"A TIEMPO"
)))</f>
        <v/>
      </c>
      <c r="I1193" s="40"/>
      <c r="J1193" s="36"/>
      <c r="K1193" s="37"/>
      <c r="L1193" s="50"/>
      <c r="M1193" s="37"/>
      <c r="N1193" s="52"/>
      <c r="O1193" s="52"/>
      <c r="P1193" s="36"/>
      <c r="Q1193" s="36"/>
      <c r="R1193" s="40"/>
      <c r="S1193" s="36"/>
      <c r="T1193" s="40"/>
      <c r="U1193" s="40"/>
      <c r="V1193" s="81"/>
      <c r="W1193" s="40"/>
      <c r="X1193" s="40"/>
      <c r="Y1193" s="40"/>
      <c r="Z1193" s="38" t="str">
        <f>IFERROR(VLOOKUP(Y1193,DIRECTORIO!A:B,2,FALSE),"")</f>
        <v/>
      </c>
      <c r="AA1193" s="40"/>
      <c r="AB1193" s="40"/>
      <c r="AC1193" s="40"/>
      <c r="AD1193" s="40"/>
      <c r="AE1193" s="40"/>
      <c r="AF1193" s="40"/>
      <c r="AG1193" s="41" t="s">
        <v>109</v>
      </c>
      <c r="AH1193" s="42"/>
      <c r="AI1193" s="54" t="str">
        <f t="shared" ca="1" si="229"/>
        <v>PENDIENTE NOTIFICACIÓN ELECTRÓNICA</v>
      </c>
      <c r="AJ1193" s="37"/>
      <c r="AK1193" s="37"/>
      <c r="AL1193" s="37"/>
      <c r="AM1193" s="53" t="str">
        <f>IF(AK1193="","",WORKDAY(AK1193,5,FESTIVOS_CO!A:A))</f>
        <v/>
      </c>
      <c r="AN1193" s="37"/>
      <c r="AO1193" s="37"/>
      <c r="AP1193" s="54" t="str">
        <f t="shared" ca="1" si="234"/>
        <v>NO APLICA</v>
      </c>
      <c r="AQ1193" s="36"/>
      <c r="AR1193" s="43"/>
      <c r="AS1193" s="37"/>
      <c r="AT1193" s="36"/>
      <c r="AU1193" s="37"/>
      <c r="AV1193" s="36"/>
      <c r="AW1193" s="36"/>
      <c r="AX1193" s="37"/>
      <c r="AY1193" s="140" t="str">
        <f>IF(AU1193="","",WORKDAY(AU1193,5,FESTIVOS_CO!A:A))</f>
        <v/>
      </c>
      <c r="AZ1193" s="54" t="str">
        <f t="shared" ca="1" si="231"/>
        <v>NO APLICA</v>
      </c>
      <c r="BA1193" s="55" t="str">
        <f>IF(AX1193="","",WORKDAY(AX1193,5,FESTIVOS_CO!A:A))</f>
        <v/>
      </c>
      <c r="BB1193" s="39"/>
      <c r="BC1193" s="40"/>
      <c r="BD1193" s="40"/>
      <c r="BE1193" s="56" t="str">
        <f t="shared" ca="1" si="232"/>
        <v>NO APLICA</v>
      </c>
      <c r="BF1193" s="37"/>
      <c r="BG1193" s="45"/>
      <c r="BH1193" s="37"/>
      <c r="BI1193" s="36"/>
      <c r="BJ1193" s="37"/>
      <c r="BK1193" s="36"/>
      <c r="BL1193" s="36"/>
      <c r="BM1193" s="53" t="str">
        <f>IF(BJ1193="","",WORKDAY(BJ1193,5,FESTIVOS_CO!A:A))</f>
        <v/>
      </c>
      <c r="BN1193" s="57" t="str">
        <f t="shared" ca="1" si="230"/>
        <v>PENDIENTE HACER AVISO</v>
      </c>
      <c r="BO1193" s="54" t="str">
        <f t="shared" ca="1" si="223"/>
        <v>EN TRÁMITE NOTIF. POR AVISO</v>
      </c>
      <c r="BP1193" s="37"/>
      <c r="BQ1193" s="53" t="str">
        <f>IF(BP1193="","",WORKDAY(BP1193,5,FESTIVOS_CO!A:A))</f>
        <v/>
      </c>
      <c r="BR1193" s="37"/>
      <c r="BS1193" s="36"/>
      <c r="BT1193" s="38"/>
      <c r="BU1193" s="58" t="e">
        <f>VLOOKUP(BT1193,Hoja2!$C:$D,2,0)</f>
        <v>#N/A</v>
      </c>
      <c r="BV1193" s="80" t="str">
        <f>IF(
AND(AO1193="",BD1193="",BQ1193=""),
"EN PROCESO NOTIFICACION / COMUNICACION",
IF(
BT1193="",
"NO APLICA",
IF(
BU1193=60,
IF(AO1193&lt;&gt;"",AO1193,IF(BD1193&lt;&gt;"",BD1193,BQ1193))+60,
WORKDAY(
IF(AO1193&lt;&gt;"",AO1193,IF(BD1193&lt;&gt;"",BD1193,BQ1193)),
BU1193,
FESTIVOS_CO!A:A
)
)
))</f>
        <v>EN PROCESO NOTIFICACION / COMUNICACION</v>
      </c>
      <c r="BW1193" s="44"/>
      <c r="BX1193" s="53"/>
      <c r="BY1193" s="45"/>
      <c r="BZ1193" s="37"/>
      <c r="CA1193" s="54" t="str">
        <f t="shared" si="224"/>
        <v>PENDIENTE EJECUTORIA</v>
      </c>
      <c r="CB1193" s="59" t="str">
        <f t="shared" si="233"/>
        <v/>
      </c>
      <c r="CC1193" s="36"/>
      <c r="CD1193" s="40"/>
      <c r="CE1193" s="46"/>
      <c r="CF1193" s="40"/>
      <c r="CG1193" s="40"/>
      <c r="CH1193" s="40"/>
      <c r="CI1193" s="36"/>
      <c r="CJ1193" s="47"/>
      <c r="CK1193" s="40"/>
      <c r="CL1193" s="40"/>
      <c r="CM1193" s="40"/>
      <c r="CN1193" s="40"/>
    </row>
    <row r="1194" spans="1:92" ht="42.75" hidden="1">
      <c r="A1194" s="49" t="str">
        <f t="shared" si="225"/>
        <v>SIN GESTIÓN</v>
      </c>
      <c r="B1194" s="58"/>
      <c r="C1194" s="37"/>
      <c r="D1194" s="37"/>
      <c r="E1194" s="49" t="str">
        <f t="shared" si="226"/>
        <v>PENDIENTE NOTIFICACIÓN</v>
      </c>
      <c r="F1194" s="141" t="str">
        <f t="shared" si="227"/>
        <v>PENDIENTE NOTIFICACIÓN</v>
      </c>
      <c r="G1194" s="49" t="str">
        <f t="shared" si="228"/>
        <v/>
      </c>
      <c r="H1194" s="51" t="str">
        <f ca="1">IF(
L1194="",
"",
IF(
NETWORKDAYS(L1194,IF(M1194&lt;&gt;"",M1194,TODAY()),FESTIVOS_CO!A:A)&gt;2,
"VENCIDO",
IF(
NETWORKDAYS(L1194,IF(M1194&lt;&gt;"",M1194,TODAY()),FESTIVOS_CO!A:A)=2,
"ALERTA",
"A TIEMPO"
)))</f>
        <v/>
      </c>
      <c r="I1194" s="40"/>
      <c r="J1194" s="36"/>
      <c r="K1194" s="37"/>
      <c r="L1194" s="50"/>
      <c r="M1194" s="37"/>
      <c r="N1194" s="52"/>
      <c r="O1194" s="52"/>
      <c r="P1194" s="36"/>
      <c r="Q1194" s="36"/>
      <c r="R1194" s="40"/>
      <c r="S1194" s="36"/>
      <c r="T1194" s="40"/>
      <c r="U1194" s="40"/>
      <c r="V1194" s="81"/>
      <c r="W1194" s="40"/>
      <c r="X1194" s="40"/>
      <c r="Y1194" s="40"/>
      <c r="Z1194" s="38" t="str">
        <f>IFERROR(VLOOKUP(Y1194,DIRECTORIO!A:B,2,FALSE),"")</f>
        <v/>
      </c>
      <c r="AA1194" s="40"/>
      <c r="AB1194" s="40"/>
      <c r="AC1194" s="40"/>
      <c r="AD1194" s="40"/>
      <c r="AE1194" s="40"/>
      <c r="AF1194" s="40"/>
      <c r="AG1194" s="41" t="s">
        <v>109</v>
      </c>
      <c r="AH1194" s="42"/>
      <c r="AI1194" s="54" t="str">
        <f t="shared" ca="1" si="229"/>
        <v>PENDIENTE NOTIFICACIÓN ELECTRÓNICA</v>
      </c>
      <c r="AJ1194" s="37"/>
      <c r="AK1194" s="37"/>
      <c r="AL1194" s="37"/>
      <c r="AM1194" s="53" t="str">
        <f>IF(AK1194="","",WORKDAY(AK1194,5,FESTIVOS_CO!A:A))</f>
        <v/>
      </c>
      <c r="AN1194" s="37"/>
      <c r="AO1194" s="37"/>
      <c r="AP1194" s="54" t="str">
        <f t="shared" ca="1" si="234"/>
        <v>NO APLICA</v>
      </c>
      <c r="AQ1194" s="36"/>
      <c r="AR1194" s="43"/>
      <c r="AS1194" s="37"/>
      <c r="AT1194" s="36"/>
      <c r="AU1194" s="37"/>
      <c r="AV1194" s="36"/>
      <c r="AW1194" s="36"/>
      <c r="AX1194" s="37"/>
      <c r="AY1194" s="140" t="str">
        <f>IF(AU1194="","",WORKDAY(AU1194,5,FESTIVOS_CO!A:A))</f>
        <v/>
      </c>
      <c r="AZ1194" s="54" t="str">
        <f t="shared" ca="1" si="231"/>
        <v>NO APLICA</v>
      </c>
      <c r="BA1194" s="55" t="str">
        <f>IF(AX1194="","",WORKDAY(AX1194,5,FESTIVOS_CO!A:A))</f>
        <v/>
      </c>
      <c r="BB1194" s="39"/>
      <c r="BC1194" s="40"/>
      <c r="BD1194" s="40"/>
      <c r="BE1194" s="56" t="str">
        <f t="shared" ca="1" si="232"/>
        <v>NO APLICA</v>
      </c>
      <c r="BF1194" s="37"/>
      <c r="BG1194" s="45"/>
      <c r="BH1194" s="37"/>
      <c r="BI1194" s="36"/>
      <c r="BJ1194" s="37"/>
      <c r="BK1194" s="36"/>
      <c r="BL1194" s="36"/>
      <c r="BM1194" s="53" t="str">
        <f>IF(BJ1194="","",WORKDAY(BJ1194,5,FESTIVOS_CO!A:A))</f>
        <v/>
      </c>
      <c r="BN1194" s="57" t="str">
        <f t="shared" ca="1" si="230"/>
        <v>PENDIENTE HACER AVISO</v>
      </c>
      <c r="BO1194" s="54" t="str">
        <f t="shared" ca="1" si="223"/>
        <v>EN TRÁMITE NOTIF. POR AVISO</v>
      </c>
      <c r="BP1194" s="37"/>
      <c r="BQ1194" s="53" t="str">
        <f>IF(BP1194="","",WORKDAY(BP1194,5,FESTIVOS_CO!A:A))</f>
        <v/>
      </c>
      <c r="BR1194" s="37"/>
      <c r="BS1194" s="36"/>
      <c r="BT1194" s="38"/>
      <c r="BU1194" s="58" t="e">
        <f>VLOOKUP(BT1194,Hoja2!$C:$D,2,0)</f>
        <v>#N/A</v>
      </c>
      <c r="BV1194" s="80" t="str">
        <f>IF(
AND(AO1194="",BD1194="",BQ1194=""),
"EN PROCESO NOTIFICACION / COMUNICACION",
IF(
BT1194="",
"NO APLICA",
IF(
BU1194=60,
IF(AO1194&lt;&gt;"",AO1194,IF(BD1194&lt;&gt;"",BD1194,BQ1194))+60,
WORKDAY(
IF(AO1194&lt;&gt;"",AO1194,IF(BD1194&lt;&gt;"",BD1194,BQ1194)),
BU1194,
FESTIVOS_CO!A:A
)
)
))</f>
        <v>EN PROCESO NOTIFICACION / COMUNICACION</v>
      </c>
      <c r="BW1194" s="44"/>
      <c r="BX1194" s="53"/>
      <c r="BY1194" s="45"/>
      <c r="BZ1194" s="37"/>
      <c r="CA1194" s="54" t="str">
        <f t="shared" si="224"/>
        <v>PENDIENTE EJECUTORIA</v>
      </c>
      <c r="CB1194" s="59" t="str">
        <f t="shared" si="233"/>
        <v/>
      </c>
      <c r="CC1194" s="36"/>
      <c r="CD1194" s="40"/>
      <c r="CE1194" s="46"/>
      <c r="CF1194" s="40"/>
      <c r="CG1194" s="40"/>
      <c r="CH1194" s="40"/>
      <c r="CI1194" s="36"/>
      <c r="CJ1194" s="47"/>
      <c r="CK1194" s="40"/>
      <c r="CL1194" s="40"/>
      <c r="CM1194" s="40"/>
      <c r="CN1194" s="40"/>
    </row>
    <row r="1195" spans="1:92" ht="42.75" hidden="1">
      <c r="A1195" s="49" t="str">
        <f t="shared" si="225"/>
        <v>SIN GESTIÓN</v>
      </c>
      <c r="B1195" s="58"/>
      <c r="C1195" s="37"/>
      <c r="D1195" s="37"/>
      <c r="E1195" s="49" t="str">
        <f t="shared" si="226"/>
        <v>PENDIENTE NOTIFICACIÓN</v>
      </c>
      <c r="F1195" s="141" t="str">
        <f t="shared" si="227"/>
        <v>PENDIENTE NOTIFICACIÓN</v>
      </c>
      <c r="G1195" s="49" t="str">
        <f t="shared" si="228"/>
        <v/>
      </c>
      <c r="H1195" s="51" t="str">
        <f ca="1">IF(
L1195="",
"",
IF(
NETWORKDAYS(L1195,IF(M1195&lt;&gt;"",M1195,TODAY()),FESTIVOS_CO!A:A)&gt;2,
"VENCIDO",
IF(
NETWORKDAYS(L1195,IF(M1195&lt;&gt;"",M1195,TODAY()),FESTIVOS_CO!A:A)=2,
"ALERTA",
"A TIEMPO"
)))</f>
        <v/>
      </c>
      <c r="I1195" s="40"/>
      <c r="J1195" s="36"/>
      <c r="K1195" s="37"/>
      <c r="L1195" s="50"/>
      <c r="M1195" s="37"/>
      <c r="N1195" s="52"/>
      <c r="O1195" s="52"/>
      <c r="P1195" s="36"/>
      <c r="Q1195" s="36"/>
      <c r="R1195" s="40"/>
      <c r="S1195" s="36"/>
      <c r="T1195" s="40"/>
      <c r="U1195" s="40"/>
      <c r="V1195" s="81"/>
      <c r="W1195" s="40"/>
      <c r="X1195" s="40"/>
      <c r="Y1195" s="40"/>
      <c r="Z1195" s="38" t="str">
        <f>IFERROR(VLOOKUP(Y1195,DIRECTORIO!A:B,2,FALSE),"")</f>
        <v/>
      </c>
      <c r="AA1195" s="40"/>
      <c r="AB1195" s="40"/>
      <c r="AC1195" s="40"/>
      <c r="AD1195" s="40"/>
      <c r="AE1195" s="40"/>
      <c r="AF1195" s="40"/>
      <c r="AG1195" s="41" t="s">
        <v>109</v>
      </c>
      <c r="AH1195" s="42"/>
      <c r="AI1195" s="54" t="str">
        <f t="shared" ca="1" si="229"/>
        <v>PENDIENTE NOTIFICACIÓN ELECTRÓNICA</v>
      </c>
      <c r="AJ1195" s="37"/>
      <c r="AK1195" s="37"/>
      <c r="AL1195" s="37"/>
      <c r="AM1195" s="53" t="str">
        <f>IF(AK1195="","",WORKDAY(AK1195,5,FESTIVOS_CO!A:A))</f>
        <v/>
      </c>
      <c r="AN1195" s="37"/>
      <c r="AO1195" s="37"/>
      <c r="AP1195" s="54" t="str">
        <f t="shared" ca="1" si="234"/>
        <v>NO APLICA</v>
      </c>
      <c r="AQ1195" s="36"/>
      <c r="AR1195" s="43"/>
      <c r="AS1195" s="37"/>
      <c r="AT1195" s="36"/>
      <c r="AU1195" s="37"/>
      <c r="AV1195" s="36"/>
      <c r="AW1195" s="36"/>
      <c r="AX1195" s="37"/>
      <c r="AY1195" s="140" t="str">
        <f>IF(AU1195="","",WORKDAY(AU1195,5,FESTIVOS_CO!A:A))</f>
        <v/>
      </c>
      <c r="AZ1195" s="54" t="str">
        <f t="shared" ca="1" si="231"/>
        <v>NO APLICA</v>
      </c>
      <c r="BA1195" s="55" t="str">
        <f>IF(AX1195="","",WORKDAY(AX1195,5,FESTIVOS_CO!A:A))</f>
        <v/>
      </c>
      <c r="BB1195" s="39"/>
      <c r="BC1195" s="40"/>
      <c r="BD1195" s="40"/>
      <c r="BE1195" s="56" t="str">
        <f t="shared" ca="1" si="232"/>
        <v>NO APLICA</v>
      </c>
      <c r="BF1195" s="37"/>
      <c r="BG1195" s="45"/>
      <c r="BH1195" s="37"/>
      <c r="BI1195" s="36"/>
      <c r="BJ1195" s="37"/>
      <c r="BK1195" s="36"/>
      <c r="BL1195" s="36"/>
      <c r="BM1195" s="53" t="str">
        <f>IF(BJ1195="","",WORKDAY(BJ1195,5,FESTIVOS_CO!A:A))</f>
        <v/>
      </c>
      <c r="BN1195" s="57" t="str">
        <f t="shared" ca="1" si="230"/>
        <v>PENDIENTE HACER AVISO</v>
      </c>
      <c r="BO1195" s="54" t="str">
        <f t="shared" ca="1" si="223"/>
        <v>EN TRÁMITE NOTIF. POR AVISO</v>
      </c>
      <c r="BP1195" s="37"/>
      <c r="BQ1195" s="53" t="str">
        <f>IF(BP1195="","",WORKDAY(BP1195,5,FESTIVOS_CO!A:A))</f>
        <v/>
      </c>
      <c r="BR1195" s="37"/>
      <c r="BS1195" s="36"/>
      <c r="BT1195" s="38"/>
      <c r="BU1195" s="58" t="e">
        <f>VLOOKUP(BT1195,Hoja2!$C:$D,2,0)</f>
        <v>#N/A</v>
      </c>
      <c r="BV1195" s="80" t="str">
        <f>IF(
AND(AO1195="",BD1195="",BQ1195=""),
"EN PROCESO NOTIFICACION / COMUNICACION",
IF(
BT1195="",
"NO APLICA",
IF(
BU1195=60,
IF(AO1195&lt;&gt;"",AO1195,IF(BD1195&lt;&gt;"",BD1195,BQ1195))+60,
WORKDAY(
IF(AO1195&lt;&gt;"",AO1195,IF(BD1195&lt;&gt;"",BD1195,BQ1195)),
BU1195,
FESTIVOS_CO!A:A
)
)
))</f>
        <v>EN PROCESO NOTIFICACION / COMUNICACION</v>
      </c>
      <c r="BW1195" s="44"/>
      <c r="BX1195" s="53"/>
      <c r="BY1195" s="45"/>
      <c r="BZ1195" s="37"/>
      <c r="CA1195" s="54" t="str">
        <f t="shared" si="224"/>
        <v>PENDIENTE EJECUTORIA</v>
      </c>
      <c r="CB1195" s="59" t="str">
        <f t="shared" si="233"/>
        <v/>
      </c>
      <c r="CC1195" s="36"/>
      <c r="CD1195" s="40"/>
      <c r="CE1195" s="46"/>
      <c r="CF1195" s="40"/>
      <c r="CG1195" s="40"/>
      <c r="CH1195" s="40"/>
      <c r="CI1195" s="36"/>
      <c r="CJ1195" s="47"/>
      <c r="CK1195" s="40"/>
      <c r="CL1195" s="40"/>
      <c r="CM1195" s="40"/>
      <c r="CN1195" s="40"/>
    </row>
    <row r="1196" spans="1:92" ht="42.75" hidden="1">
      <c r="A1196" s="49" t="str">
        <f t="shared" si="225"/>
        <v>SIN GESTIÓN</v>
      </c>
      <c r="B1196" s="58"/>
      <c r="C1196" s="37"/>
      <c r="D1196" s="37"/>
      <c r="E1196" s="49" t="str">
        <f t="shared" si="226"/>
        <v>PENDIENTE NOTIFICACIÓN</v>
      </c>
      <c r="F1196" s="141" t="str">
        <f t="shared" si="227"/>
        <v>PENDIENTE NOTIFICACIÓN</v>
      </c>
      <c r="G1196" s="49" t="str">
        <f t="shared" si="228"/>
        <v/>
      </c>
      <c r="H1196" s="51" t="str">
        <f ca="1">IF(
L1196="",
"",
IF(
NETWORKDAYS(L1196,IF(M1196&lt;&gt;"",M1196,TODAY()),FESTIVOS_CO!A:A)&gt;2,
"VENCIDO",
IF(
NETWORKDAYS(L1196,IF(M1196&lt;&gt;"",M1196,TODAY()),FESTIVOS_CO!A:A)=2,
"ALERTA",
"A TIEMPO"
)))</f>
        <v/>
      </c>
      <c r="I1196" s="40"/>
      <c r="J1196" s="36"/>
      <c r="K1196" s="37"/>
      <c r="L1196" s="50"/>
      <c r="M1196" s="37"/>
      <c r="N1196" s="52"/>
      <c r="O1196" s="52"/>
      <c r="P1196" s="36"/>
      <c r="Q1196" s="36"/>
      <c r="R1196" s="40"/>
      <c r="S1196" s="36"/>
      <c r="T1196" s="40"/>
      <c r="U1196" s="40"/>
      <c r="V1196" s="81"/>
      <c r="W1196" s="40"/>
      <c r="X1196" s="40"/>
      <c r="Y1196" s="40"/>
      <c r="Z1196" s="38" t="str">
        <f>IFERROR(VLOOKUP(Y1196,DIRECTORIO!A:B,2,FALSE),"")</f>
        <v/>
      </c>
      <c r="AA1196" s="40"/>
      <c r="AB1196" s="40"/>
      <c r="AC1196" s="40"/>
      <c r="AD1196" s="40"/>
      <c r="AE1196" s="40"/>
      <c r="AF1196" s="40"/>
      <c r="AG1196" s="41" t="s">
        <v>109</v>
      </c>
      <c r="AH1196" s="42"/>
      <c r="AI1196" s="54" t="str">
        <f t="shared" ca="1" si="229"/>
        <v>PENDIENTE NOTIFICACIÓN ELECTRÓNICA</v>
      </c>
      <c r="AJ1196" s="37"/>
      <c r="AK1196" s="37"/>
      <c r="AL1196" s="37"/>
      <c r="AM1196" s="53" t="str">
        <f>IF(AK1196="","",WORKDAY(AK1196,5,FESTIVOS_CO!A:A))</f>
        <v/>
      </c>
      <c r="AN1196" s="37"/>
      <c r="AO1196" s="37"/>
      <c r="AP1196" s="54" t="str">
        <f t="shared" ca="1" si="234"/>
        <v>NO APLICA</v>
      </c>
      <c r="AQ1196" s="36"/>
      <c r="AR1196" s="43"/>
      <c r="AS1196" s="37"/>
      <c r="AT1196" s="36"/>
      <c r="AU1196" s="37"/>
      <c r="AV1196" s="36"/>
      <c r="AW1196" s="36"/>
      <c r="AX1196" s="37"/>
      <c r="AY1196" s="140" t="str">
        <f>IF(AU1196="","",WORKDAY(AU1196,5,FESTIVOS_CO!A:A))</f>
        <v/>
      </c>
      <c r="AZ1196" s="54" t="str">
        <f t="shared" ca="1" si="231"/>
        <v>NO APLICA</v>
      </c>
      <c r="BA1196" s="55" t="str">
        <f>IF(AX1196="","",WORKDAY(AX1196,5,FESTIVOS_CO!A:A))</f>
        <v/>
      </c>
      <c r="BB1196" s="39"/>
      <c r="BC1196" s="40"/>
      <c r="BD1196" s="40"/>
      <c r="BE1196" s="56" t="str">
        <f t="shared" ca="1" si="232"/>
        <v>NO APLICA</v>
      </c>
      <c r="BF1196" s="37"/>
      <c r="BG1196" s="45"/>
      <c r="BH1196" s="37"/>
      <c r="BI1196" s="36"/>
      <c r="BJ1196" s="37"/>
      <c r="BK1196" s="36"/>
      <c r="BL1196" s="36"/>
      <c r="BM1196" s="53" t="str">
        <f>IF(BJ1196="","",WORKDAY(BJ1196,5,FESTIVOS_CO!A:A))</f>
        <v/>
      </c>
      <c r="BN1196" s="57" t="str">
        <f t="shared" ca="1" si="230"/>
        <v>PENDIENTE HACER AVISO</v>
      </c>
      <c r="BO1196" s="54" t="str">
        <f t="shared" ca="1" si="223"/>
        <v>EN TRÁMITE NOTIF. POR AVISO</v>
      </c>
      <c r="BP1196" s="37"/>
      <c r="BQ1196" s="53" t="str">
        <f>IF(BP1196="","",WORKDAY(BP1196,5,FESTIVOS_CO!A:A))</f>
        <v/>
      </c>
      <c r="BR1196" s="37"/>
      <c r="BS1196" s="36"/>
      <c r="BT1196" s="38"/>
      <c r="BU1196" s="58" t="e">
        <f>VLOOKUP(BT1196,Hoja2!$C:$D,2,0)</f>
        <v>#N/A</v>
      </c>
      <c r="BV1196" s="80" t="str">
        <f>IF(
AND(AO1196="",BD1196="",BQ1196=""),
"EN PROCESO NOTIFICACION / COMUNICACION",
IF(
BT1196="",
"NO APLICA",
IF(
BU1196=60,
IF(AO1196&lt;&gt;"",AO1196,IF(BD1196&lt;&gt;"",BD1196,BQ1196))+60,
WORKDAY(
IF(AO1196&lt;&gt;"",AO1196,IF(BD1196&lt;&gt;"",BD1196,BQ1196)),
BU1196,
FESTIVOS_CO!A:A
)
)
))</f>
        <v>EN PROCESO NOTIFICACION / COMUNICACION</v>
      </c>
      <c r="BW1196" s="44"/>
      <c r="BX1196" s="53"/>
      <c r="BY1196" s="45"/>
      <c r="BZ1196" s="37"/>
      <c r="CA1196" s="54" t="str">
        <f t="shared" si="224"/>
        <v>PENDIENTE EJECUTORIA</v>
      </c>
      <c r="CB1196" s="59" t="str">
        <f t="shared" si="233"/>
        <v/>
      </c>
      <c r="CC1196" s="36"/>
      <c r="CD1196" s="40"/>
      <c r="CE1196" s="46"/>
      <c r="CF1196" s="40"/>
      <c r="CG1196" s="40"/>
      <c r="CH1196" s="40"/>
      <c r="CI1196" s="36"/>
      <c r="CJ1196" s="47"/>
      <c r="CK1196" s="40"/>
      <c r="CL1196" s="40"/>
      <c r="CM1196" s="40"/>
      <c r="CN1196" s="40"/>
    </row>
    <row r="1197" spans="1:92" ht="42.75" hidden="1">
      <c r="A1197" s="49" t="str">
        <f t="shared" si="225"/>
        <v>SIN GESTIÓN</v>
      </c>
      <c r="B1197" s="58"/>
      <c r="C1197" s="37"/>
      <c r="D1197" s="37"/>
      <c r="E1197" s="49" t="str">
        <f t="shared" si="226"/>
        <v>PENDIENTE NOTIFICACIÓN</v>
      </c>
      <c r="F1197" s="141" t="str">
        <f t="shared" si="227"/>
        <v>PENDIENTE NOTIFICACIÓN</v>
      </c>
      <c r="G1197" s="49" t="str">
        <f t="shared" si="228"/>
        <v/>
      </c>
      <c r="H1197" s="51" t="str">
        <f ca="1">IF(
L1197="",
"",
IF(
NETWORKDAYS(L1197,IF(M1197&lt;&gt;"",M1197,TODAY()),FESTIVOS_CO!A:A)&gt;2,
"VENCIDO",
IF(
NETWORKDAYS(L1197,IF(M1197&lt;&gt;"",M1197,TODAY()),FESTIVOS_CO!A:A)=2,
"ALERTA",
"A TIEMPO"
)))</f>
        <v/>
      </c>
      <c r="I1197" s="40"/>
      <c r="J1197" s="36"/>
      <c r="K1197" s="37"/>
      <c r="L1197" s="50"/>
      <c r="M1197" s="37"/>
      <c r="N1197" s="52"/>
      <c r="O1197" s="52"/>
      <c r="P1197" s="36"/>
      <c r="Q1197" s="36"/>
      <c r="R1197" s="40"/>
      <c r="S1197" s="36"/>
      <c r="T1197" s="40"/>
      <c r="U1197" s="40"/>
      <c r="V1197" s="81"/>
      <c r="W1197" s="40"/>
      <c r="X1197" s="40"/>
      <c r="Y1197" s="40"/>
      <c r="Z1197" s="38" t="str">
        <f>IFERROR(VLOOKUP(Y1197,DIRECTORIO!A:B,2,FALSE),"")</f>
        <v/>
      </c>
      <c r="AA1197" s="40"/>
      <c r="AB1197" s="40"/>
      <c r="AC1197" s="40"/>
      <c r="AD1197" s="40"/>
      <c r="AE1197" s="40"/>
      <c r="AF1197" s="40"/>
      <c r="AG1197" s="41" t="s">
        <v>109</v>
      </c>
      <c r="AH1197" s="42"/>
      <c r="AI1197" s="54" t="str">
        <f t="shared" ca="1" si="229"/>
        <v>PENDIENTE NOTIFICACIÓN ELECTRÓNICA</v>
      </c>
      <c r="AJ1197" s="37"/>
      <c r="AK1197" s="37"/>
      <c r="AL1197" s="37"/>
      <c r="AM1197" s="53" t="str">
        <f>IF(AK1197="","",WORKDAY(AK1197,5,FESTIVOS_CO!A:A))</f>
        <v/>
      </c>
      <c r="AN1197" s="37"/>
      <c r="AO1197" s="37"/>
      <c r="AP1197" s="54" t="str">
        <f t="shared" ca="1" si="234"/>
        <v>NO APLICA</v>
      </c>
      <c r="AQ1197" s="36"/>
      <c r="AR1197" s="43"/>
      <c r="AS1197" s="37"/>
      <c r="AT1197" s="36"/>
      <c r="AU1197" s="37"/>
      <c r="AV1197" s="36"/>
      <c r="AW1197" s="36"/>
      <c r="AX1197" s="37"/>
      <c r="AY1197" s="140" t="str">
        <f>IF(AU1197="","",WORKDAY(AU1197,5,FESTIVOS_CO!A:A))</f>
        <v/>
      </c>
      <c r="AZ1197" s="54" t="str">
        <f t="shared" ca="1" si="231"/>
        <v>NO APLICA</v>
      </c>
      <c r="BA1197" s="55" t="str">
        <f>IF(AX1197="","",WORKDAY(AX1197,5,FESTIVOS_CO!A:A))</f>
        <v/>
      </c>
      <c r="BB1197" s="39"/>
      <c r="BC1197" s="40"/>
      <c r="BD1197" s="40"/>
      <c r="BE1197" s="56" t="str">
        <f t="shared" ca="1" si="232"/>
        <v>NO APLICA</v>
      </c>
      <c r="BF1197" s="37"/>
      <c r="BG1197" s="45"/>
      <c r="BH1197" s="37"/>
      <c r="BI1197" s="36"/>
      <c r="BJ1197" s="37"/>
      <c r="BK1197" s="36"/>
      <c r="BL1197" s="36"/>
      <c r="BM1197" s="53" t="str">
        <f>IF(BJ1197="","",WORKDAY(BJ1197,5,FESTIVOS_CO!A:A))</f>
        <v/>
      </c>
      <c r="BN1197" s="57" t="str">
        <f t="shared" ca="1" si="230"/>
        <v>PENDIENTE HACER AVISO</v>
      </c>
      <c r="BO1197" s="54" t="str">
        <f t="shared" ca="1" si="223"/>
        <v>EN TRÁMITE NOTIF. POR AVISO</v>
      </c>
      <c r="BP1197" s="37"/>
      <c r="BQ1197" s="53" t="str">
        <f>IF(BP1197="","",WORKDAY(BP1197,5,FESTIVOS_CO!A:A))</f>
        <v/>
      </c>
      <c r="BR1197" s="37"/>
      <c r="BS1197" s="36"/>
      <c r="BT1197" s="38"/>
      <c r="BU1197" s="58" t="e">
        <f>VLOOKUP(BT1197,Hoja2!$C:$D,2,0)</f>
        <v>#N/A</v>
      </c>
      <c r="BV1197" s="80" t="str">
        <f>IF(
AND(AO1197="",BD1197="",BQ1197=""),
"EN PROCESO NOTIFICACION / COMUNICACION",
IF(
BT1197="",
"NO APLICA",
IF(
BU1197=60,
IF(AO1197&lt;&gt;"",AO1197,IF(BD1197&lt;&gt;"",BD1197,BQ1197))+60,
WORKDAY(
IF(AO1197&lt;&gt;"",AO1197,IF(BD1197&lt;&gt;"",BD1197,BQ1197)),
BU1197,
FESTIVOS_CO!A:A
)
)
))</f>
        <v>EN PROCESO NOTIFICACION / COMUNICACION</v>
      </c>
      <c r="BW1197" s="44"/>
      <c r="BX1197" s="53"/>
      <c r="BY1197" s="45"/>
      <c r="BZ1197" s="37"/>
      <c r="CA1197" s="54" t="str">
        <f t="shared" si="224"/>
        <v>PENDIENTE EJECUTORIA</v>
      </c>
      <c r="CB1197" s="59" t="str">
        <f t="shared" si="233"/>
        <v/>
      </c>
      <c r="CC1197" s="36"/>
      <c r="CD1197" s="40"/>
      <c r="CE1197" s="46"/>
      <c r="CF1197" s="40"/>
      <c r="CG1197" s="40"/>
      <c r="CH1197" s="40"/>
      <c r="CI1197" s="36"/>
      <c r="CJ1197" s="47"/>
      <c r="CK1197" s="40"/>
      <c r="CL1197" s="40"/>
      <c r="CM1197" s="40"/>
      <c r="CN1197" s="40"/>
    </row>
    <row r="1198" spans="1:92" ht="42.75" hidden="1">
      <c r="A1198" s="49" t="str">
        <f t="shared" si="225"/>
        <v>SIN GESTIÓN</v>
      </c>
      <c r="B1198" s="58"/>
      <c r="C1198" s="37"/>
      <c r="D1198" s="37"/>
      <c r="E1198" s="49" t="str">
        <f t="shared" si="226"/>
        <v>PENDIENTE NOTIFICACIÓN</v>
      </c>
      <c r="F1198" s="141" t="str">
        <f t="shared" si="227"/>
        <v>PENDIENTE NOTIFICACIÓN</v>
      </c>
      <c r="G1198" s="49" t="str">
        <f t="shared" si="228"/>
        <v/>
      </c>
      <c r="H1198" s="51" t="str">
        <f ca="1">IF(
L1198="",
"",
IF(
NETWORKDAYS(L1198,IF(M1198&lt;&gt;"",M1198,TODAY()),FESTIVOS_CO!A:A)&gt;2,
"VENCIDO",
IF(
NETWORKDAYS(L1198,IF(M1198&lt;&gt;"",M1198,TODAY()),FESTIVOS_CO!A:A)=2,
"ALERTA",
"A TIEMPO"
)))</f>
        <v/>
      </c>
      <c r="I1198" s="40"/>
      <c r="J1198" s="36"/>
      <c r="K1198" s="37"/>
      <c r="L1198" s="50"/>
      <c r="M1198" s="37"/>
      <c r="N1198" s="52"/>
      <c r="O1198" s="52"/>
      <c r="P1198" s="36"/>
      <c r="Q1198" s="36"/>
      <c r="R1198" s="40"/>
      <c r="S1198" s="36"/>
      <c r="T1198" s="40"/>
      <c r="U1198" s="40"/>
      <c r="V1198" s="81"/>
      <c r="W1198" s="40"/>
      <c r="X1198" s="40"/>
      <c r="Y1198" s="40"/>
      <c r="Z1198" s="38" t="str">
        <f>IFERROR(VLOOKUP(Y1198,DIRECTORIO!A:B,2,FALSE),"")</f>
        <v/>
      </c>
      <c r="AA1198" s="40"/>
      <c r="AB1198" s="40"/>
      <c r="AC1198" s="40"/>
      <c r="AD1198" s="40"/>
      <c r="AE1198" s="40"/>
      <c r="AF1198" s="40"/>
      <c r="AG1198" s="41" t="s">
        <v>109</v>
      </c>
      <c r="AH1198" s="42"/>
      <c r="AI1198" s="54" t="str">
        <f t="shared" ca="1" si="229"/>
        <v>PENDIENTE NOTIFICACIÓN ELECTRÓNICA</v>
      </c>
      <c r="AJ1198" s="37"/>
      <c r="AK1198" s="37"/>
      <c r="AL1198" s="37"/>
      <c r="AM1198" s="53" t="str">
        <f>IF(AK1198="","",WORKDAY(AK1198,5,FESTIVOS_CO!A:A))</f>
        <v/>
      </c>
      <c r="AN1198" s="37"/>
      <c r="AO1198" s="37"/>
      <c r="AP1198" s="54" t="str">
        <f t="shared" ca="1" si="234"/>
        <v>NO APLICA</v>
      </c>
      <c r="AQ1198" s="36"/>
      <c r="AR1198" s="43"/>
      <c r="AS1198" s="37"/>
      <c r="AT1198" s="36"/>
      <c r="AU1198" s="37"/>
      <c r="AV1198" s="36"/>
      <c r="AW1198" s="36"/>
      <c r="AX1198" s="37"/>
      <c r="AY1198" s="140" t="str">
        <f>IF(AU1198="","",WORKDAY(AU1198,5,FESTIVOS_CO!A:A))</f>
        <v/>
      </c>
      <c r="AZ1198" s="54" t="str">
        <f t="shared" ca="1" si="231"/>
        <v>NO APLICA</v>
      </c>
      <c r="BA1198" s="55" t="str">
        <f>IF(AX1198="","",WORKDAY(AX1198,5,FESTIVOS_CO!A:A))</f>
        <v/>
      </c>
      <c r="BB1198" s="39"/>
      <c r="BC1198" s="40"/>
      <c r="BD1198" s="40"/>
      <c r="BE1198" s="56" t="str">
        <f t="shared" ca="1" si="232"/>
        <v>NO APLICA</v>
      </c>
      <c r="BF1198" s="37"/>
      <c r="BG1198" s="45"/>
      <c r="BH1198" s="37"/>
      <c r="BI1198" s="36"/>
      <c r="BJ1198" s="37"/>
      <c r="BK1198" s="36"/>
      <c r="BL1198" s="36"/>
      <c r="BM1198" s="53" t="str">
        <f>IF(BJ1198="","",WORKDAY(BJ1198,5,FESTIVOS_CO!A:A))</f>
        <v/>
      </c>
      <c r="BN1198" s="57" t="str">
        <f t="shared" ca="1" si="230"/>
        <v>PENDIENTE HACER AVISO</v>
      </c>
      <c r="BO1198" s="54" t="str">
        <f t="shared" ca="1" si="223"/>
        <v>EN TRÁMITE NOTIF. POR AVISO</v>
      </c>
      <c r="BP1198" s="37"/>
      <c r="BQ1198" s="53" t="str">
        <f>IF(BP1198="","",WORKDAY(BP1198,5,FESTIVOS_CO!A:A))</f>
        <v/>
      </c>
      <c r="BR1198" s="37"/>
      <c r="BS1198" s="36"/>
      <c r="BT1198" s="38"/>
      <c r="BU1198" s="58" t="e">
        <f>VLOOKUP(BT1198,Hoja2!$C:$D,2,0)</f>
        <v>#N/A</v>
      </c>
      <c r="BV1198" s="80" t="str">
        <f>IF(
AND(AO1198="",BD1198="",BQ1198=""),
"EN PROCESO NOTIFICACION / COMUNICACION",
IF(
BT1198="",
"NO APLICA",
IF(
BU1198=60,
IF(AO1198&lt;&gt;"",AO1198,IF(BD1198&lt;&gt;"",BD1198,BQ1198))+60,
WORKDAY(
IF(AO1198&lt;&gt;"",AO1198,IF(BD1198&lt;&gt;"",BD1198,BQ1198)),
BU1198,
FESTIVOS_CO!A:A
)
)
))</f>
        <v>EN PROCESO NOTIFICACION / COMUNICACION</v>
      </c>
      <c r="BW1198" s="44"/>
      <c r="BX1198" s="53"/>
      <c r="BY1198" s="45"/>
      <c r="BZ1198" s="37"/>
      <c r="CA1198" s="54" t="str">
        <f t="shared" si="224"/>
        <v>PENDIENTE EJECUTORIA</v>
      </c>
      <c r="CB1198" s="59" t="str">
        <f t="shared" si="233"/>
        <v/>
      </c>
      <c r="CC1198" s="36"/>
      <c r="CD1198" s="40"/>
      <c r="CE1198" s="46"/>
      <c r="CF1198" s="40"/>
      <c r="CG1198" s="40"/>
      <c r="CH1198" s="40"/>
      <c r="CI1198" s="36"/>
      <c r="CJ1198" s="47"/>
      <c r="CK1198" s="40"/>
      <c r="CL1198" s="40"/>
      <c r="CM1198" s="40"/>
      <c r="CN1198" s="40"/>
    </row>
    <row r="1199" spans="1:92" ht="42.75" hidden="1">
      <c r="A1199" s="49" t="str">
        <f t="shared" si="225"/>
        <v>SIN GESTIÓN</v>
      </c>
      <c r="B1199" s="58"/>
      <c r="C1199" s="37"/>
      <c r="D1199" s="37"/>
      <c r="E1199" s="49" t="str">
        <f t="shared" si="226"/>
        <v>PENDIENTE NOTIFICACIÓN</v>
      </c>
      <c r="F1199" s="141" t="str">
        <f t="shared" si="227"/>
        <v>PENDIENTE NOTIFICACIÓN</v>
      </c>
      <c r="G1199" s="49" t="str">
        <f t="shared" si="228"/>
        <v/>
      </c>
      <c r="H1199" s="51" t="str">
        <f ca="1">IF(
L1199="",
"",
IF(
NETWORKDAYS(L1199,IF(M1199&lt;&gt;"",M1199,TODAY()),FESTIVOS_CO!A:A)&gt;2,
"VENCIDO",
IF(
NETWORKDAYS(L1199,IF(M1199&lt;&gt;"",M1199,TODAY()),FESTIVOS_CO!A:A)=2,
"ALERTA",
"A TIEMPO"
)))</f>
        <v/>
      </c>
      <c r="I1199" s="40"/>
      <c r="J1199" s="36"/>
      <c r="K1199" s="37"/>
      <c r="L1199" s="50"/>
      <c r="M1199" s="37"/>
      <c r="N1199" s="52"/>
      <c r="O1199" s="52"/>
      <c r="P1199" s="36"/>
      <c r="Q1199" s="36"/>
      <c r="R1199" s="40"/>
      <c r="S1199" s="36"/>
      <c r="T1199" s="40"/>
      <c r="U1199" s="40"/>
      <c r="V1199" s="81"/>
      <c r="W1199" s="40"/>
      <c r="X1199" s="40"/>
      <c r="Y1199" s="40"/>
      <c r="Z1199" s="38" t="str">
        <f>IFERROR(VLOOKUP(Y1199,DIRECTORIO!A:B,2,FALSE),"")</f>
        <v/>
      </c>
      <c r="AA1199" s="40"/>
      <c r="AB1199" s="40"/>
      <c r="AC1199" s="40"/>
      <c r="AD1199" s="40"/>
      <c r="AE1199" s="40"/>
      <c r="AF1199" s="40"/>
      <c r="AG1199" s="41" t="s">
        <v>109</v>
      </c>
      <c r="AH1199" s="42"/>
      <c r="AI1199" s="54" t="str">
        <f t="shared" ca="1" si="229"/>
        <v>PENDIENTE NOTIFICACIÓN ELECTRÓNICA</v>
      </c>
      <c r="AJ1199" s="37"/>
      <c r="AK1199" s="37"/>
      <c r="AL1199" s="37"/>
      <c r="AM1199" s="53" t="str">
        <f>IF(AK1199="","",WORKDAY(AK1199,5,FESTIVOS_CO!A:A))</f>
        <v/>
      </c>
      <c r="AN1199" s="37"/>
      <c r="AO1199" s="37"/>
      <c r="AP1199" s="54" t="str">
        <f t="shared" ca="1" si="234"/>
        <v>NO APLICA</v>
      </c>
      <c r="AQ1199" s="36"/>
      <c r="AR1199" s="43"/>
      <c r="AS1199" s="37"/>
      <c r="AT1199" s="36"/>
      <c r="AU1199" s="37"/>
      <c r="AV1199" s="36"/>
      <c r="AW1199" s="36"/>
      <c r="AX1199" s="37"/>
      <c r="AY1199" s="140" t="str">
        <f>IF(AU1199="","",WORKDAY(AU1199,5,FESTIVOS_CO!A:A))</f>
        <v/>
      </c>
      <c r="AZ1199" s="54" t="str">
        <f t="shared" ca="1" si="231"/>
        <v>NO APLICA</v>
      </c>
      <c r="BA1199" s="55" t="str">
        <f>IF(AX1199="","",WORKDAY(AX1199,5,FESTIVOS_CO!A:A))</f>
        <v/>
      </c>
      <c r="BB1199" s="39"/>
      <c r="BC1199" s="40"/>
      <c r="BD1199" s="40"/>
      <c r="BE1199" s="56" t="str">
        <f t="shared" ca="1" si="232"/>
        <v>NO APLICA</v>
      </c>
      <c r="BF1199" s="37"/>
      <c r="BG1199" s="45"/>
      <c r="BH1199" s="37"/>
      <c r="BI1199" s="36"/>
      <c r="BJ1199" s="37"/>
      <c r="BK1199" s="36"/>
      <c r="BL1199" s="36"/>
      <c r="BM1199" s="53" t="str">
        <f>IF(BJ1199="","",WORKDAY(BJ1199,5,FESTIVOS_CO!A:A))</f>
        <v/>
      </c>
      <c r="BN1199" s="57" t="str">
        <f t="shared" ca="1" si="230"/>
        <v>PENDIENTE HACER AVISO</v>
      </c>
      <c r="BO1199" s="54" t="str">
        <f t="shared" ca="1" si="223"/>
        <v>EN TRÁMITE NOTIF. POR AVISO</v>
      </c>
      <c r="BP1199" s="37"/>
      <c r="BQ1199" s="53" t="str">
        <f>IF(BP1199="","",WORKDAY(BP1199,5,FESTIVOS_CO!A:A))</f>
        <v/>
      </c>
      <c r="BR1199" s="37"/>
      <c r="BS1199" s="36"/>
      <c r="BT1199" s="38"/>
      <c r="BU1199" s="58" t="e">
        <f>VLOOKUP(BT1199,Hoja2!$C:$D,2,0)</f>
        <v>#N/A</v>
      </c>
      <c r="BV1199" s="80" t="str">
        <f>IF(
AND(AO1199="",BD1199="",BQ1199=""),
"EN PROCESO NOTIFICACION / COMUNICACION",
IF(
BT1199="",
"NO APLICA",
IF(
BU1199=60,
IF(AO1199&lt;&gt;"",AO1199,IF(BD1199&lt;&gt;"",BD1199,BQ1199))+60,
WORKDAY(
IF(AO1199&lt;&gt;"",AO1199,IF(BD1199&lt;&gt;"",BD1199,BQ1199)),
BU1199,
FESTIVOS_CO!A:A
)
)
))</f>
        <v>EN PROCESO NOTIFICACION / COMUNICACION</v>
      </c>
      <c r="BW1199" s="44"/>
      <c r="BX1199" s="53"/>
      <c r="BY1199" s="45"/>
      <c r="BZ1199" s="37"/>
      <c r="CA1199" s="54" t="str">
        <f t="shared" si="224"/>
        <v>PENDIENTE EJECUTORIA</v>
      </c>
      <c r="CB1199" s="59" t="str">
        <f t="shared" si="233"/>
        <v/>
      </c>
      <c r="CC1199" s="36"/>
      <c r="CD1199" s="40"/>
      <c r="CE1199" s="46"/>
      <c r="CF1199" s="40"/>
      <c r="CG1199" s="40"/>
      <c r="CH1199" s="40"/>
      <c r="CI1199" s="36"/>
      <c r="CJ1199" s="47"/>
      <c r="CK1199" s="40"/>
      <c r="CL1199" s="40"/>
      <c r="CM1199" s="40"/>
      <c r="CN1199" s="40"/>
    </row>
    <row r="1200" spans="1:92" ht="42.75" hidden="1">
      <c r="A1200" s="49" t="str">
        <f t="shared" si="225"/>
        <v>SIN GESTIÓN</v>
      </c>
      <c r="B1200" s="58"/>
      <c r="C1200" s="37"/>
      <c r="D1200" s="37"/>
      <c r="E1200" s="49" t="str">
        <f t="shared" si="226"/>
        <v>PENDIENTE NOTIFICACIÓN</v>
      </c>
      <c r="F1200" s="141" t="str">
        <f t="shared" si="227"/>
        <v>PENDIENTE NOTIFICACIÓN</v>
      </c>
      <c r="G1200" s="49" t="str">
        <f t="shared" si="228"/>
        <v/>
      </c>
      <c r="H1200" s="51" t="str">
        <f ca="1">IF(
L1200="",
"",
IF(
NETWORKDAYS(L1200,IF(M1200&lt;&gt;"",M1200,TODAY()),FESTIVOS_CO!A:A)&gt;2,
"VENCIDO",
IF(
NETWORKDAYS(L1200,IF(M1200&lt;&gt;"",M1200,TODAY()),FESTIVOS_CO!A:A)=2,
"ALERTA",
"A TIEMPO"
)))</f>
        <v/>
      </c>
      <c r="I1200" s="40"/>
      <c r="J1200" s="36"/>
      <c r="K1200" s="37"/>
      <c r="L1200" s="50"/>
      <c r="M1200" s="37"/>
      <c r="N1200" s="52"/>
      <c r="O1200" s="52"/>
      <c r="P1200" s="36"/>
      <c r="Q1200" s="36"/>
      <c r="R1200" s="40"/>
      <c r="S1200" s="36"/>
      <c r="T1200" s="40"/>
      <c r="U1200" s="40"/>
      <c r="V1200" s="81"/>
      <c r="W1200" s="40"/>
      <c r="X1200" s="40"/>
      <c r="Y1200" s="40"/>
      <c r="Z1200" s="38" t="str">
        <f>IFERROR(VLOOKUP(Y1200,DIRECTORIO!A:B,2,FALSE),"")</f>
        <v/>
      </c>
      <c r="AA1200" s="40"/>
      <c r="AB1200" s="40"/>
      <c r="AC1200" s="40"/>
      <c r="AD1200" s="40"/>
      <c r="AE1200" s="40"/>
      <c r="AF1200" s="40"/>
      <c r="AG1200" s="41" t="s">
        <v>109</v>
      </c>
      <c r="AH1200" s="42"/>
      <c r="AI1200" s="54" t="str">
        <f t="shared" ca="1" si="229"/>
        <v>PENDIENTE NOTIFICACIÓN ELECTRÓNICA</v>
      </c>
      <c r="AJ1200" s="37"/>
      <c r="AK1200" s="37"/>
      <c r="AL1200" s="37"/>
      <c r="AM1200" s="53" t="str">
        <f>IF(AK1200="","",WORKDAY(AK1200,5,FESTIVOS_CO!A:A))</f>
        <v/>
      </c>
      <c r="AN1200" s="37"/>
      <c r="AO1200" s="37"/>
      <c r="AP1200" s="54" t="str">
        <f t="shared" ca="1" si="234"/>
        <v>NO APLICA</v>
      </c>
      <c r="AQ1200" s="36"/>
      <c r="AR1200" s="43"/>
      <c r="AS1200" s="37"/>
      <c r="AT1200" s="36"/>
      <c r="AU1200" s="37"/>
      <c r="AV1200" s="36"/>
      <c r="AW1200" s="36"/>
      <c r="AX1200" s="37"/>
      <c r="AY1200" s="140" t="str">
        <f>IF(AU1200="","",WORKDAY(AU1200,5,FESTIVOS_CO!A:A))</f>
        <v/>
      </c>
      <c r="AZ1200" s="54" t="str">
        <f t="shared" ca="1" si="231"/>
        <v>NO APLICA</v>
      </c>
      <c r="BA1200" s="55" t="str">
        <f>IF(AX1200="","",WORKDAY(AX1200,5,FESTIVOS_CO!A:A))</f>
        <v/>
      </c>
      <c r="BB1200" s="39"/>
      <c r="BC1200" s="40"/>
      <c r="BD1200" s="40"/>
      <c r="BE1200" s="56" t="str">
        <f t="shared" ca="1" si="232"/>
        <v>NO APLICA</v>
      </c>
      <c r="BF1200" s="37"/>
      <c r="BG1200" s="45"/>
      <c r="BH1200" s="37"/>
      <c r="BI1200" s="36"/>
      <c r="BJ1200" s="37"/>
      <c r="BK1200" s="36"/>
      <c r="BL1200" s="36"/>
      <c r="BM1200" s="53" t="str">
        <f>IF(BJ1200="","",WORKDAY(BJ1200,5,FESTIVOS_CO!A:A))</f>
        <v/>
      </c>
      <c r="BN1200" s="57" t="str">
        <f t="shared" ca="1" si="230"/>
        <v>PENDIENTE HACER AVISO</v>
      </c>
      <c r="BO1200" s="54" t="str">
        <f t="shared" ca="1" si="223"/>
        <v>EN TRÁMITE NOTIF. POR AVISO</v>
      </c>
      <c r="BP1200" s="37"/>
      <c r="BQ1200" s="53" t="str">
        <f>IF(BP1200="","",WORKDAY(BP1200,5,FESTIVOS_CO!A:A))</f>
        <v/>
      </c>
      <c r="BR1200" s="37"/>
      <c r="BS1200" s="36"/>
      <c r="BT1200" s="38"/>
      <c r="BU1200" s="58" t="e">
        <f>VLOOKUP(BT1200,Hoja2!$C:$D,2,0)</f>
        <v>#N/A</v>
      </c>
      <c r="BV1200" s="80" t="str">
        <f>IF(
AND(AO1200="",BD1200="",BQ1200=""),
"EN PROCESO NOTIFICACION / COMUNICACION",
IF(
BT1200="",
"NO APLICA",
IF(
BU1200=60,
IF(AO1200&lt;&gt;"",AO1200,IF(BD1200&lt;&gt;"",BD1200,BQ1200))+60,
WORKDAY(
IF(AO1200&lt;&gt;"",AO1200,IF(BD1200&lt;&gt;"",BD1200,BQ1200)),
BU1200,
FESTIVOS_CO!A:A
)
)
))</f>
        <v>EN PROCESO NOTIFICACION / COMUNICACION</v>
      </c>
      <c r="BW1200" s="44"/>
      <c r="BX1200" s="53"/>
      <c r="BY1200" s="45"/>
      <c r="BZ1200" s="37"/>
      <c r="CA1200" s="54" t="str">
        <f t="shared" si="224"/>
        <v>PENDIENTE EJECUTORIA</v>
      </c>
      <c r="CB1200" s="59" t="str">
        <f t="shared" si="233"/>
        <v/>
      </c>
      <c r="CC1200" s="36"/>
      <c r="CD1200" s="40"/>
      <c r="CE1200" s="46"/>
      <c r="CF1200" s="40"/>
      <c r="CG1200" s="40"/>
      <c r="CH1200" s="40"/>
      <c r="CI1200" s="36"/>
      <c r="CJ1200" s="47"/>
      <c r="CK1200" s="40"/>
      <c r="CL1200" s="40"/>
      <c r="CM1200" s="40"/>
      <c r="CN1200" s="40"/>
    </row>
    <row r="1201" spans="1:92" ht="42.75" hidden="1">
      <c r="A1201" s="49" t="str">
        <f t="shared" si="225"/>
        <v>SIN GESTIÓN</v>
      </c>
      <c r="B1201" s="58"/>
      <c r="C1201" s="37"/>
      <c r="D1201" s="37"/>
      <c r="E1201" s="49" t="str">
        <f t="shared" si="226"/>
        <v>PENDIENTE NOTIFICACIÓN</v>
      </c>
      <c r="F1201" s="141" t="str">
        <f t="shared" si="227"/>
        <v>PENDIENTE NOTIFICACIÓN</v>
      </c>
      <c r="G1201" s="49" t="str">
        <f t="shared" si="228"/>
        <v/>
      </c>
      <c r="H1201" s="51" t="str">
        <f ca="1">IF(
L1201="",
"",
IF(
NETWORKDAYS(L1201,IF(M1201&lt;&gt;"",M1201,TODAY()),FESTIVOS_CO!A:A)&gt;2,
"VENCIDO",
IF(
NETWORKDAYS(L1201,IF(M1201&lt;&gt;"",M1201,TODAY()),FESTIVOS_CO!A:A)=2,
"ALERTA",
"A TIEMPO"
)))</f>
        <v/>
      </c>
      <c r="I1201" s="40"/>
      <c r="J1201" s="36"/>
      <c r="K1201" s="37"/>
      <c r="L1201" s="50"/>
      <c r="M1201" s="37"/>
      <c r="N1201" s="52"/>
      <c r="O1201" s="52"/>
      <c r="P1201" s="36"/>
      <c r="Q1201" s="36"/>
      <c r="R1201" s="40"/>
      <c r="S1201" s="36"/>
      <c r="T1201" s="40"/>
      <c r="U1201" s="40"/>
      <c r="V1201" s="81"/>
      <c r="W1201" s="40"/>
      <c r="X1201" s="40"/>
      <c r="Y1201" s="40"/>
      <c r="Z1201" s="38" t="str">
        <f>IFERROR(VLOOKUP(Y1201,DIRECTORIO!A:B,2,FALSE),"")</f>
        <v/>
      </c>
      <c r="AA1201" s="40"/>
      <c r="AB1201" s="40"/>
      <c r="AC1201" s="40"/>
      <c r="AD1201" s="40"/>
      <c r="AE1201" s="40"/>
      <c r="AF1201" s="40"/>
      <c r="AG1201" s="41" t="s">
        <v>109</v>
      </c>
      <c r="AH1201" s="42"/>
      <c r="AI1201" s="54" t="str">
        <f t="shared" ca="1" si="229"/>
        <v>PENDIENTE NOTIFICACIÓN ELECTRÓNICA</v>
      </c>
      <c r="AJ1201" s="37"/>
      <c r="AK1201" s="37"/>
      <c r="AL1201" s="37"/>
      <c r="AM1201" s="53" t="str">
        <f>IF(AK1201="","",WORKDAY(AK1201,5,FESTIVOS_CO!A:A))</f>
        <v/>
      </c>
      <c r="AN1201" s="37"/>
      <c r="AO1201" s="37"/>
      <c r="AP1201" s="54" t="str">
        <f t="shared" ca="1" si="234"/>
        <v>NO APLICA</v>
      </c>
      <c r="AQ1201" s="36"/>
      <c r="AR1201" s="43"/>
      <c r="AS1201" s="37"/>
      <c r="AT1201" s="36"/>
      <c r="AU1201" s="37"/>
      <c r="AV1201" s="36"/>
      <c r="AW1201" s="36"/>
      <c r="AX1201" s="37"/>
      <c r="AY1201" s="140" t="str">
        <f>IF(AU1201="","",WORKDAY(AU1201,5,FESTIVOS_CO!A:A))</f>
        <v/>
      </c>
      <c r="AZ1201" s="54" t="str">
        <f t="shared" ca="1" si="231"/>
        <v>NO APLICA</v>
      </c>
      <c r="BA1201" s="55" t="str">
        <f>IF(AX1201="","",WORKDAY(AX1201,5,FESTIVOS_CO!A:A))</f>
        <v/>
      </c>
      <c r="BB1201" s="39"/>
      <c r="BC1201" s="40"/>
      <c r="BD1201" s="40"/>
      <c r="BE1201" s="56" t="str">
        <f t="shared" ca="1" si="232"/>
        <v>NO APLICA</v>
      </c>
      <c r="BF1201" s="37"/>
      <c r="BG1201" s="45"/>
      <c r="BH1201" s="37"/>
      <c r="BI1201" s="36"/>
      <c r="BJ1201" s="37"/>
      <c r="BK1201" s="36"/>
      <c r="BL1201" s="36"/>
      <c r="BM1201" s="53" t="str">
        <f>IF(BJ1201="","",WORKDAY(BJ1201,5,FESTIVOS_CO!A:A))</f>
        <v/>
      </c>
      <c r="BN1201" s="57" t="str">
        <f t="shared" ca="1" si="230"/>
        <v>PENDIENTE HACER AVISO</v>
      </c>
      <c r="BO1201" s="54" t="str">
        <f t="shared" ca="1" si="223"/>
        <v>EN TRÁMITE NOTIF. POR AVISO</v>
      </c>
      <c r="BP1201" s="37"/>
      <c r="BQ1201" s="53" t="str">
        <f>IF(BP1201="","",WORKDAY(BP1201,5,FESTIVOS_CO!A:A))</f>
        <v/>
      </c>
      <c r="BR1201" s="37"/>
      <c r="BS1201" s="36"/>
      <c r="BT1201" s="38"/>
      <c r="BU1201" s="58" t="e">
        <f>VLOOKUP(BT1201,Hoja2!$C:$D,2,0)</f>
        <v>#N/A</v>
      </c>
      <c r="BV1201" s="80" t="str">
        <f>IF(
AND(AO1201="",BD1201="",BQ1201=""),
"EN PROCESO NOTIFICACION / COMUNICACION",
IF(
BT1201="",
"NO APLICA",
IF(
BU1201=60,
IF(AO1201&lt;&gt;"",AO1201,IF(BD1201&lt;&gt;"",BD1201,BQ1201))+60,
WORKDAY(
IF(AO1201&lt;&gt;"",AO1201,IF(BD1201&lt;&gt;"",BD1201,BQ1201)),
BU1201,
FESTIVOS_CO!A:A
)
)
))</f>
        <v>EN PROCESO NOTIFICACION / COMUNICACION</v>
      </c>
      <c r="BW1201" s="44"/>
      <c r="BX1201" s="53"/>
      <c r="BY1201" s="45"/>
      <c r="BZ1201" s="37"/>
      <c r="CA1201" s="54" t="str">
        <f t="shared" si="224"/>
        <v>PENDIENTE EJECUTORIA</v>
      </c>
      <c r="CB1201" s="59" t="str">
        <f t="shared" si="233"/>
        <v/>
      </c>
      <c r="CC1201" s="36"/>
      <c r="CD1201" s="40"/>
      <c r="CE1201" s="46"/>
      <c r="CF1201" s="40"/>
      <c r="CG1201" s="40"/>
      <c r="CH1201" s="40"/>
      <c r="CI1201" s="36"/>
      <c r="CJ1201" s="47"/>
      <c r="CK1201" s="40"/>
      <c r="CL1201" s="40"/>
      <c r="CM1201" s="40"/>
      <c r="CN1201" s="40"/>
    </row>
    <row r="1202" spans="1:92" ht="42.75" hidden="1">
      <c r="A1202" s="49" t="str">
        <f t="shared" si="225"/>
        <v>SIN GESTIÓN</v>
      </c>
      <c r="B1202" s="58"/>
      <c r="C1202" s="37"/>
      <c r="D1202" s="37"/>
      <c r="E1202" s="49" t="str">
        <f t="shared" si="226"/>
        <v>PENDIENTE NOTIFICACIÓN</v>
      </c>
      <c r="F1202" s="141" t="str">
        <f t="shared" si="227"/>
        <v>PENDIENTE NOTIFICACIÓN</v>
      </c>
      <c r="G1202" s="49" t="str">
        <f t="shared" si="228"/>
        <v/>
      </c>
      <c r="H1202" s="51" t="str">
        <f ca="1">IF(
L1202="",
"",
IF(
NETWORKDAYS(L1202,IF(M1202&lt;&gt;"",M1202,TODAY()),FESTIVOS_CO!A:A)&gt;2,
"VENCIDO",
IF(
NETWORKDAYS(L1202,IF(M1202&lt;&gt;"",M1202,TODAY()),FESTIVOS_CO!A:A)=2,
"ALERTA",
"A TIEMPO"
)))</f>
        <v/>
      </c>
      <c r="I1202" s="40"/>
      <c r="J1202" s="36"/>
      <c r="K1202" s="37"/>
      <c r="L1202" s="50"/>
      <c r="M1202" s="37"/>
      <c r="N1202" s="52"/>
      <c r="O1202" s="52"/>
      <c r="P1202" s="36"/>
      <c r="Q1202" s="36"/>
      <c r="R1202" s="40"/>
      <c r="S1202" s="36"/>
      <c r="T1202" s="40"/>
      <c r="U1202" s="40"/>
      <c r="V1202" s="81"/>
      <c r="W1202" s="40"/>
      <c r="X1202" s="40"/>
      <c r="Y1202" s="40"/>
      <c r="Z1202" s="38" t="str">
        <f>IFERROR(VLOOKUP(Y1202,DIRECTORIO!A:B,2,FALSE),"")</f>
        <v/>
      </c>
      <c r="AA1202" s="40"/>
      <c r="AB1202" s="40"/>
      <c r="AC1202" s="40"/>
      <c r="AD1202" s="40"/>
      <c r="AE1202" s="40"/>
      <c r="AF1202" s="40"/>
      <c r="AG1202" s="41" t="s">
        <v>109</v>
      </c>
      <c r="AH1202" s="42"/>
      <c r="AI1202" s="54" t="str">
        <f t="shared" ca="1" si="229"/>
        <v>PENDIENTE NOTIFICACIÓN ELECTRÓNICA</v>
      </c>
      <c r="AJ1202" s="37"/>
      <c r="AK1202" s="37"/>
      <c r="AL1202" s="37"/>
      <c r="AM1202" s="53" t="str">
        <f>IF(AK1202="","",WORKDAY(AK1202,5,FESTIVOS_CO!A:A))</f>
        <v/>
      </c>
      <c r="AN1202" s="37"/>
      <c r="AO1202" s="37"/>
      <c r="AP1202" s="54" t="str">
        <f t="shared" ca="1" si="234"/>
        <v>NO APLICA</v>
      </c>
      <c r="AQ1202" s="36"/>
      <c r="AR1202" s="43"/>
      <c r="AS1202" s="37"/>
      <c r="AT1202" s="36"/>
      <c r="AU1202" s="37"/>
      <c r="AV1202" s="36"/>
      <c r="AW1202" s="36"/>
      <c r="AX1202" s="37"/>
      <c r="AY1202" s="140" t="str">
        <f>IF(AU1202="","",WORKDAY(AU1202,5,FESTIVOS_CO!A:A))</f>
        <v/>
      </c>
      <c r="AZ1202" s="54" t="str">
        <f t="shared" ca="1" si="231"/>
        <v>NO APLICA</v>
      </c>
      <c r="BA1202" s="55" t="str">
        <f>IF(AX1202="","",WORKDAY(AX1202,5,FESTIVOS_CO!A:A))</f>
        <v/>
      </c>
      <c r="BB1202" s="39"/>
      <c r="BC1202" s="40"/>
      <c r="BD1202" s="40"/>
      <c r="BE1202" s="56" t="str">
        <f t="shared" ca="1" si="232"/>
        <v>NO APLICA</v>
      </c>
      <c r="BF1202" s="37"/>
      <c r="BG1202" s="45"/>
      <c r="BH1202" s="37"/>
      <c r="BI1202" s="36"/>
      <c r="BJ1202" s="37"/>
      <c r="BK1202" s="36"/>
      <c r="BL1202" s="36"/>
      <c r="BM1202" s="53" t="str">
        <f>IF(BJ1202="","",WORKDAY(BJ1202,5,FESTIVOS_CO!A:A))</f>
        <v/>
      </c>
      <c r="BN1202" s="57" t="str">
        <f t="shared" ca="1" si="230"/>
        <v>PENDIENTE HACER AVISO</v>
      </c>
      <c r="BO1202" s="54" t="str">
        <f t="shared" ca="1" si="223"/>
        <v>EN TRÁMITE NOTIF. POR AVISO</v>
      </c>
      <c r="BP1202" s="37"/>
      <c r="BQ1202" s="53" t="str">
        <f>IF(BP1202="","",WORKDAY(BP1202,5,FESTIVOS_CO!A:A))</f>
        <v/>
      </c>
      <c r="BR1202" s="37"/>
      <c r="BS1202" s="36"/>
      <c r="BT1202" s="38"/>
      <c r="BU1202" s="58" t="e">
        <f>VLOOKUP(BT1202,Hoja2!$C:$D,2,0)</f>
        <v>#N/A</v>
      </c>
      <c r="BV1202" s="80" t="str">
        <f>IF(
AND(AO1202="",BD1202="",BQ1202=""),
"EN PROCESO NOTIFICACION / COMUNICACION",
IF(
BT1202="",
"NO APLICA",
IF(
BU1202=60,
IF(AO1202&lt;&gt;"",AO1202,IF(BD1202&lt;&gt;"",BD1202,BQ1202))+60,
WORKDAY(
IF(AO1202&lt;&gt;"",AO1202,IF(BD1202&lt;&gt;"",BD1202,BQ1202)),
BU1202,
FESTIVOS_CO!A:A
)
)
))</f>
        <v>EN PROCESO NOTIFICACION / COMUNICACION</v>
      </c>
      <c r="BW1202" s="44"/>
      <c r="BX1202" s="53"/>
      <c r="BY1202" s="45"/>
      <c r="BZ1202" s="37"/>
      <c r="CA1202" s="54" t="str">
        <f t="shared" si="224"/>
        <v>PENDIENTE EJECUTORIA</v>
      </c>
      <c r="CB1202" s="59" t="str">
        <f t="shared" si="233"/>
        <v/>
      </c>
      <c r="CC1202" s="36"/>
      <c r="CD1202" s="40"/>
      <c r="CE1202" s="46"/>
      <c r="CF1202" s="40"/>
      <c r="CG1202" s="40"/>
      <c r="CH1202" s="40"/>
      <c r="CI1202" s="36"/>
      <c r="CJ1202" s="47"/>
      <c r="CK1202" s="40"/>
      <c r="CL1202" s="40"/>
      <c r="CM1202" s="40"/>
      <c r="CN1202" s="40"/>
    </row>
    <row r="1203" spans="1:92" ht="42.75" hidden="1">
      <c r="A1203" s="49" t="str">
        <f t="shared" si="225"/>
        <v>SIN GESTIÓN</v>
      </c>
      <c r="B1203" s="58"/>
      <c r="C1203" s="37"/>
      <c r="D1203" s="37"/>
      <c r="E1203" s="49" t="str">
        <f t="shared" si="226"/>
        <v>PENDIENTE NOTIFICACIÓN</v>
      </c>
      <c r="F1203" s="141" t="str">
        <f t="shared" si="227"/>
        <v>PENDIENTE NOTIFICACIÓN</v>
      </c>
      <c r="G1203" s="49" t="str">
        <f t="shared" si="228"/>
        <v/>
      </c>
      <c r="H1203" s="51" t="str">
        <f ca="1">IF(
L1203="",
"",
IF(
NETWORKDAYS(L1203,IF(M1203&lt;&gt;"",M1203,TODAY()),FESTIVOS_CO!A:A)&gt;2,
"VENCIDO",
IF(
NETWORKDAYS(L1203,IF(M1203&lt;&gt;"",M1203,TODAY()),FESTIVOS_CO!A:A)=2,
"ALERTA",
"A TIEMPO"
)))</f>
        <v/>
      </c>
      <c r="I1203" s="40"/>
      <c r="J1203" s="36"/>
      <c r="K1203" s="37"/>
      <c r="L1203" s="50"/>
      <c r="M1203" s="37"/>
      <c r="N1203" s="52"/>
      <c r="O1203" s="52"/>
      <c r="P1203" s="36"/>
      <c r="Q1203" s="36"/>
      <c r="R1203" s="40"/>
      <c r="S1203" s="36"/>
      <c r="T1203" s="40"/>
      <c r="U1203" s="40"/>
      <c r="V1203" s="81"/>
      <c r="W1203" s="40"/>
      <c r="X1203" s="40"/>
      <c r="Y1203" s="40"/>
      <c r="Z1203" s="38" t="str">
        <f>IFERROR(VLOOKUP(Y1203,DIRECTORIO!A:B,2,FALSE),"")</f>
        <v/>
      </c>
      <c r="AA1203" s="40"/>
      <c r="AB1203" s="40"/>
      <c r="AC1203" s="40"/>
      <c r="AD1203" s="40"/>
      <c r="AE1203" s="40"/>
      <c r="AF1203" s="40"/>
      <c r="AG1203" s="41" t="s">
        <v>109</v>
      </c>
      <c r="AH1203" s="42"/>
      <c r="AI1203" s="54" t="str">
        <f t="shared" ca="1" si="229"/>
        <v>PENDIENTE NOTIFICACIÓN ELECTRÓNICA</v>
      </c>
      <c r="AJ1203" s="37"/>
      <c r="AK1203" s="37"/>
      <c r="AL1203" s="37"/>
      <c r="AM1203" s="53" t="str">
        <f>IF(AK1203="","",WORKDAY(AK1203,5,FESTIVOS_CO!A:A))</f>
        <v/>
      </c>
      <c r="AN1203" s="37"/>
      <c r="AO1203" s="37"/>
      <c r="AP1203" s="54" t="str">
        <f t="shared" ca="1" si="234"/>
        <v>NO APLICA</v>
      </c>
      <c r="AQ1203" s="36"/>
      <c r="AR1203" s="43"/>
      <c r="AS1203" s="37"/>
      <c r="AT1203" s="36"/>
      <c r="AU1203" s="37"/>
      <c r="AV1203" s="36"/>
      <c r="AW1203" s="36"/>
      <c r="AX1203" s="37"/>
      <c r="AY1203" s="140" t="str">
        <f>IF(AU1203="","",WORKDAY(AU1203,5,FESTIVOS_CO!A:A))</f>
        <v/>
      </c>
      <c r="AZ1203" s="54" t="str">
        <f t="shared" ca="1" si="231"/>
        <v>NO APLICA</v>
      </c>
      <c r="BA1203" s="55" t="str">
        <f>IF(AX1203="","",WORKDAY(AX1203,5,FESTIVOS_CO!A:A))</f>
        <v/>
      </c>
      <c r="BB1203" s="39"/>
      <c r="BC1203" s="40"/>
      <c r="BD1203" s="40"/>
      <c r="BE1203" s="56" t="str">
        <f t="shared" ca="1" si="232"/>
        <v>NO APLICA</v>
      </c>
      <c r="BF1203" s="37"/>
      <c r="BG1203" s="45"/>
      <c r="BH1203" s="37"/>
      <c r="BI1203" s="36"/>
      <c r="BJ1203" s="37"/>
      <c r="BK1203" s="36"/>
      <c r="BL1203" s="36"/>
      <c r="BM1203" s="53" t="str">
        <f>IF(BJ1203="","",WORKDAY(BJ1203,5,FESTIVOS_CO!A:A))</f>
        <v/>
      </c>
      <c r="BN1203" s="57" t="str">
        <f t="shared" ca="1" si="230"/>
        <v>PENDIENTE HACER AVISO</v>
      </c>
      <c r="BO1203" s="54" t="str">
        <f t="shared" ca="1" si="223"/>
        <v>EN TRÁMITE NOTIF. POR AVISO</v>
      </c>
      <c r="BP1203" s="37"/>
      <c r="BQ1203" s="53" t="str">
        <f>IF(BP1203="","",WORKDAY(BP1203,5,FESTIVOS_CO!A:A))</f>
        <v/>
      </c>
      <c r="BR1203" s="37"/>
      <c r="BS1203" s="36"/>
      <c r="BT1203" s="38"/>
      <c r="BU1203" s="58" t="e">
        <f>VLOOKUP(BT1203,Hoja2!$C:$D,2,0)</f>
        <v>#N/A</v>
      </c>
      <c r="BV1203" s="80" t="str">
        <f>IF(
AND(AO1203="",BD1203="",BQ1203=""),
"EN PROCESO NOTIFICACION / COMUNICACION",
IF(
BT1203="",
"NO APLICA",
IF(
BU1203=60,
IF(AO1203&lt;&gt;"",AO1203,IF(BD1203&lt;&gt;"",BD1203,BQ1203))+60,
WORKDAY(
IF(AO1203&lt;&gt;"",AO1203,IF(BD1203&lt;&gt;"",BD1203,BQ1203)),
BU1203,
FESTIVOS_CO!A:A
)
)
))</f>
        <v>EN PROCESO NOTIFICACION / COMUNICACION</v>
      </c>
      <c r="BW1203" s="44"/>
      <c r="BX1203" s="53"/>
      <c r="BY1203" s="45"/>
      <c r="BZ1203" s="37"/>
      <c r="CA1203" s="54" t="str">
        <f t="shared" si="224"/>
        <v>PENDIENTE EJECUTORIA</v>
      </c>
      <c r="CB1203" s="59" t="str">
        <f t="shared" si="233"/>
        <v/>
      </c>
      <c r="CC1203" s="36"/>
      <c r="CD1203" s="40"/>
      <c r="CE1203" s="46"/>
      <c r="CF1203" s="40"/>
      <c r="CG1203" s="40"/>
      <c r="CH1203" s="40"/>
      <c r="CI1203" s="36"/>
      <c r="CJ1203" s="47"/>
      <c r="CK1203" s="40"/>
      <c r="CL1203" s="40"/>
      <c r="CM1203" s="40"/>
      <c r="CN1203" s="40"/>
    </row>
    <row r="1204" spans="1:92" ht="42.75" hidden="1">
      <c r="A1204" s="49" t="str">
        <f t="shared" si="225"/>
        <v>SIN GESTIÓN</v>
      </c>
      <c r="B1204" s="58"/>
      <c r="C1204" s="37"/>
      <c r="D1204" s="37"/>
      <c r="E1204" s="49" t="str">
        <f t="shared" si="226"/>
        <v>PENDIENTE NOTIFICACIÓN</v>
      </c>
      <c r="F1204" s="141" t="str">
        <f t="shared" si="227"/>
        <v>PENDIENTE NOTIFICACIÓN</v>
      </c>
      <c r="G1204" s="49" t="str">
        <f t="shared" si="228"/>
        <v/>
      </c>
      <c r="H1204" s="51" t="str">
        <f ca="1">IF(
L1204="",
"",
IF(
NETWORKDAYS(L1204,IF(M1204&lt;&gt;"",M1204,TODAY()),FESTIVOS_CO!A:A)&gt;2,
"VENCIDO",
IF(
NETWORKDAYS(L1204,IF(M1204&lt;&gt;"",M1204,TODAY()),FESTIVOS_CO!A:A)=2,
"ALERTA",
"A TIEMPO"
)))</f>
        <v/>
      </c>
      <c r="I1204" s="40"/>
      <c r="J1204" s="36"/>
      <c r="K1204" s="37"/>
      <c r="L1204" s="50"/>
      <c r="M1204" s="37"/>
      <c r="N1204" s="52"/>
      <c r="O1204" s="52"/>
      <c r="P1204" s="36"/>
      <c r="Q1204" s="36"/>
      <c r="R1204" s="40"/>
      <c r="S1204" s="36"/>
      <c r="T1204" s="40"/>
      <c r="U1204" s="40"/>
      <c r="V1204" s="81"/>
      <c r="W1204" s="40"/>
      <c r="X1204" s="40"/>
      <c r="Y1204" s="40"/>
      <c r="Z1204" s="38" t="str">
        <f>IFERROR(VLOOKUP(Y1204,DIRECTORIO!A:B,2,FALSE),"")</f>
        <v/>
      </c>
      <c r="AA1204" s="40"/>
      <c r="AB1204" s="40"/>
      <c r="AC1204" s="40"/>
      <c r="AD1204" s="40"/>
      <c r="AE1204" s="40"/>
      <c r="AF1204" s="40"/>
      <c r="AG1204" s="41" t="s">
        <v>109</v>
      </c>
      <c r="AH1204" s="42"/>
      <c r="AI1204" s="54" t="str">
        <f t="shared" ca="1" si="229"/>
        <v>PENDIENTE NOTIFICACIÓN ELECTRÓNICA</v>
      </c>
      <c r="AJ1204" s="37"/>
      <c r="AK1204" s="37"/>
      <c r="AL1204" s="37"/>
      <c r="AM1204" s="53" t="str">
        <f>IF(AK1204="","",WORKDAY(AK1204,5,FESTIVOS_CO!A:A))</f>
        <v/>
      </c>
      <c r="AN1204" s="37"/>
      <c r="AO1204" s="37"/>
      <c r="AP1204" s="54" t="str">
        <f t="shared" ca="1" si="234"/>
        <v>NO APLICA</v>
      </c>
      <c r="AQ1204" s="36"/>
      <c r="AR1204" s="43"/>
      <c r="AS1204" s="37"/>
      <c r="AT1204" s="36"/>
      <c r="AU1204" s="37"/>
      <c r="AV1204" s="36"/>
      <c r="AW1204" s="36"/>
      <c r="AX1204" s="37"/>
      <c r="AY1204" s="140" t="str">
        <f>IF(AU1204="","",WORKDAY(AU1204,5,FESTIVOS_CO!A:A))</f>
        <v/>
      </c>
      <c r="AZ1204" s="54" t="str">
        <f t="shared" ca="1" si="231"/>
        <v>NO APLICA</v>
      </c>
      <c r="BA1204" s="55" t="str">
        <f>IF(AX1204="","",WORKDAY(AX1204,5,FESTIVOS_CO!A:A))</f>
        <v/>
      </c>
      <c r="BB1204" s="39"/>
      <c r="BC1204" s="40"/>
      <c r="BD1204" s="40"/>
      <c r="BE1204" s="56" t="str">
        <f t="shared" ca="1" si="232"/>
        <v>NO APLICA</v>
      </c>
      <c r="BF1204" s="37"/>
      <c r="BG1204" s="45"/>
      <c r="BH1204" s="37"/>
      <c r="BI1204" s="36"/>
      <c r="BJ1204" s="37"/>
      <c r="BK1204" s="36"/>
      <c r="BL1204" s="36"/>
      <c r="BM1204" s="53" t="str">
        <f>IF(BJ1204="","",WORKDAY(BJ1204,5,FESTIVOS_CO!A:A))</f>
        <v/>
      </c>
      <c r="BN1204" s="57" t="str">
        <f t="shared" ca="1" si="230"/>
        <v>PENDIENTE HACER AVISO</v>
      </c>
      <c r="BO1204" s="54" t="str">
        <f t="shared" ca="1" si="223"/>
        <v>EN TRÁMITE NOTIF. POR AVISO</v>
      </c>
      <c r="BP1204" s="37"/>
      <c r="BQ1204" s="53" t="str">
        <f>IF(BP1204="","",WORKDAY(BP1204,5,FESTIVOS_CO!A:A))</f>
        <v/>
      </c>
      <c r="BR1204" s="37"/>
      <c r="BS1204" s="36"/>
      <c r="BT1204" s="38"/>
      <c r="BU1204" s="58" t="e">
        <f>VLOOKUP(BT1204,Hoja2!$C:$D,2,0)</f>
        <v>#N/A</v>
      </c>
      <c r="BV1204" s="80" t="str">
        <f>IF(
AND(AO1204="",BD1204="",BQ1204=""),
"EN PROCESO NOTIFICACION / COMUNICACION",
IF(
BT1204="",
"NO APLICA",
IF(
BU1204=60,
IF(AO1204&lt;&gt;"",AO1204,IF(BD1204&lt;&gt;"",BD1204,BQ1204))+60,
WORKDAY(
IF(AO1204&lt;&gt;"",AO1204,IF(BD1204&lt;&gt;"",BD1204,BQ1204)),
BU1204,
FESTIVOS_CO!A:A
)
)
))</f>
        <v>EN PROCESO NOTIFICACION / COMUNICACION</v>
      </c>
      <c r="BW1204" s="44"/>
      <c r="BX1204" s="53"/>
      <c r="BY1204" s="45"/>
      <c r="BZ1204" s="37"/>
      <c r="CA1204" s="54" t="str">
        <f t="shared" si="224"/>
        <v>PENDIENTE EJECUTORIA</v>
      </c>
      <c r="CB1204" s="59" t="str">
        <f t="shared" si="233"/>
        <v/>
      </c>
      <c r="CC1204" s="36"/>
      <c r="CD1204" s="40"/>
      <c r="CE1204" s="46"/>
      <c r="CF1204" s="40"/>
      <c r="CG1204" s="40"/>
      <c r="CH1204" s="40"/>
      <c r="CI1204" s="36"/>
      <c r="CJ1204" s="47"/>
      <c r="CK1204" s="40"/>
      <c r="CL1204" s="40"/>
      <c r="CM1204" s="40"/>
      <c r="CN1204" s="40"/>
    </row>
    <row r="1205" spans="1:92" ht="42.75" hidden="1">
      <c r="A1205" s="49" t="str">
        <f t="shared" si="225"/>
        <v>SIN GESTIÓN</v>
      </c>
      <c r="B1205" s="58"/>
      <c r="C1205" s="37"/>
      <c r="D1205" s="37"/>
      <c r="E1205" s="49" t="str">
        <f t="shared" si="226"/>
        <v>PENDIENTE NOTIFICACIÓN</v>
      </c>
      <c r="F1205" s="141" t="str">
        <f t="shared" si="227"/>
        <v>PENDIENTE NOTIFICACIÓN</v>
      </c>
      <c r="G1205" s="49" t="str">
        <f t="shared" si="228"/>
        <v/>
      </c>
      <c r="H1205" s="51" t="str">
        <f ca="1">IF(
L1205="",
"",
IF(
NETWORKDAYS(L1205,IF(M1205&lt;&gt;"",M1205,TODAY()),FESTIVOS_CO!A:A)&gt;2,
"VENCIDO",
IF(
NETWORKDAYS(L1205,IF(M1205&lt;&gt;"",M1205,TODAY()),FESTIVOS_CO!A:A)=2,
"ALERTA",
"A TIEMPO"
)))</f>
        <v/>
      </c>
      <c r="I1205" s="40"/>
      <c r="J1205" s="36"/>
      <c r="K1205" s="37"/>
      <c r="L1205" s="50"/>
      <c r="M1205" s="37"/>
      <c r="N1205" s="52"/>
      <c r="O1205" s="52"/>
      <c r="P1205" s="36"/>
      <c r="Q1205" s="36"/>
      <c r="R1205" s="40"/>
      <c r="S1205" s="36"/>
      <c r="T1205" s="40"/>
      <c r="U1205" s="40"/>
      <c r="V1205" s="81"/>
      <c r="W1205" s="40"/>
      <c r="X1205" s="40"/>
      <c r="Y1205" s="40"/>
      <c r="Z1205" s="38" t="str">
        <f>IFERROR(VLOOKUP(Y1205,DIRECTORIO!A:B,2,FALSE),"")</f>
        <v/>
      </c>
      <c r="AA1205" s="40"/>
      <c r="AB1205" s="40"/>
      <c r="AC1205" s="40"/>
      <c r="AD1205" s="40"/>
      <c r="AE1205" s="40"/>
      <c r="AF1205" s="40"/>
      <c r="AG1205" s="41" t="s">
        <v>109</v>
      </c>
      <c r="AH1205" s="42"/>
      <c r="AI1205" s="54" t="str">
        <f t="shared" ca="1" si="229"/>
        <v>PENDIENTE NOTIFICACIÓN ELECTRÓNICA</v>
      </c>
      <c r="AJ1205" s="37"/>
      <c r="AK1205" s="37"/>
      <c r="AL1205" s="37"/>
      <c r="AM1205" s="53" t="str">
        <f>IF(AK1205="","",WORKDAY(AK1205,5,FESTIVOS_CO!A:A))</f>
        <v/>
      </c>
      <c r="AN1205" s="37"/>
      <c r="AO1205" s="37"/>
      <c r="AP1205" s="54" t="str">
        <f t="shared" ca="1" si="234"/>
        <v>NO APLICA</v>
      </c>
      <c r="AQ1205" s="36"/>
      <c r="AR1205" s="43"/>
      <c r="AS1205" s="37"/>
      <c r="AT1205" s="36"/>
      <c r="AU1205" s="37"/>
      <c r="AV1205" s="36"/>
      <c r="AW1205" s="36"/>
      <c r="AX1205" s="37"/>
      <c r="AY1205" s="140" t="str">
        <f>IF(AU1205="","",WORKDAY(AU1205,5,FESTIVOS_CO!A:A))</f>
        <v/>
      </c>
      <c r="AZ1205" s="54" t="str">
        <f t="shared" ca="1" si="231"/>
        <v>NO APLICA</v>
      </c>
      <c r="BA1205" s="55" t="str">
        <f>IF(AX1205="","",WORKDAY(AX1205,5,FESTIVOS_CO!A:A))</f>
        <v/>
      </c>
      <c r="BB1205" s="39"/>
      <c r="BC1205" s="40"/>
      <c r="BD1205" s="40"/>
      <c r="BE1205" s="56" t="str">
        <f t="shared" ca="1" si="232"/>
        <v>NO APLICA</v>
      </c>
      <c r="BF1205" s="37"/>
      <c r="BG1205" s="45"/>
      <c r="BH1205" s="37"/>
      <c r="BI1205" s="36"/>
      <c r="BJ1205" s="37"/>
      <c r="BK1205" s="36"/>
      <c r="BL1205" s="36"/>
      <c r="BM1205" s="53" t="str">
        <f>IF(BJ1205="","",WORKDAY(BJ1205,5,FESTIVOS_CO!A:A))</f>
        <v/>
      </c>
      <c r="BN1205" s="57" t="str">
        <f t="shared" ca="1" si="230"/>
        <v>PENDIENTE HACER AVISO</v>
      </c>
      <c r="BO1205" s="54" t="str">
        <f t="shared" ca="1" si="223"/>
        <v>EN TRÁMITE NOTIF. POR AVISO</v>
      </c>
      <c r="BP1205" s="37"/>
      <c r="BQ1205" s="53" t="str">
        <f>IF(BP1205="","",WORKDAY(BP1205,5,FESTIVOS_CO!A:A))</f>
        <v/>
      </c>
      <c r="BR1205" s="37"/>
      <c r="BS1205" s="36"/>
      <c r="BT1205" s="38"/>
      <c r="BU1205" s="58" t="e">
        <f>VLOOKUP(BT1205,Hoja2!$C:$D,2,0)</f>
        <v>#N/A</v>
      </c>
      <c r="BV1205" s="80" t="str">
        <f>IF(
AND(AO1205="",BD1205="",BQ1205=""),
"EN PROCESO NOTIFICACION / COMUNICACION",
IF(
BT1205="",
"NO APLICA",
IF(
BU1205=60,
IF(AO1205&lt;&gt;"",AO1205,IF(BD1205&lt;&gt;"",BD1205,BQ1205))+60,
WORKDAY(
IF(AO1205&lt;&gt;"",AO1205,IF(BD1205&lt;&gt;"",BD1205,BQ1205)),
BU1205,
FESTIVOS_CO!A:A
)
)
))</f>
        <v>EN PROCESO NOTIFICACION / COMUNICACION</v>
      </c>
      <c r="BW1205" s="44"/>
      <c r="BX1205" s="53"/>
      <c r="BY1205" s="45"/>
      <c r="BZ1205" s="37"/>
      <c r="CA1205" s="54" t="str">
        <f t="shared" si="224"/>
        <v>PENDIENTE EJECUTORIA</v>
      </c>
      <c r="CB1205" s="59" t="str">
        <f t="shared" si="233"/>
        <v/>
      </c>
      <c r="CC1205" s="36"/>
      <c r="CD1205" s="40"/>
      <c r="CE1205" s="46"/>
      <c r="CF1205" s="40"/>
      <c r="CG1205" s="40"/>
      <c r="CH1205" s="40"/>
      <c r="CI1205" s="36"/>
      <c r="CJ1205" s="47"/>
      <c r="CK1205" s="40"/>
      <c r="CL1205" s="40"/>
      <c r="CM1205" s="40"/>
      <c r="CN1205" s="40"/>
    </row>
    <row r="1206" spans="1:92" ht="42.75" hidden="1">
      <c r="A1206" s="49" t="str">
        <f t="shared" si="225"/>
        <v>SIN GESTIÓN</v>
      </c>
      <c r="B1206" s="58"/>
      <c r="C1206" s="37"/>
      <c r="D1206" s="37"/>
      <c r="E1206" s="49" t="str">
        <f t="shared" si="226"/>
        <v>PENDIENTE NOTIFICACIÓN</v>
      </c>
      <c r="F1206" s="141" t="str">
        <f t="shared" si="227"/>
        <v>PENDIENTE NOTIFICACIÓN</v>
      </c>
      <c r="G1206" s="49" t="str">
        <f t="shared" si="228"/>
        <v/>
      </c>
      <c r="H1206" s="51" t="str">
        <f ca="1">IF(
L1206="",
"",
IF(
NETWORKDAYS(L1206,IF(M1206&lt;&gt;"",M1206,TODAY()),FESTIVOS_CO!A:A)&gt;2,
"VENCIDO",
IF(
NETWORKDAYS(L1206,IF(M1206&lt;&gt;"",M1206,TODAY()),FESTIVOS_CO!A:A)=2,
"ALERTA",
"A TIEMPO"
)))</f>
        <v/>
      </c>
      <c r="I1206" s="40"/>
      <c r="J1206" s="36"/>
      <c r="K1206" s="37"/>
      <c r="L1206" s="50"/>
      <c r="M1206" s="37"/>
      <c r="N1206" s="52"/>
      <c r="O1206" s="52"/>
      <c r="P1206" s="36"/>
      <c r="Q1206" s="36"/>
      <c r="R1206" s="40"/>
      <c r="S1206" s="36"/>
      <c r="T1206" s="40"/>
      <c r="U1206" s="40"/>
      <c r="V1206" s="81"/>
      <c r="W1206" s="40"/>
      <c r="X1206" s="40"/>
      <c r="Y1206" s="40"/>
      <c r="Z1206" s="38" t="str">
        <f>IFERROR(VLOOKUP(Y1206,DIRECTORIO!A:B,2,FALSE),"")</f>
        <v/>
      </c>
      <c r="AA1206" s="40"/>
      <c r="AB1206" s="40"/>
      <c r="AC1206" s="40"/>
      <c r="AD1206" s="40"/>
      <c r="AE1206" s="40"/>
      <c r="AF1206" s="40"/>
      <c r="AG1206" s="41" t="s">
        <v>109</v>
      </c>
      <c r="AH1206" s="42"/>
      <c r="AI1206" s="54" t="str">
        <f t="shared" ca="1" si="229"/>
        <v>PENDIENTE NOTIFICACIÓN ELECTRÓNICA</v>
      </c>
      <c r="AJ1206" s="37"/>
      <c r="AK1206" s="37"/>
      <c r="AL1206" s="37"/>
      <c r="AM1206" s="53" t="str">
        <f>IF(AK1206="","",WORKDAY(AK1206,5,FESTIVOS_CO!A:A))</f>
        <v/>
      </c>
      <c r="AN1206" s="37"/>
      <c r="AO1206" s="37"/>
      <c r="AP1206" s="54" t="str">
        <f t="shared" ca="1" si="234"/>
        <v>NO APLICA</v>
      </c>
      <c r="AQ1206" s="36"/>
      <c r="AR1206" s="43"/>
      <c r="AS1206" s="37"/>
      <c r="AT1206" s="36"/>
      <c r="AU1206" s="37"/>
      <c r="AV1206" s="36"/>
      <c r="AW1206" s="36"/>
      <c r="AX1206" s="37"/>
      <c r="AY1206" s="140" t="str">
        <f>IF(AU1206="","",WORKDAY(AU1206,5,FESTIVOS_CO!A:A))</f>
        <v/>
      </c>
      <c r="AZ1206" s="54" t="str">
        <f t="shared" ca="1" si="231"/>
        <v>NO APLICA</v>
      </c>
      <c r="BA1206" s="55" t="str">
        <f>IF(AX1206="","",WORKDAY(AX1206,5,FESTIVOS_CO!A:A))</f>
        <v/>
      </c>
      <c r="BB1206" s="39"/>
      <c r="BC1206" s="40"/>
      <c r="BD1206" s="40"/>
      <c r="BE1206" s="56" t="str">
        <f t="shared" ca="1" si="232"/>
        <v>NO APLICA</v>
      </c>
      <c r="BF1206" s="37"/>
      <c r="BG1206" s="45"/>
      <c r="BH1206" s="37"/>
      <c r="BI1206" s="36"/>
      <c r="BJ1206" s="37"/>
      <c r="BK1206" s="36"/>
      <c r="BL1206" s="36"/>
      <c r="BM1206" s="53" t="str">
        <f>IF(BJ1206="","",WORKDAY(BJ1206,5,FESTIVOS_CO!A:A))</f>
        <v/>
      </c>
      <c r="BN1206" s="57" t="str">
        <f t="shared" ca="1" si="230"/>
        <v>PENDIENTE HACER AVISO</v>
      </c>
      <c r="BO1206" s="54" t="str">
        <f t="shared" ref="BO1206:BO1269" ca="1" si="235">IF(BN1206="NOTIFICACIÓN PERSONAL COMPLETA",
"NO PROCEDE AVISO",
IF(BR1206="SI",
"NOTIFICACION POR AVISO TERMINADA",
IF(BE1206="NO PROCEDE",
"NO PROCEDE AVISO",
IF(BN1206="VERIFICAR SI PROCEDE RECURSO",
"NOTIFICACIÓN POR AVISO COMPLETA",
"EN TRÁMITE NOTIF. POR AVISO"
))))</f>
        <v>EN TRÁMITE NOTIF. POR AVISO</v>
      </c>
      <c r="BP1206" s="37"/>
      <c r="BQ1206" s="53" t="str">
        <f>IF(BP1206="","",WORKDAY(BP1206,5,FESTIVOS_CO!A:A))</f>
        <v/>
      </c>
      <c r="BR1206" s="37"/>
      <c r="BS1206" s="36"/>
      <c r="BT1206" s="38"/>
      <c r="BU1206" s="58" t="e">
        <f>VLOOKUP(BT1206,Hoja2!$C:$D,2,0)</f>
        <v>#N/A</v>
      </c>
      <c r="BV1206" s="80" t="str">
        <f>IF(
AND(AO1206="",BD1206="",BQ1206=""),
"EN PROCESO NOTIFICACION / COMUNICACION",
IF(
BT1206="",
"NO APLICA",
IF(
BU1206=60,
IF(AO1206&lt;&gt;"",AO1206,IF(BD1206&lt;&gt;"",BD1206,BQ1206))+60,
WORKDAY(
IF(AO1206&lt;&gt;"",AO1206,IF(BD1206&lt;&gt;"",BD1206,BQ1206)),
BU1206,
FESTIVOS_CO!A:A
)
)
))</f>
        <v>EN PROCESO NOTIFICACION / COMUNICACION</v>
      </c>
      <c r="BW1206" s="44"/>
      <c r="BX1206" s="53"/>
      <c r="BY1206" s="45"/>
      <c r="BZ1206" s="37"/>
      <c r="CA1206" s="54" t="str">
        <f t="shared" ref="CA1206:CA1269" si="236">IF(BW1206&lt;&gt;"SI",
"PENDIENTE EJECUTORIA",
IF(AND(BX1206="",BY1206="",BZ1206=""),
"PENDIENTE HACER EJECUTORIA",
IF(AND(BX1206&lt;&gt;"",BY1206="",BZ1206=""),
"PENDIENTE REVISION EJECUTORIA",
IF(AND(BX1206&lt;&gt;"",BY1206&lt;&gt;"",BZ1206=""),
"PENDIENTE FIRMA EJECUTORIA",
"PROCESO EJECUTORIA TERMINADO"
))))</f>
        <v>PENDIENTE EJECUTORIA</v>
      </c>
      <c r="CB1206" s="59" t="str">
        <f t="shared" si="233"/>
        <v/>
      </c>
      <c r="CC1206" s="36"/>
      <c r="CD1206" s="40"/>
      <c r="CE1206" s="46"/>
      <c r="CF1206" s="40"/>
      <c r="CG1206" s="40"/>
      <c r="CH1206" s="40"/>
      <c r="CI1206" s="36"/>
      <c r="CJ1206" s="47"/>
      <c r="CK1206" s="40"/>
      <c r="CL1206" s="40"/>
      <c r="CM1206" s="40"/>
      <c r="CN1206" s="40"/>
    </row>
    <row r="1207" spans="1:92" ht="42.75" hidden="1">
      <c r="A1207" s="49" t="str">
        <f t="shared" si="225"/>
        <v>SIN GESTIÓN</v>
      </c>
      <c r="B1207" s="58"/>
      <c r="C1207" s="37"/>
      <c r="D1207" s="37"/>
      <c r="E1207" s="49" t="str">
        <f t="shared" si="226"/>
        <v>PENDIENTE NOTIFICACIÓN</v>
      </c>
      <c r="F1207" s="141" t="str">
        <f t="shared" si="227"/>
        <v>PENDIENTE NOTIFICACIÓN</v>
      </c>
      <c r="G1207" s="49" t="str">
        <f t="shared" si="228"/>
        <v/>
      </c>
      <c r="H1207" s="51" t="str">
        <f ca="1">IF(
L1207="",
"",
IF(
NETWORKDAYS(L1207,IF(M1207&lt;&gt;"",M1207,TODAY()),FESTIVOS_CO!A:A)&gt;2,
"VENCIDO",
IF(
NETWORKDAYS(L1207,IF(M1207&lt;&gt;"",M1207,TODAY()),FESTIVOS_CO!A:A)=2,
"ALERTA",
"A TIEMPO"
)))</f>
        <v/>
      </c>
      <c r="I1207" s="40"/>
      <c r="J1207" s="36"/>
      <c r="K1207" s="37"/>
      <c r="L1207" s="50"/>
      <c r="M1207" s="37"/>
      <c r="N1207" s="52"/>
      <c r="O1207" s="52"/>
      <c r="P1207" s="36"/>
      <c r="Q1207" s="36"/>
      <c r="R1207" s="40"/>
      <c r="S1207" s="36"/>
      <c r="T1207" s="40"/>
      <c r="U1207" s="40"/>
      <c r="V1207" s="81"/>
      <c r="W1207" s="40"/>
      <c r="X1207" s="40"/>
      <c r="Y1207" s="40"/>
      <c r="Z1207" s="38" t="str">
        <f>IFERROR(VLOOKUP(Y1207,DIRECTORIO!A:B,2,FALSE),"")</f>
        <v/>
      </c>
      <c r="AA1207" s="40"/>
      <c r="AB1207" s="40"/>
      <c r="AC1207" s="40"/>
      <c r="AD1207" s="40"/>
      <c r="AE1207" s="40"/>
      <c r="AF1207" s="40"/>
      <c r="AG1207" s="41" t="s">
        <v>109</v>
      </c>
      <c r="AH1207" s="42"/>
      <c r="AI1207" s="54" t="str">
        <f t="shared" ca="1" si="229"/>
        <v>PENDIENTE NOTIFICACIÓN ELECTRÓNICA</v>
      </c>
      <c r="AJ1207" s="37"/>
      <c r="AK1207" s="37"/>
      <c r="AL1207" s="37"/>
      <c r="AM1207" s="53" t="str">
        <f>IF(AK1207="","",WORKDAY(AK1207,5,FESTIVOS_CO!A:A))</f>
        <v/>
      </c>
      <c r="AN1207" s="37"/>
      <c r="AO1207" s="37"/>
      <c r="AP1207" s="54" t="str">
        <f t="shared" ca="1" si="234"/>
        <v>NO APLICA</v>
      </c>
      <c r="AQ1207" s="36"/>
      <c r="AR1207" s="43"/>
      <c r="AS1207" s="37"/>
      <c r="AT1207" s="36"/>
      <c r="AU1207" s="37"/>
      <c r="AV1207" s="36"/>
      <c r="AW1207" s="36"/>
      <c r="AX1207" s="37"/>
      <c r="AY1207" s="140" t="str">
        <f>IF(AU1207="","",WORKDAY(AU1207,5,FESTIVOS_CO!A:A))</f>
        <v/>
      </c>
      <c r="AZ1207" s="54" t="str">
        <f t="shared" ca="1" si="231"/>
        <v>NO APLICA</v>
      </c>
      <c r="BA1207" s="55" t="str">
        <f>IF(AX1207="","",WORKDAY(AX1207,5,FESTIVOS_CO!A:A))</f>
        <v/>
      </c>
      <c r="BB1207" s="39"/>
      <c r="BC1207" s="40"/>
      <c r="BD1207" s="40"/>
      <c r="BE1207" s="56" t="str">
        <f t="shared" ca="1" si="232"/>
        <v>NO APLICA</v>
      </c>
      <c r="BF1207" s="37"/>
      <c r="BG1207" s="45"/>
      <c r="BH1207" s="37"/>
      <c r="BI1207" s="36"/>
      <c r="BJ1207" s="37"/>
      <c r="BK1207" s="36"/>
      <c r="BL1207" s="36"/>
      <c r="BM1207" s="53" t="str">
        <f>IF(BJ1207="","",WORKDAY(BJ1207,5,FESTIVOS_CO!A:A))</f>
        <v/>
      </c>
      <c r="BN1207" s="57" t="str">
        <f t="shared" ca="1" si="230"/>
        <v>PENDIENTE HACER AVISO</v>
      </c>
      <c r="BO1207" s="54" t="str">
        <f t="shared" ca="1" si="235"/>
        <v>EN TRÁMITE NOTIF. POR AVISO</v>
      </c>
      <c r="BP1207" s="37"/>
      <c r="BQ1207" s="53" t="str">
        <f>IF(BP1207="","",WORKDAY(BP1207,5,FESTIVOS_CO!A:A))</f>
        <v/>
      </c>
      <c r="BR1207" s="37"/>
      <c r="BS1207" s="36"/>
      <c r="BT1207" s="38"/>
      <c r="BU1207" s="58" t="e">
        <f>VLOOKUP(BT1207,Hoja2!$C:$D,2,0)</f>
        <v>#N/A</v>
      </c>
      <c r="BV1207" s="80" t="str">
        <f>IF(
AND(AO1207="",BD1207="",BQ1207=""),
"EN PROCESO NOTIFICACION / COMUNICACION",
IF(
BT1207="",
"NO APLICA",
IF(
BU1207=60,
IF(AO1207&lt;&gt;"",AO1207,IF(BD1207&lt;&gt;"",BD1207,BQ1207))+60,
WORKDAY(
IF(AO1207&lt;&gt;"",AO1207,IF(BD1207&lt;&gt;"",BD1207,BQ1207)),
BU1207,
FESTIVOS_CO!A:A
)
)
))</f>
        <v>EN PROCESO NOTIFICACION / COMUNICACION</v>
      </c>
      <c r="BW1207" s="44"/>
      <c r="BX1207" s="53"/>
      <c r="BY1207" s="45"/>
      <c r="BZ1207" s="37"/>
      <c r="CA1207" s="54" t="str">
        <f t="shared" si="236"/>
        <v>PENDIENTE EJECUTORIA</v>
      </c>
      <c r="CB1207" s="59" t="str">
        <f t="shared" si="233"/>
        <v/>
      </c>
      <c r="CC1207" s="36"/>
      <c r="CD1207" s="40"/>
      <c r="CE1207" s="46"/>
      <c r="CF1207" s="40"/>
      <c r="CG1207" s="40"/>
      <c r="CH1207" s="40"/>
      <c r="CI1207" s="36"/>
      <c r="CJ1207" s="47"/>
      <c r="CK1207" s="40"/>
      <c r="CL1207" s="40"/>
      <c r="CM1207" s="40"/>
      <c r="CN1207" s="40"/>
    </row>
    <row r="1208" spans="1:92" ht="42.75" hidden="1">
      <c r="A1208" s="49" t="str">
        <f t="shared" ref="A1208:A1271" si="237">IF(
AND(Q1208="NO",S1208&lt;&gt;"SI"),
"TERMINADO PRODUCTO NO CONFORME",
IF(
AND(
COUNTBLANK(AJ1208:AO1208)=COLUMNS(AJ1208:AO1208),
COUNTBLANK(AQ1208:AY1208)=COLUMNS(AQ1208:AY1208),
COUNTBLANK(BC1208:BD1208)=COLUMNS(BC1208:BD1208),
COUNTBLANK(BF1208:BM1208)=COLUMNS(BF1208:BM1208),
COUNTBLANK(BP1208:BR1208)=COLUMNS(BP1208:BR1208)
),
"SIN GESTIÓN",
IF(
AND(BC1208&lt;&gt;"",BD1208&lt;&gt;"",AO1208="",AX1208="",BQ1208=""),
"NOTIFICADO POR CONDUCTA CONCLUYENTE",
IF(
AI1208="NOTIFICACIÓN ELECTRÓNICA EFECTIVA",
CA1208,
IF(
OR(
AI1208="NO PROCEDE NOTIFICACIÓN ELECTRÓNICA",
AI1208="REALIZAR CITACIÓN",
AI1208="NOTIFICACIÓN ELECTRÓNICA NO EFECTIVA"
),
IF(
AZ1208="HACER AVISO",
IF(
OR(
BN1208="NOTIFICACIÓN POR AVISO TERMINADA",
BN1208="NOTIFICACIÓN PERSONAL COMPLETA"
),
CA1208,
BN1208
),
AZ1208
),
AI1208
)
)
)
))</f>
        <v>SIN GESTIÓN</v>
      </c>
      <c r="B1208" s="58"/>
      <c r="C1208" s="37"/>
      <c r="D1208" s="37"/>
      <c r="E1208" s="49" t="str">
        <f t="shared" ref="E1208:E1271" si="238">IF(AN1208="SI",
"NOTIFICACIÓN ELECTRÓNICA",
IF(AND(BC1208&lt;&gt;"",BD1208&lt;&gt;""),
"NOTIFICACIÓN PERSONAL",
IF(BL1208="SI",
"NOTIFICACIÓN POR AVISO",
"PENDIENTE NOTIFICACIÓN"
)))</f>
        <v>PENDIENTE NOTIFICACIÓN</v>
      </c>
      <c r="F1208" s="141" t="str">
        <f t="shared" ref="F1208:F1271" si="239">IF(
AND(AN1208&lt;&gt;"SI",AW1208&lt;&gt;"SI",BL1208&lt;&gt;"SI",BC1208="",BD1208=""),
"PENDIENTE NOTIFICACIÓN",
IF(AN1208="SI",
AO1208,
IF(AW1208="SI",
AX1208,
IF(AND(BC1208&lt;&gt;"",BD1208&lt;&gt;""),
BD1208,
IF(BL1208="SI",
BQ1208,
"PENDIENTE NOTIFICACIÓN"
)))))</f>
        <v>PENDIENTE NOTIFICACIÓN</v>
      </c>
      <c r="G1208" s="49" t="str">
        <f t="shared" ref="G1208:G1271" si="240">IF(
OR(
C1208="",
F1208="PENDIENTE NOTIFICACIÓN",
NOT(ISNUMBER(C1208)),
NOT(ISNUMBER(F1208)),
F1208&lt;C1208
),
"",
F1208-C1208
)</f>
        <v/>
      </c>
      <c r="H1208" s="51" t="str">
        <f ca="1">IF(
L1208="",
"",
IF(
NETWORKDAYS(L1208,IF(M1208&lt;&gt;"",M1208,TODAY()),FESTIVOS_CO!A:A)&gt;2,
"VENCIDO",
IF(
NETWORKDAYS(L1208,IF(M1208&lt;&gt;"",M1208,TODAY()),FESTIVOS_CO!A:A)=2,
"ALERTA",
"A TIEMPO"
)))</f>
        <v/>
      </c>
      <c r="I1208" s="40"/>
      <c r="J1208" s="36"/>
      <c r="K1208" s="37"/>
      <c r="L1208" s="50"/>
      <c r="M1208" s="37"/>
      <c r="N1208" s="52"/>
      <c r="O1208" s="52"/>
      <c r="P1208" s="36"/>
      <c r="Q1208" s="36"/>
      <c r="R1208" s="40"/>
      <c r="S1208" s="36"/>
      <c r="T1208" s="40"/>
      <c r="U1208" s="40"/>
      <c r="V1208" s="81"/>
      <c r="W1208" s="40"/>
      <c r="X1208" s="40"/>
      <c r="Y1208" s="40"/>
      <c r="Z1208" s="38" t="str">
        <f>IFERROR(VLOOKUP(Y1208,DIRECTORIO!A:B,2,FALSE),"")</f>
        <v/>
      </c>
      <c r="AA1208" s="40"/>
      <c r="AB1208" s="40"/>
      <c r="AC1208" s="40"/>
      <c r="AD1208" s="40"/>
      <c r="AE1208" s="40"/>
      <c r="AF1208" s="40"/>
      <c r="AG1208" s="41" t="s">
        <v>109</v>
      </c>
      <c r="AH1208" s="42"/>
      <c r="AI1208" s="54" t="str">
        <f t="shared" ref="AI1208:AI1271" ca="1" si="241">IF(AL1208="NO",
"REALIZAR CITACIÓN",
IF(AND(AJ1208="SI",AL1208&lt;&gt;"SI",AL1208&lt;&gt;"NO"),
"PENDIENTE ENTREGA NOTIFICACIÓN ELECTRÓNICA",
IF(AND(AJ1208="SI",AL1208="SI",AN1208="SI"),
"NOTIFICACIÓN ELECTRÓNICA EFECTIVA",
IF(AND(AJ1208="",AK1208="",AL1208="",AM1208="",AN1208="",AO1208=""),
"PENDIENTE NOTIFICACIÓN ELECTRÓNICA",
IF(AJ1208="NO",
"NO PROCEDE NOTIFICACIÓN ELECTRÓNICA",
IF(AND(AJ1208="SI",F1208=""),
"PENDIENTE ENVÍO NOTIFICACIÓN ELECTRÓNICA",
IF(AND(AJ1208="SI",TODAY()-F1208&lt;=5),
"EN ESPERA DE NOTIFICACIÓN ELECTRÓNICA (5 DÍAS)",
"NOTIFICACIÓN ELECTRÓNICA NO EFECTIVA"
)))))))</f>
        <v>PENDIENTE NOTIFICACIÓN ELECTRÓNICA</v>
      </c>
      <c r="AJ1208" s="37"/>
      <c r="AK1208" s="37"/>
      <c r="AL1208" s="37"/>
      <c r="AM1208" s="53" t="str">
        <f>IF(AK1208="","",WORKDAY(AK1208,5,FESTIVOS_CO!A:A))</f>
        <v/>
      </c>
      <c r="AN1208" s="37"/>
      <c r="AO1208" s="37"/>
      <c r="AP1208" s="54" t="str">
        <f t="shared" ca="1" si="234"/>
        <v>NO APLICA</v>
      </c>
      <c r="AQ1208" s="36"/>
      <c r="AR1208" s="43"/>
      <c r="AS1208" s="37"/>
      <c r="AT1208" s="36"/>
      <c r="AU1208" s="37"/>
      <c r="AV1208" s="36"/>
      <c r="AW1208" s="36"/>
      <c r="AX1208" s="37"/>
      <c r="AY1208" s="140" t="str">
        <f>IF(AU1208="","",WORKDAY(AU1208,5,FESTIVOS_CO!A:A))</f>
        <v/>
      </c>
      <c r="AZ1208" s="54" t="str">
        <f t="shared" ca="1" si="231"/>
        <v>NO APLICA</v>
      </c>
      <c r="BA1208" s="55" t="str">
        <f>IF(AX1208="","",WORKDAY(AX1208,5,FESTIVOS_CO!A:A))</f>
        <v/>
      </c>
      <c r="BB1208" s="39"/>
      <c r="BC1208" s="40"/>
      <c r="BD1208" s="40"/>
      <c r="BE1208" s="56" t="str">
        <f t="shared" ca="1" si="232"/>
        <v>NO APLICA</v>
      </c>
      <c r="BF1208" s="37"/>
      <c r="BG1208" s="45"/>
      <c r="BH1208" s="37"/>
      <c r="BI1208" s="36"/>
      <c r="BJ1208" s="37"/>
      <c r="BK1208" s="36"/>
      <c r="BL1208" s="36"/>
      <c r="BM1208" s="53" t="str">
        <f>IF(BJ1208="","",WORKDAY(BJ1208,5,FESTIVOS_CO!A:A))</f>
        <v/>
      </c>
      <c r="BN1208" s="57" t="str">
        <f t="shared" ref="BN1208:BN1271" ca="1" si="242">IF(
AND(AZ1208="CITACIÓN COMPLETA EN ESPERA DE NOTIFICACION PERSONAL",BB1208="NO"),
"PENDIENTE HACER AVISO",
IF(AND(BC1208&lt;&gt;"",BD1208&lt;&gt;""),
"NOTIFICACIÓN PERSONAL COMPLETA",
IF(BR1208="SI",
"NOTIFICACIÓN POR AVISO TERMINADA",
IF(BE1208="NO PROCEDE",
"NO PROCEDE",
IF(BF1208="",
"PENDIENTE HACER AVISO",
IF(BG1208="",
"PENDIENTE REVISIÓN AVISO",
IF(BH1208="",
"PENDIENTE FIRMA AVISO",
IF(BI1208="",
"PENDIENTE RADICAR AVISO",
IF(BL1208="",
"EN TRÁMITE DE ENTREGA AVISO",
IF(BL1208="NO",
"PUBLICAR AVISO CARTELERA",
IF(BL1208="SI",
"VERIFICAR SI PROCEDE RECURSO",
IF(BE1208="HACER AVISO",
"HACER AVISO",
"NO APLICA"
))))))))))))</f>
        <v>PENDIENTE HACER AVISO</v>
      </c>
      <c r="BO1208" s="54" t="str">
        <f t="shared" ca="1" si="235"/>
        <v>EN TRÁMITE NOTIF. POR AVISO</v>
      </c>
      <c r="BP1208" s="37"/>
      <c r="BQ1208" s="53" t="str">
        <f>IF(BP1208="","",WORKDAY(BP1208,5,FESTIVOS_CO!A:A))</f>
        <v/>
      </c>
      <c r="BR1208" s="37"/>
      <c r="BS1208" s="36"/>
      <c r="BT1208" s="38"/>
      <c r="BU1208" s="58" t="e">
        <f>VLOOKUP(BT1208,Hoja2!$C:$D,2,0)</f>
        <v>#N/A</v>
      </c>
      <c r="BV1208" s="80" t="str">
        <f>IF(
AND(AO1208="",BD1208="",BQ1208=""),
"EN PROCESO NOTIFICACION / COMUNICACION",
IF(
BT1208="",
"NO APLICA",
IF(
BU1208=60,
IF(AO1208&lt;&gt;"",AO1208,IF(BD1208&lt;&gt;"",BD1208,BQ1208))+60,
WORKDAY(
IF(AO1208&lt;&gt;"",AO1208,IF(BD1208&lt;&gt;"",BD1208,BQ1208)),
BU1208,
FESTIVOS_CO!A:A
)
)
))</f>
        <v>EN PROCESO NOTIFICACION / COMUNICACION</v>
      </c>
      <c r="BW1208" s="44"/>
      <c r="BX1208" s="53"/>
      <c r="BY1208" s="45"/>
      <c r="BZ1208" s="37"/>
      <c r="CA1208" s="54" t="str">
        <f t="shared" si="236"/>
        <v>PENDIENTE EJECUTORIA</v>
      </c>
      <c r="CB1208" s="59" t="str">
        <f t="shared" si="233"/>
        <v/>
      </c>
      <c r="CC1208" s="36"/>
      <c r="CD1208" s="40"/>
      <c r="CE1208" s="46"/>
      <c r="CF1208" s="40"/>
      <c r="CG1208" s="40"/>
      <c r="CH1208" s="40"/>
      <c r="CI1208" s="36"/>
      <c r="CJ1208" s="47"/>
      <c r="CK1208" s="40"/>
      <c r="CL1208" s="40"/>
      <c r="CM1208" s="40"/>
      <c r="CN1208" s="40"/>
    </row>
    <row r="1209" spans="1:92" ht="42.75" hidden="1">
      <c r="A1209" s="49" t="str">
        <f t="shared" si="237"/>
        <v>SIN GESTIÓN</v>
      </c>
      <c r="B1209" s="58"/>
      <c r="C1209" s="37"/>
      <c r="D1209" s="37"/>
      <c r="E1209" s="49" t="str">
        <f t="shared" si="238"/>
        <v>PENDIENTE NOTIFICACIÓN</v>
      </c>
      <c r="F1209" s="141" t="str">
        <f t="shared" si="239"/>
        <v>PENDIENTE NOTIFICACIÓN</v>
      </c>
      <c r="G1209" s="49" t="str">
        <f t="shared" si="240"/>
        <v/>
      </c>
      <c r="H1209" s="51" t="str">
        <f ca="1">IF(
L1209="",
"",
IF(
NETWORKDAYS(L1209,IF(M1209&lt;&gt;"",M1209,TODAY()),FESTIVOS_CO!A:A)&gt;2,
"VENCIDO",
IF(
NETWORKDAYS(L1209,IF(M1209&lt;&gt;"",M1209,TODAY()),FESTIVOS_CO!A:A)=2,
"ALERTA",
"A TIEMPO"
)))</f>
        <v/>
      </c>
      <c r="I1209" s="40"/>
      <c r="J1209" s="36"/>
      <c r="K1209" s="37"/>
      <c r="L1209" s="50"/>
      <c r="M1209" s="37"/>
      <c r="N1209" s="52"/>
      <c r="O1209" s="52"/>
      <c r="P1209" s="36"/>
      <c r="Q1209" s="36"/>
      <c r="R1209" s="40"/>
      <c r="S1209" s="36"/>
      <c r="T1209" s="40"/>
      <c r="U1209" s="40"/>
      <c r="V1209" s="81"/>
      <c r="W1209" s="40"/>
      <c r="X1209" s="40"/>
      <c r="Y1209" s="40"/>
      <c r="Z1209" s="38" t="str">
        <f>IFERROR(VLOOKUP(Y1209,DIRECTORIO!A:B,2,FALSE),"")</f>
        <v/>
      </c>
      <c r="AA1209" s="40"/>
      <c r="AB1209" s="40"/>
      <c r="AC1209" s="40"/>
      <c r="AD1209" s="40"/>
      <c r="AE1209" s="40"/>
      <c r="AF1209" s="40"/>
      <c r="AG1209" s="41" t="s">
        <v>109</v>
      </c>
      <c r="AH1209" s="42"/>
      <c r="AI1209" s="54" t="str">
        <f t="shared" ca="1" si="241"/>
        <v>PENDIENTE NOTIFICACIÓN ELECTRÓNICA</v>
      </c>
      <c r="AJ1209" s="37"/>
      <c r="AK1209" s="37"/>
      <c r="AL1209" s="37"/>
      <c r="AM1209" s="53" t="str">
        <f>IF(AK1209="","",WORKDAY(AK1209,5,FESTIVOS_CO!A:A))</f>
        <v/>
      </c>
      <c r="AN1209" s="37"/>
      <c r="AO1209" s="37"/>
      <c r="AP1209" s="54" t="str">
        <f t="shared" ca="1" si="234"/>
        <v>NO APLICA</v>
      </c>
      <c r="AQ1209" s="36"/>
      <c r="AR1209" s="43"/>
      <c r="AS1209" s="37"/>
      <c r="AT1209" s="36"/>
      <c r="AU1209" s="37"/>
      <c r="AV1209" s="36"/>
      <c r="AW1209" s="36"/>
      <c r="AX1209" s="37"/>
      <c r="AY1209" s="140" t="str">
        <f>IF(AU1209="","",WORKDAY(AU1209,5,FESTIVOS_CO!A:A))</f>
        <v/>
      </c>
      <c r="AZ1209" s="54" t="str">
        <f t="shared" ca="1" si="231"/>
        <v>NO APLICA</v>
      </c>
      <c r="BA1209" s="55" t="str">
        <f>IF(AX1209="","",WORKDAY(AX1209,5,FESTIVOS_CO!A:A))</f>
        <v/>
      </c>
      <c r="BB1209" s="39"/>
      <c r="BC1209" s="40"/>
      <c r="BD1209" s="40"/>
      <c r="BE1209" s="56" t="str">
        <f t="shared" ca="1" si="232"/>
        <v>NO APLICA</v>
      </c>
      <c r="BF1209" s="37"/>
      <c r="BG1209" s="45"/>
      <c r="BH1209" s="37"/>
      <c r="BI1209" s="36"/>
      <c r="BJ1209" s="37"/>
      <c r="BK1209" s="36"/>
      <c r="BL1209" s="36"/>
      <c r="BM1209" s="53" t="str">
        <f>IF(BJ1209="","",WORKDAY(BJ1209,5,FESTIVOS_CO!A:A))</f>
        <v/>
      </c>
      <c r="BN1209" s="57" t="str">
        <f t="shared" ca="1" si="242"/>
        <v>PENDIENTE HACER AVISO</v>
      </c>
      <c r="BO1209" s="54" t="str">
        <f t="shared" ca="1" si="235"/>
        <v>EN TRÁMITE NOTIF. POR AVISO</v>
      </c>
      <c r="BP1209" s="37"/>
      <c r="BQ1209" s="53" t="str">
        <f>IF(BP1209="","",WORKDAY(BP1209,5,FESTIVOS_CO!A:A))</f>
        <v/>
      </c>
      <c r="BR1209" s="37"/>
      <c r="BS1209" s="36"/>
      <c r="BT1209" s="38"/>
      <c r="BU1209" s="58" t="e">
        <f>VLOOKUP(BT1209,Hoja2!$C:$D,2,0)</f>
        <v>#N/A</v>
      </c>
      <c r="BV1209" s="80" t="str">
        <f>IF(
AND(AO1209="",BD1209="",BQ1209=""),
"EN PROCESO NOTIFICACION / COMUNICACION",
IF(
BT1209="",
"NO APLICA",
IF(
BU1209=60,
IF(AO1209&lt;&gt;"",AO1209,IF(BD1209&lt;&gt;"",BD1209,BQ1209))+60,
WORKDAY(
IF(AO1209&lt;&gt;"",AO1209,IF(BD1209&lt;&gt;"",BD1209,BQ1209)),
BU1209,
FESTIVOS_CO!A:A
)
)
))</f>
        <v>EN PROCESO NOTIFICACION / COMUNICACION</v>
      </c>
      <c r="BW1209" s="44"/>
      <c r="BX1209" s="53"/>
      <c r="BY1209" s="45"/>
      <c r="BZ1209" s="37"/>
      <c r="CA1209" s="54" t="str">
        <f t="shared" si="236"/>
        <v>PENDIENTE EJECUTORIA</v>
      </c>
      <c r="CB1209" s="59" t="str">
        <f t="shared" si="233"/>
        <v/>
      </c>
      <c r="CC1209" s="36"/>
      <c r="CD1209" s="40"/>
      <c r="CE1209" s="46"/>
      <c r="CF1209" s="40"/>
      <c r="CG1209" s="40"/>
      <c r="CH1209" s="40"/>
      <c r="CI1209" s="36"/>
      <c r="CJ1209" s="47"/>
      <c r="CK1209" s="40"/>
      <c r="CL1209" s="40"/>
      <c r="CM1209" s="40"/>
      <c r="CN1209" s="40"/>
    </row>
    <row r="1210" spans="1:92" ht="42.75" hidden="1">
      <c r="A1210" s="49" t="str">
        <f t="shared" si="237"/>
        <v>SIN GESTIÓN</v>
      </c>
      <c r="B1210" s="58"/>
      <c r="C1210" s="37"/>
      <c r="D1210" s="37"/>
      <c r="E1210" s="49" t="str">
        <f t="shared" si="238"/>
        <v>PENDIENTE NOTIFICACIÓN</v>
      </c>
      <c r="F1210" s="141" t="str">
        <f t="shared" si="239"/>
        <v>PENDIENTE NOTIFICACIÓN</v>
      </c>
      <c r="G1210" s="49" t="str">
        <f t="shared" si="240"/>
        <v/>
      </c>
      <c r="H1210" s="51" t="str">
        <f ca="1">IF(
L1210="",
"",
IF(
NETWORKDAYS(L1210,IF(M1210&lt;&gt;"",M1210,TODAY()),FESTIVOS_CO!A:A)&gt;2,
"VENCIDO",
IF(
NETWORKDAYS(L1210,IF(M1210&lt;&gt;"",M1210,TODAY()),FESTIVOS_CO!A:A)=2,
"ALERTA",
"A TIEMPO"
)))</f>
        <v/>
      </c>
      <c r="I1210" s="40"/>
      <c r="J1210" s="36"/>
      <c r="K1210" s="37"/>
      <c r="L1210" s="50"/>
      <c r="M1210" s="37"/>
      <c r="N1210" s="52"/>
      <c r="O1210" s="52"/>
      <c r="P1210" s="36"/>
      <c r="Q1210" s="36"/>
      <c r="R1210" s="40"/>
      <c r="S1210" s="36"/>
      <c r="T1210" s="40"/>
      <c r="U1210" s="40"/>
      <c r="V1210" s="81"/>
      <c r="W1210" s="40"/>
      <c r="X1210" s="40"/>
      <c r="Y1210" s="40"/>
      <c r="Z1210" s="38" t="str">
        <f>IFERROR(VLOOKUP(Y1210,DIRECTORIO!A:B,2,FALSE),"")</f>
        <v/>
      </c>
      <c r="AA1210" s="40"/>
      <c r="AB1210" s="40"/>
      <c r="AC1210" s="40"/>
      <c r="AD1210" s="40"/>
      <c r="AE1210" s="40"/>
      <c r="AF1210" s="40"/>
      <c r="AG1210" s="41" t="s">
        <v>109</v>
      </c>
      <c r="AH1210" s="42"/>
      <c r="AI1210" s="54" t="str">
        <f t="shared" ca="1" si="241"/>
        <v>PENDIENTE NOTIFICACIÓN ELECTRÓNICA</v>
      </c>
      <c r="AJ1210" s="37"/>
      <c r="AK1210" s="37"/>
      <c r="AL1210" s="37"/>
      <c r="AM1210" s="53" t="str">
        <f>IF(AK1210="","",WORKDAY(AK1210,5,FESTIVOS_CO!A:A))</f>
        <v/>
      </c>
      <c r="AN1210" s="37"/>
      <c r="AO1210" s="37"/>
      <c r="AP1210" s="54" t="str">
        <f t="shared" ca="1" si="234"/>
        <v>NO APLICA</v>
      </c>
      <c r="AQ1210" s="36"/>
      <c r="AR1210" s="43"/>
      <c r="AS1210" s="37"/>
      <c r="AT1210" s="36"/>
      <c r="AU1210" s="37"/>
      <c r="AV1210" s="36"/>
      <c r="AW1210" s="36"/>
      <c r="AX1210" s="37"/>
      <c r="AY1210" s="140" t="str">
        <f>IF(AU1210="","",WORKDAY(AU1210,5,FESTIVOS_CO!A:A))</f>
        <v/>
      </c>
      <c r="AZ1210" s="54" t="str">
        <f t="shared" ca="1" si="231"/>
        <v>NO APLICA</v>
      </c>
      <c r="BA1210" s="55" t="str">
        <f>IF(AX1210="","",WORKDAY(AX1210,5,FESTIVOS_CO!A:A))</f>
        <v/>
      </c>
      <c r="BB1210" s="39"/>
      <c r="BC1210" s="40"/>
      <c r="BD1210" s="40"/>
      <c r="BE1210" s="56" t="str">
        <f t="shared" ca="1" si="232"/>
        <v>NO APLICA</v>
      </c>
      <c r="BF1210" s="37"/>
      <c r="BG1210" s="45"/>
      <c r="BH1210" s="37"/>
      <c r="BI1210" s="36"/>
      <c r="BJ1210" s="37"/>
      <c r="BK1210" s="36"/>
      <c r="BL1210" s="36"/>
      <c r="BM1210" s="53" t="str">
        <f>IF(BJ1210="","",WORKDAY(BJ1210,5,FESTIVOS_CO!A:A))</f>
        <v/>
      </c>
      <c r="BN1210" s="57" t="str">
        <f t="shared" ca="1" si="242"/>
        <v>PENDIENTE HACER AVISO</v>
      </c>
      <c r="BO1210" s="54" t="str">
        <f t="shared" ca="1" si="235"/>
        <v>EN TRÁMITE NOTIF. POR AVISO</v>
      </c>
      <c r="BP1210" s="37"/>
      <c r="BQ1210" s="53" t="str">
        <f>IF(BP1210="","",WORKDAY(BP1210,5,FESTIVOS_CO!A:A))</f>
        <v/>
      </c>
      <c r="BR1210" s="37"/>
      <c r="BS1210" s="36"/>
      <c r="BT1210" s="38"/>
      <c r="BU1210" s="58" t="e">
        <f>VLOOKUP(BT1210,Hoja2!$C:$D,2,0)</f>
        <v>#N/A</v>
      </c>
      <c r="BV1210" s="80" t="str">
        <f>IF(
AND(AO1210="",BD1210="",BQ1210=""),
"EN PROCESO NOTIFICACION / COMUNICACION",
IF(
BT1210="",
"NO APLICA",
IF(
BU1210=60,
IF(AO1210&lt;&gt;"",AO1210,IF(BD1210&lt;&gt;"",BD1210,BQ1210))+60,
WORKDAY(
IF(AO1210&lt;&gt;"",AO1210,IF(BD1210&lt;&gt;"",BD1210,BQ1210)),
BU1210,
FESTIVOS_CO!A:A
)
)
))</f>
        <v>EN PROCESO NOTIFICACION / COMUNICACION</v>
      </c>
      <c r="BW1210" s="44"/>
      <c r="BX1210" s="53"/>
      <c r="BY1210" s="45"/>
      <c r="BZ1210" s="37"/>
      <c r="CA1210" s="54" t="str">
        <f t="shared" si="236"/>
        <v>PENDIENTE EJECUTORIA</v>
      </c>
      <c r="CB1210" s="59" t="str">
        <f t="shared" si="233"/>
        <v/>
      </c>
      <c r="CC1210" s="36"/>
      <c r="CD1210" s="40"/>
      <c r="CE1210" s="46"/>
      <c r="CF1210" s="40"/>
      <c r="CG1210" s="40"/>
      <c r="CH1210" s="40"/>
      <c r="CI1210" s="36"/>
      <c r="CJ1210" s="47"/>
      <c r="CK1210" s="40"/>
      <c r="CL1210" s="40"/>
      <c r="CM1210" s="40"/>
      <c r="CN1210" s="40"/>
    </row>
    <row r="1211" spans="1:92" ht="42.75" hidden="1">
      <c r="A1211" s="49" t="str">
        <f t="shared" si="237"/>
        <v>SIN GESTIÓN</v>
      </c>
      <c r="B1211" s="58"/>
      <c r="C1211" s="37"/>
      <c r="D1211" s="37"/>
      <c r="E1211" s="49" t="str">
        <f t="shared" si="238"/>
        <v>PENDIENTE NOTIFICACIÓN</v>
      </c>
      <c r="F1211" s="141" t="str">
        <f t="shared" si="239"/>
        <v>PENDIENTE NOTIFICACIÓN</v>
      </c>
      <c r="G1211" s="49" t="str">
        <f t="shared" si="240"/>
        <v/>
      </c>
      <c r="H1211" s="51" t="str">
        <f ca="1">IF(
L1211="",
"",
IF(
NETWORKDAYS(L1211,IF(M1211&lt;&gt;"",M1211,TODAY()),FESTIVOS_CO!A:A)&gt;2,
"VENCIDO",
IF(
NETWORKDAYS(L1211,IF(M1211&lt;&gt;"",M1211,TODAY()),FESTIVOS_CO!A:A)=2,
"ALERTA",
"A TIEMPO"
)))</f>
        <v/>
      </c>
      <c r="I1211" s="40"/>
      <c r="J1211" s="36"/>
      <c r="K1211" s="37"/>
      <c r="L1211" s="50"/>
      <c r="M1211" s="37"/>
      <c r="N1211" s="52"/>
      <c r="O1211" s="52"/>
      <c r="P1211" s="36"/>
      <c r="Q1211" s="36"/>
      <c r="R1211" s="40"/>
      <c r="S1211" s="36"/>
      <c r="T1211" s="40"/>
      <c r="U1211" s="40"/>
      <c r="V1211" s="81"/>
      <c r="W1211" s="40"/>
      <c r="X1211" s="40"/>
      <c r="Y1211" s="40"/>
      <c r="Z1211" s="38" t="str">
        <f>IFERROR(VLOOKUP(Y1211,DIRECTORIO!A:B,2,FALSE),"")</f>
        <v/>
      </c>
      <c r="AA1211" s="40"/>
      <c r="AB1211" s="40"/>
      <c r="AC1211" s="40"/>
      <c r="AD1211" s="40"/>
      <c r="AE1211" s="40"/>
      <c r="AF1211" s="40"/>
      <c r="AG1211" s="41" t="s">
        <v>109</v>
      </c>
      <c r="AH1211" s="42"/>
      <c r="AI1211" s="54" t="str">
        <f t="shared" ca="1" si="241"/>
        <v>PENDIENTE NOTIFICACIÓN ELECTRÓNICA</v>
      </c>
      <c r="AJ1211" s="37"/>
      <c r="AK1211" s="37"/>
      <c r="AL1211" s="37"/>
      <c r="AM1211" s="53" t="str">
        <f>IF(AK1211="","",WORKDAY(AK1211,5,FESTIVOS_CO!A:A))</f>
        <v/>
      </c>
      <c r="AN1211" s="37"/>
      <c r="AO1211" s="37"/>
      <c r="AP1211" s="54" t="str">
        <f t="shared" ca="1" si="234"/>
        <v>NO APLICA</v>
      </c>
      <c r="AQ1211" s="36"/>
      <c r="AR1211" s="43"/>
      <c r="AS1211" s="37"/>
      <c r="AT1211" s="36"/>
      <c r="AU1211" s="37"/>
      <c r="AV1211" s="36"/>
      <c r="AW1211" s="36"/>
      <c r="AX1211" s="37"/>
      <c r="AY1211" s="140" t="str">
        <f>IF(AU1211="","",WORKDAY(AU1211,5,FESTIVOS_CO!A:A))</f>
        <v/>
      </c>
      <c r="AZ1211" s="54" t="str">
        <f t="shared" ca="1" si="231"/>
        <v>NO APLICA</v>
      </c>
      <c r="BA1211" s="55" t="str">
        <f>IF(AX1211="","",WORKDAY(AX1211,5,FESTIVOS_CO!A:A))</f>
        <v/>
      </c>
      <c r="BB1211" s="39"/>
      <c r="BC1211" s="40"/>
      <c r="BD1211" s="40"/>
      <c r="BE1211" s="56" t="str">
        <f t="shared" ca="1" si="232"/>
        <v>NO APLICA</v>
      </c>
      <c r="BF1211" s="37"/>
      <c r="BG1211" s="45"/>
      <c r="BH1211" s="37"/>
      <c r="BI1211" s="36"/>
      <c r="BJ1211" s="37"/>
      <c r="BK1211" s="36"/>
      <c r="BL1211" s="36"/>
      <c r="BM1211" s="53" t="str">
        <f>IF(BJ1211="","",WORKDAY(BJ1211,5,FESTIVOS_CO!A:A))</f>
        <v/>
      </c>
      <c r="BN1211" s="57" t="str">
        <f t="shared" ca="1" si="242"/>
        <v>PENDIENTE HACER AVISO</v>
      </c>
      <c r="BO1211" s="54" t="str">
        <f t="shared" ca="1" si="235"/>
        <v>EN TRÁMITE NOTIF. POR AVISO</v>
      </c>
      <c r="BP1211" s="37"/>
      <c r="BQ1211" s="53" t="str">
        <f>IF(BP1211="","",WORKDAY(BP1211,5,FESTIVOS_CO!A:A))</f>
        <v/>
      </c>
      <c r="BR1211" s="37"/>
      <c r="BS1211" s="36"/>
      <c r="BT1211" s="38"/>
      <c r="BU1211" s="58" t="e">
        <f>VLOOKUP(BT1211,Hoja2!$C:$D,2,0)</f>
        <v>#N/A</v>
      </c>
      <c r="BV1211" s="80" t="str">
        <f>IF(
AND(AO1211="",BD1211="",BQ1211=""),
"EN PROCESO NOTIFICACION / COMUNICACION",
IF(
BT1211="",
"NO APLICA",
IF(
BU1211=60,
IF(AO1211&lt;&gt;"",AO1211,IF(BD1211&lt;&gt;"",BD1211,BQ1211))+60,
WORKDAY(
IF(AO1211&lt;&gt;"",AO1211,IF(BD1211&lt;&gt;"",BD1211,BQ1211)),
BU1211,
FESTIVOS_CO!A:A
)
)
))</f>
        <v>EN PROCESO NOTIFICACION / COMUNICACION</v>
      </c>
      <c r="BW1211" s="44"/>
      <c r="BX1211" s="53"/>
      <c r="BY1211" s="45"/>
      <c r="BZ1211" s="37"/>
      <c r="CA1211" s="54" t="str">
        <f t="shared" si="236"/>
        <v>PENDIENTE EJECUTORIA</v>
      </c>
      <c r="CB1211" s="59" t="str">
        <f t="shared" si="233"/>
        <v/>
      </c>
      <c r="CC1211" s="36"/>
      <c r="CD1211" s="40"/>
      <c r="CE1211" s="46"/>
      <c r="CF1211" s="40"/>
      <c r="CG1211" s="40"/>
      <c r="CH1211" s="40"/>
      <c r="CI1211" s="36"/>
      <c r="CJ1211" s="47"/>
      <c r="CK1211" s="40"/>
      <c r="CL1211" s="40"/>
      <c r="CM1211" s="40"/>
      <c r="CN1211" s="40"/>
    </row>
    <row r="1212" spans="1:92" ht="42.75" hidden="1">
      <c r="A1212" s="49" t="str">
        <f t="shared" si="237"/>
        <v>SIN GESTIÓN</v>
      </c>
      <c r="B1212" s="58"/>
      <c r="C1212" s="37"/>
      <c r="D1212" s="37"/>
      <c r="E1212" s="49" t="str">
        <f t="shared" si="238"/>
        <v>PENDIENTE NOTIFICACIÓN</v>
      </c>
      <c r="F1212" s="141" t="str">
        <f t="shared" si="239"/>
        <v>PENDIENTE NOTIFICACIÓN</v>
      </c>
      <c r="G1212" s="49" t="str">
        <f t="shared" si="240"/>
        <v/>
      </c>
      <c r="H1212" s="51" t="str">
        <f ca="1">IF(
L1212="",
"",
IF(
NETWORKDAYS(L1212,IF(M1212&lt;&gt;"",M1212,TODAY()),FESTIVOS_CO!A:A)&gt;2,
"VENCIDO",
IF(
NETWORKDAYS(L1212,IF(M1212&lt;&gt;"",M1212,TODAY()),FESTIVOS_CO!A:A)=2,
"ALERTA",
"A TIEMPO"
)))</f>
        <v/>
      </c>
      <c r="I1212" s="40"/>
      <c r="J1212" s="36"/>
      <c r="K1212" s="37"/>
      <c r="L1212" s="50"/>
      <c r="M1212" s="37"/>
      <c r="N1212" s="52"/>
      <c r="O1212" s="52"/>
      <c r="P1212" s="36"/>
      <c r="Q1212" s="36"/>
      <c r="R1212" s="40"/>
      <c r="S1212" s="36"/>
      <c r="T1212" s="40"/>
      <c r="U1212" s="40"/>
      <c r="V1212" s="81"/>
      <c r="W1212" s="40"/>
      <c r="X1212" s="40"/>
      <c r="Y1212" s="40"/>
      <c r="Z1212" s="38" t="str">
        <f>IFERROR(VLOOKUP(Y1212,DIRECTORIO!A:B,2,FALSE),"")</f>
        <v/>
      </c>
      <c r="AA1212" s="40"/>
      <c r="AB1212" s="40"/>
      <c r="AC1212" s="40"/>
      <c r="AD1212" s="40"/>
      <c r="AE1212" s="40"/>
      <c r="AF1212" s="40"/>
      <c r="AG1212" s="41" t="s">
        <v>109</v>
      </c>
      <c r="AH1212" s="42"/>
      <c r="AI1212" s="54" t="str">
        <f t="shared" ca="1" si="241"/>
        <v>PENDIENTE NOTIFICACIÓN ELECTRÓNICA</v>
      </c>
      <c r="AJ1212" s="37"/>
      <c r="AK1212" s="37"/>
      <c r="AL1212" s="37"/>
      <c r="AM1212" s="53" t="str">
        <f>IF(AK1212="","",WORKDAY(AK1212,5,FESTIVOS_CO!A:A))</f>
        <v/>
      </c>
      <c r="AN1212" s="37"/>
      <c r="AO1212" s="37"/>
      <c r="AP1212" s="54" t="str">
        <f t="shared" ca="1" si="234"/>
        <v>NO APLICA</v>
      </c>
      <c r="AQ1212" s="36"/>
      <c r="AR1212" s="43"/>
      <c r="AS1212" s="37"/>
      <c r="AT1212" s="36"/>
      <c r="AU1212" s="37"/>
      <c r="AV1212" s="36"/>
      <c r="AW1212" s="36"/>
      <c r="AX1212" s="37"/>
      <c r="AY1212" s="140" t="str">
        <f>IF(AU1212="","",WORKDAY(AU1212,5,FESTIVOS_CO!A:A))</f>
        <v/>
      </c>
      <c r="AZ1212" s="54" t="str">
        <f t="shared" ca="1" si="231"/>
        <v>NO APLICA</v>
      </c>
      <c r="BA1212" s="55" t="str">
        <f>IF(AX1212="","",WORKDAY(AX1212,5,FESTIVOS_CO!A:A))</f>
        <v/>
      </c>
      <c r="BB1212" s="39"/>
      <c r="BC1212" s="40"/>
      <c r="BD1212" s="40"/>
      <c r="BE1212" s="56" t="str">
        <f t="shared" ca="1" si="232"/>
        <v>NO APLICA</v>
      </c>
      <c r="BF1212" s="37"/>
      <c r="BG1212" s="45"/>
      <c r="BH1212" s="37"/>
      <c r="BI1212" s="36"/>
      <c r="BJ1212" s="37"/>
      <c r="BK1212" s="36"/>
      <c r="BL1212" s="36"/>
      <c r="BM1212" s="53" t="str">
        <f>IF(BJ1212="","",WORKDAY(BJ1212,5,FESTIVOS_CO!A:A))</f>
        <v/>
      </c>
      <c r="BN1212" s="57" t="str">
        <f t="shared" ca="1" si="242"/>
        <v>PENDIENTE HACER AVISO</v>
      </c>
      <c r="BO1212" s="54" t="str">
        <f t="shared" ca="1" si="235"/>
        <v>EN TRÁMITE NOTIF. POR AVISO</v>
      </c>
      <c r="BP1212" s="37"/>
      <c r="BQ1212" s="53" t="str">
        <f>IF(BP1212="","",WORKDAY(BP1212,5,FESTIVOS_CO!A:A))</f>
        <v/>
      </c>
      <c r="BR1212" s="37"/>
      <c r="BS1212" s="36"/>
      <c r="BT1212" s="38"/>
      <c r="BU1212" s="58" t="e">
        <f>VLOOKUP(BT1212,Hoja2!$C:$D,2,0)</f>
        <v>#N/A</v>
      </c>
      <c r="BV1212" s="80" t="str">
        <f>IF(
AND(AO1212="",BD1212="",BQ1212=""),
"EN PROCESO NOTIFICACION / COMUNICACION",
IF(
BT1212="",
"NO APLICA",
IF(
BU1212=60,
IF(AO1212&lt;&gt;"",AO1212,IF(BD1212&lt;&gt;"",BD1212,BQ1212))+60,
WORKDAY(
IF(AO1212&lt;&gt;"",AO1212,IF(BD1212&lt;&gt;"",BD1212,BQ1212)),
BU1212,
FESTIVOS_CO!A:A
)
)
))</f>
        <v>EN PROCESO NOTIFICACION / COMUNICACION</v>
      </c>
      <c r="BW1212" s="44"/>
      <c r="BX1212" s="53"/>
      <c r="BY1212" s="45"/>
      <c r="BZ1212" s="37"/>
      <c r="CA1212" s="54" t="str">
        <f t="shared" si="236"/>
        <v>PENDIENTE EJECUTORIA</v>
      </c>
      <c r="CB1212" s="59" t="str">
        <f t="shared" si="233"/>
        <v/>
      </c>
      <c r="CC1212" s="36"/>
      <c r="CD1212" s="40"/>
      <c r="CE1212" s="46"/>
      <c r="CF1212" s="40"/>
      <c r="CG1212" s="40"/>
      <c r="CH1212" s="40"/>
      <c r="CI1212" s="36"/>
      <c r="CJ1212" s="47"/>
      <c r="CK1212" s="40"/>
      <c r="CL1212" s="40"/>
      <c r="CM1212" s="40"/>
      <c r="CN1212" s="40"/>
    </row>
    <row r="1213" spans="1:92" ht="42.75" hidden="1">
      <c r="A1213" s="49" t="str">
        <f t="shared" si="237"/>
        <v>SIN GESTIÓN</v>
      </c>
      <c r="B1213" s="58"/>
      <c r="C1213" s="37"/>
      <c r="D1213" s="37"/>
      <c r="E1213" s="49" t="str">
        <f t="shared" si="238"/>
        <v>PENDIENTE NOTIFICACIÓN</v>
      </c>
      <c r="F1213" s="141" t="str">
        <f t="shared" si="239"/>
        <v>PENDIENTE NOTIFICACIÓN</v>
      </c>
      <c r="G1213" s="49" t="str">
        <f t="shared" si="240"/>
        <v/>
      </c>
      <c r="H1213" s="51" t="str">
        <f ca="1">IF(
L1213="",
"",
IF(
NETWORKDAYS(L1213,IF(M1213&lt;&gt;"",M1213,TODAY()),FESTIVOS_CO!A:A)&gt;2,
"VENCIDO",
IF(
NETWORKDAYS(L1213,IF(M1213&lt;&gt;"",M1213,TODAY()),FESTIVOS_CO!A:A)=2,
"ALERTA",
"A TIEMPO"
)))</f>
        <v/>
      </c>
      <c r="I1213" s="40"/>
      <c r="J1213" s="36"/>
      <c r="K1213" s="37"/>
      <c r="L1213" s="50"/>
      <c r="M1213" s="37"/>
      <c r="N1213" s="52"/>
      <c r="O1213" s="52"/>
      <c r="P1213" s="36"/>
      <c r="Q1213" s="36"/>
      <c r="R1213" s="40"/>
      <c r="S1213" s="36"/>
      <c r="T1213" s="40"/>
      <c r="U1213" s="40"/>
      <c r="V1213" s="81"/>
      <c r="W1213" s="40"/>
      <c r="X1213" s="40"/>
      <c r="Y1213" s="40"/>
      <c r="Z1213" s="38" t="str">
        <f>IFERROR(VLOOKUP(Y1213,DIRECTORIO!A:B,2,FALSE),"")</f>
        <v/>
      </c>
      <c r="AA1213" s="40"/>
      <c r="AB1213" s="40"/>
      <c r="AC1213" s="40"/>
      <c r="AD1213" s="40"/>
      <c r="AE1213" s="40"/>
      <c r="AF1213" s="40"/>
      <c r="AG1213" s="41" t="s">
        <v>109</v>
      </c>
      <c r="AH1213" s="42"/>
      <c r="AI1213" s="54" t="str">
        <f t="shared" ca="1" si="241"/>
        <v>PENDIENTE NOTIFICACIÓN ELECTRÓNICA</v>
      </c>
      <c r="AJ1213" s="37"/>
      <c r="AK1213" s="37"/>
      <c r="AL1213" s="37"/>
      <c r="AM1213" s="53" t="str">
        <f>IF(AK1213="","",WORKDAY(AK1213,5,FESTIVOS_CO!A:A))</f>
        <v/>
      </c>
      <c r="AN1213" s="37"/>
      <c r="AO1213" s="37"/>
      <c r="AP1213" s="54" t="str">
        <f t="shared" ca="1" si="234"/>
        <v>NO APLICA</v>
      </c>
      <c r="AQ1213" s="36"/>
      <c r="AR1213" s="43"/>
      <c r="AS1213" s="37"/>
      <c r="AT1213" s="36"/>
      <c r="AU1213" s="37"/>
      <c r="AV1213" s="36"/>
      <c r="AW1213" s="36"/>
      <c r="AX1213" s="37"/>
      <c r="AY1213" s="140" t="str">
        <f>IF(AU1213="","",WORKDAY(AU1213,5,FESTIVOS_CO!A:A))</f>
        <v/>
      </c>
      <c r="AZ1213" s="54" t="str">
        <f t="shared" ca="1" si="231"/>
        <v>NO APLICA</v>
      </c>
      <c r="BA1213" s="55" t="str">
        <f>IF(AX1213="","",WORKDAY(AX1213,5,FESTIVOS_CO!A:A))</f>
        <v/>
      </c>
      <c r="BB1213" s="39"/>
      <c r="BC1213" s="40"/>
      <c r="BD1213" s="40"/>
      <c r="BE1213" s="56" t="str">
        <f t="shared" ca="1" si="232"/>
        <v>NO APLICA</v>
      </c>
      <c r="BF1213" s="37"/>
      <c r="BG1213" s="45"/>
      <c r="BH1213" s="37"/>
      <c r="BI1213" s="36"/>
      <c r="BJ1213" s="37"/>
      <c r="BK1213" s="36"/>
      <c r="BL1213" s="36"/>
      <c r="BM1213" s="53" t="str">
        <f>IF(BJ1213="","",WORKDAY(BJ1213,5,FESTIVOS_CO!A:A))</f>
        <v/>
      </c>
      <c r="BN1213" s="57" t="str">
        <f t="shared" ca="1" si="242"/>
        <v>PENDIENTE HACER AVISO</v>
      </c>
      <c r="BO1213" s="54" t="str">
        <f t="shared" ca="1" si="235"/>
        <v>EN TRÁMITE NOTIF. POR AVISO</v>
      </c>
      <c r="BP1213" s="37"/>
      <c r="BQ1213" s="53" t="str">
        <f>IF(BP1213="","",WORKDAY(BP1213,5,FESTIVOS_CO!A:A))</f>
        <v/>
      </c>
      <c r="BR1213" s="37"/>
      <c r="BS1213" s="36"/>
      <c r="BT1213" s="38"/>
      <c r="BU1213" s="58" t="e">
        <f>VLOOKUP(BT1213,Hoja2!$C:$D,2,0)</f>
        <v>#N/A</v>
      </c>
      <c r="BV1213" s="80" t="str">
        <f>IF(
AND(AO1213="",BD1213="",BQ1213=""),
"EN PROCESO NOTIFICACION / COMUNICACION",
IF(
BT1213="",
"NO APLICA",
IF(
BU1213=60,
IF(AO1213&lt;&gt;"",AO1213,IF(BD1213&lt;&gt;"",BD1213,BQ1213))+60,
WORKDAY(
IF(AO1213&lt;&gt;"",AO1213,IF(BD1213&lt;&gt;"",BD1213,BQ1213)),
BU1213,
FESTIVOS_CO!A:A
)
)
))</f>
        <v>EN PROCESO NOTIFICACION / COMUNICACION</v>
      </c>
      <c r="BW1213" s="44"/>
      <c r="BX1213" s="53"/>
      <c r="BY1213" s="45"/>
      <c r="BZ1213" s="37"/>
      <c r="CA1213" s="54" t="str">
        <f t="shared" si="236"/>
        <v>PENDIENTE EJECUTORIA</v>
      </c>
      <c r="CB1213" s="59" t="str">
        <f t="shared" si="233"/>
        <v/>
      </c>
      <c r="CC1213" s="36"/>
      <c r="CD1213" s="40"/>
      <c r="CE1213" s="46"/>
      <c r="CF1213" s="40"/>
      <c r="CG1213" s="40"/>
      <c r="CH1213" s="40"/>
      <c r="CI1213" s="36"/>
      <c r="CJ1213" s="47"/>
      <c r="CK1213" s="40"/>
      <c r="CL1213" s="40"/>
      <c r="CM1213" s="40"/>
      <c r="CN1213" s="40"/>
    </row>
    <row r="1214" spans="1:92" ht="42.75" hidden="1">
      <c r="A1214" s="49" t="str">
        <f t="shared" si="237"/>
        <v>SIN GESTIÓN</v>
      </c>
      <c r="B1214" s="58"/>
      <c r="C1214" s="37"/>
      <c r="D1214" s="37"/>
      <c r="E1214" s="49" t="str">
        <f t="shared" si="238"/>
        <v>PENDIENTE NOTIFICACIÓN</v>
      </c>
      <c r="F1214" s="141" t="str">
        <f t="shared" si="239"/>
        <v>PENDIENTE NOTIFICACIÓN</v>
      </c>
      <c r="G1214" s="49" t="str">
        <f t="shared" si="240"/>
        <v/>
      </c>
      <c r="H1214" s="51" t="str">
        <f ca="1">IF(
L1214="",
"",
IF(
NETWORKDAYS(L1214,IF(M1214&lt;&gt;"",M1214,TODAY()),FESTIVOS_CO!A:A)&gt;2,
"VENCIDO",
IF(
NETWORKDAYS(L1214,IF(M1214&lt;&gt;"",M1214,TODAY()),FESTIVOS_CO!A:A)=2,
"ALERTA",
"A TIEMPO"
)))</f>
        <v/>
      </c>
      <c r="I1214" s="40"/>
      <c r="J1214" s="36"/>
      <c r="K1214" s="37"/>
      <c r="L1214" s="50"/>
      <c r="M1214" s="37"/>
      <c r="N1214" s="52"/>
      <c r="O1214" s="52"/>
      <c r="P1214" s="36"/>
      <c r="Q1214" s="36"/>
      <c r="R1214" s="40"/>
      <c r="S1214" s="36"/>
      <c r="T1214" s="40"/>
      <c r="U1214" s="40"/>
      <c r="V1214" s="81"/>
      <c r="W1214" s="40"/>
      <c r="X1214" s="40"/>
      <c r="Y1214" s="40"/>
      <c r="Z1214" s="38" t="str">
        <f>IFERROR(VLOOKUP(Y1214,DIRECTORIO!A:B,2,FALSE),"")</f>
        <v/>
      </c>
      <c r="AA1214" s="40"/>
      <c r="AB1214" s="40"/>
      <c r="AC1214" s="40"/>
      <c r="AD1214" s="40"/>
      <c r="AE1214" s="40"/>
      <c r="AF1214" s="40"/>
      <c r="AG1214" s="41" t="s">
        <v>109</v>
      </c>
      <c r="AH1214" s="42"/>
      <c r="AI1214" s="54" t="str">
        <f t="shared" ca="1" si="241"/>
        <v>PENDIENTE NOTIFICACIÓN ELECTRÓNICA</v>
      </c>
      <c r="AJ1214" s="37"/>
      <c r="AK1214" s="37"/>
      <c r="AL1214" s="37"/>
      <c r="AM1214" s="53" t="str">
        <f>IF(AK1214="","",WORKDAY(AK1214,5,FESTIVOS_CO!A:A))</f>
        <v/>
      </c>
      <c r="AN1214" s="37"/>
      <c r="AO1214" s="37"/>
      <c r="AP1214" s="54" t="str">
        <f t="shared" ca="1" si="234"/>
        <v>NO APLICA</v>
      </c>
      <c r="AQ1214" s="36"/>
      <c r="AR1214" s="43"/>
      <c r="AS1214" s="37"/>
      <c r="AT1214" s="36"/>
      <c r="AU1214" s="37"/>
      <c r="AV1214" s="36"/>
      <c r="AW1214" s="36"/>
      <c r="AX1214" s="37"/>
      <c r="AY1214" s="140" t="str">
        <f>IF(AU1214="","",WORKDAY(AU1214,5,FESTIVOS_CO!A:A))</f>
        <v/>
      </c>
      <c r="AZ1214" s="54" t="str">
        <f t="shared" ca="1" si="231"/>
        <v>NO APLICA</v>
      </c>
      <c r="BA1214" s="55" t="str">
        <f>IF(AX1214="","",WORKDAY(AX1214,5,FESTIVOS_CO!A:A))</f>
        <v/>
      </c>
      <c r="BB1214" s="39"/>
      <c r="BC1214" s="40"/>
      <c r="BD1214" s="40"/>
      <c r="BE1214" s="56" t="str">
        <f t="shared" ca="1" si="232"/>
        <v>NO APLICA</v>
      </c>
      <c r="BF1214" s="37"/>
      <c r="BG1214" s="45"/>
      <c r="BH1214" s="37"/>
      <c r="BI1214" s="36"/>
      <c r="BJ1214" s="37"/>
      <c r="BK1214" s="36"/>
      <c r="BL1214" s="36"/>
      <c r="BM1214" s="53" t="str">
        <f>IF(BJ1214="","",WORKDAY(BJ1214,5,FESTIVOS_CO!A:A))</f>
        <v/>
      </c>
      <c r="BN1214" s="57" t="str">
        <f t="shared" ca="1" si="242"/>
        <v>PENDIENTE HACER AVISO</v>
      </c>
      <c r="BO1214" s="54" t="str">
        <f t="shared" ca="1" si="235"/>
        <v>EN TRÁMITE NOTIF. POR AVISO</v>
      </c>
      <c r="BP1214" s="37"/>
      <c r="BQ1214" s="53" t="str">
        <f>IF(BP1214="","",WORKDAY(BP1214,5,FESTIVOS_CO!A:A))</f>
        <v/>
      </c>
      <c r="BR1214" s="37"/>
      <c r="BS1214" s="36"/>
      <c r="BT1214" s="38"/>
      <c r="BU1214" s="58" t="e">
        <f>VLOOKUP(BT1214,Hoja2!$C:$D,2,0)</f>
        <v>#N/A</v>
      </c>
      <c r="BV1214" s="80" t="str">
        <f>IF(
AND(AO1214="",BD1214="",BQ1214=""),
"EN PROCESO NOTIFICACION / COMUNICACION",
IF(
BT1214="",
"NO APLICA",
IF(
BU1214=60,
IF(AO1214&lt;&gt;"",AO1214,IF(BD1214&lt;&gt;"",BD1214,BQ1214))+60,
WORKDAY(
IF(AO1214&lt;&gt;"",AO1214,IF(BD1214&lt;&gt;"",BD1214,BQ1214)),
BU1214,
FESTIVOS_CO!A:A
)
)
))</f>
        <v>EN PROCESO NOTIFICACION / COMUNICACION</v>
      </c>
      <c r="BW1214" s="44"/>
      <c r="BX1214" s="53"/>
      <c r="BY1214" s="45"/>
      <c r="BZ1214" s="37"/>
      <c r="CA1214" s="54" t="str">
        <f t="shared" si="236"/>
        <v>PENDIENTE EJECUTORIA</v>
      </c>
      <c r="CB1214" s="59" t="str">
        <f t="shared" si="233"/>
        <v/>
      </c>
      <c r="CC1214" s="36"/>
      <c r="CD1214" s="40"/>
      <c r="CE1214" s="46"/>
      <c r="CF1214" s="40"/>
      <c r="CG1214" s="40"/>
      <c r="CH1214" s="40"/>
      <c r="CI1214" s="36"/>
      <c r="CJ1214" s="47"/>
      <c r="CK1214" s="40"/>
      <c r="CL1214" s="40"/>
      <c r="CM1214" s="40"/>
      <c r="CN1214" s="40"/>
    </row>
    <row r="1215" spans="1:92" ht="42.75" hidden="1">
      <c r="A1215" s="49" t="str">
        <f t="shared" si="237"/>
        <v>SIN GESTIÓN</v>
      </c>
      <c r="B1215" s="58"/>
      <c r="C1215" s="37"/>
      <c r="D1215" s="37"/>
      <c r="E1215" s="49" t="str">
        <f t="shared" si="238"/>
        <v>PENDIENTE NOTIFICACIÓN</v>
      </c>
      <c r="F1215" s="141" t="str">
        <f t="shared" si="239"/>
        <v>PENDIENTE NOTIFICACIÓN</v>
      </c>
      <c r="G1215" s="49" t="str">
        <f t="shared" si="240"/>
        <v/>
      </c>
      <c r="H1215" s="51" t="str">
        <f ca="1">IF(
L1215="",
"",
IF(
NETWORKDAYS(L1215,IF(M1215&lt;&gt;"",M1215,TODAY()),FESTIVOS_CO!A:A)&gt;2,
"VENCIDO",
IF(
NETWORKDAYS(L1215,IF(M1215&lt;&gt;"",M1215,TODAY()),FESTIVOS_CO!A:A)=2,
"ALERTA",
"A TIEMPO"
)))</f>
        <v/>
      </c>
      <c r="I1215" s="40"/>
      <c r="J1215" s="36"/>
      <c r="K1215" s="37"/>
      <c r="L1215" s="50"/>
      <c r="M1215" s="37"/>
      <c r="N1215" s="52"/>
      <c r="O1215" s="52"/>
      <c r="P1215" s="36"/>
      <c r="Q1215" s="36"/>
      <c r="R1215" s="40"/>
      <c r="S1215" s="36"/>
      <c r="T1215" s="40"/>
      <c r="U1215" s="40"/>
      <c r="V1215" s="81"/>
      <c r="W1215" s="40"/>
      <c r="X1215" s="40"/>
      <c r="Y1215" s="40"/>
      <c r="Z1215" s="38" t="str">
        <f>IFERROR(VLOOKUP(Y1215,DIRECTORIO!A:B,2,FALSE),"")</f>
        <v/>
      </c>
      <c r="AA1215" s="40"/>
      <c r="AB1215" s="40"/>
      <c r="AC1215" s="40"/>
      <c r="AD1215" s="40"/>
      <c r="AE1215" s="40"/>
      <c r="AF1215" s="40"/>
      <c r="AG1215" s="41" t="s">
        <v>109</v>
      </c>
      <c r="AH1215" s="42"/>
      <c r="AI1215" s="54" t="str">
        <f t="shared" ca="1" si="241"/>
        <v>PENDIENTE NOTIFICACIÓN ELECTRÓNICA</v>
      </c>
      <c r="AJ1215" s="37"/>
      <c r="AK1215" s="37"/>
      <c r="AL1215" s="37"/>
      <c r="AM1215" s="53" t="str">
        <f>IF(AK1215="","",WORKDAY(AK1215,5,FESTIVOS_CO!A:A))</f>
        <v/>
      </c>
      <c r="AN1215" s="37"/>
      <c r="AO1215" s="37"/>
      <c r="AP1215" s="54" t="str">
        <f t="shared" ca="1" si="234"/>
        <v>NO APLICA</v>
      </c>
      <c r="AQ1215" s="36"/>
      <c r="AR1215" s="43"/>
      <c r="AS1215" s="37"/>
      <c r="AT1215" s="36"/>
      <c r="AU1215" s="37"/>
      <c r="AV1215" s="36"/>
      <c r="AW1215" s="36"/>
      <c r="AX1215" s="37"/>
      <c r="AY1215" s="140" t="str">
        <f>IF(AU1215="","",WORKDAY(AU1215,5,FESTIVOS_CO!A:A))</f>
        <v/>
      </c>
      <c r="AZ1215" s="54" t="str">
        <f t="shared" ca="1" si="231"/>
        <v>NO APLICA</v>
      </c>
      <c r="BA1215" s="55" t="str">
        <f>IF(AX1215="","",WORKDAY(AX1215,5,FESTIVOS_CO!A:A))</f>
        <v/>
      </c>
      <c r="BB1215" s="39"/>
      <c r="BC1215" s="40"/>
      <c r="BD1215" s="40"/>
      <c r="BE1215" s="56" t="str">
        <f t="shared" ca="1" si="232"/>
        <v>NO APLICA</v>
      </c>
      <c r="BF1215" s="37"/>
      <c r="BG1215" s="45"/>
      <c r="BH1215" s="37"/>
      <c r="BI1215" s="36"/>
      <c r="BJ1215" s="37"/>
      <c r="BK1215" s="36"/>
      <c r="BL1215" s="36"/>
      <c r="BM1215" s="53" t="str">
        <f>IF(BJ1215="","",WORKDAY(BJ1215,5,FESTIVOS_CO!A:A))</f>
        <v/>
      </c>
      <c r="BN1215" s="57" t="str">
        <f t="shared" ca="1" si="242"/>
        <v>PENDIENTE HACER AVISO</v>
      </c>
      <c r="BO1215" s="54" t="str">
        <f t="shared" ca="1" si="235"/>
        <v>EN TRÁMITE NOTIF. POR AVISO</v>
      </c>
      <c r="BP1215" s="37"/>
      <c r="BQ1215" s="53" t="str">
        <f>IF(BP1215="","",WORKDAY(BP1215,5,FESTIVOS_CO!A:A))</f>
        <v/>
      </c>
      <c r="BR1215" s="37"/>
      <c r="BS1215" s="36"/>
      <c r="BT1215" s="38"/>
      <c r="BU1215" s="58" t="e">
        <f>VLOOKUP(BT1215,Hoja2!$C:$D,2,0)</f>
        <v>#N/A</v>
      </c>
      <c r="BV1215" s="80" t="str">
        <f>IF(
AND(AO1215="",BD1215="",BQ1215=""),
"EN PROCESO NOTIFICACION / COMUNICACION",
IF(
BT1215="",
"NO APLICA",
IF(
BU1215=60,
IF(AO1215&lt;&gt;"",AO1215,IF(BD1215&lt;&gt;"",BD1215,BQ1215))+60,
WORKDAY(
IF(AO1215&lt;&gt;"",AO1215,IF(BD1215&lt;&gt;"",BD1215,BQ1215)),
BU1215,
FESTIVOS_CO!A:A
)
)
))</f>
        <v>EN PROCESO NOTIFICACION / COMUNICACION</v>
      </c>
      <c r="BW1215" s="44"/>
      <c r="BX1215" s="53"/>
      <c r="BY1215" s="45"/>
      <c r="BZ1215" s="37"/>
      <c r="CA1215" s="54" t="str">
        <f t="shared" si="236"/>
        <v>PENDIENTE EJECUTORIA</v>
      </c>
      <c r="CB1215" s="59" t="str">
        <f t="shared" si="233"/>
        <v/>
      </c>
      <c r="CC1215" s="36"/>
      <c r="CD1215" s="40"/>
      <c r="CE1215" s="46"/>
      <c r="CF1215" s="40"/>
      <c r="CG1215" s="40"/>
      <c r="CH1215" s="40"/>
      <c r="CI1215" s="36"/>
      <c r="CJ1215" s="47"/>
      <c r="CK1215" s="40"/>
      <c r="CL1215" s="40"/>
      <c r="CM1215" s="40"/>
      <c r="CN1215" s="40"/>
    </row>
    <row r="1216" spans="1:92" ht="42.75" hidden="1">
      <c r="A1216" s="49" t="str">
        <f t="shared" si="237"/>
        <v>SIN GESTIÓN</v>
      </c>
      <c r="B1216" s="58"/>
      <c r="C1216" s="37"/>
      <c r="D1216" s="37"/>
      <c r="E1216" s="49" t="str">
        <f t="shared" si="238"/>
        <v>PENDIENTE NOTIFICACIÓN</v>
      </c>
      <c r="F1216" s="141" t="str">
        <f t="shared" si="239"/>
        <v>PENDIENTE NOTIFICACIÓN</v>
      </c>
      <c r="G1216" s="49" t="str">
        <f t="shared" si="240"/>
        <v/>
      </c>
      <c r="H1216" s="51" t="str">
        <f ca="1">IF(
L1216="",
"",
IF(
NETWORKDAYS(L1216,IF(M1216&lt;&gt;"",M1216,TODAY()),FESTIVOS_CO!A:A)&gt;2,
"VENCIDO",
IF(
NETWORKDAYS(L1216,IF(M1216&lt;&gt;"",M1216,TODAY()),FESTIVOS_CO!A:A)=2,
"ALERTA",
"A TIEMPO"
)))</f>
        <v/>
      </c>
      <c r="I1216" s="40"/>
      <c r="J1216" s="36"/>
      <c r="K1216" s="37"/>
      <c r="L1216" s="50"/>
      <c r="M1216" s="37"/>
      <c r="N1216" s="52"/>
      <c r="O1216" s="52"/>
      <c r="P1216" s="36"/>
      <c r="Q1216" s="36"/>
      <c r="R1216" s="40"/>
      <c r="S1216" s="36"/>
      <c r="T1216" s="40"/>
      <c r="U1216" s="40"/>
      <c r="V1216" s="81"/>
      <c r="W1216" s="40"/>
      <c r="X1216" s="40"/>
      <c r="Y1216" s="40"/>
      <c r="Z1216" s="38" t="str">
        <f>IFERROR(VLOOKUP(Y1216,DIRECTORIO!A:B,2,FALSE),"")</f>
        <v/>
      </c>
      <c r="AA1216" s="40"/>
      <c r="AB1216" s="40"/>
      <c r="AC1216" s="40"/>
      <c r="AD1216" s="40"/>
      <c r="AE1216" s="40"/>
      <c r="AF1216" s="40"/>
      <c r="AG1216" s="41" t="s">
        <v>109</v>
      </c>
      <c r="AH1216" s="42"/>
      <c r="AI1216" s="54" t="str">
        <f t="shared" ca="1" si="241"/>
        <v>PENDIENTE NOTIFICACIÓN ELECTRÓNICA</v>
      </c>
      <c r="AJ1216" s="37"/>
      <c r="AK1216" s="37"/>
      <c r="AL1216" s="37"/>
      <c r="AM1216" s="53" t="str">
        <f>IF(AK1216="","",WORKDAY(AK1216,5,FESTIVOS_CO!A:A))</f>
        <v/>
      </c>
      <c r="AN1216" s="37"/>
      <c r="AO1216" s="37"/>
      <c r="AP1216" s="54" t="str">
        <f t="shared" ca="1" si="234"/>
        <v>NO APLICA</v>
      </c>
      <c r="AQ1216" s="36"/>
      <c r="AR1216" s="43"/>
      <c r="AS1216" s="37"/>
      <c r="AT1216" s="36"/>
      <c r="AU1216" s="37"/>
      <c r="AV1216" s="36"/>
      <c r="AW1216" s="36"/>
      <c r="AX1216" s="37"/>
      <c r="AY1216" s="140" t="str">
        <f>IF(AU1216="","",WORKDAY(AU1216,5,FESTIVOS_CO!A:A))</f>
        <v/>
      </c>
      <c r="AZ1216" s="54" t="str">
        <f t="shared" ca="1" si="231"/>
        <v>NO APLICA</v>
      </c>
      <c r="BA1216" s="55" t="str">
        <f>IF(AX1216="","",WORKDAY(AX1216,5,FESTIVOS_CO!A:A))</f>
        <v/>
      </c>
      <c r="BB1216" s="39"/>
      <c r="BC1216" s="40"/>
      <c r="BD1216" s="40"/>
      <c r="BE1216" s="56" t="str">
        <f t="shared" ca="1" si="232"/>
        <v>NO APLICA</v>
      </c>
      <c r="BF1216" s="37"/>
      <c r="BG1216" s="45"/>
      <c r="BH1216" s="37"/>
      <c r="BI1216" s="36"/>
      <c r="BJ1216" s="37"/>
      <c r="BK1216" s="36"/>
      <c r="BL1216" s="36"/>
      <c r="BM1216" s="53" t="str">
        <f>IF(BJ1216="","",WORKDAY(BJ1216,5,FESTIVOS_CO!A:A))</f>
        <v/>
      </c>
      <c r="BN1216" s="57" t="str">
        <f t="shared" ca="1" si="242"/>
        <v>PENDIENTE HACER AVISO</v>
      </c>
      <c r="BO1216" s="54" t="str">
        <f t="shared" ca="1" si="235"/>
        <v>EN TRÁMITE NOTIF. POR AVISO</v>
      </c>
      <c r="BP1216" s="37"/>
      <c r="BQ1216" s="53" t="str">
        <f>IF(BP1216="","",WORKDAY(BP1216,5,FESTIVOS_CO!A:A))</f>
        <v/>
      </c>
      <c r="BR1216" s="37"/>
      <c r="BS1216" s="36"/>
      <c r="BT1216" s="38"/>
      <c r="BU1216" s="58" t="e">
        <f>VLOOKUP(BT1216,Hoja2!$C:$D,2,0)</f>
        <v>#N/A</v>
      </c>
      <c r="BV1216" s="80" t="str">
        <f>IF(
AND(AO1216="",BD1216="",BQ1216=""),
"EN PROCESO NOTIFICACION / COMUNICACION",
IF(
BT1216="",
"NO APLICA",
IF(
BU1216=60,
IF(AO1216&lt;&gt;"",AO1216,IF(BD1216&lt;&gt;"",BD1216,BQ1216))+60,
WORKDAY(
IF(AO1216&lt;&gt;"",AO1216,IF(BD1216&lt;&gt;"",BD1216,BQ1216)),
BU1216,
FESTIVOS_CO!A:A
)
)
))</f>
        <v>EN PROCESO NOTIFICACION / COMUNICACION</v>
      </c>
      <c r="BW1216" s="44"/>
      <c r="BX1216" s="53"/>
      <c r="BY1216" s="45"/>
      <c r="BZ1216" s="37"/>
      <c r="CA1216" s="54" t="str">
        <f t="shared" si="236"/>
        <v>PENDIENTE EJECUTORIA</v>
      </c>
      <c r="CB1216" s="59" t="str">
        <f t="shared" si="233"/>
        <v/>
      </c>
      <c r="CC1216" s="36"/>
      <c r="CD1216" s="40"/>
      <c r="CE1216" s="46"/>
      <c r="CF1216" s="40"/>
      <c r="CG1216" s="40"/>
      <c r="CH1216" s="40"/>
      <c r="CI1216" s="36"/>
      <c r="CJ1216" s="47"/>
      <c r="CK1216" s="40"/>
      <c r="CL1216" s="40"/>
      <c r="CM1216" s="40"/>
      <c r="CN1216" s="40"/>
    </row>
    <row r="1217" spans="1:92" ht="42.75" hidden="1">
      <c r="A1217" s="49" t="str">
        <f t="shared" si="237"/>
        <v>SIN GESTIÓN</v>
      </c>
      <c r="B1217" s="58"/>
      <c r="C1217" s="37"/>
      <c r="D1217" s="37"/>
      <c r="E1217" s="49" t="str">
        <f t="shared" si="238"/>
        <v>PENDIENTE NOTIFICACIÓN</v>
      </c>
      <c r="F1217" s="141" t="str">
        <f t="shared" si="239"/>
        <v>PENDIENTE NOTIFICACIÓN</v>
      </c>
      <c r="G1217" s="49" t="str">
        <f t="shared" si="240"/>
        <v/>
      </c>
      <c r="H1217" s="51" t="str">
        <f ca="1">IF(
L1217="",
"",
IF(
NETWORKDAYS(L1217,IF(M1217&lt;&gt;"",M1217,TODAY()),FESTIVOS_CO!A:A)&gt;2,
"VENCIDO",
IF(
NETWORKDAYS(L1217,IF(M1217&lt;&gt;"",M1217,TODAY()),FESTIVOS_CO!A:A)=2,
"ALERTA",
"A TIEMPO"
)))</f>
        <v/>
      </c>
      <c r="I1217" s="40"/>
      <c r="J1217" s="36"/>
      <c r="K1217" s="37"/>
      <c r="L1217" s="50"/>
      <c r="M1217" s="37"/>
      <c r="N1217" s="52"/>
      <c r="O1217" s="52"/>
      <c r="P1217" s="36"/>
      <c r="Q1217" s="36"/>
      <c r="R1217" s="40"/>
      <c r="S1217" s="36"/>
      <c r="T1217" s="40"/>
      <c r="U1217" s="40"/>
      <c r="V1217" s="81"/>
      <c r="W1217" s="40"/>
      <c r="X1217" s="40"/>
      <c r="Y1217" s="40"/>
      <c r="Z1217" s="38" t="str">
        <f>IFERROR(VLOOKUP(Y1217,DIRECTORIO!A:B,2,FALSE),"")</f>
        <v/>
      </c>
      <c r="AA1217" s="40"/>
      <c r="AB1217" s="40"/>
      <c r="AC1217" s="40"/>
      <c r="AD1217" s="40"/>
      <c r="AE1217" s="40"/>
      <c r="AF1217" s="40"/>
      <c r="AG1217" s="41" t="s">
        <v>109</v>
      </c>
      <c r="AH1217" s="42"/>
      <c r="AI1217" s="54" t="str">
        <f t="shared" ca="1" si="241"/>
        <v>PENDIENTE NOTIFICACIÓN ELECTRÓNICA</v>
      </c>
      <c r="AJ1217" s="37"/>
      <c r="AK1217" s="37"/>
      <c r="AL1217" s="37"/>
      <c r="AM1217" s="53" t="str">
        <f>IF(AK1217="","",WORKDAY(AK1217,5,FESTIVOS_CO!A:A))</f>
        <v/>
      </c>
      <c r="AN1217" s="37"/>
      <c r="AO1217" s="37"/>
      <c r="AP1217" s="54" t="str">
        <f t="shared" ca="1" si="234"/>
        <v>NO APLICA</v>
      </c>
      <c r="AQ1217" s="36"/>
      <c r="AR1217" s="43"/>
      <c r="AS1217" s="37"/>
      <c r="AT1217" s="36"/>
      <c r="AU1217" s="37"/>
      <c r="AV1217" s="36"/>
      <c r="AW1217" s="36"/>
      <c r="AX1217" s="37"/>
      <c r="AY1217" s="140" t="str">
        <f>IF(AU1217="","",WORKDAY(AU1217,5,FESTIVOS_CO!A:A))</f>
        <v/>
      </c>
      <c r="AZ1217" s="54" t="str">
        <f t="shared" ca="1" si="231"/>
        <v>NO APLICA</v>
      </c>
      <c r="BA1217" s="55" t="str">
        <f>IF(AX1217="","",WORKDAY(AX1217,5,FESTIVOS_CO!A:A))</f>
        <v/>
      </c>
      <c r="BB1217" s="39"/>
      <c r="BC1217" s="40"/>
      <c r="BD1217" s="40"/>
      <c r="BE1217" s="56" t="str">
        <f t="shared" ca="1" si="232"/>
        <v>NO APLICA</v>
      </c>
      <c r="BF1217" s="37"/>
      <c r="BG1217" s="45"/>
      <c r="BH1217" s="37"/>
      <c r="BI1217" s="36"/>
      <c r="BJ1217" s="37"/>
      <c r="BK1217" s="36"/>
      <c r="BL1217" s="36"/>
      <c r="BM1217" s="53" t="str">
        <f>IF(BJ1217="","",WORKDAY(BJ1217,5,FESTIVOS_CO!A:A))</f>
        <v/>
      </c>
      <c r="BN1217" s="57" t="str">
        <f t="shared" ca="1" si="242"/>
        <v>PENDIENTE HACER AVISO</v>
      </c>
      <c r="BO1217" s="54" t="str">
        <f t="shared" ca="1" si="235"/>
        <v>EN TRÁMITE NOTIF. POR AVISO</v>
      </c>
      <c r="BP1217" s="37"/>
      <c r="BQ1217" s="53" t="str">
        <f>IF(BP1217="","",WORKDAY(BP1217,5,FESTIVOS_CO!A:A))</f>
        <v/>
      </c>
      <c r="BR1217" s="37"/>
      <c r="BS1217" s="36"/>
      <c r="BT1217" s="38"/>
      <c r="BU1217" s="58" t="e">
        <f>VLOOKUP(BT1217,Hoja2!$C:$D,2,0)</f>
        <v>#N/A</v>
      </c>
      <c r="BV1217" s="80" t="str">
        <f>IF(
AND(AO1217="",BD1217="",BQ1217=""),
"EN PROCESO NOTIFICACION / COMUNICACION",
IF(
BT1217="",
"NO APLICA",
IF(
BU1217=60,
IF(AO1217&lt;&gt;"",AO1217,IF(BD1217&lt;&gt;"",BD1217,BQ1217))+60,
WORKDAY(
IF(AO1217&lt;&gt;"",AO1217,IF(BD1217&lt;&gt;"",BD1217,BQ1217)),
BU1217,
FESTIVOS_CO!A:A
)
)
))</f>
        <v>EN PROCESO NOTIFICACION / COMUNICACION</v>
      </c>
      <c r="BW1217" s="44"/>
      <c r="BX1217" s="53"/>
      <c r="BY1217" s="45"/>
      <c r="BZ1217" s="37"/>
      <c r="CA1217" s="54" t="str">
        <f t="shared" si="236"/>
        <v>PENDIENTE EJECUTORIA</v>
      </c>
      <c r="CB1217" s="59" t="str">
        <f t="shared" si="233"/>
        <v/>
      </c>
      <c r="CC1217" s="36"/>
      <c r="CD1217" s="40"/>
      <c r="CE1217" s="46"/>
      <c r="CF1217" s="40"/>
      <c r="CG1217" s="40"/>
      <c r="CH1217" s="40"/>
      <c r="CI1217" s="36"/>
      <c r="CJ1217" s="47"/>
      <c r="CK1217" s="40"/>
      <c r="CL1217" s="40"/>
      <c r="CM1217" s="40"/>
      <c r="CN1217" s="40"/>
    </row>
    <row r="1218" spans="1:92" ht="42.75" hidden="1">
      <c r="A1218" s="49" t="str">
        <f t="shared" si="237"/>
        <v>SIN GESTIÓN</v>
      </c>
      <c r="B1218" s="58"/>
      <c r="C1218" s="37"/>
      <c r="D1218" s="37"/>
      <c r="E1218" s="49" t="str">
        <f t="shared" si="238"/>
        <v>PENDIENTE NOTIFICACIÓN</v>
      </c>
      <c r="F1218" s="141" t="str">
        <f t="shared" si="239"/>
        <v>PENDIENTE NOTIFICACIÓN</v>
      </c>
      <c r="G1218" s="49" t="str">
        <f t="shared" si="240"/>
        <v/>
      </c>
      <c r="H1218" s="51" t="str">
        <f ca="1">IF(
L1218="",
"",
IF(
NETWORKDAYS(L1218,IF(M1218&lt;&gt;"",M1218,TODAY()),FESTIVOS_CO!A:A)&gt;2,
"VENCIDO",
IF(
NETWORKDAYS(L1218,IF(M1218&lt;&gt;"",M1218,TODAY()),FESTIVOS_CO!A:A)=2,
"ALERTA",
"A TIEMPO"
)))</f>
        <v/>
      </c>
      <c r="I1218" s="40"/>
      <c r="J1218" s="36"/>
      <c r="K1218" s="37"/>
      <c r="L1218" s="50"/>
      <c r="M1218" s="37"/>
      <c r="N1218" s="52"/>
      <c r="O1218" s="52"/>
      <c r="P1218" s="36"/>
      <c r="Q1218" s="36"/>
      <c r="R1218" s="40"/>
      <c r="S1218" s="36"/>
      <c r="T1218" s="40"/>
      <c r="U1218" s="40"/>
      <c r="V1218" s="81"/>
      <c r="W1218" s="40"/>
      <c r="X1218" s="40"/>
      <c r="Y1218" s="40"/>
      <c r="Z1218" s="38" t="str">
        <f>IFERROR(VLOOKUP(Y1218,DIRECTORIO!A:B,2,FALSE),"")</f>
        <v/>
      </c>
      <c r="AA1218" s="40"/>
      <c r="AB1218" s="40"/>
      <c r="AC1218" s="40"/>
      <c r="AD1218" s="40"/>
      <c r="AE1218" s="40"/>
      <c r="AF1218" s="40"/>
      <c r="AG1218" s="41" t="s">
        <v>109</v>
      </c>
      <c r="AH1218" s="42"/>
      <c r="AI1218" s="54" t="str">
        <f t="shared" ca="1" si="241"/>
        <v>PENDIENTE NOTIFICACIÓN ELECTRÓNICA</v>
      </c>
      <c r="AJ1218" s="37"/>
      <c r="AK1218" s="37"/>
      <c r="AL1218" s="37"/>
      <c r="AM1218" s="53" t="str">
        <f>IF(AK1218="","",WORKDAY(AK1218,5,FESTIVOS_CO!A:A))</f>
        <v/>
      </c>
      <c r="AN1218" s="37"/>
      <c r="AO1218" s="37"/>
      <c r="AP1218" s="54" t="str">
        <f t="shared" ca="1" si="234"/>
        <v>NO APLICA</v>
      </c>
      <c r="AQ1218" s="36"/>
      <c r="AR1218" s="43"/>
      <c r="AS1218" s="37"/>
      <c r="AT1218" s="36"/>
      <c r="AU1218" s="37"/>
      <c r="AV1218" s="36"/>
      <c r="AW1218" s="36"/>
      <c r="AX1218" s="37"/>
      <c r="AY1218" s="140" t="str">
        <f>IF(AU1218="","",WORKDAY(AU1218,5,FESTIVOS_CO!A:A))</f>
        <v/>
      </c>
      <c r="AZ1218" s="54" t="str">
        <f t="shared" ca="1" si="231"/>
        <v>NO APLICA</v>
      </c>
      <c r="BA1218" s="55" t="str">
        <f>IF(AX1218="","",WORKDAY(AX1218,5,FESTIVOS_CO!A:A))</f>
        <v/>
      </c>
      <c r="BB1218" s="39"/>
      <c r="BC1218" s="40"/>
      <c r="BD1218" s="40"/>
      <c r="BE1218" s="56" t="str">
        <f t="shared" ca="1" si="232"/>
        <v>NO APLICA</v>
      </c>
      <c r="BF1218" s="37"/>
      <c r="BG1218" s="45"/>
      <c r="BH1218" s="37"/>
      <c r="BI1218" s="36"/>
      <c r="BJ1218" s="37"/>
      <c r="BK1218" s="36"/>
      <c r="BL1218" s="36"/>
      <c r="BM1218" s="53" t="str">
        <f>IF(BJ1218="","",WORKDAY(BJ1218,5,FESTIVOS_CO!A:A))</f>
        <v/>
      </c>
      <c r="BN1218" s="57" t="str">
        <f t="shared" ca="1" si="242"/>
        <v>PENDIENTE HACER AVISO</v>
      </c>
      <c r="BO1218" s="54" t="str">
        <f t="shared" ca="1" si="235"/>
        <v>EN TRÁMITE NOTIF. POR AVISO</v>
      </c>
      <c r="BP1218" s="37"/>
      <c r="BQ1218" s="53" t="str">
        <f>IF(BP1218="","",WORKDAY(BP1218,5,FESTIVOS_CO!A:A))</f>
        <v/>
      </c>
      <c r="BR1218" s="37"/>
      <c r="BS1218" s="36"/>
      <c r="BT1218" s="38"/>
      <c r="BU1218" s="58" t="e">
        <f>VLOOKUP(BT1218,Hoja2!$C:$D,2,0)</f>
        <v>#N/A</v>
      </c>
      <c r="BV1218" s="80" t="str">
        <f>IF(
AND(AO1218="",BD1218="",BQ1218=""),
"EN PROCESO NOTIFICACION / COMUNICACION",
IF(
BT1218="",
"NO APLICA",
IF(
BU1218=60,
IF(AO1218&lt;&gt;"",AO1218,IF(BD1218&lt;&gt;"",BD1218,BQ1218))+60,
WORKDAY(
IF(AO1218&lt;&gt;"",AO1218,IF(BD1218&lt;&gt;"",BD1218,BQ1218)),
BU1218,
FESTIVOS_CO!A:A
)
)
))</f>
        <v>EN PROCESO NOTIFICACION / COMUNICACION</v>
      </c>
      <c r="BW1218" s="44"/>
      <c r="BX1218" s="53"/>
      <c r="BY1218" s="45"/>
      <c r="BZ1218" s="37"/>
      <c r="CA1218" s="54" t="str">
        <f t="shared" si="236"/>
        <v>PENDIENTE EJECUTORIA</v>
      </c>
      <c r="CB1218" s="59" t="str">
        <f t="shared" si="233"/>
        <v/>
      </c>
      <c r="CC1218" s="36"/>
      <c r="CD1218" s="40"/>
      <c r="CE1218" s="46"/>
      <c r="CF1218" s="40"/>
      <c r="CG1218" s="40"/>
      <c r="CH1218" s="40"/>
      <c r="CI1218" s="36"/>
      <c r="CJ1218" s="47"/>
      <c r="CK1218" s="40"/>
      <c r="CL1218" s="40"/>
      <c r="CM1218" s="40"/>
      <c r="CN1218" s="40"/>
    </row>
    <row r="1219" spans="1:92" ht="42.75" hidden="1">
      <c r="A1219" s="49" t="str">
        <f t="shared" si="237"/>
        <v>SIN GESTIÓN</v>
      </c>
      <c r="B1219" s="58"/>
      <c r="C1219" s="37"/>
      <c r="D1219" s="37"/>
      <c r="E1219" s="49" t="str">
        <f t="shared" si="238"/>
        <v>PENDIENTE NOTIFICACIÓN</v>
      </c>
      <c r="F1219" s="141" t="str">
        <f t="shared" si="239"/>
        <v>PENDIENTE NOTIFICACIÓN</v>
      </c>
      <c r="G1219" s="49" t="str">
        <f t="shared" si="240"/>
        <v/>
      </c>
      <c r="H1219" s="51" t="str">
        <f ca="1">IF(
L1219="",
"",
IF(
NETWORKDAYS(L1219,IF(M1219&lt;&gt;"",M1219,TODAY()),FESTIVOS_CO!A:A)&gt;2,
"VENCIDO",
IF(
NETWORKDAYS(L1219,IF(M1219&lt;&gt;"",M1219,TODAY()),FESTIVOS_CO!A:A)=2,
"ALERTA",
"A TIEMPO"
)))</f>
        <v/>
      </c>
      <c r="I1219" s="40"/>
      <c r="J1219" s="36"/>
      <c r="K1219" s="37"/>
      <c r="L1219" s="50"/>
      <c r="M1219" s="37"/>
      <c r="N1219" s="52"/>
      <c r="O1219" s="52"/>
      <c r="P1219" s="36"/>
      <c r="Q1219" s="36"/>
      <c r="R1219" s="40"/>
      <c r="S1219" s="36"/>
      <c r="T1219" s="40"/>
      <c r="U1219" s="40"/>
      <c r="V1219" s="81"/>
      <c r="W1219" s="40"/>
      <c r="X1219" s="40"/>
      <c r="Y1219" s="40"/>
      <c r="Z1219" s="38" t="str">
        <f>IFERROR(VLOOKUP(Y1219,DIRECTORIO!A:B,2,FALSE),"")</f>
        <v/>
      </c>
      <c r="AA1219" s="40"/>
      <c r="AB1219" s="40"/>
      <c r="AC1219" s="40"/>
      <c r="AD1219" s="40"/>
      <c r="AE1219" s="40"/>
      <c r="AF1219" s="40"/>
      <c r="AG1219" s="41" t="s">
        <v>109</v>
      </c>
      <c r="AH1219" s="42"/>
      <c r="AI1219" s="54" t="str">
        <f t="shared" ca="1" si="241"/>
        <v>PENDIENTE NOTIFICACIÓN ELECTRÓNICA</v>
      </c>
      <c r="AJ1219" s="37"/>
      <c r="AK1219" s="37"/>
      <c r="AL1219" s="37"/>
      <c r="AM1219" s="53" t="str">
        <f>IF(AK1219="","",WORKDAY(AK1219,5,FESTIVOS_CO!A:A))</f>
        <v/>
      </c>
      <c r="AN1219" s="37"/>
      <c r="AO1219" s="37"/>
      <c r="AP1219" s="54" t="str">
        <f t="shared" ca="1" si="234"/>
        <v>NO APLICA</v>
      </c>
      <c r="AQ1219" s="36"/>
      <c r="AR1219" s="43"/>
      <c r="AS1219" s="37"/>
      <c r="AT1219" s="36"/>
      <c r="AU1219" s="37"/>
      <c r="AV1219" s="36"/>
      <c r="AW1219" s="36"/>
      <c r="AX1219" s="37"/>
      <c r="AY1219" s="140" t="str">
        <f>IF(AU1219="","",WORKDAY(AU1219,5,FESTIVOS_CO!A:A))</f>
        <v/>
      </c>
      <c r="AZ1219" s="54" t="str">
        <f t="shared" ca="1" si="231"/>
        <v>NO APLICA</v>
      </c>
      <c r="BA1219" s="55" t="str">
        <f>IF(AX1219="","",WORKDAY(AX1219,5,FESTIVOS_CO!A:A))</f>
        <v/>
      </c>
      <c r="BB1219" s="39"/>
      <c r="BC1219" s="40"/>
      <c r="BD1219" s="40"/>
      <c r="BE1219" s="56" t="str">
        <f t="shared" ca="1" si="232"/>
        <v>NO APLICA</v>
      </c>
      <c r="BF1219" s="37"/>
      <c r="BG1219" s="45"/>
      <c r="BH1219" s="37"/>
      <c r="BI1219" s="36"/>
      <c r="BJ1219" s="37"/>
      <c r="BK1219" s="36"/>
      <c r="BL1219" s="36"/>
      <c r="BM1219" s="53" t="str">
        <f>IF(BJ1219="","",WORKDAY(BJ1219,5,FESTIVOS_CO!A:A))</f>
        <v/>
      </c>
      <c r="BN1219" s="57" t="str">
        <f t="shared" ca="1" si="242"/>
        <v>PENDIENTE HACER AVISO</v>
      </c>
      <c r="BO1219" s="54" t="str">
        <f t="shared" ca="1" si="235"/>
        <v>EN TRÁMITE NOTIF. POR AVISO</v>
      </c>
      <c r="BP1219" s="37"/>
      <c r="BQ1219" s="53" t="str">
        <f>IF(BP1219="","",WORKDAY(BP1219,5,FESTIVOS_CO!A:A))</f>
        <v/>
      </c>
      <c r="BR1219" s="37"/>
      <c r="BS1219" s="36"/>
      <c r="BT1219" s="38"/>
      <c r="BU1219" s="58" t="e">
        <f>VLOOKUP(BT1219,Hoja2!$C:$D,2,0)</f>
        <v>#N/A</v>
      </c>
      <c r="BV1219" s="80" t="str">
        <f>IF(
AND(AO1219="",BD1219="",BQ1219=""),
"EN PROCESO NOTIFICACION / COMUNICACION",
IF(
BT1219="",
"NO APLICA",
IF(
BU1219=60,
IF(AO1219&lt;&gt;"",AO1219,IF(BD1219&lt;&gt;"",BD1219,BQ1219))+60,
WORKDAY(
IF(AO1219&lt;&gt;"",AO1219,IF(BD1219&lt;&gt;"",BD1219,BQ1219)),
BU1219,
FESTIVOS_CO!A:A
)
)
))</f>
        <v>EN PROCESO NOTIFICACION / COMUNICACION</v>
      </c>
      <c r="BW1219" s="44"/>
      <c r="BX1219" s="53"/>
      <c r="BY1219" s="45"/>
      <c r="BZ1219" s="37"/>
      <c r="CA1219" s="54" t="str">
        <f t="shared" si="236"/>
        <v>PENDIENTE EJECUTORIA</v>
      </c>
      <c r="CB1219" s="59" t="str">
        <f t="shared" si="233"/>
        <v/>
      </c>
      <c r="CC1219" s="36"/>
      <c r="CD1219" s="40"/>
      <c r="CE1219" s="46"/>
      <c r="CF1219" s="40"/>
      <c r="CG1219" s="40"/>
      <c r="CH1219" s="40"/>
      <c r="CI1219" s="36"/>
      <c r="CJ1219" s="47"/>
      <c r="CK1219" s="40"/>
      <c r="CL1219" s="40"/>
      <c r="CM1219" s="40"/>
      <c r="CN1219" s="40"/>
    </row>
    <row r="1220" spans="1:92" ht="42.75" hidden="1">
      <c r="A1220" s="49" t="str">
        <f t="shared" si="237"/>
        <v>SIN GESTIÓN</v>
      </c>
      <c r="B1220" s="58"/>
      <c r="C1220" s="37"/>
      <c r="D1220" s="37"/>
      <c r="E1220" s="49" t="str">
        <f t="shared" si="238"/>
        <v>PENDIENTE NOTIFICACIÓN</v>
      </c>
      <c r="F1220" s="141" t="str">
        <f t="shared" si="239"/>
        <v>PENDIENTE NOTIFICACIÓN</v>
      </c>
      <c r="G1220" s="49" t="str">
        <f t="shared" si="240"/>
        <v/>
      </c>
      <c r="H1220" s="51" t="str">
        <f ca="1">IF(
L1220="",
"",
IF(
NETWORKDAYS(L1220,IF(M1220&lt;&gt;"",M1220,TODAY()),FESTIVOS_CO!A:A)&gt;2,
"VENCIDO",
IF(
NETWORKDAYS(L1220,IF(M1220&lt;&gt;"",M1220,TODAY()),FESTIVOS_CO!A:A)=2,
"ALERTA",
"A TIEMPO"
)))</f>
        <v/>
      </c>
      <c r="I1220" s="40"/>
      <c r="J1220" s="36"/>
      <c r="K1220" s="37"/>
      <c r="L1220" s="50"/>
      <c r="M1220" s="37"/>
      <c r="N1220" s="52"/>
      <c r="O1220" s="52"/>
      <c r="P1220" s="36"/>
      <c r="Q1220" s="36"/>
      <c r="R1220" s="40"/>
      <c r="S1220" s="36"/>
      <c r="T1220" s="40"/>
      <c r="U1220" s="40"/>
      <c r="V1220" s="81"/>
      <c r="W1220" s="40"/>
      <c r="X1220" s="40"/>
      <c r="Y1220" s="40"/>
      <c r="Z1220" s="38" t="str">
        <f>IFERROR(VLOOKUP(Y1220,DIRECTORIO!A:B,2,FALSE),"")</f>
        <v/>
      </c>
      <c r="AA1220" s="40"/>
      <c r="AB1220" s="40"/>
      <c r="AC1220" s="40"/>
      <c r="AD1220" s="40"/>
      <c r="AE1220" s="40"/>
      <c r="AF1220" s="40"/>
      <c r="AG1220" s="41" t="s">
        <v>109</v>
      </c>
      <c r="AH1220" s="42"/>
      <c r="AI1220" s="54" t="str">
        <f t="shared" ca="1" si="241"/>
        <v>PENDIENTE NOTIFICACIÓN ELECTRÓNICA</v>
      </c>
      <c r="AJ1220" s="37"/>
      <c r="AK1220" s="37"/>
      <c r="AL1220" s="37"/>
      <c r="AM1220" s="53" t="str">
        <f>IF(AK1220="","",WORKDAY(AK1220,5,FESTIVOS_CO!A:A))</f>
        <v/>
      </c>
      <c r="AN1220" s="37"/>
      <c r="AO1220" s="37"/>
      <c r="AP1220" s="54" t="str">
        <f t="shared" ca="1" si="234"/>
        <v>NO APLICA</v>
      </c>
      <c r="AQ1220" s="36"/>
      <c r="AR1220" s="43"/>
      <c r="AS1220" s="37"/>
      <c r="AT1220" s="36"/>
      <c r="AU1220" s="37"/>
      <c r="AV1220" s="36"/>
      <c r="AW1220" s="36"/>
      <c r="AX1220" s="37"/>
      <c r="AY1220" s="140" t="str">
        <f>IF(AU1220="","",WORKDAY(AU1220,5,FESTIVOS_CO!A:A))</f>
        <v/>
      </c>
      <c r="AZ1220" s="54" t="str">
        <f t="shared" ca="1" si="231"/>
        <v>NO APLICA</v>
      </c>
      <c r="BA1220" s="55" t="str">
        <f>IF(AX1220="","",WORKDAY(AX1220,5,FESTIVOS_CO!A:A))</f>
        <v/>
      </c>
      <c r="BB1220" s="39"/>
      <c r="BC1220" s="40"/>
      <c r="BD1220" s="40"/>
      <c r="BE1220" s="56" t="str">
        <f t="shared" ca="1" si="232"/>
        <v>NO APLICA</v>
      </c>
      <c r="BF1220" s="37"/>
      <c r="BG1220" s="45"/>
      <c r="BH1220" s="37"/>
      <c r="BI1220" s="36"/>
      <c r="BJ1220" s="37"/>
      <c r="BK1220" s="36"/>
      <c r="BL1220" s="36"/>
      <c r="BM1220" s="53" t="str">
        <f>IF(BJ1220="","",WORKDAY(BJ1220,5,FESTIVOS_CO!A:A))</f>
        <v/>
      </c>
      <c r="BN1220" s="57" t="str">
        <f t="shared" ca="1" si="242"/>
        <v>PENDIENTE HACER AVISO</v>
      </c>
      <c r="BO1220" s="54" t="str">
        <f t="shared" ca="1" si="235"/>
        <v>EN TRÁMITE NOTIF. POR AVISO</v>
      </c>
      <c r="BP1220" s="37"/>
      <c r="BQ1220" s="53" t="str">
        <f>IF(BP1220="","",WORKDAY(BP1220,5,FESTIVOS_CO!A:A))</f>
        <v/>
      </c>
      <c r="BR1220" s="37"/>
      <c r="BS1220" s="36"/>
      <c r="BT1220" s="38"/>
      <c r="BU1220" s="58" t="e">
        <f>VLOOKUP(BT1220,Hoja2!$C:$D,2,0)</f>
        <v>#N/A</v>
      </c>
      <c r="BV1220" s="80" t="str">
        <f>IF(
AND(AO1220="",BD1220="",BQ1220=""),
"EN PROCESO NOTIFICACION / COMUNICACION",
IF(
BT1220="",
"NO APLICA",
IF(
BU1220=60,
IF(AO1220&lt;&gt;"",AO1220,IF(BD1220&lt;&gt;"",BD1220,BQ1220))+60,
WORKDAY(
IF(AO1220&lt;&gt;"",AO1220,IF(BD1220&lt;&gt;"",BD1220,BQ1220)),
BU1220,
FESTIVOS_CO!A:A
)
)
))</f>
        <v>EN PROCESO NOTIFICACION / COMUNICACION</v>
      </c>
      <c r="BW1220" s="44"/>
      <c r="BX1220" s="53"/>
      <c r="BY1220" s="45"/>
      <c r="BZ1220" s="37"/>
      <c r="CA1220" s="54" t="str">
        <f t="shared" si="236"/>
        <v>PENDIENTE EJECUTORIA</v>
      </c>
      <c r="CB1220" s="59" t="str">
        <f t="shared" si="233"/>
        <v/>
      </c>
      <c r="CC1220" s="36"/>
      <c r="CD1220" s="40"/>
      <c r="CE1220" s="46"/>
      <c r="CF1220" s="40"/>
      <c r="CG1220" s="40"/>
      <c r="CH1220" s="40"/>
      <c r="CI1220" s="36"/>
      <c r="CJ1220" s="47"/>
      <c r="CK1220" s="40"/>
      <c r="CL1220" s="40"/>
      <c r="CM1220" s="40"/>
      <c r="CN1220" s="40"/>
    </row>
    <row r="1221" spans="1:92" ht="42.75" hidden="1">
      <c r="A1221" s="49" t="str">
        <f t="shared" si="237"/>
        <v>SIN GESTIÓN</v>
      </c>
      <c r="B1221" s="58"/>
      <c r="C1221" s="37"/>
      <c r="D1221" s="37"/>
      <c r="E1221" s="49" t="str">
        <f t="shared" si="238"/>
        <v>PENDIENTE NOTIFICACIÓN</v>
      </c>
      <c r="F1221" s="141" t="str">
        <f t="shared" si="239"/>
        <v>PENDIENTE NOTIFICACIÓN</v>
      </c>
      <c r="G1221" s="49" t="str">
        <f t="shared" si="240"/>
        <v/>
      </c>
      <c r="H1221" s="51" t="str">
        <f ca="1">IF(
L1221="",
"",
IF(
NETWORKDAYS(L1221,IF(M1221&lt;&gt;"",M1221,TODAY()),FESTIVOS_CO!A:A)&gt;2,
"VENCIDO",
IF(
NETWORKDAYS(L1221,IF(M1221&lt;&gt;"",M1221,TODAY()),FESTIVOS_CO!A:A)=2,
"ALERTA",
"A TIEMPO"
)))</f>
        <v/>
      </c>
      <c r="I1221" s="40"/>
      <c r="J1221" s="36"/>
      <c r="K1221" s="37"/>
      <c r="L1221" s="50"/>
      <c r="M1221" s="37"/>
      <c r="N1221" s="52"/>
      <c r="O1221" s="52"/>
      <c r="P1221" s="36"/>
      <c r="Q1221" s="36"/>
      <c r="R1221" s="40"/>
      <c r="S1221" s="36"/>
      <c r="T1221" s="40"/>
      <c r="U1221" s="40"/>
      <c r="V1221" s="81"/>
      <c r="W1221" s="40"/>
      <c r="X1221" s="40"/>
      <c r="Y1221" s="40"/>
      <c r="Z1221" s="38" t="str">
        <f>IFERROR(VLOOKUP(Y1221,DIRECTORIO!A:B,2,FALSE),"")</f>
        <v/>
      </c>
      <c r="AA1221" s="40"/>
      <c r="AB1221" s="40"/>
      <c r="AC1221" s="40"/>
      <c r="AD1221" s="40"/>
      <c r="AE1221" s="40"/>
      <c r="AF1221" s="40"/>
      <c r="AG1221" s="41" t="s">
        <v>109</v>
      </c>
      <c r="AH1221" s="42"/>
      <c r="AI1221" s="54" t="str">
        <f t="shared" ca="1" si="241"/>
        <v>PENDIENTE NOTIFICACIÓN ELECTRÓNICA</v>
      </c>
      <c r="AJ1221" s="37"/>
      <c r="AK1221" s="37"/>
      <c r="AL1221" s="37"/>
      <c r="AM1221" s="53" t="str">
        <f>IF(AK1221="","",WORKDAY(AK1221,5,FESTIVOS_CO!A:A))</f>
        <v/>
      </c>
      <c r="AN1221" s="37"/>
      <c r="AO1221" s="37"/>
      <c r="AP1221" s="54" t="str">
        <f t="shared" ca="1" si="234"/>
        <v>NO APLICA</v>
      </c>
      <c r="AQ1221" s="36"/>
      <c r="AR1221" s="43"/>
      <c r="AS1221" s="37"/>
      <c r="AT1221" s="36"/>
      <c r="AU1221" s="37"/>
      <c r="AV1221" s="36"/>
      <c r="AW1221" s="36"/>
      <c r="AX1221" s="37"/>
      <c r="AY1221" s="140" t="str">
        <f>IF(AU1221="","",WORKDAY(AU1221,5,FESTIVOS_CO!A:A))</f>
        <v/>
      </c>
      <c r="AZ1221" s="54" t="str">
        <f t="shared" ca="1" si="231"/>
        <v>NO APLICA</v>
      </c>
      <c r="BA1221" s="55" t="str">
        <f>IF(AX1221="","",WORKDAY(AX1221,5,FESTIVOS_CO!A:A))</f>
        <v/>
      </c>
      <c r="BB1221" s="39"/>
      <c r="BC1221" s="40"/>
      <c r="BD1221" s="40"/>
      <c r="BE1221" s="56" t="str">
        <f t="shared" ca="1" si="232"/>
        <v>NO APLICA</v>
      </c>
      <c r="BF1221" s="37"/>
      <c r="BG1221" s="45"/>
      <c r="BH1221" s="37"/>
      <c r="BI1221" s="36"/>
      <c r="BJ1221" s="37"/>
      <c r="BK1221" s="36"/>
      <c r="BL1221" s="36"/>
      <c r="BM1221" s="53" t="str">
        <f>IF(BJ1221="","",WORKDAY(BJ1221,5,FESTIVOS_CO!A:A))</f>
        <v/>
      </c>
      <c r="BN1221" s="57" t="str">
        <f t="shared" ca="1" si="242"/>
        <v>PENDIENTE HACER AVISO</v>
      </c>
      <c r="BO1221" s="54" t="str">
        <f t="shared" ca="1" si="235"/>
        <v>EN TRÁMITE NOTIF. POR AVISO</v>
      </c>
      <c r="BP1221" s="37"/>
      <c r="BQ1221" s="53" t="str">
        <f>IF(BP1221="","",WORKDAY(BP1221,5,FESTIVOS_CO!A:A))</f>
        <v/>
      </c>
      <c r="BR1221" s="37"/>
      <c r="BS1221" s="36"/>
      <c r="BT1221" s="38"/>
      <c r="BU1221" s="58" t="e">
        <f>VLOOKUP(BT1221,Hoja2!$C:$D,2,0)</f>
        <v>#N/A</v>
      </c>
      <c r="BV1221" s="80" t="str">
        <f>IF(
AND(AO1221="",BD1221="",BQ1221=""),
"EN PROCESO NOTIFICACION / COMUNICACION",
IF(
BT1221="",
"NO APLICA",
IF(
BU1221=60,
IF(AO1221&lt;&gt;"",AO1221,IF(BD1221&lt;&gt;"",BD1221,BQ1221))+60,
WORKDAY(
IF(AO1221&lt;&gt;"",AO1221,IF(BD1221&lt;&gt;"",BD1221,BQ1221)),
BU1221,
FESTIVOS_CO!A:A
)
)
))</f>
        <v>EN PROCESO NOTIFICACION / COMUNICACION</v>
      </c>
      <c r="BW1221" s="44"/>
      <c r="BX1221" s="53"/>
      <c r="BY1221" s="45"/>
      <c r="BZ1221" s="37"/>
      <c r="CA1221" s="54" t="str">
        <f t="shared" si="236"/>
        <v>PENDIENTE EJECUTORIA</v>
      </c>
      <c r="CB1221" s="59" t="str">
        <f t="shared" si="233"/>
        <v/>
      </c>
      <c r="CC1221" s="36"/>
      <c r="CD1221" s="40"/>
      <c r="CE1221" s="46"/>
      <c r="CF1221" s="40"/>
      <c r="CG1221" s="40"/>
      <c r="CH1221" s="40"/>
      <c r="CI1221" s="36"/>
      <c r="CJ1221" s="47"/>
      <c r="CK1221" s="40"/>
      <c r="CL1221" s="40"/>
      <c r="CM1221" s="40"/>
      <c r="CN1221" s="40"/>
    </row>
    <row r="1222" spans="1:92" ht="42.75" hidden="1">
      <c r="A1222" s="49" t="str">
        <f t="shared" si="237"/>
        <v>SIN GESTIÓN</v>
      </c>
      <c r="B1222" s="58"/>
      <c r="C1222" s="37"/>
      <c r="D1222" s="37"/>
      <c r="E1222" s="49" t="str">
        <f t="shared" si="238"/>
        <v>PENDIENTE NOTIFICACIÓN</v>
      </c>
      <c r="F1222" s="141" t="str">
        <f t="shared" si="239"/>
        <v>PENDIENTE NOTIFICACIÓN</v>
      </c>
      <c r="G1222" s="49" t="str">
        <f t="shared" si="240"/>
        <v/>
      </c>
      <c r="H1222" s="51" t="str">
        <f ca="1">IF(
L1222="",
"",
IF(
NETWORKDAYS(L1222,IF(M1222&lt;&gt;"",M1222,TODAY()),FESTIVOS_CO!A:A)&gt;2,
"VENCIDO",
IF(
NETWORKDAYS(L1222,IF(M1222&lt;&gt;"",M1222,TODAY()),FESTIVOS_CO!A:A)=2,
"ALERTA",
"A TIEMPO"
)))</f>
        <v/>
      </c>
      <c r="I1222" s="40"/>
      <c r="J1222" s="36"/>
      <c r="K1222" s="37"/>
      <c r="L1222" s="50"/>
      <c r="M1222" s="37"/>
      <c r="N1222" s="52"/>
      <c r="O1222" s="52"/>
      <c r="P1222" s="36"/>
      <c r="Q1222" s="36"/>
      <c r="R1222" s="40"/>
      <c r="S1222" s="36"/>
      <c r="T1222" s="40"/>
      <c r="U1222" s="40"/>
      <c r="V1222" s="81"/>
      <c r="W1222" s="40"/>
      <c r="X1222" s="40"/>
      <c r="Y1222" s="40"/>
      <c r="Z1222" s="38" t="str">
        <f>IFERROR(VLOOKUP(Y1222,DIRECTORIO!A:B,2,FALSE),"")</f>
        <v/>
      </c>
      <c r="AA1222" s="40"/>
      <c r="AB1222" s="40"/>
      <c r="AC1222" s="40"/>
      <c r="AD1222" s="40"/>
      <c r="AE1222" s="40"/>
      <c r="AF1222" s="40"/>
      <c r="AG1222" s="41" t="s">
        <v>109</v>
      </c>
      <c r="AH1222" s="42"/>
      <c r="AI1222" s="54" t="str">
        <f t="shared" ca="1" si="241"/>
        <v>PENDIENTE NOTIFICACIÓN ELECTRÓNICA</v>
      </c>
      <c r="AJ1222" s="37"/>
      <c r="AK1222" s="37"/>
      <c r="AL1222" s="37"/>
      <c r="AM1222" s="53" t="str">
        <f>IF(AK1222="","",WORKDAY(AK1222,5,FESTIVOS_CO!A:A))</f>
        <v/>
      </c>
      <c r="AN1222" s="37"/>
      <c r="AO1222" s="37"/>
      <c r="AP1222" s="54" t="str">
        <f t="shared" ca="1" si="234"/>
        <v>NO APLICA</v>
      </c>
      <c r="AQ1222" s="36"/>
      <c r="AR1222" s="43"/>
      <c r="AS1222" s="37"/>
      <c r="AT1222" s="36"/>
      <c r="AU1222" s="37"/>
      <c r="AV1222" s="36"/>
      <c r="AW1222" s="36"/>
      <c r="AX1222" s="37"/>
      <c r="AY1222" s="140" t="str">
        <f>IF(AU1222="","",WORKDAY(AU1222,5,FESTIVOS_CO!A:A))</f>
        <v/>
      </c>
      <c r="AZ1222" s="54" t="str">
        <f t="shared" ca="1" si="231"/>
        <v>NO APLICA</v>
      </c>
      <c r="BA1222" s="55" t="str">
        <f>IF(AX1222="","",WORKDAY(AX1222,5,FESTIVOS_CO!A:A))</f>
        <v/>
      </c>
      <c r="BB1222" s="39"/>
      <c r="BC1222" s="40"/>
      <c r="BD1222" s="40"/>
      <c r="BE1222" s="56" t="str">
        <f t="shared" ca="1" si="232"/>
        <v>NO APLICA</v>
      </c>
      <c r="BF1222" s="37"/>
      <c r="BG1222" s="45"/>
      <c r="BH1222" s="37"/>
      <c r="BI1222" s="36"/>
      <c r="BJ1222" s="37"/>
      <c r="BK1222" s="36"/>
      <c r="BL1222" s="36"/>
      <c r="BM1222" s="53" t="str">
        <f>IF(BJ1222="","",WORKDAY(BJ1222,5,FESTIVOS_CO!A:A))</f>
        <v/>
      </c>
      <c r="BN1222" s="57" t="str">
        <f t="shared" ca="1" si="242"/>
        <v>PENDIENTE HACER AVISO</v>
      </c>
      <c r="BO1222" s="54" t="str">
        <f t="shared" ca="1" si="235"/>
        <v>EN TRÁMITE NOTIF. POR AVISO</v>
      </c>
      <c r="BP1222" s="37"/>
      <c r="BQ1222" s="53" t="str">
        <f>IF(BP1222="","",WORKDAY(BP1222,5,FESTIVOS_CO!A:A))</f>
        <v/>
      </c>
      <c r="BR1222" s="37"/>
      <c r="BS1222" s="36"/>
      <c r="BT1222" s="38"/>
      <c r="BU1222" s="58" t="e">
        <f>VLOOKUP(BT1222,Hoja2!$C:$D,2,0)</f>
        <v>#N/A</v>
      </c>
      <c r="BV1222" s="80" t="str">
        <f>IF(
AND(AO1222="",BD1222="",BQ1222=""),
"EN PROCESO NOTIFICACION / COMUNICACION",
IF(
BT1222="",
"NO APLICA",
IF(
BU1222=60,
IF(AO1222&lt;&gt;"",AO1222,IF(BD1222&lt;&gt;"",BD1222,BQ1222))+60,
WORKDAY(
IF(AO1222&lt;&gt;"",AO1222,IF(BD1222&lt;&gt;"",BD1222,BQ1222)),
BU1222,
FESTIVOS_CO!A:A
)
)
))</f>
        <v>EN PROCESO NOTIFICACION / COMUNICACION</v>
      </c>
      <c r="BW1222" s="44"/>
      <c r="BX1222" s="53"/>
      <c r="BY1222" s="45"/>
      <c r="BZ1222" s="37"/>
      <c r="CA1222" s="54" t="str">
        <f t="shared" si="236"/>
        <v>PENDIENTE EJECUTORIA</v>
      </c>
      <c r="CB1222" s="59" t="str">
        <f t="shared" si="233"/>
        <v/>
      </c>
      <c r="CC1222" s="36"/>
      <c r="CD1222" s="40"/>
      <c r="CE1222" s="46"/>
      <c r="CF1222" s="40"/>
      <c r="CG1222" s="40"/>
      <c r="CH1222" s="40"/>
      <c r="CI1222" s="36"/>
      <c r="CJ1222" s="47"/>
      <c r="CK1222" s="40"/>
      <c r="CL1222" s="40"/>
      <c r="CM1222" s="40"/>
      <c r="CN1222" s="40"/>
    </row>
    <row r="1223" spans="1:92" ht="42.75" hidden="1">
      <c r="A1223" s="49" t="str">
        <f t="shared" si="237"/>
        <v>SIN GESTIÓN</v>
      </c>
      <c r="B1223" s="58"/>
      <c r="C1223" s="37"/>
      <c r="D1223" s="37"/>
      <c r="E1223" s="49" t="str">
        <f t="shared" si="238"/>
        <v>PENDIENTE NOTIFICACIÓN</v>
      </c>
      <c r="F1223" s="141" t="str">
        <f t="shared" si="239"/>
        <v>PENDIENTE NOTIFICACIÓN</v>
      </c>
      <c r="G1223" s="49" t="str">
        <f t="shared" si="240"/>
        <v/>
      </c>
      <c r="H1223" s="51" t="str">
        <f ca="1">IF(
L1223="",
"",
IF(
NETWORKDAYS(L1223,IF(M1223&lt;&gt;"",M1223,TODAY()),FESTIVOS_CO!A:A)&gt;2,
"VENCIDO",
IF(
NETWORKDAYS(L1223,IF(M1223&lt;&gt;"",M1223,TODAY()),FESTIVOS_CO!A:A)=2,
"ALERTA",
"A TIEMPO"
)))</f>
        <v/>
      </c>
      <c r="I1223" s="40"/>
      <c r="J1223" s="36"/>
      <c r="K1223" s="37"/>
      <c r="L1223" s="50"/>
      <c r="M1223" s="37"/>
      <c r="N1223" s="52"/>
      <c r="O1223" s="52"/>
      <c r="P1223" s="36"/>
      <c r="Q1223" s="36"/>
      <c r="R1223" s="40"/>
      <c r="S1223" s="36"/>
      <c r="T1223" s="40"/>
      <c r="U1223" s="40"/>
      <c r="V1223" s="81"/>
      <c r="W1223" s="40"/>
      <c r="X1223" s="40"/>
      <c r="Y1223" s="40"/>
      <c r="Z1223" s="38" t="str">
        <f>IFERROR(VLOOKUP(Y1223,DIRECTORIO!A:B,2,FALSE),"")</f>
        <v/>
      </c>
      <c r="AA1223" s="40"/>
      <c r="AB1223" s="40"/>
      <c r="AC1223" s="40"/>
      <c r="AD1223" s="40"/>
      <c r="AE1223" s="40"/>
      <c r="AF1223" s="40"/>
      <c r="AG1223" s="41" t="s">
        <v>109</v>
      </c>
      <c r="AH1223" s="42"/>
      <c r="AI1223" s="54" t="str">
        <f t="shared" ca="1" si="241"/>
        <v>PENDIENTE NOTIFICACIÓN ELECTRÓNICA</v>
      </c>
      <c r="AJ1223" s="37"/>
      <c r="AK1223" s="37"/>
      <c r="AL1223" s="37"/>
      <c r="AM1223" s="53" t="str">
        <f>IF(AK1223="","",WORKDAY(AK1223,5,FESTIVOS_CO!A:A))</f>
        <v/>
      </c>
      <c r="AN1223" s="37"/>
      <c r="AO1223" s="37"/>
      <c r="AP1223" s="54" t="str">
        <f t="shared" ca="1" si="234"/>
        <v>NO APLICA</v>
      </c>
      <c r="AQ1223" s="36"/>
      <c r="AR1223" s="43"/>
      <c r="AS1223" s="37"/>
      <c r="AT1223" s="36"/>
      <c r="AU1223" s="37"/>
      <c r="AV1223" s="36"/>
      <c r="AW1223" s="36"/>
      <c r="AX1223" s="37"/>
      <c r="AY1223" s="140" t="str">
        <f>IF(AU1223="","",WORKDAY(AU1223,5,FESTIVOS_CO!A:A))</f>
        <v/>
      </c>
      <c r="AZ1223" s="54" t="str">
        <f t="shared" ca="1" si="231"/>
        <v>NO APLICA</v>
      </c>
      <c r="BA1223" s="55" t="str">
        <f>IF(AX1223="","",WORKDAY(AX1223,5,FESTIVOS_CO!A:A))</f>
        <v/>
      </c>
      <c r="BB1223" s="39"/>
      <c r="BC1223" s="40"/>
      <c r="BD1223" s="40"/>
      <c r="BE1223" s="56" t="str">
        <f t="shared" ca="1" si="232"/>
        <v>NO APLICA</v>
      </c>
      <c r="BF1223" s="37"/>
      <c r="BG1223" s="45"/>
      <c r="BH1223" s="37"/>
      <c r="BI1223" s="36"/>
      <c r="BJ1223" s="37"/>
      <c r="BK1223" s="36"/>
      <c r="BL1223" s="36"/>
      <c r="BM1223" s="53" t="str">
        <f>IF(BJ1223="","",WORKDAY(BJ1223,5,FESTIVOS_CO!A:A))</f>
        <v/>
      </c>
      <c r="BN1223" s="57" t="str">
        <f t="shared" ca="1" si="242"/>
        <v>PENDIENTE HACER AVISO</v>
      </c>
      <c r="BO1223" s="54" t="str">
        <f t="shared" ca="1" si="235"/>
        <v>EN TRÁMITE NOTIF. POR AVISO</v>
      </c>
      <c r="BP1223" s="37"/>
      <c r="BQ1223" s="53" t="str">
        <f>IF(BP1223="","",WORKDAY(BP1223,5,FESTIVOS_CO!A:A))</f>
        <v/>
      </c>
      <c r="BR1223" s="37"/>
      <c r="BS1223" s="36"/>
      <c r="BT1223" s="38"/>
      <c r="BU1223" s="58" t="e">
        <f>VLOOKUP(BT1223,Hoja2!$C:$D,2,0)</f>
        <v>#N/A</v>
      </c>
      <c r="BV1223" s="80" t="str">
        <f>IF(
AND(AO1223="",BD1223="",BQ1223=""),
"EN PROCESO NOTIFICACION / COMUNICACION",
IF(
BT1223="",
"NO APLICA",
IF(
BU1223=60,
IF(AO1223&lt;&gt;"",AO1223,IF(BD1223&lt;&gt;"",BD1223,BQ1223))+60,
WORKDAY(
IF(AO1223&lt;&gt;"",AO1223,IF(BD1223&lt;&gt;"",BD1223,BQ1223)),
BU1223,
FESTIVOS_CO!A:A
)
)
))</f>
        <v>EN PROCESO NOTIFICACION / COMUNICACION</v>
      </c>
      <c r="BW1223" s="44"/>
      <c r="BX1223" s="53"/>
      <c r="BY1223" s="45"/>
      <c r="BZ1223" s="37"/>
      <c r="CA1223" s="54" t="str">
        <f t="shared" si="236"/>
        <v>PENDIENTE EJECUTORIA</v>
      </c>
      <c r="CB1223" s="59" t="str">
        <f t="shared" si="233"/>
        <v/>
      </c>
      <c r="CC1223" s="36"/>
      <c r="CD1223" s="40"/>
      <c r="CE1223" s="46"/>
      <c r="CF1223" s="40"/>
      <c r="CG1223" s="40"/>
      <c r="CH1223" s="40"/>
      <c r="CI1223" s="36"/>
      <c r="CJ1223" s="47"/>
      <c r="CK1223" s="40"/>
      <c r="CL1223" s="40"/>
      <c r="CM1223" s="40"/>
      <c r="CN1223" s="40"/>
    </row>
    <row r="1224" spans="1:92" ht="42.75" hidden="1">
      <c r="A1224" s="49" t="str">
        <f t="shared" si="237"/>
        <v>SIN GESTIÓN</v>
      </c>
      <c r="B1224" s="58"/>
      <c r="C1224" s="37"/>
      <c r="D1224" s="37"/>
      <c r="E1224" s="49" t="str">
        <f t="shared" si="238"/>
        <v>PENDIENTE NOTIFICACIÓN</v>
      </c>
      <c r="F1224" s="141" t="str">
        <f t="shared" si="239"/>
        <v>PENDIENTE NOTIFICACIÓN</v>
      </c>
      <c r="G1224" s="49" t="str">
        <f t="shared" si="240"/>
        <v/>
      </c>
      <c r="H1224" s="51" t="str">
        <f ca="1">IF(
L1224="",
"",
IF(
NETWORKDAYS(L1224,IF(M1224&lt;&gt;"",M1224,TODAY()),FESTIVOS_CO!A:A)&gt;2,
"VENCIDO",
IF(
NETWORKDAYS(L1224,IF(M1224&lt;&gt;"",M1224,TODAY()),FESTIVOS_CO!A:A)=2,
"ALERTA",
"A TIEMPO"
)))</f>
        <v/>
      </c>
      <c r="I1224" s="40"/>
      <c r="J1224" s="36"/>
      <c r="K1224" s="37"/>
      <c r="L1224" s="50"/>
      <c r="M1224" s="37"/>
      <c r="N1224" s="52"/>
      <c r="O1224" s="52"/>
      <c r="P1224" s="36"/>
      <c r="Q1224" s="36"/>
      <c r="R1224" s="40"/>
      <c r="S1224" s="36"/>
      <c r="T1224" s="40"/>
      <c r="U1224" s="40"/>
      <c r="V1224" s="81"/>
      <c r="W1224" s="40"/>
      <c r="X1224" s="40"/>
      <c r="Y1224" s="40"/>
      <c r="Z1224" s="38" t="str">
        <f>IFERROR(VLOOKUP(Y1224,DIRECTORIO!A:B,2,FALSE),"")</f>
        <v/>
      </c>
      <c r="AA1224" s="40"/>
      <c r="AB1224" s="40"/>
      <c r="AC1224" s="40"/>
      <c r="AD1224" s="40"/>
      <c r="AE1224" s="40"/>
      <c r="AF1224" s="40"/>
      <c r="AG1224" s="41" t="s">
        <v>109</v>
      </c>
      <c r="AH1224" s="42"/>
      <c r="AI1224" s="54" t="str">
        <f t="shared" ca="1" si="241"/>
        <v>PENDIENTE NOTIFICACIÓN ELECTRÓNICA</v>
      </c>
      <c r="AJ1224" s="37"/>
      <c r="AK1224" s="37"/>
      <c r="AL1224" s="37"/>
      <c r="AM1224" s="53" t="str">
        <f>IF(AK1224="","",WORKDAY(AK1224,5,FESTIVOS_CO!A:A))</f>
        <v/>
      </c>
      <c r="AN1224" s="37"/>
      <c r="AO1224" s="37"/>
      <c r="AP1224" s="54" t="str">
        <f t="shared" ca="1" si="234"/>
        <v>NO APLICA</v>
      </c>
      <c r="AQ1224" s="36"/>
      <c r="AR1224" s="43"/>
      <c r="AS1224" s="37"/>
      <c r="AT1224" s="36"/>
      <c r="AU1224" s="37"/>
      <c r="AV1224" s="36"/>
      <c r="AW1224" s="36"/>
      <c r="AX1224" s="37"/>
      <c r="AY1224" s="140" t="str">
        <f>IF(AU1224="","",WORKDAY(AU1224,5,FESTIVOS_CO!A:A))</f>
        <v/>
      </c>
      <c r="AZ1224" s="54" t="str">
        <f t="shared" ca="1" si="231"/>
        <v>NO APLICA</v>
      </c>
      <c r="BA1224" s="55" t="str">
        <f>IF(AX1224="","",WORKDAY(AX1224,5,FESTIVOS_CO!A:A))</f>
        <v/>
      </c>
      <c r="BB1224" s="39"/>
      <c r="BC1224" s="40"/>
      <c r="BD1224" s="40"/>
      <c r="BE1224" s="56" t="str">
        <f t="shared" ca="1" si="232"/>
        <v>NO APLICA</v>
      </c>
      <c r="BF1224" s="37"/>
      <c r="BG1224" s="45"/>
      <c r="BH1224" s="37"/>
      <c r="BI1224" s="36"/>
      <c r="BJ1224" s="37"/>
      <c r="BK1224" s="36"/>
      <c r="BL1224" s="36"/>
      <c r="BM1224" s="53" t="str">
        <f>IF(BJ1224="","",WORKDAY(BJ1224,5,FESTIVOS_CO!A:A))</f>
        <v/>
      </c>
      <c r="BN1224" s="57" t="str">
        <f t="shared" ca="1" si="242"/>
        <v>PENDIENTE HACER AVISO</v>
      </c>
      <c r="BO1224" s="54" t="str">
        <f t="shared" ca="1" si="235"/>
        <v>EN TRÁMITE NOTIF. POR AVISO</v>
      </c>
      <c r="BP1224" s="37"/>
      <c r="BQ1224" s="53" t="str">
        <f>IF(BP1224="","",WORKDAY(BP1224,5,FESTIVOS_CO!A:A))</f>
        <v/>
      </c>
      <c r="BR1224" s="37"/>
      <c r="BS1224" s="36"/>
      <c r="BT1224" s="38"/>
      <c r="BU1224" s="58" t="e">
        <f>VLOOKUP(BT1224,Hoja2!$C:$D,2,0)</f>
        <v>#N/A</v>
      </c>
      <c r="BV1224" s="80" t="str">
        <f>IF(
AND(AO1224="",BD1224="",BQ1224=""),
"EN PROCESO NOTIFICACION / COMUNICACION",
IF(
BT1224="",
"NO APLICA",
IF(
BU1224=60,
IF(AO1224&lt;&gt;"",AO1224,IF(BD1224&lt;&gt;"",BD1224,BQ1224))+60,
WORKDAY(
IF(AO1224&lt;&gt;"",AO1224,IF(BD1224&lt;&gt;"",BD1224,BQ1224)),
BU1224,
FESTIVOS_CO!A:A
)
)
))</f>
        <v>EN PROCESO NOTIFICACION / COMUNICACION</v>
      </c>
      <c r="BW1224" s="44"/>
      <c r="BX1224" s="53"/>
      <c r="BY1224" s="45"/>
      <c r="BZ1224" s="37"/>
      <c r="CA1224" s="54" t="str">
        <f t="shared" si="236"/>
        <v>PENDIENTE EJECUTORIA</v>
      </c>
      <c r="CB1224" s="59" t="str">
        <f t="shared" si="233"/>
        <v/>
      </c>
      <c r="CC1224" s="36"/>
      <c r="CD1224" s="40"/>
      <c r="CE1224" s="46"/>
      <c r="CF1224" s="40"/>
      <c r="CG1224" s="40"/>
      <c r="CH1224" s="40"/>
      <c r="CI1224" s="36"/>
      <c r="CJ1224" s="47"/>
      <c r="CK1224" s="40"/>
      <c r="CL1224" s="40"/>
      <c r="CM1224" s="40"/>
      <c r="CN1224" s="40"/>
    </row>
    <row r="1225" spans="1:92" ht="42.75" hidden="1">
      <c r="A1225" s="49" t="str">
        <f t="shared" si="237"/>
        <v>SIN GESTIÓN</v>
      </c>
      <c r="B1225" s="58"/>
      <c r="C1225" s="37"/>
      <c r="D1225" s="37"/>
      <c r="E1225" s="49" t="str">
        <f t="shared" si="238"/>
        <v>PENDIENTE NOTIFICACIÓN</v>
      </c>
      <c r="F1225" s="141" t="str">
        <f t="shared" si="239"/>
        <v>PENDIENTE NOTIFICACIÓN</v>
      </c>
      <c r="G1225" s="49" t="str">
        <f t="shared" si="240"/>
        <v/>
      </c>
      <c r="H1225" s="51" t="str">
        <f ca="1">IF(
L1225="",
"",
IF(
NETWORKDAYS(L1225,IF(M1225&lt;&gt;"",M1225,TODAY()),FESTIVOS_CO!A:A)&gt;2,
"VENCIDO",
IF(
NETWORKDAYS(L1225,IF(M1225&lt;&gt;"",M1225,TODAY()),FESTIVOS_CO!A:A)=2,
"ALERTA",
"A TIEMPO"
)))</f>
        <v/>
      </c>
      <c r="I1225" s="40"/>
      <c r="J1225" s="36"/>
      <c r="K1225" s="37"/>
      <c r="L1225" s="50"/>
      <c r="M1225" s="37"/>
      <c r="N1225" s="52"/>
      <c r="O1225" s="52"/>
      <c r="P1225" s="36"/>
      <c r="Q1225" s="36"/>
      <c r="R1225" s="40"/>
      <c r="S1225" s="36"/>
      <c r="T1225" s="40"/>
      <c r="U1225" s="40"/>
      <c r="V1225" s="81"/>
      <c r="W1225" s="40"/>
      <c r="X1225" s="40"/>
      <c r="Y1225" s="40"/>
      <c r="Z1225" s="38" t="str">
        <f>IFERROR(VLOOKUP(Y1225,DIRECTORIO!A:B,2,FALSE),"")</f>
        <v/>
      </c>
      <c r="AA1225" s="40"/>
      <c r="AB1225" s="40"/>
      <c r="AC1225" s="40"/>
      <c r="AD1225" s="40"/>
      <c r="AE1225" s="40"/>
      <c r="AF1225" s="40"/>
      <c r="AG1225" s="41" t="s">
        <v>109</v>
      </c>
      <c r="AH1225" s="42"/>
      <c r="AI1225" s="54" t="str">
        <f t="shared" ca="1" si="241"/>
        <v>PENDIENTE NOTIFICACIÓN ELECTRÓNICA</v>
      </c>
      <c r="AJ1225" s="37"/>
      <c r="AK1225" s="37"/>
      <c r="AL1225" s="37"/>
      <c r="AM1225" s="53" t="str">
        <f>IF(AK1225="","",WORKDAY(AK1225,5,FESTIVOS_CO!A:A))</f>
        <v/>
      </c>
      <c r="AN1225" s="37"/>
      <c r="AO1225" s="37"/>
      <c r="AP1225" s="54" t="str">
        <f t="shared" ca="1" si="234"/>
        <v>NO APLICA</v>
      </c>
      <c r="AQ1225" s="36"/>
      <c r="AR1225" s="43"/>
      <c r="AS1225" s="37"/>
      <c r="AT1225" s="36"/>
      <c r="AU1225" s="37"/>
      <c r="AV1225" s="36"/>
      <c r="AW1225" s="36"/>
      <c r="AX1225" s="37"/>
      <c r="AY1225" s="140" t="str">
        <f>IF(AU1225="","",WORKDAY(AU1225,5,FESTIVOS_CO!A:A))</f>
        <v/>
      </c>
      <c r="AZ1225" s="54" t="str">
        <f t="shared" ca="1" si="231"/>
        <v>NO APLICA</v>
      </c>
      <c r="BA1225" s="55" t="str">
        <f>IF(AX1225="","",WORKDAY(AX1225,5,FESTIVOS_CO!A:A))</f>
        <v/>
      </c>
      <c r="BB1225" s="39"/>
      <c r="BC1225" s="40"/>
      <c r="BD1225" s="40"/>
      <c r="BE1225" s="56" t="str">
        <f t="shared" ca="1" si="232"/>
        <v>NO APLICA</v>
      </c>
      <c r="BF1225" s="37"/>
      <c r="BG1225" s="45"/>
      <c r="BH1225" s="37"/>
      <c r="BI1225" s="36"/>
      <c r="BJ1225" s="37"/>
      <c r="BK1225" s="36"/>
      <c r="BL1225" s="36"/>
      <c r="BM1225" s="53" t="str">
        <f>IF(BJ1225="","",WORKDAY(BJ1225,5,FESTIVOS_CO!A:A))</f>
        <v/>
      </c>
      <c r="BN1225" s="57" t="str">
        <f t="shared" ca="1" si="242"/>
        <v>PENDIENTE HACER AVISO</v>
      </c>
      <c r="BO1225" s="54" t="str">
        <f t="shared" ca="1" si="235"/>
        <v>EN TRÁMITE NOTIF. POR AVISO</v>
      </c>
      <c r="BP1225" s="37"/>
      <c r="BQ1225" s="53" t="str">
        <f>IF(BP1225="","",WORKDAY(BP1225,5,FESTIVOS_CO!A:A))</f>
        <v/>
      </c>
      <c r="BR1225" s="37"/>
      <c r="BS1225" s="36"/>
      <c r="BT1225" s="38"/>
      <c r="BU1225" s="58" t="e">
        <f>VLOOKUP(BT1225,Hoja2!$C:$D,2,0)</f>
        <v>#N/A</v>
      </c>
      <c r="BV1225" s="80" t="str">
        <f>IF(
AND(AO1225="",BD1225="",BQ1225=""),
"EN PROCESO NOTIFICACION / COMUNICACION",
IF(
BT1225="",
"NO APLICA",
IF(
BU1225=60,
IF(AO1225&lt;&gt;"",AO1225,IF(BD1225&lt;&gt;"",BD1225,BQ1225))+60,
WORKDAY(
IF(AO1225&lt;&gt;"",AO1225,IF(BD1225&lt;&gt;"",BD1225,BQ1225)),
BU1225,
FESTIVOS_CO!A:A
)
)
))</f>
        <v>EN PROCESO NOTIFICACION / COMUNICACION</v>
      </c>
      <c r="BW1225" s="44"/>
      <c r="BX1225" s="53"/>
      <c r="BY1225" s="45"/>
      <c r="BZ1225" s="37"/>
      <c r="CA1225" s="54" t="str">
        <f t="shared" si="236"/>
        <v>PENDIENTE EJECUTORIA</v>
      </c>
      <c r="CB1225" s="59" t="str">
        <f t="shared" si="233"/>
        <v/>
      </c>
      <c r="CC1225" s="36"/>
      <c r="CD1225" s="40"/>
      <c r="CE1225" s="46"/>
      <c r="CF1225" s="40"/>
      <c r="CG1225" s="40"/>
      <c r="CH1225" s="40"/>
      <c r="CI1225" s="36"/>
      <c r="CJ1225" s="47"/>
      <c r="CK1225" s="40"/>
      <c r="CL1225" s="40"/>
      <c r="CM1225" s="40"/>
      <c r="CN1225" s="40"/>
    </row>
    <row r="1226" spans="1:92" ht="42.75" hidden="1">
      <c r="A1226" s="49" t="str">
        <f t="shared" si="237"/>
        <v>SIN GESTIÓN</v>
      </c>
      <c r="B1226" s="58"/>
      <c r="C1226" s="37"/>
      <c r="D1226" s="37"/>
      <c r="E1226" s="49" t="str">
        <f t="shared" si="238"/>
        <v>PENDIENTE NOTIFICACIÓN</v>
      </c>
      <c r="F1226" s="141" t="str">
        <f t="shared" si="239"/>
        <v>PENDIENTE NOTIFICACIÓN</v>
      </c>
      <c r="G1226" s="49" t="str">
        <f t="shared" si="240"/>
        <v/>
      </c>
      <c r="H1226" s="51" t="str">
        <f ca="1">IF(
L1226="",
"",
IF(
NETWORKDAYS(L1226,IF(M1226&lt;&gt;"",M1226,TODAY()),FESTIVOS_CO!A:A)&gt;2,
"VENCIDO",
IF(
NETWORKDAYS(L1226,IF(M1226&lt;&gt;"",M1226,TODAY()),FESTIVOS_CO!A:A)=2,
"ALERTA",
"A TIEMPO"
)))</f>
        <v/>
      </c>
      <c r="I1226" s="40"/>
      <c r="J1226" s="36"/>
      <c r="K1226" s="37"/>
      <c r="L1226" s="50"/>
      <c r="M1226" s="37"/>
      <c r="N1226" s="52"/>
      <c r="O1226" s="52"/>
      <c r="P1226" s="36"/>
      <c r="Q1226" s="36"/>
      <c r="R1226" s="40"/>
      <c r="S1226" s="36"/>
      <c r="T1226" s="40"/>
      <c r="U1226" s="40"/>
      <c r="V1226" s="81"/>
      <c r="W1226" s="40"/>
      <c r="X1226" s="40"/>
      <c r="Y1226" s="40"/>
      <c r="Z1226" s="38" t="str">
        <f>IFERROR(VLOOKUP(Y1226,DIRECTORIO!A:B,2,FALSE),"")</f>
        <v/>
      </c>
      <c r="AA1226" s="40"/>
      <c r="AB1226" s="40"/>
      <c r="AC1226" s="40"/>
      <c r="AD1226" s="40"/>
      <c r="AE1226" s="40"/>
      <c r="AF1226" s="40"/>
      <c r="AG1226" s="41" t="s">
        <v>109</v>
      </c>
      <c r="AH1226" s="42"/>
      <c r="AI1226" s="54" t="str">
        <f t="shared" ca="1" si="241"/>
        <v>PENDIENTE NOTIFICACIÓN ELECTRÓNICA</v>
      </c>
      <c r="AJ1226" s="37"/>
      <c r="AK1226" s="37"/>
      <c r="AL1226" s="37"/>
      <c r="AM1226" s="53" t="str">
        <f>IF(AK1226="","",WORKDAY(AK1226,5,FESTIVOS_CO!A:A))</f>
        <v/>
      </c>
      <c r="AN1226" s="37"/>
      <c r="AO1226" s="37"/>
      <c r="AP1226" s="54" t="str">
        <f t="shared" ca="1" si="234"/>
        <v>NO APLICA</v>
      </c>
      <c r="AQ1226" s="36"/>
      <c r="AR1226" s="43"/>
      <c r="AS1226" s="37"/>
      <c r="AT1226" s="36"/>
      <c r="AU1226" s="37"/>
      <c r="AV1226" s="36"/>
      <c r="AW1226" s="36"/>
      <c r="AX1226" s="37"/>
      <c r="AY1226" s="140" t="str">
        <f>IF(AU1226="","",WORKDAY(AU1226,5,FESTIVOS_CO!A:A))</f>
        <v/>
      </c>
      <c r="AZ1226" s="54" t="str">
        <f t="shared" ref="AZ1226:AZ1289" ca="1" si="243">IF(
AND(BB1226="SI",BC1226&lt;&gt;"",BD1226&lt;&gt;""),
"NOTIFICACIÓN PERSONAL COMPLETA",
IF(
AND(AO1226="",AX1226="",BQ1226="",BC1226&lt;&gt;"",BD1226&lt;&gt;""),
"NOTIFICADO POR CONDUCTA CONCLUYENTE",
IF(AP1226="NO PROCEDE CITACION",
"NO PROCEDE",
IF(AP1226="NO APLICA",
"NO APLICA",
IF(AW1226="NO",
"HACER AVISO",
IF(AQ1226="",
"PENDIENTE GESTIONAR CITACIÓN",
IF(AS1226="",
"PENDIENTE FIRMA",
IF(AR1226="",
"PENDIENTE REVISIÓN",
IF(AT1226="",
"PENDIENTE RADICAR",
"CITACIÓN COMPLETA EN ESPERA PRESENTACION PERSONAL"
)))))))))</f>
        <v>NO APLICA</v>
      </c>
      <c r="BA1226" s="55" t="str">
        <f>IF(AX1226="","",WORKDAY(AX1226,5,FESTIVOS_CO!A:A))</f>
        <v/>
      </c>
      <c r="BB1226" s="39"/>
      <c r="BC1226" s="40"/>
      <c r="BD1226" s="40"/>
      <c r="BE1226" s="56" t="str">
        <f t="shared" ca="1" si="232"/>
        <v>NO APLICA</v>
      </c>
      <c r="BF1226" s="37"/>
      <c r="BG1226" s="45"/>
      <c r="BH1226" s="37"/>
      <c r="BI1226" s="36"/>
      <c r="BJ1226" s="37"/>
      <c r="BK1226" s="36"/>
      <c r="BL1226" s="36"/>
      <c r="BM1226" s="53" t="str">
        <f>IF(BJ1226="","",WORKDAY(BJ1226,5,FESTIVOS_CO!A:A))</f>
        <v/>
      </c>
      <c r="BN1226" s="57" t="str">
        <f t="shared" ca="1" si="242"/>
        <v>PENDIENTE HACER AVISO</v>
      </c>
      <c r="BO1226" s="54" t="str">
        <f t="shared" ca="1" si="235"/>
        <v>EN TRÁMITE NOTIF. POR AVISO</v>
      </c>
      <c r="BP1226" s="37"/>
      <c r="BQ1226" s="53" t="str">
        <f>IF(BP1226="","",WORKDAY(BP1226,5,FESTIVOS_CO!A:A))</f>
        <v/>
      </c>
      <c r="BR1226" s="37"/>
      <c r="BS1226" s="36"/>
      <c r="BT1226" s="38"/>
      <c r="BU1226" s="58" t="e">
        <f>VLOOKUP(BT1226,Hoja2!$C:$D,2,0)</f>
        <v>#N/A</v>
      </c>
      <c r="BV1226" s="80" t="str">
        <f>IF(
AND(AO1226="",BD1226="",BQ1226=""),
"EN PROCESO NOTIFICACION / COMUNICACION",
IF(
BT1226="",
"NO APLICA",
IF(
BU1226=60,
IF(AO1226&lt;&gt;"",AO1226,IF(BD1226&lt;&gt;"",BD1226,BQ1226))+60,
WORKDAY(
IF(AO1226&lt;&gt;"",AO1226,IF(BD1226&lt;&gt;"",BD1226,BQ1226)),
BU1226,
FESTIVOS_CO!A:A
)
)
))</f>
        <v>EN PROCESO NOTIFICACION / COMUNICACION</v>
      </c>
      <c r="BW1226" s="44"/>
      <c r="BX1226" s="53"/>
      <c r="BY1226" s="45"/>
      <c r="BZ1226" s="37"/>
      <c r="CA1226" s="54" t="str">
        <f t="shared" si="236"/>
        <v>PENDIENTE EJECUTORIA</v>
      </c>
      <c r="CB1226" s="59" t="str">
        <f t="shared" si="233"/>
        <v/>
      </c>
      <c r="CC1226" s="36"/>
      <c r="CD1226" s="40"/>
      <c r="CE1226" s="46"/>
      <c r="CF1226" s="40"/>
      <c r="CG1226" s="40"/>
      <c r="CH1226" s="40"/>
      <c r="CI1226" s="36"/>
      <c r="CJ1226" s="47"/>
      <c r="CK1226" s="40"/>
      <c r="CL1226" s="40"/>
      <c r="CM1226" s="40"/>
      <c r="CN1226" s="40"/>
    </row>
    <row r="1227" spans="1:92" ht="42.75" hidden="1">
      <c r="A1227" s="49" t="str">
        <f t="shared" si="237"/>
        <v>SIN GESTIÓN</v>
      </c>
      <c r="B1227" s="58"/>
      <c r="C1227" s="37"/>
      <c r="D1227" s="37"/>
      <c r="E1227" s="49" t="str">
        <f t="shared" si="238"/>
        <v>PENDIENTE NOTIFICACIÓN</v>
      </c>
      <c r="F1227" s="141" t="str">
        <f t="shared" si="239"/>
        <v>PENDIENTE NOTIFICACIÓN</v>
      </c>
      <c r="G1227" s="49" t="str">
        <f t="shared" si="240"/>
        <v/>
      </c>
      <c r="H1227" s="51" t="str">
        <f ca="1">IF(
L1227="",
"",
IF(
NETWORKDAYS(L1227,IF(M1227&lt;&gt;"",M1227,TODAY()),FESTIVOS_CO!A:A)&gt;2,
"VENCIDO",
IF(
NETWORKDAYS(L1227,IF(M1227&lt;&gt;"",M1227,TODAY()),FESTIVOS_CO!A:A)=2,
"ALERTA",
"A TIEMPO"
)))</f>
        <v/>
      </c>
      <c r="I1227" s="40"/>
      <c r="J1227" s="36"/>
      <c r="K1227" s="37"/>
      <c r="L1227" s="50"/>
      <c r="M1227" s="37"/>
      <c r="N1227" s="52"/>
      <c r="O1227" s="52"/>
      <c r="P1227" s="36"/>
      <c r="Q1227" s="36"/>
      <c r="R1227" s="40"/>
      <c r="S1227" s="36"/>
      <c r="T1227" s="40"/>
      <c r="U1227" s="40"/>
      <c r="V1227" s="81"/>
      <c r="W1227" s="40"/>
      <c r="X1227" s="40"/>
      <c r="Y1227" s="40"/>
      <c r="Z1227" s="38" t="str">
        <f>IFERROR(VLOOKUP(Y1227,DIRECTORIO!A:B,2,FALSE),"")</f>
        <v/>
      </c>
      <c r="AA1227" s="40"/>
      <c r="AB1227" s="40"/>
      <c r="AC1227" s="40"/>
      <c r="AD1227" s="40"/>
      <c r="AE1227" s="40"/>
      <c r="AF1227" s="40"/>
      <c r="AG1227" s="41" t="s">
        <v>109</v>
      </c>
      <c r="AH1227" s="42"/>
      <c r="AI1227" s="54" t="str">
        <f t="shared" ca="1" si="241"/>
        <v>PENDIENTE NOTIFICACIÓN ELECTRÓNICA</v>
      </c>
      <c r="AJ1227" s="37"/>
      <c r="AK1227" s="37"/>
      <c r="AL1227" s="37"/>
      <c r="AM1227" s="53" t="str">
        <f>IF(AK1227="","",WORKDAY(AK1227,5,FESTIVOS_CO!A:A))</f>
        <v/>
      </c>
      <c r="AN1227" s="37"/>
      <c r="AO1227" s="37"/>
      <c r="AP1227" s="54" t="str">
        <f t="shared" ca="1" si="234"/>
        <v>NO APLICA</v>
      </c>
      <c r="AQ1227" s="36"/>
      <c r="AR1227" s="43"/>
      <c r="AS1227" s="37"/>
      <c r="AT1227" s="36"/>
      <c r="AU1227" s="37"/>
      <c r="AV1227" s="36"/>
      <c r="AW1227" s="36"/>
      <c r="AX1227" s="37"/>
      <c r="AY1227" s="140" t="str">
        <f>IF(AU1227="","",WORKDAY(AU1227,5,FESTIVOS_CO!A:A))</f>
        <v/>
      </c>
      <c r="AZ1227" s="54" t="str">
        <f t="shared" ca="1" si="243"/>
        <v>NO APLICA</v>
      </c>
      <c r="BA1227" s="55" t="str">
        <f>IF(AX1227="","",WORKDAY(AX1227,5,FESTIVOS_CO!A:A))</f>
        <v/>
      </c>
      <c r="BB1227" s="39"/>
      <c r="BC1227" s="40"/>
      <c r="BD1227" s="40"/>
      <c r="BE1227" s="56" t="str">
        <f t="shared" ca="1" si="232"/>
        <v>NO APLICA</v>
      </c>
      <c r="BF1227" s="37"/>
      <c r="BG1227" s="45"/>
      <c r="BH1227" s="37"/>
      <c r="BI1227" s="36"/>
      <c r="BJ1227" s="37"/>
      <c r="BK1227" s="36"/>
      <c r="BL1227" s="36"/>
      <c r="BM1227" s="53" t="str">
        <f>IF(BJ1227="","",WORKDAY(BJ1227,5,FESTIVOS_CO!A:A))</f>
        <v/>
      </c>
      <c r="BN1227" s="57" t="str">
        <f t="shared" ca="1" si="242"/>
        <v>PENDIENTE HACER AVISO</v>
      </c>
      <c r="BO1227" s="54" t="str">
        <f t="shared" ca="1" si="235"/>
        <v>EN TRÁMITE NOTIF. POR AVISO</v>
      </c>
      <c r="BP1227" s="37"/>
      <c r="BQ1227" s="53" t="str">
        <f>IF(BP1227="","",WORKDAY(BP1227,5,FESTIVOS_CO!A:A))</f>
        <v/>
      </c>
      <c r="BR1227" s="37"/>
      <c r="BS1227" s="36"/>
      <c r="BT1227" s="38"/>
      <c r="BU1227" s="58" t="e">
        <f>VLOOKUP(BT1227,Hoja2!$C:$D,2,0)</f>
        <v>#N/A</v>
      </c>
      <c r="BV1227" s="80" t="str">
        <f>IF(
AND(AO1227="",BD1227="",BQ1227=""),
"EN PROCESO NOTIFICACION / COMUNICACION",
IF(
BT1227="",
"NO APLICA",
IF(
BU1227=60,
IF(AO1227&lt;&gt;"",AO1227,IF(BD1227&lt;&gt;"",BD1227,BQ1227))+60,
WORKDAY(
IF(AO1227&lt;&gt;"",AO1227,IF(BD1227&lt;&gt;"",BD1227,BQ1227)),
BU1227,
FESTIVOS_CO!A:A
)
)
))</f>
        <v>EN PROCESO NOTIFICACION / COMUNICACION</v>
      </c>
      <c r="BW1227" s="44"/>
      <c r="BX1227" s="53"/>
      <c r="BY1227" s="45"/>
      <c r="BZ1227" s="37"/>
      <c r="CA1227" s="54" t="str">
        <f t="shared" si="236"/>
        <v>PENDIENTE EJECUTORIA</v>
      </c>
      <c r="CB1227" s="59" t="str">
        <f t="shared" si="233"/>
        <v/>
      </c>
      <c r="CC1227" s="36"/>
      <c r="CD1227" s="40"/>
      <c r="CE1227" s="46"/>
      <c r="CF1227" s="40"/>
      <c r="CG1227" s="40"/>
      <c r="CH1227" s="40"/>
      <c r="CI1227" s="36"/>
      <c r="CJ1227" s="47"/>
      <c r="CK1227" s="40"/>
      <c r="CL1227" s="40"/>
      <c r="CM1227" s="40"/>
      <c r="CN1227" s="40"/>
    </row>
    <row r="1228" spans="1:92" ht="42.75" hidden="1">
      <c r="A1228" s="49" t="str">
        <f t="shared" si="237"/>
        <v>SIN GESTIÓN</v>
      </c>
      <c r="B1228" s="58"/>
      <c r="C1228" s="37"/>
      <c r="D1228" s="37"/>
      <c r="E1228" s="49" t="str">
        <f t="shared" si="238"/>
        <v>PENDIENTE NOTIFICACIÓN</v>
      </c>
      <c r="F1228" s="141" t="str">
        <f t="shared" si="239"/>
        <v>PENDIENTE NOTIFICACIÓN</v>
      </c>
      <c r="G1228" s="49" t="str">
        <f t="shared" si="240"/>
        <v/>
      </c>
      <c r="H1228" s="51" t="str">
        <f ca="1">IF(
L1228="",
"",
IF(
NETWORKDAYS(L1228,IF(M1228&lt;&gt;"",M1228,TODAY()),FESTIVOS_CO!A:A)&gt;2,
"VENCIDO",
IF(
NETWORKDAYS(L1228,IF(M1228&lt;&gt;"",M1228,TODAY()),FESTIVOS_CO!A:A)=2,
"ALERTA",
"A TIEMPO"
)))</f>
        <v/>
      </c>
      <c r="I1228" s="40"/>
      <c r="J1228" s="36"/>
      <c r="K1228" s="37"/>
      <c r="L1228" s="50"/>
      <c r="M1228" s="37"/>
      <c r="N1228" s="52"/>
      <c r="O1228" s="52"/>
      <c r="P1228" s="36"/>
      <c r="Q1228" s="36"/>
      <c r="R1228" s="40"/>
      <c r="S1228" s="36"/>
      <c r="T1228" s="40"/>
      <c r="U1228" s="40"/>
      <c r="V1228" s="81"/>
      <c r="W1228" s="40"/>
      <c r="X1228" s="40"/>
      <c r="Y1228" s="40"/>
      <c r="Z1228" s="38" t="str">
        <f>IFERROR(VLOOKUP(Y1228,DIRECTORIO!A:B,2,FALSE),"")</f>
        <v/>
      </c>
      <c r="AA1228" s="40"/>
      <c r="AB1228" s="40"/>
      <c r="AC1228" s="40"/>
      <c r="AD1228" s="40"/>
      <c r="AE1228" s="40"/>
      <c r="AF1228" s="40"/>
      <c r="AG1228" s="41" t="s">
        <v>109</v>
      </c>
      <c r="AH1228" s="42"/>
      <c r="AI1228" s="54" t="str">
        <f t="shared" ca="1" si="241"/>
        <v>PENDIENTE NOTIFICACIÓN ELECTRÓNICA</v>
      </c>
      <c r="AJ1228" s="37"/>
      <c r="AK1228" s="37"/>
      <c r="AL1228" s="37"/>
      <c r="AM1228" s="53" t="str">
        <f>IF(AK1228="","",WORKDAY(AK1228,5,FESTIVOS_CO!A:A))</f>
        <v/>
      </c>
      <c r="AN1228" s="37"/>
      <c r="AO1228" s="37"/>
      <c r="AP1228" s="54" t="str">
        <f t="shared" ca="1" si="234"/>
        <v>NO APLICA</v>
      </c>
      <c r="AQ1228" s="36"/>
      <c r="AR1228" s="43"/>
      <c r="AS1228" s="37"/>
      <c r="AT1228" s="36"/>
      <c r="AU1228" s="37"/>
      <c r="AV1228" s="36"/>
      <c r="AW1228" s="36"/>
      <c r="AX1228" s="37"/>
      <c r="AY1228" s="140" t="str">
        <f>IF(AU1228="","",WORKDAY(AU1228,5,FESTIVOS_CO!A:A))</f>
        <v/>
      </c>
      <c r="AZ1228" s="54" t="str">
        <f t="shared" ca="1" si="243"/>
        <v>NO APLICA</v>
      </c>
      <c r="BA1228" s="55" t="str">
        <f>IF(AX1228="","",WORKDAY(AX1228,5,FESTIVOS_CO!A:A))</f>
        <v/>
      </c>
      <c r="BB1228" s="39"/>
      <c r="BC1228" s="40"/>
      <c r="BD1228" s="40"/>
      <c r="BE1228" s="56" t="str">
        <f t="shared" ca="1" si="232"/>
        <v>NO APLICA</v>
      </c>
      <c r="BF1228" s="37"/>
      <c r="BG1228" s="45"/>
      <c r="BH1228" s="37"/>
      <c r="BI1228" s="36"/>
      <c r="BJ1228" s="37"/>
      <c r="BK1228" s="36"/>
      <c r="BL1228" s="36"/>
      <c r="BM1228" s="53" t="str">
        <f>IF(BJ1228="","",WORKDAY(BJ1228,5,FESTIVOS_CO!A:A))</f>
        <v/>
      </c>
      <c r="BN1228" s="57" t="str">
        <f t="shared" ca="1" si="242"/>
        <v>PENDIENTE HACER AVISO</v>
      </c>
      <c r="BO1228" s="54" t="str">
        <f t="shared" ca="1" si="235"/>
        <v>EN TRÁMITE NOTIF. POR AVISO</v>
      </c>
      <c r="BP1228" s="37"/>
      <c r="BQ1228" s="53" t="str">
        <f>IF(BP1228="","",WORKDAY(BP1228,5,FESTIVOS_CO!A:A))</f>
        <v/>
      </c>
      <c r="BR1228" s="37"/>
      <c r="BS1228" s="36"/>
      <c r="BT1228" s="38"/>
      <c r="BU1228" s="58" t="e">
        <f>VLOOKUP(BT1228,Hoja2!$C:$D,2,0)</f>
        <v>#N/A</v>
      </c>
      <c r="BV1228" s="80" t="str">
        <f>IF(
AND(AO1228="",BD1228="",BQ1228=""),
"EN PROCESO NOTIFICACION / COMUNICACION",
IF(
BT1228="",
"NO APLICA",
IF(
BU1228=60,
IF(AO1228&lt;&gt;"",AO1228,IF(BD1228&lt;&gt;"",BD1228,BQ1228))+60,
WORKDAY(
IF(AO1228&lt;&gt;"",AO1228,IF(BD1228&lt;&gt;"",BD1228,BQ1228)),
BU1228,
FESTIVOS_CO!A:A
)
)
))</f>
        <v>EN PROCESO NOTIFICACION / COMUNICACION</v>
      </c>
      <c r="BW1228" s="44"/>
      <c r="BX1228" s="53"/>
      <c r="BY1228" s="45"/>
      <c r="BZ1228" s="37"/>
      <c r="CA1228" s="54" t="str">
        <f t="shared" si="236"/>
        <v>PENDIENTE EJECUTORIA</v>
      </c>
      <c r="CB1228" s="59" t="str">
        <f t="shared" si="233"/>
        <v/>
      </c>
      <c r="CC1228" s="36"/>
      <c r="CD1228" s="40"/>
      <c r="CE1228" s="46"/>
      <c r="CF1228" s="40"/>
      <c r="CG1228" s="40"/>
      <c r="CH1228" s="40"/>
      <c r="CI1228" s="36"/>
      <c r="CJ1228" s="47"/>
      <c r="CK1228" s="40"/>
      <c r="CL1228" s="40"/>
      <c r="CM1228" s="40"/>
      <c r="CN1228" s="40"/>
    </row>
    <row r="1229" spans="1:92" ht="42.75" hidden="1">
      <c r="A1229" s="49" t="str">
        <f t="shared" si="237"/>
        <v>SIN GESTIÓN</v>
      </c>
      <c r="B1229" s="58"/>
      <c r="C1229" s="37"/>
      <c r="D1229" s="37"/>
      <c r="E1229" s="49" t="str">
        <f t="shared" si="238"/>
        <v>PENDIENTE NOTIFICACIÓN</v>
      </c>
      <c r="F1229" s="141" t="str">
        <f t="shared" si="239"/>
        <v>PENDIENTE NOTIFICACIÓN</v>
      </c>
      <c r="G1229" s="49" t="str">
        <f t="shared" si="240"/>
        <v/>
      </c>
      <c r="H1229" s="51" t="str">
        <f ca="1">IF(
L1229="",
"",
IF(
NETWORKDAYS(L1229,IF(M1229&lt;&gt;"",M1229,TODAY()),FESTIVOS_CO!A:A)&gt;2,
"VENCIDO",
IF(
NETWORKDAYS(L1229,IF(M1229&lt;&gt;"",M1229,TODAY()),FESTIVOS_CO!A:A)=2,
"ALERTA",
"A TIEMPO"
)))</f>
        <v/>
      </c>
      <c r="I1229" s="40"/>
      <c r="J1229" s="36"/>
      <c r="K1229" s="37"/>
      <c r="L1229" s="50"/>
      <c r="M1229" s="37"/>
      <c r="N1229" s="52"/>
      <c r="O1229" s="52"/>
      <c r="P1229" s="36"/>
      <c r="Q1229" s="36"/>
      <c r="R1229" s="40"/>
      <c r="S1229" s="36"/>
      <c r="T1229" s="40"/>
      <c r="U1229" s="40"/>
      <c r="V1229" s="81"/>
      <c r="W1229" s="40"/>
      <c r="X1229" s="40"/>
      <c r="Y1229" s="40"/>
      <c r="Z1229" s="38" t="str">
        <f>IFERROR(VLOOKUP(Y1229,DIRECTORIO!A:B,2,FALSE),"")</f>
        <v/>
      </c>
      <c r="AA1229" s="40"/>
      <c r="AB1229" s="40"/>
      <c r="AC1229" s="40"/>
      <c r="AD1229" s="40"/>
      <c r="AE1229" s="40"/>
      <c r="AF1229" s="40"/>
      <c r="AG1229" s="41" t="s">
        <v>109</v>
      </c>
      <c r="AH1229" s="42"/>
      <c r="AI1229" s="54" t="str">
        <f t="shared" ca="1" si="241"/>
        <v>PENDIENTE NOTIFICACIÓN ELECTRÓNICA</v>
      </c>
      <c r="AJ1229" s="37"/>
      <c r="AK1229" s="37"/>
      <c r="AL1229" s="37"/>
      <c r="AM1229" s="53" t="str">
        <f>IF(AK1229="","",WORKDAY(AK1229,5,FESTIVOS_CO!A:A))</f>
        <v/>
      </c>
      <c r="AN1229" s="37"/>
      <c r="AO1229" s="37"/>
      <c r="AP1229" s="54" t="str">
        <f t="shared" ca="1" si="234"/>
        <v>NO APLICA</v>
      </c>
      <c r="AQ1229" s="36"/>
      <c r="AR1229" s="43"/>
      <c r="AS1229" s="37"/>
      <c r="AT1229" s="36"/>
      <c r="AU1229" s="37"/>
      <c r="AV1229" s="36"/>
      <c r="AW1229" s="36"/>
      <c r="AX1229" s="37"/>
      <c r="AY1229" s="140" t="str">
        <f>IF(AU1229="","",WORKDAY(AU1229,5,FESTIVOS_CO!A:A))</f>
        <v/>
      </c>
      <c r="AZ1229" s="54" t="str">
        <f t="shared" ca="1" si="243"/>
        <v>NO APLICA</v>
      </c>
      <c r="BA1229" s="55" t="str">
        <f>IF(AX1229="","",WORKDAY(AX1229,5,FESTIVOS_CO!A:A))</f>
        <v/>
      </c>
      <c r="BB1229" s="39"/>
      <c r="BC1229" s="40"/>
      <c r="BD1229" s="40"/>
      <c r="BE1229" s="56" t="str">
        <f t="shared" ca="1" si="232"/>
        <v>NO APLICA</v>
      </c>
      <c r="BF1229" s="37"/>
      <c r="BG1229" s="45"/>
      <c r="BH1229" s="37"/>
      <c r="BI1229" s="36"/>
      <c r="BJ1229" s="37"/>
      <c r="BK1229" s="36"/>
      <c r="BL1229" s="36"/>
      <c r="BM1229" s="53" t="str">
        <f>IF(BJ1229="","",WORKDAY(BJ1229,5,FESTIVOS_CO!A:A))</f>
        <v/>
      </c>
      <c r="BN1229" s="57" t="str">
        <f t="shared" ca="1" si="242"/>
        <v>PENDIENTE HACER AVISO</v>
      </c>
      <c r="BO1229" s="54" t="str">
        <f t="shared" ca="1" si="235"/>
        <v>EN TRÁMITE NOTIF. POR AVISO</v>
      </c>
      <c r="BP1229" s="37"/>
      <c r="BQ1229" s="53" t="str">
        <f>IF(BP1229="","",WORKDAY(BP1229,5,FESTIVOS_CO!A:A))</f>
        <v/>
      </c>
      <c r="BR1229" s="37"/>
      <c r="BS1229" s="36"/>
      <c r="BT1229" s="38"/>
      <c r="BU1229" s="58" t="e">
        <f>VLOOKUP(BT1229,Hoja2!$C:$D,2,0)</f>
        <v>#N/A</v>
      </c>
      <c r="BV1229" s="80" t="str">
        <f>IF(
AND(AO1229="",BD1229="",BQ1229=""),
"EN PROCESO NOTIFICACION / COMUNICACION",
IF(
BT1229="",
"NO APLICA",
IF(
BU1229=60,
IF(AO1229&lt;&gt;"",AO1229,IF(BD1229&lt;&gt;"",BD1229,BQ1229))+60,
WORKDAY(
IF(AO1229&lt;&gt;"",AO1229,IF(BD1229&lt;&gt;"",BD1229,BQ1229)),
BU1229,
FESTIVOS_CO!A:A
)
)
))</f>
        <v>EN PROCESO NOTIFICACION / COMUNICACION</v>
      </c>
      <c r="BW1229" s="44"/>
      <c r="BX1229" s="53"/>
      <c r="BY1229" s="45"/>
      <c r="BZ1229" s="37"/>
      <c r="CA1229" s="54" t="str">
        <f t="shared" si="236"/>
        <v>PENDIENTE EJECUTORIA</v>
      </c>
      <c r="CB1229" s="59" t="str">
        <f t="shared" si="233"/>
        <v/>
      </c>
      <c r="CC1229" s="36"/>
      <c r="CD1229" s="40"/>
      <c r="CE1229" s="46"/>
      <c r="CF1229" s="40"/>
      <c r="CG1229" s="40"/>
      <c r="CH1229" s="40"/>
      <c r="CI1229" s="36"/>
      <c r="CJ1229" s="47"/>
      <c r="CK1229" s="40"/>
      <c r="CL1229" s="40"/>
      <c r="CM1229" s="40"/>
      <c r="CN1229" s="40"/>
    </row>
    <row r="1230" spans="1:92" ht="42.75" hidden="1">
      <c r="A1230" s="49" t="str">
        <f t="shared" si="237"/>
        <v>SIN GESTIÓN</v>
      </c>
      <c r="B1230" s="58"/>
      <c r="C1230" s="37"/>
      <c r="D1230" s="37"/>
      <c r="E1230" s="49" t="str">
        <f t="shared" si="238"/>
        <v>PENDIENTE NOTIFICACIÓN</v>
      </c>
      <c r="F1230" s="141" t="str">
        <f t="shared" si="239"/>
        <v>PENDIENTE NOTIFICACIÓN</v>
      </c>
      <c r="G1230" s="49" t="str">
        <f t="shared" si="240"/>
        <v/>
      </c>
      <c r="H1230" s="51" t="str">
        <f ca="1">IF(
L1230="",
"",
IF(
NETWORKDAYS(L1230,IF(M1230&lt;&gt;"",M1230,TODAY()),FESTIVOS_CO!A:A)&gt;2,
"VENCIDO",
IF(
NETWORKDAYS(L1230,IF(M1230&lt;&gt;"",M1230,TODAY()),FESTIVOS_CO!A:A)=2,
"ALERTA",
"A TIEMPO"
)))</f>
        <v/>
      </c>
      <c r="I1230" s="40"/>
      <c r="J1230" s="36"/>
      <c r="K1230" s="37"/>
      <c r="L1230" s="50"/>
      <c r="M1230" s="37"/>
      <c r="N1230" s="52"/>
      <c r="O1230" s="52"/>
      <c r="P1230" s="36"/>
      <c r="Q1230" s="36"/>
      <c r="R1230" s="40"/>
      <c r="S1230" s="36"/>
      <c r="T1230" s="40"/>
      <c r="U1230" s="40"/>
      <c r="V1230" s="81"/>
      <c r="W1230" s="40"/>
      <c r="X1230" s="40"/>
      <c r="Y1230" s="40"/>
      <c r="Z1230" s="38" t="str">
        <f>IFERROR(VLOOKUP(Y1230,DIRECTORIO!A:B,2,FALSE),"")</f>
        <v/>
      </c>
      <c r="AA1230" s="40"/>
      <c r="AB1230" s="40"/>
      <c r="AC1230" s="40"/>
      <c r="AD1230" s="40"/>
      <c r="AE1230" s="40"/>
      <c r="AF1230" s="40"/>
      <c r="AG1230" s="41" t="s">
        <v>109</v>
      </c>
      <c r="AH1230" s="42"/>
      <c r="AI1230" s="54" t="str">
        <f t="shared" ca="1" si="241"/>
        <v>PENDIENTE NOTIFICACIÓN ELECTRÓNICA</v>
      </c>
      <c r="AJ1230" s="37"/>
      <c r="AK1230" s="37"/>
      <c r="AL1230" s="37"/>
      <c r="AM1230" s="53" t="str">
        <f>IF(AK1230="","",WORKDAY(AK1230,5,FESTIVOS_CO!A:A))</f>
        <v/>
      </c>
      <c r="AN1230" s="37"/>
      <c r="AO1230" s="37"/>
      <c r="AP1230" s="54" t="str">
        <f t="shared" ca="1" si="234"/>
        <v>NO APLICA</v>
      </c>
      <c r="AQ1230" s="36"/>
      <c r="AR1230" s="43"/>
      <c r="AS1230" s="37"/>
      <c r="AT1230" s="36"/>
      <c r="AU1230" s="37"/>
      <c r="AV1230" s="36"/>
      <c r="AW1230" s="36"/>
      <c r="AX1230" s="37"/>
      <c r="AY1230" s="140" t="str">
        <f>IF(AU1230="","",WORKDAY(AU1230,5,FESTIVOS_CO!A:A))</f>
        <v/>
      </c>
      <c r="AZ1230" s="54" t="str">
        <f t="shared" ca="1" si="243"/>
        <v>NO APLICA</v>
      </c>
      <c r="BA1230" s="55" t="str">
        <f>IF(AX1230="","",WORKDAY(AX1230,5,FESTIVOS_CO!A:A))</f>
        <v/>
      </c>
      <c r="BB1230" s="39"/>
      <c r="BC1230" s="40"/>
      <c r="BD1230" s="40"/>
      <c r="BE1230" s="56" t="str">
        <f t="shared" ca="1" si="232"/>
        <v>NO APLICA</v>
      </c>
      <c r="BF1230" s="37"/>
      <c r="BG1230" s="45"/>
      <c r="BH1230" s="37"/>
      <c r="BI1230" s="36"/>
      <c r="BJ1230" s="37"/>
      <c r="BK1230" s="36"/>
      <c r="BL1230" s="36"/>
      <c r="BM1230" s="53" t="str">
        <f>IF(BJ1230="","",WORKDAY(BJ1230,5,FESTIVOS_CO!A:A))</f>
        <v/>
      </c>
      <c r="BN1230" s="57" t="str">
        <f t="shared" ca="1" si="242"/>
        <v>PENDIENTE HACER AVISO</v>
      </c>
      <c r="BO1230" s="54" t="str">
        <f t="shared" ca="1" si="235"/>
        <v>EN TRÁMITE NOTIF. POR AVISO</v>
      </c>
      <c r="BP1230" s="37"/>
      <c r="BQ1230" s="53" t="str">
        <f>IF(BP1230="","",WORKDAY(BP1230,5,FESTIVOS_CO!A:A))</f>
        <v/>
      </c>
      <c r="BR1230" s="37"/>
      <c r="BS1230" s="36"/>
      <c r="BT1230" s="38"/>
      <c r="BU1230" s="58" t="e">
        <f>VLOOKUP(BT1230,Hoja2!$C:$D,2,0)</f>
        <v>#N/A</v>
      </c>
      <c r="BV1230" s="80" t="str">
        <f>IF(
AND(AO1230="",BD1230="",BQ1230=""),
"EN PROCESO NOTIFICACION / COMUNICACION",
IF(
BT1230="",
"NO APLICA",
IF(
BU1230=60,
IF(AO1230&lt;&gt;"",AO1230,IF(BD1230&lt;&gt;"",BD1230,BQ1230))+60,
WORKDAY(
IF(AO1230&lt;&gt;"",AO1230,IF(BD1230&lt;&gt;"",BD1230,BQ1230)),
BU1230,
FESTIVOS_CO!A:A
)
)
))</f>
        <v>EN PROCESO NOTIFICACION / COMUNICACION</v>
      </c>
      <c r="BW1230" s="44"/>
      <c r="BX1230" s="53"/>
      <c r="BY1230" s="45"/>
      <c r="BZ1230" s="37"/>
      <c r="CA1230" s="54" t="str">
        <f t="shared" si="236"/>
        <v>PENDIENTE EJECUTORIA</v>
      </c>
      <c r="CB1230" s="59" t="str">
        <f t="shared" si="233"/>
        <v/>
      </c>
      <c r="CC1230" s="36"/>
      <c r="CD1230" s="40"/>
      <c r="CE1230" s="46"/>
      <c r="CF1230" s="40"/>
      <c r="CG1230" s="40"/>
      <c r="CH1230" s="40"/>
      <c r="CI1230" s="36"/>
      <c r="CJ1230" s="47"/>
      <c r="CK1230" s="40"/>
      <c r="CL1230" s="40"/>
      <c r="CM1230" s="40"/>
      <c r="CN1230" s="40"/>
    </row>
    <row r="1231" spans="1:92" ht="42.75" hidden="1">
      <c r="A1231" s="49" t="str">
        <f t="shared" si="237"/>
        <v>SIN GESTIÓN</v>
      </c>
      <c r="B1231" s="58"/>
      <c r="C1231" s="37"/>
      <c r="D1231" s="37"/>
      <c r="E1231" s="49" t="str">
        <f t="shared" si="238"/>
        <v>PENDIENTE NOTIFICACIÓN</v>
      </c>
      <c r="F1231" s="141" t="str">
        <f t="shared" si="239"/>
        <v>PENDIENTE NOTIFICACIÓN</v>
      </c>
      <c r="G1231" s="49" t="str">
        <f t="shared" si="240"/>
        <v/>
      </c>
      <c r="H1231" s="51" t="str">
        <f ca="1">IF(
L1231="",
"",
IF(
NETWORKDAYS(L1231,IF(M1231&lt;&gt;"",M1231,TODAY()),FESTIVOS_CO!A:A)&gt;2,
"VENCIDO",
IF(
NETWORKDAYS(L1231,IF(M1231&lt;&gt;"",M1231,TODAY()),FESTIVOS_CO!A:A)=2,
"ALERTA",
"A TIEMPO"
)))</f>
        <v/>
      </c>
      <c r="I1231" s="40"/>
      <c r="J1231" s="36"/>
      <c r="K1231" s="37"/>
      <c r="L1231" s="50"/>
      <c r="M1231" s="37"/>
      <c r="N1231" s="52"/>
      <c r="O1231" s="52"/>
      <c r="P1231" s="36"/>
      <c r="Q1231" s="36"/>
      <c r="R1231" s="40"/>
      <c r="S1231" s="36"/>
      <c r="T1231" s="40"/>
      <c r="U1231" s="40"/>
      <c r="V1231" s="81"/>
      <c r="W1231" s="40"/>
      <c r="X1231" s="40"/>
      <c r="Y1231" s="40"/>
      <c r="Z1231" s="38" t="str">
        <f>IFERROR(VLOOKUP(Y1231,DIRECTORIO!A:B,2,FALSE),"")</f>
        <v/>
      </c>
      <c r="AA1231" s="40"/>
      <c r="AB1231" s="40"/>
      <c r="AC1231" s="40"/>
      <c r="AD1231" s="40"/>
      <c r="AE1231" s="40"/>
      <c r="AF1231" s="40"/>
      <c r="AG1231" s="41" t="s">
        <v>109</v>
      </c>
      <c r="AH1231" s="42"/>
      <c r="AI1231" s="54" t="str">
        <f t="shared" ca="1" si="241"/>
        <v>PENDIENTE NOTIFICACIÓN ELECTRÓNICA</v>
      </c>
      <c r="AJ1231" s="37"/>
      <c r="AK1231" s="37"/>
      <c r="AL1231" s="37"/>
      <c r="AM1231" s="53" t="str">
        <f>IF(AK1231="","",WORKDAY(AK1231,5,FESTIVOS_CO!A:A))</f>
        <v/>
      </c>
      <c r="AN1231" s="37"/>
      <c r="AO1231" s="37"/>
      <c r="AP1231" s="54" t="str">
        <f t="shared" ca="1" si="234"/>
        <v>NO APLICA</v>
      </c>
      <c r="AQ1231" s="36"/>
      <c r="AR1231" s="43"/>
      <c r="AS1231" s="37"/>
      <c r="AT1231" s="36"/>
      <c r="AU1231" s="37"/>
      <c r="AV1231" s="36"/>
      <c r="AW1231" s="36"/>
      <c r="AX1231" s="37"/>
      <c r="AY1231" s="140" t="str">
        <f>IF(AU1231="","",WORKDAY(AU1231,5,FESTIVOS_CO!A:A))</f>
        <v/>
      </c>
      <c r="AZ1231" s="54" t="str">
        <f t="shared" ca="1" si="243"/>
        <v>NO APLICA</v>
      </c>
      <c r="BA1231" s="55" t="str">
        <f>IF(AX1231="","",WORKDAY(AX1231,5,FESTIVOS_CO!A:A))</f>
        <v/>
      </c>
      <c r="BB1231" s="39"/>
      <c r="BC1231" s="40"/>
      <c r="BD1231" s="40"/>
      <c r="BE1231" s="56" t="str">
        <f t="shared" ca="1" si="232"/>
        <v>NO APLICA</v>
      </c>
      <c r="BF1231" s="37"/>
      <c r="BG1231" s="45"/>
      <c r="BH1231" s="37"/>
      <c r="BI1231" s="36"/>
      <c r="BJ1231" s="37"/>
      <c r="BK1231" s="36"/>
      <c r="BL1231" s="36"/>
      <c r="BM1231" s="53" t="str">
        <f>IF(BJ1231="","",WORKDAY(BJ1231,5,FESTIVOS_CO!A:A))</f>
        <v/>
      </c>
      <c r="BN1231" s="57" t="str">
        <f t="shared" ca="1" si="242"/>
        <v>PENDIENTE HACER AVISO</v>
      </c>
      <c r="BO1231" s="54" t="str">
        <f t="shared" ca="1" si="235"/>
        <v>EN TRÁMITE NOTIF. POR AVISO</v>
      </c>
      <c r="BP1231" s="37"/>
      <c r="BQ1231" s="53" t="str">
        <f>IF(BP1231="","",WORKDAY(BP1231,5,FESTIVOS_CO!A:A))</f>
        <v/>
      </c>
      <c r="BR1231" s="37"/>
      <c r="BS1231" s="36"/>
      <c r="BT1231" s="38"/>
      <c r="BU1231" s="58" t="e">
        <f>VLOOKUP(BT1231,Hoja2!$C:$D,2,0)</f>
        <v>#N/A</v>
      </c>
      <c r="BV1231" s="80" t="str">
        <f>IF(
AND(AO1231="",BD1231="",BQ1231=""),
"EN PROCESO NOTIFICACION / COMUNICACION",
IF(
BT1231="",
"NO APLICA",
IF(
BU1231=60,
IF(AO1231&lt;&gt;"",AO1231,IF(BD1231&lt;&gt;"",BD1231,BQ1231))+60,
WORKDAY(
IF(AO1231&lt;&gt;"",AO1231,IF(BD1231&lt;&gt;"",BD1231,BQ1231)),
BU1231,
FESTIVOS_CO!A:A
)
)
))</f>
        <v>EN PROCESO NOTIFICACION / COMUNICACION</v>
      </c>
      <c r="BW1231" s="44"/>
      <c r="BX1231" s="53"/>
      <c r="BY1231" s="45"/>
      <c r="BZ1231" s="37"/>
      <c r="CA1231" s="54" t="str">
        <f t="shared" si="236"/>
        <v>PENDIENTE EJECUTORIA</v>
      </c>
      <c r="CB1231" s="59" t="str">
        <f t="shared" si="233"/>
        <v/>
      </c>
      <c r="CC1231" s="36"/>
      <c r="CD1231" s="40"/>
      <c r="CE1231" s="46"/>
      <c r="CF1231" s="40"/>
      <c r="CG1231" s="40"/>
      <c r="CH1231" s="40"/>
      <c r="CI1231" s="36"/>
      <c r="CJ1231" s="47"/>
      <c r="CK1231" s="40"/>
      <c r="CL1231" s="40"/>
      <c r="CM1231" s="40"/>
      <c r="CN1231" s="40"/>
    </row>
    <row r="1232" spans="1:92" ht="42.75" hidden="1">
      <c r="A1232" s="49" t="str">
        <f t="shared" si="237"/>
        <v>SIN GESTIÓN</v>
      </c>
      <c r="B1232" s="58"/>
      <c r="C1232" s="37"/>
      <c r="D1232" s="37"/>
      <c r="E1232" s="49" t="str">
        <f t="shared" si="238"/>
        <v>PENDIENTE NOTIFICACIÓN</v>
      </c>
      <c r="F1232" s="141" t="str">
        <f t="shared" si="239"/>
        <v>PENDIENTE NOTIFICACIÓN</v>
      </c>
      <c r="G1232" s="49" t="str">
        <f t="shared" si="240"/>
        <v/>
      </c>
      <c r="H1232" s="51" t="str">
        <f ca="1">IF(
L1232="",
"",
IF(
NETWORKDAYS(L1232,IF(M1232&lt;&gt;"",M1232,TODAY()),FESTIVOS_CO!A:A)&gt;2,
"VENCIDO",
IF(
NETWORKDAYS(L1232,IF(M1232&lt;&gt;"",M1232,TODAY()),FESTIVOS_CO!A:A)=2,
"ALERTA",
"A TIEMPO"
)))</f>
        <v/>
      </c>
      <c r="I1232" s="40"/>
      <c r="J1232" s="36"/>
      <c r="K1232" s="37"/>
      <c r="L1232" s="50"/>
      <c r="M1232" s="37"/>
      <c r="N1232" s="52"/>
      <c r="O1232" s="52"/>
      <c r="P1232" s="36"/>
      <c r="Q1232" s="36"/>
      <c r="R1232" s="40"/>
      <c r="S1232" s="36"/>
      <c r="T1232" s="40"/>
      <c r="U1232" s="40"/>
      <c r="V1232" s="81"/>
      <c r="W1232" s="40"/>
      <c r="X1232" s="40"/>
      <c r="Y1232" s="40"/>
      <c r="Z1232" s="38" t="str">
        <f>IFERROR(VLOOKUP(Y1232,DIRECTORIO!A:B,2,FALSE),"")</f>
        <v/>
      </c>
      <c r="AA1232" s="40"/>
      <c r="AB1232" s="40"/>
      <c r="AC1232" s="40"/>
      <c r="AD1232" s="40"/>
      <c r="AE1232" s="40"/>
      <c r="AF1232" s="40"/>
      <c r="AG1232" s="41" t="s">
        <v>109</v>
      </c>
      <c r="AH1232" s="42"/>
      <c r="AI1232" s="54" t="str">
        <f t="shared" ca="1" si="241"/>
        <v>PENDIENTE NOTIFICACIÓN ELECTRÓNICA</v>
      </c>
      <c r="AJ1232" s="37"/>
      <c r="AK1232" s="37"/>
      <c r="AL1232" s="37"/>
      <c r="AM1232" s="53" t="str">
        <f>IF(AK1232="","",WORKDAY(AK1232,5,FESTIVOS_CO!A:A))</f>
        <v/>
      </c>
      <c r="AN1232" s="37"/>
      <c r="AO1232" s="37"/>
      <c r="AP1232" s="54" t="str">
        <f t="shared" ca="1" si="234"/>
        <v>NO APLICA</v>
      </c>
      <c r="AQ1232" s="36"/>
      <c r="AR1232" s="43"/>
      <c r="AS1232" s="37"/>
      <c r="AT1232" s="36"/>
      <c r="AU1232" s="37"/>
      <c r="AV1232" s="36"/>
      <c r="AW1232" s="36"/>
      <c r="AX1232" s="37"/>
      <c r="AY1232" s="140" t="str">
        <f>IF(AU1232="","",WORKDAY(AU1232,5,FESTIVOS_CO!A:A))</f>
        <v/>
      </c>
      <c r="AZ1232" s="54" t="str">
        <f t="shared" ca="1" si="243"/>
        <v>NO APLICA</v>
      </c>
      <c r="BA1232" s="55" t="str">
        <f>IF(AX1232="","",WORKDAY(AX1232,5,FESTIVOS_CO!A:A))</f>
        <v/>
      </c>
      <c r="BB1232" s="39"/>
      <c r="BC1232" s="40"/>
      <c r="BD1232" s="40"/>
      <c r="BE1232" s="56" t="str">
        <f t="shared" ca="1" si="232"/>
        <v>NO APLICA</v>
      </c>
      <c r="BF1232" s="37"/>
      <c r="BG1232" s="45"/>
      <c r="BH1232" s="37"/>
      <c r="BI1232" s="36"/>
      <c r="BJ1232" s="37"/>
      <c r="BK1232" s="36"/>
      <c r="BL1232" s="36"/>
      <c r="BM1232" s="53" t="str">
        <f>IF(BJ1232="","",WORKDAY(BJ1232,5,FESTIVOS_CO!A:A))</f>
        <v/>
      </c>
      <c r="BN1232" s="57" t="str">
        <f t="shared" ca="1" si="242"/>
        <v>PENDIENTE HACER AVISO</v>
      </c>
      <c r="BO1232" s="54" t="str">
        <f t="shared" ca="1" si="235"/>
        <v>EN TRÁMITE NOTIF. POR AVISO</v>
      </c>
      <c r="BP1232" s="37"/>
      <c r="BQ1232" s="53" t="str">
        <f>IF(BP1232="","",WORKDAY(BP1232,5,FESTIVOS_CO!A:A))</f>
        <v/>
      </c>
      <c r="BR1232" s="37"/>
      <c r="BS1232" s="36"/>
      <c r="BT1232" s="38"/>
      <c r="BU1232" s="58" t="e">
        <f>VLOOKUP(BT1232,Hoja2!$C:$D,2,0)</f>
        <v>#N/A</v>
      </c>
      <c r="BV1232" s="80" t="str">
        <f>IF(
AND(AO1232="",BD1232="",BQ1232=""),
"EN PROCESO NOTIFICACION / COMUNICACION",
IF(
BT1232="",
"NO APLICA",
IF(
BU1232=60,
IF(AO1232&lt;&gt;"",AO1232,IF(BD1232&lt;&gt;"",BD1232,BQ1232))+60,
WORKDAY(
IF(AO1232&lt;&gt;"",AO1232,IF(BD1232&lt;&gt;"",BD1232,BQ1232)),
BU1232,
FESTIVOS_CO!A:A
)
)
))</f>
        <v>EN PROCESO NOTIFICACION / COMUNICACION</v>
      </c>
      <c r="BW1232" s="44"/>
      <c r="BX1232" s="53"/>
      <c r="BY1232" s="45"/>
      <c r="BZ1232" s="37"/>
      <c r="CA1232" s="54" t="str">
        <f t="shared" si="236"/>
        <v>PENDIENTE EJECUTORIA</v>
      </c>
      <c r="CB1232" s="59" t="str">
        <f t="shared" si="233"/>
        <v/>
      </c>
      <c r="CC1232" s="36"/>
      <c r="CD1232" s="40"/>
      <c r="CE1232" s="46"/>
      <c r="CF1232" s="40"/>
      <c r="CG1232" s="40"/>
      <c r="CH1232" s="40"/>
      <c r="CI1232" s="36"/>
      <c r="CJ1232" s="47"/>
      <c r="CK1232" s="40"/>
      <c r="CL1232" s="40"/>
      <c r="CM1232" s="40"/>
      <c r="CN1232" s="40"/>
    </row>
    <row r="1233" spans="1:92" ht="42.75" hidden="1">
      <c r="A1233" s="49" t="str">
        <f t="shared" si="237"/>
        <v>SIN GESTIÓN</v>
      </c>
      <c r="B1233" s="58"/>
      <c r="C1233" s="37"/>
      <c r="D1233" s="37"/>
      <c r="E1233" s="49" t="str">
        <f t="shared" si="238"/>
        <v>PENDIENTE NOTIFICACIÓN</v>
      </c>
      <c r="F1233" s="141" t="str">
        <f t="shared" si="239"/>
        <v>PENDIENTE NOTIFICACIÓN</v>
      </c>
      <c r="G1233" s="49" t="str">
        <f t="shared" si="240"/>
        <v/>
      </c>
      <c r="H1233" s="51" t="str">
        <f ca="1">IF(
L1233="",
"",
IF(
NETWORKDAYS(L1233,IF(M1233&lt;&gt;"",M1233,TODAY()),FESTIVOS_CO!A:A)&gt;2,
"VENCIDO",
IF(
NETWORKDAYS(L1233,IF(M1233&lt;&gt;"",M1233,TODAY()),FESTIVOS_CO!A:A)=2,
"ALERTA",
"A TIEMPO"
)))</f>
        <v/>
      </c>
      <c r="I1233" s="40"/>
      <c r="J1233" s="36"/>
      <c r="K1233" s="37"/>
      <c r="L1233" s="50"/>
      <c r="M1233" s="37"/>
      <c r="N1233" s="52"/>
      <c r="O1233" s="52"/>
      <c r="P1233" s="36"/>
      <c r="Q1233" s="36"/>
      <c r="R1233" s="40"/>
      <c r="S1233" s="36"/>
      <c r="T1233" s="40"/>
      <c r="U1233" s="40"/>
      <c r="V1233" s="81"/>
      <c r="W1233" s="40"/>
      <c r="X1233" s="40"/>
      <c r="Y1233" s="40"/>
      <c r="Z1233" s="38" t="str">
        <f>IFERROR(VLOOKUP(Y1233,DIRECTORIO!A:B,2,FALSE),"")</f>
        <v/>
      </c>
      <c r="AA1233" s="40"/>
      <c r="AB1233" s="40"/>
      <c r="AC1233" s="40"/>
      <c r="AD1233" s="40"/>
      <c r="AE1233" s="40"/>
      <c r="AF1233" s="40"/>
      <c r="AG1233" s="41" t="s">
        <v>109</v>
      </c>
      <c r="AH1233" s="42"/>
      <c r="AI1233" s="54" t="str">
        <f t="shared" ca="1" si="241"/>
        <v>PENDIENTE NOTIFICACIÓN ELECTRÓNICA</v>
      </c>
      <c r="AJ1233" s="37"/>
      <c r="AK1233" s="37"/>
      <c r="AL1233" s="37"/>
      <c r="AM1233" s="53" t="str">
        <f>IF(AK1233="","",WORKDAY(AK1233,5,FESTIVOS_CO!A:A))</f>
        <v/>
      </c>
      <c r="AN1233" s="37"/>
      <c r="AO1233" s="37"/>
      <c r="AP1233" s="54" t="str">
        <f t="shared" ca="1" si="234"/>
        <v>NO APLICA</v>
      </c>
      <c r="AQ1233" s="36"/>
      <c r="AR1233" s="43"/>
      <c r="AS1233" s="37"/>
      <c r="AT1233" s="36"/>
      <c r="AU1233" s="37"/>
      <c r="AV1233" s="36"/>
      <c r="AW1233" s="36"/>
      <c r="AX1233" s="37"/>
      <c r="AY1233" s="140" t="str">
        <f>IF(AU1233="","",WORKDAY(AU1233,5,FESTIVOS_CO!A:A))</f>
        <v/>
      </c>
      <c r="AZ1233" s="54" t="str">
        <f t="shared" ca="1" si="243"/>
        <v>NO APLICA</v>
      </c>
      <c r="BA1233" s="55" t="str">
        <f>IF(AX1233="","",WORKDAY(AX1233,5,FESTIVOS_CO!A:A))</f>
        <v/>
      </c>
      <c r="BB1233" s="39"/>
      <c r="BC1233" s="40"/>
      <c r="BD1233" s="40"/>
      <c r="BE1233" s="56" t="str">
        <f t="shared" ca="1" si="232"/>
        <v>NO APLICA</v>
      </c>
      <c r="BF1233" s="37"/>
      <c r="BG1233" s="45"/>
      <c r="BH1233" s="37"/>
      <c r="BI1233" s="36"/>
      <c r="BJ1233" s="37"/>
      <c r="BK1233" s="36"/>
      <c r="BL1233" s="36"/>
      <c r="BM1233" s="53" t="str">
        <f>IF(BJ1233="","",WORKDAY(BJ1233,5,FESTIVOS_CO!A:A))</f>
        <v/>
      </c>
      <c r="BN1233" s="57" t="str">
        <f t="shared" ca="1" si="242"/>
        <v>PENDIENTE HACER AVISO</v>
      </c>
      <c r="BO1233" s="54" t="str">
        <f t="shared" ca="1" si="235"/>
        <v>EN TRÁMITE NOTIF. POR AVISO</v>
      </c>
      <c r="BP1233" s="37"/>
      <c r="BQ1233" s="53" t="str">
        <f>IF(BP1233="","",WORKDAY(BP1233,5,FESTIVOS_CO!A:A))</f>
        <v/>
      </c>
      <c r="BR1233" s="37"/>
      <c r="BS1233" s="36"/>
      <c r="BT1233" s="38"/>
      <c r="BU1233" s="58" t="e">
        <f>VLOOKUP(BT1233,Hoja2!$C:$D,2,0)</f>
        <v>#N/A</v>
      </c>
      <c r="BV1233" s="80" t="str">
        <f>IF(
AND(AO1233="",BD1233="",BQ1233=""),
"EN PROCESO NOTIFICACION / COMUNICACION",
IF(
BT1233="",
"NO APLICA",
IF(
BU1233=60,
IF(AO1233&lt;&gt;"",AO1233,IF(BD1233&lt;&gt;"",BD1233,BQ1233))+60,
WORKDAY(
IF(AO1233&lt;&gt;"",AO1233,IF(BD1233&lt;&gt;"",BD1233,BQ1233)),
BU1233,
FESTIVOS_CO!A:A
)
)
))</f>
        <v>EN PROCESO NOTIFICACION / COMUNICACION</v>
      </c>
      <c r="BW1233" s="44"/>
      <c r="BX1233" s="53"/>
      <c r="BY1233" s="45"/>
      <c r="BZ1233" s="37"/>
      <c r="CA1233" s="54" t="str">
        <f t="shared" si="236"/>
        <v>PENDIENTE EJECUTORIA</v>
      </c>
      <c r="CB1233" s="59" t="str">
        <f t="shared" si="233"/>
        <v/>
      </c>
      <c r="CC1233" s="36"/>
      <c r="CD1233" s="40"/>
      <c r="CE1233" s="46"/>
      <c r="CF1233" s="40"/>
      <c r="CG1233" s="40"/>
      <c r="CH1233" s="40"/>
      <c r="CI1233" s="36"/>
      <c r="CJ1233" s="47"/>
      <c r="CK1233" s="40"/>
      <c r="CL1233" s="40"/>
      <c r="CM1233" s="40"/>
      <c r="CN1233" s="40"/>
    </row>
    <row r="1234" spans="1:92" ht="42.75" hidden="1">
      <c r="A1234" s="49" t="str">
        <f t="shared" si="237"/>
        <v>SIN GESTIÓN</v>
      </c>
      <c r="B1234" s="58"/>
      <c r="C1234" s="37"/>
      <c r="D1234" s="37"/>
      <c r="E1234" s="49" t="str">
        <f t="shared" si="238"/>
        <v>PENDIENTE NOTIFICACIÓN</v>
      </c>
      <c r="F1234" s="141" t="str">
        <f t="shared" si="239"/>
        <v>PENDIENTE NOTIFICACIÓN</v>
      </c>
      <c r="G1234" s="49" t="str">
        <f t="shared" si="240"/>
        <v/>
      </c>
      <c r="H1234" s="51" t="str">
        <f ca="1">IF(
L1234="",
"",
IF(
NETWORKDAYS(L1234,IF(M1234&lt;&gt;"",M1234,TODAY()),FESTIVOS_CO!A:A)&gt;2,
"VENCIDO",
IF(
NETWORKDAYS(L1234,IF(M1234&lt;&gt;"",M1234,TODAY()),FESTIVOS_CO!A:A)=2,
"ALERTA",
"A TIEMPO"
)))</f>
        <v/>
      </c>
      <c r="I1234" s="40"/>
      <c r="J1234" s="36"/>
      <c r="K1234" s="37"/>
      <c r="L1234" s="50"/>
      <c r="M1234" s="37"/>
      <c r="N1234" s="52"/>
      <c r="O1234" s="52"/>
      <c r="P1234" s="36"/>
      <c r="Q1234" s="36"/>
      <c r="R1234" s="40"/>
      <c r="S1234" s="36"/>
      <c r="T1234" s="40"/>
      <c r="U1234" s="40"/>
      <c r="V1234" s="81"/>
      <c r="W1234" s="40"/>
      <c r="X1234" s="40"/>
      <c r="Y1234" s="40"/>
      <c r="Z1234" s="38" t="str">
        <f>IFERROR(VLOOKUP(Y1234,DIRECTORIO!A:B,2,FALSE),"")</f>
        <v/>
      </c>
      <c r="AA1234" s="40"/>
      <c r="AB1234" s="40"/>
      <c r="AC1234" s="40"/>
      <c r="AD1234" s="40"/>
      <c r="AE1234" s="40"/>
      <c r="AF1234" s="40"/>
      <c r="AG1234" s="41" t="s">
        <v>109</v>
      </c>
      <c r="AH1234" s="42"/>
      <c r="AI1234" s="54" t="str">
        <f t="shared" ca="1" si="241"/>
        <v>PENDIENTE NOTIFICACIÓN ELECTRÓNICA</v>
      </c>
      <c r="AJ1234" s="37"/>
      <c r="AK1234" s="37"/>
      <c r="AL1234" s="37"/>
      <c r="AM1234" s="53" t="str">
        <f>IF(AK1234="","",WORKDAY(AK1234,5,FESTIVOS_CO!A:A))</f>
        <v/>
      </c>
      <c r="AN1234" s="37"/>
      <c r="AO1234" s="37"/>
      <c r="AP1234" s="54" t="str">
        <f t="shared" ca="1" si="234"/>
        <v>NO APLICA</v>
      </c>
      <c r="AQ1234" s="36"/>
      <c r="AR1234" s="43"/>
      <c r="AS1234" s="37"/>
      <c r="AT1234" s="36"/>
      <c r="AU1234" s="37"/>
      <c r="AV1234" s="36"/>
      <c r="AW1234" s="36"/>
      <c r="AX1234" s="37"/>
      <c r="AY1234" s="140" t="str">
        <f>IF(AU1234="","",WORKDAY(AU1234,5,FESTIVOS_CO!A:A))</f>
        <v/>
      </c>
      <c r="AZ1234" s="54" t="str">
        <f t="shared" ca="1" si="243"/>
        <v>NO APLICA</v>
      </c>
      <c r="BA1234" s="55" t="str">
        <f>IF(AX1234="","",WORKDAY(AX1234,5,FESTIVOS_CO!A:A))</f>
        <v/>
      </c>
      <c r="BB1234" s="39"/>
      <c r="BC1234" s="40"/>
      <c r="BD1234" s="40"/>
      <c r="BE1234" s="56" t="str">
        <f t="shared" ca="1" si="232"/>
        <v>NO APLICA</v>
      </c>
      <c r="BF1234" s="37"/>
      <c r="BG1234" s="45"/>
      <c r="BH1234" s="37"/>
      <c r="BI1234" s="36"/>
      <c r="BJ1234" s="37"/>
      <c r="BK1234" s="36"/>
      <c r="BL1234" s="36"/>
      <c r="BM1234" s="53" t="str">
        <f>IF(BJ1234="","",WORKDAY(BJ1234,5,FESTIVOS_CO!A:A))</f>
        <v/>
      </c>
      <c r="BN1234" s="57" t="str">
        <f t="shared" ca="1" si="242"/>
        <v>PENDIENTE HACER AVISO</v>
      </c>
      <c r="BO1234" s="54" t="str">
        <f t="shared" ca="1" si="235"/>
        <v>EN TRÁMITE NOTIF. POR AVISO</v>
      </c>
      <c r="BP1234" s="37"/>
      <c r="BQ1234" s="53" t="str">
        <f>IF(BP1234="","",WORKDAY(BP1234,5,FESTIVOS_CO!A:A))</f>
        <v/>
      </c>
      <c r="BR1234" s="37"/>
      <c r="BS1234" s="36"/>
      <c r="BT1234" s="38"/>
      <c r="BU1234" s="58" t="e">
        <f>VLOOKUP(BT1234,Hoja2!$C:$D,2,0)</f>
        <v>#N/A</v>
      </c>
      <c r="BV1234" s="80" t="str">
        <f>IF(
AND(AO1234="",BD1234="",BQ1234=""),
"EN PROCESO NOTIFICACION / COMUNICACION",
IF(
BT1234="",
"NO APLICA",
IF(
BU1234=60,
IF(AO1234&lt;&gt;"",AO1234,IF(BD1234&lt;&gt;"",BD1234,BQ1234))+60,
WORKDAY(
IF(AO1234&lt;&gt;"",AO1234,IF(BD1234&lt;&gt;"",BD1234,BQ1234)),
BU1234,
FESTIVOS_CO!A:A
)
)
))</f>
        <v>EN PROCESO NOTIFICACION / COMUNICACION</v>
      </c>
      <c r="BW1234" s="44"/>
      <c r="BX1234" s="53"/>
      <c r="BY1234" s="45"/>
      <c r="BZ1234" s="37"/>
      <c r="CA1234" s="54" t="str">
        <f t="shared" si="236"/>
        <v>PENDIENTE EJECUTORIA</v>
      </c>
      <c r="CB1234" s="59" t="str">
        <f t="shared" si="233"/>
        <v/>
      </c>
      <c r="CC1234" s="36"/>
      <c r="CD1234" s="40"/>
      <c r="CE1234" s="46"/>
      <c r="CF1234" s="40"/>
      <c r="CG1234" s="40"/>
      <c r="CH1234" s="40"/>
      <c r="CI1234" s="36"/>
      <c r="CJ1234" s="47"/>
      <c r="CK1234" s="40"/>
      <c r="CL1234" s="40"/>
      <c r="CM1234" s="40"/>
      <c r="CN1234" s="40"/>
    </row>
    <row r="1235" spans="1:92" ht="42.75" hidden="1">
      <c r="A1235" s="49" t="str">
        <f t="shared" si="237"/>
        <v>SIN GESTIÓN</v>
      </c>
      <c r="B1235" s="58"/>
      <c r="C1235" s="37"/>
      <c r="D1235" s="37"/>
      <c r="E1235" s="49" t="str">
        <f t="shared" si="238"/>
        <v>PENDIENTE NOTIFICACIÓN</v>
      </c>
      <c r="F1235" s="141" t="str">
        <f t="shared" si="239"/>
        <v>PENDIENTE NOTIFICACIÓN</v>
      </c>
      <c r="G1235" s="49" t="str">
        <f t="shared" si="240"/>
        <v/>
      </c>
      <c r="H1235" s="51" t="str">
        <f ca="1">IF(
L1235="",
"",
IF(
NETWORKDAYS(L1235,IF(M1235&lt;&gt;"",M1235,TODAY()),FESTIVOS_CO!A:A)&gt;2,
"VENCIDO",
IF(
NETWORKDAYS(L1235,IF(M1235&lt;&gt;"",M1235,TODAY()),FESTIVOS_CO!A:A)=2,
"ALERTA",
"A TIEMPO"
)))</f>
        <v/>
      </c>
      <c r="I1235" s="40"/>
      <c r="J1235" s="36"/>
      <c r="K1235" s="37"/>
      <c r="L1235" s="50"/>
      <c r="M1235" s="37"/>
      <c r="N1235" s="52"/>
      <c r="O1235" s="52"/>
      <c r="P1235" s="36"/>
      <c r="Q1235" s="36"/>
      <c r="R1235" s="40"/>
      <c r="S1235" s="36"/>
      <c r="T1235" s="40"/>
      <c r="U1235" s="40"/>
      <c r="V1235" s="81"/>
      <c r="W1235" s="40"/>
      <c r="X1235" s="40"/>
      <c r="Y1235" s="40"/>
      <c r="Z1235" s="38" t="str">
        <f>IFERROR(VLOOKUP(Y1235,DIRECTORIO!A:B,2,FALSE),"")</f>
        <v/>
      </c>
      <c r="AA1235" s="40"/>
      <c r="AB1235" s="40"/>
      <c r="AC1235" s="40"/>
      <c r="AD1235" s="40"/>
      <c r="AE1235" s="40"/>
      <c r="AF1235" s="40"/>
      <c r="AG1235" s="41" t="s">
        <v>109</v>
      </c>
      <c r="AH1235" s="42"/>
      <c r="AI1235" s="54" t="str">
        <f t="shared" ca="1" si="241"/>
        <v>PENDIENTE NOTIFICACIÓN ELECTRÓNICA</v>
      </c>
      <c r="AJ1235" s="37"/>
      <c r="AK1235" s="37"/>
      <c r="AL1235" s="37"/>
      <c r="AM1235" s="53" t="str">
        <f>IF(AK1235="","",WORKDAY(AK1235,5,FESTIVOS_CO!A:A))</f>
        <v/>
      </c>
      <c r="AN1235" s="37"/>
      <c r="AO1235" s="37"/>
      <c r="AP1235" s="54" t="str">
        <f t="shared" ca="1" si="234"/>
        <v>NO APLICA</v>
      </c>
      <c r="AQ1235" s="36"/>
      <c r="AR1235" s="43"/>
      <c r="AS1235" s="37"/>
      <c r="AT1235" s="36"/>
      <c r="AU1235" s="37"/>
      <c r="AV1235" s="36"/>
      <c r="AW1235" s="36"/>
      <c r="AX1235" s="37"/>
      <c r="AY1235" s="140" t="str">
        <f>IF(AU1235="","",WORKDAY(AU1235,5,FESTIVOS_CO!A:A))</f>
        <v/>
      </c>
      <c r="AZ1235" s="54" t="str">
        <f t="shared" ca="1" si="243"/>
        <v>NO APLICA</v>
      </c>
      <c r="BA1235" s="55" t="str">
        <f>IF(AX1235="","",WORKDAY(AX1235,5,FESTIVOS_CO!A:A))</f>
        <v/>
      </c>
      <c r="BB1235" s="39"/>
      <c r="BC1235" s="40"/>
      <c r="BD1235" s="40"/>
      <c r="BE1235" s="56" t="str">
        <f t="shared" ca="1" si="232"/>
        <v>NO APLICA</v>
      </c>
      <c r="BF1235" s="37"/>
      <c r="BG1235" s="45"/>
      <c r="BH1235" s="37"/>
      <c r="BI1235" s="36"/>
      <c r="BJ1235" s="37"/>
      <c r="BK1235" s="36"/>
      <c r="BL1235" s="36"/>
      <c r="BM1235" s="53" t="str">
        <f>IF(BJ1235="","",WORKDAY(BJ1235,5,FESTIVOS_CO!A:A))</f>
        <v/>
      </c>
      <c r="BN1235" s="57" t="str">
        <f t="shared" ca="1" si="242"/>
        <v>PENDIENTE HACER AVISO</v>
      </c>
      <c r="BO1235" s="54" t="str">
        <f t="shared" ca="1" si="235"/>
        <v>EN TRÁMITE NOTIF. POR AVISO</v>
      </c>
      <c r="BP1235" s="37"/>
      <c r="BQ1235" s="53" t="str">
        <f>IF(BP1235="","",WORKDAY(BP1235,5,FESTIVOS_CO!A:A))</f>
        <v/>
      </c>
      <c r="BR1235" s="37"/>
      <c r="BS1235" s="36"/>
      <c r="BT1235" s="38"/>
      <c r="BU1235" s="58" t="e">
        <f>VLOOKUP(BT1235,Hoja2!$C:$D,2,0)</f>
        <v>#N/A</v>
      </c>
      <c r="BV1235" s="80" t="str">
        <f>IF(
AND(AO1235="",BD1235="",BQ1235=""),
"EN PROCESO NOTIFICACION / COMUNICACION",
IF(
BT1235="",
"NO APLICA",
IF(
BU1235=60,
IF(AO1235&lt;&gt;"",AO1235,IF(BD1235&lt;&gt;"",BD1235,BQ1235))+60,
WORKDAY(
IF(AO1235&lt;&gt;"",AO1235,IF(BD1235&lt;&gt;"",BD1235,BQ1235)),
BU1235,
FESTIVOS_CO!A:A
)
)
))</f>
        <v>EN PROCESO NOTIFICACION / COMUNICACION</v>
      </c>
      <c r="BW1235" s="44"/>
      <c r="BX1235" s="53"/>
      <c r="BY1235" s="45"/>
      <c r="BZ1235" s="37"/>
      <c r="CA1235" s="54" t="str">
        <f t="shared" si="236"/>
        <v>PENDIENTE EJECUTORIA</v>
      </c>
      <c r="CB1235" s="59" t="str">
        <f t="shared" si="233"/>
        <v/>
      </c>
      <c r="CC1235" s="36"/>
      <c r="CD1235" s="40"/>
      <c r="CE1235" s="46"/>
      <c r="CF1235" s="40"/>
      <c r="CG1235" s="40"/>
      <c r="CH1235" s="40"/>
      <c r="CI1235" s="36"/>
      <c r="CJ1235" s="47"/>
      <c r="CK1235" s="40"/>
      <c r="CL1235" s="40"/>
      <c r="CM1235" s="40"/>
      <c r="CN1235" s="40"/>
    </row>
    <row r="1236" spans="1:92" ht="42.75" hidden="1">
      <c r="A1236" s="49" t="str">
        <f t="shared" si="237"/>
        <v>SIN GESTIÓN</v>
      </c>
      <c r="B1236" s="58"/>
      <c r="C1236" s="37"/>
      <c r="D1236" s="37"/>
      <c r="E1236" s="49" t="str">
        <f t="shared" si="238"/>
        <v>PENDIENTE NOTIFICACIÓN</v>
      </c>
      <c r="F1236" s="141" t="str">
        <f t="shared" si="239"/>
        <v>PENDIENTE NOTIFICACIÓN</v>
      </c>
      <c r="G1236" s="49" t="str">
        <f t="shared" si="240"/>
        <v/>
      </c>
      <c r="H1236" s="51" t="str">
        <f ca="1">IF(
L1236="",
"",
IF(
NETWORKDAYS(L1236,IF(M1236&lt;&gt;"",M1236,TODAY()),FESTIVOS_CO!A:A)&gt;2,
"VENCIDO",
IF(
NETWORKDAYS(L1236,IF(M1236&lt;&gt;"",M1236,TODAY()),FESTIVOS_CO!A:A)=2,
"ALERTA",
"A TIEMPO"
)))</f>
        <v/>
      </c>
      <c r="I1236" s="40"/>
      <c r="J1236" s="36"/>
      <c r="K1236" s="37"/>
      <c r="L1236" s="50"/>
      <c r="M1236" s="37"/>
      <c r="N1236" s="52"/>
      <c r="O1236" s="52"/>
      <c r="P1236" s="36"/>
      <c r="Q1236" s="36"/>
      <c r="R1236" s="40"/>
      <c r="S1236" s="36"/>
      <c r="T1236" s="40"/>
      <c r="U1236" s="40"/>
      <c r="V1236" s="81"/>
      <c r="W1236" s="40"/>
      <c r="X1236" s="40"/>
      <c r="Y1236" s="40"/>
      <c r="Z1236" s="38" t="str">
        <f>IFERROR(VLOOKUP(Y1236,DIRECTORIO!A:B,2,FALSE),"")</f>
        <v/>
      </c>
      <c r="AA1236" s="40"/>
      <c r="AB1236" s="40"/>
      <c r="AC1236" s="40"/>
      <c r="AD1236" s="40"/>
      <c r="AE1236" s="40"/>
      <c r="AF1236" s="40"/>
      <c r="AG1236" s="41" t="s">
        <v>109</v>
      </c>
      <c r="AH1236" s="42"/>
      <c r="AI1236" s="54" t="str">
        <f t="shared" ca="1" si="241"/>
        <v>PENDIENTE NOTIFICACIÓN ELECTRÓNICA</v>
      </c>
      <c r="AJ1236" s="37"/>
      <c r="AK1236" s="37"/>
      <c r="AL1236" s="37"/>
      <c r="AM1236" s="53" t="str">
        <f>IF(AK1236="","",WORKDAY(AK1236,5,FESTIVOS_CO!A:A))</f>
        <v/>
      </c>
      <c r="AN1236" s="37"/>
      <c r="AO1236" s="37"/>
      <c r="AP1236" s="54" t="str">
        <f t="shared" ca="1" si="234"/>
        <v>NO APLICA</v>
      </c>
      <c r="AQ1236" s="36"/>
      <c r="AR1236" s="43"/>
      <c r="AS1236" s="37"/>
      <c r="AT1236" s="36"/>
      <c r="AU1236" s="37"/>
      <c r="AV1236" s="36"/>
      <c r="AW1236" s="36"/>
      <c r="AX1236" s="37"/>
      <c r="AY1236" s="140" t="str">
        <f>IF(AU1236="","",WORKDAY(AU1236,5,FESTIVOS_CO!A:A))</f>
        <v/>
      </c>
      <c r="AZ1236" s="54" t="str">
        <f t="shared" ca="1" si="243"/>
        <v>NO APLICA</v>
      </c>
      <c r="BA1236" s="55" t="str">
        <f>IF(AX1236="","",WORKDAY(AX1236,5,FESTIVOS_CO!A:A))</f>
        <v/>
      </c>
      <c r="BB1236" s="39"/>
      <c r="BC1236" s="40"/>
      <c r="BD1236" s="40"/>
      <c r="BE1236" s="56" t="str">
        <f t="shared" ca="1" si="232"/>
        <v>NO APLICA</v>
      </c>
      <c r="BF1236" s="37"/>
      <c r="BG1236" s="45"/>
      <c r="BH1236" s="37"/>
      <c r="BI1236" s="36"/>
      <c r="BJ1236" s="37"/>
      <c r="BK1236" s="36"/>
      <c r="BL1236" s="36"/>
      <c r="BM1236" s="53" t="str">
        <f>IF(BJ1236="","",WORKDAY(BJ1236,5,FESTIVOS_CO!A:A))</f>
        <v/>
      </c>
      <c r="BN1236" s="57" t="str">
        <f t="shared" ca="1" si="242"/>
        <v>PENDIENTE HACER AVISO</v>
      </c>
      <c r="BO1236" s="54" t="str">
        <f t="shared" ca="1" si="235"/>
        <v>EN TRÁMITE NOTIF. POR AVISO</v>
      </c>
      <c r="BP1236" s="37"/>
      <c r="BQ1236" s="53" t="str">
        <f>IF(BP1236="","",WORKDAY(BP1236,5,FESTIVOS_CO!A:A))</f>
        <v/>
      </c>
      <c r="BR1236" s="37"/>
      <c r="BS1236" s="36"/>
      <c r="BT1236" s="38"/>
      <c r="BU1236" s="58" t="e">
        <f>VLOOKUP(BT1236,Hoja2!$C:$D,2,0)</f>
        <v>#N/A</v>
      </c>
      <c r="BV1236" s="80" t="str">
        <f>IF(
AND(AO1236="",BD1236="",BQ1236=""),
"EN PROCESO NOTIFICACION / COMUNICACION",
IF(
BT1236="",
"NO APLICA",
IF(
BU1236=60,
IF(AO1236&lt;&gt;"",AO1236,IF(BD1236&lt;&gt;"",BD1236,BQ1236))+60,
WORKDAY(
IF(AO1236&lt;&gt;"",AO1236,IF(BD1236&lt;&gt;"",BD1236,BQ1236)),
BU1236,
FESTIVOS_CO!A:A
)
)
))</f>
        <v>EN PROCESO NOTIFICACION / COMUNICACION</v>
      </c>
      <c r="BW1236" s="44"/>
      <c r="BX1236" s="53"/>
      <c r="BY1236" s="45"/>
      <c r="BZ1236" s="37"/>
      <c r="CA1236" s="54" t="str">
        <f t="shared" si="236"/>
        <v>PENDIENTE EJECUTORIA</v>
      </c>
      <c r="CB1236" s="59" t="str">
        <f t="shared" si="233"/>
        <v/>
      </c>
      <c r="CC1236" s="36"/>
      <c r="CD1236" s="40"/>
      <c r="CE1236" s="46"/>
      <c r="CF1236" s="40"/>
      <c r="CG1236" s="40"/>
      <c r="CH1236" s="40"/>
      <c r="CI1236" s="36"/>
      <c r="CJ1236" s="47"/>
      <c r="CK1236" s="40"/>
      <c r="CL1236" s="40"/>
      <c r="CM1236" s="40"/>
      <c r="CN1236" s="40"/>
    </row>
    <row r="1237" spans="1:92" ht="42.75" hidden="1">
      <c r="A1237" s="49" t="str">
        <f t="shared" si="237"/>
        <v>SIN GESTIÓN</v>
      </c>
      <c r="B1237" s="58"/>
      <c r="C1237" s="37"/>
      <c r="D1237" s="37"/>
      <c r="E1237" s="49" t="str">
        <f t="shared" si="238"/>
        <v>PENDIENTE NOTIFICACIÓN</v>
      </c>
      <c r="F1237" s="141" t="str">
        <f t="shared" si="239"/>
        <v>PENDIENTE NOTIFICACIÓN</v>
      </c>
      <c r="G1237" s="49" t="str">
        <f t="shared" si="240"/>
        <v/>
      </c>
      <c r="H1237" s="51" t="str">
        <f ca="1">IF(
L1237="",
"",
IF(
NETWORKDAYS(L1237,IF(M1237&lt;&gt;"",M1237,TODAY()),FESTIVOS_CO!A:A)&gt;2,
"VENCIDO",
IF(
NETWORKDAYS(L1237,IF(M1237&lt;&gt;"",M1237,TODAY()),FESTIVOS_CO!A:A)=2,
"ALERTA",
"A TIEMPO"
)))</f>
        <v/>
      </c>
      <c r="I1237" s="40"/>
      <c r="J1237" s="36"/>
      <c r="K1237" s="37"/>
      <c r="L1237" s="50"/>
      <c r="M1237" s="37"/>
      <c r="N1237" s="52"/>
      <c r="O1237" s="52"/>
      <c r="P1237" s="36"/>
      <c r="Q1237" s="36"/>
      <c r="R1237" s="40"/>
      <c r="S1237" s="36"/>
      <c r="T1237" s="40"/>
      <c r="U1237" s="40"/>
      <c r="V1237" s="81"/>
      <c r="W1237" s="40"/>
      <c r="X1237" s="40"/>
      <c r="Y1237" s="40"/>
      <c r="Z1237" s="38" t="str">
        <f>IFERROR(VLOOKUP(Y1237,DIRECTORIO!A:B,2,FALSE),"")</f>
        <v/>
      </c>
      <c r="AA1237" s="40"/>
      <c r="AB1237" s="40"/>
      <c r="AC1237" s="40"/>
      <c r="AD1237" s="40"/>
      <c r="AE1237" s="40"/>
      <c r="AF1237" s="40"/>
      <c r="AG1237" s="41" t="s">
        <v>109</v>
      </c>
      <c r="AH1237" s="42"/>
      <c r="AI1237" s="54" t="str">
        <f t="shared" ca="1" si="241"/>
        <v>PENDIENTE NOTIFICACIÓN ELECTRÓNICA</v>
      </c>
      <c r="AJ1237" s="37"/>
      <c r="AK1237" s="37"/>
      <c r="AL1237" s="37"/>
      <c r="AM1237" s="53" t="str">
        <f>IF(AK1237="","",WORKDAY(AK1237,5,FESTIVOS_CO!A:A))</f>
        <v/>
      </c>
      <c r="AN1237" s="37"/>
      <c r="AO1237" s="37"/>
      <c r="AP1237" s="54" t="str">
        <f t="shared" ca="1" si="234"/>
        <v>NO APLICA</v>
      </c>
      <c r="AQ1237" s="36"/>
      <c r="AR1237" s="43"/>
      <c r="AS1237" s="37"/>
      <c r="AT1237" s="36"/>
      <c r="AU1237" s="37"/>
      <c r="AV1237" s="36"/>
      <c r="AW1237" s="36"/>
      <c r="AX1237" s="37"/>
      <c r="AY1237" s="140" t="str">
        <f>IF(AU1237="","",WORKDAY(AU1237,5,FESTIVOS_CO!A:A))</f>
        <v/>
      </c>
      <c r="AZ1237" s="54" t="str">
        <f t="shared" ca="1" si="243"/>
        <v>NO APLICA</v>
      </c>
      <c r="BA1237" s="55" t="str">
        <f>IF(AX1237="","",WORKDAY(AX1237,5,FESTIVOS_CO!A:A))</f>
        <v/>
      </c>
      <c r="BB1237" s="39"/>
      <c r="BC1237" s="40"/>
      <c r="BD1237" s="40"/>
      <c r="BE1237" s="56" t="str">
        <f t="shared" ca="1" si="232"/>
        <v>NO APLICA</v>
      </c>
      <c r="BF1237" s="37"/>
      <c r="BG1237" s="45"/>
      <c r="BH1237" s="37"/>
      <c r="BI1237" s="36"/>
      <c r="BJ1237" s="37"/>
      <c r="BK1237" s="36"/>
      <c r="BL1237" s="36"/>
      <c r="BM1237" s="53" t="str">
        <f>IF(BJ1237="","",WORKDAY(BJ1237,5,FESTIVOS_CO!A:A))</f>
        <v/>
      </c>
      <c r="BN1237" s="57" t="str">
        <f t="shared" ca="1" si="242"/>
        <v>PENDIENTE HACER AVISO</v>
      </c>
      <c r="BO1237" s="54" t="str">
        <f t="shared" ca="1" si="235"/>
        <v>EN TRÁMITE NOTIF. POR AVISO</v>
      </c>
      <c r="BP1237" s="37"/>
      <c r="BQ1237" s="53" t="str">
        <f>IF(BP1237="","",WORKDAY(BP1237,5,FESTIVOS_CO!A:A))</f>
        <v/>
      </c>
      <c r="BR1237" s="37"/>
      <c r="BS1237" s="36"/>
      <c r="BT1237" s="38"/>
      <c r="BU1237" s="58" t="e">
        <f>VLOOKUP(BT1237,Hoja2!$C:$D,2,0)</f>
        <v>#N/A</v>
      </c>
      <c r="BV1237" s="80" t="str">
        <f>IF(
AND(AO1237="",BD1237="",BQ1237=""),
"EN PROCESO NOTIFICACION / COMUNICACION",
IF(
BT1237="",
"NO APLICA",
IF(
BU1237=60,
IF(AO1237&lt;&gt;"",AO1237,IF(BD1237&lt;&gt;"",BD1237,BQ1237))+60,
WORKDAY(
IF(AO1237&lt;&gt;"",AO1237,IF(BD1237&lt;&gt;"",BD1237,BQ1237)),
BU1237,
FESTIVOS_CO!A:A
)
)
))</f>
        <v>EN PROCESO NOTIFICACION / COMUNICACION</v>
      </c>
      <c r="BW1237" s="44"/>
      <c r="BX1237" s="53"/>
      <c r="BY1237" s="45"/>
      <c r="BZ1237" s="37"/>
      <c r="CA1237" s="54" t="str">
        <f t="shared" si="236"/>
        <v>PENDIENTE EJECUTORIA</v>
      </c>
      <c r="CB1237" s="59" t="str">
        <f t="shared" si="233"/>
        <v/>
      </c>
      <c r="CC1237" s="36"/>
      <c r="CD1237" s="40"/>
      <c r="CE1237" s="46"/>
      <c r="CF1237" s="40"/>
      <c r="CG1237" s="40"/>
      <c r="CH1237" s="40"/>
      <c r="CI1237" s="36"/>
      <c r="CJ1237" s="47"/>
      <c r="CK1237" s="40"/>
      <c r="CL1237" s="40"/>
      <c r="CM1237" s="40"/>
      <c r="CN1237" s="40"/>
    </row>
    <row r="1238" spans="1:92" ht="42.75" hidden="1">
      <c r="A1238" s="49" t="str">
        <f t="shared" si="237"/>
        <v>SIN GESTIÓN</v>
      </c>
      <c r="B1238" s="58"/>
      <c r="C1238" s="37"/>
      <c r="D1238" s="37"/>
      <c r="E1238" s="49" t="str">
        <f t="shared" si="238"/>
        <v>PENDIENTE NOTIFICACIÓN</v>
      </c>
      <c r="F1238" s="141" t="str">
        <f t="shared" si="239"/>
        <v>PENDIENTE NOTIFICACIÓN</v>
      </c>
      <c r="G1238" s="49" t="str">
        <f t="shared" si="240"/>
        <v/>
      </c>
      <c r="H1238" s="51" t="str">
        <f ca="1">IF(
L1238="",
"",
IF(
NETWORKDAYS(L1238,IF(M1238&lt;&gt;"",M1238,TODAY()),FESTIVOS_CO!A:A)&gt;2,
"VENCIDO",
IF(
NETWORKDAYS(L1238,IF(M1238&lt;&gt;"",M1238,TODAY()),FESTIVOS_CO!A:A)=2,
"ALERTA",
"A TIEMPO"
)))</f>
        <v/>
      </c>
      <c r="I1238" s="40"/>
      <c r="J1238" s="36"/>
      <c r="K1238" s="37"/>
      <c r="L1238" s="50"/>
      <c r="M1238" s="37"/>
      <c r="N1238" s="52"/>
      <c r="O1238" s="52"/>
      <c r="P1238" s="36"/>
      <c r="Q1238" s="36"/>
      <c r="R1238" s="40"/>
      <c r="S1238" s="36"/>
      <c r="T1238" s="40"/>
      <c r="U1238" s="40"/>
      <c r="V1238" s="81"/>
      <c r="W1238" s="40"/>
      <c r="X1238" s="40"/>
      <c r="Y1238" s="40"/>
      <c r="Z1238" s="38" t="str">
        <f>IFERROR(VLOOKUP(Y1238,DIRECTORIO!A:B,2,FALSE),"")</f>
        <v/>
      </c>
      <c r="AA1238" s="40"/>
      <c r="AB1238" s="40"/>
      <c r="AC1238" s="40"/>
      <c r="AD1238" s="40"/>
      <c r="AE1238" s="40"/>
      <c r="AF1238" s="40"/>
      <c r="AG1238" s="41" t="s">
        <v>109</v>
      </c>
      <c r="AH1238" s="42"/>
      <c r="AI1238" s="54" t="str">
        <f t="shared" ca="1" si="241"/>
        <v>PENDIENTE NOTIFICACIÓN ELECTRÓNICA</v>
      </c>
      <c r="AJ1238" s="37"/>
      <c r="AK1238" s="37"/>
      <c r="AL1238" s="37"/>
      <c r="AM1238" s="53" t="str">
        <f>IF(AK1238="","",WORKDAY(AK1238,5,FESTIVOS_CO!A:A))</f>
        <v/>
      </c>
      <c r="AN1238" s="37"/>
      <c r="AO1238" s="37"/>
      <c r="AP1238" s="54" t="str">
        <f t="shared" ca="1" si="234"/>
        <v>NO APLICA</v>
      </c>
      <c r="AQ1238" s="36"/>
      <c r="AR1238" s="43"/>
      <c r="AS1238" s="37"/>
      <c r="AT1238" s="36"/>
      <c r="AU1238" s="37"/>
      <c r="AV1238" s="36"/>
      <c r="AW1238" s="36"/>
      <c r="AX1238" s="37"/>
      <c r="AY1238" s="140" t="str">
        <f>IF(AU1238="","",WORKDAY(AU1238,5,FESTIVOS_CO!A:A))</f>
        <v/>
      </c>
      <c r="AZ1238" s="54" t="str">
        <f t="shared" ca="1" si="243"/>
        <v>NO APLICA</v>
      </c>
      <c r="BA1238" s="55" t="str">
        <f>IF(AX1238="","",WORKDAY(AX1238,5,FESTIVOS_CO!A:A))</f>
        <v/>
      </c>
      <c r="BB1238" s="39"/>
      <c r="BC1238" s="40"/>
      <c r="BD1238" s="40"/>
      <c r="BE1238" s="56" t="str">
        <f t="shared" ca="1" si="232"/>
        <v>NO APLICA</v>
      </c>
      <c r="BF1238" s="37"/>
      <c r="BG1238" s="45"/>
      <c r="BH1238" s="37"/>
      <c r="BI1238" s="36"/>
      <c r="BJ1238" s="37"/>
      <c r="BK1238" s="36"/>
      <c r="BL1238" s="36"/>
      <c r="BM1238" s="53" t="str">
        <f>IF(BJ1238="","",WORKDAY(BJ1238,5,FESTIVOS_CO!A:A))</f>
        <v/>
      </c>
      <c r="BN1238" s="57" t="str">
        <f t="shared" ca="1" si="242"/>
        <v>PENDIENTE HACER AVISO</v>
      </c>
      <c r="BO1238" s="54" t="str">
        <f t="shared" ca="1" si="235"/>
        <v>EN TRÁMITE NOTIF. POR AVISO</v>
      </c>
      <c r="BP1238" s="37"/>
      <c r="BQ1238" s="53" t="str">
        <f>IF(BP1238="","",WORKDAY(BP1238,5,FESTIVOS_CO!A:A))</f>
        <v/>
      </c>
      <c r="BR1238" s="37"/>
      <c r="BS1238" s="36"/>
      <c r="BT1238" s="38"/>
      <c r="BU1238" s="58" t="e">
        <f>VLOOKUP(BT1238,Hoja2!$C:$D,2,0)</f>
        <v>#N/A</v>
      </c>
      <c r="BV1238" s="80" t="str">
        <f>IF(
AND(AO1238="",BD1238="",BQ1238=""),
"EN PROCESO NOTIFICACION / COMUNICACION",
IF(
BT1238="",
"NO APLICA",
IF(
BU1238=60,
IF(AO1238&lt;&gt;"",AO1238,IF(BD1238&lt;&gt;"",BD1238,BQ1238))+60,
WORKDAY(
IF(AO1238&lt;&gt;"",AO1238,IF(BD1238&lt;&gt;"",BD1238,BQ1238)),
BU1238,
FESTIVOS_CO!A:A
)
)
))</f>
        <v>EN PROCESO NOTIFICACION / COMUNICACION</v>
      </c>
      <c r="BW1238" s="44"/>
      <c r="BX1238" s="53"/>
      <c r="BY1238" s="45"/>
      <c r="BZ1238" s="37"/>
      <c r="CA1238" s="54" t="str">
        <f t="shared" si="236"/>
        <v>PENDIENTE EJECUTORIA</v>
      </c>
      <c r="CB1238" s="59" t="str">
        <f t="shared" si="233"/>
        <v/>
      </c>
      <c r="CC1238" s="36"/>
      <c r="CD1238" s="40"/>
      <c r="CE1238" s="46"/>
      <c r="CF1238" s="40"/>
      <c r="CG1238" s="40"/>
      <c r="CH1238" s="40"/>
      <c r="CI1238" s="36"/>
      <c r="CJ1238" s="47"/>
      <c r="CK1238" s="40"/>
      <c r="CL1238" s="40"/>
      <c r="CM1238" s="40"/>
      <c r="CN1238" s="40"/>
    </row>
    <row r="1239" spans="1:92" ht="42.75" hidden="1">
      <c r="A1239" s="49" t="str">
        <f t="shared" si="237"/>
        <v>SIN GESTIÓN</v>
      </c>
      <c r="B1239" s="58"/>
      <c r="C1239" s="37"/>
      <c r="D1239" s="37"/>
      <c r="E1239" s="49" t="str">
        <f t="shared" si="238"/>
        <v>PENDIENTE NOTIFICACIÓN</v>
      </c>
      <c r="F1239" s="141" t="str">
        <f t="shared" si="239"/>
        <v>PENDIENTE NOTIFICACIÓN</v>
      </c>
      <c r="G1239" s="49" t="str">
        <f t="shared" si="240"/>
        <v/>
      </c>
      <c r="H1239" s="51" t="str">
        <f ca="1">IF(
L1239="",
"",
IF(
NETWORKDAYS(L1239,IF(M1239&lt;&gt;"",M1239,TODAY()),FESTIVOS_CO!A:A)&gt;2,
"VENCIDO",
IF(
NETWORKDAYS(L1239,IF(M1239&lt;&gt;"",M1239,TODAY()),FESTIVOS_CO!A:A)=2,
"ALERTA",
"A TIEMPO"
)))</f>
        <v/>
      </c>
      <c r="I1239" s="40"/>
      <c r="J1239" s="36"/>
      <c r="K1239" s="37"/>
      <c r="L1239" s="50"/>
      <c r="M1239" s="37"/>
      <c r="N1239" s="52"/>
      <c r="O1239" s="52"/>
      <c r="P1239" s="36"/>
      <c r="Q1239" s="36"/>
      <c r="R1239" s="40"/>
      <c r="S1239" s="36"/>
      <c r="T1239" s="40"/>
      <c r="U1239" s="40"/>
      <c r="V1239" s="81"/>
      <c r="W1239" s="40"/>
      <c r="X1239" s="40"/>
      <c r="Y1239" s="40"/>
      <c r="Z1239" s="38" t="str">
        <f>IFERROR(VLOOKUP(Y1239,DIRECTORIO!A:B,2,FALSE),"")</f>
        <v/>
      </c>
      <c r="AA1239" s="40"/>
      <c r="AB1239" s="40"/>
      <c r="AC1239" s="40"/>
      <c r="AD1239" s="40"/>
      <c r="AE1239" s="40"/>
      <c r="AF1239" s="40"/>
      <c r="AG1239" s="41" t="s">
        <v>109</v>
      </c>
      <c r="AH1239" s="42"/>
      <c r="AI1239" s="54" t="str">
        <f t="shared" ca="1" si="241"/>
        <v>PENDIENTE NOTIFICACIÓN ELECTRÓNICA</v>
      </c>
      <c r="AJ1239" s="37"/>
      <c r="AK1239" s="37"/>
      <c r="AL1239" s="37"/>
      <c r="AM1239" s="53" t="str">
        <f>IF(AK1239="","",WORKDAY(AK1239,5,FESTIVOS_CO!A:A))</f>
        <v/>
      </c>
      <c r="AN1239" s="37"/>
      <c r="AO1239" s="37"/>
      <c r="AP1239" s="54" t="str">
        <f t="shared" ca="1" si="234"/>
        <v>NO APLICA</v>
      </c>
      <c r="AQ1239" s="36"/>
      <c r="AR1239" s="43"/>
      <c r="AS1239" s="37"/>
      <c r="AT1239" s="36"/>
      <c r="AU1239" s="37"/>
      <c r="AV1239" s="36"/>
      <c r="AW1239" s="36"/>
      <c r="AX1239" s="37"/>
      <c r="AY1239" s="140" t="str">
        <f>IF(AU1239="","",WORKDAY(AU1239,5,FESTIVOS_CO!A:A))</f>
        <v/>
      </c>
      <c r="AZ1239" s="54" t="str">
        <f t="shared" ca="1" si="243"/>
        <v>NO APLICA</v>
      </c>
      <c r="BA1239" s="55" t="str">
        <f>IF(AX1239="","",WORKDAY(AX1239,5,FESTIVOS_CO!A:A))</f>
        <v/>
      </c>
      <c r="BB1239" s="39"/>
      <c r="BC1239" s="40"/>
      <c r="BD1239" s="40"/>
      <c r="BE1239" s="56" t="str">
        <f t="shared" ca="1" si="232"/>
        <v>NO APLICA</v>
      </c>
      <c r="BF1239" s="37"/>
      <c r="BG1239" s="45"/>
      <c r="BH1239" s="37"/>
      <c r="BI1239" s="36"/>
      <c r="BJ1239" s="37"/>
      <c r="BK1239" s="36"/>
      <c r="BL1239" s="36"/>
      <c r="BM1239" s="53" t="str">
        <f>IF(BJ1239="","",WORKDAY(BJ1239,5,FESTIVOS_CO!A:A))</f>
        <v/>
      </c>
      <c r="BN1239" s="57" t="str">
        <f t="shared" ca="1" si="242"/>
        <v>PENDIENTE HACER AVISO</v>
      </c>
      <c r="BO1239" s="54" t="str">
        <f t="shared" ca="1" si="235"/>
        <v>EN TRÁMITE NOTIF. POR AVISO</v>
      </c>
      <c r="BP1239" s="37"/>
      <c r="BQ1239" s="53" t="str">
        <f>IF(BP1239="","",WORKDAY(BP1239,5,FESTIVOS_CO!A:A))</f>
        <v/>
      </c>
      <c r="BR1239" s="37"/>
      <c r="BS1239" s="36"/>
      <c r="BT1239" s="38"/>
      <c r="BU1239" s="58" t="e">
        <f>VLOOKUP(BT1239,Hoja2!$C:$D,2,0)</f>
        <v>#N/A</v>
      </c>
      <c r="BV1239" s="80" t="str">
        <f>IF(
AND(AO1239="",BD1239="",BQ1239=""),
"EN PROCESO NOTIFICACION / COMUNICACION",
IF(
BT1239="",
"NO APLICA",
IF(
BU1239=60,
IF(AO1239&lt;&gt;"",AO1239,IF(BD1239&lt;&gt;"",BD1239,BQ1239))+60,
WORKDAY(
IF(AO1239&lt;&gt;"",AO1239,IF(BD1239&lt;&gt;"",BD1239,BQ1239)),
BU1239,
FESTIVOS_CO!A:A
)
)
))</f>
        <v>EN PROCESO NOTIFICACION / COMUNICACION</v>
      </c>
      <c r="BW1239" s="44"/>
      <c r="BX1239" s="53"/>
      <c r="BY1239" s="45"/>
      <c r="BZ1239" s="37"/>
      <c r="CA1239" s="54" t="str">
        <f t="shared" si="236"/>
        <v>PENDIENTE EJECUTORIA</v>
      </c>
      <c r="CB1239" s="59" t="str">
        <f t="shared" si="233"/>
        <v/>
      </c>
      <c r="CC1239" s="36"/>
      <c r="CD1239" s="40"/>
      <c r="CE1239" s="46"/>
      <c r="CF1239" s="40"/>
      <c r="CG1239" s="40"/>
      <c r="CH1239" s="40"/>
      <c r="CI1239" s="36"/>
      <c r="CJ1239" s="47"/>
      <c r="CK1239" s="40"/>
      <c r="CL1239" s="40"/>
      <c r="CM1239" s="40"/>
      <c r="CN1239" s="40"/>
    </row>
    <row r="1240" spans="1:92" ht="42.75" hidden="1">
      <c r="A1240" s="49" t="str">
        <f t="shared" si="237"/>
        <v>SIN GESTIÓN</v>
      </c>
      <c r="B1240" s="58"/>
      <c r="C1240" s="37"/>
      <c r="D1240" s="37"/>
      <c r="E1240" s="49" t="str">
        <f t="shared" si="238"/>
        <v>PENDIENTE NOTIFICACIÓN</v>
      </c>
      <c r="F1240" s="141" t="str">
        <f t="shared" si="239"/>
        <v>PENDIENTE NOTIFICACIÓN</v>
      </c>
      <c r="G1240" s="49" t="str">
        <f t="shared" si="240"/>
        <v/>
      </c>
      <c r="H1240" s="51" t="str">
        <f ca="1">IF(
L1240="",
"",
IF(
NETWORKDAYS(L1240,IF(M1240&lt;&gt;"",M1240,TODAY()),FESTIVOS_CO!A:A)&gt;2,
"VENCIDO",
IF(
NETWORKDAYS(L1240,IF(M1240&lt;&gt;"",M1240,TODAY()),FESTIVOS_CO!A:A)=2,
"ALERTA",
"A TIEMPO"
)))</f>
        <v/>
      </c>
      <c r="I1240" s="40"/>
      <c r="J1240" s="36"/>
      <c r="K1240" s="37"/>
      <c r="L1240" s="50"/>
      <c r="M1240" s="37"/>
      <c r="N1240" s="52"/>
      <c r="O1240" s="52"/>
      <c r="P1240" s="36"/>
      <c r="Q1240" s="36"/>
      <c r="R1240" s="40"/>
      <c r="S1240" s="36"/>
      <c r="T1240" s="40"/>
      <c r="U1240" s="40"/>
      <c r="V1240" s="81"/>
      <c r="W1240" s="40"/>
      <c r="X1240" s="40"/>
      <c r="Y1240" s="40"/>
      <c r="Z1240" s="38" t="str">
        <f>IFERROR(VLOOKUP(Y1240,DIRECTORIO!A:B,2,FALSE),"")</f>
        <v/>
      </c>
      <c r="AA1240" s="40"/>
      <c r="AB1240" s="40"/>
      <c r="AC1240" s="40"/>
      <c r="AD1240" s="40"/>
      <c r="AE1240" s="40"/>
      <c r="AF1240" s="40"/>
      <c r="AG1240" s="41" t="s">
        <v>109</v>
      </c>
      <c r="AH1240" s="42"/>
      <c r="AI1240" s="54" t="str">
        <f t="shared" ca="1" si="241"/>
        <v>PENDIENTE NOTIFICACIÓN ELECTRÓNICA</v>
      </c>
      <c r="AJ1240" s="37"/>
      <c r="AK1240" s="37"/>
      <c r="AL1240" s="37"/>
      <c r="AM1240" s="53" t="str">
        <f>IF(AK1240="","",WORKDAY(AK1240,5,FESTIVOS_CO!A:A))</f>
        <v/>
      </c>
      <c r="AN1240" s="37"/>
      <c r="AO1240" s="37"/>
      <c r="AP1240" s="54" t="str">
        <f t="shared" ca="1" si="234"/>
        <v>NO APLICA</v>
      </c>
      <c r="AQ1240" s="36"/>
      <c r="AR1240" s="43"/>
      <c r="AS1240" s="37"/>
      <c r="AT1240" s="36"/>
      <c r="AU1240" s="37"/>
      <c r="AV1240" s="36"/>
      <c r="AW1240" s="36"/>
      <c r="AX1240" s="37"/>
      <c r="AY1240" s="140" t="str">
        <f>IF(AU1240="","",WORKDAY(AU1240,5,FESTIVOS_CO!A:A))</f>
        <v/>
      </c>
      <c r="AZ1240" s="54" t="str">
        <f t="shared" ca="1" si="243"/>
        <v>NO APLICA</v>
      </c>
      <c r="BA1240" s="55" t="str">
        <f>IF(AX1240="","",WORKDAY(AX1240,5,FESTIVOS_CO!A:A))</f>
        <v/>
      </c>
      <c r="BB1240" s="39"/>
      <c r="BC1240" s="40"/>
      <c r="BD1240" s="40"/>
      <c r="BE1240" s="56" t="str">
        <f t="shared" ca="1" si="232"/>
        <v>NO APLICA</v>
      </c>
      <c r="BF1240" s="37"/>
      <c r="BG1240" s="45"/>
      <c r="BH1240" s="37"/>
      <c r="BI1240" s="36"/>
      <c r="BJ1240" s="37"/>
      <c r="BK1240" s="36"/>
      <c r="BL1240" s="36"/>
      <c r="BM1240" s="53" t="str">
        <f>IF(BJ1240="","",WORKDAY(BJ1240,5,FESTIVOS_CO!A:A))</f>
        <v/>
      </c>
      <c r="BN1240" s="57" t="str">
        <f t="shared" ca="1" si="242"/>
        <v>PENDIENTE HACER AVISO</v>
      </c>
      <c r="BO1240" s="54" t="str">
        <f t="shared" ca="1" si="235"/>
        <v>EN TRÁMITE NOTIF. POR AVISO</v>
      </c>
      <c r="BP1240" s="37"/>
      <c r="BQ1240" s="53" t="str">
        <f>IF(BP1240="","",WORKDAY(BP1240,5,FESTIVOS_CO!A:A))</f>
        <v/>
      </c>
      <c r="BR1240" s="37"/>
      <c r="BS1240" s="36"/>
      <c r="BT1240" s="38"/>
      <c r="BU1240" s="58" t="e">
        <f>VLOOKUP(BT1240,Hoja2!$C:$D,2,0)</f>
        <v>#N/A</v>
      </c>
      <c r="BV1240" s="80" t="str">
        <f>IF(
AND(AO1240="",BD1240="",BQ1240=""),
"EN PROCESO NOTIFICACION / COMUNICACION",
IF(
BT1240="",
"NO APLICA",
IF(
BU1240=60,
IF(AO1240&lt;&gt;"",AO1240,IF(BD1240&lt;&gt;"",BD1240,BQ1240))+60,
WORKDAY(
IF(AO1240&lt;&gt;"",AO1240,IF(BD1240&lt;&gt;"",BD1240,BQ1240)),
BU1240,
FESTIVOS_CO!A:A
)
)
))</f>
        <v>EN PROCESO NOTIFICACION / COMUNICACION</v>
      </c>
      <c r="BW1240" s="44"/>
      <c r="BX1240" s="53"/>
      <c r="BY1240" s="45"/>
      <c r="BZ1240" s="37"/>
      <c r="CA1240" s="54" t="str">
        <f t="shared" si="236"/>
        <v>PENDIENTE EJECUTORIA</v>
      </c>
      <c r="CB1240" s="59" t="str">
        <f t="shared" si="233"/>
        <v/>
      </c>
      <c r="CC1240" s="36"/>
      <c r="CD1240" s="40"/>
      <c r="CE1240" s="46"/>
      <c r="CF1240" s="40"/>
      <c r="CG1240" s="40"/>
      <c r="CH1240" s="40"/>
      <c r="CI1240" s="36"/>
      <c r="CJ1240" s="47"/>
      <c r="CK1240" s="40"/>
      <c r="CL1240" s="40"/>
      <c r="CM1240" s="40"/>
      <c r="CN1240" s="40"/>
    </row>
    <row r="1241" spans="1:92" ht="42.75" hidden="1">
      <c r="A1241" s="49" t="str">
        <f t="shared" si="237"/>
        <v>SIN GESTIÓN</v>
      </c>
      <c r="B1241" s="58"/>
      <c r="C1241" s="37"/>
      <c r="D1241" s="37"/>
      <c r="E1241" s="49" t="str">
        <f t="shared" si="238"/>
        <v>PENDIENTE NOTIFICACIÓN</v>
      </c>
      <c r="F1241" s="141" t="str">
        <f t="shared" si="239"/>
        <v>PENDIENTE NOTIFICACIÓN</v>
      </c>
      <c r="G1241" s="49" t="str">
        <f t="shared" si="240"/>
        <v/>
      </c>
      <c r="H1241" s="51" t="str">
        <f ca="1">IF(
L1241="",
"",
IF(
NETWORKDAYS(L1241,IF(M1241&lt;&gt;"",M1241,TODAY()),FESTIVOS_CO!A:A)&gt;2,
"VENCIDO",
IF(
NETWORKDAYS(L1241,IF(M1241&lt;&gt;"",M1241,TODAY()),FESTIVOS_CO!A:A)=2,
"ALERTA",
"A TIEMPO"
)))</f>
        <v/>
      </c>
      <c r="I1241" s="40"/>
      <c r="J1241" s="36"/>
      <c r="K1241" s="37"/>
      <c r="L1241" s="50"/>
      <c r="M1241" s="37"/>
      <c r="N1241" s="52"/>
      <c r="O1241" s="52"/>
      <c r="P1241" s="36"/>
      <c r="Q1241" s="36"/>
      <c r="R1241" s="40"/>
      <c r="S1241" s="36"/>
      <c r="T1241" s="40"/>
      <c r="U1241" s="40"/>
      <c r="V1241" s="81"/>
      <c r="W1241" s="40"/>
      <c r="X1241" s="40"/>
      <c r="Y1241" s="40"/>
      <c r="Z1241" s="38" t="str">
        <f>IFERROR(VLOOKUP(Y1241,DIRECTORIO!A:B,2,FALSE),"")</f>
        <v/>
      </c>
      <c r="AA1241" s="40"/>
      <c r="AB1241" s="40"/>
      <c r="AC1241" s="40"/>
      <c r="AD1241" s="40"/>
      <c r="AE1241" s="40"/>
      <c r="AF1241" s="40"/>
      <c r="AG1241" s="41" t="s">
        <v>109</v>
      </c>
      <c r="AH1241" s="42"/>
      <c r="AI1241" s="54" t="str">
        <f t="shared" ca="1" si="241"/>
        <v>PENDIENTE NOTIFICACIÓN ELECTRÓNICA</v>
      </c>
      <c r="AJ1241" s="37"/>
      <c r="AK1241" s="37"/>
      <c r="AL1241" s="37"/>
      <c r="AM1241" s="53" t="str">
        <f>IF(AK1241="","",WORKDAY(AK1241,5,FESTIVOS_CO!A:A))</f>
        <v/>
      </c>
      <c r="AN1241" s="37"/>
      <c r="AO1241" s="37"/>
      <c r="AP1241" s="54" t="str">
        <f t="shared" ca="1" si="234"/>
        <v>NO APLICA</v>
      </c>
      <c r="AQ1241" s="36"/>
      <c r="AR1241" s="43"/>
      <c r="AS1241" s="37"/>
      <c r="AT1241" s="36"/>
      <c r="AU1241" s="37"/>
      <c r="AV1241" s="36"/>
      <c r="AW1241" s="36"/>
      <c r="AX1241" s="37"/>
      <c r="AY1241" s="140" t="str">
        <f>IF(AU1241="","",WORKDAY(AU1241,5,FESTIVOS_CO!A:A))</f>
        <v/>
      </c>
      <c r="AZ1241" s="54" t="str">
        <f t="shared" ca="1" si="243"/>
        <v>NO APLICA</v>
      </c>
      <c r="BA1241" s="55" t="str">
        <f>IF(AX1241="","",WORKDAY(AX1241,5,FESTIVOS_CO!A:A))</f>
        <v/>
      </c>
      <c r="BB1241" s="39"/>
      <c r="BC1241" s="40"/>
      <c r="BD1241" s="40"/>
      <c r="BE1241" s="56" t="str">
        <f t="shared" ca="1" si="232"/>
        <v>NO APLICA</v>
      </c>
      <c r="BF1241" s="37"/>
      <c r="BG1241" s="45"/>
      <c r="BH1241" s="37"/>
      <c r="BI1241" s="36"/>
      <c r="BJ1241" s="37"/>
      <c r="BK1241" s="36"/>
      <c r="BL1241" s="36"/>
      <c r="BM1241" s="53" t="str">
        <f>IF(BJ1241="","",WORKDAY(BJ1241,5,FESTIVOS_CO!A:A))</f>
        <v/>
      </c>
      <c r="BN1241" s="57" t="str">
        <f t="shared" ca="1" si="242"/>
        <v>PENDIENTE HACER AVISO</v>
      </c>
      <c r="BO1241" s="54" t="str">
        <f t="shared" ca="1" si="235"/>
        <v>EN TRÁMITE NOTIF. POR AVISO</v>
      </c>
      <c r="BP1241" s="37"/>
      <c r="BQ1241" s="53" t="str">
        <f>IF(BP1241="","",WORKDAY(BP1241,5,FESTIVOS_CO!A:A))</f>
        <v/>
      </c>
      <c r="BR1241" s="37"/>
      <c r="BS1241" s="36"/>
      <c r="BT1241" s="38"/>
      <c r="BU1241" s="58" t="e">
        <f>VLOOKUP(BT1241,Hoja2!$C:$D,2,0)</f>
        <v>#N/A</v>
      </c>
      <c r="BV1241" s="80" t="str">
        <f>IF(
AND(AO1241="",BD1241="",BQ1241=""),
"EN PROCESO NOTIFICACION / COMUNICACION",
IF(
BT1241="",
"NO APLICA",
IF(
BU1241=60,
IF(AO1241&lt;&gt;"",AO1241,IF(BD1241&lt;&gt;"",BD1241,BQ1241))+60,
WORKDAY(
IF(AO1241&lt;&gt;"",AO1241,IF(BD1241&lt;&gt;"",BD1241,BQ1241)),
BU1241,
FESTIVOS_CO!A:A
)
)
))</f>
        <v>EN PROCESO NOTIFICACION / COMUNICACION</v>
      </c>
      <c r="BW1241" s="44"/>
      <c r="BX1241" s="53"/>
      <c r="BY1241" s="45"/>
      <c r="BZ1241" s="37"/>
      <c r="CA1241" s="54" t="str">
        <f t="shared" si="236"/>
        <v>PENDIENTE EJECUTORIA</v>
      </c>
      <c r="CB1241" s="59" t="str">
        <f t="shared" si="233"/>
        <v/>
      </c>
      <c r="CC1241" s="36"/>
      <c r="CD1241" s="40"/>
      <c r="CE1241" s="46"/>
      <c r="CF1241" s="40"/>
      <c r="CG1241" s="40"/>
      <c r="CH1241" s="40"/>
      <c r="CI1241" s="36"/>
      <c r="CJ1241" s="47"/>
      <c r="CK1241" s="40"/>
      <c r="CL1241" s="40"/>
      <c r="CM1241" s="40"/>
      <c r="CN1241" s="40"/>
    </row>
    <row r="1242" spans="1:92" ht="42.75" hidden="1">
      <c r="A1242" s="49" t="str">
        <f t="shared" si="237"/>
        <v>SIN GESTIÓN</v>
      </c>
      <c r="B1242" s="58"/>
      <c r="C1242" s="37"/>
      <c r="D1242" s="37"/>
      <c r="E1242" s="49" t="str">
        <f t="shared" si="238"/>
        <v>PENDIENTE NOTIFICACIÓN</v>
      </c>
      <c r="F1242" s="141" t="str">
        <f t="shared" si="239"/>
        <v>PENDIENTE NOTIFICACIÓN</v>
      </c>
      <c r="G1242" s="49" t="str">
        <f t="shared" si="240"/>
        <v/>
      </c>
      <c r="H1242" s="51" t="str">
        <f ca="1">IF(
L1242="",
"",
IF(
NETWORKDAYS(L1242,IF(M1242&lt;&gt;"",M1242,TODAY()),FESTIVOS_CO!A:A)&gt;2,
"VENCIDO",
IF(
NETWORKDAYS(L1242,IF(M1242&lt;&gt;"",M1242,TODAY()),FESTIVOS_CO!A:A)=2,
"ALERTA",
"A TIEMPO"
)))</f>
        <v/>
      </c>
      <c r="I1242" s="40"/>
      <c r="J1242" s="36"/>
      <c r="K1242" s="37"/>
      <c r="L1242" s="50"/>
      <c r="M1242" s="37"/>
      <c r="N1242" s="52"/>
      <c r="O1242" s="52"/>
      <c r="P1242" s="36"/>
      <c r="Q1242" s="36"/>
      <c r="R1242" s="40"/>
      <c r="S1242" s="36"/>
      <c r="T1242" s="40"/>
      <c r="U1242" s="40"/>
      <c r="V1242" s="81"/>
      <c r="W1242" s="40"/>
      <c r="X1242" s="40"/>
      <c r="Y1242" s="40"/>
      <c r="Z1242" s="38" t="str">
        <f>IFERROR(VLOOKUP(Y1242,DIRECTORIO!A:B,2,FALSE),"")</f>
        <v/>
      </c>
      <c r="AA1242" s="40"/>
      <c r="AB1242" s="40"/>
      <c r="AC1242" s="40"/>
      <c r="AD1242" s="40"/>
      <c r="AE1242" s="40"/>
      <c r="AF1242" s="40"/>
      <c r="AG1242" s="41" t="s">
        <v>109</v>
      </c>
      <c r="AH1242" s="42"/>
      <c r="AI1242" s="54" t="str">
        <f t="shared" ca="1" si="241"/>
        <v>PENDIENTE NOTIFICACIÓN ELECTRÓNICA</v>
      </c>
      <c r="AJ1242" s="37"/>
      <c r="AK1242" s="37"/>
      <c r="AL1242" s="37"/>
      <c r="AM1242" s="53" t="str">
        <f>IF(AK1242="","",WORKDAY(AK1242,5,FESTIVOS_CO!A:A))</f>
        <v/>
      </c>
      <c r="AN1242" s="37"/>
      <c r="AO1242" s="37"/>
      <c r="AP1242" s="54" t="str">
        <f t="shared" ca="1" si="234"/>
        <v>NO APLICA</v>
      </c>
      <c r="AQ1242" s="36"/>
      <c r="AR1242" s="43"/>
      <c r="AS1242" s="37"/>
      <c r="AT1242" s="36"/>
      <c r="AU1242" s="37"/>
      <c r="AV1242" s="36"/>
      <c r="AW1242" s="36"/>
      <c r="AX1242" s="37"/>
      <c r="AY1242" s="140" t="str">
        <f>IF(AU1242="","",WORKDAY(AU1242,5,FESTIVOS_CO!A:A))</f>
        <v/>
      </c>
      <c r="AZ1242" s="54" t="str">
        <f t="shared" ca="1" si="243"/>
        <v>NO APLICA</v>
      </c>
      <c r="BA1242" s="55" t="str">
        <f>IF(AX1242="","",WORKDAY(AX1242,5,FESTIVOS_CO!A:A))</f>
        <v/>
      </c>
      <c r="BB1242" s="39"/>
      <c r="BC1242" s="40"/>
      <c r="BD1242" s="40"/>
      <c r="BE1242" s="56" t="str">
        <f t="shared" ca="1" si="232"/>
        <v>NO APLICA</v>
      </c>
      <c r="BF1242" s="37"/>
      <c r="BG1242" s="45"/>
      <c r="BH1242" s="37"/>
      <c r="BI1242" s="36"/>
      <c r="BJ1242" s="37"/>
      <c r="BK1242" s="36"/>
      <c r="BL1242" s="36"/>
      <c r="BM1242" s="53" t="str">
        <f>IF(BJ1242="","",WORKDAY(BJ1242,5,FESTIVOS_CO!A:A))</f>
        <v/>
      </c>
      <c r="BN1242" s="57" t="str">
        <f t="shared" ca="1" si="242"/>
        <v>PENDIENTE HACER AVISO</v>
      </c>
      <c r="BO1242" s="54" t="str">
        <f t="shared" ca="1" si="235"/>
        <v>EN TRÁMITE NOTIF. POR AVISO</v>
      </c>
      <c r="BP1242" s="37"/>
      <c r="BQ1242" s="53" t="str">
        <f>IF(BP1242="","",WORKDAY(BP1242,5,FESTIVOS_CO!A:A))</f>
        <v/>
      </c>
      <c r="BR1242" s="37"/>
      <c r="BS1242" s="36"/>
      <c r="BT1242" s="38"/>
      <c r="BU1242" s="58" t="e">
        <f>VLOOKUP(BT1242,Hoja2!$C:$D,2,0)</f>
        <v>#N/A</v>
      </c>
      <c r="BV1242" s="80" t="str">
        <f>IF(
AND(AO1242="",BD1242="",BQ1242=""),
"EN PROCESO NOTIFICACION / COMUNICACION",
IF(
BT1242="",
"NO APLICA",
IF(
BU1242=60,
IF(AO1242&lt;&gt;"",AO1242,IF(BD1242&lt;&gt;"",BD1242,BQ1242))+60,
WORKDAY(
IF(AO1242&lt;&gt;"",AO1242,IF(BD1242&lt;&gt;"",BD1242,BQ1242)),
BU1242,
FESTIVOS_CO!A:A
)
)
))</f>
        <v>EN PROCESO NOTIFICACION / COMUNICACION</v>
      </c>
      <c r="BW1242" s="44"/>
      <c r="BX1242" s="53"/>
      <c r="BY1242" s="45"/>
      <c r="BZ1242" s="37"/>
      <c r="CA1242" s="54" t="str">
        <f t="shared" si="236"/>
        <v>PENDIENTE EJECUTORIA</v>
      </c>
      <c r="CB1242" s="59" t="str">
        <f t="shared" si="233"/>
        <v/>
      </c>
      <c r="CC1242" s="36"/>
      <c r="CD1242" s="40"/>
      <c r="CE1242" s="46"/>
      <c r="CF1242" s="40"/>
      <c r="CG1242" s="40"/>
      <c r="CH1242" s="40"/>
      <c r="CI1242" s="36"/>
      <c r="CJ1242" s="47"/>
      <c r="CK1242" s="40"/>
      <c r="CL1242" s="40"/>
      <c r="CM1242" s="40"/>
      <c r="CN1242" s="40"/>
    </row>
    <row r="1243" spans="1:92" ht="42.75" hidden="1">
      <c r="A1243" s="49" t="str">
        <f t="shared" si="237"/>
        <v>SIN GESTIÓN</v>
      </c>
      <c r="B1243" s="58"/>
      <c r="C1243" s="37"/>
      <c r="D1243" s="37"/>
      <c r="E1243" s="49" t="str">
        <f t="shared" si="238"/>
        <v>PENDIENTE NOTIFICACIÓN</v>
      </c>
      <c r="F1243" s="141" t="str">
        <f t="shared" si="239"/>
        <v>PENDIENTE NOTIFICACIÓN</v>
      </c>
      <c r="G1243" s="49" t="str">
        <f t="shared" si="240"/>
        <v/>
      </c>
      <c r="H1243" s="51" t="str">
        <f ca="1">IF(
L1243="",
"",
IF(
NETWORKDAYS(L1243,IF(M1243&lt;&gt;"",M1243,TODAY()),FESTIVOS_CO!A:A)&gt;2,
"VENCIDO",
IF(
NETWORKDAYS(L1243,IF(M1243&lt;&gt;"",M1243,TODAY()),FESTIVOS_CO!A:A)=2,
"ALERTA",
"A TIEMPO"
)))</f>
        <v/>
      </c>
      <c r="I1243" s="40"/>
      <c r="J1243" s="36"/>
      <c r="K1243" s="37"/>
      <c r="L1243" s="50"/>
      <c r="M1243" s="37"/>
      <c r="N1243" s="52"/>
      <c r="O1243" s="52"/>
      <c r="P1243" s="36"/>
      <c r="Q1243" s="36"/>
      <c r="R1243" s="40"/>
      <c r="S1243" s="36"/>
      <c r="T1243" s="40"/>
      <c r="U1243" s="40"/>
      <c r="V1243" s="81"/>
      <c r="W1243" s="40"/>
      <c r="X1243" s="40"/>
      <c r="Y1243" s="40"/>
      <c r="Z1243" s="38" t="str">
        <f>IFERROR(VLOOKUP(Y1243,DIRECTORIO!A:B,2,FALSE),"")</f>
        <v/>
      </c>
      <c r="AA1243" s="40"/>
      <c r="AB1243" s="40"/>
      <c r="AC1243" s="40"/>
      <c r="AD1243" s="40"/>
      <c r="AE1243" s="40"/>
      <c r="AF1243" s="40"/>
      <c r="AG1243" s="41" t="s">
        <v>109</v>
      </c>
      <c r="AH1243" s="42"/>
      <c r="AI1243" s="54" t="str">
        <f t="shared" ca="1" si="241"/>
        <v>PENDIENTE NOTIFICACIÓN ELECTRÓNICA</v>
      </c>
      <c r="AJ1243" s="37"/>
      <c r="AK1243" s="37"/>
      <c r="AL1243" s="37"/>
      <c r="AM1243" s="53" t="str">
        <f>IF(AK1243="","",WORKDAY(AK1243,5,FESTIVOS_CO!A:A))</f>
        <v/>
      </c>
      <c r="AN1243" s="37"/>
      <c r="AO1243" s="37"/>
      <c r="AP1243" s="54" t="str">
        <f t="shared" ca="1" si="234"/>
        <v>NO APLICA</v>
      </c>
      <c r="AQ1243" s="36"/>
      <c r="AR1243" s="43"/>
      <c r="AS1243" s="37"/>
      <c r="AT1243" s="36"/>
      <c r="AU1243" s="37"/>
      <c r="AV1243" s="36"/>
      <c r="AW1243" s="36"/>
      <c r="AX1243" s="37"/>
      <c r="AY1243" s="140" t="str">
        <f>IF(AU1243="","",WORKDAY(AU1243,5,FESTIVOS_CO!A:A))</f>
        <v/>
      </c>
      <c r="AZ1243" s="54" t="str">
        <f t="shared" ca="1" si="243"/>
        <v>NO APLICA</v>
      </c>
      <c r="BA1243" s="55" t="str">
        <f>IF(AX1243="","",WORKDAY(AX1243,5,FESTIVOS_CO!A:A))</f>
        <v/>
      </c>
      <c r="BB1243" s="39"/>
      <c r="BC1243" s="40"/>
      <c r="BD1243" s="40"/>
      <c r="BE1243" s="56" t="str">
        <f t="shared" ref="BE1243:BE1306" ca="1" si="244">IF(AZ1243="NO PROCEDE",
"NO PROCEDE",IF(OR(AZ1243="HACER AVISO",BB1243="NO"),
"HACER AVISO",
"NO APLICA"))</f>
        <v>NO APLICA</v>
      </c>
      <c r="BF1243" s="37"/>
      <c r="BG1243" s="45"/>
      <c r="BH1243" s="37"/>
      <c r="BI1243" s="36"/>
      <c r="BJ1243" s="37"/>
      <c r="BK1243" s="36"/>
      <c r="BL1243" s="36"/>
      <c r="BM1243" s="53" t="str">
        <f>IF(BJ1243="","",WORKDAY(BJ1243,5,FESTIVOS_CO!A:A))</f>
        <v/>
      </c>
      <c r="BN1243" s="57" t="str">
        <f t="shared" ca="1" si="242"/>
        <v>PENDIENTE HACER AVISO</v>
      </c>
      <c r="BO1243" s="54" t="str">
        <f t="shared" ca="1" si="235"/>
        <v>EN TRÁMITE NOTIF. POR AVISO</v>
      </c>
      <c r="BP1243" s="37"/>
      <c r="BQ1243" s="53" t="str">
        <f>IF(BP1243="","",WORKDAY(BP1243,5,FESTIVOS_CO!A:A))</f>
        <v/>
      </c>
      <c r="BR1243" s="37"/>
      <c r="BS1243" s="36"/>
      <c r="BT1243" s="38"/>
      <c r="BU1243" s="58" t="e">
        <f>VLOOKUP(BT1243,Hoja2!$C:$D,2,0)</f>
        <v>#N/A</v>
      </c>
      <c r="BV1243" s="80" t="str">
        <f>IF(
AND(AO1243="",BD1243="",BQ1243=""),
"EN PROCESO NOTIFICACION / COMUNICACION",
IF(
BT1243="",
"NO APLICA",
IF(
BU1243=60,
IF(AO1243&lt;&gt;"",AO1243,IF(BD1243&lt;&gt;"",BD1243,BQ1243))+60,
WORKDAY(
IF(AO1243&lt;&gt;"",AO1243,IF(BD1243&lt;&gt;"",BD1243,BQ1243)),
BU1243,
FESTIVOS_CO!A:A
)
)
))</f>
        <v>EN PROCESO NOTIFICACION / COMUNICACION</v>
      </c>
      <c r="BW1243" s="44"/>
      <c r="BX1243" s="53"/>
      <c r="BY1243" s="45"/>
      <c r="BZ1243" s="37"/>
      <c r="CA1243" s="54" t="str">
        <f t="shared" si="236"/>
        <v>PENDIENTE EJECUTORIA</v>
      </c>
      <c r="CB1243" s="59" t="str">
        <f t="shared" ref="CB1243:CB1306" si="245">IF(CC1243="NO",
"NO APLICA",
IF(CC1243="SI",
IF(COUNTBLANK(CC1243:CH1243)&gt;0,
"PENDIENTE MEMORANDO",
"MEMORANDOS ENVIADOS"
),
IF(CI1243="NO",
"NO APLICA",
IF(CI1243="SI",
IF(COUNTBLANK(CJ1243:CN1243)&gt;0,
"PENDIENTES OFICIOS",
"OFICIOS ENVIADOS"
),
""
)
)
))</f>
        <v/>
      </c>
      <c r="CC1243" s="36"/>
      <c r="CD1243" s="40"/>
      <c r="CE1243" s="46"/>
      <c r="CF1243" s="40"/>
      <c r="CG1243" s="40"/>
      <c r="CH1243" s="40"/>
      <c r="CI1243" s="36"/>
      <c r="CJ1243" s="47"/>
      <c r="CK1243" s="40"/>
      <c r="CL1243" s="40"/>
      <c r="CM1243" s="40"/>
      <c r="CN1243" s="40"/>
    </row>
    <row r="1244" spans="1:92" ht="42.75" hidden="1">
      <c r="A1244" s="49" t="str">
        <f t="shared" si="237"/>
        <v>SIN GESTIÓN</v>
      </c>
      <c r="B1244" s="58"/>
      <c r="C1244" s="37"/>
      <c r="D1244" s="37"/>
      <c r="E1244" s="49" t="str">
        <f t="shared" si="238"/>
        <v>PENDIENTE NOTIFICACIÓN</v>
      </c>
      <c r="F1244" s="141" t="str">
        <f t="shared" si="239"/>
        <v>PENDIENTE NOTIFICACIÓN</v>
      </c>
      <c r="G1244" s="49" t="str">
        <f t="shared" si="240"/>
        <v/>
      </c>
      <c r="H1244" s="51" t="str">
        <f ca="1">IF(
L1244="",
"",
IF(
NETWORKDAYS(L1244,IF(M1244&lt;&gt;"",M1244,TODAY()),FESTIVOS_CO!A:A)&gt;2,
"VENCIDO",
IF(
NETWORKDAYS(L1244,IF(M1244&lt;&gt;"",M1244,TODAY()),FESTIVOS_CO!A:A)=2,
"ALERTA",
"A TIEMPO"
)))</f>
        <v/>
      </c>
      <c r="I1244" s="40"/>
      <c r="J1244" s="36"/>
      <c r="K1244" s="37"/>
      <c r="L1244" s="50"/>
      <c r="M1244" s="37"/>
      <c r="N1244" s="52"/>
      <c r="O1244" s="52"/>
      <c r="P1244" s="36"/>
      <c r="Q1244" s="36"/>
      <c r="R1244" s="40"/>
      <c r="S1244" s="36"/>
      <c r="T1244" s="40"/>
      <c r="U1244" s="40"/>
      <c r="V1244" s="81"/>
      <c r="W1244" s="40"/>
      <c r="X1244" s="40"/>
      <c r="Y1244" s="40"/>
      <c r="Z1244" s="38" t="str">
        <f>IFERROR(VLOOKUP(Y1244,DIRECTORIO!A:B,2,FALSE),"")</f>
        <v/>
      </c>
      <c r="AA1244" s="40"/>
      <c r="AB1244" s="40"/>
      <c r="AC1244" s="40"/>
      <c r="AD1244" s="40"/>
      <c r="AE1244" s="40"/>
      <c r="AF1244" s="40"/>
      <c r="AG1244" s="41" t="s">
        <v>109</v>
      </c>
      <c r="AH1244" s="42"/>
      <c r="AI1244" s="54" t="str">
        <f t="shared" ca="1" si="241"/>
        <v>PENDIENTE NOTIFICACIÓN ELECTRÓNICA</v>
      </c>
      <c r="AJ1244" s="37"/>
      <c r="AK1244" s="37"/>
      <c r="AL1244" s="37"/>
      <c r="AM1244" s="53" t="str">
        <f>IF(AK1244="","",WORKDAY(AK1244,5,FESTIVOS_CO!A:A))</f>
        <v/>
      </c>
      <c r="AN1244" s="37"/>
      <c r="AO1244" s="37"/>
      <c r="AP1244" s="54" t="str">
        <f t="shared" ref="AP1244:AP1307" ca="1" si="246">IF(
ISNUMBER(SEARCH("PENDIENTE",UPPER(AI1244))),
"NO APLICA",
IF(
COUNTBLANK(AJ1244:AL1244)=COUNTA(AJ1244:AL1244),
"NO APLICA",
IF(
UPPER(AN1244)="SI",
"NO PROCEDE CITACION",
"NOTIFICAR POR CITACION"
)
)
)</f>
        <v>NO APLICA</v>
      </c>
      <c r="AQ1244" s="36"/>
      <c r="AR1244" s="43"/>
      <c r="AS1244" s="37"/>
      <c r="AT1244" s="36"/>
      <c r="AU1244" s="37"/>
      <c r="AV1244" s="36"/>
      <c r="AW1244" s="36"/>
      <c r="AX1244" s="37"/>
      <c r="AY1244" s="140" t="str">
        <f>IF(AU1244="","",WORKDAY(AU1244,5,FESTIVOS_CO!A:A))</f>
        <v/>
      </c>
      <c r="AZ1244" s="54" t="str">
        <f t="shared" ca="1" si="243"/>
        <v>NO APLICA</v>
      </c>
      <c r="BA1244" s="55" t="str">
        <f>IF(AX1244="","",WORKDAY(AX1244,5,FESTIVOS_CO!A:A))</f>
        <v/>
      </c>
      <c r="BB1244" s="39"/>
      <c r="BC1244" s="40"/>
      <c r="BD1244" s="40"/>
      <c r="BE1244" s="56" t="str">
        <f t="shared" ca="1" si="244"/>
        <v>NO APLICA</v>
      </c>
      <c r="BF1244" s="37"/>
      <c r="BG1244" s="45"/>
      <c r="BH1244" s="37"/>
      <c r="BI1244" s="36"/>
      <c r="BJ1244" s="37"/>
      <c r="BK1244" s="36"/>
      <c r="BL1244" s="36"/>
      <c r="BM1244" s="53" t="str">
        <f>IF(BJ1244="","",WORKDAY(BJ1244,5,FESTIVOS_CO!A:A))</f>
        <v/>
      </c>
      <c r="BN1244" s="57" t="str">
        <f t="shared" ca="1" si="242"/>
        <v>PENDIENTE HACER AVISO</v>
      </c>
      <c r="BO1244" s="54" t="str">
        <f t="shared" ca="1" si="235"/>
        <v>EN TRÁMITE NOTIF. POR AVISO</v>
      </c>
      <c r="BP1244" s="37"/>
      <c r="BQ1244" s="53" t="str">
        <f>IF(BP1244="","",WORKDAY(BP1244,5,FESTIVOS_CO!A:A))</f>
        <v/>
      </c>
      <c r="BR1244" s="37"/>
      <c r="BS1244" s="36"/>
      <c r="BT1244" s="38"/>
      <c r="BU1244" s="58" t="e">
        <f>VLOOKUP(BT1244,Hoja2!$C:$D,2,0)</f>
        <v>#N/A</v>
      </c>
      <c r="BV1244" s="80" t="str">
        <f>IF(
AND(AO1244="",BD1244="",BQ1244=""),
"EN PROCESO NOTIFICACION / COMUNICACION",
IF(
BT1244="",
"NO APLICA",
IF(
BU1244=60,
IF(AO1244&lt;&gt;"",AO1244,IF(BD1244&lt;&gt;"",BD1244,BQ1244))+60,
WORKDAY(
IF(AO1244&lt;&gt;"",AO1244,IF(BD1244&lt;&gt;"",BD1244,BQ1244)),
BU1244,
FESTIVOS_CO!A:A
)
)
))</f>
        <v>EN PROCESO NOTIFICACION / COMUNICACION</v>
      </c>
      <c r="BW1244" s="44"/>
      <c r="BX1244" s="53"/>
      <c r="BY1244" s="45"/>
      <c r="BZ1244" s="37"/>
      <c r="CA1244" s="54" t="str">
        <f t="shared" si="236"/>
        <v>PENDIENTE EJECUTORIA</v>
      </c>
      <c r="CB1244" s="59" t="str">
        <f t="shared" si="245"/>
        <v/>
      </c>
      <c r="CC1244" s="36"/>
      <c r="CD1244" s="40"/>
      <c r="CE1244" s="46"/>
      <c r="CF1244" s="40"/>
      <c r="CG1244" s="40"/>
      <c r="CH1244" s="40"/>
      <c r="CI1244" s="36"/>
      <c r="CJ1244" s="47"/>
      <c r="CK1244" s="40"/>
      <c r="CL1244" s="40"/>
      <c r="CM1244" s="40"/>
      <c r="CN1244" s="40"/>
    </row>
    <row r="1245" spans="1:92" ht="42.75" hidden="1">
      <c r="A1245" s="49" t="str">
        <f t="shared" si="237"/>
        <v>SIN GESTIÓN</v>
      </c>
      <c r="B1245" s="58"/>
      <c r="C1245" s="37"/>
      <c r="D1245" s="37"/>
      <c r="E1245" s="49" t="str">
        <f t="shared" si="238"/>
        <v>PENDIENTE NOTIFICACIÓN</v>
      </c>
      <c r="F1245" s="141" t="str">
        <f t="shared" si="239"/>
        <v>PENDIENTE NOTIFICACIÓN</v>
      </c>
      <c r="G1245" s="49" t="str">
        <f t="shared" si="240"/>
        <v/>
      </c>
      <c r="H1245" s="51" t="str">
        <f ca="1">IF(
L1245="",
"",
IF(
NETWORKDAYS(L1245,IF(M1245&lt;&gt;"",M1245,TODAY()),FESTIVOS_CO!A:A)&gt;2,
"VENCIDO",
IF(
NETWORKDAYS(L1245,IF(M1245&lt;&gt;"",M1245,TODAY()),FESTIVOS_CO!A:A)=2,
"ALERTA",
"A TIEMPO"
)))</f>
        <v/>
      </c>
      <c r="I1245" s="40"/>
      <c r="J1245" s="36"/>
      <c r="K1245" s="37"/>
      <c r="L1245" s="50"/>
      <c r="M1245" s="37"/>
      <c r="N1245" s="52"/>
      <c r="O1245" s="52"/>
      <c r="P1245" s="36"/>
      <c r="Q1245" s="36"/>
      <c r="R1245" s="40"/>
      <c r="S1245" s="36"/>
      <c r="T1245" s="40"/>
      <c r="U1245" s="40"/>
      <c r="V1245" s="81"/>
      <c r="W1245" s="40"/>
      <c r="X1245" s="40"/>
      <c r="Y1245" s="40"/>
      <c r="Z1245" s="38" t="str">
        <f>IFERROR(VLOOKUP(Y1245,DIRECTORIO!A:B,2,FALSE),"")</f>
        <v/>
      </c>
      <c r="AA1245" s="40"/>
      <c r="AB1245" s="40"/>
      <c r="AC1245" s="40"/>
      <c r="AD1245" s="40"/>
      <c r="AE1245" s="40"/>
      <c r="AF1245" s="40"/>
      <c r="AG1245" s="41" t="s">
        <v>109</v>
      </c>
      <c r="AH1245" s="42"/>
      <c r="AI1245" s="54" t="str">
        <f t="shared" ca="1" si="241"/>
        <v>PENDIENTE NOTIFICACIÓN ELECTRÓNICA</v>
      </c>
      <c r="AJ1245" s="37"/>
      <c r="AK1245" s="37"/>
      <c r="AL1245" s="37"/>
      <c r="AM1245" s="53" t="str">
        <f>IF(AK1245="","",WORKDAY(AK1245,5,FESTIVOS_CO!A:A))</f>
        <v/>
      </c>
      <c r="AN1245" s="37"/>
      <c r="AO1245" s="37"/>
      <c r="AP1245" s="54" t="str">
        <f t="shared" ca="1" si="246"/>
        <v>NO APLICA</v>
      </c>
      <c r="AQ1245" s="36"/>
      <c r="AR1245" s="43"/>
      <c r="AS1245" s="37"/>
      <c r="AT1245" s="36"/>
      <c r="AU1245" s="37"/>
      <c r="AV1245" s="36"/>
      <c r="AW1245" s="36"/>
      <c r="AX1245" s="37"/>
      <c r="AY1245" s="140" t="str">
        <f>IF(AU1245="","",WORKDAY(AU1245,5,FESTIVOS_CO!A:A))</f>
        <v/>
      </c>
      <c r="AZ1245" s="54" t="str">
        <f t="shared" ca="1" si="243"/>
        <v>NO APLICA</v>
      </c>
      <c r="BA1245" s="55" t="str">
        <f>IF(AX1245="","",WORKDAY(AX1245,5,FESTIVOS_CO!A:A))</f>
        <v/>
      </c>
      <c r="BB1245" s="39"/>
      <c r="BC1245" s="40"/>
      <c r="BD1245" s="40"/>
      <c r="BE1245" s="56" t="str">
        <f t="shared" ca="1" si="244"/>
        <v>NO APLICA</v>
      </c>
      <c r="BF1245" s="37"/>
      <c r="BG1245" s="45"/>
      <c r="BH1245" s="37"/>
      <c r="BI1245" s="36"/>
      <c r="BJ1245" s="37"/>
      <c r="BK1245" s="36"/>
      <c r="BL1245" s="36"/>
      <c r="BM1245" s="53" t="str">
        <f>IF(BJ1245="","",WORKDAY(BJ1245,5,FESTIVOS_CO!A:A))</f>
        <v/>
      </c>
      <c r="BN1245" s="57" t="str">
        <f t="shared" ca="1" si="242"/>
        <v>PENDIENTE HACER AVISO</v>
      </c>
      <c r="BO1245" s="54" t="str">
        <f t="shared" ca="1" si="235"/>
        <v>EN TRÁMITE NOTIF. POR AVISO</v>
      </c>
      <c r="BP1245" s="37"/>
      <c r="BQ1245" s="53" t="str">
        <f>IF(BP1245="","",WORKDAY(BP1245,5,FESTIVOS_CO!A:A))</f>
        <v/>
      </c>
      <c r="BR1245" s="37"/>
      <c r="BS1245" s="36"/>
      <c r="BT1245" s="38"/>
      <c r="BU1245" s="58" t="e">
        <f>VLOOKUP(BT1245,Hoja2!$C:$D,2,0)</f>
        <v>#N/A</v>
      </c>
      <c r="BV1245" s="80" t="str">
        <f>IF(
AND(AO1245="",BD1245="",BQ1245=""),
"EN PROCESO NOTIFICACION / COMUNICACION",
IF(
BT1245="",
"NO APLICA",
IF(
BU1245=60,
IF(AO1245&lt;&gt;"",AO1245,IF(BD1245&lt;&gt;"",BD1245,BQ1245))+60,
WORKDAY(
IF(AO1245&lt;&gt;"",AO1245,IF(BD1245&lt;&gt;"",BD1245,BQ1245)),
BU1245,
FESTIVOS_CO!A:A
)
)
))</f>
        <v>EN PROCESO NOTIFICACION / COMUNICACION</v>
      </c>
      <c r="BW1245" s="44"/>
      <c r="BX1245" s="53"/>
      <c r="BY1245" s="45"/>
      <c r="BZ1245" s="37"/>
      <c r="CA1245" s="54" t="str">
        <f t="shared" si="236"/>
        <v>PENDIENTE EJECUTORIA</v>
      </c>
      <c r="CB1245" s="59" t="str">
        <f t="shared" si="245"/>
        <v/>
      </c>
      <c r="CC1245" s="36"/>
      <c r="CD1245" s="40"/>
      <c r="CE1245" s="46"/>
      <c r="CF1245" s="40"/>
      <c r="CG1245" s="40"/>
      <c r="CH1245" s="40"/>
      <c r="CI1245" s="36"/>
      <c r="CJ1245" s="47"/>
      <c r="CK1245" s="40"/>
      <c r="CL1245" s="40"/>
      <c r="CM1245" s="40"/>
      <c r="CN1245" s="40"/>
    </row>
    <row r="1246" spans="1:92" ht="42.75" hidden="1">
      <c r="A1246" s="49" t="str">
        <f t="shared" si="237"/>
        <v>SIN GESTIÓN</v>
      </c>
      <c r="B1246" s="58"/>
      <c r="C1246" s="37"/>
      <c r="D1246" s="37"/>
      <c r="E1246" s="49" t="str">
        <f t="shared" si="238"/>
        <v>PENDIENTE NOTIFICACIÓN</v>
      </c>
      <c r="F1246" s="141" t="str">
        <f t="shared" si="239"/>
        <v>PENDIENTE NOTIFICACIÓN</v>
      </c>
      <c r="G1246" s="49" t="str">
        <f t="shared" si="240"/>
        <v/>
      </c>
      <c r="H1246" s="51" t="str">
        <f ca="1">IF(
L1246="",
"",
IF(
NETWORKDAYS(L1246,IF(M1246&lt;&gt;"",M1246,TODAY()),FESTIVOS_CO!A:A)&gt;2,
"VENCIDO",
IF(
NETWORKDAYS(L1246,IF(M1246&lt;&gt;"",M1246,TODAY()),FESTIVOS_CO!A:A)=2,
"ALERTA",
"A TIEMPO"
)))</f>
        <v/>
      </c>
      <c r="I1246" s="40"/>
      <c r="J1246" s="36"/>
      <c r="K1246" s="37"/>
      <c r="L1246" s="50"/>
      <c r="M1246" s="37"/>
      <c r="N1246" s="52"/>
      <c r="O1246" s="52"/>
      <c r="P1246" s="36"/>
      <c r="Q1246" s="36"/>
      <c r="R1246" s="40"/>
      <c r="S1246" s="36"/>
      <c r="T1246" s="40"/>
      <c r="U1246" s="40"/>
      <c r="V1246" s="81"/>
      <c r="W1246" s="40"/>
      <c r="X1246" s="40"/>
      <c r="Y1246" s="40"/>
      <c r="Z1246" s="38" t="str">
        <f>IFERROR(VLOOKUP(Y1246,DIRECTORIO!A:B,2,FALSE),"")</f>
        <v/>
      </c>
      <c r="AA1246" s="40"/>
      <c r="AB1246" s="40"/>
      <c r="AC1246" s="40"/>
      <c r="AD1246" s="40"/>
      <c r="AE1246" s="40"/>
      <c r="AF1246" s="40"/>
      <c r="AG1246" s="41" t="s">
        <v>109</v>
      </c>
      <c r="AH1246" s="42"/>
      <c r="AI1246" s="54" t="str">
        <f t="shared" ca="1" si="241"/>
        <v>PENDIENTE NOTIFICACIÓN ELECTRÓNICA</v>
      </c>
      <c r="AJ1246" s="37"/>
      <c r="AK1246" s="37"/>
      <c r="AL1246" s="37"/>
      <c r="AM1246" s="53" t="str">
        <f>IF(AK1246="","",WORKDAY(AK1246,5,FESTIVOS_CO!A:A))</f>
        <v/>
      </c>
      <c r="AN1246" s="37"/>
      <c r="AO1246" s="37"/>
      <c r="AP1246" s="54" t="str">
        <f t="shared" ca="1" si="246"/>
        <v>NO APLICA</v>
      </c>
      <c r="AQ1246" s="36"/>
      <c r="AR1246" s="43"/>
      <c r="AS1246" s="37"/>
      <c r="AT1246" s="36"/>
      <c r="AU1246" s="37"/>
      <c r="AV1246" s="36"/>
      <c r="AW1246" s="36"/>
      <c r="AX1246" s="37"/>
      <c r="AY1246" s="140" t="str">
        <f>IF(AU1246="","",WORKDAY(AU1246,5,FESTIVOS_CO!A:A))</f>
        <v/>
      </c>
      <c r="AZ1246" s="54" t="str">
        <f t="shared" ca="1" si="243"/>
        <v>NO APLICA</v>
      </c>
      <c r="BA1246" s="55" t="str">
        <f>IF(AX1246="","",WORKDAY(AX1246,5,FESTIVOS_CO!A:A))</f>
        <v/>
      </c>
      <c r="BB1246" s="39"/>
      <c r="BC1246" s="40"/>
      <c r="BD1246" s="40"/>
      <c r="BE1246" s="56" t="str">
        <f t="shared" ca="1" si="244"/>
        <v>NO APLICA</v>
      </c>
      <c r="BF1246" s="37"/>
      <c r="BG1246" s="45"/>
      <c r="BH1246" s="37"/>
      <c r="BI1246" s="36"/>
      <c r="BJ1246" s="37"/>
      <c r="BK1246" s="36"/>
      <c r="BL1246" s="36"/>
      <c r="BM1246" s="53" t="str">
        <f>IF(BJ1246="","",WORKDAY(BJ1246,5,FESTIVOS_CO!A:A))</f>
        <v/>
      </c>
      <c r="BN1246" s="57" t="str">
        <f t="shared" ca="1" si="242"/>
        <v>PENDIENTE HACER AVISO</v>
      </c>
      <c r="BO1246" s="54" t="str">
        <f t="shared" ca="1" si="235"/>
        <v>EN TRÁMITE NOTIF. POR AVISO</v>
      </c>
      <c r="BP1246" s="37"/>
      <c r="BQ1246" s="53" t="str">
        <f>IF(BP1246="","",WORKDAY(BP1246,5,FESTIVOS_CO!A:A))</f>
        <v/>
      </c>
      <c r="BR1246" s="37"/>
      <c r="BS1246" s="36"/>
      <c r="BT1246" s="38"/>
      <c r="BU1246" s="58" t="e">
        <f>VLOOKUP(BT1246,Hoja2!$C:$D,2,0)</f>
        <v>#N/A</v>
      </c>
      <c r="BV1246" s="80" t="str">
        <f>IF(
AND(AO1246="",BD1246="",BQ1246=""),
"EN PROCESO NOTIFICACION / COMUNICACION",
IF(
BT1246="",
"NO APLICA",
IF(
BU1246=60,
IF(AO1246&lt;&gt;"",AO1246,IF(BD1246&lt;&gt;"",BD1246,BQ1246))+60,
WORKDAY(
IF(AO1246&lt;&gt;"",AO1246,IF(BD1246&lt;&gt;"",BD1246,BQ1246)),
BU1246,
FESTIVOS_CO!A:A
)
)
))</f>
        <v>EN PROCESO NOTIFICACION / COMUNICACION</v>
      </c>
      <c r="BW1246" s="44"/>
      <c r="BX1246" s="53"/>
      <c r="BY1246" s="45"/>
      <c r="BZ1246" s="37"/>
      <c r="CA1246" s="54" t="str">
        <f t="shared" si="236"/>
        <v>PENDIENTE EJECUTORIA</v>
      </c>
      <c r="CB1246" s="59" t="str">
        <f t="shared" si="245"/>
        <v/>
      </c>
      <c r="CC1246" s="36"/>
      <c r="CD1246" s="40"/>
      <c r="CE1246" s="46"/>
      <c r="CF1246" s="40"/>
      <c r="CG1246" s="40"/>
      <c r="CH1246" s="40"/>
      <c r="CI1246" s="36"/>
      <c r="CJ1246" s="47"/>
      <c r="CK1246" s="40"/>
      <c r="CL1246" s="40"/>
      <c r="CM1246" s="40"/>
      <c r="CN1246" s="40"/>
    </row>
    <row r="1247" spans="1:92" ht="42.75" hidden="1">
      <c r="A1247" s="49" t="str">
        <f t="shared" si="237"/>
        <v>SIN GESTIÓN</v>
      </c>
      <c r="B1247" s="58"/>
      <c r="C1247" s="37"/>
      <c r="D1247" s="37"/>
      <c r="E1247" s="49" t="str">
        <f t="shared" si="238"/>
        <v>PENDIENTE NOTIFICACIÓN</v>
      </c>
      <c r="F1247" s="141" t="str">
        <f t="shared" si="239"/>
        <v>PENDIENTE NOTIFICACIÓN</v>
      </c>
      <c r="G1247" s="49" t="str">
        <f t="shared" si="240"/>
        <v/>
      </c>
      <c r="H1247" s="51" t="str">
        <f ca="1">IF(
L1247="",
"",
IF(
NETWORKDAYS(L1247,IF(M1247&lt;&gt;"",M1247,TODAY()),FESTIVOS_CO!A:A)&gt;2,
"VENCIDO",
IF(
NETWORKDAYS(L1247,IF(M1247&lt;&gt;"",M1247,TODAY()),FESTIVOS_CO!A:A)=2,
"ALERTA",
"A TIEMPO"
)))</f>
        <v/>
      </c>
      <c r="I1247" s="40"/>
      <c r="J1247" s="36"/>
      <c r="K1247" s="37"/>
      <c r="L1247" s="50"/>
      <c r="M1247" s="37"/>
      <c r="N1247" s="52"/>
      <c r="O1247" s="52"/>
      <c r="P1247" s="36"/>
      <c r="Q1247" s="36"/>
      <c r="R1247" s="40"/>
      <c r="S1247" s="36"/>
      <c r="T1247" s="40"/>
      <c r="U1247" s="40"/>
      <c r="V1247" s="81"/>
      <c r="W1247" s="40"/>
      <c r="X1247" s="40"/>
      <c r="Y1247" s="40"/>
      <c r="Z1247" s="38" t="str">
        <f>IFERROR(VLOOKUP(Y1247,DIRECTORIO!A:B,2,FALSE),"")</f>
        <v/>
      </c>
      <c r="AA1247" s="40"/>
      <c r="AB1247" s="40"/>
      <c r="AC1247" s="40"/>
      <c r="AD1247" s="40"/>
      <c r="AE1247" s="40"/>
      <c r="AF1247" s="40"/>
      <c r="AG1247" s="41" t="s">
        <v>109</v>
      </c>
      <c r="AH1247" s="42"/>
      <c r="AI1247" s="54" t="str">
        <f t="shared" ca="1" si="241"/>
        <v>PENDIENTE NOTIFICACIÓN ELECTRÓNICA</v>
      </c>
      <c r="AJ1247" s="37"/>
      <c r="AK1247" s="37"/>
      <c r="AL1247" s="37"/>
      <c r="AM1247" s="53" t="str">
        <f>IF(AK1247="","",WORKDAY(AK1247,5,FESTIVOS_CO!A:A))</f>
        <v/>
      </c>
      <c r="AN1247" s="37"/>
      <c r="AO1247" s="37"/>
      <c r="AP1247" s="54" t="str">
        <f t="shared" ca="1" si="246"/>
        <v>NO APLICA</v>
      </c>
      <c r="AQ1247" s="36"/>
      <c r="AR1247" s="43"/>
      <c r="AS1247" s="37"/>
      <c r="AT1247" s="36"/>
      <c r="AU1247" s="37"/>
      <c r="AV1247" s="36"/>
      <c r="AW1247" s="36"/>
      <c r="AX1247" s="37"/>
      <c r="AY1247" s="140" t="str">
        <f>IF(AU1247="","",WORKDAY(AU1247,5,FESTIVOS_CO!A:A))</f>
        <v/>
      </c>
      <c r="AZ1247" s="54" t="str">
        <f t="shared" ca="1" si="243"/>
        <v>NO APLICA</v>
      </c>
      <c r="BA1247" s="55" t="str">
        <f>IF(AX1247="","",WORKDAY(AX1247,5,FESTIVOS_CO!A:A))</f>
        <v/>
      </c>
      <c r="BB1247" s="39"/>
      <c r="BC1247" s="40"/>
      <c r="BD1247" s="40"/>
      <c r="BE1247" s="56" t="str">
        <f t="shared" ca="1" si="244"/>
        <v>NO APLICA</v>
      </c>
      <c r="BF1247" s="37"/>
      <c r="BG1247" s="45"/>
      <c r="BH1247" s="37"/>
      <c r="BI1247" s="36"/>
      <c r="BJ1247" s="37"/>
      <c r="BK1247" s="36"/>
      <c r="BL1247" s="36"/>
      <c r="BM1247" s="53" t="str">
        <f>IF(BJ1247="","",WORKDAY(BJ1247,5,FESTIVOS_CO!A:A))</f>
        <v/>
      </c>
      <c r="BN1247" s="57" t="str">
        <f t="shared" ca="1" si="242"/>
        <v>PENDIENTE HACER AVISO</v>
      </c>
      <c r="BO1247" s="54" t="str">
        <f t="shared" ca="1" si="235"/>
        <v>EN TRÁMITE NOTIF. POR AVISO</v>
      </c>
      <c r="BP1247" s="37"/>
      <c r="BQ1247" s="53" t="str">
        <f>IF(BP1247="","",WORKDAY(BP1247,5,FESTIVOS_CO!A:A))</f>
        <v/>
      </c>
      <c r="BR1247" s="37"/>
      <c r="BS1247" s="36"/>
      <c r="BT1247" s="38"/>
      <c r="BU1247" s="58" t="e">
        <f>VLOOKUP(BT1247,Hoja2!$C:$D,2,0)</f>
        <v>#N/A</v>
      </c>
      <c r="BV1247" s="80" t="str">
        <f>IF(
AND(AO1247="",BD1247="",BQ1247=""),
"EN PROCESO NOTIFICACION / COMUNICACION",
IF(
BT1247="",
"NO APLICA",
IF(
BU1247=60,
IF(AO1247&lt;&gt;"",AO1247,IF(BD1247&lt;&gt;"",BD1247,BQ1247))+60,
WORKDAY(
IF(AO1247&lt;&gt;"",AO1247,IF(BD1247&lt;&gt;"",BD1247,BQ1247)),
BU1247,
FESTIVOS_CO!A:A
)
)
))</f>
        <v>EN PROCESO NOTIFICACION / COMUNICACION</v>
      </c>
      <c r="BW1247" s="44"/>
      <c r="BX1247" s="53"/>
      <c r="BY1247" s="45"/>
      <c r="BZ1247" s="37"/>
      <c r="CA1247" s="54" t="str">
        <f t="shared" si="236"/>
        <v>PENDIENTE EJECUTORIA</v>
      </c>
      <c r="CB1247" s="59" t="str">
        <f t="shared" si="245"/>
        <v/>
      </c>
      <c r="CC1247" s="36"/>
      <c r="CD1247" s="40"/>
      <c r="CE1247" s="46"/>
      <c r="CF1247" s="40"/>
      <c r="CG1247" s="40"/>
      <c r="CH1247" s="40"/>
      <c r="CI1247" s="36"/>
      <c r="CJ1247" s="47"/>
      <c r="CK1247" s="40"/>
      <c r="CL1247" s="40"/>
      <c r="CM1247" s="40"/>
      <c r="CN1247" s="40"/>
    </row>
    <row r="1248" spans="1:92" ht="42.75" hidden="1">
      <c r="A1248" s="49" t="str">
        <f t="shared" si="237"/>
        <v>SIN GESTIÓN</v>
      </c>
      <c r="B1248" s="58"/>
      <c r="C1248" s="37"/>
      <c r="D1248" s="37"/>
      <c r="E1248" s="49" t="str">
        <f t="shared" si="238"/>
        <v>PENDIENTE NOTIFICACIÓN</v>
      </c>
      <c r="F1248" s="141" t="str">
        <f t="shared" si="239"/>
        <v>PENDIENTE NOTIFICACIÓN</v>
      </c>
      <c r="G1248" s="49" t="str">
        <f t="shared" si="240"/>
        <v/>
      </c>
      <c r="H1248" s="51" t="str">
        <f ca="1">IF(
L1248="",
"",
IF(
NETWORKDAYS(L1248,IF(M1248&lt;&gt;"",M1248,TODAY()),FESTIVOS_CO!A:A)&gt;2,
"VENCIDO",
IF(
NETWORKDAYS(L1248,IF(M1248&lt;&gt;"",M1248,TODAY()),FESTIVOS_CO!A:A)=2,
"ALERTA",
"A TIEMPO"
)))</f>
        <v/>
      </c>
      <c r="I1248" s="40"/>
      <c r="J1248" s="36"/>
      <c r="K1248" s="37"/>
      <c r="L1248" s="50"/>
      <c r="M1248" s="37"/>
      <c r="N1248" s="52"/>
      <c r="O1248" s="52"/>
      <c r="P1248" s="36"/>
      <c r="Q1248" s="36"/>
      <c r="R1248" s="40"/>
      <c r="S1248" s="36"/>
      <c r="T1248" s="40"/>
      <c r="U1248" s="40"/>
      <c r="V1248" s="81"/>
      <c r="W1248" s="40"/>
      <c r="X1248" s="40"/>
      <c r="Y1248" s="40"/>
      <c r="Z1248" s="38" t="str">
        <f>IFERROR(VLOOKUP(Y1248,DIRECTORIO!A:B,2,FALSE),"")</f>
        <v/>
      </c>
      <c r="AA1248" s="40"/>
      <c r="AB1248" s="40"/>
      <c r="AC1248" s="40"/>
      <c r="AD1248" s="40"/>
      <c r="AE1248" s="40"/>
      <c r="AF1248" s="40"/>
      <c r="AG1248" s="41" t="s">
        <v>109</v>
      </c>
      <c r="AH1248" s="42"/>
      <c r="AI1248" s="54" t="str">
        <f t="shared" ca="1" si="241"/>
        <v>PENDIENTE NOTIFICACIÓN ELECTRÓNICA</v>
      </c>
      <c r="AJ1248" s="37"/>
      <c r="AK1248" s="37"/>
      <c r="AL1248" s="37"/>
      <c r="AM1248" s="53" t="str">
        <f>IF(AK1248="","",WORKDAY(AK1248,5,FESTIVOS_CO!A:A))</f>
        <v/>
      </c>
      <c r="AN1248" s="37"/>
      <c r="AO1248" s="37"/>
      <c r="AP1248" s="54" t="str">
        <f t="shared" ca="1" si="246"/>
        <v>NO APLICA</v>
      </c>
      <c r="AQ1248" s="36"/>
      <c r="AR1248" s="43"/>
      <c r="AS1248" s="37"/>
      <c r="AT1248" s="36"/>
      <c r="AU1248" s="37"/>
      <c r="AV1248" s="36"/>
      <c r="AW1248" s="36"/>
      <c r="AX1248" s="37"/>
      <c r="AY1248" s="140" t="str">
        <f>IF(AU1248="","",WORKDAY(AU1248,5,FESTIVOS_CO!A:A))</f>
        <v/>
      </c>
      <c r="AZ1248" s="54" t="str">
        <f t="shared" ca="1" si="243"/>
        <v>NO APLICA</v>
      </c>
      <c r="BA1248" s="55" t="str">
        <f>IF(AX1248="","",WORKDAY(AX1248,5,FESTIVOS_CO!A:A))</f>
        <v/>
      </c>
      <c r="BB1248" s="39"/>
      <c r="BC1248" s="40"/>
      <c r="BD1248" s="40"/>
      <c r="BE1248" s="56" t="str">
        <f t="shared" ca="1" si="244"/>
        <v>NO APLICA</v>
      </c>
      <c r="BF1248" s="37"/>
      <c r="BG1248" s="45"/>
      <c r="BH1248" s="37"/>
      <c r="BI1248" s="36"/>
      <c r="BJ1248" s="37"/>
      <c r="BK1248" s="36"/>
      <c r="BL1248" s="36"/>
      <c r="BM1248" s="53" t="str">
        <f>IF(BJ1248="","",WORKDAY(BJ1248,5,FESTIVOS_CO!A:A))</f>
        <v/>
      </c>
      <c r="BN1248" s="57" t="str">
        <f t="shared" ca="1" si="242"/>
        <v>PENDIENTE HACER AVISO</v>
      </c>
      <c r="BO1248" s="54" t="str">
        <f t="shared" ca="1" si="235"/>
        <v>EN TRÁMITE NOTIF. POR AVISO</v>
      </c>
      <c r="BP1248" s="37"/>
      <c r="BQ1248" s="53" t="str">
        <f>IF(BP1248="","",WORKDAY(BP1248,5,FESTIVOS_CO!A:A))</f>
        <v/>
      </c>
      <c r="BR1248" s="37"/>
      <c r="BS1248" s="36"/>
      <c r="BT1248" s="38"/>
      <c r="BU1248" s="58" t="e">
        <f>VLOOKUP(BT1248,Hoja2!$C:$D,2,0)</f>
        <v>#N/A</v>
      </c>
      <c r="BV1248" s="80" t="str">
        <f>IF(
AND(AO1248="",BD1248="",BQ1248=""),
"EN PROCESO NOTIFICACION / COMUNICACION",
IF(
BT1248="",
"NO APLICA",
IF(
BU1248=60,
IF(AO1248&lt;&gt;"",AO1248,IF(BD1248&lt;&gt;"",BD1248,BQ1248))+60,
WORKDAY(
IF(AO1248&lt;&gt;"",AO1248,IF(BD1248&lt;&gt;"",BD1248,BQ1248)),
BU1248,
FESTIVOS_CO!A:A
)
)
))</f>
        <v>EN PROCESO NOTIFICACION / COMUNICACION</v>
      </c>
      <c r="BW1248" s="44"/>
      <c r="BX1248" s="53"/>
      <c r="BY1248" s="45"/>
      <c r="BZ1248" s="37"/>
      <c r="CA1248" s="54" t="str">
        <f t="shared" si="236"/>
        <v>PENDIENTE EJECUTORIA</v>
      </c>
      <c r="CB1248" s="59" t="str">
        <f t="shared" si="245"/>
        <v/>
      </c>
      <c r="CC1248" s="36"/>
      <c r="CD1248" s="40"/>
      <c r="CE1248" s="46"/>
      <c r="CF1248" s="40"/>
      <c r="CG1248" s="40"/>
      <c r="CH1248" s="40"/>
      <c r="CI1248" s="36"/>
      <c r="CJ1248" s="47"/>
      <c r="CK1248" s="40"/>
      <c r="CL1248" s="40"/>
      <c r="CM1248" s="40"/>
      <c r="CN1248" s="40"/>
    </row>
    <row r="1249" spans="1:92" ht="42.75" hidden="1">
      <c r="A1249" s="49" t="str">
        <f t="shared" si="237"/>
        <v>SIN GESTIÓN</v>
      </c>
      <c r="B1249" s="58"/>
      <c r="C1249" s="37"/>
      <c r="D1249" s="37"/>
      <c r="E1249" s="49" t="str">
        <f t="shared" si="238"/>
        <v>PENDIENTE NOTIFICACIÓN</v>
      </c>
      <c r="F1249" s="141" t="str">
        <f t="shared" si="239"/>
        <v>PENDIENTE NOTIFICACIÓN</v>
      </c>
      <c r="G1249" s="49" t="str">
        <f t="shared" si="240"/>
        <v/>
      </c>
      <c r="H1249" s="51" t="str">
        <f ca="1">IF(
L1249="",
"",
IF(
NETWORKDAYS(L1249,IF(M1249&lt;&gt;"",M1249,TODAY()),FESTIVOS_CO!A:A)&gt;2,
"VENCIDO",
IF(
NETWORKDAYS(L1249,IF(M1249&lt;&gt;"",M1249,TODAY()),FESTIVOS_CO!A:A)=2,
"ALERTA",
"A TIEMPO"
)))</f>
        <v/>
      </c>
      <c r="I1249" s="40"/>
      <c r="J1249" s="36"/>
      <c r="K1249" s="37"/>
      <c r="L1249" s="50"/>
      <c r="M1249" s="37"/>
      <c r="N1249" s="52"/>
      <c r="O1249" s="52"/>
      <c r="P1249" s="36"/>
      <c r="Q1249" s="36"/>
      <c r="R1249" s="40"/>
      <c r="S1249" s="36"/>
      <c r="T1249" s="40"/>
      <c r="U1249" s="40"/>
      <c r="V1249" s="81"/>
      <c r="W1249" s="40"/>
      <c r="X1249" s="40"/>
      <c r="Y1249" s="40"/>
      <c r="Z1249" s="38" t="str">
        <f>IFERROR(VLOOKUP(Y1249,DIRECTORIO!A:B,2,FALSE),"")</f>
        <v/>
      </c>
      <c r="AA1249" s="40"/>
      <c r="AB1249" s="40"/>
      <c r="AC1249" s="40"/>
      <c r="AD1249" s="40"/>
      <c r="AE1249" s="40"/>
      <c r="AF1249" s="40"/>
      <c r="AG1249" s="41" t="s">
        <v>109</v>
      </c>
      <c r="AH1249" s="42"/>
      <c r="AI1249" s="54" t="str">
        <f t="shared" ca="1" si="241"/>
        <v>PENDIENTE NOTIFICACIÓN ELECTRÓNICA</v>
      </c>
      <c r="AJ1249" s="37"/>
      <c r="AK1249" s="37"/>
      <c r="AL1249" s="37"/>
      <c r="AM1249" s="53" t="str">
        <f>IF(AK1249="","",WORKDAY(AK1249,5,FESTIVOS_CO!A:A))</f>
        <v/>
      </c>
      <c r="AN1249" s="37"/>
      <c r="AO1249" s="37"/>
      <c r="AP1249" s="54" t="str">
        <f t="shared" ca="1" si="246"/>
        <v>NO APLICA</v>
      </c>
      <c r="AQ1249" s="36"/>
      <c r="AR1249" s="43"/>
      <c r="AS1249" s="37"/>
      <c r="AT1249" s="36"/>
      <c r="AU1249" s="37"/>
      <c r="AV1249" s="36"/>
      <c r="AW1249" s="36"/>
      <c r="AX1249" s="37"/>
      <c r="AY1249" s="140" t="str">
        <f>IF(AU1249="","",WORKDAY(AU1249,5,FESTIVOS_CO!A:A))</f>
        <v/>
      </c>
      <c r="AZ1249" s="54" t="str">
        <f t="shared" ca="1" si="243"/>
        <v>NO APLICA</v>
      </c>
      <c r="BA1249" s="55" t="str">
        <f>IF(AX1249="","",WORKDAY(AX1249,5,FESTIVOS_CO!A:A))</f>
        <v/>
      </c>
      <c r="BB1249" s="39"/>
      <c r="BC1249" s="40"/>
      <c r="BD1249" s="40"/>
      <c r="BE1249" s="56" t="str">
        <f t="shared" ca="1" si="244"/>
        <v>NO APLICA</v>
      </c>
      <c r="BF1249" s="37"/>
      <c r="BG1249" s="45"/>
      <c r="BH1249" s="37"/>
      <c r="BI1249" s="36"/>
      <c r="BJ1249" s="37"/>
      <c r="BK1249" s="36"/>
      <c r="BL1249" s="36"/>
      <c r="BM1249" s="53" t="str">
        <f>IF(BJ1249="","",WORKDAY(BJ1249,5,FESTIVOS_CO!A:A))</f>
        <v/>
      </c>
      <c r="BN1249" s="57" t="str">
        <f t="shared" ca="1" si="242"/>
        <v>PENDIENTE HACER AVISO</v>
      </c>
      <c r="BO1249" s="54" t="str">
        <f t="shared" ca="1" si="235"/>
        <v>EN TRÁMITE NOTIF. POR AVISO</v>
      </c>
      <c r="BP1249" s="37"/>
      <c r="BQ1249" s="53" t="str">
        <f>IF(BP1249="","",WORKDAY(BP1249,5,FESTIVOS_CO!A:A))</f>
        <v/>
      </c>
      <c r="BR1249" s="37"/>
      <c r="BS1249" s="36"/>
      <c r="BT1249" s="38"/>
      <c r="BU1249" s="58" t="e">
        <f>VLOOKUP(BT1249,Hoja2!$C:$D,2,0)</f>
        <v>#N/A</v>
      </c>
      <c r="BV1249" s="80" t="str">
        <f>IF(
AND(AO1249="",BD1249="",BQ1249=""),
"EN PROCESO NOTIFICACION / COMUNICACION",
IF(
BT1249="",
"NO APLICA",
IF(
BU1249=60,
IF(AO1249&lt;&gt;"",AO1249,IF(BD1249&lt;&gt;"",BD1249,BQ1249))+60,
WORKDAY(
IF(AO1249&lt;&gt;"",AO1249,IF(BD1249&lt;&gt;"",BD1249,BQ1249)),
BU1249,
FESTIVOS_CO!A:A
)
)
))</f>
        <v>EN PROCESO NOTIFICACION / COMUNICACION</v>
      </c>
      <c r="BW1249" s="44"/>
      <c r="BX1249" s="53"/>
      <c r="BY1249" s="45"/>
      <c r="BZ1249" s="37"/>
      <c r="CA1249" s="54" t="str">
        <f t="shared" si="236"/>
        <v>PENDIENTE EJECUTORIA</v>
      </c>
      <c r="CB1249" s="59" t="str">
        <f t="shared" si="245"/>
        <v/>
      </c>
      <c r="CC1249" s="36"/>
      <c r="CD1249" s="40"/>
      <c r="CE1249" s="46"/>
      <c r="CF1249" s="40"/>
      <c r="CG1249" s="40"/>
      <c r="CH1249" s="40"/>
      <c r="CI1249" s="36"/>
      <c r="CJ1249" s="47"/>
      <c r="CK1249" s="40"/>
      <c r="CL1249" s="40"/>
      <c r="CM1249" s="40"/>
      <c r="CN1249" s="40"/>
    </row>
    <row r="1250" spans="1:92" ht="42.75" hidden="1">
      <c r="A1250" s="49" t="str">
        <f t="shared" si="237"/>
        <v>SIN GESTIÓN</v>
      </c>
      <c r="B1250" s="58"/>
      <c r="C1250" s="37"/>
      <c r="D1250" s="37"/>
      <c r="E1250" s="49" t="str">
        <f t="shared" si="238"/>
        <v>PENDIENTE NOTIFICACIÓN</v>
      </c>
      <c r="F1250" s="141" t="str">
        <f t="shared" si="239"/>
        <v>PENDIENTE NOTIFICACIÓN</v>
      </c>
      <c r="G1250" s="49" t="str">
        <f t="shared" si="240"/>
        <v/>
      </c>
      <c r="H1250" s="51" t="str">
        <f ca="1">IF(
L1250="",
"",
IF(
NETWORKDAYS(L1250,IF(M1250&lt;&gt;"",M1250,TODAY()),FESTIVOS_CO!A:A)&gt;2,
"VENCIDO",
IF(
NETWORKDAYS(L1250,IF(M1250&lt;&gt;"",M1250,TODAY()),FESTIVOS_CO!A:A)=2,
"ALERTA",
"A TIEMPO"
)))</f>
        <v/>
      </c>
      <c r="I1250" s="40"/>
      <c r="J1250" s="36"/>
      <c r="K1250" s="37"/>
      <c r="L1250" s="50"/>
      <c r="M1250" s="37"/>
      <c r="N1250" s="52"/>
      <c r="O1250" s="52"/>
      <c r="P1250" s="36"/>
      <c r="Q1250" s="36"/>
      <c r="R1250" s="40"/>
      <c r="S1250" s="36"/>
      <c r="T1250" s="40"/>
      <c r="U1250" s="40"/>
      <c r="V1250" s="81"/>
      <c r="W1250" s="40"/>
      <c r="X1250" s="40"/>
      <c r="Y1250" s="40"/>
      <c r="Z1250" s="38" t="str">
        <f>IFERROR(VLOOKUP(Y1250,DIRECTORIO!A:B,2,FALSE),"")</f>
        <v/>
      </c>
      <c r="AA1250" s="40"/>
      <c r="AB1250" s="40"/>
      <c r="AC1250" s="40"/>
      <c r="AD1250" s="40"/>
      <c r="AE1250" s="40"/>
      <c r="AF1250" s="40"/>
      <c r="AG1250" s="41" t="s">
        <v>109</v>
      </c>
      <c r="AH1250" s="42"/>
      <c r="AI1250" s="54" t="str">
        <f t="shared" ca="1" si="241"/>
        <v>PENDIENTE NOTIFICACIÓN ELECTRÓNICA</v>
      </c>
      <c r="AJ1250" s="37"/>
      <c r="AK1250" s="37"/>
      <c r="AL1250" s="37"/>
      <c r="AM1250" s="53" t="str">
        <f>IF(AK1250="","",WORKDAY(AK1250,5,FESTIVOS_CO!A:A))</f>
        <v/>
      </c>
      <c r="AN1250" s="37"/>
      <c r="AO1250" s="37"/>
      <c r="AP1250" s="54" t="str">
        <f t="shared" ca="1" si="246"/>
        <v>NO APLICA</v>
      </c>
      <c r="AQ1250" s="36"/>
      <c r="AR1250" s="43"/>
      <c r="AS1250" s="37"/>
      <c r="AT1250" s="36"/>
      <c r="AU1250" s="37"/>
      <c r="AV1250" s="36"/>
      <c r="AW1250" s="36"/>
      <c r="AX1250" s="37"/>
      <c r="AY1250" s="140" t="str">
        <f>IF(AU1250="","",WORKDAY(AU1250,5,FESTIVOS_CO!A:A))</f>
        <v/>
      </c>
      <c r="AZ1250" s="54" t="str">
        <f t="shared" ca="1" si="243"/>
        <v>NO APLICA</v>
      </c>
      <c r="BA1250" s="55" t="str">
        <f>IF(AX1250="","",WORKDAY(AX1250,5,FESTIVOS_CO!A:A))</f>
        <v/>
      </c>
      <c r="BB1250" s="39"/>
      <c r="BC1250" s="40"/>
      <c r="BD1250" s="40"/>
      <c r="BE1250" s="56" t="str">
        <f t="shared" ca="1" si="244"/>
        <v>NO APLICA</v>
      </c>
      <c r="BF1250" s="37"/>
      <c r="BG1250" s="45"/>
      <c r="BH1250" s="37"/>
      <c r="BI1250" s="36"/>
      <c r="BJ1250" s="37"/>
      <c r="BK1250" s="36"/>
      <c r="BL1250" s="36"/>
      <c r="BM1250" s="53" t="str">
        <f>IF(BJ1250="","",WORKDAY(BJ1250,5,FESTIVOS_CO!A:A))</f>
        <v/>
      </c>
      <c r="BN1250" s="57" t="str">
        <f t="shared" ca="1" si="242"/>
        <v>PENDIENTE HACER AVISO</v>
      </c>
      <c r="BO1250" s="54" t="str">
        <f t="shared" ca="1" si="235"/>
        <v>EN TRÁMITE NOTIF. POR AVISO</v>
      </c>
      <c r="BP1250" s="37"/>
      <c r="BQ1250" s="53" t="str">
        <f>IF(BP1250="","",WORKDAY(BP1250,5,FESTIVOS_CO!A:A))</f>
        <v/>
      </c>
      <c r="BR1250" s="37"/>
      <c r="BS1250" s="36"/>
      <c r="BT1250" s="38"/>
      <c r="BU1250" s="58" t="e">
        <f>VLOOKUP(BT1250,Hoja2!$C:$D,2,0)</f>
        <v>#N/A</v>
      </c>
      <c r="BV1250" s="80" t="str">
        <f>IF(
AND(AO1250="",BD1250="",BQ1250=""),
"EN PROCESO NOTIFICACION / COMUNICACION",
IF(
BT1250="",
"NO APLICA",
IF(
BU1250=60,
IF(AO1250&lt;&gt;"",AO1250,IF(BD1250&lt;&gt;"",BD1250,BQ1250))+60,
WORKDAY(
IF(AO1250&lt;&gt;"",AO1250,IF(BD1250&lt;&gt;"",BD1250,BQ1250)),
BU1250,
FESTIVOS_CO!A:A
)
)
))</f>
        <v>EN PROCESO NOTIFICACION / COMUNICACION</v>
      </c>
      <c r="BW1250" s="44"/>
      <c r="BX1250" s="53"/>
      <c r="BY1250" s="45"/>
      <c r="BZ1250" s="37"/>
      <c r="CA1250" s="54" t="str">
        <f t="shared" si="236"/>
        <v>PENDIENTE EJECUTORIA</v>
      </c>
      <c r="CB1250" s="59" t="str">
        <f t="shared" si="245"/>
        <v/>
      </c>
      <c r="CC1250" s="36"/>
      <c r="CD1250" s="40"/>
      <c r="CE1250" s="46"/>
      <c r="CF1250" s="40"/>
      <c r="CG1250" s="40"/>
      <c r="CH1250" s="40"/>
      <c r="CI1250" s="36"/>
      <c r="CJ1250" s="47"/>
      <c r="CK1250" s="40"/>
      <c r="CL1250" s="40"/>
      <c r="CM1250" s="40"/>
      <c r="CN1250" s="40"/>
    </row>
    <row r="1251" spans="1:92" ht="42.75" hidden="1">
      <c r="A1251" s="49" t="str">
        <f t="shared" si="237"/>
        <v>SIN GESTIÓN</v>
      </c>
      <c r="B1251" s="58"/>
      <c r="C1251" s="37"/>
      <c r="D1251" s="37"/>
      <c r="E1251" s="49" t="str">
        <f t="shared" si="238"/>
        <v>PENDIENTE NOTIFICACIÓN</v>
      </c>
      <c r="F1251" s="141" t="str">
        <f t="shared" si="239"/>
        <v>PENDIENTE NOTIFICACIÓN</v>
      </c>
      <c r="G1251" s="49" t="str">
        <f t="shared" si="240"/>
        <v/>
      </c>
      <c r="H1251" s="51" t="str">
        <f ca="1">IF(
L1251="",
"",
IF(
NETWORKDAYS(L1251,IF(M1251&lt;&gt;"",M1251,TODAY()),FESTIVOS_CO!A:A)&gt;2,
"VENCIDO",
IF(
NETWORKDAYS(L1251,IF(M1251&lt;&gt;"",M1251,TODAY()),FESTIVOS_CO!A:A)=2,
"ALERTA",
"A TIEMPO"
)))</f>
        <v/>
      </c>
      <c r="I1251" s="40"/>
      <c r="J1251" s="36"/>
      <c r="K1251" s="37"/>
      <c r="L1251" s="50"/>
      <c r="M1251" s="37"/>
      <c r="N1251" s="52"/>
      <c r="O1251" s="52"/>
      <c r="P1251" s="36"/>
      <c r="Q1251" s="36"/>
      <c r="R1251" s="40"/>
      <c r="S1251" s="36"/>
      <c r="T1251" s="40"/>
      <c r="U1251" s="40"/>
      <c r="V1251" s="81"/>
      <c r="W1251" s="40"/>
      <c r="X1251" s="40"/>
      <c r="Y1251" s="40"/>
      <c r="Z1251" s="38" t="str">
        <f>IFERROR(VLOOKUP(Y1251,DIRECTORIO!A:B,2,FALSE),"")</f>
        <v/>
      </c>
      <c r="AA1251" s="40"/>
      <c r="AB1251" s="40"/>
      <c r="AC1251" s="40"/>
      <c r="AD1251" s="40"/>
      <c r="AE1251" s="40"/>
      <c r="AF1251" s="40"/>
      <c r="AG1251" s="41" t="s">
        <v>109</v>
      </c>
      <c r="AH1251" s="42"/>
      <c r="AI1251" s="54" t="str">
        <f t="shared" ca="1" si="241"/>
        <v>PENDIENTE NOTIFICACIÓN ELECTRÓNICA</v>
      </c>
      <c r="AJ1251" s="37"/>
      <c r="AK1251" s="37"/>
      <c r="AL1251" s="37"/>
      <c r="AM1251" s="53" t="str">
        <f>IF(AK1251="","",WORKDAY(AK1251,5,FESTIVOS_CO!A:A))</f>
        <v/>
      </c>
      <c r="AN1251" s="37"/>
      <c r="AO1251" s="37"/>
      <c r="AP1251" s="54" t="str">
        <f t="shared" ca="1" si="246"/>
        <v>NO APLICA</v>
      </c>
      <c r="AQ1251" s="36"/>
      <c r="AR1251" s="43"/>
      <c r="AS1251" s="37"/>
      <c r="AT1251" s="36"/>
      <c r="AU1251" s="37"/>
      <c r="AV1251" s="36"/>
      <c r="AW1251" s="36"/>
      <c r="AX1251" s="37"/>
      <c r="AY1251" s="140" t="str">
        <f>IF(AU1251="","",WORKDAY(AU1251,5,FESTIVOS_CO!A:A))</f>
        <v/>
      </c>
      <c r="AZ1251" s="54" t="str">
        <f t="shared" ca="1" si="243"/>
        <v>NO APLICA</v>
      </c>
      <c r="BA1251" s="55" t="str">
        <f>IF(AX1251="","",WORKDAY(AX1251,5,FESTIVOS_CO!A:A))</f>
        <v/>
      </c>
      <c r="BB1251" s="39"/>
      <c r="BC1251" s="40"/>
      <c r="BD1251" s="40"/>
      <c r="BE1251" s="56" t="str">
        <f t="shared" ca="1" si="244"/>
        <v>NO APLICA</v>
      </c>
      <c r="BF1251" s="37"/>
      <c r="BG1251" s="45"/>
      <c r="BH1251" s="37"/>
      <c r="BI1251" s="36"/>
      <c r="BJ1251" s="37"/>
      <c r="BK1251" s="36"/>
      <c r="BL1251" s="36"/>
      <c r="BM1251" s="53" t="str">
        <f>IF(BJ1251="","",WORKDAY(BJ1251,5,FESTIVOS_CO!A:A))</f>
        <v/>
      </c>
      <c r="BN1251" s="57" t="str">
        <f t="shared" ca="1" si="242"/>
        <v>PENDIENTE HACER AVISO</v>
      </c>
      <c r="BO1251" s="54" t="str">
        <f t="shared" ca="1" si="235"/>
        <v>EN TRÁMITE NOTIF. POR AVISO</v>
      </c>
      <c r="BP1251" s="37"/>
      <c r="BQ1251" s="53" t="str">
        <f>IF(BP1251="","",WORKDAY(BP1251,5,FESTIVOS_CO!A:A))</f>
        <v/>
      </c>
      <c r="BR1251" s="37"/>
      <c r="BS1251" s="36"/>
      <c r="BT1251" s="38"/>
      <c r="BU1251" s="58" t="e">
        <f>VLOOKUP(BT1251,Hoja2!$C:$D,2,0)</f>
        <v>#N/A</v>
      </c>
      <c r="BV1251" s="80" t="str">
        <f>IF(
AND(AO1251="",BD1251="",BQ1251=""),
"EN PROCESO NOTIFICACION / COMUNICACION",
IF(
BT1251="",
"NO APLICA",
IF(
BU1251=60,
IF(AO1251&lt;&gt;"",AO1251,IF(BD1251&lt;&gt;"",BD1251,BQ1251))+60,
WORKDAY(
IF(AO1251&lt;&gt;"",AO1251,IF(BD1251&lt;&gt;"",BD1251,BQ1251)),
BU1251,
FESTIVOS_CO!A:A
)
)
))</f>
        <v>EN PROCESO NOTIFICACION / COMUNICACION</v>
      </c>
      <c r="BW1251" s="44"/>
      <c r="BX1251" s="53"/>
      <c r="BY1251" s="45"/>
      <c r="BZ1251" s="37"/>
      <c r="CA1251" s="54" t="str">
        <f t="shared" si="236"/>
        <v>PENDIENTE EJECUTORIA</v>
      </c>
      <c r="CB1251" s="59" t="str">
        <f t="shared" si="245"/>
        <v/>
      </c>
      <c r="CC1251" s="36"/>
      <c r="CD1251" s="40"/>
      <c r="CE1251" s="46"/>
      <c r="CF1251" s="40"/>
      <c r="CG1251" s="40"/>
      <c r="CH1251" s="40"/>
      <c r="CI1251" s="36"/>
      <c r="CJ1251" s="47"/>
      <c r="CK1251" s="40"/>
      <c r="CL1251" s="40"/>
      <c r="CM1251" s="40"/>
      <c r="CN1251" s="40"/>
    </row>
    <row r="1252" spans="1:92" ht="42.75" hidden="1">
      <c r="A1252" s="49" t="str">
        <f t="shared" si="237"/>
        <v>SIN GESTIÓN</v>
      </c>
      <c r="B1252" s="58"/>
      <c r="C1252" s="37"/>
      <c r="D1252" s="37"/>
      <c r="E1252" s="49" t="str">
        <f t="shared" si="238"/>
        <v>PENDIENTE NOTIFICACIÓN</v>
      </c>
      <c r="F1252" s="141" t="str">
        <f t="shared" si="239"/>
        <v>PENDIENTE NOTIFICACIÓN</v>
      </c>
      <c r="G1252" s="49" t="str">
        <f t="shared" si="240"/>
        <v/>
      </c>
      <c r="H1252" s="51" t="str">
        <f ca="1">IF(
L1252="",
"",
IF(
NETWORKDAYS(L1252,IF(M1252&lt;&gt;"",M1252,TODAY()),FESTIVOS_CO!A:A)&gt;2,
"VENCIDO",
IF(
NETWORKDAYS(L1252,IF(M1252&lt;&gt;"",M1252,TODAY()),FESTIVOS_CO!A:A)=2,
"ALERTA",
"A TIEMPO"
)))</f>
        <v/>
      </c>
      <c r="I1252" s="40"/>
      <c r="J1252" s="36"/>
      <c r="K1252" s="37"/>
      <c r="L1252" s="50"/>
      <c r="M1252" s="37"/>
      <c r="N1252" s="52"/>
      <c r="O1252" s="52"/>
      <c r="P1252" s="36"/>
      <c r="Q1252" s="36"/>
      <c r="R1252" s="40"/>
      <c r="S1252" s="36"/>
      <c r="T1252" s="40"/>
      <c r="U1252" s="40"/>
      <c r="V1252" s="81"/>
      <c r="W1252" s="40"/>
      <c r="X1252" s="40"/>
      <c r="Y1252" s="40"/>
      <c r="Z1252" s="38" t="str">
        <f>IFERROR(VLOOKUP(Y1252,DIRECTORIO!A:B,2,FALSE),"")</f>
        <v/>
      </c>
      <c r="AA1252" s="40"/>
      <c r="AB1252" s="40"/>
      <c r="AC1252" s="40"/>
      <c r="AD1252" s="40"/>
      <c r="AE1252" s="40"/>
      <c r="AF1252" s="40"/>
      <c r="AG1252" s="41" t="s">
        <v>109</v>
      </c>
      <c r="AH1252" s="42"/>
      <c r="AI1252" s="54" t="str">
        <f t="shared" ca="1" si="241"/>
        <v>PENDIENTE NOTIFICACIÓN ELECTRÓNICA</v>
      </c>
      <c r="AJ1252" s="37"/>
      <c r="AK1252" s="37"/>
      <c r="AL1252" s="37"/>
      <c r="AM1252" s="53" t="str">
        <f>IF(AK1252="","",WORKDAY(AK1252,5,FESTIVOS_CO!A:A))</f>
        <v/>
      </c>
      <c r="AN1252" s="37"/>
      <c r="AO1252" s="37"/>
      <c r="AP1252" s="54" t="str">
        <f t="shared" ca="1" si="246"/>
        <v>NO APLICA</v>
      </c>
      <c r="AQ1252" s="36"/>
      <c r="AR1252" s="43"/>
      <c r="AS1252" s="37"/>
      <c r="AT1252" s="36"/>
      <c r="AU1252" s="37"/>
      <c r="AV1252" s="36"/>
      <c r="AW1252" s="36"/>
      <c r="AX1252" s="37"/>
      <c r="AY1252" s="140" t="str">
        <f>IF(AU1252="","",WORKDAY(AU1252,5,FESTIVOS_CO!A:A))</f>
        <v/>
      </c>
      <c r="AZ1252" s="54" t="str">
        <f t="shared" ca="1" si="243"/>
        <v>NO APLICA</v>
      </c>
      <c r="BA1252" s="55" t="str">
        <f>IF(AX1252="","",WORKDAY(AX1252,5,FESTIVOS_CO!A:A))</f>
        <v/>
      </c>
      <c r="BB1252" s="39"/>
      <c r="BC1252" s="40"/>
      <c r="BD1252" s="40"/>
      <c r="BE1252" s="56" t="str">
        <f t="shared" ca="1" si="244"/>
        <v>NO APLICA</v>
      </c>
      <c r="BF1252" s="37"/>
      <c r="BG1252" s="45"/>
      <c r="BH1252" s="37"/>
      <c r="BI1252" s="36"/>
      <c r="BJ1252" s="37"/>
      <c r="BK1252" s="36"/>
      <c r="BL1252" s="36"/>
      <c r="BM1252" s="53" t="str">
        <f>IF(BJ1252="","",WORKDAY(BJ1252,5,FESTIVOS_CO!A:A))</f>
        <v/>
      </c>
      <c r="BN1252" s="57" t="str">
        <f t="shared" ca="1" si="242"/>
        <v>PENDIENTE HACER AVISO</v>
      </c>
      <c r="BO1252" s="54" t="str">
        <f t="shared" ca="1" si="235"/>
        <v>EN TRÁMITE NOTIF. POR AVISO</v>
      </c>
      <c r="BP1252" s="37"/>
      <c r="BQ1252" s="53" t="str">
        <f>IF(BP1252="","",WORKDAY(BP1252,5,FESTIVOS_CO!A:A))</f>
        <v/>
      </c>
      <c r="BR1252" s="37"/>
      <c r="BS1252" s="36"/>
      <c r="BT1252" s="38"/>
      <c r="BU1252" s="58" t="e">
        <f>VLOOKUP(BT1252,Hoja2!$C:$D,2,0)</f>
        <v>#N/A</v>
      </c>
      <c r="BV1252" s="80" t="str">
        <f>IF(
AND(AO1252="",BD1252="",BQ1252=""),
"EN PROCESO NOTIFICACION / COMUNICACION",
IF(
BT1252="",
"NO APLICA",
IF(
BU1252=60,
IF(AO1252&lt;&gt;"",AO1252,IF(BD1252&lt;&gt;"",BD1252,BQ1252))+60,
WORKDAY(
IF(AO1252&lt;&gt;"",AO1252,IF(BD1252&lt;&gt;"",BD1252,BQ1252)),
BU1252,
FESTIVOS_CO!A:A
)
)
))</f>
        <v>EN PROCESO NOTIFICACION / COMUNICACION</v>
      </c>
      <c r="BW1252" s="44"/>
      <c r="BX1252" s="53"/>
      <c r="BY1252" s="45"/>
      <c r="BZ1252" s="37"/>
      <c r="CA1252" s="54" t="str">
        <f t="shared" si="236"/>
        <v>PENDIENTE EJECUTORIA</v>
      </c>
      <c r="CB1252" s="59" t="str">
        <f t="shared" si="245"/>
        <v/>
      </c>
      <c r="CC1252" s="36"/>
      <c r="CD1252" s="40"/>
      <c r="CE1252" s="46"/>
      <c r="CF1252" s="40"/>
      <c r="CG1252" s="40"/>
      <c r="CH1252" s="40"/>
      <c r="CI1252" s="36"/>
      <c r="CJ1252" s="47"/>
      <c r="CK1252" s="40"/>
      <c r="CL1252" s="40"/>
      <c r="CM1252" s="40"/>
      <c r="CN1252" s="40"/>
    </row>
    <row r="1253" spans="1:92" ht="42.75" hidden="1">
      <c r="A1253" s="49" t="str">
        <f t="shared" si="237"/>
        <v>SIN GESTIÓN</v>
      </c>
      <c r="B1253" s="58"/>
      <c r="C1253" s="37"/>
      <c r="D1253" s="37"/>
      <c r="E1253" s="49" t="str">
        <f t="shared" si="238"/>
        <v>PENDIENTE NOTIFICACIÓN</v>
      </c>
      <c r="F1253" s="141" t="str">
        <f t="shared" si="239"/>
        <v>PENDIENTE NOTIFICACIÓN</v>
      </c>
      <c r="G1253" s="49" t="str">
        <f t="shared" si="240"/>
        <v/>
      </c>
      <c r="H1253" s="51" t="str">
        <f ca="1">IF(
L1253="",
"",
IF(
NETWORKDAYS(L1253,IF(M1253&lt;&gt;"",M1253,TODAY()),FESTIVOS_CO!A:A)&gt;2,
"VENCIDO",
IF(
NETWORKDAYS(L1253,IF(M1253&lt;&gt;"",M1253,TODAY()),FESTIVOS_CO!A:A)=2,
"ALERTA",
"A TIEMPO"
)))</f>
        <v/>
      </c>
      <c r="I1253" s="40"/>
      <c r="J1253" s="36"/>
      <c r="K1253" s="37"/>
      <c r="L1253" s="50"/>
      <c r="M1253" s="37"/>
      <c r="N1253" s="52"/>
      <c r="O1253" s="52"/>
      <c r="P1253" s="36"/>
      <c r="Q1253" s="36"/>
      <c r="R1253" s="40"/>
      <c r="S1253" s="36"/>
      <c r="T1253" s="40"/>
      <c r="U1253" s="40"/>
      <c r="V1253" s="81"/>
      <c r="W1253" s="40"/>
      <c r="X1253" s="40"/>
      <c r="Y1253" s="40"/>
      <c r="Z1253" s="38" t="str">
        <f>IFERROR(VLOOKUP(Y1253,DIRECTORIO!A:B,2,FALSE),"")</f>
        <v/>
      </c>
      <c r="AA1253" s="40"/>
      <c r="AB1253" s="40"/>
      <c r="AC1253" s="40"/>
      <c r="AD1253" s="40"/>
      <c r="AE1253" s="40"/>
      <c r="AF1253" s="40"/>
      <c r="AG1253" s="41" t="s">
        <v>109</v>
      </c>
      <c r="AH1253" s="42"/>
      <c r="AI1253" s="54" t="str">
        <f t="shared" ca="1" si="241"/>
        <v>PENDIENTE NOTIFICACIÓN ELECTRÓNICA</v>
      </c>
      <c r="AJ1253" s="37"/>
      <c r="AK1253" s="37"/>
      <c r="AL1253" s="37"/>
      <c r="AM1253" s="53" t="str">
        <f>IF(AK1253="","",WORKDAY(AK1253,5,FESTIVOS_CO!A:A))</f>
        <v/>
      </c>
      <c r="AN1253" s="37"/>
      <c r="AO1253" s="37"/>
      <c r="AP1253" s="54" t="str">
        <f t="shared" ca="1" si="246"/>
        <v>NO APLICA</v>
      </c>
      <c r="AQ1253" s="36"/>
      <c r="AR1253" s="43"/>
      <c r="AS1253" s="37"/>
      <c r="AT1253" s="36"/>
      <c r="AU1253" s="37"/>
      <c r="AV1253" s="36"/>
      <c r="AW1253" s="36"/>
      <c r="AX1253" s="37"/>
      <c r="AY1253" s="140" t="str">
        <f>IF(AU1253="","",WORKDAY(AU1253,5,FESTIVOS_CO!A:A))</f>
        <v/>
      </c>
      <c r="AZ1253" s="54" t="str">
        <f t="shared" ca="1" si="243"/>
        <v>NO APLICA</v>
      </c>
      <c r="BA1253" s="55" t="str">
        <f>IF(AX1253="","",WORKDAY(AX1253,5,FESTIVOS_CO!A:A))</f>
        <v/>
      </c>
      <c r="BB1253" s="39"/>
      <c r="BC1253" s="40"/>
      <c r="BD1253" s="40"/>
      <c r="BE1253" s="56" t="str">
        <f t="shared" ca="1" si="244"/>
        <v>NO APLICA</v>
      </c>
      <c r="BF1253" s="37"/>
      <c r="BG1253" s="45"/>
      <c r="BH1253" s="37"/>
      <c r="BI1253" s="36"/>
      <c r="BJ1253" s="37"/>
      <c r="BK1253" s="36"/>
      <c r="BL1253" s="36"/>
      <c r="BM1253" s="53" t="str">
        <f>IF(BJ1253="","",WORKDAY(BJ1253,5,FESTIVOS_CO!A:A))</f>
        <v/>
      </c>
      <c r="BN1253" s="57" t="str">
        <f t="shared" ca="1" si="242"/>
        <v>PENDIENTE HACER AVISO</v>
      </c>
      <c r="BO1253" s="54" t="str">
        <f t="shared" ca="1" si="235"/>
        <v>EN TRÁMITE NOTIF. POR AVISO</v>
      </c>
      <c r="BP1253" s="37"/>
      <c r="BQ1253" s="53" t="str">
        <f>IF(BP1253="","",WORKDAY(BP1253,5,FESTIVOS_CO!A:A))</f>
        <v/>
      </c>
      <c r="BR1253" s="37"/>
      <c r="BS1253" s="36"/>
      <c r="BT1253" s="38"/>
      <c r="BU1253" s="58" t="e">
        <f>VLOOKUP(BT1253,Hoja2!$C:$D,2,0)</f>
        <v>#N/A</v>
      </c>
      <c r="BV1253" s="80" t="str">
        <f>IF(
AND(AO1253="",BD1253="",BQ1253=""),
"EN PROCESO NOTIFICACION / COMUNICACION",
IF(
BT1253="",
"NO APLICA",
IF(
BU1253=60,
IF(AO1253&lt;&gt;"",AO1253,IF(BD1253&lt;&gt;"",BD1253,BQ1253))+60,
WORKDAY(
IF(AO1253&lt;&gt;"",AO1253,IF(BD1253&lt;&gt;"",BD1253,BQ1253)),
BU1253,
FESTIVOS_CO!A:A
)
)
))</f>
        <v>EN PROCESO NOTIFICACION / COMUNICACION</v>
      </c>
      <c r="BW1253" s="44"/>
      <c r="BX1253" s="53"/>
      <c r="BY1253" s="45"/>
      <c r="BZ1253" s="37"/>
      <c r="CA1253" s="54" t="str">
        <f t="shared" si="236"/>
        <v>PENDIENTE EJECUTORIA</v>
      </c>
      <c r="CB1253" s="59" t="str">
        <f t="shared" si="245"/>
        <v/>
      </c>
      <c r="CC1253" s="36"/>
      <c r="CD1253" s="40"/>
      <c r="CE1253" s="46"/>
      <c r="CF1253" s="40"/>
      <c r="CG1253" s="40"/>
      <c r="CH1253" s="40"/>
      <c r="CI1253" s="36"/>
      <c r="CJ1253" s="47"/>
      <c r="CK1253" s="40"/>
      <c r="CL1253" s="40"/>
      <c r="CM1253" s="40"/>
      <c r="CN1253" s="40"/>
    </row>
    <row r="1254" spans="1:92" ht="42.75" hidden="1">
      <c r="A1254" s="49" t="str">
        <f t="shared" si="237"/>
        <v>SIN GESTIÓN</v>
      </c>
      <c r="B1254" s="58"/>
      <c r="C1254" s="37"/>
      <c r="D1254" s="37"/>
      <c r="E1254" s="49" t="str">
        <f t="shared" si="238"/>
        <v>PENDIENTE NOTIFICACIÓN</v>
      </c>
      <c r="F1254" s="141" t="str">
        <f t="shared" si="239"/>
        <v>PENDIENTE NOTIFICACIÓN</v>
      </c>
      <c r="G1254" s="49" t="str">
        <f t="shared" si="240"/>
        <v/>
      </c>
      <c r="H1254" s="51" t="str">
        <f ca="1">IF(
L1254="",
"",
IF(
NETWORKDAYS(L1254,IF(M1254&lt;&gt;"",M1254,TODAY()),FESTIVOS_CO!A:A)&gt;2,
"VENCIDO",
IF(
NETWORKDAYS(L1254,IF(M1254&lt;&gt;"",M1254,TODAY()),FESTIVOS_CO!A:A)=2,
"ALERTA",
"A TIEMPO"
)))</f>
        <v/>
      </c>
      <c r="I1254" s="40"/>
      <c r="J1254" s="36"/>
      <c r="K1254" s="37"/>
      <c r="L1254" s="50"/>
      <c r="M1254" s="37"/>
      <c r="N1254" s="52"/>
      <c r="O1254" s="52"/>
      <c r="P1254" s="36"/>
      <c r="Q1254" s="36"/>
      <c r="R1254" s="40"/>
      <c r="S1254" s="36"/>
      <c r="T1254" s="40"/>
      <c r="U1254" s="40"/>
      <c r="V1254" s="81"/>
      <c r="W1254" s="40"/>
      <c r="X1254" s="40"/>
      <c r="Y1254" s="40"/>
      <c r="Z1254" s="38" t="str">
        <f>IFERROR(VLOOKUP(Y1254,DIRECTORIO!A:B,2,FALSE),"")</f>
        <v/>
      </c>
      <c r="AA1254" s="40"/>
      <c r="AB1254" s="40"/>
      <c r="AC1254" s="40"/>
      <c r="AD1254" s="40"/>
      <c r="AE1254" s="40"/>
      <c r="AF1254" s="40"/>
      <c r="AG1254" s="41" t="s">
        <v>109</v>
      </c>
      <c r="AH1254" s="42"/>
      <c r="AI1254" s="54" t="str">
        <f t="shared" ca="1" si="241"/>
        <v>PENDIENTE NOTIFICACIÓN ELECTRÓNICA</v>
      </c>
      <c r="AJ1254" s="37"/>
      <c r="AK1254" s="37"/>
      <c r="AL1254" s="37"/>
      <c r="AM1254" s="53" t="str">
        <f>IF(AK1254="","",WORKDAY(AK1254,5,FESTIVOS_CO!A:A))</f>
        <v/>
      </c>
      <c r="AN1254" s="37"/>
      <c r="AO1254" s="37"/>
      <c r="AP1254" s="54" t="str">
        <f t="shared" ca="1" si="246"/>
        <v>NO APLICA</v>
      </c>
      <c r="AQ1254" s="36"/>
      <c r="AR1254" s="43"/>
      <c r="AS1254" s="37"/>
      <c r="AT1254" s="36"/>
      <c r="AU1254" s="37"/>
      <c r="AV1254" s="36"/>
      <c r="AW1254" s="36"/>
      <c r="AX1254" s="37"/>
      <c r="AY1254" s="140" t="str">
        <f>IF(AU1254="","",WORKDAY(AU1254,5,FESTIVOS_CO!A:A))</f>
        <v/>
      </c>
      <c r="AZ1254" s="54" t="str">
        <f t="shared" ca="1" si="243"/>
        <v>NO APLICA</v>
      </c>
      <c r="BA1254" s="55" t="str">
        <f>IF(AX1254="","",WORKDAY(AX1254,5,FESTIVOS_CO!A:A))</f>
        <v/>
      </c>
      <c r="BB1254" s="39"/>
      <c r="BC1254" s="40"/>
      <c r="BD1254" s="40"/>
      <c r="BE1254" s="56" t="str">
        <f t="shared" ca="1" si="244"/>
        <v>NO APLICA</v>
      </c>
      <c r="BF1254" s="37"/>
      <c r="BG1254" s="45"/>
      <c r="BH1254" s="37"/>
      <c r="BI1254" s="36"/>
      <c r="BJ1254" s="37"/>
      <c r="BK1254" s="36"/>
      <c r="BL1254" s="36"/>
      <c r="BM1254" s="53" t="str">
        <f>IF(BJ1254="","",WORKDAY(BJ1254,5,FESTIVOS_CO!A:A))</f>
        <v/>
      </c>
      <c r="BN1254" s="57" t="str">
        <f t="shared" ca="1" si="242"/>
        <v>PENDIENTE HACER AVISO</v>
      </c>
      <c r="BO1254" s="54" t="str">
        <f t="shared" ca="1" si="235"/>
        <v>EN TRÁMITE NOTIF. POR AVISO</v>
      </c>
      <c r="BP1254" s="37"/>
      <c r="BQ1254" s="53" t="str">
        <f>IF(BP1254="","",WORKDAY(BP1254,5,FESTIVOS_CO!A:A))</f>
        <v/>
      </c>
      <c r="BR1254" s="37"/>
      <c r="BS1254" s="36"/>
      <c r="BT1254" s="38"/>
      <c r="BU1254" s="58" t="e">
        <f>VLOOKUP(BT1254,Hoja2!$C:$D,2,0)</f>
        <v>#N/A</v>
      </c>
      <c r="BV1254" s="80" t="str">
        <f>IF(
AND(AO1254="",BD1254="",BQ1254=""),
"EN PROCESO NOTIFICACION / COMUNICACION",
IF(
BT1254="",
"NO APLICA",
IF(
BU1254=60,
IF(AO1254&lt;&gt;"",AO1254,IF(BD1254&lt;&gt;"",BD1254,BQ1254))+60,
WORKDAY(
IF(AO1254&lt;&gt;"",AO1254,IF(BD1254&lt;&gt;"",BD1254,BQ1254)),
BU1254,
FESTIVOS_CO!A:A
)
)
))</f>
        <v>EN PROCESO NOTIFICACION / COMUNICACION</v>
      </c>
      <c r="BW1254" s="44"/>
      <c r="BX1254" s="53"/>
      <c r="BY1254" s="45"/>
      <c r="BZ1254" s="37"/>
      <c r="CA1254" s="54" t="str">
        <f t="shared" si="236"/>
        <v>PENDIENTE EJECUTORIA</v>
      </c>
      <c r="CB1254" s="59" t="str">
        <f t="shared" si="245"/>
        <v/>
      </c>
      <c r="CC1254" s="36"/>
      <c r="CD1254" s="40"/>
      <c r="CE1254" s="46"/>
      <c r="CF1254" s="40"/>
      <c r="CG1254" s="40"/>
      <c r="CH1254" s="40"/>
      <c r="CI1254" s="36"/>
      <c r="CJ1254" s="47"/>
      <c r="CK1254" s="40"/>
      <c r="CL1254" s="40"/>
      <c r="CM1254" s="40"/>
      <c r="CN1254" s="40"/>
    </row>
    <row r="1255" spans="1:92" ht="42.75" hidden="1">
      <c r="A1255" s="49" t="str">
        <f t="shared" si="237"/>
        <v>SIN GESTIÓN</v>
      </c>
      <c r="B1255" s="58"/>
      <c r="C1255" s="37"/>
      <c r="D1255" s="37"/>
      <c r="E1255" s="49" t="str">
        <f t="shared" si="238"/>
        <v>PENDIENTE NOTIFICACIÓN</v>
      </c>
      <c r="F1255" s="141" t="str">
        <f t="shared" si="239"/>
        <v>PENDIENTE NOTIFICACIÓN</v>
      </c>
      <c r="G1255" s="49" t="str">
        <f t="shared" si="240"/>
        <v/>
      </c>
      <c r="H1255" s="51" t="str">
        <f ca="1">IF(
L1255="",
"",
IF(
NETWORKDAYS(L1255,IF(M1255&lt;&gt;"",M1255,TODAY()),FESTIVOS_CO!A:A)&gt;2,
"VENCIDO",
IF(
NETWORKDAYS(L1255,IF(M1255&lt;&gt;"",M1255,TODAY()),FESTIVOS_CO!A:A)=2,
"ALERTA",
"A TIEMPO"
)))</f>
        <v/>
      </c>
      <c r="I1255" s="40"/>
      <c r="J1255" s="36"/>
      <c r="K1255" s="37"/>
      <c r="L1255" s="50"/>
      <c r="M1255" s="37"/>
      <c r="N1255" s="52"/>
      <c r="O1255" s="52"/>
      <c r="P1255" s="36"/>
      <c r="Q1255" s="36"/>
      <c r="R1255" s="40"/>
      <c r="S1255" s="36"/>
      <c r="T1255" s="40"/>
      <c r="U1255" s="40"/>
      <c r="V1255" s="81"/>
      <c r="W1255" s="40"/>
      <c r="X1255" s="40"/>
      <c r="Y1255" s="40"/>
      <c r="Z1255" s="38" t="str">
        <f>IFERROR(VLOOKUP(Y1255,DIRECTORIO!A:B,2,FALSE),"")</f>
        <v/>
      </c>
      <c r="AA1255" s="40"/>
      <c r="AB1255" s="40"/>
      <c r="AC1255" s="40"/>
      <c r="AD1255" s="40"/>
      <c r="AE1255" s="40"/>
      <c r="AF1255" s="40"/>
      <c r="AG1255" s="41" t="s">
        <v>109</v>
      </c>
      <c r="AH1255" s="42"/>
      <c r="AI1255" s="54" t="str">
        <f t="shared" ca="1" si="241"/>
        <v>PENDIENTE NOTIFICACIÓN ELECTRÓNICA</v>
      </c>
      <c r="AJ1255" s="37"/>
      <c r="AK1255" s="37"/>
      <c r="AL1255" s="37"/>
      <c r="AM1255" s="53" t="str">
        <f>IF(AK1255="","",WORKDAY(AK1255,5,FESTIVOS_CO!A:A))</f>
        <v/>
      </c>
      <c r="AN1255" s="37"/>
      <c r="AO1255" s="37"/>
      <c r="AP1255" s="54" t="str">
        <f t="shared" ca="1" si="246"/>
        <v>NO APLICA</v>
      </c>
      <c r="AQ1255" s="36"/>
      <c r="AR1255" s="43"/>
      <c r="AS1255" s="37"/>
      <c r="AT1255" s="36"/>
      <c r="AU1255" s="37"/>
      <c r="AV1255" s="36"/>
      <c r="AW1255" s="36"/>
      <c r="AX1255" s="37"/>
      <c r="AY1255" s="140" t="str">
        <f>IF(AU1255="","",WORKDAY(AU1255,5,FESTIVOS_CO!A:A))</f>
        <v/>
      </c>
      <c r="AZ1255" s="54" t="str">
        <f t="shared" ca="1" si="243"/>
        <v>NO APLICA</v>
      </c>
      <c r="BA1255" s="55" t="str">
        <f>IF(AX1255="","",WORKDAY(AX1255,5,FESTIVOS_CO!A:A))</f>
        <v/>
      </c>
      <c r="BB1255" s="39"/>
      <c r="BC1255" s="40"/>
      <c r="BD1255" s="40"/>
      <c r="BE1255" s="56" t="str">
        <f t="shared" ca="1" si="244"/>
        <v>NO APLICA</v>
      </c>
      <c r="BF1255" s="37"/>
      <c r="BG1255" s="45"/>
      <c r="BH1255" s="37"/>
      <c r="BI1255" s="36"/>
      <c r="BJ1255" s="37"/>
      <c r="BK1255" s="36"/>
      <c r="BL1255" s="36"/>
      <c r="BM1255" s="53" t="str">
        <f>IF(BJ1255="","",WORKDAY(BJ1255,5,FESTIVOS_CO!A:A))</f>
        <v/>
      </c>
      <c r="BN1255" s="57" t="str">
        <f t="shared" ca="1" si="242"/>
        <v>PENDIENTE HACER AVISO</v>
      </c>
      <c r="BO1255" s="54" t="str">
        <f t="shared" ca="1" si="235"/>
        <v>EN TRÁMITE NOTIF. POR AVISO</v>
      </c>
      <c r="BP1255" s="37"/>
      <c r="BQ1255" s="53" t="str">
        <f>IF(BP1255="","",WORKDAY(BP1255,5,FESTIVOS_CO!A:A))</f>
        <v/>
      </c>
      <c r="BR1255" s="37"/>
      <c r="BS1255" s="36"/>
      <c r="BT1255" s="38"/>
      <c r="BU1255" s="58" t="e">
        <f>VLOOKUP(BT1255,Hoja2!$C:$D,2,0)</f>
        <v>#N/A</v>
      </c>
      <c r="BV1255" s="80" t="str">
        <f>IF(
AND(AO1255="",BD1255="",BQ1255=""),
"EN PROCESO NOTIFICACION / COMUNICACION",
IF(
BT1255="",
"NO APLICA",
IF(
BU1255=60,
IF(AO1255&lt;&gt;"",AO1255,IF(BD1255&lt;&gt;"",BD1255,BQ1255))+60,
WORKDAY(
IF(AO1255&lt;&gt;"",AO1255,IF(BD1255&lt;&gt;"",BD1255,BQ1255)),
BU1255,
FESTIVOS_CO!A:A
)
)
))</f>
        <v>EN PROCESO NOTIFICACION / COMUNICACION</v>
      </c>
      <c r="BW1255" s="44"/>
      <c r="BX1255" s="53"/>
      <c r="BY1255" s="45"/>
      <c r="BZ1255" s="37"/>
      <c r="CA1255" s="54" t="str">
        <f t="shared" si="236"/>
        <v>PENDIENTE EJECUTORIA</v>
      </c>
      <c r="CB1255" s="59" t="str">
        <f t="shared" si="245"/>
        <v/>
      </c>
      <c r="CC1255" s="36"/>
      <c r="CD1255" s="40"/>
      <c r="CE1255" s="46"/>
      <c r="CF1255" s="40"/>
      <c r="CG1255" s="40"/>
      <c r="CH1255" s="40"/>
      <c r="CI1255" s="36"/>
      <c r="CJ1255" s="47"/>
      <c r="CK1255" s="40"/>
      <c r="CL1255" s="40"/>
      <c r="CM1255" s="40"/>
      <c r="CN1255" s="40"/>
    </row>
    <row r="1256" spans="1:92" ht="42.75" hidden="1">
      <c r="A1256" s="49" t="str">
        <f t="shared" si="237"/>
        <v>SIN GESTIÓN</v>
      </c>
      <c r="B1256" s="58"/>
      <c r="C1256" s="37"/>
      <c r="D1256" s="37"/>
      <c r="E1256" s="49" t="str">
        <f t="shared" si="238"/>
        <v>PENDIENTE NOTIFICACIÓN</v>
      </c>
      <c r="F1256" s="141" t="str">
        <f t="shared" si="239"/>
        <v>PENDIENTE NOTIFICACIÓN</v>
      </c>
      <c r="G1256" s="49" t="str">
        <f t="shared" si="240"/>
        <v/>
      </c>
      <c r="H1256" s="51" t="str">
        <f ca="1">IF(
L1256="",
"",
IF(
NETWORKDAYS(L1256,IF(M1256&lt;&gt;"",M1256,TODAY()),FESTIVOS_CO!A:A)&gt;2,
"VENCIDO",
IF(
NETWORKDAYS(L1256,IF(M1256&lt;&gt;"",M1256,TODAY()),FESTIVOS_CO!A:A)=2,
"ALERTA",
"A TIEMPO"
)))</f>
        <v/>
      </c>
      <c r="I1256" s="40"/>
      <c r="J1256" s="36"/>
      <c r="K1256" s="37"/>
      <c r="L1256" s="50"/>
      <c r="M1256" s="37"/>
      <c r="N1256" s="52"/>
      <c r="O1256" s="52"/>
      <c r="P1256" s="36"/>
      <c r="Q1256" s="36"/>
      <c r="R1256" s="40"/>
      <c r="S1256" s="36"/>
      <c r="T1256" s="40"/>
      <c r="U1256" s="40"/>
      <c r="V1256" s="81"/>
      <c r="W1256" s="40"/>
      <c r="X1256" s="40"/>
      <c r="Y1256" s="40"/>
      <c r="Z1256" s="38" t="str">
        <f>IFERROR(VLOOKUP(Y1256,DIRECTORIO!A:B,2,FALSE),"")</f>
        <v/>
      </c>
      <c r="AA1256" s="40"/>
      <c r="AB1256" s="40"/>
      <c r="AC1256" s="40"/>
      <c r="AD1256" s="40"/>
      <c r="AE1256" s="40"/>
      <c r="AF1256" s="40"/>
      <c r="AG1256" s="41" t="s">
        <v>109</v>
      </c>
      <c r="AH1256" s="42"/>
      <c r="AI1256" s="54" t="str">
        <f t="shared" ca="1" si="241"/>
        <v>PENDIENTE NOTIFICACIÓN ELECTRÓNICA</v>
      </c>
      <c r="AJ1256" s="37"/>
      <c r="AK1256" s="37"/>
      <c r="AL1256" s="37"/>
      <c r="AM1256" s="53" t="str">
        <f>IF(AK1256="","",WORKDAY(AK1256,5,FESTIVOS_CO!A:A))</f>
        <v/>
      </c>
      <c r="AN1256" s="37"/>
      <c r="AO1256" s="37"/>
      <c r="AP1256" s="54" t="str">
        <f t="shared" ca="1" si="246"/>
        <v>NO APLICA</v>
      </c>
      <c r="AQ1256" s="36"/>
      <c r="AR1256" s="43"/>
      <c r="AS1256" s="37"/>
      <c r="AT1256" s="36"/>
      <c r="AU1256" s="37"/>
      <c r="AV1256" s="36"/>
      <c r="AW1256" s="36"/>
      <c r="AX1256" s="37"/>
      <c r="AY1256" s="140" t="str">
        <f>IF(AU1256="","",WORKDAY(AU1256,5,FESTIVOS_CO!A:A))</f>
        <v/>
      </c>
      <c r="AZ1256" s="54" t="str">
        <f t="shared" ca="1" si="243"/>
        <v>NO APLICA</v>
      </c>
      <c r="BA1256" s="55" t="str">
        <f>IF(AX1256="","",WORKDAY(AX1256,5,FESTIVOS_CO!A:A))</f>
        <v/>
      </c>
      <c r="BB1256" s="39"/>
      <c r="BC1256" s="40"/>
      <c r="BD1256" s="40"/>
      <c r="BE1256" s="56" t="str">
        <f t="shared" ca="1" si="244"/>
        <v>NO APLICA</v>
      </c>
      <c r="BF1256" s="37"/>
      <c r="BG1256" s="45"/>
      <c r="BH1256" s="37"/>
      <c r="BI1256" s="36"/>
      <c r="BJ1256" s="37"/>
      <c r="BK1256" s="36"/>
      <c r="BL1256" s="36"/>
      <c r="BM1256" s="53" t="str">
        <f>IF(BJ1256="","",WORKDAY(BJ1256,5,FESTIVOS_CO!A:A))</f>
        <v/>
      </c>
      <c r="BN1256" s="57" t="str">
        <f t="shared" ca="1" si="242"/>
        <v>PENDIENTE HACER AVISO</v>
      </c>
      <c r="BO1256" s="54" t="str">
        <f t="shared" ca="1" si="235"/>
        <v>EN TRÁMITE NOTIF. POR AVISO</v>
      </c>
      <c r="BP1256" s="37"/>
      <c r="BQ1256" s="53" t="str">
        <f>IF(BP1256="","",WORKDAY(BP1256,5,FESTIVOS_CO!A:A))</f>
        <v/>
      </c>
      <c r="BR1256" s="37"/>
      <c r="BS1256" s="36"/>
      <c r="BT1256" s="38"/>
      <c r="BU1256" s="58" t="e">
        <f>VLOOKUP(BT1256,Hoja2!$C:$D,2,0)</f>
        <v>#N/A</v>
      </c>
      <c r="BV1256" s="80" t="str">
        <f>IF(
AND(AO1256="",BD1256="",BQ1256=""),
"EN PROCESO NOTIFICACION / COMUNICACION",
IF(
BT1256="",
"NO APLICA",
IF(
BU1256=60,
IF(AO1256&lt;&gt;"",AO1256,IF(BD1256&lt;&gt;"",BD1256,BQ1256))+60,
WORKDAY(
IF(AO1256&lt;&gt;"",AO1256,IF(BD1256&lt;&gt;"",BD1256,BQ1256)),
BU1256,
FESTIVOS_CO!A:A
)
)
))</f>
        <v>EN PROCESO NOTIFICACION / COMUNICACION</v>
      </c>
      <c r="BW1256" s="44"/>
      <c r="BX1256" s="53"/>
      <c r="BY1256" s="45"/>
      <c r="BZ1256" s="37"/>
      <c r="CA1256" s="54" t="str">
        <f t="shared" si="236"/>
        <v>PENDIENTE EJECUTORIA</v>
      </c>
      <c r="CB1256" s="59" t="str">
        <f t="shared" si="245"/>
        <v/>
      </c>
      <c r="CC1256" s="36"/>
      <c r="CD1256" s="40"/>
      <c r="CE1256" s="46"/>
      <c r="CF1256" s="40"/>
      <c r="CG1256" s="40"/>
      <c r="CH1256" s="40"/>
      <c r="CI1256" s="36"/>
      <c r="CJ1256" s="47"/>
      <c r="CK1256" s="40"/>
      <c r="CL1256" s="40"/>
      <c r="CM1256" s="40"/>
      <c r="CN1256" s="40"/>
    </row>
    <row r="1257" spans="1:92" ht="42.75" hidden="1">
      <c r="A1257" s="49" t="str">
        <f t="shared" si="237"/>
        <v>SIN GESTIÓN</v>
      </c>
      <c r="B1257" s="58"/>
      <c r="C1257" s="37"/>
      <c r="D1257" s="37"/>
      <c r="E1257" s="49" t="str">
        <f t="shared" si="238"/>
        <v>PENDIENTE NOTIFICACIÓN</v>
      </c>
      <c r="F1257" s="141" t="str">
        <f t="shared" si="239"/>
        <v>PENDIENTE NOTIFICACIÓN</v>
      </c>
      <c r="G1257" s="49" t="str">
        <f t="shared" si="240"/>
        <v/>
      </c>
      <c r="H1257" s="51" t="str">
        <f ca="1">IF(
L1257="",
"",
IF(
NETWORKDAYS(L1257,IF(M1257&lt;&gt;"",M1257,TODAY()),FESTIVOS_CO!A:A)&gt;2,
"VENCIDO",
IF(
NETWORKDAYS(L1257,IF(M1257&lt;&gt;"",M1257,TODAY()),FESTIVOS_CO!A:A)=2,
"ALERTA",
"A TIEMPO"
)))</f>
        <v/>
      </c>
      <c r="I1257" s="40"/>
      <c r="J1257" s="36"/>
      <c r="K1257" s="37"/>
      <c r="L1257" s="50"/>
      <c r="M1257" s="37"/>
      <c r="N1257" s="52"/>
      <c r="O1257" s="52"/>
      <c r="P1257" s="36"/>
      <c r="Q1257" s="36"/>
      <c r="R1257" s="40"/>
      <c r="S1257" s="36"/>
      <c r="T1257" s="40"/>
      <c r="U1257" s="40"/>
      <c r="V1257" s="81"/>
      <c r="W1257" s="40"/>
      <c r="X1257" s="40"/>
      <c r="Y1257" s="40"/>
      <c r="Z1257" s="38" t="str">
        <f>IFERROR(VLOOKUP(Y1257,DIRECTORIO!A:B,2,FALSE),"")</f>
        <v/>
      </c>
      <c r="AA1257" s="40"/>
      <c r="AB1257" s="40"/>
      <c r="AC1257" s="40"/>
      <c r="AD1257" s="40"/>
      <c r="AE1257" s="40"/>
      <c r="AF1257" s="40"/>
      <c r="AG1257" s="41" t="s">
        <v>109</v>
      </c>
      <c r="AH1257" s="42"/>
      <c r="AI1257" s="54" t="str">
        <f t="shared" ca="1" si="241"/>
        <v>PENDIENTE NOTIFICACIÓN ELECTRÓNICA</v>
      </c>
      <c r="AJ1257" s="37"/>
      <c r="AK1257" s="37"/>
      <c r="AL1257" s="37"/>
      <c r="AM1257" s="53" t="str">
        <f>IF(AK1257="","",WORKDAY(AK1257,5,FESTIVOS_CO!A:A))</f>
        <v/>
      </c>
      <c r="AN1257" s="37"/>
      <c r="AO1257" s="37"/>
      <c r="AP1257" s="54" t="str">
        <f t="shared" ca="1" si="246"/>
        <v>NO APLICA</v>
      </c>
      <c r="AQ1257" s="36"/>
      <c r="AR1257" s="43"/>
      <c r="AS1257" s="37"/>
      <c r="AT1257" s="36"/>
      <c r="AU1257" s="37"/>
      <c r="AV1257" s="36"/>
      <c r="AW1257" s="36"/>
      <c r="AX1257" s="37"/>
      <c r="AY1257" s="140" t="str">
        <f>IF(AU1257="","",WORKDAY(AU1257,5,FESTIVOS_CO!A:A))</f>
        <v/>
      </c>
      <c r="AZ1257" s="54" t="str">
        <f t="shared" ca="1" si="243"/>
        <v>NO APLICA</v>
      </c>
      <c r="BA1257" s="55" t="str">
        <f>IF(AX1257="","",WORKDAY(AX1257,5,FESTIVOS_CO!A:A))</f>
        <v/>
      </c>
      <c r="BB1257" s="39"/>
      <c r="BC1257" s="40"/>
      <c r="BD1257" s="40"/>
      <c r="BE1257" s="56" t="str">
        <f t="shared" ca="1" si="244"/>
        <v>NO APLICA</v>
      </c>
      <c r="BF1257" s="37"/>
      <c r="BG1257" s="45"/>
      <c r="BH1257" s="37"/>
      <c r="BI1257" s="36"/>
      <c r="BJ1257" s="37"/>
      <c r="BK1257" s="36"/>
      <c r="BL1257" s="36"/>
      <c r="BM1257" s="53" t="str">
        <f>IF(BJ1257="","",WORKDAY(BJ1257,5,FESTIVOS_CO!A:A))</f>
        <v/>
      </c>
      <c r="BN1257" s="57" t="str">
        <f t="shared" ca="1" si="242"/>
        <v>PENDIENTE HACER AVISO</v>
      </c>
      <c r="BO1257" s="54" t="str">
        <f t="shared" ca="1" si="235"/>
        <v>EN TRÁMITE NOTIF. POR AVISO</v>
      </c>
      <c r="BP1257" s="37"/>
      <c r="BQ1257" s="53" t="str">
        <f>IF(BP1257="","",WORKDAY(BP1257,5,FESTIVOS_CO!A:A))</f>
        <v/>
      </c>
      <c r="BR1257" s="37"/>
      <c r="BS1257" s="36"/>
      <c r="BT1257" s="38"/>
      <c r="BU1257" s="58" t="e">
        <f>VLOOKUP(BT1257,Hoja2!$C:$D,2,0)</f>
        <v>#N/A</v>
      </c>
      <c r="BV1257" s="80" t="str">
        <f>IF(
AND(AO1257="",BD1257="",BQ1257=""),
"EN PROCESO NOTIFICACION / COMUNICACION",
IF(
BT1257="",
"NO APLICA",
IF(
BU1257=60,
IF(AO1257&lt;&gt;"",AO1257,IF(BD1257&lt;&gt;"",BD1257,BQ1257))+60,
WORKDAY(
IF(AO1257&lt;&gt;"",AO1257,IF(BD1257&lt;&gt;"",BD1257,BQ1257)),
BU1257,
FESTIVOS_CO!A:A
)
)
))</f>
        <v>EN PROCESO NOTIFICACION / COMUNICACION</v>
      </c>
      <c r="BW1257" s="44"/>
      <c r="BX1257" s="53"/>
      <c r="BY1257" s="45"/>
      <c r="BZ1257" s="37"/>
      <c r="CA1257" s="54" t="str">
        <f t="shared" si="236"/>
        <v>PENDIENTE EJECUTORIA</v>
      </c>
      <c r="CB1257" s="59" t="str">
        <f t="shared" si="245"/>
        <v/>
      </c>
      <c r="CC1257" s="36"/>
      <c r="CD1257" s="40"/>
      <c r="CE1257" s="46"/>
      <c r="CF1257" s="40"/>
      <c r="CG1257" s="40"/>
      <c r="CH1257" s="40"/>
      <c r="CI1257" s="36"/>
      <c r="CJ1257" s="47"/>
      <c r="CK1257" s="40"/>
      <c r="CL1257" s="40"/>
      <c r="CM1257" s="40"/>
      <c r="CN1257" s="40"/>
    </row>
    <row r="1258" spans="1:92" ht="42.75" hidden="1">
      <c r="A1258" s="49" t="str">
        <f t="shared" si="237"/>
        <v>SIN GESTIÓN</v>
      </c>
      <c r="B1258" s="58"/>
      <c r="C1258" s="37"/>
      <c r="D1258" s="37"/>
      <c r="E1258" s="49" t="str">
        <f t="shared" si="238"/>
        <v>PENDIENTE NOTIFICACIÓN</v>
      </c>
      <c r="F1258" s="141" t="str">
        <f t="shared" si="239"/>
        <v>PENDIENTE NOTIFICACIÓN</v>
      </c>
      <c r="G1258" s="49" t="str">
        <f t="shared" si="240"/>
        <v/>
      </c>
      <c r="H1258" s="51" t="str">
        <f ca="1">IF(
L1258="",
"",
IF(
NETWORKDAYS(L1258,IF(M1258&lt;&gt;"",M1258,TODAY()),FESTIVOS_CO!A:A)&gt;2,
"VENCIDO",
IF(
NETWORKDAYS(L1258,IF(M1258&lt;&gt;"",M1258,TODAY()),FESTIVOS_CO!A:A)=2,
"ALERTA",
"A TIEMPO"
)))</f>
        <v/>
      </c>
      <c r="I1258" s="40"/>
      <c r="J1258" s="36"/>
      <c r="K1258" s="37"/>
      <c r="L1258" s="50"/>
      <c r="M1258" s="37"/>
      <c r="N1258" s="52"/>
      <c r="O1258" s="52"/>
      <c r="P1258" s="36"/>
      <c r="Q1258" s="36"/>
      <c r="R1258" s="40"/>
      <c r="S1258" s="36"/>
      <c r="T1258" s="40"/>
      <c r="U1258" s="40"/>
      <c r="V1258" s="81"/>
      <c r="W1258" s="40"/>
      <c r="X1258" s="40"/>
      <c r="Y1258" s="40"/>
      <c r="Z1258" s="38" t="str">
        <f>IFERROR(VLOOKUP(Y1258,DIRECTORIO!A:B,2,FALSE),"")</f>
        <v/>
      </c>
      <c r="AA1258" s="40"/>
      <c r="AB1258" s="40"/>
      <c r="AC1258" s="40"/>
      <c r="AD1258" s="40"/>
      <c r="AE1258" s="40"/>
      <c r="AF1258" s="40"/>
      <c r="AG1258" s="41" t="s">
        <v>109</v>
      </c>
      <c r="AH1258" s="42"/>
      <c r="AI1258" s="54" t="str">
        <f t="shared" ca="1" si="241"/>
        <v>PENDIENTE NOTIFICACIÓN ELECTRÓNICA</v>
      </c>
      <c r="AJ1258" s="37"/>
      <c r="AK1258" s="37"/>
      <c r="AL1258" s="37"/>
      <c r="AM1258" s="53" t="str">
        <f>IF(AK1258="","",WORKDAY(AK1258,5,FESTIVOS_CO!A:A))</f>
        <v/>
      </c>
      <c r="AN1258" s="37"/>
      <c r="AO1258" s="37"/>
      <c r="AP1258" s="54" t="str">
        <f t="shared" ca="1" si="246"/>
        <v>NO APLICA</v>
      </c>
      <c r="AQ1258" s="36"/>
      <c r="AR1258" s="43"/>
      <c r="AS1258" s="37"/>
      <c r="AT1258" s="36"/>
      <c r="AU1258" s="37"/>
      <c r="AV1258" s="36"/>
      <c r="AW1258" s="36"/>
      <c r="AX1258" s="37"/>
      <c r="AY1258" s="140" t="str">
        <f>IF(AU1258="","",WORKDAY(AU1258,5,FESTIVOS_CO!A:A))</f>
        <v/>
      </c>
      <c r="AZ1258" s="54" t="str">
        <f t="shared" ca="1" si="243"/>
        <v>NO APLICA</v>
      </c>
      <c r="BA1258" s="55" t="str">
        <f>IF(AX1258="","",WORKDAY(AX1258,5,FESTIVOS_CO!A:A))</f>
        <v/>
      </c>
      <c r="BB1258" s="39"/>
      <c r="BC1258" s="40"/>
      <c r="BD1258" s="40"/>
      <c r="BE1258" s="56" t="str">
        <f t="shared" ca="1" si="244"/>
        <v>NO APLICA</v>
      </c>
      <c r="BF1258" s="37"/>
      <c r="BG1258" s="45"/>
      <c r="BH1258" s="37"/>
      <c r="BI1258" s="36"/>
      <c r="BJ1258" s="37"/>
      <c r="BK1258" s="36"/>
      <c r="BL1258" s="36"/>
      <c r="BM1258" s="53" t="str">
        <f>IF(BJ1258="","",WORKDAY(BJ1258,5,FESTIVOS_CO!A:A))</f>
        <v/>
      </c>
      <c r="BN1258" s="57" t="str">
        <f t="shared" ca="1" si="242"/>
        <v>PENDIENTE HACER AVISO</v>
      </c>
      <c r="BO1258" s="54" t="str">
        <f t="shared" ca="1" si="235"/>
        <v>EN TRÁMITE NOTIF. POR AVISO</v>
      </c>
      <c r="BP1258" s="37"/>
      <c r="BQ1258" s="53" t="str">
        <f>IF(BP1258="","",WORKDAY(BP1258,5,FESTIVOS_CO!A:A))</f>
        <v/>
      </c>
      <c r="BR1258" s="37"/>
      <c r="BS1258" s="36"/>
      <c r="BT1258" s="38"/>
      <c r="BU1258" s="58" t="e">
        <f>VLOOKUP(BT1258,Hoja2!$C:$D,2,0)</f>
        <v>#N/A</v>
      </c>
      <c r="BV1258" s="80" t="str">
        <f>IF(
AND(AO1258="",BD1258="",BQ1258=""),
"EN PROCESO NOTIFICACION / COMUNICACION",
IF(
BT1258="",
"NO APLICA",
IF(
BU1258=60,
IF(AO1258&lt;&gt;"",AO1258,IF(BD1258&lt;&gt;"",BD1258,BQ1258))+60,
WORKDAY(
IF(AO1258&lt;&gt;"",AO1258,IF(BD1258&lt;&gt;"",BD1258,BQ1258)),
BU1258,
FESTIVOS_CO!A:A
)
)
))</f>
        <v>EN PROCESO NOTIFICACION / COMUNICACION</v>
      </c>
      <c r="BW1258" s="44"/>
      <c r="BX1258" s="53"/>
      <c r="BY1258" s="45"/>
      <c r="BZ1258" s="37"/>
      <c r="CA1258" s="54" t="str">
        <f t="shared" si="236"/>
        <v>PENDIENTE EJECUTORIA</v>
      </c>
      <c r="CB1258" s="59" t="str">
        <f t="shared" si="245"/>
        <v/>
      </c>
      <c r="CC1258" s="36"/>
      <c r="CD1258" s="40"/>
      <c r="CE1258" s="46"/>
      <c r="CF1258" s="40"/>
      <c r="CG1258" s="40"/>
      <c r="CH1258" s="40"/>
      <c r="CI1258" s="36"/>
      <c r="CJ1258" s="47"/>
      <c r="CK1258" s="40"/>
      <c r="CL1258" s="40"/>
      <c r="CM1258" s="40"/>
      <c r="CN1258" s="40"/>
    </row>
    <row r="1259" spans="1:92" ht="42.75" hidden="1">
      <c r="A1259" s="49" t="str">
        <f t="shared" si="237"/>
        <v>SIN GESTIÓN</v>
      </c>
      <c r="B1259" s="58"/>
      <c r="C1259" s="37"/>
      <c r="D1259" s="37"/>
      <c r="E1259" s="49" t="str">
        <f t="shared" si="238"/>
        <v>PENDIENTE NOTIFICACIÓN</v>
      </c>
      <c r="F1259" s="141" t="str">
        <f t="shared" si="239"/>
        <v>PENDIENTE NOTIFICACIÓN</v>
      </c>
      <c r="G1259" s="49" t="str">
        <f t="shared" si="240"/>
        <v/>
      </c>
      <c r="H1259" s="51" t="str">
        <f ca="1">IF(
L1259="",
"",
IF(
NETWORKDAYS(L1259,IF(M1259&lt;&gt;"",M1259,TODAY()),FESTIVOS_CO!A:A)&gt;2,
"VENCIDO",
IF(
NETWORKDAYS(L1259,IF(M1259&lt;&gt;"",M1259,TODAY()),FESTIVOS_CO!A:A)=2,
"ALERTA",
"A TIEMPO"
)))</f>
        <v/>
      </c>
      <c r="I1259" s="40"/>
      <c r="J1259" s="36"/>
      <c r="K1259" s="37"/>
      <c r="L1259" s="50"/>
      <c r="M1259" s="37"/>
      <c r="N1259" s="52"/>
      <c r="O1259" s="52"/>
      <c r="P1259" s="36"/>
      <c r="Q1259" s="36"/>
      <c r="R1259" s="40"/>
      <c r="S1259" s="36"/>
      <c r="T1259" s="40"/>
      <c r="U1259" s="40"/>
      <c r="V1259" s="81"/>
      <c r="W1259" s="40"/>
      <c r="X1259" s="40"/>
      <c r="Y1259" s="40"/>
      <c r="Z1259" s="38" t="str">
        <f>IFERROR(VLOOKUP(Y1259,DIRECTORIO!A:B,2,FALSE),"")</f>
        <v/>
      </c>
      <c r="AA1259" s="40"/>
      <c r="AB1259" s="40"/>
      <c r="AC1259" s="40"/>
      <c r="AD1259" s="40"/>
      <c r="AE1259" s="40"/>
      <c r="AF1259" s="40"/>
      <c r="AG1259" s="41" t="s">
        <v>109</v>
      </c>
      <c r="AH1259" s="42"/>
      <c r="AI1259" s="54" t="str">
        <f t="shared" ca="1" si="241"/>
        <v>PENDIENTE NOTIFICACIÓN ELECTRÓNICA</v>
      </c>
      <c r="AJ1259" s="37"/>
      <c r="AK1259" s="37"/>
      <c r="AL1259" s="37"/>
      <c r="AM1259" s="53" t="str">
        <f>IF(AK1259="","",WORKDAY(AK1259,5,FESTIVOS_CO!A:A))</f>
        <v/>
      </c>
      <c r="AN1259" s="37"/>
      <c r="AO1259" s="37"/>
      <c r="AP1259" s="54" t="str">
        <f t="shared" ca="1" si="246"/>
        <v>NO APLICA</v>
      </c>
      <c r="AQ1259" s="36"/>
      <c r="AR1259" s="43"/>
      <c r="AS1259" s="37"/>
      <c r="AT1259" s="36"/>
      <c r="AU1259" s="37"/>
      <c r="AV1259" s="36"/>
      <c r="AW1259" s="36"/>
      <c r="AX1259" s="37"/>
      <c r="AY1259" s="140" t="str">
        <f>IF(AU1259="","",WORKDAY(AU1259,5,FESTIVOS_CO!A:A))</f>
        <v/>
      </c>
      <c r="AZ1259" s="54" t="str">
        <f t="shared" ca="1" si="243"/>
        <v>NO APLICA</v>
      </c>
      <c r="BA1259" s="55" t="str">
        <f>IF(AX1259="","",WORKDAY(AX1259,5,FESTIVOS_CO!A:A))</f>
        <v/>
      </c>
      <c r="BB1259" s="39"/>
      <c r="BC1259" s="40"/>
      <c r="BD1259" s="40"/>
      <c r="BE1259" s="56" t="str">
        <f t="shared" ca="1" si="244"/>
        <v>NO APLICA</v>
      </c>
      <c r="BF1259" s="37"/>
      <c r="BG1259" s="45"/>
      <c r="BH1259" s="37"/>
      <c r="BI1259" s="36"/>
      <c r="BJ1259" s="37"/>
      <c r="BK1259" s="36"/>
      <c r="BL1259" s="36"/>
      <c r="BM1259" s="53" t="str">
        <f>IF(BJ1259="","",WORKDAY(BJ1259,5,FESTIVOS_CO!A:A))</f>
        <v/>
      </c>
      <c r="BN1259" s="57" t="str">
        <f t="shared" ca="1" si="242"/>
        <v>PENDIENTE HACER AVISO</v>
      </c>
      <c r="BO1259" s="54" t="str">
        <f t="shared" ca="1" si="235"/>
        <v>EN TRÁMITE NOTIF. POR AVISO</v>
      </c>
      <c r="BP1259" s="37"/>
      <c r="BQ1259" s="53" t="str">
        <f>IF(BP1259="","",WORKDAY(BP1259,5,FESTIVOS_CO!A:A))</f>
        <v/>
      </c>
      <c r="BR1259" s="37"/>
      <c r="BS1259" s="36"/>
      <c r="BT1259" s="38"/>
      <c r="BU1259" s="58" t="e">
        <f>VLOOKUP(BT1259,Hoja2!$C:$D,2,0)</f>
        <v>#N/A</v>
      </c>
      <c r="BV1259" s="80" t="str">
        <f>IF(
AND(AO1259="",BD1259="",BQ1259=""),
"EN PROCESO NOTIFICACION / COMUNICACION",
IF(
BT1259="",
"NO APLICA",
IF(
BU1259=60,
IF(AO1259&lt;&gt;"",AO1259,IF(BD1259&lt;&gt;"",BD1259,BQ1259))+60,
WORKDAY(
IF(AO1259&lt;&gt;"",AO1259,IF(BD1259&lt;&gt;"",BD1259,BQ1259)),
BU1259,
FESTIVOS_CO!A:A
)
)
))</f>
        <v>EN PROCESO NOTIFICACION / COMUNICACION</v>
      </c>
      <c r="BW1259" s="44"/>
      <c r="BX1259" s="53"/>
      <c r="BY1259" s="45"/>
      <c r="BZ1259" s="37"/>
      <c r="CA1259" s="54" t="str">
        <f t="shared" si="236"/>
        <v>PENDIENTE EJECUTORIA</v>
      </c>
      <c r="CB1259" s="59" t="str">
        <f t="shared" si="245"/>
        <v/>
      </c>
      <c r="CC1259" s="36"/>
      <c r="CD1259" s="40"/>
      <c r="CE1259" s="46"/>
      <c r="CF1259" s="40"/>
      <c r="CG1259" s="40"/>
      <c r="CH1259" s="40"/>
      <c r="CI1259" s="36"/>
      <c r="CJ1259" s="47"/>
      <c r="CK1259" s="40"/>
      <c r="CL1259" s="40"/>
      <c r="CM1259" s="40"/>
      <c r="CN1259" s="40"/>
    </row>
    <row r="1260" spans="1:92" ht="42.75" hidden="1">
      <c r="A1260" s="49" t="str">
        <f t="shared" si="237"/>
        <v>SIN GESTIÓN</v>
      </c>
      <c r="B1260" s="58"/>
      <c r="C1260" s="37"/>
      <c r="D1260" s="37"/>
      <c r="E1260" s="49" t="str">
        <f t="shared" si="238"/>
        <v>PENDIENTE NOTIFICACIÓN</v>
      </c>
      <c r="F1260" s="141" t="str">
        <f t="shared" si="239"/>
        <v>PENDIENTE NOTIFICACIÓN</v>
      </c>
      <c r="G1260" s="49" t="str">
        <f t="shared" si="240"/>
        <v/>
      </c>
      <c r="H1260" s="51" t="str">
        <f ca="1">IF(
L1260="",
"",
IF(
NETWORKDAYS(L1260,IF(M1260&lt;&gt;"",M1260,TODAY()),FESTIVOS_CO!A:A)&gt;2,
"VENCIDO",
IF(
NETWORKDAYS(L1260,IF(M1260&lt;&gt;"",M1260,TODAY()),FESTIVOS_CO!A:A)=2,
"ALERTA",
"A TIEMPO"
)))</f>
        <v/>
      </c>
      <c r="I1260" s="40"/>
      <c r="J1260" s="36"/>
      <c r="K1260" s="37"/>
      <c r="L1260" s="50"/>
      <c r="M1260" s="37"/>
      <c r="N1260" s="52"/>
      <c r="O1260" s="52"/>
      <c r="P1260" s="36"/>
      <c r="Q1260" s="36"/>
      <c r="R1260" s="40"/>
      <c r="S1260" s="36"/>
      <c r="T1260" s="40"/>
      <c r="U1260" s="40"/>
      <c r="V1260" s="81"/>
      <c r="W1260" s="40"/>
      <c r="X1260" s="40"/>
      <c r="Y1260" s="40"/>
      <c r="Z1260" s="38" t="str">
        <f>IFERROR(VLOOKUP(Y1260,DIRECTORIO!A:B,2,FALSE),"")</f>
        <v/>
      </c>
      <c r="AA1260" s="40"/>
      <c r="AB1260" s="40"/>
      <c r="AC1260" s="40"/>
      <c r="AD1260" s="40"/>
      <c r="AE1260" s="40"/>
      <c r="AF1260" s="40"/>
      <c r="AG1260" s="41" t="s">
        <v>109</v>
      </c>
      <c r="AH1260" s="42"/>
      <c r="AI1260" s="54" t="str">
        <f t="shared" ca="1" si="241"/>
        <v>PENDIENTE NOTIFICACIÓN ELECTRÓNICA</v>
      </c>
      <c r="AJ1260" s="37"/>
      <c r="AK1260" s="37"/>
      <c r="AL1260" s="37"/>
      <c r="AM1260" s="53" t="str">
        <f>IF(AK1260="","",WORKDAY(AK1260,5,FESTIVOS_CO!A:A))</f>
        <v/>
      </c>
      <c r="AN1260" s="37"/>
      <c r="AO1260" s="37"/>
      <c r="AP1260" s="54" t="str">
        <f t="shared" ca="1" si="246"/>
        <v>NO APLICA</v>
      </c>
      <c r="AQ1260" s="36"/>
      <c r="AR1260" s="43"/>
      <c r="AS1260" s="37"/>
      <c r="AT1260" s="36"/>
      <c r="AU1260" s="37"/>
      <c r="AV1260" s="36"/>
      <c r="AW1260" s="36"/>
      <c r="AX1260" s="37"/>
      <c r="AY1260" s="140" t="str">
        <f>IF(AU1260="","",WORKDAY(AU1260,5,FESTIVOS_CO!A:A))</f>
        <v/>
      </c>
      <c r="AZ1260" s="54" t="str">
        <f t="shared" ca="1" si="243"/>
        <v>NO APLICA</v>
      </c>
      <c r="BA1260" s="55" t="str">
        <f>IF(AX1260="","",WORKDAY(AX1260,5,FESTIVOS_CO!A:A))</f>
        <v/>
      </c>
      <c r="BB1260" s="39"/>
      <c r="BC1260" s="40"/>
      <c r="BD1260" s="40"/>
      <c r="BE1260" s="56" t="str">
        <f t="shared" ca="1" si="244"/>
        <v>NO APLICA</v>
      </c>
      <c r="BF1260" s="37"/>
      <c r="BG1260" s="45"/>
      <c r="BH1260" s="37"/>
      <c r="BI1260" s="36"/>
      <c r="BJ1260" s="37"/>
      <c r="BK1260" s="36"/>
      <c r="BL1260" s="36"/>
      <c r="BM1260" s="53" t="str">
        <f>IF(BJ1260="","",WORKDAY(BJ1260,5,FESTIVOS_CO!A:A))</f>
        <v/>
      </c>
      <c r="BN1260" s="57" t="str">
        <f t="shared" ca="1" si="242"/>
        <v>PENDIENTE HACER AVISO</v>
      </c>
      <c r="BO1260" s="54" t="str">
        <f t="shared" ca="1" si="235"/>
        <v>EN TRÁMITE NOTIF. POR AVISO</v>
      </c>
      <c r="BP1260" s="37"/>
      <c r="BQ1260" s="53" t="str">
        <f>IF(BP1260="","",WORKDAY(BP1260,5,FESTIVOS_CO!A:A))</f>
        <v/>
      </c>
      <c r="BR1260" s="37"/>
      <c r="BS1260" s="36"/>
      <c r="BT1260" s="38"/>
      <c r="BU1260" s="58" t="e">
        <f>VLOOKUP(BT1260,Hoja2!$C:$D,2,0)</f>
        <v>#N/A</v>
      </c>
      <c r="BV1260" s="80" t="str">
        <f>IF(
AND(AO1260="",BD1260="",BQ1260=""),
"EN PROCESO NOTIFICACION / COMUNICACION",
IF(
BT1260="",
"NO APLICA",
IF(
BU1260=60,
IF(AO1260&lt;&gt;"",AO1260,IF(BD1260&lt;&gt;"",BD1260,BQ1260))+60,
WORKDAY(
IF(AO1260&lt;&gt;"",AO1260,IF(BD1260&lt;&gt;"",BD1260,BQ1260)),
BU1260,
FESTIVOS_CO!A:A
)
)
))</f>
        <v>EN PROCESO NOTIFICACION / COMUNICACION</v>
      </c>
      <c r="BW1260" s="44"/>
      <c r="BX1260" s="53"/>
      <c r="BY1260" s="45"/>
      <c r="BZ1260" s="37"/>
      <c r="CA1260" s="54" t="str">
        <f t="shared" si="236"/>
        <v>PENDIENTE EJECUTORIA</v>
      </c>
      <c r="CB1260" s="59" t="str">
        <f t="shared" si="245"/>
        <v/>
      </c>
      <c r="CC1260" s="36"/>
      <c r="CD1260" s="40"/>
      <c r="CE1260" s="46"/>
      <c r="CF1260" s="40"/>
      <c r="CG1260" s="40"/>
      <c r="CH1260" s="40"/>
      <c r="CI1260" s="36"/>
      <c r="CJ1260" s="47"/>
      <c r="CK1260" s="40"/>
      <c r="CL1260" s="40"/>
      <c r="CM1260" s="40"/>
      <c r="CN1260" s="40"/>
    </row>
    <row r="1261" spans="1:92" ht="42.75" hidden="1">
      <c r="A1261" s="49" t="str">
        <f t="shared" si="237"/>
        <v>SIN GESTIÓN</v>
      </c>
      <c r="B1261" s="58"/>
      <c r="C1261" s="37"/>
      <c r="D1261" s="37"/>
      <c r="E1261" s="49" t="str">
        <f t="shared" si="238"/>
        <v>PENDIENTE NOTIFICACIÓN</v>
      </c>
      <c r="F1261" s="141" t="str">
        <f t="shared" si="239"/>
        <v>PENDIENTE NOTIFICACIÓN</v>
      </c>
      <c r="G1261" s="49" t="str">
        <f t="shared" si="240"/>
        <v/>
      </c>
      <c r="H1261" s="51" t="str">
        <f ca="1">IF(
L1261="",
"",
IF(
NETWORKDAYS(L1261,IF(M1261&lt;&gt;"",M1261,TODAY()),FESTIVOS_CO!A:A)&gt;2,
"VENCIDO",
IF(
NETWORKDAYS(L1261,IF(M1261&lt;&gt;"",M1261,TODAY()),FESTIVOS_CO!A:A)=2,
"ALERTA",
"A TIEMPO"
)))</f>
        <v/>
      </c>
      <c r="I1261" s="40"/>
      <c r="J1261" s="36"/>
      <c r="K1261" s="37"/>
      <c r="L1261" s="50"/>
      <c r="M1261" s="37"/>
      <c r="N1261" s="52"/>
      <c r="O1261" s="52"/>
      <c r="P1261" s="36"/>
      <c r="Q1261" s="36"/>
      <c r="R1261" s="40"/>
      <c r="S1261" s="36"/>
      <c r="T1261" s="40"/>
      <c r="U1261" s="40"/>
      <c r="V1261" s="81"/>
      <c r="W1261" s="40"/>
      <c r="X1261" s="40"/>
      <c r="Y1261" s="40"/>
      <c r="Z1261" s="38" t="str">
        <f>IFERROR(VLOOKUP(Y1261,DIRECTORIO!A:B,2,FALSE),"")</f>
        <v/>
      </c>
      <c r="AA1261" s="40"/>
      <c r="AB1261" s="40"/>
      <c r="AC1261" s="40"/>
      <c r="AD1261" s="40"/>
      <c r="AE1261" s="40"/>
      <c r="AF1261" s="40"/>
      <c r="AG1261" s="41" t="s">
        <v>109</v>
      </c>
      <c r="AH1261" s="42"/>
      <c r="AI1261" s="54" t="str">
        <f t="shared" ca="1" si="241"/>
        <v>PENDIENTE NOTIFICACIÓN ELECTRÓNICA</v>
      </c>
      <c r="AJ1261" s="37"/>
      <c r="AK1261" s="37"/>
      <c r="AL1261" s="37"/>
      <c r="AM1261" s="53" t="str">
        <f>IF(AK1261="","",WORKDAY(AK1261,5,FESTIVOS_CO!A:A))</f>
        <v/>
      </c>
      <c r="AN1261" s="37"/>
      <c r="AO1261" s="37"/>
      <c r="AP1261" s="54" t="str">
        <f t="shared" ca="1" si="246"/>
        <v>NO APLICA</v>
      </c>
      <c r="AQ1261" s="36"/>
      <c r="AR1261" s="43"/>
      <c r="AS1261" s="37"/>
      <c r="AT1261" s="36"/>
      <c r="AU1261" s="37"/>
      <c r="AV1261" s="36"/>
      <c r="AW1261" s="36"/>
      <c r="AX1261" s="37"/>
      <c r="AY1261" s="140" t="str">
        <f>IF(AU1261="","",WORKDAY(AU1261,5,FESTIVOS_CO!A:A))</f>
        <v/>
      </c>
      <c r="AZ1261" s="54" t="str">
        <f t="shared" ca="1" si="243"/>
        <v>NO APLICA</v>
      </c>
      <c r="BA1261" s="55" t="str">
        <f>IF(AX1261="","",WORKDAY(AX1261,5,FESTIVOS_CO!A:A))</f>
        <v/>
      </c>
      <c r="BB1261" s="39"/>
      <c r="BC1261" s="40"/>
      <c r="BD1261" s="40"/>
      <c r="BE1261" s="56" t="str">
        <f t="shared" ca="1" si="244"/>
        <v>NO APLICA</v>
      </c>
      <c r="BF1261" s="37"/>
      <c r="BG1261" s="45"/>
      <c r="BH1261" s="37"/>
      <c r="BI1261" s="36"/>
      <c r="BJ1261" s="37"/>
      <c r="BK1261" s="36"/>
      <c r="BL1261" s="36"/>
      <c r="BM1261" s="53" t="str">
        <f>IF(BJ1261="","",WORKDAY(BJ1261,5,FESTIVOS_CO!A:A))</f>
        <v/>
      </c>
      <c r="BN1261" s="57" t="str">
        <f t="shared" ca="1" si="242"/>
        <v>PENDIENTE HACER AVISO</v>
      </c>
      <c r="BO1261" s="54" t="str">
        <f t="shared" ca="1" si="235"/>
        <v>EN TRÁMITE NOTIF. POR AVISO</v>
      </c>
      <c r="BP1261" s="37"/>
      <c r="BQ1261" s="53" t="str">
        <f>IF(BP1261="","",WORKDAY(BP1261,5,FESTIVOS_CO!A:A))</f>
        <v/>
      </c>
      <c r="BR1261" s="37"/>
      <c r="BS1261" s="36"/>
      <c r="BT1261" s="38"/>
      <c r="BU1261" s="58" t="e">
        <f>VLOOKUP(BT1261,Hoja2!$C:$D,2,0)</f>
        <v>#N/A</v>
      </c>
      <c r="BV1261" s="80" t="str">
        <f>IF(
AND(AO1261="",BD1261="",BQ1261=""),
"EN PROCESO NOTIFICACION / COMUNICACION",
IF(
BT1261="",
"NO APLICA",
IF(
BU1261=60,
IF(AO1261&lt;&gt;"",AO1261,IF(BD1261&lt;&gt;"",BD1261,BQ1261))+60,
WORKDAY(
IF(AO1261&lt;&gt;"",AO1261,IF(BD1261&lt;&gt;"",BD1261,BQ1261)),
BU1261,
FESTIVOS_CO!A:A
)
)
))</f>
        <v>EN PROCESO NOTIFICACION / COMUNICACION</v>
      </c>
      <c r="BW1261" s="44"/>
      <c r="BX1261" s="53"/>
      <c r="BY1261" s="45"/>
      <c r="BZ1261" s="37"/>
      <c r="CA1261" s="54" t="str">
        <f t="shared" si="236"/>
        <v>PENDIENTE EJECUTORIA</v>
      </c>
      <c r="CB1261" s="59" t="str">
        <f t="shared" si="245"/>
        <v/>
      </c>
      <c r="CC1261" s="36"/>
      <c r="CD1261" s="40"/>
      <c r="CE1261" s="46"/>
      <c r="CF1261" s="40"/>
      <c r="CG1261" s="40"/>
      <c r="CH1261" s="40"/>
      <c r="CI1261" s="36"/>
      <c r="CJ1261" s="47"/>
      <c r="CK1261" s="40"/>
      <c r="CL1261" s="40"/>
      <c r="CM1261" s="40"/>
      <c r="CN1261" s="40"/>
    </row>
    <row r="1262" spans="1:92" ht="42.75" hidden="1">
      <c r="A1262" s="49" t="str">
        <f t="shared" si="237"/>
        <v>SIN GESTIÓN</v>
      </c>
      <c r="B1262" s="58"/>
      <c r="C1262" s="37"/>
      <c r="D1262" s="37"/>
      <c r="E1262" s="49" t="str">
        <f t="shared" si="238"/>
        <v>PENDIENTE NOTIFICACIÓN</v>
      </c>
      <c r="F1262" s="141" t="str">
        <f t="shared" si="239"/>
        <v>PENDIENTE NOTIFICACIÓN</v>
      </c>
      <c r="G1262" s="49" t="str">
        <f t="shared" si="240"/>
        <v/>
      </c>
      <c r="H1262" s="51" t="str">
        <f ca="1">IF(
L1262="",
"",
IF(
NETWORKDAYS(L1262,IF(M1262&lt;&gt;"",M1262,TODAY()),FESTIVOS_CO!A:A)&gt;2,
"VENCIDO",
IF(
NETWORKDAYS(L1262,IF(M1262&lt;&gt;"",M1262,TODAY()),FESTIVOS_CO!A:A)=2,
"ALERTA",
"A TIEMPO"
)))</f>
        <v/>
      </c>
      <c r="I1262" s="40"/>
      <c r="J1262" s="36"/>
      <c r="K1262" s="37"/>
      <c r="L1262" s="50"/>
      <c r="M1262" s="37"/>
      <c r="N1262" s="52"/>
      <c r="O1262" s="52"/>
      <c r="P1262" s="36"/>
      <c r="Q1262" s="36"/>
      <c r="R1262" s="40"/>
      <c r="S1262" s="36"/>
      <c r="T1262" s="40"/>
      <c r="U1262" s="40"/>
      <c r="V1262" s="81"/>
      <c r="W1262" s="40"/>
      <c r="X1262" s="40"/>
      <c r="Y1262" s="40"/>
      <c r="Z1262" s="38" t="str">
        <f>IFERROR(VLOOKUP(Y1262,DIRECTORIO!A:B,2,FALSE),"")</f>
        <v/>
      </c>
      <c r="AA1262" s="40"/>
      <c r="AB1262" s="40"/>
      <c r="AC1262" s="40"/>
      <c r="AD1262" s="40"/>
      <c r="AE1262" s="40"/>
      <c r="AF1262" s="40"/>
      <c r="AG1262" s="41" t="s">
        <v>109</v>
      </c>
      <c r="AH1262" s="42"/>
      <c r="AI1262" s="54" t="str">
        <f t="shared" ca="1" si="241"/>
        <v>PENDIENTE NOTIFICACIÓN ELECTRÓNICA</v>
      </c>
      <c r="AJ1262" s="37"/>
      <c r="AK1262" s="37"/>
      <c r="AL1262" s="37"/>
      <c r="AM1262" s="53" t="str">
        <f>IF(AK1262="","",WORKDAY(AK1262,5,FESTIVOS_CO!A:A))</f>
        <v/>
      </c>
      <c r="AN1262" s="37"/>
      <c r="AO1262" s="37"/>
      <c r="AP1262" s="54" t="str">
        <f t="shared" ca="1" si="246"/>
        <v>NO APLICA</v>
      </c>
      <c r="AQ1262" s="36"/>
      <c r="AR1262" s="43"/>
      <c r="AS1262" s="37"/>
      <c r="AT1262" s="36"/>
      <c r="AU1262" s="37"/>
      <c r="AV1262" s="36"/>
      <c r="AW1262" s="36"/>
      <c r="AX1262" s="37"/>
      <c r="AY1262" s="140" t="str">
        <f>IF(AU1262="","",WORKDAY(AU1262,5,FESTIVOS_CO!A:A))</f>
        <v/>
      </c>
      <c r="AZ1262" s="54" t="str">
        <f t="shared" ca="1" si="243"/>
        <v>NO APLICA</v>
      </c>
      <c r="BA1262" s="55" t="str">
        <f>IF(AX1262="","",WORKDAY(AX1262,5,FESTIVOS_CO!A:A))</f>
        <v/>
      </c>
      <c r="BB1262" s="39"/>
      <c r="BC1262" s="40"/>
      <c r="BD1262" s="40"/>
      <c r="BE1262" s="56" t="str">
        <f t="shared" ca="1" si="244"/>
        <v>NO APLICA</v>
      </c>
      <c r="BF1262" s="37"/>
      <c r="BG1262" s="45"/>
      <c r="BH1262" s="37"/>
      <c r="BI1262" s="36"/>
      <c r="BJ1262" s="37"/>
      <c r="BK1262" s="36"/>
      <c r="BL1262" s="36"/>
      <c r="BM1262" s="53" t="str">
        <f>IF(BJ1262="","",WORKDAY(BJ1262,5,FESTIVOS_CO!A:A))</f>
        <v/>
      </c>
      <c r="BN1262" s="57" t="str">
        <f t="shared" ca="1" si="242"/>
        <v>PENDIENTE HACER AVISO</v>
      </c>
      <c r="BO1262" s="54" t="str">
        <f t="shared" ca="1" si="235"/>
        <v>EN TRÁMITE NOTIF. POR AVISO</v>
      </c>
      <c r="BP1262" s="37"/>
      <c r="BQ1262" s="53" t="str">
        <f>IF(BP1262="","",WORKDAY(BP1262,5,FESTIVOS_CO!A:A))</f>
        <v/>
      </c>
      <c r="BR1262" s="37"/>
      <c r="BS1262" s="36"/>
      <c r="BT1262" s="38"/>
      <c r="BU1262" s="58" t="e">
        <f>VLOOKUP(BT1262,Hoja2!$C:$D,2,0)</f>
        <v>#N/A</v>
      </c>
      <c r="BV1262" s="80" t="str">
        <f>IF(
AND(AO1262="",BD1262="",BQ1262=""),
"EN PROCESO NOTIFICACION / COMUNICACION",
IF(
BT1262="",
"NO APLICA",
IF(
BU1262=60,
IF(AO1262&lt;&gt;"",AO1262,IF(BD1262&lt;&gt;"",BD1262,BQ1262))+60,
WORKDAY(
IF(AO1262&lt;&gt;"",AO1262,IF(BD1262&lt;&gt;"",BD1262,BQ1262)),
BU1262,
FESTIVOS_CO!A:A
)
)
))</f>
        <v>EN PROCESO NOTIFICACION / COMUNICACION</v>
      </c>
      <c r="BW1262" s="44"/>
      <c r="BX1262" s="53"/>
      <c r="BY1262" s="45"/>
      <c r="BZ1262" s="37"/>
      <c r="CA1262" s="54" t="str">
        <f t="shared" si="236"/>
        <v>PENDIENTE EJECUTORIA</v>
      </c>
      <c r="CB1262" s="59" t="str">
        <f t="shared" si="245"/>
        <v/>
      </c>
      <c r="CC1262" s="36"/>
      <c r="CD1262" s="40"/>
      <c r="CE1262" s="46"/>
      <c r="CF1262" s="40"/>
      <c r="CG1262" s="40"/>
      <c r="CH1262" s="40"/>
      <c r="CI1262" s="36"/>
      <c r="CJ1262" s="47"/>
      <c r="CK1262" s="40"/>
      <c r="CL1262" s="40"/>
      <c r="CM1262" s="40"/>
      <c r="CN1262" s="40"/>
    </row>
    <row r="1263" spans="1:92" ht="42.75" hidden="1">
      <c r="A1263" s="49" t="str">
        <f t="shared" si="237"/>
        <v>SIN GESTIÓN</v>
      </c>
      <c r="B1263" s="58"/>
      <c r="C1263" s="37"/>
      <c r="D1263" s="37"/>
      <c r="E1263" s="49" t="str">
        <f t="shared" si="238"/>
        <v>PENDIENTE NOTIFICACIÓN</v>
      </c>
      <c r="F1263" s="141" t="str">
        <f t="shared" si="239"/>
        <v>PENDIENTE NOTIFICACIÓN</v>
      </c>
      <c r="G1263" s="49" t="str">
        <f t="shared" si="240"/>
        <v/>
      </c>
      <c r="H1263" s="51" t="str">
        <f ca="1">IF(
L1263="",
"",
IF(
NETWORKDAYS(L1263,IF(M1263&lt;&gt;"",M1263,TODAY()),FESTIVOS_CO!A:A)&gt;2,
"VENCIDO",
IF(
NETWORKDAYS(L1263,IF(M1263&lt;&gt;"",M1263,TODAY()),FESTIVOS_CO!A:A)=2,
"ALERTA",
"A TIEMPO"
)))</f>
        <v/>
      </c>
      <c r="I1263" s="40"/>
      <c r="J1263" s="36"/>
      <c r="K1263" s="37"/>
      <c r="L1263" s="50"/>
      <c r="M1263" s="37"/>
      <c r="N1263" s="52"/>
      <c r="O1263" s="52"/>
      <c r="P1263" s="36"/>
      <c r="Q1263" s="36"/>
      <c r="R1263" s="40"/>
      <c r="S1263" s="36"/>
      <c r="T1263" s="40"/>
      <c r="U1263" s="40"/>
      <c r="V1263" s="81"/>
      <c r="W1263" s="40"/>
      <c r="X1263" s="40"/>
      <c r="Y1263" s="40"/>
      <c r="Z1263" s="38" t="str">
        <f>IFERROR(VLOOKUP(Y1263,DIRECTORIO!A:B,2,FALSE),"")</f>
        <v/>
      </c>
      <c r="AA1263" s="40"/>
      <c r="AB1263" s="40"/>
      <c r="AC1263" s="40"/>
      <c r="AD1263" s="40"/>
      <c r="AE1263" s="40"/>
      <c r="AF1263" s="40"/>
      <c r="AG1263" s="41" t="s">
        <v>109</v>
      </c>
      <c r="AH1263" s="42"/>
      <c r="AI1263" s="54" t="str">
        <f t="shared" ca="1" si="241"/>
        <v>PENDIENTE NOTIFICACIÓN ELECTRÓNICA</v>
      </c>
      <c r="AJ1263" s="37"/>
      <c r="AK1263" s="37"/>
      <c r="AL1263" s="37"/>
      <c r="AM1263" s="53" t="str">
        <f>IF(AK1263="","",WORKDAY(AK1263,5,FESTIVOS_CO!A:A))</f>
        <v/>
      </c>
      <c r="AN1263" s="37"/>
      <c r="AO1263" s="37"/>
      <c r="AP1263" s="54" t="str">
        <f t="shared" ca="1" si="246"/>
        <v>NO APLICA</v>
      </c>
      <c r="AQ1263" s="36"/>
      <c r="AR1263" s="43"/>
      <c r="AS1263" s="37"/>
      <c r="AT1263" s="36"/>
      <c r="AU1263" s="37"/>
      <c r="AV1263" s="36"/>
      <c r="AW1263" s="36"/>
      <c r="AX1263" s="37"/>
      <c r="AY1263" s="140" t="str">
        <f>IF(AU1263="","",WORKDAY(AU1263,5,FESTIVOS_CO!A:A))</f>
        <v/>
      </c>
      <c r="AZ1263" s="54" t="str">
        <f t="shared" ca="1" si="243"/>
        <v>NO APLICA</v>
      </c>
      <c r="BA1263" s="55" t="str">
        <f>IF(AX1263="","",WORKDAY(AX1263,5,FESTIVOS_CO!A:A))</f>
        <v/>
      </c>
      <c r="BB1263" s="39"/>
      <c r="BC1263" s="40"/>
      <c r="BD1263" s="40"/>
      <c r="BE1263" s="56" t="str">
        <f t="shared" ca="1" si="244"/>
        <v>NO APLICA</v>
      </c>
      <c r="BF1263" s="37"/>
      <c r="BG1263" s="45"/>
      <c r="BH1263" s="37"/>
      <c r="BI1263" s="36"/>
      <c r="BJ1263" s="37"/>
      <c r="BK1263" s="36"/>
      <c r="BL1263" s="36"/>
      <c r="BM1263" s="53" t="str">
        <f>IF(BJ1263="","",WORKDAY(BJ1263,5,FESTIVOS_CO!A:A))</f>
        <v/>
      </c>
      <c r="BN1263" s="57" t="str">
        <f t="shared" ca="1" si="242"/>
        <v>PENDIENTE HACER AVISO</v>
      </c>
      <c r="BO1263" s="54" t="str">
        <f t="shared" ca="1" si="235"/>
        <v>EN TRÁMITE NOTIF. POR AVISO</v>
      </c>
      <c r="BP1263" s="37"/>
      <c r="BQ1263" s="53" t="str">
        <f>IF(BP1263="","",WORKDAY(BP1263,5,FESTIVOS_CO!A:A))</f>
        <v/>
      </c>
      <c r="BR1263" s="37"/>
      <c r="BS1263" s="36"/>
      <c r="BT1263" s="38"/>
      <c r="BU1263" s="58" t="e">
        <f>VLOOKUP(BT1263,Hoja2!$C:$D,2,0)</f>
        <v>#N/A</v>
      </c>
      <c r="BV1263" s="80" t="str">
        <f>IF(
AND(AO1263="",BD1263="",BQ1263=""),
"EN PROCESO NOTIFICACION / COMUNICACION",
IF(
BT1263="",
"NO APLICA",
IF(
BU1263=60,
IF(AO1263&lt;&gt;"",AO1263,IF(BD1263&lt;&gt;"",BD1263,BQ1263))+60,
WORKDAY(
IF(AO1263&lt;&gt;"",AO1263,IF(BD1263&lt;&gt;"",BD1263,BQ1263)),
BU1263,
FESTIVOS_CO!A:A
)
)
))</f>
        <v>EN PROCESO NOTIFICACION / COMUNICACION</v>
      </c>
      <c r="BW1263" s="44"/>
      <c r="BX1263" s="53"/>
      <c r="BY1263" s="45"/>
      <c r="BZ1263" s="37"/>
      <c r="CA1263" s="54" t="str">
        <f t="shared" si="236"/>
        <v>PENDIENTE EJECUTORIA</v>
      </c>
      <c r="CB1263" s="59" t="str">
        <f t="shared" si="245"/>
        <v/>
      </c>
      <c r="CC1263" s="36"/>
      <c r="CD1263" s="40"/>
      <c r="CE1263" s="46"/>
      <c r="CF1263" s="40"/>
      <c r="CG1263" s="40"/>
      <c r="CH1263" s="40"/>
      <c r="CI1263" s="36"/>
      <c r="CJ1263" s="47"/>
      <c r="CK1263" s="40"/>
      <c r="CL1263" s="40"/>
      <c r="CM1263" s="40"/>
      <c r="CN1263" s="40"/>
    </row>
    <row r="1264" spans="1:92" ht="42.75" hidden="1">
      <c r="A1264" s="49" t="str">
        <f t="shared" si="237"/>
        <v>SIN GESTIÓN</v>
      </c>
      <c r="B1264" s="58"/>
      <c r="C1264" s="37"/>
      <c r="D1264" s="37"/>
      <c r="E1264" s="49" t="str">
        <f t="shared" si="238"/>
        <v>PENDIENTE NOTIFICACIÓN</v>
      </c>
      <c r="F1264" s="141" t="str">
        <f t="shared" si="239"/>
        <v>PENDIENTE NOTIFICACIÓN</v>
      </c>
      <c r="G1264" s="49" t="str">
        <f t="shared" si="240"/>
        <v/>
      </c>
      <c r="H1264" s="51" t="str">
        <f ca="1">IF(
L1264="",
"",
IF(
NETWORKDAYS(L1264,IF(M1264&lt;&gt;"",M1264,TODAY()),FESTIVOS_CO!A:A)&gt;2,
"VENCIDO",
IF(
NETWORKDAYS(L1264,IF(M1264&lt;&gt;"",M1264,TODAY()),FESTIVOS_CO!A:A)=2,
"ALERTA",
"A TIEMPO"
)))</f>
        <v/>
      </c>
      <c r="I1264" s="40"/>
      <c r="J1264" s="36"/>
      <c r="K1264" s="37"/>
      <c r="L1264" s="50"/>
      <c r="M1264" s="37"/>
      <c r="N1264" s="52"/>
      <c r="O1264" s="52"/>
      <c r="P1264" s="36"/>
      <c r="Q1264" s="36"/>
      <c r="R1264" s="40"/>
      <c r="S1264" s="36"/>
      <c r="T1264" s="40"/>
      <c r="U1264" s="40"/>
      <c r="V1264" s="81"/>
      <c r="W1264" s="40"/>
      <c r="X1264" s="40"/>
      <c r="Y1264" s="40"/>
      <c r="Z1264" s="38" t="str">
        <f>IFERROR(VLOOKUP(Y1264,DIRECTORIO!A:B,2,FALSE),"")</f>
        <v/>
      </c>
      <c r="AA1264" s="40"/>
      <c r="AB1264" s="40"/>
      <c r="AC1264" s="40"/>
      <c r="AD1264" s="40"/>
      <c r="AE1264" s="40"/>
      <c r="AF1264" s="40"/>
      <c r="AG1264" s="41" t="s">
        <v>109</v>
      </c>
      <c r="AH1264" s="42"/>
      <c r="AI1264" s="54" t="str">
        <f t="shared" ca="1" si="241"/>
        <v>PENDIENTE NOTIFICACIÓN ELECTRÓNICA</v>
      </c>
      <c r="AJ1264" s="37"/>
      <c r="AK1264" s="37"/>
      <c r="AL1264" s="37"/>
      <c r="AM1264" s="53" t="str">
        <f>IF(AK1264="","",WORKDAY(AK1264,5,FESTIVOS_CO!A:A))</f>
        <v/>
      </c>
      <c r="AN1264" s="37"/>
      <c r="AO1264" s="37"/>
      <c r="AP1264" s="54" t="str">
        <f t="shared" ca="1" si="246"/>
        <v>NO APLICA</v>
      </c>
      <c r="AQ1264" s="36"/>
      <c r="AR1264" s="43"/>
      <c r="AS1264" s="37"/>
      <c r="AT1264" s="36"/>
      <c r="AU1264" s="37"/>
      <c r="AV1264" s="36"/>
      <c r="AW1264" s="36"/>
      <c r="AX1264" s="37"/>
      <c r="AY1264" s="140" t="str">
        <f>IF(AU1264="","",WORKDAY(AU1264,5,FESTIVOS_CO!A:A))</f>
        <v/>
      </c>
      <c r="AZ1264" s="54" t="str">
        <f t="shared" ca="1" si="243"/>
        <v>NO APLICA</v>
      </c>
      <c r="BA1264" s="55" t="str">
        <f>IF(AX1264="","",WORKDAY(AX1264,5,FESTIVOS_CO!A:A))</f>
        <v/>
      </c>
      <c r="BB1264" s="39"/>
      <c r="BC1264" s="40"/>
      <c r="BD1264" s="40"/>
      <c r="BE1264" s="56" t="str">
        <f t="shared" ca="1" si="244"/>
        <v>NO APLICA</v>
      </c>
      <c r="BF1264" s="37"/>
      <c r="BG1264" s="45"/>
      <c r="BH1264" s="37"/>
      <c r="BI1264" s="36"/>
      <c r="BJ1264" s="37"/>
      <c r="BK1264" s="36"/>
      <c r="BL1264" s="36"/>
      <c r="BM1264" s="53" t="str">
        <f>IF(BJ1264="","",WORKDAY(BJ1264,5,FESTIVOS_CO!A:A))</f>
        <v/>
      </c>
      <c r="BN1264" s="57" t="str">
        <f t="shared" ca="1" si="242"/>
        <v>PENDIENTE HACER AVISO</v>
      </c>
      <c r="BO1264" s="54" t="str">
        <f t="shared" ca="1" si="235"/>
        <v>EN TRÁMITE NOTIF. POR AVISO</v>
      </c>
      <c r="BP1264" s="37"/>
      <c r="BQ1264" s="53" t="str">
        <f>IF(BP1264="","",WORKDAY(BP1264,5,FESTIVOS_CO!A:A))</f>
        <v/>
      </c>
      <c r="BR1264" s="37"/>
      <c r="BS1264" s="36"/>
      <c r="BT1264" s="38"/>
      <c r="BU1264" s="58" t="e">
        <f>VLOOKUP(BT1264,Hoja2!$C:$D,2,0)</f>
        <v>#N/A</v>
      </c>
      <c r="BV1264" s="80" t="str">
        <f>IF(
AND(AO1264="",BD1264="",BQ1264=""),
"EN PROCESO NOTIFICACION / COMUNICACION",
IF(
BT1264="",
"NO APLICA",
IF(
BU1264=60,
IF(AO1264&lt;&gt;"",AO1264,IF(BD1264&lt;&gt;"",BD1264,BQ1264))+60,
WORKDAY(
IF(AO1264&lt;&gt;"",AO1264,IF(BD1264&lt;&gt;"",BD1264,BQ1264)),
BU1264,
FESTIVOS_CO!A:A
)
)
))</f>
        <v>EN PROCESO NOTIFICACION / COMUNICACION</v>
      </c>
      <c r="BW1264" s="44"/>
      <c r="BX1264" s="53"/>
      <c r="BY1264" s="45"/>
      <c r="BZ1264" s="37"/>
      <c r="CA1264" s="54" t="str">
        <f t="shared" si="236"/>
        <v>PENDIENTE EJECUTORIA</v>
      </c>
      <c r="CB1264" s="59" t="str">
        <f t="shared" si="245"/>
        <v/>
      </c>
      <c r="CC1264" s="36"/>
      <c r="CD1264" s="40"/>
      <c r="CE1264" s="46"/>
      <c r="CF1264" s="40"/>
      <c r="CG1264" s="40"/>
      <c r="CH1264" s="40"/>
      <c r="CI1264" s="36"/>
      <c r="CJ1264" s="47"/>
      <c r="CK1264" s="40"/>
      <c r="CL1264" s="40"/>
      <c r="CM1264" s="40"/>
      <c r="CN1264" s="40"/>
    </row>
    <row r="1265" spans="1:92" ht="42.75" hidden="1">
      <c r="A1265" s="49" t="str">
        <f t="shared" si="237"/>
        <v>SIN GESTIÓN</v>
      </c>
      <c r="B1265" s="58"/>
      <c r="C1265" s="37"/>
      <c r="D1265" s="37"/>
      <c r="E1265" s="49" t="str">
        <f t="shared" si="238"/>
        <v>PENDIENTE NOTIFICACIÓN</v>
      </c>
      <c r="F1265" s="141" t="str">
        <f t="shared" si="239"/>
        <v>PENDIENTE NOTIFICACIÓN</v>
      </c>
      <c r="G1265" s="49" t="str">
        <f t="shared" si="240"/>
        <v/>
      </c>
      <c r="H1265" s="51" t="str">
        <f ca="1">IF(
L1265="",
"",
IF(
NETWORKDAYS(L1265,IF(M1265&lt;&gt;"",M1265,TODAY()),FESTIVOS_CO!A:A)&gt;2,
"VENCIDO",
IF(
NETWORKDAYS(L1265,IF(M1265&lt;&gt;"",M1265,TODAY()),FESTIVOS_CO!A:A)=2,
"ALERTA",
"A TIEMPO"
)))</f>
        <v/>
      </c>
      <c r="I1265" s="40"/>
      <c r="J1265" s="36"/>
      <c r="K1265" s="37"/>
      <c r="L1265" s="50"/>
      <c r="M1265" s="37"/>
      <c r="N1265" s="52"/>
      <c r="O1265" s="52"/>
      <c r="P1265" s="36"/>
      <c r="Q1265" s="36"/>
      <c r="R1265" s="40"/>
      <c r="S1265" s="36"/>
      <c r="T1265" s="40"/>
      <c r="U1265" s="40"/>
      <c r="V1265" s="81"/>
      <c r="W1265" s="40"/>
      <c r="X1265" s="40"/>
      <c r="Y1265" s="40"/>
      <c r="Z1265" s="38" t="str">
        <f>IFERROR(VLOOKUP(Y1265,DIRECTORIO!A:B,2,FALSE),"")</f>
        <v/>
      </c>
      <c r="AA1265" s="40"/>
      <c r="AB1265" s="40"/>
      <c r="AC1265" s="40"/>
      <c r="AD1265" s="40"/>
      <c r="AE1265" s="40"/>
      <c r="AF1265" s="40"/>
      <c r="AG1265" s="41" t="s">
        <v>109</v>
      </c>
      <c r="AH1265" s="42"/>
      <c r="AI1265" s="54" t="str">
        <f t="shared" ca="1" si="241"/>
        <v>PENDIENTE NOTIFICACIÓN ELECTRÓNICA</v>
      </c>
      <c r="AJ1265" s="37"/>
      <c r="AK1265" s="37"/>
      <c r="AL1265" s="37"/>
      <c r="AM1265" s="53" t="str">
        <f>IF(AK1265="","",WORKDAY(AK1265,5,FESTIVOS_CO!A:A))</f>
        <v/>
      </c>
      <c r="AN1265" s="37"/>
      <c r="AO1265" s="37"/>
      <c r="AP1265" s="54" t="str">
        <f t="shared" ca="1" si="246"/>
        <v>NO APLICA</v>
      </c>
      <c r="AQ1265" s="36"/>
      <c r="AR1265" s="43"/>
      <c r="AS1265" s="37"/>
      <c r="AT1265" s="36"/>
      <c r="AU1265" s="37"/>
      <c r="AV1265" s="36"/>
      <c r="AW1265" s="36"/>
      <c r="AX1265" s="37"/>
      <c r="AY1265" s="140" t="str">
        <f>IF(AU1265="","",WORKDAY(AU1265,5,FESTIVOS_CO!A:A))</f>
        <v/>
      </c>
      <c r="AZ1265" s="54" t="str">
        <f t="shared" ca="1" si="243"/>
        <v>NO APLICA</v>
      </c>
      <c r="BA1265" s="55" t="str">
        <f>IF(AX1265="","",WORKDAY(AX1265,5,FESTIVOS_CO!A:A))</f>
        <v/>
      </c>
      <c r="BB1265" s="39"/>
      <c r="BC1265" s="40"/>
      <c r="BD1265" s="40"/>
      <c r="BE1265" s="56" t="str">
        <f t="shared" ca="1" si="244"/>
        <v>NO APLICA</v>
      </c>
      <c r="BF1265" s="37"/>
      <c r="BG1265" s="45"/>
      <c r="BH1265" s="37"/>
      <c r="BI1265" s="36"/>
      <c r="BJ1265" s="37"/>
      <c r="BK1265" s="36"/>
      <c r="BL1265" s="36"/>
      <c r="BM1265" s="53" t="str">
        <f>IF(BJ1265="","",WORKDAY(BJ1265,5,FESTIVOS_CO!A:A))</f>
        <v/>
      </c>
      <c r="BN1265" s="57" t="str">
        <f t="shared" ca="1" si="242"/>
        <v>PENDIENTE HACER AVISO</v>
      </c>
      <c r="BO1265" s="54" t="str">
        <f t="shared" ca="1" si="235"/>
        <v>EN TRÁMITE NOTIF. POR AVISO</v>
      </c>
      <c r="BP1265" s="37"/>
      <c r="BQ1265" s="53" t="str">
        <f>IF(BP1265="","",WORKDAY(BP1265,5,FESTIVOS_CO!A:A))</f>
        <v/>
      </c>
      <c r="BR1265" s="37"/>
      <c r="BS1265" s="36"/>
      <c r="BT1265" s="38"/>
      <c r="BU1265" s="58" t="e">
        <f>VLOOKUP(BT1265,Hoja2!$C:$D,2,0)</f>
        <v>#N/A</v>
      </c>
      <c r="BV1265" s="80" t="str">
        <f>IF(
AND(AO1265="",BD1265="",BQ1265=""),
"EN PROCESO NOTIFICACION / COMUNICACION",
IF(
BT1265="",
"NO APLICA",
IF(
BU1265=60,
IF(AO1265&lt;&gt;"",AO1265,IF(BD1265&lt;&gt;"",BD1265,BQ1265))+60,
WORKDAY(
IF(AO1265&lt;&gt;"",AO1265,IF(BD1265&lt;&gt;"",BD1265,BQ1265)),
BU1265,
FESTIVOS_CO!A:A
)
)
))</f>
        <v>EN PROCESO NOTIFICACION / COMUNICACION</v>
      </c>
      <c r="BW1265" s="44"/>
      <c r="BX1265" s="53"/>
      <c r="BY1265" s="45"/>
      <c r="BZ1265" s="37"/>
      <c r="CA1265" s="54" t="str">
        <f t="shared" si="236"/>
        <v>PENDIENTE EJECUTORIA</v>
      </c>
      <c r="CB1265" s="59" t="str">
        <f t="shared" si="245"/>
        <v/>
      </c>
      <c r="CC1265" s="36"/>
      <c r="CD1265" s="40"/>
      <c r="CE1265" s="46"/>
      <c r="CF1265" s="40"/>
      <c r="CG1265" s="40"/>
      <c r="CH1265" s="40"/>
      <c r="CI1265" s="36"/>
      <c r="CJ1265" s="47"/>
      <c r="CK1265" s="40"/>
      <c r="CL1265" s="40"/>
      <c r="CM1265" s="40"/>
      <c r="CN1265" s="40"/>
    </row>
    <row r="1266" spans="1:92" ht="42.75" hidden="1">
      <c r="A1266" s="49" t="str">
        <f t="shared" si="237"/>
        <v>SIN GESTIÓN</v>
      </c>
      <c r="B1266" s="58"/>
      <c r="C1266" s="37"/>
      <c r="D1266" s="37"/>
      <c r="E1266" s="49" t="str">
        <f t="shared" si="238"/>
        <v>PENDIENTE NOTIFICACIÓN</v>
      </c>
      <c r="F1266" s="141" t="str">
        <f t="shared" si="239"/>
        <v>PENDIENTE NOTIFICACIÓN</v>
      </c>
      <c r="G1266" s="49" t="str">
        <f t="shared" si="240"/>
        <v/>
      </c>
      <c r="H1266" s="51" t="str">
        <f ca="1">IF(
L1266="",
"",
IF(
NETWORKDAYS(L1266,IF(M1266&lt;&gt;"",M1266,TODAY()),FESTIVOS_CO!A:A)&gt;2,
"VENCIDO",
IF(
NETWORKDAYS(L1266,IF(M1266&lt;&gt;"",M1266,TODAY()),FESTIVOS_CO!A:A)=2,
"ALERTA",
"A TIEMPO"
)))</f>
        <v/>
      </c>
      <c r="I1266" s="40"/>
      <c r="J1266" s="36"/>
      <c r="K1266" s="37"/>
      <c r="L1266" s="50"/>
      <c r="M1266" s="37"/>
      <c r="N1266" s="52"/>
      <c r="O1266" s="52"/>
      <c r="P1266" s="36"/>
      <c r="Q1266" s="36"/>
      <c r="R1266" s="40"/>
      <c r="S1266" s="36"/>
      <c r="T1266" s="40"/>
      <c r="U1266" s="40"/>
      <c r="V1266" s="81"/>
      <c r="W1266" s="40"/>
      <c r="X1266" s="40"/>
      <c r="Y1266" s="40"/>
      <c r="Z1266" s="38" t="str">
        <f>IFERROR(VLOOKUP(Y1266,DIRECTORIO!A:B,2,FALSE),"")</f>
        <v/>
      </c>
      <c r="AA1266" s="40"/>
      <c r="AB1266" s="40"/>
      <c r="AC1266" s="40"/>
      <c r="AD1266" s="40"/>
      <c r="AE1266" s="40"/>
      <c r="AF1266" s="40"/>
      <c r="AG1266" s="41" t="s">
        <v>109</v>
      </c>
      <c r="AH1266" s="42"/>
      <c r="AI1266" s="54" t="str">
        <f t="shared" ca="1" si="241"/>
        <v>PENDIENTE NOTIFICACIÓN ELECTRÓNICA</v>
      </c>
      <c r="AJ1266" s="37"/>
      <c r="AK1266" s="37"/>
      <c r="AL1266" s="37"/>
      <c r="AM1266" s="53" t="str">
        <f>IF(AK1266="","",WORKDAY(AK1266,5,FESTIVOS_CO!A:A))</f>
        <v/>
      </c>
      <c r="AN1266" s="37"/>
      <c r="AO1266" s="37"/>
      <c r="AP1266" s="54" t="str">
        <f t="shared" ca="1" si="246"/>
        <v>NO APLICA</v>
      </c>
      <c r="AQ1266" s="36"/>
      <c r="AR1266" s="43"/>
      <c r="AS1266" s="37"/>
      <c r="AT1266" s="36"/>
      <c r="AU1266" s="37"/>
      <c r="AV1266" s="36"/>
      <c r="AW1266" s="36"/>
      <c r="AX1266" s="37"/>
      <c r="AY1266" s="140" t="str">
        <f>IF(AU1266="","",WORKDAY(AU1266,5,FESTIVOS_CO!A:A))</f>
        <v/>
      </c>
      <c r="AZ1266" s="54" t="str">
        <f t="shared" ca="1" si="243"/>
        <v>NO APLICA</v>
      </c>
      <c r="BA1266" s="55" t="str">
        <f>IF(AX1266="","",WORKDAY(AX1266,5,FESTIVOS_CO!A:A))</f>
        <v/>
      </c>
      <c r="BB1266" s="39"/>
      <c r="BC1266" s="40"/>
      <c r="BD1266" s="40"/>
      <c r="BE1266" s="56" t="str">
        <f t="shared" ca="1" si="244"/>
        <v>NO APLICA</v>
      </c>
      <c r="BF1266" s="37"/>
      <c r="BG1266" s="45"/>
      <c r="BH1266" s="37"/>
      <c r="BI1266" s="36"/>
      <c r="BJ1266" s="37"/>
      <c r="BK1266" s="36"/>
      <c r="BL1266" s="36"/>
      <c r="BM1266" s="53" t="str">
        <f>IF(BJ1266="","",WORKDAY(BJ1266,5,FESTIVOS_CO!A:A))</f>
        <v/>
      </c>
      <c r="BN1266" s="57" t="str">
        <f t="shared" ca="1" si="242"/>
        <v>PENDIENTE HACER AVISO</v>
      </c>
      <c r="BO1266" s="54" t="str">
        <f t="shared" ca="1" si="235"/>
        <v>EN TRÁMITE NOTIF. POR AVISO</v>
      </c>
      <c r="BP1266" s="37"/>
      <c r="BQ1266" s="53" t="str">
        <f>IF(BP1266="","",WORKDAY(BP1266,5,FESTIVOS_CO!A:A))</f>
        <v/>
      </c>
      <c r="BR1266" s="37"/>
      <c r="BS1266" s="36"/>
      <c r="BT1266" s="38"/>
      <c r="BU1266" s="58" t="e">
        <f>VLOOKUP(BT1266,Hoja2!$C:$D,2,0)</f>
        <v>#N/A</v>
      </c>
      <c r="BV1266" s="80" t="str">
        <f>IF(
AND(AO1266="",BD1266="",BQ1266=""),
"EN PROCESO NOTIFICACION / COMUNICACION",
IF(
BT1266="",
"NO APLICA",
IF(
BU1266=60,
IF(AO1266&lt;&gt;"",AO1266,IF(BD1266&lt;&gt;"",BD1266,BQ1266))+60,
WORKDAY(
IF(AO1266&lt;&gt;"",AO1266,IF(BD1266&lt;&gt;"",BD1266,BQ1266)),
BU1266,
FESTIVOS_CO!A:A
)
)
))</f>
        <v>EN PROCESO NOTIFICACION / COMUNICACION</v>
      </c>
      <c r="BW1266" s="44"/>
      <c r="BX1266" s="53"/>
      <c r="BY1266" s="45"/>
      <c r="BZ1266" s="37"/>
      <c r="CA1266" s="54" t="str">
        <f t="shared" si="236"/>
        <v>PENDIENTE EJECUTORIA</v>
      </c>
      <c r="CB1266" s="59" t="str">
        <f t="shared" si="245"/>
        <v/>
      </c>
      <c r="CC1266" s="36"/>
      <c r="CD1266" s="40"/>
      <c r="CE1266" s="46"/>
      <c r="CF1266" s="40"/>
      <c r="CG1266" s="40"/>
      <c r="CH1266" s="40"/>
      <c r="CI1266" s="36"/>
      <c r="CJ1266" s="47"/>
      <c r="CK1266" s="40"/>
      <c r="CL1266" s="40"/>
      <c r="CM1266" s="40"/>
      <c r="CN1266" s="40"/>
    </row>
    <row r="1267" spans="1:92" ht="42.75" hidden="1">
      <c r="A1267" s="49" t="str">
        <f t="shared" si="237"/>
        <v>SIN GESTIÓN</v>
      </c>
      <c r="B1267" s="58"/>
      <c r="C1267" s="37"/>
      <c r="D1267" s="37"/>
      <c r="E1267" s="49" t="str">
        <f t="shared" si="238"/>
        <v>PENDIENTE NOTIFICACIÓN</v>
      </c>
      <c r="F1267" s="141" t="str">
        <f t="shared" si="239"/>
        <v>PENDIENTE NOTIFICACIÓN</v>
      </c>
      <c r="G1267" s="49" t="str">
        <f t="shared" si="240"/>
        <v/>
      </c>
      <c r="H1267" s="51" t="str">
        <f ca="1">IF(
L1267="",
"",
IF(
NETWORKDAYS(L1267,IF(M1267&lt;&gt;"",M1267,TODAY()),FESTIVOS_CO!A:A)&gt;2,
"VENCIDO",
IF(
NETWORKDAYS(L1267,IF(M1267&lt;&gt;"",M1267,TODAY()),FESTIVOS_CO!A:A)=2,
"ALERTA",
"A TIEMPO"
)))</f>
        <v/>
      </c>
      <c r="I1267" s="40"/>
      <c r="J1267" s="36"/>
      <c r="K1267" s="37"/>
      <c r="L1267" s="50"/>
      <c r="M1267" s="37"/>
      <c r="N1267" s="52"/>
      <c r="O1267" s="52"/>
      <c r="P1267" s="36"/>
      <c r="Q1267" s="36"/>
      <c r="R1267" s="40"/>
      <c r="S1267" s="36"/>
      <c r="T1267" s="40"/>
      <c r="U1267" s="40"/>
      <c r="V1267" s="81"/>
      <c r="W1267" s="40"/>
      <c r="X1267" s="40"/>
      <c r="Y1267" s="40"/>
      <c r="Z1267" s="38" t="str">
        <f>IFERROR(VLOOKUP(Y1267,DIRECTORIO!A:B,2,FALSE),"")</f>
        <v/>
      </c>
      <c r="AA1267" s="40"/>
      <c r="AB1267" s="40"/>
      <c r="AC1267" s="40"/>
      <c r="AD1267" s="40"/>
      <c r="AE1267" s="40"/>
      <c r="AF1267" s="40"/>
      <c r="AG1267" s="41" t="s">
        <v>109</v>
      </c>
      <c r="AH1267" s="42"/>
      <c r="AI1267" s="54" t="str">
        <f t="shared" ca="1" si="241"/>
        <v>PENDIENTE NOTIFICACIÓN ELECTRÓNICA</v>
      </c>
      <c r="AJ1267" s="37"/>
      <c r="AK1267" s="37"/>
      <c r="AL1267" s="37"/>
      <c r="AM1267" s="53" t="str">
        <f>IF(AK1267="","",WORKDAY(AK1267,5,FESTIVOS_CO!A:A))</f>
        <v/>
      </c>
      <c r="AN1267" s="37"/>
      <c r="AO1267" s="37"/>
      <c r="AP1267" s="54" t="str">
        <f t="shared" ca="1" si="246"/>
        <v>NO APLICA</v>
      </c>
      <c r="AQ1267" s="36"/>
      <c r="AR1267" s="43"/>
      <c r="AS1267" s="37"/>
      <c r="AT1267" s="36"/>
      <c r="AU1267" s="37"/>
      <c r="AV1267" s="36"/>
      <c r="AW1267" s="36"/>
      <c r="AX1267" s="37"/>
      <c r="AY1267" s="140" t="str">
        <f>IF(AU1267="","",WORKDAY(AU1267,5,FESTIVOS_CO!A:A))</f>
        <v/>
      </c>
      <c r="AZ1267" s="54" t="str">
        <f t="shared" ca="1" si="243"/>
        <v>NO APLICA</v>
      </c>
      <c r="BA1267" s="55" t="str">
        <f>IF(AX1267="","",WORKDAY(AX1267,5,FESTIVOS_CO!A:A))</f>
        <v/>
      </c>
      <c r="BB1267" s="39"/>
      <c r="BC1267" s="40"/>
      <c r="BD1267" s="40"/>
      <c r="BE1267" s="56" t="str">
        <f t="shared" ca="1" si="244"/>
        <v>NO APLICA</v>
      </c>
      <c r="BF1267" s="37"/>
      <c r="BG1267" s="45"/>
      <c r="BH1267" s="37"/>
      <c r="BI1267" s="36"/>
      <c r="BJ1267" s="37"/>
      <c r="BK1267" s="36"/>
      <c r="BL1267" s="36"/>
      <c r="BM1267" s="53" t="str">
        <f>IF(BJ1267="","",WORKDAY(BJ1267,5,FESTIVOS_CO!A:A))</f>
        <v/>
      </c>
      <c r="BN1267" s="57" t="str">
        <f t="shared" ca="1" si="242"/>
        <v>PENDIENTE HACER AVISO</v>
      </c>
      <c r="BO1267" s="54" t="str">
        <f t="shared" ca="1" si="235"/>
        <v>EN TRÁMITE NOTIF. POR AVISO</v>
      </c>
      <c r="BP1267" s="37"/>
      <c r="BQ1267" s="53" t="str">
        <f>IF(BP1267="","",WORKDAY(BP1267,5,FESTIVOS_CO!A:A))</f>
        <v/>
      </c>
      <c r="BR1267" s="37"/>
      <c r="BS1267" s="36"/>
      <c r="BT1267" s="38"/>
      <c r="BU1267" s="58" t="e">
        <f>VLOOKUP(BT1267,Hoja2!$C:$D,2,0)</f>
        <v>#N/A</v>
      </c>
      <c r="BV1267" s="80" t="str">
        <f>IF(
AND(AO1267="",BD1267="",BQ1267=""),
"EN PROCESO NOTIFICACION / COMUNICACION",
IF(
BT1267="",
"NO APLICA",
IF(
BU1267=60,
IF(AO1267&lt;&gt;"",AO1267,IF(BD1267&lt;&gt;"",BD1267,BQ1267))+60,
WORKDAY(
IF(AO1267&lt;&gt;"",AO1267,IF(BD1267&lt;&gt;"",BD1267,BQ1267)),
BU1267,
FESTIVOS_CO!A:A
)
)
))</f>
        <v>EN PROCESO NOTIFICACION / COMUNICACION</v>
      </c>
      <c r="BW1267" s="44"/>
      <c r="BX1267" s="53"/>
      <c r="BY1267" s="45"/>
      <c r="BZ1267" s="37"/>
      <c r="CA1267" s="54" t="str">
        <f t="shared" si="236"/>
        <v>PENDIENTE EJECUTORIA</v>
      </c>
      <c r="CB1267" s="59" t="str">
        <f t="shared" si="245"/>
        <v/>
      </c>
      <c r="CC1267" s="36"/>
      <c r="CD1267" s="40"/>
      <c r="CE1267" s="46"/>
      <c r="CF1267" s="40"/>
      <c r="CG1267" s="40"/>
      <c r="CH1267" s="40"/>
      <c r="CI1267" s="36"/>
      <c r="CJ1267" s="47"/>
      <c r="CK1267" s="40"/>
      <c r="CL1267" s="40"/>
      <c r="CM1267" s="40"/>
      <c r="CN1267" s="40"/>
    </row>
    <row r="1268" spans="1:92" ht="42.75" hidden="1">
      <c r="A1268" s="49" t="str">
        <f t="shared" si="237"/>
        <v>SIN GESTIÓN</v>
      </c>
      <c r="B1268" s="58"/>
      <c r="C1268" s="37"/>
      <c r="D1268" s="37"/>
      <c r="E1268" s="49" t="str">
        <f t="shared" si="238"/>
        <v>PENDIENTE NOTIFICACIÓN</v>
      </c>
      <c r="F1268" s="141" t="str">
        <f t="shared" si="239"/>
        <v>PENDIENTE NOTIFICACIÓN</v>
      </c>
      <c r="G1268" s="49" t="str">
        <f t="shared" si="240"/>
        <v/>
      </c>
      <c r="H1268" s="51" t="str">
        <f ca="1">IF(
L1268="",
"",
IF(
NETWORKDAYS(L1268,IF(M1268&lt;&gt;"",M1268,TODAY()),FESTIVOS_CO!A:A)&gt;2,
"VENCIDO",
IF(
NETWORKDAYS(L1268,IF(M1268&lt;&gt;"",M1268,TODAY()),FESTIVOS_CO!A:A)=2,
"ALERTA",
"A TIEMPO"
)))</f>
        <v/>
      </c>
      <c r="I1268" s="40"/>
      <c r="J1268" s="36"/>
      <c r="K1268" s="37"/>
      <c r="L1268" s="50"/>
      <c r="M1268" s="37"/>
      <c r="N1268" s="52"/>
      <c r="O1268" s="52"/>
      <c r="P1268" s="36"/>
      <c r="Q1268" s="36"/>
      <c r="R1268" s="40"/>
      <c r="S1268" s="36"/>
      <c r="T1268" s="40"/>
      <c r="U1268" s="40"/>
      <c r="V1268" s="81"/>
      <c r="W1268" s="40"/>
      <c r="X1268" s="40"/>
      <c r="Y1268" s="40"/>
      <c r="Z1268" s="38" t="str">
        <f>IFERROR(VLOOKUP(Y1268,DIRECTORIO!A:B,2,FALSE),"")</f>
        <v/>
      </c>
      <c r="AA1268" s="40"/>
      <c r="AB1268" s="40"/>
      <c r="AC1268" s="40"/>
      <c r="AD1268" s="40"/>
      <c r="AE1268" s="40"/>
      <c r="AF1268" s="40"/>
      <c r="AG1268" s="41" t="s">
        <v>109</v>
      </c>
      <c r="AH1268" s="42"/>
      <c r="AI1268" s="54" t="str">
        <f t="shared" ca="1" si="241"/>
        <v>PENDIENTE NOTIFICACIÓN ELECTRÓNICA</v>
      </c>
      <c r="AJ1268" s="37"/>
      <c r="AK1268" s="37"/>
      <c r="AL1268" s="37"/>
      <c r="AM1268" s="53" t="str">
        <f>IF(AK1268="","",WORKDAY(AK1268,5,FESTIVOS_CO!A:A))</f>
        <v/>
      </c>
      <c r="AN1268" s="37"/>
      <c r="AO1268" s="37"/>
      <c r="AP1268" s="54" t="str">
        <f t="shared" ca="1" si="246"/>
        <v>NO APLICA</v>
      </c>
      <c r="AQ1268" s="36"/>
      <c r="AR1268" s="43"/>
      <c r="AS1268" s="37"/>
      <c r="AT1268" s="36"/>
      <c r="AU1268" s="37"/>
      <c r="AV1268" s="36"/>
      <c r="AW1268" s="36"/>
      <c r="AX1268" s="37"/>
      <c r="AY1268" s="140" t="str">
        <f>IF(AU1268="","",WORKDAY(AU1268,5,FESTIVOS_CO!A:A))</f>
        <v/>
      </c>
      <c r="AZ1268" s="54" t="str">
        <f t="shared" ca="1" si="243"/>
        <v>NO APLICA</v>
      </c>
      <c r="BA1268" s="55" t="str">
        <f>IF(AX1268="","",WORKDAY(AX1268,5,FESTIVOS_CO!A:A))</f>
        <v/>
      </c>
      <c r="BB1268" s="39"/>
      <c r="BC1268" s="40"/>
      <c r="BD1268" s="40"/>
      <c r="BE1268" s="56" t="str">
        <f t="shared" ca="1" si="244"/>
        <v>NO APLICA</v>
      </c>
      <c r="BF1268" s="37"/>
      <c r="BG1268" s="45"/>
      <c r="BH1268" s="37"/>
      <c r="BI1268" s="36"/>
      <c r="BJ1268" s="37"/>
      <c r="BK1268" s="36"/>
      <c r="BL1268" s="36"/>
      <c r="BM1268" s="53" t="str">
        <f>IF(BJ1268="","",WORKDAY(BJ1268,5,FESTIVOS_CO!A:A))</f>
        <v/>
      </c>
      <c r="BN1268" s="57" t="str">
        <f t="shared" ca="1" si="242"/>
        <v>PENDIENTE HACER AVISO</v>
      </c>
      <c r="BO1268" s="54" t="str">
        <f t="shared" ca="1" si="235"/>
        <v>EN TRÁMITE NOTIF. POR AVISO</v>
      </c>
      <c r="BP1268" s="37"/>
      <c r="BQ1268" s="53" t="str">
        <f>IF(BP1268="","",WORKDAY(BP1268,5,FESTIVOS_CO!A:A))</f>
        <v/>
      </c>
      <c r="BR1268" s="37"/>
      <c r="BS1268" s="36"/>
      <c r="BT1268" s="38"/>
      <c r="BU1268" s="58" t="e">
        <f>VLOOKUP(BT1268,Hoja2!$C:$D,2,0)</f>
        <v>#N/A</v>
      </c>
      <c r="BV1268" s="80" t="str">
        <f>IF(
AND(AO1268="",BD1268="",BQ1268=""),
"EN PROCESO NOTIFICACION / COMUNICACION",
IF(
BT1268="",
"NO APLICA",
IF(
BU1268=60,
IF(AO1268&lt;&gt;"",AO1268,IF(BD1268&lt;&gt;"",BD1268,BQ1268))+60,
WORKDAY(
IF(AO1268&lt;&gt;"",AO1268,IF(BD1268&lt;&gt;"",BD1268,BQ1268)),
BU1268,
FESTIVOS_CO!A:A
)
)
))</f>
        <v>EN PROCESO NOTIFICACION / COMUNICACION</v>
      </c>
      <c r="BW1268" s="44"/>
      <c r="BX1268" s="53"/>
      <c r="BY1268" s="45"/>
      <c r="BZ1268" s="37"/>
      <c r="CA1268" s="54" t="str">
        <f t="shared" si="236"/>
        <v>PENDIENTE EJECUTORIA</v>
      </c>
      <c r="CB1268" s="59" t="str">
        <f t="shared" si="245"/>
        <v/>
      </c>
      <c r="CC1268" s="36"/>
      <c r="CD1268" s="40"/>
      <c r="CE1268" s="46"/>
      <c r="CF1268" s="40"/>
      <c r="CG1268" s="40"/>
      <c r="CH1268" s="40"/>
      <c r="CI1268" s="36"/>
      <c r="CJ1268" s="47"/>
      <c r="CK1268" s="40"/>
      <c r="CL1268" s="40"/>
      <c r="CM1268" s="40"/>
      <c r="CN1268" s="40"/>
    </row>
    <row r="1269" spans="1:92" ht="42.75" hidden="1">
      <c r="A1269" s="49" t="str">
        <f t="shared" si="237"/>
        <v>SIN GESTIÓN</v>
      </c>
      <c r="B1269" s="58"/>
      <c r="C1269" s="37"/>
      <c r="D1269" s="37"/>
      <c r="E1269" s="49" t="str">
        <f t="shared" si="238"/>
        <v>PENDIENTE NOTIFICACIÓN</v>
      </c>
      <c r="F1269" s="141" t="str">
        <f t="shared" si="239"/>
        <v>PENDIENTE NOTIFICACIÓN</v>
      </c>
      <c r="G1269" s="49" t="str">
        <f t="shared" si="240"/>
        <v/>
      </c>
      <c r="H1269" s="51" t="str">
        <f ca="1">IF(
L1269="",
"",
IF(
NETWORKDAYS(L1269,IF(M1269&lt;&gt;"",M1269,TODAY()),FESTIVOS_CO!A:A)&gt;2,
"VENCIDO",
IF(
NETWORKDAYS(L1269,IF(M1269&lt;&gt;"",M1269,TODAY()),FESTIVOS_CO!A:A)=2,
"ALERTA",
"A TIEMPO"
)))</f>
        <v/>
      </c>
      <c r="I1269" s="40"/>
      <c r="J1269" s="36"/>
      <c r="K1269" s="37"/>
      <c r="L1269" s="50"/>
      <c r="M1269" s="37"/>
      <c r="N1269" s="52"/>
      <c r="O1269" s="52"/>
      <c r="P1269" s="36"/>
      <c r="Q1269" s="36"/>
      <c r="R1269" s="40"/>
      <c r="S1269" s="36"/>
      <c r="T1269" s="40"/>
      <c r="U1269" s="40"/>
      <c r="V1269" s="81"/>
      <c r="W1269" s="40"/>
      <c r="X1269" s="40"/>
      <c r="Y1269" s="40"/>
      <c r="Z1269" s="38" t="str">
        <f>IFERROR(VLOOKUP(Y1269,DIRECTORIO!A:B,2,FALSE),"")</f>
        <v/>
      </c>
      <c r="AA1269" s="40"/>
      <c r="AB1269" s="40"/>
      <c r="AC1269" s="40"/>
      <c r="AD1269" s="40"/>
      <c r="AE1269" s="40"/>
      <c r="AF1269" s="40"/>
      <c r="AG1269" s="41" t="s">
        <v>109</v>
      </c>
      <c r="AH1269" s="42"/>
      <c r="AI1269" s="54" t="str">
        <f t="shared" ca="1" si="241"/>
        <v>PENDIENTE NOTIFICACIÓN ELECTRÓNICA</v>
      </c>
      <c r="AJ1269" s="37"/>
      <c r="AK1269" s="37"/>
      <c r="AL1269" s="37"/>
      <c r="AM1269" s="53" t="str">
        <f>IF(AK1269="","",WORKDAY(AK1269,5,FESTIVOS_CO!A:A))</f>
        <v/>
      </c>
      <c r="AN1269" s="37"/>
      <c r="AO1269" s="37"/>
      <c r="AP1269" s="54" t="str">
        <f t="shared" ca="1" si="246"/>
        <v>NO APLICA</v>
      </c>
      <c r="AQ1269" s="36"/>
      <c r="AR1269" s="43"/>
      <c r="AS1269" s="37"/>
      <c r="AT1269" s="36"/>
      <c r="AU1269" s="37"/>
      <c r="AV1269" s="36"/>
      <c r="AW1269" s="36"/>
      <c r="AX1269" s="37"/>
      <c r="AY1269" s="140" t="str">
        <f>IF(AU1269="","",WORKDAY(AU1269,5,FESTIVOS_CO!A:A))</f>
        <v/>
      </c>
      <c r="AZ1269" s="54" t="str">
        <f t="shared" ca="1" si="243"/>
        <v>NO APLICA</v>
      </c>
      <c r="BA1269" s="55" t="str">
        <f>IF(AX1269="","",WORKDAY(AX1269,5,FESTIVOS_CO!A:A))</f>
        <v/>
      </c>
      <c r="BB1269" s="39"/>
      <c r="BC1269" s="40"/>
      <c r="BD1269" s="40"/>
      <c r="BE1269" s="56" t="str">
        <f t="shared" ca="1" si="244"/>
        <v>NO APLICA</v>
      </c>
      <c r="BF1269" s="37"/>
      <c r="BG1269" s="45"/>
      <c r="BH1269" s="37"/>
      <c r="BI1269" s="36"/>
      <c r="BJ1269" s="37"/>
      <c r="BK1269" s="36"/>
      <c r="BL1269" s="36"/>
      <c r="BM1269" s="53" t="str">
        <f>IF(BJ1269="","",WORKDAY(BJ1269,5,FESTIVOS_CO!A:A))</f>
        <v/>
      </c>
      <c r="BN1269" s="57" t="str">
        <f t="shared" ca="1" si="242"/>
        <v>PENDIENTE HACER AVISO</v>
      </c>
      <c r="BO1269" s="54" t="str">
        <f t="shared" ca="1" si="235"/>
        <v>EN TRÁMITE NOTIF. POR AVISO</v>
      </c>
      <c r="BP1269" s="37"/>
      <c r="BQ1269" s="53" t="str">
        <f>IF(BP1269="","",WORKDAY(BP1269,5,FESTIVOS_CO!A:A))</f>
        <v/>
      </c>
      <c r="BR1269" s="37"/>
      <c r="BS1269" s="36"/>
      <c r="BT1269" s="38"/>
      <c r="BU1269" s="58" t="e">
        <f>VLOOKUP(BT1269,Hoja2!$C:$D,2,0)</f>
        <v>#N/A</v>
      </c>
      <c r="BV1269" s="80" t="str">
        <f>IF(
AND(AO1269="",BD1269="",BQ1269=""),
"EN PROCESO NOTIFICACION / COMUNICACION",
IF(
BT1269="",
"NO APLICA",
IF(
BU1269=60,
IF(AO1269&lt;&gt;"",AO1269,IF(BD1269&lt;&gt;"",BD1269,BQ1269))+60,
WORKDAY(
IF(AO1269&lt;&gt;"",AO1269,IF(BD1269&lt;&gt;"",BD1269,BQ1269)),
BU1269,
FESTIVOS_CO!A:A
)
)
))</f>
        <v>EN PROCESO NOTIFICACION / COMUNICACION</v>
      </c>
      <c r="BW1269" s="44"/>
      <c r="BX1269" s="53"/>
      <c r="BY1269" s="45"/>
      <c r="BZ1269" s="37"/>
      <c r="CA1269" s="54" t="str">
        <f t="shared" si="236"/>
        <v>PENDIENTE EJECUTORIA</v>
      </c>
      <c r="CB1269" s="59" t="str">
        <f t="shared" si="245"/>
        <v/>
      </c>
      <c r="CC1269" s="36"/>
      <c r="CD1269" s="40"/>
      <c r="CE1269" s="46"/>
      <c r="CF1269" s="40"/>
      <c r="CG1269" s="40"/>
      <c r="CH1269" s="40"/>
      <c r="CI1269" s="36"/>
      <c r="CJ1269" s="47"/>
      <c r="CK1269" s="40"/>
      <c r="CL1269" s="40"/>
      <c r="CM1269" s="40"/>
      <c r="CN1269" s="40"/>
    </row>
    <row r="1270" spans="1:92" ht="42.75" hidden="1">
      <c r="A1270" s="49" t="str">
        <f t="shared" si="237"/>
        <v>SIN GESTIÓN</v>
      </c>
      <c r="B1270" s="58"/>
      <c r="C1270" s="37"/>
      <c r="D1270" s="37"/>
      <c r="E1270" s="49" t="str">
        <f t="shared" si="238"/>
        <v>PENDIENTE NOTIFICACIÓN</v>
      </c>
      <c r="F1270" s="141" t="str">
        <f t="shared" si="239"/>
        <v>PENDIENTE NOTIFICACIÓN</v>
      </c>
      <c r="G1270" s="49" t="str">
        <f t="shared" si="240"/>
        <v/>
      </c>
      <c r="H1270" s="51" t="str">
        <f ca="1">IF(
L1270="",
"",
IF(
NETWORKDAYS(L1270,IF(M1270&lt;&gt;"",M1270,TODAY()),FESTIVOS_CO!A:A)&gt;2,
"VENCIDO",
IF(
NETWORKDAYS(L1270,IF(M1270&lt;&gt;"",M1270,TODAY()),FESTIVOS_CO!A:A)=2,
"ALERTA",
"A TIEMPO"
)))</f>
        <v/>
      </c>
      <c r="I1270" s="40"/>
      <c r="J1270" s="36"/>
      <c r="K1270" s="37"/>
      <c r="L1270" s="50"/>
      <c r="M1270" s="37"/>
      <c r="N1270" s="52"/>
      <c r="O1270" s="52"/>
      <c r="P1270" s="36"/>
      <c r="Q1270" s="36"/>
      <c r="R1270" s="40"/>
      <c r="S1270" s="36"/>
      <c r="T1270" s="40"/>
      <c r="U1270" s="40"/>
      <c r="V1270" s="81"/>
      <c r="W1270" s="40"/>
      <c r="X1270" s="40"/>
      <c r="Y1270" s="40"/>
      <c r="Z1270" s="38" t="str">
        <f>IFERROR(VLOOKUP(Y1270,DIRECTORIO!A:B,2,FALSE),"")</f>
        <v/>
      </c>
      <c r="AA1270" s="40"/>
      <c r="AB1270" s="40"/>
      <c r="AC1270" s="40"/>
      <c r="AD1270" s="40"/>
      <c r="AE1270" s="40"/>
      <c r="AF1270" s="40"/>
      <c r="AG1270" s="41" t="s">
        <v>109</v>
      </c>
      <c r="AH1270" s="42"/>
      <c r="AI1270" s="54" t="str">
        <f t="shared" ca="1" si="241"/>
        <v>PENDIENTE NOTIFICACIÓN ELECTRÓNICA</v>
      </c>
      <c r="AJ1270" s="37"/>
      <c r="AK1270" s="37"/>
      <c r="AL1270" s="37"/>
      <c r="AM1270" s="53" t="str">
        <f>IF(AK1270="","",WORKDAY(AK1270,5,FESTIVOS_CO!A:A))</f>
        <v/>
      </c>
      <c r="AN1270" s="37"/>
      <c r="AO1270" s="37"/>
      <c r="AP1270" s="54" t="str">
        <f t="shared" ca="1" si="246"/>
        <v>NO APLICA</v>
      </c>
      <c r="AQ1270" s="36"/>
      <c r="AR1270" s="43"/>
      <c r="AS1270" s="37"/>
      <c r="AT1270" s="36"/>
      <c r="AU1270" s="37"/>
      <c r="AV1270" s="36"/>
      <c r="AW1270" s="36"/>
      <c r="AX1270" s="37"/>
      <c r="AY1270" s="140" t="str">
        <f>IF(AU1270="","",WORKDAY(AU1270,5,FESTIVOS_CO!A:A))</f>
        <v/>
      </c>
      <c r="AZ1270" s="54" t="str">
        <f t="shared" ca="1" si="243"/>
        <v>NO APLICA</v>
      </c>
      <c r="BA1270" s="55" t="str">
        <f>IF(AX1270="","",WORKDAY(AX1270,5,FESTIVOS_CO!A:A))</f>
        <v/>
      </c>
      <c r="BB1270" s="39"/>
      <c r="BC1270" s="40"/>
      <c r="BD1270" s="40"/>
      <c r="BE1270" s="56" t="str">
        <f t="shared" ca="1" si="244"/>
        <v>NO APLICA</v>
      </c>
      <c r="BF1270" s="37"/>
      <c r="BG1270" s="45"/>
      <c r="BH1270" s="37"/>
      <c r="BI1270" s="36"/>
      <c r="BJ1270" s="37"/>
      <c r="BK1270" s="36"/>
      <c r="BL1270" s="36"/>
      <c r="BM1270" s="53" t="str">
        <f>IF(BJ1270="","",WORKDAY(BJ1270,5,FESTIVOS_CO!A:A))</f>
        <v/>
      </c>
      <c r="BN1270" s="57" t="str">
        <f t="shared" ca="1" si="242"/>
        <v>PENDIENTE HACER AVISO</v>
      </c>
      <c r="BO1270" s="54" t="str">
        <f t="shared" ref="BO1270:BO1333" ca="1" si="247">IF(BN1270="NOTIFICACIÓN PERSONAL COMPLETA",
"NO PROCEDE AVISO",
IF(BR1270="SI",
"NOTIFICACION POR AVISO TERMINADA",
IF(BE1270="NO PROCEDE",
"NO PROCEDE AVISO",
IF(BN1270="VERIFICAR SI PROCEDE RECURSO",
"NOTIFICACIÓN POR AVISO COMPLETA",
"EN TRÁMITE NOTIF. POR AVISO"
))))</f>
        <v>EN TRÁMITE NOTIF. POR AVISO</v>
      </c>
      <c r="BP1270" s="37"/>
      <c r="BQ1270" s="53" t="str">
        <f>IF(BP1270="","",WORKDAY(BP1270,5,FESTIVOS_CO!A:A))</f>
        <v/>
      </c>
      <c r="BR1270" s="37"/>
      <c r="BS1270" s="36"/>
      <c r="BT1270" s="38"/>
      <c r="BU1270" s="58" t="e">
        <f>VLOOKUP(BT1270,Hoja2!$C:$D,2,0)</f>
        <v>#N/A</v>
      </c>
      <c r="BV1270" s="80" t="str">
        <f>IF(
AND(AO1270="",BD1270="",BQ1270=""),
"EN PROCESO NOTIFICACION / COMUNICACION",
IF(
BT1270="",
"NO APLICA",
IF(
BU1270=60,
IF(AO1270&lt;&gt;"",AO1270,IF(BD1270&lt;&gt;"",BD1270,BQ1270))+60,
WORKDAY(
IF(AO1270&lt;&gt;"",AO1270,IF(BD1270&lt;&gt;"",BD1270,BQ1270)),
BU1270,
FESTIVOS_CO!A:A
)
)
))</f>
        <v>EN PROCESO NOTIFICACION / COMUNICACION</v>
      </c>
      <c r="BW1270" s="44"/>
      <c r="BX1270" s="53"/>
      <c r="BY1270" s="45"/>
      <c r="BZ1270" s="37"/>
      <c r="CA1270" s="54" t="str">
        <f t="shared" ref="CA1270:CA1333" si="248">IF(BW1270&lt;&gt;"SI",
"PENDIENTE EJECUTORIA",
IF(AND(BX1270="",BY1270="",BZ1270=""),
"PENDIENTE HACER EJECUTORIA",
IF(AND(BX1270&lt;&gt;"",BY1270="",BZ1270=""),
"PENDIENTE REVISION EJECUTORIA",
IF(AND(BX1270&lt;&gt;"",BY1270&lt;&gt;"",BZ1270=""),
"PENDIENTE FIRMA EJECUTORIA",
"PROCESO EJECUTORIA TERMINADO"
))))</f>
        <v>PENDIENTE EJECUTORIA</v>
      </c>
      <c r="CB1270" s="59" t="str">
        <f t="shared" si="245"/>
        <v/>
      </c>
      <c r="CC1270" s="36"/>
      <c r="CD1270" s="40"/>
      <c r="CE1270" s="46"/>
      <c r="CF1270" s="40"/>
      <c r="CG1270" s="40"/>
      <c r="CH1270" s="40"/>
      <c r="CI1270" s="36"/>
      <c r="CJ1270" s="47"/>
      <c r="CK1270" s="40"/>
      <c r="CL1270" s="40"/>
      <c r="CM1270" s="40"/>
      <c r="CN1270" s="40"/>
    </row>
    <row r="1271" spans="1:92" ht="42.75" hidden="1">
      <c r="A1271" s="49" t="str">
        <f t="shared" si="237"/>
        <v>SIN GESTIÓN</v>
      </c>
      <c r="B1271" s="58"/>
      <c r="C1271" s="37"/>
      <c r="D1271" s="37"/>
      <c r="E1271" s="49" t="str">
        <f t="shared" si="238"/>
        <v>PENDIENTE NOTIFICACIÓN</v>
      </c>
      <c r="F1271" s="141" t="str">
        <f t="shared" si="239"/>
        <v>PENDIENTE NOTIFICACIÓN</v>
      </c>
      <c r="G1271" s="49" t="str">
        <f t="shared" si="240"/>
        <v/>
      </c>
      <c r="H1271" s="51" t="str">
        <f ca="1">IF(
L1271="",
"",
IF(
NETWORKDAYS(L1271,IF(M1271&lt;&gt;"",M1271,TODAY()),FESTIVOS_CO!A:A)&gt;2,
"VENCIDO",
IF(
NETWORKDAYS(L1271,IF(M1271&lt;&gt;"",M1271,TODAY()),FESTIVOS_CO!A:A)=2,
"ALERTA",
"A TIEMPO"
)))</f>
        <v/>
      </c>
      <c r="I1271" s="40"/>
      <c r="J1271" s="36"/>
      <c r="K1271" s="37"/>
      <c r="L1271" s="50"/>
      <c r="M1271" s="37"/>
      <c r="N1271" s="52"/>
      <c r="O1271" s="52"/>
      <c r="P1271" s="36"/>
      <c r="Q1271" s="36"/>
      <c r="R1271" s="40"/>
      <c r="S1271" s="36"/>
      <c r="T1271" s="40"/>
      <c r="U1271" s="40"/>
      <c r="V1271" s="81"/>
      <c r="W1271" s="40"/>
      <c r="X1271" s="40"/>
      <c r="Y1271" s="40"/>
      <c r="Z1271" s="38" t="str">
        <f>IFERROR(VLOOKUP(Y1271,DIRECTORIO!A:B,2,FALSE),"")</f>
        <v/>
      </c>
      <c r="AA1271" s="40"/>
      <c r="AB1271" s="40"/>
      <c r="AC1271" s="40"/>
      <c r="AD1271" s="40"/>
      <c r="AE1271" s="40"/>
      <c r="AF1271" s="40"/>
      <c r="AG1271" s="41" t="s">
        <v>109</v>
      </c>
      <c r="AH1271" s="42"/>
      <c r="AI1271" s="54" t="str">
        <f t="shared" ca="1" si="241"/>
        <v>PENDIENTE NOTIFICACIÓN ELECTRÓNICA</v>
      </c>
      <c r="AJ1271" s="37"/>
      <c r="AK1271" s="37"/>
      <c r="AL1271" s="37"/>
      <c r="AM1271" s="53" t="str">
        <f>IF(AK1271="","",WORKDAY(AK1271,5,FESTIVOS_CO!A:A))</f>
        <v/>
      </c>
      <c r="AN1271" s="37"/>
      <c r="AO1271" s="37"/>
      <c r="AP1271" s="54" t="str">
        <f t="shared" ca="1" si="246"/>
        <v>NO APLICA</v>
      </c>
      <c r="AQ1271" s="36"/>
      <c r="AR1271" s="43"/>
      <c r="AS1271" s="37"/>
      <c r="AT1271" s="36"/>
      <c r="AU1271" s="37"/>
      <c r="AV1271" s="36"/>
      <c r="AW1271" s="36"/>
      <c r="AX1271" s="37"/>
      <c r="AY1271" s="140" t="str">
        <f>IF(AU1271="","",WORKDAY(AU1271,5,FESTIVOS_CO!A:A))</f>
        <v/>
      </c>
      <c r="AZ1271" s="54" t="str">
        <f t="shared" ca="1" si="243"/>
        <v>NO APLICA</v>
      </c>
      <c r="BA1271" s="55" t="str">
        <f>IF(AX1271="","",WORKDAY(AX1271,5,FESTIVOS_CO!A:A))</f>
        <v/>
      </c>
      <c r="BB1271" s="39"/>
      <c r="BC1271" s="40"/>
      <c r="BD1271" s="40"/>
      <c r="BE1271" s="56" t="str">
        <f t="shared" ca="1" si="244"/>
        <v>NO APLICA</v>
      </c>
      <c r="BF1271" s="37"/>
      <c r="BG1271" s="45"/>
      <c r="BH1271" s="37"/>
      <c r="BI1271" s="36"/>
      <c r="BJ1271" s="37"/>
      <c r="BK1271" s="36"/>
      <c r="BL1271" s="36"/>
      <c r="BM1271" s="53" t="str">
        <f>IF(BJ1271="","",WORKDAY(BJ1271,5,FESTIVOS_CO!A:A))</f>
        <v/>
      </c>
      <c r="BN1271" s="57" t="str">
        <f t="shared" ca="1" si="242"/>
        <v>PENDIENTE HACER AVISO</v>
      </c>
      <c r="BO1271" s="54" t="str">
        <f t="shared" ca="1" si="247"/>
        <v>EN TRÁMITE NOTIF. POR AVISO</v>
      </c>
      <c r="BP1271" s="37"/>
      <c r="BQ1271" s="53" t="str">
        <f>IF(BP1271="","",WORKDAY(BP1271,5,FESTIVOS_CO!A:A))</f>
        <v/>
      </c>
      <c r="BR1271" s="37"/>
      <c r="BS1271" s="36"/>
      <c r="BT1271" s="38"/>
      <c r="BU1271" s="58" t="e">
        <f>VLOOKUP(BT1271,Hoja2!$C:$D,2,0)</f>
        <v>#N/A</v>
      </c>
      <c r="BV1271" s="80" t="str">
        <f>IF(
AND(AO1271="",BD1271="",BQ1271=""),
"EN PROCESO NOTIFICACION / COMUNICACION",
IF(
BT1271="",
"NO APLICA",
IF(
BU1271=60,
IF(AO1271&lt;&gt;"",AO1271,IF(BD1271&lt;&gt;"",BD1271,BQ1271))+60,
WORKDAY(
IF(AO1271&lt;&gt;"",AO1271,IF(BD1271&lt;&gt;"",BD1271,BQ1271)),
BU1271,
FESTIVOS_CO!A:A
)
)
))</f>
        <v>EN PROCESO NOTIFICACION / COMUNICACION</v>
      </c>
      <c r="BW1271" s="44"/>
      <c r="BX1271" s="53"/>
      <c r="BY1271" s="45"/>
      <c r="BZ1271" s="37"/>
      <c r="CA1271" s="54" t="str">
        <f t="shared" si="248"/>
        <v>PENDIENTE EJECUTORIA</v>
      </c>
      <c r="CB1271" s="59" t="str">
        <f t="shared" si="245"/>
        <v/>
      </c>
      <c r="CC1271" s="36"/>
      <c r="CD1271" s="40"/>
      <c r="CE1271" s="46"/>
      <c r="CF1271" s="40"/>
      <c r="CG1271" s="40"/>
      <c r="CH1271" s="40"/>
      <c r="CI1271" s="36"/>
      <c r="CJ1271" s="47"/>
      <c r="CK1271" s="40"/>
      <c r="CL1271" s="40"/>
      <c r="CM1271" s="40"/>
      <c r="CN1271" s="40"/>
    </row>
    <row r="1272" spans="1:92" ht="42.75" hidden="1">
      <c r="A1272" s="49" t="str">
        <f t="shared" ref="A1272:A1335" si="249">IF(
AND(Q1272="NO",S1272&lt;&gt;"SI"),
"TERMINADO PRODUCTO NO CONFORME",
IF(
AND(
COUNTBLANK(AJ1272:AO1272)=COLUMNS(AJ1272:AO1272),
COUNTBLANK(AQ1272:AY1272)=COLUMNS(AQ1272:AY1272),
COUNTBLANK(BC1272:BD1272)=COLUMNS(BC1272:BD1272),
COUNTBLANK(BF1272:BM1272)=COLUMNS(BF1272:BM1272),
COUNTBLANK(BP1272:BR1272)=COLUMNS(BP1272:BR1272)
),
"SIN GESTIÓN",
IF(
AND(BC1272&lt;&gt;"",BD1272&lt;&gt;"",AO1272="",AX1272="",BQ1272=""),
"NOTIFICADO POR CONDUCTA CONCLUYENTE",
IF(
AI1272="NOTIFICACIÓN ELECTRÓNICA EFECTIVA",
CA1272,
IF(
OR(
AI1272="NO PROCEDE NOTIFICACIÓN ELECTRÓNICA",
AI1272="REALIZAR CITACIÓN",
AI1272="NOTIFICACIÓN ELECTRÓNICA NO EFECTIVA"
),
IF(
AZ1272="HACER AVISO",
IF(
OR(
BN1272="NOTIFICACIÓN POR AVISO TERMINADA",
BN1272="NOTIFICACIÓN PERSONAL COMPLETA"
),
CA1272,
BN1272
),
AZ1272
),
AI1272
)
)
)
))</f>
        <v>SIN GESTIÓN</v>
      </c>
      <c r="B1272" s="58"/>
      <c r="C1272" s="37"/>
      <c r="D1272" s="37"/>
      <c r="E1272" s="49" t="str">
        <f t="shared" ref="E1272:E1335" si="250">IF(AN1272="SI",
"NOTIFICACIÓN ELECTRÓNICA",
IF(AND(BC1272&lt;&gt;"",BD1272&lt;&gt;""),
"NOTIFICACIÓN PERSONAL",
IF(BL1272="SI",
"NOTIFICACIÓN POR AVISO",
"PENDIENTE NOTIFICACIÓN"
)))</f>
        <v>PENDIENTE NOTIFICACIÓN</v>
      </c>
      <c r="F1272" s="141" t="str">
        <f t="shared" ref="F1272:F1335" si="251">IF(
AND(AN1272&lt;&gt;"SI",AW1272&lt;&gt;"SI",BL1272&lt;&gt;"SI",BC1272="",BD1272=""),
"PENDIENTE NOTIFICACIÓN",
IF(AN1272="SI",
AO1272,
IF(AW1272="SI",
AX1272,
IF(AND(BC1272&lt;&gt;"",BD1272&lt;&gt;""),
BD1272,
IF(BL1272="SI",
BQ1272,
"PENDIENTE NOTIFICACIÓN"
)))))</f>
        <v>PENDIENTE NOTIFICACIÓN</v>
      </c>
      <c r="G1272" s="49" t="str">
        <f t="shared" ref="G1272:G1335" si="252">IF(
OR(
C1272="",
F1272="PENDIENTE NOTIFICACIÓN",
NOT(ISNUMBER(C1272)),
NOT(ISNUMBER(F1272)),
F1272&lt;C1272
),
"",
F1272-C1272
)</f>
        <v/>
      </c>
      <c r="H1272" s="51" t="str">
        <f ca="1">IF(
L1272="",
"",
IF(
NETWORKDAYS(L1272,IF(M1272&lt;&gt;"",M1272,TODAY()),FESTIVOS_CO!A:A)&gt;2,
"VENCIDO",
IF(
NETWORKDAYS(L1272,IF(M1272&lt;&gt;"",M1272,TODAY()),FESTIVOS_CO!A:A)=2,
"ALERTA",
"A TIEMPO"
)))</f>
        <v/>
      </c>
      <c r="I1272" s="40"/>
      <c r="J1272" s="36"/>
      <c r="K1272" s="37"/>
      <c r="L1272" s="50"/>
      <c r="M1272" s="37"/>
      <c r="N1272" s="52"/>
      <c r="O1272" s="52"/>
      <c r="P1272" s="36"/>
      <c r="Q1272" s="36"/>
      <c r="R1272" s="40"/>
      <c r="S1272" s="36"/>
      <c r="T1272" s="40"/>
      <c r="U1272" s="40"/>
      <c r="V1272" s="81"/>
      <c r="W1272" s="40"/>
      <c r="X1272" s="40"/>
      <c r="Y1272" s="40"/>
      <c r="Z1272" s="38" t="str">
        <f>IFERROR(VLOOKUP(Y1272,DIRECTORIO!A:B,2,FALSE),"")</f>
        <v/>
      </c>
      <c r="AA1272" s="40"/>
      <c r="AB1272" s="40"/>
      <c r="AC1272" s="40"/>
      <c r="AD1272" s="40"/>
      <c r="AE1272" s="40"/>
      <c r="AF1272" s="40"/>
      <c r="AG1272" s="41" t="s">
        <v>109</v>
      </c>
      <c r="AH1272" s="42"/>
      <c r="AI1272" s="54" t="str">
        <f t="shared" ref="AI1272:AI1335" ca="1" si="253">IF(AL1272="NO",
"REALIZAR CITACIÓN",
IF(AND(AJ1272="SI",AL1272&lt;&gt;"SI",AL1272&lt;&gt;"NO"),
"PENDIENTE ENTREGA NOTIFICACIÓN ELECTRÓNICA",
IF(AND(AJ1272="SI",AL1272="SI",AN1272="SI"),
"NOTIFICACIÓN ELECTRÓNICA EFECTIVA",
IF(AND(AJ1272="",AK1272="",AL1272="",AM1272="",AN1272="",AO1272=""),
"PENDIENTE NOTIFICACIÓN ELECTRÓNICA",
IF(AJ1272="NO",
"NO PROCEDE NOTIFICACIÓN ELECTRÓNICA",
IF(AND(AJ1272="SI",F1272=""),
"PENDIENTE ENVÍO NOTIFICACIÓN ELECTRÓNICA",
IF(AND(AJ1272="SI",TODAY()-F1272&lt;=5),
"EN ESPERA DE NOTIFICACIÓN ELECTRÓNICA (5 DÍAS)",
"NOTIFICACIÓN ELECTRÓNICA NO EFECTIVA"
)))))))</f>
        <v>PENDIENTE NOTIFICACIÓN ELECTRÓNICA</v>
      </c>
      <c r="AJ1272" s="37"/>
      <c r="AK1272" s="37"/>
      <c r="AL1272" s="37"/>
      <c r="AM1272" s="53" t="str">
        <f>IF(AK1272="","",WORKDAY(AK1272,5,FESTIVOS_CO!A:A))</f>
        <v/>
      </c>
      <c r="AN1272" s="37"/>
      <c r="AO1272" s="37"/>
      <c r="AP1272" s="54" t="str">
        <f t="shared" ca="1" si="246"/>
        <v>NO APLICA</v>
      </c>
      <c r="AQ1272" s="36"/>
      <c r="AR1272" s="43"/>
      <c r="AS1272" s="37"/>
      <c r="AT1272" s="36"/>
      <c r="AU1272" s="37"/>
      <c r="AV1272" s="36"/>
      <c r="AW1272" s="36"/>
      <c r="AX1272" s="37"/>
      <c r="AY1272" s="140" t="str">
        <f>IF(AU1272="","",WORKDAY(AU1272,5,FESTIVOS_CO!A:A))</f>
        <v/>
      </c>
      <c r="AZ1272" s="54" t="str">
        <f t="shared" ca="1" si="243"/>
        <v>NO APLICA</v>
      </c>
      <c r="BA1272" s="55" t="str">
        <f>IF(AX1272="","",WORKDAY(AX1272,5,FESTIVOS_CO!A:A))</f>
        <v/>
      </c>
      <c r="BB1272" s="39"/>
      <c r="BC1272" s="40"/>
      <c r="BD1272" s="40"/>
      <c r="BE1272" s="56" t="str">
        <f t="shared" ca="1" si="244"/>
        <v>NO APLICA</v>
      </c>
      <c r="BF1272" s="37"/>
      <c r="BG1272" s="45"/>
      <c r="BH1272" s="37"/>
      <c r="BI1272" s="36"/>
      <c r="BJ1272" s="37"/>
      <c r="BK1272" s="36"/>
      <c r="BL1272" s="36"/>
      <c r="BM1272" s="53" t="str">
        <f>IF(BJ1272="","",WORKDAY(BJ1272,5,FESTIVOS_CO!A:A))</f>
        <v/>
      </c>
      <c r="BN1272" s="57" t="str">
        <f t="shared" ref="BN1272:BN1335" ca="1" si="254">IF(
AND(AZ1272="CITACIÓN COMPLETA EN ESPERA DE NOTIFICACION PERSONAL",BB1272="NO"),
"PENDIENTE HACER AVISO",
IF(AND(BC1272&lt;&gt;"",BD1272&lt;&gt;""),
"NOTIFICACIÓN PERSONAL COMPLETA",
IF(BR1272="SI",
"NOTIFICACIÓN POR AVISO TERMINADA",
IF(BE1272="NO PROCEDE",
"NO PROCEDE",
IF(BF1272="",
"PENDIENTE HACER AVISO",
IF(BG1272="",
"PENDIENTE REVISIÓN AVISO",
IF(BH1272="",
"PENDIENTE FIRMA AVISO",
IF(BI1272="",
"PENDIENTE RADICAR AVISO",
IF(BL1272="",
"EN TRÁMITE DE ENTREGA AVISO",
IF(BL1272="NO",
"PUBLICAR AVISO CARTELERA",
IF(BL1272="SI",
"VERIFICAR SI PROCEDE RECURSO",
IF(BE1272="HACER AVISO",
"HACER AVISO",
"NO APLICA"
))))))))))))</f>
        <v>PENDIENTE HACER AVISO</v>
      </c>
      <c r="BO1272" s="54" t="str">
        <f t="shared" ca="1" si="247"/>
        <v>EN TRÁMITE NOTIF. POR AVISO</v>
      </c>
      <c r="BP1272" s="37"/>
      <c r="BQ1272" s="53" t="str">
        <f>IF(BP1272="","",WORKDAY(BP1272,5,FESTIVOS_CO!A:A))</f>
        <v/>
      </c>
      <c r="BR1272" s="37"/>
      <c r="BS1272" s="36"/>
      <c r="BT1272" s="38"/>
      <c r="BU1272" s="58" t="e">
        <f>VLOOKUP(BT1272,Hoja2!$C:$D,2,0)</f>
        <v>#N/A</v>
      </c>
      <c r="BV1272" s="80" t="str">
        <f>IF(
AND(AO1272="",BD1272="",BQ1272=""),
"EN PROCESO NOTIFICACION / COMUNICACION",
IF(
BT1272="",
"NO APLICA",
IF(
BU1272=60,
IF(AO1272&lt;&gt;"",AO1272,IF(BD1272&lt;&gt;"",BD1272,BQ1272))+60,
WORKDAY(
IF(AO1272&lt;&gt;"",AO1272,IF(BD1272&lt;&gt;"",BD1272,BQ1272)),
BU1272,
FESTIVOS_CO!A:A
)
)
))</f>
        <v>EN PROCESO NOTIFICACION / COMUNICACION</v>
      </c>
      <c r="BW1272" s="44"/>
      <c r="BX1272" s="53"/>
      <c r="BY1272" s="45"/>
      <c r="BZ1272" s="37"/>
      <c r="CA1272" s="54" t="str">
        <f t="shared" si="248"/>
        <v>PENDIENTE EJECUTORIA</v>
      </c>
      <c r="CB1272" s="59" t="str">
        <f t="shared" si="245"/>
        <v/>
      </c>
      <c r="CC1272" s="36"/>
      <c r="CD1272" s="40"/>
      <c r="CE1272" s="46"/>
      <c r="CF1272" s="40"/>
      <c r="CG1272" s="40"/>
      <c r="CH1272" s="40"/>
      <c r="CI1272" s="36"/>
      <c r="CJ1272" s="47"/>
      <c r="CK1272" s="40"/>
      <c r="CL1272" s="40"/>
      <c r="CM1272" s="40"/>
      <c r="CN1272" s="40"/>
    </row>
    <row r="1273" spans="1:92" ht="42.75" hidden="1">
      <c r="A1273" s="49" t="str">
        <f t="shared" si="249"/>
        <v>SIN GESTIÓN</v>
      </c>
      <c r="B1273" s="58"/>
      <c r="C1273" s="37"/>
      <c r="D1273" s="37"/>
      <c r="E1273" s="49" t="str">
        <f t="shared" si="250"/>
        <v>PENDIENTE NOTIFICACIÓN</v>
      </c>
      <c r="F1273" s="141" t="str">
        <f t="shared" si="251"/>
        <v>PENDIENTE NOTIFICACIÓN</v>
      </c>
      <c r="G1273" s="49" t="str">
        <f t="shared" si="252"/>
        <v/>
      </c>
      <c r="H1273" s="51" t="str">
        <f ca="1">IF(
L1273="",
"",
IF(
NETWORKDAYS(L1273,IF(M1273&lt;&gt;"",M1273,TODAY()),FESTIVOS_CO!A:A)&gt;2,
"VENCIDO",
IF(
NETWORKDAYS(L1273,IF(M1273&lt;&gt;"",M1273,TODAY()),FESTIVOS_CO!A:A)=2,
"ALERTA",
"A TIEMPO"
)))</f>
        <v/>
      </c>
      <c r="I1273" s="40"/>
      <c r="J1273" s="36"/>
      <c r="K1273" s="37"/>
      <c r="L1273" s="50"/>
      <c r="M1273" s="37"/>
      <c r="N1273" s="52"/>
      <c r="O1273" s="52"/>
      <c r="P1273" s="36"/>
      <c r="Q1273" s="36"/>
      <c r="R1273" s="40"/>
      <c r="S1273" s="36"/>
      <c r="T1273" s="40"/>
      <c r="U1273" s="40"/>
      <c r="V1273" s="81"/>
      <c r="W1273" s="40"/>
      <c r="X1273" s="40"/>
      <c r="Y1273" s="40"/>
      <c r="Z1273" s="38" t="str">
        <f>IFERROR(VLOOKUP(Y1273,DIRECTORIO!A:B,2,FALSE),"")</f>
        <v/>
      </c>
      <c r="AA1273" s="40"/>
      <c r="AB1273" s="40"/>
      <c r="AC1273" s="40"/>
      <c r="AD1273" s="40"/>
      <c r="AE1273" s="40"/>
      <c r="AF1273" s="40"/>
      <c r="AG1273" s="41" t="s">
        <v>109</v>
      </c>
      <c r="AH1273" s="42"/>
      <c r="AI1273" s="54" t="str">
        <f t="shared" ca="1" si="253"/>
        <v>PENDIENTE NOTIFICACIÓN ELECTRÓNICA</v>
      </c>
      <c r="AJ1273" s="37"/>
      <c r="AK1273" s="37"/>
      <c r="AL1273" s="37"/>
      <c r="AM1273" s="53" t="str">
        <f>IF(AK1273="","",WORKDAY(AK1273,5,FESTIVOS_CO!A:A))</f>
        <v/>
      </c>
      <c r="AN1273" s="37"/>
      <c r="AO1273" s="37"/>
      <c r="AP1273" s="54" t="str">
        <f t="shared" ca="1" si="246"/>
        <v>NO APLICA</v>
      </c>
      <c r="AQ1273" s="36"/>
      <c r="AR1273" s="43"/>
      <c r="AS1273" s="37"/>
      <c r="AT1273" s="36"/>
      <c r="AU1273" s="37"/>
      <c r="AV1273" s="36"/>
      <c r="AW1273" s="36"/>
      <c r="AX1273" s="37"/>
      <c r="AY1273" s="140" t="str">
        <f>IF(AU1273="","",WORKDAY(AU1273,5,FESTIVOS_CO!A:A))</f>
        <v/>
      </c>
      <c r="AZ1273" s="54" t="str">
        <f t="shared" ca="1" si="243"/>
        <v>NO APLICA</v>
      </c>
      <c r="BA1273" s="55" t="str">
        <f>IF(AX1273="","",WORKDAY(AX1273,5,FESTIVOS_CO!A:A))</f>
        <v/>
      </c>
      <c r="BB1273" s="39"/>
      <c r="BC1273" s="40"/>
      <c r="BD1273" s="40"/>
      <c r="BE1273" s="56" t="str">
        <f t="shared" ca="1" si="244"/>
        <v>NO APLICA</v>
      </c>
      <c r="BF1273" s="37"/>
      <c r="BG1273" s="45"/>
      <c r="BH1273" s="37"/>
      <c r="BI1273" s="36"/>
      <c r="BJ1273" s="37"/>
      <c r="BK1273" s="36"/>
      <c r="BL1273" s="36"/>
      <c r="BM1273" s="53" t="str">
        <f>IF(BJ1273="","",WORKDAY(BJ1273,5,FESTIVOS_CO!A:A))</f>
        <v/>
      </c>
      <c r="BN1273" s="57" t="str">
        <f t="shared" ca="1" si="254"/>
        <v>PENDIENTE HACER AVISO</v>
      </c>
      <c r="BO1273" s="54" t="str">
        <f t="shared" ca="1" si="247"/>
        <v>EN TRÁMITE NOTIF. POR AVISO</v>
      </c>
      <c r="BP1273" s="37"/>
      <c r="BQ1273" s="53" t="str">
        <f>IF(BP1273="","",WORKDAY(BP1273,5,FESTIVOS_CO!A:A))</f>
        <v/>
      </c>
      <c r="BR1273" s="37"/>
      <c r="BS1273" s="36"/>
      <c r="BT1273" s="38"/>
      <c r="BU1273" s="58" t="e">
        <f>VLOOKUP(BT1273,Hoja2!$C:$D,2,0)</f>
        <v>#N/A</v>
      </c>
      <c r="BV1273" s="80" t="str">
        <f>IF(
AND(AO1273="",BD1273="",BQ1273=""),
"EN PROCESO NOTIFICACION / COMUNICACION",
IF(
BT1273="",
"NO APLICA",
IF(
BU1273=60,
IF(AO1273&lt;&gt;"",AO1273,IF(BD1273&lt;&gt;"",BD1273,BQ1273))+60,
WORKDAY(
IF(AO1273&lt;&gt;"",AO1273,IF(BD1273&lt;&gt;"",BD1273,BQ1273)),
BU1273,
FESTIVOS_CO!A:A
)
)
))</f>
        <v>EN PROCESO NOTIFICACION / COMUNICACION</v>
      </c>
      <c r="BW1273" s="44"/>
      <c r="BX1273" s="53"/>
      <c r="BY1273" s="45"/>
      <c r="BZ1273" s="37"/>
      <c r="CA1273" s="54" t="str">
        <f t="shared" si="248"/>
        <v>PENDIENTE EJECUTORIA</v>
      </c>
      <c r="CB1273" s="59" t="str">
        <f t="shared" si="245"/>
        <v/>
      </c>
      <c r="CC1273" s="36"/>
      <c r="CD1273" s="40"/>
      <c r="CE1273" s="46"/>
      <c r="CF1273" s="40"/>
      <c r="CG1273" s="40"/>
      <c r="CH1273" s="40"/>
      <c r="CI1273" s="36"/>
      <c r="CJ1273" s="47"/>
      <c r="CK1273" s="40"/>
      <c r="CL1273" s="40"/>
      <c r="CM1273" s="40"/>
      <c r="CN1273" s="40"/>
    </row>
    <row r="1274" spans="1:92" ht="42.75" hidden="1">
      <c r="A1274" s="49" t="str">
        <f t="shared" si="249"/>
        <v>SIN GESTIÓN</v>
      </c>
      <c r="B1274" s="58"/>
      <c r="C1274" s="37"/>
      <c r="D1274" s="37"/>
      <c r="E1274" s="49" t="str">
        <f t="shared" si="250"/>
        <v>PENDIENTE NOTIFICACIÓN</v>
      </c>
      <c r="F1274" s="141" t="str">
        <f t="shared" si="251"/>
        <v>PENDIENTE NOTIFICACIÓN</v>
      </c>
      <c r="G1274" s="49" t="str">
        <f t="shared" si="252"/>
        <v/>
      </c>
      <c r="H1274" s="51" t="str">
        <f ca="1">IF(
L1274="",
"",
IF(
NETWORKDAYS(L1274,IF(M1274&lt;&gt;"",M1274,TODAY()),FESTIVOS_CO!A:A)&gt;2,
"VENCIDO",
IF(
NETWORKDAYS(L1274,IF(M1274&lt;&gt;"",M1274,TODAY()),FESTIVOS_CO!A:A)=2,
"ALERTA",
"A TIEMPO"
)))</f>
        <v/>
      </c>
      <c r="I1274" s="40"/>
      <c r="J1274" s="36"/>
      <c r="K1274" s="37"/>
      <c r="L1274" s="50"/>
      <c r="M1274" s="37"/>
      <c r="N1274" s="52"/>
      <c r="O1274" s="52"/>
      <c r="P1274" s="36"/>
      <c r="Q1274" s="36"/>
      <c r="R1274" s="40"/>
      <c r="S1274" s="36"/>
      <c r="T1274" s="40"/>
      <c r="U1274" s="40"/>
      <c r="V1274" s="81"/>
      <c r="W1274" s="40"/>
      <c r="X1274" s="40"/>
      <c r="Y1274" s="40"/>
      <c r="Z1274" s="38" t="str">
        <f>IFERROR(VLOOKUP(Y1274,DIRECTORIO!A:B,2,FALSE),"")</f>
        <v/>
      </c>
      <c r="AA1274" s="40"/>
      <c r="AB1274" s="40"/>
      <c r="AC1274" s="40"/>
      <c r="AD1274" s="40"/>
      <c r="AE1274" s="40"/>
      <c r="AF1274" s="40"/>
      <c r="AG1274" s="41" t="s">
        <v>109</v>
      </c>
      <c r="AH1274" s="42"/>
      <c r="AI1274" s="54" t="str">
        <f t="shared" ca="1" si="253"/>
        <v>PENDIENTE NOTIFICACIÓN ELECTRÓNICA</v>
      </c>
      <c r="AJ1274" s="37"/>
      <c r="AK1274" s="37"/>
      <c r="AL1274" s="37"/>
      <c r="AM1274" s="53" t="str">
        <f>IF(AK1274="","",WORKDAY(AK1274,5,FESTIVOS_CO!A:A))</f>
        <v/>
      </c>
      <c r="AN1274" s="37"/>
      <c r="AO1274" s="37"/>
      <c r="AP1274" s="54" t="str">
        <f t="shared" ca="1" si="246"/>
        <v>NO APLICA</v>
      </c>
      <c r="AQ1274" s="36"/>
      <c r="AR1274" s="43"/>
      <c r="AS1274" s="37"/>
      <c r="AT1274" s="36"/>
      <c r="AU1274" s="37"/>
      <c r="AV1274" s="36"/>
      <c r="AW1274" s="36"/>
      <c r="AX1274" s="37"/>
      <c r="AY1274" s="140" t="str">
        <f>IF(AU1274="","",WORKDAY(AU1274,5,FESTIVOS_CO!A:A))</f>
        <v/>
      </c>
      <c r="AZ1274" s="54" t="str">
        <f t="shared" ca="1" si="243"/>
        <v>NO APLICA</v>
      </c>
      <c r="BA1274" s="55" t="str">
        <f>IF(AX1274="","",WORKDAY(AX1274,5,FESTIVOS_CO!A:A))</f>
        <v/>
      </c>
      <c r="BB1274" s="39"/>
      <c r="BC1274" s="40"/>
      <c r="BD1274" s="40"/>
      <c r="BE1274" s="56" t="str">
        <f t="shared" ca="1" si="244"/>
        <v>NO APLICA</v>
      </c>
      <c r="BF1274" s="37"/>
      <c r="BG1274" s="45"/>
      <c r="BH1274" s="37"/>
      <c r="BI1274" s="36"/>
      <c r="BJ1274" s="37"/>
      <c r="BK1274" s="36"/>
      <c r="BL1274" s="36"/>
      <c r="BM1274" s="53" t="str">
        <f>IF(BJ1274="","",WORKDAY(BJ1274,5,FESTIVOS_CO!A:A))</f>
        <v/>
      </c>
      <c r="BN1274" s="57" t="str">
        <f t="shared" ca="1" si="254"/>
        <v>PENDIENTE HACER AVISO</v>
      </c>
      <c r="BO1274" s="54" t="str">
        <f t="shared" ca="1" si="247"/>
        <v>EN TRÁMITE NOTIF. POR AVISO</v>
      </c>
      <c r="BP1274" s="37"/>
      <c r="BQ1274" s="53" t="str">
        <f>IF(BP1274="","",WORKDAY(BP1274,5,FESTIVOS_CO!A:A))</f>
        <v/>
      </c>
      <c r="BR1274" s="37"/>
      <c r="BS1274" s="36"/>
      <c r="BT1274" s="38"/>
      <c r="BU1274" s="58" t="e">
        <f>VLOOKUP(BT1274,Hoja2!$C:$D,2,0)</f>
        <v>#N/A</v>
      </c>
      <c r="BV1274" s="80" t="str">
        <f>IF(
AND(AO1274="",BD1274="",BQ1274=""),
"EN PROCESO NOTIFICACION / COMUNICACION",
IF(
BT1274="",
"NO APLICA",
IF(
BU1274=60,
IF(AO1274&lt;&gt;"",AO1274,IF(BD1274&lt;&gt;"",BD1274,BQ1274))+60,
WORKDAY(
IF(AO1274&lt;&gt;"",AO1274,IF(BD1274&lt;&gt;"",BD1274,BQ1274)),
BU1274,
FESTIVOS_CO!A:A
)
)
))</f>
        <v>EN PROCESO NOTIFICACION / COMUNICACION</v>
      </c>
      <c r="BW1274" s="44"/>
      <c r="BX1274" s="53"/>
      <c r="BY1274" s="45"/>
      <c r="BZ1274" s="37"/>
      <c r="CA1274" s="54" t="str">
        <f t="shared" si="248"/>
        <v>PENDIENTE EJECUTORIA</v>
      </c>
      <c r="CB1274" s="59" t="str">
        <f t="shared" si="245"/>
        <v/>
      </c>
      <c r="CC1274" s="36"/>
      <c r="CD1274" s="40"/>
      <c r="CE1274" s="46"/>
      <c r="CF1274" s="40"/>
      <c r="CG1274" s="40"/>
      <c r="CH1274" s="40"/>
      <c r="CI1274" s="36"/>
      <c r="CJ1274" s="47"/>
      <c r="CK1274" s="40"/>
      <c r="CL1274" s="40"/>
      <c r="CM1274" s="40"/>
      <c r="CN1274" s="40"/>
    </row>
    <row r="1275" spans="1:92" ht="42.75" hidden="1">
      <c r="A1275" s="49" t="str">
        <f t="shared" si="249"/>
        <v>SIN GESTIÓN</v>
      </c>
      <c r="B1275" s="58"/>
      <c r="C1275" s="37"/>
      <c r="D1275" s="37"/>
      <c r="E1275" s="49" t="str">
        <f t="shared" si="250"/>
        <v>PENDIENTE NOTIFICACIÓN</v>
      </c>
      <c r="F1275" s="141" t="str">
        <f t="shared" si="251"/>
        <v>PENDIENTE NOTIFICACIÓN</v>
      </c>
      <c r="G1275" s="49" t="str">
        <f t="shared" si="252"/>
        <v/>
      </c>
      <c r="H1275" s="51" t="str">
        <f ca="1">IF(
L1275="",
"",
IF(
NETWORKDAYS(L1275,IF(M1275&lt;&gt;"",M1275,TODAY()),FESTIVOS_CO!A:A)&gt;2,
"VENCIDO",
IF(
NETWORKDAYS(L1275,IF(M1275&lt;&gt;"",M1275,TODAY()),FESTIVOS_CO!A:A)=2,
"ALERTA",
"A TIEMPO"
)))</f>
        <v/>
      </c>
      <c r="I1275" s="40"/>
      <c r="J1275" s="36"/>
      <c r="K1275" s="37"/>
      <c r="L1275" s="50"/>
      <c r="M1275" s="37"/>
      <c r="N1275" s="52"/>
      <c r="O1275" s="52"/>
      <c r="P1275" s="36"/>
      <c r="Q1275" s="36"/>
      <c r="R1275" s="40"/>
      <c r="S1275" s="36"/>
      <c r="T1275" s="40"/>
      <c r="U1275" s="40"/>
      <c r="V1275" s="81"/>
      <c r="W1275" s="40"/>
      <c r="X1275" s="40"/>
      <c r="Y1275" s="40"/>
      <c r="Z1275" s="38" t="str">
        <f>IFERROR(VLOOKUP(Y1275,DIRECTORIO!A:B,2,FALSE),"")</f>
        <v/>
      </c>
      <c r="AA1275" s="40"/>
      <c r="AB1275" s="40"/>
      <c r="AC1275" s="40"/>
      <c r="AD1275" s="40"/>
      <c r="AE1275" s="40"/>
      <c r="AF1275" s="40"/>
      <c r="AG1275" s="41" t="s">
        <v>109</v>
      </c>
      <c r="AH1275" s="42"/>
      <c r="AI1275" s="54" t="str">
        <f t="shared" ca="1" si="253"/>
        <v>PENDIENTE NOTIFICACIÓN ELECTRÓNICA</v>
      </c>
      <c r="AJ1275" s="37"/>
      <c r="AK1275" s="37"/>
      <c r="AL1275" s="37"/>
      <c r="AM1275" s="53" t="str">
        <f>IF(AK1275="","",WORKDAY(AK1275,5,FESTIVOS_CO!A:A))</f>
        <v/>
      </c>
      <c r="AN1275" s="37"/>
      <c r="AO1275" s="37"/>
      <c r="AP1275" s="54" t="str">
        <f t="shared" ca="1" si="246"/>
        <v>NO APLICA</v>
      </c>
      <c r="AQ1275" s="36"/>
      <c r="AR1275" s="43"/>
      <c r="AS1275" s="37"/>
      <c r="AT1275" s="36"/>
      <c r="AU1275" s="37"/>
      <c r="AV1275" s="36"/>
      <c r="AW1275" s="36"/>
      <c r="AX1275" s="37"/>
      <c r="AY1275" s="140" t="str">
        <f>IF(AU1275="","",WORKDAY(AU1275,5,FESTIVOS_CO!A:A))</f>
        <v/>
      </c>
      <c r="AZ1275" s="54" t="str">
        <f t="shared" ca="1" si="243"/>
        <v>NO APLICA</v>
      </c>
      <c r="BA1275" s="55" t="str">
        <f>IF(AX1275="","",WORKDAY(AX1275,5,FESTIVOS_CO!A:A))</f>
        <v/>
      </c>
      <c r="BB1275" s="39"/>
      <c r="BC1275" s="40"/>
      <c r="BD1275" s="40"/>
      <c r="BE1275" s="56" t="str">
        <f t="shared" ca="1" si="244"/>
        <v>NO APLICA</v>
      </c>
      <c r="BF1275" s="37"/>
      <c r="BG1275" s="45"/>
      <c r="BH1275" s="37"/>
      <c r="BI1275" s="36"/>
      <c r="BJ1275" s="37"/>
      <c r="BK1275" s="36"/>
      <c r="BL1275" s="36"/>
      <c r="BM1275" s="53" t="str">
        <f>IF(BJ1275="","",WORKDAY(BJ1275,5,FESTIVOS_CO!A:A))</f>
        <v/>
      </c>
      <c r="BN1275" s="57" t="str">
        <f t="shared" ca="1" si="254"/>
        <v>PENDIENTE HACER AVISO</v>
      </c>
      <c r="BO1275" s="54" t="str">
        <f t="shared" ca="1" si="247"/>
        <v>EN TRÁMITE NOTIF. POR AVISO</v>
      </c>
      <c r="BP1275" s="37"/>
      <c r="BQ1275" s="53" t="str">
        <f>IF(BP1275="","",WORKDAY(BP1275,5,FESTIVOS_CO!A:A))</f>
        <v/>
      </c>
      <c r="BR1275" s="37"/>
      <c r="BS1275" s="36"/>
      <c r="BT1275" s="38"/>
      <c r="BU1275" s="58" t="e">
        <f>VLOOKUP(BT1275,Hoja2!$C:$D,2,0)</f>
        <v>#N/A</v>
      </c>
      <c r="BV1275" s="80" t="str">
        <f>IF(
AND(AO1275="",BD1275="",BQ1275=""),
"EN PROCESO NOTIFICACION / COMUNICACION",
IF(
BT1275="",
"NO APLICA",
IF(
BU1275=60,
IF(AO1275&lt;&gt;"",AO1275,IF(BD1275&lt;&gt;"",BD1275,BQ1275))+60,
WORKDAY(
IF(AO1275&lt;&gt;"",AO1275,IF(BD1275&lt;&gt;"",BD1275,BQ1275)),
BU1275,
FESTIVOS_CO!A:A
)
)
))</f>
        <v>EN PROCESO NOTIFICACION / COMUNICACION</v>
      </c>
      <c r="BW1275" s="44"/>
      <c r="BX1275" s="53"/>
      <c r="BY1275" s="45"/>
      <c r="BZ1275" s="37"/>
      <c r="CA1275" s="54" t="str">
        <f t="shared" si="248"/>
        <v>PENDIENTE EJECUTORIA</v>
      </c>
      <c r="CB1275" s="59" t="str">
        <f t="shared" si="245"/>
        <v/>
      </c>
      <c r="CC1275" s="36"/>
      <c r="CD1275" s="40"/>
      <c r="CE1275" s="46"/>
      <c r="CF1275" s="40"/>
      <c r="CG1275" s="40"/>
      <c r="CH1275" s="40"/>
      <c r="CI1275" s="36"/>
      <c r="CJ1275" s="47"/>
      <c r="CK1275" s="40"/>
      <c r="CL1275" s="40"/>
      <c r="CM1275" s="40"/>
      <c r="CN1275" s="40"/>
    </row>
    <row r="1276" spans="1:92" ht="42.75" hidden="1">
      <c r="A1276" s="49" t="str">
        <f t="shared" si="249"/>
        <v>SIN GESTIÓN</v>
      </c>
      <c r="B1276" s="58"/>
      <c r="C1276" s="37"/>
      <c r="D1276" s="37"/>
      <c r="E1276" s="49" t="str">
        <f t="shared" si="250"/>
        <v>PENDIENTE NOTIFICACIÓN</v>
      </c>
      <c r="F1276" s="141" t="str">
        <f t="shared" si="251"/>
        <v>PENDIENTE NOTIFICACIÓN</v>
      </c>
      <c r="G1276" s="49" t="str">
        <f t="shared" si="252"/>
        <v/>
      </c>
      <c r="H1276" s="51" t="str">
        <f ca="1">IF(
L1276="",
"",
IF(
NETWORKDAYS(L1276,IF(M1276&lt;&gt;"",M1276,TODAY()),FESTIVOS_CO!A:A)&gt;2,
"VENCIDO",
IF(
NETWORKDAYS(L1276,IF(M1276&lt;&gt;"",M1276,TODAY()),FESTIVOS_CO!A:A)=2,
"ALERTA",
"A TIEMPO"
)))</f>
        <v/>
      </c>
      <c r="I1276" s="40"/>
      <c r="J1276" s="36"/>
      <c r="K1276" s="37"/>
      <c r="L1276" s="50"/>
      <c r="M1276" s="37"/>
      <c r="N1276" s="52"/>
      <c r="O1276" s="52"/>
      <c r="P1276" s="36"/>
      <c r="Q1276" s="36"/>
      <c r="R1276" s="40"/>
      <c r="S1276" s="36"/>
      <c r="T1276" s="40"/>
      <c r="U1276" s="40"/>
      <c r="V1276" s="81"/>
      <c r="W1276" s="40"/>
      <c r="X1276" s="40"/>
      <c r="Y1276" s="40"/>
      <c r="Z1276" s="38" t="str">
        <f>IFERROR(VLOOKUP(Y1276,DIRECTORIO!A:B,2,FALSE),"")</f>
        <v/>
      </c>
      <c r="AA1276" s="40"/>
      <c r="AB1276" s="40"/>
      <c r="AC1276" s="40"/>
      <c r="AD1276" s="40"/>
      <c r="AE1276" s="40"/>
      <c r="AF1276" s="40"/>
      <c r="AG1276" s="41" t="s">
        <v>109</v>
      </c>
      <c r="AH1276" s="42"/>
      <c r="AI1276" s="54" t="str">
        <f t="shared" ca="1" si="253"/>
        <v>PENDIENTE NOTIFICACIÓN ELECTRÓNICA</v>
      </c>
      <c r="AJ1276" s="37"/>
      <c r="AK1276" s="37"/>
      <c r="AL1276" s="37"/>
      <c r="AM1276" s="53" t="str">
        <f>IF(AK1276="","",WORKDAY(AK1276,5,FESTIVOS_CO!A:A))</f>
        <v/>
      </c>
      <c r="AN1276" s="37"/>
      <c r="AO1276" s="37"/>
      <c r="AP1276" s="54" t="str">
        <f t="shared" ca="1" si="246"/>
        <v>NO APLICA</v>
      </c>
      <c r="AQ1276" s="36"/>
      <c r="AR1276" s="43"/>
      <c r="AS1276" s="37"/>
      <c r="AT1276" s="36"/>
      <c r="AU1276" s="37"/>
      <c r="AV1276" s="36"/>
      <c r="AW1276" s="36"/>
      <c r="AX1276" s="37"/>
      <c r="AY1276" s="140" t="str">
        <f>IF(AU1276="","",WORKDAY(AU1276,5,FESTIVOS_CO!A:A))</f>
        <v/>
      </c>
      <c r="AZ1276" s="54" t="str">
        <f t="shared" ca="1" si="243"/>
        <v>NO APLICA</v>
      </c>
      <c r="BA1276" s="55" t="str">
        <f>IF(AX1276="","",WORKDAY(AX1276,5,FESTIVOS_CO!A:A))</f>
        <v/>
      </c>
      <c r="BB1276" s="39"/>
      <c r="BC1276" s="40"/>
      <c r="BD1276" s="40"/>
      <c r="BE1276" s="56" t="str">
        <f t="shared" ca="1" si="244"/>
        <v>NO APLICA</v>
      </c>
      <c r="BF1276" s="37"/>
      <c r="BG1276" s="45"/>
      <c r="BH1276" s="37"/>
      <c r="BI1276" s="36"/>
      <c r="BJ1276" s="37"/>
      <c r="BK1276" s="36"/>
      <c r="BL1276" s="36"/>
      <c r="BM1276" s="53" t="str">
        <f>IF(BJ1276="","",WORKDAY(BJ1276,5,FESTIVOS_CO!A:A))</f>
        <v/>
      </c>
      <c r="BN1276" s="57" t="str">
        <f t="shared" ca="1" si="254"/>
        <v>PENDIENTE HACER AVISO</v>
      </c>
      <c r="BO1276" s="54" t="str">
        <f t="shared" ca="1" si="247"/>
        <v>EN TRÁMITE NOTIF. POR AVISO</v>
      </c>
      <c r="BP1276" s="37"/>
      <c r="BQ1276" s="53" t="str">
        <f>IF(BP1276="","",WORKDAY(BP1276,5,FESTIVOS_CO!A:A))</f>
        <v/>
      </c>
      <c r="BR1276" s="37"/>
      <c r="BS1276" s="36"/>
      <c r="BT1276" s="38"/>
      <c r="BU1276" s="58" t="e">
        <f>VLOOKUP(BT1276,Hoja2!$C:$D,2,0)</f>
        <v>#N/A</v>
      </c>
      <c r="BV1276" s="80" t="str">
        <f>IF(
AND(AO1276="",BD1276="",BQ1276=""),
"EN PROCESO NOTIFICACION / COMUNICACION",
IF(
BT1276="",
"NO APLICA",
IF(
BU1276=60,
IF(AO1276&lt;&gt;"",AO1276,IF(BD1276&lt;&gt;"",BD1276,BQ1276))+60,
WORKDAY(
IF(AO1276&lt;&gt;"",AO1276,IF(BD1276&lt;&gt;"",BD1276,BQ1276)),
BU1276,
FESTIVOS_CO!A:A
)
)
))</f>
        <v>EN PROCESO NOTIFICACION / COMUNICACION</v>
      </c>
      <c r="BW1276" s="44"/>
      <c r="BX1276" s="53"/>
      <c r="BY1276" s="45"/>
      <c r="BZ1276" s="37"/>
      <c r="CA1276" s="54" t="str">
        <f t="shared" si="248"/>
        <v>PENDIENTE EJECUTORIA</v>
      </c>
      <c r="CB1276" s="59" t="str">
        <f t="shared" si="245"/>
        <v/>
      </c>
      <c r="CC1276" s="36"/>
      <c r="CD1276" s="40"/>
      <c r="CE1276" s="46"/>
      <c r="CF1276" s="40"/>
      <c r="CG1276" s="40"/>
      <c r="CH1276" s="40"/>
      <c r="CI1276" s="36"/>
      <c r="CJ1276" s="47"/>
      <c r="CK1276" s="40"/>
      <c r="CL1276" s="40"/>
      <c r="CM1276" s="40"/>
      <c r="CN1276" s="40"/>
    </row>
    <row r="1277" spans="1:92" ht="42.75" hidden="1">
      <c r="A1277" s="49" t="str">
        <f t="shared" si="249"/>
        <v>SIN GESTIÓN</v>
      </c>
      <c r="B1277" s="58"/>
      <c r="C1277" s="37"/>
      <c r="D1277" s="37"/>
      <c r="E1277" s="49" t="str">
        <f t="shared" si="250"/>
        <v>PENDIENTE NOTIFICACIÓN</v>
      </c>
      <c r="F1277" s="141" t="str">
        <f t="shared" si="251"/>
        <v>PENDIENTE NOTIFICACIÓN</v>
      </c>
      <c r="G1277" s="49" t="str">
        <f t="shared" si="252"/>
        <v/>
      </c>
      <c r="H1277" s="51" t="str">
        <f ca="1">IF(
L1277="",
"",
IF(
NETWORKDAYS(L1277,IF(M1277&lt;&gt;"",M1277,TODAY()),FESTIVOS_CO!A:A)&gt;2,
"VENCIDO",
IF(
NETWORKDAYS(L1277,IF(M1277&lt;&gt;"",M1277,TODAY()),FESTIVOS_CO!A:A)=2,
"ALERTA",
"A TIEMPO"
)))</f>
        <v/>
      </c>
      <c r="I1277" s="40"/>
      <c r="J1277" s="36"/>
      <c r="K1277" s="37"/>
      <c r="L1277" s="50"/>
      <c r="M1277" s="37"/>
      <c r="N1277" s="52"/>
      <c r="O1277" s="52"/>
      <c r="P1277" s="36"/>
      <c r="Q1277" s="36"/>
      <c r="R1277" s="40"/>
      <c r="S1277" s="36"/>
      <c r="T1277" s="40"/>
      <c r="U1277" s="40"/>
      <c r="V1277" s="81"/>
      <c r="W1277" s="40"/>
      <c r="X1277" s="40"/>
      <c r="Y1277" s="40"/>
      <c r="Z1277" s="38" t="str">
        <f>IFERROR(VLOOKUP(Y1277,DIRECTORIO!A:B,2,FALSE),"")</f>
        <v/>
      </c>
      <c r="AA1277" s="40"/>
      <c r="AB1277" s="40"/>
      <c r="AC1277" s="40"/>
      <c r="AD1277" s="40"/>
      <c r="AE1277" s="40"/>
      <c r="AF1277" s="40"/>
      <c r="AG1277" s="41" t="s">
        <v>109</v>
      </c>
      <c r="AH1277" s="42"/>
      <c r="AI1277" s="54" t="str">
        <f t="shared" ca="1" si="253"/>
        <v>PENDIENTE NOTIFICACIÓN ELECTRÓNICA</v>
      </c>
      <c r="AJ1277" s="37"/>
      <c r="AK1277" s="37"/>
      <c r="AL1277" s="37"/>
      <c r="AM1277" s="53" t="str">
        <f>IF(AK1277="","",WORKDAY(AK1277,5,FESTIVOS_CO!A:A))</f>
        <v/>
      </c>
      <c r="AN1277" s="37"/>
      <c r="AO1277" s="37"/>
      <c r="AP1277" s="54" t="str">
        <f t="shared" ca="1" si="246"/>
        <v>NO APLICA</v>
      </c>
      <c r="AQ1277" s="36"/>
      <c r="AR1277" s="43"/>
      <c r="AS1277" s="37"/>
      <c r="AT1277" s="36"/>
      <c r="AU1277" s="37"/>
      <c r="AV1277" s="36"/>
      <c r="AW1277" s="36"/>
      <c r="AX1277" s="37"/>
      <c r="AY1277" s="140" t="str">
        <f>IF(AU1277="","",WORKDAY(AU1277,5,FESTIVOS_CO!A:A))</f>
        <v/>
      </c>
      <c r="AZ1277" s="54" t="str">
        <f t="shared" ca="1" si="243"/>
        <v>NO APLICA</v>
      </c>
      <c r="BA1277" s="55" t="str">
        <f>IF(AX1277="","",WORKDAY(AX1277,5,FESTIVOS_CO!A:A))</f>
        <v/>
      </c>
      <c r="BB1277" s="39"/>
      <c r="BC1277" s="40"/>
      <c r="BD1277" s="40"/>
      <c r="BE1277" s="56" t="str">
        <f t="shared" ca="1" si="244"/>
        <v>NO APLICA</v>
      </c>
      <c r="BF1277" s="37"/>
      <c r="BG1277" s="45"/>
      <c r="BH1277" s="37"/>
      <c r="BI1277" s="36"/>
      <c r="BJ1277" s="37"/>
      <c r="BK1277" s="36"/>
      <c r="BL1277" s="36"/>
      <c r="BM1277" s="53" t="str">
        <f>IF(BJ1277="","",WORKDAY(BJ1277,5,FESTIVOS_CO!A:A))</f>
        <v/>
      </c>
      <c r="BN1277" s="57" t="str">
        <f t="shared" ca="1" si="254"/>
        <v>PENDIENTE HACER AVISO</v>
      </c>
      <c r="BO1277" s="54" t="str">
        <f t="shared" ca="1" si="247"/>
        <v>EN TRÁMITE NOTIF. POR AVISO</v>
      </c>
      <c r="BP1277" s="37"/>
      <c r="BQ1277" s="53" t="str">
        <f>IF(BP1277="","",WORKDAY(BP1277,5,FESTIVOS_CO!A:A))</f>
        <v/>
      </c>
      <c r="BR1277" s="37"/>
      <c r="BS1277" s="36"/>
      <c r="BT1277" s="38"/>
      <c r="BU1277" s="58" t="e">
        <f>VLOOKUP(BT1277,Hoja2!$C:$D,2,0)</f>
        <v>#N/A</v>
      </c>
      <c r="BV1277" s="80" t="str">
        <f>IF(
AND(AO1277="",BD1277="",BQ1277=""),
"EN PROCESO NOTIFICACION / COMUNICACION",
IF(
BT1277="",
"NO APLICA",
IF(
BU1277=60,
IF(AO1277&lt;&gt;"",AO1277,IF(BD1277&lt;&gt;"",BD1277,BQ1277))+60,
WORKDAY(
IF(AO1277&lt;&gt;"",AO1277,IF(BD1277&lt;&gt;"",BD1277,BQ1277)),
BU1277,
FESTIVOS_CO!A:A
)
)
))</f>
        <v>EN PROCESO NOTIFICACION / COMUNICACION</v>
      </c>
      <c r="BW1277" s="44"/>
      <c r="BX1277" s="53"/>
      <c r="BY1277" s="45"/>
      <c r="BZ1277" s="37"/>
      <c r="CA1277" s="54" t="str">
        <f t="shared" si="248"/>
        <v>PENDIENTE EJECUTORIA</v>
      </c>
      <c r="CB1277" s="59" t="str">
        <f t="shared" si="245"/>
        <v/>
      </c>
      <c r="CC1277" s="36"/>
      <c r="CD1277" s="40"/>
      <c r="CE1277" s="46"/>
      <c r="CF1277" s="40"/>
      <c r="CG1277" s="40"/>
      <c r="CH1277" s="40"/>
      <c r="CI1277" s="36"/>
      <c r="CJ1277" s="47"/>
      <c r="CK1277" s="40"/>
      <c r="CL1277" s="40"/>
      <c r="CM1277" s="40"/>
      <c r="CN1277" s="40"/>
    </row>
    <row r="1278" spans="1:92" ht="42.75" hidden="1">
      <c r="A1278" s="49" t="str">
        <f t="shared" si="249"/>
        <v>SIN GESTIÓN</v>
      </c>
      <c r="B1278" s="58"/>
      <c r="C1278" s="37"/>
      <c r="D1278" s="37"/>
      <c r="E1278" s="49" t="str">
        <f t="shared" si="250"/>
        <v>PENDIENTE NOTIFICACIÓN</v>
      </c>
      <c r="F1278" s="141" t="str">
        <f t="shared" si="251"/>
        <v>PENDIENTE NOTIFICACIÓN</v>
      </c>
      <c r="G1278" s="49" t="str">
        <f t="shared" si="252"/>
        <v/>
      </c>
      <c r="H1278" s="51" t="str">
        <f ca="1">IF(
L1278="",
"",
IF(
NETWORKDAYS(L1278,IF(M1278&lt;&gt;"",M1278,TODAY()),FESTIVOS_CO!A:A)&gt;2,
"VENCIDO",
IF(
NETWORKDAYS(L1278,IF(M1278&lt;&gt;"",M1278,TODAY()),FESTIVOS_CO!A:A)=2,
"ALERTA",
"A TIEMPO"
)))</f>
        <v/>
      </c>
      <c r="I1278" s="40"/>
      <c r="J1278" s="36"/>
      <c r="K1278" s="37"/>
      <c r="L1278" s="50"/>
      <c r="M1278" s="37"/>
      <c r="N1278" s="52"/>
      <c r="O1278" s="52"/>
      <c r="P1278" s="36"/>
      <c r="Q1278" s="36"/>
      <c r="R1278" s="40"/>
      <c r="S1278" s="36"/>
      <c r="T1278" s="40"/>
      <c r="U1278" s="40"/>
      <c r="V1278" s="81"/>
      <c r="W1278" s="40"/>
      <c r="X1278" s="40"/>
      <c r="Y1278" s="40"/>
      <c r="Z1278" s="38" t="str">
        <f>IFERROR(VLOOKUP(Y1278,DIRECTORIO!A:B,2,FALSE),"")</f>
        <v/>
      </c>
      <c r="AA1278" s="40"/>
      <c r="AB1278" s="40"/>
      <c r="AC1278" s="40"/>
      <c r="AD1278" s="40"/>
      <c r="AE1278" s="40"/>
      <c r="AF1278" s="40"/>
      <c r="AG1278" s="41" t="s">
        <v>109</v>
      </c>
      <c r="AH1278" s="42"/>
      <c r="AI1278" s="54" t="str">
        <f t="shared" ca="1" si="253"/>
        <v>PENDIENTE NOTIFICACIÓN ELECTRÓNICA</v>
      </c>
      <c r="AJ1278" s="37"/>
      <c r="AK1278" s="37"/>
      <c r="AL1278" s="37"/>
      <c r="AM1278" s="53" t="str">
        <f>IF(AK1278="","",WORKDAY(AK1278,5,FESTIVOS_CO!A:A))</f>
        <v/>
      </c>
      <c r="AN1278" s="37"/>
      <c r="AO1278" s="37"/>
      <c r="AP1278" s="54" t="str">
        <f t="shared" ca="1" si="246"/>
        <v>NO APLICA</v>
      </c>
      <c r="AQ1278" s="36"/>
      <c r="AR1278" s="43"/>
      <c r="AS1278" s="37"/>
      <c r="AT1278" s="36"/>
      <c r="AU1278" s="37"/>
      <c r="AV1278" s="36"/>
      <c r="AW1278" s="36"/>
      <c r="AX1278" s="37"/>
      <c r="AY1278" s="140" t="str">
        <f>IF(AU1278="","",WORKDAY(AU1278,5,FESTIVOS_CO!A:A))</f>
        <v/>
      </c>
      <c r="AZ1278" s="54" t="str">
        <f t="shared" ca="1" si="243"/>
        <v>NO APLICA</v>
      </c>
      <c r="BA1278" s="55" t="str">
        <f>IF(AX1278="","",WORKDAY(AX1278,5,FESTIVOS_CO!A:A))</f>
        <v/>
      </c>
      <c r="BB1278" s="39"/>
      <c r="BC1278" s="40"/>
      <c r="BD1278" s="40"/>
      <c r="BE1278" s="56" t="str">
        <f t="shared" ca="1" si="244"/>
        <v>NO APLICA</v>
      </c>
      <c r="BF1278" s="37"/>
      <c r="BG1278" s="45"/>
      <c r="BH1278" s="37"/>
      <c r="BI1278" s="36"/>
      <c r="BJ1278" s="37"/>
      <c r="BK1278" s="36"/>
      <c r="BL1278" s="36"/>
      <c r="BM1278" s="53" t="str">
        <f>IF(BJ1278="","",WORKDAY(BJ1278,5,FESTIVOS_CO!A:A))</f>
        <v/>
      </c>
      <c r="BN1278" s="57" t="str">
        <f t="shared" ca="1" si="254"/>
        <v>PENDIENTE HACER AVISO</v>
      </c>
      <c r="BO1278" s="54" t="str">
        <f t="shared" ca="1" si="247"/>
        <v>EN TRÁMITE NOTIF. POR AVISO</v>
      </c>
      <c r="BP1278" s="37"/>
      <c r="BQ1278" s="53" t="str">
        <f>IF(BP1278="","",WORKDAY(BP1278,5,FESTIVOS_CO!A:A))</f>
        <v/>
      </c>
      <c r="BR1278" s="37"/>
      <c r="BS1278" s="36"/>
      <c r="BT1278" s="38"/>
      <c r="BU1278" s="58" t="e">
        <f>VLOOKUP(BT1278,Hoja2!$C:$D,2,0)</f>
        <v>#N/A</v>
      </c>
      <c r="BV1278" s="80" t="str">
        <f>IF(
AND(AO1278="",BD1278="",BQ1278=""),
"EN PROCESO NOTIFICACION / COMUNICACION",
IF(
BT1278="",
"NO APLICA",
IF(
BU1278=60,
IF(AO1278&lt;&gt;"",AO1278,IF(BD1278&lt;&gt;"",BD1278,BQ1278))+60,
WORKDAY(
IF(AO1278&lt;&gt;"",AO1278,IF(BD1278&lt;&gt;"",BD1278,BQ1278)),
BU1278,
FESTIVOS_CO!A:A
)
)
))</f>
        <v>EN PROCESO NOTIFICACION / COMUNICACION</v>
      </c>
      <c r="BW1278" s="44"/>
      <c r="BX1278" s="53"/>
      <c r="BY1278" s="45"/>
      <c r="BZ1278" s="37"/>
      <c r="CA1278" s="54" t="str">
        <f t="shared" si="248"/>
        <v>PENDIENTE EJECUTORIA</v>
      </c>
      <c r="CB1278" s="59" t="str">
        <f t="shared" si="245"/>
        <v/>
      </c>
      <c r="CC1278" s="36"/>
      <c r="CD1278" s="40"/>
      <c r="CE1278" s="46"/>
      <c r="CF1278" s="40"/>
      <c r="CG1278" s="40"/>
      <c r="CH1278" s="40"/>
      <c r="CI1278" s="36"/>
      <c r="CJ1278" s="47"/>
      <c r="CK1278" s="40"/>
      <c r="CL1278" s="40"/>
      <c r="CM1278" s="40"/>
      <c r="CN1278" s="40"/>
    </row>
    <row r="1279" spans="1:92" ht="42.75" hidden="1">
      <c r="A1279" s="49" t="str">
        <f t="shared" si="249"/>
        <v>SIN GESTIÓN</v>
      </c>
      <c r="B1279" s="58"/>
      <c r="C1279" s="37"/>
      <c r="D1279" s="37"/>
      <c r="E1279" s="49" t="str">
        <f t="shared" si="250"/>
        <v>PENDIENTE NOTIFICACIÓN</v>
      </c>
      <c r="F1279" s="141" t="str">
        <f t="shared" si="251"/>
        <v>PENDIENTE NOTIFICACIÓN</v>
      </c>
      <c r="G1279" s="49" t="str">
        <f t="shared" si="252"/>
        <v/>
      </c>
      <c r="H1279" s="51" t="str">
        <f ca="1">IF(
L1279="",
"",
IF(
NETWORKDAYS(L1279,IF(M1279&lt;&gt;"",M1279,TODAY()),FESTIVOS_CO!A:A)&gt;2,
"VENCIDO",
IF(
NETWORKDAYS(L1279,IF(M1279&lt;&gt;"",M1279,TODAY()),FESTIVOS_CO!A:A)=2,
"ALERTA",
"A TIEMPO"
)))</f>
        <v/>
      </c>
      <c r="I1279" s="40"/>
      <c r="J1279" s="36"/>
      <c r="K1279" s="37"/>
      <c r="L1279" s="50"/>
      <c r="M1279" s="37"/>
      <c r="N1279" s="52"/>
      <c r="O1279" s="52"/>
      <c r="P1279" s="36"/>
      <c r="Q1279" s="36"/>
      <c r="R1279" s="40"/>
      <c r="S1279" s="36"/>
      <c r="T1279" s="40"/>
      <c r="U1279" s="40"/>
      <c r="V1279" s="81"/>
      <c r="W1279" s="40"/>
      <c r="X1279" s="40"/>
      <c r="Y1279" s="40"/>
      <c r="Z1279" s="38" t="str">
        <f>IFERROR(VLOOKUP(Y1279,DIRECTORIO!A:B,2,FALSE),"")</f>
        <v/>
      </c>
      <c r="AA1279" s="40"/>
      <c r="AB1279" s="40"/>
      <c r="AC1279" s="40"/>
      <c r="AD1279" s="40"/>
      <c r="AE1279" s="40"/>
      <c r="AF1279" s="40"/>
      <c r="AG1279" s="41" t="s">
        <v>109</v>
      </c>
      <c r="AH1279" s="42"/>
      <c r="AI1279" s="54" t="str">
        <f t="shared" ca="1" si="253"/>
        <v>PENDIENTE NOTIFICACIÓN ELECTRÓNICA</v>
      </c>
      <c r="AJ1279" s="37"/>
      <c r="AK1279" s="37"/>
      <c r="AL1279" s="37"/>
      <c r="AM1279" s="53" t="str">
        <f>IF(AK1279="","",WORKDAY(AK1279,5,FESTIVOS_CO!A:A))</f>
        <v/>
      </c>
      <c r="AN1279" s="37"/>
      <c r="AO1279" s="37"/>
      <c r="AP1279" s="54" t="str">
        <f t="shared" ca="1" si="246"/>
        <v>NO APLICA</v>
      </c>
      <c r="AQ1279" s="36"/>
      <c r="AR1279" s="43"/>
      <c r="AS1279" s="37"/>
      <c r="AT1279" s="36"/>
      <c r="AU1279" s="37"/>
      <c r="AV1279" s="36"/>
      <c r="AW1279" s="36"/>
      <c r="AX1279" s="37"/>
      <c r="AY1279" s="140" t="str">
        <f>IF(AU1279="","",WORKDAY(AU1279,5,FESTIVOS_CO!A:A))</f>
        <v/>
      </c>
      <c r="AZ1279" s="54" t="str">
        <f t="shared" ca="1" si="243"/>
        <v>NO APLICA</v>
      </c>
      <c r="BA1279" s="55" t="str">
        <f>IF(AX1279="","",WORKDAY(AX1279,5,FESTIVOS_CO!A:A))</f>
        <v/>
      </c>
      <c r="BB1279" s="39"/>
      <c r="BC1279" s="40"/>
      <c r="BD1279" s="40"/>
      <c r="BE1279" s="56" t="str">
        <f t="shared" ca="1" si="244"/>
        <v>NO APLICA</v>
      </c>
      <c r="BF1279" s="37"/>
      <c r="BG1279" s="45"/>
      <c r="BH1279" s="37"/>
      <c r="BI1279" s="36"/>
      <c r="BJ1279" s="37"/>
      <c r="BK1279" s="36"/>
      <c r="BL1279" s="36"/>
      <c r="BM1279" s="53" t="str">
        <f>IF(BJ1279="","",WORKDAY(BJ1279,5,FESTIVOS_CO!A:A))</f>
        <v/>
      </c>
      <c r="BN1279" s="57" t="str">
        <f t="shared" ca="1" si="254"/>
        <v>PENDIENTE HACER AVISO</v>
      </c>
      <c r="BO1279" s="54" t="str">
        <f t="shared" ca="1" si="247"/>
        <v>EN TRÁMITE NOTIF. POR AVISO</v>
      </c>
      <c r="BP1279" s="37"/>
      <c r="BQ1279" s="53" t="str">
        <f>IF(BP1279="","",WORKDAY(BP1279,5,FESTIVOS_CO!A:A))</f>
        <v/>
      </c>
      <c r="BR1279" s="37"/>
      <c r="BS1279" s="36"/>
      <c r="BT1279" s="38"/>
      <c r="BU1279" s="58" t="e">
        <f>VLOOKUP(BT1279,Hoja2!$C:$D,2,0)</f>
        <v>#N/A</v>
      </c>
      <c r="BV1279" s="80" t="str">
        <f>IF(
AND(AO1279="",BD1279="",BQ1279=""),
"EN PROCESO NOTIFICACION / COMUNICACION",
IF(
BT1279="",
"NO APLICA",
IF(
BU1279=60,
IF(AO1279&lt;&gt;"",AO1279,IF(BD1279&lt;&gt;"",BD1279,BQ1279))+60,
WORKDAY(
IF(AO1279&lt;&gt;"",AO1279,IF(BD1279&lt;&gt;"",BD1279,BQ1279)),
BU1279,
FESTIVOS_CO!A:A
)
)
))</f>
        <v>EN PROCESO NOTIFICACION / COMUNICACION</v>
      </c>
      <c r="BW1279" s="44"/>
      <c r="BX1279" s="53"/>
      <c r="BY1279" s="45"/>
      <c r="BZ1279" s="37"/>
      <c r="CA1279" s="54" t="str">
        <f t="shared" si="248"/>
        <v>PENDIENTE EJECUTORIA</v>
      </c>
      <c r="CB1279" s="59" t="str">
        <f t="shared" si="245"/>
        <v/>
      </c>
      <c r="CC1279" s="36"/>
      <c r="CD1279" s="40"/>
      <c r="CE1279" s="46"/>
      <c r="CF1279" s="40"/>
      <c r="CG1279" s="40"/>
      <c r="CH1279" s="40"/>
      <c r="CI1279" s="36"/>
      <c r="CJ1279" s="47"/>
      <c r="CK1279" s="40"/>
      <c r="CL1279" s="40"/>
      <c r="CM1279" s="40"/>
      <c r="CN1279" s="40"/>
    </row>
    <row r="1280" spans="1:92" ht="42.75" hidden="1">
      <c r="A1280" s="49" t="str">
        <f t="shared" si="249"/>
        <v>SIN GESTIÓN</v>
      </c>
      <c r="B1280" s="58"/>
      <c r="C1280" s="37"/>
      <c r="D1280" s="37"/>
      <c r="E1280" s="49" t="str">
        <f t="shared" si="250"/>
        <v>PENDIENTE NOTIFICACIÓN</v>
      </c>
      <c r="F1280" s="141" t="str">
        <f t="shared" si="251"/>
        <v>PENDIENTE NOTIFICACIÓN</v>
      </c>
      <c r="G1280" s="49" t="str">
        <f t="shared" si="252"/>
        <v/>
      </c>
      <c r="H1280" s="51" t="str">
        <f ca="1">IF(
L1280="",
"",
IF(
NETWORKDAYS(L1280,IF(M1280&lt;&gt;"",M1280,TODAY()),FESTIVOS_CO!A:A)&gt;2,
"VENCIDO",
IF(
NETWORKDAYS(L1280,IF(M1280&lt;&gt;"",M1280,TODAY()),FESTIVOS_CO!A:A)=2,
"ALERTA",
"A TIEMPO"
)))</f>
        <v/>
      </c>
      <c r="I1280" s="40"/>
      <c r="J1280" s="36"/>
      <c r="K1280" s="37"/>
      <c r="L1280" s="50"/>
      <c r="M1280" s="37"/>
      <c r="N1280" s="52"/>
      <c r="O1280" s="52"/>
      <c r="P1280" s="36"/>
      <c r="Q1280" s="36"/>
      <c r="R1280" s="40"/>
      <c r="S1280" s="36"/>
      <c r="T1280" s="40"/>
      <c r="U1280" s="40"/>
      <c r="V1280" s="81"/>
      <c r="W1280" s="40"/>
      <c r="X1280" s="40"/>
      <c r="Y1280" s="40"/>
      <c r="Z1280" s="38" t="str">
        <f>IFERROR(VLOOKUP(Y1280,DIRECTORIO!A:B,2,FALSE),"")</f>
        <v/>
      </c>
      <c r="AA1280" s="40"/>
      <c r="AB1280" s="40"/>
      <c r="AC1280" s="40"/>
      <c r="AD1280" s="40"/>
      <c r="AE1280" s="40"/>
      <c r="AF1280" s="40"/>
      <c r="AG1280" s="41" t="s">
        <v>109</v>
      </c>
      <c r="AH1280" s="42"/>
      <c r="AI1280" s="54" t="str">
        <f t="shared" ca="1" si="253"/>
        <v>PENDIENTE NOTIFICACIÓN ELECTRÓNICA</v>
      </c>
      <c r="AJ1280" s="37"/>
      <c r="AK1280" s="37"/>
      <c r="AL1280" s="37"/>
      <c r="AM1280" s="53" t="str">
        <f>IF(AK1280="","",WORKDAY(AK1280,5,FESTIVOS_CO!A:A))</f>
        <v/>
      </c>
      <c r="AN1280" s="37"/>
      <c r="AO1280" s="37"/>
      <c r="AP1280" s="54" t="str">
        <f t="shared" ca="1" si="246"/>
        <v>NO APLICA</v>
      </c>
      <c r="AQ1280" s="36"/>
      <c r="AR1280" s="43"/>
      <c r="AS1280" s="37"/>
      <c r="AT1280" s="36"/>
      <c r="AU1280" s="37"/>
      <c r="AV1280" s="36"/>
      <c r="AW1280" s="36"/>
      <c r="AX1280" s="37"/>
      <c r="AY1280" s="140" t="str">
        <f>IF(AU1280="","",WORKDAY(AU1280,5,FESTIVOS_CO!A:A))</f>
        <v/>
      </c>
      <c r="AZ1280" s="54" t="str">
        <f t="shared" ca="1" si="243"/>
        <v>NO APLICA</v>
      </c>
      <c r="BA1280" s="55" t="str">
        <f>IF(AX1280="","",WORKDAY(AX1280,5,FESTIVOS_CO!A:A))</f>
        <v/>
      </c>
      <c r="BB1280" s="39"/>
      <c r="BC1280" s="40"/>
      <c r="BD1280" s="40"/>
      <c r="BE1280" s="56" t="str">
        <f t="shared" ca="1" si="244"/>
        <v>NO APLICA</v>
      </c>
      <c r="BF1280" s="37"/>
      <c r="BG1280" s="45"/>
      <c r="BH1280" s="37"/>
      <c r="BI1280" s="36"/>
      <c r="BJ1280" s="37"/>
      <c r="BK1280" s="36"/>
      <c r="BL1280" s="36"/>
      <c r="BM1280" s="53" t="str">
        <f>IF(BJ1280="","",WORKDAY(BJ1280,5,FESTIVOS_CO!A:A))</f>
        <v/>
      </c>
      <c r="BN1280" s="57" t="str">
        <f t="shared" ca="1" si="254"/>
        <v>PENDIENTE HACER AVISO</v>
      </c>
      <c r="BO1280" s="54" t="str">
        <f t="shared" ca="1" si="247"/>
        <v>EN TRÁMITE NOTIF. POR AVISO</v>
      </c>
      <c r="BP1280" s="37"/>
      <c r="BQ1280" s="53" t="str">
        <f>IF(BP1280="","",WORKDAY(BP1280,5,FESTIVOS_CO!A:A))</f>
        <v/>
      </c>
      <c r="BR1280" s="37"/>
      <c r="BS1280" s="36"/>
      <c r="BT1280" s="38"/>
      <c r="BU1280" s="58" t="e">
        <f>VLOOKUP(BT1280,Hoja2!$C:$D,2,0)</f>
        <v>#N/A</v>
      </c>
      <c r="BV1280" s="80" t="str">
        <f>IF(
AND(AO1280="",BD1280="",BQ1280=""),
"EN PROCESO NOTIFICACION / COMUNICACION",
IF(
BT1280="",
"NO APLICA",
IF(
BU1280=60,
IF(AO1280&lt;&gt;"",AO1280,IF(BD1280&lt;&gt;"",BD1280,BQ1280))+60,
WORKDAY(
IF(AO1280&lt;&gt;"",AO1280,IF(BD1280&lt;&gt;"",BD1280,BQ1280)),
BU1280,
FESTIVOS_CO!A:A
)
)
))</f>
        <v>EN PROCESO NOTIFICACION / COMUNICACION</v>
      </c>
      <c r="BW1280" s="44"/>
      <c r="BX1280" s="53"/>
      <c r="BY1280" s="45"/>
      <c r="BZ1280" s="37"/>
      <c r="CA1280" s="54" t="str">
        <f t="shared" si="248"/>
        <v>PENDIENTE EJECUTORIA</v>
      </c>
      <c r="CB1280" s="59" t="str">
        <f t="shared" si="245"/>
        <v/>
      </c>
      <c r="CC1280" s="36"/>
      <c r="CD1280" s="40"/>
      <c r="CE1280" s="46"/>
      <c r="CF1280" s="40"/>
      <c r="CG1280" s="40"/>
      <c r="CH1280" s="40"/>
      <c r="CI1280" s="36"/>
      <c r="CJ1280" s="47"/>
      <c r="CK1280" s="40"/>
      <c r="CL1280" s="40"/>
      <c r="CM1280" s="40"/>
      <c r="CN1280" s="40"/>
    </row>
    <row r="1281" spans="1:92" ht="42.75" hidden="1">
      <c r="A1281" s="49" t="str">
        <f t="shared" si="249"/>
        <v>SIN GESTIÓN</v>
      </c>
      <c r="B1281" s="58"/>
      <c r="C1281" s="37"/>
      <c r="D1281" s="37"/>
      <c r="E1281" s="49" t="str">
        <f t="shared" si="250"/>
        <v>PENDIENTE NOTIFICACIÓN</v>
      </c>
      <c r="F1281" s="141" t="str">
        <f t="shared" si="251"/>
        <v>PENDIENTE NOTIFICACIÓN</v>
      </c>
      <c r="G1281" s="49" t="str">
        <f t="shared" si="252"/>
        <v/>
      </c>
      <c r="H1281" s="51" t="str">
        <f ca="1">IF(
L1281="",
"",
IF(
NETWORKDAYS(L1281,IF(M1281&lt;&gt;"",M1281,TODAY()),FESTIVOS_CO!A:A)&gt;2,
"VENCIDO",
IF(
NETWORKDAYS(L1281,IF(M1281&lt;&gt;"",M1281,TODAY()),FESTIVOS_CO!A:A)=2,
"ALERTA",
"A TIEMPO"
)))</f>
        <v/>
      </c>
      <c r="I1281" s="40"/>
      <c r="J1281" s="36"/>
      <c r="K1281" s="37"/>
      <c r="L1281" s="50"/>
      <c r="M1281" s="37"/>
      <c r="N1281" s="52"/>
      <c r="O1281" s="52"/>
      <c r="P1281" s="36"/>
      <c r="Q1281" s="36"/>
      <c r="R1281" s="40"/>
      <c r="S1281" s="36"/>
      <c r="T1281" s="40"/>
      <c r="U1281" s="40"/>
      <c r="V1281" s="81"/>
      <c r="W1281" s="40"/>
      <c r="X1281" s="40"/>
      <c r="Y1281" s="40"/>
      <c r="Z1281" s="38" t="str">
        <f>IFERROR(VLOOKUP(Y1281,DIRECTORIO!A:B,2,FALSE),"")</f>
        <v/>
      </c>
      <c r="AA1281" s="40"/>
      <c r="AB1281" s="40"/>
      <c r="AC1281" s="40"/>
      <c r="AD1281" s="40"/>
      <c r="AE1281" s="40"/>
      <c r="AF1281" s="40"/>
      <c r="AG1281" s="41" t="s">
        <v>109</v>
      </c>
      <c r="AH1281" s="42"/>
      <c r="AI1281" s="54" t="str">
        <f t="shared" ca="1" si="253"/>
        <v>PENDIENTE NOTIFICACIÓN ELECTRÓNICA</v>
      </c>
      <c r="AJ1281" s="37"/>
      <c r="AK1281" s="37"/>
      <c r="AL1281" s="37"/>
      <c r="AM1281" s="53" t="str">
        <f>IF(AK1281="","",WORKDAY(AK1281,5,FESTIVOS_CO!A:A))</f>
        <v/>
      </c>
      <c r="AN1281" s="37"/>
      <c r="AO1281" s="37"/>
      <c r="AP1281" s="54" t="str">
        <f t="shared" ca="1" si="246"/>
        <v>NO APLICA</v>
      </c>
      <c r="AQ1281" s="36"/>
      <c r="AR1281" s="43"/>
      <c r="AS1281" s="37"/>
      <c r="AT1281" s="36"/>
      <c r="AU1281" s="37"/>
      <c r="AV1281" s="36"/>
      <c r="AW1281" s="36"/>
      <c r="AX1281" s="37"/>
      <c r="AY1281" s="140" t="str">
        <f>IF(AU1281="","",WORKDAY(AU1281,5,FESTIVOS_CO!A:A))</f>
        <v/>
      </c>
      <c r="AZ1281" s="54" t="str">
        <f t="shared" ca="1" si="243"/>
        <v>NO APLICA</v>
      </c>
      <c r="BA1281" s="55" t="str">
        <f>IF(AX1281="","",WORKDAY(AX1281,5,FESTIVOS_CO!A:A))</f>
        <v/>
      </c>
      <c r="BB1281" s="39"/>
      <c r="BC1281" s="40"/>
      <c r="BD1281" s="40"/>
      <c r="BE1281" s="56" t="str">
        <f t="shared" ca="1" si="244"/>
        <v>NO APLICA</v>
      </c>
      <c r="BF1281" s="37"/>
      <c r="BG1281" s="45"/>
      <c r="BH1281" s="37"/>
      <c r="BI1281" s="36"/>
      <c r="BJ1281" s="37"/>
      <c r="BK1281" s="36"/>
      <c r="BL1281" s="36"/>
      <c r="BM1281" s="53" t="str">
        <f>IF(BJ1281="","",WORKDAY(BJ1281,5,FESTIVOS_CO!A:A))</f>
        <v/>
      </c>
      <c r="BN1281" s="57" t="str">
        <f t="shared" ca="1" si="254"/>
        <v>PENDIENTE HACER AVISO</v>
      </c>
      <c r="BO1281" s="54" t="str">
        <f t="shared" ca="1" si="247"/>
        <v>EN TRÁMITE NOTIF. POR AVISO</v>
      </c>
      <c r="BP1281" s="37"/>
      <c r="BQ1281" s="53" t="str">
        <f>IF(BP1281="","",WORKDAY(BP1281,5,FESTIVOS_CO!A:A))</f>
        <v/>
      </c>
      <c r="BR1281" s="37"/>
      <c r="BS1281" s="36"/>
      <c r="BT1281" s="38"/>
      <c r="BU1281" s="58" t="e">
        <f>VLOOKUP(BT1281,Hoja2!$C:$D,2,0)</f>
        <v>#N/A</v>
      </c>
      <c r="BV1281" s="80" t="str">
        <f>IF(
AND(AO1281="",BD1281="",BQ1281=""),
"EN PROCESO NOTIFICACION / COMUNICACION",
IF(
BT1281="",
"NO APLICA",
IF(
BU1281=60,
IF(AO1281&lt;&gt;"",AO1281,IF(BD1281&lt;&gt;"",BD1281,BQ1281))+60,
WORKDAY(
IF(AO1281&lt;&gt;"",AO1281,IF(BD1281&lt;&gt;"",BD1281,BQ1281)),
BU1281,
FESTIVOS_CO!A:A
)
)
))</f>
        <v>EN PROCESO NOTIFICACION / COMUNICACION</v>
      </c>
      <c r="BW1281" s="44"/>
      <c r="BX1281" s="53"/>
      <c r="BY1281" s="45"/>
      <c r="BZ1281" s="37"/>
      <c r="CA1281" s="54" t="str">
        <f t="shared" si="248"/>
        <v>PENDIENTE EJECUTORIA</v>
      </c>
      <c r="CB1281" s="59" t="str">
        <f t="shared" si="245"/>
        <v/>
      </c>
      <c r="CC1281" s="36"/>
      <c r="CD1281" s="40"/>
      <c r="CE1281" s="46"/>
      <c r="CF1281" s="40"/>
      <c r="CG1281" s="40"/>
      <c r="CH1281" s="40"/>
      <c r="CI1281" s="36"/>
      <c r="CJ1281" s="47"/>
      <c r="CK1281" s="40"/>
      <c r="CL1281" s="40"/>
      <c r="CM1281" s="40"/>
      <c r="CN1281" s="40"/>
    </row>
    <row r="1282" spans="1:92" ht="42.75" hidden="1">
      <c r="A1282" s="49" t="str">
        <f t="shared" si="249"/>
        <v>SIN GESTIÓN</v>
      </c>
      <c r="B1282" s="58"/>
      <c r="C1282" s="37"/>
      <c r="D1282" s="37"/>
      <c r="E1282" s="49" t="str">
        <f t="shared" si="250"/>
        <v>PENDIENTE NOTIFICACIÓN</v>
      </c>
      <c r="F1282" s="141" t="str">
        <f t="shared" si="251"/>
        <v>PENDIENTE NOTIFICACIÓN</v>
      </c>
      <c r="G1282" s="49" t="str">
        <f t="shared" si="252"/>
        <v/>
      </c>
      <c r="H1282" s="51" t="str">
        <f ca="1">IF(
L1282="",
"",
IF(
NETWORKDAYS(L1282,IF(M1282&lt;&gt;"",M1282,TODAY()),FESTIVOS_CO!A:A)&gt;2,
"VENCIDO",
IF(
NETWORKDAYS(L1282,IF(M1282&lt;&gt;"",M1282,TODAY()),FESTIVOS_CO!A:A)=2,
"ALERTA",
"A TIEMPO"
)))</f>
        <v/>
      </c>
      <c r="I1282" s="40"/>
      <c r="J1282" s="36"/>
      <c r="K1282" s="37"/>
      <c r="L1282" s="50"/>
      <c r="M1282" s="37"/>
      <c r="N1282" s="52"/>
      <c r="O1282" s="52"/>
      <c r="P1282" s="36"/>
      <c r="Q1282" s="36"/>
      <c r="R1282" s="40"/>
      <c r="S1282" s="36"/>
      <c r="T1282" s="40"/>
      <c r="U1282" s="40"/>
      <c r="V1282" s="81"/>
      <c r="W1282" s="40"/>
      <c r="X1282" s="40"/>
      <c r="Y1282" s="40"/>
      <c r="Z1282" s="38" t="str">
        <f>IFERROR(VLOOKUP(Y1282,DIRECTORIO!A:B,2,FALSE),"")</f>
        <v/>
      </c>
      <c r="AA1282" s="40"/>
      <c r="AB1282" s="40"/>
      <c r="AC1282" s="40"/>
      <c r="AD1282" s="40"/>
      <c r="AE1282" s="40"/>
      <c r="AF1282" s="40"/>
      <c r="AG1282" s="41" t="s">
        <v>109</v>
      </c>
      <c r="AH1282" s="42"/>
      <c r="AI1282" s="54" t="str">
        <f t="shared" ca="1" si="253"/>
        <v>PENDIENTE NOTIFICACIÓN ELECTRÓNICA</v>
      </c>
      <c r="AJ1282" s="37"/>
      <c r="AK1282" s="37"/>
      <c r="AL1282" s="37"/>
      <c r="AM1282" s="53" t="str">
        <f>IF(AK1282="","",WORKDAY(AK1282,5,FESTIVOS_CO!A:A))</f>
        <v/>
      </c>
      <c r="AN1282" s="37"/>
      <c r="AO1282" s="37"/>
      <c r="AP1282" s="54" t="str">
        <f t="shared" ca="1" si="246"/>
        <v>NO APLICA</v>
      </c>
      <c r="AQ1282" s="36"/>
      <c r="AR1282" s="43"/>
      <c r="AS1282" s="37"/>
      <c r="AT1282" s="36"/>
      <c r="AU1282" s="37"/>
      <c r="AV1282" s="36"/>
      <c r="AW1282" s="36"/>
      <c r="AX1282" s="37"/>
      <c r="AY1282" s="140" t="str">
        <f>IF(AU1282="","",WORKDAY(AU1282,5,FESTIVOS_CO!A:A))</f>
        <v/>
      </c>
      <c r="AZ1282" s="54" t="str">
        <f t="shared" ca="1" si="243"/>
        <v>NO APLICA</v>
      </c>
      <c r="BA1282" s="55" t="str">
        <f>IF(AX1282="","",WORKDAY(AX1282,5,FESTIVOS_CO!A:A))</f>
        <v/>
      </c>
      <c r="BB1282" s="39"/>
      <c r="BC1282" s="40"/>
      <c r="BD1282" s="40"/>
      <c r="BE1282" s="56" t="str">
        <f t="shared" ca="1" si="244"/>
        <v>NO APLICA</v>
      </c>
      <c r="BF1282" s="37"/>
      <c r="BG1282" s="45"/>
      <c r="BH1282" s="37"/>
      <c r="BI1282" s="36"/>
      <c r="BJ1282" s="37"/>
      <c r="BK1282" s="36"/>
      <c r="BL1282" s="36"/>
      <c r="BM1282" s="53" t="str">
        <f>IF(BJ1282="","",WORKDAY(BJ1282,5,FESTIVOS_CO!A:A))</f>
        <v/>
      </c>
      <c r="BN1282" s="57" t="str">
        <f t="shared" ca="1" si="254"/>
        <v>PENDIENTE HACER AVISO</v>
      </c>
      <c r="BO1282" s="54" t="str">
        <f t="shared" ca="1" si="247"/>
        <v>EN TRÁMITE NOTIF. POR AVISO</v>
      </c>
      <c r="BP1282" s="37"/>
      <c r="BQ1282" s="53" t="str">
        <f>IF(BP1282="","",WORKDAY(BP1282,5,FESTIVOS_CO!A:A))</f>
        <v/>
      </c>
      <c r="BR1282" s="37"/>
      <c r="BS1282" s="36"/>
      <c r="BT1282" s="38"/>
      <c r="BU1282" s="58" t="e">
        <f>VLOOKUP(BT1282,Hoja2!$C:$D,2,0)</f>
        <v>#N/A</v>
      </c>
      <c r="BV1282" s="80" t="str">
        <f>IF(
AND(AO1282="",BD1282="",BQ1282=""),
"EN PROCESO NOTIFICACION / COMUNICACION",
IF(
BT1282="",
"NO APLICA",
IF(
BU1282=60,
IF(AO1282&lt;&gt;"",AO1282,IF(BD1282&lt;&gt;"",BD1282,BQ1282))+60,
WORKDAY(
IF(AO1282&lt;&gt;"",AO1282,IF(BD1282&lt;&gt;"",BD1282,BQ1282)),
BU1282,
FESTIVOS_CO!A:A
)
)
))</f>
        <v>EN PROCESO NOTIFICACION / COMUNICACION</v>
      </c>
      <c r="BW1282" s="44"/>
      <c r="BX1282" s="53"/>
      <c r="BY1282" s="45"/>
      <c r="BZ1282" s="37"/>
      <c r="CA1282" s="54" t="str">
        <f t="shared" si="248"/>
        <v>PENDIENTE EJECUTORIA</v>
      </c>
      <c r="CB1282" s="59" t="str">
        <f t="shared" si="245"/>
        <v/>
      </c>
      <c r="CC1282" s="36"/>
      <c r="CD1282" s="40"/>
      <c r="CE1282" s="46"/>
      <c r="CF1282" s="40"/>
      <c r="CG1282" s="40"/>
      <c r="CH1282" s="40"/>
      <c r="CI1282" s="36"/>
      <c r="CJ1282" s="47"/>
      <c r="CK1282" s="40"/>
      <c r="CL1282" s="40"/>
      <c r="CM1282" s="40"/>
      <c r="CN1282" s="40"/>
    </row>
    <row r="1283" spans="1:92" ht="42.75" hidden="1">
      <c r="A1283" s="49" t="str">
        <f t="shared" si="249"/>
        <v>SIN GESTIÓN</v>
      </c>
      <c r="B1283" s="58"/>
      <c r="C1283" s="37"/>
      <c r="D1283" s="37"/>
      <c r="E1283" s="49" t="str">
        <f t="shared" si="250"/>
        <v>PENDIENTE NOTIFICACIÓN</v>
      </c>
      <c r="F1283" s="141" t="str">
        <f t="shared" si="251"/>
        <v>PENDIENTE NOTIFICACIÓN</v>
      </c>
      <c r="G1283" s="49" t="str">
        <f t="shared" si="252"/>
        <v/>
      </c>
      <c r="H1283" s="51" t="str">
        <f ca="1">IF(
L1283="",
"",
IF(
NETWORKDAYS(L1283,IF(M1283&lt;&gt;"",M1283,TODAY()),FESTIVOS_CO!A:A)&gt;2,
"VENCIDO",
IF(
NETWORKDAYS(L1283,IF(M1283&lt;&gt;"",M1283,TODAY()),FESTIVOS_CO!A:A)=2,
"ALERTA",
"A TIEMPO"
)))</f>
        <v/>
      </c>
      <c r="I1283" s="40"/>
      <c r="J1283" s="36"/>
      <c r="K1283" s="37"/>
      <c r="L1283" s="50"/>
      <c r="M1283" s="37"/>
      <c r="N1283" s="52"/>
      <c r="O1283" s="52"/>
      <c r="P1283" s="36"/>
      <c r="Q1283" s="36"/>
      <c r="R1283" s="40"/>
      <c r="S1283" s="36"/>
      <c r="T1283" s="40"/>
      <c r="U1283" s="40"/>
      <c r="V1283" s="81"/>
      <c r="W1283" s="40"/>
      <c r="X1283" s="40"/>
      <c r="Y1283" s="40"/>
      <c r="Z1283" s="38" t="str">
        <f>IFERROR(VLOOKUP(Y1283,DIRECTORIO!A:B,2,FALSE),"")</f>
        <v/>
      </c>
      <c r="AA1283" s="40"/>
      <c r="AB1283" s="40"/>
      <c r="AC1283" s="40"/>
      <c r="AD1283" s="40"/>
      <c r="AE1283" s="40"/>
      <c r="AF1283" s="40"/>
      <c r="AG1283" s="41" t="s">
        <v>109</v>
      </c>
      <c r="AH1283" s="42"/>
      <c r="AI1283" s="54" t="str">
        <f t="shared" ca="1" si="253"/>
        <v>PENDIENTE NOTIFICACIÓN ELECTRÓNICA</v>
      </c>
      <c r="AJ1283" s="37"/>
      <c r="AK1283" s="37"/>
      <c r="AL1283" s="37"/>
      <c r="AM1283" s="53" t="str">
        <f>IF(AK1283="","",WORKDAY(AK1283,5,FESTIVOS_CO!A:A))</f>
        <v/>
      </c>
      <c r="AN1283" s="37"/>
      <c r="AO1283" s="37"/>
      <c r="AP1283" s="54" t="str">
        <f t="shared" ca="1" si="246"/>
        <v>NO APLICA</v>
      </c>
      <c r="AQ1283" s="36"/>
      <c r="AR1283" s="43"/>
      <c r="AS1283" s="37"/>
      <c r="AT1283" s="36"/>
      <c r="AU1283" s="37"/>
      <c r="AV1283" s="36"/>
      <c r="AW1283" s="36"/>
      <c r="AX1283" s="37"/>
      <c r="AY1283" s="140" t="str">
        <f>IF(AU1283="","",WORKDAY(AU1283,5,FESTIVOS_CO!A:A))</f>
        <v/>
      </c>
      <c r="AZ1283" s="54" t="str">
        <f t="shared" ca="1" si="243"/>
        <v>NO APLICA</v>
      </c>
      <c r="BA1283" s="55" t="str">
        <f>IF(AX1283="","",WORKDAY(AX1283,5,FESTIVOS_CO!A:A))</f>
        <v/>
      </c>
      <c r="BB1283" s="39"/>
      <c r="BC1283" s="40"/>
      <c r="BD1283" s="40"/>
      <c r="BE1283" s="56" t="str">
        <f t="shared" ca="1" si="244"/>
        <v>NO APLICA</v>
      </c>
      <c r="BF1283" s="37"/>
      <c r="BG1283" s="45"/>
      <c r="BH1283" s="37"/>
      <c r="BI1283" s="36"/>
      <c r="BJ1283" s="37"/>
      <c r="BK1283" s="36"/>
      <c r="BL1283" s="36"/>
      <c r="BM1283" s="53" t="str">
        <f>IF(BJ1283="","",WORKDAY(BJ1283,5,FESTIVOS_CO!A:A))</f>
        <v/>
      </c>
      <c r="BN1283" s="57" t="str">
        <f t="shared" ca="1" si="254"/>
        <v>PENDIENTE HACER AVISO</v>
      </c>
      <c r="BO1283" s="54" t="str">
        <f t="shared" ca="1" si="247"/>
        <v>EN TRÁMITE NOTIF. POR AVISO</v>
      </c>
      <c r="BP1283" s="37"/>
      <c r="BQ1283" s="53" t="str">
        <f>IF(BP1283="","",WORKDAY(BP1283,5,FESTIVOS_CO!A:A))</f>
        <v/>
      </c>
      <c r="BR1283" s="37"/>
      <c r="BS1283" s="36"/>
      <c r="BT1283" s="38"/>
      <c r="BU1283" s="58" t="e">
        <f>VLOOKUP(BT1283,Hoja2!$C:$D,2,0)</f>
        <v>#N/A</v>
      </c>
      <c r="BV1283" s="80" t="str">
        <f>IF(
AND(AO1283="",BD1283="",BQ1283=""),
"EN PROCESO NOTIFICACION / COMUNICACION",
IF(
BT1283="",
"NO APLICA",
IF(
BU1283=60,
IF(AO1283&lt;&gt;"",AO1283,IF(BD1283&lt;&gt;"",BD1283,BQ1283))+60,
WORKDAY(
IF(AO1283&lt;&gt;"",AO1283,IF(BD1283&lt;&gt;"",BD1283,BQ1283)),
BU1283,
FESTIVOS_CO!A:A
)
)
))</f>
        <v>EN PROCESO NOTIFICACION / COMUNICACION</v>
      </c>
      <c r="BW1283" s="44"/>
      <c r="BX1283" s="53"/>
      <c r="BY1283" s="45"/>
      <c r="BZ1283" s="37"/>
      <c r="CA1283" s="54" t="str">
        <f t="shared" si="248"/>
        <v>PENDIENTE EJECUTORIA</v>
      </c>
      <c r="CB1283" s="59" t="str">
        <f t="shared" si="245"/>
        <v/>
      </c>
      <c r="CC1283" s="36"/>
      <c r="CD1283" s="40"/>
      <c r="CE1283" s="46"/>
      <c r="CF1283" s="40"/>
      <c r="CG1283" s="40"/>
      <c r="CH1283" s="40"/>
      <c r="CI1283" s="36"/>
      <c r="CJ1283" s="47"/>
      <c r="CK1283" s="40"/>
      <c r="CL1283" s="40"/>
      <c r="CM1283" s="40"/>
      <c r="CN1283" s="40"/>
    </row>
    <row r="1284" spans="1:92" ht="42.75" hidden="1">
      <c r="A1284" s="49" t="str">
        <f t="shared" si="249"/>
        <v>SIN GESTIÓN</v>
      </c>
      <c r="B1284" s="58"/>
      <c r="C1284" s="37"/>
      <c r="D1284" s="37"/>
      <c r="E1284" s="49" t="str">
        <f t="shared" si="250"/>
        <v>PENDIENTE NOTIFICACIÓN</v>
      </c>
      <c r="F1284" s="141" t="str">
        <f t="shared" si="251"/>
        <v>PENDIENTE NOTIFICACIÓN</v>
      </c>
      <c r="G1284" s="49" t="str">
        <f t="shared" si="252"/>
        <v/>
      </c>
      <c r="H1284" s="51" t="str">
        <f ca="1">IF(
L1284="",
"",
IF(
NETWORKDAYS(L1284,IF(M1284&lt;&gt;"",M1284,TODAY()),FESTIVOS_CO!A:A)&gt;2,
"VENCIDO",
IF(
NETWORKDAYS(L1284,IF(M1284&lt;&gt;"",M1284,TODAY()),FESTIVOS_CO!A:A)=2,
"ALERTA",
"A TIEMPO"
)))</f>
        <v/>
      </c>
      <c r="I1284" s="40"/>
      <c r="J1284" s="36"/>
      <c r="K1284" s="37"/>
      <c r="L1284" s="50"/>
      <c r="M1284" s="37"/>
      <c r="N1284" s="52"/>
      <c r="O1284" s="52"/>
      <c r="P1284" s="36"/>
      <c r="Q1284" s="36"/>
      <c r="R1284" s="40"/>
      <c r="S1284" s="36"/>
      <c r="T1284" s="40"/>
      <c r="U1284" s="40"/>
      <c r="V1284" s="81"/>
      <c r="W1284" s="40"/>
      <c r="X1284" s="40"/>
      <c r="Y1284" s="40"/>
      <c r="Z1284" s="38" t="str">
        <f>IFERROR(VLOOKUP(Y1284,DIRECTORIO!A:B,2,FALSE),"")</f>
        <v/>
      </c>
      <c r="AA1284" s="40"/>
      <c r="AB1284" s="40"/>
      <c r="AC1284" s="40"/>
      <c r="AD1284" s="40"/>
      <c r="AE1284" s="40"/>
      <c r="AF1284" s="40"/>
      <c r="AG1284" s="41" t="s">
        <v>109</v>
      </c>
      <c r="AH1284" s="42"/>
      <c r="AI1284" s="54" t="str">
        <f t="shared" ca="1" si="253"/>
        <v>PENDIENTE NOTIFICACIÓN ELECTRÓNICA</v>
      </c>
      <c r="AJ1284" s="37"/>
      <c r="AK1284" s="37"/>
      <c r="AL1284" s="37"/>
      <c r="AM1284" s="53" t="str">
        <f>IF(AK1284="","",WORKDAY(AK1284,5,FESTIVOS_CO!A:A))</f>
        <v/>
      </c>
      <c r="AN1284" s="37"/>
      <c r="AO1284" s="37"/>
      <c r="AP1284" s="54" t="str">
        <f t="shared" ca="1" si="246"/>
        <v>NO APLICA</v>
      </c>
      <c r="AQ1284" s="36"/>
      <c r="AR1284" s="43"/>
      <c r="AS1284" s="37"/>
      <c r="AT1284" s="36"/>
      <c r="AU1284" s="37"/>
      <c r="AV1284" s="36"/>
      <c r="AW1284" s="36"/>
      <c r="AX1284" s="37"/>
      <c r="AY1284" s="140" t="str">
        <f>IF(AU1284="","",WORKDAY(AU1284,5,FESTIVOS_CO!A:A))</f>
        <v/>
      </c>
      <c r="AZ1284" s="54" t="str">
        <f t="shared" ca="1" si="243"/>
        <v>NO APLICA</v>
      </c>
      <c r="BA1284" s="55" t="str">
        <f>IF(AX1284="","",WORKDAY(AX1284,5,FESTIVOS_CO!A:A))</f>
        <v/>
      </c>
      <c r="BB1284" s="39"/>
      <c r="BC1284" s="40"/>
      <c r="BD1284" s="40"/>
      <c r="BE1284" s="56" t="str">
        <f t="shared" ca="1" si="244"/>
        <v>NO APLICA</v>
      </c>
      <c r="BF1284" s="37"/>
      <c r="BG1284" s="45"/>
      <c r="BH1284" s="37"/>
      <c r="BI1284" s="36"/>
      <c r="BJ1284" s="37"/>
      <c r="BK1284" s="36"/>
      <c r="BL1284" s="36"/>
      <c r="BM1284" s="53" t="str">
        <f>IF(BJ1284="","",WORKDAY(BJ1284,5,FESTIVOS_CO!A:A))</f>
        <v/>
      </c>
      <c r="BN1284" s="57" t="str">
        <f t="shared" ca="1" si="254"/>
        <v>PENDIENTE HACER AVISO</v>
      </c>
      <c r="BO1284" s="54" t="str">
        <f t="shared" ca="1" si="247"/>
        <v>EN TRÁMITE NOTIF. POR AVISO</v>
      </c>
      <c r="BP1284" s="37"/>
      <c r="BQ1284" s="53" t="str">
        <f>IF(BP1284="","",WORKDAY(BP1284,5,FESTIVOS_CO!A:A))</f>
        <v/>
      </c>
      <c r="BR1284" s="37"/>
      <c r="BS1284" s="36"/>
      <c r="BT1284" s="38"/>
      <c r="BU1284" s="58" t="e">
        <f>VLOOKUP(BT1284,Hoja2!$C:$D,2,0)</f>
        <v>#N/A</v>
      </c>
      <c r="BV1284" s="80" t="str">
        <f>IF(
AND(AO1284="",BD1284="",BQ1284=""),
"EN PROCESO NOTIFICACION / COMUNICACION",
IF(
BT1284="",
"NO APLICA",
IF(
BU1284=60,
IF(AO1284&lt;&gt;"",AO1284,IF(BD1284&lt;&gt;"",BD1284,BQ1284))+60,
WORKDAY(
IF(AO1284&lt;&gt;"",AO1284,IF(BD1284&lt;&gt;"",BD1284,BQ1284)),
BU1284,
FESTIVOS_CO!A:A
)
)
))</f>
        <v>EN PROCESO NOTIFICACION / COMUNICACION</v>
      </c>
      <c r="BW1284" s="44"/>
      <c r="BX1284" s="53"/>
      <c r="BY1284" s="45"/>
      <c r="BZ1284" s="37"/>
      <c r="CA1284" s="54" t="str">
        <f t="shared" si="248"/>
        <v>PENDIENTE EJECUTORIA</v>
      </c>
      <c r="CB1284" s="59" t="str">
        <f t="shared" si="245"/>
        <v/>
      </c>
      <c r="CC1284" s="36"/>
      <c r="CD1284" s="40"/>
      <c r="CE1284" s="46"/>
      <c r="CF1284" s="40"/>
      <c r="CG1284" s="40"/>
      <c r="CH1284" s="40"/>
      <c r="CI1284" s="36"/>
      <c r="CJ1284" s="47"/>
      <c r="CK1284" s="40"/>
      <c r="CL1284" s="40"/>
      <c r="CM1284" s="40"/>
      <c r="CN1284" s="40"/>
    </row>
    <row r="1285" spans="1:92" ht="42.75" hidden="1">
      <c r="A1285" s="49" t="str">
        <f t="shared" si="249"/>
        <v>SIN GESTIÓN</v>
      </c>
      <c r="B1285" s="58"/>
      <c r="C1285" s="37"/>
      <c r="D1285" s="37"/>
      <c r="E1285" s="49" t="str">
        <f t="shared" si="250"/>
        <v>PENDIENTE NOTIFICACIÓN</v>
      </c>
      <c r="F1285" s="141" t="str">
        <f t="shared" si="251"/>
        <v>PENDIENTE NOTIFICACIÓN</v>
      </c>
      <c r="G1285" s="49" t="str">
        <f t="shared" si="252"/>
        <v/>
      </c>
      <c r="H1285" s="51" t="str">
        <f ca="1">IF(
L1285="",
"",
IF(
NETWORKDAYS(L1285,IF(M1285&lt;&gt;"",M1285,TODAY()),FESTIVOS_CO!A:A)&gt;2,
"VENCIDO",
IF(
NETWORKDAYS(L1285,IF(M1285&lt;&gt;"",M1285,TODAY()),FESTIVOS_CO!A:A)=2,
"ALERTA",
"A TIEMPO"
)))</f>
        <v/>
      </c>
      <c r="I1285" s="40"/>
      <c r="J1285" s="36"/>
      <c r="K1285" s="37"/>
      <c r="L1285" s="50"/>
      <c r="M1285" s="37"/>
      <c r="N1285" s="52"/>
      <c r="O1285" s="52"/>
      <c r="P1285" s="36"/>
      <c r="Q1285" s="36"/>
      <c r="R1285" s="40"/>
      <c r="S1285" s="36"/>
      <c r="T1285" s="40"/>
      <c r="U1285" s="40"/>
      <c r="V1285" s="81"/>
      <c r="W1285" s="40"/>
      <c r="X1285" s="40"/>
      <c r="Y1285" s="40"/>
      <c r="Z1285" s="38" t="str">
        <f>IFERROR(VLOOKUP(Y1285,DIRECTORIO!A:B,2,FALSE),"")</f>
        <v/>
      </c>
      <c r="AA1285" s="40"/>
      <c r="AB1285" s="40"/>
      <c r="AC1285" s="40"/>
      <c r="AD1285" s="40"/>
      <c r="AE1285" s="40"/>
      <c r="AF1285" s="40"/>
      <c r="AG1285" s="41" t="s">
        <v>109</v>
      </c>
      <c r="AH1285" s="42"/>
      <c r="AI1285" s="54" t="str">
        <f t="shared" ca="1" si="253"/>
        <v>PENDIENTE NOTIFICACIÓN ELECTRÓNICA</v>
      </c>
      <c r="AJ1285" s="37"/>
      <c r="AK1285" s="37"/>
      <c r="AL1285" s="37"/>
      <c r="AM1285" s="53" t="str">
        <f>IF(AK1285="","",WORKDAY(AK1285,5,FESTIVOS_CO!A:A))</f>
        <v/>
      </c>
      <c r="AN1285" s="37"/>
      <c r="AO1285" s="37"/>
      <c r="AP1285" s="54" t="str">
        <f t="shared" ca="1" si="246"/>
        <v>NO APLICA</v>
      </c>
      <c r="AQ1285" s="36"/>
      <c r="AR1285" s="43"/>
      <c r="AS1285" s="37"/>
      <c r="AT1285" s="36"/>
      <c r="AU1285" s="37"/>
      <c r="AV1285" s="36"/>
      <c r="AW1285" s="36"/>
      <c r="AX1285" s="37"/>
      <c r="AY1285" s="140" t="str">
        <f>IF(AU1285="","",WORKDAY(AU1285,5,FESTIVOS_CO!A:A))</f>
        <v/>
      </c>
      <c r="AZ1285" s="54" t="str">
        <f t="shared" ca="1" si="243"/>
        <v>NO APLICA</v>
      </c>
      <c r="BA1285" s="55" t="str">
        <f>IF(AX1285="","",WORKDAY(AX1285,5,FESTIVOS_CO!A:A))</f>
        <v/>
      </c>
      <c r="BB1285" s="39"/>
      <c r="BC1285" s="40"/>
      <c r="BD1285" s="40"/>
      <c r="BE1285" s="56" t="str">
        <f t="shared" ca="1" si="244"/>
        <v>NO APLICA</v>
      </c>
      <c r="BF1285" s="37"/>
      <c r="BG1285" s="45"/>
      <c r="BH1285" s="37"/>
      <c r="BI1285" s="36"/>
      <c r="BJ1285" s="37"/>
      <c r="BK1285" s="36"/>
      <c r="BL1285" s="36"/>
      <c r="BM1285" s="53" t="str">
        <f>IF(BJ1285="","",WORKDAY(BJ1285,5,FESTIVOS_CO!A:A))</f>
        <v/>
      </c>
      <c r="BN1285" s="57" t="str">
        <f t="shared" ca="1" si="254"/>
        <v>PENDIENTE HACER AVISO</v>
      </c>
      <c r="BO1285" s="54" t="str">
        <f t="shared" ca="1" si="247"/>
        <v>EN TRÁMITE NOTIF. POR AVISO</v>
      </c>
      <c r="BP1285" s="37"/>
      <c r="BQ1285" s="53" t="str">
        <f>IF(BP1285="","",WORKDAY(BP1285,5,FESTIVOS_CO!A:A))</f>
        <v/>
      </c>
      <c r="BR1285" s="37"/>
      <c r="BS1285" s="36"/>
      <c r="BT1285" s="38"/>
      <c r="BU1285" s="58" t="e">
        <f>VLOOKUP(BT1285,Hoja2!$C:$D,2,0)</f>
        <v>#N/A</v>
      </c>
      <c r="BV1285" s="80" t="str">
        <f>IF(
AND(AO1285="",BD1285="",BQ1285=""),
"EN PROCESO NOTIFICACION / COMUNICACION",
IF(
BT1285="",
"NO APLICA",
IF(
BU1285=60,
IF(AO1285&lt;&gt;"",AO1285,IF(BD1285&lt;&gt;"",BD1285,BQ1285))+60,
WORKDAY(
IF(AO1285&lt;&gt;"",AO1285,IF(BD1285&lt;&gt;"",BD1285,BQ1285)),
BU1285,
FESTIVOS_CO!A:A
)
)
))</f>
        <v>EN PROCESO NOTIFICACION / COMUNICACION</v>
      </c>
      <c r="BW1285" s="44"/>
      <c r="BX1285" s="53"/>
      <c r="BY1285" s="45"/>
      <c r="BZ1285" s="37"/>
      <c r="CA1285" s="54" t="str">
        <f t="shared" si="248"/>
        <v>PENDIENTE EJECUTORIA</v>
      </c>
      <c r="CB1285" s="59" t="str">
        <f t="shared" si="245"/>
        <v/>
      </c>
      <c r="CC1285" s="36"/>
      <c r="CD1285" s="40"/>
      <c r="CE1285" s="46"/>
      <c r="CF1285" s="40"/>
      <c r="CG1285" s="40"/>
      <c r="CH1285" s="40"/>
      <c r="CI1285" s="36"/>
      <c r="CJ1285" s="47"/>
      <c r="CK1285" s="40"/>
      <c r="CL1285" s="40"/>
      <c r="CM1285" s="40"/>
      <c r="CN1285" s="40"/>
    </row>
    <row r="1286" spans="1:92" ht="42.75" hidden="1">
      <c r="A1286" s="49" t="str">
        <f t="shared" si="249"/>
        <v>SIN GESTIÓN</v>
      </c>
      <c r="B1286" s="58"/>
      <c r="C1286" s="37"/>
      <c r="D1286" s="37"/>
      <c r="E1286" s="49" t="str">
        <f t="shared" si="250"/>
        <v>PENDIENTE NOTIFICACIÓN</v>
      </c>
      <c r="F1286" s="141" t="str">
        <f t="shared" si="251"/>
        <v>PENDIENTE NOTIFICACIÓN</v>
      </c>
      <c r="G1286" s="49" t="str">
        <f t="shared" si="252"/>
        <v/>
      </c>
      <c r="H1286" s="51" t="str">
        <f ca="1">IF(
L1286="",
"",
IF(
NETWORKDAYS(L1286,IF(M1286&lt;&gt;"",M1286,TODAY()),FESTIVOS_CO!A:A)&gt;2,
"VENCIDO",
IF(
NETWORKDAYS(L1286,IF(M1286&lt;&gt;"",M1286,TODAY()),FESTIVOS_CO!A:A)=2,
"ALERTA",
"A TIEMPO"
)))</f>
        <v/>
      </c>
      <c r="I1286" s="40"/>
      <c r="J1286" s="36"/>
      <c r="K1286" s="37"/>
      <c r="L1286" s="50"/>
      <c r="M1286" s="37"/>
      <c r="N1286" s="52"/>
      <c r="O1286" s="52"/>
      <c r="P1286" s="36"/>
      <c r="Q1286" s="36"/>
      <c r="R1286" s="40"/>
      <c r="S1286" s="36"/>
      <c r="T1286" s="40"/>
      <c r="U1286" s="40"/>
      <c r="V1286" s="81"/>
      <c r="W1286" s="40"/>
      <c r="X1286" s="40"/>
      <c r="Y1286" s="40"/>
      <c r="Z1286" s="38" t="str">
        <f>IFERROR(VLOOKUP(Y1286,DIRECTORIO!A:B,2,FALSE),"")</f>
        <v/>
      </c>
      <c r="AA1286" s="40"/>
      <c r="AB1286" s="40"/>
      <c r="AC1286" s="40"/>
      <c r="AD1286" s="40"/>
      <c r="AE1286" s="40"/>
      <c r="AF1286" s="40"/>
      <c r="AG1286" s="41" t="s">
        <v>109</v>
      </c>
      <c r="AH1286" s="42"/>
      <c r="AI1286" s="54" t="str">
        <f t="shared" ca="1" si="253"/>
        <v>PENDIENTE NOTIFICACIÓN ELECTRÓNICA</v>
      </c>
      <c r="AJ1286" s="37"/>
      <c r="AK1286" s="37"/>
      <c r="AL1286" s="37"/>
      <c r="AM1286" s="53" t="str">
        <f>IF(AK1286="","",WORKDAY(AK1286,5,FESTIVOS_CO!A:A))</f>
        <v/>
      </c>
      <c r="AN1286" s="37"/>
      <c r="AO1286" s="37"/>
      <c r="AP1286" s="54" t="str">
        <f t="shared" ca="1" si="246"/>
        <v>NO APLICA</v>
      </c>
      <c r="AQ1286" s="36"/>
      <c r="AR1286" s="43"/>
      <c r="AS1286" s="37"/>
      <c r="AT1286" s="36"/>
      <c r="AU1286" s="37"/>
      <c r="AV1286" s="36"/>
      <c r="AW1286" s="36"/>
      <c r="AX1286" s="37"/>
      <c r="AY1286" s="140" t="str">
        <f>IF(AU1286="","",WORKDAY(AU1286,5,FESTIVOS_CO!A:A))</f>
        <v/>
      </c>
      <c r="AZ1286" s="54" t="str">
        <f t="shared" ca="1" si="243"/>
        <v>NO APLICA</v>
      </c>
      <c r="BA1286" s="55" t="str">
        <f>IF(AX1286="","",WORKDAY(AX1286,5,FESTIVOS_CO!A:A))</f>
        <v/>
      </c>
      <c r="BB1286" s="39"/>
      <c r="BC1286" s="40"/>
      <c r="BD1286" s="40"/>
      <c r="BE1286" s="56" t="str">
        <f t="shared" ca="1" si="244"/>
        <v>NO APLICA</v>
      </c>
      <c r="BF1286" s="37"/>
      <c r="BG1286" s="45"/>
      <c r="BH1286" s="37"/>
      <c r="BI1286" s="36"/>
      <c r="BJ1286" s="37"/>
      <c r="BK1286" s="36"/>
      <c r="BL1286" s="36"/>
      <c r="BM1286" s="53" t="str">
        <f>IF(BJ1286="","",WORKDAY(BJ1286,5,FESTIVOS_CO!A:A))</f>
        <v/>
      </c>
      <c r="BN1286" s="57" t="str">
        <f t="shared" ca="1" si="254"/>
        <v>PENDIENTE HACER AVISO</v>
      </c>
      <c r="BO1286" s="54" t="str">
        <f t="shared" ca="1" si="247"/>
        <v>EN TRÁMITE NOTIF. POR AVISO</v>
      </c>
      <c r="BP1286" s="37"/>
      <c r="BQ1286" s="53" t="str">
        <f>IF(BP1286="","",WORKDAY(BP1286,5,FESTIVOS_CO!A:A))</f>
        <v/>
      </c>
      <c r="BR1286" s="37"/>
      <c r="BS1286" s="36"/>
      <c r="BT1286" s="38"/>
      <c r="BU1286" s="58" t="e">
        <f>VLOOKUP(BT1286,Hoja2!$C:$D,2,0)</f>
        <v>#N/A</v>
      </c>
      <c r="BV1286" s="80" t="str">
        <f>IF(
AND(AO1286="",BD1286="",BQ1286=""),
"EN PROCESO NOTIFICACION / COMUNICACION",
IF(
BT1286="",
"NO APLICA",
IF(
BU1286=60,
IF(AO1286&lt;&gt;"",AO1286,IF(BD1286&lt;&gt;"",BD1286,BQ1286))+60,
WORKDAY(
IF(AO1286&lt;&gt;"",AO1286,IF(BD1286&lt;&gt;"",BD1286,BQ1286)),
BU1286,
FESTIVOS_CO!A:A
)
)
))</f>
        <v>EN PROCESO NOTIFICACION / COMUNICACION</v>
      </c>
      <c r="BW1286" s="44"/>
      <c r="BX1286" s="53"/>
      <c r="BY1286" s="45"/>
      <c r="BZ1286" s="37"/>
      <c r="CA1286" s="54" t="str">
        <f t="shared" si="248"/>
        <v>PENDIENTE EJECUTORIA</v>
      </c>
      <c r="CB1286" s="59" t="str">
        <f t="shared" si="245"/>
        <v/>
      </c>
      <c r="CC1286" s="36"/>
      <c r="CD1286" s="40"/>
      <c r="CE1286" s="46"/>
      <c r="CF1286" s="40"/>
      <c r="CG1286" s="40"/>
      <c r="CH1286" s="40"/>
      <c r="CI1286" s="36"/>
      <c r="CJ1286" s="47"/>
      <c r="CK1286" s="40"/>
      <c r="CL1286" s="40"/>
      <c r="CM1286" s="40"/>
      <c r="CN1286" s="40"/>
    </row>
    <row r="1287" spans="1:92" ht="42.75" hidden="1">
      <c r="A1287" s="49" t="str">
        <f t="shared" si="249"/>
        <v>SIN GESTIÓN</v>
      </c>
      <c r="B1287" s="58"/>
      <c r="C1287" s="37"/>
      <c r="D1287" s="37"/>
      <c r="E1287" s="49" t="str">
        <f t="shared" si="250"/>
        <v>PENDIENTE NOTIFICACIÓN</v>
      </c>
      <c r="F1287" s="141" t="str">
        <f t="shared" si="251"/>
        <v>PENDIENTE NOTIFICACIÓN</v>
      </c>
      <c r="G1287" s="49" t="str">
        <f t="shared" si="252"/>
        <v/>
      </c>
      <c r="H1287" s="51" t="str">
        <f ca="1">IF(
L1287="",
"",
IF(
NETWORKDAYS(L1287,IF(M1287&lt;&gt;"",M1287,TODAY()),FESTIVOS_CO!A:A)&gt;2,
"VENCIDO",
IF(
NETWORKDAYS(L1287,IF(M1287&lt;&gt;"",M1287,TODAY()),FESTIVOS_CO!A:A)=2,
"ALERTA",
"A TIEMPO"
)))</f>
        <v/>
      </c>
      <c r="I1287" s="40"/>
      <c r="J1287" s="36"/>
      <c r="K1287" s="37"/>
      <c r="L1287" s="50"/>
      <c r="M1287" s="37"/>
      <c r="N1287" s="52"/>
      <c r="O1287" s="52"/>
      <c r="P1287" s="36"/>
      <c r="Q1287" s="36"/>
      <c r="R1287" s="40"/>
      <c r="S1287" s="36"/>
      <c r="T1287" s="40"/>
      <c r="U1287" s="40"/>
      <c r="V1287" s="81"/>
      <c r="W1287" s="40"/>
      <c r="X1287" s="40"/>
      <c r="Y1287" s="40"/>
      <c r="Z1287" s="38" t="str">
        <f>IFERROR(VLOOKUP(Y1287,DIRECTORIO!A:B,2,FALSE),"")</f>
        <v/>
      </c>
      <c r="AA1287" s="40"/>
      <c r="AB1287" s="40"/>
      <c r="AC1287" s="40"/>
      <c r="AD1287" s="40"/>
      <c r="AE1287" s="40"/>
      <c r="AF1287" s="40"/>
      <c r="AG1287" s="41" t="s">
        <v>109</v>
      </c>
      <c r="AH1287" s="42"/>
      <c r="AI1287" s="54" t="str">
        <f t="shared" ca="1" si="253"/>
        <v>PENDIENTE NOTIFICACIÓN ELECTRÓNICA</v>
      </c>
      <c r="AJ1287" s="37"/>
      <c r="AK1287" s="37"/>
      <c r="AL1287" s="37"/>
      <c r="AM1287" s="53" t="str">
        <f>IF(AK1287="","",WORKDAY(AK1287,5,FESTIVOS_CO!A:A))</f>
        <v/>
      </c>
      <c r="AN1287" s="37"/>
      <c r="AO1287" s="37"/>
      <c r="AP1287" s="54" t="str">
        <f t="shared" ca="1" si="246"/>
        <v>NO APLICA</v>
      </c>
      <c r="AQ1287" s="36"/>
      <c r="AR1287" s="43"/>
      <c r="AS1287" s="37"/>
      <c r="AT1287" s="36"/>
      <c r="AU1287" s="37"/>
      <c r="AV1287" s="36"/>
      <c r="AW1287" s="36"/>
      <c r="AX1287" s="37"/>
      <c r="AY1287" s="140" t="str">
        <f>IF(AU1287="","",WORKDAY(AU1287,5,FESTIVOS_CO!A:A))</f>
        <v/>
      </c>
      <c r="AZ1287" s="54" t="str">
        <f t="shared" ca="1" si="243"/>
        <v>NO APLICA</v>
      </c>
      <c r="BA1287" s="55" t="str">
        <f>IF(AX1287="","",WORKDAY(AX1287,5,FESTIVOS_CO!A:A))</f>
        <v/>
      </c>
      <c r="BB1287" s="39"/>
      <c r="BC1287" s="40"/>
      <c r="BD1287" s="40"/>
      <c r="BE1287" s="56" t="str">
        <f t="shared" ca="1" si="244"/>
        <v>NO APLICA</v>
      </c>
      <c r="BF1287" s="37"/>
      <c r="BG1287" s="45"/>
      <c r="BH1287" s="37"/>
      <c r="BI1287" s="36"/>
      <c r="BJ1287" s="37"/>
      <c r="BK1287" s="36"/>
      <c r="BL1287" s="36"/>
      <c r="BM1287" s="53" t="str">
        <f>IF(BJ1287="","",WORKDAY(BJ1287,5,FESTIVOS_CO!A:A))</f>
        <v/>
      </c>
      <c r="BN1287" s="57" t="str">
        <f t="shared" ca="1" si="254"/>
        <v>PENDIENTE HACER AVISO</v>
      </c>
      <c r="BO1287" s="54" t="str">
        <f t="shared" ca="1" si="247"/>
        <v>EN TRÁMITE NOTIF. POR AVISO</v>
      </c>
      <c r="BP1287" s="37"/>
      <c r="BQ1287" s="53" t="str">
        <f>IF(BP1287="","",WORKDAY(BP1287,5,FESTIVOS_CO!A:A))</f>
        <v/>
      </c>
      <c r="BR1287" s="37"/>
      <c r="BS1287" s="36"/>
      <c r="BT1287" s="38"/>
      <c r="BU1287" s="58" t="e">
        <f>VLOOKUP(BT1287,Hoja2!$C:$D,2,0)</f>
        <v>#N/A</v>
      </c>
      <c r="BV1287" s="80" t="str">
        <f>IF(
AND(AO1287="",BD1287="",BQ1287=""),
"EN PROCESO NOTIFICACION / COMUNICACION",
IF(
BT1287="",
"NO APLICA",
IF(
BU1287=60,
IF(AO1287&lt;&gt;"",AO1287,IF(BD1287&lt;&gt;"",BD1287,BQ1287))+60,
WORKDAY(
IF(AO1287&lt;&gt;"",AO1287,IF(BD1287&lt;&gt;"",BD1287,BQ1287)),
BU1287,
FESTIVOS_CO!A:A
)
)
))</f>
        <v>EN PROCESO NOTIFICACION / COMUNICACION</v>
      </c>
      <c r="BW1287" s="44"/>
      <c r="BX1287" s="53"/>
      <c r="BY1287" s="45"/>
      <c r="BZ1287" s="37"/>
      <c r="CA1287" s="54" t="str">
        <f t="shared" si="248"/>
        <v>PENDIENTE EJECUTORIA</v>
      </c>
      <c r="CB1287" s="59" t="str">
        <f t="shared" si="245"/>
        <v/>
      </c>
      <c r="CC1287" s="36"/>
      <c r="CD1287" s="40"/>
      <c r="CE1287" s="46"/>
      <c r="CF1287" s="40"/>
      <c r="CG1287" s="40"/>
      <c r="CH1287" s="40"/>
      <c r="CI1287" s="36"/>
      <c r="CJ1287" s="47"/>
      <c r="CK1287" s="40"/>
      <c r="CL1287" s="40"/>
      <c r="CM1287" s="40"/>
      <c r="CN1287" s="40"/>
    </row>
    <row r="1288" spans="1:92" ht="42.75" hidden="1">
      <c r="A1288" s="49" t="str">
        <f t="shared" si="249"/>
        <v>SIN GESTIÓN</v>
      </c>
      <c r="B1288" s="58"/>
      <c r="C1288" s="37"/>
      <c r="D1288" s="37"/>
      <c r="E1288" s="49" t="str">
        <f t="shared" si="250"/>
        <v>PENDIENTE NOTIFICACIÓN</v>
      </c>
      <c r="F1288" s="141" t="str">
        <f t="shared" si="251"/>
        <v>PENDIENTE NOTIFICACIÓN</v>
      </c>
      <c r="G1288" s="49" t="str">
        <f t="shared" si="252"/>
        <v/>
      </c>
      <c r="H1288" s="51" t="str">
        <f ca="1">IF(
L1288="",
"",
IF(
NETWORKDAYS(L1288,IF(M1288&lt;&gt;"",M1288,TODAY()),FESTIVOS_CO!A:A)&gt;2,
"VENCIDO",
IF(
NETWORKDAYS(L1288,IF(M1288&lt;&gt;"",M1288,TODAY()),FESTIVOS_CO!A:A)=2,
"ALERTA",
"A TIEMPO"
)))</f>
        <v/>
      </c>
      <c r="I1288" s="40"/>
      <c r="J1288" s="36"/>
      <c r="K1288" s="37"/>
      <c r="L1288" s="50"/>
      <c r="M1288" s="37"/>
      <c r="N1288" s="52"/>
      <c r="O1288" s="52"/>
      <c r="P1288" s="36"/>
      <c r="Q1288" s="36"/>
      <c r="R1288" s="40"/>
      <c r="S1288" s="36"/>
      <c r="T1288" s="40"/>
      <c r="U1288" s="40"/>
      <c r="V1288" s="81"/>
      <c r="W1288" s="40"/>
      <c r="X1288" s="40"/>
      <c r="Y1288" s="40"/>
      <c r="Z1288" s="38" t="str">
        <f>IFERROR(VLOOKUP(Y1288,DIRECTORIO!A:B,2,FALSE),"")</f>
        <v/>
      </c>
      <c r="AA1288" s="40"/>
      <c r="AB1288" s="40"/>
      <c r="AC1288" s="40"/>
      <c r="AD1288" s="40"/>
      <c r="AE1288" s="40"/>
      <c r="AF1288" s="40"/>
      <c r="AG1288" s="41" t="s">
        <v>109</v>
      </c>
      <c r="AH1288" s="42"/>
      <c r="AI1288" s="54" t="str">
        <f t="shared" ca="1" si="253"/>
        <v>PENDIENTE NOTIFICACIÓN ELECTRÓNICA</v>
      </c>
      <c r="AJ1288" s="37"/>
      <c r="AK1288" s="37"/>
      <c r="AL1288" s="37"/>
      <c r="AM1288" s="53" t="str">
        <f>IF(AK1288="","",WORKDAY(AK1288,5,FESTIVOS_CO!A:A))</f>
        <v/>
      </c>
      <c r="AN1288" s="37"/>
      <c r="AO1288" s="37"/>
      <c r="AP1288" s="54" t="str">
        <f t="shared" ca="1" si="246"/>
        <v>NO APLICA</v>
      </c>
      <c r="AQ1288" s="36"/>
      <c r="AR1288" s="43"/>
      <c r="AS1288" s="37"/>
      <c r="AT1288" s="36"/>
      <c r="AU1288" s="37"/>
      <c r="AV1288" s="36"/>
      <c r="AW1288" s="36"/>
      <c r="AX1288" s="37"/>
      <c r="AY1288" s="140" t="str">
        <f>IF(AU1288="","",WORKDAY(AU1288,5,FESTIVOS_CO!A:A))</f>
        <v/>
      </c>
      <c r="AZ1288" s="54" t="str">
        <f t="shared" ca="1" si="243"/>
        <v>NO APLICA</v>
      </c>
      <c r="BA1288" s="55" t="str">
        <f>IF(AX1288="","",WORKDAY(AX1288,5,FESTIVOS_CO!A:A))</f>
        <v/>
      </c>
      <c r="BB1288" s="39"/>
      <c r="BC1288" s="40"/>
      <c r="BD1288" s="40"/>
      <c r="BE1288" s="56" t="str">
        <f t="shared" ca="1" si="244"/>
        <v>NO APLICA</v>
      </c>
      <c r="BF1288" s="37"/>
      <c r="BG1288" s="45"/>
      <c r="BH1288" s="37"/>
      <c r="BI1288" s="36"/>
      <c r="BJ1288" s="37"/>
      <c r="BK1288" s="36"/>
      <c r="BL1288" s="36"/>
      <c r="BM1288" s="53" t="str">
        <f>IF(BJ1288="","",WORKDAY(BJ1288,5,FESTIVOS_CO!A:A))</f>
        <v/>
      </c>
      <c r="BN1288" s="57" t="str">
        <f t="shared" ca="1" si="254"/>
        <v>PENDIENTE HACER AVISO</v>
      </c>
      <c r="BO1288" s="54" t="str">
        <f t="shared" ca="1" si="247"/>
        <v>EN TRÁMITE NOTIF. POR AVISO</v>
      </c>
      <c r="BP1288" s="37"/>
      <c r="BQ1288" s="53" t="str">
        <f>IF(BP1288="","",WORKDAY(BP1288,5,FESTIVOS_CO!A:A))</f>
        <v/>
      </c>
      <c r="BR1288" s="37"/>
      <c r="BS1288" s="36"/>
      <c r="BT1288" s="38"/>
      <c r="BU1288" s="58" t="e">
        <f>VLOOKUP(BT1288,Hoja2!$C:$D,2,0)</f>
        <v>#N/A</v>
      </c>
      <c r="BV1288" s="80" t="str">
        <f>IF(
AND(AO1288="",BD1288="",BQ1288=""),
"EN PROCESO NOTIFICACION / COMUNICACION",
IF(
BT1288="",
"NO APLICA",
IF(
BU1288=60,
IF(AO1288&lt;&gt;"",AO1288,IF(BD1288&lt;&gt;"",BD1288,BQ1288))+60,
WORKDAY(
IF(AO1288&lt;&gt;"",AO1288,IF(BD1288&lt;&gt;"",BD1288,BQ1288)),
BU1288,
FESTIVOS_CO!A:A
)
)
))</f>
        <v>EN PROCESO NOTIFICACION / COMUNICACION</v>
      </c>
      <c r="BW1288" s="44"/>
      <c r="BX1288" s="53"/>
      <c r="BY1288" s="45"/>
      <c r="BZ1288" s="37"/>
      <c r="CA1288" s="54" t="str">
        <f t="shared" si="248"/>
        <v>PENDIENTE EJECUTORIA</v>
      </c>
      <c r="CB1288" s="59" t="str">
        <f t="shared" si="245"/>
        <v/>
      </c>
      <c r="CC1288" s="36"/>
      <c r="CD1288" s="40"/>
      <c r="CE1288" s="46"/>
      <c r="CF1288" s="40"/>
      <c r="CG1288" s="40"/>
      <c r="CH1288" s="40"/>
      <c r="CI1288" s="36"/>
      <c r="CJ1288" s="47"/>
      <c r="CK1288" s="40"/>
      <c r="CL1288" s="40"/>
      <c r="CM1288" s="40"/>
      <c r="CN1288" s="40"/>
    </row>
    <row r="1289" spans="1:92" ht="42.75" hidden="1">
      <c r="A1289" s="49" t="str">
        <f t="shared" si="249"/>
        <v>SIN GESTIÓN</v>
      </c>
      <c r="B1289" s="58"/>
      <c r="C1289" s="37"/>
      <c r="D1289" s="37"/>
      <c r="E1289" s="49" t="str">
        <f t="shared" si="250"/>
        <v>PENDIENTE NOTIFICACIÓN</v>
      </c>
      <c r="F1289" s="141" t="str">
        <f t="shared" si="251"/>
        <v>PENDIENTE NOTIFICACIÓN</v>
      </c>
      <c r="G1289" s="49" t="str">
        <f t="shared" si="252"/>
        <v/>
      </c>
      <c r="H1289" s="51" t="str">
        <f ca="1">IF(
L1289="",
"",
IF(
NETWORKDAYS(L1289,IF(M1289&lt;&gt;"",M1289,TODAY()),FESTIVOS_CO!A:A)&gt;2,
"VENCIDO",
IF(
NETWORKDAYS(L1289,IF(M1289&lt;&gt;"",M1289,TODAY()),FESTIVOS_CO!A:A)=2,
"ALERTA",
"A TIEMPO"
)))</f>
        <v/>
      </c>
      <c r="I1289" s="40"/>
      <c r="J1289" s="36"/>
      <c r="K1289" s="37"/>
      <c r="L1289" s="50"/>
      <c r="M1289" s="37"/>
      <c r="N1289" s="52"/>
      <c r="O1289" s="52"/>
      <c r="P1289" s="36"/>
      <c r="Q1289" s="36"/>
      <c r="R1289" s="40"/>
      <c r="S1289" s="36"/>
      <c r="T1289" s="40"/>
      <c r="U1289" s="40"/>
      <c r="V1289" s="81"/>
      <c r="W1289" s="40"/>
      <c r="X1289" s="40"/>
      <c r="Y1289" s="40"/>
      <c r="Z1289" s="38" t="str">
        <f>IFERROR(VLOOKUP(Y1289,DIRECTORIO!A:B,2,FALSE),"")</f>
        <v/>
      </c>
      <c r="AA1289" s="40"/>
      <c r="AB1289" s="40"/>
      <c r="AC1289" s="40"/>
      <c r="AD1289" s="40"/>
      <c r="AE1289" s="40"/>
      <c r="AF1289" s="40"/>
      <c r="AG1289" s="41" t="s">
        <v>109</v>
      </c>
      <c r="AH1289" s="42"/>
      <c r="AI1289" s="54" t="str">
        <f t="shared" ca="1" si="253"/>
        <v>PENDIENTE NOTIFICACIÓN ELECTRÓNICA</v>
      </c>
      <c r="AJ1289" s="37"/>
      <c r="AK1289" s="37"/>
      <c r="AL1289" s="37"/>
      <c r="AM1289" s="53" t="str">
        <f>IF(AK1289="","",WORKDAY(AK1289,5,FESTIVOS_CO!A:A))</f>
        <v/>
      </c>
      <c r="AN1289" s="37"/>
      <c r="AO1289" s="37"/>
      <c r="AP1289" s="54" t="str">
        <f t="shared" ca="1" si="246"/>
        <v>NO APLICA</v>
      </c>
      <c r="AQ1289" s="36"/>
      <c r="AR1289" s="43"/>
      <c r="AS1289" s="37"/>
      <c r="AT1289" s="36"/>
      <c r="AU1289" s="37"/>
      <c r="AV1289" s="36"/>
      <c r="AW1289" s="36"/>
      <c r="AX1289" s="37"/>
      <c r="AY1289" s="140" t="str">
        <f>IF(AU1289="","",WORKDAY(AU1289,5,FESTIVOS_CO!A:A))</f>
        <v/>
      </c>
      <c r="AZ1289" s="54" t="str">
        <f t="shared" ca="1" si="243"/>
        <v>NO APLICA</v>
      </c>
      <c r="BA1289" s="55" t="str">
        <f>IF(AX1289="","",WORKDAY(AX1289,5,FESTIVOS_CO!A:A))</f>
        <v/>
      </c>
      <c r="BB1289" s="39"/>
      <c r="BC1289" s="40"/>
      <c r="BD1289" s="40"/>
      <c r="BE1289" s="56" t="str">
        <f t="shared" ca="1" si="244"/>
        <v>NO APLICA</v>
      </c>
      <c r="BF1289" s="37"/>
      <c r="BG1289" s="45"/>
      <c r="BH1289" s="37"/>
      <c r="BI1289" s="36"/>
      <c r="BJ1289" s="37"/>
      <c r="BK1289" s="36"/>
      <c r="BL1289" s="36"/>
      <c r="BM1289" s="53" t="str">
        <f>IF(BJ1289="","",WORKDAY(BJ1289,5,FESTIVOS_CO!A:A))</f>
        <v/>
      </c>
      <c r="BN1289" s="57" t="str">
        <f t="shared" ca="1" si="254"/>
        <v>PENDIENTE HACER AVISO</v>
      </c>
      <c r="BO1289" s="54" t="str">
        <f t="shared" ca="1" si="247"/>
        <v>EN TRÁMITE NOTIF. POR AVISO</v>
      </c>
      <c r="BP1289" s="37"/>
      <c r="BQ1289" s="53" t="str">
        <f>IF(BP1289="","",WORKDAY(BP1289,5,FESTIVOS_CO!A:A))</f>
        <v/>
      </c>
      <c r="BR1289" s="37"/>
      <c r="BS1289" s="36"/>
      <c r="BT1289" s="38"/>
      <c r="BU1289" s="58" t="e">
        <f>VLOOKUP(BT1289,Hoja2!$C:$D,2,0)</f>
        <v>#N/A</v>
      </c>
      <c r="BV1289" s="80" t="str">
        <f>IF(
AND(AO1289="",BD1289="",BQ1289=""),
"EN PROCESO NOTIFICACION / COMUNICACION",
IF(
BT1289="",
"NO APLICA",
IF(
BU1289=60,
IF(AO1289&lt;&gt;"",AO1289,IF(BD1289&lt;&gt;"",BD1289,BQ1289))+60,
WORKDAY(
IF(AO1289&lt;&gt;"",AO1289,IF(BD1289&lt;&gt;"",BD1289,BQ1289)),
BU1289,
FESTIVOS_CO!A:A
)
)
))</f>
        <v>EN PROCESO NOTIFICACION / COMUNICACION</v>
      </c>
      <c r="BW1289" s="44"/>
      <c r="BX1289" s="53"/>
      <c r="BY1289" s="45"/>
      <c r="BZ1289" s="37"/>
      <c r="CA1289" s="54" t="str">
        <f t="shared" si="248"/>
        <v>PENDIENTE EJECUTORIA</v>
      </c>
      <c r="CB1289" s="59" t="str">
        <f t="shared" si="245"/>
        <v/>
      </c>
      <c r="CC1289" s="36"/>
      <c r="CD1289" s="40"/>
      <c r="CE1289" s="46"/>
      <c r="CF1289" s="40"/>
      <c r="CG1289" s="40"/>
      <c r="CH1289" s="40"/>
      <c r="CI1289" s="36"/>
      <c r="CJ1289" s="47"/>
      <c r="CK1289" s="40"/>
      <c r="CL1289" s="40"/>
      <c r="CM1289" s="40"/>
      <c r="CN1289" s="40"/>
    </row>
    <row r="1290" spans="1:92" ht="42.75" hidden="1">
      <c r="A1290" s="49" t="str">
        <f t="shared" si="249"/>
        <v>SIN GESTIÓN</v>
      </c>
      <c r="B1290" s="58"/>
      <c r="C1290" s="37"/>
      <c r="D1290" s="37"/>
      <c r="E1290" s="49" t="str">
        <f t="shared" si="250"/>
        <v>PENDIENTE NOTIFICACIÓN</v>
      </c>
      <c r="F1290" s="141" t="str">
        <f t="shared" si="251"/>
        <v>PENDIENTE NOTIFICACIÓN</v>
      </c>
      <c r="G1290" s="49" t="str">
        <f t="shared" si="252"/>
        <v/>
      </c>
      <c r="H1290" s="51" t="str">
        <f ca="1">IF(
L1290="",
"",
IF(
NETWORKDAYS(L1290,IF(M1290&lt;&gt;"",M1290,TODAY()),FESTIVOS_CO!A:A)&gt;2,
"VENCIDO",
IF(
NETWORKDAYS(L1290,IF(M1290&lt;&gt;"",M1290,TODAY()),FESTIVOS_CO!A:A)=2,
"ALERTA",
"A TIEMPO"
)))</f>
        <v/>
      </c>
      <c r="I1290" s="40"/>
      <c r="J1290" s="36"/>
      <c r="K1290" s="37"/>
      <c r="L1290" s="50"/>
      <c r="M1290" s="37"/>
      <c r="N1290" s="52"/>
      <c r="O1290" s="52"/>
      <c r="P1290" s="36"/>
      <c r="Q1290" s="36"/>
      <c r="R1290" s="40"/>
      <c r="S1290" s="36"/>
      <c r="T1290" s="40"/>
      <c r="U1290" s="40"/>
      <c r="V1290" s="81"/>
      <c r="W1290" s="40"/>
      <c r="X1290" s="40"/>
      <c r="Y1290" s="40"/>
      <c r="Z1290" s="38" t="str">
        <f>IFERROR(VLOOKUP(Y1290,DIRECTORIO!A:B,2,FALSE),"")</f>
        <v/>
      </c>
      <c r="AA1290" s="40"/>
      <c r="AB1290" s="40"/>
      <c r="AC1290" s="40"/>
      <c r="AD1290" s="40"/>
      <c r="AE1290" s="40"/>
      <c r="AF1290" s="40"/>
      <c r="AG1290" s="41" t="s">
        <v>109</v>
      </c>
      <c r="AH1290" s="42"/>
      <c r="AI1290" s="54" t="str">
        <f t="shared" ca="1" si="253"/>
        <v>PENDIENTE NOTIFICACIÓN ELECTRÓNICA</v>
      </c>
      <c r="AJ1290" s="37"/>
      <c r="AK1290" s="37"/>
      <c r="AL1290" s="37"/>
      <c r="AM1290" s="53" t="str">
        <f>IF(AK1290="","",WORKDAY(AK1290,5,FESTIVOS_CO!A:A))</f>
        <v/>
      </c>
      <c r="AN1290" s="37"/>
      <c r="AO1290" s="37"/>
      <c r="AP1290" s="54" t="str">
        <f t="shared" ca="1" si="246"/>
        <v>NO APLICA</v>
      </c>
      <c r="AQ1290" s="36"/>
      <c r="AR1290" s="43"/>
      <c r="AS1290" s="37"/>
      <c r="AT1290" s="36"/>
      <c r="AU1290" s="37"/>
      <c r="AV1290" s="36"/>
      <c r="AW1290" s="36"/>
      <c r="AX1290" s="37"/>
      <c r="AY1290" s="140" t="str">
        <f>IF(AU1290="","",WORKDAY(AU1290,5,FESTIVOS_CO!A:A))</f>
        <v/>
      </c>
      <c r="AZ1290" s="54" t="str">
        <f t="shared" ref="AZ1290:AZ1353" ca="1" si="255">IF(
AND(BB1290="SI",BC1290&lt;&gt;"",BD1290&lt;&gt;""),
"NOTIFICACIÓN PERSONAL COMPLETA",
IF(
AND(AO1290="",AX1290="",BQ1290="",BC1290&lt;&gt;"",BD1290&lt;&gt;""),
"NOTIFICADO POR CONDUCTA CONCLUYENTE",
IF(AP1290="NO PROCEDE CITACION",
"NO PROCEDE",
IF(AP1290="NO APLICA",
"NO APLICA",
IF(AW1290="NO",
"HACER AVISO",
IF(AQ1290="",
"PENDIENTE GESTIONAR CITACIÓN",
IF(AS1290="",
"PENDIENTE FIRMA",
IF(AR1290="",
"PENDIENTE REVISIÓN",
IF(AT1290="",
"PENDIENTE RADICAR",
"CITACIÓN COMPLETA EN ESPERA PRESENTACION PERSONAL"
)))))))))</f>
        <v>NO APLICA</v>
      </c>
      <c r="BA1290" s="55" t="str">
        <f>IF(AX1290="","",WORKDAY(AX1290,5,FESTIVOS_CO!A:A))</f>
        <v/>
      </c>
      <c r="BB1290" s="39"/>
      <c r="BC1290" s="40"/>
      <c r="BD1290" s="40"/>
      <c r="BE1290" s="56" t="str">
        <f t="shared" ca="1" si="244"/>
        <v>NO APLICA</v>
      </c>
      <c r="BF1290" s="37"/>
      <c r="BG1290" s="45"/>
      <c r="BH1290" s="37"/>
      <c r="BI1290" s="36"/>
      <c r="BJ1290" s="37"/>
      <c r="BK1290" s="36"/>
      <c r="BL1290" s="36"/>
      <c r="BM1290" s="53" t="str">
        <f>IF(BJ1290="","",WORKDAY(BJ1290,5,FESTIVOS_CO!A:A))</f>
        <v/>
      </c>
      <c r="BN1290" s="57" t="str">
        <f t="shared" ca="1" si="254"/>
        <v>PENDIENTE HACER AVISO</v>
      </c>
      <c r="BO1290" s="54" t="str">
        <f t="shared" ca="1" si="247"/>
        <v>EN TRÁMITE NOTIF. POR AVISO</v>
      </c>
      <c r="BP1290" s="37"/>
      <c r="BQ1290" s="53" t="str">
        <f>IF(BP1290="","",WORKDAY(BP1290,5,FESTIVOS_CO!A:A))</f>
        <v/>
      </c>
      <c r="BR1290" s="37"/>
      <c r="BS1290" s="36"/>
      <c r="BT1290" s="38"/>
      <c r="BU1290" s="58" t="e">
        <f>VLOOKUP(BT1290,Hoja2!$C:$D,2,0)</f>
        <v>#N/A</v>
      </c>
      <c r="BV1290" s="80" t="str">
        <f>IF(
AND(AO1290="",BD1290="",BQ1290=""),
"EN PROCESO NOTIFICACION / COMUNICACION",
IF(
BT1290="",
"NO APLICA",
IF(
BU1290=60,
IF(AO1290&lt;&gt;"",AO1290,IF(BD1290&lt;&gt;"",BD1290,BQ1290))+60,
WORKDAY(
IF(AO1290&lt;&gt;"",AO1290,IF(BD1290&lt;&gt;"",BD1290,BQ1290)),
BU1290,
FESTIVOS_CO!A:A
)
)
))</f>
        <v>EN PROCESO NOTIFICACION / COMUNICACION</v>
      </c>
      <c r="BW1290" s="44"/>
      <c r="BX1290" s="53"/>
      <c r="BY1290" s="45"/>
      <c r="BZ1290" s="37"/>
      <c r="CA1290" s="54" t="str">
        <f t="shared" si="248"/>
        <v>PENDIENTE EJECUTORIA</v>
      </c>
      <c r="CB1290" s="59" t="str">
        <f t="shared" si="245"/>
        <v/>
      </c>
      <c r="CC1290" s="36"/>
      <c r="CD1290" s="40"/>
      <c r="CE1290" s="46"/>
      <c r="CF1290" s="40"/>
      <c r="CG1290" s="40"/>
      <c r="CH1290" s="40"/>
      <c r="CI1290" s="36"/>
      <c r="CJ1290" s="47"/>
      <c r="CK1290" s="40"/>
      <c r="CL1290" s="40"/>
      <c r="CM1290" s="40"/>
      <c r="CN1290" s="40"/>
    </row>
    <row r="1291" spans="1:92" ht="42.75" hidden="1">
      <c r="A1291" s="49" t="str">
        <f t="shared" si="249"/>
        <v>SIN GESTIÓN</v>
      </c>
      <c r="B1291" s="58"/>
      <c r="C1291" s="37"/>
      <c r="D1291" s="37"/>
      <c r="E1291" s="49" t="str">
        <f t="shared" si="250"/>
        <v>PENDIENTE NOTIFICACIÓN</v>
      </c>
      <c r="F1291" s="141" t="str">
        <f t="shared" si="251"/>
        <v>PENDIENTE NOTIFICACIÓN</v>
      </c>
      <c r="G1291" s="49" t="str">
        <f t="shared" si="252"/>
        <v/>
      </c>
      <c r="H1291" s="51" t="str">
        <f ca="1">IF(
L1291="",
"",
IF(
NETWORKDAYS(L1291,IF(M1291&lt;&gt;"",M1291,TODAY()),FESTIVOS_CO!A:A)&gt;2,
"VENCIDO",
IF(
NETWORKDAYS(L1291,IF(M1291&lt;&gt;"",M1291,TODAY()),FESTIVOS_CO!A:A)=2,
"ALERTA",
"A TIEMPO"
)))</f>
        <v/>
      </c>
      <c r="I1291" s="40"/>
      <c r="J1291" s="36"/>
      <c r="K1291" s="37"/>
      <c r="L1291" s="50"/>
      <c r="M1291" s="37"/>
      <c r="N1291" s="52"/>
      <c r="O1291" s="52"/>
      <c r="P1291" s="36"/>
      <c r="Q1291" s="36"/>
      <c r="R1291" s="40"/>
      <c r="S1291" s="36"/>
      <c r="T1291" s="40"/>
      <c r="U1291" s="40"/>
      <c r="V1291" s="81"/>
      <c r="W1291" s="40"/>
      <c r="X1291" s="40"/>
      <c r="Y1291" s="40"/>
      <c r="Z1291" s="38" t="str">
        <f>IFERROR(VLOOKUP(Y1291,DIRECTORIO!A:B,2,FALSE),"")</f>
        <v/>
      </c>
      <c r="AA1291" s="40"/>
      <c r="AB1291" s="40"/>
      <c r="AC1291" s="40"/>
      <c r="AD1291" s="40"/>
      <c r="AE1291" s="40"/>
      <c r="AF1291" s="40"/>
      <c r="AG1291" s="41" t="s">
        <v>109</v>
      </c>
      <c r="AH1291" s="42"/>
      <c r="AI1291" s="54" t="str">
        <f t="shared" ca="1" si="253"/>
        <v>PENDIENTE NOTIFICACIÓN ELECTRÓNICA</v>
      </c>
      <c r="AJ1291" s="37"/>
      <c r="AK1291" s="37"/>
      <c r="AL1291" s="37"/>
      <c r="AM1291" s="53" t="str">
        <f>IF(AK1291="","",WORKDAY(AK1291,5,FESTIVOS_CO!A:A))</f>
        <v/>
      </c>
      <c r="AN1291" s="37"/>
      <c r="AO1291" s="37"/>
      <c r="AP1291" s="54" t="str">
        <f t="shared" ca="1" si="246"/>
        <v>NO APLICA</v>
      </c>
      <c r="AQ1291" s="36"/>
      <c r="AR1291" s="43"/>
      <c r="AS1291" s="37"/>
      <c r="AT1291" s="36"/>
      <c r="AU1291" s="37"/>
      <c r="AV1291" s="36"/>
      <c r="AW1291" s="36"/>
      <c r="AX1291" s="37"/>
      <c r="AY1291" s="140" t="str">
        <f>IF(AU1291="","",WORKDAY(AU1291,5,FESTIVOS_CO!A:A))</f>
        <v/>
      </c>
      <c r="AZ1291" s="54" t="str">
        <f t="shared" ca="1" si="255"/>
        <v>NO APLICA</v>
      </c>
      <c r="BA1291" s="55" t="str">
        <f>IF(AX1291="","",WORKDAY(AX1291,5,FESTIVOS_CO!A:A))</f>
        <v/>
      </c>
      <c r="BB1291" s="39"/>
      <c r="BC1291" s="40"/>
      <c r="BD1291" s="40"/>
      <c r="BE1291" s="56" t="str">
        <f t="shared" ca="1" si="244"/>
        <v>NO APLICA</v>
      </c>
      <c r="BF1291" s="37"/>
      <c r="BG1291" s="45"/>
      <c r="BH1291" s="37"/>
      <c r="BI1291" s="36"/>
      <c r="BJ1291" s="37"/>
      <c r="BK1291" s="36"/>
      <c r="BL1291" s="36"/>
      <c r="BM1291" s="53" t="str">
        <f>IF(BJ1291="","",WORKDAY(BJ1291,5,FESTIVOS_CO!A:A))</f>
        <v/>
      </c>
      <c r="BN1291" s="57" t="str">
        <f t="shared" ca="1" si="254"/>
        <v>PENDIENTE HACER AVISO</v>
      </c>
      <c r="BO1291" s="54" t="str">
        <f t="shared" ca="1" si="247"/>
        <v>EN TRÁMITE NOTIF. POR AVISO</v>
      </c>
      <c r="BP1291" s="37"/>
      <c r="BQ1291" s="53" t="str">
        <f>IF(BP1291="","",WORKDAY(BP1291,5,FESTIVOS_CO!A:A))</f>
        <v/>
      </c>
      <c r="BR1291" s="37"/>
      <c r="BS1291" s="36"/>
      <c r="BT1291" s="38"/>
      <c r="BU1291" s="58" t="e">
        <f>VLOOKUP(BT1291,Hoja2!$C:$D,2,0)</f>
        <v>#N/A</v>
      </c>
      <c r="BV1291" s="80" t="str">
        <f>IF(
AND(AO1291="",BD1291="",BQ1291=""),
"EN PROCESO NOTIFICACION / COMUNICACION",
IF(
BT1291="",
"NO APLICA",
IF(
BU1291=60,
IF(AO1291&lt;&gt;"",AO1291,IF(BD1291&lt;&gt;"",BD1291,BQ1291))+60,
WORKDAY(
IF(AO1291&lt;&gt;"",AO1291,IF(BD1291&lt;&gt;"",BD1291,BQ1291)),
BU1291,
FESTIVOS_CO!A:A
)
)
))</f>
        <v>EN PROCESO NOTIFICACION / COMUNICACION</v>
      </c>
      <c r="BW1291" s="44"/>
      <c r="BX1291" s="53"/>
      <c r="BY1291" s="45"/>
      <c r="BZ1291" s="37"/>
      <c r="CA1291" s="54" t="str">
        <f t="shared" si="248"/>
        <v>PENDIENTE EJECUTORIA</v>
      </c>
      <c r="CB1291" s="59" t="str">
        <f t="shared" si="245"/>
        <v/>
      </c>
      <c r="CC1291" s="36"/>
      <c r="CD1291" s="40"/>
      <c r="CE1291" s="46"/>
      <c r="CF1291" s="40"/>
      <c r="CG1291" s="40"/>
      <c r="CH1291" s="40"/>
      <c r="CI1291" s="36"/>
      <c r="CJ1291" s="47"/>
      <c r="CK1291" s="40"/>
      <c r="CL1291" s="40"/>
      <c r="CM1291" s="40"/>
      <c r="CN1291" s="40"/>
    </row>
    <row r="1292" spans="1:92" ht="42.75" hidden="1">
      <c r="A1292" s="49" t="str">
        <f t="shared" si="249"/>
        <v>SIN GESTIÓN</v>
      </c>
      <c r="B1292" s="58"/>
      <c r="C1292" s="37"/>
      <c r="D1292" s="37"/>
      <c r="E1292" s="49" t="str">
        <f t="shared" si="250"/>
        <v>PENDIENTE NOTIFICACIÓN</v>
      </c>
      <c r="F1292" s="141" t="str">
        <f t="shared" si="251"/>
        <v>PENDIENTE NOTIFICACIÓN</v>
      </c>
      <c r="G1292" s="49" t="str">
        <f t="shared" si="252"/>
        <v/>
      </c>
      <c r="H1292" s="51" t="str">
        <f ca="1">IF(
L1292="",
"",
IF(
NETWORKDAYS(L1292,IF(M1292&lt;&gt;"",M1292,TODAY()),FESTIVOS_CO!A:A)&gt;2,
"VENCIDO",
IF(
NETWORKDAYS(L1292,IF(M1292&lt;&gt;"",M1292,TODAY()),FESTIVOS_CO!A:A)=2,
"ALERTA",
"A TIEMPO"
)))</f>
        <v/>
      </c>
      <c r="I1292" s="40"/>
      <c r="J1292" s="36"/>
      <c r="K1292" s="37"/>
      <c r="L1292" s="50"/>
      <c r="M1292" s="37"/>
      <c r="N1292" s="52"/>
      <c r="O1292" s="52"/>
      <c r="P1292" s="36"/>
      <c r="Q1292" s="36"/>
      <c r="R1292" s="40"/>
      <c r="S1292" s="36"/>
      <c r="T1292" s="40"/>
      <c r="U1292" s="40"/>
      <c r="V1292" s="81"/>
      <c r="W1292" s="40"/>
      <c r="X1292" s="40"/>
      <c r="Y1292" s="40"/>
      <c r="Z1292" s="38" t="str">
        <f>IFERROR(VLOOKUP(Y1292,DIRECTORIO!A:B,2,FALSE),"")</f>
        <v/>
      </c>
      <c r="AA1292" s="40"/>
      <c r="AB1292" s="40"/>
      <c r="AC1292" s="40"/>
      <c r="AD1292" s="40"/>
      <c r="AE1292" s="40"/>
      <c r="AF1292" s="40"/>
      <c r="AG1292" s="41" t="s">
        <v>109</v>
      </c>
      <c r="AH1292" s="42"/>
      <c r="AI1292" s="54" t="str">
        <f t="shared" ca="1" si="253"/>
        <v>PENDIENTE NOTIFICACIÓN ELECTRÓNICA</v>
      </c>
      <c r="AJ1292" s="37"/>
      <c r="AK1292" s="37"/>
      <c r="AL1292" s="37"/>
      <c r="AM1292" s="53" t="str">
        <f>IF(AK1292="","",WORKDAY(AK1292,5,FESTIVOS_CO!A:A))</f>
        <v/>
      </c>
      <c r="AN1292" s="37"/>
      <c r="AO1292" s="37"/>
      <c r="AP1292" s="54" t="str">
        <f t="shared" ca="1" si="246"/>
        <v>NO APLICA</v>
      </c>
      <c r="AQ1292" s="36"/>
      <c r="AR1292" s="43"/>
      <c r="AS1292" s="37"/>
      <c r="AT1292" s="36"/>
      <c r="AU1292" s="37"/>
      <c r="AV1292" s="36"/>
      <c r="AW1292" s="36"/>
      <c r="AX1292" s="37"/>
      <c r="AY1292" s="140" t="str">
        <f>IF(AU1292="","",WORKDAY(AU1292,5,FESTIVOS_CO!A:A))</f>
        <v/>
      </c>
      <c r="AZ1292" s="54" t="str">
        <f t="shared" ca="1" si="255"/>
        <v>NO APLICA</v>
      </c>
      <c r="BA1292" s="55" t="str">
        <f>IF(AX1292="","",WORKDAY(AX1292,5,FESTIVOS_CO!A:A))</f>
        <v/>
      </c>
      <c r="BB1292" s="39"/>
      <c r="BC1292" s="40"/>
      <c r="BD1292" s="40"/>
      <c r="BE1292" s="56" t="str">
        <f t="shared" ca="1" si="244"/>
        <v>NO APLICA</v>
      </c>
      <c r="BF1292" s="37"/>
      <c r="BG1292" s="45"/>
      <c r="BH1292" s="37"/>
      <c r="BI1292" s="36"/>
      <c r="BJ1292" s="37"/>
      <c r="BK1292" s="36"/>
      <c r="BL1292" s="36"/>
      <c r="BM1292" s="53" t="str">
        <f>IF(BJ1292="","",WORKDAY(BJ1292,5,FESTIVOS_CO!A:A))</f>
        <v/>
      </c>
      <c r="BN1292" s="57" t="str">
        <f t="shared" ca="1" si="254"/>
        <v>PENDIENTE HACER AVISO</v>
      </c>
      <c r="BO1292" s="54" t="str">
        <f t="shared" ca="1" si="247"/>
        <v>EN TRÁMITE NOTIF. POR AVISO</v>
      </c>
      <c r="BP1292" s="37"/>
      <c r="BQ1292" s="53" t="str">
        <f>IF(BP1292="","",WORKDAY(BP1292,5,FESTIVOS_CO!A:A))</f>
        <v/>
      </c>
      <c r="BR1292" s="37"/>
      <c r="BS1292" s="36"/>
      <c r="BT1292" s="38"/>
      <c r="BU1292" s="58" t="e">
        <f>VLOOKUP(BT1292,Hoja2!$C:$D,2,0)</f>
        <v>#N/A</v>
      </c>
      <c r="BV1292" s="80" t="str">
        <f>IF(
AND(AO1292="",BD1292="",BQ1292=""),
"EN PROCESO NOTIFICACION / COMUNICACION",
IF(
BT1292="",
"NO APLICA",
IF(
BU1292=60,
IF(AO1292&lt;&gt;"",AO1292,IF(BD1292&lt;&gt;"",BD1292,BQ1292))+60,
WORKDAY(
IF(AO1292&lt;&gt;"",AO1292,IF(BD1292&lt;&gt;"",BD1292,BQ1292)),
BU1292,
FESTIVOS_CO!A:A
)
)
))</f>
        <v>EN PROCESO NOTIFICACION / COMUNICACION</v>
      </c>
      <c r="BW1292" s="44"/>
      <c r="BX1292" s="53"/>
      <c r="BY1292" s="45"/>
      <c r="BZ1292" s="37"/>
      <c r="CA1292" s="54" t="str">
        <f t="shared" si="248"/>
        <v>PENDIENTE EJECUTORIA</v>
      </c>
      <c r="CB1292" s="59" t="str">
        <f t="shared" si="245"/>
        <v/>
      </c>
      <c r="CC1292" s="36"/>
      <c r="CD1292" s="40"/>
      <c r="CE1292" s="46"/>
      <c r="CF1292" s="40"/>
      <c r="CG1292" s="40"/>
      <c r="CH1292" s="40"/>
      <c r="CI1292" s="36"/>
      <c r="CJ1292" s="47"/>
      <c r="CK1292" s="40"/>
      <c r="CL1292" s="40"/>
      <c r="CM1292" s="40"/>
      <c r="CN1292" s="40"/>
    </row>
    <row r="1293" spans="1:92" ht="42.75" hidden="1">
      <c r="A1293" s="49" t="str">
        <f t="shared" si="249"/>
        <v>SIN GESTIÓN</v>
      </c>
      <c r="B1293" s="58"/>
      <c r="C1293" s="37"/>
      <c r="D1293" s="37"/>
      <c r="E1293" s="49" t="str">
        <f t="shared" si="250"/>
        <v>PENDIENTE NOTIFICACIÓN</v>
      </c>
      <c r="F1293" s="141" t="str">
        <f t="shared" si="251"/>
        <v>PENDIENTE NOTIFICACIÓN</v>
      </c>
      <c r="G1293" s="49" t="str">
        <f t="shared" si="252"/>
        <v/>
      </c>
      <c r="H1293" s="51" t="str">
        <f ca="1">IF(
L1293="",
"",
IF(
NETWORKDAYS(L1293,IF(M1293&lt;&gt;"",M1293,TODAY()),FESTIVOS_CO!A:A)&gt;2,
"VENCIDO",
IF(
NETWORKDAYS(L1293,IF(M1293&lt;&gt;"",M1293,TODAY()),FESTIVOS_CO!A:A)=2,
"ALERTA",
"A TIEMPO"
)))</f>
        <v/>
      </c>
      <c r="I1293" s="40"/>
      <c r="J1293" s="36"/>
      <c r="K1293" s="37"/>
      <c r="L1293" s="50"/>
      <c r="M1293" s="37"/>
      <c r="N1293" s="52"/>
      <c r="O1293" s="52"/>
      <c r="P1293" s="36"/>
      <c r="Q1293" s="36"/>
      <c r="R1293" s="40"/>
      <c r="S1293" s="36"/>
      <c r="T1293" s="40"/>
      <c r="U1293" s="40"/>
      <c r="V1293" s="81"/>
      <c r="W1293" s="40"/>
      <c r="X1293" s="40"/>
      <c r="Y1293" s="40"/>
      <c r="Z1293" s="38" t="str">
        <f>IFERROR(VLOOKUP(Y1293,DIRECTORIO!A:B,2,FALSE),"")</f>
        <v/>
      </c>
      <c r="AA1293" s="40"/>
      <c r="AB1293" s="40"/>
      <c r="AC1293" s="40"/>
      <c r="AD1293" s="40"/>
      <c r="AE1293" s="40"/>
      <c r="AF1293" s="40"/>
      <c r="AG1293" s="41" t="s">
        <v>109</v>
      </c>
      <c r="AH1293" s="42"/>
      <c r="AI1293" s="54" t="str">
        <f t="shared" ca="1" si="253"/>
        <v>PENDIENTE NOTIFICACIÓN ELECTRÓNICA</v>
      </c>
      <c r="AJ1293" s="37"/>
      <c r="AK1293" s="37"/>
      <c r="AL1293" s="37"/>
      <c r="AM1293" s="53" t="str">
        <f>IF(AK1293="","",WORKDAY(AK1293,5,FESTIVOS_CO!A:A))</f>
        <v/>
      </c>
      <c r="AN1293" s="37"/>
      <c r="AO1293" s="37"/>
      <c r="AP1293" s="54" t="str">
        <f t="shared" ca="1" si="246"/>
        <v>NO APLICA</v>
      </c>
      <c r="AQ1293" s="36"/>
      <c r="AR1293" s="43"/>
      <c r="AS1293" s="37"/>
      <c r="AT1293" s="36"/>
      <c r="AU1293" s="37"/>
      <c r="AV1293" s="36"/>
      <c r="AW1293" s="36"/>
      <c r="AX1293" s="37"/>
      <c r="AY1293" s="140" t="str">
        <f>IF(AU1293="","",WORKDAY(AU1293,5,FESTIVOS_CO!A:A))</f>
        <v/>
      </c>
      <c r="AZ1293" s="54" t="str">
        <f t="shared" ca="1" si="255"/>
        <v>NO APLICA</v>
      </c>
      <c r="BA1293" s="55" t="str">
        <f>IF(AX1293="","",WORKDAY(AX1293,5,FESTIVOS_CO!A:A))</f>
        <v/>
      </c>
      <c r="BB1293" s="39"/>
      <c r="BC1293" s="40"/>
      <c r="BD1293" s="40"/>
      <c r="BE1293" s="56" t="str">
        <f t="shared" ca="1" si="244"/>
        <v>NO APLICA</v>
      </c>
      <c r="BF1293" s="37"/>
      <c r="BG1293" s="45"/>
      <c r="BH1293" s="37"/>
      <c r="BI1293" s="36"/>
      <c r="BJ1293" s="37"/>
      <c r="BK1293" s="36"/>
      <c r="BL1293" s="36"/>
      <c r="BM1293" s="53" t="str">
        <f>IF(BJ1293="","",WORKDAY(BJ1293,5,FESTIVOS_CO!A:A))</f>
        <v/>
      </c>
      <c r="BN1293" s="57" t="str">
        <f t="shared" ca="1" si="254"/>
        <v>PENDIENTE HACER AVISO</v>
      </c>
      <c r="BO1293" s="54" t="str">
        <f t="shared" ca="1" si="247"/>
        <v>EN TRÁMITE NOTIF. POR AVISO</v>
      </c>
      <c r="BP1293" s="37"/>
      <c r="BQ1293" s="53" t="str">
        <f>IF(BP1293="","",WORKDAY(BP1293,5,FESTIVOS_CO!A:A))</f>
        <v/>
      </c>
      <c r="BR1293" s="37"/>
      <c r="BS1293" s="36"/>
      <c r="BT1293" s="38"/>
      <c r="BU1293" s="58" t="e">
        <f>VLOOKUP(BT1293,Hoja2!$C:$D,2,0)</f>
        <v>#N/A</v>
      </c>
      <c r="BV1293" s="80" t="str">
        <f>IF(
AND(AO1293="",BD1293="",BQ1293=""),
"EN PROCESO NOTIFICACION / COMUNICACION",
IF(
BT1293="",
"NO APLICA",
IF(
BU1293=60,
IF(AO1293&lt;&gt;"",AO1293,IF(BD1293&lt;&gt;"",BD1293,BQ1293))+60,
WORKDAY(
IF(AO1293&lt;&gt;"",AO1293,IF(BD1293&lt;&gt;"",BD1293,BQ1293)),
BU1293,
FESTIVOS_CO!A:A
)
)
))</f>
        <v>EN PROCESO NOTIFICACION / COMUNICACION</v>
      </c>
      <c r="BW1293" s="44"/>
      <c r="BX1293" s="53"/>
      <c r="BY1293" s="45"/>
      <c r="BZ1293" s="37"/>
      <c r="CA1293" s="54" t="str">
        <f t="shared" si="248"/>
        <v>PENDIENTE EJECUTORIA</v>
      </c>
      <c r="CB1293" s="59" t="str">
        <f t="shared" si="245"/>
        <v/>
      </c>
      <c r="CC1293" s="36"/>
      <c r="CD1293" s="40"/>
      <c r="CE1293" s="46"/>
      <c r="CF1293" s="40"/>
      <c r="CG1293" s="40"/>
      <c r="CH1293" s="40"/>
      <c r="CI1293" s="36"/>
      <c r="CJ1293" s="47"/>
      <c r="CK1293" s="40"/>
      <c r="CL1293" s="40"/>
      <c r="CM1293" s="40"/>
      <c r="CN1293" s="40"/>
    </row>
    <row r="1294" spans="1:92" ht="42.75" hidden="1">
      <c r="A1294" s="49" t="str">
        <f t="shared" si="249"/>
        <v>SIN GESTIÓN</v>
      </c>
      <c r="B1294" s="58"/>
      <c r="C1294" s="37"/>
      <c r="D1294" s="37"/>
      <c r="E1294" s="49" t="str">
        <f t="shared" si="250"/>
        <v>PENDIENTE NOTIFICACIÓN</v>
      </c>
      <c r="F1294" s="141" t="str">
        <f t="shared" si="251"/>
        <v>PENDIENTE NOTIFICACIÓN</v>
      </c>
      <c r="G1294" s="49" t="str">
        <f t="shared" si="252"/>
        <v/>
      </c>
      <c r="H1294" s="51" t="str">
        <f ca="1">IF(
L1294="",
"",
IF(
NETWORKDAYS(L1294,IF(M1294&lt;&gt;"",M1294,TODAY()),FESTIVOS_CO!A:A)&gt;2,
"VENCIDO",
IF(
NETWORKDAYS(L1294,IF(M1294&lt;&gt;"",M1294,TODAY()),FESTIVOS_CO!A:A)=2,
"ALERTA",
"A TIEMPO"
)))</f>
        <v/>
      </c>
      <c r="I1294" s="40"/>
      <c r="J1294" s="36"/>
      <c r="K1294" s="37"/>
      <c r="L1294" s="50"/>
      <c r="M1294" s="37"/>
      <c r="N1294" s="52"/>
      <c r="O1294" s="52"/>
      <c r="P1294" s="36"/>
      <c r="Q1294" s="36"/>
      <c r="R1294" s="40"/>
      <c r="S1294" s="36"/>
      <c r="T1294" s="40"/>
      <c r="U1294" s="40"/>
      <c r="V1294" s="81"/>
      <c r="W1294" s="40"/>
      <c r="X1294" s="40"/>
      <c r="Y1294" s="40"/>
      <c r="Z1294" s="38" t="str">
        <f>IFERROR(VLOOKUP(Y1294,DIRECTORIO!A:B,2,FALSE),"")</f>
        <v/>
      </c>
      <c r="AA1294" s="40"/>
      <c r="AB1294" s="40"/>
      <c r="AC1294" s="40"/>
      <c r="AD1294" s="40"/>
      <c r="AE1294" s="40"/>
      <c r="AF1294" s="40"/>
      <c r="AG1294" s="41" t="s">
        <v>109</v>
      </c>
      <c r="AH1294" s="42"/>
      <c r="AI1294" s="54" t="str">
        <f t="shared" ca="1" si="253"/>
        <v>PENDIENTE NOTIFICACIÓN ELECTRÓNICA</v>
      </c>
      <c r="AJ1294" s="37"/>
      <c r="AK1294" s="37"/>
      <c r="AL1294" s="37"/>
      <c r="AM1294" s="53" t="str">
        <f>IF(AK1294="","",WORKDAY(AK1294,5,FESTIVOS_CO!A:A))</f>
        <v/>
      </c>
      <c r="AN1294" s="37"/>
      <c r="AO1294" s="37"/>
      <c r="AP1294" s="54" t="str">
        <f t="shared" ca="1" si="246"/>
        <v>NO APLICA</v>
      </c>
      <c r="AQ1294" s="36"/>
      <c r="AR1294" s="43"/>
      <c r="AS1294" s="37"/>
      <c r="AT1294" s="36"/>
      <c r="AU1294" s="37"/>
      <c r="AV1294" s="36"/>
      <c r="AW1294" s="36"/>
      <c r="AX1294" s="37"/>
      <c r="AY1294" s="140" t="str">
        <f>IF(AU1294="","",WORKDAY(AU1294,5,FESTIVOS_CO!A:A))</f>
        <v/>
      </c>
      <c r="AZ1294" s="54" t="str">
        <f t="shared" ca="1" si="255"/>
        <v>NO APLICA</v>
      </c>
      <c r="BA1294" s="55" t="str">
        <f>IF(AX1294="","",WORKDAY(AX1294,5,FESTIVOS_CO!A:A))</f>
        <v/>
      </c>
      <c r="BB1294" s="39"/>
      <c r="BC1294" s="40"/>
      <c r="BD1294" s="40"/>
      <c r="BE1294" s="56" t="str">
        <f t="shared" ca="1" si="244"/>
        <v>NO APLICA</v>
      </c>
      <c r="BF1294" s="37"/>
      <c r="BG1294" s="45"/>
      <c r="BH1294" s="37"/>
      <c r="BI1294" s="36"/>
      <c r="BJ1294" s="37"/>
      <c r="BK1294" s="36"/>
      <c r="BL1294" s="36"/>
      <c r="BM1294" s="53" t="str">
        <f>IF(BJ1294="","",WORKDAY(BJ1294,5,FESTIVOS_CO!A:A))</f>
        <v/>
      </c>
      <c r="BN1294" s="57" t="str">
        <f t="shared" ca="1" si="254"/>
        <v>PENDIENTE HACER AVISO</v>
      </c>
      <c r="BO1294" s="54" t="str">
        <f t="shared" ca="1" si="247"/>
        <v>EN TRÁMITE NOTIF. POR AVISO</v>
      </c>
      <c r="BP1294" s="37"/>
      <c r="BQ1294" s="53" t="str">
        <f>IF(BP1294="","",WORKDAY(BP1294,5,FESTIVOS_CO!A:A))</f>
        <v/>
      </c>
      <c r="BR1294" s="37"/>
      <c r="BS1294" s="36"/>
      <c r="BT1294" s="38"/>
      <c r="BU1294" s="58" t="e">
        <f>VLOOKUP(BT1294,Hoja2!$C:$D,2,0)</f>
        <v>#N/A</v>
      </c>
      <c r="BV1294" s="80" t="str">
        <f>IF(
AND(AO1294="",BD1294="",BQ1294=""),
"EN PROCESO NOTIFICACION / COMUNICACION",
IF(
BT1294="",
"NO APLICA",
IF(
BU1294=60,
IF(AO1294&lt;&gt;"",AO1294,IF(BD1294&lt;&gt;"",BD1294,BQ1294))+60,
WORKDAY(
IF(AO1294&lt;&gt;"",AO1294,IF(BD1294&lt;&gt;"",BD1294,BQ1294)),
BU1294,
FESTIVOS_CO!A:A
)
)
))</f>
        <v>EN PROCESO NOTIFICACION / COMUNICACION</v>
      </c>
      <c r="BW1294" s="44"/>
      <c r="BX1294" s="53"/>
      <c r="BY1294" s="45"/>
      <c r="BZ1294" s="37"/>
      <c r="CA1294" s="54" t="str">
        <f t="shared" si="248"/>
        <v>PENDIENTE EJECUTORIA</v>
      </c>
      <c r="CB1294" s="59" t="str">
        <f t="shared" si="245"/>
        <v/>
      </c>
      <c r="CC1294" s="36"/>
      <c r="CD1294" s="40"/>
      <c r="CE1294" s="46"/>
      <c r="CF1294" s="40"/>
      <c r="CG1294" s="40"/>
      <c r="CH1294" s="40"/>
      <c r="CI1294" s="36"/>
      <c r="CJ1294" s="47"/>
      <c r="CK1294" s="40"/>
      <c r="CL1294" s="40"/>
      <c r="CM1294" s="40"/>
      <c r="CN1294" s="40"/>
    </row>
    <row r="1295" spans="1:92" ht="42.75" hidden="1">
      <c r="A1295" s="49" t="str">
        <f t="shared" si="249"/>
        <v>SIN GESTIÓN</v>
      </c>
      <c r="B1295" s="58"/>
      <c r="C1295" s="37"/>
      <c r="D1295" s="37"/>
      <c r="E1295" s="49" t="str">
        <f t="shared" si="250"/>
        <v>PENDIENTE NOTIFICACIÓN</v>
      </c>
      <c r="F1295" s="141" t="str">
        <f t="shared" si="251"/>
        <v>PENDIENTE NOTIFICACIÓN</v>
      </c>
      <c r="G1295" s="49" t="str">
        <f t="shared" si="252"/>
        <v/>
      </c>
      <c r="H1295" s="51" t="str">
        <f ca="1">IF(
L1295="",
"",
IF(
NETWORKDAYS(L1295,IF(M1295&lt;&gt;"",M1295,TODAY()),FESTIVOS_CO!A:A)&gt;2,
"VENCIDO",
IF(
NETWORKDAYS(L1295,IF(M1295&lt;&gt;"",M1295,TODAY()),FESTIVOS_CO!A:A)=2,
"ALERTA",
"A TIEMPO"
)))</f>
        <v/>
      </c>
      <c r="I1295" s="40"/>
      <c r="J1295" s="36"/>
      <c r="K1295" s="37"/>
      <c r="L1295" s="50"/>
      <c r="M1295" s="37"/>
      <c r="N1295" s="52"/>
      <c r="O1295" s="52"/>
      <c r="P1295" s="36"/>
      <c r="Q1295" s="36"/>
      <c r="R1295" s="40"/>
      <c r="S1295" s="36"/>
      <c r="T1295" s="40"/>
      <c r="U1295" s="40"/>
      <c r="V1295" s="81"/>
      <c r="W1295" s="40"/>
      <c r="X1295" s="40"/>
      <c r="Y1295" s="40"/>
      <c r="Z1295" s="38" t="str">
        <f>IFERROR(VLOOKUP(Y1295,DIRECTORIO!A:B,2,FALSE),"")</f>
        <v/>
      </c>
      <c r="AA1295" s="40"/>
      <c r="AB1295" s="40"/>
      <c r="AC1295" s="40"/>
      <c r="AD1295" s="40"/>
      <c r="AE1295" s="40"/>
      <c r="AF1295" s="40"/>
      <c r="AG1295" s="41" t="s">
        <v>109</v>
      </c>
      <c r="AH1295" s="42"/>
      <c r="AI1295" s="54" t="str">
        <f t="shared" ca="1" si="253"/>
        <v>PENDIENTE NOTIFICACIÓN ELECTRÓNICA</v>
      </c>
      <c r="AJ1295" s="37"/>
      <c r="AK1295" s="37"/>
      <c r="AL1295" s="37"/>
      <c r="AM1295" s="53" t="str">
        <f>IF(AK1295="","",WORKDAY(AK1295,5,FESTIVOS_CO!A:A))</f>
        <v/>
      </c>
      <c r="AN1295" s="37"/>
      <c r="AO1295" s="37"/>
      <c r="AP1295" s="54" t="str">
        <f t="shared" ca="1" si="246"/>
        <v>NO APLICA</v>
      </c>
      <c r="AQ1295" s="36"/>
      <c r="AR1295" s="43"/>
      <c r="AS1295" s="37"/>
      <c r="AT1295" s="36"/>
      <c r="AU1295" s="37"/>
      <c r="AV1295" s="36"/>
      <c r="AW1295" s="36"/>
      <c r="AX1295" s="37"/>
      <c r="AY1295" s="140" t="str">
        <f>IF(AU1295="","",WORKDAY(AU1295,5,FESTIVOS_CO!A:A))</f>
        <v/>
      </c>
      <c r="AZ1295" s="54" t="str">
        <f t="shared" ca="1" si="255"/>
        <v>NO APLICA</v>
      </c>
      <c r="BA1295" s="55" t="str">
        <f>IF(AX1295="","",WORKDAY(AX1295,5,FESTIVOS_CO!A:A))</f>
        <v/>
      </c>
      <c r="BB1295" s="39"/>
      <c r="BC1295" s="40"/>
      <c r="BD1295" s="40"/>
      <c r="BE1295" s="56" t="str">
        <f t="shared" ca="1" si="244"/>
        <v>NO APLICA</v>
      </c>
      <c r="BF1295" s="37"/>
      <c r="BG1295" s="45"/>
      <c r="BH1295" s="37"/>
      <c r="BI1295" s="36"/>
      <c r="BJ1295" s="37"/>
      <c r="BK1295" s="36"/>
      <c r="BL1295" s="36"/>
      <c r="BM1295" s="53" t="str">
        <f>IF(BJ1295="","",WORKDAY(BJ1295,5,FESTIVOS_CO!A:A))</f>
        <v/>
      </c>
      <c r="BN1295" s="57" t="str">
        <f t="shared" ca="1" si="254"/>
        <v>PENDIENTE HACER AVISO</v>
      </c>
      <c r="BO1295" s="54" t="str">
        <f t="shared" ca="1" si="247"/>
        <v>EN TRÁMITE NOTIF. POR AVISO</v>
      </c>
      <c r="BP1295" s="37"/>
      <c r="BQ1295" s="53" t="str">
        <f>IF(BP1295="","",WORKDAY(BP1295,5,FESTIVOS_CO!A:A))</f>
        <v/>
      </c>
      <c r="BR1295" s="37"/>
      <c r="BS1295" s="36"/>
      <c r="BT1295" s="38"/>
      <c r="BU1295" s="58" t="e">
        <f>VLOOKUP(BT1295,Hoja2!$C:$D,2,0)</f>
        <v>#N/A</v>
      </c>
      <c r="BV1295" s="80" t="str">
        <f>IF(
AND(AO1295="",BD1295="",BQ1295=""),
"EN PROCESO NOTIFICACION / COMUNICACION",
IF(
BT1295="",
"NO APLICA",
IF(
BU1295=60,
IF(AO1295&lt;&gt;"",AO1295,IF(BD1295&lt;&gt;"",BD1295,BQ1295))+60,
WORKDAY(
IF(AO1295&lt;&gt;"",AO1295,IF(BD1295&lt;&gt;"",BD1295,BQ1295)),
BU1295,
FESTIVOS_CO!A:A
)
)
))</f>
        <v>EN PROCESO NOTIFICACION / COMUNICACION</v>
      </c>
      <c r="BW1295" s="44"/>
      <c r="BX1295" s="53"/>
      <c r="BY1295" s="45"/>
      <c r="BZ1295" s="37"/>
      <c r="CA1295" s="54" t="str">
        <f t="shared" si="248"/>
        <v>PENDIENTE EJECUTORIA</v>
      </c>
      <c r="CB1295" s="59" t="str">
        <f t="shared" si="245"/>
        <v/>
      </c>
      <c r="CC1295" s="36"/>
      <c r="CD1295" s="40"/>
      <c r="CE1295" s="46"/>
      <c r="CF1295" s="40"/>
      <c r="CG1295" s="40"/>
      <c r="CH1295" s="40"/>
      <c r="CI1295" s="36"/>
      <c r="CJ1295" s="47"/>
      <c r="CK1295" s="40"/>
      <c r="CL1295" s="40"/>
      <c r="CM1295" s="40"/>
      <c r="CN1295" s="40"/>
    </row>
    <row r="1296" spans="1:92" ht="42.75" hidden="1">
      <c r="A1296" s="49" t="str">
        <f t="shared" si="249"/>
        <v>SIN GESTIÓN</v>
      </c>
      <c r="B1296" s="58"/>
      <c r="C1296" s="37"/>
      <c r="D1296" s="37"/>
      <c r="E1296" s="49" t="str">
        <f t="shared" si="250"/>
        <v>PENDIENTE NOTIFICACIÓN</v>
      </c>
      <c r="F1296" s="141" t="str">
        <f t="shared" si="251"/>
        <v>PENDIENTE NOTIFICACIÓN</v>
      </c>
      <c r="G1296" s="49" t="str">
        <f t="shared" si="252"/>
        <v/>
      </c>
      <c r="H1296" s="51" t="str">
        <f ca="1">IF(
L1296="",
"",
IF(
NETWORKDAYS(L1296,IF(M1296&lt;&gt;"",M1296,TODAY()),FESTIVOS_CO!A:A)&gt;2,
"VENCIDO",
IF(
NETWORKDAYS(L1296,IF(M1296&lt;&gt;"",M1296,TODAY()),FESTIVOS_CO!A:A)=2,
"ALERTA",
"A TIEMPO"
)))</f>
        <v/>
      </c>
      <c r="I1296" s="40"/>
      <c r="J1296" s="36"/>
      <c r="K1296" s="37"/>
      <c r="L1296" s="50"/>
      <c r="M1296" s="37"/>
      <c r="N1296" s="52"/>
      <c r="O1296" s="52"/>
      <c r="P1296" s="36"/>
      <c r="Q1296" s="36"/>
      <c r="R1296" s="40"/>
      <c r="S1296" s="36"/>
      <c r="T1296" s="40"/>
      <c r="U1296" s="40"/>
      <c r="V1296" s="81"/>
      <c r="W1296" s="40"/>
      <c r="X1296" s="40"/>
      <c r="Y1296" s="40"/>
      <c r="Z1296" s="38" t="str">
        <f>IFERROR(VLOOKUP(Y1296,DIRECTORIO!A:B,2,FALSE),"")</f>
        <v/>
      </c>
      <c r="AA1296" s="40"/>
      <c r="AB1296" s="40"/>
      <c r="AC1296" s="40"/>
      <c r="AD1296" s="40"/>
      <c r="AE1296" s="40"/>
      <c r="AF1296" s="40"/>
      <c r="AG1296" s="41" t="s">
        <v>109</v>
      </c>
      <c r="AH1296" s="42"/>
      <c r="AI1296" s="54" t="str">
        <f t="shared" ca="1" si="253"/>
        <v>PENDIENTE NOTIFICACIÓN ELECTRÓNICA</v>
      </c>
      <c r="AJ1296" s="37"/>
      <c r="AK1296" s="37"/>
      <c r="AL1296" s="37"/>
      <c r="AM1296" s="53" t="str">
        <f>IF(AK1296="","",WORKDAY(AK1296,5,FESTIVOS_CO!A:A))</f>
        <v/>
      </c>
      <c r="AN1296" s="37"/>
      <c r="AO1296" s="37"/>
      <c r="AP1296" s="54" t="str">
        <f t="shared" ca="1" si="246"/>
        <v>NO APLICA</v>
      </c>
      <c r="AQ1296" s="36"/>
      <c r="AR1296" s="43"/>
      <c r="AS1296" s="37"/>
      <c r="AT1296" s="36"/>
      <c r="AU1296" s="37"/>
      <c r="AV1296" s="36"/>
      <c r="AW1296" s="36"/>
      <c r="AX1296" s="37"/>
      <c r="AY1296" s="140" t="str">
        <f>IF(AU1296="","",WORKDAY(AU1296,5,FESTIVOS_CO!A:A))</f>
        <v/>
      </c>
      <c r="AZ1296" s="54" t="str">
        <f t="shared" ca="1" si="255"/>
        <v>NO APLICA</v>
      </c>
      <c r="BA1296" s="55" t="str">
        <f>IF(AX1296="","",WORKDAY(AX1296,5,FESTIVOS_CO!A:A))</f>
        <v/>
      </c>
      <c r="BB1296" s="39"/>
      <c r="BC1296" s="40"/>
      <c r="BD1296" s="40"/>
      <c r="BE1296" s="56" t="str">
        <f t="shared" ca="1" si="244"/>
        <v>NO APLICA</v>
      </c>
      <c r="BF1296" s="37"/>
      <c r="BG1296" s="45"/>
      <c r="BH1296" s="37"/>
      <c r="BI1296" s="36"/>
      <c r="BJ1296" s="37"/>
      <c r="BK1296" s="36"/>
      <c r="BL1296" s="36"/>
      <c r="BM1296" s="53" t="str">
        <f>IF(BJ1296="","",WORKDAY(BJ1296,5,FESTIVOS_CO!A:A))</f>
        <v/>
      </c>
      <c r="BN1296" s="57" t="str">
        <f t="shared" ca="1" si="254"/>
        <v>PENDIENTE HACER AVISO</v>
      </c>
      <c r="BO1296" s="54" t="str">
        <f t="shared" ca="1" si="247"/>
        <v>EN TRÁMITE NOTIF. POR AVISO</v>
      </c>
      <c r="BP1296" s="37"/>
      <c r="BQ1296" s="53" t="str">
        <f>IF(BP1296="","",WORKDAY(BP1296,5,FESTIVOS_CO!A:A))</f>
        <v/>
      </c>
      <c r="BR1296" s="37"/>
      <c r="BS1296" s="36"/>
      <c r="BT1296" s="38"/>
      <c r="BU1296" s="58" t="e">
        <f>VLOOKUP(BT1296,Hoja2!$C:$D,2,0)</f>
        <v>#N/A</v>
      </c>
      <c r="BV1296" s="80" t="str">
        <f>IF(
AND(AO1296="",BD1296="",BQ1296=""),
"EN PROCESO NOTIFICACION / COMUNICACION",
IF(
BT1296="",
"NO APLICA",
IF(
BU1296=60,
IF(AO1296&lt;&gt;"",AO1296,IF(BD1296&lt;&gt;"",BD1296,BQ1296))+60,
WORKDAY(
IF(AO1296&lt;&gt;"",AO1296,IF(BD1296&lt;&gt;"",BD1296,BQ1296)),
BU1296,
FESTIVOS_CO!A:A
)
)
))</f>
        <v>EN PROCESO NOTIFICACION / COMUNICACION</v>
      </c>
      <c r="BW1296" s="44"/>
      <c r="BX1296" s="53"/>
      <c r="BY1296" s="45"/>
      <c r="BZ1296" s="37"/>
      <c r="CA1296" s="54" t="str">
        <f t="shared" si="248"/>
        <v>PENDIENTE EJECUTORIA</v>
      </c>
      <c r="CB1296" s="59" t="str">
        <f t="shared" si="245"/>
        <v/>
      </c>
      <c r="CC1296" s="36"/>
      <c r="CD1296" s="40"/>
      <c r="CE1296" s="46"/>
      <c r="CF1296" s="40"/>
      <c r="CG1296" s="40"/>
      <c r="CH1296" s="40"/>
      <c r="CI1296" s="36"/>
      <c r="CJ1296" s="47"/>
      <c r="CK1296" s="40"/>
      <c r="CL1296" s="40"/>
      <c r="CM1296" s="40"/>
      <c r="CN1296" s="40"/>
    </row>
    <row r="1297" spans="1:92" ht="42.75" hidden="1">
      <c r="A1297" s="49" t="str">
        <f t="shared" si="249"/>
        <v>SIN GESTIÓN</v>
      </c>
      <c r="B1297" s="58"/>
      <c r="C1297" s="37"/>
      <c r="D1297" s="37"/>
      <c r="E1297" s="49" t="str">
        <f t="shared" si="250"/>
        <v>PENDIENTE NOTIFICACIÓN</v>
      </c>
      <c r="F1297" s="141" t="str">
        <f t="shared" si="251"/>
        <v>PENDIENTE NOTIFICACIÓN</v>
      </c>
      <c r="G1297" s="49" t="str">
        <f t="shared" si="252"/>
        <v/>
      </c>
      <c r="H1297" s="51" t="str">
        <f ca="1">IF(
L1297="",
"",
IF(
NETWORKDAYS(L1297,IF(M1297&lt;&gt;"",M1297,TODAY()),FESTIVOS_CO!A:A)&gt;2,
"VENCIDO",
IF(
NETWORKDAYS(L1297,IF(M1297&lt;&gt;"",M1297,TODAY()),FESTIVOS_CO!A:A)=2,
"ALERTA",
"A TIEMPO"
)))</f>
        <v/>
      </c>
      <c r="I1297" s="40"/>
      <c r="J1297" s="36"/>
      <c r="K1297" s="37"/>
      <c r="L1297" s="50"/>
      <c r="M1297" s="37"/>
      <c r="N1297" s="52"/>
      <c r="O1297" s="52"/>
      <c r="P1297" s="36"/>
      <c r="Q1297" s="36"/>
      <c r="R1297" s="40"/>
      <c r="S1297" s="36"/>
      <c r="T1297" s="40"/>
      <c r="U1297" s="40"/>
      <c r="V1297" s="81"/>
      <c r="W1297" s="40"/>
      <c r="X1297" s="40"/>
      <c r="Y1297" s="40"/>
      <c r="Z1297" s="38" t="str">
        <f>IFERROR(VLOOKUP(Y1297,DIRECTORIO!A:B,2,FALSE),"")</f>
        <v/>
      </c>
      <c r="AA1297" s="40"/>
      <c r="AB1297" s="40"/>
      <c r="AC1297" s="40"/>
      <c r="AD1297" s="40"/>
      <c r="AE1297" s="40"/>
      <c r="AF1297" s="40"/>
      <c r="AG1297" s="41" t="s">
        <v>109</v>
      </c>
      <c r="AH1297" s="42"/>
      <c r="AI1297" s="54" t="str">
        <f t="shared" ca="1" si="253"/>
        <v>PENDIENTE NOTIFICACIÓN ELECTRÓNICA</v>
      </c>
      <c r="AJ1297" s="37"/>
      <c r="AK1297" s="37"/>
      <c r="AL1297" s="37"/>
      <c r="AM1297" s="53" t="str">
        <f>IF(AK1297="","",WORKDAY(AK1297,5,FESTIVOS_CO!A:A))</f>
        <v/>
      </c>
      <c r="AN1297" s="37"/>
      <c r="AO1297" s="37"/>
      <c r="AP1297" s="54" t="str">
        <f t="shared" ca="1" si="246"/>
        <v>NO APLICA</v>
      </c>
      <c r="AQ1297" s="36"/>
      <c r="AR1297" s="43"/>
      <c r="AS1297" s="37"/>
      <c r="AT1297" s="36"/>
      <c r="AU1297" s="37"/>
      <c r="AV1297" s="36"/>
      <c r="AW1297" s="36"/>
      <c r="AX1297" s="37"/>
      <c r="AY1297" s="140" t="str">
        <f>IF(AU1297="","",WORKDAY(AU1297,5,FESTIVOS_CO!A:A))</f>
        <v/>
      </c>
      <c r="AZ1297" s="54" t="str">
        <f t="shared" ca="1" si="255"/>
        <v>NO APLICA</v>
      </c>
      <c r="BA1297" s="55" t="str">
        <f>IF(AX1297="","",WORKDAY(AX1297,5,FESTIVOS_CO!A:A))</f>
        <v/>
      </c>
      <c r="BB1297" s="39"/>
      <c r="BC1297" s="40"/>
      <c r="BD1297" s="40"/>
      <c r="BE1297" s="56" t="str">
        <f t="shared" ca="1" si="244"/>
        <v>NO APLICA</v>
      </c>
      <c r="BF1297" s="37"/>
      <c r="BG1297" s="45"/>
      <c r="BH1297" s="37"/>
      <c r="BI1297" s="36"/>
      <c r="BJ1297" s="37"/>
      <c r="BK1297" s="36"/>
      <c r="BL1297" s="36"/>
      <c r="BM1297" s="53" t="str">
        <f>IF(BJ1297="","",WORKDAY(BJ1297,5,FESTIVOS_CO!A:A))</f>
        <v/>
      </c>
      <c r="BN1297" s="57" t="str">
        <f t="shared" ca="1" si="254"/>
        <v>PENDIENTE HACER AVISO</v>
      </c>
      <c r="BO1297" s="54" t="str">
        <f t="shared" ca="1" si="247"/>
        <v>EN TRÁMITE NOTIF. POR AVISO</v>
      </c>
      <c r="BP1297" s="37"/>
      <c r="BQ1297" s="53" t="str">
        <f>IF(BP1297="","",WORKDAY(BP1297,5,FESTIVOS_CO!A:A))</f>
        <v/>
      </c>
      <c r="BR1297" s="37"/>
      <c r="BS1297" s="36"/>
      <c r="BT1297" s="38"/>
      <c r="BU1297" s="58" t="e">
        <f>VLOOKUP(BT1297,Hoja2!$C:$D,2,0)</f>
        <v>#N/A</v>
      </c>
      <c r="BV1297" s="80" t="str">
        <f>IF(
AND(AO1297="",BD1297="",BQ1297=""),
"EN PROCESO NOTIFICACION / COMUNICACION",
IF(
BT1297="",
"NO APLICA",
IF(
BU1297=60,
IF(AO1297&lt;&gt;"",AO1297,IF(BD1297&lt;&gt;"",BD1297,BQ1297))+60,
WORKDAY(
IF(AO1297&lt;&gt;"",AO1297,IF(BD1297&lt;&gt;"",BD1297,BQ1297)),
BU1297,
FESTIVOS_CO!A:A
)
)
))</f>
        <v>EN PROCESO NOTIFICACION / COMUNICACION</v>
      </c>
      <c r="BW1297" s="44"/>
      <c r="BX1297" s="53"/>
      <c r="BY1297" s="45"/>
      <c r="BZ1297" s="37"/>
      <c r="CA1297" s="54" t="str">
        <f t="shared" si="248"/>
        <v>PENDIENTE EJECUTORIA</v>
      </c>
      <c r="CB1297" s="59" t="str">
        <f t="shared" si="245"/>
        <v/>
      </c>
      <c r="CC1297" s="36"/>
      <c r="CD1297" s="40"/>
      <c r="CE1297" s="46"/>
      <c r="CF1297" s="40"/>
      <c r="CG1297" s="40"/>
      <c r="CH1297" s="40"/>
      <c r="CI1297" s="36"/>
      <c r="CJ1297" s="47"/>
      <c r="CK1297" s="40"/>
      <c r="CL1297" s="40"/>
      <c r="CM1297" s="40"/>
      <c r="CN1297" s="40"/>
    </row>
    <row r="1298" spans="1:92" ht="42.75" hidden="1">
      <c r="A1298" s="49" t="str">
        <f t="shared" si="249"/>
        <v>SIN GESTIÓN</v>
      </c>
      <c r="B1298" s="58"/>
      <c r="C1298" s="37"/>
      <c r="D1298" s="37"/>
      <c r="E1298" s="49" t="str">
        <f t="shared" si="250"/>
        <v>PENDIENTE NOTIFICACIÓN</v>
      </c>
      <c r="F1298" s="141" t="str">
        <f t="shared" si="251"/>
        <v>PENDIENTE NOTIFICACIÓN</v>
      </c>
      <c r="G1298" s="49" t="str">
        <f t="shared" si="252"/>
        <v/>
      </c>
      <c r="H1298" s="51" t="str">
        <f ca="1">IF(
L1298="",
"",
IF(
NETWORKDAYS(L1298,IF(M1298&lt;&gt;"",M1298,TODAY()),FESTIVOS_CO!A:A)&gt;2,
"VENCIDO",
IF(
NETWORKDAYS(L1298,IF(M1298&lt;&gt;"",M1298,TODAY()),FESTIVOS_CO!A:A)=2,
"ALERTA",
"A TIEMPO"
)))</f>
        <v/>
      </c>
      <c r="I1298" s="40"/>
      <c r="J1298" s="36"/>
      <c r="K1298" s="37"/>
      <c r="L1298" s="50"/>
      <c r="M1298" s="37"/>
      <c r="N1298" s="52"/>
      <c r="O1298" s="52"/>
      <c r="P1298" s="36"/>
      <c r="Q1298" s="36"/>
      <c r="R1298" s="40"/>
      <c r="S1298" s="36"/>
      <c r="T1298" s="40"/>
      <c r="U1298" s="40"/>
      <c r="V1298" s="81"/>
      <c r="W1298" s="40"/>
      <c r="X1298" s="40"/>
      <c r="Y1298" s="40"/>
      <c r="Z1298" s="38" t="str">
        <f>IFERROR(VLOOKUP(Y1298,DIRECTORIO!A:B,2,FALSE),"")</f>
        <v/>
      </c>
      <c r="AA1298" s="40"/>
      <c r="AB1298" s="40"/>
      <c r="AC1298" s="40"/>
      <c r="AD1298" s="40"/>
      <c r="AE1298" s="40"/>
      <c r="AF1298" s="40"/>
      <c r="AG1298" s="41" t="s">
        <v>109</v>
      </c>
      <c r="AH1298" s="42"/>
      <c r="AI1298" s="54" t="str">
        <f t="shared" ca="1" si="253"/>
        <v>PENDIENTE NOTIFICACIÓN ELECTRÓNICA</v>
      </c>
      <c r="AJ1298" s="37"/>
      <c r="AK1298" s="37"/>
      <c r="AL1298" s="37"/>
      <c r="AM1298" s="53" t="str">
        <f>IF(AK1298="","",WORKDAY(AK1298,5,FESTIVOS_CO!A:A))</f>
        <v/>
      </c>
      <c r="AN1298" s="37"/>
      <c r="AO1298" s="37"/>
      <c r="AP1298" s="54" t="str">
        <f t="shared" ca="1" si="246"/>
        <v>NO APLICA</v>
      </c>
      <c r="AQ1298" s="36"/>
      <c r="AR1298" s="43"/>
      <c r="AS1298" s="37"/>
      <c r="AT1298" s="36"/>
      <c r="AU1298" s="37"/>
      <c r="AV1298" s="36"/>
      <c r="AW1298" s="36"/>
      <c r="AX1298" s="37"/>
      <c r="AY1298" s="140" t="str">
        <f>IF(AU1298="","",WORKDAY(AU1298,5,FESTIVOS_CO!A:A))</f>
        <v/>
      </c>
      <c r="AZ1298" s="54" t="str">
        <f t="shared" ca="1" si="255"/>
        <v>NO APLICA</v>
      </c>
      <c r="BA1298" s="55" t="str">
        <f>IF(AX1298="","",WORKDAY(AX1298,5,FESTIVOS_CO!A:A))</f>
        <v/>
      </c>
      <c r="BB1298" s="39"/>
      <c r="BC1298" s="40"/>
      <c r="BD1298" s="40"/>
      <c r="BE1298" s="56" t="str">
        <f t="shared" ca="1" si="244"/>
        <v>NO APLICA</v>
      </c>
      <c r="BF1298" s="37"/>
      <c r="BG1298" s="45"/>
      <c r="BH1298" s="37"/>
      <c r="BI1298" s="36"/>
      <c r="BJ1298" s="37"/>
      <c r="BK1298" s="36"/>
      <c r="BL1298" s="36"/>
      <c r="BM1298" s="53" t="str">
        <f>IF(BJ1298="","",WORKDAY(BJ1298,5,FESTIVOS_CO!A:A))</f>
        <v/>
      </c>
      <c r="BN1298" s="57" t="str">
        <f t="shared" ca="1" si="254"/>
        <v>PENDIENTE HACER AVISO</v>
      </c>
      <c r="BO1298" s="54" t="str">
        <f t="shared" ca="1" si="247"/>
        <v>EN TRÁMITE NOTIF. POR AVISO</v>
      </c>
      <c r="BP1298" s="37"/>
      <c r="BQ1298" s="53" t="str">
        <f>IF(BP1298="","",WORKDAY(BP1298,5,FESTIVOS_CO!A:A))</f>
        <v/>
      </c>
      <c r="BR1298" s="37"/>
      <c r="BS1298" s="36"/>
      <c r="BT1298" s="38"/>
      <c r="BU1298" s="58" t="e">
        <f>VLOOKUP(BT1298,Hoja2!$C:$D,2,0)</f>
        <v>#N/A</v>
      </c>
      <c r="BV1298" s="80" t="str">
        <f>IF(
AND(AO1298="",BD1298="",BQ1298=""),
"EN PROCESO NOTIFICACION / COMUNICACION",
IF(
BT1298="",
"NO APLICA",
IF(
BU1298=60,
IF(AO1298&lt;&gt;"",AO1298,IF(BD1298&lt;&gt;"",BD1298,BQ1298))+60,
WORKDAY(
IF(AO1298&lt;&gt;"",AO1298,IF(BD1298&lt;&gt;"",BD1298,BQ1298)),
BU1298,
FESTIVOS_CO!A:A
)
)
))</f>
        <v>EN PROCESO NOTIFICACION / COMUNICACION</v>
      </c>
      <c r="BW1298" s="44"/>
      <c r="BX1298" s="53"/>
      <c r="BY1298" s="45"/>
      <c r="BZ1298" s="37"/>
      <c r="CA1298" s="54" t="str">
        <f t="shared" si="248"/>
        <v>PENDIENTE EJECUTORIA</v>
      </c>
      <c r="CB1298" s="59" t="str">
        <f t="shared" si="245"/>
        <v/>
      </c>
      <c r="CC1298" s="36"/>
      <c r="CD1298" s="40"/>
      <c r="CE1298" s="46"/>
      <c r="CF1298" s="40"/>
      <c r="CG1298" s="40"/>
      <c r="CH1298" s="40"/>
      <c r="CI1298" s="36"/>
      <c r="CJ1298" s="47"/>
      <c r="CK1298" s="40"/>
      <c r="CL1298" s="40"/>
      <c r="CM1298" s="40"/>
      <c r="CN1298" s="40"/>
    </row>
    <row r="1299" spans="1:92" ht="42.75" hidden="1">
      <c r="A1299" s="49" t="str">
        <f t="shared" si="249"/>
        <v>SIN GESTIÓN</v>
      </c>
      <c r="B1299" s="58"/>
      <c r="C1299" s="37"/>
      <c r="D1299" s="37"/>
      <c r="E1299" s="49" t="str">
        <f t="shared" si="250"/>
        <v>PENDIENTE NOTIFICACIÓN</v>
      </c>
      <c r="F1299" s="141" t="str">
        <f t="shared" si="251"/>
        <v>PENDIENTE NOTIFICACIÓN</v>
      </c>
      <c r="G1299" s="49" t="str">
        <f t="shared" si="252"/>
        <v/>
      </c>
      <c r="H1299" s="51" t="str">
        <f ca="1">IF(
L1299="",
"",
IF(
NETWORKDAYS(L1299,IF(M1299&lt;&gt;"",M1299,TODAY()),FESTIVOS_CO!A:A)&gt;2,
"VENCIDO",
IF(
NETWORKDAYS(L1299,IF(M1299&lt;&gt;"",M1299,TODAY()),FESTIVOS_CO!A:A)=2,
"ALERTA",
"A TIEMPO"
)))</f>
        <v/>
      </c>
      <c r="I1299" s="40"/>
      <c r="J1299" s="36"/>
      <c r="K1299" s="37"/>
      <c r="L1299" s="50"/>
      <c r="M1299" s="37"/>
      <c r="N1299" s="52"/>
      <c r="O1299" s="52"/>
      <c r="P1299" s="36"/>
      <c r="Q1299" s="36"/>
      <c r="R1299" s="40"/>
      <c r="S1299" s="36"/>
      <c r="T1299" s="40"/>
      <c r="U1299" s="40"/>
      <c r="V1299" s="81"/>
      <c r="W1299" s="40"/>
      <c r="X1299" s="40"/>
      <c r="Y1299" s="40"/>
      <c r="Z1299" s="38" t="str">
        <f>IFERROR(VLOOKUP(Y1299,DIRECTORIO!A:B,2,FALSE),"")</f>
        <v/>
      </c>
      <c r="AA1299" s="40"/>
      <c r="AB1299" s="40"/>
      <c r="AC1299" s="40"/>
      <c r="AD1299" s="40"/>
      <c r="AE1299" s="40"/>
      <c r="AF1299" s="40"/>
      <c r="AG1299" s="41" t="s">
        <v>109</v>
      </c>
      <c r="AH1299" s="42"/>
      <c r="AI1299" s="54" t="str">
        <f t="shared" ca="1" si="253"/>
        <v>PENDIENTE NOTIFICACIÓN ELECTRÓNICA</v>
      </c>
      <c r="AJ1299" s="37"/>
      <c r="AK1299" s="37"/>
      <c r="AL1299" s="37"/>
      <c r="AM1299" s="53" t="str">
        <f>IF(AK1299="","",WORKDAY(AK1299,5,FESTIVOS_CO!A:A))</f>
        <v/>
      </c>
      <c r="AN1299" s="37"/>
      <c r="AO1299" s="37"/>
      <c r="AP1299" s="54" t="str">
        <f t="shared" ca="1" si="246"/>
        <v>NO APLICA</v>
      </c>
      <c r="AQ1299" s="36"/>
      <c r="AR1299" s="43"/>
      <c r="AS1299" s="37"/>
      <c r="AT1299" s="36"/>
      <c r="AU1299" s="37"/>
      <c r="AV1299" s="36"/>
      <c r="AW1299" s="36"/>
      <c r="AX1299" s="37"/>
      <c r="AY1299" s="140" t="str">
        <f>IF(AU1299="","",WORKDAY(AU1299,5,FESTIVOS_CO!A:A))</f>
        <v/>
      </c>
      <c r="AZ1299" s="54" t="str">
        <f t="shared" ca="1" si="255"/>
        <v>NO APLICA</v>
      </c>
      <c r="BA1299" s="55" t="str">
        <f>IF(AX1299="","",WORKDAY(AX1299,5,FESTIVOS_CO!A:A))</f>
        <v/>
      </c>
      <c r="BB1299" s="39"/>
      <c r="BC1299" s="40"/>
      <c r="BD1299" s="40"/>
      <c r="BE1299" s="56" t="str">
        <f t="shared" ca="1" si="244"/>
        <v>NO APLICA</v>
      </c>
      <c r="BF1299" s="37"/>
      <c r="BG1299" s="45"/>
      <c r="BH1299" s="37"/>
      <c r="BI1299" s="36"/>
      <c r="BJ1299" s="37"/>
      <c r="BK1299" s="36"/>
      <c r="BL1299" s="36"/>
      <c r="BM1299" s="53" t="str">
        <f>IF(BJ1299="","",WORKDAY(BJ1299,5,FESTIVOS_CO!A:A))</f>
        <v/>
      </c>
      <c r="BN1299" s="57" t="str">
        <f t="shared" ca="1" si="254"/>
        <v>PENDIENTE HACER AVISO</v>
      </c>
      <c r="BO1299" s="54" t="str">
        <f t="shared" ca="1" si="247"/>
        <v>EN TRÁMITE NOTIF. POR AVISO</v>
      </c>
      <c r="BP1299" s="37"/>
      <c r="BQ1299" s="53" t="str">
        <f>IF(BP1299="","",WORKDAY(BP1299,5,FESTIVOS_CO!A:A))</f>
        <v/>
      </c>
      <c r="BR1299" s="37"/>
      <c r="BS1299" s="36"/>
      <c r="BT1299" s="38"/>
      <c r="BU1299" s="58" t="e">
        <f>VLOOKUP(BT1299,Hoja2!$C:$D,2,0)</f>
        <v>#N/A</v>
      </c>
      <c r="BV1299" s="80" t="str">
        <f>IF(
AND(AO1299="",BD1299="",BQ1299=""),
"EN PROCESO NOTIFICACION / COMUNICACION",
IF(
BT1299="",
"NO APLICA",
IF(
BU1299=60,
IF(AO1299&lt;&gt;"",AO1299,IF(BD1299&lt;&gt;"",BD1299,BQ1299))+60,
WORKDAY(
IF(AO1299&lt;&gt;"",AO1299,IF(BD1299&lt;&gt;"",BD1299,BQ1299)),
BU1299,
FESTIVOS_CO!A:A
)
)
))</f>
        <v>EN PROCESO NOTIFICACION / COMUNICACION</v>
      </c>
      <c r="BW1299" s="44"/>
      <c r="BX1299" s="53"/>
      <c r="BY1299" s="45"/>
      <c r="BZ1299" s="37"/>
      <c r="CA1299" s="54" t="str">
        <f t="shared" si="248"/>
        <v>PENDIENTE EJECUTORIA</v>
      </c>
      <c r="CB1299" s="59" t="str">
        <f t="shared" si="245"/>
        <v/>
      </c>
      <c r="CC1299" s="36"/>
      <c r="CD1299" s="40"/>
      <c r="CE1299" s="46"/>
      <c r="CF1299" s="40"/>
      <c r="CG1299" s="40"/>
      <c r="CH1299" s="40"/>
      <c r="CI1299" s="36"/>
      <c r="CJ1299" s="47"/>
      <c r="CK1299" s="40"/>
      <c r="CL1299" s="40"/>
      <c r="CM1299" s="40"/>
      <c r="CN1299" s="40"/>
    </row>
    <row r="1300" spans="1:92" ht="42.75" hidden="1">
      <c r="A1300" s="49" t="str">
        <f t="shared" si="249"/>
        <v>SIN GESTIÓN</v>
      </c>
      <c r="B1300" s="58"/>
      <c r="C1300" s="37"/>
      <c r="D1300" s="37"/>
      <c r="E1300" s="49" t="str">
        <f t="shared" si="250"/>
        <v>PENDIENTE NOTIFICACIÓN</v>
      </c>
      <c r="F1300" s="141" t="str">
        <f t="shared" si="251"/>
        <v>PENDIENTE NOTIFICACIÓN</v>
      </c>
      <c r="G1300" s="49" t="str">
        <f t="shared" si="252"/>
        <v/>
      </c>
      <c r="H1300" s="51" t="str">
        <f ca="1">IF(
L1300="",
"",
IF(
NETWORKDAYS(L1300,IF(M1300&lt;&gt;"",M1300,TODAY()),FESTIVOS_CO!A:A)&gt;2,
"VENCIDO",
IF(
NETWORKDAYS(L1300,IF(M1300&lt;&gt;"",M1300,TODAY()),FESTIVOS_CO!A:A)=2,
"ALERTA",
"A TIEMPO"
)))</f>
        <v/>
      </c>
      <c r="I1300" s="40"/>
      <c r="J1300" s="36"/>
      <c r="K1300" s="37"/>
      <c r="L1300" s="50"/>
      <c r="M1300" s="37"/>
      <c r="N1300" s="52"/>
      <c r="O1300" s="52"/>
      <c r="P1300" s="36"/>
      <c r="Q1300" s="36"/>
      <c r="R1300" s="40"/>
      <c r="S1300" s="36"/>
      <c r="T1300" s="40"/>
      <c r="U1300" s="40"/>
      <c r="V1300" s="81"/>
      <c r="W1300" s="40"/>
      <c r="X1300" s="40"/>
      <c r="Y1300" s="40"/>
      <c r="Z1300" s="38" t="str">
        <f>IFERROR(VLOOKUP(Y1300,DIRECTORIO!A:B,2,FALSE),"")</f>
        <v/>
      </c>
      <c r="AA1300" s="40"/>
      <c r="AB1300" s="40"/>
      <c r="AC1300" s="40"/>
      <c r="AD1300" s="40"/>
      <c r="AE1300" s="40"/>
      <c r="AF1300" s="40"/>
      <c r="AG1300" s="41" t="s">
        <v>109</v>
      </c>
      <c r="AH1300" s="42"/>
      <c r="AI1300" s="54" t="str">
        <f t="shared" ca="1" si="253"/>
        <v>PENDIENTE NOTIFICACIÓN ELECTRÓNICA</v>
      </c>
      <c r="AJ1300" s="37"/>
      <c r="AK1300" s="37"/>
      <c r="AL1300" s="37"/>
      <c r="AM1300" s="53" t="str">
        <f>IF(AK1300="","",WORKDAY(AK1300,5,FESTIVOS_CO!A:A))</f>
        <v/>
      </c>
      <c r="AN1300" s="37"/>
      <c r="AO1300" s="37"/>
      <c r="AP1300" s="54" t="str">
        <f t="shared" ca="1" si="246"/>
        <v>NO APLICA</v>
      </c>
      <c r="AQ1300" s="36"/>
      <c r="AR1300" s="43"/>
      <c r="AS1300" s="37"/>
      <c r="AT1300" s="36"/>
      <c r="AU1300" s="37"/>
      <c r="AV1300" s="36"/>
      <c r="AW1300" s="36"/>
      <c r="AX1300" s="37"/>
      <c r="AY1300" s="140" t="str">
        <f>IF(AU1300="","",WORKDAY(AU1300,5,FESTIVOS_CO!A:A))</f>
        <v/>
      </c>
      <c r="AZ1300" s="54" t="str">
        <f t="shared" ca="1" si="255"/>
        <v>NO APLICA</v>
      </c>
      <c r="BA1300" s="55" t="str">
        <f>IF(AX1300="","",WORKDAY(AX1300,5,FESTIVOS_CO!A:A))</f>
        <v/>
      </c>
      <c r="BB1300" s="39"/>
      <c r="BC1300" s="40"/>
      <c r="BD1300" s="40"/>
      <c r="BE1300" s="56" t="str">
        <f t="shared" ca="1" si="244"/>
        <v>NO APLICA</v>
      </c>
      <c r="BF1300" s="37"/>
      <c r="BG1300" s="45"/>
      <c r="BH1300" s="37"/>
      <c r="BI1300" s="36"/>
      <c r="BJ1300" s="37"/>
      <c r="BK1300" s="36"/>
      <c r="BL1300" s="36"/>
      <c r="BM1300" s="53" t="str">
        <f>IF(BJ1300="","",WORKDAY(BJ1300,5,FESTIVOS_CO!A:A))</f>
        <v/>
      </c>
      <c r="BN1300" s="57" t="str">
        <f t="shared" ca="1" si="254"/>
        <v>PENDIENTE HACER AVISO</v>
      </c>
      <c r="BO1300" s="54" t="str">
        <f t="shared" ca="1" si="247"/>
        <v>EN TRÁMITE NOTIF. POR AVISO</v>
      </c>
      <c r="BP1300" s="37"/>
      <c r="BQ1300" s="53" t="str">
        <f>IF(BP1300="","",WORKDAY(BP1300,5,FESTIVOS_CO!A:A))</f>
        <v/>
      </c>
      <c r="BR1300" s="37"/>
      <c r="BS1300" s="36"/>
      <c r="BT1300" s="38"/>
      <c r="BU1300" s="58" t="e">
        <f>VLOOKUP(BT1300,Hoja2!$C:$D,2,0)</f>
        <v>#N/A</v>
      </c>
      <c r="BV1300" s="80" t="str">
        <f>IF(
AND(AO1300="",BD1300="",BQ1300=""),
"EN PROCESO NOTIFICACION / COMUNICACION",
IF(
BT1300="",
"NO APLICA",
IF(
BU1300=60,
IF(AO1300&lt;&gt;"",AO1300,IF(BD1300&lt;&gt;"",BD1300,BQ1300))+60,
WORKDAY(
IF(AO1300&lt;&gt;"",AO1300,IF(BD1300&lt;&gt;"",BD1300,BQ1300)),
BU1300,
FESTIVOS_CO!A:A
)
)
))</f>
        <v>EN PROCESO NOTIFICACION / COMUNICACION</v>
      </c>
      <c r="BW1300" s="44"/>
      <c r="BX1300" s="53"/>
      <c r="BY1300" s="45"/>
      <c r="BZ1300" s="37"/>
      <c r="CA1300" s="54" t="str">
        <f t="shared" si="248"/>
        <v>PENDIENTE EJECUTORIA</v>
      </c>
      <c r="CB1300" s="59" t="str">
        <f t="shared" si="245"/>
        <v/>
      </c>
      <c r="CC1300" s="36"/>
      <c r="CD1300" s="40"/>
      <c r="CE1300" s="46"/>
      <c r="CF1300" s="40"/>
      <c r="CG1300" s="40"/>
      <c r="CH1300" s="40"/>
      <c r="CI1300" s="36"/>
      <c r="CJ1300" s="47"/>
      <c r="CK1300" s="40"/>
      <c r="CL1300" s="40"/>
      <c r="CM1300" s="40"/>
      <c r="CN1300" s="40"/>
    </row>
    <row r="1301" spans="1:92" ht="42.75" hidden="1">
      <c r="A1301" s="49" t="str">
        <f t="shared" si="249"/>
        <v>SIN GESTIÓN</v>
      </c>
      <c r="B1301" s="58"/>
      <c r="C1301" s="37"/>
      <c r="D1301" s="37"/>
      <c r="E1301" s="49" t="str">
        <f t="shared" si="250"/>
        <v>PENDIENTE NOTIFICACIÓN</v>
      </c>
      <c r="F1301" s="141" t="str">
        <f t="shared" si="251"/>
        <v>PENDIENTE NOTIFICACIÓN</v>
      </c>
      <c r="G1301" s="49" t="str">
        <f t="shared" si="252"/>
        <v/>
      </c>
      <c r="H1301" s="51" t="str">
        <f ca="1">IF(
L1301="",
"",
IF(
NETWORKDAYS(L1301,IF(M1301&lt;&gt;"",M1301,TODAY()),FESTIVOS_CO!A:A)&gt;2,
"VENCIDO",
IF(
NETWORKDAYS(L1301,IF(M1301&lt;&gt;"",M1301,TODAY()),FESTIVOS_CO!A:A)=2,
"ALERTA",
"A TIEMPO"
)))</f>
        <v/>
      </c>
      <c r="I1301" s="40"/>
      <c r="J1301" s="36"/>
      <c r="K1301" s="37"/>
      <c r="L1301" s="50"/>
      <c r="M1301" s="37"/>
      <c r="N1301" s="52"/>
      <c r="O1301" s="52"/>
      <c r="P1301" s="36"/>
      <c r="Q1301" s="36"/>
      <c r="R1301" s="40"/>
      <c r="S1301" s="36"/>
      <c r="T1301" s="40"/>
      <c r="U1301" s="40"/>
      <c r="V1301" s="81"/>
      <c r="W1301" s="40"/>
      <c r="X1301" s="40"/>
      <c r="Y1301" s="40"/>
      <c r="Z1301" s="38" t="str">
        <f>IFERROR(VLOOKUP(Y1301,DIRECTORIO!A:B,2,FALSE),"")</f>
        <v/>
      </c>
      <c r="AA1301" s="40"/>
      <c r="AB1301" s="40"/>
      <c r="AC1301" s="40"/>
      <c r="AD1301" s="40"/>
      <c r="AE1301" s="40"/>
      <c r="AF1301" s="40"/>
      <c r="AG1301" s="41" t="s">
        <v>109</v>
      </c>
      <c r="AH1301" s="42"/>
      <c r="AI1301" s="54" t="str">
        <f t="shared" ca="1" si="253"/>
        <v>PENDIENTE NOTIFICACIÓN ELECTRÓNICA</v>
      </c>
      <c r="AJ1301" s="37"/>
      <c r="AK1301" s="37"/>
      <c r="AL1301" s="37"/>
      <c r="AM1301" s="53" t="str">
        <f>IF(AK1301="","",WORKDAY(AK1301,5,FESTIVOS_CO!A:A))</f>
        <v/>
      </c>
      <c r="AN1301" s="37"/>
      <c r="AO1301" s="37"/>
      <c r="AP1301" s="54" t="str">
        <f t="shared" ca="1" si="246"/>
        <v>NO APLICA</v>
      </c>
      <c r="AQ1301" s="36"/>
      <c r="AR1301" s="43"/>
      <c r="AS1301" s="37"/>
      <c r="AT1301" s="36"/>
      <c r="AU1301" s="37"/>
      <c r="AV1301" s="36"/>
      <c r="AW1301" s="36"/>
      <c r="AX1301" s="37"/>
      <c r="AY1301" s="140" t="str">
        <f>IF(AU1301="","",WORKDAY(AU1301,5,FESTIVOS_CO!A:A))</f>
        <v/>
      </c>
      <c r="AZ1301" s="54" t="str">
        <f t="shared" ca="1" si="255"/>
        <v>NO APLICA</v>
      </c>
      <c r="BA1301" s="55" t="str">
        <f>IF(AX1301="","",WORKDAY(AX1301,5,FESTIVOS_CO!A:A))</f>
        <v/>
      </c>
      <c r="BB1301" s="39"/>
      <c r="BC1301" s="40"/>
      <c r="BD1301" s="40"/>
      <c r="BE1301" s="56" t="str">
        <f t="shared" ca="1" si="244"/>
        <v>NO APLICA</v>
      </c>
      <c r="BF1301" s="37"/>
      <c r="BG1301" s="45"/>
      <c r="BH1301" s="37"/>
      <c r="BI1301" s="36"/>
      <c r="BJ1301" s="37"/>
      <c r="BK1301" s="36"/>
      <c r="BL1301" s="36"/>
      <c r="BM1301" s="53" t="str">
        <f>IF(BJ1301="","",WORKDAY(BJ1301,5,FESTIVOS_CO!A:A))</f>
        <v/>
      </c>
      <c r="BN1301" s="57" t="str">
        <f t="shared" ca="1" si="254"/>
        <v>PENDIENTE HACER AVISO</v>
      </c>
      <c r="BO1301" s="54" t="str">
        <f t="shared" ca="1" si="247"/>
        <v>EN TRÁMITE NOTIF. POR AVISO</v>
      </c>
      <c r="BP1301" s="37"/>
      <c r="BQ1301" s="53" t="str">
        <f>IF(BP1301="","",WORKDAY(BP1301,5,FESTIVOS_CO!A:A))</f>
        <v/>
      </c>
      <c r="BR1301" s="37"/>
      <c r="BS1301" s="36"/>
      <c r="BT1301" s="38"/>
      <c r="BU1301" s="58" t="e">
        <f>VLOOKUP(BT1301,Hoja2!$C:$D,2,0)</f>
        <v>#N/A</v>
      </c>
      <c r="BV1301" s="80" t="str">
        <f>IF(
AND(AO1301="",BD1301="",BQ1301=""),
"EN PROCESO NOTIFICACION / COMUNICACION",
IF(
BT1301="",
"NO APLICA",
IF(
BU1301=60,
IF(AO1301&lt;&gt;"",AO1301,IF(BD1301&lt;&gt;"",BD1301,BQ1301))+60,
WORKDAY(
IF(AO1301&lt;&gt;"",AO1301,IF(BD1301&lt;&gt;"",BD1301,BQ1301)),
BU1301,
FESTIVOS_CO!A:A
)
)
))</f>
        <v>EN PROCESO NOTIFICACION / COMUNICACION</v>
      </c>
      <c r="BW1301" s="44"/>
      <c r="BX1301" s="53"/>
      <c r="BY1301" s="45"/>
      <c r="BZ1301" s="37"/>
      <c r="CA1301" s="54" t="str">
        <f t="shared" si="248"/>
        <v>PENDIENTE EJECUTORIA</v>
      </c>
      <c r="CB1301" s="59" t="str">
        <f t="shared" si="245"/>
        <v/>
      </c>
      <c r="CC1301" s="36"/>
      <c r="CD1301" s="40"/>
      <c r="CE1301" s="46"/>
      <c r="CF1301" s="40"/>
      <c r="CG1301" s="40"/>
      <c r="CH1301" s="40"/>
      <c r="CI1301" s="36"/>
      <c r="CJ1301" s="47"/>
      <c r="CK1301" s="40"/>
      <c r="CL1301" s="40"/>
      <c r="CM1301" s="40"/>
      <c r="CN1301" s="40"/>
    </row>
    <row r="1302" spans="1:92" ht="42.75" hidden="1">
      <c r="A1302" s="49" t="str">
        <f t="shared" si="249"/>
        <v>SIN GESTIÓN</v>
      </c>
      <c r="B1302" s="58"/>
      <c r="C1302" s="37"/>
      <c r="D1302" s="37"/>
      <c r="E1302" s="49" t="str">
        <f t="shared" si="250"/>
        <v>PENDIENTE NOTIFICACIÓN</v>
      </c>
      <c r="F1302" s="141" t="str">
        <f t="shared" si="251"/>
        <v>PENDIENTE NOTIFICACIÓN</v>
      </c>
      <c r="G1302" s="49" t="str">
        <f t="shared" si="252"/>
        <v/>
      </c>
      <c r="H1302" s="51" t="str">
        <f ca="1">IF(
L1302="",
"",
IF(
NETWORKDAYS(L1302,IF(M1302&lt;&gt;"",M1302,TODAY()),FESTIVOS_CO!A:A)&gt;2,
"VENCIDO",
IF(
NETWORKDAYS(L1302,IF(M1302&lt;&gt;"",M1302,TODAY()),FESTIVOS_CO!A:A)=2,
"ALERTA",
"A TIEMPO"
)))</f>
        <v/>
      </c>
      <c r="I1302" s="40"/>
      <c r="J1302" s="36"/>
      <c r="K1302" s="37"/>
      <c r="L1302" s="50"/>
      <c r="M1302" s="37"/>
      <c r="N1302" s="52"/>
      <c r="O1302" s="52"/>
      <c r="P1302" s="36"/>
      <c r="Q1302" s="36"/>
      <c r="R1302" s="40"/>
      <c r="S1302" s="36"/>
      <c r="T1302" s="40"/>
      <c r="U1302" s="40"/>
      <c r="V1302" s="81"/>
      <c r="W1302" s="40"/>
      <c r="X1302" s="40"/>
      <c r="Y1302" s="40"/>
      <c r="Z1302" s="38" t="str">
        <f>IFERROR(VLOOKUP(Y1302,DIRECTORIO!A:B,2,FALSE),"")</f>
        <v/>
      </c>
      <c r="AA1302" s="40"/>
      <c r="AB1302" s="40"/>
      <c r="AC1302" s="40"/>
      <c r="AD1302" s="40"/>
      <c r="AE1302" s="40"/>
      <c r="AF1302" s="40"/>
      <c r="AG1302" s="41" t="s">
        <v>109</v>
      </c>
      <c r="AH1302" s="42"/>
      <c r="AI1302" s="54" t="str">
        <f t="shared" ca="1" si="253"/>
        <v>PENDIENTE NOTIFICACIÓN ELECTRÓNICA</v>
      </c>
      <c r="AJ1302" s="37"/>
      <c r="AK1302" s="37"/>
      <c r="AL1302" s="37"/>
      <c r="AM1302" s="53" t="str">
        <f>IF(AK1302="","",WORKDAY(AK1302,5,FESTIVOS_CO!A:A))</f>
        <v/>
      </c>
      <c r="AN1302" s="37"/>
      <c r="AO1302" s="37"/>
      <c r="AP1302" s="54" t="str">
        <f t="shared" ca="1" si="246"/>
        <v>NO APLICA</v>
      </c>
      <c r="AQ1302" s="36"/>
      <c r="AR1302" s="43"/>
      <c r="AS1302" s="37"/>
      <c r="AT1302" s="36"/>
      <c r="AU1302" s="37"/>
      <c r="AV1302" s="36"/>
      <c r="AW1302" s="36"/>
      <c r="AX1302" s="37"/>
      <c r="AY1302" s="140" t="str">
        <f>IF(AU1302="","",WORKDAY(AU1302,5,FESTIVOS_CO!A:A))</f>
        <v/>
      </c>
      <c r="AZ1302" s="54" t="str">
        <f t="shared" ca="1" si="255"/>
        <v>NO APLICA</v>
      </c>
      <c r="BA1302" s="55" t="str">
        <f>IF(AX1302="","",WORKDAY(AX1302,5,FESTIVOS_CO!A:A))</f>
        <v/>
      </c>
      <c r="BB1302" s="39"/>
      <c r="BC1302" s="40"/>
      <c r="BD1302" s="40"/>
      <c r="BE1302" s="56" t="str">
        <f t="shared" ca="1" si="244"/>
        <v>NO APLICA</v>
      </c>
      <c r="BF1302" s="37"/>
      <c r="BG1302" s="45"/>
      <c r="BH1302" s="37"/>
      <c r="BI1302" s="36"/>
      <c r="BJ1302" s="37"/>
      <c r="BK1302" s="36"/>
      <c r="BL1302" s="36"/>
      <c r="BM1302" s="53" t="str">
        <f>IF(BJ1302="","",WORKDAY(BJ1302,5,FESTIVOS_CO!A:A))</f>
        <v/>
      </c>
      <c r="BN1302" s="57" t="str">
        <f t="shared" ca="1" si="254"/>
        <v>PENDIENTE HACER AVISO</v>
      </c>
      <c r="BO1302" s="54" t="str">
        <f t="shared" ca="1" si="247"/>
        <v>EN TRÁMITE NOTIF. POR AVISO</v>
      </c>
      <c r="BP1302" s="37"/>
      <c r="BQ1302" s="53" t="str">
        <f>IF(BP1302="","",WORKDAY(BP1302,5,FESTIVOS_CO!A:A))</f>
        <v/>
      </c>
      <c r="BR1302" s="37"/>
      <c r="BS1302" s="36"/>
      <c r="BT1302" s="38"/>
      <c r="BU1302" s="58" t="e">
        <f>VLOOKUP(BT1302,Hoja2!$C:$D,2,0)</f>
        <v>#N/A</v>
      </c>
      <c r="BV1302" s="80" t="str">
        <f>IF(
AND(AO1302="",BD1302="",BQ1302=""),
"EN PROCESO NOTIFICACION / COMUNICACION",
IF(
BT1302="",
"NO APLICA",
IF(
BU1302=60,
IF(AO1302&lt;&gt;"",AO1302,IF(BD1302&lt;&gt;"",BD1302,BQ1302))+60,
WORKDAY(
IF(AO1302&lt;&gt;"",AO1302,IF(BD1302&lt;&gt;"",BD1302,BQ1302)),
BU1302,
FESTIVOS_CO!A:A
)
)
))</f>
        <v>EN PROCESO NOTIFICACION / COMUNICACION</v>
      </c>
      <c r="BW1302" s="44"/>
      <c r="BX1302" s="53"/>
      <c r="BY1302" s="45"/>
      <c r="BZ1302" s="37"/>
      <c r="CA1302" s="54" t="str">
        <f t="shared" si="248"/>
        <v>PENDIENTE EJECUTORIA</v>
      </c>
      <c r="CB1302" s="59" t="str">
        <f t="shared" si="245"/>
        <v/>
      </c>
      <c r="CC1302" s="36"/>
      <c r="CD1302" s="40"/>
      <c r="CE1302" s="46"/>
      <c r="CF1302" s="40"/>
      <c r="CG1302" s="40"/>
      <c r="CH1302" s="40"/>
      <c r="CI1302" s="36"/>
      <c r="CJ1302" s="47"/>
      <c r="CK1302" s="40"/>
      <c r="CL1302" s="40"/>
      <c r="CM1302" s="40"/>
      <c r="CN1302" s="40"/>
    </row>
    <row r="1303" spans="1:92" ht="42.75" hidden="1">
      <c r="A1303" s="49" t="str">
        <f t="shared" si="249"/>
        <v>SIN GESTIÓN</v>
      </c>
      <c r="B1303" s="58"/>
      <c r="C1303" s="37"/>
      <c r="D1303" s="37"/>
      <c r="E1303" s="49" t="str">
        <f t="shared" si="250"/>
        <v>PENDIENTE NOTIFICACIÓN</v>
      </c>
      <c r="F1303" s="141" t="str">
        <f t="shared" si="251"/>
        <v>PENDIENTE NOTIFICACIÓN</v>
      </c>
      <c r="G1303" s="49" t="str">
        <f t="shared" si="252"/>
        <v/>
      </c>
      <c r="H1303" s="51" t="str">
        <f ca="1">IF(
L1303="",
"",
IF(
NETWORKDAYS(L1303,IF(M1303&lt;&gt;"",M1303,TODAY()),FESTIVOS_CO!A:A)&gt;2,
"VENCIDO",
IF(
NETWORKDAYS(L1303,IF(M1303&lt;&gt;"",M1303,TODAY()),FESTIVOS_CO!A:A)=2,
"ALERTA",
"A TIEMPO"
)))</f>
        <v/>
      </c>
      <c r="I1303" s="40"/>
      <c r="J1303" s="36"/>
      <c r="K1303" s="37"/>
      <c r="L1303" s="50"/>
      <c r="M1303" s="37"/>
      <c r="N1303" s="52"/>
      <c r="O1303" s="52"/>
      <c r="P1303" s="36"/>
      <c r="Q1303" s="36"/>
      <c r="R1303" s="40"/>
      <c r="S1303" s="36"/>
      <c r="T1303" s="40"/>
      <c r="U1303" s="40"/>
      <c r="V1303" s="81"/>
      <c r="W1303" s="40"/>
      <c r="X1303" s="40"/>
      <c r="Y1303" s="40"/>
      <c r="Z1303" s="38" t="str">
        <f>IFERROR(VLOOKUP(Y1303,DIRECTORIO!A:B,2,FALSE),"")</f>
        <v/>
      </c>
      <c r="AA1303" s="40"/>
      <c r="AB1303" s="40"/>
      <c r="AC1303" s="40"/>
      <c r="AD1303" s="40"/>
      <c r="AE1303" s="40"/>
      <c r="AF1303" s="40"/>
      <c r="AG1303" s="41" t="s">
        <v>109</v>
      </c>
      <c r="AH1303" s="42"/>
      <c r="AI1303" s="54" t="str">
        <f t="shared" ca="1" si="253"/>
        <v>PENDIENTE NOTIFICACIÓN ELECTRÓNICA</v>
      </c>
      <c r="AJ1303" s="37"/>
      <c r="AK1303" s="37"/>
      <c r="AL1303" s="37"/>
      <c r="AM1303" s="53" t="str">
        <f>IF(AK1303="","",WORKDAY(AK1303,5,FESTIVOS_CO!A:A))</f>
        <v/>
      </c>
      <c r="AN1303" s="37"/>
      <c r="AO1303" s="37"/>
      <c r="AP1303" s="54" t="str">
        <f t="shared" ca="1" si="246"/>
        <v>NO APLICA</v>
      </c>
      <c r="AQ1303" s="36"/>
      <c r="AR1303" s="43"/>
      <c r="AS1303" s="37"/>
      <c r="AT1303" s="36"/>
      <c r="AU1303" s="37"/>
      <c r="AV1303" s="36"/>
      <c r="AW1303" s="36"/>
      <c r="AX1303" s="37"/>
      <c r="AY1303" s="140" t="str">
        <f>IF(AU1303="","",WORKDAY(AU1303,5,FESTIVOS_CO!A:A))</f>
        <v/>
      </c>
      <c r="AZ1303" s="54" t="str">
        <f t="shared" ca="1" si="255"/>
        <v>NO APLICA</v>
      </c>
      <c r="BA1303" s="55" t="str">
        <f>IF(AX1303="","",WORKDAY(AX1303,5,FESTIVOS_CO!A:A))</f>
        <v/>
      </c>
      <c r="BB1303" s="39"/>
      <c r="BC1303" s="40"/>
      <c r="BD1303" s="40"/>
      <c r="BE1303" s="56" t="str">
        <f t="shared" ca="1" si="244"/>
        <v>NO APLICA</v>
      </c>
      <c r="BF1303" s="37"/>
      <c r="BG1303" s="45"/>
      <c r="BH1303" s="37"/>
      <c r="BI1303" s="36"/>
      <c r="BJ1303" s="37"/>
      <c r="BK1303" s="36"/>
      <c r="BL1303" s="36"/>
      <c r="BM1303" s="53" t="str">
        <f>IF(BJ1303="","",WORKDAY(BJ1303,5,FESTIVOS_CO!A:A))</f>
        <v/>
      </c>
      <c r="BN1303" s="57" t="str">
        <f t="shared" ca="1" si="254"/>
        <v>PENDIENTE HACER AVISO</v>
      </c>
      <c r="BO1303" s="54" t="str">
        <f t="shared" ca="1" si="247"/>
        <v>EN TRÁMITE NOTIF. POR AVISO</v>
      </c>
      <c r="BP1303" s="37"/>
      <c r="BQ1303" s="53" t="str">
        <f>IF(BP1303="","",WORKDAY(BP1303,5,FESTIVOS_CO!A:A))</f>
        <v/>
      </c>
      <c r="BR1303" s="37"/>
      <c r="BS1303" s="36"/>
      <c r="BT1303" s="38"/>
      <c r="BU1303" s="58" t="e">
        <f>VLOOKUP(BT1303,Hoja2!$C:$D,2,0)</f>
        <v>#N/A</v>
      </c>
      <c r="BV1303" s="80" t="str">
        <f>IF(
AND(AO1303="",BD1303="",BQ1303=""),
"EN PROCESO NOTIFICACION / COMUNICACION",
IF(
BT1303="",
"NO APLICA",
IF(
BU1303=60,
IF(AO1303&lt;&gt;"",AO1303,IF(BD1303&lt;&gt;"",BD1303,BQ1303))+60,
WORKDAY(
IF(AO1303&lt;&gt;"",AO1303,IF(BD1303&lt;&gt;"",BD1303,BQ1303)),
BU1303,
FESTIVOS_CO!A:A
)
)
))</f>
        <v>EN PROCESO NOTIFICACION / COMUNICACION</v>
      </c>
      <c r="BW1303" s="44"/>
      <c r="BX1303" s="53"/>
      <c r="BY1303" s="45"/>
      <c r="BZ1303" s="37"/>
      <c r="CA1303" s="54" t="str">
        <f t="shared" si="248"/>
        <v>PENDIENTE EJECUTORIA</v>
      </c>
      <c r="CB1303" s="59" t="str">
        <f t="shared" si="245"/>
        <v/>
      </c>
      <c r="CC1303" s="36"/>
      <c r="CD1303" s="40"/>
      <c r="CE1303" s="46"/>
      <c r="CF1303" s="40"/>
      <c r="CG1303" s="40"/>
      <c r="CH1303" s="40"/>
      <c r="CI1303" s="36"/>
      <c r="CJ1303" s="47"/>
      <c r="CK1303" s="40"/>
      <c r="CL1303" s="40"/>
      <c r="CM1303" s="40"/>
      <c r="CN1303" s="40"/>
    </row>
    <row r="1304" spans="1:92" ht="42.75" hidden="1">
      <c r="A1304" s="49" t="str">
        <f t="shared" si="249"/>
        <v>SIN GESTIÓN</v>
      </c>
      <c r="B1304" s="58"/>
      <c r="C1304" s="37"/>
      <c r="D1304" s="37"/>
      <c r="E1304" s="49" t="str">
        <f t="shared" si="250"/>
        <v>PENDIENTE NOTIFICACIÓN</v>
      </c>
      <c r="F1304" s="141" t="str">
        <f t="shared" si="251"/>
        <v>PENDIENTE NOTIFICACIÓN</v>
      </c>
      <c r="G1304" s="49" t="str">
        <f t="shared" si="252"/>
        <v/>
      </c>
      <c r="H1304" s="51" t="str">
        <f ca="1">IF(
L1304="",
"",
IF(
NETWORKDAYS(L1304,IF(M1304&lt;&gt;"",M1304,TODAY()),FESTIVOS_CO!A:A)&gt;2,
"VENCIDO",
IF(
NETWORKDAYS(L1304,IF(M1304&lt;&gt;"",M1304,TODAY()),FESTIVOS_CO!A:A)=2,
"ALERTA",
"A TIEMPO"
)))</f>
        <v/>
      </c>
      <c r="I1304" s="40"/>
      <c r="J1304" s="36"/>
      <c r="K1304" s="37"/>
      <c r="L1304" s="50"/>
      <c r="M1304" s="37"/>
      <c r="N1304" s="52"/>
      <c r="O1304" s="52"/>
      <c r="P1304" s="36"/>
      <c r="Q1304" s="36"/>
      <c r="R1304" s="40"/>
      <c r="S1304" s="36"/>
      <c r="T1304" s="40"/>
      <c r="U1304" s="40"/>
      <c r="V1304" s="81"/>
      <c r="W1304" s="40"/>
      <c r="X1304" s="40"/>
      <c r="Y1304" s="40"/>
      <c r="Z1304" s="38" t="str">
        <f>IFERROR(VLOOKUP(Y1304,DIRECTORIO!A:B,2,FALSE),"")</f>
        <v/>
      </c>
      <c r="AA1304" s="40"/>
      <c r="AB1304" s="40"/>
      <c r="AC1304" s="40"/>
      <c r="AD1304" s="40"/>
      <c r="AE1304" s="40"/>
      <c r="AF1304" s="40"/>
      <c r="AG1304" s="41" t="s">
        <v>109</v>
      </c>
      <c r="AH1304" s="42"/>
      <c r="AI1304" s="54" t="str">
        <f t="shared" ca="1" si="253"/>
        <v>PENDIENTE NOTIFICACIÓN ELECTRÓNICA</v>
      </c>
      <c r="AJ1304" s="37"/>
      <c r="AK1304" s="37"/>
      <c r="AL1304" s="37"/>
      <c r="AM1304" s="53" t="str">
        <f>IF(AK1304="","",WORKDAY(AK1304,5,FESTIVOS_CO!A:A))</f>
        <v/>
      </c>
      <c r="AN1304" s="37"/>
      <c r="AO1304" s="37"/>
      <c r="AP1304" s="54" t="str">
        <f t="shared" ca="1" si="246"/>
        <v>NO APLICA</v>
      </c>
      <c r="AQ1304" s="36"/>
      <c r="AR1304" s="43"/>
      <c r="AS1304" s="37"/>
      <c r="AT1304" s="36"/>
      <c r="AU1304" s="37"/>
      <c r="AV1304" s="36"/>
      <c r="AW1304" s="36"/>
      <c r="AX1304" s="37"/>
      <c r="AY1304" s="140" t="str">
        <f>IF(AU1304="","",WORKDAY(AU1304,5,FESTIVOS_CO!A:A))</f>
        <v/>
      </c>
      <c r="AZ1304" s="54" t="str">
        <f t="shared" ca="1" si="255"/>
        <v>NO APLICA</v>
      </c>
      <c r="BA1304" s="55" t="str">
        <f>IF(AX1304="","",WORKDAY(AX1304,5,FESTIVOS_CO!A:A))</f>
        <v/>
      </c>
      <c r="BB1304" s="39"/>
      <c r="BC1304" s="40"/>
      <c r="BD1304" s="40"/>
      <c r="BE1304" s="56" t="str">
        <f t="shared" ca="1" si="244"/>
        <v>NO APLICA</v>
      </c>
      <c r="BF1304" s="37"/>
      <c r="BG1304" s="45"/>
      <c r="BH1304" s="37"/>
      <c r="BI1304" s="36"/>
      <c r="BJ1304" s="37"/>
      <c r="BK1304" s="36"/>
      <c r="BL1304" s="36"/>
      <c r="BM1304" s="53" t="str">
        <f>IF(BJ1304="","",WORKDAY(BJ1304,5,FESTIVOS_CO!A:A))</f>
        <v/>
      </c>
      <c r="BN1304" s="57" t="str">
        <f t="shared" ca="1" si="254"/>
        <v>PENDIENTE HACER AVISO</v>
      </c>
      <c r="BO1304" s="54" t="str">
        <f t="shared" ca="1" si="247"/>
        <v>EN TRÁMITE NOTIF. POR AVISO</v>
      </c>
      <c r="BP1304" s="37"/>
      <c r="BQ1304" s="53" t="str">
        <f>IF(BP1304="","",WORKDAY(BP1304,5,FESTIVOS_CO!A:A))</f>
        <v/>
      </c>
      <c r="BR1304" s="37"/>
      <c r="BS1304" s="36"/>
      <c r="BT1304" s="38"/>
      <c r="BU1304" s="58" t="e">
        <f>VLOOKUP(BT1304,Hoja2!$C:$D,2,0)</f>
        <v>#N/A</v>
      </c>
      <c r="BV1304" s="80" t="str">
        <f>IF(
AND(AO1304="",BD1304="",BQ1304=""),
"EN PROCESO NOTIFICACION / COMUNICACION",
IF(
BT1304="",
"NO APLICA",
IF(
BU1304=60,
IF(AO1304&lt;&gt;"",AO1304,IF(BD1304&lt;&gt;"",BD1304,BQ1304))+60,
WORKDAY(
IF(AO1304&lt;&gt;"",AO1304,IF(BD1304&lt;&gt;"",BD1304,BQ1304)),
BU1304,
FESTIVOS_CO!A:A
)
)
))</f>
        <v>EN PROCESO NOTIFICACION / COMUNICACION</v>
      </c>
      <c r="BW1304" s="44"/>
      <c r="BX1304" s="53"/>
      <c r="BY1304" s="45"/>
      <c r="BZ1304" s="37"/>
      <c r="CA1304" s="54" t="str">
        <f t="shared" si="248"/>
        <v>PENDIENTE EJECUTORIA</v>
      </c>
      <c r="CB1304" s="59" t="str">
        <f t="shared" si="245"/>
        <v/>
      </c>
      <c r="CC1304" s="36"/>
      <c r="CD1304" s="40"/>
      <c r="CE1304" s="46"/>
      <c r="CF1304" s="40"/>
      <c r="CG1304" s="40"/>
      <c r="CH1304" s="40"/>
      <c r="CI1304" s="36"/>
      <c r="CJ1304" s="47"/>
      <c r="CK1304" s="40"/>
      <c r="CL1304" s="40"/>
      <c r="CM1304" s="40"/>
      <c r="CN1304" s="40"/>
    </row>
    <row r="1305" spans="1:92" ht="42.75" hidden="1">
      <c r="A1305" s="49" t="str">
        <f t="shared" si="249"/>
        <v>SIN GESTIÓN</v>
      </c>
      <c r="B1305" s="58"/>
      <c r="C1305" s="37"/>
      <c r="D1305" s="37"/>
      <c r="E1305" s="49" t="str">
        <f t="shared" si="250"/>
        <v>PENDIENTE NOTIFICACIÓN</v>
      </c>
      <c r="F1305" s="141" t="str">
        <f t="shared" si="251"/>
        <v>PENDIENTE NOTIFICACIÓN</v>
      </c>
      <c r="G1305" s="49" t="str">
        <f t="shared" si="252"/>
        <v/>
      </c>
      <c r="H1305" s="51" t="str">
        <f ca="1">IF(
L1305="",
"",
IF(
NETWORKDAYS(L1305,IF(M1305&lt;&gt;"",M1305,TODAY()),FESTIVOS_CO!A:A)&gt;2,
"VENCIDO",
IF(
NETWORKDAYS(L1305,IF(M1305&lt;&gt;"",M1305,TODAY()),FESTIVOS_CO!A:A)=2,
"ALERTA",
"A TIEMPO"
)))</f>
        <v/>
      </c>
      <c r="I1305" s="40"/>
      <c r="J1305" s="36"/>
      <c r="K1305" s="37"/>
      <c r="L1305" s="50"/>
      <c r="M1305" s="37"/>
      <c r="N1305" s="52"/>
      <c r="O1305" s="52"/>
      <c r="P1305" s="36"/>
      <c r="Q1305" s="36"/>
      <c r="R1305" s="40"/>
      <c r="S1305" s="36"/>
      <c r="T1305" s="40"/>
      <c r="U1305" s="40"/>
      <c r="V1305" s="81"/>
      <c r="W1305" s="40"/>
      <c r="X1305" s="40"/>
      <c r="Y1305" s="40"/>
      <c r="Z1305" s="38" t="str">
        <f>IFERROR(VLOOKUP(Y1305,DIRECTORIO!A:B,2,FALSE),"")</f>
        <v/>
      </c>
      <c r="AA1305" s="40"/>
      <c r="AB1305" s="40"/>
      <c r="AC1305" s="40"/>
      <c r="AD1305" s="40"/>
      <c r="AE1305" s="40"/>
      <c r="AF1305" s="40"/>
      <c r="AG1305" s="41" t="s">
        <v>109</v>
      </c>
      <c r="AH1305" s="42"/>
      <c r="AI1305" s="54" t="str">
        <f t="shared" ca="1" si="253"/>
        <v>PENDIENTE NOTIFICACIÓN ELECTRÓNICA</v>
      </c>
      <c r="AJ1305" s="37"/>
      <c r="AK1305" s="37"/>
      <c r="AL1305" s="37"/>
      <c r="AM1305" s="53" t="str">
        <f>IF(AK1305="","",WORKDAY(AK1305,5,FESTIVOS_CO!A:A))</f>
        <v/>
      </c>
      <c r="AN1305" s="37"/>
      <c r="AO1305" s="37"/>
      <c r="AP1305" s="54" t="str">
        <f t="shared" ca="1" si="246"/>
        <v>NO APLICA</v>
      </c>
      <c r="AQ1305" s="36"/>
      <c r="AR1305" s="43"/>
      <c r="AS1305" s="37"/>
      <c r="AT1305" s="36"/>
      <c r="AU1305" s="37"/>
      <c r="AV1305" s="36"/>
      <c r="AW1305" s="36"/>
      <c r="AX1305" s="37"/>
      <c r="AY1305" s="140" t="str">
        <f>IF(AU1305="","",WORKDAY(AU1305,5,FESTIVOS_CO!A:A))</f>
        <v/>
      </c>
      <c r="AZ1305" s="54" t="str">
        <f t="shared" ca="1" si="255"/>
        <v>NO APLICA</v>
      </c>
      <c r="BA1305" s="55" t="str">
        <f>IF(AX1305="","",WORKDAY(AX1305,5,FESTIVOS_CO!A:A))</f>
        <v/>
      </c>
      <c r="BB1305" s="39"/>
      <c r="BC1305" s="40"/>
      <c r="BD1305" s="40"/>
      <c r="BE1305" s="56" t="str">
        <f t="shared" ca="1" si="244"/>
        <v>NO APLICA</v>
      </c>
      <c r="BF1305" s="37"/>
      <c r="BG1305" s="45"/>
      <c r="BH1305" s="37"/>
      <c r="BI1305" s="36"/>
      <c r="BJ1305" s="37"/>
      <c r="BK1305" s="36"/>
      <c r="BL1305" s="36"/>
      <c r="BM1305" s="53" t="str">
        <f>IF(BJ1305="","",WORKDAY(BJ1305,5,FESTIVOS_CO!A:A))</f>
        <v/>
      </c>
      <c r="BN1305" s="57" t="str">
        <f t="shared" ca="1" si="254"/>
        <v>PENDIENTE HACER AVISO</v>
      </c>
      <c r="BO1305" s="54" t="str">
        <f t="shared" ca="1" si="247"/>
        <v>EN TRÁMITE NOTIF. POR AVISO</v>
      </c>
      <c r="BP1305" s="37"/>
      <c r="BQ1305" s="53" t="str">
        <f>IF(BP1305="","",WORKDAY(BP1305,5,FESTIVOS_CO!A:A))</f>
        <v/>
      </c>
      <c r="BR1305" s="37"/>
      <c r="BS1305" s="36"/>
      <c r="BT1305" s="38"/>
      <c r="BU1305" s="58" t="e">
        <f>VLOOKUP(BT1305,Hoja2!$C:$D,2,0)</f>
        <v>#N/A</v>
      </c>
      <c r="BV1305" s="80" t="str">
        <f>IF(
AND(AO1305="",BD1305="",BQ1305=""),
"EN PROCESO NOTIFICACION / COMUNICACION",
IF(
BT1305="",
"NO APLICA",
IF(
BU1305=60,
IF(AO1305&lt;&gt;"",AO1305,IF(BD1305&lt;&gt;"",BD1305,BQ1305))+60,
WORKDAY(
IF(AO1305&lt;&gt;"",AO1305,IF(BD1305&lt;&gt;"",BD1305,BQ1305)),
BU1305,
FESTIVOS_CO!A:A
)
)
))</f>
        <v>EN PROCESO NOTIFICACION / COMUNICACION</v>
      </c>
      <c r="BW1305" s="44"/>
      <c r="BX1305" s="53"/>
      <c r="BY1305" s="45"/>
      <c r="BZ1305" s="37"/>
      <c r="CA1305" s="54" t="str">
        <f t="shared" si="248"/>
        <v>PENDIENTE EJECUTORIA</v>
      </c>
      <c r="CB1305" s="59" t="str">
        <f t="shared" si="245"/>
        <v/>
      </c>
      <c r="CC1305" s="36"/>
      <c r="CD1305" s="40"/>
      <c r="CE1305" s="46"/>
      <c r="CF1305" s="40"/>
      <c r="CG1305" s="40"/>
      <c r="CH1305" s="40"/>
      <c r="CI1305" s="36"/>
      <c r="CJ1305" s="47"/>
      <c r="CK1305" s="40"/>
      <c r="CL1305" s="40"/>
      <c r="CM1305" s="40"/>
      <c r="CN1305" s="40"/>
    </row>
    <row r="1306" spans="1:92" ht="42.75" hidden="1">
      <c r="A1306" s="49" t="str">
        <f t="shared" si="249"/>
        <v>SIN GESTIÓN</v>
      </c>
      <c r="B1306" s="58"/>
      <c r="C1306" s="37"/>
      <c r="D1306" s="37"/>
      <c r="E1306" s="49" t="str">
        <f t="shared" si="250"/>
        <v>PENDIENTE NOTIFICACIÓN</v>
      </c>
      <c r="F1306" s="141" t="str">
        <f t="shared" si="251"/>
        <v>PENDIENTE NOTIFICACIÓN</v>
      </c>
      <c r="G1306" s="49" t="str">
        <f t="shared" si="252"/>
        <v/>
      </c>
      <c r="H1306" s="51" t="str">
        <f ca="1">IF(
L1306="",
"",
IF(
NETWORKDAYS(L1306,IF(M1306&lt;&gt;"",M1306,TODAY()),FESTIVOS_CO!A:A)&gt;2,
"VENCIDO",
IF(
NETWORKDAYS(L1306,IF(M1306&lt;&gt;"",M1306,TODAY()),FESTIVOS_CO!A:A)=2,
"ALERTA",
"A TIEMPO"
)))</f>
        <v/>
      </c>
      <c r="I1306" s="40"/>
      <c r="J1306" s="36"/>
      <c r="K1306" s="37"/>
      <c r="L1306" s="50"/>
      <c r="M1306" s="37"/>
      <c r="N1306" s="52"/>
      <c r="O1306" s="52"/>
      <c r="P1306" s="36"/>
      <c r="Q1306" s="36"/>
      <c r="R1306" s="40"/>
      <c r="S1306" s="36"/>
      <c r="T1306" s="40"/>
      <c r="U1306" s="40"/>
      <c r="V1306" s="81"/>
      <c r="W1306" s="40"/>
      <c r="X1306" s="40"/>
      <c r="Y1306" s="40"/>
      <c r="Z1306" s="38" t="str">
        <f>IFERROR(VLOOKUP(Y1306,DIRECTORIO!A:B,2,FALSE),"")</f>
        <v/>
      </c>
      <c r="AA1306" s="40"/>
      <c r="AB1306" s="40"/>
      <c r="AC1306" s="40"/>
      <c r="AD1306" s="40"/>
      <c r="AE1306" s="40"/>
      <c r="AF1306" s="40"/>
      <c r="AG1306" s="41" t="s">
        <v>109</v>
      </c>
      <c r="AH1306" s="42"/>
      <c r="AI1306" s="54" t="str">
        <f t="shared" ca="1" si="253"/>
        <v>PENDIENTE NOTIFICACIÓN ELECTRÓNICA</v>
      </c>
      <c r="AJ1306" s="37"/>
      <c r="AK1306" s="37"/>
      <c r="AL1306" s="37"/>
      <c r="AM1306" s="53" t="str">
        <f>IF(AK1306="","",WORKDAY(AK1306,5,FESTIVOS_CO!A:A))</f>
        <v/>
      </c>
      <c r="AN1306" s="37"/>
      <c r="AO1306" s="37"/>
      <c r="AP1306" s="54" t="str">
        <f t="shared" ca="1" si="246"/>
        <v>NO APLICA</v>
      </c>
      <c r="AQ1306" s="36"/>
      <c r="AR1306" s="43"/>
      <c r="AS1306" s="37"/>
      <c r="AT1306" s="36"/>
      <c r="AU1306" s="37"/>
      <c r="AV1306" s="36"/>
      <c r="AW1306" s="36"/>
      <c r="AX1306" s="37"/>
      <c r="AY1306" s="140" t="str">
        <f>IF(AU1306="","",WORKDAY(AU1306,5,FESTIVOS_CO!A:A))</f>
        <v/>
      </c>
      <c r="AZ1306" s="54" t="str">
        <f t="shared" ca="1" si="255"/>
        <v>NO APLICA</v>
      </c>
      <c r="BA1306" s="55" t="str">
        <f>IF(AX1306="","",WORKDAY(AX1306,5,FESTIVOS_CO!A:A))</f>
        <v/>
      </c>
      <c r="BB1306" s="39"/>
      <c r="BC1306" s="40"/>
      <c r="BD1306" s="40"/>
      <c r="BE1306" s="56" t="str">
        <f t="shared" ca="1" si="244"/>
        <v>NO APLICA</v>
      </c>
      <c r="BF1306" s="37"/>
      <c r="BG1306" s="45"/>
      <c r="BH1306" s="37"/>
      <c r="BI1306" s="36"/>
      <c r="BJ1306" s="37"/>
      <c r="BK1306" s="36"/>
      <c r="BL1306" s="36"/>
      <c r="BM1306" s="53" t="str">
        <f>IF(BJ1306="","",WORKDAY(BJ1306,5,FESTIVOS_CO!A:A))</f>
        <v/>
      </c>
      <c r="BN1306" s="57" t="str">
        <f t="shared" ca="1" si="254"/>
        <v>PENDIENTE HACER AVISO</v>
      </c>
      <c r="BO1306" s="54" t="str">
        <f t="shared" ca="1" si="247"/>
        <v>EN TRÁMITE NOTIF. POR AVISO</v>
      </c>
      <c r="BP1306" s="37"/>
      <c r="BQ1306" s="53" t="str">
        <f>IF(BP1306="","",WORKDAY(BP1306,5,FESTIVOS_CO!A:A))</f>
        <v/>
      </c>
      <c r="BR1306" s="37"/>
      <c r="BS1306" s="36"/>
      <c r="BT1306" s="38"/>
      <c r="BU1306" s="58" t="e">
        <f>VLOOKUP(BT1306,Hoja2!$C:$D,2,0)</f>
        <v>#N/A</v>
      </c>
      <c r="BV1306" s="80" t="str">
        <f>IF(
AND(AO1306="",BD1306="",BQ1306=""),
"EN PROCESO NOTIFICACION / COMUNICACION",
IF(
BT1306="",
"NO APLICA",
IF(
BU1306=60,
IF(AO1306&lt;&gt;"",AO1306,IF(BD1306&lt;&gt;"",BD1306,BQ1306))+60,
WORKDAY(
IF(AO1306&lt;&gt;"",AO1306,IF(BD1306&lt;&gt;"",BD1306,BQ1306)),
BU1306,
FESTIVOS_CO!A:A
)
)
))</f>
        <v>EN PROCESO NOTIFICACION / COMUNICACION</v>
      </c>
      <c r="BW1306" s="44"/>
      <c r="BX1306" s="53"/>
      <c r="BY1306" s="45"/>
      <c r="BZ1306" s="37"/>
      <c r="CA1306" s="54" t="str">
        <f t="shared" si="248"/>
        <v>PENDIENTE EJECUTORIA</v>
      </c>
      <c r="CB1306" s="59" t="str">
        <f t="shared" si="245"/>
        <v/>
      </c>
      <c r="CC1306" s="36"/>
      <c r="CD1306" s="40"/>
      <c r="CE1306" s="46"/>
      <c r="CF1306" s="40"/>
      <c r="CG1306" s="40"/>
      <c r="CH1306" s="40"/>
      <c r="CI1306" s="36"/>
      <c r="CJ1306" s="47"/>
      <c r="CK1306" s="40"/>
      <c r="CL1306" s="40"/>
      <c r="CM1306" s="40"/>
      <c r="CN1306" s="40"/>
    </row>
    <row r="1307" spans="1:92" ht="42.75" hidden="1">
      <c r="A1307" s="49" t="str">
        <f t="shared" si="249"/>
        <v>SIN GESTIÓN</v>
      </c>
      <c r="B1307" s="58"/>
      <c r="C1307" s="37"/>
      <c r="D1307" s="37"/>
      <c r="E1307" s="49" t="str">
        <f t="shared" si="250"/>
        <v>PENDIENTE NOTIFICACIÓN</v>
      </c>
      <c r="F1307" s="141" t="str">
        <f t="shared" si="251"/>
        <v>PENDIENTE NOTIFICACIÓN</v>
      </c>
      <c r="G1307" s="49" t="str">
        <f t="shared" si="252"/>
        <v/>
      </c>
      <c r="H1307" s="51" t="str">
        <f ca="1">IF(
L1307="",
"",
IF(
NETWORKDAYS(L1307,IF(M1307&lt;&gt;"",M1307,TODAY()),FESTIVOS_CO!A:A)&gt;2,
"VENCIDO",
IF(
NETWORKDAYS(L1307,IF(M1307&lt;&gt;"",M1307,TODAY()),FESTIVOS_CO!A:A)=2,
"ALERTA",
"A TIEMPO"
)))</f>
        <v/>
      </c>
      <c r="I1307" s="40"/>
      <c r="J1307" s="36"/>
      <c r="K1307" s="37"/>
      <c r="L1307" s="50"/>
      <c r="M1307" s="37"/>
      <c r="N1307" s="52"/>
      <c r="O1307" s="52"/>
      <c r="P1307" s="36"/>
      <c r="Q1307" s="36"/>
      <c r="R1307" s="40"/>
      <c r="S1307" s="36"/>
      <c r="T1307" s="40"/>
      <c r="U1307" s="40"/>
      <c r="V1307" s="81"/>
      <c r="W1307" s="40"/>
      <c r="X1307" s="40"/>
      <c r="Y1307" s="40"/>
      <c r="Z1307" s="38" t="str">
        <f>IFERROR(VLOOKUP(Y1307,DIRECTORIO!A:B,2,FALSE),"")</f>
        <v/>
      </c>
      <c r="AA1307" s="40"/>
      <c r="AB1307" s="40"/>
      <c r="AC1307" s="40"/>
      <c r="AD1307" s="40"/>
      <c r="AE1307" s="40"/>
      <c r="AF1307" s="40"/>
      <c r="AG1307" s="41" t="s">
        <v>109</v>
      </c>
      <c r="AH1307" s="42"/>
      <c r="AI1307" s="54" t="str">
        <f t="shared" ca="1" si="253"/>
        <v>PENDIENTE NOTIFICACIÓN ELECTRÓNICA</v>
      </c>
      <c r="AJ1307" s="37"/>
      <c r="AK1307" s="37"/>
      <c r="AL1307" s="37"/>
      <c r="AM1307" s="53" t="str">
        <f>IF(AK1307="","",WORKDAY(AK1307,5,FESTIVOS_CO!A:A))</f>
        <v/>
      </c>
      <c r="AN1307" s="37"/>
      <c r="AO1307" s="37"/>
      <c r="AP1307" s="54" t="str">
        <f t="shared" ca="1" si="246"/>
        <v>NO APLICA</v>
      </c>
      <c r="AQ1307" s="36"/>
      <c r="AR1307" s="43"/>
      <c r="AS1307" s="37"/>
      <c r="AT1307" s="36"/>
      <c r="AU1307" s="37"/>
      <c r="AV1307" s="36"/>
      <c r="AW1307" s="36"/>
      <c r="AX1307" s="37"/>
      <c r="AY1307" s="140" t="str">
        <f>IF(AU1307="","",WORKDAY(AU1307,5,FESTIVOS_CO!A:A))</f>
        <v/>
      </c>
      <c r="AZ1307" s="54" t="str">
        <f t="shared" ca="1" si="255"/>
        <v>NO APLICA</v>
      </c>
      <c r="BA1307" s="55" t="str">
        <f>IF(AX1307="","",WORKDAY(AX1307,5,FESTIVOS_CO!A:A))</f>
        <v/>
      </c>
      <c r="BB1307" s="39"/>
      <c r="BC1307" s="40"/>
      <c r="BD1307" s="40"/>
      <c r="BE1307" s="56" t="str">
        <f t="shared" ref="BE1307:BE1370" ca="1" si="256">IF(AZ1307="NO PROCEDE",
"NO PROCEDE",IF(OR(AZ1307="HACER AVISO",BB1307="NO"),
"HACER AVISO",
"NO APLICA"))</f>
        <v>NO APLICA</v>
      </c>
      <c r="BF1307" s="37"/>
      <c r="BG1307" s="45"/>
      <c r="BH1307" s="37"/>
      <c r="BI1307" s="36"/>
      <c r="BJ1307" s="37"/>
      <c r="BK1307" s="36"/>
      <c r="BL1307" s="36"/>
      <c r="BM1307" s="53" t="str">
        <f>IF(BJ1307="","",WORKDAY(BJ1307,5,FESTIVOS_CO!A:A))</f>
        <v/>
      </c>
      <c r="BN1307" s="57" t="str">
        <f t="shared" ca="1" si="254"/>
        <v>PENDIENTE HACER AVISO</v>
      </c>
      <c r="BO1307" s="54" t="str">
        <f t="shared" ca="1" si="247"/>
        <v>EN TRÁMITE NOTIF. POR AVISO</v>
      </c>
      <c r="BP1307" s="37"/>
      <c r="BQ1307" s="53" t="str">
        <f>IF(BP1307="","",WORKDAY(BP1307,5,FESTIVOS_CO!A:A))</f>
        <v/>
      </c>
      <c r="BR1307" s="37"/>
      <c r="BS1307" s="36"/>
      <c r="BT1307" s="38"/>
      <c r="BU1307" s="58" t="e">
        <f>VLOOKUP(BT1307,Hoja2!$C:$D,2,0)</f>
        <v>#N/A</v>
      </c>
      <c r="BV1307" s="80" t="str">
        <f>IF(
AND(AO1307="",BD1307="",BQ1307=""),
"EN PROCESO NOTIFICACION / COMUNICACION",
IF(
BT1307="",
"NO APLICA",
IF(
BU1307=60,
IF(AO1307&lt;&gt;"",AO1307,IF(BD1307&lt;&gt;"",BD1307,BQ1307))+60,
WORKDAY(
IF(AO1307&lt;&gt;"",AO1307,IF(BD1307&lt;&gt;"",BD1307,BQ1307)),
BU1307,
FESTIVOS_CO!A:A
)
)
))</f>
        <v>EN PROCESO NOTIFICACION / COMUNICACION</v>
      </c>
      <c r="BW1307" s="44"/>
      <c r="BX1307" s="53"/>
      <c r="BY1307" s="45"/>
      <c r="BZ1307" s="37"/>
      <c r="CA1307" s="54" t="str">
        <f t="shared" si="248"/>
        <v>PENDIENTE EJECUTORIA</v>
      </c>
      <c r="CB1307" s="59" t="str">
        <f t="shared" ref="CB1307:CB1370" si="257">IF(CC1307="NO",
"NO APLICA",
IF(CC1307="SI",
IF(COUNTBLANK(CC1307:CH1307)&gt;0,
"PENDIENTE MEMORANDO",
"MEMORANDOS ENVIADOS"
),
IF(CI1307="NO",
"NO APLICA",
IF(CI1307="SI",
IF(COUNTBLANK(CJ1307:CN1307)&gt;0,
"PENDIENTES OFICIOS",
"OFICIOS ENVIADOS"
),
""
)
)
))</f>
        <v/>
      </c>
      <c r="CC1307" s="36"/>
      <c r="CD1307" s="40"/>
      <c r="CE1307" s="46"/>
      <c r="CF1307" s="40"/>
      <c r="CG1307" s="40"/>
      <c r="CH1307" s="40"/>
      <c r="CI1307" s="36"/>
      <c r="CJ1307" s="47"/>
      <c r="CK1307" s="40"/>
      <c r="CL1307" s="40"/>
      <c r="CM1307" s="40"/>
      <c r="CN1307" s="40"/>
    </row>
    <row r="1308" spans="1:92" ht="42.75" hidden="1">
      <c r="A1308" s="49" t="str">
        <f t="shared" si="249"/>
        <v>SIN GESTIÓN</v>
      </c>
      <c r="B1308" s="58"/>
      <c r="C1308" s="37"/>
      <c r="D1308" s="37"/>
      <c r="E1308" s="49" t="str">
        <f t="shared" si="250"/>
        <v>PENDIENTE NOTIFICACIÓN</v>
      </c>
      <c r="F1308" s="141" t="str">
        <f t="shared" si="251"/>
        <v>PENDIENTE NOTIFICACIÓN</v>
      </c>
      <c r="G1308" s="49" t="str">
        <f t="shared" si="252"/>
        <v/>
      </c>
      <c r="H1308" s="51" t="str">
        <f ca="1">IF(
L1308="",
"",
IF(
NETWORKDAYS(L1308,IF(M1308&lt;&gt;"",M1308,TODAY()),FESTIVOS_CO!A:A)&gt;2,
"VENCIDO",
IF(
NETWORKDAYS(L1308,IF(M1308&lt;&gt;"",M1308,TODAY()),FESTIVOS_CO!A:A)=2,
"ALERTA",
"A TIEMPO"
)))</f>
        <v/>
      </c>
      <c r="I1308" s="40"/>
      <c r="J1308" s="36"/>
      <c r="K1308" s="37"/>
      <c r="L1308" s="50"/>
      <c r="M1308" s="37"/>
      <c r="N1308" s="52"/>
      <c r="O1308" s="52"/>
      <c r="P1308" s="36"/>
      <c r="Q1308" s="36"/>
      <c r="R1308" s="40"/>
      <c r="S1308" s="36"/>
      <c r="T1308" s="40"/>
      <c r="U1308" s="40"/>
      <c r="V1308" s="81"/>
      <c r="W1308" s="40"/>
      <c r="X1308" s="40"/>
      <c r="Y1308" s="40"/>
      <c r="Z1308" s="38" t="str">
        <f>IFERROR(VLOOKUP(Y1308,DIRECTORIO!A:B,2,FALSE),"")</f>
        <v/>
      </c>
      <c r="AA1308" s="40"/>
      <c r="AB1308" s="40"/>
      <c r="AC1308" s="40"/>
      <c r="AD1308" s="40"/>
      <c r="AE1308" s="40"/>
      <c r="AF1308" s="40"/>
      <c r="AG1308" s="41" t="s">
        <v>109</v>
      </c>
      <c r="AH1308" s="42"/>
      <c r="AI1308" s="54" t="str">
        <f t="shared" ca="1" si="253"/>
        <v>PENDIENTE NOTIFICACIÓN ELECTRÓNICA</v>
      </c>
      <c r="AJ1308" s="37"/>
      <c r="AK1308" s="37"/>
      <c r="AL1308" s="37"/>
      <c r="AM1308" s="53" t="str">
        <f>IF(AK1308="","",WORKDAY(AK1308,5,FESTIVOS_CO!A:A))</f>
        <v/>
      </c>
      <c r="AN1308" s="37"/>
      <c r="AO1308" s="37"/>
      <c r="AP1308" s="54" t="str">
        <f t="shared" ref="AP1308:AP1371" ca="1" si="258">IF(
ISNUMBER(SEARCH("PENDIENTE",UPPER(AI1308))),
"NO APLICA",
IF(
COUNTBLANK(AJ1308:AL1308)=COUNTA(AJ1308:AL1308),
"NO APLICA",
IF(
UPPER(AN1308)="SI",
"NO PROCEDE CITACION",
"NOTIFICAR POR CITACION"
)
)
)</f>
        <v>NO APLICA</v>
      </c>
      <c r="AQ1308" s="36"/>
      <c r="AR1308" s="43"/>
      <c r="AS1308" s="37"/>
      <c r="AT1308" s="36"/>
      <c r="AU1308" s="37"/>
      <c r="AV1308" s="36"/>
      <c r="AW1308" s="36"/>
      <c r="AX1308" s="37"/>
      <c r="AY1308" s="140" t="str">
        <f>IF(AU1308="","",WORKDAY(AU1308,5,FESTIVOS_CO!A:A))</f>
        <v/>
      </c>
      <c r="AZ1308" s="54" t="str">
        <f t="shared" ca="1" si="255"/>
        <v>NO APLICA</v>
      </c>
      <c r="BA1308" s="55" t="str">
        <f>IF(AX1308="","",WORKDAY(AX1308,5,FESTIVOS_CO!A:A))</f>
        <v/>
      </c>
      <c r="BB1308" s="39"/>
      <c r="BC1308" s="40"/>
      <c r="BD1308" s="40"/>
      <c r="BE1308" s="56" t="str">
        <f t="shared" ca="1" si="256"/>
        <v>NO APLICA</v>
      </c>
      <c r="BF1308" s="37"/>
      <c r="BG1308" s="45"/>
      <c r="BH1308" s="37"/>
      <c r="BI1308" s="36"/>
      <c r="BJ1308" s="37"/>
      <c r="BK1308" s="36"/>
      <c r="BL1308" s="36"/>
      <c r="BM1308" s="53" t="str">
        <f>IF(BJ1308="","",WORKDAY(BJ1308,5,FESTIVOS_CO!A:A))</f>
        <v/>
      </c>
      <c r="BN1308" s="57" t="str">
        <f t="shared" ca="1" si="254"/>
        <v>PENDIENTE HACER AVISO</v>
      </c>
      <c r="BO1308" s="54" t="str">
        <f t="shared" ca="1" si="247"/>
        <v>EN TRÁMITE NOTIF. POR AVISO</v>
      </c>
      <c r="BP1308" s="37"/>
      <c r="BQ1308" s="53" t="str">
        <f>IF(BP1308="","",WORKDAY(BP1308,5,FESTIVOS_CO!A:A))</f>
        <v/>
      </c>
      <c r="BR1308" s="37"/>
      <c r="BS1308" s="36"/>
      <c r="BT1308" s="38"/>
      <c r="BU1308" s="58" t="e">
        <f>VLOOKUP(BT1308,Hoja2!$C:$D,2,0)</f>
        <v>#N/A</v>
      </c>
      <c r="BV1308" s="80" t="str">
        <f>IF(
AND(AO1308="",BD1308="",BQ1308=""),
"EN PROCESO NOTIFICACION / COMUNICACION",
IF(
BT1308="",
"NO APLICA",
IF(
BU1308=60,
IF(AO1308&lt;&gt;"",AO1308,IF(BD1308&lt;&gt;"",BD1308,BQ1308))+60,
WORKDAY(
IF(AO1308&lt;&gt;"",AO1308,IF(BD1308&lt;&gt;"",BD1308,BQ1308)),
BU1308,
FESTIVOS_CO!A:A
)
)
))</f>
        <v>EN PROCESO NOTIFICACION / COMUNICACION</v>
      </c>
      <c r="BW1308" s="44"/>
      <c r="BX1308" s="53"/>
      <c r="BY1308" s="45"/>
      <c r="BZ1308" s="37"/>
      <c r="CA1308" s="54" t="str">
        <f t="shared" si="248"/>
        <v>PENDIENTE EJECUTORIA</v>
      </c>
      <c r="CB1308" s="59" t="str">
        <f t="shared" si="257"/>
        <v/>
      </c>
      <c r="CC1308" s="36"/>
      <c r="CD1308" s="40"/>
      <c r="CE1308" s="46"/>
      <c r="CF1308" s="40"/>
      <c r="CG1308" s="40"/>
      <c r="CH1308" s="40"/>
      <c r="CI1308" s="36"/>
      <c r="CJ1308" s="47"/>
      <c r="CK1308" s="40"/>
      <c r="CL1308" s="40"/>
      <c r="CM1308" s="40"/>
      <c r="CN1308" s="40"/>
    </row>
    <row r="1309" spans="1:92" ht="42.75" hidden="1">
      <c r="A1309" s="49" t="str">
        <f t="shared" si="249"/>
        <v>SIN GESTIÓN</v>
      </c>
      <c r="B1309" s="58"/>
      <c r="C1309" s="37"/>
      <c r="D1309" s="37"/>
      <c r="E1309" s="49" t="str">
        <f t="shared" si="250"/>
        <v>PENDIENTE NOTIFICACIÓN</v>
      </c>
      <c r="F1309" s="141" t="str">
        <f t="shared" si="251"/>
        <v>PENDIENTE NOTIFICACIÓN</v>
      </c>
      <c r="G1309" s="49" t="str">
        <f t="shared" si="252"/>
        <v/>
      </c>
      <c r="H1309" s="51" t="str">
        <f ca="1">IF(
L1309="",
"",
IF(
NETWORKDAYS(L1309,IF(M1309&lt;&gt;"",M1309,TODAY()),FESTIVOS_CO!A:A)&gt;2,
"VENCIDO",
IF(
NETWORKDAYS(L1309,IF(M1309&lt;&gt;"",M1309,TODAY()),FESTIVOS_CO!A:A)=2,
"ALERTA",
"A TIEMPO"
)))</f>
        <v/>
      </c>
      <c r="I1309" s="40"/>
      <c r="J1309" s="36"/>
      <c r="K1309" s="37"/>
      <c r="L1309" s="50"/>
      <c r="M1309" s="37"/>
      <c r="N1309" s="52"/>
      <c r="O1309" s="52"/>
      <c r="P1309" s="36"/>
      <c r="Q1309" s="36"/>
      <c r="R1309" s="40"/>
      <c r="S1309" s="36"/>
      <c r="T1309" s="40"/>
      <c r="U1309" s="40"/>
      <c r="V1309" s="81"/>
      <c r="W1309" s="40"/>
      <c r="X1309" s="40"/>
      <c r="Y1309" s="40"/>
      <c r="Z1309" s="38" t="str">
        <f>IFERROR(VLOOKUP(Y1309,DIRECTORIO!A:B,2,FALSE),"")</f>
        <v/>
      </c>
      <c r="AA1309" s="40"/>
      <c r="AB1309" s="40"/>
      <c r="AC1309" s="40"/>
      <c r="AD1309" s="40"/>
      <c r="AE1309" s="40"/>
      <c r="AF1309" s="40"/>
      <c r="AG1309" s="41" t="s">
        <v>109</v>
      </c>
      <c r="AH1309" s="42"/>
      <c r="AI1309" s="54" t="str">
        <f t="shared" ca="1" si="253"/>
        <v>PENDIENTE NOTIFICACIÓN ELECTRÓNICA</v>
      </c>
      <c r="AJ1309" s="37"/>
      <c r="AK1309" s="37"/>
      <c r="AL1309" s="37"/>
      <c r="AM1309" s="53" t="str">
        <f>IF(AK1309="","",WORKDAY(AK1309,5,FESTIVOS_CO!A:A))</f>
        <v/>
      </c>
      <c r="AN1309" s="37"/>
      <c r="AO1309" s="37"/>
      <c r="AP1309" s="54" t="str">
        <f t="shared" ca="1" si="258"/>
        <v>NO APLICA</v>
      </c>
      <c r="AQ1309" s="36"/>
      <c r="AR1309" s="43"/>
      <c r="AS1309" s="37"/>
      <c r="AT1309" s="36"/>
      <c r="AU1309" s="37"/>
      <c r="AV1309" s="36"/>
      <c r="AW1309" s="36"/>
      <c r="AX1309" s="37"/>
      <c r="AY1309" s="140" t="str">
        <f>IF(AU1309="","",WORKDAY(AU1309,5,FESTIVOS_CO!A:A))</f>
        <v/>
      </c>
      <c r="AZ1309" s="54" t="str">
        <f t="shared" ca="1" si="255"/>
        <v>NO APLICA</v>
      </c>
      <c r="BA1309" s="55" t="str">
        <f>IF(AX1309="","",WORKDAY(AX1309,5,FESTIVOS_CO!A:A))</f>
        <v/>
      </c>
      <c r="BB1309" s="39"/>
      <c r="BC1309" s="40"/>
      <c r="BD1309" s="40"/>
      <c r="BE1309" s="56" t="str">
        <f t="shared" ca="1" si="256"/>
        <v>NO APLICA</v>
      </c>
      <c r="BF1309" s="37"/>
      <c r="BG1309" s="45"/>
      <c r="BH1309" s="37"/>
      <c r="BI1309" s="36"/>
      <c r="BJ1309" s="37"/>
      <c r="BK1309" s="36"/>
      <c r="BL1309" s="36"/>
      <c r="BM1309" s="53" t="str">
        <f>IF(BJ1309="","",WORKDAY(BJ1309,5,FESTIVOS_CO!A:A))</f>
        <v/>
      </c>
      <c r="BN1309" s="57" t="str">
        <f t="shared" ca="1" si="254"/>
        <v>PENDIENTE HACER AVISO</v>
      </c>
      <c r="BO1309" s="54" t="str">
        <f t="shared" ca="1" si="247"/>
        <v>EN TRÁMITE NOTIF. POR AVISO</v>
      </c>
      <c r="BP1309" s="37"/>
      <c r="BQ1309" s="53" t="str">
        <f>IF(BP1309="","",WORKDAY(BP1309,5,FESTIVOS_CO!A:A))</f>
        <v/>
      </c>
      <c r="BR1309" s="37"/>
      <c r="BS1309" s="36"/>
      <c r="BT1309" s="38"/>
      <c r="BU1309" s="58" t="e">
        <f>VLOOKUP(BT1309,Hoja2!$C:$D,2,0)</f>
        <v>#N/A</v>
      </c>
      <c r="BV1309" s="80" t="str">
        <f>IF(
AND(AO1309="",BD1309="",BQ1309=""),
"EN PROCESO NOTIFICACION / COMUNICACION",
IF(
BT1309="",
"NO APLICA",
IF(
BU1309=60,
IF(AO1309&lt;&gt;"",AO1309,IF(BD1309&lt;&gt;"",BD1309,BQ1309))+60,
WORKDAY(
IF(AO1309&lt;&gt;"",AO1309,IF(BD1309&lt;&gt;"",BD1309,BQ1309)),
BU1309,
FESTIVOS_CO!A:A
)
)
))</f>
        <v>EN PROCESO NOTIFICACION / COMUNICACION</v>
      </c>
      <c r="BW1309" s="44"/>
      <c r="BX1309" s="53"/>
      <c r="BY1309" s="45"/>
      <c r="BZ1309" s="37"/>
      <c r="CA1309" s="54" t="str">
        <f t="shared" si="248"/>
        <v>PENDIENTE EJECUTORIA</v>
      </c>
      <c r="CB1309" s="59" t="str">
        <f t="shared" si="257"/>
        <v/>
      </c>
      <c r="CC1309" s="36"/>
      <c r="CD1309" s="40"/>
      <c r="CE1309" s="46"/>
      <c r="CF1309" s="40"/>
      <c r="CG1309" s="40"/>
      <c r="CH1309" s="40"/>
      <c r="CI1309" s="36"/>
      <c r="CJ1309" s="47"/>
      <c r="CK1309" s="40"/>
      <c r="CL1309" s="40"/>
      <c r="CM1309" s="40"/>
      <c r="CN1309" s="40"/>
    </row>
    <row r="1310" spans="1:92" ht="42.75" hidden="1">
      <c r="A1310" s="49" t="str">
        <f t="shared" si="249"/>
        <v>SIN GESTIÓN</v>
      </c>
      <c r="B1310" s="58"/>
      <c r="C1310" s="37"/>
      <c r="D1310" s="37"/>
      <c r="E1310" s="49" t="str">
        <f t="shared" si="250"/>
        <v>PENDIENTE NOTIFICACIÓN</v>
      </c>
      <c r="F1310" s="141" t="str">
        <f t="shared" si="251"/>
        <v>PENDIENTE NOTIFICACIÓN</v>
      </c>
      <c r="G1310" s="49" t="str">
        <f t="shared" si="252"/>
        <v/>
      </c>
      <c r="H1310" s="51" t="str">
        <f ca="1">IF(
L1310="",
"",
IF(
NETWORKDAYS(L1310,IF(M1310&lt;&gt;"",M1310,TODAY()),FESTIVOS_CO!A:A)&gt;2,
"VENCIDO",
IF(
NETWORKDAYS(L1310,IF(M1310&lt;&gt;"",M1310,TODAY()),FESTIVOS_CO!A:A)=2,
"ALERTA",
"A TIEMPO"
)))</f>
        <v/>
      </c>
      <c r="I1310" s="40"/>
      <c r="J1310" s="36"/>
      <c r="K1310" s="37"/>
      <c r="L1310" s="50"/>
      <c r="M1310" s="37"/>
      <c r="N1310" s="52"/>
      <c r="O1310" s="52"/>
      <c r="P1310" s="36"/>
      <c r="Q1310" s="36"/>
      <c r="R1310" s="40"/>
      <c r="S1310" s="36"/>
      <c r="T1310" s="40"/>
      <c r="U1310" s="40"/>
      <c r="V1310" s="81"/>
      <c r="W1310" s="40"/>
      <c r="X1310" s="40"/>
      <c r="Y1310" s="40"/>
      <c r="Z1310" s="38" t="str">
        <f>IFERROR(VLOOKUP(Y1310,DIRECTORIO!A:B,2,FALSE),"")</f>
        <v/>
      </c>
      <c r="AA1310" s="40"/>
      <c r="AB1310" s="40"/>
      <c r="AC1310" s="40"/>
      <c r="AD1310" s="40"/>
      <c r="AE1310" s="40"/>
      <c r="AF1310" s="40"/>
      <c r="AG1310" s="41" t="s">
        <v>109</v>
      </c>
      <c r="AH1310" s="42"/>
      <c r="AI1310" s="54" t="str">
        <f t="shared" ca="1" si="253"/>
        <v>PENDIENTE NOTIFICACIÓN ELECTRÓNICA</v>
      </c>
      <c r="AJ1310" s="37"/>
      <c r="AK1310" s="37"/>
      <c r="AL1310" s="37"/>
      <c r="AM1310" s="53" t="str">
        <f>IF(AK1310="","",WORKDAY(AK1310,5,FESTIVOS_CO!A:A))</f>
        <v/>
      </c>
      <c r="AN1310" s="37"/>
      <c r="AO1310" s="37"/>
      <c r="AP1310" s="54" t="str">
        <f t="shared" ca="1" si="258"/>
        <v>NO APLICA</v>
      </c>
      <c r="AQ1310" s="36"/>
      <c r="AR1310" s="43"/>
      <c r="AS1310" s="37"/>
      <c r="AT1310" s="36"/>
      <c r="AU1310" s="37"/>
      <c r="AV1310" s="36"/>
      <c r="AW1310" s="36"/>
      <c r="AX1310" s="37"/>
      <c r="AY1310" s="140" t="str">
        <f>IF(AU1310="","",WORKDAY(AU1310,5,FESTIVOS_CO!A:A))</f>
        <v/>
      </c>
      <c r="AZ1310" s="54" t="str">
        <f t="shared" ca="1" si="255"/>
        <v>NO APLICA</v>
      </c>
      <c r="BA1310" s="55" t="str">
        <f>IF(AX1310="","",WORKDAY(AX1310,5,FESTIVOS_CO!A:A))</f>
        <v/>
      </c>
      <c r="BB1310" s="39"/>
      <c r="BC1310" s="40"/>
      <c r="BD1310" s="40"/>
      <c r="BE1310" s="56" t="str">
        <f t="shared" ca="1" si="256"/>
        <v>NO APLICA</v>
      </c>
      <c r="BF1310" s="37"/>
      <c r="BG1310" s="45"/>
      <c r="BH1310" s="37"/>
      <c r="BI1310" s="36"/>
      <c r="BJ1310" s="37"/>
      <c r="BK1310" s="36"/>
      <c r="BL1310" s="36"/>
      <c r="BM1310" s="53" t="str">
        <f>IF(BJ1310="","",WORKDAY(BJ1310,5,FESTIVOS_CO!A:A))</f>
        <v/>
      </c>
      <c r="BN1310" s="57" t="str">
        <f t="shared" ca="1" si="254"/>
        <v>PENDIENTE HACER AVISO</v>
      </c>
      <c r="BO1310" s="54" t="str">
        <f t="shared" ca="1" si="247"/>
        <v>EN TRÁMITE NOTIF. POR AVISO</v>
      </c>
      <c r="BP1310" s="37"/>
      <c r="BQ1310" s="53" t="str">
        <f>IF(BP1310="","",WORKDAY(BP1310,5,FESTIVOS_CO!A:A))</f>
        <v/>
      </c>
      <c r="BR1310" s="37"/>
      <c r="BS1310" s="36"/>
      <c r="BT1310" s="38"/>
      <c r="BU1310" s="58" t="e">
        <f>VLOOKUP(BT1310,Hoja2!$C:$D,2,0)</f>
        <v>#N/A</v>
      </c>
      <c r="BV1310" s="80" t="str">
        <f>IF(
AND(AO1310="",BD1310="",BQ1310=""),
"EN PROCESO NOTIFICACION / COMUNICACION",
IF(
BT1310="",
"NO APLICA",
IF(
BU1310=60,
IF(AO1310&lt;&gt;"",AO1310,IF(BD1310&lt;&gt;"",BD1310,BQ1310))+60,
WORKDAY(
IF(AO1310&lt;&gt;"",AO1310,IF(BD1310&lt;&gt;"",BD1310,BQ1310)),
BU1310,
FESTIVOS_CO!A:A
)
)
))</f>
        <v>EN PROCESO NOTIFICACION / COMUNICACION</v>
      </c>
      <c r="BW1310" s="44"/>
      <c r="BX1310" s="53"/>
      <c r="BY1310" s="45"/>
      <c r="BZ1310" s="37"/>
      <c r="CA1310" s="54" t="str">
        <f t="shared" si="248"/>
        <v>PENDIENTE EJECUTORIA</v>
      </c>
      <c r="CB1310" s="59" t="str">
        <f t="shared" si="257"/>
        <v/>
      </c>
      <c r="CC1310" s="36"/>
      <c r="CD1310" s="40"/>
      <c r="CE1310" s="46"/>
      <c r="CF1310" s="40"/>
      <c r="CG1310" s="40"/>
      <c r="CH1310" s="40"/>
      <c r="CI1310" s="36"/>
      <c r="CJ1310" s="47"/>
      <c r="CK1310" s="40"/>
      <c r="CL1310" s="40"/>
      <c r="CM1310" s="40"/>
      <c r="CN1310" s="40"/>
    </row>
    <row r="1311" spans="1:92" ht="42.75" hidden="1">
      <c r="A1311" s="49" t="str">
        <f t="shared" si="249"/>
        <v>SIN GESTIÓN</v>
      </c>
      <c r="B1311" s="58"/>
      <c r="C1311" s="37"/>
      <c r="D1311" s="37"/>
      <c r="E1311" s="49" t="str">
        <f t="shared" si="250"/>
        <v>PENDIENTE NOTIFICACIÓN</v>
      </c>
      <c r="F1311" s="141" t="str">
        <f t="shared" si="251"/>
        <v>PENDIENTE NOTIFICACIÓN</v>
      </c>
      <c r="G1311" s="49" t="str">
        <f t="shared" si="252"/>
        <v/>
      </c>
      <c r="H1311" s="51" t="str">
        <f ca="1">IF(
L1311="",
"",
IF(
NETWORKDAYS(L1311,IF(M1311&lt;&gt;"",M1311,TODAY()),FESTIVOS_CO!A:A)&gt;2,
"VENCIDO",
IF(
NETWORKDAYS(L1311,IF(M1311&lt;&gt;"",M1311,TODAY()),FESTIVOS_CO!A:A)=2,
"ALERTA",
"A TIEMPO"
)))</f>
        <v/>
      </c>
      <c r="I1311" s="40"/>
      <c r="J1311" s="36"/>
      <c r="K1311" s="37"/>
      <c r="L1311" s="50"/>
      <c r="M1311" s="37"/>
      <c r="N1311" s="52"/>
      <c r="O1311" s="52"/>
      <c r="P1311" s="36"/>
      <c r="Q1311" s="36"/>
      <c r="R1311" s="40"/>
      <c r="S1311" s="36"/>
      <c r="T1311" s="40"/>
      <c r="U1311" s="40"/>
      <c r="V1311" s="81"/>
      <c r="W1311" s="40"/>
      <c r="X1311" s="40"/>
      <c r="Y1311" s="40"/>
      <c r="Z1311" s="38" t="str">
        <f>IFERROR(VLOOKUP(Y1311,DIRECTORIO!A:B,2,FALSE),"")</f>
        <v/>
      </c>
      <c r="AA1311" s="40"/>
      <c r="AB1311" s="40"/>
      <c r="AC1311" s="40"/>
      <c r="AD1311" s="40"/>
      <c r="AE1311" s="40"/>
      <c r="AF1311" s="40"/>
      <c r="AG1311" s="41" t="s">
        <v>109</v>
      </c>
      <c r="AH1311" s="42"/>
      <c r="AI1311" s="54" t="str">
        <f t="shared" ca="1" si="253"/>
        <v>PENDIENTE NOTIFICACIÓN ELECTRÓNICA</v>
      </c>
      <c r="AJ1311" s="37"/>
      <c r="AK1311" s="37"/>
      <c r="AL1311" s="37"/>
      <c r="AM1311" s="53" t="str">
        <f>IF(AK1311="","",WORKDAY(AK1311,5,FESTIVOS_CO!A:A))</f>
        <v/>
      </c>
      <c r="AN1311" s="37"/>
      <c r="AO1311" s="37"/>
      <c r="AP1311" s="54" t="str">
        <f t="shared" ca="1" si="258"/>
        <v>NO APLICA</v>
      </c>
      <c r="AQ1311" s="36"/>
      <c r="AR1311" s="43"/>
      <c r="AS1311" s="37"/>
      <c r="AT1311" s="36"/>
      <c r="AU1311" s="37"/>
      <c r="AV1311" s="36"/>
      <c r="AW1311" s="36"/>
      <c r="AX1311" s="37"/>
      <c r="AY1311" s="140" t="str">
        <f>IF(AU1311="","",WORKDAY(AU1311,5,FESTIVOS_CO!A:A))</f>
        <v/>
      </c>
      <c r="AZ1311" s="54" t="str">
        <f t="shared" ca="1" si="255"/>
        <v>NO APLICA</v>
      </c>
      <c r="BA1311" s="55" t="str">
        <f>IF(AX1311="","",WORKDAY(AX1311,5,FESTIVOS_CO!A:A))</f>
        <v/>
      </c>
      <c r="BB1311" s="39"/>
      <c r="BC1311" s="40"/>
      <c r="BD1311" s="40"/>
      <c r="BE1311" s="56" t="str">
        <f t="shared" ca="1" si="256"/>
        <v>NO APLICA</v>
      </c>
      <c r="BF1311" s="37"/>
      <c r="BG1311" s="45"/>
      <c r="BH1311" s="37"/>
      <c r="BI1311" s="36"/>
      <c r="BJ1311" s="37"/>
      <c r="BK1311" s="36"/>
      <c r="BL1311" s="36"/>
      <c r="BM1311" s="53" t="str">
        <f>IF(BJ1311="","",WORKDAY(BJ1311,5,FESTIVOS_CO!A:A))</f>
        <v/>
      </c>
      <c r="BN1311" s="57" t="str">
        <f t="shared" ca="1" si="254"/>
        <v>PENDIENTE HACER AVISO</v>
      </c>
      <c r="BO1311" s="54" t="str">
        <f t="shared" ca="1" si="247"/>
        <v>EN TRÁMITE NOTIF. POR AVISO</v>
      </c>
      <c r="BP1311" s="37"/>
      <c r="BQ1311" s="53" t="str">
        <f>IF(BP1311="","",WORKDAY(BP1311,5,FESTIVOS_CO!A:A))</f>
        <v/>
      </c>
      <c r="BR1311" s="37"/>
      <c r="BS1311" s="36"/>
      <c r="BT1311" s="38"/>
      <c r="BU1311" s="58" t="e">
        <f>VLOOKUP(BT1311,Hoja2!$C:$D,2,0)</f>
        <v>#N/A</v>
      </c>
      <c r="BV1311" s="80" t="str">
        <f>IF(
AND(AO1311="",BD1311="",BQ1311=""),
"EN PROCESO NOTIFICACION / COMUNICACION",
IF(
BT1311="",
"NO APLICA",
IF(
BU1311=60,
IF(AO1311&lt;&gt;"",AO1311,IF(BD1311&lt;&gt;"",BD1311,BQ1311))+60,
WORKDAY(
IF(AO1311&lt;&gt;"",AO1311,IF(BD1311&lt;&gt;"",BD1311,BQ1311)),
BU1311,
FESTIVOS_CO!A:A
)
)
))</f>
        <v>EN PROCESO NOTIFICACION / COMUNICACION</v>
      </c>
      <c r="BW1311" s="44"/>
      <c r="BX1311" s="53"/>
      <c r="BY1311" s="45"/>
      <c r="BZ1311" s="37"/>
      <c r="CA1311" s="54" t="str">
        <f t="shared" si="248"/>
        <v>PENDIENTE EJECUTORIA</v>
      </c>
      <c r="CB1311" s="59" t="str">
        <f t="shared" si="257"/>
        <v/>
      </c>
      <c r="CC1311" s="36"/>
      <c r="CD1311" s="40"/>
      <c r="CE1311" s="46"/>
      <c r="CF1311" s="40"/>
      <c r="CG1311" s="40"/>
      <c r="CH1311" s="40"/>
      <c r="CI1311" s="36"/>
      <c r="CJ1311" s="47"/>
      <c r="CK1311" s="40"/>
      <c r="CL1311" s="40"/>
      <c r="CM1311" s="40"/>
      <c r="CN1311" s="40"/>
    </row>
    <row r="1312" spans="1:92" ht="42.75" hidden="1">
      <c r="A1312" s="49" t="str">
        <f t="shared" si="249"/>
        <v>SIN GESTIÓN</v>
      </c>
      <c r="B1312" s="58"/>
      <c r="C1312" s="37"/>
      <c r="D1312" s="37"/>
      <c r="E1312" s="49" t="str">
        <f t="shared" si="250"/>
        <v>PENDIENTE NOTIFICACIÓN</v>
      </c>
      <c r="F1312" s="141" t="str">
        <f t="shared" si="251"/>
        <v>PENDIENTE NOTIFICACIÓN</v>
      </c>
      <c r="G1312" s="49" t="str">
        <f t="shared" si="252"/>
        <v/>
      </c>
      <c r="H1312" s="51" t="str">
        <f ca="1">IF(
L1312="",
"",
IF(
NETWORKDAYS(L1312,IF(M1312&lt;&gt;"",M1312,TODAY()),FESTIVOS_CO!A:A)&gt;2,
"VENCIDO",
IF(
NETWORKDAYS(L1312,IF(M1312&lt;&gt;"",M1312,TODAY()),FESTIVOS_CO!A:A)=2,
"ALERTA",
"A TIEMPO"
)))</f>
        <v/>
      </c>
      <c r="I1312" s="40"/>
      <c r="J1312" s="36"/>
      <c r="K1312" s="37"/>
      <c r="L1312" s="50"/>
      <c r="M1312" s="37"/>
      <c r="N1312" s="52"/>
      <c r="O1312" s="52"/>
      <c r="P1312" s="36"/>
      <c r="Q1312" s="36"/>
      <c r="R1312" s="40"/>
      <c r="S1312" s="36"/>
      <c r="T1312" s="40"/>
      <c r="U1312" s="40"/>
      <c r="V1312" s="81"/>
      <c r="W1312" s="40"/>
      <c r="X1312" s="40"/>
      <c r="Y1312" s="40"/>
      <c r="Z1312" s="38" t="str">
        <f>IFERROR(VLOOKUP(Y1312,DIRECTORIO!A:B,2,FALSE),"")</f>
        <v/>
      </c>
      <c r="AA1312" s="40"/>
      <c r="AB1312" s="40"/>
      <c r="AC1312" s="40"/>
      <c r="AD1312" s="40"/>
      <c r="AE1312" s="40"/>
      <c r="AF1312" s="40"/>
      <c r="AG1312" s="41" t="s">
        <v>109</v>
      </c>
      <c r="AH1312" s="42"/>
      <c r="AI1312" s="54" t="str">
        <f t="shared" ca="1" si="253"/>
        <v>PENDIENTE NOTIFICACIÓN ELECTRÓNICA</v>
      </c>
      <c r="AJ1312" s="37"/>
      <c r="AK1312" s="37"/>
      <c r="AL1312" s="37"/>
      <c r="AM1312" s="53" t="str">
        <f>IF(AK1312="","",WORKDAY(AK1312,5,FESTIVOS_CO!A:A))</f>
        <v/>
      </c>
      <c r="AN1312" s="37"/>
      <c r="AO1312" s="37"/>
      <c r="AP1312" s="54" t="str">
        <f t="shared" ca="1" si="258"/>
        <v>NO APLICA</v>
      </c>
      <c r="AQ1312" s="36"/>
      <c r="AR1312" s="43"/>
      <c r="AS1312" s="37"/>
      <c r="AT1312" s="36"/>
      <c r="AU1312" s="37"/>
      <c r="AV1312" s="36"/>
      <c r="AW1312" s="36"/>
      <c r="AX1312" s="37"/>
      <c r="AY1312" s="140" t="str">
        <f>IF(AU1312="","",WORKDAY(AU1312,5,FESTIVOS_CO!A:A))</f>
        <v/>
      </c>
      <c r="AZ1312" s="54" t="str">
        <f t="shared" ca="1" si="255"/>
        <v>NO APLICA</v>
      </c>
      <c r="BA1312" s="55" t="str">
        <f>IF(AX1312="","",WORKDAY(AX1312,5,FESTIVOS_CO!A:A))</f>
        <v/>
      </c>
      <c r="BB1312" s="39"/>
      <c r="BC1312" s="40"/>
      <c r="BD1312" s="40"/>
      <c r="BE1312" s="56" t="str">
        <f t="shared" ca="1" si="256"/>
        <v>NO APLICA</v>
      </c>
      <c r="BF1312" s="37"/>
      <c r="BG1312" s="45"/>
      <c r="BH1312" s="37"/>
      <c r="BI1312" s="36"/>
      <c r="BJ1312" s="37"/>
      <c r="BK1312" s="36"/>
      <c r="BL1312" s="36"/>
      <c r="BM1312" s="53" t="str">
        <f>IF(BJ1312="","",WORKDAY(BJ1312,5,FESTIVOS_CO!A:A))</f>
        <v/>
      </c>
      <c r="BN1312" s="57" t="str">
        <f t="shared" ca="1" si="254"/>
        <v>PENDIENTE HACER AVISO</v>
      </c>
      <c r="BO1312" s="54" t="str">
        <f t="shared" ca="1" si="247"/>
        <v>EN TRÁMITE NOTIF. POR AVISO</v>
      </c>
      <c r="BP1312" s="37"/>
      <c r="BQ1312" s="53" t="str">
        <f>IF(BP1312="","",WORKDAY(BP1312,5,FESTIVOS_CO!A:A))</f>
        <v/>
      </c>
      <c r="BR1312" s="37"/>
      <c r="BS1312" s="36"/>
      <c r="BT1312" s="38"/>
      <c r="BU1312" s="58" t="e">
        <f>VLOOKUP(BT1312,Hoja2!$C:$D,2,0)</f>
        <v>#N/A</v>
      </c>
      <c r="BV1312" s="80" t="str">
        <f>IF(
AND(AO1312="",BD1312="",BQ1312=""),
"EN PROCESO NOTIFICACION / COMUNICACION",
IF(
BT1312="",
"NO APLICA",
IF(
BU1312=60,
IF(AO1312&lt;&gt;"",AO1312,IF(BD1312&lt;&gt;"",BD1312,BQ1312))+60,
WORKDAY(
IF(AO1312&lt;&gt;"",AO1312,IF(BD1312&lt;&gt;"",BD1312,BQ1312)),
BU1312,
FESTIVOS_CO!A:A
)
)
))</f>
        <v>EN PROCESO NOTIFICACION / COMUNICACION</v>
      </c>
      <c r="BW1312" s="44"/>
      <c r="BX1312" s="53"/>
      <c r="BY1312" s="45"/>
      <c r="BZ1312" s="37"/>
      <c r="CA1312" s="54" t="str">
        <f t="shared" si="248"/>
        <v>PENDIENTE EJECUTORIA</v>
      </c>
      <c r="CB1312" s="59" t="str">
        <f t="shared" si="257"/>
        <v/>
      </c>
      <c r="CC1312" s="36"/>
      <c r="CD1312" s="40"/>
      <c r="CE1312" s="46"/>
      <c r="CF1312" s="40"/>
      <c r="CG1312" s="40"/>
      <c r="CH1312" s="40"/>
      <c r="CI1312" s="36"/>
      <c r="CJ1312" s="47"/>
      <c r="CK1312" s="40"/>
      <c r="CL1312" s="40"/>
      <c r="CM1312" s="40"/>
      <c r="CN1312" s="40"/>
    </row>
    <row r="1313" spans="1:92" ht="42.75" hidden="1">
      <c r="A1313" s="49" t="str">
        <f t="shared" si="249"/>
        <v>SIN GESTIÓN</v>
      </c>
      <c r="B1313" s="58"/>
      <c r="C1313" s="37"/>
      <c r="D1313" s="37"/>
      <c r="E1313" s="49" t="str">
        <f t="shared" si="250"/>
        <v>PENDIENTE NOTIFICACIÓN</v>
      </c>
      <c r="F1313" s="141" t="str">
        <f t="shared" si="251"/>
        <v>PENDIENTE NOTIFICACIÓN</v>
      </c>
      <c r="G1313" s="49" t="str">
        <f t="shared" si="252"/>
        <v/>
      </c>
      <c r="H1313" s="51" t="str">
        <f ca="1">IF(
L1313="",
"",
IF(
NETWORKDAYS(L1313,IF(M1313&lt;&gt;"",M1313,TODAY()),FESTIVOS_CO!A:A)&gt;2,
"VENCIDO",
IF(
NETWORKDAYS(L1313,IF(M1313&lt;&gt;"",M1313,TODAY()),FESTIVOS_CO!A:A)=2,
"ALERTA",
"A TIEMPO"
)))</f>
        <v/>
      </c>
      <c r="I1313" s="40"/>
      <c r="J1313" s="36"/>
      <c r="K1313" s="37"/>
      <c r="L1313" s="50"/>
      <c r="M1313" s="37"/>
      <c r="N1313" s="52"/>
      <c r="O1313" s="52"/>
      <c r="P1313" s="36"/>
      <c r="Q1313" s="36"/>
      <c r="R1313" s="40"/>
      <c r="S1313" s="36"/>
      <c r="T1313" s="40"/>
      <c r="U1313" s="40"/>
      <c r="V1313" s="81"/>
      <c r="W1313" s="40"/>
      <c r="X1313" s="40"/>
      <c r="Y1313" s="40"/>
      <c r="Z1313" s="38" t="str">
        <f>IFERROR(VLOOKUP(Y1313,DIRECTORIO!A:B,2,FALSE),"")</f>
        <v/>
      </c>
      <c r="AA1313" s="40"/>
      <c r="AB1313" s="40"/>
      <c r="AC1313" s="40"/>
      <c r="AD1313" s="40"/>
      <c r="AE1313" s="40"/>
      <c r="AF1313" s="40"/>
      <c r="AG1313" s="41" t="s">
        <v>109</v>
      </c>
      <c r="AH1313" s="42"/>
      <c r="AI1313" s="54" t="str">
        <f t="shared" ca="1" si="253"/>
        <v>PENDIENTE NOTIFICACIÓN ELECTRÓNICA</v>
      </c>
      <c r="AJ1313" s="37"/>
      <c r="AK1313" s="37"/>
      <c r="AL1313" s="37"/>
      <c r="AM1313" s="53" t="str">
        <f>IF(AK1313="","",WORKDAY(AK1313,5,FESTIVOS_CO!A:A))</f>
        <v/>
      </c>
      <c r="AN1313" s="37"/>
      <c r="AO1313" s="37"/>
      <c r="AP1313" s="54" t="str">
        <f t="shared" ca="1" si="258"/>
        <v>NO APLICA</v>
      </c>
      <c r="AQ1313" s="36"/>
      <c r="AR1313" s="43"/>
      <c r="AS1313" s="37"/>
      <c r="AT1313" s="36"/>
      <c r="AU1313" s="37"/>
      <c r="AV1313" s="36"/>
      <c r="AW1313" s="36"/>
      <c r="AX1313" s="37"/>
      <c r="AY1313" s="140" t="str">
        <f>IF(AU1313="","",WORKDAY(AU1313,5,FESTIVOS_CO!A:A))</f>
        <v/>
      </c>
      <c r="AZ1313" s="54" t="str">
        <f t="shared" ca="1" si="255"/>
        <v>NO APLICA</v>
      </c>
      <c r="BA1313" s="55" t="str">
        <f>IF(AX1313="","",WORKDAY(AX1313,5,FESTIVOS_CO!A:A))</f>
        <v/>
      </c>
      <c r="BB1313" s="39"/>
      <c r="BC1313" s="40"/>
      <c r="BD1313" s="40"/>
      <c r="BE1313" s="56" t="str">
        <f t="shared" ca="1" si="256"/>
        <v>NO APLICA</v>
      </c>
      <c r="BF1313" s="37"/>
      <c r="BG1313" s="45"/>
      <c r="BH1313" s="37"/>
      <c r="BI1313" s="36"/>
      <c r="BJ1313" s="37"/>
      <c r="BK1313" s="36"/>
      <c r="BL1313" s="36"/>
      <c r="BM1313" s="53" t="str">
        <f>IF(BJ1313="","",WORKDAY(BJ1313,5,FESTIVOS_CO!A:A))</f>
        <v/>
      </c>
      <c r="BN1313" s="57" t="str">
        <f t="shared" ca="1" si="254"/>
        <v>PENDIENTE HACER AVISO</v>
      </c>
      <c r="BO1313" s="54" t="str">
        <f t="shared" ca="1" si="247"/>
        <v>EN TRÁMITE NOTIF. POR AVISO</v>
      </c>
      <c r="BP1313" s="37"/>
      <c r="BQ1313" s="53" t="str">
        <f>IF(BP1313="","",WORKDAY(BP1313,5,FESTIVOS_CO!A:A))</f>
        <v/>
      </c>
      <c r="BR1313" s="37"/>
      <c r="BS1313" s="36"/>
      <c r="BT1313" s="38"/>
      <c r="BU1313" s="58" t="e">
        <f>VLOOKUP(BT1313,Hoja2!$C:$D,2,0)</f>
        <v>#N/A</v>
      </c>
      <c r="BV1313" s="80" t="str">
        <f>IF(
AND(AO1313="",BD1313="",BQ1313=""),
"EN PROCESO NOTIFICACION / COMUNICACION",
IF(
BT1313="",
"NO APLICA",
IF(
BU1313=60,
IF(AO1313&lt;&gt;"",AO1313,IF(BD1313&lt;&gt;"",BD1313,BQ1313))+60,
WORKDAY(
IF(AO1313&lt;&gt;"",AO1313,IF(BD1313&lt;&gt;"",BD1313,BQ1313)),
BU1313,
FESTIVOS_CO!A:A
)
)
))</f>
        <v>EN PROCESO NOTIFICACION / COMUNICACION</v>
      </c>
      <c r="BW1313" s="44"/>
      <c r="BX1313" s="53"/>
      <c r="BY1313" s="45"/>
      <c r="BZ1313" s="37"/>
      <c r="CA1313" s="54" t="str">
        <f t="shared" si="248"/>
        <v>PENDIENTE EJECUTORIA</v>
      </c>
      <c r="CB1313" s="59" t="str">
        <f t="shared" si="257"/>
        <v/>
      </c>
      <c r="CC1313" s="36"/>
      <c r="CD1313" s="40"/>
      <c r="CE1313" s="46"/>
      <c r="CF1313" s="40"/>
      <c r="CG1313" s="40"/>
      <c r="CH1313" s="40"/>
      <c r="CI1313" s="36"/>
      <c r="CJ1313" s="47"/>
      <c r="CK1313" s="40"/>
      <c r="CL1313" s="40"/>
      <c r="CM1313" s="40"/>
      <c r="CN1313" s="40"/>
    </row>
    <row r="1314" spans="1:92" ht="42.75" hidden="1">
      <c r="A1314" s="49" t="str">
        <f t="shared" si="249"/>
        <v>SIN GESTIÓN</v>
      </c>
      <c r="B1314" s="58"/>
      <c r="C1314" s="37"/>
      <c r="D1314" s="37"/>
      <c r="E1314" s="49" t="str">
        <f t="shared" si="250"/>
        <v>PENDIENTE NOTIFICACIÓN</v>
      </c>
      <c r="F1314" s="141" t="str">
        <f t="shared" si="251"/>
        <v>PENDIENTE NOTIFICACIÓN</v>
      </c>
      <c r="G1314" s="49" t="str">
        <f t="shared" si="252"/>
        <v/>
      </c>
      <c r="H1314" s="51" t="str">
        <f ca="1">IF(
L1314="",
"",
IF(
NETWORKDAYS(L1314,IF(M1314&lt;&gt;"",M1314,TODAY()),FESTIVOS_CO!A:A)&gt;2,
"VENCIDO",
IF(
NETWORKDAYS(L1314,IF(M1314&lt;&gt;"",M1314,TODAY()),FESTIVOS_CO!A:A)=2,
"ALERTA",
"A TIEMPO"
)))</f>
        <v/>
      </c>
      <c r="I1314" s="40"/>
      <c r="J1314" s="36"/>
      <c r="K1314" s="37"/>
      <c r="L1314" s="50"/>
      <c r="M1314" s="37"/>
      <c r="N1314" s="52"/>
      <c r="O1314" s="52"/>
      <c r="P1314" s="36"/>
      <c r="Q1314" s="36"/>
      <c r="R1314" s="40"/>
      <c r="S1314" s="36"/>
      <c r="T1314" s="40"/>
      <c r="U1314" s="40"/>
      <c r="V1314" s="81"/>
      <c r="W1314" s="40"/>
      <c r="X1314" s="40"/>
      <c r="Y1314" s="40"/>
      <c r="Z1314" s="38" t="str">
        <f>IFERROR(VLOOKUP(Y1314,DIRECTORIO!A:B,2,FALSE),"")</f>
        <v/>
      </c>
      <c r="AA1314" s="40"/>
      <c r="AB1314" s="40"/>
      <c r="AC1314" s="40"/>
      <c r="AD1314" s="40"/>
      <c r="AE1314" s="40"/>
      <c r="AF1314" s="40"/>
      <c r="AG1314" s="41" t="s">
        <v>109</v>
      </c>
      <c r="AH1314" s="42"/>
      <c r="AI1314" s="54" t="str">
        <f t="shared" ca="1" si="253"/>
        <v>PENDIENTE NOTIFICACIÓN ELECTRÓNICA</v>
      </c>
      <c r="AJ1314" s="37"/>
      <c r="AK1314" s="37"/>
      <c r="AL1314" s="37"/>
      <c r="AM1314" s="53" t="str">
        <f>IF(AK1314="","",WORKDAY(AK1314,5,FESTIVOS_CO!A:A))</f>
        <v/>
      </c>
      <c r="AN1314" s="37"/>
      <c r="AO1314" s="37"/>
      <c r="AP1314" s="54" t="str">
        <f t="shared" ca="1" si="258"/>
        <v>NO APLICA</v>
      </c>
      <c r="AQ1314" s="36"/>
      <c r="AR1314" s="43"/>
      <c r="AS1314" s="37"/>
      <c r="AT1314" s="36"/>
      <c r="AU1314" s="37"/>
      <c r="AV1314" s="36"/>
      <c r="AW1314" s="36"/>
      <c r="AX1314" s="37"/>
      <c r="AY1314" s="140" t="str">
        <f>IF(AU1314="","",WORKDAY(AU1314,5,FESTIVOS_CO!A:A))</f>
        <v/>
      </c>
      <c r="AZ1314" s="54" t="str">
        <f t="shared" ca="1" si="255"/>
        <v>NO APLICA</v>
      </c>
      <c r="BA1314" s="55" t="str">
        <f>IF(AX1314="","",WORKDAY(AX1314,5,FESTIVOS_CO!A:A))</f>
        <v/>
      </c>
      <c r="BB1314" s="39"/>
      <c r="BC1314" s="40"/>
      <c r="BD1314" s="40"/>
      <c r="BE1314" s="56" t="str">
        <f t="shared" ca="1" si="256"/>
        <v>NO APLICA</v>
      </c>
      <c r="BF1314" s="37"/>
      <c r="BG1314" s="45"/>
      <c r="BH1314" s="37"/>
      <c r="BI1314" s="36"/>
      <c r="BJ1314" s="37"/>
      <c r="BK1314" s="36"/>
      <c r="BL1314" s="36"/>
      <c r="BM1314" s="53" t="str">
        <f>IF(BJ1314="","",WORKDAY(BJ1314,5,FESTIVOS_CO!A:A))</f>
        <v/>
      </c>
      <c r="BN1314" s="57" t="str">
        <f t="shared" ca="1" si="254"/>
        <v>PENDIENTE HACER AVISO</v>
      </c>
      <c r="BO1314" s="54" t="str">
        <f t="shared" ca="1" si="247"/>
        <v>EN TRÁMITE NOTIF. POR AVISO</v>
      </c>
      <c r="BP1314" s="37"/>
      <c r="BQ1314" s="53" t="str">
        <f>IF(BP1314="","",WORKDAY(BP1314,5,FESTIVOS_CO!A:A))</f>
        <v/>
      </c>
      <c r="BR1314" s="37"/>
      <c r="BS1314" s="36"/>
      <c r="BT1314" s="38"/>
      <c r="BU1314" s="58" t="e">
        <f>VLOOKUP(BT1314,Hoja2!$C:$D,2,0)</f>
        <v>#N/A</v>
      </c>
      <c r="BV1314" s="80" t="str">
        <f>IF(
AND(AO1314="",BD1314="",BQ1314=""),
"EN PROCESO NOTIFICACION / COMUNICACION",
IF(
BT1314="",
"NO APLICA",
IF(
BU1314=60,
IF(AO1314&lt;&gt;"",AO1314,IF(BD1314&lt;&gt;"",BD1314,BQ1314))+60,
WORKDAY(
IF(AO1314&lt;&gt;"",AO1314,IF(BD1314&lt;&gt;"",BD1314,BQ1314)),
BU1314,
FESTIVOS_CO!A:A
)
)
))</f>
        <v>EN PROCESO NOTIFICACION / COMUNICACION</v>
      </c>
      <c r="BW1314" s="44"/>
      <c r="BX1314" s="53"/>
      <c r="BY1314" s="45"/>
      <c r="BZ1314" s="37"/>
      <c r="CA1314" s="54" t="str">
        <f t="shared" si="248"/>
        <v>PENDIENTE EJECUTORIA</v>
      </c>
      <c r="CB1314" s="59" t="str">
        <f t="shared" si="257"/>
        <v/>
      </c>
      <c r="CC1314" s="36"/>
      <c r="CD1314" s="40"/>
      <c r="CE1314" s="46"/>
      <c r="CF1314" s="40"/>
      <c r="CG1314" s="40"/>
      <c r="CH1314" s="40"/>
      <c r="CI1314" s="36"/>
      <c r="CJ1314" s="47"/>
      <c r="CK1314" s="40"/>
      <c r="CL1314" s="40"/>
      <c r="CM1314" s="40"/>
      <c r="CN1314" s="40"/>
    </row>
    <row r="1315" spans="1:92" ht="42.75" hidden="1">
      <c r="A1315" s="49" t="str">
        <f t="shared" si="249"/>
        <v>SIN GESTIÓN</v>
      </c>
      <c r="B1315" s="58"/>
      <c r="C1315" s="37"/>
      <c r="D1315" s="37"/>
      <c r="E1315" s="49" t="str">
        <f t="shared" si="250"/>
        <v>PENDIENTE NOTIFICACIÓN</v>
      </c>
      <c r="F1315" s="141" t="str">
        <f t="shared" si="251"/>
        <v>PENDIENTE NOTIFICACIÓN</v>
      </c>
      <c r="G1315" s="49" t="str">
        <f t="shared" si="252"/>
        <v/>
      </c>
      <c r="H1315" s="51" t="str">
        <f ca="1">IF(
L1315="",
"",
IF(
NETWORKDAYS(L1315,IF(M1315&lt;&gt;"",M1315,TODAY()),FESTIVOS_CO!A:A)&gt;2,
"VENCIDO",
IF(
NETWORKDAYS(L1315,IF(M1315&lt;&gt;"",M1315,TODAY()),FESTIVOS_CO!A:A)=2,
"ALERTA",
"A TIEMPO"
)))</f>
        <v/>
      </c>
      <c r="I1315" s="40"/>
      <c r="J1315" s="36"/>
      <c r="K1315" s="37"/>
      <c r="L1315" s="50"/>
      <c r="M1315" s="37"/>
      <c r="N1315" s="52"/>
      <c r="O1315" s="52"/>
      <c r="P1315" s="36"/>
      <c r="Q1315" s="36"/>
      <c r="R1315" s="40"/>
      <c r="S1315" s="36"/>
      <c r="T1315" s="40"/>
      <c r="U1315" s="40"/>
      <c r="V1315" s="81"/>
      <c r="W1315" s="40"/>
      <c r="X1315" s="40"/>
      <c r="Y1315" s="40"/>
      <c r="Z1315" s="38" t="str">
        <f>IFERROR(VLOOKUP(Y1315,DIRECTORIO!A:B,2,FALSE),"")</f>
        <v/>
      </c>
      <c r="AA1315" s="40"/>
      <c r="AB1315" s="40"/>
      <c r="AC1315" s="40"/>
      <c r="AD1315" s="40"/>
      <c r="AE1315" s="40"/>
      <c r="AF1315" s="40"/>
      <c r="AG1315" s="41" t="s">
        <v>109</v>
      </c>
      <c r="AH1315" s="42"/>
      <c r="AI1315" s="54" t="str">
        <f t="shared" ca="1" si="253"/>
        <v>PENDIENTE NOTIFICACIÓN ELECTRÓNICA</v>
      </c>
      <c r="AJ1315" s="37"/>
      <c r="AK1315" s="37"/>
      <c r="AL1315" s="37"/>
      <c r="AM1315" s="53" t="str">
        <f>IF(AK1315="","",WORKDAY(AK1315,5,FESTIVOS_CO!A:A))</f>
        <v/>
      </c>
      <c r="AN1315" s="37"/>
      <c r="AO1315" s="37"/>
      <c r="AP1315" s="54" t="str">
        <f t="shared" ca="1" si="258"/>
        <v>NO APLICA</v>
      </c>
      <c r="AQ1315" s="36"/>
      <c r="AR1315" s="43"/>
      <c r="AS1315" s="37"/>
      <c r="AT1315" s="36"/>
      <c r="AU1315" s="37"/>
      <c r="AV1315" s="36"/>
      <c r="AW1315" s="36"/>
      <c r="AX1315" s="37"/>
      <c r="AY1315" s="140" t="str">
        <f>IF(AU1315="","",WORKDAY(AU1315,5,FESTIVOS_CO!A:A))</f>
        <v/>
      </c>
      <c r="AZ1315" s="54" t="str">
        <f t="shared" ca="1" si="255"/>
        <v>NO APLICA</v>
      </c>
      <c r="BA1315" s="55" t="str">
        <f>IF(AX1315="","",WORKDAY(AX1315,5,FESTIVOS_CO!A:A))</f>
        <v/>
      </c>
      <c r="BB1315" s="39"/>
      <c r="BC1315" s="40"/>
      <c r="BD1315" s="40"/>
      <c r="BE1315" s="56" t="str">
        <f t="shared" ca="1" si="256"/>
        <v>NO APLICA</v>
      </c>
      <c r="BF1315" s="37"/>
      <c r="BG1315" s="45"/>
      <c r="BH1315" s="37"/>
      <c r="BI1315" s="36"/>
      <c r="BJ1315" s="37"/>
      <c r="BK1315" s="36"/>
      <c r="BL1315" s="36"/>
      <c r="BM1315" s="53" t="str">
        <f>IF(BJ1315="","",WORKDAY(BJ1315,5,FESTIVOS_CO!A:A))</f>
        <v/>
      </c>
      <c r="BN1315" s="57" t="str">
        <f t="shared" ca="1" si="254"/>
        <v>PENDIENTE HACER AVISO</v>
      </c>
      <c r="BO1315" s="54" t="str">
        <f t="shared" ca="1" si="247"/>
        <v>EN TRÁMITE NOTIF. POR AVISO</v>
      </c>
      <c r="BP1315" s="37"/>
      <c r="BQ1315" s="53" t="str">
        <f>IF(BP1315="","",WORKDAY(BP1315,5,FESTIVOS_CO!A:A))</f>
        <v/>
      </c>
      <c r="BR1315" s="37"/>
      <c r="BS1315" s="36"/>
      <c r="BT1315" s="38"/>
      <c r="BU1315" s="58" t="e">
        <f>VLOOKUP(BT1315,Hoja2!$C:$D,2,0)</f>
        <v>#N/A</v>
      </c>
      <c r="BV1315" s="80" t="str">
        <f>IF(
AND(AO1315="",BD1315="",BQ1315=""),
"EN PROCESO NOTIFICACION / COMUNICACION",
IF(
BT1315="",
"NO APLICA",
IF(
BU1315=60,
IF(AO1315&lt;&gt;"",AO1315,IF(BD1315&lt;&gt;"",BD1315,BQ1315))+60,
WORKDAY(
IF(AO1315&lt;&gt;"",AO1315,IF(BD1315&lt;&gt;"",BD1315,BQ1315)),
BU1315,
FESTIVOS_CO!A:A
)
)
))</f>
        <v>EN PROCESO NOTIFICACION / COMUNICACION</v>
      </c>
      <c r="BW1315" s="44"/>
      <c r="BX1315" s="53"/>
      <c r="BY1315" s="45"/>
      <c r="BZ1315" s="37"/>
      <c r="CA1315" s="54" t="str">
        <f t="shared" si="248"/>
        <v>PENDIENTE EJECUTORIA</v>
      </c>
      <c r="CB1315" s="59" t="str">
        <f t="shared" si="257"/>
        <v/>
      </c>
      <c r="CC1315" s="36"/>
      <c r="CD1315" s="40"/>
      <c r="CE1315" s="46"/>
      <c r="CF1315" s="40"/>
      <c r="CG1315" s="40"/>
      <c r="CH1315" s="40"/>
      <c r="CI1315" s="36"/>
      <c r="CJ1315" s="47"/>
      <c r="CK1315" s="40"/>
      <c r="CL1315" s="40"/>
      <c r="CM1315" s="40"/>
      <c r="CN1315" s="40"/>
    </row>
    <row r="1316" spans="1:92" ht="42.75" hidden="1">
      <c r="A1316" s="49" t="str">
        <f t="shared" si="249"/>
        <v>SIN GESTIÓN</v>
      </c>
      <c r="B1316" s="58"/>
      <c r="C1316" s="37"/>
      <c r="D1316" s="37"/>
      <c r="E1316" s="49" t="str">
        <f t="shared" si="250"/>
        <v>PENDIENTE NOTIFICACIÓN</v>
      </c>
      <c r="F1316" s="141" t="str">
        <f t="shared" si="251"/>
        <v>PENDIENTE NOTIFICACIÓN</v>
      </c>
      <c r="G1316" s="49" t="str">
        <f t="shared" si="252"/>
        <v/>
      </c>
      <c r="H1316" s="51" t="str">
        <f ca="1">IF(
L1316="",
"",
IF(
NETWORKDAYS(L1316,IF(M1316&lt;&gt;"",M1316,TODAY()),FESTIVOS_CO!A:A)&gt;2,
"VENCIDO",
IF(
NETWORKDAYS(L1316,IF(M1316&lt;&gt;"",M1316,TODAY()),FESTIVOS_CO!A:A)=2,
"ALERTA",
"A TIEMPO"
)))</f>
        <v/>
      </c>
      <c r="I1316" s="40"/>
      <c r="J1316" s="36"/>
      <c r="K1316" s="37"/>
      <c r="L1316" s="50"/>
      <c r="M1316" s="37"/>
      <c r="N1316" s="52"/>
      <c r="O1316" s="52"/>
      <c r="P1316" s="36"/>
      <c r="Q1316" s="36"/>
      <c r="R1316" s="40"/>
      <c r="S1316" s="36"/>
      <c r="T1316" s="40"/>
      <c r="U1316" s="40"/>
      <c r="V1316" s="81"/>
      <c r="W1316" s="40"/>
      <c r="X1316" s="40"/>
      <c r="Y1316" s="40"/>
      <c r="Z1316" s="38" t="str">
        <f>IFERROR(VLOOKUP(Y1316,DIRECTORIO!A:B,2,FALSE),"")</f>
        <v/>
      </c>
      <c r="AA1316" s="40"/>
      <c r="AB1316" s="40"/>
      <c r="AC1316" s="40"/>
      <c r="AD1316" s="40"/>
      <c r="AE1316" s="40"/>
      <c r="AF1316" s="40"/>
      <c r="AG1316" s="41" t="s">
        <v>109</v>
      </c>
      <c r="AH1316" s="42"/>
      <c r="AI1316" s="54" t="str">
        <f t="shared" ca="1" si="253"/>
        <v>PENDIENTE NOTIFICACIÓN ELECTRÓNICA</v>
      </c>
      <c r="AJ1316" s="37"/>
      <c r="AK1316" s="37"/>
      <c r="AL1316" s="37"/>
      <c r="AM1316" s="53" t="str">
        <f>IF(AK1316="","",WORKDAY(AK1316,5,FESTIVOS_CO!A:A))</f>
        <v/>
      </c>
      <c r="AN1316" s="37"/>
      <c r="AO1316" s="37"/>
      <c r="AP1316" s="54" t="str">
        <f t="shared" ca="1" si="258"/>
        <v>NO APLICA</v>
      </c>
      <c r="AQ1316" s="36"/>
      <c r="AR1316" s="43"/>
      <c r="AS1316" s="37"/>
      <c r="AT1316" s="36"/>
      <c r="AU1316" s="37"/>
      <c r="AV1316" s="36"/>
      <c r="AW1316" s="36"/>
      <c r="AX1316" s="37"/>
      <c r="AY1316" s="140" t="str">
        <f>IF(AU1316="","",WORKDAY(AU1316,5,FESTIVOS_CO!A:A))</f>
        <v/>
      </c>
      <c r="AZ1316" s="54" t="str">
        <f t="shared" ca="1" si="255"/>
        <v>NO APLICA</v>
      </c>
      <c r="BA1316" s="55" t="str">
        <f>IF(AX1316="","",WORKDAY(AX1316,5,FESTIVOS_CO!A:A))</f>
        <v/>
      </c>
      <c r="BB1316" s="39"/>
      <c r="BC1316" s="40"/>
      <c r="BD1316" s="40"/>
      <c r="BE1316" s="56" t="str">
        <f t="shared" ca="1" si="256"/>
        <v>NO APLICA</v>
      </c>
      <c r="BF1316" s="37"/>
      <c r="BG1316" s="45"/>
      <c r="BH1316" s="37"/>
      <c r="BI1316" s="36"/>
      <c r="BJ1316" s="37"/>
      <c r="BK1316" s="36"/>
      <c r="BL1316" s="36"/>
      <c r="BM1316" s="53" t="str">
        <f>IF(BJ1316="","",WORKDAY(BJ1316,5,FESTIVOS_CO!A:A))</f>
        <v/>
      </c>
      <c r="BN1316" s="57" t="str">
        <f t="shared" ca="1" si="254"/>
        <v>PENDIENTE HACER AVISO</v>
      </c>
      <c r="BO1316" s="54" t="str">
        <f t="shared" ca="1" si="247"/>
        <v>EN TRÁMITE NOTIF. POR AVISO</v>
      </c>
      <c r="BP1316" s="37"/>
      <c r="BQ1316" s="53" t="str">
        <f>IF(BP1316="","",WORKDAY(BP1316,5,FESTIVOS_CO!A:A))</f>
        <v/>
      </c>
      <c r="BR1316" s="37"/>
      <c r="BS1316" s="36"/>
      <c r="BT1316" s="38"/>
      <c r="BU1316" s="58" t="e">
        <f>VLOOKUP(BT1316,Hoja2!$C:$D,2,0)</f>
        <v>#N/A</v>
      </c>
      <c r="BV1316" s="80" t="str">
        <f>IF(
AND(AO1316="",BD1316="",BQ1316=""),
"EN PROCESO NOTIFICACION / COMUNICACION",
IF(
BT1316="",
"NO APLICA",
IF(
BU1316=60,
IF(AO1316&lt;&gt;"",AO1316,IF(BD1316&lt;&gt;"",BD1316,BQ1316))+60,
WORKDAY(
IF(AO1316&lt;&gt;"",AO1316,IF(BD1316&lt;&gt;"",BD1316,BQ1316)),
BU1316,
FESTIVOS_CO!A:A
)
)
))</f>
        <v>EN PROCESO NOTIFICACION / COMUNICACION</v>
      </c>
      <c r="BW1316" s="44"/>
      <c r="BX1316" s="53"/>
      <c r="BY1316" s="45"/>
      <c r="BZ1316" s="37"/>
      <c r="CA1316" s="54" t="str">
        <f t="shared" si="248"/>
        <v>PENDIENTE EJECUTORIA</v>
      </c>
      <c r="CB1316" s="59" t="str">
        <f t="shared" si="257"/>
        <v/>
      </c>
      <c r="CC1316" s="36"/>
      <c r="CD1316" s="40"/>
      <c r="CE1316" s="46"/>
      <c r="CF1316" s="40"/>
      <c r="CG1316" s="40"/>
      <c r="CH1316" s="40"/>
      <c r="CI1316" s="36"/>
      <c r="CJ1316" s="47"/>
      <c r="CK1316" s="40"/>
      <c r="CL1316" s="40"/>
      <c r="CM1316" s="40"/>
      <c r="CN1316" s="40"/>
    </row>
    <row r="1317" spans="1:92" ht="42.75" hidden="1">
      <c r="A1317" s="49" t="str">
        <f t="shared" si="249"/>
        <v>SIN GESTIÓN</v>
      </c>
      <c r="B1317" s="58"/>
      <c r="C1317" s="37"/>
      <c r="D1317" s="37"/>
      <c r="E1317" s="49" t="str">
        <f t="shared" si="250"/>
        <v>PENDIENTE NOTIFICACIÓN</v>
      </c>
      <c r="F1317" s="141" t="str">
        <f t="shared" si="251"/>
        <v>PENDIENTE NOTIFICACIÓN</v>
      </c>
      <c r="G1317" s="49" t="str">
        <f t="shared" si="252"/>
        <v/>
      </c>
      <c r="H1317" s="51" t="str">
        <f ca="1">IF(
L1317="",
"",
IF(
NETWORKDAYS(L1317,IF(M1317&lt;&gt;"",M1317,TODAY()),FESTIVOS_CO!A:A)&gt;2,
"VENCIDO",
IF(
NETWORKDAYS(L1317,IF(M1317&lt;&gt;"",M1317,TODAY()),FESTIVOS_CO!A:A)=2,
"ALERTA",
"A TIEMPO"
)))</f>
        <v/>
      </c>
      <c r="I1317" s="40"/>
      <c r="J1317" s="36"/>
      <c r="K1317" s="37"/>
      <c r="L1317" s="50"/>
      <c r="M1317" s="37"/>
      <c r="N1317" s="52"/>
      <c r="O1317" s="52"/>
      <c r="P1317" s="36"/>
      <c r="Q1317" s="36"/>
      <c r="R1317" s="40"/>
      <c r="S1317" s="36"/>
      <c r="T1317" s="40"/>
      <c r="U1317" s="40"/>
      <c r="V1317" s="81"/>
      <c r="W1317" s="40"/>
      <c r="X1317" s="40"/>
      <c r="Y1317" s="40"/>
      <c r="Z1317" s="38" t="str">
        <f>IFERROR(VLOOKUP(Y1317,DIRECTORIO!A:B,2,FALSE),"")</f>
        <v/>
      </c>
      <c r="AA1317" s="40"/>
      <c r="AB1317" s="40"/>
      <c r="AC1317" s="40"/>
      <c r="AD1317" s="40"/>
      <c r="AE1317" s="40"/>
      <c r="AF1317" s="40"/>
      <c r="AG1317" s="41" t="s">
        <v>109</v>
      </c>
      <c r="AH1317" s="42"/>
      <c r="AI1317" s="54" t="str">
        <f t="shared" ca="1" si="253"/>
        <v>PENDIENTE NOTIFICACIÓN ELECTRÓNICA</v>
      </c>
      <c r="AJ1317" s="37"/>
      <c r="AK1317" s="37"/>
      <c r="AL1317" s="37"/>
      <c r="AM1317" s="53" t="str">
        <f>IF(AK1317="","",WORKDAY(AK1317,5,FESTIVOS_CO!A:A))</f>
        <v/>
      </c>
      <c r="AN1317" s="37"/>
      <c r="AO1317" s="37"/>
      <c r="AP1317" s="54" t="str">
        <f t="shared" ca="1" si="258"/>
        <v>NO APLICA</v>
      </c>
      <c r="AQ1317" s="36"/>
      <c r="AR1317" s="43"/>
      <c r="AS1317" s="37"/>
      <c r="AT1317" s="36"/>
      <c r="AU1317" s="37"/>
      <c r="AV1317" s="36"/>
      <c r="AW1317" s="36"/>
      <c r="AX1317" s="37"/>
      <c r="AY1317" s="140" t="str">
        <f>IF(AU1317="","",WORKDAY(AU1317,5,FESTIVOS_CO!A:A))</f>
        <v/>
      </c>
      <c r="AZ1317" s="54" t="str">
        <f t="shared" ca="1" si="255"/>
        <v>NO APLICA</v>
      </c>
      <c r="BA1317" s="55" t="str">
        <f>IF(AX1317="","",WORKDAY(AX1317,5,FESTIVOS_CO!A:A))</f>
        <v/>
      </c>
      <c r="BB1317" s="39"/>
      <c r="BC1317" s="40"/>
      <c r="BD1317" s="40"/>
      <c r="BE1317" s="56" t="str">
        <f t="shared" ca="1" si="256"/>
        <v>NO APLICA</v>
      </c>
      <c r="BF1317" s="37"/>
      <c r="BG1317" s="45"/>
      <c r="BH1317" s="37"/>
      <c r="BI1317" s="36"/>
      <c r="BJ1317" s="37"/>
      <c r="BK1317" s="36"/>
      <c r="BL1317" s="36"/>
      <c r="BM1317" s="53" t="str">
        <f>IF(BJ1317="","",WORKDAY(BJ1317,5,FESTIVOS_CO!A:A))</f>
        <v/>
      </c>
      <c r="BN1317" s="57" t="str">
        <f t="shared" ca="1" si="254"/>
        <v>PENDIENTE HACER AVISO</v>
      </c>
      <c r="BO1317" s="54" t="str">
        <f t="shared" ca="1" si="247"/>
        <v>EN TRÁMITE NOTIF. POR AVISO</v>
      </c>
      <c r="BP1317" s="37"/>
      <c r="BQ1317" s="53" t="str">
        <f>IF(BP1317="","",WORKDAY(BP1317,5,FESTIVOS_CO!A:A))</f>
        <v/>
      </c>
      <c r="BR1317" s="37"/>
      <c r="BS1317" s="36"/>
      <c r="BT1317" s="38"/>
      <c r="BU1317" s="58" t="e">
        <f>VLOOKUP(BT1317,Hoja2!$C:$D,2,0)</f>
        <v>#N/A</v>
      </c>
      <c r="BV1317" s="80" t="str">
        <f>IF(
AND(AO1317="",BD1317="",BQ1317=""),
"EN PROCESO NOTIFICACION / COMUNICACION",
IF(
BT1317="",
"NO APLICA",
IF(
BU1317=60,
IF(AO1317&lt;&gt;"",AO1317,IF(BD1317&lt;&gt;"",BD1317,BQ1317))+60,
WORKDAY(
IF(AO1317&lt;&gt;"",AO1317,IF(BD1317&lt;&gt;"",BD1317,BQ1317)),
BU1317,
FESTIVOS_CO!A:A
)
)
))</f>
        <v>EN PROCESO NOTIFICACION / COMUNICACION</v>
      </c>
      <c r="BW1317" s="44"/>
      <c r="BX1317" s="53"/>
      <c r="BY1317" s="45"/>
      <c r="BZ1317" s="37"/>
      <c r="CA1317" s="54" t="str">
        <f t="shared" si="248"/>
        <v>PENDIENTE EJECUTORIA</v>
      </c>
      <c r="CB1317" s="59" t="str">
        <f t="shared" si="257"/>
        <v/>
      </c>
      <c r="CC1317" s="36"/>
      <c r="CD1317" s="40"/>
      <c r="CE1317" s="46"/>
      <c r="CF1317" s="40"/>
      <c r="CG1317" s="40"/>
      <c r="CH1317" s="40"/>
      <c r="CI1317" s="36"/>
      <c r="CJ1317" s="47"/>
      <c r="CK1317" s="40"/>
      <c r="CL1317" s="40"/>
      <c r="CM1317" s="40"/>
      <c r="CN1317" s="40"/>
    </row>
    <row r="1318" spans="1:92" ht="42.75" hidden="1">
      <c r="A1318" s="49" t="str">
        <f t="shared" si="249"/>
        <v>SIN GESTIÓN</v>
      </c>
      <c r="B1318" s="58"/>
      <c r="C1318" s="37"/>
      <c r="D1318" s="37"/>
      <c r="E1318" s="49" t="str">
        <f t="shared" si="250"/>
        <v>PENDIENTE NOTIFICACIÓN</v>
      </c>
      <c r="F1318" s="141" t="str">
        <f t="shared" si="251"/>
        <v>PENDIENTE NOTIFICACIÓN</v>
      </c>
      <c r="G1318" s="49" t="str">
        <f t="shared" si="252"/>
        <v/>
      </c>
      <c r="H1318" s="51" t="str">
        <f ca="1">IF(
L1318="",
"",
IF(
NETWORKDAYS(L1318,IF(M1318&lt;&gt;"",M1318,TODAY()),FESTIVOS_CO!A:A)&gt;2,
"VENCIDO",
IF(
NETWORKDAYS(L1318,IF(M1318&lt;&gt;"",M1318,TODAY()),FESTIVOS_CO!A:A)=2,
"ALERTA",
"A TIEMPO"
)))</f>
        <v/>
      </c>
      <c r="I1318" s="40"/>
      <c r="J1318" s="36"/>
      <c r="K1318" s="37"/>
      <c r="L1318" s="50"/>
      <c r="M1318" s="37"/>
      <c r="N1318" s="52"/>
      <c r="O1318" s="52"/>
      <c r="P1318" s="36"/>
      <c r="Q1318" s="36"/>
      <c r="R1318" s="40"/>
      <c r="S1318" s="36"/>
      <c r="T1318" s="40"/>
      <c r="U1318" s="40"/>
      <c r="V1318" s="81"/>
      <c r="W1318" s="40"/>
      <c r="X1318" s="40"/>
      <c r="Y1318" s="40"/>
      <c r="Z1318" s="38" t="str">
        <f>IFERROR(VLOOKUP(Y1318,DIRECTORIO!A:B,2,FALSE),"")</f>
        <v/>
      </c>
      <c r="AA1318" s="40"/>
      <c r="AB1318" s="40"/>
      <c r="AC1318" s="40"/>
      <c r="AD1318" s="40"/>
      <c r="AE1318" s="40"/>
      <c r="AF1318" s="40"/>
      <c r="AG1318" s="41" t="s">
        <v>109</v>
      </c>
      <c r="AH1318" s="42"/>
      <c r="AI1318" s="54" t="str">
        <f t="shared" ca="1" si="253"/>
        <v>PENDIENTE NOTIFICACIÓN ELECTRÓNICA</v>
      </c>
      <c r="AJ1318" s="37"/>
      <c r="AK1318" s="37"/>
      <c r="AL1318" s="37"/>
      <c r="AM1318" s="53" t="str">
        <f>IF(AK1318="","",WORKDAY(AK1318,5,FESTIVOS_CO!A:A))</f>
        <v/>
      </c>
      <c r="AN1318" s="37"/>
      <c r="AO1318" s="37"/>
      <c r="AP1318" s="54" t="str">
        <f t="shared" ca="1" si="258"/>
        <v>NO APLICA</v>
      </c>
      <c r="AQ1318" s="36"/>
      <c r="AR1318" s="43"/>
      <c r="AS1318" s="37"/>
      <c r="AT1318" s="36"/>
      <c r="AU1318" s="37"/>
      <c r="AV1318" s="36"/>
      <c r="AW1318" s="36"/>
      <c r="AX1318" s="37"/>
      <c r="AY1318" s="140" t="str">
        <f>IF(AU1318="","",WORKDAY(AU1318,5,FESTIVOS_CO!A:A))</f>
        <v/>
      </c>
      <c r="AZ1318" s="54" t="str">
        <f t="shared" ca="1" si="255"/>
        <v>NO APLICA</v>
      </c>
      <c r="BA1318" s="55" t="str">
        <f>IF(AX1318="","",WORKDAY(AX1318,5,FESTIVOS_CO!A:A))</f>
        <v/>
      </c>
      <c r="BB1318" s="39"/>
      <c r="BC1318" s="40"/>
      <c r="BD1318" s="40"/>
      <c r="BE1318" s="56" t="str">
        <f t="shared" ca="1" si="256"/>
        <v>NO APLICA</v>
      </c>
      <c r="BF1318" s="37"/>
      <c r="BG1318" s="45"/>
      <c r="BH1318" s="37"/>
      <c r="BI1318" s="36"/>
      <c r="BJ1318" s="37"/>
      <c r="BK1318" s="36"/>
      <c r="BL1318" s="36"/>
      <c r="BM1318" s="53" t="str">
        <f>IF(BJ1318="","",WORKDAY(BJ1318,5,FESTIVOS_CO!A:A))</f>
        <v/>
      </c>
      <c r="BN1318" s="57" t="str">
        <f t="shared" ca="1" si="254"/>
        <v>PENDIENTE HACER AVISO</v>
      </c>
      <c r="BO1318" s="54" t="str">
        <f t="shared" ca="1" si="247"/>
        <v>EN TRÁMITE NOTIF. POR AVISO</v>
      </c>
      <c r="BP1318" s="37"/>
      <c r="BQ1318" s="53" t="str">
        <f>IF(BP1318="","",WORKDAY(BP1318,5,FESTIVOS_CO!A:A))</f>
        <v/>
      </c>
      <c r="BR1318" s="37"/>
      <c r="BS1318" s="36"/>
      <c r="BT1318" s="38"/>
      <c r="BU1318" s="58" t="e">
        <f>VLOOKUP(BT1318,Hoja2!$C:$D,2,0)</f>
        <v>#N/A</v>
      </c>
      <c r="BV1318" s="80" t="str">
        <f>IF(
AND(AO1318="",BD1318="",BQ1318=""),
"EN PROCESO NOTIFICACION / COMUNICACION",
IF(
BT1318="",
"NO APLICA",
IF(
BU1318=60,
IF(AO1318&lt;&gt;"",AO1318,IF(BD1318&lt;&gt;"",BD1318,BQ1318))+60,
WORKDAY(
IF(AO1318&lt;&gt;"",AO1318,IF(BD1318&lt;&gt;"",BD1318,BQ1318)),
BU1318,
FESTIVOS_CO!A:A
)
)
))</f>
        <v>EN PROCESO NOTIFICACION / COMUNICACION</v>
      </c>
      <c r="BW1318" s="44"/>
      <c r="BX1318" s="53"/>
      <c r="BY1318" s="45"/>
      <c r="BZ1318" s="37"/>
      <c r="CA1318" s="54" t="str">
        <f t="shared" si="248"/>
        <v>PENDIENTE EJECUTORIA</v>
      </c>
      <c r="CB1318" s="59" t="str">
        <f t="shared" si="257"/>
        <v/>
      </c>
      <c r="CC1318" s="36"/>
      <c r="CD1318" s="40"/>
      <c r="CE1318" s="46"/>
      <c r="CF1318" s="40"/>
      <c r="CG1318" s="40"/>
      <c r="CH1318" s="40"/>
      <c r="CI1318" s="36"/>
      <c r="CJ1318" s="47"/>
      <c r="CK1318" s="40"/>
      <c r="CL1318" s="40"/>
      <c r="CM1318" s="40"/>
      <c r="CN1318" s="40"/>
    </row>
    <row r="1319" spans="1:92" ht="42.75" hidden="1">
      <c r="A1319" s="49" t="str">
        <f t="shared" si="249"/>
        <v>SIN GESTIÓN</v>
      </c>
      <c r="B1319" s="58"/>
      <c r="C1319" s="37"/>
      <c r="D1319" s="37"/>
      <c r="E1319" s="49" t="str">
        <f t="shared" si="250"/>
        <v>PENDIENTE NOTIFICACIÓN</v>
      </c>
      <c r="F1319" s="141" t="str">
        <f t="shared" si="251"/>
        <v>PENDIENTE NOTIFICACIÓN</v>
      </c>
      <c r="G1319" s="49" t="str">
        <f t="shared" si="252"/>
        <v/>
      </c>
      <c r="H1319" s="51" t="str">
        <f ca="1">IF(
L1319="",
"",
IF(
NETWORKDAYS(L1319,IF(M1319&lt;&gt;"",M1319,TODAY()),FESTIVOS_CO!A:A)&gt;2,
"VENCIDO",
IF(
NETWORKDAYS(L1319,IF(M1319&lt;&gt;"",M1319,TODAY()),FESTIVOS_CO!A:A)=2,
"ALERTA",
"A TIEMPO"
)))</f>
        <v/>
      </c>
      <c r="I1319" s="40"/>
      <c r="J1319" s="36"/>
      <c r="K1319" s="37"/>
      <c r="L1319" s="50"/>
      <c r="M1319" s="37"/>
      <c r="N1319" s="52"/>
      <c r="O1319" s="52"/>
      <c r="P1319" s="36"/>
      <c r="Q1319" s="36"/>
      <c r="R1319" s="40"/>
      <c r="S1319" s="36"/>
      <c r="T1319" s="40"/>
      <c r="U1319" s="40"/>
      <c r="V1319" s="81"/>
      <c r="W1319" s="40"/>
      <c r="X1319" s="40"/>
      <c r="Y1319" s="40"/>
      <c r="Z1319" s="38" t="str">
        <f>IFERROR(VLOOKUP(Y1319,DIRECTORIO!A:B,2,FALSE),"")</f>
        <v/>
      </c>
      <c r="AA1319" s="40"/>
      <c r="AB1319" s="40"/>
      <c r="AC1319" s="40"/>
      <c r="AD1319" s="40"/>
      <c r="AE1319" s="40"/>
      <c r="AF1319" s="40"/>
      <c r="AG1319" s="41" t="s">
        <v>109</v>
      </c>
      <c r="AH1319" s="42"/>
      <c r="AI1319" s="54" t="str">
        <f t="shared" ca="1" si="253"/>
        <v>PENDIENTE NOTIFICACIÓN ELECTRÓNICA</v>
      </c>
      <c r="AJ1319" s="37"/>
      <c r="AK1319" s="37"/>
      <c r="AL1319" s="37"/>
      <c r="AM1319" s="53" t="str">
        <f>IF(AK1319="","",WORKDAY(AK1319,5,FESTIVOS_CO!A:A))</f>
        <v/>
      </c>
      <c r="AN1319" s="37"/>
      <c r="AO1319" s="37"/>
      <c r="AP1319" s="54" t="str">
        <f t="shared" ca="1" si="258"/>
        <v>NO APLICA</v>
      </c>
      <c r="AQ1319" s="36"/>
      <c r="AR1319" s="43"/>
      <c r="AS1319" s="37"/>
      <c r="AT1319" s="36"/>
      <c r="AU1319" s="37"/>
      <c r="AV1319" s="36"/>
      <c r="AW1319" s="36"/>
      <c r="AX1319" s="37"/>
      <c r="AY1319" s="140" t="str">
        <f>IF(AU1319="","",WORKDAY(AU1319,5,FESTIVOS_CO!A:A))</f>
        <v/>
      </c>
      <c r="AZ1319" s="54" t="str">
        <f t="shared" ca="1" si="255"/>
        <v>NO APLICA</v>
      </c>
      <c r="BA1319" s="55" t="str">
        <f>IF(AX1319="","",WORKDAY(AX1319,5,FESTIVOS_CO!A:A))</f>
        <v/>
      </c>
      <c r="BB1319" s="39"/>
      <c r="BC1319" s="40"/>
      <c r="BD1319" s="40"/>
      <c r="BE1319" s="56" t="str">
        <f t="shared" ca="1" si="256"/>
        <v>NO APLICA</v>
      </c>
      <c r="BF1319" s="37"/>
      <c r="BG1319" s="45"/>
      <c r="BH1319" s="37"/>
      <c r="BI1319" s="36"/>
      <c r="BJ1319" s="37"/>
      <c r="BK1319" s="36"/>
      <c r="BL1319" s="36"/>
      <c r="BM1319" s="53" t="str">
        <f>IF(BJ1319="","",WORKDAY(BJ1319,5,FESTIVOS_CO!A:A))</f>
        <v/>
      </c>
      <c r="BN1319" s="57" t="str">
        <f t="shared" ca="1" si="254"/>
        <v>PENDIENTE HACER AVISO</v>
      </c>
      <c r="BO1319" s="54" t="str">
        <f t="shared" ca="1" si="247"/>
        <v>EN TRÁMITE NOTIF. POR AVISO</v>
      </c>
      <c r="BP1319" s="37"/>
      <c r="BQ1319" s="53" t="str">
        <f>IF(BP1319="","",WORKDAY(BP1319,5,FESTIVOS_CO!A:A))</f>
        <v/>
      </c>
      <c r="BR1319" s="37"/>
      <c r="BS1319" s="36"/>
      <c r="BT1319" s="38"/>
      <c r="BU1319" s="58" t="e">
        <f>VLOOKUP(BT1319,Hoja2!$C:$D,2,0)</f>
        <v>#N/A</v>
      </c>
      <c r="BV1319" s="80" t="str">
        <f>IF(
AND(AO1319="",BD1319="",BQ1319=""),
"EN PROCESO NOTIFICACION / COMUNICACION",
IF(
BT1319="",
"NO APLICA",
IF(
BU1319=60,
IF(AO1319&lt;&gt;"",AO1319,IF(BD1319&lt;&gt;"",BD1319,BQ1319))+60,
WORKDAY(
IF(AO1319&lt;&gt;"",AO1319,IF(BD1319&lt;&gt;"",BD1319,BQ1319)),
BU1319,
FESTIVOS_CO!A:A
)
)
))</f>
        <v>EN PROCESO NOTIFICACION / COMUNICACION</v>
      </c>
      <c r="BW1319" s="44"/>
      <c r="BX1319" s="53"/>
      <c r="BY1319" s="45"/>
      <c r="BZ1319" s="37"/>
      <c r="CA1319" s="54" t="str">
        <f t="shared" si="248"/>
        <v>PENDIENTE EJECUTORIA</v>
      </c>
      <c r="CB1319" s="59" t="str">
        <f t="shared" si="257"/>
        <v/>
      </c>
      <c r="CC1319" s="36"/>
      <c r="CD1319" s="40"/>
      <c r="CE1319" s="46"/>
      <c r="CF1319" s="40"/>
      <c r="CG1319" s="40"/>
      <c r="CH1319" s="40"/>
      <c r="CI1319" s="36"/>
      <c r="CJ1319" s="47"/>
      <c r="CK1319" s="40"/>
      <c r="CL1319" s="40"/>
      <c r="CM1319" s="40"/>
      <c r="CN1319" s="40"/>
    </row>
    <row r="1320" spans="1:92" ht="42.75" hidden="1">
      <c r="A1320" s="49" t="str">
        <f t="shared" si="249"/>
        <v>SIN GESTIÓN</v>
      </c>
      <c r="B1320" s="58"/>
      <c r="C1320" s="37"/>
      <c r="D1320" s="37"/>
      <c r="E1320" s="49" t="str">
        <f t="shared" si="250"/>
        <v>PENDIENTE NOTIFICACIÓN</v>
      </c>
      <c r="F1320" s="141" t="str">
        <f t="shared" si="251"/>
        <v>PENDIENTE NOTIFICACIÓN</v>
      </c>
      <c r="G1320" s="49" t="str">
        <f t="shared" si="252"/>
        <v/>
      </c>
      <c r="H1320" s="51" t="str">
        <f ca="1">IF(
L1320="",
"",
IF(
NETWORKDAYS(L1320,IF(M1320&lt;&gt;"",M1320,TODAY()),FESTIVOS_CO!A:A)&gt;2,
"VENCIDO",
IF(
NETWORKDAYS(L1320,IF(M1320&lt;&gt;"",M1320,TODAY()),FESTIVOS_CO!A:A)=2,
"ALERTA",
"A TIEMPO"
)))</f>
        <v/>
      </c>
      <c r="I1320" s="40"/>
      <c r="J1320" s="36"/>
      <c r="K1320" s="37"/>
      <c r="L1320" s="50"/>
      <c r="M1320" s="37"/>
      <c r="N1320" s="52"/>
      <c r="O1320" s="52"/>
      <c r="P1320" s="36"/>
      <c r="Q1320" s="36"/>
      <c r="R1320" s="40"/>
      <c r="S1320" s="36"/>
      <c r="T1320" s="40"/>
      <c r="U1320" s="40"/>
      <c r="V1320" s="81"/>
      <c r="W1320" s="40"/>
      <c r="X1320" s="40"/>
      <c r="Y1320" s="40"/>
      <c r="Z1320" s="38" t="str">
        <f>IFERROR(VLOOKUP(Y1320,DIRECTORIO!A:B,2,FALSE),"")</f>
        <v/>
      </c>
      <c r="AA1320" s="40"/>
      <c r="AB1320" s="40"/>
      <c r="AC1320" s="40"/>
      <c r="AD1320" s="40"/>
      <c r="AE1320" s="40"/>
      <c r="AF1320" s="40"/>
      <c r="AG1320" s="41" t="s">
        <v>109</v>
      </c>
      <c r="AH1320" s="42"/>
      <c r="AI1320" s="54" t="str">
        <f t="shared" ca="1" si="253"/>
        <v>PENDIENTE NOTIFICACIÓN ELECTRÓNICA</v>
      </c>
      <c r="AJ1320" s="37"/>
      <c r="AK1320" s="37"/>
      <c r="AL1320" s="37"/>
      <c r="AM1320" s="53" t="str">
        <f>IF(AK1320="","",WORKDAY(AK1320,5,FESTIVOS_CO!A:A))</f>
        <v/>
      </c>
      <c r="AN1320" s="37"/>
      <c r="AO1320" s="37"/>
      <c r="AP1320" s="54" t="str">
        <f t="shared" ca="1" si="258"/>
        <v>NO APLICA</v>
      </c>
      <c r="AQ1320" s="36"/>
      <c r="AR1320" s="43"/>
      <c r="AS1320" s="37"/>
      <c r="AT1320" s="36"/>
      <c r="AU1320" s="37"/>
      <c r="AV1320" s="36"/>
      <c r="AW1320" s="36"/>
      <c r="AX1320" s="37"/>
      <c r="AY1320" s="140" t="str">
        <f>IF(AU1320="","",WORKDAY(AU1320,5,FESTIVOS_CO!A:A))</f>
        <v/>
      </c>
      <c r="AZ1320" s="54" t="str">
        <f t="shared" ca="1" si="255"/>
        <v>NO APLICA</v>
      </c>
      <c r="BA1320" s="55" t="str">
        <f>IF(AX1320="","",WORKDAY(AX1320,5,FESTIVOS_CO!A:A))</f>
        <v/>
      </c>
      <c r="BB1320" s="39"/>
      <c r="BC1320" s="40"/>
      <c r="BD1320" s="40"/>
      <c r="BE1320" s="56" t="str">
        <f t="shared" ca="1" si="256"/>
        <v>NO APLICA</v>
      </c>
      <c r="BF1320" s="37"/>
      <c r="BG1320" s="45"/>
      <c r="BH1320" s="37"/>
      <c r="BI1320" s="36"/>
      <c r="BJ1320" s="37"/>
      <c r="BK1320" s="36"/>
      <c r="BL1320" s="36"/>
      <c r="BM1320" s="53" t="str">
        <f>IF(BJ1320="","",WORKDAY(BJ1320,5,FESTIVOS_CO!A:A))</f>
        <v/>
      </c>
      <c r="BN1320" s="57" t="str">
        <f t="shared" ca="1" si="254"/>
        <v>PENDIENTE HACER AVISO</v>
      </c>
      <c r="BO1320" s="54" t="str">
        <f t="shared" ca="1" si="247"/>
        <v>EN TRÁMITE NOTIF. POR AVISO</v>
      </c>
      <c r="BP1320" s="37"/>
      <c r="BQ1320" s="53" t="str">
        <f>IF(BP1320="","",WORKDAY(BP1320,5,FESTIVOS_CO!A:A))</f>
        <v/>
      </c>
      <c r="BR1320" s="37"/>
      <c r="BS1320" s="36"/>
      <c r="BT1320" s="38"/>
      <c r="BU1320" s="58" t="e">
        <f>VLOOKUP(BT1320,Hoja2!$C:$D,2,0)</f>
        <v>#N/A</v>
      </c>
      <c r="BV1320" s="80" t="str">
        <f>IF(
AND(AO1320="",BD1320="",BQ1320=""),
"EN PROCESO NOTIFICACION / COMUNICACION",
IF(
BT1320="",
"NO APLICA",
IF(
BU1320=60,
IF(AO1320&lt;&gt;"",AO1320,IF(BD1320&lt;&gt;"",BD1320,BQ1320))+60,
WORKDAY(
IF(AO1320&lt;&gt;"",AO1320,IF(BD1320&lt;&gt;"",BD1320,BQ1320)),
BU1320,
FESTIVOS_CO!A:A
)
)
))</f>
        <v>EN PROCESO NOTIFICACION / COMUNICACION</v>
      </c>
      <c r="BW1320" s="44"/>
      <c r="BX1320" s="53"/>
      <c r="BY1320" s="45"/>
      <c r="BZ1320" s="37"/>
      <c r="CA1320" s="54" t="str">
        <f t="shared" si="248"/>
        <v>PENDIENTE EJECUTORIA</v>
      </c>
      <c r="CB1320" s="59" t="str">
        <f t="shared" si="257"/>
        <v/>
      </c>
      <c r="CC1320" s="36"/>
      <c r="CD1320" s="40"/>
      <c r="CE1320" s="46"/>
      <c r="CF1320" s="40"/>
      <c r="CG1320" s="40"/>
      <c r="CH1320" s="40"/>
      <c r="CI1320" s="36"/>
      <c r="CJ1320" s="47"/>
      <c r="CK1320" s="40"/>
      <c r="CL1320" s="40"/>
      <c r="CM1320" s="40"/>
      <c r="CN1320" s="40"/>
    </row>
    <row r="1321" spans="1:92" ht="42.75" hidden="1">
      <c r="A1321" s="49" t="str">
        <f t="shared" si="249"/>
        <v>SIN GESTIÓN</v>
      </c>
      <c r="B1321" s="58"/>
      <c r="C1321" s="37"/>
      <c r="D1321" s="37"/>
      <c r="E1321" s="49" t="str">
        <f t="shared" si="250"/>
        <v>PENDIENTE NOTIFICACIÓN</v>
      </c>
      <c r="F1321" s="141" t="str">
        <f t="shared" si="251"/>
        <v>PENDIENTE NOTIFICACIÓN</v>
      </c>
      <c r="G1321" s="49" t="str">
        <f t="shared" si="252"/>
        <v/>
      </c>
      <c r="H1321" s="51" t="str">
        <f ca="1">IF(
L1321="",
"",
IF(
NETWORKDAYS(L1321,IF(M1321&lt;&gt;"",M1321,TODAY()),FESTIVOS_CO!A:A)&gt;2,
"VENCIDO",
IF(
NETWORKDAYS(L1321,IF(M1321&lt;&gt;"",M1321,TODAY()),FESTIVOS_CO!A:A)=2,
"ALERTA",
"A TIEMPO"
)))</f>
        <v/>
      </c>
      <c r="I1321" s="40"/>
      <c r="J1321" s="36"/>
      <c r="K1321" s="37"/>
      <c r="L1321" s="50"/>
      <c r="M1321" s="37"/>
      <c r="N1321" s="52"/>
      <c r="O1321" s="52"/>
      <c r="P1321" s="36"/>
      <c r="Q1321" s="36"/>
      <c r="R1321" s="40"/>
      <c r="S1321" s="36"/>
      <c r="T1321" s="40"/>
      <c r="U1321" s="40"/>
      <c r="V1321" s="81"/>
      <c r="W1321" s="40"/>
      <c r="X1321" s="40"/>
      <c r="Y1321" s="40"/>
      <c r="Z1321" s="38" t="str">
        <f>IFERROR(VLOOKUP(Y1321,DIRECTORIO!A:B,2,FALSE),"")</f>
        <v/>
      </c>
      <c r="AA1321" s="40"/>
      <c r="AB1321" s="40"/>
      <c r="AC1321" s="40"/>
      <c r="AD1321" s="40"/>
      <c r="AE1321" s="40"/>
      <c r="AF1321" s="40"/>
      <c r="AG1321" s="41" t="s">
        <v>109</v>
      </c>
      <c r="AH1321" s="42"/>
      <c r="AI1321" s="54" t="str">
        <f t="shared" ca="1" si="253"/>
        <v>PENDIENTE NOTIFICACIÓN ELECTRÓNICA</v>
      </c>
      <c r="AJ1321" s="37"/>
      <c r="AK1321" s="37"/>
      <c r="AL1321" s="37"/>
      <c r="AM1321" s="53" t="str">
        <f>IF(AK1321="","",WORKDAY(AK1321,5,FESTIVOS_CO!A:A))</f>
        <v/>
      </c>
      <c r="AN1321" s="37"/>
      <c r="AO1321" s="37"/>
      <c r="AP1321" s="54" t="str">
        <f t="shared" ca="1" si="258"/>
        <v>NO APLICA</v>
      </c>
      <c r="AQ1321" s="36"/>
      <c r="AR1321" s="43"/>
      <c r="AS1321" s="37"/>
      <c r="AT1321" s="36"/>
      <c r="AU1321" s="37"/>
      <c r="AV1321" s="36"/>
      <c r="AW1321" s="36"/>
      <c r="AX1321" s="37"/>
      <c r="AY1321" s="140" t="str">
        <f>IF(AU1321="","",WORKDAY(AU1321,5,FESTIVOS_CO!A:A))</f>
        <v/>
      </c>
      <c r="AZ1321" s="54" t="str">
        <f t="shared" ca="1" si="255"/>
        <v>NO APLICA</v>
      </c>
      <c r="BA1321" s="55" t="str">
        <f>IF(AX1321="","",WORKDAY(AX1321,5,FESTIVOS_CO!A:A))</f>
        <v/>
      </c>
      <c r="BB1321" s="39"/>
      <c r="BC1321" s="40"/>
      <c r="BD1321" s="40"/>
      <c r="BE1321" s="56" t="str">
        <f t="shared" ca="1" si="256"/>
        <v>NO APLICA</v>
      </c>
      <c r="BF1321" s="37"/>
      <c r="BG1321" s="45"/>
      <c r="BH1321" s="37"/>
      <c r="BI1321" s="36"/>
      <c r="BJ1321" s="37"/>
      <c r="BK1321" s="36"/>
      <c r="BL1321" s="36"/>
      <c r="BM1321" s="53" t="str">
        <f>IF(BJ1321="","",WORKDAY(BJ1321,5,FESTIVOS_CO!A:A))</f>
        <v/>
      </c>
      <c r="BN1321" s="57" t="str">
        <f t="shared" ca="1" si="254"/>
        <v>PENDIENTE HACER AVISO</v>
      </c>
      <c r="BO1321" s="54" t="str">
        <f t="shared" ca="1" si="247"/>
        <v>EN TRÁMITE NOTIF. POR AVISO</v>
      </c>
      <c r="BP1321" s="37"/>
      <c r="BQ1321" s="53" t="str">
        <f>IF(BP1321="","",WORKDAY(BP1321,5,FESTIVOS_CO!A:A))</f>
        <v/>
      </c>
      <c r="BR1321" s="37"/>
      <c r="BS1321" s="36"/>
      <c r="BT1321" s="38"/>
      <c r="BU1321" s="58" t="e">
        <f>VLOOKUP(BT1321,Hoja2!$C:$D,2,0)</f>
        <v>#N/A</v>
      </c>
      <c r="BV1321" s="80" t="str">
        <f>IF(
AND(AO1321="",BD1321="",BQ1321=""),
"EN PROCESO NOTIFICACION / COMUNICACION",
IF(
BT1321="",
"NO APLICA",
IF(
BU1321=60,
IF(AO1321&lt;&gt;"",AO1321,IF(BD1321&lt;&gt;"",BD1321,BQ1321))+60,
WORKDAY(
IF(AO1321&lt;&gt;"",AO1321,IF(BD1321&lt;&gt;"",BD1321,BQ1321)),
BU1321,
FESTIVOS_CO!A:A
)
)
))</f>
        <v>EN PROCESO NOTIFICACION / COMUNICACION</v>
      </c>
      <c r="BW1321" s="44"/>
      <c r="BX1321" s="53"/>
      <c r="BY1321" s="45"/>
      <c r="BZ1321" s="37"/>
      <c r="CA1321" s="54" t="str">
        <f t="shared" si="248"/>
        <v>PENDIENTE EJECUTORIA</v>
      </c>
      <c r="CB1321" s="59" t="str">
        <f t="shared" si="257"/>
        <v/>
      </c>
      <c r="CC1321" s="36"/>
      <c r="CD1321" s="40"/>
      <c r="CE1321" s="46"/>
      <c r="CF1321" s="40"/>
      <c r="CG1321" s="40"/>
      <c r="CH1321" s="40"/>
      <c r="CI1321" s="36"/>
      <c r="CJ1321" s="47"/>
      <c r="CK1321" s="40"/>
      <c r="CL1321" s="40"/>
      <c r="CM1321" s="40"/>
      <c r="CN1321" s="40"/>
    </row>
    <row r="1322" spans="1:92" ht="42.75" hidden="1">
      <c r="A1322" s="49" t="str">
        <f t="shared" si="249"/>
        <v>SIN GESTIÓN</v>
      </c>
      <c r="B1322" s="58"/>
      <c r="C1322" s="37"/>
      <c r="D1322" s="37"/>
      <c r="E1322" s="49" t="str">
        <f t="shared" si="250"/>
        <v>PENDIENTE NOTIFICACIÓN</v>
      </c>
      <c r="F1322" s="141" t="str">
        <f t="shared" si="251"/>
        <v>PENDIENTE NOTIFICACIÓN</v>
      </c>
      <c r="G1322" s="49" t="str">
        <f t="shared" si="252"/>
        <v/>
      </c>
      <c r="H1322" s="51" t="str">
        <f ca="1">IF(
L1322="",
"",
IF(
NETWORKDAYS(L1322,IF(M1322&lt;&gt;"",M1322,TODAY()),FESTIVOS_CO!A:A)&gt;2,
"VENCIDO",
IF(
NETWORKDAYS(L1322,IF(M1322&lt;&gt;"",M1322,TODAY()),FESTIVOS_CO!A:A)=2,
"ALERTA",
"A TIEMPO"
)))</f>
        <v/>
      </c>
      <c r="I1322" s="40"/>
      <c r="J1322" s="36"/>
      <c r="K1322" s="37"/>
      <c r="L1322" s="50"/>
      <c r="M1322" s="37"/>
      <c r="N1322" s="52"/>
      <c r="O1322" s="52"/>
      <c r="P1322" s="36"/>
      <c r="Q1322" s="36"/>
      <c r="R1322" s="40"/>
      <c r="S1322" s="36"/>
      <c r="T1322" s="40"/>
      <c r="U1322" s="40"/>
      <c r="V1322" s="81"/>
      <c r="W1322" s="40"/>
      <c r="X1322" s="40"/>
      <c r="Y1322" s="40"/>
      <c r="Z1322" s="38" t="str">
        <f>IFERROR(VLOOKUP(Y1322,DIRECTORIO!A:B,2,FALSE),"")</f>
        <v/>
      </c>
      <c r="AA1322" s="40"/>
      <c r="AB1322" s="40"/>
      <c r="AC1322" s="40"/>
      <c r="AD1322" s="40"/>
      <c r="AE1322" s="40"/>
      <c r="AF1322" s="40"/>
      <c r="AG1322" s="41" t="s">
        <v>109</v>
      </c>
      <c r="AH1322" s="42"/>
      <c r="AI1322" s="54" t="str">
        <f t="shared" ca="1" si="253"/>
        <v>PENDIENTE NOTIFICACIÓN ELECTRÓNICA</v>
      </c>
      <c r="AJ1322" s="37"/>
      <c r="AK1322" s="37"/>
      <c r="AL1322" s="37"/>
      <c r="AM1322" s="53" t="str">
        <f>IF(AK1322="","",WORKDAY(AK1322,5,FESTIVOS_CO!A:A))</f>
        <v/>
      </c>
      <c r="AN1322" s="37"/>
      <c r="AO1322" s="37"/>
      <c r="AP1322" s="54" t="str">
        <f t="shared" ca="1" si="258"/>
        <v>NO APLICA</v>
      </c>
      <c r="AQ1322" s="36"/>
      <c r="AR1322" s="43"/>
      <c r="AS1322" s="37"/>
      <c r="AT1322" s="36"/>
      <c r="AU1322" s="37"/>
      <c r="AV1322" s="36"/>
      <c r="AW1322" s="36"/>
      <c r="AX1322" s="37"/>
      <c r="AY1322" s="140" t="str">
        <f>IF(AU1322="","",WORKDAY(AU1322,5,FESTIVOS_CO!A:A))</f>
        <v/>
      </c>
      <c r="AZ1322" s="54" t="str">
        <f t="shared" ca="1" si="255"/>
        <v>NO APLICA</v>
      </c>
      <c r="BA1322" s="55" t="str">
        <f>IF(AX1322="","",WORKDAY(AX1322,5,FESTIVOS_CO!A:A))</f>
        <v/>
      </c>
      <c r="BB1322" s="39"/>
      <c r="BC1322" s="40"/>
      <c r="BD1322" s="40"/>
      <c r="BE1322" s="56" t="str">
        <f t="shared" ca="1" si="256"/>
        <v>NO APLICA</v>
      </c>
      <c r="BF1322" s="37"/>
      <c r="BG1322" s="45"/>
      <c r="BH1322" s="37"/>
      <c r="BI1322" s="36"/>
      <c r="BJ1322" s="37"/>
      <c r="BK1322" s="36"/>
      <c r="BL1322" s="36"/>
      <c r="BM1322" s="53" t="str">
        <f>IF(BJ1322="","",WORKDAY(BJ1322,5,FESTIVOS_CO!A:A))</f>
        <v/>
      </c>
      <c r="BN1322" s="57" t="str">
        <f t="shared" ca="1" si="254"/>
        <v>PENDIENTE HACER AVISO</v>
      </c>
      <c r="BO1322" s="54" t="str">
        <f t="shared" ca="1" si="247"/>
        <v>EN TRÁMITE NOTIF. POR AVISO</v>
      </c>
      <c r="BP1322" s="37"/>
      <c r="BQ1322" s="53" t="str">
        <f>IF(BP1322="","",WORKDAY(BP1322,5,FESTIVOS_CO!A:A))</f>
        <v/>
      </c>
      <c r="BR1322" s="37"/>
      <c r="BS1322" s="36"/>
      <c r="BT1322" s="38"/>
      <c r="BU1322" s="58" t="e">
        <f>VLOOKUP(BT1322,Hoja2!$C:$D,2,0)</f>
        <v>#N/A</v>
      </c>
      <c r="BV1322" s="80" t="str">
        <f>IF(
AND(AO1322="",BD1322="",BQ1322=""),
"EN PROCESO NOTIFICACION / COMUNICACION",
IF(
BT1322="",
"NO APLICA",
IF(
BU1322=60,
IF(AO1322&lt;&gt;"",AO1322,IF(BD1322&lt;&gt;"",BD1322,BQ1322))+60,
WORKDAY(
IF(AO1322&lt;&gt;"",AO1322,IF(BD1322&lt;&gt;"",BD1322,BQ1322)),
BU1322,
FESTIVOS_CO!A:A
)
)
))</f>
        <v>EN PROCESO NOTIFICACION / COMUNICACION</v>
      </c>
      <c r="BW1322" s="44"/>
      <c r="BX1322" s="53"/>
      <c r="BY1322" s="45"/>
      <c r="BZ1322" s="37"/>
      <c r="CA1322" s="54" t="str">
        <f t="shared" si="248"/>
        <v>PENDIENTE EJECUTORIA</v>
      </c>
      <c r="CB1322" s="59" t="str">
        <f t="shared" si="257"/>
        <v/>
      </c>
      <c r="CC1322" s="36"/>
      <c r="CD1322" s="40"/>
      <c r="CE1322" s="46"/>
      <c r="CF1322" s="40"/>
      <c r="CG1322" s="40"/>
      <c r="CH1322" s="40"/>
      <c r="CI1322" s="36"/>
      <c r="CJ1322" s="47"/>
      <c r="CK1322" s="40"/>
      <c r="CL1322" s="40"/>
      <c r="CM1322" s="40"/>
      <c r="CN1322" s="40"/>
    </row>
    <row r="1323" spans="1:92" ht="42.75" hidden="1">
      <c r="A1323" s="49" t="str">
        <f t="shared" si="249"/>
        <v>SIN GESTIÓN</v>
      </c>
      <c r="B1323" s="58"/>
      <c r="C1323" s="37"/>
      <c r="D1323" s="37"/>
      <c r="E1323" s="49" t="str">
        <f t="shared" si="250"/>
        <v>PENDIENTE NOTIFICACIÓN</v>
      </c>
      <c r="F1323" s="141" t="str">
        <f t="shared" si="251"/>
        <v>PENDIENTE NOTIFICACIÓN</v>
      </c>
      <c r="G1323" s="49" t="str">
        <f t="shared" si="252"/>
        <v/>
      </c>
      <c r="H1323" s="51" t="str">
        <f ca="1">IF(
L1323="",
"",
IF(
NETWORKDAYS(L1323,IF(M1323&lt;&gt;"",M1323,TODAY()),FESTIVOS_CO!A:A)&gt;2,
"VENCIDO",
IF(
NETWORKDAYS(L1323,IF(M1323&lt;&gt;"",M1323,TODAY()),FESTIVOS_CO!A:A)=2,
"ALERTA",
"A TIEMPO"
)))</f>
        <v/>
      </c>
      <c r="I1323" s="40"/>
      <c r="J1323" s="36"/>
      <c r="K1323" s="37"/>
      <c r="L1323" s="50"/>
      <c r="M1323" s="37"/>
      <c r="N1323" s="52"/>
      <c r="O1323" s="52"/>
      <c r="P1323" s="36"/>
      <c r="Q1323" s="36"/>
      <c r="R1323" s="40"/>
      <c r="S1323" s="36"/>
      <c r="T1323" s="40"/>
      <c r="U1323" s="40"/>
      <c r="V1323" s="81"/>
      <c r="W1323" s="40"/>
      <c r="X1323" s="40"/>
      <c r="Y1323" s="40"/>
      <c r="Z1323" s="38" t="str">
        <f>IFERROR(VLOOKUP(Y1323,DIRECTORIO!A:B,2,FALSE),"")</f>
        <v/>
      </c>
      <c r="AA1323" s="40"/>
      <c r="AB1323" s="40"/>
      <c r="AC1323" s="40"/>
      <c r="AD1323" s="40"/>
      <c r="AE1323" s="40"/>
      <c r="AF1323" s="40"/>
      <c r="AG1323" s="41" t="s">
        <v>109</v>
      </c>
      <c r="AH1323" s="42"/>
      <c r="AI1323" s="54" t="str">
        <f t="shared" ca="1" si="253"/>
        <v>PENDIENTE NOTIFICACIÓN ELECTRÓNICA</v>
      </c>
      <c r="AJ1323" s="37"/>
      <c r="AK1323" s="37"/>
      <c r="AL1323" s="37"/>
      <c r="AM1323" s="53" t="str">
        <f>IF(AK1323="","",WORKDAY(AK1323,5,FESTIVOS_CO!A:A))</f>
        <v/>
      </c>
      <c r="AN1323" s="37"/>
      <c r="AO1323" s="37"/>
      <c r="AP1323" s="54" t="str">
        <f t="shared" ca="1" si="258"/>
        <v>NO APLICA</v>
      </c>
      <c r="AQ1323" s="36"/>
      <c r="AR1323" s="43"/>
      <c r="AS1323" s="37"/>
      <c r="AT1323" s="36"/>
      <c r="AU1323" s="37"/>
      <c r="AV1323" s="36"/>
      <c r="AW1323" s="36"/>
      <c r="AX1323" s="37"/>
      <c r="AY1323" s="140" t="str">
        <f>IF(AU1323="","",WORKDAY(AU1323,5,FESTIVOS_CO!A:A))</f>
        <v/>
      </c>
      <c r="AZ1323" s="54" t="str">
        <f t="shared" ca="1" si="255"/>
        <v>NO APLICA</v>
      </c>
      <c r="BA1323" s="55" t="str">
        <f>IF(AX1323="","",WORKDAY(AX1323,5,FESTIVOS_CO!A:A))</f>
        <v/>
      </c>
      <c r="BB1323" s="39"/>
      <c r="BC1323" s="40"/>
      <c r="BD1323" s="40"/>
      <c r="BE1323" s="56" t="str">
        <f t="shared" ca="1" si="256"/>
        <v>NO APLICA</v>
      </c>
      <c r="BF1323" s="37"/>
      <c r="BG1323" s="45"/>
      <c r="BH1323" s="37"/>
      <c r="BI1323" s="36"/>
      <c r="BJ1323" s="37"/>
      <c r="BK1323" s="36"/>
      <c r="BL1323" s="36"/>
      <c r="BM1323" s="53" t="str">
        <f>IF(BJ1323="","",WORKDAY(BJ1323,5,FESTIVOS_CO!A:A))</f>
        <v/>
      </c>
      <c r="BN1323" s="57" t="str">
        <f t="shared" ca="1" si="254"/>
        <v>PENDIENTE HACER AVISO</v>
      </c>
      <c r="BO1323" s="54" t="str">
        <f t="shared" ca="1" si="247"/>
        <v>EN TRÁMITE NOTIF. POR AVISO</v>
      </c>
      <c r="BP1323" s="37"/>
      <c r="BQ1323" s="53" t="str">
        <f>IF(BP1323="","",WORKDAY(BP1323,5,FESTIVOS_CO!A:A))</f>
        <v/>
      </c>
      <c r="BR1323" s="37"/>
      <c r="BS1323" s="36"/>
      <c r="BT1323" s="38"/>
      <c r="BU1323" s="58" t="e">
        <f>VLOOKUP(BT1323,Hoja2!$C:$D,2,0)</f>
        <v>#N/A</v>
      </c>
      <c r="BV1323" s="80" t="str">
        <f>IF(
AND(AO1323="",BD1323="",BQ1323=""),
"EN PROCESO NOTIFICACION / COMUNICACION",
IF(
BT1323="",
"NO APLICA",
IF(
BU1323=60,
IF(AO1323&lt;&gt;"",AO1323,IF(BD1323&lt;&gt;"",BD1323,BQ1323))+60,
WORKDAY(
IF(AO1323&lt;&gt;"",AO1323,IF(BD1323&lt;&gt;"",BD1323,BQ1323)),
BU1323,
FESTIVOS_CO!A:A
)
)
))</f>
        <v>EN PROCESO NOTIFICACION / COMUNICACION</v>
      </c>
      <c r="BW1323" s="44"/>
      <c r="BX1323" s="53"/>
      <c r="BY1323" s="45"/>
      <c r="BZ1323" s="37"/>
      <c r="CA1323" s="54" t="str">
        <f t="shared" si="248"/>
        <v>PENDIENTE EJECUTORIA</v>
      </c>
      <c r="CB1323" s="59" t="str">
        <f t="shared" si="257"/>
        <v/>
      </c>
      <c r="CC1323" s="36"/>
      <c r="CD1323" s="40"/>
      <c r="CE1323" s="46"/>
      <c r="CF1323" s="40"/>
      <c r="CG1323" s="40"/>
      <c r="CH1323" s="40"/>
      <c r="CI1323" s="36"/>
      <c r="CJ1323" s="47"/>
      <c r="CK1323" s="40"/>
      <c r="CL1323" s="40"/>
      <c r="CM1323" s="40"/>
      <c r="CN1323" s="40"/>
    </row>
    <row r="1324" spans="1:92" ht="42.75" hidden="1">
      <c r="A1324" s="49" t="str">
        <f t="shared" si="249"/>
        <v>SIN GESTIÓN</v>
      </c>
      <c r="B1324" s="58"/>
      <c r="C1324" s="37"/>
      <c r="D1324" s="37"/>
      <c r="E1324" s="49" t="str">
        <f t="shared" si="250"/>
        <v>PENDIENTE NOTIFICACIÓN</v>
      </c>
      <c r="F1324" s="141" t="str">
        <f t="shared" si="251"/>
        <v>PENDIENTE NOTIFICACIÓN</v>
      </c>
      <c r="G1324" s="49" t="str">
        <f t="shared" si="252"/>
        <v/>
      </c>
      <c r="H1324" s="51" t="str">
        <f ca="1">IF(
L1324="",
"",
IF(
NETWORKDAYS(L1324,IF(M1324&lt;&gt;"",M1324,TODAY()),FESTIVOS_CO!A:A)&gt;2,
"VENCIDO",
IF(
NETWORKDAYS(L1324,IF(M1324&lt;&gt;"",M1324,TODAY()),FESTIVOS_CO!A:A)=2,
"ALERTA",
"A TIEMPO"
)))</f>
        <v/>
      </c>
      <c r="I1324" s="40"/>
      <c r="J1324" s="36"/>
      <c r="K1324" s="37"/>
      <c r="L1324" s="50"/>
      <c r="M1324" s="37"/>
      <c r="N1324" s="52"/>
      <c r="O1324" s="52"/>
      <c r="P1324" s="36"/>
      <c r="Q1324" s="36"/>
      <c r="R1324" s="40"/>
      <c r="S1324" s="36"/>
      <c r="T1324" s="40"/>
      <c r="U1324" s="40"/>
      <c r="V1324" s="81"/>
      <c r="W1324" s="40"/>
      <c r="X1324" s="40"/>
      <c r="Y1324" s="40"/>
      <c r="Z1324" s="38" t="str">
        <f>IFERROR(VLOOKUP(Y1324,DIRECTORIO!A:B,2,FALSE),"")</f>
        <v/>
      </c>
      <c r="AA1324" s="40"/>
      <c r="AB1324" s="40"/>
      <c r="AC1324" s="40"/>
      <c r="AD1324" s="40"/>
      <c r="AE1324" s="40"/>
      <c r="AF1324" s="40"/>
      <c r="AG1324" s="41" t="s">
        <v>109</v>
      </c>
      <c r="AH1324" s="42"/>
      <c r="AI1324" s="54" t="str">
        <f t="shared" ca="1" si="253"/>
        <v>PENDIENTE NOTIFICACIÓN ELECTRÓNICA</v>
      </c>
      <c r="AJ1324" s="37"/>
      <c r="AK1324" s="37"/>
      <c r="AL1324" s="37"/>
      <c r="AM1324" s="53" t="str">
        <f>IF(AK1324="","",WORKDAY(AK1324,5,FESTIVOS_CO!A:A))</f>
        <v/>
      </c>
      <c r="AN1324" s="37"/>
      <c r="AO1324" s="37"/>
      <c r="AP1324" s="54" t="str">
        <f t="shared" ca="1" si="258"/>
        <v>NO APLICA</v>
      </c>
      <c r="AQ1324" s="36"/>
      <c r="AR1324" s="43"/>
      <c r="AS1324" s="37"/>
      <c r="AT1324" s="36"/>
      <c r="AU1324" s="37"/>
      <c r="AV1324" s="36"/>
      <c r="AW1324" s="36"/>
      <c r="AX1324" s="37"/>
      <c r="AY1324" s="140" t="str">
        <f>IF(AU1324="","",WORKDAY(AU1324,5,FESTIVOS_CO!A:A))</f>
        <v/>
      </c>
      <c r="AZ1324" s="54" t="str">
        <f t="shared" ca="1" si="255"/>
        <v>NO APLICA</v>
      </c>
      <c r="BA1324" s="55" t="str">
        <f>IF(AX1324="","",WORKDAY(AX1324,5,FESTIVOS_CO!A:A))</f>
        <v/>
      </c>
      <c r="BB1324" s="39"/>
      <c r="BC1324" s="40"/>
      <c r="BD1324" s="40"/>
      <c r="BE1324" s="56" t="str">
        <f t="shared" ca="1" si="256"/>
        <v>NO APLICA</v>
      </c>
      <c r="BF1324" s="37"/>
      <c r="BG1324" s="45"/>
      <c r="BH1324" s="37"/>
      <c r="BI1324" s="36"/>
      <c r="BJ1324" s="37"/>
      <c r="BK1324" s="36"/>
      <c r="BL1324" s="36"/>
      <c r="BM1324" s="53" t="str">
        <f>IF(BJ1324="","",WORKDAY(BJ1324,5,FESTIVOS_CO!A:A))</f>
        <v/>
      </c>
      <c r="BN1324" s="57" t="str">
        <f t="shared" ca="1" si="254"/>
        <v>PENDIENTE HACER AVISO</v>
      </c>
      <c r="BO1324" s="54" t="str">
        <f t="shared" ca="1" si="247"/>
        <v>EN TRÁMITE NOTIF. POR AVISO</v>
      </c>
      <c r="BP1324" s="37"/>
      <c r="BQ1324" s="53" t="str">
        <f>IF(BP1324="","",WORKDAY(BP1324,5,FESTIVOS_CO!A:A))</f>
        <v/>
      </c>
      <c r="BR1324" s="37"/>
      <c r="BS1324" s="36"/>
      <c r="BT1324" s="38"/>
      <c r="BU1324" s="58" t="e">
        <f>VLOOKUP(BT1324,Hoja2!$C:$D,2,0)</f>
        <v>#N/A</v>
      </c>
      <c r="BV1324" s="80" t="str">
        <f>IF(
AND(AO1324="",BD1324="",BQ1324=""),
"EN PROCESO NOTIFICACION / COMUNICACION",
IF(
BT1324="",
"NO APLICA",
IF(
BU1324=60,
IF(AO1324&lt;&gt;"",AO1324,IF(BD1324&lt;&gt;"",BD1324,BQ1324))+60,
WORKDAY(
IF(AO1324&lt;&gt;"",AO1324,IF(BD1324&lt;&gt;"",BD1324,BQ1324)),
BU1324,
FESTIVOS_CO!A:A
)
)
))</f>
        <v>EN PROCESO NOTIFICACION / COMUNICACION</v>
      </c>
      <c r="BW1324" s="44"/>
      <c r="BX1324" s="53"/>
      <c r="BY1324" s="45"/>
      <c r="BZ1324" s="37"/>
      <c r="CA1324" s="54" t="str">
        <f t="shared" si="248"/>
        <v>PENDIENTE EJECUTORIA</v>
      </c>
      <c r="CB1324" s="59" t="str">
        <f t="shared" si="257"/>
        <v/>
      </c>
      <c r="CC1324" s="36"/>
      <c r="CD1324" s="40"/>
      <c r="CE1324" s="46"/>
      <c r="CF1324" s="40"/>
      <c r="CG1324" s="40"/>
      <c r="CH1324" s="40"/>
      <c r="CI1324" s="36"/>
      <c r="CJ1324" s="47"/>
      <c r="CK1324" s="40"/>
      <c r="CL1324" s="40"/>
      <c r="CM1324" s="40"/>
      <c r="CN1324" s="40"/>
    </row>
    <row r="1325" spans="1:92" ht="42.75" hidden="1">
      <c r="A1325" s="49" t="str">
        <f t="shared" si="249"/>
        <v>SIN GESTIÓN</v>
      </c>
      <c r="B1325" s="58"/>
      <c r="C1325" s="37"/>
      <c r="D1325" s="37"/>
      <c r="E1325" s="49" t="str">
        <f t="shared" si="250"/>
        <v>PENDIENTE NOTIFICACIÓN</v>
      </c>
      <c r="F1325" s="141" t="str">
        <f t="shared" si="251"/>
        <v>PENDIENTE NOTIFICACIÓN</v>
      </c>
      <c r="G1325" s="49" t="str">
        <f t="shared" si="252"/>
        <v/>
      </c>
      <c r="H1325" s="51" t="str">
        <f ca="1">IF(
L1325="",
"",
IF(
NETWORKDAYS(L1325,IF(M1325&lt;&gt;"",M1325,TODAY()),FESTIVOS_CO!A:A)&gt;2,
"VENCIDO",
IF(
NETWORKDAYS(L1325,IF(M1325&lt;&gt;"",M1325,TODAY()),FESTIVOS_CO!A:A)=2,
"ALERTA",
"A TIEMPO"
)))</f>
        <v/>
      </c>
      <c r="I1325" s="40"/>
      <c r="J1325" s="36"/>
      <c r="K1325" s="37"/>
      <c r="L1325" s="50"/>
      <c r="M1325" s="37"/>
      <c r="N1325" s="52"/>
      <c r="O1325" s="52"/>
      <c r="P1325" s="36"/>
      <c r="Q1325" s="36"/>
      <c r="R1325" s="40"/>
      <c r="S1325" s="36"/>
      <c r="T1325" s="40"/>
      <c r="U1325" s="40"/>
      <c r="V1325" s="81"/>
      <c r="W1325" s="40"/>
      <c r="X1325" s="40"/>
      <c r="Y1325" s="40"/>
      <c r="Z1325" s="38" t="str">
        <f>IFERROR(VLOOKUP(Y1325,DIRECTORIO!A:B,2,FALSE),"")</f>
        <v/>
      </c>
      <c r="AA1325" s="40"/>
      <c r="AB1325" s="40"/>
      <c r="AC1325" s="40"/>
      <c r="AD1325" s="40"/>
      <c r="AE1325" s="40"/>
      <c r="AF1325" s="40"/>
      <c r="AG1325" s="41" t="s">
        <v>109</v>
      </c>
      <c r="AH1325" s="42"/>
      <c r="AI1325" s="54" t="str">
        <f t="shared" ca="1" si="253"/>
        <v>PENDIENTE NOTIFICACIÓN ELECTRÓNICA</v>
      </c>
      <c r="AJ1325" s="37"/>
      <c r="AK1325" s="37"/>
      <c r="AL1325" s="37"/>
      <c r="AM1325" s="53" t="str">
        <f>IF(AK1325="","",WORKDAY(AK1325,5,FESTIVOS_CO!A:A))</f>
        <v/>
      </c>
      <c r="AN1325" s="37"/>
      <c r="AO1325" s="37"/>
      <c r="AP1325" s="54" t="str">
        <f t="shared" ca="1" si="258"/>
        <v>NO APLICA</v>
      </c>
      <c r="AQ1325" s="36"/>
      <c r="AR1325" s="43"/>
      <c r="AS1325" s="37"/>
      <c r="AT1325" s="36"/>
      <c r="AU1325" s="37"/>
      <c r="AV1325" s="36"/>
      <c r="AW1325" s="36"/>
      <c r="AX1325" s="37"/>
      <c r="AY1325" s="140" t="str">
        <f>IF(AU1325="","",WORKDAY(AU1325,5,FESTIVOS_CO!A:A))</f>
        <v/>
      </c>
      <c r="AZ1325" s="54" t="str">
        <f t="shared" ca="1" si="255"/>
        <v>NO APLICA</v>
      </c>
      <c r="BA1325" s="55" t="str">
        <f>IF(AX1325="","",WORKDAY(AX1325,5,FESTIVOS_CO!A:A))</f>
        <v/>
      </c>
      <c r="BB1325" s="39"/>
      <c r="BC1325" s="40"/>
      <c r="BD1325" s="40"/>
      <c r="BE1325" s="56" t="str">
        <f t="shared" ca="1" si="256"/>
        <v>NO APLICA</v>
      </c>
      <c r="BF1325" s="37"/>
      <c r="BG1325" s="45"/>
      <c r="BH1325" s="37"/>
      <c r="BI1325" s="36"/>
      <c r="BJ1325" s="37"/>
      <c r="BK1325" s="36"/>
      <c r="BL1325" s="36"/>
      <c r="BM1325" s="53" t="str">
        <f>IF(BJ1325="","",WORKDAY(BJ1325,5,FESTIVOS_CO!A:A))</f>
        <v/>
      </c>
      <c r="BN1325" s="57" t="str">
        <f t="shared" ca="1" si="254"/>
        <v>PENDIENTE HACER AVISO</v>
      </c>
      <c r="BO1325" s="54" t="str">
        <f t="shared" ca="1" si="247"/>
        <v>EN TRÁMITE NOTIF. POR AVISO</v>
      </c>
      <c r="BP1325" s="37"/>
      <c r="BQ1325" s="53" t="str">
        <f>IF(BP1325="","",WORKDAY(BP1325,5,FESTIVOS_CO!A:A))</f>
        <v/>
      </c>
      <c r="BR1325" s="37"/>
      <c r="BS1325" s="36"/>
      <c r="BT1325" s="38"/>
      <c r="BU1325" s="58" t="e">
        <f>VLOOKUP(BT1325,Hoja2!$C:$D,2,0)</f>
        <v>#N/A</v>
      </c>
      <c r="BV1325" s="80" t="str">
        <f>IF(
AND(AO1325="",BD1325="",BQ1325=""),
"EN PROCESO NOTIFICACION / COMUNICACION",
IF(
BT1325="",
"NO APLICA",
IF(
BU1325=60,
IF(AO1325&lt;&gt;"",AO1325,IF(BD1325&lt;&gt;"",BD1325,BQ1325))+60,
WORKDAY(
IF(AO1325&lt;&gt;"",AO1325,IF(BD1325&lt;&gt;"",BD1325,BQ1325)),
BU1325,
FESTIVOS_CO!A:A
)
)
))</f>
        <v>EN PROCESO NOTIFICACION / COMUNICACION</v>
      </c>
      <c r="BW1325" s="44"/>
      <c r="BX1325" s="53"/>
      <c r="BY1325" s="45"/>
      <c r="BZ1325" s="37"/>
      <c r="CA1325" s="54" t="str">
        <f t="shared" si="248"/>
        <v>PENDIENTE EJECUTORIA</v>
      </c>
      <c r="CB1325" s="59" t="str">
        <f t="shared" si="257"/>
        <v/>
      </c>
      <c r="CC1325" s="36"/>
      <c r="CD1325" s="40"/>
      <c r="CE1325" s="46"/>
      <c r="CF1325" s="40"/>
      <c r="CG1325" s="40"/>
      <c r="CH1325" s="40"/>
      <c r="CI1325" s="36"/>
      <c r="CJ1325" s="47"/>
      <c r="CK1325" s="40"/>
      <c r="CL1325" s="40"/>
      <c r="CM1325" s="40"/>
      <c r="CN1325" s="40"/>
    </row>
    <row r="1326" spans="1:92" ht="42.75" hidden="1">
      <c r="A1326" s="49" t="str">
        <f t="shared" si="249"/>
        <v>SIN GESTIÓN</v>
      </c>
      <c r="B1326" s="58"/>
      <c r="C1326" s="37"/>
      <c r="D1326" s="37"/>
      <c r="E1326" s="49" t="str">
        <f t="shared" si="250"/>
        <v>PENDIENTE NOTIFICACIÓN</v>
      </c>
      <c r="F1326" s="141" t="str">
        <f t="shared" si="251"/>
        <v>PENDIENTE NOTIFICACIÓN</v>
      </c>
      <c r="G1326" s="49" t="str">
        <f t="shared" si="252"/>
        <v/>
      </c>
      <c r="H1326" s="51" t="str">
        <f ca="1">IF(
L1326="",
"",
IF(
NETWORKDAYS(L1326,IF(M1326&lt;&gt;"",M1326,TODAY()),FESTIVOS_CO!A:A)&gt;2,
"VENCIDO",
IF(
NETWORKDAYS(L1326,IF(M1326&lt;&gt;"",M1326,TODAY()),FESTIVOS_CO!A:A)=2,
"ALERTA",
"A TIEMPO"
)))</f>
        <v/>
      </c>
      <c r="I1326" s="40"/>
      <c r="J1326" s="36"/>
      <c r="K1326" s="37"/>
      <c r="L1326" s="50"/>
      <c r="M1326" s="37"/>
      <c r="N1326" s="52"/>
      <c r="O1326" s="52"/>
      <c r="P1326" s="36"/>
      <c r="Q1326" s="36"/>
      <c r="R1326" s="40"/>
      <c r="S1326" s="36"/>
      <c r="T1326" s="40"/>
      <c r="U1326" s="40"/>
      <c r="V1326" s="81"/>
      <c r="W1326" s="40"/>
      <c r="X1326" s="40"/>
      <c r="Y1326" s="40"/>
      <c r="Z1326" s="38" t="str">
        <f>IFERROR(VLOOKUP(Y1326,DIRECTORIO!A:B,2,FALSE),"")</f>
        <v/>
      </c>
      <c r="AA1326" s="40"/>
      <c r="AB1326" s="40"/>
      <c r="AC1326" s="40"/>
      <c r="AD1326" s="40"/>
      <c r="AE1326" s="40"/>
      <c r="AF1326" s="40"/>
      <c r="AG1326" s="41" t="s">
        <v>109</v>
      </c>
      <c r="AH1326" s="42"/>
      <c r="AI1326" s="54" t="str">
        <f t="shared" ca="1" si="253"/>
        <v>PENDIENTE NOTIFICACIÓN ELECTRÓNICA</v>
      </c>
      <c r="AJ1326" s="37"/>
      <c r="AK1326" s="37"/>
      <c r="AL1326" s="37"/>
      <c r="AM1326" s="53" t="str">
        <f>IF(AK1326="","",WORKDAY(AK1326,5,FESTIVOS_CO!A:A))</f>
        <v/>
      </c>
      <c r="AN1326" s="37"/>
      <c r="AO1326" s="37"/>
      <c r="AP1326" s="54" t="str">
        <f t="shared" ca="1" si="258"/>
        <v>NO APLICA</v>
      </c>
      <c r="AQ1326" s="36"/>
      <c r="AR1326" s="43"/>
      <c r="AS1326" s="37"/>
      <c r="AT1326" s="36"/>
      <c r="AU1326" s="37"/>
      <c r="AV1326" s="36"/>
      <c r="AW1326" s="36"/>
      <c r="AX1326" s="37"/>
      <c r="AY1326" s="140" t="str">
        <f>IF(AU1326="","",WORKDAY(AU1326,5,FESTIVOS_CO!A:A))</f>
        <v/>
      </c>
      <c r="AZ1326" s="54" t="str">
        <f t="shared" ca="1" si="255"/>
        <v>NO APLICA</v>
      </c>
      <c r="BA1326" s="55" t="str">
        <f>IF(AX1326="","",WORKDAY(AX1326,5,FESTIVOS_CO!A:A))</f>
        <v/>
      </c>
      <c r="BB1326" s="39"/>
      <c r="BC1326" s="40"/>
      <c r="BD1326" s="40"/>
      <c r="BE1326" s="56" t="str">
        <f t="shared" ca="1" si="256"/>
        <v>NO APLICA</v>
      </c>
      <c r="BF1326" s="37"/>
      <c r="BG1326" s="45"/>
      <c r="BH1326" s="37"/>
      <c r="BI1326" s="36"/>
      <c r="BJ1326" s="37"/>
      <c r="BK1326" s="36"/>
      <c r="BL1326" s="36"/>
      <c r="BM1326" s="53" t="str">
        <f>IF(BJ1326="","",WORKDAY(BJ1326,5,FESTIVOS_CO!A:A))</f>
        <v/>
      </c>
      <c r="BN1326" s="57" t="str">
        <f t="shared" ca="1" si="254"/>
        <v>PENDIENTE HACER AVISO</v>
      </c>
      <c r="BO1326" s="54" t="str">
        <f t="shared" ca="1" si="247"/>
        <v>EN TRÁMITE NOTIF. POR AVISO</v>
      </c>
      <c r="BP1326" s="37"/>
      <c r="BQ1326" s="53" t="str">
        <f>IF(BP1326="","",WORKDAY(BP1326,5,FESTIVOS_CO!A:A))</f>
        <v/>
      </c>
      <c r="BR1326" s="37"/>
      <c r="BS1326" s="36"/>
      <c r="BT1326" s="38"/>
      <c r="BU1326" s="58" t="e">
        <f>VLOOKUP(BT1326,Hoja2!$C:$D,2,0)</f>
        <v>#N/A</v>
      </c>
      <c r="BV1326" s="80" t="str">
        <f>IF(
AND(AO1326="",BD1326="",BQ1326=""),
"EN PROCESO NOTIFICACION / COMUNICACION",
IF(
BT1326="",
"NO APLICA",
IF(
BU1326=60,
IF(AO1326&lt;&gt;"",AO1326,IF(BD1326&lt;&gt;"",BD1326,BQ1326))+60,
WORKDAY(
IF(AO1326&lt;&gt;"",AO1326,IF(BD1326&lt;&gt;"",BD1326,BQ1326)),
BU1326,
FESTIVOS_CO!A:A
)
)
))</f>
        <v>EN PROCESO NOTIFICACION / COMUNICACION</v>
      </c>
      <c r="BW1326" s="44"/>
      <c r="BX1326" s="53"/>
      <c r="BY1326" s="45"/>
      <c r="BZ1326" s="37"/>
      <c r="CA1326" s="54" t="str">
        <f t="shared" si="248"/>
        <v>PENDIENTE EJECUTORIA</v>
      </c>
      <c r="CB1326" s="59" t="str">
        <f t="shared" si="257"/>
        <v/>
      </c>
      <c r="CC1326" s="36"/>
      <c r="CD1326" s="40"/>
      <c r="CE1326" s="46"/>
      <c r="CF1326" s="40"/>
      <c r="CG1326" s="40"/>
      <c r="CH1326" s="40"/>
      <c r="CI1326" s="36"/>
      <c r="CJ1326" s="47"/>
      <c r="CK1326" s="40"/>
      <c r="CL1326" s="40"/>
      <c r="CM1326" s="40"/>
      <c r="CN1326" s="40"/>
    </row>
    <row r="1327" spans="1:92" ht="42.75" hidden="1">
      <c r="A1327" s="49" t="str">
        <f t="shared" si="249"/>
        <v>SIN GESTIÓN</v>
      </c>
      <c r="B1327" s="58"/>
      <c r="C1327" s="37"/>
      <c r="D1327" s="37"/>
      <c r="E1327" s="49" t="str">
        <f t="shared" si="250"/>
        <v>PENDIENTE NOTIFICACIÓN</v>
      </c>
      <c r="F1327" s="141" t="str">
        <f t="shared" si="251"/>
        <v>PENDIENTE NOTIFICACIÓN</v>
      </c>
      <c r="G1327" s="49" t="str">
        <f t="shared" si="252"/>
        <v/>
      </c>
      <c r="H1327" s="51" t="str">
        <f ca="1">IF(
L1327="",
"",
IF(
NETWORKDAYS(L1327,IF(M1327&lt;&gt;"",M1327,TODAY()),FESTIVOS_CO!A:A)&gt;2,
"VENCIDO",
IF(
NETWORKDAYS(L1327,IF(M1327&lt;&gt;"",M1327,TODAY()),FESTIVOS_CO!A:A)=2,
"ALERTA",
"A TIEMPO"
)))</f>
        <v/>
      </c>
      <c r="I1327" s="40"/>
      <c r="J1327" s="36"/>
      <c r="K1327" s="37"/>
      <c r="L1327" s="50"/>
      <c r="M1327" s="37"/>
      <c r="N1327" s="52"/>
      <c r="O1327" s="52"/>
      <c r="P1327" s="36"/>
      <c r="Q1327" s="36"/>
      <c r="R1327" s="40"/>
      <c r="S1327" s="36"/>
      <c r="T1327" s="40"/>
      <c r="U1327" s="40"/>
      <c r="V1327" s="81"/>
      <c r="W1327" s="40"/>
      <c r="X1327" s="40"/>
      <c r="Y1327" s="40"/>
      <c r="Z1327" s="38" t="str">
        <f>IFERROR(VLOOKUP(Y1327,DIRECTORIO!A:B,2,FALSE),"")</f>
        <v/>
      </c>
      <c r="AA1327" s="40"/>
      <c r="AB1327" s="40"/>
      <c r="AC1327" s="40"/>
      <c r="AD1327" s="40"/>
      <c r="AE1327" s="40"/>
      <c r="AF1327" s="40"/>
      <c r="AG1327" s="41" t="s">
        <v>109</v>
      </c>
      <c r="AH1327" s="42"/>
      <c r="AI1327" s="54" t="str">
        <f t="shared" ca="1" si="253"/>
        <v>PENDIENTE NOTIFICACIÓN ELECTRÓNICA</v>
      </c>
      <c r="AJ1327" s="37"/>
      <c r="AK1327" s="37"/>
      <c r="AL1327" s="37"/>
      <c r="AM1327" s="53" t="str">
        <f>IF(AK1327="","",WORKDAY(AK1327,5,FESTIVOS_CO!A:A))</f>
        <v/>
      </c>
      <c r="AN1327" s="37"/>
      <c r="AO1327" s="37"/>
      <c r="AP1327" s="54" t="str">
        <f t="shared" ca="1" si="258"/>
        <v>NO APLICA</v>
      </c>
      <c r="AQ1327" s="36"/>
      <c r="AR1327" s="43"/>
      <c r="AS1327" s="37"/>
      <c r="AT1327" s="36"/>
      <c r="AU1327" s="37"/>
      <c r="AV1327" s="36"/>
      <c r="AW1327" s="36"/>
      <c r="AX1327" s="37"/>
      <c r="AY1327" s="140" t="str">
        <f>IF(AU1327="","",WORKDAY(AU1327,5,FESTIVOS_CO!A:A))</f>
        <v/>
      </c>
      <c r="AZ1327" s="54" t="str">
        <f t="shared" ca="1" si="255"/>
        <v>NO APLICA</v>
      </c>
      <c r="BA1327" s="55" t="str">
        <f>IF(AX1327="","",WORKDAY(AX1327,5,FESTIVOS_CO!A:A))</f>
        <v/>
      </c>
      <c r="BB1327" s="39"/>
      <c r="BC1327" s="40"/>
      <c r="BD1327" s="40"/>
      <c r="BE1327" s="56" t="str">
        <f t="shared" ca="1" si="256"/>
        <v>NO APLICA</v>
      </c>
      <c r="BF1327" s="37"/>
      <c r="BG1327" s="45"/>
      <c r="BH1327" s="37"/>
      <c r="BI1327" s="36"/>
      <c r="BJ1327" s="37"/>
      <c r="BK1327" s="36"/>
      <c r="BL1327" s="36"/>
      <c r="BM1327" s="53" t="str">
        <f>IF(BJ1327="","",WORKDAY(BJ1327,5,FESTIVOS_CO!A:A))</f>
        <v/>
      </c>
      <c r="BN1327" s="57" t="str">
        <f t="shared" ca="1" si="254"/>
        <v>PENDIENTE HACER AVISO</v>
      </c>
      <c r="BO1327" s="54" t="str">
        <f t="shared" ca="1" si="247"/>
        <v>EN TRÁMITE NOTIF. POR AVISO</v>
      </c>
      <c r="BP1327" s="37"/>
      <c r="BQ1327" s="53" t="str">
        <f>IF(BP1327="","",WORKDAY(BP1327,5,FESTIVOS_CO!A:A))</f>
        <v/>
      </c>
      <c r="BR1327" s="37"/>
      <c r="BS1327" s="36"/>
      <c r="BT1327" s="38"/>
      <c r="BU1327" s="58" t="e">
        <f>VLOOKUP(BT1327,Hoja2!$C:$D,2,0)</f>
        <v>#N/A</v>
      </c>
      <c r="BV1327" s="80" t="str">
        <f>IF(
AND(AO1327="",BD1327="",BQ1327=""),
"EN PROCESO NOTIFICACION / COMUNICACION",
IF(
BT1327="",
"NO APLICA",
IF(
BU1327=60,
IF(AO1327&lt;&gt;"",AO1327,IF(BD1327&lt;&gt;"",BD1327,BQ1327))+60,
WORKDAY(
IF(AO1327&lt;&gt;"",AO1327,IF(BD1327&lt;&gt;"",BD1327,BQ1327)),
BU1327,
FESTIVOS_CO!A:A
)
)
))</f>
        <v>EN PROCESO NOTIFICACION / COMUNICACION</v>
      </c>
      <c r="BW1327" s="44"/>
      <c r="BX1327" s="53"/>
      <c r="BY1327" s="45"/>
      <c r="BZ1327" s="37"/>
      <c r="CA1327" s="54" t="str">
        <f t="shared" si="248"/>
        <v>PENDIENTE EJECUTORIA</v>
      </c>
      <c r="CB1327" s="59" t="str">
        <f t="shared" si="257"/>
        <v/>
      </c>
      <c r="CC1327" s="36"/>
      <c r="CD1327" s="40"/>
      <c r="CE1327" s="46"/>
      <c r="CF1327" s="40"/>
      <c r="CG1327" s="40"/>
      <c r="CH1327" s="40"/>
      <c r="CI1327" s="36"/>
      <c r="CJ1327" s="47"/>
      <c r="CK1327" s="40"/>
      <c r="CL1327" s="40"/>
      <c r="CM1327" s="40"/>
      <c r="CN1327" s="40"/>
    </row>
    <row r="1328" spans="1:92" ht="42.75" hidden="1">
      <c r="A1328" s="49" t="str">
        <f t="shared" si="249"/>
        <v>SIN GESTIÓN</v>
      </c>
      <c r="B1328" s="58"/>
      <c r="C1328" s="37"/>
      <c r="D1328" s="37"/>
      <c r="E1328" s="49" t="str">
        <f t="shared" si="250"/>
        <v>PENDIENTE NOTIFICACIÓN</v>
      </c>
      <c r="F1328" s="141" t="str">
        <f t="shared" si="251"/>
        <v>PENDIENTE NOTIFICACIÓN</v>
      </c>
      <c r="G1328" s="49" t="str">
        <f t="shared" si="252"/>
        <v/>
      </c>
      <c r="H1328" s="51" t="str">
        <f ca="1">IF(
L1328="",
"",
IF(
NETWORKDAYS(L1328,IF(M1328&lt;&gt;"",M1328,TODAY()),FESTIVOS_CO!A:A)&gt;2,
"VENCIDO",
IF(
NETWORKDAYS(L1328,IF(M1328&lt;&gt;"",M1328,TODAY()),FESTIVOS_CO!A:A)=2,
"ALERTA",
"A TIEMPO"
)))</f>
        <v/>
      </c>
      <c r="I1328" s="40"/>
      <c r="J1328" s="36"/>
      <c r="K1328" s="37"/>
      <c r="L1328" s="50"/>
      <c r="M1328" s="37"/>
      <c r="N1328" s="52"/>
      <c r="O1328" s="52"/>
      <c r="P1328" s="36"/>
      <c r="Q1328" s="36"/>
      <c r="R1328" s="40"/>
      <c r="S1328" s="36"/>
      <c r="T1328" s="40"/>
      <c r="U1328" s="40"/>
      <c r="V1328" s="81"/>
      <c r="W1328" s="40"/>
      <c r="X1328" s="40"/>
      <c r="Y1328" s="40"/>
      <c r="Z1328" s="38" t="str">
        <f>IFERROR(VLOOKUP(Y1328,DIRECTORIO!A:B,2,FALSE),"")</f>
        <v/>
      </c>
      <c r="AA1328" s="40"/>
      <c r="AB1328" s="40"/>
      <c r="AC1328" s="40"/>
      <c r="AD1328" s="40"/>
      <c r="AE1328" s="40"/>
      <c r="AF1328" s="40"/>
      <c r="AG1328" s="41" t="s">
        <v>109</v>
      </c>
      <c r="AH1328" s="42"/>
      <c r="AI1328" s="54" t="str">
        <f t="shared" ca="1" si="253"/>
        <v>PENDIENTE NOTIFICACIÓN ELECTRÓNICA</v>
      </c>
      <c r="AJ1328" s="37"/>
      <c r="AK1328" s="37"/>
      <c r="AL1328" s="37"/>
      <c r="AM1328" s="53" t="str">
        <f>IF(AK1328="","",WORKDAY(AK1328,5,FESTIVOS_CO!A:A))</f>
        <v/>
      </c>
      <c r="AN1328" s="37"/>
      <c r="AO1328" s="37"/>
      <c r="AP1328" s="54" t="str">
        <f t="shared" ca="1" si="258"/>
        <v>NO APLICA</v>
      </c>
      <c r="AQ1328" s="36"/>
      <c r="AR1328" s="43"/>
      <c r="AS1328" s="37"/>
      <c r="AT1328" s="36"/>
      <c r="AU1328" s="37"/>
      <c r="AV1328" s="36"/>
      <c r="AW1328" s="36"/>
      <c r="AX1328" s="37"/>
      <c r="AY1328" s="140" t="str">
        <f>IF(AU1328="","",WORKDAY(AU1328,5,FESTIVOS_CO!A:A))</f>
        <v/>
      </c>
      <c r="AZ1328" s="54" t="str">
        <f t="shared" ca="1" si="255"/>
        <v>NO APLICA</v>
      </c>
      <c r="BA1328" s="55" t="str">
        <f>IF(AX1328="","",WORKDAY(AX1328,5,FESTIVOS_CO!A:A))</f>
        <v/>
      </c>
      <c r="BB1328" s="39"/>
      <c r="BC1328" s="40"/>
      <c r="BD1328" s="40"/>
      <c r="BE1328" s="56" t="str">
        <f t="shared" ca="1" si="256"/>
        <v>NO APLICA</v>
      </c>
      <c r="BF1328" s="37"/>
      <c r="BG1328" s="45"/>
      <c r="BH1328" s="37"/>
      <c r="BI1328" s="36"/>
      <c r="BJ1328" s="37"/>
      <c r="BK1328" s="36"/>
      <c r="BL1328" s="36"/>
      <c r="BM1328" s="53" t="str">
        <f>IF(BJ1328="","",WORKDAY(BJ1328,5,FESTIVOS_CO!A:A))</f>
        <v/>
      </c>
      <c r="BN1328" s="57" t="str">
        <f t="shared" ca="1" si="254"/>
        <v>PENDIENTE HACER AVISO</v>
      </c>
      <c r="BO1328" s="54" t="str">
        <f t="shared" ca="1" si="247"/>
        <v>EN TRÁMITE NOTIF. POR AVISO</v>
      </c>
      <c r="BP1328" s="37"/>
      <c r="BQ1328" s="53" t="str">
        <f>IF(BP1328="","",WORKDAY(BP1328,5,FESTIVOS_CO!A:A))</f>
        <v/>
      </c>
      <c r="BR1328" s="37"/>
      <c r="BS1328" s="36"/>
      <c r="BT1328" s="38"/>
      <c r="BU1328" s="58" t="e">
        <f>VLOOKUP(BT1328,Hoja2!$C:$D,2,0)</f>
        <v>#N/A</v>
      </c>
      <c r="BV1328" s="80" t="str">
        <f>IF(
AND(AO1328="",BD1328="",BQ1328=""),
"EN PROCESO NOTIFICACION / COMUNICACION",
IF(
BT1328="",
"NO APLICA",
IF(
BU1328=60,
IF(AO1328&lt;&gt;"",AO1328,IF(BD1328&lt;&gt;"",BD1328,BQ1328))+60,
WORKDAY(
IF(AO1328&lt;&gt;"",AO1328,IF(BD1328&lt;&gt;"",BD1328,BQ1328)),
BU1328,
FESTIVOS_CO!A:A
)
)
))</f>
        <v>EN PROCESO NOTIFICACION / COMUNICACION</v>
      </c>
      <c r="BW1328" s="44"/>
      <c r="BX1328" s="53"/>
      <c r="BY1328" s="45"/>
      <c r="BZ1328" s="37"/>
      <c r="CA1328" s="54" t="str">
        <f t="shared" si="248"/>
        <v>PENDIENTE EJECUTORIA</v>
      </c>
      <c r="CB1328" s="59" t="str">
        <f t="shared" si="257"/>
        <v/>
      </c>
      <c r="CC1328" s="36"/>
      <c r="CD1328" s="40"/>
      <c r="CE1328" s="46"/>
      <c r="CF1328" s="40"/>
      <c r="CG1328" s="40"/>
      <c r="CH1328" s="40"/>
      <c r="CI1328" s="36"/>
      <c r="CJ1328" s="47"/>
      <c r="CK1328" s="40"/>
      <c r="CL1328" s="40"/>
      <c r="CM1328" s="40"/>
      <c r="CN1328" s="40"/>
    </row>
    <row r="1329" spans="1:92" ht="42.75" hidden="1">
      <c r="A1329" s="49" t="str">
        <f t="shared" si="249"/>
        <v>SIN GESTIÓN</v>
      </c>
      <c r="B1329" s="58"/>
      <c r="C1329" s="37"/>
      <c r="D1329" s="37"/>
      <c r="E1329" s="49" t="str">
        <f t="shared" si="250"/>
        <v>PENDIENTE NOTIFICACIÓN</v>
      </c>
      <c r="F1329" s="141" t="str">
        <f t="shared" si="251"/>
        <v>PENDIENTE NOTIFICACIÓN</v>
      </c>
      <c r="G1329" s="49" t="str">
        <f t="shared" si="252"/>
        <v/>
      </c>
      <c r="H1329" s="51" t="str">
        <f ca="1">IF(
L1329="",
"",
IF(
NETWORKDAYS(L1329,IF(M1329&lt;&gt;"",M1329,TODAY()),FESTIVOS_CO!A:A)&gt;2,
"VENCIDO",
IF(
NETWORKDAYS(L1329,IF(M1329&lt;&gt;"",M1329,TODAY()),FESTIVOS_CO!A:A)=2,
"ALERTA",
"A TIEMPO"
)))</f>
        <v/>
      </c>
      <c r="I1329" s="40"/>
      <c r="J1329" s="36"/>
      <c r="K1329" s="37"/>
      <c r="L1329" s="50"/>
      <c r="M1329" s="37"/>
      <c r="N1329" s="52"/>
      <c r="O1329" s="52"/>
      <c r="P1329" s="36"/>
      <c r="Q1329" s="36"/>
      <c r="R1329" s="40"/>
      <c r="S1329" s="36"/>
      <c r="T1329" s="40"/>
      <c r="U1329" s="40"/>
      <c r="V1329" s="81"/>
      <c r="W1329" s="40"/>
      <c r="X1329" s="40"/>
      <c r="Y1329" s="40"/>
      <c r="Z1329" s="38" t="str">
        <f>IFERROR(VLOOKUP(Y1329,DIRECTORIO!A:B,2,FALSE),"")</f>
        <v/>
      </c>
      <c r="AA1329" s="40"/>
      <c r="AB1329" s="40"/>
      <c r="AC1329" s="40"/>
      <c r="AD1329" s="40"/>
      <c r="AE1329" s="40"/>
      <c r="AF1329" s="40"/>
      <c r="AG1329" s="41" t="s">
        <v>109</v>
      </c>
      <c r="AH1329" s="42"/>
      <c r="AI1329" s="54" t="str">
        <f t="shared" ca="1" si="253"/>
        <v>PENDIENTE NOTIFICACIÓN ELECTRÓNICA</v>
      </c>
      <c r="AJ1329" s="37"/>
      <c r="AK1329" s="37"/>
      <c r="AL1329" s="37"/>
      <c r="AM1329" s="53" t="str">
        <f>IF(AK1329="","",WORKDAY(AK1329,5,FESTIVOS_CO!A:A))</f>
        <v/>
      </c>
      <c r="AN1329" s="37"/>
      <c r="AO1329" s="37"/>
      <c r="AP1329" s="54" t="str">
        <f t="shared" ca="1" si="258"/>
        <v>NO APLICA</v>
      </c>
      <c r="AQ1329" s="36"/>
      <c r="AR1329" s="43"/>
      <c r="AS1329" s="37"/>
      <c r="AT1329" s="36"/>
      <c r="AU1329" s="37"/>
      <c r="AV1329" s="36"/>
      <c r="AW1329" s="36"/>
      <c r="AX1329" s="37"/>
      <c r="AY1329" s="140" t="str">
        <f>IF(AU1329="","",WORKDAY(AU1329,5,FESTIVOS_CO!A:A))</f>
        <v/>
      </c>
      <c r="AZ1329" s="54" t="str">
        <f t="shared" ca="1" si="255"/>
        <v>NO APLICA</v>
      </c>
      <c r="BA1329" s="55" t="str">
        <f>IF(AX1329="","",WORKDAY(AX1329,5,FESTIVOS_CO!A:A))</f>
        <v/>
      </c>
      <c r="BB1329" s="39"/>
      <c r="BC1329" s="40"/>
      <c r="BD1329" s="40"/>
      <c r="BE1329" s="56" t="str">
        <f t="shared" ca="1" si="256"/>
        <v>NO APLICA</v>
      </c>
      <c r="BF1329" s="37"/>
      <c r="BG1329" s="45"/>
      <c r="BH1329" s="37"/>
      <c r="BI1329" s="36"/>
      <c r="BJ1329" s="37"/>
      <c r="BK1329" s="36"/>
      <c r="BL1329" s="36"/>
      <c r="BM1329" s="53" t="str">
        <f>IF(BJ1329="","",WORKDAY(BJ1329,5,FESTIVOS_CO!A:A))</f>
        <v/>
      </c>
      <c r="BN1329" s="57" t="str">
        <f t="shared" ca="1" si="254"/>
        <v>PENDIENTE HACER AVISO</v>
      </c>
      <c r="BO1329" s="54" t="str">
        <f t="shared" ca="1" si="247"/>
        <v>EN TRÁMITE NOTIF. POR AVISO</v>
      </c>
      <c r="BP1329" s="37"/>
      <c r="BQ1329" s="53" t="str">
        <f>IF(BP1329="","",WORKDAY(BP1329,5,FESTIVOS_CO!A:A))</f>
        <v/>
      </c>
      <c r="BR1329" s="37"/>
      <c r="BS1329" s="36"/>
      <c r="BT1329" s="38"/>
      <c r="BU1329" s="58" t="e">
        <f>VLOOKUP(BT1329,Hoja2!$C:$D,2,0)</f>
        <v>#N/A</v>
      </c>
      <c r="BV1329" s="80" t="str">
        <f>IF(
AND(AO1329="",BD1329="",BQ1329=""),
"EN PROCESO NOTIFICACION / COMUNICACION",
IF(
BT1329="",
"NO APLICA",
IF(
BU1329=60,
IF(AO1329&lt;&gt;"",AO1329,IF(BD1329&lt;&gt;"",BD1329,BQ1329))+60,
WORKDAY(
IF(AO1329&lt;&gt;"",AO1329,IF(BD1329&lt;&gt;"",BD1329,BQ1329)),
BU1329,
FESTIVOS_CO!A:A
)
)
))</f>
        <v>EN PROCESO NOTIFICACION / COMUNICACION</v>
      </c>
      <c r="BW1329" s="44"/>
      <c r="BX1329" s="53"/>
      <c r="BY1329" s="45"/>
      <c r="BZ1329" s="37"/>
      <c r="CA1329" s="54" t="str">
        <f t="shared" si="248"/>
        <v>PENDIENTE EJECUTORIA</v>
      </c>
      <c r="CB1329" s="59" t="str">
        <f t="shared" si="257"/>
        <v/>
      </c>
      <c r="CC1329" s="36"/>
      <c r="CD1329" s="40"/>
      <c r="CE1329" s="46"/>
      <c r="CF1329" s="40"/>
      <c r="CG1329" s="40"/>
      <c r="CH1329" s="40"/>
      <c r="CI1329" s="36"/>
      <c r="CJ1329" s="47"/>
      <c r="CK1329" s="40"/>
      <c r="CL1329" s="40"/>
      <c r="CM1329" s="40"/>
      <c r="CN1329" s="40"/>
    </row>
    <row r="1330" spans="1:92" ht="42.75" hidden="1">
      <c r="A1330" s="49" t="str">
        <f t="shared" si="249"/>
        <v>SIN GESTIÓN</v>
      </c>
      <c r="B1330" s="58"/>
      <c r="C1330" s="37"/>
      <c r="D1330" s="37"/>
      <c r="E1330" s="49" t="str">
        <f t="shared" si="250"/>
        <v>PENDIENTE NOTIFICACIÓN</v>
      </c>
      <c r="F1330" s="141" t="str">
        <f t="shared" si="251"/>
        <v>PENDIENTE NOTIFICACIÓN</v>
      </c>
      <c r="G1330" s="49" t="str">
        <f t="shared" si="252"/>
        <v/>
      </c>
      <c r="H1330" s="51" t="str">
        <f ca="1">IF(
L1330="",
"",
IF(
NETWORKDAYS(L1330,IF(M1330&lt;&gt;"",M1330,TODAY()),FESTIVOS_CO!A:A)&gt;2,
"VENCIDO",
IF(
NETWORKDAYS(L1330,IF(M1330&lt;&gt;"",M1330,TODAY()),FESTIVOS_CO!A:A)=2,
"ALERTA",
"A TIEMPO"
)))</f>
        <v/>
      </c>
      <c r="I1330" s="40"/>
      <c r="J1330" s="36"/>
      <c r="K1330" s="37"/>
      <c r="L1330" s="50"/>
      <c r="M1330" s="37"/>
      <c r="N1330" s="52"/>
      <c r="O1330" s="52"/>
      <c r="P1330" s="36"/>
      <c r="Q1330" s="36"/>
      <c r="R1330" s="40"/>
      <c r="S1330" s="36"/>
      <c r="T1330" s="40"/>
      <c r="U1330" s="40"/>
      <c r="V1330" s="81"/>
      <c r="W1330" s="40"/>
      <c r="X1330" s="40"/>
      <c r="Y1330" s="40"/>
      <c r="Z1330" s="38" t="str">
        <f>IFERROR(VLOOKUP(Y1330,DIRECTORIO!A:B,2,FALSE),"")</f>
        <v/>
      </c>
      <c r="AA1330" s="40"/>
      <c r="AB1330" s="40"/>
      <c r="AC1330" s="40"/>
      <c r="AD1330" s="40"/>
      <c r="AE1330" s="40"/>
      <c r="AF1330" s="40"/>
      <c r="AG1330" s="41" t="s">
        <v>109</v>
      </c>
      <c r="AH1330" s="42"/>
      <c r="AI1330" s="54" t="str">
        <f t="shared" ca="1" si="253"/>
        <v>PENDIENTE NOTIFICACIÓN ELECTRÓNICA</v>
      </c>
      <c r="AJ1330" s="37"/>
      <c r="AK1330" s="37"/>
      <c r="AL1330" s="37"/>
      <c r="AM1330" s="53" t="str">
        <f>IF(AK1330="","",WORKDAY(AK1330,5,FESTIVOS_CO!A:A))</f>
        <v/>
      </c>
      <c r="AN1330" s="37"/>
      <c r="AO1330" s="37"/>
      <c r="AP1330" s="54" t="str">
        <f t="shared" ca="1" si="258"/>
        <v>NO APLICA</v>
      </c>
      <c r="AQ1330" s="36"/>
      <c r="AR1330" s="43"/>
      <c r="AS1330" s="37"/>
      <c r="AT1330" s="36"/>
      <c r="AU1330" s="37"/>
      <c r="AV1330" s="36"/>
      <c r="AW1330" s="36"/>
      <c r="AX1330" s="37"/>
      <c r="AY1330" s="140" t="str">
        <f>IF(AU1330="","",WORKDAY(AU1330,5,FESTIVOS_CO!A:A))</f>
        <v/>
      </c>
      <c r="AZ1330" s="54" t="str">
        <f t="shared" ca="1" si="255"/>
        <v>NO APLICA</v>
      </c>
      <c r="BA1330" s="55" t="str">
        <f>IF(AX1330="","",WORKDAY(AX1330,5,FESTIVOS_CO!A:A))</f>
        <v/>
      </c>
      <c r="BB1330" s="39"/>
      <c r="BC1330" s="40"/>
      <c r="BD1330" s="40"/>
      <c r="BE1330" s="56" t="str">
        <f t="shared" ca="1" si="256"/>
        <v>NO APLICA</v>
      </c>
      <c r="BF1330" s="37"/>
      <c r="BG1330" s="45"/>
      <c r="BH1330" s="37"/>
      <c r="BI1330" s="36"/>
      <c r="BJ1330" s="37"/>
      <c r="BK1330" s="36"/>
      <c r="BL1330" s="36"/>
      <c r="BM1330" s="53" t="str">
        <f>IF(BJ1330="","",WORKDAY(BJ1330,5,FESTIVOS_CO!A:A))</f>
        <v/>
      </c>
      <c r="BN1330" s="57" t="str">
        <f t="shared" ca="1" si="254"/>
        <v>PENDIENTE HACER AVISO</v>
      </c>
      <c r="BO1330" s="54" t="str">
        <f t="shared" ca="1" si="247"/>
        <v>EN TRÁMITE NOTIF. POR AVISO</v>
      </c>
      <c r="BP1330" s="37"/>
      <c r="BQ1330" s="53" t="str">
        <f>IF(BP1330="","",WORKDAY(BP1330,5,FESTIVOS_CO!A:A))</f>
        <v/>
      </c>
      <c r="BR1330" s="37"/>
      <c r="BS1330" s="36"/>
      <c r="BT1330" s="38"/>
      <c r="BU1330" s="58" t="e">
        <f>VLOOKUP(BT1330,Hoja2!$C:$D,2,0)</f>
        <v>#N/A</v>
      </c>
      <c r="BV1330" s="80" t="str">
        <f>IF(
AND(AO1330="",BD1330="",BQ1330=""),
"EN PROCESO NOTIFICACION / COMUNICACION",
IF(
BT1330="",
"NO APLICA",
IF(
BU1330=60,
IF(AO1330&lt;&gt;"",AO1330,IF(BD1330&lt;&gt;"",BD1330,BQ1330))+60,
WORKDAY(
IF(AO1330&lt;&gt;"",AO1330,IF(BD1330&lt;&gt;"",BD1330,BQ1330)),
BU1330,
FESTIVOS_CO!A:A
)
)
))</f>
        <v>EN PROCESO NOTIFICACION / COMUNICACION</v>
      </c>
      <c r="BW1330" s="44"/>
      <c r="BX1330" s="53"/>
      <c r="BY1330" s="45"/>
      <c r="BZ1330" s="37"/>
      <c r="CA1330" s="54" t="str">
        <f t="shared" si="248"/>
        <v>PENDIENTE EJECUTORIA</v>
      </c>
      <c r="CB1330" s="59" t="str">
        <f t="shared" si="257"/>
        <v/>
      </c>
      <c r="CC1330" s="36"/>
      <c r="CD1330" s="40"/>
      <c r="CE1330" s="46"/>
      <c r="CF1330" s="40"/>
      <c r="CG1330" s="40"/>
      <c r="CH1330" s="40"/>
      <c r="CI1330" s="36"/>
      <c r="CJ1330" s="47"/>
      <c r="CK1330" s="40"/>
      <c r="CL1330" s="40"/>
      <c r="CM1330" s="40"/>
      <c r="CN1330" s="40"/>
    </row>
    <row r="1331" spans="1:92" ht="42.75" hidden="1">
      <c r="A1331" s="49" t="str">
        <f t="shared" si="249"/>
        <v>SIN GESTIÓN</v>
      </c>
      <c r="B1331" s="58"/>
      <c r="C1331" s="37"/>
      <c r="D1331" s="37"/>
      <c r="E1331" s="49" t="str">
        <f t="shared" si="250"/>
        <v>PENDIENTE NOTIFICACIÓN</v>
      </c>
      <c r="F1331" s="141" t="str">
        <f t="shared" si="251"/>
        <v>PENDIENTE NOTIFICACIÓN</v>
      </c>
      <c r="G1331" s="49" t="str">
        <f t="shared" si="252"/>
        <v/>
      </c>
      <c r="H1331" s="51" t="str">
        <f ca="1">IF(
L1331="",
"",
IF(
NETWORKDAYS(L1331,IF(M1331&lt;&gt;"",M1331,TODAY()),FESTIVOS_CO!A:A)&gt;2,
"VENCIDO",
IF(
NETWORKDAYS(L1331,IF(M1331&lt;&gt;"",M1331,TODAY()),FESTIVOS_CO!A:A)=2,
"ALERTA",
"A TIEMPO"
)))</f>
        <v/>
      </c>
      <c r="I1331" s="40"/>
      <c r="J1331" s="36"/>
      <c r="K1331" s="37"/>
      <c r="L1331" s="50"/>
      <c r="M1331" s="37"/>
      <c r="N1331" s="52"/>
      <c r="O1331" s="52"/>
      <c r="P1331" s="36"/>
      <c r="Q1331" s="36"/>
      <c r="R1331" s="40"/>
      <c r="S1331" s="36"/>
      <c r="T1331" s="40"/>
      <c r="U1331" s="40"/>
      <c r="V1331" s="81"/>
      <c r="W1331" s="40"/>
      <c r="X1331" s="40"/>
      <c r="Y1331" s="40"/>
      <c r="Z1331" s="38" t="str">
        <f>IFERROR(VLOOKUP(Y1331,DIRECTORIO!A:B,2,FALSE),"")</f>
        <v/>
      </c>
      <c r="AA1331" s="40"/>
      <c r="AB1331" s="40"/>
      <c r="AC1331" s="40"/>
      <c r="AD1331" s="40"/>
      <c r="AE1331" s="40"/>
      <c r="AF1331" s="40"/>
      <c r="AG1331" s="41" t="s">
        <v>109</v>
      </c>
      <c r="AH1331" s="42"/>
      <c r="AI1331" s="54" t="str">
        <f t="shared" ca="1" si="253"/>
        <v>PENDIENTE NOTIFICACIÓN ELECTRÓNICA</v>
      </c>
      <c r="AJ1331" s="37"/>
      <c r="AK1331" s="37"/>
      <c r="AL1331" s="37"/>
      <c r="AM1331" s="53" t="str">
        <f>IF(AK1331="","",WORKDAY(AK1331,5,FESTIVOS_CO!A:A))</f>
        <v/>
      </c>
      <c r="AN1331" s="37"/>
      <c r="AO1331" s="37"/>
      <c r="AP1331" s="54" t="str">
        <f t="shared" ca="1" si="258"/>
        <v>NO APLICA</v>
      </c>
      <c r="AQ1331" s="36"/>
      <c r="AR1331" s="43"/>
      <c r="AS1331" s="37"/>
      <c r="AT1331" s="36"/>
      <c r="AU1331" s="37"/>
      <c r="AV1331" s="36"/>
      <c r="AW1331" s="36"/>
      <c r="AX1331" s="37"/>
      <c r="AY1331" s="140" t="str">
        <f>IF(AU1331="","",WORKDAY(AU1331,5,FESTIVOS_CO!A:A))</f>
        <v/>
      </c>
      <c r="AZ1331" s="54" t="str">
        <f t="shared" ca="1" si="255"/>
        <v>NO APLICA</v>
      </c>
      <c r="BA1331" s="55" t="str">
        <f>IF(AX1331="","",WORKDAY(AX1331,5,FESTIVOS_CO!A:A))</f>
        <v/>
      </c>
      <c r="BB1331" s="39"/>
      <c r="BC1331" s="40"/>
      <c r="BD1331" s="40"/>
      <c r="BE1331" s="56" t="str">
        <f t="shared" ca="1" si="256"/>
        <v>NO APLICA</v>
      </c>
      <c r="BF1331" s="37"/>
      <c r="BG1331" s="45"/>
      <c r="BH1331" s="37"/>
      <c r="BI1331" s="36"/>
      <c r="BJ1331" s="37"/>
      <c r="BK1331" s="36"/>
      <c r="BL1331" s="36"/>
      <c r="BM1331" s="53" t="str">
        <f>IF(BJ1331="","",WORKDAY(BJ1331,5,FESTIVOS_CO!A:A))</f>
        <v/>
      </c>
      <c r="BN1331" s="57" t="str">
        <f t="shared" ca="1" si="254"/>
        <v>PENDIENTE HACER AVISO</v>
      </c>
      <c r="BO1331" s="54" t="str">
        <f t="shared" ca="1" si="247"/>
        <v>EN TRÁMITE NOTIF. POR AVISO</v>
      </c>
      <c r="BP1331" s="37"/>
      <c r="BQ1331" s="53" t="str">
        <f>IF(BP1331="","",WORKDAY(BP1331,5,FESTIVOS_CO!A:A))</f>
        <v/>
      </c>
      <c r="BR1331" s="37"/>
      <c r="BS1331" s="36"/>
      <c r="BT1331" s="38"/>
      <c r="BU1331" s="58" t="e">
        <f>VLOOKUP(BT1331,Hoja2!$C:$D,2,0)</f>
        <v>#N/A</v>
      </c>
      <c r="BV1331" s="80" t="str">
        <f>IF(
AND(AO1331="",BD1331="",BQ1331=""),
"EN PROCESO NOTIFICACION / COMUNICACION",
IF(
BT1331="",
"NO APLICA",
IF(
BU1331=60,
IF(AO1331&lt;&gt;"",AO1331,IF(BD1331&lt;&gt;"",BD1331,BQ1331))+60,
WORKDAY(
IF(AO1331&lt;&gt;"",AO1331,IF(BD1331&lt;&gt;"",BD1331,BQ1331)),
BU1331,
FESTIVOS_CO!A:A
)
)
))</f>
        <v>EN PROCESO NOTIFICACION / COMUNICACION</v>
      </c>
      <c r="BW1331" s="44"/>
      <c r="BX1331" s="53"/>
      <c r="BY1331" s="45"/>
      <c r="BZ1331" s="37"/>
      <c r="CA1331" s="54" t="str">
        <f t="shared" si="248"/>
        <v>PENDIENTE EJECUTORIA</v>
      </c>
      <c r="CB1331" s="59" t="str">
        <f t="shared" si="257"/>
        <v/>
      </c>
      <c r="CC1331" s="36"/>
      <c r="CD1331" s="40"/>
      <c r="CE1331" s="46"/>
      <c r="CF1331" s="40"/>
      <c r="CG1331" s="40"/>
      <c r="CH1331" s="40"/>
      <c r="CI1331" s="36"/>
      <c r="CJ1331" s="47"/>
      <c r="CK1331" s="40"/>
      <c r="CL1331" s="40"/>
      <c r="CM1331" s="40"/>
      <c r="CN1331" s="40"/>
    </row>
    <row r="1332" spans="1:92" ht="42.75" hidden="1">
      <c r="A1332" s="49" t="str">
        <f t="shared" si="249"/>
        <v>SIN GESTIÓN</v>
      </c>
      <c r="B1332" s="58"/>
      <c r="C1332" s="37"/>
      <c r="D1332" s="37"/>
      <c r="E1332" s="49" t="str">
        <f t="shared" si="250"/>
        <v>PENDIENTE NOTIFICACIÓN</v>
      </c>
      <c r="F1332" s="141" t="str">
        <f t="shared" si="251"/>
        <v>PENDIENTE NOTIFICACIÓN</v>
      </c>
      <c r="G1332" s="49" t="str">
        <f t="shared" si="252"/>
        <v/>
      </c>
      <c r="H1332" s="51" t="str">
        <f ca="1">IF(
L1332="",
"",
IF(
NETWORKDAYS(L1332,IF(M1332&lt;&gt;"",M1332,TODAY()),FESTIVOS_CO!A:A)&gt;2,
"VENCIDO",
IF(
NETWORKDAYS(L1332,IF(M1332&lt;&gt;"",M1332,TODAY()),FESTIVOS_CO!A:A)=2,
"ALERTA",
"A TIEMPO"
)))</f>
        <v/>
      </c>
      <c r="I1332" s="40"/>
      <c r="J1332" s="36"/>
      <c r="K1332" s="37"/>
      <c r="L1332" s="50"/>
      <c r="M1332" s="37"/>
      <c r="N1332" s="52"/>
      <c r="O1332" s="52"/>
      <c r="P1332" s="36"/>
      <c r="Q1332" s="36"/>
      <c r="R1332" s="40"/>
      <c r="S1332" s="36"/>
      <c r="T1332" s="40"/>
      <c r="U1332" s="40"/>
      <c r="V1332" s="81"/>
      <c r="W1332" s="40"/>
      <c r="X1332" s="40"/>
      <c r="Y1332" s="40"/>
      <c r="Z1332" s="38" t="str">
        <f>IFERROR(VLOOKUP(Y1332,DIRECTORIO!A:B,2,FALSE),"")</f>
        <v/>
      </c>
      <c r="AA1332" s="40"/>
      <c r="AB1332" s="40"/>
      <c r="AC1332" s="40"/>
      <c r="AD1332" s="40"/>
      <c r="AE1332" s="40"/>
      <c r="AF1332" s="40"/>
      <c r="AG1332" s="41" t="s">
        <v>109</v>
      </c>
      <c r="AH1332" s="42"/>
      <c r="AI1332" s="54" t="str">
        <f t="shared" ca="1" si="253"/>
        <v>PENDIENTE NOTIFICACIÓN ELECTRÓNICA</v>
      </c>
      <c r="AJ1332" s="37"/>
      <c r="AK1332" s="37"/>
      <c r="AL1332" s="37"/>
      <c r="AM1332" s="53" t="str">
        <f>IF(AK1332="","",WORKDAY(AK1332,5,FESTIVOS_CO!A:A))</f>
        <v/>
      </c>
      <c r="AN1332" s="37"/>
      <c r="AO1332" s="37"/>
      <c r="AP1332" s="54" t="str">
        <f t="shared" ca="1" si="258"/>
        <v>NO APLICA</v>
      </c>
      <c r="AQ1332" s="36"/>
      <c r="AR1332" s="43"/>
      <c r="AS1332" s="37"/>
      <c r="AT1332" s="36"/>
      <c r="AU1332" s="37"/>
      <c r="AV1332" s="36"/>
      <c r="AW1332" s="36"/>
      <c r="AX1332" s="37"/>
      <c r="AY1332" s="140" t="str">
        <f>IF(AU1332="","",WORKDAY(AU1332,5,FESTIVOS_CO!A:A))</f>
        <v/>
      </c>
      <c r="AZ1332" s="54" t="str">
        <f t="shared" ca="1" si="255"/>
        <v>NO APLICA</v>
      </c>
      <c r="BA1332" s="55" t="str">
        <f>IF(AX1332="","",WORKDAY(AX1332,5,FESTIVOS_CO!A:A))</f>
        <v/>
      </c>
      <c r="BB1332" s="39"/>
      <c r="BC1332" s="40"/>
      <c r="BD1332" s="40"/>
      <c r="BE1332" s="56" t="str">
        <f t="shared" ca="1" si="256"/>
        <v>NO APLICA</v>
      </c>
      <c r="BF1332" s="37"/>
      <c r="BG1332" s="45"/>
      <c r="BH1332" s="37"/>
      <c r="BI1332" s="36"/>
      <c r="BJ1332" s="37"/>
      <c r="BK1332" s="36"/>
      <c r="BL1332" s="36"/>
      <c r="BM1332" s="53" t="str">
        <f>IF(BJ1332="","",WORKDAY(BJ1332,5,FESTIVOS_CO!A:A))</f>
        <v/>
      </c>
      <c r="BN1332" s="57" t="str">
        <f t="shared" ca="1" si="254"/>
        <v>PENDIENTE HACER AVISO</v>
      </c>
      <c r="BO1332" s="54" t="str">
        <f t="shared" ca="1" si="247"/>
        <v>EN TRÁMITE NOTIF. POR AVISO</v>
      </c>
      <c r="BP1332" s="37"/>
      <c r="BQ1332" s="53" t="str">
        <f>IF(BP1332="","",WORKDAY(BP1332,5,FESTIVOS_CO!A:A))</f>
        <v/>
      </c>
      <c r="BR1332" s="37"/>
      <c r="BS1332" s="36"/>
      <c r="BT1332" s="38"/>
      <c r="BU1332" s="58" t="e">
        <f>VLOOKUP(BT1332,Hoja2!$C:$D,2,0)</f>
        <v>#N/A</v>
      </c>
      <c r="BV1332" s="80" t="str">
        <f>IF(
AND(AO1332="",BD1332="",BQ1332=""),
"EN PROCESO NOTIFICACION / COMUNICACION",
IF(
BT1332="",
"NO APLICA",
IF(
BU1332=60,
IF(AO1332&lt;&gt;"",AO1332,IF(BD1332&lt;&gt;"",BD1332,BQ1332))+60,
WORKDAY(
IF(AO1332&lt;&gt;"",AO1332,IF(BD1332&lt;&gt;"",BD1332,BQ1332)),
BU1332,
FESTIVOS_CO!A:A
)
)
))</f>
        <v>EN PROCESO NOTIFICACION / COMUNICACION</v>
      </c>
      <c r="BW1332" s="44"/>
      <c r="BX1332" s="53"/>
      <c r="BY1332" s="45"/>
      <c r="BZ1332" s="37"/>
      <c r="CA1332" s="54" t="str">
        <f t="shared" si="248"/>
        <v>PENDIENTE EJECUTORIA</v>
      </c>
      <c r="CB1332" s="59" t="str">
        <f t="shared" si="257"/>
        <v/>
      </c>
      <c r="CC1332" s="36"/>
      <c r="CD1332" s="40"/>
      <c r="CE1332" s="46"/>
      <c r="CF1332" s="40"/>
      <c r="CG1332" s="40"/>
      <c r="CH1332" s="40"/>
      <c r="CI1332" s="36"/>
      <c r="CJ1332" s="47"/>
      <c r="CK1332" s="40"/>
      <c r="CL1332" s="40"/>
      <c r="CM1332" s="40"/>
      <c r="CN1332" s="40"/>
    </row>
    <row r="1333" spans="1:92" ht="42.75" hidden="1">
      <c r="A1333" s="49" t="str">
        <f t="shared" si="249"/>
        <v>SIN GESTIÓN</v>
      </c>
      <c r="B1333" s="58"/>
      <c r="C1333" s="37"/>
      <c r="D1333" s="37"/>
      <c r="E1333" s="49" t="str">
        <f t="shared" si="250"/>
        <v>PENDIENTE NOTIFICACIÓN</v>
      </c>
      <c r="F1333" s="141" t="str">
        <f t="shared" si="251"/>
        <v>PENDIENTE NOTIFICACIÓN</v>
      </c>
      <c r="G1333" s="49" t="str">
        <f t="shared" si="252"/>
        <v/>
      </c>
      <c r="H1333" s="51" t="str">
        <f ca="1">IF(
L1333="",
"",
IF(
NETWORKDAYS(L1333,IF(M1333&lt;&gt;"",M1333,TODAY()),FESTIVOS_CO!A:A)&gt;2,
"VENCIDO",
IF(
NETWORKDAYS(L1333,IF(M1333&lt;&gt;"",M1333,TODAY()),FESTIVOS_CO!A:A)=2,
"ALERTA",
"A TIEMPO"
)))</f>
        <v/>
      </c>
      <c r="I1333" s="40"/>
      <c r="J1333" s="36"/>
      <c r="K1333" s="37"/>
      <c r="L1333" s="50"/>
      <c r="M1333" s="37"/>
      <c r="N1333" s="52"/>
      <c r="O1333" s="52"/>
      <c r="P1333" s="36"/>
      <c r="Q1333" s="36"/>
      <c r="R1333" s="40"/>
      <c r="S1333" s="36"/>
      <c r="T1333" s="40"/>
      <c r="U1333" s="40"/>
      <c r="V1333" s="81"/>
      <c r="W1333" s="40"/>
      <c r="X1333" s="40"/>
      <c r="Y1333" s="40"/>
      <c r="Z1333" s="38" t="str">
        <f>IFERROR(VLOOKUP(Y1333,DIRECTORIO!A:B,2,FALSE),"")</f>
        <v/>
      </c>
      <c r="AA1333" s="40"/>
      <c r="AB1333" s="40"/>
      <c r="AC1333" s="40"/>
      <c r="AD1333" s="40"/>
      <c r="AE1333" s="40"/>
      <c r="AF1333" s="40"/>
      <c r="AG1333" s="41" t="s">
        <v>109</v>
      </c>
      <c r="AH1333" s="42"/>
      <c r="AI1333" s="54" t="str">
        <f t="shared" ca="1" si="253"/>
        <v>PENDIENTE NOTIFICACIÓN ELECTRÓNICA</v>
      </c>
      <c r="AJ1333" s="37"/>
      <c r="AK1333" s="37"/>
      <c r="AL1333" s="37"/>
      <c r="AM1333" s="53" t="str">
        <f>IF(AK1333="","",WORKDAY(AK1333,5,FESTIVOS_CO!A:A))</f>
        <v/>
      </c>
      <c r="AN1333" s="37"/>
      <c r="AO1333" s="37"/>
      <c r="AP1333" s="54" t="str">
        <f t="shared" ca="1" si="258"/>
        <v>NO APLICA</v>
      </c>
      <c r="AQ1333" s="36"/>
      <c r="AR1333" s="43"/>
      <c r="AS1333" s="37"/>
      <c r="AT1333" s="36"/>
      <c r="AU1333" s="37"/>
      <c r="AV1333" s="36"/>
      <c r="AW1333" s="36"/>
      <c r="AX1333" s="37"/>
      <c r="AY1333" s="140" t="str">
        <f>IF(AU1333="","",WORKDAY(AU1333,5,FESTIVOS_CO!A:A))</f>
        <v/>
      </c>
      <c r="AZ1333" s="54" t="str">
        <f t="shared" ca="1" si="255"/>
        <v>NO APLICA</v>
      </c>
      <c r="BA1333" s="55" t="str">
        <f>IF(AX1333="","",WORKDAY(AX1333,5,FESTIVOS_CO!A:A))</f>
        <v/>
      </c>
      <c r="BB1333" s="39"/>
      <c r="BC1333" s="40"/>
      <c r="BD1333" s="40"/>
      <c r="BE1333" s="56" t="str">
        <f t="shared" ca="1" si="256"/>
        <v>NO APLICA</v>
      </c>
      <c r="BF1333" s="37"/>
      <c r="BG1333" s="45"/>
      <c r="BH1333" s="37"/>
      <c r="BI1333" s="36"/>
      <c r="BJ1333" s="37"/>
      <c r="BK1333" s="36"/>
      <c r="BL1333" s="36"/>
      <c r="BM1333" s="53" t="str">
        <f>IF(BJ1333="","",WORKDAY(BJ1333,5,FESTIVOS_CO!A:A))</f>
        <v/>
      </c>
      <c r="BN1333" s="57" t="str">
        <f t="shared" ca="1" si="254"/>
        <v>PENDIENTE HACER AVISO</v>
      </c>
      <c r="BO1333" s="54" t="str">
        <f t="shared" ca="1" si="247"/>
        <v>EN TRÁMITE NOTIF. POR AVISO</v>
      </c>
      <c r="BP1333" s="37"/>
      <c r="BQ1333" s="53" t="str">
        <f>IF(BP1333="","",WORKDAY(BP1333,5,FESTIVOS_CO!A:A))</f>
        <v/>
      </c>
      <c r="BR1333" s="37"/>
      <c r="BS1333" s="36"/>
      <c r="BT1333" s="38"/>
      <c r="BU1333" s="58" t="e">
        <f>VLOOKUP(BT1333,Hoja2!$C:$D,2,0)</f>
        <v>#N/A</v>
      </c>
      <c r="BV1333" s="80" t="str">
        <f>IF(
AND(AO1333="",BD1333="",BQ1333=""),
"EN PROCESO NOTIFICACION / COMUNICACION",
IF(
BT1333="",
"NO APLICA",
IF(
BU1333=60,
IF(AO1333&lt;&gt;"",AO1333,IF(BD1333&lt;&gt;"",BD1333,BQ1333))+60,
WORKDAY(
IF(AO1333&lt;&gt;"",AO1333,IF(BD1333&lt;&gt;"",BD1333,BQ1333)),
BU1333,
FESTIVOS_CO!A:A
)
)
))</f>
        <v>EN PROCESO NOTIFICACION / COMUNICACION</v>
      </c>
      <c r="BW1333" s="44"/>
      <c r="BX1333" s="53"/>
      <c r="BY1333" s="45"/>
      <c r="BZ1333" s="37"/>
      <c r="CA1333" s="54" t="str">
        <f t="shared" si="248"/>
        <v>PENDIENTE EJECUTORIA</v>
      </c>
      <c r="CB1333" s="59" t="str">
        <f t="shared" si="257"/>
        <v/>
      </c>
      <c r="CC1333" s="36"/>
      <c r="CD1333" s="40"/>
      <c r="CE1333" s="46"/>
      <c r="CF1333" s="40"/>
      <c r="CG1333" s="40"/>
      <c r="CH1333" s="40"/>
      <c r="CI1333" s="36"/>
      <c r="CJ1333" s="47"/>
      <c r="CK1333" s="40"/>
      <c r="CL1333" s="40"/>
      <c r="CM1333" s="40"/>
      <c r="CN1333" s="40"/>
    </row>
    <row r="1334" spans="1:92" ht="42.75" hidden="1">
      <c r="A1334" s="49" t="str">
        <f t="shared" si="249"/>
        <v>SIN GESTIÓN</v>
      </c>
      <c r="B1334" s="58"/>
      <c r="C1334" s="37"/>
      <c r="D1334" s="37"/>
      <c r="E1334" s="49" t="str">
        <f t="shared" si="250"/>
        <v>PENDIENTE NOTIFICACIÓN</v>
      </c>
      <c r="F1334" s="141" t="str">
        <f t="shared" si="251"/>
        <v>PENDIENTE NOTIFICACIÓN</v>
      </c>
      <c r="G1334" s="49" t="str">
        <f t="shared" si="252"/>
        <v/>
      </c>
      <c r="H1334" s="51" t="str">
        <f ca="1">IF(
L1334="",
"",
IF(
NETWORKDAYS(L1334,IF(M1334&lt;&gt;"",M1334,TODAY()),FESTIVOS_CO!A:A)&gt;2,
"VENCIDO",
IF(
NETWORKDAYS(L1334,IF(M1334&lt;&gt;"",M1334,TODAY()),FESTIVOS_CO!A:A)=2,
"ALERTA",
"A TIEMPO"
)))</f>
        <v/>
      </c>
      <c r="I1334" s="40"/>
      <c r="J1334" s="36"/>
      <c r="K1334" s="37"/>
      <c r="L1334" s="50"/>
      <c r="M1334" s="37"/>
      <c r="N1334" s="52"/>
      <c r="O1334" s="52"/>
      <c r="P1334" s="36"/>
      <c r="Q1334" s="36"/>
      <c r="R1334" s="40"/>
      <c r="S1334" s="36"/>
      <c r="T1334" s="40"/>
      <c r="U1334" s="40"/>
      <c r="V1334" s="81"/>
      <c r="W1334" s="40"/>
      <c r="X1334" s="40"/>
      <c r="Y1334" s="40"/>
      <c r="Z1334" s="38" t="str">
        <f>IFERROR(VLOOKUP(Y1334,DIRECTORIO!A:B,2,FALSE),"")</f>
        <v/>
      </c>
      <c r="AA1334" s="40"/>
      <c r="AB1334" s="40"/>
      <c r="AC1334" s="40"/>
      <c r="AD1334" s="40"/>
      <c r="AE1334" s="40"/>
      <c r="AF1334" s="40"/>
      <c r="AG1334" s="41" t="s">
        <v>109</v>
      </c>
      <c r="AH1334" s="42"/>
      <c r="AI1334" s="54" t="str">
        <f t="shared" ca="1" si="253"/>
        <v>PENDIENTE NOTIFICACIÓN ELECTRÓNICA</v>
      </c>
      <c r="AJ1334" s="37"/>
      <c r="AK1334" s="37"/>
      <c r="AL1334" s="37"/>
      <c r="AM1334" s="53" t="str">
        <f>IF(AK1334="","",WORKDAY(AK1334,5,FESTIVOS_CO!A:A))</f>
        <v/>
      </c>
      <c r="AN1334" s="37"/>
      <c r="AO1334" s="37"/>
      <c r="AP1334" s="54" t="str">
        <f t="shared" ca="1" si="258"/>
        <v>NO APLICA</v>
      </c>
      <c r="AQ1334" s="36"/>
      <c r="AR1334" s="43"/>
      <c r="AS1334" s="37"/>
      <c r="AT1334" s="36"/>
      <c r="AU1334" s="37"/>
      <c r="AV1334" s="36"/>
      <c r="AW1334" s="36"/>
      <c r="AX1334" s="37"/>
      <c r="AY1334" s="140" t="str">
        <f>IF(AU1334="","",WORKDAY(AU1334,5,FESTIVOS_CO!A:A))</f>
        <v/>
      </c>
      <c r="AZ1334" s="54" t="str">
        <f t="shared" ca="1" si="255"/>
        <v>NO APLICA</v>
      </c>
      <c r="BA1334" s="55" t="str">
        <f>IF(AX1334="","",WORKDAY(AX1334,5,FESTIVOS_CO!A:A))</f>
        <v/>
      </c>
      <c r="BB1334" s="39"/>
      <c r="BC1334" s="40"/>
      <c r="BD1334" s="40"/>
      <c r="BE1334" s="56" t="str">
        <f t="shared" ca="1" si="256"/>
        <v>NO APLICA</v>
      </c>
      <c r="BF1334" s="37"/>
      <c r="BG1334" s="45"/>
      <c r="BH1334" s="37"/>
      <c r="BI1334" s="36"/>
      <c r="BJ1334" s="37"/>
      <c r="BK1334" s="36"/>
      <c r="BL1334" s="36"/>
      <c r="BM1334" s="53" t="str">
        <f>IF(BJ1334="","",WORKDAY(BJ1334,5,FESTIVOS_CO!A:A))</f>
        <v/>
      </c>
      <c r="BN1334" s="57" t="str">
        <f t="shared" ca="1" si="254"/>
        <v>PENDIENTE HACER AVISO</v>
      </c>
      <c r="BO1334" s="54" t="str">
        <f t="shared" ref="BO1334:BO1397" ca="1" si="259">IF(BN1334="NOTIFICACIÓN PERSONAL COMPLETA",
"NO PROCEDE AVISO",
IF(BR1334="SI",
"NOTIFICACION POR AVISO TERMINADA",
IF(BE1334="NO PROCEDE",
"NO PROCEDE AVISO",
IF(BN1334="VERIFICAR SI PROCEDE RECURSO",
"NOTIFICACIÓN POR AVISO COMPLETA",
"EN TRÁMITE NOTIF. POR AVISO"
))))</f>
        <v>EN TRÁMITE NOTIF. POR AVISO</v>
      </c>
      <c r="BP1334" s="37"/>
      <c r="BQ1334" s="53" t="str">
        <f>IF(BP1334="","",WORKDAY(BP1334,5,FESTIVOS_CO!A:A))</f>
        <v/>
      </c>
      <c r="BR1334" s="37"/>
      <c r="BS1334" s="36"/>
      <c r="BT1334" s="38"/>
      <c r="BU1334" s="58" t="e">
        <f>VLOOKUP(BT1334,Hoja2!$C:$D,2,0)</f>
        <v>#N/A</v>
      </c>
      <c r="BV1334" s="80" t="str">
        <f>IF(
AND(AO1334="",BD1334="",BQ1334=""),
"EN PROCESO NOTIFICACION / COMUNICACION",
IF(
BT1334="",
"NO APLICA",
IF(
BU1334=60,
IF(AO1334&lt;&gt;"",AO1334,IF(BD1334&lt;&gt;"",BD1334,BQ1334))+60,
WORKDAY(
IF(AO1334&lt;&gt;"",AO1334,IF(BD1334&lt;&gt;"",BD1334,BQ1334)),
BU1334,
FESTIVOS_CO!A:A
)
)
))</f>
        <v>EN PROCESO NOTIFICACION / COMUNICACION</v>
      </c>
      <c r="BW1334" s="44"/>
      <c r="BX1334" s="53"/>
      <c r="BY1334" s="45"/>
      <c r="BZ1334" s="37"/>
      <c r="CA1334" s="54" t="str">
        <f t="shared" ref="CA1334:CA1397" si="260">IF(BW1334&lt;&gt;"SI",
"PENDIENTE EJECUTORIA",
IF(AND(BX1334="",BY1334="",BZ1334=""),
"PENDIENTE HACER EJECUTORIA",
IF(AND(BX1334&lt;&gt;"",BY1334="",BZ1334=""),
"PENDIENTE REVISION EJECUTORIA",
IF(AND(BX1334&lt;&gt;"",BY1334&lt;&gt;"",BZ1334=""),
"PENDIENTE FIRMA EJECUTORIA",
"PROCESO EJECUTORIA TERMINADO"
))))</f>
        <v>PENDIENTE EJECUTORIA</v>
      </c>
      <c r="CB1334" s="59" t="str">
        <f t="shared" si="257"/>
        <v/>
      </c>
      <c r="CC1334" s="36"/>
      <c r="CD1334" s="40"/>
      <c r="CE1334" s="46"/>
      <c r="CF1334" s="40"/>
      <c r="CG1334" s="40"/>
      <c r="CH1334" s="40"/>
      <c r="CI1334" s="36"/>
      <c r="CJ1334" s="47"/>
      <c r="CK1334" s="40"/>
      <c r="CL1334" s="40"/>
      <c r="CM1334" s="40"/>
      <c r="CN1334" s="40"/>
    </row>
    <row r="1335" spans="1:92" ht="42.75" hidden="1">
      <c r="A1335" s="49" t="str">
        <f t="shared" si="249"/>
        <v>SIN GESTIÓN</v>
      </c>
      <c r="B1335" s="58"/>
      <c r="C1335" s="37"/>
      <c r="D1335" s="37"/>
      <c r="E1335" s="49" t="str">
        <f t="shared" si="250"/>
        <v>PENDIENTE NOTIFICACIÓN</v>
      </c>
      <c r="F1335" s="141" t="str">
        <f t="shared" si="251"/>
        <v>PENDIENTE NOTIFICACIÓN</v>
      </c>
      <c r="G1335" s="49" t="str">
        <f t="shared" si="252"/>
        <v/>
      </c>
      <c r="H1335" s="51" t="str">
        <f ca="1">IF(
L1335="",
"",
IF(
NETWORKDAYS(L1335,IF(M1335&lt;&gt;"",M1335,TODAY()),FESTIVOS_CO!A:A)&gt;2,
"VENCIDO",
IF(
NETWORKDAYS(L1335,IF(M1335&lt;&gt;"",M1335,TODAY()),FESTIVOS_CO!A:A)=2,
"ALERTA",
"A TIEMPO"
)))</f>
        <v/>
      </c>
      <c r="I1335" s="40"/>
      <c r="J1335" s="36"/>
      <c r="K1335" s="37"/>
      <c r="L1335" s="50"/>
      <c r="M1335" s="37"/>
      <c r="N1335" s="52"/>
      <c r="O1335" s="52"/>
      <c r="P1335" s="36"/>
      <c r="Q1335" s="36"/>
      <c r="R1335" s="40"/>
      <c r="S1335" s="36"/>
      <c r="T1335" s="40"/>
      <c r="U1335" s="40"/>
      <c r="V1335" s="81"/>
      <c r="W1335" s="40"/>
      <c r="X1335" s="40"/>
      <c r="Y1335" s="40"/>
      <c r="Z1335" s="38" t="str">
        <f>IFERROR(VLOOKUP(Y1335,DIRECTORIO!A:B,2,FALSE),"")</f>
        <v/>
      </c>
      <c r="AA1335" s="40"/>
      <c r="AB1335" s="40"/>
      <c r="AC1335" s="40"/>
      <c r="AD1335" s="40"/>
      <c r="AE1335" s="40"/>
      <c r="AF1335" s="40"/>
      <c r="AG1335" s="41" t="s">
        <v>109</v>
      </c>
      <c r="AH1335" s="42"/>
      <c r="AI1335" s="54" t="str">
        <f t="shared" ca="1" si="253"/>
        <v>PENDIENTE NOTIFICACIÓN ELECTRÓNICA</v>
      </c>
      <c r="AJ1335" s="37"/>
      <c r="AK1335" s="37"/>
      <c r="AL1335" s="37"/>
      <c r="AM1335" s="53" t="str">
        <f>IF(AK1335="","",WORKDAY(AK1335,5,FESTIVOS_CO!A:A))</f>
        <v/>
      </c>
      <c r="AN1335" s="37"/>
      <c r="AO1335" s="37"/>
      <c r="AP1335" s="54" t="str">
        <f t="shared" ca="1" si="258"/>
        <v>NO APLICA</v>
      </c>
      <c r="AQ1335" s="36"/>
      <c r="AR1335" s="43"/>
      <c r="AS1335" s="37"/>
      <c r="AT1335" s="36"/>
      <c r="AU1335" s="37"/>
      <c r="AV1335" s="36"/>
      <c r="AW1335" s="36"/>
      <c r="AX1335" s="37"/>
      <c r="AY1335" s="140" t="str">
        <f>IF(AU1335="","",WORKDAY(AU1335,5,FESTIVOS_CO!A:A))</f>
        <v/>
      </c>
      <c r="AZ1335" s="54" t="str">
        <f t="shared" ca="1" si="255"/>
        <v>NO APLICA</v>
      </c>
      <c r="BA1335" s="55" t="str">
        <f>IF(AX1335="","",WORKDAY(AX1335,5,FESTIVOS_CO!A:A))</f>
        <v/>
      </c>
      <c r="BB1335" s="39"/>
      <c r="BC1335" s="40"/>
      <c r="BD1335" s="40"/>
      <c r="BE1335" s="56" t="str">
        <f t="shared" ca="1" si="256"/>
        <v>NO APLICA</v>
      </c>
      <c r="BF1335" s="37"/>
      <c r="BG1335" s="45"/>
      <c r="BH1335" s="37"/>
      <c r="BI1335" s="36"/>
      <c r="BJ1335" s="37"/>
      <c r="BK1335" s="36"/>
      <c r="BL1335" s="36"/>
      <c r="BM1335" s="53" t="str">
        <f>IF(BJ1335="","",WORKDAY(BJ1335,5,FESTIVOS_CO!A:A))</f>
        <v/>
      </c>
      <c r="BN1335" s="57" t="str">
        <f t="shared" ca="1" si="254"/>
        <v>PENDIENTE HACER AVISO</v>
      </c>
      <c r="BO1335" s="54" t="str">
        <f t="shared" ca="1" si="259"/>
        <v>EN TRÁMITE NOTIF. POR AVISO</v>
      </c>
      <c r="BP1335" s="37"/>
      <c r="BQ1335" s="53" t="str">
        <f>IF(BP1335="","",WORKDAY(BP1335,5,FESTIVOS_CO!A:A))</f>
        <v/>
      </c>
      <c r="BR1335" s="37"/>
      <c r="BS1335" s="36"/>
      <c r="BT1335" s="38"/>
      <c r="BU1335" s="58" t="e">
        <f>VLOOKUP(BT1335,Hoja2!$C:$D,2,0)</f>
        <v>#N/A</v>
      </c>
      <c r="BV1335" s="80" t="str">
        <f>IF(
AND(AO1335="",BD1335="",BQ1335=""),
"EN PROCESO NOTIFICACION / COMUNICACION",
IF(
BT1335="",
"NO APLICA",
IF(
BU1335=60,
IF(AO1335&lt;&gt;"",AO1335,IF(BD1335&lt;&gt;"",BD1335,BQ1335))+60,
WORKDAY(
IF(AO1335&lt;&gt;"",AO1335,IF(BD1335&lt;&gt;"",BD1335,BQ1335)),
BU1335,
FESTIVOS_CO!A:A
)
)
))</f>
        <v>EN PROCESO NOTIFICACION / COMUNICACION</v>
      </c>
      <c r="BW1335" s="44"/>
      <c r="BX1335" s="53"/>
      <c r="BY1335" s="45"/>
      <c r="BZ1335" s="37"/>
      <c r="CA1335" s="54" t="str">
        <f t="shared" si="260"/>
        <v>PENDIENTE EJECUTORIA</v>
      </c>
      <c r="CB1335" s="59" t="str">
        <f t="shared" si="257"/>
        <v/>
      </c>
      <c r="CC1335" s="36"/>
      <c r="CD1335" s="40"/>
      <c r="CE1335" s="46"/>
      <c r="CF1335" s="40"/>
      <c r="CG1335" s="40"/>
      <c r="CH1335" s="40"/>
      <c r="CI1335" s="36"/>
      <c r="CJ1335" s="47"/>
      <c r="CK1335" s="40"/>
      <c r="CL1335" s="40"/>
      <c r="CM1335" s="40"/>
      <c r="CN1335" s="40"/>
    </row>
    <row r="1336" spans="1:92" ht="42.75" hidden="1">
      <c r="A1336" s="49" t="str">
        <f t="shared" ref="A1336:A1399" si="261">IF(
AND(Q1336="NO",S1336&lt;&gt;"SI"),
"TERMINADO PRODUCTO NO CONFORME",
IF(
AND(
COUNTBLANK(AJ1336:AO1336)=COLUMNS(AJ1336:AO1336),
COUNTBLANK(AQ1336:AY1336)=COLUMNS(AQ1336:AY1336),
COUNTBLANK(BC1336:BD1336)=COLUMNS(BC1336:BD1336),
COUNTBLANK(BF1336:BM1336)=COLUMNS(BF1336:BM1336),
COUNTBLANK(BP1336:BR1336)=COLUMNS(BP1336:BR1336)
),
"SIN GESTIÓN",
IF(
AND(BC1336&lt;&gt;"",BD1336&lt;&gt;"",AO1336="",AX1336="",BQ1336=""),
"NOTIFICADO POR CONDUCTA CONCLUYENTE",
IF(
AI1336="NOTIFICACIÓN ELECTRÓNICA EFECTIVA",
CA1336,
IF(
OR(
AI1336="NO PROCEDE NOTIFICACIÓN ELECTRÓNICA",
AI1336="REALIZAR CITACIÓN",
AI1336="NOTIFICACIÓN ELECTRÓNICA NO EFECTIVA"
),
IF(
AZ1336="HACER AVISO",
IF(
OR(
BN1336="NOTIFICACIÓN POR AVISO TERMINADA",
BN1336="NOTIFICACIÓN PERSONAL COMPLETA"
),
CA1336,
BN1336
),
AZ1336
),
AI1336
)
)
)
))</f>
        <v>SIN GESTIÓN</v>
      </c>
      <c r="B1336" s="58"/>
      <c r="C1336" s="37"/>
      <c r="D1336" s="37"/>
      <c r="E1336" s="49" t="str">
        <f t="shared" ref="E1336:E1399" si="262">IF(AN1336="SI",
"NOTIFICACIÓN ELECTRÓNICA",
IF(AND(BC1336&lt;&gt;"",BD1336&lt;&gt;""),
"NOTIFICACIÓN PERSONAL",
IF(BL1336="SI",
"NOTIFICACIÓN POR AVISO",
"PENDIENTE NOTIFICACIÓN"
)))</f>
        <v>PENDIENTE NOTIFICACIÓN</v>
      </c>
      <c r="F1336" s="141" t="str">
        <f t="shared" ref="F1336:F1399" si="263">IF(
AND(AN1336&lt;&gt;"SI",AW1336&lt;&gt;"SI",BL1336&lt;&gt;"SI",BC1336="",BD1336=""),
"PENDIENTE NOTIFICACIÓN",
IF(AN1336="SI",
AO1336,
IF(AW1336="SI",
AX1336,
IF(AND(BC1336&lt;&gt;"",BD1336&lt;&gt;""),
BD1336,
IF(BL1336="SI",
BQ1336,
"PENDIENTE NOTIFICACIÓN"
)))))</f>
        <v>PENDIENTE NOTIFICACIÓN</v>
      </c>
      <c r="G1336" s="49" t="str">
        <f t="shared" ref="G1336:G1399" si="264">IF(
OR(
C1336="",
F1336="PENDIENTE NOTIFICACIÓN",
NOT(ISNUMBER(C1336)),
NOT(ISNUMBER(F1336)),
F1336&lt;C1336
),
"",
F1336-C1336
)</f>
        <v/>
      </c>
      <c r="H1336" s="51" t="str">
        <f ca="1">IF(
L1336="",
"",
IF(
NETWORKDAYS(L1336,IF(M1336&lt;&gt;"",M1336,TODAY()),FESTIVOS_CO!A:A)&gt;2,
"VENCIDO",
IF(
NETWORKDAYS(L1336,IF(M1336&lt;&gt;"",M1336,TODAY()),FESTIVOS_CO!A:A)=2,
"ALERTA",
"A TIEMPO"
)))</f>
        <v/>
      </c>
      <c r="I1336" s="40"/>
      <c r="J1336" s="36"/>
      <c r="K1336" s="37"/>
      <c r="L1336" s="50"/>
      <c r="M1336" s="37"/>
      <c r="N1336" s="52"/>
      <c r="O1336" s="52"/>
      <c r="P1336" s="36"/>
      <c r="Q1336" s="36"/>
      <c r="R1336" s="40"/>
      <c r="S1336" s="36"/>
      <c r="T1336" s="40"/>
      <c r="U1336" s="40"/>
      <c r="V1336" s="81"/>
      <c r="W1336" s="40"/>
      <c r="X1336" s="40"/>
      <c r="Y1336" s="40"/>
      <c r="Z1336" s="38" t="str">
        <f>IFERROR(VLOOKUP(Y1336,DIRECTORIO!A:B,2,FALSE),"")</f>
        <v/>
      </c>
      <c r="AA1336" s="40"/>
      <c r="AB1336" s="40"/>
      <c r="AC1336" s="40"/>
      <c r="AD1336" s="40"/>
      <c r="AE1336" s="40"/>
      <c r="AF1336" s="40"/>
      <c r="AG1336" s="41" t="s">
        <v>109</v>
      </c>
      <c r="AH1336" s="42"/>
      <c r="AI1336" s="54" t="str">
        <f t="shared" ref="AI1336:AI1399" ca="1" si="265">IF(AL1336="NO",
"REALIZAR CITACIÓN",
IF(AND(AJ1336="SI",AL1336&lt;&gt;"SI",AL1336&lt;&gt;"NO"),
"PENDIENTE ENTREGA NOTIFICACIÓN ELECTRÓNICA",
IF(AND(AJ1336="SI",AL1336="SI",AN1336="SI"),
"NOTIFICACIÓN ELECTRÓNICA EFECTIVA",
IF(AND(AJ1336="",AK1336="",AL1336="",AM1336="",AN1336="",AO1336=""),
"PENDIENTE NOTIFICACIÓN ELECTRÓNICA",
IF(AJ1336="NO",
"NO PROCEDE NOTIFICACIÓN ELECTRÓNICA",
IF(AND(AJ1336="SI",F1336=""),
"PENDIENTE ENVÍO NOTIFICACIÓN ELECTRÓNICA",
IF(AND(AJ1336="SI",TODAY()-F1336&lt;=5),
"EN ESPERA DE NOTIFICACIÓN ELECTRÓNICA (5 DÍAS)",
"NOTIFICACIÓN ELECTRÓNICA NO EFECTIVA"
)))))))</f>
        <v>PENDIENTE NOTIFICACIÓN ELECTRÓNICA</v>
      </c>
      <c r="AJ1336" s="37"/>
      <c r="AK1336" s="37"/>
      <c r="AL1336" s="37"/>
      <c r="AM1336" s="53" t="str">
        <f>IF(AK1336="","",WORKDAY(AK1336,5,FESTIVOS_CO!A:A))</f>
        <v/>
      </c>
      <c r="AN1336" s="37"/>
      <c r="AO1336" s="37"/>
      <c r="AP1336" s="54" t="str">
        <f t="shared" ca="1" si="258"/>
        <v>NO APLICA</v>
      </c>
      <c r="AQ1336" s="36"/>
      <c r="AR1336" s="43"/>
      <c r="AS1336" s="37"/>
      <c r="AT1336" s="36"/>
      <c r="AU1336" s="37"/>
      <c r="AV1336" s="36"/>
      <c r="AW1336" s="36"/>
      <c r="AX1336" s="37"/>
      <c r="AY1336" s="140" t="str">
        <f>IF(AU1336="","",WORKDAY(AU1336,5,FESTIVOS_CO!A:A))</f>
        <v/>
      </c>
      <c r="AZ1336" s="54" t="str">
        <f t="shared" ca="1" si="255"/>
        <v>NO APLICA</v>
      </c>
      <c r="BA1336" s="55" t="str">
        <f>IF(AX1336="","",WORKDAY(AX1336,5,FESTIVOS_CO!A:A))</f>
        <v/>
      </c>
      <c r="BB1336" s="39"/>
      <c r="BC1336" s="40"/>
      <c r="BD1336" s="40"/>
      <c r="BE1336" s="56" t="str">
        <f t="shared" ca="1" si="256"/>
        <v>NO APLICA</v>
      </c>
      <c r="BF1336" s="37"/>
      <c r="BG1336" s="45"/>
      <c r="BH1336" s="37"/>
      <c r="BI1336" s="36"/>
      <c r="BJ1336" s="37"/>
      <c r="BK1336" s="36"/>
      <c r="BL1336" s="36"/>
      <c r="BM1336" s="53" t="str">
        <f>IF(BJ1336="","",WORKDAY(BJ1336,5,FESTIVOS_CO!A:A))</f>
        <v/>
      </c>
      <c r="BN1336" s="57" t="str">
        <f t="shared" ref="BN1336:BN1399" ca="1" si="266">IF(
AND(AZ1336="CITACIÓN COMPLETA EN ESPERA DE NOTIFICACION PERSONAL",BB1336="NO"),
"PENDIENTE HACER AVISO",
IF(AND(BC1336&lt;&gt;"",BD1336&lt;&gt;""),
"NOTIFICACIÓN PERSONAL COMPLETA",
IF(BR1336="SI",
"NOTIFICACIÓN POR AVISO TERMINADA",
IF(BE1336="NO PROCEDE",
"NO PROCEDE",
IF(BF1336="",
"PENDIENTE HACER AVISO",
IF(BG1336="",
"PENDIENTE REVISIÓN AVISO",
IF(BH1336="",
"PENDIENTE FIRMA AVISO",
IF(BI1336="",
"PENDIENTE RADICAR AVISO",
IF(BL1336="",
"EN TRÁMITE DE ENTREGA AVISO",
IF(BL1336="NO",
"PUBLICAR AVISO CARTELERA",
IF(BL1336="SI",
"VERIFICAR SI PROCEDE RECURSO",
IF(BE1336="HACER AVISO",
"HACER AVISO",
"NO APLICA"
))))))))))))</f>
        <v>PENDIENTE HACER AVISO</v>
      </c>
      <c r="BO1336" s="54" t="str">
        <f t="shared" ca="1" si="259"/>
        <v>EN TRÁMITE NOTIF. POR AVISO</v>
      </c>
      <c r="BP1336" s="37"/>
      <c r="BQ1336" s="53" t="str">
        <f>IF(BP1336="","",WORKDAY(BP1336,5,FESTIVOS_CO!A:A))</f>
        <v/>
      </c>
      <c r="BR1336" s="37"/>
      <c r="BS1336" s="36"/>
      <c r="BT1336" s="38"/>
      <c r="BU1336" s="58" t="e">
        <f>VLOOKUP(BT1336,Hoja2!$C:$D,2,0)</f>
        <v>#N/A</v>
      </c>
      <c r="BV1336" s="80" t="str">
        <f>IF(
AND(AO1336="",BD1336="",BQ1336=""),
"EN PROCESO NOTIFICACION / COMUNICACION",
IF(
BT1336="",
"NO APLICA",
IF(
BU1336=60,
IF(AO1336&lt;&gt;"",AO1336,IF(BD1336&lt;&gt;"",BD1336,BQ1336))+60,
WORKDAY(
IF(AO1336&lt;&gt;"",AO1336,IF(BD1336&lt;&gt;"",BD1336,BQ1336)),
BU1336,
FESTIVOS_CO!A:A
)
)
))</f>
        <v>EN PROCESO NOTIFICACION / COMUNICACION</v>
      </c>
      <c r="BW1336" s="44"/>
      <c r="BX1336" s="53"/>
      <c r="BY1336" s="45"/>
      <c r="BZ1336" s="37"/>
      <c r="CA1336" s="54" t="str">
        <f t="shared" si="260"/>
        <v>PENDIENTE EJECUTORIA</v>
      </c>
      <c r="CB1336" s="59" t="str">
        <f t="shared" si="257"/>
        <v/>
      </c>
      <c r="CC1336" s="36"/>
      <c r="CD1336" s="40"/>
      <c r="CE1336" s="46"/>
      <c r="CF1336" s="40"/>
      <c r="CG1336" s="40"/>
      <c r="CH1336" s="40"/>
      <c r="CI1336" s="36"/>
      <c r="CJ1336" s="47"/>
      <c r="CK1336" s="40"/>
      <c r="CL1336" s="40"/>
      <c r="CM1336" s="40"/>
      <c r="CN1336" s="40"/>
    </row>
    <row r="1337" spans="1:92" ht="42.75" hidden="1">
      <c r="A1337" s="49" t="str">
        <f t="shared" si="261"/>
        <v>SIN GESTIÓN</v>
      </c>
      <c r="B1337" s="58"/>
      <c r="C1337" s="37"/>
      <c r="D1337" s="37"/>
      <c r="E1337" s="49" t="str">
        <f t="shared" si="262"/>
        <v>PENDIENTE NOTIFICACIÓN</v>
      </c>
      <c r="F1337" s="141" t="str">
        <f t="shared" si="263"/>
        <v>PENDIENTE NOTIFICACIÓN</v>
      </c>
      <c r="G1337" s="49" t="str">
        <f t="shared" si="264"/>
        <v/>
      </c>
      <c r="H1337" s="51" t="str">
        <f ca="1">IF(
L1337="",
"",
IF(
NETWORKDAYS(L1337,IF(M1337&lt;&gt;"",M1337,TODAY()),FESTIVOS_CO!A:A)&gt;2,
"VENCIDO",
IF(
NETWORKDAYS(L1337,IF(M1337&lt;&gt;"",M1337,TODAY()),FESTIVOS_CO!A:A)=2,
"ALERTA",
"A TIEMPO"
)))</f>
        <v/>
      </c>
      <c r="I1337" s="40"/>
      <c r="J1337" s="36"/>
      <c r="K1337" s="37"/>
      <c r="L1337" s="50"/>
      <c r="M1337" s="37"/>
      <c r="N1337" s="52"/>
      <c r="O1337" s="52"/>
      <c r="P1337" s="36"/>
      <c r="Q1337" s="36"/>
      <c r="R1337" s="40"/>
      <c r="S1337" s="36"/>
      <c r="T1337" s="40"/>
      <c r="U1337" s="40"/>
      <c r="V1337" s="81"/>
      <c r="W1337" s="40"/>
      <c r="X1337" s="40"/>
      <c r="Y1337" s="40"/>
      <c r="Z1337" s="38" t="str">
        <f>IFERROR(VLOOKUP(Y1337,DIRECTORIO!A:B,2,FALSE),"")</f>
        <v/>
      </c>
      <c r="AA1337" s="40"/>
      <c r="AB1337" s="40"/>
      <c r="AC1337" s="40"/>
      <c r="AD1337" s="40"/>
      <c r="AE1337" s="40"/>
      <c r="AF1337" s="40"/>
      <c r="AG1337" s="41" t="s">
        <v>109</v>
      </c>
      <c r="AH1337" s="42"/>
      <c r="AI1337" s="54" t="str">
        <f t="shared" ca="1" si="265"/>
        <v>PENDIENTE NOTIFICACIÓN ELECTRÓNICA</v>
      </c>
      <c r="AJ1337" s="37"/>
      <c r="AK1337" s="37"/>
      <c r="AL1337" s="37"/>
      <c r="AM1337" s="53" t="str">
        <f>IF(AK1337="","",WORKDAY(AK1337,5,FESTIVOS_CO!A:A))</f>
        <v/>
      </c>
      <c r="AN1337" s="37"/>
      <c r="AO1337" s="37"/>
      <c r="AP1337" s="54" t="str">
        <f t="shared" ca="1" si="258"/>
        <v>NO APLICA</v>
      </c>
      <c r="AQ1337" s="36"/>
      <c r="AR1337" s="43"/>
      <c r="AS1337" s="37"/>
      <c r="AT1337" s="36"/>
      <c r="AU1337" s="37"/>
      <c r="AV1337" s="36"/>
      <c r="AW1337" s="36"/>
      <c r="AX1337" s="37"/>
      <c r="AY1337" s="140" t="str">
        <f>IF(AU1337="","",WORKDAY(AU1337,5,FESTIVOS_CO!A:A))</f>
        <v/>
      </c>
      <c r="AZ1337" s="54" t="str">
        <f t="shared" ca="1" si="255"/>
        <v>NO APLICA</v>
      </c>
      <c r="BA1337" s="55" t="str">
        <f>IF(AX1337="","",WORKDAY(AX1337,5,FESTIVOS_CO!A:A))</f>
        <v/>
      </c>
      <c r="BB1337" s="39"/>
      <c r="BC1337" s="40"/>
      <c r="BD1337" s="40"/>
      <c r="BE1337" s="56" t="str">
        <f t="shared" ca="1" si="256"/>
        <v>NO APLICA</v>
      </c>
      <c r="BF1337" s="37"/>
      <c r="BG1337" s="45"/>
      <c r="BH1337" s="37"/>
      <c r="BI1337" s="36"/>
      <c r="BJ1337" s="37"/>
      <c r="BK1337" s="36"/>
      <c r="BL1337" s="36"/>
      <c r="BM1337" s="53" t="str">
        <f>IF(BJ1337="","",WORKDAY(BJ1337,5,FESTIVOS_CO!A:A))</f>
        <v/>
      </c>
      <c r="BN1337" s="57" t="str">
        <f t="shared" ca="1" si="266"/>
        <v>PENDIENTE HACER AVISO</v>
      </c>
      <c r="BO1337" s="54" t="str">
        <f t="shared" ca="1" si="259"/>
        <v>EN TRÁMITE NOTIF. POR AVISO</v>
      </c>
      <c r="BP1337" s="37"/>
      <c r="BQ1337" s="53" t="str">
        <f>IF(BP1337="","",WORKDAY(BP1337,5,FESTIVOS_CO!A:A))</f>
        <v/>
      </c>
      <c r="BR1337" s="37"/>
      <c r="BS1337" s="36"/>
      <c r="BT1337" s="38"/>
      <c r="BU1337" s="58" t="e">
        <f>VLOOKUP(BT1337,Hoja2!$C:$D,2,0)</f>
        <v>#N/A</v>
      </c>
      <c r="BV1337" s="80" t="str">
        <f>IF(
AND(AO1337="",BD1337="",BQ1337=""),
"EN PROCESO NOTIFICACION / COMUNICACION",
IF(
BT1337="",
"NO APLICA",
IF(
BU1337=60,
IF(AO1337&lt;&gt;"",AO1337,IF(BD1337&lt;&gt;"",BD1337,BQ1337))+60,
WORKDAY(
IF(AO1337&lt;&gt;"",AO1337,IF(BD1337&lt;&gt;"",BD1337,BQ1337)),
BU1337,
FESTIVOS_CO!A:A
)
)
))</f>
        <v>EN PROCESO NOTIFICACION / COMUNICACION</v>
      </c>
      <c r="BW1337" s="44"/>
      <c r="BX1337" s="53"/>
      <c r="BY1337" s="45"/>
      <c r="BZ1337" s="37"/>
      <c r="CA1337" s="54" t="str">
        <f t="shared" si="260"/>
        <v>PENDIENTE EJECUTORIA</v>
      </c>
      <c r="CB1337" s="59" t="str">
        <f t="shared" si="257"/>
        <v/>
      </c>
      <c r="CC1337" s="36"/>
      <c r="CD1337" s="40"/>
      <c r="CE1337" s="46"/>
      <c r="CF1337" s="40"/>
      <c r="CG1337" s="40"/>
      <c r="CH1337" s="40"/>
      <c r="CI1337" s="36"/>
      <c r="CJ1337" s="47"/>
      <c r="CK1337" s="40"/>
      <c r="CL1337" s="40"/>
      <c r="CM1337" s="40"/>
      <c r="CN1337" s="40"/>
    </row>
    <row r="1338" spans="1:92" ht="42.75" hidden="1">
      <c r="A1338" s="49" t="str">
        <f t="shared" si="261"/>
        <v>SIN GESTIÓN</v>
      </c>
      <c r="B1338" s="58"/>
      <c r="C1338" s="37"/>
      <c r="D1338" s="37"/>
      <c r="E1338" s="49" t="str">
        <f t="shared" si="262"/>
        <v>PENDIENTE NOTIFICACIÓN</v>
      </c>
      <c r="F1338" s="141" t="str">
        <f t="shared" si="263"/>
        <v>PENDIENTE NOTIFICACIÓN</v>
      </c>
      <c r="G1338" s="49" t="str">
        <f t="shared" si="264"/>
        <v/>
      </c>
      <c r="H1338" s="51" t="str">
        <f ca="1">IF(
L1338="",
"",
IF(
NETWORKDAYS(L1338,IF(M1338&lt;&gt;"",M1338,TODAY()),FESTIVOS_CO!A:A)&gt;2,
"VENCIDO",
IF(
NETWORKDAYS(L1338,IF(M1338&lt;&gt;"",M1338,TODAY()),FESTIVOS_CO!A:A)=2,
"ALERTA",
"A TIEMPO"
)))</f>
        <v/>
      </c>
      <c r="I1338" s="40"/>
      <c r="J1338" s="36"/>
      <c r="K1338" s="37"/>
      <c r="L1338" s="50"/>
      <c r="M1338" s="37"/>
      <c r="N1338" s="52"/>
      <c r="O1338" s="52"/>
      <c r="P1338" s="36"/>
      <c r="Q1338" s="36"/>
      <c r="R1338" s="40"/>
      <c r="S1338" s="36"/>
      <c r="T1338" s="40"/>
      <c r="U1338" s="40"/>
      <c r="V1338" s="81"/>
      <c r="W1338" s="40"/>
      <c r="X1338" s="40"/>
      <c r="Y1338" s="40"/>
      <c r="Z1338" s="38" t="str">
        <f>IFERROR(VLOOKUP(Y1338,DIRECTORIO!A:B,2,FALSE),"")</f>
        <v/>
      </c>
      <c r="AA1338" s="40"/>
      <c r="AB1338" s="40"/>
      <c r="AC1338" s="40"/>
      <c r="AD1338" s="40"/>
      <c r="AE1338" s="40"/>
      <c r="AF1338" s="40"/>
      <c r="AG1338" s="41" t="s">
        <v>109</v>
      </c>
      <c r="AH1338" s="42"/>
      <c r="AI1338" s="54" t="str">
        <f t="shared" ca="1" si="265"/>
        <v>PENDIENTE NOTIFICACIÓN ELECTRÓNICA</v>
      </c>
      <c r="AJ1338" s="37"/>
      <c r="AK1338" s="37"/>
      <c r="AL1338" s="37"/>
      <c r="AM1338" s="53" t="str">
        <f>IF(AK1338="","",WORKDAY(AK1338,5,FESTIVOS_CO!A:A))</f>
        <v/>
      </c>
      <c r="AN1338" s="37"/>
      <c r="AO1338" s="37"/>
      <c r="AP1338" s="54" t="str">
        <f t="shared" ca="1" si="258"/>
        <v>NO APLICA</v>
      </c>
      <c r="AQ1338" s="36"/>
      <c r="AR1338" s="43"/>
      <c r="AS1338" s="37"/>
      <c r="AT1338" s="36"/>
      <c r="AU1338" s="37"/>
      <c r="AV1338" s="36"/>
      <c r="AW1338" s="36"/>
      <c r="AX1338" s="37"/>
      <c r="AY1338" s="140" t="str">
        <f>IF(AU1338="","",WORKDAY(AU1338,5,FESTIVOS_CO!A:A))</f>
        <v/>
      </c>
      <c r="AZ1338" s="54" t="str">
        <f t="shared" ca="1" si="255"/>
        <v>NO APLICA</v>
      </c>
      <c r="BA1338" s="55" t="str">
        <f>IF(AX1338="","",WORKDAY(AX1338,5,FESTIVOS_CO!A:A))</f>
        <v/>
      </c>
      <c r="BB1338" s="39"/>
      <c r="BC1338" s="40"/>
      <c r="BD1338" s="40"/>
      <c r="BE1338" s="56" t="str">
        <f t="shared" ca="1" si="256"/>
        <v>NO APLICA</v>
      </c>
      <c r="BF1338" s="37"/>
      <c r="BG1338" s="45"/>
      <c r="BH1338" s="37"/>
      <c r="BI1338" s="36"/>
      <c r="BJ1338" s="37"/>
      <c r="BK1338" s="36"/>
      <c r="BL1338" s="36"/>
      <c r="BM1338" s="53" t="str">
        <f>IF(BJ1338="","",WORKDAY(BJ1338,5,FESTIVOS_CO!A:A))</f>
        <v/>
      </c>
      <c r="BN1338" s="57" t="str">
        <f t="shared" ca="1" si="266"/>
        <v>PENDIENTE HACER AVISO</v>
      </c>
      <c r="BO1338" s="54" t="str">
        <f t="shared" ca="1" si="259"/>
        <v>EN TRÁMITE NOTIF. POR AVISO</v>
      </c>
      <c r="BP1338" s="37"/>
      <c r="BQ1338" s="53" t="str">
        <f>IF(BP1338="","",WORKDAY(BP1338,5,FESTIVOS_CO!A:A))</f>
        <v/>
      </c>
      <c r="BR1338" s="37"/>
      <c r="BS1338" s="36"/>
      <c r="BT1338" s="38"/>
      <c r="BU1338" s="58" t="e">
        <f>VLOOKUP(BT1338,Hoja2!$C:$D,2,0)</f>
        <v>#N/A</v>
      </c>
      <c r="BV1338" s="80" t="str">
        <f>IF(
AND(AO1338="",BD1338="",BQ1338=""),
"EN PROCESO NOTIFICACION / COMUNICACION",
IF(
BT1338="",
"NO APLICA",
IF(
BU1338=60,
IF(AO1338&lt;&gt;"",AO1338,IF(BD1338&lt;&gt;"",BD1338,BQ1338))+60,
WORKDAY(
IF(AO1338&lt;&gt;"",AO1338,IF(BD1338&lt;&gt;"",BD1338,BQ1338)),
BU1338,
FESTIVOS_CO!A:A
)
)
))</f>
        <v>EN PROCESO NOTIFICACION / COMUNICACION</v>
      </c>
      <c r="BW1338" s="44"/>
      <c r="BX1338" s="53"/>
      <c r="BY1338" s="45"/>
      <c r="BZ1338" s="37"/>
      <c r="CA1338" s="54" t="str">
        <f t="shared" si="260"/>
        <v>PENDIENTE EJECUTORIA</v>
      </c>
      <c r="CB1338" s="59" t="str">
        <f t="shared" si="257"/>
        <v/>
      </c>
      <c r="CC1338" s="36"/>
      <c r="CD1338" s="40"/>
      <c r="CE1338" s="46"/>
      <c r="CF1338" s="40"/>
      <c r="CG1338" s="40"/>
      <c r="CH1338" s="40"/>
      <c r="CI1338" s="36"/>
      <c r="CJ1338" s="47"/>
      <c r="CK1338" s="40"/>
      <c r="CL1338" s="40"/>
      <c r="CM1338" s="40"/>
      <c r="CN1338" s="40"/>
    </row>
    <row r="1339" spans="1:92" ht="42.75" hidden="1">
      <c r="A1339" s="49" t="str">
        <f t="shared" si="261"/>
        <v>SIN GESTIÓN</v>
      </c>
      <c r="B1339" s="58"/>
      <c r="C1339" s="37"/>
      <c r="D1339" s="37"/>
      <c r="E1339" s="49" t="str">
        <f t="shared" si="262"/>
        <v>PENDIENTE NOTIFICACIÓN</v>
      </c>
      <c r="F1339" s="141" t="str">
        <f t="shared" si="263"/>
        <v>PENDIENTE NOTIFICACIÓN</v>
      </c>
      <c r="G1339" s="49" t="str">
        <f t="shared" si="264"/>
        <v/>
      </c>
      <c r="H1339" s="51" t="str">
        <f ca="1">IF(
L1339="",
"",
IF(
NETWORKDAYS(L1339,IF(M1339&lt;&gt;"",M1339,TODAY()),FESTIVOS_CO!A:A)&gt;2,
"VENCIDO",
IF(
NETWORKDAYS(L1339,IF(M1339&lt;&gt;"",M1339,TODAY()),FESTIVOS_CO!A:A)=2,
"ALERTA",
"A TIEMPO"
)))</f>
        <v/>
      </c>
      <c r="I1339" s="40"/>
      <c r="J1339" s="36"/>
      <c r="K1339" s="37"/>
      <c r="L1339" s="50"/>
      <c r="M1339" s="37"/>
      <c r="N1339" s="52"/>
      <c r="O1339" s="52"/>
      <c r="P1339" s="36"/>
      <c r="Q1339" s="36"/>
      <c r="R1339" s="40"/>
      <c r="S1339" s="36"/>
      <c r="T1339" s="40"/>
      <c r="U1339" s="40"/>
      <c r="V1339" s="81"/>
      <c r="W1339" s="40"/>
      <c r="X1339" s="40"/>
      <c r="Y1339" s="40"/>
      <c r="Z1339" s="38" t="str">
        <f>IFERROR(VLOOKUP(Y1339,DIRECTORIO!A:B,2,FALSE),"")</f>
        <v/>
      </c>
      <c r="AA1339" s="40"/>
      <c r="AB1339" s="40"/>
      <c r="AC1339" s="40"/>
      <c r="AD1339" s="40"/>
      <c r="AE1339" s="40"/>
      <c r="AF1339" s="40"/>
      <c r="AG1339" s="41" t="s">
        <v>109</v>
      </c>
      <c r="AH1339" s="42"/>
      <c r="AI1339" s="54" t="str">
        <f t="shared" ca="1" si="265"/>
        <v>PENDIENTE NOTIFICACIÓN ELECTRÓNICA</v>
      </c>
      <c r="AJ1339" s="37"/>
      <c r="AK1339" s="37"/>
      <c r="AL1339" s="37"/>
      <c r="AM1339" s="53" t="str">
        <f>IF(AK1339="","",WORKDAY(AK1339,5,FESTIVOS_CO!A:A))</f>
        <v/>
      </c>
      <c r="AN1339" s="37"/>
      <c r="AO1339" s="37"/>
      <c r="AP1339" s="54" t="str">
        <f t="shared" ca="1" si="258"/>
        <v>NO APLICA</v>
      </c>
      <c r="AQ1339" s="36"/>
      <c r="AR1339" s="43"/>
      <c r="AS1339" s="37"/>
      <c r="AT1339" s="36"/>
      <c r="AU1339" s="37"/>
      <c r="AV1339" s="36"/>
      <c r="AW1339" s="36"/>
      <c r="AX1339" s="37"/>
      <c r="AY1339" s="140" t="str">
        <f>IF(AU1339="","",WORKDAY(AU1339,5,FESTIVOS_CO!A:A))</f>
        <v/>
      </c>
      <c r="AZ1339" s="54" t="str">
        <f t="shared" ca="1" si="255"/>
        <v>NO APLICA</v>
      </c>
      <c r="BA1339" s="55" t="str">
        <f>IF(AX1339="","",WORKDAY(AX1339,5,FESTIVOS_CO!A:A))</f>
        <v/>
      </c>
      <c r="BB1339" s="39"/>
      <c r="BC1339" s="40"/>
      <c r="BD1339" s="40"/>
      <c r="BE1339" s="56" t="str">
        <f t="shared" ca="1" si="256"/>
        <v>NO APLICA</v>
      </c>
      <c r="BF1339" s="37"/>
      <c r="BG1339" s="45"/>
      <c r="BH1339" s="37"/>
      <c r="BI1339" s="36"/>
      <c r="BJ1339" s="37"/>
      <c r="BK1339" s="36"/>
      <c r="BL1339" s="36"/>
      <c r="BM1339" s="53" t="str">
        <f>IF(BJ1339="","",WORKDAY(BJ1339,5,FESTIVOS_CO!A:A))</f>
        <v/>
      </c>
      <c r="BN1339" s="57" t="str">
        <f t="shared" ca="1" si="266"/>
        <v>PENDIENTE HACER AVISO</v>
      </c>
      <c r="BO1339" s="54" t="str">
        <f t="shared" ca="1" si="259"/>
        <v>EN TRÁMITE NOTIF. POR AVISO</v>
      </c>
      <c r="BP1339" s="37"/>
      <c r="BQ1339" s="53" t="str">
        <f>IF(BP1339="","",WORKDAY(BP1339,5,FESTIVOS_CO!A:A))</f>
        <v/>
      </c>
      <c r="BR1339" s="37"/>
      <c r="BS1339" s="36"/>
      <c r="BT1339" s="38"/>
      <c r="BU1339" s="58" t="e">
        <f>VLOOKUP(BT1339,Hoja2!$C:$D,2,0)</f>
        <v>#N/A</v>
      </c>
      <c r="BV1339" s="80" t="str">
        <f>IF(
AND(AO1339="",BD1339="",BQ1339=""),
"EN PROCESO NOTIFICACION / COMUNICACION",
IF(
BT1339="",
"NO APLICA",
IF(
BU1339=60,
IF(AO1339&lt;&gt;"",AO1339,IF(BD1339&lt;&gt;"",BD1339,BQ1339))+60,
WORKDAY(
IF(AO1339&lt;&gt;"",AO1339,IF(BD1339&lt;&gt;"",BD1339,BQ1339)),
BU1339,
FESTIVOS_CO!A:A
)
)
))</f>
        <v>EN PROCESO NOTIFICACION / COMUNICACION</v>
      </c>
      <c r="BW1339" s="44"/>
      <c r="BX1339" s="53"/>
      <c r="BY1339" s="45"/>
      <c r="BZ1339" s="37"/>
      <c r="CA1339" s="54" t="str">
        <f t="shared" si="260"/>
        <v>PENDIENTE EJECUTORIA</v>
      </c>
      <c r="CB1339" s="59" t="str">
        <f t="shared" si="257"/>
        <v/>
      </c>
      <c r="CC1339" s="36"/>
      <c r="CD1339" s="40"/>
      <c r="CE1339" s="46"/>
      <c r="CF1339" s="40"/>
      <c r="CG1339" s="40"/>
      <c r="CH1339" s="40"/>
      <c r="CI1339" s="36"/>
      <c r="CJ1339" s="47"/>
      <c r="CK1339" s="40"/>
      <c r="CL1339" s="40"/>
      <c r="CM1339" s="40"/>
      <c r="CN1339" s="40"/>
    </row>
    <row r="1340" spans="1:92" ht="42.75" hidden="1">
      <c r="A1340" s="49" t="str">
        <f t="shared" si="261"/>
        <v>SIN GESTIÓN</v>
      </c>
      <c r="B1340" s="58"/>
      <c r="C1340" s="37"/>
      <c r="D1340" s="37"/>
      <c r="E1340" s="49" t="str">
        <f t="shared" si="262"/>
        <v>PENDIENTE NOTIFICACIÓN</v>
      </c>
      <c r="F1340" s="141" t="str">
        <f t="shared" si="263"/>
        <v>PENDIENTE NOTIFICACIÓN</v>
      </c>
      <c r="G1340" s="49" t="str">
        <f t="shared" si="264"/>
        <v/>
      </c>
      <c r="H1340" s="51" t="str">
        <f ca="1">IF(
L1340="",
"",
IF(
NETWORKDAYS(L1340,IF(M1340&lt;&gt;"",M1340,TODAY()),FESTIVOS_CO!A:A)&gt;2,
"VENCIDO",
IF(
NETWORKDAYS(L1340,IF(M1340&lt;&gt;"",M1340,TODAY()),FESTIVOS_CO!A:A)=2,
"ALERTA",
"A TIEMPO"
)))</f>
        <v/>
      </c>
      <c r="I1340" s="40"/>
      <c r="J1340" s="36"/>
      <c r="K1340" s="37"/>
      <c r="L1340" s="50"/>
      <c r="M1340" s="37"/>
      <c r="N1340" s="52"/>
      <c r="O1340" s="52"/>
      <c r="P1340" s="36"/>
      <c r="Q1340" s="36"/>
      <c r="R1340" s="40"/>
      <c r="S1340" s="36"/>
      <c r="T1340" s="40"/>
      <c r="U1340" s="40"/>
      <c r="V1340" s="81"/>
      <c r="W1340" s="40"/>
      <c r="X1340" s="40"/>
      <c r="Y1340" s="40"/>
      <c r="Z1340" s="38" t="str">
        <f>IFERROR(VLOOKUP(Y1340,DIRECTORIO!A:B,2,FALSE),"")</f>
        <v/>
      </c>
      <c r="AA1340" s="40"/>
      <c r="AB1340" s="40"/>
      <c r="AC1340" s="40"/>
      <c r="AD1340" s="40"/>
      <c r="AE1340" s="40"/>
      <c r="AF1340" s="40"/>
      <c r="AG1340" s="41" t="s">
        <v>109</v>
      </c>
      <c r="AH1340" s="42"/>
      <c r="AI1340" s="54" t="str">
        <f t="shared" ca="1" si="265"/>
        <v>PENDIENTE NOTIFICACIÓN ELECTRÓNICA</v>
      </c>
      <c r="AJ1340" s="37"/>
      <c r="AK1340" s="37"/>
      <c r="AL1340" s="37"/>
      <c r="AM1340" s="53" t="str">
        <f>IF(AK1340="","",WORKDAY(AK1340,5,FESTIVOS_CO!A:A))</f>
        <v/>
      </c>
      <c r="AN1340" s="37"/>
      <c r="AO1340" s="37"/>
      <c r="AP1340" s="54" t="str">
        <f t="shared" ca="1" si="258"/>
        <v>NO APLICA</v>
      </c>
      <c r="AQ1340" s="36"/>
      <c r="AR1340" s="43"/>
      <c r="AS1340" s="37"/>
      <c r="AT1340" s="36"/>
      <c r="AU1340" s="37"/>
      <c r="AV1340" s="36"/>
      <c r="AW1340" s="36"/>
      <c r="AX1340" s="37"/>
      <c r="AY1340" s="140" t="str">
        <f>IF(AU1340="","",WORKDAY(AU1340,5,FESTIVOS_CO!A:A))</f>
        <v/>
      </c>
      <c r="AZ1340" s="54" t="str">
        <f t="shared" ca="1" si="255"/>
        <v>NO APLICA</v>
      </c>
      <c r="BA1340" s="55" t="str">
        <f>IF(AX1340="","",WORKDAY(AX1340,5,FESTIVOS_CO!A:A))</f>
        <v/>
      </c>
      <c r="BB1340" s="39"/>
      <c r="BC1340" s="40"/>
      <c r="BD1340" s="40"/>
      <c r="BE1340" s="56" t="str">
        <f t="shared" ca="1" si="256"/>
        <v>NO APLICA</v>
      </c>
      <c r="BF1340" s="37"/>
      <c r="BG1340" s="45"/>
      <c r="BH1340" s="37"/>
      <c r="BI1340" s="36"/>
      <c r="BJ1340" s="37"/>
      <c r="BK1340" s="36"/>
      <c r="BL1340" s="36"/>
      <c r="BM1340" s="53" t="str">
        <f>IF(BJ1340="","",WORKDAY(BJ1340,5,FESTIVOS_CO!A:A))</f>
        <v/>
      </c>
      <c r="BN1340" s="57" t="str">
        <f t="shared" ca="1" si="266"/>
        <v>PENDIENTE HACER AVISO</v>
      </c>
      <c r="BO1340" s="54" t="str">
        <f t="shared" ca="1" si="259"/>
        <v>EN TRÁMITE NOTIF. POR AVISO</v>
      </c>
      <c r="BP1340" s="37"/>
      <c r="BQ1340" s="53" t="str">
        <f>IF(BP1340="","",WORKDAY(BP1340,5,FESTIVOS_CO!A:A))</f>
        <v/>
      </c>
      <c r="BR1340" s="37"/>
      <c r="BS1340" s="36"/>
      <c r="BT1340" s="38"/>
      <c r="BU1340" s="58" t="e">
        <f>VLOOKUP(BT1340,Hoja2!$C:$D,2,0)</f>
        <v>#N/A</v>
      </c>
      <c r="BV1340" s="80" t="str">
        <f>IF(
AND(AO1340="",BD1340="",BQ1340=""),
"EN PROCESO NOTIFICACION / COMUNICACION",
IF(
BT1340="",
"NO APLICA",
IF(
BU1340=60,
IF(AO1340&lt;&gt;"",AO1340,IF(BD1340&lt;&gt;"",BD1340,BQ1340))+60,
WORKDAY(
IF(AO1340&lt;&gt;"",AO1340,IF(BD1340&lt;&gt;"",BD1340,BQ1340)),
BU1340,
FESTIVOS_CO!A:A
)
)
))</f>
        <v>EN PROCESO NOTIFICACION / COMUNICACION</v>
      </c>
      <c r="BW1340" s="44"/>
      <c r="BX1340" s="53"/>
      <c r="BY1340" s="45"/>
      <c r="BZ1340" s="37"/>
      <c r="CA1340" s="54" t="str">
        <f t="shared" si="260"/>
        <v>PENDIENTE EJECUTORIA</v>
      </c>
      <c r="CB1340" s="59" t="str">
        <f t="shared" si="257"/>
        <v/>
      </c>
      <c r="CC1340" s="36"/>
      <c r="CD1340" s="40"/>
      <c r="CE1340" s="46"/>
      <c r="CF1340" s="40"/>
      <c r="CG1340" s="40"/>
      <c r="CH1340" s="40"/>
      <c r="CI1340" s="36"/>
      <c r="CJ1340" s="47"/>
      <c r="CK1340" s="40"/>
      <c r="CL1340" s="40"/>
      <c r="CM1340" s="40"/>
      <c r="CN1340" s="40"/>
    </row>
    <row r="1341" spans="1:92" ht="42.75" hidden="1">
      <c r="A1341" s="49" t="str">
        <f t="shared" si="261"/>
        <v>SIN GESTIÓN</v>
      </c>
      <c r="B1341" s="58"/>
      <c r="C1341" s="37"/>
      <c r="D1341" s="37"/>
      <c r="E1341" s="49" t="str">
        <f t="shared" si="262"/>
        <v>PENDIENTE NOTIFICACIÓN</v>
      </c>
      <c r="F1341" s="141" t="str">
        <f t="shared" si="263"/>
        <v>PENDIENTE NOTIFICACIÓN</v>
      </c>
      <c r="G1341" s="49" t="str">
        <f t="shared" si="264"/>
        <v/>
      </c>
      <c r="H1341" s="51" t="str">
        <f ca="1">IF(
L1341="",
"",
IF(
NETWORKDAYS(L1341,IF(M1341&lt;&gt;"",M1341,TODAY()),FESTIVOS_CO!A:A)&gt;2,
"VENCIDO",
IF(
NETWORKDAYS(L1341,IF(M1341&lt;&gt;"",M1341,TODAY()),FESTIVOS_CO!A:A)=2,
"ALERTA",
"A TIEMPO"
)))</f>
        <v/>
      </c>
      <c r="I1341" s="40"/>
      <c r="J1341" s="36"/>
      <c r="K1341" s="37"/>
      <c r="L1341" s="50"/>
      <c r="M1341" s="37"/>
      <c r="N1341" s="52"/>
      <c r="O1341" s="52"/>
      <c r="P1341" s="36"/>
      <c r="Q1341" s="36"/>
      <c r="R1341" s="40"/>
      <c r="S1341" s="36"/>
      <c r="T1341" s="40"/>
      <c r="U1341" s="40"/>
      <c r="V1341" s="81"/>
      <c r="W1341" s="40"/>
      <c r="X1341" s="40"/>
      <c r="Y1341" s="40"/>
      <c r="Z1341" s="38" t="str">
        <f>IFERROR(VLOOKUP(Y1341,DIRECTORIO!A:B,2,FALSE),"")</f>
        <v/>
      </c>
      <c r="AA1341" s="40"/>
      <c r="AB1341" s="40"/>
      <c r="AC1341" s="40"/>
      <c r="AD1341" s="40"/>
      <c r="AE1341" s="40"/>
      <c r="AF1341" s="40"/>
      <c r="AG1341" s="41" t="s">
        <v>109</v>
      </c>
      <c r="AH1341" s="42"/>
      <c r="AI1341" s="54" t="str">
        <f t="shared" ca="1" si="265"/>
        <v>PENDIENTE NOTIFICACIÓN ELECTRÓNICA</v>
      </c>
      <c r="AJ1341" s="37"/>
      <c r="AK1341" s="37"/>
      <c r="AL1341" s="37"/>
      <c r="AM1341" s="53" t="str">
        <f>IF(AK1341="","",WORKDAY(AK1341,5,FESTIVOS_CO!A:A))</f>
        <v/>
      </c>
      <c r="AN1341" s="37"/>
      <c r="AO1341" s="37"/>
      <c r="AP1341" s="54" t="str">
        <f t="shared" ca="1" si="258"/>
        <v>NO APLICA</v>
      </c>
      <c r="AQ1341" s="36"/>
      <c r="AR1341" s="43"/>
      <c r="AS1341" s="37"/>
      <c r="AT1341" s="36"/>
      <c r="AU1341" s="37"/>
      <c r="AV1341" s="36"/>
      <c r="AW1341" s="36"/>
      <c r="AX1341" s="37"/>
      <c r="AY1341" s="140" t="str">
        <f>IF(AU1341="","",WORKDAY(AU1341,5,FESTIVOS_CO!A:A))</f>
        <v/>
      </c>
      <c r="AZ1341" s="54" t="str">
        <f t="shared" ca="1" si="255"/>
        <v>NO APLICA</v>
      </c>
      <c r="BA1341" s="55" t="str">
        <f>IF(AX1341="","",WORKDAY(AX1341,5,FESTIVOS_CO!A:A))</f>
        <v/>
      </c>
      <c r="BB1341" s="39"/>
      <c r="BC1341" s="40"/>
      <c r="BD1341" s="40"/>
      <c r="BE1341" s="56" t="str">
        <f t="shared" ca="1" si="256"/>
        <v>NO APLICA</v>
      </c>
      <c r="BF1341" s="37"/>
      <c r="BG1341" s="45"/>
      <c r="BH1341" s="37"/>
      <c r="BI1341" s="36"/>
      <c r="BJ1341" s="37"/>
      <c r="BK1341" s="36"/>
      <c r="BL1341" s="36"/>
      <c r="BM1341" s="53" t="str">
        <f>IF(BJ1341="","",WORKDAY(BJ1341,5,FESTIVOS_CO!A:A))</f>
        <v/>
      </c>
      <c r="BN1341" s="57" t="str">
        <f t="shared" ca="1" si="266"/>
        <v>PENDIENTE HACER AVISO</v>
      </c>
      <c r="BO1341" s="54" t="str">
        <f t="shared" ca="1" si="259"/>
        <v>EN TRÁMITE NOTIF. POR AVISO</v>
      </c>
      <c r="BP1341" s="37"/>
      <c r="BQ1341" s="53" t="str">
        <f>IF(BP1341="","",WORKDAY(BP1341,5,FESTIVOS_CO!A:A))</f>
        <v/>
      </c>
      <c r="BR1341" s="37"/>
      <c r="BS1341" s="36"/>
      <c r="BT1341" s="38"/>
      <c r="BU1341" s="58" t="e">
        <f>VLOOKUP(BT1341,Hoja2!$C:$D,2,0)</f>
        <v>#N/A</v>
      </c>
      <c r="BV1341" s="80" t="str">
        <f>IF(
AND(AO1341="",BD1341="",BQ1341=""),
"EN PROCESO NOTIFICACION / COMUNICACION",
IF(
BT1341="",
"NO APLICA",
IF(
BU1341=60,
IF(AO1341&lt;&gt;"",AO1341,IF(BD1341&lt;&gt;"",BD1341,BQ1341))+60,
WORKDAY(
IF(AO1341&lt;&gt;"",AO1341,IF(BD1341&lt;&gt;"",BD1341,BQ1341)),
BU1341,
FESTIVOS_CO!A:A
)
)
))</f>
        <v>EN PROCESO NOTIFICACION / COMUNICACION</v>
      </c>
      <c r="BW1341" s="44"/>
      <c r="BX1341" s="53"/>
      <c r="BY1341" s="45"/>
      <c r="BZ1341" s="37"/>
      <c r="CA1341" s="54" t="str">
        <f t="shared" si="260"/>
        <v>PENDIENTE EJECUTORIA</v>
      </c>
      <c r="CB1341" s="59" t="str">
        <f t="shared" si="257"/>
        <v/>
      </c>
      <c r="CC1341" s="36"/>
      <c r="CD1341" s="40"/>
      <c r="CE1341" s="46"/>
      <c r="CF1341" s="40"/>
      <c r="CG1341" s="40"/>
      <c r="CH1341" s="40"/>
      <c r="CI1341" s="36"/>
      <c r="CJ1341" s="47"/>
      <c r="CK1341" s="40"/>
      <c r="CL1341" s="40"/>
      <c r="CM1341" s="40"/>
      <c r="CN1341" s="40"/>
    </row>
    <row r="1342" spans="1:92" ht="42.75" hidden="1">
      <c r="A1342" s="49" t="str">
        <f t="shared" si="261"/>
        <v>SIN GESTIÓN</v>
      </c>
      <c r="B1342" s="58"/>
      <c r="C1342" s="37"/>
      <c r="D1342" s="37"/>
      <c r="E1342" s="49" t="str">
        <f t="shared" si="262"/>
        <v>PENDIENTE NOTIFICACIÓN</v>
      </c>
      <c r="F1342" s="141" t="str">
        <f t="shared" si="263"/>
        <v>PENDIENTE NOTIFICACIÓN</v>
      </c>
      <c r="G1342" s="49" t="str">
        <f t="shared" si="264"/>
        <v/>
      </c>
      <c r="H1342" s="51" t="str">
        <f ca="1">IF(
L1342="",
"",
IF(
NETWORKDAYS(L1342,IF(M1342&lt;&gt;"",M1342,TODAY()),FESTIVOS_CO!A:A)&gt;2,
"VENCIDO",
IF(
NETWORKDAYS(L1342,IF(M1342&lt;&gt;"",M1342,TODAY()),FESTIVOS_CO!A:A)=2,
"ALERTA",
"A TIEMPO"
)))</f>
        <v/>
      </c>
      <c r="I1342" s="40"/>
      <c r="J1342" s="36"/>
      <c r="K1342" s="37"/>
      <c r="L1342" s="50"/>
      <c r="M1342" s="37"/>
      <c r="N1342" s="52"/>
      <c r="O1342" s="52"/>
      <c r="P1342" s="36"/>
      <c r="Q1342" s="36"/>
      <c r="R1342" s="40"/>
      <c r="S1342" s="36"/>
      <c r="T1342" s="40"/>
      <c r="U1342" s="40"/>
      <c r="V1342" s="81"/>
      <c r="W1342" s="40"/>
      <c r="X1342" s="40"/>
      <c r="Y1342" s="40"/>
      <c r="Z1342" s="38" t="str">
        <f>IFERROR(VLOOKUP(Y1342,DIRECTORIO!A:B,2,FALSE),"")</f>
        <v/>
      </c>
      <c r="AA1342" s="40"/>
      <c r="AB1342" s="40"/>
      <c r="AC1342" s="40"/>
      <c r="AD1342" s="40"/>
      <c r="AE1342" s="40"/>
      <c r="AF1342" s="40"/>
      <c r="AG1342" s="41" t="s">
        <v>109</v>
      </c>
      <c r="AH1342" s="42"/>
      <c r="AI1342" s="54" t="str">
        <f t="shared" ca="1" si="265"/>
        <v>PENDIENTE NOTIFICACIÓN ELECTRÓNICA</v>
      </c>
      <c r="AJ1342" s="37"/>
      <c r="AK1342" s="37"/>
      <c r="AL1342" s="37"/>
      <c r="AM1342" s="53" t="str">
        <f>IF(AK1342="","",WORKDAY(AK1342,5,FESTIVOS_CO!A:A))</f>
        <v/>
      </c>
      <c r="AN1342" s="37"/>
      <c r="AO1342" s="37"/>
      <c r="AP1342" s="54" t="str">
        <f t="shared" ca="1" si="258"/>
        <v>NO APLICA</v>
      </c>
      <c r="AQ1342" s="36"/>
      <c r="AR1342" s="43"/>
      <c r="AS1342" s="37"/>
      <c r="AT1342" s="36"/>
      <c r="AU1342" s="37"/>
      <c r="AV1342" s="36"/>
      <c r="AW1342" s="36"/>
      <c r="AX1342" s="37"/>
      <c r="AY1342" s="140" t="str">
        <f>IF(AU1342="","",WORKDAY(AU1342,5,FESTIVOS_CO!A:A))</f>
        <v/>
      </c>
      <c r="AZ1342" s="54" t="str">
        <f t="shared" ca="1" si="255"/>
        <v>NO APLICA</v>
      </c>
      <c r="BA1342" s="55" t="str">
        <f>IF(AX1342="","",WORKDAY(AX1342,5,FESTIVOS_CO!A:A))</f>
        <v/>
      </c>
      <c r="BB1342" s="39"/>
      <c r="BC1342" s="40"/>
      <c r="BD1342" s="40"/>
      <c r="BE1342" s="56" t="str">
        <f t="shared" ca="1" si="256"/>
        <v>NO APLICA</v>
      </c>
      <c r="BF1342" s="37"/>
      <c r="BG1342" s="45"/>
      <c r="BH1342" s="37"/>
      <c r="BI1342" s="36"/>
      <c r="BJ1342" s="37"/>
      <c r="BK1342" s="36"/>
      <c r="BL1342" s="36"/>
      <c r="BM1342" s="53" t="str">
        <f>IF(BJ1342="","",WORKDAY(BJ1342,5,FESTIVOS_CO!A:A))</f>
        <v/>
      </c>
      <c r="BN1342" s="57" t="str">
        <f t="shared" ca="1" si="266"/>
        <v>PENDIENTE HACER AVISO</v>
      </c>
      <c r="BO1342" s="54" t="str">
        <f t="shared" ca="1" si="259"/>
        <v>EN TRÁMITE NOTIF. POR AVISO</v>
      </c>
      <c r="BP1342" s="37"/>
      <c r="BQ1342" s="53" t="str">
        <f>IF(BP1342="","",WORKDAY(BP1342,5,FESTIVOS_CO!A:A))</f>
        <v/>
      </c>
      <c r="BR1342" s="37"/>
      <c r="BS1342" s="36"/>
      <c r="BT1342" s="38"/>
      <c r="BU1342" s="58" t="e">
        <f>VLOOKUP(BT1342,Hoja2!$C:$D,2,0)</f>
        <v>#N/A</v>
      </c>
      <c r="BV1342" s="80" t="str">
        <f>IF(
AND(AO1342="",BD1342="",BQ1342=""),
"EN PROCESO NOTIFICACION / COMUNICACION",
IF(
BT1342="",
"NO APLICA",
IF(
BU1342=60,
IF(AO1342&lt;&gt;"",AO1342,IF(BD1342&lt;&gt;"",BD1342,BQ1342))+60,
WORKDAY(
IF(AO1342&lt;&gt;"",AO1342,IF(BD1342&lt;&gt;"",BD1342,BQ1342)),
BU1342,
FESTIVOS_CO!A:A
)
)
))</f>
        <v>EN PROCESO NOTIFICACION / COMUNICACION</v>
      </c>
      <c r="BW1342" s="44"/>
      <c r="BX1342" s="53"/>
      <c r="BY1342" s="45"/>
      <c r="BZ1342" s="37"/>
      <c r="CA1342" s="54" t="str">
        <f t="shared" si="260"/>
        <v>PENDIENTE EJECUTORIA</v>
      </c>
      <c r="CB1342" s="59" t="str">
        <f t="shared" si="257"/>
        <v/>
      </c>
      <c r="CC1342" s="36"/>
      <c r="CD1342" s="40"/>
      <c r="CE1342" s="46"/>
      <c r="CF1342" s="40"/>
      <c r="CG1342" s="40"/>
      <c r="CH1342" s="40"/>
      <c r="CI1342" s="36"/>
      <c r="CJ1342" s="47"/>
      <c r="CK1342" s="40"/>
      <c r="CL1342" s="40"/>
      <c r="CM1342" s="40"/>
      <c r="CN1342" s="40"/>
    </row>
    <row r="1343" spans="1:92" ht="42.75" hidden="1">
      <c r="A1343" s="49" t="str">
        <f t="shared" si="261"/>
        <v>SIN GESTIÓN</v>
      </c>
      <c r="B1343" s="58"/>
      <c r="C1343" s="37"/>
      <c r="D1343" s="37"/>
      <c r="E1343" s="49" t="str">
        <f t="shared" si="262"/>
        <v>PENDIENTE NOTIFICACIÓN</v>
      </c>
      <c r="F1343" s="141" t="str">
        <f t="shared" si="263"/>
        <v>PENDIENTE NOTIFICACIÓN</v>
      </c>
      <c r="G1343" s="49" t="str">
        <f t="shared" si="264"/>
        <v/>
      </c>
      <c r="H1343" s="51" t="str">
        <f ca="1">IF(
L1343="",
"",
IF(
NETWORKDAYS(L1343,IF(M1343&lt;&gt;"",M1343,TODAY()),FESTIVOS_CO!A:A)&gt;2,
"VENCIDO",
IF(
NETWORKDAYS(L1343,IF(M1343&lt;&gt;"",M1343,TODAY()),FESTIVOS_CO!A:A)=2,
"ALERTA",
"A TIEMPO"
)))</f>
        <v/>
      </c>
      <c r="I1343" s="40"/>
      <c r="J1343" s="36"/>
      <c r="K1343" s="37"/>
      <c r="L1343" s="50"/>
      <c r="M1343" s="37"/>
      <c r="N1343" s="52"/>
      <c r="O1343" s="52"/>
      <c r="P1343" s="36"/>
      <c r="Q1343" s="36"/>
      <c r="R1343" s="40"/>
      <c r="S1343" s="36"/>
      <c r="T1343" s="40"/>
      <c r="U1343" s="40"/>
      <c r="V1343" s="81"/>
      <c r="W1343" s="40"/>
      <c r="X1343" s="40"/>
      <c r="Y1343" s="40"/>
      <c r="Z1343" s="38" t="str">
        <f>IFERROR(VLOOKUP(Y1343,DIRECTORIO!A:B,2,FALSE),"")</f>
        <v/>
      </c>
      <c r="AA1343" s="40"/>
      <c r="AB1343" s="40"/>
      <c r="AC1343" s="40"/>
      <c r="AD1343" s="40"/>
      <c r="AE1343" s="40"/>
      <c r="AF1343" s="40"/>
      <c r="AG1343" s="41" t="s">
        <v>109</v>
      </c>
      <c r="AH1343" s="42"/>
      <c r="AI1343" s="54" t="str">
        <f t="shared" ca="1" si="265"/>
        <v>PENDIENTE NOTIFICACIÓN ELECTRÓNICA</v>
      </c>
      <c r="AJ1343" s="37"/>
      <c r="AK1343" s="37"/>
      <c r="AL1343" s="37"/>
      <c r="AM1343" s="53" t="str">
        <f>IF(AK1343="","",WORKDAY(AK1343,5,FESTIVOS_CO!A:A))</f>
        <v/>
      </c>
      <c r="AN1343" s="37"/>
      <c r="AO1343" s="37"/>
      <c r="AP1343" s="54" t="str">
        <f t="shared" ca="1" si="258"/>
        <v>NO APLICA</v>
      </c>
      <c r="AQ1343" s="36"/>
      <c r="AR1343" s="43"/>
      <c r="AS1343" s="37"/>
      <c r="AT1343" s="36"/>
      <c r="AU1343" s="37"/>
      <c r="AV1343" s="36"/>
      <c r="AW1343" s="36"/>
      <c r="AX1343" s="37"/>
      <c r="AY1343" s="140" t="str">
        <f>IF(AU1343="","",WORKDAY(AU1343,5,FESTIVOS_CO!A:A))</f>
        <v/>
      </c>
      <c r="AZ1343" s="54" t="str">
        <f t="shared" ca="1" si="255"/>
        <v>NO APLICA</v>
      </c>
      <c r="BA1343" s="55" t="str">
        <f>IF(AX1343="","",WORKDAY(AX1343,5,FESTIVOS_CO!A:A))</f>
        <v/>
      </c>
      <c r="BB1343" s="39"/>
      <c r="BC1343" s="40"/>
      <c r="BD1343" s="40"/>
      <c r="BE1343" s="56" t="str">
        <f t="shared" ca="1" si="256"/>
        <v>NO APLICA</v>
      </c>
      <c r="BF1343" s="37"/>
      <c r="BG1343" s="45"/>
      <c r="BH1343" s="37"/>
      <c r="BI1343" s="36"/>
      <c r="BJ1343" s="37"/>
      <c r="BK1343" s="36"/>
      <c r="BL1343" s="36"/>
      <c r="BM1343" s="53" t="str">
        <f>IF(BJ1343="","",WORKDAY(BJ1343,5,FESTIVOS_CO!A:A))</f>
        <v/>
      </c>
      <c r="BN1343" s="57" t="str">
        <f t="shared" ca="1" si="266"/>
        <v>PENDIENTE HACER AVISO</v>
      </c>
      <c r="BO1343" s="54" t="str">
        <f t="shared" ca="1" si="259"/>
        <v>EN TRÁMITE NOTIF. POR AVISO</v>
      </c>
      <c r="BP1343" s="37"/>
      <c r="BQ1343" s="53" t="str">
        <f>IF(BP1343="","",WORKDAY(BP1343,5,FESTIVOS_CO!A:A))</f>
        <v/>
      </c>
      <c r="BR1343" s="37"/>
      <c r="BS1343" s="36"/>
      <c r="BT1343" s="38"/>
      <c r="BU1343" s="58" t="e">
        <f>VLOOKUP(BT1343,Hoja2!$C:$D,2,0)</f>
        <v>#N/A</v>
      </c>
      <c r="BV1343" s="80" t="str">
        <f>IF(
AND(AO1343="",BD1343="",BQ1343=""),
"EN PROCESO NOTIFICACION / COMUNICACION",
IF(
BT1343="",
"NO APLICA",
IF(
BU1343=60,
IF(AO1343&lt;&gt;"",AO1343,IF(BD1343&lt;&gt;"",BD1343,BQ1343))+60,
WORKDAY(
IF(AO1343&lt;&gt;"",AO1343,IF(BD1343&lt;&gt;"",BD1343,BQ1343)),
BU1343,
FESTIVOS_CO!A:A
)
)
))</f>
        <v>EN PROCESO NOTIFICACION / COMUNICACION</v>
      </c>
      <c r="BW1343" s="44"/>
      <c r="BX1343" s="53"/>
      <c r="BY1343" s="45"/>
      <c r="BZ1343" s="37"/>
      <c r="CA1343" s="54" t="str">
        <f t="shared" si="260"/>
        <v>PENDIENTE EJECUTORIA</v>
      </c>
      <c r="CB1343" s="59" t="str">
        <f t="shared" si="257"/>
        <v/>
      </c>
      <c r="CC1343" s="36"/>
      <c r="CD1343" s="40"/>
      <c r="CE1343" s="46"/>
      <c r="CF1343" s="40"/>
      <c r="CG1343" s="40"/>
      <c r="CH1343" s="40"/>
      <c r="CI1343" s="36"/>
      <c r="CJ1343" s="47"/>
      <c r="CK1343" s="40"/>
      <c r="CL1343" s="40"/>
      <c r="CM1343" s="40"/>
      <c r="CN1343" s="40"/>
    </row>
    <row r="1344" spans="1:92" ht="42.75" hidden="1">
      <c r="A1344" s="49" t="str">
        <f t="shared" si="261"/>
        <v>SIN GESTIÓN</v>
      </c>
      <c r="B1344" s="58"/>
      <c r="C1344" s="37"/>
      <c r="D1344" s="37"/>
      <c r="E1344" s="49" t="str">
        <f t="shared" si="262"/>
        <v>PENDIENTE NOTIFICACIÓN</v>
      </c>
      <c r="F1344" s="141" t="str">
        <f t="shared" si="263"/>
        <v>PENDIENTE NOTIFICACIÓN</v>
      </c>
      <c r="G1344" s="49" t="str">
        <f t="shared" si="264"/>
        <v/>
      </c>
      <c r="H1344" s="51" t="str">
        <f ca="1">IF(
L1344="",
"",
IF(
NETWORKDAYS(L1344,IF(M1344&lt;&gt;"",M1344,TODAY()),FESTIVOS_CO!A:A)&gt;2,
"VENCIDO",
IF(
NETWORKDAYS(L1344,IF(M1344&lt;&gt;"",M1344,TODAY()),FESTIVOS_CO!A:A)=2,
"ALERTA",
"A TIEMPO"
)))</f>
        <v/>
      </c>
      <c r="I1344" s="40"/>
      <c r="J1344" s="36"/>
      <c r="K1344" s="37"/>
      <c r="L1344" s="50"/>
      <c r="M1344" s="37"/>
      <c r="N1344" s="52"/>
      <c r="O1344" s="52"/>
      <c r="P1344" s="36"/>
      <c r="Q1344" s="36"/>
      <c r="R1344" s="40"/>
      <c r="S1344" s="36"/>
      <c r="T1344" s="40"/>
      <c r="U1344" s="40"/>
      <c r="V1344" s="81"/>
      <c r="W1344" s="40"/>
      <c r="X1344" s="40"/>
      <c r="Y1344" s="40"/>
      <c r="Z1344" s="38" t="str">
        <f>IFERROR(VLOOKUP(Y1344,DIRECTORIO!A:B,2,FALSE),"")</f>
        <v/>
      </c>
      <c r="AA1344" s="40"/>
      <c r="AB1344" s="40"/>
      <c r="AC1344" s="40"/>
      <c r="AD1344" s="40"/>
      <c r="AE1344" s="40"/>
      <c r="AF1344" s="40"/>
      <c r="AG1344" s="41" t="s">
        <v>109</v>
      </c>
      <c r="AH1344" s="42"/>
      <c r="AI1344" s="54" t="str">
        <f t="shared" ca="1" si="265"/>
        <v>PENDIENTE NOTIFICACIÓN ELECTRÓNICA</v>
      </c>
      <c r="AJ1344" s="37"/>
      <c r="AK1344" s="37"/>
      <c r="AL1344" s="37"/>
      <c r="AM1344" s="53" t="str">
        <f>IF(AK1344="","",WORKDAY(AK1344,5,FESTIVOS_CO!A:A))</f>
        <v/>
      </c>
      <c r="AN1344" s="37"/>
      <c r="AO1344" s="37"/>
      <c r="AP1344" s="54" t="str">
        <f t="shared" ca="1" si="258"/>
        <v>NO APLICA</v>
      </c>
      <c r="AQ1344" s="36"/>
      <c r="AR1344" s="43"/>
      <c r="AS1344" s="37"/>
      <c r="AT1344" s="36"/>
      <c r="AU1344" s="37"/>
      <c r="AV1344" s="36"/>
      <c r="AW1344" s="36"/>
      <c r="AX1344" s="37"/>
      <c r="AY1344" s="140" t="str">
        <f>IF(AU1344="","",WORKDAY(AU1344,5,FESTIVOS_CO!A:A))</f>
        <v/>
      </c>
      <c r="AZ1344" s="54" t="str">
        <f t="shared" ca="1" si="255"/>
        <v>NO APLICA</v>
      </c>
      <c r="BA1344" s="55" t="str">
        <f>IF(AX1344="","",WORKDAY(AX1344,5,FESTIVOS_CO!A:A))</f>
        <v/>
      </c>
      <c r="BB1344" s="39"/>
      <c r="BC1344" s="40"/>
      <c r="BD1344" s="40"/>
      <c r="BE1344" s="56" t="str">
        <f t="shared" ca="1" si="256"/>
        <v>NO APLICA</v>
      </c>
      <c r="BF1344" s="37"/>
      <c r="BG1344" s="45"/>
      <c r="BH1344" s="37"/>
      <c r="BI1344" s="36"/>
      <c r="BJ1344" s="37"/>
      <c r="BK1344" s="36"/>
      <c r="BL1344" s="36"/>
      <c r="BM1344" s="53" t="str">
        <f>IF(BJ1344="","",WORKDAY(BJ1344,5,FESTIVOS_CO!A:A))</f>
        <v/>
      </c>
      <c r="BN1344" s="57" t="str">
        <f t="shared" ca="1" si="266"/>
        <v>PENDIENTE HACER AVISO</v>
      </c>
      <c r="BO1344" s="54" t="str">
        <f t="shared" ca="1" si="259"/>
        <v>EN TRÁMITE NOTIF. POR AVISO</v>
      </c>
      <c r="BP1344" s="37"/>
      <c r="BQ1344" s="53" t="str">
        <f>IF(BP1344="","",WORKDAY(BP1344,5,FESTIVOS_CO!A:A))</f>
        <v/>
      </c>
      <c r="BR1344" s="37"/>
      <c r="BS1344" s="36"/>
      <c r="BT1344" s="38"/>
      <c r="BU1344" s="58" t="e">
        <f>VLOOKUP(BT1344,Hoja2!$C:$D,2,0)</f>
        <v>#N/A</v>
      </c>
      <c r="BV1344" s="80" t="str">
        <f>IF(
AND(AO1344="",BD1344="",BQ1344=""),
"EN PROCESO NOTIFICACION / COMUNICACION",
IF(
BT1344="",
"NO APLICA",
IF(
BU1344=60,
IF(AO1344&lt;&gt;"",AO1344,IF(BD1344&lt;&gt;"",BD1344,BQ1344))+60,
WORKDAY(
IF(AO1344&lt;&gt;"",AO1344,IF(BD1344&lt;&gt;"",BD1344,BQ1344)),
BU1344,
FESTIVOS_CO!A:A
)
)
))</f>
        <v>EN PROCESO NOTIFICACION / COMUNICACION</v>
      </c>
      <c r="BW1344" s="44"/>
      <c r="BX1344" s="53"/>
      <c r="BY1344" s="45"/>
      <c r="BZ1344" s="37"/>
      <c r="CA1344" s="54" t="str">
        <f t="shared" si="260"/>
        <v>PENDIENTE EJECUTORIA</v>
      </c>
      <c r="CB1344" s="59" t="str">
        <f t="shared" si="257"/>
        <v/>
      </c>
      <c r="CC1344" s="36"/>
      <c r="CD1344" s="40"/>
      <c r="CE1344" s="46"/>
      <c r="CF1344" s="40"/>
      <c r="CG1344" s="40"/>
      <c r="CH1344" s="40"/>
      <c r="CI1344" s="36"/>
      <c r="CJ1344" s="47"/>
      <c r="CK1344" s="40"/>
      <c r="CL1344" s="40"/>
      <c r="CM1344" s="40"/>
      <c r="CN1344" s="40"/>
    </row>
    <row r="1345" spans="1:92" ht="42.75" hidden="1">
      <c r="A1345" s="49" t="str">
        <f t="shared" si="261"/>
        <v>SIN GESTIÓN</v>
      </c>
      <c r="B1345" s="58"/>
      <c r="C1345" s="37"/>
      <c r="D1345" s="37"/>
      <c r="E1345" s="49" t="str">
        <f t="shared" si="262"/>
        <v>PENDIENTE NOTIFICACIÓN</v>
      </c>
      <c r="F1345" s="141" t="str">
        <f t="shared" si="263"/>
        <v>PENDIENTE NOTIFICACIÓN</v>
      </c>
      <c r="G1345" s="49" t="str">
        <f t="shared" si="264"/>
        <v/>
      </c>
      <c r="H1345" s="51" t="str">
        <f ca="1">IF(
L1345="",
"",
IF(
NETWORKDAYS(L1345,IF(M1345&lt;&gt;"",M1345,TODAY()),FESTIVOS_CO!A:A)&gt;2,
"VENCIDO",
IF(
NETWORKDAYS(L1345,IF(M1345&lt;&gt;"",M1345,TODAY()),FESTIVOS_CO!A:A)=2,
"ALERTA",
"A TIEMPO"
)))</f>
        <v/>
      </c>
      <c r="I1345" s="40"/>
      <c r="J1345" s="36"/>
      <c r="K1345" s="37"/>
      <c r="L1345" s="50"/>
      <c r="M1345" s="37"/>
      <c r="N1345" s="52"/>
      <c r="O1345" s="52"/>
      <c r="P1345" s="36"/>
      <c r="Q1345" s="36"/>
      <c r="R1345" s="40"/>
      <c r="S1345" s="36"/>
      <c r="T1345" s="40"/>
      <c r="U1345" s="40"/>
      <c r="V1345" s="81"/>
      <c r="W1345" s="40"/>
      <c r="X1345" s="40"/>
      <c r="Y1345" s="40"/>
      <c r="Z1345" s="38" t="str">
        <f>IFERROR(VLOOKUP(Y1345,DIRECTORIO!A:B,2,FALSE),"")</f>
        <v/>
      </c>
      <c r="AA1345" s="40"/>
      <c r="AB1345" s="40"/>
      <c r="AC1345" s="40"/>
      <c r="AD1345" s="40"/>
      <c r="AE1345" s="40"/>
      <c r="AF1345" s="40"/>
      <c r="AG1345" s="41" t="s">
        <v>109</v>
      </c>
      <c r="AH1345" s="42"/>
      <c r="AI1345" s="54" t="str">
        <f t="shared" ca="1" si="265"/>
        <v>PENDIENTE NOTIFICACIÓN ELECTRÓNICA</v>
      </c>
      <c r="AJ1345" s="37"/>
      <c r="AK1345" s="37"/>
      <c r="AL1345" s="37"/>
      <c r="AM1345" s="53" t="str">
        <f>IF(AK1345="","",WORKDAY(AK1345,5,FESTIVOS_CO!A:A))</f>
        <v/>
      </c>
      <c r="AN1345" s="37"/>
      <c r="AO1345" s="37"/>
      <c r="AP1345" s="54" t="str">
        <f t="shared" ca="1" si="258"/>
        <v>NO APLICA</v>
      </c>
      <c r="AQ1345" s="36"/>
      <c r="AR1345" s="43"/>
      <c r="AS1345" s="37"/>
      <c r="AT1345" s="36"/>
      <c r="AU1345" s="37"/>
      <c r="AV1345" s="36"/>
      <c r="AW1345" s="36"/>
      <c r="AX1345" s="37"/>
      <c r="AY1345" s="140" t="str">
        <f>IF(AU1345="","",WORKDAY(AU1345,5,FESTIVOS_CO!A:A))</f>
        <v/>
      </c>
      <c r="AZ1345" s="54" t="str">
        <f t="shared" ca="1" si="255"/>
        <v>NO APLICA</v>
      </c>
      <c r="BA1345" s="55" t="str">
        <f>IF(AX1345="","",WORKDAY(AX1345,5,FESTIVOS_CO!A:A))</f>
        <v/>
      </c>
      <c r="BB1345" s="39"/>
      <c r="BC1345" s="40"/>
      <c r="BD1345" s="40"/>
      <c r="BE1345" s="56" t="str">
        <f t="shared" ca="1" si="256"/>
        <v>NO APLICA</v>
      </c>
      <c r="BF1345" s="37"/>
      <c r="BG1345" s="45"/>
      <c r="BH1345" s="37"/>
      <c r="BI1345" s="36"/>
      <c r="BJ1345" s="37"/>
      <c r="BK1345" s="36"/>
      <c r="BL1345" s="36"/>
      <c r="BM1345" s="53" t="str">
        <f>IF(BJ1345="","",WORKDAY(BJ1345,5,FESTIVOS_CO!A:A))</f>
        <v/>
      </c>
      <c r="BN1345" s="57" t="str">
        <f t="shared" ca="1" si="266"/>
        <v>PENDIENTE HACER AVISO</v>
      </c>
      <c r="BO1345" s="54" t="str">
        <f t="shared" ca="1" si="259"/>
        <v>EN TRÁMITE NOTIF. POR AVISO</v>
      </c>
      <c r="BP1345" s="37"/>
      <c r="BQ1345" s="53" t="str">
        <f>IF(BP1345="","",WORKDAY(BP1345,5,FESTIVOS_CO!A:A))</f>
        <v/>
      </c>
      <c r="BR1345" s="37"/>
      <c r="BS1345" s="36"/>
      <c r="BT1345" s="38"/>
      <c r="BU1345" s="58" t="e">
        <f>VLOOKUP(BT1345,Hoja2!$C:$D,2,0)</f>
        <v>#N/A</v>
      </c>
      <c r="BV1345" s="80" t="str">
        <f>IF(
AND(AO1345="",BD1345="",BQ1345=""),
"EN PROCESO NOTIFICACION / COMUNICACION",
IF(
BT1345="",
"NO APLICA",
IF(
BU1345=60,
IF(AO1345&lt;&gt;"",AO1345,IF(BD1345&lt;&gt;"",BD1345,BQ1345))+60,
WORKDAY(
IF(AO1345&lt;&gt;"",AO1345,IF(BD1345&lt;&gt;"",BD1345,BQ1345)),
BU1345,
FESTIVOS_CO!A:A
)
)
))</f>
        <v>EN PROCESO NOTIFICACION / COMUNICACION</v>
      </c>
      <c r="BW1345" s="44"/>
      <c r="BX1345" s="53"/>
      <c r="BY1345" s="45"/>
      <c r="BZ1345" s="37"/>
      <c r="CA1345" s="54" t="str">
        <f t="shared" si="260"/>
        <v>PENDIENTE EJECUTORIA</v>
      </c>
      <c r="CB1345" s="59" t="str">
        <f t="shared" si="257"/>
        <v/>
      </c>
      <c r="CC1345" s="36"/>
      <c r="CD1345" s="40"/>
      <c r="CE1345" s="46"/>
      <c r="CF1345" s="40"/>
      <c r="CG1345" s="40"/>
      <c r="CH1345" s="40"/>
      <c r="CI1345" s="36"/>
      <c r="CJ1345" s="47"/>
      <c r="CK1345" s="40"/>
      <c r="CL1345" s="40"/>
      <c r="CM1345" s="40"/>
      <c r="CN1345" s="40"/>
    </row>
    <row r="1346" spans="1:92" ht="42.75" hidden="1">
      <c r="A1346" s="49" t="str">
        <f t="shared" si="261"/>
        <v>SIN GESTIÓN</v>
      </c>
      <c r="B1346" s="58"/>
      <c r="C1346" s="37"/>
      <c r="D1346" s="37"/>
      <c r="E1346" s="49" t="str">
        <f t="shared" si="262"/>
        <v>PENDIENTE NOTIFICACIÓN</v>
      </c>
      <c r="F1346" s="141" t="str">
        <f t="shared" si="263"/>
        <v>PENDIENTE NOTIFICACIÓN</v>
      </c>
      <c r="G1346" s="49" t="str">
        <f t="shared" si="264"/>
        <v/>
      </c>
      <c r="H1346" s="51" t="str">
        <f ca="1">IF(
L1346="",
"",
IF(
NETWORKDAYS(L1346,IF(M1346&lt;&gt;"",M1346,TODAY()),FESTIVOS_CO!A:A)&gt;2,
"VENCIDO",
IF(
NETWORKDAYS(L1346,IF(M1346&lt;&gt;"",M1346,TODAY()),FESTIVOS_CO!A:A)=2,
"ALERTA",
"A TIEMPO"
)))</f>
        <v/>
      </c>
      <c r="I1346" s="40"/>
      <c r="J1346" s="36"/>
      <c r="K1346" s="37"/>
      <c r="L1346" s="50"/>
      <c r="M1346" s="37"/>
      <c r="N1346" s="52"/>
      <c r="O1346" s="52"/>
      <c r="P1346" s="36"/>
      <c r="Q1346" s="36"/>
      <c r="R1346" s="40"/>
      <c r="S1346" s="36"/>
      <c r="T1346" s="40"/>
      <c r="U1346" s="40"/>
      <c r="V1346" s="81"/>
      <c r="W1346" s="40"/>
      <c r="X1346" s="40"/>
      <c r="Y1346" s="40"/>
      <c r="Z1346" s="38" t="str">
        <f>IFERROR(VLOOKUP(Y1346,DIRECTORIO!A:B,2,FALSE),"")</f>
        <v/>
      </c>
      <c r="AA1346" s="40"/>
      <c r="AB1346" s="40"/>
      <c r="AC1346" s="40"/>
      <c r="AD1346" s="40"/>
      <c r="AE1346" s="40"/>
      <c r="AF1346" s="40"/>
      <c r="AG1346" s="41" t="s">
        <v>109</v>
      </c>
      <c r="AH1346" s="42"/>
      <c r="AI1346" s="54" t="str">
        <f t="shared" ca="1" si="265"/>
        <v>PENDIENTE NOTIFICACIÓN ELECTRÓNICA</v>
      </c>
      <c r="AJ1346" s="37"/>
      <c r="AK1346" s="37"/>
      <c r="AL1346" s="37"/>
      <c r="AM1346" s="53" t="str">
        <f>IF(AK1346="","",WORKDAY(AK1346,5,FESTIVOS_CO!A:A))</f>
        <v/>
      </c>
      <c r="AN1346" s="37"/>
      <c r="AO1346" s="37"/>
      <c r="AP1346" s="54" t="str">
        <f t="shared" ca="1" si="258"/>
        <v>NO APLICA</v>
      </c>
      <c r="AQ1346" s="36"/>
      <c r="AR1346" s="43"/>
      <c r="AS1346" s="37"/>
      <c r="AT1346" s="36"/>
      <c r="AU1346" s="37"/>
      <c r="AV1346" s="36"/>
      <c r="AW1346" s="36"/>
      <c r="AX1346" s="37"/>
      <c r="AY1346" s="140" t="str">
        <f>IF(AU1346="","",WORKDAY(AU1346,5,FESTIVOS_CO!A:A))</f>
        <v/>
      </c>
      <c r="AZ1346" s="54" t="str">
        <f t="shared" ca="1" si="255"/>
        <v>NO APLICA</v>
      </c>
      <c r="BA1346" s="55" t="str">
        <f>IF(AX1346="","",WORKDAY(AX1346,5,FESTIVOS_CO!A:A))</f>
        <v/>
      </c>
      <c r="BB1346" s="39"/>
      <c r="BC1346" s="40"/>
      <c r="BD1346" s="40"/>
      <c r="BE1346" s="56" t="str">
        <f t="shared" ca="1" si="256"/>
        <v>NO APLICA</v>
      </c>
      <c r="BF1346" s="37"/>
      <c r="BG1346" s="45"/>
      <c r="BH1346" s="37"/>
      <c r="BI1346" s="36"/>
      <c r="BJ1346" s="37"/>
      <c r="BK1346" s="36"/>
      <c r="BL1346" s="36"/>
      <c r="BM1346" s="53" t="str">
        <f>IF(BJ1346="","",WORKDAY(BJ1346,5,FESTIVOS_CO!A:A))</f>
        <v/>
      </c>
      <c r="BN1346" s="57" t="str">
        <f t="shared" ca="1" si="266"/>
        <v>PENDIENTE HACER AVISO</v>
      </c>
      <c r="BO1346" s="54" t="str">
        <f t="shared" ca="1" si="259"/>
        <v>EN TRÁMITE NOTIF. POR AVISO</v>
      </c>
      <c r="BP1346" s="37"/>
      <c r="BQ1346" s="53" t="str">
        <f>IF(BP1346="","",WORKDAY(BP1346,5,FESTIVOS_CO!A:A))</f>
        <v/>
      </c>
      <c r="BR1346" s="37"/>
      <c r="BS1346" s="36"/>
      <c r="BT1346" s="38"/>
      <c r="BU1346" s="58" t="e">
        <f>VLOOKUP(BT1346,Hoja2!$C:$D,2,0)</f>
        <v>#N/A</v>
      </c>
      <c r="BV1346" s="80" t="str">
        <f>IF(
AND(AO1346="",BD1346="",BQ1346=""),
"EN PROCESO NOTIFICACION / COMUNICACION",
IF(
BT1346="",
"NO APLICA",
IF(
BU1346=60,
IF(AO1346&lt;&gt;"",AO1346,IF(BD1346&lt;&gt;"",BD1346,BQ1346))+60,
WORKDAY(
IF(AO1346&lt;&gt;"",AO1346,IF(BD1346&lt;&gt;"",BD1346,BQ1346)),
BU1346,
FESTIVOS_CO!A:A
)
)
))</f>
        <v>EN PROCESO NOTIFICACION / COMUNICACION</v>
      </c>
      <c r="BW1346" s="44"/>
      <c r="BX1346" s="53"/>
      <c r="BY1346" s="45"/>
      <c r="BZ1346" s="37"/>
      <c r="CA1346" s="54" t="str">
        <f t="shared" si="260"/>
        <v>PENDIENTE EJECUTORIA</v>
      </c>
      <c r="CB1346" s="59" t="str">
        <f t="shared" si="257"/>
        <v/>
      </c>
      <c r="CC1346" s="36"/>
      <c r="CD1346" s="40"/>
      <c r="CE1346" s="46"/>
      <c r="CF1346" s="40"/>
      <c r="CG1346" s="40"/>
      <c r="CH1346" s="40"/>
      <c r="CI1346" s="36"/>
      <c r="CJ1346" s="47"/>
      <c r="CK1346" s="40"/>
      <c r="CL1346" s="40"/>
      <c r="CM1346" s="40"/>
      <c r="CN1346" s="40"/>
    </row>
    <row r="1347" spans="1:92" ht="42.75" hidden="1">
      <c r="A1347" s="49" t="str">
        <f t="shared" si="261"/>
        <v>SIN GESTIÓN</v>
      </c>
      <c r="B1347" s="58"/>
      <c r="C1347" s="37"/>
      <c r="D1347" s="37"/>
      <c r="E1347" s="49" t="str">
        <f t="shared" si="262"/>
        <v>PENDIENTE NOTIFICACIÓN</v>
      </c>
      <c r="F1347" s="141" t="str">
        <f t="shared" si="263"/>
        <v>PENDIENTE NOTIFICACIÓN</v>
      </c>
      <c r="G1347" s="49" t="str">
        <f t="shared" si="264"/>
        <v/>
      </c>
      <c r="H1347" s="51" t="str">
        <f ca="1">IF(
L1347="",
"",
IF(
NETWORKDAYS(L1347,IF(M1347&lt;&gt;"",M1347,TODAY()),FESTIVOS_CO!A:A)&gt;2,
"VENCIDO",
IF(
NETWORKDAYS(L1347,IF(M1347&lt;&gt;"",M1347,TODAY()),FESTIVOS_CO!A:A)=2,
"ALERTA",
"A TIEMPO"
)))</f>
        <v/>
      </c>
      <c r="I1347" s="40"/>
      <c r="J1347" s="36"/>
      <c r="K1347" s="37"/>
      <c r="L1347" s="50"/>
      <c r="M1347" s="37"/>
      <c r="N1347" s="52"/>
      <c r="O1347" s="52"/>
      <c r="P1347" s="36"/>
      <c r="Q1347" s="36"/>
      <c r="R1347" s="40"/>
      <c r="S1347" s="36"/>
      <c r="T1347" s="40"/>
      <c r="U1347" s="40"/>
      <c r="V1347" s="81"/>
      <c r="W1347" s="40"/>
      <c r="X1347" s="40"/>
      <c r="Y1347" s="40"/>
      <c r="Z1347" s="38" t="str">
        <f>IFERROR(VLOOKUP(Y1347,DIRECTORIO!A:B,2,FALSE),"")</f>
        <v/>
      </c>
      <c r="AA1347" s="40"/>
      <c r="AB1347" s="40"/>
      <c r="AC1347" s="40"/>
      <c r="AD1347" s="40"/>
      <c r="AE1347" s="40"/>
      <c r="AF1347" s="40"/>
      <c r="AG1347" s="41" t="s">
        <v>109</v>
      </c>
      <c r="AH1347" s="42"/>
      <c r="AI1347" s="54" t="str">
        <f t="shared" ca="1" si="265"/>
        <v>PENDIENTE NOTIFICACIÓN ELECTRÓNICA</v>
      </c>
      <c r="AJ1347" s="37"/>
      <c r="AK1347" s="37"/>
      <c r="AL1347" s="37"/>
      <c r="AM1347" s="53" t="str">
        <f>IF(AK1347="","",WORKDAY(AK1347,5,FESTIVOS_CO!A:A))</f>
        <v/>
      </c>
      <c r="AN1347" s="37"/>
      <c r="AO1347" s="37"/>
      <c r="AP1347" s="54" t="str">
        <f t="shared" ca="1" si="258"/>
        <v>NO APLICA</v>
      </c>
      <c r="AQ1347" s="36"/>
      <c r="AR1347" s="43"/>
      <c r="AS1347" s="37"/>
      <c r="AT1347" s="36"/>
      <c r="AU1347" s="37"/>
      <c r="AV1347" s="36"/>
      <c r="AW1347" s="36"/>
      <c r="AX1347" s="37"/>
      <c r="AY1347" s="140" t="str">
        <f>IF(AU1347="","",WORKDAY(AU1347,5,FESTIVOS_CO!A:A))</f>
        <v/>
      </c>
      <c r="AZ1347" s="54" t="str">
        <f t="shared" ca="1" si="255"/>
        <v>NO APLICA</v>
      </c>
      <c r="BA1347" s="55" t="str">
        <f>IF(AX1347="","",WORKDAY(AX1347,5,FESTIVOS_CO!A:A))</f>
        <v/>
      </c>
      <c r="BB1347" s="39"/>
      <c r="BC1347" s="40"/>
      <c r="BD1347" s="40"/>
      <c r="BE1347" s="56" t="str">
        <f t="shared" ca="1" si="256"/>
        <v>NO APLICA</v>
      </c>
      <c r="BF1347" s="37"/>
      <c r="BG1347" s="45"/>
      <c r="BH1347" s="37"/>
      <c r="BI1347" s="36"/>
      <c r="BJ1347" s="37"/>
      <c r="BK1347" s="36"/>
      <c r="BL1347" s="36"/>
      <c r="BM1347" s="53" t="str">
        <f>IF(BJ1347="","",WORKDAY(BJ1347,5,FESTIVOS_CO!A:A))</f>
        <v/>
      </c>
      <c r="BN1347" s="57" t="str">
        <f t="shared" ca="1" si="266"/>
        <v>PENDIENTE HACER AVISO</v>
      </c>
      <c r="BO1347" s="54" t="str">
        <f t="shared" ca="1" si="259"/>
        <v>EN TRÁMITE NOTIF. POR AVISO</v>
      </c>
      <c r="BP1347" s="37"/>
      <c r="BQ1347" s="53" t="str">
        <f>IF(BP1347="","",WORKDAY(BP1347,5,FESTIVOS_CO!A:A))</f>
        <v/>
      </c>
      <c r="BR1347" s="37"/>
      <c r="BS1347" s="36"/>
      <c r="BT1347" s="38"/>
      <c r="BU1347" s="58" t="e">
        <f>VLOOKUP(BT1347,Hoja2!$C:$D,2,0)</f>
        <v>#N/A</v>
      </c>
      <c r="BV1347" s="80" t="str">
        <f>IF(
AND(AO1347="",BD1347="",BQ1347=""),
"EN PROCESO NOTIFICACION / COMUNICACION",
IF(
BT1347="",
"NO APLICA",
IF(
BU1347=60,
IF(AO1347&lt;&gt;"",AO1347,IF(BD1347&lt;&gt;"",BD1347,BQ1347))+60,
WORKDAY(
IF(AO1347&lt;&gt;"",AO1347,IF(BD1347&lt;&gt;"",BD1347,BQ1347)),
BU1347,
FESTIVOS_CO!A:A
)
)
))</f>
        <v>EN PROCESO NOTIFICACION / COMUNICACION</v>
      </c>
      <c r="BW1347" s="44"/>
      <c r="BX1347" s="53"/>
      <c r="BY1347" s="45"/>
      <c r="BZ1347" s="37"/>
      <c r="CA1347" s="54" t="str">
        <f t="shared" si="260"/>
        <v>PENDIENTE EJECUTORIA</v>
      </c>
      <c r="CB1347" s="59" t="str">
        <f t="shared" si="257"/>
        <v/>
      </c>
      <c r="CC1347" s="36"/>
      <c r="CD1347" s="40"/>
      <c r="CE1347" s="46"/>
      <c r="CF1347" s="40"/>
      <c r="CG1347" s="40"/>
      <c r="CH1347" s="40"/>
      <c r="CI1347" s="36"/>
      <c r="CJ1347" s="47"/>
      <c r="CK1347" s="40"/>
      <c r="CL1347" s="40"/>
      <c r="CM1347" s="40"/>
      <c r="CN1347" s="40"/>
    </row>
    <row r="1348" spans="1:92" ht="42.75" hidden="1">
      <c r="A1348" s="49" t="str">
        <f t="shared" si="261"/>
        <v>SIN GESTIÓN</v>
      </c>
      <c r="B1348" s="58"/>
      <c r="C1348" s="37"/>
      <c r="D1348" s="37"/>
      <c r="E1348" s="49" t="str">
        <f t="shared" si="262"/>
        <v>PENDIENTE NOTIFICACIÓN</v>
      </c>
      <c r="F1348" s="141" t="str">
        <f t="shared" si="263"/>
        <v>PENDIENTE NOTIFICACIÓN</v>
      </c>
      <c r="G1348" s="49" t="str">
        <f t="shared" si="264"/>
        <v/>
      </c>
      <c r="H1348" s="51" t="str">
        <f ca="1">IF(
L1348="",
"",
IF(
NETWORKDAYS(L1348,IF(M1348&lt;&gt;"",M1348,TODAY()),FESTIVOS_CO!A:A)&gt;2,
"VENCIDO",
IF(
NETWORKDAYS(L1348,IF(M1348&lt;&gt;"",M1348,TODAY()),FESTIVOS_CO!A:A)=2,
"ALERTA",
"A TIEMPO"
)))</f>
        <v/>
      </c>
      <c r="I1348" s="40"/>
      <c r="J1348" s="36"/>
      <c r="K1348" s="37"/>
      <c r="L1348" s="50"/>
      <c r="M1348" s="37"/>
      <c r="N1348" s="52"/>
      <c r="O1348" s="52"/>
      <c r="P1348" s="36"/>
      <c r="Q1348" s="36"/>
      <c r="R1348" s="40"/>
      <c r="S1348" s="36"/>
      <c r="T1348" s="40"/>
      <c r="U1348" s="40"/>
      <c r="V1348" s="81"/>
      <c r="W1348" s="40"/>
      <c r="X1348" s="40"/>
      <c r="Y1348" s="40"/>
      <c r="Z1348" s="38" t="str">
        <f>IFERROR(VLOOKUP(Y1348,DIRECTORIO!A:B,2,FALSE),"")</f>
        <v/>
      </c>
      <c r="AA1348" s="40"/>
      <c r="AB1348" s="40"/>
      <c r="AC1348" s="40"/>
      <c r="AD1348" s="40"/>
      <c r="AE1348" s="40"/>
      <c r="AF1348" s="40"/>
      <c r="AG1348" s="41" t="s">
        <v>109</v>
      </c>
      <c r="AH1348" s="42"/>
      <c r="AI1348" s="54" t="str">
        <f t="shared" ca="1" si="265"/>
        <v>PENDIENTE NOTIFICACIÓN ELECTRÓNICA</v>
      </c>
      <c r="AJ1348" s="37"/>
      <c r="AK1348" s="37"/>
      <c r="AL1348" s="37"/>
      <c r="AM1348" s="53" t="str">
        <f>IF(AK1348="","",WORKDAY(AK1348,5,FESTIVOS_CO!A:A))</f>
        <v/>
      </c>
      <c r="AN1348" s="37"/>
      <c r="AO1348" s="37"/>
      <c r="AP1348" s="54" t="str">
        <f t="shared" ca="1" si="258"/>
        <v>NO APLICA</v>
      </c>
      <c r="AQ1348" s="36"/>
      <c r="AR1348" s="43"/>
      <c r="AS1348" s="37"/>
      <c r="AT1348" s="36"/>
      <c r="AU1348" s="37"/>
      <c r="AV1348" s="36"/>
      <c r="AW1348" s="36"/>
      <c r="AX1348" s="37"/>
      <c r="AY1348" s="140" t="str">
        <f>IF(AU1348="","",WORKDAY(AU1348,5,FESTIVOS_CO!A:A))</f>
        <v/>
      </c>
      <c r="AZ1348" s="54" t="str">
        <f t="shared" ca="1" si="255"/>
        <v>NO APLICA</v>
      </c>
      <c r="BA1348" s="55" t="str">
        <f>IF(AX1348="","",WORKDAY(AX1348,5,FESTIVOS_CO!A:A))</f>
        <v/>
      </c>
      <c r="BB1348" s="39"/>
      <c r="BC1348" s="40"/>
      <c r="BD1348" s="40"/>
      <c r="BE1348" s="56" t="str">
        <f t="shared" ca="1" si="256"/>
        <v>NO APLICA</v>
      </c>
      <c r="BF1348" s="37"/>
      <c r="BG1348" s="45"/>
      <c r="BH1348" s="37"/>
      <c r="BI1348" s="36"/>
      <c r="BJ1348" s="37"/>
      <c r="BK1348" s="36"/>
      <c r="BL1348" s="36"/>
      <c r="BM1348" s="53" t="str">
        <f>IF(BJ1348="","",WORKDAY(BJ1348,5,FESTIVOS_CO!A:A))</f>
        <v/>
      </c>
      <c r="BN1348" s="57" t="str">
        <f t="shared" ca="1" si="266"/>
        <v>PENDIENTE HACER AVISO</v>
      </c>
      <c r="BO1348" s="54" t="str">
        <f t="shared" ca="1" si="259"/>
        <v>EN TRÁMITE NOTIF. POR AVISO</v>
      </c>
      <c r="BP1348" s="37"/>
      <c r="BQ1348" s="53" t="str">
        <f>IF(BP1348="","",WORKDAY(BP1348,5,FESTIVOS_CO!A:A))</f>
        <v/>
      </c>
      <c r="BR1348" s="37"/>
      <c r="BS1348" s="36"/>
      <c r="BT1348" s="38"/>
      <c r="BU1348" s="58" t="e">
        <f>VLOOKUP(BT1348,Hoja2!$C:$D,2,0)</f>
        <v>#N/A</v>
      </c>
      <c r="BV1348" s="80" t="str">
        <f>IF(
AND(AO1348="",BD1348="",BQ1348=""),
"EN PROCESO NOTIFICACION / COMUNICACION",
IF(
BT1348="",
"NO APLICA",
IF(
BU1348=60,
IF(AO1348&lt;&gt;"",AO1348,IF(BD1348&lt;&gt;"",BD1348,BQ1348))+60,
WORKDAY(
IF(AO1348&lt;&gt;"",AO1348,IF(BD1348&lt;&gt;"",BD1348,BQ1348)),
BU1348,
FESTIVOS_CO!A:A
)
)
))</f>
        <v>EN PROCESO NOTIFICACION / COMUNICACION</v>
      </c>
      <c r="BW1348" s="44"/>
      <c r="BX1348" s="53"/>
      <c r="BY1348" s="45"/>
      <c r="BZ1348" s="37"/>
      <c r="CA1348" s="54" t="str">
        <f t="shared" si="260"/>
        <v>PENDIENTE EJECUTORIA</v>
      </c>
      <c r="CB1348" s="59" t="str">
        <f t="shared" si="257"/>
        <v/>
      </c>
      <c r="CC1348" s="36"/>
      <c r="CD1348" s="40"/>
      <c r="CE1348" s="46"/>
      <c r="CF1348" s="40"/>
      <c r="CG1348" s="40"/>
      <c r="CH1348" s="40"/>
      <c r="CI1348" s="36"/>
      <c r="CJ1348" s="47"/>
      <c r="CK1348" s="40"/>
      <c r="CL1348" s="40"/>
      <c r="CM1348" s="40"/>
      <c r="CN1348" s="40"/>
    </row>
    <row r="1349" spans="1:92" ht="42.75" hidden="1">
      <c r="A1349" s="49" t="str">
        <f t="shared" si="261"/>
        <v>SIN GESTIÓN</v>
      </c>
      <c r="B1349" s="58"/>
      <c r="C1349" s="37"/>
      <c r="D1349" s="37"/>
      <c r="E1349" s="49" t="str">
        <f t="shared" si="262"/>
        <v>PENDIENTE NOTIFICACIÓN</v>
      </c>
      <c r="F1349" s="141" t="str">
        <f t="shared" si="263"/>
        <v>PENDIENTE NOTIFICACIÓN</v>
      </c>
      <c r="G1349" s="49" t="str">
        <f t="shared" si="264"/>
        <v/>
      </c>
      <c r="H1349" s="51" t="str">
        <f ca="1">IF(
L1349="",
"",
IF(
NETWORKDAYS(L1349,IF(M1349&lt;&gt;"",M1349,TODAY()),FESTIVOS_CO!A:A)&gt;2,
"VENCIDO",
IF(
NETWORKDAYS(L1349,IF(M1349&lt;&gt;"",M1349,TODAY()),FESTIVOS_CO!A:A)=2,
"ALERTA",
"A TIEMPO"
)))</f>
        <v/>
      </c>
      <c r="I1349" s="40"/>
      <c r="J1349" s="36"/>
      <c r="K1349" s="37"/>
      <c r="L1349" s="50"/>
      <c r="M1349" s="37"/>
      <c r="N1349" s="52"/>
      <c r="O1349" s="52"/>
      <c r="P1349" s="36"/>
      <c r="Q1349" s="36"/>
      <c r="R1349" s="40"/>
      <c r="S1349" s="36"/>
      <c r="T1349" s="40"/>
      <c r="U1349" s="40"/>
      <c r="V1349" s="81"/>
      <c r="W1349" s="40"/>
      <c r="X1349" s="40"/>
      <c r="Y1349" s="40"/>
      <c r="Z1349" s="38" t="str">
        <f>IFERROR(VLOOKUP(Y1349,DIRECTORIO!A:B,2,FALSE),"")</f>
        <v/>
      </c>
      <c r="AA1349" s="40"/>
      <c r="AB1349" s="40"/>
      <c r="AC1349" s="40"/>
      <c r="AD1349" s="40"/>
      <c r="AE1349" s="40"/>
      <c r="AF1349" s="40"/>
      <c r="AG1349" s="41" t="s">
        <v>109</v>
      </c>
      <c r="AH1349" s="42"/>
      <c r="AI1349" s="54" t="str">
        <f t="shared" ca="1" si="265"/>
        <v>PENDIENTE NOTIFICACIÓN ELECTRÓNICA</v>
      </c>
      <c r="AJ1349" s="37"/>
      <c r="AK1349" s="37"/>
      <c r="AL1349" s="37"/>
      <c r="AM1349" s="53" t="str">
        <f>IF(AK1349="","",WORKDAY(AK1349,5,FESTIVOS_CO!A:A))</f>
        <v/>
      </c>
      <c r="AN1349" s="37"/>
      <c r="AO1349" s="37"/>
      <c r="AP1349" s="54" t="str">
        <f t="shared" ca="1" si="258"/>
        <v>NO APLICA</v>
      </c>
      <c r="AQ1349" s="36"/>
      <c r="AR1349" s="43"/>
      <c r="AS1349" s="37"/>
      <c r="AT1349" s="36"/>
      <c r="AU1349" s="37"/>
      <c r="AV1349" s="36"/>
      <c r="AW1349" s="36"/>
      <c r="AX1349" s="37"/>
      <c r="AY1349" s="140" t="str">
        <f>IF(AU1349="","",WORKDAY(AU1349,5,FESTIVOS_CO!A:A))</f>
        <v/>
      </c>
      <c r="AZ1349" s="54" t="str">
        <f t="shared" ca="1" si="255"/>
        <v>NO APLICA</v>
      </c>
      <c r="BA1349" s="55" t="str">
        <f>IF(AX1349="","",WORKDAY(AX1349,5,FESTIVOS_CO!A:A))</f>
        <v/>
      </c>
      <c r="BB1349" s="39"/>
      <c r="BC1349" s="40"/>
      <c r="BD1349" s="40"/>
      <c r="BE1349" s="56" t="str">
        <f t="shared" ca="1" si="256"/>
        <v>NO APLICA</v>
      </c>
      <c r="BF1349" s="37"/>
      <c r="BG1349" s="45"/>
      <c r="BH1349" s="37"/>
      <c r="BI1349" s="36"/>
      <c r="BJ1349" s="37"/>
      <c r="BK1349" s="36"/>
      <c r="BL1349" s="36"/>
      <c r="BM1349" s="53" t="str">
        <f>IF(BJ1349="","",WORKDAY(BJ1349,5,FESTIVOS_CO!A:A))</f>
        <v/>
      </c>
      <c r="BN1349" s="57" t="str">
        <f t="shared" ca="1" si="266"/>
        <v>PENDIENTE HACER AVISO</v>
      </c>
      <c r="BO1349" s="54" t="str">
        <f t="shared" ca="1" si="259"/>
        <v>EN TRÁMITE NOTIF. POR AVISO</v>
      </c>
      <c r="BP1349" s="37"/>
      <c r="BQ1349" s="53" t="str">
        <f>IF(BP1349="","",WORKDAY(BP1349,5,FESTIVOS_CO!A:A))</f>
        <v/>
      </c>
      <c r="BR1349" s="37"/>
      <c r="BS1349" s="36"/>
      <c r="BT1349" s="38"/>
      <c r="BU1349" s="58" t="e">
        <f>VLOOKUP(BT1349,Hoja2!$C:$D,2,0)</f>
        <v>#N/A</v>
      </c>
      <c r="BV1349" s="80" t="str">
        <f>IF(
AND(AO1349="",BD1349="",BQ1349=""),
"EN PROCESO NOTIFICACION / COMUNICACION",
IF(
BT1349="",
"NO APLICA",
IF(
BU1349=60,
IF(AO1349&lt;&gt;"",AO1349,IF(BD1349&lt;&gt;"",BD1349,BQ1349))+60,
WORKDAY(
IF(AO1349&lt;&gt;"",AO1349,IF(BD1349&lt;&gt;"",BD1349,BQ1349)),
BU1349,
FESTIVOS_CO!A:A
)
)
))</f>
        <v>EN PROCESO NOTIFICACION / COMUNICACION</v>
      </c>
      <c r="BW1349" s="44"/>
      <c r="BX1349" s="53"/>
      <c r="BY1349" s="45"/>
      <c r="BZ1349" s="37"/>
      <c r="CA1349" s="54" t="str">
        <f t="shared" si="260"/>
        <v>PENDIENTE EJECUTORIA</v>
      </c>
      <c r="CB1349" s="59" t="str">
        <f t="shared" si="257"/>
        <v/>
      </c>
      <c r="CC1349" s="36"/>
      <c r="CD1349" s="40"/>
      <c r="CE1349" s="46"/>
      <c r="CF1349" s="40"/>
      <c r="CG1349" s="40"/>
      <c r="CH1349" s="40"/>
      <c r="CI1349" s="36"/>
      <c r="CJ1349" s="47"/>
      <c r="CK1349" s="40"/>
      <c r="CL1349" s="40"/>
      <c r="CM1349" s="40"/>
      <c r="CN1349" s="40"/>
    </row>
    <row r="1350" spans="1:92" ht="42.75" hidden="1">
      <c r="A1350" s="49" t="str">
        <f t="shared" si="261"/>
        <v>SIN GESTIÓN</v>
      </c>
      <c r="B1350" s="58"/>
      <c r="C1350" s="37"/>
      <c r="D1350" s="37"/>
      <c r="E1350" s="49" t="str">
        <f t="shared" si="262"/>
        <v>PENDIENTE NOTIFICACIÓN</v>
      </c>
      <c r="F1350" s="141" t="str">
        <f t="shared" si="263"/>
        <v>PENDIENTE NOTIFICACIÓN</v>
      </c>
      <c r="G1350" s="49" t="str">
        <f t="shared" si="264"/>
        <v/>
      </c>
      <c r="H1350" s="51" t="str">
        <f ca="1">IF(
L1350="",
"",
IF(
NETWORKDAYS(L1350,IF(M1350&lt;&gt;"",M1350,TODAY()),FESTIVOS_CO!A:A)&gt;2,
"VENCIDO",
IF(
NETWORKDAYS(L1350,IF(M1350&lt;&gt;"",M1350,TODAY()),FESTIVOS_CO!A:A)=2,
"ALERTA",
"A TIEMPO"
)))</f>
        <v/>
      </c>
      <c r="I1350" s="40"/>
      <c r="J1350" s="36"/>
      <c r="K1350" s="37"/>
      <c r="L1350" s="50"/>
      <c r="M1350" s="37"/>
      <c r="N1350" s="52"/>
      <c r="O1350" s="52"/>
      <c r="P1350" s="36"/>
      <c r="Q1350" s="36"/>
      <c r="R1350" s="40"/>
      <c r="S1350" s="36"/>
      <c r="T1350" s="40"/>
      <c r="U1350" s="40"/>
      <c r="V1350" s="81"/>
      <c r="W1350" s="40"/>
      <c r="X1350" s="40"/>
      <c r="Y1350" s="40"/>
      <c r="Z1350" s="38" t="str">
        <f>IFERROR(VLOOKUP(Y1350,DIRECTORIO!A:B,2,FALSE),"")</f>
        <v/>
      </c>
      <c r="AA1350" s="40"/>
      <c r="AB1350" s="40"/>
      <c r="AC1350" s="40"/>
      <c r="AD1350" s="40"/>
      <c r="AE1350" s="40"/>
      <c r="AF1350" s="40"/>
      <c r="AG1350" s="41" t="s">
        <v>109</v>
      </c>
      <c r="AH1350" s="42"/>
      <c r="AI1350" s="54" t="str">
        <f t="shared" ca="1" si="265"/>
        <v>PENDIENTE NOTIFICACIÓN ELECTRÓNICA</v>
      </c>
      <c r="AJ1350" s="37"/>
      <c r="AK1350" s="37"/>
      <c r="AL1350" s="37"/>
      <c r="AM1350" s="53" t="str">
        <f>IF(AK1350="","",WORKDAY(AK1350,5,FESTIVOS_CO!A:A))</f>
        <v/>
      </c>
      <c r="AN1350" s="37"/>
      <c r="AO1350" s="37"/>
      <c r="AP1350" s="54" t="str">
        <f t="shared" ca="1" si="258"/>
        <v>NO APLICA</v>
      </c>
      <c r="AQ1350" s="36"/>
      <c r="AR1350" s="43"/>
      <c r="AS1350" s="37"/>
      <c r="AT1350" s="36"/>
      <c r="AU1350" s="37"/>
      <c r="AV1350" s="36"/>
      <c r="AW1350" s="36"/>
      <c r="AX1350" s="37"/>
      <c r="AY1350" s="140" t="str">
        <f>IF(AU1350="","",WORKDAY(AU1350,5,FESTIVOS_CO!A:A))</f>
        <v/>
      </c>
      <c r="AZ1350" s="54" t="str">
        <f t="shared" ca="1" si="255"/>
        <v>NO APLICA</v>
      </c>
      <c r="BA1350" s="55" t="str">
        <f>IF(AX1350="","",WORKDAY(AX1350,5,FESTIVOS_CO!A:A))</f>
        <v/>
      </c>
      <c r="BB1350" s="39"/>
      <c r="BC1350" s="40"/>
      <c r="BD1350" s="40"/>
      <c r="BE1350" s="56" t="str">
        <f t="shared" ca="1" si="256"/>
        <v>NO APLICA</v>
      </c>
      <c r="BF1350" s="37"/>
      <c r="BG1350" s="45"/>
      <c r="BH1350" s="37"/>
      <c r="BI1350" s="36"/>
      <c r="BJ1350" s="37"/>
      <c r="BK1350" s="36"/>
      <c r="BL1350" s="36"/>
      <c r="BM1350" s="53" t="str">
        <f>IF(BJ1350="","",WORKDAY(BJ1350,5,FESTIVOS_CO!A:A))</f>
        <v/>
      </c>
      <c r="BN1350" s="57" t="str">
        <f t="shared" ca="1" si="266"/>
        <v>PENDIENTE HACER AVISO</v>
      </c>
      <c r="BO1350" s="54" t="str">
        <f t="shared" ca="1" si="259"/>
        <v>EN TRÁMITE NOTIF. POR AVISO</v>
      </c>
      <c r="BP1350" s="37"/>
      <c r="BQ1350" s="53" t="str">
        <f>IF(BP1350="","",WORKDAY(BP1350,5,FESTIVOS_CO!A:A))</f>
        <v/>
      </c>
      <c r="BR1350" s="37"/>
      <c r="BS1350" s="36"/>
      <c r="BT1350" s="38"/>
      <c r="BU1350" s="58" t="e">
        <f>VLOOKUP(BT1350,Hoja2!$C:$D,2,0)</f>
        <v>#N/A</v>
      </c>
      <c r="BV1350" s="80" t="str">
        <f>IF(
AND(AO1350="",BD1350="",BQ1350=""),
"EN PROCESO NOTIFICACION / COMUNICACION",
IF(
BT1350="",
"NO APLICA",
IF(
BU1350=60,
IF(AO1350&lt;&gt;"",AO1350,IF(BD1350&lt;&gt;"",BD1350,BQ1350))+60,
WORKDAY(
IF(AO1350&lt;&gt;"",AO1350,IF(BD1350&lt;&gt;"",BD1350,BQ1350)),
BU1350,
FESTIVOS_CO!A:A
)
)
))</f>
        <v>EN PROCESO NOTIFICACION / COMUNICACION</v>
      </c>
      <c r="BW1350" s="44"/>
      <c r="BX1350" s="53"/>
      <c r="BY1350" s="45"/>
      <c r="BZ1350" s="37"/>
      <c r="CA1350" s="54" t="str">
        <f t="shared" si="260"/>
        <v>PENDIENTE EJECUTORIA</v>
      </c>
      <c r="CB1350" s="59" t="str">
        <f t="shared" si="257"/>
        <v/>
      </c>
      <c r="CC1350" s="36"/>
      <c r="CD1350" s="40"/>
      <c r="CE1350" s="46"/>
      <c r="CF1350" s="40"/>
      <c r="CG1350" s="40"/>
      <c r="CH1350" s="40"/>
      <c r="CI1350" s="36"/>
      <c r="CJ1350" s="47"/>
      <c r="CK1350" s="40"/>
      <c r="CL1350" s="40"/>
      <c r="CM1350" s="40"/>
      <c r="CN1350" s="40"/>
    </row>
    <row r="1351" spans="1:92" ht="42.75" hidden="1">
      <c r="A1351" s="49" t="str">
        <f t="shared" si="261"/>
        <v>SIN GESTIÓN</v>
      </c>
      <c r="B1351" s="58"/>
      <c r="C1351" s="37"/>
      <c r="D1351" s="37"/>
      <c r="E1351" s="49" t="str">
        <f t="shared" si="262"/>
        <v>PENDIENTE NOTIFICACIÓN</v>
      </c>
      <c r="F1351" s="141" t="str">
        <f t="shared" si="263"/>
        <v>PENDIENTE NOTIFICACIÓN</v>
      </c>
      <c r="G1351" s="49" t="str">
        <f t="shared" si="264"/>
        <v/>
      </c>
      <c r="H1351" s="51" t="str">
        <f ca="1">IF(
L1351="",
"",
IF(
NETWORKDAYS(L1351,IF(M1351&lt;&gt;"",M1351,TODAY()),FESTIVOS_CO!A:A)&gt;2,
"VENCIDO",
IF(
NETWORKDAYS(L1351,IF(M1351&lt;&gt;"",M1351,TODAY()),FESTIVOS_CO!A:A)=2,
"ALERTA",
"A TIEMPO"
)))</f>
        <v/>
      </c>
      <c r="I1351" s="40"/>
      <c r="J1351" s="36"/>
      <c r="K1351" s="37"/>
      <c r="L1351" s="50"/>
      <c r="M1351" s="37"/>
      <c r="N1351" s="52"/>
      <c r="O1351" s="52"/>
      <c r="P1351" s="36"/>
      <c r="Q1351" s="36"/>
      <c r="R1351" s="40"/>
      <c r="S1351" s="36"/>
      <c r="T1351" s="40"/>
      <c r="U1351" s="40"/>
      <c r="V1351" s="81"/>
      <c r="W1351" s="40"/>
      <c r="X1351" s="40"/>
      <c r="Y1351" s="40"/>
      <c r="Z1351" s="38" t="str">
        <f>IFERROR(VLOOKUP(Y1351,DIRECTORIO!A:B,2,FALSE),"")</f>
        <v/>
      </c>
      <c r="AA1351" s="40"/>
      <c r="AB1351" s="40"/>
      <c r="AC1351" s="40"/>
      <c r="AD1351" s="40"/>
      <c r="AE1351" s="40"/>
      <c r="AF1351" s="40"/>
      <c r="AG1351" s="41" t="s">
        <v>109</v>
      </c>
      <c r="AH1351" s="42"/>
      <c r="AI1351" s="54" t="str">
        <f t="shared" ca="1" si="265"/>
        <v>PENDIENTE NOTIFICACIÓN ELECTRÓNICA</v>
      </c>
      <c r="AJ1351" s="37"/>
      <c r="AK1351" s="37"/>
      <c r="AL1351" s="37"/>
      <c r="AM1351" s="53" t="str">
        <f>IF(AK1351="","",WORKDAY(AK1351,5,FESTIVOS_CO!A:A))</f>
        <v/>
      </c>
      <c r="AN1351" s="37"/>
      <c r="AO1351" s="37"/>
      <c r="AP1351" s="54" t="str">
        <f t="shared" ca="1" si="258"/>
        <v>NO APLICA</v>
      </c>
      <c r="AQ1351" s="36"/>
      <c r="AR1351" s="43"/>
      <c r="AS1351" s="37"/>
      <c r="AT1351" s="36"/>
      <c r="AU1351" s="37"/>
      <c r="AV1351" s="36"/>
      <c r="AW1351" s="36"/>
      <c r="AX1351" s="37"/>
      <c r="AY1351" s="140" t="str">
        <f>IF(AU1351="","",WORKDAY(AU1351,5,FESTIVOS_CO!A:A))</f>
        <v/>
      </c>
      <c r="AZ1351" s="54" t="str">
        <f t="shared" ca="1" si="255"/>
        <v>NO APLICA</v>
      </c>
      <c r="BA1351" s="55" t="str">
        <f>IF(AX1351="","",WORKDAY(AX1351,5,FESTIVOS_CO!A:A))</f>
        <v/>
      </c>
      <c r="BB1351" s="39"/>
      <c r="BC1351" s="40"/>
      <c r="BD1351" s="40"/>
      <c r="BE1351" s="56" t="str">
        <f t="shared" ca="1" si="256"/>
        <v>NO APLICA</v>
      </c>
      <c r="BF1351" s="37"/>
      <c r="BG1351" s="45"/>
      <c r="BH1351" s="37"/>
      <c r="BI1351" s="36"/>
      <c r="BJ1351" s="37"/>
      <c r="BK1351" s="36"/>
      <c r="BL1351" s="36"/>
      <c r="BM1351" s="53" t="str">
        <f>IF(BJ1351="","",WORKDAY(BJ1351,5,FESTIVOS_CO!A:A))</f>
        <v/>
      </c>
      <c r="BN1351" s="57" t="str">
        <f t="shared" ca="1" si="266"/>
        <v>PENDIENTE HACER AVISO</v>
      </c>
      <c r="BO1351" s="54" t="str">
        <f t="shared" ca="1" si="259"/>
        <v>EN TRÁMITE NOTIF. POR AVISO</v>
      </c>
      <c r="BP1351" s="37"/>
      <c r="BQ1351" s="53" t="str">
        <f>IF(BP1351="","",WORKDAY(BP1351,5,FESTIVOS_CO!A:A))</f>
        <v/>
      </c>
      <c r="BR1351" s="37"/>
      <c r="BS1351" s="36"/>
      <c r="BT1351" s="38"/>
      <c r="BU1351" s="58" t="e">
        <f>VLOOKUP(BT1351,Hoja2!$C:$D,2,0)</f>
        <v>#N/A</v>
      </c>
      <c r="BV1351" s="80" t="str">
        <f>IF(
AND(AO1351="",BD1351="",BQ1351=""),
"EN PROCESO NOTIFICACION / COMUNICACION",
IF(
BT1351="",
"NO APLICA",
IF(
BU1351=60,
IF(AO1351&lt;&gt;"",AO1351,IF(BD1351&lt;&gt;"",BD1351,BQ1351))+60,
WORKDAY(
IF(AO1351&lt;&gt;"",AO1351,IF(BD1351&lt;&gt;"",BD1351,BQ1351)),
BU1351,
FESTIVOS_CO!A:A
)
)
))</f>
        <v>EN PROCESO NOTIFICACION / COMUNICACION</v>
      </c>
      <c r="BW1351" s="44"/>
      <c r="BX1351" s="53"/>
      <c r="BY1351" s="45"/>
      <c r="BZ1351" s="37"/>
      <c r="CA1351" s="54" t="str">
        <f t="shared" si="260"/>
        <v>PENDIENTE EJECUTORIA</v>
      </c>
      <c r="CB1351" s="59" t="str">
        <f t="shared" si="257"/>
        <v/>
      </c>
      <c r="CC1351" s="36"/>
      <c r="CD1351" s="40"/>
      <c r="CE1351" s="46"/>
      <c r="CF1351" s="40"/>
      <c r="CG1351" s="40"/>
      <c r="CH1351" s="40"/>
      <c r="CI1351" s="36"/>
      <c r="CJ1351" s="47"/>
      <c r="CK1351" s="40"/>
      <c r="CL1351" s="40"/>
      <c r="CM1351" s="40"/>
      <c r="CN1351" s="40"/>
    </row>
    <row r="1352" spans="1:92" ht="42.75" hidden="1">
      <c r="A1352" s="49" t="str">
        <f t="shared" si="261"/>
        <v>SIN GESTIÓN</v>
      </c>
      <c r="B1352" s="58"/>
      <c r="C1352" s="37"/>
      <c r="D1352" s="37"/>
      <c r="E1352" s="49" t="str">
        <f t="shared" si="262"/>
        <v>PENDIENTE NOTIFICACIÓN</v>
      </c>
      <c r="F1352" s="141" t="str">
        <f t="shared" si="263"/>
        <v>PENDIENTE NOTIFICACIÓN</v>
      </c>
      <c r="G1352" s="49" t="str">
        <f t="shared" si="264"/>
        <v/>
      </c>
      <c r="H1352" s="51" t="str">
        <f ca="1">IF(
L1352="",
"",
IF(
NETWORKDAYS(L1352,IF(M1352&lt;&gt;"",M1352,TODAY()),FESTIVOS_CO!A:A)&gt;2,
"VENCIDO",
IF(
NETWORKDAYS(L1352,IF(M1352&lt;&gt;"",M1352,TODAY()),FESTIVOS_CO!A:A)=2,
"ALERTA",
"A TIEMPO"
)))</f>
        <v/>
      </c>
      <c r="I1352" s="40"/>
      <c r="J1352" s="36"/>
      <c r="K1352" s="37"/>
      <c r="L1352" s="50"/>
      <c r="M1352" s="37"/>
      <c r="N1352" s="52"/>
      <c r="O1352" s="52"/>
      <c r="P1352" s="36"/>
      <c r="Q1352" s="36"/>
      <c r="R1352" s="40"/>
      <c r="S1352" s="36"/>
      <c r="T1352" s="40"/>
      <c r="U1352" s="40"/>
      <c r="V1352" s="81"/>
      <c r="W1352" s="40"/>
      <c r="X1352" s="40"/>
      <c r="Y1352" s="40"/>
      <c r="Z1352" s="38" t="str">
        <f>IFERROR(VLOOKUP(Y1352,DIRECTORIO!A:B,2,FALSE),"")</f>
        <v/>
      </c>
      <c r="AA1352" s="40"/>
      <c r="AB1352" s="40"/>
      <c r="AC1352" s="40"/>
      <c r="AD1352" s="40"/>
      <c r="AE1352" s="40"/>
      <c r="AF1352" s="40"/>
      <c r="AG1352" s="41" t="s">
        <v>109</v>
      </c>
      <c r="AH1352" s="42"/>
      <c r="AI1352" s="54" t="str">
        <f t="shared" ca="1" si="265"/>
        <v>PENDIENTE NOTIFICACIÓN ELECTRÓNICA</v>
      </c>
      <c r="AJ1352" s="37"/>
      <c r="AK1352" s="37"/>
      <c r="AL1352" s="37"/>
      <c r="AM1352" s="53" t="str">
        <f>IF(AK1352="","",WORKDAY(AK1352,5,FESTIVOS_CO!A:A))</f>
        <v/>
      </c>
      <c r="AN1352" s="37"/>
      <c r="AO1352" s="37"/>
      <c r="AP1352" s="54" t="str">
        <f t="shared" ca="1" si="258"/>
        <v>NO APLICA</v>
      </c>
      <c r="AQ1352" s="36"/>
      <c r="AR1352" s="43"/>
      <c r="AS1352" s="37"/>
      <c r="AT1352" s="36"/>
      <c r="AU1352" s="37"/>
      <c r="AV1352" s="36"/>
      <c r="AW1352" s="36"/>
      <c r="AX1352" s="37"/>
      <c r="AY1352" s="140" t="str">
        <f>IF(AU1352="","",WORKDAY(AU1352,5,FESTIVOS_CO!A:A))</f>
        <v/>
      </c>
      <c r="AZ1352" s="54" t="str">
        <f t="shared" ca="1" si="255"/>
        <v>NO APLICA</v>
      </c>
      <c r="BA1352" s="55" t="str">
        <f>IF(AX1352="","",WORKDAY(AX1352,5,FESTIVOS_CO!A:A))</f>
        <v/>
      </c>
      <c r="BB1352" s="39"/>
      <c r="BC1352" s="40"/>
      <c r="BD1352" s="40"/>
      <c r="BE1352" s="56" t="str">
        <f t="shared" ca="1" si="256"/>
        <v>NO APLICA</v>
      </c>
      <c r="BF1352" s="37"/>
      <c r="BG1352" s="45"/>
      <c r="BH1352" s="37"/>
      <c r="BI1352" s="36"/>
      <c r="BJ1352" s="37"/>
      <c r="BK1352" s="36"/>
      <c r="BL1352" s="36"/>
      <c r="BM1352" s="53" t="str">
        <f>IF(BJ1352="","",WORKDAY(BJ1352,5,FESTIVOS_CO!A:A))</f>
        <v/>
      </c>
      <c r="BN1352" s="57" t="str">
        <f t="shared" ca="1" si="266"/>
        <v>PENDIENTE HACER AVISO</v>
      </c>
      <c r="BO1352" s="54" t="str">
        <f t="shared" ca="1" si="259"/>
        <v>EN TRÁMITE NOTIF. POR AVISO</v>
      </c>
      <c r="BP1352" s="37"/>
      <c r="BQ1352" s="53" t="str">
        <f>IF(BP1352="","",WORKDAY(BP1352,5,FESTIVOS_CO!A:A))</f>
        <v/>
      </c>
      <c r="BR1352" s="37"/>
      <c r="BS1352" s="36"/>
      <c r="BT1352" s="38"/>
      <c r="BU1352" s="58" t="e">
        <f>VLOOKUP(BT1352,Hoja2!$C:$D,2,0)</f>
        <v>#N/A</v>
      </c>
      <c r="BV1352" s="80" t="str">
        <f>IF(
AND(AO1352="",BD1352="",BQ1352=""),
"EN PROCESO NOTIFICACION / COMUNICACION",
IF(
BT1352="",
"NO APLICA",
IF(
BU1352=60,
IF(AO1352&lt;&gt;"",AO1352,IF(BD1352&lt;&gt;"",BD1352,BQ1352))+60,
WORKDAY(
IF(AO1352&lt;&gt;"",AO1352,IF(BD1352&lt;&gt;"",BD1352,BQ1352)),
BU1352,
FESTIVOS_CO!A:A
)
)
))</f>
        <v>EN PROCESO NOTIFICACION / COMUNICACION</v>
      </c>
      <c r="BW1352" s="44"/>
      <c r="BX1352" s="53"/>
      <c r="BY1352" s="45"/>
      <c r="BZ1352" s="37"/>
      <c r="CA1352" s="54" t="str">
        <f t="shared" si="260"/>
        <v>PENDIENTE EJECUTORIA</v>
      </c>
      <c r="CB1352" s="59" t="str">
        <f t="shared" si="257"/>
        <v/>
      </c>
      <c r="CC1352" s="36"/>
      <c r="CD1352" s="40"/>
      <c r="CE1352" s="46"/>
      <c r="CF1352" s="40"/>
      <c r="CG1352" s="40"/>
      <c r="CH1352" s="40"/>
      <c r="CI1352" s="36"/>
      <c r="CJ1352" s="47"/>
      <c r="CK1352" s="40"/>
      <c r="CL1352" s="40"/>
      <c r="CM1352" s="40"/>
      <c r="CN1352" s="40"/>
    </row>
    <row r="1353" spans="1:92" ht="42.75" hidden="1">
      <c r="A1353" s="49" t="str">
        <f t="shared" si="261"/>
        <v>SIN GESTIÓN</v>
      </c>
      <c r="B1353" s="58"/>
      <c r="C1353" s="37"/>
      <c r="D1353" s="37"/>
      <c r="E1353" s="49" t="str">
        <f t="shared" si="262"/>
        <v>PENDIENTE NOTIFICACIÓN</v>
      </c>
      <c r="F1353" s="141" t="str">
        <f t="shared" si="263"/>
        <v>PENDIENTE NOTIFICACIÓN</v>
      </c>
      <c r="G1353" s="49" t="str">
        <f t="shared" si="264"/>
        <v/>
      </c>
      <c r="H1353" s="51" t="str">
        <f ca="1">IF(
L1353="",
"",
IF(
NETWORKDAYS(L1353,IF(M1353&lt;&gt;"",M1353,TODAY()),FESTIVOS_CO!A:A)&gt;2,
"VENCIDO",
IF(
NETWORKDAYS(L1353,IF(M1353&lt;&gt;"",M1353,TODAY()),FESTIVOS_CO!A:A)=2,
"ALERTA",
"A TIEMPO"
)))</f>
        <v/>
      </c>
      <c r="I1353" s="40"/>
      <c r="J1353" s="36"/>
      <c r="K1353" s="37"/>
      <c r="L1353" s="50"/>
      <c r="M1353" s="37"/>
      <c r="N1353" s="52"/>
      <c r="O1353" s="52"/>
      <c r="P1353" s="36"/>
      <c r="Q1353" s="36"/>
      <c r="R1353" s="40"/>
      <c r="S1353" s="36"/>
      <c r="T1353" s="40"/>
      <c r="U1353" s="40"/>
      <c r="V1353" s="81"/>
      <c r="W1353" s="40"/>
      <c r="X1353" s="40"/>
      <c r="Y1353" s="40"/>
      <c r="Z1353" s="38" t="str">
        <f>IFERROR(VLOOKUP(Y1353,DIRECTORIO!A:B,2,FALSE),"")</f>
        <v/>
      </c>
      <c r="AA1353" s="40"/>
      <c r="AB1353" s="40"/>
      <c r="AC1353" s="40"/>
      <c r="AD1353" s="40"/>
      <c r="AE1353" s="40"/>
      <c r="AF1353" s="40"/>
      <c r="AG1353" s="41" t="s">
        <v>109</v>
      </c>
      <c r="AH1353" s="42"/>
      <c r="AI1353" s="54" t="str">
        <f t="shared" ca="1" si="265"/>
        <v>PENDIENTE NOTIFICACIÓN ELECTRÓNICA</v>
      </c>
      <c r="AJ1353" s="37"/>
      <c r="AK1353" s="37"/>
      <c r="AL1353" s="37"/>
      <c r="AM1353" s="53" t="str">
        <f>IF(AK1353="","",WORKDAY(AK1353,5,FESTIVOS_CO!A:A))</f>
        <v/>
      </c>
      <c r="AN1353" s="37"/>
      <c r="AO1353" s="37"/>
      <c r="AP1353" s="54" t="str">
        <f t="shared" ca="1" si="258"/>
        <v>NO APLICA</v>
      </c>
      <c r="AQ1353" s="36"/>
      <c r="AR1353" s="43"/>
      <c r="AS1353" s="37"/>
      <c r="AT1353" s="36"/>
      <c r="AU1353" s="37"/>
      <c r="AV1353" s="36"/>
      <c r="AW1353" s="36"/>
      <c r="AX1353" s="37"/>
      <c r="AY1353" s="140" t="str">
        <f>IF(AU1353="","",WORKDAY(AU1353,5,FESTIVOS_CO!A:A))</f>
        <v/>
      </c>
      <c r="AZ1353" s="54" t="str">
        <f t="shared" ca="1" si="255"/>
        <v>NO APLICA</v>
      </c>
      <c r="BA1353" s="55" t="str">
        <f>IF(AX1353="","",WORKDAY(AX1353,5,FESTIVOS_CO!A:A))</f>
        <v/>
      </c>
      <c r="BB1353" s="39"/>
      <c r="BC1353" s="40"/>
      <c r="BD1353" s="40"/>
      <c r="BE1353" s="56" t="str">
        <f t="shared" ca="1" si="256"/>
        <v>NO APLICA</v>
      </c>
      <c r="BF1353" s="37"/>
      <c r="BG1353" s="45"/>
      <c r="BH1353" s="37"/>
      <c r="BI1353" s="36"/>
      <c r="BJ1353" s="37"/>
      <c r="BK1353" s="36"/>
      <c r="BL1353" s="36"/>
      <c r="BM1353" s="53" t="str">
        <f>IF(BJ1353="","",WORKDAY(BJ1353,5,FESTIVOS_CO!A:A))</f>
        <v/>
      </c>
      <c r="BN1353" s="57" t="str">
        <f t="shared" ca="1" si="266"/>
        <v>PENDIENTE HACER AVISO</v>
      </c>
      <c r="BO1353" s="54" t="str">
        <f t="shared" ca="1" si="259"/>
        <v>EN TRÁMITE NOTIF. POR AVISO</v>
      </c>
      <c r="BP1353" s="37"/>
      <c r="BQ1353" s="53" t="str">
        <f>IF(BP1353="","",WORKDAY(BP1353,5,FESTIVOS_CO!A:A))</f>
        <v/>
      </c>
      <c r="BR1353" s="37"/>
      <c r="BS1353" s="36"/>
      <c r="BT1353" s="38"/>
      <c r="BU1353" s="58" t="e">
        <f>VLOOKUP(BT1353,Hoja2!$C:$D,2,0)</f>
        <v>#N/A</v>
      </c>
      <c r="BV1353" s="80" t="str">
        <f>IF(
AND(AO1353="",BD1353="",BQ1353=""),
"EN PROCESO NOTIFICACION / COMUNICACION",
IF(
BT1353="",
"NO APLICA",
IF(
BU1353=60,
IF(AO1353&lt;&gt;"",AO1353,IF(BD1353&lt;&gt;"",BD1353,BQ1353))+60,
WORKDAY(
IF(AO1353&lt;&gt;"",AO1353,IF(BD1353&lt;&gt;"",BD1353,BQ1353)),
BU1353,
FESTIVOS_CO!A:A
)
)
))</f>
        <v>EN PROCESO NOTIFICACION / COMUNICACION</v>
      </c>
      <c r="BW1353" s="44"/>
      <c r="BX1353" s="53"/>
      <c r="BY1353" s="45"/>
      <c r="BZ1353" s="37"/>
      <c r="CA1353" s="54" t="str">
        <f t="shared" si="260"/>
        <v>PENDIENTE EJECUTORIA</v>
      </c>
      <c r="CB1353" s="59" t="str">
        <f t="shared" si="257"/>
        <v/>
      </c>
      <c r="CC1353" s="36"/>
      <c r="CD1353" s="40"/>
      <c r="CE1353" s="46"/>
      <c r="CF1353" s="40"/>
      <c r="CG1353" s="40"/>
      <c r="CH1353" s="40"/>
      <c r="CI1353" s="36"/>
      <c r="CJ1353" s="47"/>
      <c r="CK1353" s="40"/>
      <c r="CL1353" s="40"/>
      <c r="CM1353" s="40"/>
      <c r="CN1353" s="40"/>
    </row>
    <row r="1354" spans="1:92" ht="42.75" hidden="1">
      <c r="A1354" s="49" t="str">
        <f t="shared" si="261"/>
        <v>SIN GESTIÓN</v>
      </c>
      <c r="B1354" s="58"/>
      <c r="C1354" s="37"/>
      <c r="D1354" s="37"/>
      <c r="E1354" s="49" t="str">
        <f t="shared" si="262"/>
        <v>PENDIENTE NOTIFICACIÓN</v>
      </c>
      <c r="F1354" s="141" t="str">
        <f t="shared" si="263"/>
        <v>PENDIENTE NOTIFICACIÓN</v>
      </c>
      <c r="G1354" s="49" t="str">
        <f t="shared" si="264"/>
        <v/>
      </c>
      <c r="H1354" s="51" t="str">
        <f ca="1">IF(
L1354="",
"",
IF(
NETWORKDAYS(L1354,IF(M1354&lt;&gt;"",M1354,TODAY()),FESTIVOS_CO!A:A)&gt;2,
"VENCIDO",
IF(
NETWORKDAYS(L1354,IF(M1354&lt;&gt;"",M1354,TODAY()),FESTIVOS_CO!A:A)=2,
"ALERTA",
"A TIEMPO"
)))</f>
        <v/>
      </c>
      <c r="I1354" s="40"/>
      <c r="J1354" s="36"/>
      <c r="K1354" s="37"/>
      <c r="L1354" s="50"/>
      <c r="M1354" s="37"/>
      <c r="N1354" s="52"/>
      <c r="O1354" s="52"/>
      <c r="P1354" s="36"/>
      <c r="Q1354" s="36"/>
      <c r="R1354" s="40"/>
      <c r="S1354" s="36"/>
      <c r="T1354" s="40"/>
      <c r="U1354" s="40"/>
      <c r="V1354" s="81"/>
      <c r="W1354" s="40"/>
      <c r="X1354" s="40"/>
      <c r="Y1354" s="40"/>
      <c r="Z1354" s="38" t="str">
        <f>IFERROR(VLOOKUP(Y1354,DIRECTORIO!A:B,2,FALSE),"")</f>
        <v/>
      </c>
      <c r="AA1354" s="40"/>
      <c r="AB1354" s="40"/>
      <c r="AC1354" s="40"/>
      <c r="AD1354" s="40"/>
      <c r="AE1354" s="40"/>
      <c r="AF1354" s="40"/>
      <c r="AG1354" s="41" t="s">
        <v>109</v>
      </c>
      <c r="AH1354" s="42"/>
      <c r="AI1354" s="54" t="str">
        <f t="shared" ca="1" si="265"/>
        <v>PENDIENTE NOTIFICACIÓN ELECTRÓNICA</v>
      </c>
      <c r="AJ1354" s="37"/>
      <c r="AK1354" s="37"/>
      <c r="AL1354" s="37"/>
      <c r="AM1354" s="53" t="str">
        <f>IF(AK1354="","",WORKDAY(AK1354,5,FESTIVOS_CO!A:A))</f>
        <v/>
      </c>
      <c r="AN1354" s="37"/>
      <c r="AO1354" s="37"/>
      <c r="AP1354" s="54" t="str">
        <f t="shared" ca="1" si="258"/>
        <v>NO APLICA</v>
      </c>
      <c r="AQ1354" s="36"/>
      <c r="AR1354" s="43"/>
      <c r="AS1354" s="37"/>
      <c r="AT1354" s="36"/>
      <c r="AU1354" s="37"/>
      <c r="AV1354" s="36"/>
      <c r="AW1354" s="36"/>
      <c r="AX1354" s="37"/>
      <c r="AY1354" s="140" t="str">
        <f>IF(AU1354="","",WORKDAY(AU1354,5,FESTIVOS_CO!A:A))</f>
        <v/>
      </c>
      <c r="AZ1354" s="54" t="str">
        <f t="shared" ref="AZ1354:AZ1417" ca="1" si="267">IF(
AND(BB1354="SI",BC1354&lt;&gt;"",BD1354&lt;&gt;""),
"NOTIFICACIÓN PERSONAL COMPLETA",
IF(
AND(AO1354="",AX1354="",BQ1354="",BC1354&lt;&gt;"",BD1354&lt;&gt;""),
"NOTIFICADO POR CONDUCTA CONCLUYENTE",
IF(AP1354="NO PROCEDE CITACION",
"NO PROCEDE",
IF(AP1354="NO APLICA",
"NO APLICA",
IF(AW1354="NO",
"HACER AVISO",
IF(AQ1354="",
"PENDIENTE GESTIONAR CITACIÓN",
IF(AS1354="",
"PENDIENTE FIRMA",
IF(AR1354="",
"PENDIENTE REVISIÓN",
IF(AT1354="",
"PENDIENTE RADICAR",
"CITACIÓN COMPLETA EN ESPERA PRESENTACION PERSONAL"
)))))))))</f>
        <v>NO APLICA</v>
      </c>
      <c r="BA1354" s="55" t="str">
        <f>IF(AX1354="","",WORKDAY(AX1354,5,FESTIVOS_CO!A:A))</f>
        <v/>
      </c>
      <c r="BB1354" s="39"/>
      <c r="BC1354" s="40"/>
      <c r="BD1354" s="40"/>
      <c r="BE1354" s="56" t="str">
        <f t="shared" ca="1" si="256"/>
        <v>NO APLICA</v>
      </c>
      <c r="BF1354" s="37"/>
      <c r="BG1354" s="45"/>
      <c r="BH1354" s="37"/>
      <c r="BI1354" s="36"/>
      <c r="BJ1354" s="37"/>
      <c r="BK1354" s="36"/>
      <c r="BL1354" s="36"/>
      <c r="BM1354" s="53" t="str">
        <f>IF(BJ1354="","",WORKDAY(BJ1354,5,FESTIVOS_CO!A:A))</f>
        <v/>
      </c>
      <c r="BN1354" s="57" t="str">
        <f t="shared" ca="1" si="266"/>
        <v>PENDIENTE HACER AVISO</v>
      </c>
      <c r="BO1354" s="54" t="str">
        <f t="shared" ca="1" si="259"/>
        <v>EN TRÁMITE NOTIF. POR AVISO</v>
      </c>
      <c r="BP1354" s="37"/>
      <c r="BQ1354" s="53" t="str">
        <f>IF(BP1354="","",WORKDAY(BP1354,5,FESTIVOS_CO!A:A))</f>
        <v/>
      </c>
      <c r="BR1354" s="37"/>
      <c r="BS1354" s="36"/>
      <c r="BT1354" s="38"/>
      <c r="BU1354" s="58" t="e">
        <f>VLOOKUP(BT1354,Hoja2!$C:$D,2,0)</f>
        <v>#N/A</v>
      </c>
      <c r="BV1354" s="80" t="str">
        <f>IF(
AND(AO1354="",BD1354="",BQ1354=""),
"EN PROCESO NOTIFICACION / COMUNICACION",
IF(
BT1354="",
"NO APLICA",
IF(
BU1354=60,
IF(AO1354&lt;&gt;"",AO1354,IF(BD1354&lt;&gt;"",BD1354,BQ1354))+60,
WORKDAY(
IF(AO1354&lt;&gt;"",AO1354,IF(BD1354&lt;&gt;"",BD1354,BQ1354)),
BU1354,
FESTIVOS_CO!A:A
)
)
))</f>
        <v>EN PROCESO NOTIFICACION / COMUNICACION</v>
      </c>
      <c r="BW1354" s="44"/>
      <c r="BX1354" s="53"/>
      <c r="BY1354" s="45"/>
      <c r="BZ1354" s="37"/>
      <c r="CA1354" s="54" t="str">
        <f t="shared" si="260"/>
        <v>PENDIENTE EJECUTORIA</v>
      </c>
      <c r="CB1354" s="59" t="str">
        <f t="shared" si="257"/>
        <v/>
      </c>
      <c r="CC1354" s="36"/>
      <c r="CD1354" s="40"/>
      <c r="CE1354" s="46"/>
      <c r="CF1354" s="40"/>
      <c r="CG1354" s="40"/>
      <c r="CH1354" s="40"/>
      <c r="CI1354" s="36"/>
      <c r="CJ1354" s="47"/>
      <c r="CK1354" s="40"/>
      <c r="CL1354" s="40"/>
      <c r="CM1354" s="40"/>
      <c r="CN1354" s="40"/>
    </row>
    <row r="1355" spans="1:92" ht="42.75" hidden="1">
      <c r="A1355" s="49" t="str">
        <f t="shared" si="261"/>
        <v>SIN GESTIÓN</v>
      </c>
      <c r="B1355" s="58"/>
      <c r="C1355" s="37"/>
      <c r="D1355" s="37"/>
      <c r="E1355" s="49" t="str">
        <f t="shared" si="262"/>
        <v>PENDIENTE NOTIFICACIÓN</v>
      </c>
      <c r="F1355" s="141" t="str">
        <f t="shared" si="263"/>
        <v>PENDIENTE NOTIFICACIÓN</v>
      </c>
      <c r="G1355" s="49" t="str">
        <f t="shared" si="264"/>
        <v/>
      </c>
      <c r="H1355" s="51" t="str">
        <f ca="1">IF(
L1355="",
"",
IF(
NETWORKDAYS(L1355,IF(M1355&lt;&gt;"",M1355,TODAY()),FESTIVOS_CO!A:A)&gt;2,
"VENCIDO",
IF(
NETWORKDAYS(L1355,IF(M1355&lt;&gt;"",M1355,TODAY()),FESTIVOS_CO!A:A)=2,
"ALERTA",
"A TIEMPO"
)))</f>
        <v/>
      </c>
      <c r="I1355" s="40"/>
      <c r="J1355" s="36"/>
      <c r="K1355" s="37"/>
      <c r="L1355" s="50"/>
      <c r="M1355" s="37"/>
      <c r="N1355" s="52"/>
      <c r="O1355" s="52"/>
      <c r="P1355" s="36"/>
      <c r="Q1355" s="36"/>
      <c r="R1355" s="40"/>
      <c r="S1355" s="36"/>
      <c r="T1355" s="40"/>
      <c r="U1355" s="40"/>
      <c r="V1355" s="81"/>
      <c r="W1355" s="40"/>
      <c r="X1355" s="40"/>
      <c r="Y1355" s="40"/>
      <c r="Z1355" s="38" t="str">
        <f>IFERROR(VLOOKUP(Y1355,DIRECTORIO!A:B,2,FALSE),"")</f>
        <v/>
      </c>
      <c r="AA1355" s="40"/>
      <c r="AB1355" s="40"/>
      <c r="AC1355" s="40"/>
      <c r="AD1355" s="40"/>
      <c r="AE1355" s="40"/>
      <c r="AF1355" s="40"/>
      <c r="AG1355" s="41" t="s">
        <v>109</v>
      </c>
      <c r="AH1355" s="42"/>
      <c r="AI1355" s="54" t="str">
        <f t="shared" ca="1" si="265"/>
        <v>PENDIENTE NOTIFICACIÓN ELECTRÓNICA</v>
      </c>
      <c r="AJ1355" s="37"/>
      <c r="AK1355" s="37"/>
      <c r="AL1355" s="37"/>
      <c r="AM1355" s="53" t="str">
        <f>IF(AK1355="","",WORKDAY(AK1355,5,FESTIVOS_CO!A:A))</f>
        <v/>
      </c>
      <c r="AN1355" s="37"/>
      <c r="AO1355" s="37"/>
      <c r="AP1355" s="54" t="str">
        <f t="shared" ca="1" si="258"/>
        <v>NO APLICA</v>
      </c>
      <c r="AQ1355" s="36"/>
      <c r="AR1355" s="43"/>
      <c r="AS1355" s="37"/>
      <c r="AT1355" s="36"/>
      <c r="AU1355" s="37"/>
      <c r="AV1355" s="36"/>
      <c r="AW1355" s="36"/>
      <c r="AX1355" s="37"/>
      <c r="AY1355" s="140" t="str">
        <f>IF(AU1355="","",WORKDAY(AU1355,5,FESTIVOS_CO!A:A))</f>
        <v/>
      </c>
      <c r="AZ1355" s="54" t="str">
        <f t="shared" ca="1" si="267"/>
        <v>NO APLICA</v>
      </c>
      <c r="BA1355" s="55" t="str">
        <f>IF(AX1355="","",WORKDAY(AX1355,5,FESTIVOS_CO!A:A))</f>
        <v/>
      </c>
      <c r="BB1355" s="39"/>
      <c r="BC1355" s="40"/>
      <c r="BD1355" s="40"/>
      <c r="BE1355" s="56" t="str">
        <f t="shared" ca="1" si="256"/>
        <v>NO APLICA</v>
      </c>
      <c r="BF1355" s="37"/>
      <c r="BG1355" s="45"/>
      <c r="BH1355" s="37"/>
      <c r="BI1355" s="36"/>
      <c r="BJ1355" s="37"/>
      <c r="BK1355" s="36"/>
      <c r="BL1355" s="36"/>
      <c r="BM1355" s="53" t="str">
        <f>IF(BJ1355="","",WORKDAY(BJ1355,5,FESTIVOS_CO!A:A))</f>
        <v/>
      </c>
      <c r="BN1355" s="57" t="str">
        <f t="shared" ca="1" si="266"/>
        <v>PENDIENTE HACER AVISO</v>
      </c>
      <c r="BO1355" s="54" t="str">
        <f t="shared" ca="1" si="259"/>
        <v>EN TRÁMITE NOTIF. POR AVISO</v>
      </c>
      <c r="BP1355" s="37"/>
      <c r="BQ1355" s="53" t="str">
        <f>IF(BP1355="","",WORKDAY(BP1355,5,FESTIVOS_CO!A:A))</f>
        <v/>
      </c>
      <c r="BR1355" s="37"/>
      <c r="BS1355" s="36"/>
      <c r="BT1355" s="38"/>
      <c r="BU1355" s="58" t="e">
        <f>VLOOKUP(BT1355,Hoja2!$C:$D,2,0)</f>
        <v>#N/A</v>
      </c>
      <c r="BV1355" s="80" t="str">
        <f>IF(
AND(AO1355="",BD1355="",BQ1355=""),
"EN PROCESO NOTIFICACION / COMUNICACION",
IF(
BT1355="",
"NO APLICA",
IF(
BU1355=60,
IF(AO1355&lt;&gt;"",AO1355,IF(BD1355&lt;&gt;"",BD1355,BQ1355))+60,
WORKDAY(
IF(AO1355&lt;&gt;"",AO1355,IF(BD1355&lt;&gt;"",BD1355,BQ1355)),
BU1355,
FESTIVOS_CO!A:A
)
)
))</f>
        <v>EN PROCESO NOTIFICACION / COMUNICACION</v>
      </c>
      <c r="BW1355" s="44"/>
      <c r="BX1355" s="53"/>
      <c r="BY1355" s="45"/>
      <c r="BZ1355" s="37"/>
      <c r="CA1355" s="54" t="str">
        <f t="shared" si="260"/>
        <v>PENDIENTE EJECUTORIA</v>
      </c>
      <c r="CB1355" s="59" t="str">
        <f t="shared" si="257"/>
        <v/>
      </c>
      <c r="CC1355" s="36"/>
      <c r="CD1355" s="40"/>
      <c r="CE1355" s="46"/>
      <c r="CF1355" s="40"/>
      <c r="CG1355" s="40"/>
      <c r="CH1355" s="40"/>
      <c r="CI1355" s="36"/>
      <c r="CJ1355" s="47"/>
      <c r="CK1355" s="40"/>
      <c r="CL1355" s="40"/>
      <c r="CM1355" s="40"/>
      <c r="CN1355" s="40"/>
    </row>
    <row r="1356" spans="1:92" ht="42.75" hidden="1">
      <c r="A1356" s="49" t="str">
        <f t="shared" si="261"/>
        <v>SIN GESTIÓN</v>
      </c>
      <c r="B1356" s="58"/>
      <c r="C1356" s="37"/>
      <c r="D1356" s="37"/>
      <c r="E1356" s="49" t="str">
        <f t="shared" si="262"/>
        <v>PENDIENTE NOTIFICACIÓN</v>
      </c>
      <c r="F1356" s="141" t="str">
        <f t="shared" si="263"/>
        <v>PENDIENTE NOTIFICACIÓN</v>
      </c>
      <c r="G1356" s="49" t="str">
        <f t="shared" si="264"/>
        <v/>
      </c>
      <c r="H1356" s="51" t="str">
        <f ca="1">IF(
L1356="",
"",
IF(
NETWORKDAYS(L1356,IF(M1356&lt;&gt;"",M1356,TODAY()),FESTIVOS_CO!A:A)&gt;2,
"VENCIDO",
IF(
NETWORKDAYS(L1356,IF(M1356&lt;&gt;"",M1356,TODAY()),FESTIVOS_CO!A:A)=2,
"ALERTA",
"A TIEMPO"
)))</f>
        <v/>
      </c>
      <c r="I1356" s="40"/>
      <c r="J1356" s="36"/>
      <c r="K1356" s="37"/>
      <c r="L1356" s="50"/>
      <c r="M1356" s="37"/>
      <c r="N1356" s="52"/>
      <c r="O1356" s="52"/>
      <c r="P1356" s="36"/>
      <c r="Q1356" s="36"/>
      <c r="R1356" s="40"/>
      <c r="S1356" s="36"/>
      <c r="T1356" s="40"/>
      <c r="U1356" s="40"/>
      <c r="V1356" s="81"/>
      <c r="W1356" s="40"/>
      <c r="X1356" s="40"/>
      <c r="Y1356" s="40"/>
      <c r="Z1356" s="38" t="str">
        <f>IFERROR(VLOOKUP(Y1356,DIRECTORIO!A:B,2,FALSE),"")</f>
        <v/>
      </c>
      <c r="AA1356" s="40"/>
      <c r="AB1356" s="40"/>
      <c r="AC1356" s="40"/>
      <c r="AD1356" s="40"/>
      <c r="AE1356" s="40"/>
      <c r="AF1356" s="40"/>
      <c r="AG1356" s="41" t="s">
        <v>109</v>
      </c>
      <c r="AH1356" s="42"/>
      <c r="AI1356" s="54" t="str">
        <f t="shared" ca="1" si="265"/>
        <v>PENDIENTE NOTIFICACIÓN ELECTRÓNICA</v>
      </c>
      <c r="AJ1356" s="37"/>
      <c r="AK1356" s="37"/>
      <c r="AL1356" s="37"/>
      <c r="AM1356" s="53" t="str">
        <f>IF(AK1356="","",WORKDAY(AK1356,5,FESTIVOS_CO!A:A))</f>
        <v/>
      </c>
      <c r="AN1356" s="37"/>
      <c r="AO1356" s="37"/>
      <c r="AP1356" s="54" t="str">
        <f t="shared" ca="1" si="258"/>
        <v>NO APLICA</v>
      </c>
      <c r="AQ1356" s="36"/>
      <c r="AR1356" s="43"/>
      <c r="AS1356" s="37"/>
      <c r="AT1356" s="36"/>
      <c r="AU1356" s="37"/>
      <c r="AV1356" s="36"/>
      <c r="AW1356" s="36"/>
      <c r="AX1356" s="37"/>
      <c r="AY1356" s="140" t="str">
        <f>IF(AU1356="","",WORKDAY(AU1356,5,FESTIVOS_CO!A:A))</f>
        <v/>
      </c>
      <c r="AZ1356" s="54" t="str">
        <f t="shared" ca="1" si="267"/>
        <v>NO APLICA</v>
      </c>
      <c r="BA1356" s="55" t="str">
        <f>IF(AX1356="","",WORKDAY(AX1356,5,FESTIVOS_CO!A:A))</f>
        <v/>
      </c>
      <c r="BB1356" s="39"/>
      <c r="BC1356" s="40"/>
      <c r="BD1356" s="40"/>
      <c r="BE1356" s="56" t="str">
        <f t="shared" ca="1" si="256"/>
        <v>NO APLICA</v>
      </c>
      <c r="BF1356" s="37"/>
      <c r="BG1356" s="45"/>
      <c r="BH1356" s="37"/>
      <c r="BI1356" s="36"/>
      <c r="BJ1356" s="37"/>
      <c r="BK1356" s="36"/>
      <c r="BL1356" s="36"/>
      <c r="BM1356" s="53" t="str">
        <f>IF(BJ1356="","",WORKDAY(BJ1356,5,FESTIVOS_CO!A:A))</f>
        <v/>
      </c>
      <c r="BN1356" s="57" t="str">
        <f t="shared" ca="1" si="266"/>
        <v>PENDIENTE HACER AVISO</v>
      </c>
      <c r="BO1356" s="54" t="str">
        <f t="shared" ca="1" si="259"/>
        <v>EN TRÁMITE NOTIF. POR AVISO</v>
      </c>
      <c r="BP1356" s="37"/>
      <c r="BQ1356" s="53" t="str">
        <f>IF(BP1356="","",WORKDAY(BP1356,5,FESTIVOS_CO!A:A))</f>
        <v/>
      </c>
      <c r="BR1356" s="37"/>
      <c r="BS1356" s="36"/>
      <c r="BT1356" s="38"/>
      <c r="BU1356" s="58" t="e">
        <f>VLOOKUP(BT1356,Hoja2!$C:$D,2,0)</f>
        <v>#N/A</v>
      </c>
      <c r="BV1356" s="80" t="str">
        <f>IF(
AND(AO1356="",BD1356="",BQ1356=""),
"EN PROCESO NOTIFICACION / COMUNICACION",
IF(
BT1356="",
"NO APLICA",
IF(
BU1356=60,
IF(AO1356&lt;&gt;"",AO1356,IF(BD1356&lt;&gt;"",BD1356,BQ1356))+60,
WORKDAY(
IF(AO1356&lt;&gt;"",AO1356,IF(BD1356&lt;&gt;"",BD1356,BQ1356)),
BU1356,
FESTIVOS_CO!A:A
)
)
))</f>
        <v>EN PROCESO NOTIFICACION / COMUNICACION</v>
      </c>
      <c r="BW1356" s="44"/>
      <c r="BX1356" s="53"/>
      <c r="BY1356" s="45"/>
      <c r="BZ1356" s="37"/>
      <c r="CA1356" s="54" t="str">
        <f t="shared" si="260"/>
        <v>PENDIENTE EJECUTORIA</v>
      </c>
      <c r="CB1356" s="59" t="str">
        <f t="shared" si="257"/>
        <v/>
      </c>
      <c r="CC1356" s="36"/>
      <c r="CD1356" s="40"/>
      <c r="CE1356" s="46"/>
      <c r="CF1356" s="40"/>
      <c r="CG1356" s="40"/>
      <c r="CH1356" s="40"/>
      <c r="CI1356" s="36"/>
      <c r="CJ1356" s="47"/>
      <c r="CK1356" s="40"/>
      <c r="CL1356" s="40"/>
      <c r="CM1356" s="40"/>
      <c r="CN1356" s="40"/>
    </row>
    <row r="1357" spans="1:92" ht="42.75" hidden="1">
      <c r="A1357" s="49" t="str">
        <f t="shared" si="261"/>
        <v>SIN GESTIÓN</v>
      </c>
      <c r="B1357" s="58"/>
      <c r="C1357" s="37"/>
      <c r="D1357" s="37"/>
      <c r="E1357" s="49" t="str">
        <f t="shared" si="262"/>
        <v>PENDIENTE NOTIFICACIÓN</v>
      </c>
      <c r="F1357" s="141" t="str">
        <f t="shared" si="263"/>
        <v>PENDIENTE NOTIFICACIÓN</v>
      </c>
      <c r="G1357" s="49" t="str">
        <f t="shared" si="264"/>
        <v/>
      </c>
      <c r="H1357" s="51" t="str">
        <f ca="1">IF(
L1357="",
"",
IF(
NETWORKDAYS(L1357,IF(M1357&lt;&gt;"",M1357,TODAY()),FESTIVOS_CO!A:A)&gt;2,
"VENCIDO",
IF(
NETWORKDAYS(L1357,IF(M1357&lt;&gt;"",M1357,TODAY()),FESTIVOS_CO!A:A)=2,
"ALERTA",
"A TIEMPO"
)))</f>
        <v/>
      </c>
      <c r="I1357" s="40"/>
      <c r="J1357" s="36"/>
      <c r="K1357" s="37"/>
      <c r="L1357" s="50"/>
      <c r="M1357" s="37"/>
      <c r="N1357" s="52"/>
      <c r="O1357" s="52"/>
      <c r="P1357" s="36"/>
      <c r="Q1357" s="36"/>
      <c r="R1357" s="40"/>
      <c r="S1357" s="36"/>
      <c r="T1357" s="40"/>
      <c r="U1357" s="40"/>
      <c r="V1357" s="81"/>
      <c r="W1357" s="40"/>
      <c r="X1357" s="40"/>
      <c r="Y1357" s="40"/>
      <c r="Z1357" s="38" t="str">
        <f>IFERROR(VLOOKUP(Y1357,DIRECTORIO!A:B,2,FALSE),"")</f>
        <v/>
      </c>
      <c r="AA1357" s="40"/>
      <c r="AB1357" s="40"/>
      <c r="AC1357" s="40"/>
      <c r="AD1357" s="40"/>
      <c r="AE1357" s="40"/>
      <c r="AF1357" s="40"/>
      <c r="AG1357" s="41" t="s">
        <v>109</v>
      </c>
      <c r="AH1357" s="42"/>
      <c r="AI1357" s="54" t="str">
        <f t="shared" ca="1" si="265"/>
        <v>PENDIENTE NOTIFICACIÓN ELECTRÓNICA</v>
      </c>
      <c r="AJ1357" s="37"/>
      <c r="AK1357" s="37"/>
      <c r="AL1357" s="37"/>
      <c r="AM1357" s="53" t="str">
        <f>IF(AK1357="","",WORKDAY(AK1357,5,FESTIVOS_CO!A:A))</f>
        <v/>
      </c>
      <c r="AN1357" s="37"/>
      <c r="AO1357" s="37"/>
      <c r="AP1357" s="54" t="str">
        <f t="shared" ca="1" si="258"/>
        <v>NO APLICA</v>
      </c>
      <c r="AQ1357" s="36"/>
      <c r="AR1357" s="43"/>
      <c r="AS1357" s="37"/>
      <c r="AT1357" s="36"/>
      <c r="AU1357" s="37"/>
      <c r="AV1357" s="36"/>
      <c r="AW1357" s="36"/>
      <c r="AX1357" s="37"/>
      <c r="AY1357" s="140" t="str">
        <f>IF(AU1357="","",WORKDAY(AU1357,5,FESTIVOS_CO!A:A))</f>
        <v/>
      </c>
      <c r="AZ1357" s="54" t="str">
        <f t="shared" ca="1" si="267"/>
        <v>NO APLICA</v>
      </c>
      <c r="BA1357" s="55" t="str">
        <f>IF(AX1357="","",WORKDAY(AX1357,5,FESTIVOS_CO!A:A))</f>
        <v/>
      </c>
      <c r="BB1357" s="39"/>
      <c r="BC1357" s="40"/>
      <c r="BD1357" s="40"/>
      <c r="BE1357" s="56" t="str">
        <f t="shared" ca="1" si="256"/>
        <v>NO APLICA</v>
      </c>
      <c r="BF1357" s="37"/>
      <c r="BG1357" s="45"/>
      <c r="BH1357" s="37"/>
      <c r="BI1357" s="36"/>
      <c r="BJ1357" s="37"/>
      <c r="BK1357" s="36"/>
      <c r="BL1357" s="36"/>
      <c r="BM1357" s="53" t="str">
        <f>IF(BJ1357="","",WORKDAY(BJ1357,5,FESTIVOS_CO!A:A))</f>
        <v/>
      </c>
      <c r="BN1357" s="57" t="str">
        <f t="shared" ca="1" si="266"/>
        <v>PENDIENTE HACER AVISO</v>
      </c>
      <c r="BO1357" s="54" t="str">
        <f t="shared" ca="1" si="259"/>
        <v>EN TRÁMITE NOTIF. POR AVISO</v>
      </c>
      <c r="BP1357" s="37"/>
      <c r="BQ1357" s="53" t="str">
        <f>IF(BP1357="","",WORKDAY(BP1357,5,FESTIVOS_CO!A:A))</f>
        <v/>
      </c>
      <c r="BR1357" s="37"/>
      <c r="BS1357" s="36"/>
      <c r="BT1357" s="38"/>
      <c r="BU1357" s="58" t="e">
        <f>VLOOKUP(BT1357,Hoja2!$C:$D,2,0)</f>
        <v>#N/A</v>
      </c>
      <c r="BV1357" s="80" t="str">
        <f>IF(
AND(AO1357="",BD1357="",BQ1357=""),
"EN PROCESO NOTIFICACION / COMUNICACION",
IF(
BT1357="",
"NO APLICA",
IF(
BU1357=60,
IF(AO1357&lt;&gt;"",AO1357,IF(BD1357&lt;&gt;"",BD1357,BQ1357))+60,
WORKDAY(
IF(AO1357&lt;&gt;"",AO1357,IF(BD1357&lt;&gt;"",BD1357,BQ1357)),
BU1357,
FESTIVOS_CO!A:A
)
)
))</f>
        <v>EN PROCESO NOTIFICACION / COMUNICACION</v>
      </c>
      <c r="BW1357" s="44"/>
      <c r="BX1357" s="53"/>
      <c r="BY1357" s="45"/>
      <c r="BZ1357" s="37"/>
      <c r="CA1357" s="54" t="str">
        <f t="shared" si="260"/>
        <v>PENDIENTE EJECUTORIA</v>
      </c>
      <c r="CB1357" s="59" t="str">
        <f t="shared" si="257"/>
        <v/>
      </c>
      <c r="CC1357" s="36"/>
      <c r="CD1357" s="40"/>
      <c r="CE1357" s="46"/>
      <c r="CF1357" s="40"/>
      <c r="CG1357" s="40"/>
      <c r="CH1357" s="40"/>
      <c r="CI1357" s="36"/>
      <c r="CJ1357" s="47"/>
      <c r="CK1357" s="40"/>
      <c r="CL1357" s="40"/>
      <c r="CM1357" s="40"/>
      <c r="CN1357" s="40"/>
    </row>
    <row r="1358" spans="1:92" ht="42.75" hidden="1">
      <c r="A1358" s="49" t="str">
        <f t="shared" si="261"/>
        <v>SIN GESTIÓN</v>
      </c>
      <c r="B1358" s="58"/>
      <c r="C1358" s="37"/>
      <c r="D1358" s="37"/>
      <c r="E1358" s="49" t="str">
        <f t="shared" si="262"/>
        <v>PENDIENTE NOTIFICACIÓN</v>
      </c>
      <c r="F1358" s="141" t="str">
        <f t="shared" si="263"/>
        <v>PENDIENTE NOTIFICACIÓN</v>
      </c>
      <c r="G1358" s="49" t="str">
        <f t="shared" si="264"/>
        <v/>
      </c>
      <c r="H1358" s="51" t="str">
        <f ca="1">IF(
L1358="",
"",
IF(
NETWORKDAYS(L1358,IF(M1358&lt;&gt;"",M1358,TODAY()),FESTIVOS_CO!A:A)&gt;2,
"VENCIDO",
IF(
NETWORKDAYS(L1358,IF(M1358&lt;&gt;"",M1358,TODAY()),FESTIVOS_CO!A:A)=2,
"ALERTA",
"A TIEMPO"
)))</f>
        <v/>
      </c>
      <c r="I1358" s="40"/>
      <c r="J1358" s="36"/>
      <c r="K1358" s="37"/>
      <c r="L1358" s="50"/>
      <c r="M1358" s="37"/>
      <c r="N1358" s="52"/>
      <c r="O1358" s="52"/>
      <c r="P1358" s="36"/>
      <c r="Q1358" s="36"/>
      <c r="R1358" s="40"/>
      <c r="S1358" s="36"/>
      <c r="T1358" s="40"/>
      <c r="U1358" s="40"/>
      <c r="V1358" s="81"/>
      <c r="W1358" s="40"/>
      <c r="X1358" s="40"/>
      <c r="Y1358" s="40"/>
      <c r="Z1358" s="38" t="str">
        <f>IFERROR(VLOOKUP(Y1358,DIRECTORIO!A:B,2,FALSE),"")</f>
        <v/>
      </c>
      <c r="AA1358" s="40"/>
      <c r="AB1358" s="40"/>
      <c r="AC1358" s="40"/>
      <c r="AD1358" s="40"/>
      <c r="AE1358" s="40"/>
      <c r="AF1358" s="40"/>
      <c r="AG1358" s="41" t="s">
        <v>109</v>
      </c>
      <c r="AH1358" s="42"/>
      <c r="AI1358" s="54" t="str">
        <f t="shared" ca="1" si="265"/>
        <v>PENDIENTE NOTIFICACIÓN ELECTRÓNICA</v>
      </c>
      <c r="AJ1358" s="37"/>
      <c r="AK1358" s="37"/>
      <c r="AL1358" s="37"/>
      <c r="AM1358" s="53" t="str">
        <f>IF(AK1358="","",WORKDAY(AK1358,5,FESTIVOS_CO!A:A))</f>
        <v/>
      </c>
      <c r="AN1358" s="37"/>
      <c r="AO1358" s="37"/>
      <c r="AP1358" s="54" t="str">
        <f t="shared" ca="1" si="258"/>
        <v>NO APLICA</v>
      </c>
      <c r="AQ1358" s="36"/>
      <c r="AR1358" s="43"/>
      <c r="AS1358" s="37"/>
      <c r="AT1358" s="36"/>
      <c r="AU1358" s="37"/>
      <c r="AV1358" s="36"/>
      <c r="AW1358" s="36"/>
      <c r="AX1358" s="37"/>
      <c r="AY1358" s="140" t="str">
        <f>IF(AU1358="","",WORKDAY(AU1358,5,FESTIVOS_CO!A:A))</f>
        <v/>
      </c>
      <c r="AZ1358" s="54" t="str">
        <f t="shared" ca="1" si="267"/>
        <v>NO APLICA</v>
      </c>
      <c r="BA1358" s="55" t="str">
        <f>IF(AX1358="","",WORKDAY(AX1358,5,FESTIVOS_CO!A:A))</f>
        <v/>
      </c>
      <c r="BB1358" s="39"/>
      <c r="BC1358" s="40"/>
      <c r="BD1358" s="40"/>
      <c r="BE1358" s="56" t="str">
        <f t="shared" ca="1" si="256"/>
        <v>NO APLICA</v>
      </c>
      <c r="BF1358" s="37"/>
      <c r="BG1358" s="45"/>
      <c r="BH1358" s="37"/>
      <c r="BI1358" s="36"/>
      <c r="BJ1358" s="37"/>
      <c r="BK1358" s="36"/>
      <c r="BL1358" s="36"/>
      <c r="BM1358" s="53" t="str">
        <f>IF(BJ1358="","",WORKDAY(BJ1358,5,FESTIVOS_CO!A:A))</f>
        <v/>
      </c>
      <c r="BN1358" s="57" t="str">
        <f t="shared" ca="1" si="266"/>
        <v>PENDIENTE HACER AVISO</v>
      </c>
      <c r="BO1358" s="54" t="str">
        <f t="shared" ca="1" si="259"/>
        <v>EN TRÁMITE NOTIF. POR AVISO</v>
      </c>
      <c r="BP1358" s="37"/>
      <c r="BQ1358" s="53" t="str">
        <f>IF(BP1358="","",WORKDAY(BP1358,5,FESTIVOS_CO!A:A))</f>
        <v/>
      </c>
      <c r="BR1358" s="37"/>
      <c r="BS1358" s="36"/>
      <c r="BT1358" s="38"/>
      <c r="BU1358" s="58" t="e">
        <f>VLOOKUP(BT1358,Hoja2!$C:$D,2,0)</f>
        <v>#N/A</v>
      </c>
      <c r="BV1358" s="80" t="str">
        <f>IF(
AND(AO1358="",BD1358="",BQ1358=""),
"EN PROCESO NOTIFICACION / COMUNICACION",
IF(
BT1358="",
"NO APLICA",
IF(
BU1358=60,
IF(AO1358&lt;&gt;"",AO1358,IF(BD1358&lt;&gt;"",BD1358,BQ1358))+60,
WORKDAY(
IF(AO1358&lt;&gt;"",AO1358,IF(BD1358&lt;&gt;"",BD1358,BQ1358)),
BU1358,
FESTIVOS_CO!A:A
)
)
))</f>
        <v>EN PROCESO NOTIFICACION / COMUNICACION</v>
      </c>
      <c r="BW1358" s="44"/>
      <c r="BX1358" s="53"/>
      <c r="BY1358" s="45"/>
      <c r="BZ1358" s="37"/>
      <c r="CA1358" s="54" t="str">
        <f t="shared" si="260"/>
        <v>PENDIENTE EJECUTORIA</v>
      </c>
      <c r="CB1358" s="59" t="str">
        <f t="shared" si="257"/>
        <v/>
      </c>
      <c r="CC1358" s="36"/>
      <c r="CD1358" s="40"/>
      <c r="CE1358" s="46"/>
      <c r="CF1358" s="40"/>
      <c r="CG1358" s="40"/>
      <c r="CH1358" s="40"/>
      <c r="CI1358" s="36"/>
      <c r="CJ1358" s="47"/>
      <c r="CK1358" s="40"/>
      <c r="CL1358" s="40"/>
      <c r="CM1358" s="40"/>
      <c r="CN1358" s="40"/>
    </row>
    <row r="1359" spans="1:92" ht="42.75" hidden="1">
      <c r="A1359" s="49" t="str">
        <f t="shared" si="261"/>
        <v>SIN GESTIÓN</v>
      </c>
      <c r="B1359" s="58"/>
      <c r="C1359" s="37"/>
      <c r="D1359" s="37"/>
      <c r="E1359" s="49" t="str">
        <f t="shared" si="262"/>
        <v>PENDIENTE NOTIFICACIÓN</v>
      </c>
      <c r="F1359" s="141" t="str">
        <f t="shared" si="263"/>
        <v>PENDIENTE NOTIFICACIÓN</v>
      </c>
      <c r="G1359" s="49" t="str">
        <f t="shared" si="264"/>
        <v/>
      </c>
      <c r="H1359" s="51" t="str">
        <f ca="1">IF(
L1359="",
"",
IF(
NETWORKDAYS(L1359,IF(M1359&lt;&gt;"",M1359,TODAY()),FESTIVOS_CO!A:A)&gt;2,
"VENCIDO",
IF(
NETWORKDAYS(L1359,IF(M1359&lt;&gt;"",M1359,TODAY()),FESTIVOS_CO!A:A)=2,
"ALERTA",
"A TIEMPO"
)))</f>
        <v/>
      </c>
      <c r="I1359" s="40"/>
      <c r="J1359" s="36"/>
      <c r="K1359" s="37"/>
      <c r="L1359" s="50"/>
      <c r="M1359" s="37"/>
      <c r="N1359" s="52"/>
      <c r="O1359" s="52"/>
      <c r="P1359" s="36"/>
      <c r="Q1359" s="36"/>
      <c r="R1359" s="40"/>
      <c r="S1359" s="36"/>
      <c r="T1359" s="40"/>
      <c r="U1359" s="40"/>
      <c r="V1359" s="81"/>
      <c r="W1359" s="40"/>
      <c r="X1359" s="40"/>
      <c r="Y1359" s="40"/>
      <c r="Z1359" s="38" t="str">
        <f>IFERROR(VLOOKUP(Y1359,DIRECTORIO!A:B,2,FALSE),"")</f>
        <v/>
      </c>
      <c r="AA1359" s="40"/>
      <c r="AB1359" s="40"/>
      <c r="AC1359" s="40"/>
      <c r="AD1359" s="40"/>
      <c r="AE1359" s="40"/>
      <c r="AF1359" s="40"/>
      <c r="AG1359" s="41" t="s">
        <v>109</v>
      </c>
      <c r="AH1359" s="42"/>
      <c r="AI1359" s="54" t="str">
        <f t="shared" ca="1" si="265"/>
        <v>PENDIENTE NOTIFICACIÓN ELECTRÓNICA</v>
      </c>
      <c r="AJ1359" s="37"/>
      <c r="AK1359" s="37"/>
      <c r="AL1359" s="37"/>
      <c r="AM1359" s="53" t="str">
        <f>IF(AK1359="","",WORKDAY(AK1359,5,FESTIVOS_CO!A:A))</f>
        <v/>
      </c>
      <c r="AN1359" s="37"/>
      <c r="AO1359" s="37"/>
      <c r="AP1359" s="54" t="str">
        <f t="shared" ca="1" si="258"/>
        <v>NO APLICA</v>
      </c>
      <c r="AQ1359" s="36"/>
      <c r="AR1359" s="43"/>
      <c r="AS1359" s="37"/>
      <c r="AT1359" s="36"/>
      <c r="AU1359" s="37"/>
      <c r="AV1359" s="36"/>
      <c r="AW1359" s="36"/>
      <c r="AX1359" s="37"/>
      <c r="AY1359" s="140" t="str">
        <f>IF(AU1359="","",WORKDAY(AU1359,5,FESTIVOS_CO!A:A))</f>
        <v/>
      </c>
      <c r="AZ1359" s="54" t="str">
        <f t="shared" ca="1" si="267"/>
        <v>NO APLICA</v>
      </c>
      <c r="BA1359" s="55" t="str">
        <f>IF(AX1359="","",WORKDAY(AX1359,5,FESTIVOS_CO!A:A))</f>
        <v/>
      </c>
      <c r="BB1359" s="39"/>
      <c r="BC1359" s="40"/>
      <c r="BD1359" s="40"/>
      <c r="BE1359" s="56" t="str">
        <f t="shared" ca="1" si="256"/>
        <v>NO APLICA</v>
      </c>
      <c r="BF1359" s="37"/>
      <c r="BG1359" s="45"/>
      <c r="BH1359" s="37"/>
      <c r="BI1359" s="36"/>
      <c r="BJ1359" s="37"/>
      <c r="BK1359" s="36"/>
      <c r="BL1359" s="36"/>
      <c r="BM1359" s="53" t="str">
        <f>IF(BJ1359="","",WORKDAY(BJ1359,5,FESTIVOS_CO!A:A))</f>
        <v/>
      </c>
      <c r="BN1359" s="57" t="str">
        <f t="shared" ca="1" si="266"/>
        <v>PENDIENTE HACER AVISO</v>
      </c>
      <c r="BO1359" s="54" t="str">
        <f t="shared" ca="1" si="259"/>
        <v>EN TRÁMITE NOTIF. POR AVISO</v>
      </c>
      <c r="BP1359" s="37"/>
      <c r="BQ1359" s="53" t="str">
        <f>IF(BP1359="","",WORKDAY(BP1359,5,FESTIVOS_CO!A:A))</f>
        <v/>
      </c>
      <c r="BR1359" s="37"/>
      <c r="BS1359" s="36"/>
      <c r="BT1359" s="38"/>
      <c r="BU1359" s="58" t="e">
        <f>VLOOKUP(BT1359,Hoja2!$C:$D,2,0)</f>
        <v>#N/A</v>
      </c>
      <c r="BV1359" s="80" t="str">
        <f>IF(
AND(AO1359="",BD1359="",BQ1359=""),
"EN PROCESO NOTIFICACION / COMUNICACION",
IF(
BT1359="",
"NO APLICA",
IF(
BU1359=60,
IF(AO1359&lt;&gt;"",AO1359,IF(BD1359&lt;&gt;"",BD1359,BQ1359))+60,
WORKDAY(
IF(AO1359&lt;&gt;"",AO1359,IF(BD1359&lt;&gt;"",BD1359,BQ1359)),
BU1359,
FESTIVOS_CO!A:A
)
)
))</f>
        <v>EN PROCESO NOTIFICACION / COMUNICACION</v>
      </c>
      <c r="BW1359" s="44"/>
      <c r="BX1359" s="53"/>
      <c r="BY1359" s="45"/>
      <c r="BZ1359" s="37"/>
      <c r="CA1359" s="54" t="str">
        <f t="shared" si="260"/>
        <v>PENDIENTE EJECUTORIA</v>
      </c>
      <c r="CB1359" s="59" t="str">
        <f t="shared" si="257"/>
        <v/>
      </c>
      <c r="CC1359" s="36"/>
      <c r="CD1359" s="40"/>
      <c r="CE1359" s="46"/>
      <c r="CF1359" s="40"/>
      <c r="CG1359" s="40"/>
      <c r="CH1359" s="40"/>
      <c r="CI1359" s="36"/>
      <c r="CJ1359" s="47"/>
      <c r="CK1359" s="40"/>
      <c r="CL1359" s="40"/>
      <c r="CM1359" s="40"/>
      <c r="CN1359" s="40"/>
    </row>
    <row r="1360" spans="1:92" ht="42.75" hidden="1">
      <c r="A1360" s="49" t="str">
        <f t="shared" si="261"/>
        <v>SIN GESTIÓN</v>
      </c>
      <c r="B1360" s="58"/>
      <c r="C1360" s="37"/>
      <c r="D1360" s="37"/>
      <c r="E1360" s="49" t="str">
        <f t="shared" si="262"/>
        <v>PENDIENTE NOTIFICACIÓN</v>
      </c>
      <c r="F1360" s="141" t="str">
        <f t="shared" si="263"/>
        <v>PENDIENTE NOTIFICACIÓN</v>
      </c>
      <c r="G1360" s="49" t="str">
        <f t="shared" si="264"/>
        <v/>
      </c>
      <c r="H1360" s="51" t="str">
        <f ca="1">IF(
L1360="",
"",
IF(
NETWORKDAYS(L1360,IF(M1360&lt;&gt;"",M1360,TODAY()),FESTIVOS_CO!A:A)&gt;2,
"VENCIDO",
IF(
NETWORKDAYS(L1360,IF(M1360&lt;&gt;"",M1360,TODAY()),FESTIVOS_CO!A:A)=2,
"ALERTA",
"A TIEMPO"
)))</f>
        <v/>
      </c>
      <c r="I1360" s="40"/>
      <c r="J1360" s="36"/>
      <c r="K1360" s="37"/>
      <c r="L1360" s="50"/>
      <c r="M1360" s="37"/>
      <c r="N1360" s="52"/>
      <c r="O1360" s="52"/>
      <c r="P1360" s="36"/>
      <c r="Q1360" s="36"/>
      <c r="R1360" s="40"/>
      <c r="S1360" s="36"/>
      <c r="T1360" s="40"/>
      <c r="U1360" s="40"/>
      <c r="V1360" s="81"/>
      <c r="W1360" s="40"/>
      <c r="X1360" s="40"/>
      <c r="Y1360" s="40"/>
      <c r="Z1360" s="38" t="str">
        <f>IFERROR(VLOOKUP(Y1360,DIRECTORIO!A:B,2,FALSE),"")</f>
        <v/>
      </c>
      <c r="AA1360" s="40"/>
      <c r="AB1360" s="40"/>
      <c r="AC1360" s="40"/>
      <c r="AD1360" s="40"/>
      <c r="AE1360" s="40"/>
      <c r="AF1360" s="40"/>
      <c r="AG1360" s="41" t="s">
        <v>109</v>
      </c>
      <c r="AH1360" s="42"/>
      <c r="AI1360" s="54" t="str">
        <f t="shared" ca="1" si="265"/>
        <v>PENDIENTE NOTIFICACIÓN ELECTRÓNICA</v>
      </c>
      <c r="AJ1360" s="37"/>
      <c r="AK1360" s="37"/>
      <c r="AL1360" s="37"/>
      <c r="AM1360" s="53" t="str">
        <f>IF(AK1360="","",WORKDAY(AK1360,5,FESTIVOS_CO!A:A))</f>
        <v/>
      </c>
      <c r="AN1360" s="37"/>
      <c r="AO1360" s="37"/>
      <c r="AP1360" s="54" t="str">
        <f t="shared" ca="1" si="258"/>
        <v>NO APLICA</v>
      </c>
      <c r="AQ1360" s="36"/>
      <c r="AR1360" s="43"/>
      <c r="AS1360" s="37"/>
      <c r="AT1360" s="36"/>
      <c r="AU1360" s="37"/>
      <c r="AV1360" s="36"/>
      <c r="AW1360" s="36"/>
      <c r="AX1360" s="37"/>
      <c r="AY1360" s="140" t="str">
        <f>IF(AU1360="","",WORKDAY(AU1360,5,FESTIVOS_CO!A:A))</f>
        <v/>
      </c>
      <c r="AZ1360" s="54" t="str">
        <f t="shared" ca="1" si="267"/>
        <v>NO APLICA</v>
      </c>
      <c r="BA1360" s="55" t="str">
        <f>IF(AX1360="","",WORKDAY(AX1360,5,FESTIVOS_CO!A:A))</f>
        <v/>
      </c>
      <c r="BB1360" s="39"/>
      <c r="BC1360" s="40"/>
      <c r="BD1360" s="40"/>
      <c r="BE1360" s="56" t="str">
        <f t="shared" ca="1" si="256"/>
        <v>NO APLICA</v>
      </c>
      <c r="BF1360" s="37"/>
      <c r="BG1360" s="45"/>
      <c r="BH1360" s="37"/>
      <c r="BI1360" s="36"/>
      <c r="BJ1360" s="37"/>
      <c r="BK1360" s="36"/>
      <c r="BL1360" s="36"/>
      <c r="BM1360" s="53" t="str">
        <f>IF(BJ1360="","",WORKDAY(BJ1360,5,FESTIVOS_CO!A:A))</f>
        <v/>
      </c>
      <c r="BN1360" s="57" t="str">
        <f t="shared" ca="1" si="266"/>
        <v>PENDIENTE HACER AVISO</v>
      </c>
      <c r="BO1360" s="54" t="str">
        <f t="shared" ca="1" si="259"/>
        <v>EN TRÁMITE NOTIF. POR AVISO</v>
      </c>
      <c r="BP1360" s="37"/>
      <c r="BQ1360" s="53" t="str">
        <f>IF(BP1360="","",WORKDAY(BP1360,5,FESTIVOS_CO!A:A))</f>
        <v/>
      </c>
      <c r="BR1360" s="37"/>
      <c r="BS1360" s="36"/>
      <c r="BT1360" s="38"/>
      <c r="BU1360" s="58" t="e">
        <f>VLOOKUP(BT1360,Hoja2!$C:$D,2,0)</f>
        <v>#N/A</v>
      </c>
      <c r="BV1360" s="80" t="str">
        <f>IF(
AND(AO1360="",BD1360="",BQ1360=""),
"EN PROCESO NOTIFICACION / COMUNICACION",
IF(
BT1360="",
"NO APLICA",
IF(
BU1360=60,
IF(AO1360&lt;&gt;"",AO1360,IF(BD1360&lt;&gt;"",BD1360,BQ1360))+60,
WORKDAY(
IF(AO1360&lt;&gt;"",AO1360,IF(BD1360&lt;&gt;"",BD1360,BQ1360)),
BU1360,
FESTIVOS_CO!A:A
)
)
))</f>
        <v>EN PROCESO NOTIFICACION / COMUNICACION</v>
      </c>
      <c r="BW1360" s="44"/>
      <c r="BX1360" s="53"/>
      <c r="BY1360" s="45"/>
      <c r="BZ1360" s="37"/>
      <c r="CA1360" s="54" t="str">
        <f t="shared" si="260"/>
        <v>PENDIENTE EJECUTORIA</v>
      </c>
      <c r="CB1360" s="59" t="str">
        <f t="shared" si="257"/>
        <v/>
      </c>
      <c r="CC1360" s="36"/>
      <c r="CD1360" s="40"/>
      <c r="CE1360" s="46"/>
      <c r="CF1360" s="40"/>
      <c r="CG1360" s="40"/>
      <c r="CH1360" s="40"/>
      <c r="CI1360" s="36"/>
      <c r="CJ1360" s="47"/>
      <c r="CK1360" s="40"/>
      <c r="CL1360" s="40"/>
      <c r="CM1360" s="40"/>
      <c r="CN1360" s="40"/>
    </row>
    <row r="1361" spans="1:92" ht="42.75" hidden="1">
      <c r="A1361" s="49" t="str">
        <f t="shared" si="261"/>
        <v>SIN GESTIÓN</v>
      </c>
      <c r="B1361" s="58"/>
      <c r="C1361" s="37"/>
      <c r="D1361" s="37"/>
      <c r="E1361" s="49" t="str">
        <f t="shared" si="262"/>
        <v>PENDIENTE NOTIFICACIÓN</v>
      </c>
      <c r="F1361" s="141" t="str">
        <f t="shared" si="263"/>
        <v>PENDIENTE NOTIFICACIÓN</v>
      </c>
      <c r="G1361" s="49" t="str">
        <f t="shared" si="264"/>
        <v/>
      </c>
      <c r="H1361" s="51" t="str">
        <f ca="1">IF(
L1361="",
"",
IF(
NETWORKDAYS(L1361,IF(M1361&lt;&gt;"",M1361,TODAY()),FESTIVOS_CO!A:A)&gt;2,
"VENCIDO",
IF(
NETWORKDAYS(L1361,IF(M1361&lt;&gt;"",M1361,TODAY()),FESTIVOS_CO!A:A)=2,
"ALERTA",
"A TIEMPO"
)))</f>
        <v/>
      </c>
      <c r="I1361" s="40"/>
      <c r="J1361" s="36"/>
      <c r="K1361" s="37"/>
      <c r="L1361" s="50"/>
      <c r="M1361" s="37"/>
      <c r="N1361" s="52"/>
      <c r="O1361" s="52"/>
      <c r="P1361" s="36"/>
      <c r="Q1361" s="36"/>
      <c r="R1361" s="40"/>
      <c r="S1361" s="36"/>
      <c r="T1361" s="40"/>
      <c r="U1361" s="40"/>
      <c r="V1361" s="81"/>
      <c r="W1361" s="40"/>
      <c r="X1361" s="40"/>
      <c r="Y1361" s="40"/>
      <c r="Z1361" s="38" t="str">
        <f>IFERROR(VLOOKUP(Y1361,DIRECTORIO!A:B,2,FALSE),"")</f>
        <v/>
      </c>
      <c r="AA1361" s="40"/>
      <c r="AB1361" s="40"/>
      <c r="AC1361" s="40"/>
      <c r="AD1361" s="40"/>
      <c r="AE1361" s="40"/>
      <c r="AF1361" s="40"/>
      <c r="AG1361" s="41" t="s">
        <v>109</v>
      </c>
      <c r="AH1361" s="42"/>
      <c r="AI1361" s="54" t="str">
        <f t="shared" ca="1" si="265"/>
        <v>PENDIENTE NOTIFICACIÓN ELECTRÓNICA</v>
      </c>
      <c r="AJ1361" s="37"/>
      <c r="AK1361" s="37"/>
      <c r="AL1361" s="37"/>
      <c r="AM1361" s="53" t="str">
        <f>IF(AK1361="","",WORKDAY(AK1361,5,FESTIVOS_CO!A:A))</f>
        <v/>
      </c>
      <c r="AN1361" s="37"/>
      <c r="AO1361" s="37"/>
      <c r="AP1361" s="54" t="str">
        <f t="shared" ca="1" si="258"/>
        <v>NO APLICA</v>
      </c>
      <c r="AQ1361" s="36"/>
      <c r="AR1361" s="43"/>
      <c r="AS1361" s="37"/>
      <c r="AT1361" s="36"/>
      <c r="AU1361" s="37"/>
      <c r="AV1361" s="36"/>
      <c r="AW1361" s="36"/>
      <c r="AX1361" s="37"/>
      <c r="AY1361" s="140" t="str">
        <f>IF(AU1361="","",WORKDAY(AU1361,5,FESTIVOS_CO!A:A))</f>
        <v/>
      </c>
      <c r="AZ1361" s="54" t="str">
        <f t="shared" ca="1" si="267"/>
        <v>NO APLICA</v>
      </c>
      <c r="BA1361" s="55" t="str">
        <f>IF(AX1361="","",WORKDAY(AX1361,5,FESTIVOS_CO!A:A))</f>
        <v/>
      </c>
      <c r="BB1361" s="39"/>
      <c r="BC1361" s="40"/>
      <c r="BD1361" s="40"/>
      <c r="BE1361" s="56" t="str">
        <f t="shared" ca="1" si="256"/>
        <v>NO APLICA</v>
      </c>
      <c r="BF1361" s="37"/>
      <c r="BG1361" s="45"/>
      <c r="BH1361" s="37"/>
      <c r="BI1361" s="36"/>
      <c r="BJ1361" s="37"/>
      <c r="BK1361" s="36"/>
      <c r="BL1361" s="36"/>
      <c r="BM1361" s="53" t="str">
        <f>IF(BJ1361="","",WORKDAY(BJ1361,5,FESTIVOS_CO!A:A))</f>
        <v/>
      </c>
      <c r="BN1361" s="57" t="str">
        <f t="shared" ca="1" si="266"/>
        <v>PENDIENTE HACER AVISO</v>
      </c>
      <c r="BO1361" s="54" t="str">
        <f t="shared" ca="1" si="259"/>
        <v>EN TRÁMITE NOTIF. POR AVISO</v>
      </c>
      <c r="BP1361" s="37"/>
      <c r="BQ1361" s="53" t="str">
        <f>IF(BP1361="","",WORKDAY(BP1361,5,FESTIVOS_CO!A:A))</f>
        <v/>
      </c>
      <c r="BR1361" s="37"/>
      <c r="BS1361" s="36"/>
      <c r="BT1361" s="38"/>
      <c r="BU1361" s="58" t="e">
        <f>VLOOKUP(BT1361,Hoja2!$C:$D,2,0)</f>
        <v>#N/A</v>
      </c>
      <c r="BV1361" s="80" t="str">
        <f>IF(
AND(AO1361="",BD1361="",BQ1361=""),
"EN PROCESO NOTIFICACION / COMUNICACION",
IF(
BT1361="",
"NO APLICA",
IF(
BU1361=60,
IF(AO1361&lt;&gt;"",AO1361,IF(BD1361&lt;&gt;"",BD1361,BQ1361))+60,
WORKDAY(
IF(AO1361&lt;&gt;"",AO1361,IF(BD1361&lt;&gt;"",BD1361,BQ1361)),
BU1361,
FESTIVOS_CO!A:A
)
)
))</f>
        <v>EN PROCESO NOTIFICACION / COMUNICACION</v>
      </c>
      <c r="BW1361" s="44"/>
      <c r="BX1361" s="53"/>
      <c r="BY1361" s="45"/>
      <c r="BZ1361" s="37"/>
      <c r="CA1361" s="54" t="str">
        <f t="shared" si="260"/>
        <v>PENDIENTE EJECUTORIA</v>
      </c>
      <c r="CB1361" s="59" t="str">
        <f t="shared" si="257"/>
        <v/>
      </c>
      <c r="CC1361" s="36"/>
      <c r="CD1361" s="40"/>
      <c r="CE1361" s="46"/>
      <c r="CF1361" s="40"/>
      <c r="CG1361" s="40"/>
      <c r="CH1361" s="40"/>
      <c r="CI1361" s="36"/>
      <c r="CJ1361" s="47"/>
      <c r="CK1361" s="40"/>
      <c r="CL1361" s="40"/>
      <c r="CM1361" s="40"/>
      <c r="CN1361" s="40"/>
    </row>
    <row r="1362" spans="1:92" ht="42.75" hidden="1">
      <c r="A1362" s="49" t="str">
        <f t="shared" si="261"/>
        <v>SIN GESTIÓN</v>
      </c>
      <c r="B1362" s="58"/>
      <c r="C1362" s="37"/>
      <c r="D1362" s="37"/>
      <c r="E1362" s="49" t="str">
        <f t="shared" si="262"/>
        <v>PENDIENTE NOTIFICACIÓN</v>
      </c>
      <c r="F1362" s="141" t="str">
        <f t="shared" si="263"/>
        <v>PENDIENTE NOTIFICACIÓN</v>
      </c>
      <c r="G1362" s="49" t="str">
        <f t="shared" si="264"/>
        <v/>
      </c>
      <c r="H1362" s="51" t="str">
        <f ca="1">IF(
L1362="",
"",
IF(
NETWORKDAYS(L1362,IF(M1362&lt;&gt;"",M1362,TODAY()),FESTIVOS_CO!A:A)&gt;2,
"VENCIDO",
IF(
NETWORKDAYS(L1362,IF(M1362&lt;&gt;"",M1362,TODAY()),FESTIVOS_CO!A:A)=2,
"ALERTA",
"A TIEMPO"
)))</f>
        <v/>
      </c>
      <c r="I1362" s="40"/>
      <c r="J1362" s="36"/>
      <c r="K1362" s="37"/>
      <c r="L1362" s="50"/>
      <c r="M1362" s="37"/>
      <c r="N1362" s="52"/>
      <c r="O1362" s="52"/>
      <c r="P1362" s="36"/>
      <c r="Q1362" s="36"/>
      <c r="R1362" s="40"/>
      <c r="S1362" s="36"/>
      <c r="T1362" s="40"/>
      <c r="U1362" s="40"/>
      <c r="V1362" s="81"/>
      <c r="W1362" s="40"/>
      <c r="X1362" s="40"/>
      <c r="Y1362" s="40"/>
      <c r="Z1362" s="38" t="str">
        <f>IFERROR(VLOOKUP(Y1362,DIRECTORIO!A:B,2,FALSE),"")</f>
        <v/>
      </c>
      <c r="AA1362" s="40"/>
      <c r="AB1362" s="40"/>
      <c r="AC1362" s="40"/>
      <c r="AD1362" s="40"/>
      <c r="AE1362" s="40"/>
      <c r="AF1362" s="40"/>
      <c r="AG1362" s="41" t="s">
        <v>109</v>
      </c>
      <c r="AH1362" s="42"/>
      <c r="AI1362" s="54" t="str">
        <f t="shared" ca="1" si="265"/>
        <v>PENDIENTE NOTIFICACIÓN ELECTRÓNICA</v>
      </c>
      <c r="AJ1362" s="37"/>
      <c r="AK1362" s="37"/>
      <c r="AL1362" s="37"/>
      <c r="AM1362" s="53" t="str">
        <f>IF(AK1362="","",WORKDAY(AK1362,5,FESTIVOS_CO!A:A))</f>
        <v/>
      </c>
      <c r="AN1362" s="37"/>
      <c r="AO1362" s="37"/>
      <c r="AP1362" s="54" t="str">
        <f t="shared" ca="1" si="258"/>
        <v>NO APLICA</v>
      </c>
      <c r="AQ1362" s="36"/>
      <c r="AR1362" s="43"/>
      <c r="AS1362" s="37"/>
      <c r="AT1362" s="36"/>
      <c r="AU1362" s="37"/>
      <c r="AV1362" s="36"/>
      <c r="AW1362" s="36"/>
      <c r="AX1362" s="37"/>
      <c r="AY1362" s="140" t="str">
        <f>IF(AU1362="","",WORKDAY(AU1362,5,FESTIVOS_CO!A:A))</f>
        <v/>
      </c>
      <c r="AZ1362" s="54" t="str">
        <f t="shared" ca="1" si="267"/>
        <v>NO APLICA</v>
      </c>
      <c r="BA1362" s="55" t="str">
        <f>IF(AX1362="","",WORKDAY(AX1362,5,FESTIVOS_CO!A:A))</f>
        <v/>
      </c>
      <c r="BB1362" s="39"/>
      <c r="BC1362" s="40"/>
      <c r="BD1362" s="40"/>
      <c r="BE1362" s="56" t="str">
        <f t="shared" ca="1" si="256"/>
        <v>NO APLICA</v>
      </c>
      <c r="BF1362" s="37"/>
      <c r="BG1362" s="45"/>
      <c r="BH1362" s="37"/>
      <c r="BI1362" s="36"/>
      <c r="BJ1362" s="37"/>
      <c r="BK1362" s="36"/>
      <c r="BL1362" s="36"/>
      <c r="BM1362" s="53" t="str">
        <f>IF(BJ1362="","",WORKDAY(BJ1362,5,FESTIVOS_CO!A:A))</f>
        <v/>
      </c>
      <c r="BN1362" s="57" t="str">
        <f t="shared" ca="1" si="266"/>
        <v>PENDIENTE HACER AVISO</v>
      </c>
      <c r="BO1362" s="54" t="str">
        <f t="shared" ca="1" si="259"/>
        <v>EN TRÁMITE NOTIF. POR AVISO</v>
      </c>
      <c r="BP1362" s="37"/>
      <c r="BQ1362" s="53" t="str">
        <f>IF(BP1362="","",WORKDAY(BP1362,5,FESTIVOS_CO!A:A))</f>
        <v/>
      </c>
      <c r="BR1362" s="37"/>
      <c r="BS1362" s="36"/>
      <c r="BT1362" s="38"/>
      <c r="BU1362" s="58" t="e">
        <f>VLOOKUP(BT1362,Hoja2!$C:$D,2,0)</f>
        <v>#N/A</v>
      </c>
      <c r="BV1362" s="80" t="str">
        <f>IF(
AND(AO1362="",BD1362="",BQ1362=""),
"EN PROCESO NOTIFICACION / COMUNICACION",
IF(
BT1362="",
"NO APLICA",
IF(
BU1362=60,
IF(AO1362&lt;&gt;"",AO1362,IF(BD1362&lt;&gt;"",BD1362,BQ1362))+60,
WORKDAY(
IF(AO1362&lt;&gt;"",AO1362,IF(BD1362&lt;&gt;"",BD1362,BQ1362)),
BU1362,
FESTIVOS_CO!A:A
)
)
))</f>
        <v>EN PROCESO NOTIFICACION / COMUNICACION</v>
      </c>
      <c r="BW1362" s="44"/>
      <c r="BX1362" s="53"/>
      <c r="BY1362" s="45"/>
      <c r="BZ1362" s="37"/>
      <c r="CA1362" s="54" t="str">
        <f t="shared" si="260"/>
        <v>PENDIENTE EJECUTORIA</v>
      </c>
      <c r="CB1362" s="59" t="str">
        <f t="shared" si="257"/>
        <v/>
      </c>
      <c r="CC1362" s="36"/>
      <c r="CD1362" s="40"/>
      <c r="CE1362" s="46"/>
      <c r="CF1362" s="40"/>
      <c r="CG1362" s="40"/>
      <c r="CH1362" s="40"/>
      <c r="CI1362" s="36"/>
      <c r="CJ1362" s="47"/>
      <c r="CK1362" s="40"/>
      <c r="CL1362" s="40"/>
      <c r="CM1362" s="40"/>
      <c r="CN1362" s="40"/>
    </row>
    <row r="1363" spans="1:92" ht="42.75" hidden="1">
      <c r="A1363" s="49" t="str">
        <f t="shared" si="261"/>
        <v>SIN GESTIÓN</v>
      </c>
      <c r="B1363" s="58"/>
      <c r="C1363" s="37"/>
      <c r="D1363" s="37"/>
      <c r="E1363" s="49" t="str">
        <f t="shared" si="262"/>
        <v>PENDIENTE NOTIFICACIÓN</v>
      </c>
      <c r="F1363" s="141" t="str">
        <f t="shared" si="263"/>
        <v>PENDIENTE NOTIFICACIÓN</v>
      </c>
      <c r="G1363" s="49" t="str">
        <f t="shared" si="264"/>
        <v/>
      </c>
      <c r="H1363" s="51" t="str">
        <f ca="1">IF(
L1363="",
"",
IF(
NETWORKDAYS(L1363,IF(M1363&lt;&gt;"",M1363,TODAY()),FESTIVOS_CO!A:A)&gt;2,
"VENCIDO",
IF(
NETWORKDAYS(L1363,IF(M1363&lt;&gt;"",M1363,TODAY()),FESTIVOS_CO!A:A)=2,
"ALERTA",
"A TIEMPO"
)))</f>
        <v/>
      </c>
      <c r="I1363" s="40"/>
      <c r="J1363" s="36"/>
      <c r="K1363" s="37"/>
      <c r="L1363" s="50"/>
      <c r="M1363" s="37"/>
      <c r="N1363" s="52"/>
      <c r="O1363" s="52"/>
      <c r="P1363" s="36"/>
      <c r="Q1363" s="36"/>
      <c r="R1363" s="40"/>
      <c r="S1363" s="36"/>
      <c r="T1363" s="40"/>
      <c r="U1363" s="40"/>
      <c r="V1363" s="81"/>
      <c r="W1363" s="40"/>
      <c r="X1363" s="40"/>
      <c r="Y1363" s="40"/>
      <c r="Z1363" s="38" t="str">
        <f>IFERROR(VLOOKUP(Y1363,DIRECTORIO!A:B,2,FALSE),"")</f>
        <v/>
      </c>
      <c r="AA1363" s="40"/>
      <c r="AB1363" s="40"/>
      <c r="AC1363" s="40"/>
      <c r="AD1363" s="40"/>
      <c r="AE1363" s="40"/>
      <c r="AF1363" s="40"/>
      <c r="AG1363" s="41" t="s">
        <v>109</v>
      </c>
      <c r="AH1363" s="42"/>
      <c r="AI1363" s="54" t="str">
        <f t="shared" ca="1" si="265"/>
        <v>PENDIENTE NOTIFICACIÓN ELECTRÓNICA</v>
      </c>
      <c r="AJ1363" s="37"/>
      <c r="AK1363" s="37"/>
      <c r="AL1363" s="37"/>
      <c r="AM1363" s="53" t="str">
        <f>IF(AK1363="","",WORKDAY(AK1363,5,FESTIVOS_CO!A:A))</f>
        <v/>
      </c>
      <c r="AN1363" s="37"/>
      <c r="AO1363" s="37"/>
      <c r="AP1363" s="54" t="str">
        <f t="shared" ca="1" si="258"/>
        <v>NO APLICA</v>
      </c>
      <c r="AQ1363" s="36"/>
      <c r="AR1363" s="43"/>
      <c r="AS1363" s="37"/>
      <c r="AT1363" s="36"/>
      <c r="AU1363" s="37"/>
      <c r="AV1363" s="36"/>
      <c r="AW1363" s="36"/>
      <c r="AX1363" s="37"/>
      <c r="AY1363" s="140" t="str">
        <f>IF(AU1363="","",WORKDAY(AU1363,5,FESTIVOS_CO!A:A))</f>
        <v/>
      </c>
      <c r="AZ1363" s="54" t="str">
        <f t="shared" ca="1" si="267"/>
        <v>NO APLICA</v>
      </c>
      <c r="BA1363" s="55" t="str">
        <f>IF(AX1363="","",WORKDAY(AX1363,5,FESTIVOS_CO!A:A))</f>
        <v/>
      </c>
      <c r="BB1363" s="39"/>
      <c r="BC1363" s="40"/>
      <c r="BD1363" s="40"/>
      <c r="BE1363" s="56" t="str">
        <f t="shared" ca="1" si="256"/>
        <v>NO APLICA</v>
      </c>
      <c r="BF1363" s="37"/>
      <c r="BG1363" s="45"/>
      <c r="BH1363" s="37"/>
      <c r="BI1363" s="36"/>
      <c r="BJ1363" s="37"/>
      <c r="BK1363" s="36"/>
      <c r="BL1363" s="36"/>
      <c r="BM1363" s="53" t="str">
        <f>IF(BJ1363="","",WORKDAY(BJ1363,5,FESTIVOS_CO!A:A))</f>
        <v/>
      </c>
      <c r="BN1363" s="57" t="str">
        <f t="shared" ca="1" si="266"/>
        <v>PENDIENTE HACER AVISO</v>
      </c>
      <c r="BO1363" s="54" t="str">
        <f t="shared" ca="1" si="259"/>
        <v>EN TRÁMITE NOTIF. POR AVISO</v>
      </c>
      <c r="BP1363" s="37"/>
      <c r="BQ1363" s="53" t="str">
        <f>IF(BP1363="","",WORKDAY(BP1363,5,FESTIVOS_CO!A:A))</f>
        <v/>
      </c>
      <c r="BR1363" s="37"/>
      <c r="BS1363" s="36"/>
      <c r="BT1363" s="38"/>
      <c r="BU1363" s="58" t="e">
        <f>VLOOKUP(BT1363,Hoja2!$C:$D,2,0)</f>
        <v>#N/A</v>
      </c>
      <c r="BV1363" s="80" t="str">
        <f>IF(
AND(AO1363="",BD1363="",BQ1363=""),
"EN PROCESO NOTIFICACION / COMUNICACION",
IF(
BT1363="",
"NO APLICA",
IF(
BU1363=60,
IF(AO1363&lt;&gt;"",AO1363,IF(BD1363&lt;&gt;"",BD1363,BQ1363))+60,
WORKDAY(
IF(AO1363&lt;&gt;"",AO1363,IF(BD1363&lt;&gt;"",BD1363,BQ1363)),
BU1363,
FESTIVOS_CO!A:A
)
)
))</f>
        <v>EN PROCESO NOTIFICACION / COMUNICACION</v>
      </c>
      <c r="BW1363" s="44"/>
      <c r="BX1363" s="53"/>
      <c r="BY1363" s="45"/>
      <c r="BZ1363" s="37"/>
      <c r="CA1363" s="54" t="str">
        <f t="shared" si="260"/>
        <v>PENDIENTE EJECUTORIA</v>
      </c>
      <c r="CB1363" s="59" t="str">
        <f t="shared" si="257"/>
        <v/>
      </c>
      <c r="CC1363" s="36"/>
      <c r="CD1363" s="40"/>
      <c r="CE1363" s="46"/>
      <c r="CF1363" s="40"/>
      <c r="CG1363" s="40"/>
      <c r="CH1363" s="40"/>
      <c r="CI1363" s="36"/>
      <c r="CJ1363" s="47"/>
      <c r="CK1363" s="40"/>
      <c r="CL1363" s="40"/>
      <c r="CM1363" s="40"/>
      <c r="CN1363" s="40"/>
    </row>
    <row r="1364" spans="1:92" ht="42.75" hidden="1">
      <c r="A1364" s="49" t="str">
        <f t="shared" si="261"/>
        <v>SIN GESTIÓN</v>
      </c>
      <c r="B1364" s="58"/>
      <c r="C1364" s="37"/>
      <c r="D1364" s="37"/>
      <c r="E1364" s="49" t="str">
        <f t="shared" si="262"/>
        <v>PENDIENTE NOTIFICACIÓN</v>
      </c>
      <c r="F1364" s="141" t="str">
        <f t="shared" si="263"/>
        <v>PENDIENTE NOTIFICACIÓN</v>
      </c>
      <c r="G1364" s="49" t="str">
        <f t="shared" si="264"/>
        <v/>
      </c>
      <c r="H1364" s="51" t="str">
        <f ca="1">IF(
L1364="",
"",
IF(
NETWORKDAYS(L1364,IF(M1364&lt;&gt;"",M1364,TODAY()),FESTIVOS_CO!A:A)&gt;2,
"VENCIDO",
IF(
NETWORKDAYS(L1364,IF(M1364&lt;&gt;"",M1364,TODAY()),FESTIVOS_CO!A:A)=2,
"ALERTA",
"A TIEMPO"
)))</f>
        <v/>
      </c>
      <c r="I1364" s="40"/>
      <c r="J1364" s="36"/>
      <c r="K1364" s="37"/>
      <c r="L1364" s="50"/>
      <c r="M1364" s="37"/>
      <c r="N1364" s="52"/>
      <c r="O1364" s="52"/>
      <c r="P1364" s="36"/>
      <c r="Q1364" s="36"/>
      <c r="R1364" s="40"/>
      <c r="S1364" s="36"/>
      <c r="T1364" s="40"/>
      <c r="U1364" s="40"/>
      <c r="V1364" s="81"/>
      <c r="W1364" s="40"/>
      <c r="X1364" s="40"/>
      <c r="Y1364" s="40"/>
      <c r="Z1364" s="38" t="str">
        <f>IFERROR(VLOOKUP(Y1364,DIRECTORIO!A:B,2,FALSE),"")</f>
        <v/>
      </c>
      <c r="AA1364" s="40"/>
      <c r="AB1364" s="40"/>
      <c r="AC1364" s="40"/>
      <c r="AD1364" s="40"/>
      <c r="AE1364" s="40"/>
      <c r="AF1364" s="40"/>
      <c r="AG1364" s="41" t="s">
        <v>109</v>
      </c>
      <c r="AH1364" s="42"/>
      <c r="AI1364" s="54" t="str">
        <f t="shared" ca="1" si="265"/>
        <v>PENDIENTE NOTIFICACIÓN ELECTRÓNICA</v>
      </c>
      <c r="AJ1364" s="37"/>
      <c r="AK1364" s="37"/>
      <c r="AL1364" s="37"/>
      <c r="AM1364" s="53" t="str">
        <f>IF(AK1364="","",WORKDAY(AK1364,5,FESTIVOS_CO!A:A))</f>
        <v/>
      </c>
      <c r="AN1364" s="37"/>
      <c r="AO1364" s="37"/>
      <c r="AP1364" s="54" t="str">
        <f t="shared" ca="1" si="258"/>
        <v>NO APLICA</v>
      </c>
      <c r="AQ1364" s="36"/>
      <c r="AR1364" s="43"/>
      <c r="AS1364" s="37"/>
      <c r="AT1364" s="36"/>
      <c r="AU1364" s="37"/>
      <c r="AV1364" s="36"/>
      <c r="AW1364" s="36"/>
      <c r="AX1364" s="37"/>
      <c r="AY1364" s="140" t="str">
        <f>IF(AU1364="","",WORKDAY(AU1364,5,FESTIVOS_CO!A:A))</f>
        <v/>
      </c>
      <c r="AZ1364" s="54" t="str">
        <f t="shared" ca="1" si="267"/>
        <v>NO APLICA</v>
      </c>
      <c r="BA1364" s="55" t="str">
        <f>IF(AX1364="","",WORKDAY(AX1364,5,FESTIVOS_CO!A:A))</f>
        <v/>
      </c>
      <c r="BB1364" s="39"/>
      <c r="BC1364" s="40"/>
      <c r="BD1364" s="40"/>
      <c r="BE1364" s="56" t="str">
        <f t="shared" ca="1" si="256"/>
        <v>NO APLICA</v>
      </c>
      <c r="BF1364" s="37"/>
      <c r="BG1364" s="45"/>
      <c r="BH1364" s="37"/>
      <c r="BI1364" s="36"/>
      <c r="BJ1364" s="37"/>
      <c r="BK1364" s="36"/>
      <c r="BL1364" s="36"/>
      <c r="BM1364" s="53" t="str">
        <f>IF(BJ1364="","",WORKDAY(BJ1364,5,FESTIVOS_CO!A:A))</f>
        <v/>
      </c>
      <c r="BN1364" s="57" t="str">
        <f t="shared" ca="1" si="266"/>
        <v>PENDIENTE HACER AVISO</v>
      </c>
      <c r="BO1364" s="54" t="str">
        <f t="shared" ca="1" si="259"/>
        <v>EN TRÁMITE NOTIF. POR AVISO</v>
      </c>
      <c r="BP1364" s="37"/>
      <c r="BQ1364" s="53" t="str">
        <f>IF(BP1364="","",WORKDAY(BP1364,5,FESTIVOS_CO!A:A))</f>
        <v/>
      </c>
      <c r="BR1364" s="37"/>
      <c r="BS1364" s="36"/>
      <c r="BT1364" s="38"/>
      <c r="BU1364" s="58" t="e">
        <f>VLOOKUP(BT1364,Hoja2!$C:$D,2,0)</f>
        <v>#N/A</v>
      </c>
      <c r="BV1364" s="80" t="str">
        <f>IF(
AND(AO1364="",BD1364="",BQ1364=""),
"EN PROCESO NOTIFICACION / COMUNICACION",
IF(
BT1364="",
"NO APLICA",
IF(
BU1364=60,
IF(AO1364&lt;&gt;"",AO1364,IF(BD1364&lt;&gt;"",BD1364,BQ1364))+60,
WORKDAY(
IF(AO1364&lt;&gt;"",AO1364,IF(BD1364&lt;&gt;"",BD1364,BQ1364)),
BU1364,
FESTIVOS_CO!A:A
)
)
))</f>
        <v>EN PROCESO NOTIFICACION / COMUNICACION</v>
      </c>
      <c r="BW1364" s="44"/>
      <c r="BX1364" s="53"/>
      <c r="BY1364" s="45"/>
      <c r="BZ1364" s="37"/>
      <c r="CA1364" s="54" t="str">
        <f t="shared" si="260"/>
        <v>PENDIENTE EJECUTORIA</v>
      </c>
      <c r="CB1364" s="59" t="str">
        <f t="shared" si="257"/>
        <v/>
      </c>
      <c r="CC1364" s="36"/>
      <c r="CD1364" s="40"/>
      <c r="CE1364" s="46"/>
      <c r="CF1364" s="40"/>
      <c r="CG1364" s="40"/>
      <c r="CH1364" s="40"/>
      <c r="CI1364" s="36"/>
      <c r="CJ1364" s="47"/>
      <c r="CK1364" s="40"/>
      <c r="CL1364" s="40"/>
      <c r="CM1364" s="40"/>
      <c r="CN1364" s="40"/>
    </row>
    <row r="1365" spans="1:92" ht="42.75" hidden="1">
      <c r="A1365" s="49" t="str">
        <f t="shared" si="261"/>
        <v>SIN GESTIÓN</v>
      </c>
      <c r="B1365" s="58"/>
      <c r="C1365" s="37"/>
      <c r="D1365" s="37"/>
      <c r="E1365" s="49" t="str">
        <f t="shared" si="262"/>
        <v>PENDIENTE NOTIFICACIÓN</v>
      </c>
      <c r="F1365" s="141" t="str">
        <f t="shared" si="263"/>
        <v>PENDIENTE NOTIFICACIÓN</v>
      </c>
      <c r="G1365" s="49" t="str">
        <f t="shared" si="264"/>
        <v/>
      </c>
      <c r="H1365" s="51" t="str">
        <f ca="1">IF(
L1365="",
"",
IF(
NETWORKDAYS(L1365,IF(M1365&lt;&gt;"",M1365,TODAY()),FESTIVOS_CO!A:A)&gt;2,
"VENCIDO",
IF(
NETWORKDAYS(L1365,IF(M1365&lt;&gt;"",M1365,TODAY()),FESTIVOS_CO!A:A)=2,
"ALERTA",
"A TIEMPO"
)))</f>
        <v/>
      </c>
      <c r="I1365" s="40"/>
      <c r="J1365" s="36"/>
      <c r="K1365" s="37"/>
      <c r="L1365" s="50"/>
      <c r="M1365" s="37"/>
      <c r="N1365" s="52"/>
      <c r="O1365" s="52"/>
      <c r="P1365" s="36"/>
      <c r="Q1365" s="36"/>
      <c r="R1365" s="40"/>
      <c r="S1365" s="36"/>
      <c r="T1365" s="40"/>
      <c r="U1365" s="40"/>
      <c r="V1365" s="81"/>
      <c r="W1365" s="40"/>
      <c r="X1365" s="40"/>
      <c r="Y1365" s="40"/>
      <c r="Z1365" s="38" t="str">
        <f>IFERROR(VLOOKUP(Y1365,DIRECTORIO!A:B,2,FALSE),"")</f>
        <v/>
      </c>
      <c r="AA1365" s="40"/>
      <c r="AB1365" s="40"/>
      <c r="AC1365" s="40"/>
      <c r="AD1365" s="40"/>
      <c r="AE1365" s="40"/>
      <c r="AF1365" s="40"/>
      <c r="AG1365" s="41" t="s">
        <v>109</v>
      </c>
      <c r="AH1365" s="42"/>
      <c r="AI1365" s="54" t="str">
        <f t="shared" ca="1" si="265"/>
        <v>PENDIENTE NOTIFICACIÓN ELECTRÓNICA</v>
      </c>
      <c r="AJ1365" s="37"/>
      <c r="AK1365" s="37"/>
      <c r="AL1365" s="37"/>
      <c r="AM1365" s="53" t="str">
        <f>IF(AK1365="","",WORKDAY(AK1365,5,FESTIVOS_CO!A:A))</f>
        <v/>
      </c>
      <c r="AN1365" s="37"/>
      <c r="AO1365" s="37"/>
      <c r="AP1365" s="54" t="str">
        <f t="shared" ca="1" si="258"/>
        <v>NO APLICA</v>
      </c>
      <c r="AQ1365" s="36"/>
      <c r="AR1365" s="43"/>
      <c r="AS1365" s="37"/>
      <c r="AT1365" s="36"/>
      <c r="AU1365" s="37"/>
      <c r="AV1365" s="36"/>
      <c r="AW1365" s="36"/>
      <c r="AX1365" s="37"/>
      <c r="AY1365" s="140" t="str">
        <f>IF(AU1365="","",WORKDAY(AU1365,5,FESTIVOS_CO!A:A))</f>
        <v/>
      </c>
      <c r="AZ1365" s="54" t="str">
        <f t="shared" ca="1" si="267"/>
        <v>NO APLICA</v>
      </c>
      <c r="BA1365" s="55" t="str">
        <f>IF(AX1365="","",WORKDAY(AX1365,5,FESTIVOS_CO!A:A))</f>
        <v/>
      </c>
      <c r="BB1365" s="39"/>
      <c r="BC1365" s="40"/>
      <c r="BD1365" s="40"/>
      <c r="BE1365" s="56" t="str">
        <f t="shared" ca="1" si="256"/>
        <v>NO APLICA</v>
      </c>
      <c r="BF1365" s="37"/>
      <c r="BG1365" s="45"/>
      <c r="BH1365" s="37"/>
      <c r="BI1365" s="36"/>
      <c r="BJ1365" s="37"/>
      <c r="BK1365" s="36"/>
      <c r="BL1365" s="36"/>
      <c r="BM1365" s="53" t="str">
        <f>IF(BJ1365="","",WORKDAY(BJ1365,5,FESTIVOS_CO!A:A))</f>
        <v/>
      </c>
      <c r="BN1365" s="57" t="str">
        <f t="shared" ca="1" si="266"/>
        <v>PENDIENTE HACER AVISO</v>
      </c>
      <c r="BO1365" s="54" t="str">
        <f t="shared" ca="1" si="259"/>
        <v>EN TRÁMITE NOTIF. POR AVISO</v>
      </c>
      <c r="BP1365" s="37"/>
      <c r="BQ1365" s="53" t="str">
        <f>IF(BP1365="","",WORKDAY(BP1365,5,FESTIVOS_CO!A:A))</f>
        <v/>
      </c>
      <c r="BR1365" s="37"/>
      <c r="BS1365" s="36"/>
      <c r="BT1365" s="38"/>
      <c r="BU1365" s="58" t="e">
        <f>VLOOKUP(BT1365,Hoja2!$C:$D,2,0)</f>
        <v>#N/A</v>
      </c>
      <c r="BV1365" s="80" t="str">
        <f>IF(
AND(AO1365="",BD1365="",BQ1365=""),
"EN PROCESO NOTIFICACION / COMUNICACION",
IF(
BT1365="",
"NO APLICA",
IF(
BU1365=60,
IF(AO1365&lt;&gt;"",AO1365,IF(BD1365&lt;&gt;"",BD1365,BQ1365))+60,
WORKDAY(
IF(AO1365&lt;&gt;"",AO1365,IF(BD1365&lt;&gt;"",BD1365,BQ1365)),
BU1365,
FESTIVOS_CO!A:A
)
)
))</f>
        <v>EN PROCESO NOTIFICACION / COMUNICACION</v>
      </c>
      <c r="BW1365" s="44"/>
      <c r="BX1365" s="53"/>
      <c r="BY1365" s="45"/>
      <c r="BZ1365" s="37"/>
      <c r="CA1365" s="54" t="str">
        <f t="shared" si="260"/>
        <v>PENDIENTE EJECUTORIA</v>
      </c>
      <c r="CB1365" s="59" t="str">
        <f t="shared" si="257"/>
        <v/>
      </c>
      <c r="CC1365" s="36"/>
      <c r="CD1365" s="40"/>
      <c r="CE1365" s="46"/>
      <c r="CF1365" s="40"/>
      <c r="CG1365" s="40"/>
      <c r="CH1365" s="40"/>
      <c r="CI1365" s="36"/>
      <c r="CJ1365" s="47"/>
      <c r="CK1365" s="40"/>
      <c r="CL1365" s="40"/>
      <c r="CM1365" s="40"/>
      <c r="CN1365" s="40"/>
    </row>
    <row r="1366" spans="1:92" ht="42.75" hidden="1">
      <c r="A1366" s="49" t="str">
        <f t="shared" si="261"/>
        <v>SIN GESTIÓN</v>
      </c>
      <c r="B1366" s="58"/>
      <c r="C1366" s="37"/>
      <c r="D1366" s="37"/>
      <c r="E1366" s="49" t="str">
        <f t="shared" si="262"/>
        <v>PENDIENTE NOTIFICACIÓN</v>
      </c>
      <c r="F1366" s="141" t="str">
        <f t="shared" si="263"/>
        <v>PENDIENTE NOTIFICACIÓN</v>
      </c>
      <c r="G1366" s="49" t="str">
        <f t="shared" si="264"/>
        <v/>
      </c>
      <c r="H1366" s="51" t="str">
        <f ca="1">IF(
L1366="",
"",
IF(
NETWORKDAYS(L1366,IF(M1366&lt;&gt;"",M1366,TODAY()),FESTIVOS_CO!A:A)&gt;2,
"VENCIDO",
IF(
NETWORKDAYS(L1366,IF(M1366&lt;&gt;"",M1366,TODAY()),FESTIVOS_CO!A:A)=2,
"ALERTA",
"A TIEMPO"
)))</f>
        <v/>
      </c>
      <c r="I1366" s="40"/>
      <c r="J1366" s="36"/>
      <c r="K1366" s="37"/>
      <c r="L1366" s="50"/>
      <c r="M1366" s="37"/>
      <c r="N1366" s="52"/>
      <c r="O1366" s="52"/>
      <c r="P1366" s="36"/>
      <c r="Q1366" s="36"/>
      <c r="R1366" s="40"/>
      <c r="S1366" s="36"/>
      <c r="T1366" s="40"/>
      <c r="U1366" s="40"/>
      <c r="V1366" s="81"/>
      <c r="W1366" s="40"/>
      <c r="X1366" s="40"/>
      <c r="Y1366" s="40"/>
      <c r="Z1366" s="38" t="str">
        <f>IFERROR(VLOOKUP(Y1366,DIRECTORIO!A:B,2,FALSE),"")</f>
        <v/>
      </c>
      <c r="AA1366" s="40"/>
      <c r="AB1366" s="40"/>
      <c r="AC1366" s="40"/>
      <c r="AD1366" s="40"/>
      <c r="AE1366" s="40"/>
      <c r="AF1366" s="40"/>
      <c r="AG1366" s="41" t="s">
        <v>109</v>
      </c>
      <c r="AH1366" s="42"/>
      <c r="AI1366" s="54" t="str">
        <f t="shared" ca="1" si="265"/>
        <v>PENDIENTE NOTIFICACIÓN ELECTRÓNICA</v>
      </c>
      <c r="AJ1366" s="37"/>
      <c r="AK1366" s="37"/>
      <c r="AL1366" s="37"/>
      <c r="AM1366" s="53" t="str">
        <f>IF(AK1366="","",WORKDAY(AK1366,5,FESTIVOS_CO!A:A))</f>
        <v/>
      </c>
      <c r="AN1366" s="37"/>
      <c r="AO1366" s="37"/>
      <c r="AP1366" s="54" t="str">
        <f t="shared" ca="1" si="258"/>
        <v>NO APLICA</v>
      </c>
      <c r="AQ1366" s="36"/>
      <c r="AR1366" s="43"/>
      <c r="AS1366" s="37"/>
      <c r="AT1366" s="36"/>
      <c r="AU1366" s="37"/>
      <c r="AV1366" s="36"/>
      <c r="AW1366" s="36"/>
      <c r="AX1366" s="37"/>
      <c r="AY1366" s="140" t="str">
        <f>IF(AU1366="","",WORKDAY(AU1366,5,FESTIVOS_CO!A:A))</f>
        <v/>
      </c>
      <c r="AZ1366" s="54" t="str">
        <f t="shared" ca="1" si="267"/>
        <v>NO APLICA</v>
      </c>
      <c r="BA1366" s="55" t="str">
        <f>IF(AX1366="","",WORKDAY(AX1366,5,FESTIVOS_CO!A:A))</f>
        <v/>
      </c>
      <c r="BB1366" s="39"/>
      <c r="BC1366" s="40"/>
      <c r="BD1366" s="40"/>
      <c r="BE1366" s="56" t="str">
        <f t="shared" ca="1" si="256"/>
        <v>NO APLICA</v>
      </c>
      <c r="BF1366" s="37"/>
      <c r="BG1366" s="45"/>
      <c r="BH1366" s="37"/>
      <c r="BI1366" s="36"/>
      <c r="BJ1366" s="37"/>
      <c r="BK1366" s="36"/>
      <c r="BL1366" s="36"/>
      <c r="BM1366" s="53" t="str">
        <f>IF(BJ1366="","",WORKDAY(BJ1366,5,FESTIVOS_CO!A:A))</f>
        <v/>
      </c>
      <c r="BN1366" s="57" t="str">
        <f t="shared" ca="1" si="266"/>
        <v>PENDIENTE HACER AVISO</v>
      </c>
      <c r="BO1366" s="54" t="str">
        <f t="shared" ca="1" si="259"/>
        <v>EN TRÁMITE NOTIF. POR AVISO</v>
      </c>
      <c r="BP1366" s="37"/>
      <c r="BQ1366" s="53" t="str">
        <f>IF(BP1366="","",WORKDAY(BP1366,5,FESTIVOS_CO!A:A))</f>
        <v/>
      </c>
      <c r="BR1366" s="37"/>
      <c r="BS1366" s="36"/>
      <c r="BT1366" s="38"/>
      <c r="BU1366" s="58" t="e">
        <f>VLOOKUP(BT1366,Hoja2!$C:$D,2,0)</f>
        <v>#N/A</v>
      </c>
      <c r="BV1366" s="80" t="str">
        <f>IF(
AND(AO1366="",BD1366="",BQ1366=""),
"EN PROCESO NOTIFICACION / COMUNICACION",
IF(
BT1366="",
"NO APLICA",
IF(
BU1366=60,
IF(AO1366&lt;&gt;"",AO1366,IF(BD1366&lt;&gt;"",BD1366,BQ1366))+60,
WORKDAY(
IF(AO1366&lt;&gt;"",AO1366,IF(BD1366&lt;&gt;"",BD1366,BQ1366)),
BU1366,
FESTIVOS_CO!A:A
)
)
))</f>
        <v>EN PROCESO NOTIFICACION / COMUNICACION</v>
      </c>
      <c r="BW1366" s="44"/>
      <c r="BX1366" s="53"/>
      <c r="BY1366" s="45"/>
      <c r="BZ1366" s="37"/>
      <c r="CA1366" s="54" t="str">
        <f t="shared" si="260"/>
        <v>PENDIENTE EJECUTORIA</v>
      </c>
      <c r="CB1366" s="59" t="str">
        <f t="shared" si="257"/>
        <v/>
      </c>
      <c r="CC1366" s="36"/>
      <c r="CD1366" s="40"/>
      <c r="CE1366" s="46"/>
      <c r="CF1366" s="40"/>
      <c r="CG1366" s="40"/>
      <c r="CH1366" s="40"/>
      <c r="CI1366" s="36"/>
      <c r="CJ1366" s="47"/>
      <c r="CK1366" s="40"/>
      <c r="CL1366" s="40"/>
      <c r="CM1366" s="40"/>
      <c r="CN1366" s="40"/>
    </row>
    <row r="1367" spans="1:92" ht="42.75" hidden="1">
      <c r="A1367" s="49" t="str">
        <f t="shared" si="261"/>
        <v>SIN GESTIÓN</v>
      </c>
      <c r="B1367" s="58"/>
      <c r="C1367" s="37"/>
      <c r="D1367" s="37"/>
      <c r="E1367" s="49" t="str">
        <f t="shared" si="262"/>
        <v>PENDIENTE NOTIFICACIÓN</v>
      </c>
      <c r="F1367" s="141" t="str">
        <f t="shared" si="263"/>
        <v>PENDIENTE NOTIFICACIÓN</v>
      </c>
      <c r="G1367" s="49" t="str">
        <f t="shared" si="264"/>
        <v/>
      </c>
      <c r="H1367" s="51" t="str">
        <f ca="1">IF(
L1367="",
"",
IF(
NETWORKDAYS(L1367,IF(M1367&lt;&gt;"",M1367,TODAY()),FESTIVOS_CO!A:A)&gt;2,
"VENCIDO",
IF(
NETWORKDAYS(L1367,IF(M1367&lt;&gt;"",M1367,TODAY()),FESTIVOS_CO!A:A)=2,
"ALERTA",
"A TIEMPO"
)))</f>
        <v/>
      </c>
      <c r="I1367" s="40"/>
      <c r="J1367" s="36"/>
      <c r="K1367" s="37"/>
      <c r="L1367" s="50"/>
      <c r="M1367" s="37"/>
      <c r="N1367" s="52"/>
      <c r="O1367" s="52"/>
      <c r="P1367" s="36"/>
      <c r="Q1367" s="36"/>
      <c r="R1367" s="40"/>
      <c r="S1367" s="36"/>
      <c r="T1367" s="40"/>
      <c r="U1367" s="40"/>
      <c r="V1367" s="81"/>
      <c r="W1367" s="40"/>
      <c r="X1367" s="40"/>
      <c r="Y1367" s="40"/>
      <c r="Z1367" s="38" t="str">
        <f>IFERROR(VLOOKUP(Y1367,DIRECTORIO!A:B,2,FALSE),"")</f>
        <v/>
      </c>
      <c r="AA1367" s="40"/>
      <c r="AB1367" s="40"/>
      <c r="AC1367" s="40"/>
      <c r="AD1367" s="40"/>
      <c r="AE1367" s="40"/>
      <c r="AF1367" s="40"/>
      <c r="AG1367" s="41" t="s">
        <v>109</v>
      </c>
      <c r="AH1367" s="42"/>
      <c r="AI1367" s="54" t="str">
        <f t="shared" ca="1" si="265"/>
        <v>PENDIENTE NOTIFICACIÓN ELECTRÓNICA</v>
      </c>
      <c r="AJ1367" s="37"/>
      <c r="AK1367" s="37"/>
      <c r="AL1367" s="37"/>
      <c r="AM1367" s="53" t="str">
        <f>IF(AK1367="","",WORKDAY(AK1367,5,FESTIVOS_CO!A:A))</f>
        <v/>
      </c>
      <c r="AN1367" s="37"/>
      <c r="AO1367" s="37"/>
      <c r="AP1367" s="54" t="str">
        <f t="shared" ca="1" si="258"/>
        <v>NO APLICA</v>
      </c>
      <c r="AQ1367" s="36"/>
      <c r="AR1367" s="43"/>
      <c r="AS1367" s="37"/>
      <c r="AT1367" s="36"/>
      <c r="AU1367" s="37"/>
      <c r="AV1367" s="36"/>
      <c r="AW1367" s="36"/>
      <c r="AX1367" s="37"/>
      <c r="AY1367" s="140" t="str">
        <f>IF(AU1367="","",WORKDAY(AU1367,5,FESTIVOS_CO!A:A))</f>
        <v/>
      </c>
      <c r="AZ1367" s="54" t="str">
        <f t="shared" ca="1" si="267"/>
        <v>NO APLICA</v>
      </c>
      <c r="BA1367" s="55" t="str">
        <f>IF(AX1367="","",WORKDAY(AX1367,5,FESTIVOS_CO!A:A))</f>
        <v/>
      </c>
      <c r="BB1367" s="39"/>
      <c r="BC1367" s="40"/>
      <c r="BD1367" s="40"/>
      <c r="BE1367" s="56" t="str">
        <f t="shared" ca="1" si="256"/>
        <v>NO APLICA</v>
      </c>
      <c r="BF1367" s="37"/>
      <c r="BG1367" s="45"/>
      <c r="BH1367" s="37"/>
      <c r="BI1367" s="36"/>
      <c r="BJ1367" s="37"/>
      <c r="BK1367" s="36"/>
      <c r="BL1367" s="36"/>
      <c r="BM1367" s="53" t="str">
        <f>IF(BJ1367="","",WORKDAY(BJ1367,5,FESTIVOS_CO!A:A))</f>
        <v/>
      </c>
      <c r="BN1367" s="57" t="str">
        <f t="shared" ca="1" si="266"/>
        <v>PENDIENTE HACER AVISO</v>
      </c>
      <c r="BO1367" s="54" t="str">
        <f t="shared" ca="1" si="259"/>
        <v>EN TRÁMITE NOTIF. POR AVISO</v>
      </c>
      <c r="BP1367" s="37"/>
      <c r="BQ1367" s="53" t="str">
        <f>IF(BP1367="","",WORKDAY(BP1367,5,FESTIVOS_CO!A:A))</f>
        <v/>
      </c>
      <c r="BR1367" s="37"/>
      <c r="BS1367" s="36"/>
      <c r="BT1367" s="38"/>
      <c r="BU1367" s="58" t="e">
        <f>VLOOKUP(BT1367,Hoja2!$C:$D,2,0)</f>
        <v>#N/A</v>
      </c>
      <c r="BV1367" s="80" t="str">
        <f>IF(
AND(AO1367="",BD1367="",BQ1367=""),
"EN PROCESO NOTIFICACION / COMUNICACION",
IF(
BT1367="",
"NO APLICA",
IF(
BU1367=60,
IF(AO1367&lt;&gt;"",AO1367,IF(BD1367&lt;&gt;"",BD1367,BQ1367))+60,
WORKDAY(
IF(AO1367&lt;&gt;"",AO1367,IF(BD1367&lt;&gt;"",BD1367,BQ1367)),
BU1367,
FESTIVOS_CO!A:A
)
)
))</f>
        <v>EN PROCESO NOTIFICACION / COMUNICACION</v>
      </c>
      <c r="BW1367" s="44"/>
      <c r="BX1367" s="53"/>
      <c r="BY1367" s="45"/>
      <c r="BZ1367" s="37"/>
      <c r="CA1367" s="54" t="str">
        <f t="shared" si="260"/>
        <v>PENDIENTE EJECUTORIA</v>
      </c>
      <c r="CB1367" s="59" t="str">
        <f t="shared" si="257"/>
        <v/>
      </c>
      <c r="CC1367" s="36"/>
      <c r="CD1367" s="40"/>
      <c r="CE1367" s="46"/>
      <c r="CF1367" s="40"/>
      <c r="CG1367" s="40"/>
      <c r="CH1367" s="40"/>
      <c r="CI1367" s="36"/>
      <c r="CJ1367" s="47"/>
      <c r="CK1367" s="40"/>
      <c r="CL1367" s="40"/>
      <c r="CM1367" s="40"/>
      <c r="CN1367" s="40"/>
    </row>
    <row r="1368" spans="1:92" ht="42.75" hidden="1">
      <c r="A1368" s="49" t="str">
        <f t="shared" si="261"/>
        <v>SIN GESTIÓN</v>
      </c>
      <c r="B1368" s="58"/>
      <c r="C1368" s="37"/>
      <c r="D1368" s="37"/>
      <c r="E1368" s="49" t="str">
        <f t="shared" si="262"/>
        <v>PENDIENTE NOTIFICACIÓN</v>
      </c>
      <c r="F1368" s="141" t="str">
        <f t="shared" si="263"/>
        <v>PENDIENTE NOTIFICACIÓN</v>
      </c>
      <c r="G1368" s="49" t="str">
        <f t="shared" si="264"/>
        <v/>
      </c>
      <c r="H1368" s="51" t="str">
        <f ca="1">IF(
L1368="",
"",
IF(
NETWORKDAYS(L1368,IF(M1368&lt;&gt;"",M1368,TODAY()),FESTIVOS_CO!A:A)&gt;2,
"VENCIDO",
IF(
NETWORKDAYS(L1368,IF(M1368&lt;&gt;"",M1368,TODAY()),FESTIVOS_CO!A:A)=2,
"ALERTA",
"A TIEMPO"
)))</f>
        <v/>
      </c>
      <c r="I1368" s="40"/>
      <c r="J1368" s="36"/>
      <c r="K1368" s="37"/>
      <c r="L1368" s="50"/>
      <c r="M1368" s="37"/>
      <c r="N1368" s="52"/>
      <c r="O1368" s="52"/>
      <c r="P1368" s="36"/>
      <c r="Q1368" s="36"/>
      <c r="R1368" s="40"/>
      <c r="S1368" s="36"/>
      <c r="T1368" s="40"/>
      <c r="U1368" s="40"/>
      <c r="V1368" s="81"/>
      <c r="W1368" s="40"/>
      <c r="X1368" s="40"/>
      <c r="Y1368" s="40"/>
      <c r="Z1368" s="38" t="str">
        <f>IFERROR(VLOOKUP(Y1368,DIRECTORIO!A:B,2,FALSE),"")</f>
        <v/>
      </c>
      <c r="AA1368" s="40"/>
      <c r="AB1368" s="40"/>
      <c r="AC1368" s="40"/>
      <c r="AD1368" s="40"/>
      <c r="AE1368" s="40"/>
      <c r="AF1368" s="40"/>
      <c r="AG1368" s="41" t="s">
        <v>109</v>
      </c>
      <c r="AH1368" s="42"/>
      <c r="AI1368" s="54" t="str">
        <f t="shared" ca="1" si="265"/>
        <v>PENDIENTE NOTIFICACIÓN ELECTRÓNICA</v>
      </c>
      <c r="AJ1368" s="37"/>
      <c r="AK1368" s="37"/>
      <c r="AL1368" s="37"/>
      <c r="AM1368" s="53" t="str">
        <f>IF(AK1368="","",WORKDAY(AK1368,5,FESTIVOS_CO!A:A))</f>
        <v/>
      </c>
      <c r="AN1368" s="37"/>
      <c r="AO1368" s="37"/>
      <c r="AP1368" s="54" t="str">
        <f t="shared" ca="1" si="258"/>
        <v>NO APLICA</v>
      </c>
      <c r="AQ1368" s="36"/>
      <c r="AR1368" s="43"/>
      <c r="AS1368" s="37"/>
      <c r="AT1368" s="36"/>
      <c r="AU1368" s="37"/>
      <c r="AV1368" s="36"/>
      <c r="AW1368" s="36"/>
      <c r="AX1368" s="37"/>
      <c r="AY1368" s="140" t="str">
        <f>IF(AU1368="","",WORKDAY(AU1368,5,FESTIVOS_CO!A:A))</f>
        <v/>
      </c>
      <c r="AZ1368" s="54" t="str">
        <f t="shared" ca="1" si="267"/>
        <v>NO APLICA</v>
      </c>
      <c r="BA1368" s="55" t="str">
        <f>IF(AX1368="","",WORKDAY(AX1368,5,FESTIVOS_CO!A:A))</f>
        <v/>
      </c>
      <c r="BB1368" s="39"/>
      <c r="BC1368" s="40"/>
      <c r="BD1368" s="40"/>
      <c r="BE1368" s="56" t="str">
        <f t="shared" ca="1" si="256"/>
        <v>NO APLICA</v>
      </c>
      <c r="BF1368" s="37"/>
      <c r="BG1368" s="45"/>
      <c r="BH1368" s="37"/>
      <c r="BI1368" s="36"/>
      <c r="BJ1368" s="37"/>
      <c r="BK1368" s="36"/>
      <c r="BL1368" s="36"/>
      <c r="BM1368" s="53" t="str">
        <f>IF(BJ1368="","",WORKDAY(BJ1368,5,FESTIVOS_CO!A:A))</f>
        <v/>
      </c>
      <c r="BN1368" s="57" t="str">
        <f t="shared" ca="1" si="266"/>
        <v>PENDIENTE HACER AVISO</v>
      </c>
      <c r="BO1368" s="54" t="str">
        <f t="shared" ca="1" si="259"/>
        <v>EN TRÁMITE NOTIF. POR AVISO</v>
      </c>
      <c r="BP1368" s="37"/>
      <c r="BQ1368" s="53" t="str">
        <f>IF(BP1368="","",WORKDAY(BP1368,5,FESTIVOS_CO!A:A))</f>
        <v/>
      </c>
      <c r="BR1368" s="37"/>
      <c r="BS1368" s="36"/>
      <c r="BT1368" s="38"/>
      <c r="BU1368" s="58" t="e">
        <f>VLOOKUP(BT1368,Hoja2!$C:$D,2,0)</f>
        <v>#N/A</v>
      </c>
      <c r="BV1368" s="80" t="str">
        <f>IF(
AND(AO1368="",BD1368="",BQ1368=""),
"EN PROCESO NOTIFICACION / COMUNICACION",
IF(
BT1368="",
"NO APLICA",
IF(
BU1368=60,
IF(AO1368&lt;&gt;"",AO1368,IF(BD1368&lt;&gt;"",BD1368,BQ1368))+60,
WORKDAY(
IF(AO1368&lt;&gt;"",AO1368,IF(BD1368&lt;&gt;"",BD1368,BQ1368)),
BU1368,
FESTIVOS_CO!A:A
)
)
))</f>
        <v>EN PROCESO NOTIFICACION / COMUNICACION</v>
      </c>
      <c r="BW1368" s="44"/>
      <c r="BX1368" s="53"/>
      <c r="BY1368" s="45"/>
      <c r="BZ1368" s="37"/>
      <c r="CA1368" s="54" t="str">
        <f t="shared" si="260"/>
        <v>PENDIENTE EJECUTORIA</v>
      </c>
      <c r="CB1368" s="59" t="str">
        <f t="shared" si="257"/>
        <v/>
      </c>
      <c r="CC1368" s="36"/>
      <c r="CD1368" s="40"/>
      <c r="CE1368" s="46"/>
      <c r="CF1368" s="40"/>
      <c r="CG1368" s="40"/>
      <c r="CH1368" s="40"/>
      <c r="CI1368" s="36"/>
      <c r="CJ1368" s="47"/>
      <c r="CK1368" s="40"/>
      <c r="CL1368" s="40"/>
      <c r="CM1368" s="40"/>
      <c r="CN1368" s="40"/>
    </row>
    <row r="1369" spans="1:92" ht="42.75" hidden="1">
      <c r="A1369" s="49" t="str">
        <f t="shared" si="261"/>
        <v>SIN GESTIÓN</v>
      </c>
      <c r="B1369" s="58"/>
      <c r="C1369" s="37"/>
      <c r="D1369" s="37"/>
      <c r="E1369" s="49" t="str">
        <f t="shared" si="262"/>
        <v>PENDIENTE NOTIFICACIÓN</v>
      </c>
      <c r="F1369" s="141" t="str">
        <f t="shared" si="263"/>
        <v>PENDIENTE NOTIFICACIÓN</v>
      </c>
      <c r="G1369" s="49" t="str">
        <f t="shared" si="264"/>
        <v/>
      </c>
      <c r="H1369" s="51" t="str">
        <f ca="1">IF(
L1369="",
"",
IF(
NETWORKDAYS(L1369,IF(M1369&lt;&gt;"",M1369,TODAY()),FESTIVOS_CO!A:A)&gt;2,
"VENCIDO",
IF(
NETWORKDAYS(L1369,IF(M1369&lt;&gt;"",M1369,TODAY()),FESTIVOS_CO!A:A)=2,
"ALERTA",
"A TIEMPO"
)))</f>
        <v/>
      </c>
      <c r="I1369" s="40"/>
      <c r="J1369" s="36"/>
      <c r="K1369" s="37"/>
      <c r="L1369" s="50"/>
      <c r="M1369" s="37"/>
      <c r="N1369" s="52"/>
      <c r="O1369" s="52"/>
      <c r="P1369" s="36"/>
      <c r="Q1369" s="36"/>
      <c r="R1369" s="40"/>
      <c r="S1369" s="36"/>
      <c r="T1369" s="40"/>
      <c r="U1369" s="40"/>
      <c r="V1369" s="81"/>
      <c r="W1369" s="40"/>
      <c r="X1369" s="40"/>
      <c r="Y1369" s="40"/>
      <c r="Z1369" s="38" t="str">
        <f>IFERROR(VLOOKUP(Y1369,DIRECTORIO!A:B,2,FALSE),"")</f>
        <v/>
      </c>
      <c r="AA1369" s="40"/>
      <c r="AB1369" s="40"/>
      <c r="AC1369" s="40"/>
      <c r="AD1369" s="40"/>
      <c r="AE1369" s="40"/>
      <c r="AF1369" s="40"/>
      <c r="AG1369" s="41" t="s">
        <v>109</v>
      </c>
      <c r="AH1369" s="42"/>
      <c r="AI1369" s="54" t="str">
        <f t="shared" ca="1" si="265"/>
        <v>PENDIENTE NOTIFICACIÓN ELECTRÓNICA</v>
      </c>
      <c r="AJ1369" s="37"/>
      <c r="AK1369" s="37"/>
      <c r="AL1369" s="37"/>
      <c r="AM1369" s="53" t="str">
        <f>IF(AK1369="","",WORKDAY(AK1369,5,FESTIVOS_CO!A:A))</f>
        <v/>
      </c>
      <c r="AN1369" s="37"/>
      <c r="AO1369" s="37"/>
      <c r="AP1369" s="54" t="str">
        <f t="shared" ca="1" si="258"/>
        <v>NO APLICA</v>
      </c>
      <c r="AQ1369" s="36"/>
      <c r="AR1369" s="43"/>
      <c r="AS1369" s="37"/>
      <c r="AT1369" s="36"/>
      <c r="AU1369" s="37"/>
      <c r="AV1369" s="36"/>
      <c r="AW1369" s="36"/>
      <c r="AX1369" s="37"/>
      <c r="AY1369" s="140" t="str">
        <f>IF(AU1369="","",WORKDAY(AU1369,5,FESTIVOS_CO!A:A))</f>
        <v/>
      </c>
      <c r="AZ1369" s="54" t="str">
        <f t="shared" ca="1" si="267"/>
        <v>NO APLICA</v>
      </c>
      <c r="BA1369" s="55" t="str">
        <f>IF(AX1369="","",WORKDAY(AX1369,5,FESTIVOS_CO!A:A))</f>
        <v/>
      </c>
      <c r="BB1369" s="39"/>
      <c r="BC1369" s="40"/>
      <c r="BD1369" s="40"/>
      <c r="BE1369" s="56" t="str">
        <f t="shared" ca="1" si="256"/>
        <v>NO APLICA</v>
      </c>
      <c r="BF1369" s="37"/>
      <c r="BG1369" s="45"/>
      <c r="BH1369" s="37"/>
      <c r="BI1369" s="36"/>
      <c r="BJ1369" s="37"/>
      <c r="BK1369" s="36"/>
      <c r="BL1369" s="36"/>
      <c r="BM1369" s="53" t="str">
        <f>IF(BJ1369="","",WORKDAY(BJ1369,5,FESTIVOS_CO!A:A))</f>
        <v/>
      </c>
      <c r="BN1369" s="57" t="str">
        <f t="shared" ca="1" si="266"/>
        <v>PENDIENTE HACER AVISO</v>
      </c>
      <c r="BO1369" s="54" t="str">
        <f t="shared" ca="1" si="259"/>
        <v>EN TRÁMITE NOTIF. POR AVISO</v>
      </c>
      <c r="BP1369" s="37"/>
      <c r="BQ1369" s="53" t="str">
        <f>IF(BP1369="","",WORKDAY(BP1369,5,FESTIVOS_CO!A:A))</f>
        <v/>
      </c>
      <c r="BR1369" s="37"/>
      <c r="BS1369" s="36"/>
      <c r="BT1369" s="38"/>
      <c r="BU1369" s="58" t="e">
        <f>VLOOKUP(BT1369,Hoja2!$C:$D,2,0)</f>
        <v>#N/A</v>
      </c>
      <c r="BV1369" s="80" t="str">
        <f>IF(
AND(AO1369="",BD1369="",BQ1369=""),
"EN PROCESO NOTIFICACION / COMUNICACION",
IF(
BT1369="",
"NO APLICA",
IF(
BU1369=60,
IF(AO1369&lt;&gt;"",AO1369,IF(BD1369&lt;&gt;"",BD1369,BQ1369))+60,
WORKDAY(
IF(AO1369&lt;&gt;"",AO1369,IF(BD1369&lt;&gt;"",BD1369,BQ1369)),
BU1369,
FESTIVOS_CO!A:A
)
)
))</f>
        <v>EN PROCESO NOTIFICACION / COMUNICACION</v>
      </c>
      <c r="BW1369" s="44"/>
      <c r="BX1369" s="53"/>
      <c r="BY1369" s="45"/>
      <c r="BZ1369" s="37"/>
      <c r="CA1369" s="54" t="str">
        <f t="shared" si="260"/>
        <v>PENDIENTE EJECUTORIA</v>
      </c>
      <c r="CB1369" s="59" t="str">
        <f t="shared" si="257"/>
        <v/>
      </c>
      <c r="CC1369" s="36"/>
      <c r="CD1369" s="40"/>
      <c r="CE1369" s="46"/>
      <c r="CF1369" s="40"/>
      <c r="CG1369" s="40"/>
      <c r="CH1369" s="40"/>
      <c r="CI1369" s="36"/>
      <c r="CJ1369" s="47"/>
      <c r="CK1369" s="40"/>
      <c r="CL1369" s="40"/>
      <c r="CM1369" s="40"/>
      <c r="CN1369" s="40"/>
    </row>
    <row r="1370" spans="1:92" ht="42.75" hidden="1">
      <c r="A1370" s="49" t="str">
        <f t="shared" si="261"/>
        <v>SIN GESTIÓN</v>
      </c>
      <c r="B1370" s="58"/>
      <c r="C1370" s="37"/>
      <c r="D1370" s="37"/>
      <c r="E1370" s="49" t="str">
        <f t="shared" si="262"/>
        <v>PENDIENTE NOTIFICACIÓN</v>
      </c>
      <c r="F1370" s="141" t="str">
        <f t="shared" si="263"/>
        <v>PENDIENTE NOTIFICACIÓN</v>
      </c>
      <c r="G1370" s="49" t="str">
        <f t="shared" si="264"/>
        <v/>
      </c>
      <c r="H1370" s="51" t="str">
        <f ca="1">IF(
L1370="",
"",
IF(
NETWORKDAYS(L1370,IF(M1370&lt;&gt;"",M1370,TODAY()),FESTIVOS_CO!A:A)&gt;2,
"VENCIDO",
IF(
NETWORKDAYS(L1370,IF(M1370&lt;&gt;"",M1370,TODAY()),FESTIVOS_CO!A:A)=2,
"ALERTA",
"A TIEMPO"
)))</f>
        <v/>
      </c>
      <c r="I1370" s="40"/>
      <c r="J1370" s="36"/>
      <c r="K1370" s="37"/>
      <c r="L1370" s="50"/>
      <c r="M1370" s="37"/>
      <c r="N1370" s="52"/>
      <c r="O1370" s="52"/>
      <c r="P1370" s="36"/>
      <c r="Q1370" s="36"/>
      <c r="R1370" s="40"/>
      <c r="S1370" s="36"/>
      <c r="T1370" s="40"/>
      <c r="U1370" s="40"/>
      <c r="V1370" s="81"/>
      <c r="W1370" s="40"/>
      <c r="X1370" s="40"/>
      <c r="Y1370" s="40"/>
      <c r="Z1370" s="38" t="str">
        <f>IFERROR(VLOOKUP(Y1370,DIRECTORIO!A:B,2,FALSE),"")</f>
        <v/>
      </c>
      <c r="AA1370" s="40"/>
      <c r="AB1370" s="40"/>
      <c r="AC1370" s="40"/>
      <c r="AD1370" s="40"/>
      <c r="AE1370" s="40"/>
      <c r="AF1370" s="40"/>
      <c r="AG1370" s="41" t="s">
        <v>109</v>
      </c>
      <c r="AH1370" s="42"/>
      <c r="AI1370" s="54" t="str">
        <f t="shared" ca="1" si="265"/>
        <v>PENDIENTE NOTIFICACIÓN ELECTRÓNICA</v>
      </c>
      <c r="AJ1370" s="37"/>
      <c r="AK1370" s="37"/>
      <c r="AL1370" s="37"/>
      <c r="AM1370" s="53" t="str">
        <f>IF(AK1370="","",WORKDAY(AK1370,5,FESTIVOS_CO!A:A))</f>
        <v/>
      </c>
      <c r="AN1370" s="37"/>
      <c r="AO1370" s="37"/>
      <c r="AP1370" s="54" t="str">
        <f t="shared" ca="1" si="258"/>
        <v>NO APLICA</v>
      </c>
      <c r="AQ1370" s="36"/>
      <c r="AR1370" s="43"/>
      <c r="AS1370" s="37"/>
      <c r="AT1370" s="36"/>
      <c r="AU1370" s="37"/>
      <c r="AV1370" s="36"/>
      <c r="AW1370" s="36"/>
      <c r="AX1370" s="37"/>
      <c r="AY1370" s="140" t="str">
        <f>IF(AU1370="","",WORKDAY(AU1370,5,FESTIVOS_CO!A:A))</f>
        <v/>
      </c>
      <c r="AZ1370" s="54" t="str">
        <f t="shared" ca="1" si="267"/>
        <v>NO APLICA</v>
      </c>
      <c r="BA1370" s="55" t="str">
        <f>IF(AX1370="","",WORKDAY(AX1370,5,FESTIVOS_CO!A:A))</f>
        <v/>
      </c>
      <c r="BB1370" s="39"/>
      <c r="BC1370" s="40"/>
      <c r="BD1370" s="40"/>
      <c r="BE1370" s="56" t="str">
        <f t="shared" ca="1" si="256"/>
        <v>NO APLICA</v>
      </c>
      <c r="BF1370" s="37"/>
      <c r="BG1370" s="45"/>
      <c r="BH1370" s="37"/>
      <c r="BI1370" s="36"/>
      <c r="BJ1370" s="37"/>
      <c r="BK1370" s="36"/>
      <c r="BL1370" s="36"/>
      <c r="BM1370" s="53" t="str">
        <f>IF(BJ1370="","",WORKDAY(BJ1370,5,FESTIVOS_CO!A:A))</f>
        <v/>
      </c>
      <c r="BN1370" s="57" t="str">
        <f t="shared" ca="1" si="266"/>
        <v>PENDIENTE HACER AVISO</v>
      </c>
      <c r="BO1370" s="54" t="str">
        <f t="shared" ca="1" si="259"/>
        <v>EN TRÁMITE NOTIF. POR AVISO</v>
      </c>
      <c r="BP1370" s="37"/>
      <c r="BQ1370" s="53" t="str">
        <f>IF(BP1370="","",WORKDAY(BP1370,5,FESTIVOS_CO!A:A))</f>
        <v/>
      </c>
      <c r="BR1370" s="37"/>
      <c r="BS1370" s="36"/>
      <c r="BT1370" s="38"/>
      <c r="BU1370" s="58" t="e">
        <f>VLOOKUP(BT1370,Hoja2!$C:$D,2,0)</f>
        <v>#N/A</v>
      </c>
      <c r="BV1370" s="80" t="str">
        <f>IF(
AND(AO1370="",BD1370="",BQ1370=""),
"EN PROCESO NOTIFICACION / COMUNICACION",
IF(
BT1370="",
"NO APLICA",
IF(
BU1370=60,
IF(AO1370&lt;&gt;"",AO1370,IF(BD1370&lt;&gt;"",BD1370,BQ1370))+60,
WORKDAY(
IF(AO1370&lt;&gt;"",AO1370,IF(BD1370&lt;&gt;"",BD1370,BQ1370)),
BU1370,
FESTIVOS_CO!A:A
)
)
))</f>
        <v>EN PROCESO NOTIFICACION / COMUNICACION</v>
      </c>
      <c r="BW1370" s="44"/>
      <c r="BX1370" s="53"/>
      <c r="BY1370" s="45"/>
      <c r="BZ1370" s="37"/>
      <c r="CA1370" s="54" t="str">
        <f t="shared" si="260"/>
        <v>PENDIENTE EJECUTORIA</v>
      </c>
      <c r="CB1370" s="59" t="str">
        <f t="shared" si="257"/>
        <v/>
      </c>
      <c r="CC1370" s="36"/>
      <c r="CD1370" s="40"/>
      <c r="CE1370" s="46"/>
      <c r="CF1370" s="40"/>
      <c r="CG1370" s="40"/>
      <c r="CH1370" s="40"/>
      <c r="CI1370" s="36"/>
      <c r="CJ1370" s="47"/>
      <c r="CK1370" s="40"/>
      <c r="CL1370" s="40"/>
      <c r="CM1370" s="40"/>
      <c r="CN1370" s="40"/>
    </row>
    <row r="1371" spans="1:92" ht="42.75" hidden="1">
      <c r="A1371" s="49" t="str">
        <f t="shared" si="261"/>
        <v>SIN GESTIÓN</v>
      </c>
      <c r="B1371" s="58"/>
      <c r="C1371" s="37"/>
      <c r="D1371" s="37"/>
      <c r="E1371" s="49" t="str">
        <f t="shared" si="262"/>
        <v>PENDIENTE NOTIFICACIÓN</v>
      </c>
      <c r="F1371" s="141" t="str">
        <f t="shared" si="263"/>
        <v>PENDIENTE NOTIFICACIÓN</v>
      </c>
      <c r="G1371" s="49" t="str">
        <f t="shared" si="264"/>
        <v/>
      </c>
      <c r="H1371" s="51" t="str">
        <f ca="1">IF(
L1371="",
"",
IF(
NETWORKDAYS(L1371,IF(M1371&lt;&gt;"",M1371,TODAY()),FESTIVOS_CO!A:A)&gt;2,
"VENCIDO",
IF(
NETWORKDAYS(L1371,IF(M1371&lt;&gt;"",M1371,TODAY()),FESTIVOS_CO!A:A)=2,
"ALERTA",
"A TIEMPO"
)))</f>
        <v/>
      </c>
      <c r="I1371" s="40"/>
      <c r="J1371" s="36"/>
      <c r="K1371" s="37"/>
      <c r="L1371" s="50"/>
      <c r="M1371" s="37"/>
      <c r="N1371" s="52"/>
      <c r="O1371" s="52"/>
      <c r="P1371" s="36"/>
      <c r="Q1371" s="36"/>
      <c r="R1371" s="40"/>
      <c r="S1371" s="36"/>
      <c r="T1371" s="40"/>
      <c r="U1371" s="40"/>
      <c r="V1371" s="81"/>
      <c r="W1371" s="40"/>
      <c r="X1371" s="40"/>
      <c r="Y1371" s="40"/>
      <c r="Z1371" s="38" t="str">
        <f>IFERROR(VLOOKUP(Y1371,DIRECTORIO!A:B,2,FALSE),"")</f>
        <v/>
      </c>
      <c r="AA1371" s="40"/>
      <c r="AB1371" s="40"/>
      <c r="AC1371" s="40"/>
      <c r="AD1371" s="40"/>
      <c r="AE1371" s="40"/>
      <c r="AF1371" s="40"/>
      <c r="AG1371" s="41" t="s">
        <v>109</v>
      </c>
      <c r="AH1371" s="42"/>
      <c r="AI1371" s="54" t="str">
        <f t="shared" ca="1" si="265"/>
        <v>PENDIENTE NOTIFICACIÓN ELECTRÓNICA</v>
      </c>
      <c r="AJ1371" s="37"/>
      <c r="AK1371" s="37"/>
      <c r="AL1371" s="37"/>
      <c r="AM1371" s="53" t="str">
        <f>IF(AK1371="","",WORKDAY(AK1371,5,FESTIVOS_CO!A:A))</f>
        <v/>
      </c>
      <c r="AN1371" s="37"/>
      <c r="AO1371" s="37"/>
      <c r="AP1371" s="54" t="str">
        <f t="shared" ca="1" si="258"/>
        <v>NO APLICA</v>
      </c>
      <c r="AQ1371" s="36"/>
      <c r="AR1371" s="43"/>
      <c r="AS1371" s="37"/>
      <c r="AT1371" s="36"/>
      <c r="AU1371" s="37"/>
      <c r="AV1371" s="36"/>
      <c r="AW1371" s="36"/>
      <c r="AX1371" s="37"/>
      <c r="AY1371" s="140" t="str">
        <f>IF(AU1371="","",WORKDAY(AU1371,5,FESTIVOS_CO!A:A))</f>
        <v/>
      </c>
      <c r="AZ1371" s="54" t="str">
        <f t="shared" ca="1" si="267"/>
        <v>NO APLICA</v>
      </c>
      <c r="BA1371" s="55" t="str">
        <f>IF(AX1371="","",WORKDAY(AX1371,5,FESTIVOS_CO!A:A))</f>
        <v/>
      </c>
      <c r="BB1371" s="39"/>
      <c r="BC1371" s="40"/>
      <c r="BD1371" s="40"/>
      <c r="BE1371" s="56" t="str">
        <f t="shared" ref="BE1371:BE1434" ca="1" si="268">IF(AZ1371="NO PROCEDE",
"NO PROCEDE",IF(OR(AZ1371="HACER AVISO",BB1371="NO"),
"HACER AVISO",
"NO APLICA"))</f>
        <v>NO APLICA</v>
      </c>
      <c r="BF1371" s="37"/>
      <c r="BG1371" s="45"/>
      <c r="BH1371" s="37"/>
      <c r="BI1371" s="36"/>
      <c r="BJ1371" s="37"/>
      <c r="BK1371" s="36"/>
      <c r="BL1371" s="36"/>
      <c r="BM1371" s="53" t="str">
        <f>IF(BJ1371="","",WORKDAY(BJ1371,5,FESTIVOS_CO!A:A))</f>
        <v/>
      </c>
      <c r="BN1371" s="57" t="str">
        <f t="shared" ca="1" si="266"/>
        <v>PENDIENTE HACER AVISO</v>
      </c>
      <c r="BO1371" s="54" t="str">
        <f t="shared" ca="1" si="259"/>
        <v>EN TRÁMITE NOTIF. POR AVISO</v>
      </c>
      <c r="BP1371" s="37"/>
      <c r="BQ1371" s="53" t="str">
        <f>IF(BP1371="","",WORKDAY(BP1371,5,FESTIVOS_CO!A:A))</f>
        <v/>
      </c>
      <c r="BR1371" s="37"/>
      <c r="BS1371" s="36"/>
      <c r="BT1371" s="38"/>
      <c r="BU1371" s="58" t="e">
        <f>VLOOKUP(BT1371,Hoja2!$C:$D,2,0)</f>
        <v>#N/A</v>
      </c>
      <c r="BV1371" s="80" t="str">
        <f>IF(
AND(AO1371="",BD1371="",BQ1371=""),
"EN PROCESO NOTIFICACION / COMUNICACION",
IF(
BT1371="",
"NO APLICA",
IF(
BU1371=60,
IF(AO1371&lt;&gt;"",AO1371,IF(BD1371&lt;&gt;"",BD1371,BQ1371))+60,
WORKDAY(
IF(AO1371&lt;&gt;"",AO1371,IF(BD1371&lt;&gt;"",BD1371,BQ1371)),
BU1371,
FESTIVOS_CO!A:A
)
)
))</f>
        <v>EN PROCESO NOTIFICACION / COMUNICACION</v>
      </c>
      <c r="BW1371" s="44"/>
      <c r="BX1371" s="53"/>
      <c r="BY1371" s="45"/>
      <c r="BZ1371" s="37"/>
      <c r="CA1371" s="54" t="str">
        <f t="shared" si="260"/>
        <v>PENDIENTE EJECUTORIA</v>
      </c>
      <c r="CB1371" s="59" t="str">
        <f t="shared" ref="CB1371:CB1434" si="269">IF(CC1371="NO",
"NO APLICA",
IF(CC1371="SI",
IF(COUNTBLANK(CC1371:CH1371)&gt;0,
"PENDIENTE MEMORANDO",
"MEMORANDOS ENVIADOS"
),
IF(CI1371="NO",
"NO APLICA",
IF(CI1371="SI",
IF(COUNTBLANK(CJ1371:CN1371)&gt;0,
"PENDIENTES OFICIOS",
"OFICIOS ENVIADOS"
),
""
)
)
))</f>
        <v/>
      </c>
      <c r="CC1371" s="36"/>
      <c r="CD1371" s="40"/>
      <c r="CE1371" s="46"/>
      <c r="CF1371" s="40"/>
      <c r="CG1371" s="40"/>
      <c r="CH1371" s="40"/>
      <c r="CI1371" s="36"/>
      <c r="CJ1371" s="47"/>
      <c r="CK1371" s="40"/>
      <c r="CL1371" s="40"/>
      <c r="CM1371" s="40"/>
      <c r="CN1371" s="40"/>
    </row>
    <row r="1372" spans="1:92" ht="42.75" hidden="1">
      <c r="A1372" s="49" t="str">
        <f t="shared" si="261"/>
        <v>SIN GESTIÓN</v>
      </c>
      <c r="B1372" s="58"/>
      <c r="C1372" s="37"/>
      <c r="D1372" s="37"/>
      <c r="E1372" s="49" t="str">
        <f t="shared" si="262"/>
        <v>PENDIENTE NOTIFICACIÓN</v>
      </c>
      <c r="F1372" s="141" t="str">
        <f t="shared" si="263"/>
        <v>PENDIENTE NOTIFICACIÓN</v>
      </c>
      <c r="G1372" s="49" t="str">
        <f t="shared" si="264"/>
        <v/>
      </c>
      <c r="H1372" s="51" t="str">
        <f ca="1">IF(
L1372="",
"",
IF(
NETWORKDAYS(L1372,IF(M1372&lt;&gt;"",M1372,TODAY()),FESTIVOS_CO!A:A)&gt;2,
"VENCIDO",
IF(
NETWORKDAYS(L1372,IF(M1372&lt;&gt;"",M1372,TODAY()),FESTIVOS_CO!A:A)=2,
"ALERTA",
"A TIEMPO"
)))</f>
        <v/>
      </c>
      <c r="I1372" s="40"/>
      <c r="J1372" s="36"/>
      <c r="K1372" s="37"/>
      <c r="L1372" s="50"/>
      <c r="M1372" s="37"/>
      <c r="N1372" s="52"/>
      <c r="O1372" s="52"/>
      <c r="P1372" s="36"/>
      <c r="Q1372" s="36"/>
      <c r="R1372" s="40"/>
      <c r="S1372" s="36"/>
      <c r="T1372" s="40"/>
      <c r="U1372" s="40"/>
      <c r="V1372" s="81"/>
      <c r="W1372" s="40"/>
      <c r="X1372" s="40"/>
      <c r="Y1372" s="40"/>
      <c r="Z1372" s="38" t="str">
        <f>IFERROR(VLOOKUP(Y1372,DIRECTORIO!A:B,2,FALSE),"")</f>
        <v/>
      </c>
      <c r="AA1372" s="40"/>
      <c r="AB1372" s="40"/>
      <c r="AC1372" s="40"/>
      <c r="AD1372" s="40"/>
      <c r="AE1372" s="40"/>
      <c r="AF1372" s="40"/>
      <c r="AG1372" s="41" t="s">
        <v>109</v>
      </c>
      <c r="AH1372" s="42"/>
      <c r="AI1372" s="54" t="str">
        <f t="shared" ca="1" si="265"/>
        <v>PENDIENTE NOTIFICACIÓN ELECTRÓNICA</v>
      </c>
      <c r="AJ1372" s="37"/>
      <c r="AK1372" s="37"/>
      <c r="AL1372" s="37"/>
      <c r="AM1372" s="53" t="str">
        <f>IF(AK1372="","",WORKDAY(AK1372,5,FESTIVOS_CO!A:A))</f>
        <v/>
      </c>
      <c r="AN1372" s="37"/>
      <c r="AO1372" s="37"/>
      <c r="AP1372" s="54" t="str">
        <f t="shared" ref="AP1372:AP1435" ca="1" si="270">IF(
ISNUMBER(SEARCH("PENDIENTE",UPPER(AI1372))),
"NO APLICA",
IF(
COUNTBLANK(AJ1372:AL1372)=COUNTA(AJ1372:AL1372),
"NO APLICA",
IF(
UPPER(AN1372)="SI",
"NO PROCEDE CITACION",
"NOTIFICAR POR CITACION"
)
)
)</f>
        <v>NO APLICA</v>
      </c>
      <c r="AQ1372" s="36"/>
      <c r="AR1372" s="43"/>
      <c r="AS1372" s="37"/>
      <c r="AT1372" s="36"/>
      <c r="AU1372" s="37"/>
      <c r="AV1372" s="36"/>
      <c r="AW1372" s="36"/>
      <c r="AX1372" s="37"/>
      <c r="AY1372" s="140" t="str">
        <f>IF(AU1372="","",WORKDAY(AU1372,5,FESTIVOS_CO!A:A))</f>
        <v/>
      </c>
      <c r="AZ1372" s="54" t="str">
        <f t="shared" ca="1" si="267"/>
        <v>NO APLICA</v>
      </c>
      <c r="BA1372" s="55" t="str">
        <f>IF(AX1372="","",WORKDAY(AX1372,5,FESTIVOS_CO!A:A))</f>
        <v/>
      </c>
      <c r="BB1372" s="39"/>
      <c r="BC1372" s="40"/>
      <c r="BD1372" s="40"/>
      <c r="BE1372" s="56" t="str">
        <f t="shared" ca="1" si="268"/>
        <v>NO APLICA</v>
      </c>
      <c r="BF1372" s="37"/>
      <c r="BG1372" s="45"/>
      <c r="BH1372" s="37"/>
      <c r="BI1372" s="36"/>
      <c r="BJ1372" s="37"/>
      <c r="BK1372" s="36"/>
      <c r="BL1372" s="36"/>
      <c r="BM1372" s="53" t="str">
        <f>IF(BJ1372="","",WORKDAY(BJ1372,5,FESTIVOS_CO!A:A))</f>
        <v/>
      </c>
      <c r="BN1372" s="57" t="str">
        <f t="shared" ca="1" si="266"/>
        <v>PENDIENTE HACER AVISO</v>
      </c>
      <c r="BO1372" s="54" t="str">
        <f t="shared" ca="1" si="259"/>
        <v>EN TRÁMITE NOTIF. POR AVISO</v>
      </c>
      <c r="BP1372" s="37"/>
      <c r="BQ1372" s="53" t="str">
        <f>IF(BP1372="","",WORKDAY(BP1372,5,FESTIVOS_CO!A:A))</f>
        <v/>
      </c>
      <c r="BR1372" s="37"/>
      <c r="BS1372" s="36"/>
      <c r="BT1372" s="38"/>
      <c r="BU1372" s="58" t="e">
        <f>VLOOKUP(BT1372,Hoja2!$C:$D,2,0)</f>
        <v>#N/A</v>
      </c>
      <c r="BV1372" s="80" t="str">
        <f>IF(
AND(AO1372="",BD1372="",BQ1372=""),
"EN PROCESO NOTIFICACION / COMUNICACION",
IF(
BT1372="",
"NO APLICA",
IF(
BU1372=60,
IF(AO1372&lt;&gt;"",AO1372,IF(BD1372&lt;&gt;"",BD1372,BQ1372))+60,
WORKDAY(
IF(AO1372&lt;&gt;"",AO1372,IF(BD1372&lt;&gt;"",BD1372,BQ1372)),
BU1372,
FESTIVOS_CO!A:A
)
)
))</f>
        <v>EN PROCESO NOTIFICACION / COMUNICACION</v>
      </c>
      <c r="BW1372" s="44"/>
      <c r="BX1372" s="53"/>
      <c r="BY1372" s="45"/>
      <c r="BZ1372" s="37"/>
      <c r="CA1372" s="54" t="str">
        <f t="shared" si="260"/>
        <v>PENDIENTE EJECUTORIA</v>
      </c>
      <c r="CB1372" s="59" t="str">
        <f t="shared" si="269"/>
        <v/>
      </c>
      <c r="CC1372" s="36"/>
      <c r="CD1372" s="40"/>
      <c r="CE1372" s="46"/>
      <c r="CF1372" s="40"/>
      <c r="CG1372" s="40"/>
      <c r="CH1372" s="40"/>
      <c r="CI1372" s="36"/>
      <c r="CJ1372" s="47"/>
      <c r="CK1372" s="40"/>
      <c r="CL1372" s="40"/>
      <c r="CM1372" s="40"/>
      <c r="CN1372" s="40"/>
    </row>
    <row r="1373" spans="1:92" ht="42.75" hidden="1">
      <c r="A1373" s="49" t="str">
        <f t="shared" si="261"/>
        <v>SIN GESTIÓN</v>
      </c>
      <c r="B1373" s="58"/>
      <c r="C1373" s="37"/>
      <c r="D1373" s="37"/>
      <c r="E1373" s="49" t="str">
        <f t="shared" si="262"/>
        <v>PENDIENTE NOTIFICACIÓN</v>
      </c>
      <c r="F1373" s="141" t="str">
        <f t="shared" si="263"/>
        <v>PENDIENTE NOTIFICACIÓN</v>
      </c>
      <c r="G1373" s="49" t="str">
        <f t="shared" si="264"/>
        <v/>
      </c>
      <c r="H1373" s="51" t="str">
        <f ca="1">IF(
L1373="",
"",
IF(
NETWORKDAYS(L1373,IF(M1373&lt;&gt;"",M1373,TODAY()),FESTIVOS_CO!A:A)&gt;2,
"VENCIDO",
IF(
NETWORKDAYS(L1373,IF(M1373&lt;&gt;"",M1373,TODAY()),FESTIVOS_CO!A:A)=2,
"ALERTA",
"A TIEMPO"
)))</f>
        <v/>
      </c>
      <c r="I1373" s="40"/>
      <c r="J1373" s="36"/>
      <c r="K1373" s="37"/>
      <c r="L1373" s="50"/>
      <c r="M1373" s="37"/>
      <c r="N1373" s="52"/>
      <c r="O1373" s="52"/>
      <c r="P1373" s="36"/>
      <c r="Q1373" s="36"/>
      <c r="R1373" s="40"/>
      <c r="S1373" s="36"/>
      <c r="T1373" s="40"/>
      <c r="U1373" s="40"/>
      <c r="V1373" s="81"/>
      <c r="W1373" s="40"/>
      <c r="X1373" s="40"/>
      <c r="Y1373" s="40"/>
      <c r="Z1373" s="38" t="str">
        <f>IFERROR(VLOOKUP(Y1373,DIRECTORIO!A:B,2,FALSE),"")</f>
        <v/>
      </c>
      <c r="AA1373" s="40"/>
      <c r="AB1373" s="40"/>
      <c r="AC1373" s="40"/>
      <c r="AD1373" s="40"/>
      <c r="AE1373" s="40"/>
      <c r="AF1373" s="40"/>
      <c r="AG1373" s="41" t="s">
        <v>109</v>
      </c>
      <c r="AH1373" s="42"/>
      <c r="AI1373" s="54" t="str">
        <f t="shared" ca="1" si="265"/>
        <v>PENDIENTE NOTIFICACIÓN ELECTRÓNICA</v>
      </c>
      <c r="AJ1373" s="37"/>
      <c r="AK1373" s="37"/>
      <c r="AL1373" s="37"/>
      <c r="AM1373" s="53" t="str">
        <f>IF(AK1373="","",WORKDAY(AK1373,5,FESTIVOS_CO!A:A))</f>
        <v/>
      </c>
      <c r="AN1373" s="37"/>
      <c r="AO1373" s="37"/>
      <c r="AP1373" s="54" t="str">
        <f t="shared" ca="1" si="270"/>
        <v>NO APLICA</v>
      </c>
      <c r="AQ1373" s="36"/>
      <c r="AR1373" s="43"/>
      <c r="AS1373" s="37"/>
      <c r="AT1373" s="36"/>
      <c r="AU1373" s="37"/>
      <c r="AV1373" s="36"/>
      <c r="AW1373" s="36"/>
      <c r="AX1373" s="37"/>
      <c r="AY1373" s="140" t="str">
        <f>IF(AU1373="","",WORKDAY(AU1373,5,FESTIVOS_CO!A:A))</f>
        <v/>
      </c>
      <c r="AZ1373" s="54" t="str">
        <f t="shared" ca="1" si="267"/>
        <v>NO APLICA</v>
      </c>
      <c r="BA1373" s="55" t="str">
        <f>IF(AX1373="","",WORKDAY(AX1373,5,FESTIVOS_CO!A:A))</f>
        <v/>
      </c>
      <c r="BB1373" s="39"/>
      <c r="BC1373" s="40"/>
      <c r="BD1373" s="40"/>
      <c r="BE1373" s="56" t="str">
        <f t="shared" ca="1" si="268"/>
        <v>NO APLICA</v>
      </c>
      <c r="BF1373" s="37"/>
      <c r="BG1373" s="45"/>
      <c r="BH1373" s="37"/>
      <c r="BI1373" s="36"/>
      <c r="BJ1373" s="37"/>
      <c r="BK1373" s="36"/>
      <c r="BL1373" s="36"/>
      <c r="BM1373" s="53" t="str">
        <f>IF(BJ1373="","",WORKDAY(BJ1373,5,FESTIVOS_CO!A:A))</f>
        <v/>
      </c>
      <c r="BN1373" s="57" t="str">
        <f t="shared" ca="1" si="266"/>
        <v>PENDIENTE HACER AVISO</v>
      </c>
      <c r="BO1373" s="54" t="str">
        <f t="shared" ca="1" si="259"/>
        <v>EN TRÁMITE NOTIF. POR AVISO</v>
      </c>
      <c r="BP1373" s="37"/>
      <c r="BQ1373" s="53" t="str">
        <f>IF(BP1373="","",WORKDAY(BP1373,5,FESTIVOS_CO!A:A))</f>
        <v/>
      </c>
      <c r="BR1373" s="37"/>
      <c r="BS1373" s="36"/>
      <c r="BT1373" s="38"/>
      <c r="BU1373" s="58" t="e">
        <f>VLOOKUP(BT1373,Hoja2!$C:$D,2,0)</f>
        <v>#N/A</v>
      </c>
      <c r="BV1373" s="80" t="str">
        <f>IF(
AND(AO1373="",BD1373="",BQ1373=""),
"EN PROCESO NOTIFICACION / COMUNICACION",
IF(
BT1373="",
"NO APLICA",
IF(
BU1373=60,
IF(AO1373&lt;&gt;"",AO1373,IF(BD1373&lt;&gt;"",BD1373,BQ1373))+60,
WORKDAY(
IF(AO1373&lt;&gt;"",AO1373,IF(BD1373&lt;&gt;"",BD1373,BQ1373)),
BU1373,
FESTIVOS_CO!A:A
)
)
))</f>
        <v>EN PROCESO NOTIFICACION / COMUNICACION</v>
      </c>
      <c r="BW1373" s="44"/>
      <c r="BX1373" s="53"/>
      <c r="BY1373" s="45"/>
      <c r="BZ1373" s="37"/>
      <c r="CA1373" s="54" t="str">
        <f t="shared" si="260"/>
        <v>PENDIENTE EJECUTORIA</v>
      </c>
      <c r="CB1373" s="59" t="str">
        <f t="shared" si="269"/>
        <v/>
      </c>
      <c r="CC1373" s="36"/>
      <c r="CD1373" s="40"/>
      <c r="CE1373" s="46"/>
      <c r="CF1373" s="40"/>
      <c r="CG1373" s="40"/>
      <c r="CH1373" s="40"/>
      <c r="CI1373" s="36"/>
      <c r="CJ1373" s="47"/>
      <c r="CK1373" s="40"/>
      <c r="CL1373" s="40"/>
      <c r="CM1373" s="40"/>
      <c r="CN1373" s="40"/>
    </row>
    <row r="1374" spans="1:92" ht="42.75" hidden="1">
      <c r="A1374" s="49" t="str">
        <f t="shared" si="261"/>
        <v>SIN GESTIÓN</v>
      </c>
      <c r="B1374" s="58"/>
      <c r="C1374" s="37"/>
      <c r="D1374" s="37"/>
      <c r="E1374" s="49" t="str">
        <f t="shared" si="262"/>
        <v>PENDIENTE NOTIFICACIÓN</v>
      </c>
      <c r="F1374" s="141" t="str">
        <f t="shared" si="263"/>
        <v>PENDIENTE NOTIFICACIÓN</v>
      </c>
      <c r="G1374" s="49" t="str">
        <f t="shared" si="264"/>
        <v/>
      </c>
      <c r="H1374" s="51" t="str">
        <f ca="1">IF(
L1374="",
"",
IF(
NETWORKDAYS(L1374,IF(M1374&lt;&gt;"",M1374,TODAY()),FESTIVOS_CO!A:A)&gt;2,
"VENCIDO",
IF(
NETWORKDAYS(L1374,IF(M1374&lt;&gt;"",M1374,TODAY()),FESTIVOS_CO!A:A)=2,
"ALERTA",
"A TIEMPO"
)))</f>
        <v/>
      </c>
      <c r="I1374" s="40"/>
      <c r="J1374" s="36"/>
      <c r="K1374" s="37"/>
      <c r="L1374" s="50"/>
      <c r="M1374" s="37"/>
      <c r="N1374" s="52"/>
      <c r="O1374" s="52"/>
      <c r="P1374" s="36"/>
      <c r="Q1374" s="36"/>
      <c r="R1374" s="40"/>
      <c r="S1374" s="36"/>
      <c r="T1374" s="40"/>
      <c r="U1374" s="40"/>
      <c r="V1374" s="81"/>
      <c r="W1374" s="40"/>
      <c r="X1374" s="40"/>
      <c r="Y1374" s="40"/>
      <c r="Z1374" s="38" t="str">
        <f>IFERROR(VLOOKUP(Y1374,DIRECTORIO!A:B,2,FALSE),"")</f>
        <v/>
      </c>
      <c r="AA1374" s="40"/>
      <c r="AB1374" s="40"/>
      <c r="AC1374" s="40"/>
      <c r="AD1374" s="40"/>
      <c r="AE1374" s="40"/>
      <c r="AF1374" s="40"/>
      <c r="AG1374" s="41" t="s">
        <v>109</v>
      </c>
      <c r="AH1374" s="42"/>
      <c r="AI1374" s="54" t="str">
        <f t="shared" ca="1" si="265"/>
        <v>PENDIENTE NOTIFICACIÓN ELECTRÓNICA</v>
      </c>
      <c r="AJ1374" s="37"/>
      <c r="AK1374" s="37"/>
      <c r="AL1374" s="37"/>
      <c r="AM1374" s="53" t="str">
        <f>IF(AK1374="","",WORKDAY(AK1374,5,FESTIVOS_CO!A:A))</f>
        <v/>
      </c>
      <c r="AN1374" s="37"/>
      <c r="AO1374" s="37"/>
      <c r="AP1374" s="54" t="str">
        <f t="shared" ca="1" si="270"/>
        <v>NO APLICA</v>
      </c>
      <c r="AQ1374" s="36"/>
      <c r="AR1374" s="43"/>
      <c r="AS1374" s="37"/>
      <c r="AT1374" s="36"/>
      <c r="AU1374" s="37"/>
      <c r="AV1374" s="36"/>
      <c r="AW1374" s="36"/>
      <c r="AX1374" s="37"/>
      <c r="AY1374" s="140" t="str">
        <f>IF(AU1374="","",WORKDAY(AU1374,5,FESTIVOS_CO!A:A))</f>
        <v/>
      </c>
      <c r="AZ1374" s="54" t="str">
        <f t="shared" ca="1" si="267"/>
        <v>NO APLICA</v>
      </c>
      <c r="BA1374" s="55" t="str">
        <f>IF(AX1374="","",WORKDAY(AX1374,5,FESTIVOS_CO!A:A))</f>
        <v/>
      </c>
      <c r="BB1374" s="39"/>
      <c r="BC1374" s="40"/>
      <c r="BD1374" s="40"/>
      <c r="BE1374" s="56" t="str">
        <f t="shared" ca="1" si="268"/>
        <v>NO APLICA</v>
      </c>
      <c r="BF1374" s="37"/>
      <c r="BG1374" s="45"/>
      <c r="BH1374" s="37"/>
      <c r="BI1374" s="36"/>
      <c r="BJ1374" s="37"/>
      <c r="BK1374" s="36"/>
      <c r="BL1374" s="36"/>
      <c r="BM1374" s="53" t="str">
        <f>IF(BJ1374="","",WORKDAY(BJ1374,5,FESTIVOS_CO!A:A))</f>
        <v/>
      </c>
      <c r="BN1374" s="57" t="str">
        <f t="shared" ca="1" si="266"/>
        <v>PENDIENTE HACER AVISO</v>
      </c>
      <c r="BO1374" s="54" t="str">
        <f t="shared" ca="1" si="259"/>
        <v>EN TRÁMITE NOTIF. POR AVISO</v>
      </c>
      <c r="BP1374" s="37"/>
      <c r="BQ1374" s="53" t="str">
        <f>IF(BP1374="","",WORKDAY(BP1374,5,FESTIVOS_CO!A:A))</f>
        <v/>
      </c>
      <c r="BR1374" s="37"/>
      <c r="BS1374" s="36"/>
      <c r="BT1374" s="38"/>
      <c r="BU1374" s="58" t="e">
        <f>VLOOKUP(BT1374,Hoja2!$C:$D,2,0)</f>
        <v>#N/A</v>
      </c>
      <c r="BV1374" s="80" t="str">
        <f>IF(
AND(AO1374="",BD1374="",BQ1374=""),
"EN PROCESO NOTIFICACION / COMUNICACION",
IF(
BT1374="",
"NO APLICA",
IF(
BU1374=60,
IF(AO1374&lt;&gt;"",AO1374,IF(BD1374&lt;&gt;"",BD1374,BQ1374))+60,
WORKDAY(
IF(AO1374&lt;&gt;"",AO1374,IF(BD1374&lt;&gt;"",BD1374,BQ1374)),
BU1374,
FESTIVOS_CO!A:A
)
)
))</f>
        <v>EN PROCESO NOTIFICACION / COMUNICACION</v>
      </c>
      <c r="BW1374" s="44"/>
      <c r="BX1374" s="53"/>
      <c r="BY1374" s="45"/>
      <c r="BZ1374" s="37"/>
      <c r="CA1374" s="54" t="str">
        <f t="shared" si="260"/>
        <v>PENDIENTE EJECUTORIA</v>
      </c>
      <c r="CB1374" s="59" t="str">
        <f t="shared" si="269"/>
        <v/>
      </c>
      <c r="CC1374" s="36"/>
      <c r="CD1374" s="40"/>
      <c r="CE1374" s="46"/>
      <c r="CF1374" s="40"/>
      <c r="CG1374" s="40"/>
      <c r="CH1374" s="40"/>
      <c r="CI1374" s="36"/>
      <c r="CJ1374" s="47"/>
      <c r="CK1374" s="40"/>
      <c r="CL1374" s="40"/>
      <c r="CM1374" s="40"/>
      <c r="CN1374" s="40"/>
    </row>
    <row r="1375" spans="1:92" ht="42.75" hidden="1">
      <c r="A1375" s="49" t="str">
        <f t="shared" si="261"/>
        <v>SIN GESTIÓN</v>
      </c>
      <c r="B1375" s="58"/>
      <c r="C1375" s="37"/>
      <c r="D1375" s="37"/>
      <c r="E1375" s="49" t="str">
        <f t="shared" si="262"/>
        <v>PENDIENTE NOTIFICACIÓN</v>
      </c>
      <c r="F1375" s="141" t="str">
        <f t="shared" si="263"/>
        <v>PENDIENTE NOTIFICACIÓN</v>
      </c>
      <c r="G1375" s="49" t="str">
        <f t="shared" si="264"/>
        <v/>
      </c>
      <c r="H1375" s="51" t="str">
        <f ca="1">IF(
L1375="",
"",
IF(
NETWORKDAYS(L1375,IF(M1375&lt;&gt;"",M1375,TODAY()),FESTIVOS_CO!A:A)&gt;2,
"VENCIDO",
IF(
NETWORKDAYS(L1375,IF(M1375&lt;&gt;"",M1375,TODAY()),FESTIVOS_CO!A:A)=2,
"ALERTA",
"A TIEMPO"
)))</f>
        <v/>
      </c>
      <c r="I1375" s="40"/>
      <c r="J1375" s="36"/>
      <c r="K1375" s="37"/>
      <c r="L1375" s="50"/>
      <c r="M1375" s="37"/>
      <c r="N1375" s="52"/>
      <c r="O1375" s="52"/>
      <c r="P1375" s="36"/>
      <c r="Q1375" s="36"/>
      <c r="R1375" s="40"/>
      <c r="S1375" s="36"/>
      <c r="T1375" s="40"/>
      <c r="U1375" s="40"/>
      <c r="V1375" s="81"/>
      <c r="W1375" s="40"/>
      <c r="X1375" s="40"/>
      <c r="Y1375" s="40"/>
      <c r="Z1375" s="38" t="str">
        <f>IFERROR(VLOOKUP(Y1375,DIRECTORIO!A:B,2,FALSE),"")</f>
        <v/>
      </c>
      <c r="AA1375" s="40"/>
      <c r="AB1375" s="40"/>
      <c r="AC1375" s="40"/>
      <c r="AD1375" s="40"/>
      <c r="AE1375" s="40"/>
      <c r="AF1375" s="40"/>
      <c r="AG1375" s="41" t="s">
        <v>109</v>
      </c>
      <c r="AH1375" s="42"/>
      <c r="AI1375" s="54" t="str">
        <f t="shared" ca="1" si="265"/>
        <v>PENDIENTE NOTIFICACIÓN ELECTRÓNICA</v>
      </c>
      <c r="AJ1375" s="37"/>
      <c r="AK1375" s="37"/>
      <c r="AL1375" s="37"/>
      <c r="AM1375" s="53" t="str">
        <f>IF(AK1375="","",WORKDAY(AK1375,5,FESTIVOS_CO!A:A))</f>
        <v/>
      </c>
      <c r="AN1375" s="37"/>
      <c r="AO1375" s="37"/>
      <c r="AP1375" s="54" t="str">
        <f t="shared" ca="1" si="270"/>
        <v>NO APLICA</v>
      </c>
      <c r="AQ1375" s="36"/>
      <c r="AR1375" s="43"/>
      <c r="AS1375" s="37"/>
      <c r="AT1375" s="36"/>
      <c r="AU1375" s="37"/>
      <c r="AV1375" s="36"/>
      <c r="AW1375" s="36"/>
      <c r="AX1375" s="37"/>
      <c r="AY1375" s="140" t="str">
        <f>IF(AU1375="","",WORKDAY(AU1375,5,FESTIVOS_CO!A:A))</f>
        <v/>
      </c>
      <c r="AZ1375" s="54" t="str">
        <f t="shared" ca="1" si="267"/>
        <v>NO APLICA</v>
      </c>
      <c r="BA1375" s="55" t="str">
        <f>IF(AX1375="","",WORKDAY(AX1375,5,FESTIVOS_CO!A:A))</f>
        <v/>
      </c>
      <c r="BB1375" s="39"/>
      <c r="BC1375" s="40"/>
      <c r="BD1375" s="40"/>
      <c r="BE1375" s="56" t="str">
        <f t="shared" ca="1" si="268"/>
        <v>NO APLICA</v>
      </c>
      <c r="BF1375" s="37"/>
      <c r="BG1375" s="45"/>
      <c r="BH1375" s="37"/>
      <c r="BI1375" s="36"/>
      <c r="BJ1375" s="37"/>
      <c r="BK1375" s="36"/>
      <c r="BL1375" s="36"/>
      <c r="BM1375" s="53" t="str">
        <f>IF(BJ1375="","",WORKDAY(BJ1375,5,FESTIVOS_CO!A:A))</f>
        <v/>
      </c>
      <c r="BN1375" s="57" t="str">
        <f t="shared" ca="1" si="266"/>
        <v>PENDIENTE HACER AVISO</v>
      </c>
      <c r="BO1375" s="54" t="str">
        <f t="shared" ca="1" si="259"/>
        <v>EN TRÁMITE NOTIF. POR AVISO</v>
      </c>
      <c r="BP1375" s="37"/>
      <c r="BQ1375" s="53" t="str">
        <f>IF(BP1375="","",WORKDAY(BP1375,5,FESTIVOS_CO!A:A))</f>
        <v/>
      </c>
      <c r="BR1375" s="37"/>
      <c r="BS1375" s="36"/>
      <c r="BT1375" s="38"/>
      <c r="BU1375" s="58" t="e">
        <f>VLOOKUP(BT1375,Hoja2!$C:$D,2,0)</f>
        <v>#N/A</v>
      </c>
      <c r="BV1375" s="80" t="str">
        <f>IF(
AND(AO1375="",BD1375="",BQ1375=""),
"EN PROCESO NOTIFICACION / COMUNICACION",
IF(
BT1375="",
"NO APLICA",
IF(
BU1375=60,
IF(AO1375&lt;&gt;"",AO1375,IF(BD1375&lt;&gt;"",BD1375,BQ1375))+60,
WORKDAY(
IF(AO1375&lt;&gt;"",AO1375,IF(BD1375&lt;&gt;"",BD1375,BQ1375)),
BU1375,
FESTIVOS_CO!A:A
)
)
))</f>
        <v>EN PROCESO NOTIFICACION / COMUNICACION</v>
      </c>
      <c r="BW1375" s="44"/>
      <c r="BX1375" s="53"/>
      <c r="BY1375" s="45"/>
      <c r="BZ1375" s="37"/>
      <c r="CA1375" s="54" t="str">
        <f t="shared" si="260"/>
        <v>PENDIENTE EJECUTORIA</v>
      </c>
      <c r="CB1375" s="59" t="str">
        <f t="shared" si="269"/>
        <v/>
      </c>
      <c r="CC1375" s="36"/>
      <c r="CD1375" s="40"/>
      <c r="CE1375" s="46"/>
      <c r="CF1375" s="40"/>
      <c r="CG1375" s="40"/>
      <c r="CH1375" s="40"/>
      <c r="CI1375" s="36"/>
      <c r="CJ1375" s="47"/>
      <c r="CK1375" s="40"/>
      <c r="CL1375" s="40"/>
      <c r="CM1375" s="40"/>
      <c r="CN1375" s="40"/>
    </row>
    <row r="1376" spans="1:92" ht="42.75" hidden="1">
      <c r="A1376" s="49" t="str">
        <f t="shared" si="261"/>
        <v>SIN GESTIÓN</v>
      </c>
      <c r="B1376" s="58"/>
      <c r="C1376" s="37"/>
      <c r="D1376" s="37"/>
      <c r="E1376" s="49" t="str">
        <f t="shared" si="262"/>
        <v>PENDIENTE NOTIFICACIÓN</v>
      </c>
      <c r="F1376" s="141" t="str">
        <f t="shared" si="263"/>
        <v>PENDIENTE NOTIFICACIÓN</v>
      </c>
      <c r="G1376" s="49" t="str">
        <f t="shared" si="264"/>
        <v/>
      </c>
      <c r="H1376" s="51" t="str">
        <f ca="1">IF(
L1376="",
"",
IF(
NETWORKDAYS(L1376,IF(M1376&lt;&gt;"",M1376,TODAY()),FESTIVOS_CO!A:A)&gt;2,
"VENCIDO",
IF(
NETWORKDAYS(L1376,IF(M1376&lt;&gt;"",M1376,TODAY()),FESTIVOS_CO!A:A)=2,
"ALERTA",
"A TIEMPO"
)))</f>
        <v/>
      </c>
      <c r="I1376" s="40"/>
      <c r="J1376" s="36"/>
      <c r="K1376" s="37"/>
      <c r="L1376" s="50"/>
      <c r="M1376" s="37"/>
      <c r="N1376" s="52"/>
      <c r="O1376" s="52"/>
      <c r="P1376" s="36"/>
      <c r="Q1376" s="36"/>
      <c r="R1376" s="40"/>
      <c r="S1376" s="36"/>
      <c r="T1376" s="40"/>
      <c r="U1376" s="40"/>
      <c r="V1376" s="81"/>
      <c r="W1376" s="40"/>
      <c r="X1376" s="40"/>
      <c r="Y1376" s="40"/>
      <c r="Z1376" s="38" t="str">
        <f>IFERROR(VLOOKUP(Y1376,DIRECTORIO!A:B,2,FALSE),"")</f>
        <v/>
      </c>
      <c r="AA1376" s="40"/>
      <c r="AB1376" s="40"/>
      <c r="AC1376" s="40"/>
      <c r="AD1376" s="40"/>
      <c r="AE1376" s="40"/>
      <c r="AF1376" s="40"/>
      <c r="AG1376" s="41" t="s">
        <v>109</v>
      </c>
      <c r="AH1376" s="42"/>
      <c r="AI1376" s="54" t="str">
        <f t="shared" ca="1" si="265"/>
        <v>PENDIENTE NOTIFICACIÓN ELECTRÓNICA</v>
      </c>
      <c r="AJ1376" s="37"/>
      <c r="AK1376" s="37"/>
      <c r="AL1376" s="37"/>
      <c r="AM1376" s="53" t="str">
        <f>IF(AK1376="","",WORKDAY(AK1376,5,FESTIVOS_CO!A:A))</f>
        <v/>
      </c>
      <c r="AN1376" s="37"/>
      <c r="AO1376" s="37"/>
      <c r="AP1376" s="54" t="str">
        <f t="shared" ca="1" si="270"/>
        <v>NO APLICA</v>
      </c>
      <c r="AQ1376" s="36"/>
      <c r="AR1376" s="43"/>
      <c r="AS1376" s="37"/>
      <c r="AT1376" s="36"/>
      <c r="AU1376" s="37"/>
      <c r="AV1376" s="36"/>
      <c r="AW1376" s="36"/>
      <c r="AX1376" s="37"/>
      <c r="AY1376" s="140" t="str">
        <f>IF(AU1376="","",WORKDAY(AU1376,5,FESTIVOS_CO!A:A))</f>
        <v/>
      </c>
      <c r="AZ1376" s="54" t="str">
        <f t="shared" ca="1" si="267"/>
        <v>NO APLICA</v>
      </c>
      <c r="BA1376" s="55" t="str">
        <f>IF(AX1376="","",WORKDAY(AX1376,5,FESTIVOS_CO!A:A))</f>
        <v/>
      </c>
      <c r="BB1376" s="39"/>
      <c r="BC1376" s="40"/>
      <c r="BD1376" s="40"/>
      <c r="BE1376" s="56" t="str">
        <f t="shared" ca="1" si="268"/>
        <v>NO APLICA</v>
      </c>
      <c r="BF1376" s="37"/>
      <c r="BG1376" s="45"/>
      <c r="BH1376" s="37"/>
      <c r="BI1376" s="36"/>
      <c r="BJ1376" s="37"/>
      <c r="BK1376" s="36"/>
      <c r="BL1376" s="36"/>
      <c r="BM1376" s="53" t="str">
        <f>IF(BJ1376="","",WORKDAY(BJ1376,5,FESTIVOS_CO!A:A))</f>
        <v/>
      </c>
      <c r="BN1376" s="57" t="str">
        <f t="shared" ca="1" si="266"/>
        <v>PENDIENTE HACER AVISO</v>
      </c>
      <c r="BO1376" s="54" t="str">
        <f t="shared" ca="1" si="259"/>
        <v>EN TRÁMITE NOTIF. POR AVISO</v>
      </c>
      <c r="BP1376" s="37"/>
      <c r="BQ1376" s="53" t="str">
        <f>IF(BP1376="","",WORKDAY(BP1376,5,FESTIVOS_CO!A:A))</f>
        <v/>
      </c>
      <c r="BR1376" s="37"/>
      <c r="BS1376" s="36"/>
      <c r="BT1376" s="38"/>
      <c r="BU1376" s="58" t="e">
        <f>VLOOKUP(BT1376,Hoja2!$C:$D,2,0)</f>
        <v>#N/A</v>
      </c>
      <c r="BV1376" s="80" t="str">
        <f>IF(
AND(AO1376="",BD1376="",BQ1376=""),
"EN PROCESO NOTIFICACION / COMUNICACION",
IF(
BT1376="",
"NO APLICA",
IF(
BU1376=60,
IF(AO1376&lt;&gt;"",AO1376,IF(BD1376&lt;&gt;"",BD1376,BQ1376))+60,
WORKDAY(
IF(AO1376&lt;&gt;"",AO1376,IF(BD1376&lt;&gt;"",BD1376,BQ1376)),
BU1376,
FESTIVOS_CO!A:A
)
)
))</f>
        <v>EN PROCESO NOTIFICACION / COMUNICACION</v>
      </c>
      <c r="BW1376" s="44"/>
      <c r="BX1376" s="53"/>
      <c r="BY1376" s="45"/>
      <c r="BZ1376" s="37"/>
      <c r="CA1376" s="54" t="str">
        <f t="shared" si="260"/>
        <v>PENDIENTE EJECUTORIA</v>
      </c>
      <c r="CB1376" s="59" t="str">
        <f t="shared" si="269"/>
        <v/>
      </c>
      <c r="CC1376" s="36"/>
      <c r="CD1376" s="40"/>
      <c r="CE1376" s="46"/>
      <c r="CF1376" s="40"/>
      <c r="CG1376" s="40"/>
      <c r="CH1376" s="40"/>
      <c r="CI1376" s="36"/>
      <c r="CJ1376" s="47"/>
      <c r="CK1376" s="40"/>
      <c r="CL1376" s="40"/>
      <c r="CM1376" s="40"/>
      <c r="CN1376" s="40"/>
    </row>
    <row r="1377" spans="1:92" ht="42.75" hidden="1">
      <c r="A1377" s="49" t="str">
        <f t="shared" si="261"/>
        <v>SIN GESTIÓN</v>
      </c>
      <c r="B1377" s="58"/>
      <c r="C1377" s="37"/>
      <c r="D1377" s="37"/>
      <c r="E1377" s="49" t="str">
        <f t="shared" si="262"/>
        <v>PENDIENTE NOTIFICACIÓN</v>
      </c>
      <c r="F1377" s="141" t="str">
        <f t="shared" si="263"/>
        <v>PENDIENTE NOTIFICACIÓN</v>
      </c>
      <c r="G1377" s="49" t="str">
        <f t="shared" si="264"/>
        <v/>
      </c>
      <c r="H1377" s="51" t="str">
        <f ca="1">IF(
L1377="",
"",
IF(
NETWORKDAYS(L1377,IF(M1377&lt;&gt;"",M1377,TODAY()),FESTIVOS_CO!A:A)&gt;2,
"VENCIDO",
IF(
NETWORKDAYS(L1377,IF(M1377&lt;&gt;"",M1377,TODAY()),FESTIVOS_CO!A:A)=2,
"ALERTA",
"A TIEMPO"
)))</f>
        <v/>
      </c>
      <c r="I1377" s="40"/>
      <c r="J1377" s="36"/>
      <c r="K1377" s="37"/>
      <c r="L1377" s="50"/>
      <c r="M1377" s="37"/>
      <c r="N1377" s="52"/>
      <c r="O1377" s="52"/>
      <c r="P1377" s="36"/>
      <c r="Q1377" s="36"/>
      <c r="R1377" s="40"/>
      <c r="S1377" s="36"/>
      <c r="T1377" s="40"/>
      <c r="U1377" s="40"/>
      <c r="V1377" s="81"/>
      <c r="W1377" s="40"/>
      <c r="X1377" s="40"/>
      <c r="Y1377" s="40"/>
      <c r="Z1377" s="38" t="str">
        <f>IFERROR(VLOOKUP(Y1377,DIRECTORIO!A:B,2,FALSE),"")</f>
        <v/>
      </c>
      <c r="AA1377" s="40"/>
      <c r="AB1377" s="40"/>
      <c r="AC1377" s="40"/>
      <c r="AD1377" s="40"/>
      <c r="AE1377" s="40"/>
      <c r="AF1377" s="40"/>
      <c r="AG1377" s="41" t="s">
        <v>109</v>
      </c>
      <c r="AH1377" s="42"/>
      <c r="AI1377" s="54" t="str">
        <f t="shared" ca="1" si="265"/>
        <v>PENDIENTE NOTIFICACIÓN ELECTRÓNICA</v>
      </c>
      <c r="AJ1377" s="37"/>
      <c r="AK1377" s="37"/>
      <c r="AL1377" s="37"/>
      <c r="AM1377" s="53" t="str">
        <f>IF(AK1377="","",WORKDAY(AK1377,5,FESTIVOS_CO!A:A))</f>
        <v/>
      </c>
      <c r="AN1377" s="37"/>
      <c r="AO1377" s="37"/>
      <c r="AP1377" s="54" t="str">
        <f t="shared" ca="1" si="270"/>
        <v>NO APLICA</v>
      </c>
      <c r="AQ1377" s="36"/>
      <c r="AR1377" s="43"/>
      <c r="AS1377" s="37"/>
      <c r="AT1377" s="36"/>
      <c r="AU1377" s="37"/>
      <c r="AV1377" s="36"/>
      <c r="AW1377" s="36"/>
      <c r="AX1377" s="37"/>
      <c r="AY1377" s="140" t="str">
        <f>IF(AU1377="","",WORKDAY(AU1377,5,FESTIVOS_CO!A:A))</f>
        <v/>
      </c>
      <c r="AZ1377" s="54" t="str">
        <f t="shared" ca="1" si="267"/>
        <v>NO APLICA</v>
      </c>
      <c r="BA1377" s="55" t="str">
        <f>IF(AX1377="","",WORKDAY(AX1377,5,FESTIVOS_CO!A:A))</f>
        <v/>
      </c>
      <c r="BB1377" s="39"/>
      <c r="BC1377" s="40"/>
      <c r="BD1377" s="40"/>
      <c r="BE1377" s="56" t="str">
        <f t="shared" ca="1" si="268"/>
        <v>NO APLICA</v>
      </c>
      <c r="BF1377" s="37"/>
      <c r="BG1377" s="45"/>
      <c r="BH1377" s="37"/>
      <c r="BI1377" s="36"/>
      <c r="BJ1377" s="37"/>
      <c r="BK1377" s="36"/>
      <c r="BL1377" s="36"/>
      <c r="BM1377" s="53" t="str">
        <f>IF(BJ1377="","",WORKDAY(BJ1377,5,FESTIVOS_CO!A:A))</f>
        <v/>
      </c>
      <c r="BN1377" s="57" t="str">
        <f t="shared" ca="1" si="266"/>
        <v>PENDIENTE HACER AVISO</v>
      </c>
      <c r="BO1377" s="54" t="str">
        <f t="shared" ca="1" si="259"/>
        <v>EN TRÁMITE NOTIF. POR AVISO</v>
      </c>
      <c r="BP1377" s="37"/>
      <c r="BQ1377" s="53" t="str">
        <f>IF(BP1377="","",WORKDAY(BP1377,5,FESTIVOS_CO!A:A))</f>
        <v/>
      </c>
      <c r="BR1377" s="37"/>
      <c r="BS1377" s="36"/>
      <c r="BT1377" s="38"/>
      <c r="BU1377" s="58" t="e">
        <f>VLOOKUP(BT1377,Hoja2!$C:$D,2,0)</f>
        <v>#N/A</v>
      </c>
      <c r="BV1377" s="80" t="str">
        <f>IF(
AND(AO1377="",BD1377="",BQ1377=""),
"EN PROCESO NOTIFICACION / COMUNICACION",
IF(
BT1377="",
"NO APLICA",
IF(
BU1377=60,
IF(AO1377&lt;&gt;"",AO1377,IF(BD1377&lt;&gt;"",BD1377,BQ1377))+60,
WORKDAY(
IF(AO1377&lt;&gt;"",AO1377,IF(BD1377&lt;&gt;"",BD1377,BQ1377)),
BU1377,
FESTIVOS_CO!A:A
)
)
))</f>
        <v>EN PROCESO NOTIFICACION / COMUNICACION</v>
      </c>
      <c r="BW1377" s="44"/>
      <c r="BX1377" s="53"/>
      <c r="BY1377" s="45"/>
      <c r="BZ1377" s="37"/>
      <c r="CA1377" s="54" t="str">
        <f t="shared" si="260"/>
        <v>PENDIENTE EJECUTORIA</v>
      </c>
      <c r="CB1377" s="59" t="str">
        <f t="shared" si="269"/>
        <v/>
      </c>
      <c r="CC1377" s="36"/>
      <c r="CD1377" s="40"/>
      <c r="CE1377" s="46"/>
      <c r="CF1377" s="40"/>
      <c r="CG1377" s="40"/>
      <c r="CH1377" s="40"/>
      <c r="CI1377" s="36"/>
      <c r="CJ1377" s="47"/>
      <c r="CK1377" s="40"/>
      <c r="CL1377" s="40"/>
      <c r="CM1377" s="40"/>
      <c r="CN1377" s="40"/>
    </row>
    <row r="1378" spans="1:92" ht="42.75" hidden="1">
      <c r="A1378" s="49" t="str">
        <f t="shared" si="261"/>
        <v>SIN GESTIÓN</v>
      </c>
      <c r="B1378" s="58"/>
      <c r="C1378" s="37"/>
      <c r="D1378" s="37"/>
      <c r="E1378" s="49" t="str">
        <f t="shared" si="262"/>
        <v>PENDIENTE NOTIFICACIÓN</v>
      </c>
      <c r="F1378" s="141" t="str">
        <f t="shared" si="263"/>
        <v>PENDIENTE NOTIFICACIÓN</v>
      </c>
      <c r="G1378" s="49" t="str">
        <f t="shared" si="264"/>
        <v/>
      </c>
      <c r="H1378" s="51" t="str">
        <f ca="1">IF(
L1378="",
"",
IF(
NETWORKDAYS(L1378,IF(M1378&lt;&gt;"",M1378,TODAY()),FESTIVOS_CO!A:A)&gt;2,
"VENCIDO",
IF(
NETWORKDAYS(L1378,IF(M1378&lt;&gt;"",M1378,TODAY()),FESTIVOS_CO!A:A)=2,
"ALERTA",
"A TIEMPO"
)))</f>
        <v/>
      </c>
      <c r="I1378" s="40"/>
      <c r="J1378" s="36"/>
      <c r="K1378" s="37"/>
      <c r="L1378" s="50"/>
      <c r="M1378" s="37"/>
      <c r="N1378" s="52"/>
      <c r="O1378" s="52"/>
      <c r="P1378" s="36"/>
      <c r="Q1378" s="36"/>
      <c r="R1378" s="40"/>
      <c r="S1378" s="36"/>
      <c r="T1378" s="40"/>
      <c r="U1378" s="40"/>
      <c r="V1378" s="81"/>
      <c r="W1378" s="40"/>
      <c r="X1378" s="40"/>
      <c r="Y1378" s="40"/>
      <c r="Z1378" s="38" t="str">
        <f>IFERROR(VLOOKUP(Y1378,DIRECTORIO!A:B,2,FALSE),"")</f>
        <v/>
      </c>
      <c r="AA1378" s="40"/>
      <c r="AB1378" s="40"/>
      <c r="AC1378" s="40"/>
      <c r="AD1378" s="40"/>
      <c r="AE1378" s="40"/>
      <c r="AF1378" s="40"/>
      <c r="AG1378" s="41" t="s">
        <v>109</v>
      </c>
      <c r="AH1378" s="42"/>
      <c r="AI1378" s="54" t="str">
        <f t="shared" ca="1" si="265"/>
        <v>PENDIENTE NOTIFICACIÓN ELECTRÓNICA</v>
      </c>
      <c r="AJ1378" s="37"/>
      <c r="AK1378" s="37"/>
      <c r="AL1378" s="37"/>
      <c r="AM1378" s="53" t="str">
        <f>IF(AK1378="","",WORKDAY(AK1378,5,FESTIVOS_CO!A:A))</f>
        <v/>
      </c>
      <c r="AN1378" s="37"/>
      <c r="AO1378" s="37"/>
      <c r="AP1378" s="54" t="str">
        <f t="shared" ca="1" si="270"/>
        <v>NO APLICA</v>
      </c>
      <c r="AQ1378" s="36"/>
      <c r="AR1378" s="43"/>
      <c r="AS1378" s="37"/>
      <c r="AT1378" s="36"/>
      <c r="AU1378" s="37"/>
      <c r="AV1378" s="36"/>
      <c r="AW1378" s="36"/>
      <c r="AX1378" s="37"/>
      <c r="AY1378" s="140" t="str">
        <f>IF(AU1378="","",WORKDAY(AU1378,5,FESTIVOS_CO!A:A))</f>
        <v/>
      </c>
      <c r="AZ1378" s="54" t="str">
        <f t="shared" ca="1" si="267"/>
        <v>NO APLICA</v>
      </c>
      <c r="BA1378" s="55" t="str">
        <f>IF(AX1378="","",WORKDAY(AX1378,5,FESTIVOS_CO!A:A))</f>
        <v/>
      </c>
      <c r="BB1378" s="39"/>
      <c r="BC1378" s="40"/>
      <c r="BD1378" s="40"/>
      <c r="BE1378" s="56" t="str">
        <f t="shared" ca="1" si="268"/>
        <v>NO APLICA</v>
      </c>
      <c r="BF1378" s="37"/>
      <c r="BG1378" s="45"/>
      <c r="BH1378" s="37"/>
      <c r="BI1378" s="36"/>
      <c r="BJ1378" s="37"/>
      <c r="BK1378" s="36"/>
      <c r="BL1378" s="36"/>
      <c r="BM1378" s="53" t="str">
        <f>IF(BJ1378="","",WORKDAY(BJ1378,5,FESTIVOS_CO!A:A))</f>
        <v/>
      </c>
      <c r="BN1378" s="57" t="str">
        <f t="shared" ca="1" si="266"/>
        <v>PENDIENTE HACER AVISO</v>
      </c>
      <c r="BO1378" s="54" t="str">
        <f t="shared" ca="1" si="259"/>
        <v>EN TRÁMITE NOTIF. POR AVISO</v>
      </c>
      <c r="BP1378" s="37"/>
      <c r="BQ1378" s="53" t="str">
        <f>IF(BP1378="","",WORKDAY(BP1378,5,FESTIVOS_CO!A:A))</f>
        <v/>
      </c>
      <c r="BR1378" s="37"/>
      <c r="BS1378" s="36"/>
      <c r="BT1378" s="38"/>
      <c r="BU1378" s="58" t="e">
        <f>VLOOKUP(BT1378,Hoja2!$C:$D,2,0)</f>
        <v>#N/A</v>
      </c>
      <c r="BV1378" s="80" t="str">
        <f>IF(
AND(AO1378="",BD1378="",BQ1378=""),
"EN PROCESO NOTIFICACION / COMUNICACION",
IF(
BT1378="",
"NO APLICA",
IF(
BU1378=60,
IF(AO1378&lt;&gt;"",AO1378,IF(BD1378&lt;&gt;"",BD1378,BQ1378))+60,
WORKDAY(
IF(AO1378&lt;&gt;"",AO1378,IF(BD1378&lt;&gt;"",BD1378,BQ1378)),
BU1378,
FESTIVOS_CO!A:A
)
)
))</f>
        <v>EN PROCESO NOTIFICACION / COMUNICACION</v>
      </c>
      <c r="BW1378" s="44"/>
      <c r="BX1378" s="53"/>
      <c r="BY1378" s="45"/>
      <c r="BZ1378" s="37"/>
      <c r="CA1378" s="54" t="str">
        <f t="shared" si="260"/>
        <v>PENDIENTE EJECUTORIA</v>
      </c>
      <c r="CB1378" s="59" t="str">
        <f t="shared" si="269"/>
        <v/>
      </c>
      <c r="CC1378" s="36"/>
      <c r="CD1378" s="40"/>
      <c r="CE1378" s="46"/>
      <c r="CF1378" s="40"/>
      <c r="CG1378" s="40"/>
      <c r="CH1378" s="40"/>
      <c r="CI1378" s="36"/>
      <c r="CJ1378" s="47"/>
      <c r="CK1378" s="40"/>
      <c r="CL1378" s="40"/>
      <c r="CM1378" s="40"/>
      <c r="CN1378" s="40"/>
    </row>
    <row r="1379" spans="1:92" ht="42.75" hidden="1">
      <c r="A1379" s="49" t="str">
        <f t="shared" si="261"/>
        <v>SIN GESTIÓN</v>
      </c>
      <c r="B1379" s="58"/>
      <c r="C1379" s="37"/>
      <c r="D1379" s="37"/>
      <c r="E1379" s="49" t="str">
        <f t="shared" si="262"/>
        <v>PENDIENTE NOTIFICACIÓN</v>
      </c>
      <c r="F1379" s="141" t="str">
        <f t="shared" si="263"/>
        <v>PENDIENTE NOTIFICACIÓN</v>
      </c>
      <c r="G1379" s="49" t="str">
        <f t="shared" si="264"/>
        <v/>
      </c>
      <c r="H1379" s="51" t="str">
        <f ca="1">IF(
L1379="",
"",
IF(
NETWORKDAYS(L1379,IF(M1379&lt;&gt;"",M1379,TODAY()),FESTIVOS_CO!A:A)&gt;2,
"VENCIDO",
IF(
NETWORKDAYS(L1379,IF(M1379&lt;&gt;"",M1379,TODAY()),FESTIVOS_CO!A:A)=2,
"ALERTA",
"A TIEMPO"
)))</f>
        <v/>
      </c>
      <c r="I1379" s="40"/>
      <c r="J1379" s="36"/>
      <c r="K1379" s="37"/>
      <c r="L1379" s="50"/>
      <c r="M1379" s="37"/>
      <c r="N1379" s="52"/>
      <c r="O1379" s="52"/>
      <c r="P1379" s="36"/>
      <c r="Q1379" s="36"/>
      <c r="R1379" s="40"/>
      <c r="S1379" s="36"/>
      <c r="T1379" s="40"/>
      <c r="U1379" s="40"/>
      <c r="V1379" s="81"/>
      <c r="W1379" s="40"/>
      <c r="X1379" s="40"/>
      <c r="Y1379" s="40"/>
      <c r="Z1379" s="38" t="str">
        <f>IFERROR(VLOOKUP(Y1379,DIRECTORIO!A:B,2,FALSE),"")</f>
        <v/>
      </c>
      <c r="AA1379" s="40"/>
      <c r="AB1379" s="40"/>
      <c r="AC1379" s="40"/>
      <c r="AD1379" s="40"/>
      <c r="AE1379" s="40"/>
      <c r="AF1379" s="40"/>
      <c r="AG1379" s="41" t="s">
        <v>109</v>
      </c>
      <c r="AH1379" s="42"/>
      <c r="AI1379" s="54" t="str">
        <f t="shared" ca="1" si="265"/>
        <v>PENDIENTE NOTIFICACIÓN ELECTRÓNICA</v>
      </c>
      <c r="AJ1379" s="37"/>
      <c r="AK1379" s="37"/>
      <c r="AL1379" s="37"/>
      <c r="AM1379" s="53" t="str">
        <f>IF(AK1379="","",WORKDAY(AK1379,5,FESTIVOS_CO!A:A))</f>
        <v/>
      </c>
      <c r="AN1379" s="37"/>
      <c r="AO1379" s="37"/>
      <c r="AP1379" s="54" t="str">
        <f t="shared" ca="1" si="270"/>
        <v>NO APLICA</v>
      </c>
      <c r="AQ1379" s="36"/>
      <c r="AR1379" s="43"/>
      <c r="AS1379" s="37"/>
      <c r="AT1379" s="36"/>
      <c r="AU1379" s="37"/>
      <c r="AV1379" s="36"/>
      <c r="AW1379" s="36"/>
      <c r="AX1379" s="37"/>
      <c r="AY1379" s="140" t="str">
        <f>IF(AU1379="","",WORKDAY(AU1379,5,FESTIVOS_CO!A:A))</f>
        <v/>
      </c>
      <c r="AZ1379" s="54" t="str">
        <f t="shared" ca="1" si="267"/>
        <v>NO APLICA</v>
      </c>
      <c r="BA1379" s="55" t="str">
        <f>IF(AX1379="","",WORKDAY(AX1379,5,FESTIVOS_CO!A:A))</f>
        <v/>
      </c>
      <c r="BB1379" s="39"/>
      <c r="BC1379" s="40"/>
      <c r="BD1379" s="40"/>
      <c r="BE1379" s="56" t="str">
        <f t="shared" ca="1" si="268"/>
        <v>NO APLICA</v>
      </c>
      <c r="BF1379" s="37"/>
      <c r="BG1379" s="45"/>
      <c r="BH1379" s="37"/>
      <c r="BI1379" s="36"/>
      <c r="BJ1379" s="37"/>
      <c r="BK1379" s="36"/>
      <c r="BL1379" s="36"/>
      <c r="BM1379" s="53" t="str">
        <f>IF(BJ1379="","",WORKDAY(BJ1379,5,FESTIVOS_CO!A:A))</f>
        <v/>
      </c>
      <c r="BN1379" s="57" t="str">
        <f t="shared" ca="1" si="266"/>
        <v>PENDIENTE HACER AVISO</v>
      </c>
      <c r="BO1379" s="54" t="str">
        <f t="shared" ca="1" si="259"/>
        <v>EN TRÁMITE NOTIF. POR AVISO</v>
      </c>
      <c r="BP1379" s="37"/>
      <c r="BQ1379" s="53" t="str">
        <f>IF(BP1379="","",WORKDAY(BP1379,5,FESTIVOS_CO!A:A))</f>
        <v/>
      </c>
      <c r="BR1379" s="37"/>
      <c r="BS1379" s="36"/>
      <c r="BT1379" s="38"/>
      <c r="BU1379" s="58" t="e">
        <f>VLOOKUP(BT1379,Hoja2!$C:$D,2,0)</f>
        <v>#N/A</v>
      </c>
      <c r="BV1379" s="80" t="str">
        <f>IF(
AND(AO1379="",BD1379="",BQ1379=""),
"EN PROCESO NOTIFICACION / COMUNICACION",
IF(
BT1379="",
"NO APLICA",
IF(
BU1379=60,
IF(AO1379&lt;&gt;"",AO1379,IF(BD1379&lt;&gt;"",BD1379,BQ1379))+60,
WORKDAY(
IF(AO1379&lt;&gt;"",AO1379,IF(BD1379&lt;&gt;"",BD1379,BQ1379)),
BU1379,
FESTIVOS_CO!A:A
)
)
))</f>
        <v>EN PROCESO NOTIFICACION / COMUNICACION</v>
      </c>
      <c r="BW1379" s="44"/>
      <c r="BX1379" s="53"/>
      <c r="BY1379" s="45"/>
      <c r="BZ1379" s="37"/>
      <c r="CA1379" s="54" t="str">
        <f t="shared" si="260"/>
        <v>PENDIENTE EJECUTORIA</v>
      </c>
      <c r="CB1379" s="59" t="str">
        <f t="shared" si="269"/>
        <v/>
      </c>
      <c r="CC1379" s="36"/>
      <c r="CD1379" s="40"/>
      <c r="CE1379" s="46"/>
      <c r="CF1379" s="40"/>
      <c r="CG1379" s="40"/>
      <c r="CH1379" s="40"/>
      <c r="CI1379" s="36"/>
      <c r="CJ1379" s="47"/>
      <c r="CK1379" s="40"/>
      <c r="CL1379" s="40"/>
      <c r="CM1379" s="40"/>
      <c r="CN1379" s="40"/>
    </row>
    <row r="1380" spans="1:92" ht="42.75" hidden="1">
      <c r="A1380" s="49" t="str">
        <f t="shared" si="261"/>
        <v>SIN GESTIÓN</v>
      </c>
      <c r="B1380" s="58"/>
      <c r="C1380" s="37"/>
      <c r="D1380" s="37"/>
      <c r="E1380" s="49" t="str">
        <f t="shared" si="262"/>
        <v>PENDIENTE NOTIFICACIÓN</v>
      </c>
      <c r="F1380" s="141" t="str">
        <f t="shared" si="263"/>
        <v>PENDIENTE NOTIFICACIÓN</v>
      </c>
      <c r="G1380" s="49" t="str">
        <f t="shared" si="264"/>
        <v/>
      </c>
      <c r="H1380" s="51" t="str">
        <f ca="1">IF(
L1380="",
"",
IF(
NETWORKDAYS(L1380,IF(M1380&lt;&gt;"",M1380,TODAY()),FESTIVOS_CO!A:A)&gt;2,
"VENCIDO",
IF(
NETWORKDAYS(L1380,IF(M1380&lt;&gt;"",M1380,TODAY()),FESTIVOS_CO!A:A)=2,
"ALERTA",
"A TIEMPO"
)))</f>
        <v/>
      </c>
      <c r="I1380" s="40"/>
      <c r="J1380" s="36"/>
      <c r="K1380" s="37"/>
      <c r="L1380" s="50"/>
      <c r="M1380" s="37"/>
      <c r="N1380" s="52"/>
      <c r="O1380" s="52"/>
      <c r="P1380" s="36"/>
      <c r="Q1380" s="36"/>
      <c r="R1380" s="40"/>
      <c r="S1380" s="36"/>
      <c r="T1380" s="40"/>
      <c r="U1380" s="40"/>
      <c r="V1380" s="81"/>
      <c r="W1380" s="40"/>
      <c r="X1380" s="40"/>
      <c r="Y1380" s="40"/>
      <c r="Z1380" s="38" t="str">
        <f>IFERROR(VLOOKUP(Y1380,DIRECTORIO!A:B,2,FALSE),"")</f>
        <v/>
      </c>
      <c r="AA1380" s="40"/>
      <c r="AB1380" s="40"/>
      <c r="AC1380" s="40"/>
      <c r="AD1380" s="40"/>
      <c r="AE1380" s="40"/>
      <c r="AF1380" s="40"/>
      <c r="AG1380" s="41" t="s">
        <v>109</v>
      </c>
      <c r="AH1380" s="42"/>
      <c r="AI1380" s="54" t="str">
        <f t="shared" ca="1" si="265"/>
        <v>PENDIENTE NOTIFICACIÓN ELECTRÓNICA</v>
      </c>
      <c r="AJ1380" s="37"/>
      <c r="AK1380" s="37"/>
      <c r="AL1380" s="37"/>
      <c r="AM1380" s="53" t="str">
        <f>IF(AK1380="","",WORKDAY(AK1380,5,FESTIVOS_CO!A:A))</f>
        <v/>
      </c>
      <c r="AN1380" s="37"/>
      <c r="AO1380" s="37"/>
      <c r="AP1380" s="54" t="str">
        <f t="shared" ca="1" si="270"/>
        <v>NO APLICA</v>
      </c>
      <c r="AQ1380" s="36"/>
      <c r="AR1380" s="43"/>
      <c r="AS1380" s="37"/>
      <c r="AT1380" s="36"/>
      <c r="AU1380" s="37"/>
      <c r="AV1380" s="36"/>
      <c r="AW1380" s="36"/>
      <c r="AX1380" s="37"/>
      <c r="AY1380" s="140" t="str">
        <f>IF(AU1380="","",WORKDAY(AU1380,5,FESTIVOS_CO!A:A))</f>
        <v/>
      </c>
      <c r="AZ1380" s="54" t="str">
        <f t="shared" ca="1" si="267"/>
        <v>NO APLICA</v>
      </c>
      <c r="BA1380" s="55" t="str">
        <f>IF(AX1380="","",WORKDAY(AX1380,5,FESTIVOS_CO!A:A))</f>
        <v/>
      </c>
      <c r="BB1380" s="39"/>
      <c r="BC1380" s="40"/>
      <c r="BD1380" s="40"/>
      <c r="BE1380" s="56" t="str">
        <f t="shared" ca="1" si="268"/>
        <v>NO APLICA</v>
      </c>
      <c r="BF1380" s="37"/>
      <c r="BG1380" s="45"/>
      <c r="BH1380" s="37"/>
      <c r="BI1380" s="36"/>
      <c r="BJ1380" s="37"/>
      <c r="BK1380" s="36"/>
      <c r="BL1380" s="36"/>
      <c r="BM1380" s="53" t="str">
        <f>IF(BJ1380="","",WORKDAY(BJ1380,5,FESTIVOS_CO!A:A))</f>
        <v/>
      </c>
      <c r="BN1380" s="57" t="str">
        <f t="shared" ca="1" si="266"/>
        <v>PENDIENTE HACER AVISO</v>
      </c>
      <c r="BO1380" s="54" t="str">
        <f t="shared" ca="1" si="259"/>
        <v>EN TRÁMITE NOTIF. POR AVISO</v>
      </c>
      <c r="BP1380" s="37"/>
      <c r="BQ1380" s="53" t="str">
        <f>IF(BP1380="","",WORKDAY(BP1380,5,FESTIVOS_CO!A:A))</f>
        <v/>
      </c>
      <c r="BR1380" s="37"/>
      <c r="BS1380" s="36"/>
      <c r="BT1380" s="38"/>
      <c r="BU1380" s="58" t="e">
        <f>VLOOKUP(BT1380,Hoja2!$C:$D,2,0)</f>
        <v>#N/A</v>
      </c>
      <c r="BV1380" s="80" t="str">
        <f>IF(
AND(AO1380="",BD1380="",BQ1380=""),
"EN PROCESO NOTIFICACION / COMUNICACION",
IF(
BT1380="",
"NO APLICA",
IF(
BU1380=60,
IF(AO1380&lt;&gt;"",AO1380,IF(BD1380&lt;&gt;"",BD1380,BQ1380))+60,
WORKDAY(
IF(AO1380&lt;&gt;"",AO1380,IF(BD1380&lt;&gt;"",BD1380,BQ1380)),
BU1380,
FESTIVOS_CO!A:A
)
)
))</f>
        <v>EN PROCESO NOTIFICACION / COMUNICACION</v>
      </c>
      <c r="BW1380" s="44"/>
      <c r="BX1380" s="53"/>
      <c r="BY1380" s="45"/>
      <c r="BZ1380" s="37"/>
      <c r="CA1380" s="54" t="str">
        <f t="shared" si="260"/>
        <v>PENDIENTE EJECUTORIA</v>
      </c>
      <c r="CB1380" s="59" t="str">
        <f t="shared" si="269"/>
        <v/>
      </c>
      <c r="CC1380" s="36"/>
      <c r="CD1380" s="40"/>
      <c r="CE1380" s="46"/>
      <c r="CF1380" s="40"/>
      <c r="CG1380" s="40"/>
      <c r="CH1380" s="40"/>
      <c r="CI1380" s="36"/>
      <c r="CJ1380" s="47"/>
      <c r="CK1380" s="40"/>
      <c r="CL1380" s="40"/>
      <c r="CM1380" s="40"/>
      <c r="CN1380" s="40"/>
    </row>
    <row r="1381" spans="1:92" ht="42.75" hidden="1">
      <c r="A1381" s="49" t="str">
        <f t="shared" si="261"/>
        <v>SIN GESTIÓN</v>
      </c>
      <c r="B1381" s="58"/>
      <c r="C1381" s="37"/>
      <c r="D1381" s="37"/>
      <c r="E1381" s="49" t="str">
        <f t="shared" si="262"/>
        <v>PENDIENTE NOTIFICACIÓN</v>
      </c>
      <c r="F1381" s="141" t="str">
        <f t="shared" si="263"/>
        <v>PENDIENTE NOTIFICACIÓN</v>
      </c>
      <c r="G1381" s="49" t="str">
        <f t="shared" si="264"/>
        <v/>
      </c>
      <c r="H1381" s="51" t="str">
        <f ca="1">IF(
L1381="",
"",
IF(
NETWORKDAYS(L1381,IF(M1381&lt;&gt;"",M1381,TODAY()),FESTIVOS_CO!A:A)&gt;2,
"VENCIDO",
IF(
NETWORKDAYS(L1381,IF(M1381&lt;&gt;"",M1381,TODAY()),FESTIVOS_CO!A:A)=2,
"ALERTA",
"A TIEMPO"
)))</f>
        <v/>
      </c>
      <c r="I1381" s="40"/>
      <c r="J1381" s="36"/>
      <c r="K1381" s="37"/>
      <c r="L1381" s="50"/>
      <c r="M1381" s="37"/>
      <c r="N1381" s="52"/>
      <c r="O1381" s="52"/>
      <c r="P1381" s="36"/>
      <c r="Q1381" s="36"/>
      <c r="R1381" s="40"/>
      <c r="S1381" s="36"/>
      <c r="T1381" s="40"/>
      <c r="U1381" s="40"/>
      <c r="V1381" s="81"/>
      <c r="W1381" s="40"/>
      <c r="X1381" s="40"/>
      <c r="Y1381" s="40"/>
      <c r="Z1381" s="38" t="str">
        <f>IFERROR(VLOOKUP(Y1381,DIRECTORIO!A:B,2,FALSE),"")</f>
        <v/>
      </c>
      <c r="AA1381" s="40"/>
      <c r="AB1381" s="40"/>
      <c r="AC1381" s="40"/>
      <c r="AD1381" s="40"/>
      <c r="AE1381" s="40"/>
      <c r="AF1381" s="40"/>
      <c r="AG1381" s="41" t="s">
        <v>109</v>
      </c>
      <c r="AH1381" s="42"/>
      <c r="AI1381" s="54" t="str">
        <f t="shared" ca="1" si="265"/>
        <v>PENDIENTE NOTIFICACIÓN ELECTRÓNICA</v>
      </c>
      <c r="AJ1381" s="37"/>
      <c r="AK1381" s="37"/>
      <c r="AL1381" s="37"/>
      <c r="AM1381" s="53" t="str">
        <f>IF(AK1381="","",WORKDAY(AK1381,5,FESTIVOS_CO!A:A))</f>
        <v/>
      </c>
      <c r="AN1381" s="37"/>
      <c r="AO1381" s="37"/>
      <c r="AP1381" s="54" t="str">
        <f t="shared" ca="1" si="270"/>
        <v>NO APLICA</v>
      </c>
      <c r="AQ1381" s="36"/>
      <c r="AR1381" s="43"/>
      <c r="AS1381" s="37"/>
      <c r="AT1381" s="36"/>
      <c r="AU1381" s="37"/>
      <c r="AV1381" s="36"/>
      <c r="AW1381" s="36"/>
      <c r="AX1381" s="37"/>
      <c r="AY1381" s="140" t="str">
        <f>IF(AU1381="","",WORKDAY(AU1381,5,FESTIVOS_CO!A:A))</f>
        <v/>
      </c>
      <c r="AZ1381" s="54" t="str">
        <f t="shared" ca="1" si="267"/>
        <v>NO APLICA</v>
      </c>
      <c r="BA1381" s="55" t="str">
        <f>IF(AX1381="","",WORKDAY(AX1381,5,FESTIVOS_CO!A:A))</f>
        <v/>
      </c>
      <c r="BB1381" s="39"/>
      <c r="BC1381" s="40"/>
      <c r="BD1381" s="40"/>
      <c r="BE1381" s="56" t="str">
        <f t="shared" ca="1" si="268"/>
        <v>NO APLICA</v>
      </c>
      <c r="BF1381" s="37"/>
      <c r="BG1381" s="45"/>
      <c r="BH1381" s="37"/>
      <c r="BI1381" s="36"/>
      <c r="BJ1381" s="37"/>
      <c r="BK1381" s="36"/>
      <c r="BL1381" s="36"/>
      <c r="BM1381" s="53" t="str">
        <f>IF(BJ1381="","",WORKDAY(BJ1381,5,FESTIVOS_CO!A:A))</f>
        <v/>
      </c>
      <c r="BN1381" s="57" t="str">
        <f t="shared" ca="1" si="266"/>
        <v>PENDIENTE HACER AVISO</v>
      </c>
      <c r="BO1381" s="54" t="str">
        <f t="shared" ca="1" si="259"/>
        <v>EN TRÁMITE NOTIF. POR AVISO</v>
      </c>
      <c r="BP1381" s="37"/>
      <c r="BQ1381" s="53" t="str">
        <f>IF(BP1381="","",WORKDAY(BP1381,5,FESTIVOS_CO!A:A))</f>
        <v/>
      </c>
      <c r="BR1381" s="37"/>
      <c r="BS1381" s="36"/>
      <c r="BT1381" s="38"/>
      <c r="BU1381" s="58" t="e">
        <f>VLOOKUP(BT1381,Hoja2!$C:$D,2,0)</f>
        <v>#N/A</v>
      </c>
      <c r="BV1381" s="80" t="str">
        <f>IF(
AND(AO1381="",BD1381="",BQ1381=""),
"EN PROCESO NOTIFICACION / COMUNICACION",
IF(
BT1381="",
"NO APLICA",
IF(
BU1381=60,
IF(AO1381&lt;&gt;"",AO1381,IF(BD1381&lt;&gt;"",BD1381,BQ1381))+60,
WORKDAY(
IF(AO1381&lt;&gt;"",AO1381,IF(BD1381&lt;&gt;"",BD1381,BQ1381)),
BU1381,
FESTIVOS_CO!A:A
)
)
))</f>
        <v>EN PROCESO NOTIFICACION / COMUNICACION</v>
      </c>
      <c r="BW1381" s="44"/>
      <c r="BX1381" s="53"/>
      <c r="BY1381" s="45"/>
      <c r="BZ1381" s="37"/>
      <c r="CA1381" s="54" t="str">
        <f t="shared" si="260"/>
        <v>PENDIENTE EJECUTORIA</v>
      </c>
      <c r="CB1381" s="59" t="str">
        <f t="shared" si="269"/>
        <v/>
      </c>
      <c r="CC1381" s="36"/>
      <c r="CD1381" s="40"/>
      <c r="CE1381" s="46"/>
      <c r="CF1381" s="40"/>
      <c r="CG1381" s="40"/>
      <c r="CH1381" s="40"/>
      <c r="CI1381" s="36"/>
      <c r="CJ1381" s="47"/>
      <c r="CK1381" s="40"/>
      <c r="CL1381" s="40"/>
      <c r="CM1381" s="40"/>
      <c r="CN1381" s="40"/>
    </row>
    <row r="1382" spans="1:92" ht="42.75" hidden="1">
      <c r="A1382" s="49" t="str">
        <f t="shared" si="261"/>
        <v>SIN GESTIÓN</v>
      </c>
      <c r="B1382" s="58"/>
      <c r="C1382" s="37"/>
      <c r="D1382" s="37"/>
      <c r="E1382" s="49" t="str">
        <f t="shared" si="262"/>
        <v>PENDIENTE NOTIFICACIÓN</v>
      </c>
      <c r="F1382" s="141" t="str">
        <f t="shared" si="263"/>
        <v>PENDIENTE NOTIFICACIÓN</v>
      </c>
      <c r="G1382" s="49" t="str">
        <f t="shared" si="264"/>
        <v/>
      </c>
      <c r="H1382" s="51" t="str">
        <f ca="1">IF(
L1382="",
"",
IF(
NETWORKDAYS(L1382,IF(M1382&lt;&gt;"",M1382,TODAY()),FESTIVOS_CO!A:A)&gt;2,
"VENCIDO",
IF(
NETWORKDAYS(L1382,IF(M1382&lt;&gt;"",M1382,TODAY()),FESTIVOS_CO!A:A)=2,
"ALERTA",
"A TIEMPO"
)))</f>
        <v/>
      </c>
      <c r="I1382" s="40"/>
      <c r="J1382" s="36"/>
      <c r="K1382" s="37"/>
      <c r="L1382" s="50"/>
      <c r="M1382" s="37"/>
      <c r="N1382" s="52"/>
      <c r="O1382" s="52"/>
      <c r="P1382" s="36"/>
      <c r="Q1382" s="36"/>
      <c r="R1382" s="40"/>
      <c r="S1382" s="36"/>
      <c r="T1382" s="40"/>
      <c r="U1382" s="40"/>
      <c r="V1382" s="81"/>
      <c r="W1382" s="40"/>
      <c r="X1382" s="40"/>
      <c r="Y1382" s="40"/>
      <c r="Z1382" s="38" t="str">
        <f>IFERROR(VLOOKUP(Y1382,DIRECTORIO!A:B,2,FALSE),"")</f>
        <v/>
      </c>
      <c r="AA1382" s="40"/>
      <c r="AB1382" s="40"/>
      <c r="AC1382" s="40"/>
      <c r="AD1382" s="40"/>
      <c r="AE1382" s="40"/>
      <c r="AF1382" s="40"/>
      <c r="AG1382" s="41" t="s">
        <v>109</v>
      </c>
      <c r="AH1382" s="42"/>
      <c r="AI1382" s="54" t="str">
        <f t="shared" ca="1" si="265"/>
        <v>PENDIENTE NOTIFICACIÓN ELECTRÓNICA</v>
      </c>
      <c r="AJ1382" s="37"/>
      <c r="AK1382" s="37"/>
      <c r="AL1382" s="37"/>
      <c r="AM1382" s="53" t="str">
        <f>IF(AK1382="","",WORKDAY(AK1382,5,FESTIVOS_CO!A:A))</f>
        <v/>
      </c>
      <c r="AN1382" s="37"/>
      <c r="AO1382" s="37"/>
      <c r="AP1382" s="54" t="str">
        <f t="shared" ca="1" si="270"/>
        <v>NO APLICA</v>
      </c>
      <c r="AQ1382" s="36"/>
      <c r="AR1382" s="43"/>
      <c r="AS1382" s="37"/>
      <c r="AT1382" s="36"/>
      <c r="AU1382" s="37"/>
      <c r="AV1382" s="36"/>
      <c r="AW1382" s="36"/>
      <c r="AX1382" s="37"/>
      <c r="AY1382" s="140" t="str">
        <f>IF(AU1382="","",WORKDAY(AU1382,5,FESTIVOS_CO!A:A))</f>
        <v/>
      </c>
      <c r="AZ1382" s="54" t="str">
        <f t="shared" ca="1" si="267"/>
        <v>NO APLICA</v>
      </c>
      <c r="BA1382" s="55" t="str">
        <f>IF(AX1382="","",WORKDAY(AX1382,5,FESTIVOS_CO!A:A))</f>
        <v/>
      </c>
      <c r="BB1382" s="39"/>
      <c r="BC1382" s="40"/>
      <c r="BD1382" s="40"/>
      <c r="BE1382" s="56" t="str">
        <f t="shared" ca="1" si="268"/>
        <v>NO APLICA</v>
      </c>
      <c r="BF1382" s="37"/>
      <c r="BG1382" s="45"/>
      <c r="BH1382" s="37"/>
      <c r="BI1382" s="36"/>
      <c r="BJ1382" s="37"/>
      <c r="BK1382" s="36"/>
      <c r="BL1382" s="36"/>
      <c r="BM1382" s="53" t="str">
        <f>IF(BJ1382="","",WORKDAY(BJ1382,5,FESTIVOS_CO!A:A))</f>
        <v/>
      </c>
      <c r="BN1382" s="57" t="str">
        <f t="shared" ca="1" si="266"/>
        <v>PENDIENTE HACER AVISO</v>
      </c>
      <c r="BO1382" s="54" t="str">
        <f t="shared" ca="1" si="259"/>
        <v>EN TRÁMITE NOTIF. POR AVISO</v>
      </c>
      <c r="BP1382" s="37"/>
      <c r="BQ1382" s="53" t="str">
        <f>IF(BP1382="","",WORKDAY(BP1382,5,FESTIVOS_CO!A:A))</f>
        <v/>
      </c>
      <c r="BR1382" s="37"/>
      <c r="BS1382" s="36"/>
      <c r="BT1382" s="38"/>
      <c r="BU1382" s="58" t="e">
        <f>VLOOKUP(BT1382,Hoja2!$C:$D,2,0)</f>
        <v>#N/A</v>
      </c>
      <c r="BV1382" s="80" t="str">
        <f>IF(
AND(AO1382="",BD1382="",BQ1382=""),
"EN PROCESO NOTIFICACION / COMUNICACION",
IF(
BT1382="",
"NO APLICA",
IF(
BU1382=60,
IF(AO1382&lt;&gt;"",AO1382,IF(BD1382&lt;&gt;"",BD1382,BQ1382))+60,
WORKDAY(
IF(AO1382&lt;&gt;"",AO1382,IF(BD1382&lt;&gt;"",BD1382,BQ1382)),
BU1382,
FESTIVOS_CO!A:A
)
)
))</f>
        <v>EN PROCESO NOTIFICACION / COMUNICACION</v>
      </c>
      <c r="BW1382" s="44"/>
      <c r="BX1382" s="53"/>
      <c r="BY1382" s="45"/>
      <c r="BZ1382" s="37"/>
      <c r="CA1382" s="54" t="str">
        <f t="shared" si="260"/>
        <v>PENDIENTE EJECUTORIA</v>
      </c>
      <c r="CB1382" s="59" t="str">
        <f t="shared" si="269"/>
        <v/>
      </c>
      <c r="CC1382" s="36"/>
      <c r="CD1382" s="40"/>
      <c r="CE1382" s="46"/>
      <c r="CF1382" s="40"/>
      <c r="CG1382" s="40"/>
      <c r="CH1382" s="40"/>
      <c r="CI1382" s="36"/>
      <c r="CJ1382" s="47"/>
      <c r="CK1382" s="40"/>
      <c r="CL1382" s="40"/>
      <c r="CM1382" s="40"/>
      <c r="CN1382" s="40"/>
    </row>
    <row r="1383" spans="1:92" ht="42.75" hidden="1">
      <c r="A1383" s="49" t="str">
        <f t="shared" si="261"/>
        <v>SIN GESTIÓN</v>
      </c>
      <c r="B1383" s="58"/>
      <c r="C1383" s="37"/>
      <c r="D1383" s="37"/>
      <c r="E1383" s="49" t="str">
        <f t="shared" si="262"/>
        <v>PENDIENTE NOTIFICACIÓN</v>
      </c>
      <c r="F1383" s="141" t="str">
        <f t="shared" si="263"/>
        <v>PENDIENTE NOTIFICACIÓN</v>
      </c>
      <c r="G1383" s="49" t="str">
        <f t="shared" si="264"/>
        <v/>
      </c>
      <c r="H1383" s="51" t="str">
        <f ca="1">IF(
L1383="",
"",
IF(
NETWORKDAYS(L1383,IF(M1383&lt;&gt;"",M1383,TODAY()),FESTIVOS_CO!A:A)&gt;2,
"VENCIDO",
IF(
NETWORKDAYS(L1383,IF(M1383&lt;&gt;"",M1383,TODAY()),FESTIVOS_CO!A:A)=2,
"ALERTA",
"A TIEMPO"
)))</f>
        <v/>
      </c>
      <c r="I1383" s="40"/>
      <c r="J1383" s="36"/>
      <c r="K1383" s="37"/>
      <c r="L1383" s="50"/>
      <c r="M1383" s="37"/>
      <c r="N1383" s="52"/>
      <c r="O1383" s="52"/>
      <c r="P1383" s="36"/>
      <c r="Q1383" s="36"/>
      <c r="R1383" s="40"/>
      <c r="S1383" s="36"/>
      <c r="T1383" s="40"/>
      <c r="U1383" s="40"/>
      <c r="V1383" s="81"/>
      <c r="W1383" s="40"/>
      <c r="X1383" s="40"/>
      <c r="Y1383" s="40"/>
      <c r="Z1383" s="38" t="str">
        <f>IFERROR(VLOOKUP(Y1383,DIRECTORIO!A:B,2,FALSE),"")</f>
        <v/>
      </c>
      <c r="AA1383" s="40"/>
      <c r="AB1383" s="40"/>
      <c r="AC1383" s="40"/>
      <c r="AD1383" s="40"/>
      <c r="AE1383" s="40"/>
      <c r="AF1383" s="40"/>
      <c r="AG1383" s="41" t="s">
        <v>109</v>
      </c>
      <c r="AH1383" s="42"/>
      <c r="AI1383" s="54" t="str">
        <f t="shared" ca="1" si="265"/>
        <v>PENDIENTE NOTIFICACIÓN ELECTRÓNICA</v>
      </c>
      <c r="AJ1383" s="37"/>
      <c r="AK1383" s="37"/>
      <c r="AL1383" s="37"/>
      <c r="AM1383" s="53" t="str">
        <f>IF(AK1383="","",WORKDAY(AK1383,5,FESTIVOS_CO!A:A))</f>
        <v/>
      </c>
      <c r="AN1383" s="37"/>
      <c r="AO1383" s="37"/>
      <c r="AP1383" s="54" t="str">
        <f t="shared" ca="1" si="270"/>
        <v>NO APLICA</v>
      </c>
      <c r="AQ1383" s="36"/>
      <c r="AR1383" s="43"/>
      <c r="AS1383" s="37"/>
      <c r="AT1383" s="36"/>
      <c r="AU1383" s="37"/>
      <c r="AV1383" s="36"/>
      <c r="AW1383" s="36"/>
      <c r="AX1383" s="37"/>
      <c r="AY1383" s="140" t="str">
        <f>IF(AU1383="","",WORKDAY(AU1383,5,FESTIVOS_CO!A:A))</f>
        <v/>
      </c>
      <c r="AZ1383" s="54" t="str">
        <f t="shared" ca="1" si="267"/>
        <v>NO APLICA</v>
      </c>
      <c r="BA1383" s="55" t="str">
        <f>IF(AX1383="","",WORKDAY(AX1383,5,FESTIVOS_CO!A:A))</f>
        <v/>
      </c>
      <c r="BB1383" s="39"/>
      <c r="BC1383" s="40"/>
      <c r="BD1383" s="40"/>
      <c r="BE1383" s="56" t="str">
        <f t="shared" ca="1" si="268"/>
        <v>NO APLICA</v>
      </c>
      <c r="BF1383" s="37"/>
      <c r="BG1383" s="45"/>
      <c r="BH1383" s="37"/>
      <c r="BI1383" s="36"/>
      <c r="BJ1383" s="37"/>
      <c r="BK1383" s="36"/>
      <c r="BL1383" s="36"/>
      <c r="BM1383" s="53" t="str">
        <f>IF(BJ1383="","",WORKDAY(BJ1383,5,FESTIVOS_CO!A:A))</f>
        <v/>
      </c>
      <c r="BN1383" s="57" t="str">
        <f t="shared" ca="1" si="266"/>
        <v>PENDIENTE HACER AVISO</v>
      </c>
      <c r="BO1383" s="54" t="str">
        <f t="shared" ca="1" si="259"/>
        <v>EN TRÁMITE NOTIF. POR AVISO</v>
      </c>
      <c r="BP1383" s="37"/>
      <c r="BQ1383" s="53" t="str">
        <f>IF(BP1383="","",WORKDAY(BP1383,5,FESTIVOS_CO!A:A))</f>
        <v/>
      </c>
      <c r="BR1383" s="37"/>
      <c r="BS1383" s="36"/>
      <c r="BT1383" s="38"/>
      <c r="BU1383" s="58" t="e">
        <f>VLOOKUP(BT1383,Hoja2!$C:$D,2,0)</f>
        <v>#N/A</v>
      </c>
      <c r="BV1383" s="80" t="str">
        <f>IF(
AND(AO1383="",BD1383="",BQ1383=""),
"EN PROCESO NOTIFICACION / COMUNICACION",
IF(
BT1383="",
"NO APLICA",
IF(
BU1383=60,
IF(AO1383&lt;&gt;"",AO1383,IF(BD1383&lt;&gt;"",BD1383,BQ1383))+60,
WORKDAY(
IF(AO1383&lt;&gt;"",AO1383,IF(BD1383&lt;&gt;"",BD1383,BQ1383)),
BU1383,
FESTIVOS_CO!A:A
)
)
))</f>
        <v>EN PROCESO NOTIFICACION / COMUNICACION</v>
      </c>
      <c r="BW1383" s="44"/>
      <c r="BX1383" s="53"/>
      <c r="BY1383" s="45"/>
      <c r="BZ1383" s="37"/>
      <c r="CA1383" s="54" t="str">
        <f t="shared" si="260"/>
        <v>PENDIENTE EJECUTORIA</v>
      </c>
      <c r="CB1383" s="59" t="str">
        <f t="shared" si="269"/>
        <v/>
      </c>
      <c r="CC1383" s="36"/>
      <c r="CD1383" s="40"/>
      <c r="CE1383" s="46"/>
      <c r="CF1383" s="40"/>
      <c r="CG1383" s="40"/>
      <c r="CH1383" s="40"/>
      <c r="CI1383" s="36"/>
      <c r="CJ1383" s="47"/>
      <c r="CK1383" s="40"/>
      <c r="CL1383" s="40"/>
      <c r="CM1383" s="40"/>
      <c r="CN1383" s="40"/>
    </row>
    <row r="1384" spans="1:92" ht="42.75" hidden="1">
      <c r="A1384" s="49" t="str">
        <f t="shared" si="261"/>
        <v>SIN GESTIÓN</v>
      </c>
      <c r="B1384" s="58"/>
      <c r="C1384" s="37"/>
      <c r="D1384" s="37"/>
      <c r="E1384" s="49" t="str">
        <f t="shared" si="262"/>
        <v>PENDIENTE NOTIFICACIÓN</v>
      </c>
      <c r="F1384" s="141" t="str">
        <f t="shared" si="263"/>
        <v>PENDIENTE NOTIFICACIÓN</v>
      </c>
      <c r="G1384" s="49" t="str">
        <f t="shared" si="264"/>
        <v/>
      </c>
      <c r="H1384" s="51" t="str">
        <f ca="1">IF(
L1384="",
"",
IF(
NETWORKDAYS(L1384,IF(M1384&lt;&gt;"",M1384,TODAY()),FESTIVOS_CO!A:A)&gt;2,
"VENCIDO",
IF(
NETWORKDAYS(L1384,IF(M1384&lt;&gt;"",M1384,TODAY()),FESTIVOS_CO!A:A)=2,
"ALERTA",
"A TIEMPO"
)))</f>
        <v/>
      </c>
      <c r="I1384" s="40"/>
      <c r="J1384" s="36"/>
      <c r="K1384" s="37"/>
      <c r="L1384" s="50"/>
      <c r="M1384" s="37"/>
      <c r="N1384" s="52"/>
      <c r="O1384" s="52"/>
      <c r="P1384" s="36"/>
      <c r="Q1384" s="36"/>
      <c r="R1384" s="40"/>
      <c r="S1384" s="36"/>
      <c r="T1384" s="40"/>
      <c r="U1384" s="40"/>
      <c r="V1384" s="81"/>
      <c r="W1384" s="40"/>
      <c r="X1384" s="40"/>
      <c r="Y1384" s="40"/>
      <c r="Z1384" s="38" t="str">
        <f>IFERROR(VLOOKUP(Y1384,DIRECTORIO!A:B,2,FALSE),"")</f>
        <v/>
      </c>
      <c r="AA1384" s="40"/>
      <c r="AB1384" s="40"/>
      <c r="AC1384" s="40"/>
      <c r="AD1384" s="40"/>
      <c r="AE1384" s="40"/>
      <c r="AF1384" s="40"/>
      <c r="AG1384" s="41" t="s">
        <v>109</v>
      </c>
      <c r="AH1384" s="42"/>
      <c r="AI1384" s="54" t="str">
        <f t="shared" ca="1" si="265"/>
        <v>PENDIENTE NOTIFICACIÓN ELECTRÓNICA</v>
      </c>
      <c r="AJ1384" s="37"/>
      <c r="AK1384" s="37"/>
      <c r="AL1384" s="37"/>
      <c r="AM1384" s="53" t="str">
        <f>IF(AK1384="","",WORKDAY(AK1384,5,FESTIVOS_CO!A:A))</f>
        <v/>
      </c>
      <c r="AN1384" s="37"/>
      <c r="AO1384" s="37"/>
      <c r="AP1384" s="54" t="str">
        <f t="shared" ca="1" si="270"/>
        <v>NO APLICA</v>
      </c>
      <c r="AQ1384" s="36"/>
      <c r="AR1384" s="43"/>
      <c r="AS1384" s="37"/>
      <c r="AT1384" s="36"/>
      <c r="AU1384" s="37"/>
      <c r="AV1384" s="36"/>
      <c r="AW1384" s="36"/>
      <c r="AX1384" s="37"/>
      <c r="AY1384" s="140" t="str">
        <f>IF(AU1384="","",WORKDAY(AU1384,5,FESTIVOS_CO!A:A))</f>
        <v/>
      </c>
      <c r="AZ1384" s="54" t="str">
        <f t="shared" ca="1" si="267"/>
        <v>NO APLICA</v>
      </c>
      <c r="BA1384" s="55" t="str">
        <f>IF(AX1384="","",WORKDAY(AX1384,5,FESTIVOS_CO!A:A))</f>
        <v/>
      </c>
      <c r="BB1384" s="39"/>
      <c r="BC1384" s="40"/>
      <c r="BD1384" s="40"/>
      <c r="BE1384" s="56" t="str">
        <f t="shared" ca="1" si="268"/>
        <v>NO APLICA</v>
      </c>
      <c r="BF1384" s="37"/>
      <c r="BG1384" s="45"/>
      <c r="BH1384" s="37"/>
      <c r="BI1384" s="36"/>
      <c r="BJ1384" s="37"/>
      <c r="BK1384" s="36"/>
      <c r="BL1384" s="36"/>
      <c r="BM1384" s="53" t="str">
        <f>IF(BJ1384="","",WORKDAY(BJ1384,5,FESTIVOS_CO!A:A))</f>
        <v/>
      </c>
      <c r="BN1384" s="57" t="str">
        <f t="shared" ca="1" si="266"/>
        <v>PENDIENTE HACER AVISO</v>
      </c>
      <c r="BO1384" s="54" t="str">
        <f t="shared" ca="1" si="259"/>
        <v>EN TRÁMITE NOTIF. POR AVISO</v>
      </c>
      <c r="BP1384" s="37"/>
      <c r="BQ1384" s="53" t="str">
        <f>IF(BP1384="","",WORKDAY(BP1384,5,FESTIVOS_CO!A:A))</f>
        <v/>
      </c>
      <c r="BR1384" s="37"/>
      <c r="BS1384" s="36"/>
      <c r="BT1384" s="38"/>
      <c r="BU1384" s="58" t="e">
        <f>VLOOKUP(BT1384,Hoja2!$C:$D,2,0)</f>
        <v>#N/A</v>
      </c>
      <c r="BV1384" s="80" t="str">
        <f>IF(
AND(AO1384="",BD1384="",BQ1384=""),
"EN PROCESO NOTIFICACION / COMUNICACION",
IF(
BT1384="",
"NO APLICA",
IF(
BU1384=60,
IF(AO1384&lt;&gt;"",AO1384,IF(BD1384&lt;&gt;"",BD1384,BQ1384))+60,
WORKDAY(
IF(AO1384&lt;&gt;"",AO1384,IF(BD1384&lt;&gt;"",BD1384,BQ1384)),
BU1384,
FESTIVOS_CO!A:A
)
)
))</f>
        <v>EN PROCESO NOTIFICACION / COMUNICACION</v>
      </c>
      <c r="BW1384" s="44"/>
      <c r="BX1384" s="53"/>
      <c r="BY1384" s="45"/>
      <c r="BZ1384" s="37"/>
      <c r="CA1384" s="54" t="str">
        <f t="shared" si="260"/>
        <v>PENDIENTE EJECUTORIA</v>
      </c>
      <c r="CB1384" s="59" t="str">
        <f t="shared" si="269"/>
        <v/>
      </c>
      <c r="CC1384" s="36"/>
      <c r="CD1384" s="40"/>
      <c r="CE1384" s="46"/>
      <c r="CF1384" s="40"/>
      <c r="CG1384" s="40"/>
      <c r="CH1384" s="40"/>
      <c r="CI1384" s="36"/>
      <c r="CJ1384" s="47"/>
      <c r="CK1384" s="40"/>
      <c r="CL1384" s="40"/>
      <c r="CM1384" s="40"/>
      <c r="CN1384" s="40"/>
    </row>
    <row r="1385" spans="1:92" ht="42.75" hidden="1">
      <c r="A1385" s="49" t="str">
        <f t="shared" si="261"/>
        <v>SIN GESTIÓN</v>
      </c>
      <c r="B1385" s="58"/>
      <c r="C1385" s="37"/>
      <c r="D1385" s="37"/>
      <c r="E1385" s="49" t="str">
        <f t="shared" si="262"/>
        <v>PENDIENTE NOTIFICACIÓN</v>
      </c>
      <c r="F1385" s="141" t="str">
        <f t="shared" si="263"/>
        <v>PENDIENTE NOTIFICACIÓN</v>
      </c>
      <c r="G1385" s="49" t="str">
        <f t="shared" si="264"/>
        <v/>
      </c>
      <c r="H1385" s="51" t="str">
        <f ca="1">IF(
L1385="",
"",
IF(
NETWORKDAYS(L1385,IF(M1385&lt;&gt;"",M1385,TODAY()),FESTIVOS_CO!A:A)&gt;2,
"VENCIDO",
IF(
NETWORKDAYS(L1385,IF(M1385&lt;&gt;"",M1385,TODAY()),FESTIVOS_CO!A:A)=2,
"ALERTA",
"A TIEMPO"
)))</f>
        <v/>
      </c>
      <c r="I1385" s="40"/>
      <c r="J1385" s="36"/>
      <c r="K1385" s="37"/>
      <c r="L1385" s="50"/>
      <c r="M1385" s="37"/>
      <c r="N1385" s="52"/>
      <c r="O1385" s="52"/>
      <c r="P1385" s="36"/>
      <c r="Q1385" s="36"/>
      <c r="R1385" s="40"/>
      <c r="S1385" s="36"/>
      <c r="T1385" s="40"/>
      <c r="U1385" s="40"/>
      <c r="V1385" s="81"/>
      <c r="W1385" s="40"/>
      <c r="X1385" s="40"/>
      <c r="Y1385" s="40"/>
      <c r="Z1385" s="38" t="str">
        <f>IFERROR(VLOOKUP(Y1385,DIRECTORIO!A:B,2,FALSE),"")</f>
        <v/>
      </c>
      <c r="AA1385" s="40"/>
      <c r="AB1385" s="40"/>
      <c r="AC1385" s="40"/>
      <c r="AD1385" s="40"/>
      <c r="AE1385" s="40"/>
      <c r="AF1385" s="40"/>
      <c r="AG1385" s="41" t="s">
        <v>109</v>
      </c>
      <c r="AH1385" s="42"/>
      <c r="AI1385" s="54" t="str">
        <f t="shared" ca="1" si="265"/>
        <v>PENDIENTE NOTIFICACIÓN ELECTRÓNICA</v>
      </c>
      <c r="AJ1385" s="37"/>
      <c r="AK1385" s="37"/>
      <c r="AL1385" s="37"/>
      <c r="AM1385" s="53" t="str">
        <f>IF(AK1385="","",WORKDAY(AK1385,5,FESTIVOS_CO!A:A))</f>
        <v/>
      </c>
      <c r="AN1385" s="37"/>
      <c r="AO1385" s="37"/>
      <c r="AP1385" s="54" t="str">
        <f t="shared" ca="1" si="270"/>
        <v>NO APLICA</v>
      </c>
      <c r="AQ1385" s="36"/>
      <c r="AR1385" s="43"/>
      <c r="AS1385" s="37"/>
      <c r="AT1385" s="36"/>
      <c r="AU1385" s="37"/>
      <c r="AV1385" s="36"/>
      <c r="AW1385" s="36"/>
      <c r="AX1385" s="37"/>
      <c r="AY1385" s="140" t="str">
        <f>IF(AU1385="","",WORKDAY(AU1385,5,FESTIVOS_CO!A:A))</f>
        <v/>
      </c>
      <c r="AZ1385" s="54" t="str">
        <f t="shared" ca="1" si="267"/>
        <v>NO APLICA</v>
      </c>
      <c r="BA1385" s="55" t="str">
        <f>IF(AX1385="","",WORKDAY(AX1385,5,FESTIVOS_CO!A:A))</f>
        <v/>
      </c>
      <c r="BB1385" s="39"/>
      <c r="BC1385" s="40"/>
      <c r="BD1385" s="40"/>
      <c r="BE1385" s="56" t="str">
        <f t="shared" ca="1" si="268"/>
        <v>NO APLICA</v>
      </c>
      <c r="BF1385" s="37"/>
      <c r="BG1385" s="45"/>
      <c r="BH1385" s="37"/>
      <c r="BI1385" s="36"/>
      <c r="BJ1385" s="37"/>
      <c r="BK1385" s="36"/>
      <c r="BL1385" s="36"/>
      <c r="BM1385" s="53" t="str">
        <f>IF(BJ1385="","",WORKDAY(BJ1385,5,FESTIVOS_CO!A:A))</f>
        <v/>
      </c>
      <c r="BN1385" s="57" t="str">
        <f t="shared" ca="1" si="266"/>
        <v>PENDIENTE HACER AVISO</v>
      </c>
      <c r="BO1385" s="54" t="str">
        <f t="shared" ca="1" si="259"/>
        <v>EN TRÁMITE NOTIF. POR AVISO</v>
      </c>
      <c r="BP1385" s="37"/>
      <c r="BQ1385" s="53" t="str">
        <f>IF(BP1385="","",WORKDAY(BP1385,5,FESTIVOS_CO!A:A))</f>
        <v/>
      </c>
      <c r="BR1385" s="37"/>
      <c r="BS1385" s="36"/>
      <c r="BT1385" s="38"/>
      <c r="BU1385" s="58" t="e">
        <f>VLOOKUP(BT1385,Hoja2!$C:$D,2,0)</f>
        <v>#N/A</v>
      </c>
      <c r="BV1385" s="80" t="str">
        <f>IF(
AND(AO1385="",BD1385="",BQ1385=""),
"EN PROCESO NOTIFICACION / COMUNICACION",
IF(
BT1385="",
"NO APLICA",
IF(
BU1385=60,
IF(AO1385&lt;&gt;"",AO1385,IF(BD1385&lt;&gt;"",BD1385,BQ1385))+60,
WORKDAY(
IF(AO1385&lt;&gt;"",AO1385,IF(BD1385&lt;&gt;"",BD1385,BQ1385)),
BU1385,
FESTIVOS_CO!A:A
)
)
))</f>
        <v>EN PROCESO NOTIFICACION / COMUNICACION</v>
      </c>
      <c r="BW1385" s="44"/>
      <c r="BX1385" s="53"/>
      <c r="BY1385" s="45"/>
      <c r="BZ1385" s="37"/>
      <c r="CA1385" s="54" t="str">
        <f t="shared" si="260"/>
        <v>PENDIENTE EJECUTORIA</v>
      </c>
      <c r="CB1385" s="59" t="str">
        <f t="shared" si="269"/>
        <v/>
      </c>
      <c r="CC1385" s="36"/>
      <c r="CD1385" s="40"/>
      <c r="CE1385" s="46"/>
      <c r="CF1385" s="40"/>
      <c r="CG1385" s="40"/>
      <c r="CH1385" s="40"/>
      <c r="CI1385" s="36"/>
      <c r="CJ1385" s="47"/>
      <c r="CK1385" s="40"/>
      <c r="CL1385" s="40"/>
      <c r="CM1385" s="40"/>
      <c r="CN1385" s="40"/>
    </row>
    <row r="1386" spans="1:92" ht="42.75" hidden="1">
      <c r="A1386" s="49" t="str">
        <f t="shared" si="261"/>
        <v>SIN GESTIÓN</v>
      </c>
      <c r="B1386" s="58"/>
      <c r="C1386" s="37"/>
      <c r="D1386" s="37"/>
      <c r="E1386" s="49" t="str">
        <f t="shared" si="262"/>
        <v>PENDIENTE NOTIFICACIÓN</v>
      </c>
      <c r="F1386" s="141" t="str">
        <f t="shared" si="263"/>
        <v>PENDIENTE NOTIFICACIÓN</v>
      </c>
      <c r="G1386" s="49" t="str">
        <f t="shared" si="264"/>
        <v/>
      </c>
      <c r="H1386" s="51" t="str">
        <f ca="1">IF(
L1386="",
"",
IF(
NETWORKDAYS(L1386,IF(M1386&lt;&gt;"",M1386,TODAY()),FESTIVOS_CO!A:A)&gt;2,
"VENCIDO",
IF(
NETWORKDAYS(L1386,IF(M1386&lt;&gt;"",M1386,TODAY()),FESTIVOS_CO!A:A)=2,
"ALERTA",
"A TIEMPO"
)))</f>
        <v/>
      </c>
      <c r="I1386" s="40"/>
      <c r="J1386" s="36"/>
      <c r="K1386" s="37"/>
      <c r="L1386" s="50"/>
      <c r="M1386" s="37"/>
      <c r="N1386" s="52"/>
      <c r="O1386" s="52"/>
      <c r="P1386" s="36"/>
      <c r="Q1386" s="36"/>
      <c r="R1386" s="40"/>
      <c r="S1386" s="36"/>
      <c r="T1386" s="40"/>
      <c r="U1386" s="40"/>
      <c r="V1386" s="81"/>
      <c r="W1386" s="40"/>
      <c r="X1386" s="40"/>
      <c r="Y1386" s="40"/>
      <c r="Z1386" s="38" t="str">
        <f>IFERROR(VLOOKUP(Y1386,DIRECTORIO!A:B,2,FALSE),"")</f>
        <v/>
      </c>
      <c r="AA1386" s="40"/>
      <c r="AB1386" s="40"/>
      <c r="AC1386" s="40"/>
      <c r="AD1386" s="40"/>
      <c r="AE1386" s="40"/>
      <c r="AF1386" s="40"/>
      <c r="AG1386" s="41" t="s">
        <v>109</v>
      </c>
      <c r="AH1386" s="42"/>
      <c r="AI1386" s="54" t="str">
        <f t="shared" ca="1" si="265"/>
        <v>PENDIENTE NOTIFICACIÓN ELECTRÓNICA</v>
      </c>
      <c r="AJ1386" s="37"/>
      <c r="AK1386" s="37"/>
      <c r="AL1386" s="37"/>
      <c r="AM1386" s="53" t="str">
        <f>IF(AK1386="","",WORKDAY(AK1386,5,FESTIVOS_CO!A:A))</f>
        <v/>
      </c>
      <c r="AN1386" s="37"/>
      <c r="AO1386" s="37"/>
      <c r="AP1386" s="54" t="str">
        <f t="shared" ca="1" si="270"/>
        <v>NO APLICA</v>
      </c>
      <c r="AQ1386" s="36"/>
      <c r="AR1386" s="43"/>
      <c r="AS1386" s="37"/>
      <c r="AT1386" s="36"/>
      <c r="AU1386" s="37"/>
      <c r="AV1386" s="36"/>
      <c r="AW1386" s="36"/>
      <c r="AX1386" s="37"/>
      <c r="AY1386" s="140" t="str">
        <f>IF(AU1386="","",WORKDAY(AU1386,5,FESTIVOS_CO!A:A))</f>
        <v/>
      </c>
      <c r="AZ1386" s="54" t="str">
        <f t="shared" ca="1" si="267"/>
        <v>NO APLICA</v>
      </c>
      <c r="BA1386" s="55" t="str">
        <f>IF(AX1386="","",WORKDAY(AX1386,5,FESTIVOS_CO!A:A))</f>
        <v/>
      </c>
      <c r="BB1386" s="39"/>
      <c r="BC1386" s="40"/>
      <c r="BD1386" s="40"/>
      <c r="BE1386" s="56" t="str">
        <f t="shared" ca="1" si="268"/>
        <v>NO APLICA</v>
      </c>
      <c r="BF1386" s="37"/>
      <c r="BG1386" s="45"/>
      <c r="BH1386" s="37"/>
      <c r="BI1386" s="36"/>
      <c r="BJ1386" s="37"/>
      <c r="BK1386" s="36"/>
      <c r="BL1386" s="36"/>
      <c r="BM1386" s="53" t="str">
        <f>IF(BJ1386="","",WORKDAY(BJ1386,5,FESTIVOS_CO!A:A))</f>
        <v/>
      </c>
      <c r="BN1386" s="57" t="str">
        <f t="shared" ca="1" si="266"/>
        <v>PENDIENTE HACER AVISO</v>
      </c>
      <c r="BO1386" s="54" t="str">
        <f t="shared" ca="1" si="259"/>
        <v>EN TRÁMITE NOTIF. POR AVISO</v>
      </c>
      <c r="BP1386" s="37"/>
      <c r="BQ1386" s="53" t="str">
        <f>IF(BP1386="","",WORKDAY(BP1386,5,FESTIVOS_CO!A:A))</f>
        <v/>
      </c>
      <c r="BR1386" s="37"/>
      <c r="BS1386" s="36"/>
      <c r="BT1386" s="38"/>
      <c r="BU1386" s="58" t="e">
        <f>VLOOKUP(BT1386,Hoja2!$C:$D,2,0)</f>
        <v>#N/A</v>
      </c>
      <c r="BV1386" s="80" t="str">
        <f>IF(
AND(AO1386="",BD1386="",BQ1386=""),
"EN PROCESO NOTIFICACION / COMUNICACION",
IF(
BT1386="",
"NO APLICA",
IF(
BU1386=60,
IF(AO1386&lt;&gt;"",AO1386,IF(BD1386&lt;&gt;"",BD1386,BQ1386))+60,
WORKDAY(
IF(AO1386&lt;&gt;"",AO1386,IF(BD1386&lt;&gt;"",BD1386,BQ1386)),
BU1386,
FESTIVOS_CO!A:A
)
)
))</f>
        <v>EN PROCESO NOTIFICACION / COMUNICACION</v>
      </c>
      <c r="BW1386" s="44"/>
      <c r="BX1386" s="53"/>
      <c r="BY1386" s="45"/>
      <c r="BZ1386" s="37"/>
      <c r="CA1386" s="54" t="str">
        <f t="shared" si="260"/>
        <v>PENDIENTE EJECUTORIA</v>
      </c>
      <c r="CB1386" s="59" t="str">
        <f t="shared" si="269"/>
        <v/>
      </c>
      <c r="CC1386" s="36"/>
      <c r="CD1386" s="40"/>
      <c r="CE1386" s="46"/>
      <c r="CF1386" s="40"/>
      <c r="CG1386" s="40"/>
      <c r="CH1386" s="40"/>
      <c r="CI1386" s="36"/>
      <c r="CJ1386" s="47"/>
      <c r="CK1386" s="40"/>
      <c r="CL1386" s="40"/>
      <c r="CM1386" s="40"/>
      <c r="CN1386" s="40"/>
    </row>
    <row r="1387" spans="1:92" ht="42.75" hidden="1">
      <c r="A1387" s="49" t="str">
        <f t="shared" si="261"/>
        <v>SIN GESTIÓN</v>
      </c>
      <c r="B1387" s="58"/>
      <c r="C1387" s="37"/>
      <c r="D1387" s="37"/>
      <c r="E1387" s="49" t="str">
        <f t="shared" si="262"/>
        <v>PENDIENTE NOTIFICACIÓN</v>
      </c>
      <c r="F1387" s="141" t="str">
        <f t="shared" si="263"/>
        <v>PENDIENTE NOTIFICACIÓN</v>
      </c>
      <c r="G1387" s="49" t="str">
        <f t="shared" si="264"/>
        <v/>
      </c>
      <c r="H1387" s="51" t="str">
        <f ca="1">IF(
L1387="",
"",
IF(
NETWORKDAYS(L1387,IF(M1387&lt;&gt;"",M1387,TODAY()),FESTIVOS_CO!A:A)&gt;2,
"VENCIDO",
IF(
NETWORKDAYS(L1387,IF(M1387&lt;&gt;"",M1387,TODAY()),FESTIVOS_CO!A:A)=2,
"ALERTA",
"A TIEMPO"
)))</f>
        <v/>
      </c>
      <c r="I1387" s="40"/>
      <c r="J1387" s="36"/>
      <c r="K1387" s="37"/>
      <c r="L1387" s="50"/>
      <c r="M1387" s="37"/>
      <c r="N1387" s="52"/>
      <c r="O1387" s="52"/>
      <c r="P1387" s="36"/>
      <c r="Q1387" s="36"/>
      <c r="R1387" s="40"/>
      <c r="S1387" s="36"/>
      <c r="T1387" s="40"/>
      <c r="U1387" s="40"/>
      <c r="V1387" s="81"/>
      <c r="W1387" s="40"/>
      <c r="X1387" s="40"/>
      <c r="Y1387" s="40"/>
      <c r="Z1387" s="38" t="str">
        <f>IFERROR(VLOOKUP(Y1387,DIRECTORIO!A:B,2,FALSE),"")</f>
        <v/>
      </c>
      <c r="AA1387" s="40"/>
      <c r="AB1387" s="40"/>
      <c r="AC1387" s="40"/>
      <c r="AD1387" s="40"/>
      <c r="AE1387" s="40"/>
      <c r="AF1387" s="40"/>
      <c r="AG1387" s="41" t="s">
        <v>109</v>
      </c>
      <c r="AH1387" s="42"/>
      <c r="AI1387" s="54" t="str">
        <f t="shared" ca="1" si="265"/>
        <v>PENDIENTE NOTIFICACIÓN ELECTRÓNICA</v>
      </c>
      <c r="AJ1387" s="37"/>
      <c r="AK1387" s="37"/>
      <c r="AL1387" s="37"/>
      <c r="AM1387" s="53" t="str">
        <f>IF(AK1387="","",WORKDAY(AK1387,5,FESTIVOS_CO!A:A))</f>
        <v/>
      </c>
      <c r="AN1387" s="37"/>
      <c r="AO1387" s="37"/>
      <c r="AP1387" s="54" t="str">
        <f t="shared" ca="1" si="270"/>
        <v>NO APLICA</v>
      </c>
      <c r="AQ1387" s="36"/>
      <c r="AR1387" s="43"/>
      <c r="AS1387" s="37"/>
      <c r="AT1387" s="36"/>
      <c r="AU1387" s="37"/>
      <c r="AV1387" s="36"/>
      <c r="AW1387" s="36"/>
      <c r="AX1387" s="37"/>
      <c r="AY1387" s="140" t="str">
        <f>IF(AU1387="","",WORKDAY(AU1387,5,FESTIVOS_CO!A:A))</f>
        <v/>
      </c>
      <c r="AZ1387" s="54" t="str">
        <f t="shared" ca="1" si="267"/>
        <v>NO APLICA</v>
      </c>
      <c r="BA1387" s="55" t="str">
        <f>IF(AX1387="","",WORKDAY(AX1387,5,FESTIVOS_CO!A:A))</f>
        <v/>
      </c>
      <c r="BB1387" s="39"/>
      <c r="BC1387" s="40"/>
      <c r="BD1387" s="40"/>
      <c r="BE1387" s="56" t="str">
        <f t="shared" ca="1" si="268"/>
        <v>NO APLICA</v>
      </c>
      <c r="BF1387" s="37"/>
      <c r="BG1387" s="45"/>
      <c r="BH1387" s="37"/>
      <c r="BI1387" s="36"/>
      <c r="BJ1387" s="37"/>
      <c r="BK1387" s="36"/>
      <c r="BL1387" s="36"/>
      <c r="BM1387" s="53" t="str">
        <f>IF(BJ1387="","",WORKDAY(BJ1387,5,FESTIVOS_CO!A:A))</f>
        <v/>
      </c>
      <c r="BN1387" s="57" t="str">
        <f t="shared" ca="1" si="266"/>
        <v>PENDIENTE HACER AVISO</v>
      </c>
      <c r="BO1387" s="54" t="str">
        <f t="shared" ca="1" si="259"/>
        <v>EN TRÁMITE NOTIF. POR AVISO</v>
      </c>
      <c r="BP1387" s="37"/>
      <c r="BQ1387" s="53" t="str">
        <f>IF(BP1387="","",WORKDAY(BP1387,5,FESTIVOS_CO!A:A))</f>
        <v/>
      </c>
      <c r="BR1387" s="37"/>
      <c r="BS1387" s="36"/>
      <c r="BT1387" s="38"/>
      <c r="BU1387" s="58" t="e">
        <f>VLOOKUP(BT1387,Hoja2!$C:$D,2,0)</f>
        <v>#N/A</v>
      </c>
      <c r="BV1387" s="80" t="str">
        <f>IF(
AND(AO1387="",BD1387="",BQ1387=""),
"EN PROCESO NOTIFICACION / COMUNICACION",
IF(
BT1387="",
"NO APLICA",
IF(
BU1387=60,
IF(AO1387&lt;&gt;"",AO1387,IF(BD1387&lt;&gt;"",BD1387,BQ1387))+60,
WORKDAY(
IF(AO1387&lt;&gt;"",AO1387,IF(BD1387&lt;&gt;"",BD1387,BQ1387)),
BU1387,
FESTIVOS_CO!A:A
)
)
))</f>
        <v>EN PROCESO NOTIFICACION / COMUNICACION</v>
      </c>
      <c r="BW1387" s="44"/>
      <c r="BX1387" s="53"/>
      <c r="BY1387" s="45"/>
      <c r="BZ1387" s="37"/>
      <c r="CA1387" s="54" t="str">
        <f t="shared" si="260"/>
        <v>PENDIENTE EJECUTORIA</v>
      </c>
      <c r="CB1387" s="59" t="str">
        <f t="shared" si="269"/>
        <v/>
      </c>
      <c r="CC1387" s="36"/>
      <c r="CD1387" s="40"/>
      <c r="CE1387" s="46"/>
      <c r="CF1387" s="40"/>
      <c r="CG1387" s="40"/>
      <c r="CH1387" s="40"/>
      <c r="CI1387" s="36"/>
      <c r="CJ1387" s="47"/>
      <c r="CK1387" s="40"/>
      <c r="CL1387" s="40"/>
      <c r="CM1387" s="40"/>
      <c r="CN1387" s="40"/>
    </row>
    <row r="1388" spans="1:92" ht="42.75" hidden="1">
      <c r="A1388" s="49" t="str">
        <f t="shared" si="261"/>
        <v>SIN GESTIÓN</v>
      </c>
      <c r="B1388" s="58"/>
      <c r="C1388" s="37"/>
      <c r="D1388" s="37"/>
      <c r="E1388" s="49" t="str">
        <f t="shared" si="262"/>
        <v>PENDIENTE NOTIFICACIÓN</v>
      </c>
      <c r="F1388" s="141" t="str">
        <f t="shared" si="263"/>
        <v>PENDIENTE NOTIFICACIÓN</v>
      </c>
      <c r="G1388" s="49" t="str">
        <f t="shared" si="264"/>
        <v/>
      </c>
      <c r="H1388" s="51" t="str">
        <f ca="1">IF(
L1388="",
"",
IF(
NETWORKDAYS(L1388,IF(M1388&lt;&gt;"",M1388,TODAY()),FESTIVOS_CO!A:A)&gt;2,
"VENCIDO",
IF(
NETWORKDAYS(L1388,IF(M1388&lt;&gt;"",M1388,TODAY()),FESTIVOS_CO!A:A)=2,
"ALERTA",
"A TIEMPO"
)))</f>
        <v/>
      </c>
      <c r="I1388" s="40"/>
      <c r="J1388" s="36"/>
      <c r="K1388" s="37"/>
      <c r="L1388" s="50"/>
      <c r="M1388" s="37"/>
      <c r="N1388" s="52"/>
      <c r="O1388" s="52"/>
      <c r="P1388" s="36"/>
      <c r="Q1388" s="36"/>
      <c r="R1388" s="40"/>
      <c r="S1388" s="36"/>
      <c r="T1388" s="40"/>
      <c r="U1388" s="40"/>
      <c r="V1388" s="81"/>
      <c r="W1388" s="40"/>
      <c r="X1388" s="40"/>
      <c r="Y1388" s="40"/>
      <c r="Z1388" s="38" t="str">
        <f>IFERROR(VLOOKUP(Y1388,DIRECTORIO!A:B,2,FALSE),"")</f>
        <v/>
      </c>
      <c r="AA1388" s="40"/>
      <c r="AB1388" s="40"/>
      <c r="AC1388" s="40"/>
      <c r="AD1388" s="40"/>
      <c r="AE1388" s="40"/>
      <c r="AF1388" s="40"/>
      <c r="AG1388" s="41" t="s">
        <v>109</v>
      </c>
      <c r="AH1388" s="42"/>
      <c r="AI1388" s="54" t="str">
        <f t="shared" ca="1" si="265"/>
        <v>PENDIENTE NOTIFICACIÓN ELECTRÓNICA</v>
      </c>
      <c r="AJ1388" s="37"/>
      <c r="AK1388" s="37"/>
      <c r="AL1388" s="37"/>
      <c r="AM1388" s="53" t="str">
        <f>IF(AK1388="","",WORKDAY(AK1388,5,FESTIVOS_CO!A:A))</f>
        <v/>
      </c>
      <c r="AN1388" s="37"/>
      <c r="AO1388" s="37"/>
      <c r="AP1388" s="54" t="str">
        <f t="shared" ca="1" si="270"/>
        <v>NO APLICA</v>
      </c>
      <c r="AQ1388" s="36"/>
      <c r="AR1388" s="43"/>
      <c r="AS1388" s="37"/>
      <c r="AT1388" s="36"/>
      <c r="AU1388" s="37"/>
      <c r="AV1388" s="36"/>
      <c r="AW1388" s="36"/>
      <c r="AX1388" s="37"/>
      <c r="AY1388" s="140" t="str">
        <f>IF(AU1388="","",WORKDAY(AU1388,5,FESTIVOS_CO!A:A))</f>
        <v/>
      </c>
      <c r="AZ1388" s="54" t="str">
        <f t="shared" ca="1" si="267"/>
        <v>NO APLICA</v>
      </c>
      <c r="BA1388" s="55" t="str">
        <f>IF(AX1388="","",WORKDAY(AX1388,5,FESTIVOS_CO!A:A))</f>
        <v/>
      </c>
      <c r="BB1388" s="39"/>
      <c r="BC1388" s="40"/>
      <c r="BD1388" s="40"/>
      <c r="BE1388" s="56" t="str">
        <f t="shared" ca="1" si="268"/>
        <v>NO APLICA</v>
      </c>
      <c r="BF1388" s="37"/>
      <c r="BG1388" s="45"/>
      <c r="BH1388" s="37"/>
      <c r="BI1388" s="36"/>
      <c r="BJ1388" s="37"/>
      <c r="BK1388" s="36"/>
      <c r="BL1388" s="36"/>
      <c r="BM1388" s="53" t="str">
        <f>IF(BJ1388="","",WORKDAY(BJ1388,5,FESTIVOS_CO!A:A))</f>
        <v/>
      </c>
      <c r="BN1388" s="57" t="str">
        <f t="shared" ca="1" si="266"/>
        <v>PENDIENTE HACER AVISO</v>
      </c>
      <c r="BO1388" s="54" t="str">
        <f t="shared" ca="1" si="259"/>
        <v>EN TRÁMITE NOTIF. POR AVISO</v>
      </c>
      <c r="BP1388" s="37"/>
      <c r="BQ1388" s="53" t="str">
        <f>IF(BP1388="","",WORKDAY(BP1388,5,FESTIVOS_CO!A:A))</f>
        <v/>
      </c>
      <c r="BR1388" s="37"/>
      <c r="BS1388" s="36"/>
      <c r="BT1388" s="38"/>
      <c r="BU1388" s="58" t="e">
        <f>VLOOKUP(BT1388,Hoja2!$C:$D,2,0)</f>
        <v>#N/A</v>
      </c>
      <c r="BV1388" s="80" t="str">
        <f>IF(
AND(AO1388="",BD1388="",BQ1388=""),
"EN PROCESO NOTIFICACION / COMUNICACION",
IF(
BT1388="",
"NO APLICA",
IF(
BU1388=60,
IF(AO1388&lt;&gt;"",AO1388,IF(BD1388&lt;&gt;"",BD1388,BQ1388))+60,
WORKDAY(
IF(AO1388&lt;&gt;"",AO1388,IF(BD1388&lt;&gt;"",BD1388,BQ1388)),
BU1388,
FESTIVOS_CO!A:A
)
)
))</f>
        <v>EN PROCESO NOTIFICACION / COMUNICACION</v>
      </c>
      <c r="BW1388" s="44"/>
      <c r="BX1388" s="53"/>
      <c r="BY1388" s="45"/>
      <c r="BZ1388" s="37"/>
      <c r="CA1388" s="54" t="str">
        <f t="shared" si="260"/>
        <v>PENDIENTE EJECUTORIA</v>
      </c>
      <c r="CB1388" s="59" t="str">
        <f t="shared" si="269"/>
        <v/>
      </c>
      <c r="CC1388" s="36"/>
      <c r="CD1388" s="40"/>
      <c r="CE1388" s="46"/>
      <c r="CF1388" s="40"/>
      <c r="CG1388" s="40"/>
      <c r="CH1388" s="40"/>
      <c r="CI1388" s="36"/>
      <c r="CJ1388" s="47"/>
      <c r="CK1388" s="40"/>
      <c r="CL1388" s="40"/>
      <c r="CM1388" s="40"/>
      <c r="CN1388" s="40"/>
    </row>
    <row r="1389" spans="1:92" ht="42.75" hidden="1">
      <c r="A1389" s="49" t="str">
        <f t="shared" si="261"/>
        <v>SIN GESTIÓN</v>
      </c>
      <c r="B1389" s="58"/>
      <c r="C1389" s="37"/>
      <c r="D1389" s="37"/>
      <c r="E1389" s="49" t="str">
        <f t="shared" si="262"/>
        <v>PENDIENTE NOTIFICACIÓN</v>
      </c>
      <c r="F1389" s="141" t="str">
        <f t="shared" si="263"/>
        <v>PENDIENTE NOTIFICACIÓN</v>
      </c>
      <c r="G1389" s="49" t="str">
        <f t="shared" si="264"/>
        <v/>
      </c>
      <c r="H1389" s="51" t="str">
        <f ca="1">IF(
L1389="",
"",
IF(
NETWORKDAYS(L1389,IF(M1389&lt;&gt;"",M1389,TODAY()),FESTIVOS_CO!A:A)&gt;2,
"VENCIDO",
IF(
NETWORKDAYS(L1389,IF(M1389&lt;&gt;"",M1389,TODAY()),FESTIVOS_CO!A:A)=2,
"ALERTA",
"A TIEMPO"
)))</f>
        <v/>
      </c>
      <c r="I1389" s="40"/>
      <c r="J1389" s="36"/>
      <c r="K1389" s="37"/>
      <c r="L1389" s="50"/>
      <c r="M1389" s="37"/>
      <c r="N1389" s="52"/>
      <c r="O1389" s="52"/>
      <c r="P1389" s="36"/>
      <c r="Q1389" s="36"/>
      <c r="R1389" s="40"/>
      <c r="S1389" s="36"/>
      <c r="T1389" s="40"/>
      <c r="U1389" s="40"/>
      <c r="V1389" s="81"/>
      <c r="W1389" s="40"/>
      <c r="X1389" s="40"/>
      <c r="Y1389" s="40"/>
      <c r="Z1389" s="38" t="str">
        <f>IFERROR(VLOOKUP(Y1389,DIRECTORIO!A:B,2,FALSE),"")</f>
        <v/>
      </c>
      <c r="AA1389" s="40"/>
      <c r="AB1389" s="40"/>
      <c r="AC1389" s="40"/>
      <c r="AD1389" s="40"/>
      <c r="AE1389" s="40"/>
      <c r="AF1389" s="40"/>
      <c r="AG1389" s="41" t="s">
        <v>109</v>
      </c>
      <c r="AH1389" s="42"/>
      <c r="AI1389" s="54" t="str">
        <f t="shared" ca="1" si="265"/>
        <v>PENDIENTE NOTIFICACIÓN ELECTRÓNICA</v>
      </c>
      <c r="AJ1389" s="37"/>
      <c r="AK1389" s="37"/>
      <c r="AL1389" s="37"/>
      <c r="AM1389" s="53" t="str">
        <f>IF(AK1389="","",WORKDAY(AK1389,5,FESTIVOS_CO!A:A))</f>
        <v/>
      </c>
      <c r="AN1389" s="37"/>
      <c r="AO1389" s="37"/>
      <c r="AP1389" s="54" t="str">
        <f t="shared" ca="1" si="270"/>
        <v>NO APLICA</v>
      </c>
      <c r="AQ1389" s="36"/>
      <c r="AR1389" s="43"/>
      <c r="AS1389" s="37"/>
      <c r="AT1389" s="36"/>
      <c r="AU1389" s="37"/>
      <c r="AV1389" s="36"/>
      <c r="AW1389" s="36"/>
      <c r="AX1389" s="37"/>
      <c r="AY1389" s="140" t="str">
        <f>IF(AU1389="","",WORKDAY(AU1389,5,FESTIVOS_CO!A:A))</f>
        <v/>
      </c>
      <c r="AZ1389" s="54" t="str">
        <f t="shared" ca="1" si="267"/>
        <v>NO APLICA</v>
      </c>
      <c r="BA1389" s="55" t="str">
        <f>IF(AX1389="","",WORKDAY(AX1389,5,FESTIVOS_CO!A:A))</f>
        <v/>
      </c>
      <c r="BB1389" s="39"/>
      <c r="BC1389" s="40"/>
      <c r="BD1389" s="40"/>
      <c r="BE1389" s="56" t="str">
        <f t="shared" ca="1" si="268"/>
        <v>NO APLICA</v>
      </c>
      <c r="BF1389" s="37"/>
      <c r="BG1389" s="45"/>
      <c r="BH1389" s="37"/>
      <c r="BI1389" s="36"/>
      <c r="BJ1389" s="37"/>
      <c r="BK1389" s="36"/>
      <c r="BL1389" s="36"/>
      <c r="BM1389" s="53" t="str">
        <f>IF(BJ1389="","",WORKDAY(BJ1389,5,FESTIVOS_CO!A:A))</f>
        <v/>
      </c>
      <c r="BN1389" s="57" t="str">
        <f t="shared" ca="1" si="266"/>
        <v>PENDIENTE HACER AVISO</v>
      </c>
      <c r="BO1389" s="54" t="str">
        <f t="shared" ca="1" si="259"/>
        <v>EN TRÁMITE NOTIF. POR AVISO</v>
      </c>
      <c r="BP1389" s="37"/>
      <c r="BQ1389" s="53" t="str">
        <f>IF(BP1389="","",WORKDAY(BP1389,5,FESTIVOS_CO!A:A))</f>
        <v/>
      </c>
      <c r="BR1389" s="37"/>
      <c r="BS1389" s="36"/>
      <c r="BT1389" s="38"/>
      <c r="BU1389" s="58" t="e">
        <f>VLOOKUP(BT1389,Hoja2!$C:$D,2,0)</f>
        <v>#N/A</v>
      </c>
      <c r="BV1389" s="80" t="str">
        <f>IF(
AND(AO1389="",BD1389="",BQ1389=""),
"EN PROCESO NOTIFICACION / COMUNICACION",
IF(
BT1389="",
"NO APLICA",
IF(
BU1389=60,
IF(AO1389&lt;&gt;"",AO1389,IF(BD1389&lt;&gt;"",BD1389,BQ1389))+60,
WORKDAY(
IF(AO1389&lt;&gt;"",AO1389,IF(BD1389&lt;&gt;"",BD1389,BQ1389)),
BU1389,
FESTIVOS_CO!A:A
)
)
))</f>
        <v>EN PROCESO NOTIFICACION / COMUNICACION</v>
      </c>
      <c r="BW1389" s="44"/>
      <c r="BX1389" s="53"/>
      <c r="BY1389" s="45"/>
      <c r="BZ1389" s="37"/>
      <c r="CA1389" s="54" t="str">
        <f t="shared" si="260"/>
        <v>PENDIENTE EJECUTORIA</v>
      </c>
      <c r="CB1389" s="59" t="str">
        <f t="shared" si="269"/>
        <v/>
      </c>
      <c r="CC1389" s="36"/>
      <c r="CD1389" s="40"/>
      <c r="CE1389" s="46"/>
      <c r="CF1389" s="40"/>
      <c r="CG1389" s="40"/>
      <c r="CH1389" s="40"/>
      <c r="CI1389" s="36"/>
      <c r="CJ1389" s="47"/>
      <c r="CK1389" s="40"/>
      <c r="CL1389" s="40"/>
      <c r="CM1389" s="40"/>
      <c r="CN1389" s="40"/>
    </row>
    <row r="1390" spans="1:92" ht="42.75" hidden="1">
      <c r="A1390" s="49" t="str">
        <f t="shared" si="261"/>
        <v>SIN GESTIÓN</v>
      </c>
      <c r="B1390" s="58"/>
      <c r="C1390" s="37"/>
      <c r="D1390" s="37"/>
      <c r="E1390" s="49" t="str">
        <f t="shared" si="262"/>
        <v>PENDIENTE NOTIFICACIÓN</v>
      </c>
      <c r="F1390" s="141" t="str">
        <f t="shared" si="263"/>
        <v>PENDIENTE NOTIFICACIÓN</v>
      </c>
      <c r="G1390" s="49" t="str">
        <f t="shared" si="264"/>
        <v/>
      </c>
      <c r="H1390" s="51" t="str">
        <f ca="1">IF(
L1390="",
"",
IF(
NETWORKDAYS(L1390,IF(M1390&lt;&gt;"",M1390,TODAY()),FESTIVOS_CO!A:A)&gt;2,
"VENCIDO",
IF(
NETWORKDAYS(L1390,IF(M1390&lt;&gt;"",M1390,TODAY()),FESTIVOS_CO!A:A)=2,
"ALERTA",
"A TIEMPO"
)))</f>
        <v/>
      </c>
      <c r="I1390" s="40"/>
      <c r="J1390" s="36"/>
      <c r="K1390" s="37"/>
      <c r="L1390" s="50"/>
      <c r="M1390" s="37"/>
      <c r="N1390" s="52"/>
      <c r="O1390" s="52"/>
      <c r="P1390" s="36"/>
      <c r="Q1390" s="36"/>
      <c r="R1390" s="40"/>
      <c r="S1390" s="36"/>
      <c r="T1390" s="40"/>
      <c r="U1390" s="40"/>
      <c r="V1390" s="81"/>
      <c r="W1390" s="40"/>
      <c r="X1390" s="40"/>
      <c r="Y1390" s="40"/>
      <c r="Z1390" s="38" t="str">
        <f>IFERROR(VLOOKUP(Y1390,DIRECTORIO!A:B,2,FALSE),"")</f>
        <v/>
      </c>
      <c r="AA1390" s="40"/>
      <c r="AB1390" s="40"/>
      <c r="AC1390" s="40"/>
      <c r="AD1390" s="40"/>
      <c r="AE1390" s="40"/>
      <c r="AF1390" s="40"/>
      <c r="AG1390" s="41" t="s">
        <v>109</v>
      </c>
      <c r="AH1390" s="42"/>
      <c r="AI1390" s="54" t="str">
        <f t="shared" ca="1" si="265"/>
        <v>PENDIENTE NOTIFICACIÓN ELECTRÓNICA</v>
      </c>
      <c r="AJ1390" s="37"/>
      <c r="AK1390" s="37"/>
      <c r="AL1390" s="37"/>
      <c r="AM1390" s="53" t="str">
        <f>IF(AK1390="","",WORKDAY(AK1390,5,FESTIVOS_CO!A:A))</f>
        <v/>
      </c>
      <c r="AN1390" s="37"/>
      <c r="AO1390" s="37"/>
      <c r="AP1390" s="54" t="str">
        <f t="shared" ca="1" si="270"/>
        <v>NO APLICA</v>
      </c>
      <c r="AQ1390" s="36"/>
      <c r="AR1390" s="43"/>
      <c r="AS1390" s="37"/>
      <c r="AT1390" s="36"/>
      <c r="AU1390" s="37"/>
      <c r="AV1390" s="36"/>
      <c r="AW1390" s="36"/>
      <c r="AX1390" s="37"/>
      <c r="AY1390" s="140" t="str">
        <f>IF(AU1390="","",WORKDAY(AU1390,5,FESTIVOS_CO!A:A))</f>
        <v/>
      </c>
      <c r="AZ1390" s="54" t="str">
        <f t="shared" ca="1" si="267"/>
        <v>NO APLICA</v>
      </c>
      <c r="BA1390" s="55" t="str">
        <f>IF(AX1390="","",WORKDAY(AX1390,5,FESTIVOS_CO!A:A))</f>
        <v/>
      </c>
      <c r="BB1390" s="39"/>
      <c r="BC1390" s="40"/>
      <c r="BD1390" s="40"/>
      <c r="BE1390" s="56" t="str">
        <f t="shared" ca="1" si="268"/>
        <v>NO APLICA</v>
      </c>
      <c r="BF1390" s="37"/>
      <c r="BG1390" s="45"/>
      <c r="BH1390" s="37"/>
      <c r="BI1390" s="36"/>
      <c r="BJ1390" s="37"/>
      <c r="BK1390" s="36"/>
      <c r="BL1390" s="36"/>
      <c r="BM1390" s="53" t="str">
        <f>IF(BJ1390="","",WORKDAY(BJ1390,5,FESTIVOS_CO!A:A))</f>
        <v/>
      </c>
      <c r="BN1390" s="57" t="str">
        <f t="shared" ca="1" si="266"/>
        <v>PENDIENTE HACER AVISO</v>
      </c>
      <c r="BO1390" s="54" t="str">
        <f t="shared" ca="1" si="259"/>
        <v>EN TRÁMITE NOTIF. POR AVISO</v>
      </c>
      <c r="BP1390" s="37"/>
      <c r="BQ1390" s="53" t="str">
        <f>IF(BP1390="","",WORKDAY(BP1390,5,FESTIVOS_CO!A:A))</f>
        <v/>
      </c>
      <c r="BR1390" s="37"/>
      <c r="BS1390" s="36"/>
      <c r="BT1390" s="38"/>
      <c r="BU1390" s="58" t="e">
        <f>VLOOKUP(BT1390,Hoja2!$C:$D,2,0)</f>
        <v>#N/A</v>
      </c>
      <c r="BV1390" s="80" t="str">
        <f>IF(
AND(AO1390="",BD1390="",BQ1390=""),
"EN PROCESO NOTIFICACION / COMUNICACION",
IF(
BT1390="",
"NO APLICA",
IF(
BU1390=60,
IF(AO1390&lt;&gt;"",AO1390,IF(BD1390&lt;&gt;"",BD1390,BQ1390))+60,
WORKDAY(
IF(AO1390&lt;&gt;"",AO1390,IF(BD1390&lt;&gt;"",BD1390,BQ1390)),
BU1390,
FESTIVOS_CO!A:A
)
)
))</f>
        <v>EN PROCESO NOTIFICACION / COMUNICACION</v>
      </c>
      <c r="BW1390" s="44"/>
      <c r="BX1390" s="53"/>
      <c r="BY1390" s="45"/>
      <c r="BZ1390" s="37"/>
      <c r="CA1390" s="54" t="str">
        <f t="shared" si="260"/>
        <v>PENDIENTE EJECUTORIA</v>
      </c>
      <c r="CB1390" s="59" t="str">
        <f t="shared" si="269"/>
        <v/>
      </c>
      <c r="CC1390" s="36"/>
      <c r="CD1390" s="40"/>
      <c r="CE1390" s="46"/>
      <c r="CF1390" s="40"/>
      <c r="CG1390" s="40"/>
      <c r="CH1390" s="40"/>
      <c r="CI1390" s="36"/>
      <c r="CJ1390" s="47"/>
      <c r="CK1390" s="40"/>
      <c r="CL1390" s="40"/>
      <c r="CM1390" s="40"/>
      <c r="CN1390" s="40"/>
    </row>
    <row r="1391" spans="1:92" ht="42.75" hidden="1">
      <c r="A1391" s="49" t="str">
        <f t="shared" si="261"/>
        <v>SIN GESTIÓN</v>
      </c>
      <c r="B1391" s="58"/>
      <c r="C1391" s="37"/>
      <c r="D1391" s="37"/>
      <c r="E1391" s="49" t="str">
        <f t="shared" si="262"/>
        <v>PENDIENTE NOTIFICACIÓN</v>
      </c>
      <c r="F1391" s="141" t="str">
        <f t="shared" si="263"/>
        <v>PENDIENTE NOTIFICACIÓN</v>
      </c>
      <c r="G1391" s="49" t="str">
        <f t="shared" si="264"/>
        <v/>
      </c>
      <c r="H1391" s="51" t="str">
        <f ca="1">IF(
L1391="",
"",
IF(
NETWORKDAYS(L1391,IF(M1391&lt;&gt;"",M1391,TODAY()),FESTIVOS_CO!A:A)&gt;2,
"VENCIDO",
IF(
NETWORKDAYS(L1391,IF(M1391&lt;&gt;"",M1391,TODAY()),FESTIVOS_CO!A:A)=2,
"ALERTA",
"A TIEMPO"
)))</f>
        <v/>
      </c>
      <c r="I1391" s="40"/>
      <c r="J1391" s="36"/>
      <c r="K1391" s="37"/>
      <c r="L1391" s="50"/>
      <c r="M1391" s="37"/>
      <c r="N1391" s="52"/>
      <c r="O1391" s="52"/>
      <c r="P1391" s="36"/>
      <c r="Q1391" s="36"/>
      <c r="R1391" s="40"/>
      <c r="S1391" s="36"/>
      <c r="T1391" s="40"/>
      <c r="U1391" s="40"/>
      <c r="V1391" s="81"/>
      <c r="W1391" s="40"/>
      <c r="X1391" s="40"/>
      <c r="Y1391" s="40"/>
      <c r="Z1391" s="38" t="str">
        <f>IFERROR(VLOOKUP(Y1391,DIRECTORIO!A:B,2,FALSE),"")</f>
        <v/>
      </c>
      <c r="AA1391" s="40"/>
      <c r="AB1391" s="40"/>
      <c r="AC1391" s="40"/>
      <c r="AD1391" s="40"/>
      <c r="AE1391" s="40"/>
      <c r="AF1391" s="40"/>
      <c r="AG1391" s="41" t="s">
        <v>109</v>
      </c>
      <c r="AH1391" s="42"/>
      <c r="AI1391" s="54" t="str">
        <f t="shared" ca="1" si="265"/>
        <v>PENDIENTE NOTIFICACIÓN ELECTRÓNICA</v>
      </c>
      <c r="AJ1391" s="37"/>
      <c r="AK1391" s="37"/>
      <c r="AL1391" s="37"/>
      <c r="AM1391" s="53" t="str">
        <f>IF(AK1391="","",WORKDAY(AK1391,5,FESTIVOS_CO!A:A))</f>
        <v/>
      </c>
      <c r="AN1391" s="37"/>
      <c r="AO1391" s="37"/>
      <c r="AP1391" s="54" t="str">
        <f t="shared" ca="1" si="270"/>
        <v>NO APLICA</v>
      </c>
      <c r="AQ1391" s="36"/>
      <c r="AR1391" s="43"/>
      <c r="AS1391" s="37"/>
      <c r="AT1391" s="36"/>
      <c r="AU1391" s="37"/>
      <c r="AV1391" s="36"/>
      <c r="AW1391" s="36"/>
      <c r="AX1391" s="37"/>
      <c r="AY1391" s="140" t="str">
        <f>IF(AU1391="","",WORKDAY(AU1391,5,FESTIVOS_CO!A:A))</f>
        <v/>
      </c>
      <c r="AZ1391" s="54" t="str">
        <f t="shared" ca="1" si="267"/>
        <v>NO APLICA</v>
      </c>
      <c r="BA1391" s="55" t="str">
        <f>IF(AX1391="","",WORKDAY(AX1391,5,FESTIVOS_CO!A:A))</f>
        <v/>
      </c>
      <c r="BB1391" s="39"/>
      <c r="BC1391" s="40"/>
      <c r="BD1391" s="40"/>
      <c r="BE1391" s="56" t="str">
        <f t="shared" ca="1" si="268"/>
        <v>NO APLICA</v>
      </c>
      <c r="BF1391" s="37"/>
      <c r="BG1391" s="45"/>
      <c r="BH1391" s="37"/>
      <c r="BI1391" s="36"/>
      <c r="BJ1391" s="37"/>
      <c r="BK1391" s="36"/>
      <c r="BL1391" s="36"/>
      <c r="BM1391" s="53" t="str">
        <f>IF(BJ1391="","",WORKDAY(BJ1391,5,FESTIVOS_CO!A:A))</f>
        <v/>
      </c>
      <c r="BN1391" s="57" t="str">
        <f t="shared" ca="1" si="266"/>
        <v>PENDIENTE HACER AVISO</v>
      </c>
      <c r="BO1391" s="54" t="str">
        <f t="shared" ca="1" si="259"/>
        <v>EN TRÁMITE NOTIF. POR AVISO</v>
      </c>
      <c r="BP1391" s="37"/>
      <c r="BQ1391" s="53" t="str">
        <f>IF(BP1391="","",WORKDAY(BP1391,5,FESTIVOS_CO!A:A))</f>
        <v/>
      </c>
      <c r="BR1391" s="37"/>
      <c r="BS1391" s="36"/>
      <c r="BT1391" s="38"/>
      <c r="BU1391" s="58" t="e">
        <f>VLOOKUP(BT1391,Hoja2!$C:$D,2,0)</f>
        <v>#N/A</v>
      </c>
      <c r="BV1391" s="80" t="str">
        <f>IF(
AND(AO1391="",BD1391="",BQ1391=""),
"EN PROCESO NOTIFICACION / COMUNICACION",
IF(
BT1391="",
"NO APLICA",
IF(
BU1391=60,
IF(AO1391&lt;&gt;"",AO1391,IF(BD1391&lt;&gt;"",BD1391,BQ1391))+60,
WORKDAY(
IF(AO1391&lt;&gt;"",AO1391,IF(BD1391&lt;&gt;"",BD1391,BQ1391)),
BU1391,
FESTIVOS_CO!A:A
)
)
))</f>
        <v>EN PROCESO NOTIFICACION / COMUNICACION</v>
      </c>
      <c r="BW1391" s="44"/>
      <c r="BX1391" s="53"/>
      <c r="BY1391" s="45"/>
      <c r="BZ1391" s="37"/>
      <c r="CA1391" s="54" t="str">
        <f t="shared" si="260"/>
        <v>PENDIENTE EJECUTORIA</v>
      </c>
      <c r="CB1391" s="59" t="str">
        <f t="shared" si="269"/>
        <v/>
      </c>
      <c r="CC1391" s="36"/>
      <c r="CD1391" s="40"/>
      <c r="CE1391" s="46"/>
      <c r="CF1391" s="40"/>
      <c r="CG1391" s="40"/>
      <c r="CH1391" s="40"/>
      <c r="CI1391" s="36"/>
      <c r="CJ1391" s="47"/>
      <c r="CK1391" s="40"/>
      <c r="CL1391" s="40"/>
      <c r="CM1391" s="40"/>
      <c r="CN1391" s="40"/>
    </row>
    <row r="1392" spans="1:92" ht="42.75" hidden="1">
      <c r="A1392" s="49" t="str">
        <f t="shared" si="261"/>
        <v>SIN GESTIÓN</v>
      </c>
      <c r="B1392" s="58"/>
      <c r="C1392" s="37"/>
      <c r="D1392" s="37"/>
      <c r="E1392" s="49" t="str">
        <f t="shared" si="262"/>
        <v>PENDIENTE NOTIFICACIÓN</v>
      </c>
      <c r="F1392" s="141" t="str">
        <f t="shared" si="263"/>
        <v>PENDIENTE NOTIFICACIÓN</v>
      </c>
      <c r="G1392" s="49" t="str">
        <f t="shared" si="264"/>
        <v/>
      </c>
      <c r="H1392" s="51" t="str">
        <f ca="1">IF(
L1392="",
"",
IF(
NETWORKDAYS(L1392,IF(M1392&lt;&gt;"",M1392,TODAY()),FESTIVOS_CO!A:A)&gt;2,
"VENCIDO",
IF(
NETWORKDAYS(L1392,IF(M1392&lt;&gt;"",M1392,TODAY()),FESTIVOS_CO!A:A)=2,
"ALERTA",
"A TIEMPO"
)))</f>
        <v/>
      </c>
      <c r="I1392" s="40"/>
      <c r="J1392" s="36"/>
      <c r="K1392" s="37"/>
      <c r="L1392" s="50"/>
      <c r="M1392" s="37"/>
      <c r="N1392" s="52"/>
      <c r="O1392" s="52"/>
      <c r="P1392" s="36"/>
      <c r="Q1392" s="36"/>
      <c r="R1392" s="40"/>
      <c r="S1392" s="36"/>
      <c r="T1392" s="40"/>
      <c r="U1392" s="40"/>
      <c r="V1392" s="81"/>
      <c r="W1392" s="40"/>
      <c r="X1392" s="40"/>
      <c r="Y1392" s="40"/>
      <c r="Z1392" s="38" t="str">
        <f>IFERROR(VLOOKUP(Y1392,DIRECTORIO!A:B,2,FALSE),"")</f>
        <v/>
      </c>
      <c r="AA1392" s="40"/>
      <c r="AB1392" s="40"/>
      <c r="AC1392" s="40"/>
      <c r="AD1392" s="40"/>
      <c r="AE1392" s="40"/>
      <c r="AF1392" s="40"/>
      <c r="AG1392" s="41" t="s">
        <v>109</v>
      </c>
      <c r="AH1392" s="42"/>
      <c r="AI1392" s="54" t="str">
        <f t="shared" ca="1" si="265"/>
        <v>PENDIENTE NOTIFICACIÓN ELECTRÓNICA</v>
      </c>
      <c r="AJ1392" s="37"/>
      <c r="AK1392" s="37"/>
      <c r="AL1392" s="37"/>
      <c r="AM1392" s="53" t="str">
        <f>IF(AK1392="","",WORKDAY(AK1392,5,FESTIVOS_CO!A:A))</f>
        <v/>
      </c>
      <c r="AN1392" s="37"/>
      <c r="AO1392" s="37"/>
      <c r="AP1392" s="54" t="str">
        <f t="shared" ca="1" si="270"/>
        <v>NO APLICA</v>
      </c>
      <c r="AQ1392" s="36"/>
      <c r="AR1392" s="43"/>
      <c r="AS1392" s="37"/>
      <c r="AT1392" s="36"/>
      <c r="AU1392" s="37"/>
      <c r="AV1392" s="36"/>
      <c r="AW1392" s="36"/>
      <c r="AX1392" s="37"/>
      <c r="AY1392" s="140" t="str">
        <f>IF(AU1392="","",WORKDAY(AU1392,5,FESTIVOS_CO!A:A))</f>
        <v/>
      </c>
      <c r="AZ1392" s="54" t="str">
        <f t="shared" ca="1" si="267"/>
        <v>NO APLICA</v>
      </c>
      <c r="BA1392" s="55" t="str">
        <f>IF(AX1392="","",WORKDAY(AX1392,5,FESTIVOS_CO!A:A))</f>
        <v/>
      </c>
      <c r="BB1392" s="39"/>
      <c r="BC1392" s="40"/>
      <c r="BD1392" s="40"/>
      <c r="BE1392" s="56" t="str">
        <f t="shared" ca="1" si="268"/>
        <v>NO APLICA</v>
      </c>
      <c r="BF1392" s="37"/>
      <c r="BG1392" s="45"/>
      <c r="BH1392" s="37"/>
      <c r="BI1392" s="36"/>
      <c r="BJ1392" s="37"/>
      <c r="BK1392" s="36"/>
      <c r="BL1392" s="36"/>
      <c r="BM1392" s="53" t="str">
        <f>IF(BJ1392="","",WORKDAY(BJ1392,5,FESTIVOS_CO!A:A))</f>
        <v/>
      </c>
      <c r="BN1392" s="57" t="str">
        <f t="shared" ca="1" si="266"/>
        <v>PENDIENTE HACER AVISO</v>
      </c>
      <c r="BO1392" s="54" t="str">
        <f t="shared" ca="1" si="259"/>
        <v>EN TRÁMITE NOTIF. POR AVISO</v>
      </c>
      <c r="BP1392" s="37"/>
      <c r="BQ1392" s="53" t="str">
        <f>IF(BP1392="","",WORKDAY(BP1392,5,FESTIVOS_CO!A:A))</f>
        <v/>
      </c>
      <c r="BR1392" s="37"/>
      <c r="BS1392" s="36"/>
      <c r="BT1392" s="38"/>
      <c r="BU1392" s="58" t="e">
        <f>VLOOKUP(BT1392,Hoja2!$C:$D,2,0)</f>
        <v>#N/A</v>
      </c>
      <c r="BV1392" s="80" t="str">
        <f>IF(
AND(AO1392="",BD1392="",BQ1392=""),
"EN PROCESO NOTIFICACION / COMUNICACION",
IF(
BT1392="",
"NO APLICA",
IF(
BU1392=60,
IF(AO1392&lt;&gt;"",AO1392,IF(BD1392&lt;&gt;"",BD1392,BQ1392))+60,
WORKDAY(
IF(AO1392&lt;&gt;"",AO1392,IF(BD1392&lt;&gt;"",BD1392,BQ1392)),
BU1392,
FESTIVOS_CO!A:A
)
)
))</f>
        <v>EN PROCESO NOTIFICACION / COMUNICACION</v>
      </c>
      <c r="BW1392" s="44"/>
      <c r="BX1392" s="53"/>
      <c r="BY1392" s="45"/>
      <c r="BZ1392" s="37"/>
      <c r="CA1392" s="54" t="str">
        <f t="shared" si="260"/>
        <v>PENDIENTE EJECUTORIA</v>
      </c>
      <c r="CB1392" s="59" t="str">
        <f t="shared" si="269"/>
        <v/>
      </c>
      <c r="CC1392" s="36"/>
      <c r="CD1392" s="40"/>
      <c r="CE1392" s="46"/>
      <c r="CF1392" s="40"/>
      <c r="CG1392" s="40"/>
      <c r="CH1392" s="40"/>
      <c r="CI1392" s="36"/>
      <c r="CJ1392" s="47"/>
      <c r="CK1392" s="40"/>
      <c r="CL1392" s="40"/>
      <c r="CM1392" s="40"/>
      <c r="CN1392" s="40"/>
    </row>
    <row r="1393" spans="1:92" ht="42.75" hidden="1">
      <c r="A1393" s="49" t="str">
        <f t="shared" si="261"/>
        <v>SIN GESTIÓN</v>
      </c>
      <c r="B1393" s="58"/>
      <c r="C1393" s="37"/>
      <c r="D1393" s="37"/>
      <c r="E1393" s="49" t="str">
        <f t="shared" si="262"/>
        <v>PENDIENTE NOTIFICACIÓN</v>
      </c>
      <c r="F1393" s="141" t="str">
        <f t="shared" si="263"/>
        <v>PENDIENTE NOTIFICACIÓN</v>
      </c>
      <c r="G1393" s="49" t="str">
        <f t="shared" si="264"/>
        <v/>
      </c>
      <c r="H1393" s="51" t="str">
        <f ca="1">IF(
L1393="",
"",
IF(
NETWORKDAYS(L1393,IF(M1393&lt;&gt;"",M1393,TODAY()),FESTIVOS_CO!A:A)&gt;2,
"VENCIDO",
IF(
NETWORKDAYS(L1393,IF(M1393&lt;&gt;"",M1393,TODAY()),FESTIVOS_CO!A:A)=2,
"ALERTA",
"A TIEMPO"
)))</f>
        <v/>
      </c>
      <c r="I1393" s="40"/>
      <c r="J1393" s="36"/>
      <c r="K1393" s="37"/>
      <c r="L1393" s="50"/>
      <c r="M1393" s="37"/>
      <c r="N1393" s="52"/>
      <c r="O1393" s="52"/>
      <c r="P1393" s="36"/>
      <c r="Q1393" s="36"/>
      <c r="R1393" s="40"/>
      <c r="S1393" s="36"/>
      <c r="T1393" s="40"/>
      <c r="U1393" s="40"/>
      <c r="V1393" s="81"/>
      <c r="W1393" s="40"/>
      <c r="X1393" s="40"/>
      <c r="Y1393" s="40"/>
      <c r="Z1393" s="38" t="str">
        <f>IFERROR(VLOOKUP(Y1393,DIRECTORIO!A:B,2,FALSE),"")</f>
        <v/>
      </c>
      <c r="AA1393" s="40"/>
      <c r="AB1393" s="40"/>
      <c r="AC1393" s="40"/>
      <c r="AD1393" s="40"/>
      <c r="AE1393" s="40"/>
      <c r="AF1393" s="40"/>
      <c r="AG1393" s="41" t="s">
        <v>109</v>
      </c>
      <c r="AH1393" s="42"/>
      <c r="AI1393" s="54" t="str">
        <f t="shared" ca="1" si="265"/>
        <v>PENDIENTE NOTIFICACIÓN ELECTRÓNICA</v>
      </c>
      <c r="AJ1393" s="37"/>
      <c r="AK1393" s="37"/>
      <c r="AL1393" s="37"/>
      <c r="AM1393" s="53" t="str">
        <f>IF(AK1393="","",WORKDAY(AK1393,5,FESTIVOS_CO!A:A))</f>
        <v/>
      </c>
      <c r="AN1393" s="37"/>
      <c r="AO1393" s="37"/>
      <c r="AP1393" s="54" t="str">
        <f t="shared" ca="1" si="270"/>
        <v>NO APLICA</v>
      </c>
      <c r="AQ1393" s="36"/>
      <c r="AR1393" s="43"/>
      <c r="AS1393" s="37"/>
      <c r="AT1393" s="36"/>
      <c r="AU1393" s="37"/>
      <c r="AV1393" s="36"/>
      <c r="AW1393" s="36"/>
      <c r="AX1393" s="37"/>
      <c r="AY1393" s="140" t="str">
        <f>IF(AU1393="","",WORKDAY(AU1393,5,FESTIVOS_CO!A:A))</f>
        <v/>
      </c>
      <c r="AZ1393" s="54" t="str">
        <f t="shared" ca="1" si="267"/>
        <v>NO APLICA</v>
      </c>
      <c r="BA1393" s="55" t="str">
        <f>IF(AX1393="","",WORKDAY(AX1393,5,FESTIVOS_CO!A:A))</f>
        <v/>
      </c>
      <c r="BB1393" s="39"/>
      <c r="BC1393" s="40"/>
      <c r="BD1393" s="40"/>
      <c r="BE1393" s="56" t="str">
        <f t="shared" ca="1" si="268"/>
        <v>NO APLICA</v>
      </c>
      <c r="BF1393" s="37"/>
      <c r="BG1393" s="45"/>
      <c r="BH1393" s="37"/>
      <c r="BI1393" s="36"/>
      <c r="BJ1393" s="37"/>
      <c r="BK1393" s="36"/>
      <c r="BL1393" s="36"/>
      <c r="BM1393" s="53" t="str">
        <f>IF(BJ1393="","",WORKDAY(BJ1393,5,FESTIVOS_CO!A:A))</f>
        <v/>
      </c>
      <c r="BN1393" s="57" t="str">
        <f t="shared" ca="1" si="266"/>
        <v>PENDIENTE HACER AVISO</v>
      </c>
      <c r="BO1393" s="54" t="str">
        <f t="shared" ca="1" si="259"/>
        <v>EN TRÁMITE NOTIF. POR AVISO</v>
      </c>
      <c r="BP1393" s="37"/>
      <c r="BQ1393" s="53" t="str">
        <f>IF(BP1393="","",WORKDAY(BP1393,5,FESTIVOS_CO!A:A))</f>
        <v/>
      </c>
      <c r="BR1393" s="37"/>
      <c r="BS1393" s="36"/>
      <c r="BT1393" s="38"/>
      <c r="BU1393" s="58" t="e">
        <f>VLOOKUP(BT1393,Hoja2!$C:$D,2,0)</f>
        <v>#N/A</v>
      </c>
      <c r="BV1393" s="80" t="str">
        <f>IF(
AND(AO1393="",BD1393="",BQ1393=""),
"EN PROCESO NOTIFICACION / COMUNICACION",
IF(
BT1393="",
"NO APLICA",
IF(
BU1393=60,
IF(AO1393&lt;&gt;"",AO1393,IF(BD1393&lt;&gt;"",BD1393,BQ1393))+60,
WORKDAY(
IF(AO1393&lt;&gt;"",AO1393,IF(BD1393&lt;&gt;"",BD1393,BQ1393)),
BU1393,
FESTIVOS_CO!A:A
)
)
))</f>
        <v>EN PROCESO NOTIFICACION / COMUNICACION</v>
      </c>
      <c r="BW1393" s="44"/>
      <c r="BX1393" s="53"/>
      <c r="BY1393" s="45"/>
      <c r="BZ1393" s="37"/>
      <c r="CA1393" s="54" t="str">
        <f t="shared" si="260"/>
        <v>PENDIENTE EJECUTORIA</v>
      </c>
      <c r="CB1393" s="59" t="str">
        <f t="shared" si="269"/>
        <v/>
      </c>
      <c r="CC1393" s="36"/>
      <c r="CD1393" s="40"/>
      <c r="CE1393" s="46"/>
      <c r="CF1393" s="40"/>
      <c r="CG1393" s="40"/>
      <c r="CH1393" s="40"/>
      <c r="CI1393" s="36"/>
      <c r="CJ1393" s="47"/>
      <c r="CK1393" s="40"/>
      <c r="CL1393" s="40"/>
      <c r="CM1393" s="40"/>
      <c r="CN1393" s="40"/>
    </row>
    <row r="1394" spans="1:92" ht="42.75" hidden="1">
      <c r="A1394" s="49" t="str">
        <f t="shared" si="261"/>
        <v>SIN GESTIÓN</v>
      </c>
      <c r="B1394" s="58"/>
      <c r="C1394" s="37"/>
      <c r="D1394" s="37"/>
      <c r="E1394" s="49" t="str">
        <f t="shared" si="262"/>
        <v>PENDIENTE NOTIFICACIÓN</v>
      </c>
      <c r="F1394" s="141" t="str">
        <f t="shared" si="263"/>
        <v>PENDIENTE NOTIFICACIÓN</v>
      </c>
      <c r="G1394" s="49" t="str">
        <f t="shared" si="264"/>
        <v/>
      </c>
      <c r="H1394" s="51" t="str">
        <f ca="1">IF(
L1394="",
"",
IF(
NETWORKDAYS(L1394,IF(M1394&lt;&gt;"",M1394,TODAY()),FESTIVOS_CO!A:A)&gt;2,
"VENCIDO",
IF(
NETWORKDAYS(L1394,IF(M1394&lt;&gt;"",M1394,TODAY()),FESTIVOS_CO!A:A)=2,
"ALERTA",
"A TIEMPO"
)))</f>
        <v/>
      </c>
      <c r="I1394" s="40"/>
      <c r="J1394" s="36"/>
      <c r="K1394" s="37"/>
      <c r="L1394" s="50"/>
      <c r="M1394" s="37"/>
      <c r="N1394" s="52"/>
      <c r="O1394" s="52"/>
      <c r="P1394" s="36"/>
      <c r="Q1394" s="36"/>
      <c r="R1394" s="40"/>
      <c r="S1394" s="36"/>
      <c r="T1394" s="40"/>
      <c r="U1394" s="40"/>
      <c r="V1394" s="81"/>
      <c r="W1394" s="40"/>
      <c r="X1394" s="40"/>
      <c r="Y1394" s="40"/>
      <c r="Z1394" s="38" t="str">
        <f>IFERROR(VLOOKUP(Y1394,DIRECTORIO!A:B,2,FALSE),"")</f>
        <v/>
      </c>
      <c r="AA1394" s="40"/>
      <c r="AB1394" s="40"/>
      <c r="AC1394" s="40"/>
      <c r="AD1394" s="40"/>
      <c r="AE1394" s="40"/>
      <c r="AF1394" s="40"/>
      <c r="AG1394" s="41" t="s">
        <v>109</v>
      </c>
      <c r="AH1394" s="42"/>
      <c r="AI1394" s="54" t="str">
        <f t="shared" ca="1" si="265"/>
        <v>PENDIENTE NOTIFICACIÓN ELECTRÓNICA</v>
      </c>
      <c r="AJ1394" s="37"/>
      <c r="AK1394" s="37"/>
      <c r="AL1394" s="37"/>
      <c r="AM1394" s="53" t="str">
        <f>IF(AK1394="","",WORKDAY(AK1394,5,FESTIVOS_CO!A:A))</f>
        <v/>
      </c>
      <c r="AN1394" s="37"/>
      <c r="AO1394" s="37"/>
      <c r="AP1394" s="54" t="str">
        <f t="shared" ca="1" si="270"/>
        <v>NO APLICA</v>
      </c>
      <c r="AQ1394" s="36"/>
      <c r="AR1394" s="43"/>
      <c r="AS1394" s="37"/>
      <c r="AT1394" s="36"/>
      <c r="AU1394" s="37"/>
      <c r="AV1394" s="36"/>
      <c r="AW1394" s="36"/>
      <c r="AX1394" s="37"/>
      <c r="AY1394" s="140" t="str">
        <f>IF(AU1394="","",WORKDAY(AU1394,5,FESTIVOS_CO!A:A))</f>
        <v/>
      </c>
      <c r="AZ1394" s="54" t="str">
        <f t="shared" ca="1" si="267"/>
        <v>NO APLICA</v>
      </c>
      <c r="BA1394" s="55" t="str">
        <f>IF(AX1394="","",WORKDAY(AX1394,5,FESTIVOS_CO!A:A))</f>
        <v/>
      </c>
      <c r="BB1394" s="39"/>
      <c r="BC1394" s="40"/>
      <c r="BD1394" s="40"/>
      <c r="BE1394" s="56" t="str">
        <f t="shared" ca="1" si="268"/>
        <v>NO APLICA</v>
      </c>
      <c r="BF1394" s="37"/>
      <c r="BG1394" s="45"/>
      <c r="BH1394" s="37"/>
      <c r="BI1394" s="36"/>
      <c r="BJ1394" s="37"/>
      <c r="BK1394" s="36"/>
      <c r="BL1394" s="36"/>
      <c r="BM1394" s="53" t="str">
        <f>IF(BJ1394="","",WORKDAY(BJ1394,5,FESTIVOS_CO!A:A))</f>
        <v/>
      </c>
      <c r="BN1394" s="57" t="str">
        <f t="shared" ca="1" si="266"/>
        <v>PENDIENTE HACER AVISO</v>
      </c>
      <c r="BO1394" s="54" t="str">
        <f t="shared" ca="1" si="259"/>
        <v>EN TRÁMITE NOTIF. POR AVISO</v>
      </c>
      <c r="BP1394" s="37"/>
      <c r="BQ1394" s="53" t="str">
        <f>IF(BP1394="","",WORKDAY(BP1394,5,FESTIVOS_CO!A:A))</f>
        <v/>
      </c>
      <c r="BR1394" s="37"/>
      <c r="BS1394" s="36"/>
      <c r="BT1394" s="38"/>
      <c r="BU1394" s="58" t="e">
        <f>VLOOKUP(BT1394,Hoja2!$C:$D,2,0)</f>
        <v>#N/A</v>
      </c>
      <c r="BV1394" s="80" t="str">
        <f>IF(
AND(AO1394="",BD1394="",BQ1394=""),
"EN PROCESO NOTIFICACION / COMUNICACION",
IF(
BT1394="",
"NO APLICA",
IF(
BU1394=60,
IF(AO1394&lt;&gt;"",AO1394,IF(BD1394&lt;&gt;"",BD1394,BQ1394))+60,
WORKDAY(
IF(AO1394&lt;&gt;"",AO1394,IF(BD1394&lt;&gt;"",BD1394,BQ1394)),
BU1394,
FESTIVOS_CO!A:A
)
)
))</f>
        <v>EN PROCESO NOTIFICACION / COMUNICACION</v>
      </c>
      <c r="BW1394" s="44"/>
      <c r="BX1394" s="53"/>
      <c r="BY1394" s="45"/>
      <c r="BZ1394" s="37"/>
      <c r="CA1394" s="54" t="str">
        <f t="shared" si="260"/>
        <v>PENDIENTE EJECUTORIA</v>
      </c>
      <c r="CB1394" s="59" t="str">
        <f t="shared" si="269"/>
        <v/>
      </c>
      <c r="CC1394" s="36"/>
      <c r="CD1394" s="40"/>
      <c r="CE1394" s="46"/>
      <c r="CF1394" s="40"/>
      <c r="CG1394" s="40"/>
      <c r="CH1394" s="40"/>
      <c r="CI1394" s="36"/>
      <c r="CJ1394" s="47"/>
      <c r="CK1394" s="40"/>
      <c r="CL1394" s="40"/>
      <c r="CM1394" s="40"/>
      <c r="CN1394" s="40"/>
    </row>
    <row r="1395" spans="1:92" ht="42.75" hidden="1">
      <c r="A1395" s="49" t="str">
        <f t="shared" si="261"/>
        <v>SIN GESTIÓN</v>
      </c>
      <c r="B1395" s="58"/>
      <c r="C1395" s="37"/>
      <c r="D1395" s="37"/>
      <c r="E1395" s="49" t="str">
        <f t="shared" si="262"/>
        <v>PENDIENTE NOTIFICACIÓN</v>
      </c>
      <c r="F1395" s="141" t="str">
        <f t="shared" si="263"/>
        <v>PENDIENTE NOTIFICACIÓN</v>
      </c>
      <c r="G1395" s="49" t="str">
        <f t="shared" si="264"/>
        <v/>
      </c>
      <c r="H1395" s="51" t="str">
        <f ca="1">IF(
L1395="",
"",
IF(
NETWORKDAYS(L1395,IF(M1395&lt;&gt;"",M1395,TODAY()),FESTIVOS_CO!A:A)&gt;2,
"VENCIDO",
IF(
NETWORKDAYS(L1395,IF(M1395&lt;&gt;"",M1395,TODAY()),FESTIVOS_CO!A:A)=2,
"ALERTA",
"A TIEMPO"
)))</f>
        <v/>
      </c>
      <c r="I1395" s="40"/>
      <c r="J1395" s="36"/>
      <c r="K1395" s="37"/>
      <c r="L1395" s="50"/>
      <c r="M1395" s="37"/>
      <c r="N1395" s="52"/>
      <c r="O1395" s="52"/>
      <c r="P1395" s="36"/>
      <c r="Q1395" s="36"/>
      <c r="R1395" s="40"/>
      <c r="S1395" s="36"/>
      <c r="T1395" s="40"/>
      <c r="U1395" s="40"/>
      <c r="V1395" s="81"/>
      <c r="W1395" s="40"/>
      <c r="X1395" s="40"/>
      <c r="Y1395" s="40"/>
      <c r="Z1395" s="38" t="str">
        <f>IFERROR(VLOOKUP(Y1395,DIRECTORIO!A:B,2,FALSE),"")</f>
        <v/>
      </c>
      <c r="AA1395" s="40"/>
      <c r="AB1395" s="40"/>
      <c r="AC1395" s="40"/>
      <c r="AD1395" s="40"/>
      <c r="AE1395" s="40"/>
      <c r="AF1395" s="40"/>
      <c r="AG1395" s="41" t="s">
        <v>109</v>
      </c>
      <c r="AH1395" s="42"/>
      <c r="AI1395" s="54" t="str">
        <f t="shared" ca="1" si="265"/>
        <v>PENDIENTE NOTIFICACIÓN ELECTRÓNICA</v>
      </c>
      <c r="AJ1395" s="37"/>
      <c r="AK1395" s="37"/>
      <c r="AL1395" s="37"/>
      <c r="AM1395" s="53" t="str">
        <f>IF(AK1395="","",WORKDAY(AK1395,5,FESTIVOS_CO!A:A))</f>
        <v/>
      </c>
      <c r="AN1395" s="37"/>
      <c r="AO1395" s="37"/>
      <c r="AP1395" s="54" t="str">
        <f t="shared" ca="1" si="270"/>
        <v>NO APLICA</v>
      </c>
      <c r="AQ1395" s="36"/>
      <c r="AR1395" s="43"/>
      <c r="AS1395" s="37"/>
      <c r="AT1395" s="36"/>
      <c r="AU1395" s="37"/>
      <c r="AV1395" s="36"/>
      <c r="AW1395" s="36"/>
      <c r="AX1395" s="37"/>
      <c r="AY1395" s="140" t="str">
        <f>IF(AU1395="","",WORKDAY(AU1395,5,FESTIVOS_CO!A:A))</f>
        <v/>
      </c>
      <c r="AZ1395" s="54" t="str">
        <f t="shared" ca="1" si="267"/>
        <v>NO APLICA</v>
      </c>
      <c r="BA1395" s="55" t="str">
        <f>IF(AX1395="","",WORKDAY(AX1395,5,FESTIVOS_CO!A:A))</f>
        <v/>
      </c>
      <c r="BB1395" s="39"/>
      <c r="BC1395" s="40"/>
      <c r="BD1395" s="40"/>
      <c r="BE1395" s="56" t="str">
        <f t="shared" ca="1" si="268"/>
        <v>NO APLICA</v>
      </c>
      <c r="BF1395" s="37"/>
      <c r="BG1395" s="45"/>
      <c r="BH1395" s="37"/>
      <c r="BI1395" s="36"/>
      <c r="BJ1395" s="37"/>
      <c r="BK1395" s="36"/>
      <c r="BL1395" s="36"/>
      <c r="BM1395" s="53" t="str">
        <f>IF(BJ1395="","",WORKDAY(BJ1395,5,FESTIVOS_CO!A:A))</f>
        <v/>
      </c>
      <c r="BN1395" s="57" t="str">
        <f t="shared" ca="1" si="266"/>
        <v>PENDIENTE HACER AVISO</v>
      </c>
      <c r="BO1395" s="54" t="str">
        <f t="shared" ca="1" si="259"/>
        <v>EN TRÁMITE NOTIF. POR AVISO</v>
      </c>
      <c r="BP1395" s="37"/>
      <c r="BQ1395" s="53" t="str">
        <f>IF(BP1395="","",WORKDAY(BP1395,5,FESTIVOS_CO!A:A))</f>
        <v/>
      </c>
      <c r="BR1395" s="37"/>
      <c r="BS1395" s="36"/>
      <c r="BT1395" s="38"/>
      <c r="BU1395" s="58" t="e">
        <f>VLOOKUP(BT1395,Hoja2!$C:$D,2,0)</f>
        <v>#N/A</v>
      </c>
      <c r="BV1395" s="80" t="str">
        <f>IF(
AND(AO1395="",BD1395="",BQ1395=""),
"EN PROCESO NOTIFICACION / COMUNICACION",
IF(
BT1395="",
"NO APLICA",
IF(
BU1395=60,
IF(AO1395&lt;&gt;"",AO1395,IF(BD1395&lt;&gt;"",BD1395,BQ1395))+60,
WORKDAY(
IF(AO1395&lt;&gt;"",AO1395,IF(BD1395&lt;&gt;"",BD1395,BQ1395)),
BU1395,
FESTIVOS_CO!A:A
)
)
))</f>
        <v>EN PROCESO NOTIFICACION / COMUNICACION</v>
      </c>
      <c r="BW1395" s="44"/>
      <c r="BX1395" s="53"/>
      <c r="BY1395" s="45"/>
      <c r="BZ1395" s="37"/>
      <c r="CA1395" s="54" t="str">
        <f t="shared" si="260"/>
        <v>PENDIENTE EJECUTORIA</v>
      </c>
      <c r="CB1395" s="59" t="str">
        <f t="shared" si="269"/>
        <v/>
      </c>
      <c r="CC1395" s="36"/>
      <c r="CD1395" s="40"/>
      <c r="CE1395" s="46"/>
      <c r="CF1395" s="40"/>
      <c r="CG1395" s="40"/>
      <c r="CH1395" s="40"/>
      <c r="CI1395" s="36"/>
      <c r="CJ1395" s="47"/>
      <c r="CK1395" s="40"/>
      <c r="CL1395" s="40"/>
      <c r="CM1395" s="40"/>
      <c r="CN1395" s="40"/>
    </row>
    <row r="1396" spans="1:92" ht="42.75" hidden="1">
      <c r="A1396" s="49" t="str">
        <f t="shared" si="261"/>
        <v>SIN GESTIÓN</v>
      </c>
      <c r="B1396" s="58"/>
      <c r="C1396" s="37"/>
      <c r="D1396" s="37"/>
      <c r="E1396" s="49" t="str">
        <f t="shared" si="262"/>
        <v>PENDIENTE NOTIFICACIÓN</v>
      </c>
      <c r="F1396" s="141" t="str">
        <f t="shared" si="263"/>
        <v>PENDIENTE NOTIFICACIÓN</v>
      </c>
      <c r="G1396" s="49" t="str">
        <f t="shared" si="264"/>
        <v/>
      </c>
      <c r="H1396" s="51" t="str">
        <f ca="1">IF(
L1396="",
"",
IF(
NETWORKDAYS(L1396,IF(M1396&lt;&gt;"",M1396,TODAY()),FESTIVOS_CO!A:A)&gt;2,
"VENCIDO",
IF(
NETWORKDAYS(L1396,IF(M1396&lt;&gt;"",M1396,TODAY()),FESTIVOS_CO!A:A)=2,
"ALERTA",
"A TIEMPO"
)))</f>
        <v/>
      </c>
      <c r="I1396" s="40"/>
      <c r="J1396" s="36"/>
      <c r="K1396" s="37"/>
      <c r="L1396" s="50"/>
      <c r="M1396" s="37"/>
      <c r="N1396" s="52"/>
      <c r="O1396" s="52"/>
      <c r="P1396" s="36"/>
      <c r="Q1396" s="36"/>
      <c r="R1396" s="40"/>
      <c r="S1396" s="36"/>
      <c r="T1396" s="40"/>
      <c r="U1396" s="40"/>
      <c r="V1396" s="81"/>
      <c r="W1396" s="40"/>
      <c r="X1396" s="40"/>
      <c r="Y1396" s="40"/>
      <c r="Z1396" s="38" t="str">
        <f>IFERROR(VLOOKUP(Y1396,DIRECTORIO!A:B,2,FALSE),"")</f>
        <v/>
      </c>
      <c r="AA1396" s="40"/>
      <c r="AB1396" s="40"/>
      <c r="AC1396" s="40"/>
      <c r="AD1396" s="40"/>
      <c r="AE1396" s="40"/>
      <c r="AF1396" s="40"/>
      <c r="AG1396" s="41" t="s">
        <v>109</v>
      </c>
      <c r="AH1396" s="42"/>
      <c r="AI1396" s="54" t="str">
        <f t="shared" ca="1" si="265"/>
        <v>PENDIENTE NOTIFICACIÓN ELECTRÓNICA</v>
      </c>
      <c r="AJ1396" s="37"/>
      <c r="AK1396" s="37"/>
      <c r="AL1396" s="37"/>
      <c r="AM1396" s="53" t="str">
        <f>IF(AK1396="","",WORKDAY(AK1396,5,FESTIVOS_CO!A:A))</f>
        <v/>
      </c>
      <c r="AN1396" s="37"/>
      <c r="AO1396" s="37"/>
      <c r="AP1396" s="54" t="str">
        <f t="shared" ca="1" si="270"/>
        <v>NO APLICA</v>
      </c>
      <c r="AQ1396" s="36"/>
      <c r="AR1396" s="43"/>
      <c r="AS1396" s="37"/>
      <c r="AT1396" s="36"/>
      <c r="AU1396" s="37"/>
      <c r="AV1396" s="36"/>
      <c r="AW1396" s="36"/>
      <c r="AX1396" s="37"/>
      <c r="AY1396" s="140" t="str">
        <f>IF(AU1396="","",WORKDAY(AU1396,5,FESTIVOS_CO!A:A))</f>
        <v/>
      </c>
      <c r="AZ1396" s="54" t="str">
        <f t="shared" ca="1" si="267"/>
        <v>NO APLICA</v>
      </c>
      <c r="BA1396" s="55" t="str">
        <f>IF(AX1396="","",WORKDAY(AX1396,5,FESTIVOS_CO!A:A))</f>
        <v/>
      </c>
      <c r="BB1396" s="39"/>
      <c r="BC1396" s="40"/>
      <c r="BD1396" s="40"/>
      <c r="BE1396" s="56" t="str">
        <f t="shared" ca="1" si="268"/>
        <v>NO APLICA</v>
      </c>
      <c r="BF1396" s="37"/>
      <c r="BG1396" s="45"/>
      <c r="BH1396" s="37"/>
      <c r="BI1396" s="36"/>
      <c r="BJ1396" s="37"/>
      <c r="BK1396" s="36"/>
      <c r="BL1396" s="36"/>
      <c r="BM1396" s="53" t="str">
        <f>IF(BJ1396="","",WORKDAY(BJ1396,5,FESTIVOS_CO!A:A))</f>
        <v/>
      </c>
      <c r="BN1396" s="57" t="str">
        <f t="shared" ca="1" si="266"/>
        <v>PENDIENTE HACER AVISO</v>
      </c>
      <c r="BO1396" s="54" t="str">
        <f t="shared" ca="1" si="259"/>
        <v>EN TRÁMITE NOTIF. POR AVISO</v>
      </c>
      <c r="BP1396" s="37"/>
      <c r="BQ1396" s="53" t="str">
        <f>IF(BP1396="","",WORKDAY(BP1396,5,FESTIVOS_CO!A:A))</f>
        <v/>
      </c>
      <c r="BR1396" s="37"/>
      <c r="BS1396" s="36"/>
      <c r="BT1396" s="38"/>
      <c r="BU1396" s="58" t="e">
        <f>VLOOKUP(BT1396,Hoja2!$C:$D,2,0)</f>
        <v>#N/A</v>
      </c>
      <c r="BV1396" s="80" t="str">
        <f>IF(
AND(AO1396="",BD1396="",BQ1396=""),
"EN PROCESO NOTIFICACION / COMUNICACION",
IF(
BT1396="",
"NO APLICA",
IF(
BU1396=60,
IF(AO1396&lt;&gt;"",AO1396,IF(BD1396&lt;&gt;"",BD1396,BQ1396))+60,
WORKDAY(
IF(AO1396&lt;&gt;"",AO1396,IF(BD1396&lt;&gt;"",BD1396,BQ1396)),
BU1396,
FESTIVOS_CO!A:A
)
)
))</f>
        <v>EN PROCESO NOTIFICACION / COMUNICACION</v>
      </c>
      <c r="BW1396" s="44"/>
      <c r="BX1396" s="53"/>
      <c r="BY1396" s="45"/>
      <c r="BZ1396" s="37"/>
      <c r="CA1396" s="54" t="str">
        <f t="shared" si="260"/>
        <v>PENDIENTE EJECUTORIA</v>
      </c>
      <c r="CB1396" s="59" t="str">
        <f t="shared" si="269"/>
        <v/>
      </c>
      <c r="CC1396" s="36"/>
      <c r="CD1396" s="40"/>
      <c r="CE1396" s="46"/>
      <c r="CF1396" s="40"/>
      <c r="CG1396" s="40"/>
      <c r="CH1396" s="40"/>
      <c r="CI1396" s="36"/>
      <c r="CJ1396" s="47"/>
      <c r="CK1396" s="40"/>
      <c r="CL1396" s="40"/>
      <c r="CM1396" s="40"/>
      <c r="CN1396" s="40"/>
    </row>
    <row r="1397" spans="1:92" ht="42.75" hidden="1">
      <c r="A1397" s="49" t="str">
        <f t="shared" si="261"/>
        <v>SIN GESTIÓN</v>
      </c>
      <c r="B1397" s="58"/>
      <c r="C1397" s="37"/>
      <c r="D1397" s="37"/>
      <c r="E1397" s="49" t="str">
        <f t="shared" si="262"/>
        <v>PENDIENTE NOTIFICACIÓN</v>
      </c>
      <c r="F1397" s="141" t="str">
        <f t="shared" si="263"/>
        <v>PENDIENTE NOTIFICACIÓN</v>
      </c>
      <c r="G1397" s="49" t="str">
        <f t="shared" si="264"/>
        <v/>
      </c>
      <c r="H1397" s="51" t="str">
        <f ca="1">IF(
L1397="",
"",
IF(
NETWORKDAYS(L1397,IF(M1397&lt;&gt;"",M1397,TODAY()),FESTIVOS_CO!A:A)&gt;2,
"VENCIDO",
IF(
NETWORKDAYS(L1397,IF(M1397&lt;&gt;"",M1397,TODAY()),FESTIVOS_CO!A:A)=2,
"ALERTA",
"A TIEMPO"
)))</f>
        <v/>
      </c>
      <c r="I1397" s="40"/>
      <c r="J1397" s="36"/>
      <c r="K1397" s="37"/>
      <c r="L1397" s="50"/>
      <c r="M1397" s="37"/>
      <c r="N1397" s="52"/>
      <c r="O1397" s="52"/>
      <c r="P1397" s="36"/>
      <c r="Q1397" s="36"/>
      <c r="R1397" s="40"/>
      <c r="S1397" s="36"/>
      <c r="T1397" s="40"/>
      <c r="U1397" s="40"/>
      <c r="V1397" s="81"/>
      <c r="W1397" s="40"/>
      <c r="X1397" s="40"/>
      <c r="Y1397" s="40"/>
      <c r="Z1397" s="38" t="str">
        <f>IFERROR(VLOOKUP(Y1397,DIRECTORIO!A:B,2,FALSE),"")</f>
        <v/>
      </c>
      <c r="AA1397" s="40"/>
      <c r="AB1397" s="40"/>
      <c r="AC1397" s="40"/>
      <c r="AD1397" s="40"/>
      <c r="AE1397" s="40"/>
      <c r="AF1397" s="40"/>
      <c r="AG1397" s="41" t="s">
        <v>109</v>
      </c>
      <c r="AH1397" s="42"/>
      <c r="AI1397" s="54" t="str">
        <f t="shared" ca="1" si="265"/>
        <v>PENDIENTE NOTIFICACIÓN ELECTRÓNICA</v>
      </c>
      <c r="AJ1397" s="37"/>
      <c r="AK1397" s="37"/>
      <c r="AL1397" s="37"/>
      <c r="AM1397" s="53" t="str">
        <f>IF(AK1397="","",WORKDAY(AK1397,5,FESTIVOS_CO!A:A))</f>
        <v/>
      </c>
      <c r="AN1397" s="37"/>
      <c r="AO1397" s="37"/>
      <c r="AP1397" s="54" t="str">
        <f t="shared" ca="1" si="270"/>
        <v>NO APLICA</v>
      </c>
      <c r="AQ1397" s="36"/>
      <c r="AR1397" s="43"/>
      <c r="AS1397" s="37"/>
      <c r="AT1397" s="36"/>
      <c r="AU1397" s="37"/>
      <c r="AV1397" s="36"/>
      <c r="AW1397" s="36"/>
      <c r="AX1397" s="37"/>
      <c r="AY1397" s="140" t="str">
        <f>IF(AU1397="","",WORKDAY(AU1397,5,FESTIVOS_CO!A:A))</f>
        <v/>
      </c>
      <c r="AZ1397" s="54" t="str">
        <f t="shared" ca="1" si="267"/>
        <v>NO APLICA</v>
      </c>
      <c r="BA1397" s="55" t="str">
        <f>IF(AX1397="","",WORKDAY(AX1397,5,FESTIVOS_CO!A:A))</f>
        <v/>
      </c>
      <c r="BB1397" s="39"/>
      <c r="BC1397" s="40"/>
      <c r="BD1397" s="40"/>
      <c r="BE1397" s="56" t="str">
        <f t="shared" ca="1" si="268"/>
        <v>NO APLICA</v>
      </c>
      <c r="BF1397" s="37"/>
      <c r="BG1397" s="45"/>
      <c r="BH1397" s="37"/>
      <c r="BI1397" s="36"/>
      <c r="BJ1397" s="37"/>
      <c r="BK1397" s="36"/>
      <c r="BL1397" s="36"/>
      <c r="BM1397" s="53" t="str">
        <f>IF(BJ1397="","",WORKDAY(BJ1397,5,FESTIVOS_CO!A:A))</f>
        <v/>
      </c>
      <c r="BN1397" s="57" t="str">
        <f t="shared" ca="1" si="266"/>
        <v>PENDIENTE HACER AVISO</v>
      </c>
      <c r="BO1397" s="54" t="str">
        <f t="shared" ca="1" si="259"/>
        <v>EN TRÁMITE NOTIF. POR AVISO</v>
      </c>
      <c r="BP1397" s="37"/>
      <c r="BQ1397" s="53" t="str">
        <f>IF(BP1397="","",WORKDAY(BP1397,5,FESTIVOS_CO!A:A))</f>
        <v/>
      </c>
      <c r="BR1397" s="37"/>
      <c r="BS1397" s="36"/>
      <c r="BT1397" s="38"/>
      <c r="BU1397" s="58" t="e">
        <f>VLOOKUP(BT1397,Hoja2!$C:$D,2,0)</f>
        <v>#N/A</v>
      </c>
      <c r="BV1397" s="80" t="str">
        <f>IF(
AND(AO1397="",BD1397="",BQ1397=""),
"EN PROCESO NOTIFICACION / COMUNICACION",
IF(
BT1397="",
"NO APLICA",
IF(
BU1397=60,
IF(AO1397&lt;&gt;"",AO1397,IF(BD1397&lt;&gt;"",BD1397,BQ1397))+60,
WORKDAY(
IF(AO1397&lt;&gt;"",AO1397,IF(BD1397&lt;&gt;"",BD1397,BQ1397)),
BU1397,
FESTIVOS_CO!A:A
)
)
))</f>
        <v>EN PROCESO NOTIFICACION / COMUNICACION</v>
      </c>
      <c r="BW1397" s="44"/>
      <c r="BX1397" s="53"/>
      <c r="BY1397" s="45"/>
      <c r="BZ1397" s="37"/>
      <c r="CA1397" s="54" t="str">
        <f t="shared" si="260"/>
        <v>PENDIENTE EJECUTORIA</v>
      </c>
      <c r="CB1397" s="59" t="str">
        <f t="shared" si="269"/>
        <v/>
      </c>
      <c r="CC1397" s="36"/>
      <c r="CD1397" s="40"/>
      <c r="CE1397" s="46"/>
      <c r="CF1397" s="40"/>
      <c r="CG1397" s="40"/>
      <c r="CH1397" s="40"/>
      <c r="CI1397" s="36"/>
      <c r="CJ1397" s="47"/>
      <c r="CK1397" s="40"/>
      <c r="CL1397" s="40"/>
      <c r="CM1397" s="40"/>
      <c r="CN1397" s="40"/>
    </row>
    <row r="1398" spans="1:92" ht="42.75" hidden="1">
      <c r="A1398" s="49" t="str">
        <f t="shared" si="261"/>
        <v>SIN GESTIÓN</v>
      </c>
      <c r="B1398" s="58"/>
      <c r="C1398" s="37"/>
      <c r="D1398" s="37"/>
      <c r="E1398" s="49" t="str">
        <f t="shared" si="262"/>
        <v>PENDIENTE NOTIFICACIÓN</v>
      </c>
      <c r="F1398" s="141" t="str">
        <f t="shared" si="263"/>
        <v>PENDIENTE NOTIFICACIÓN</v>
      </c>
      <c r="G1398" s="49" t="str">
        <f t="shared" si="264"/>
        <v/>
      </c>
      <c r="H1398" s="51" t="str">
        <f ca="1">IF(
L1398="",
"",
IF(
NETWORKDAYS(L1398,IF(M1398&lt;&gt;"",M1398,TODAY()),FESTIVOS_CO!A:A)&gt;2,
"VENCIDO",
IF(
NETWORKDAYS(L1398,IF(M1398&lt;&gt;"",M1398,TODAY()),FESTIVOS_CO!A:A)=2,
"ALERTA",
"A TIEMPO"
)))</f>
        <v/>
      </c>
      <c r="I1398" s="40"/>
      <c r="J1398" s="36"/>
      <c r="K1398" s="37"/>
      <c r="L1398" s="50"/>
      <c r="M1398" s="37"/>
      <c r="N1398" s="52"/>
      <c r="O1398" s="52"/>
      <c r="P1398" s="36"/>
      <c r="Q1398" s="36"/>
      <c r="R1398" s="40"/>
      <c r="S1398" s="36"/>
      <c r="T1398" s="40"/>
      <c r="U1398" s="40"/>
      <c r="V1398" s="81"/>
      <c r="W1398" s="40"/>
      <c r="X1398" s="40"/>
      <c r="Y1398" s="40"/>
      <c r="Z1398" s="38" t="str">
        <f>IFERROR(VLOOKUP(Y1398,DIRECTORIO!A:B,2,FALSE),"")</f>
        <v/>
      </c>
      <c r="AA1398" s="40"/>
      <c r="AB1398" s="40"/>
      <c r="AC1398" s="40"/>
      <c r="AD1398" s="40"/>
      <c r="AE1398" s="40"/>
      <c r="AF1398" s="40"/>
      <c r="AG1398" s="41" t="s">
        <v>109</v>
      </c>
      <c r="AH1398" s="42"/>
      <c r="AI1398" s="54" t="str">
        <f t="shared" ca="1" si="265"/>
        <v>PENDIENTE NOTIFICACIÓN ELECTRÓNICA</v>
      </c>
      <c r="AJ1398" s="37"/>
      <c r="AK1398" s="37"/>
      <c r="AL1398" s="37"/>
      <c r="AM1398" s="53" t="str">
        <f>IF(AK1398="","",WORKDAY(AK1398,5,FESTIVOS_CO!A:A))</f>
        <v/>
      </c>
      <c r="AN1398" s="37"/>
      <c r="AO1398" s="37"/>
      <c r="AP1398" s="54" t="str">
        <f t="shared" ca="1" si="270"/>
        <v>NO APLICA</v>
      </c>
      <c r="AQ1398" s="36"/>
      <c r="AR1398" s="43"/>
      <c r="AS1398" s="37"/>
      <c r="AT1398" s="36"/>
      <c r="AU1398" s="37"/>
      <c r="AV1398" s="36"/>
      <c r="AW1398" s="36"/>
      <c r="AX1398" s="37"/>
      <c r="AY1398" s="140" t="str">
        <f>IF(AU1398="","",WORKDAY(AU1398,5,FESTIVOS_CO!A:A))</f>
        <v/>
      </c>
      <c r="AZ1398" s="54" t="str">
        <f t="shared" ca="1" si="267"/>
        <v>NO APLICA</v>
      </c>
      <c r="BA1398" s="55" t="str">
        <f>IF(AX1398="","",WORKDAY(AX1398,5,FESTIVOS_CO!A:A))</f>
        <v/>
      </c>
      <c r="BB1398" s="39"/>
      <c r="BC1398" s="40"/>
      <c r="BD1398" s="40"/>
      <c r="BE1398" s="56" t="str">
        <f t="shared" ca="1" si="268"/>
        <v>NO APLICA</v>
      </c>
      <c r="BF1398" s="37"/>
      <c r="BG1398" s="45"/>
      <c r="BH1398" s="37"/>
      <c r="BI1398" s="36"/>
      <c r="BJ1398" s="37"/>
      <c r="BK1398" s="36"/>
      <c r="BL1398" s="36"/>
      <c r="BM1398" s="53" t="str">
        <f>IF(BJ1398="","",WORKDAY(BJ1398,5,FESTIVOS_CO!A:A))</f>
        <v/>
      </c>
      <c r="BN1398" s="57" t="str">
        <f t="shared" ca="1" si="266"/>
        <v>PENDIENTE HACER AVISO</v>
      </c>
      <c r="BO1398" s="54" t="str">
        <f t="shared" ref="BO1398:BO1461" ca="1" si="271">IF(BN1398="NOTIFICACIÓN PERSONAL COMPLETA",
"NO PROCEDE AVISO",
IF(BR1398="SI",
"NOTIFICACION POR AVISO TERMINADA",
IF(BE1398="NO PROCEDE",
"NO PROCEDE AVISO",
IF(BN1398="VERIFICAR SI PROCEDE RECURSO",
"NOTIFICACIÓN POR AVISO COMPLETA",
"EN TRÁMITE NOTIF. POR AVISO"
))))</f>
        <v>EN TRÁMITE NOTIF. POR AVISO</v>
      </c>
      <c r="BP1398" s="37"/>
      <c r="BQ1398" s="53" t="str">
        <f>IF(BP1398="","",WORKDAY(BP1398,5,FESTIVOS_CO!A:A))</f>
        <v/>
      </c>
      <c r="BR1398" s="37"/>
      <c r="BS1398" s="36"/>
      <c r="BT1398" s="38"/>
      <c r="BU1398" s="58" t="e">
        <f>VLOOKUP(BT1398,Hoja2!$C:$D,2,0)</f>
        <v>#N/A</v>
      </c>
      <c r="BV1398" s="80" t="str">
        <f>IF(
AND(AO1398="",BD1398="",BQ1398=""),
"EN PROCESO NOTIFICACION / COMUNICACION",
IF(
BT1398="",
"NO APLICA",
IF(
BU1398=60,
IF(AO1398&lt;&gt;"",AO1398,IF(BD1398&lt;&gt;"",BD1398,BQ1398))+60,
WORKDAY(
IF(AO1398&lt;&gt;"",AO1398,IF(BD1398&lt;&gt;"",BD1398,BQ1398)),
BU1398,
FESTIVOS_CO!A:A
)
)
))</f>
        <v>EN PROCESO NOTIFICACION / COMUNICACION</v>
      </c>
      <c r="BW1398" s="44"/>
      <c r="BX1398" s="53"/>
      <c r="BY1398" s="45"/>
      <c r="BZ1398" s="37"/>
      <c r="CA1398" s="54" t="str">
        <f t="shared" ref="CA1398:CA1461" si="272">IF(BW1398&lt;&gt;"SI",
"PENDIENTE EJECUTORIA",
IF(AND(BX1398="",BY1398="",BZ1398=""),
"PENDIENTE HACER EJECUTORIA",
IF(AND(BX1398&lt;&gt;"",BY1398="",BZ1398=""),
"PENDIENTE REVISION EJECUTORIA",
IF(AND(BX1398&lt;&gt;"",BY1398&lt;&gt;"",BZ1398=""),
"PENDIENTE FIRMA EJECUTORIA",
"PROCESO EJECUTORIA TERMINADO"
))))</f>
        <v>PENDIENTE EJECUTORIA</v>
      </c>
      <c r="CB1398" s="59" t="str">
        <f t="shared" si="269"/>
        <v/>
      </c>
      <c r="CC1398" s="36"/>
      <c r="CD1398" s="40"/>
      <c r="CE1398" s="46"/>
      <c r="CF1398" s="40"/>
      <c r="CG1398" s="40"/>
      <c r="CH1398" s="40"/>
      <c r="CI1398" s="36"/>
      <c r="CJ1398" s="47"/>
      <c r="CK1398" s="40"/>
      <c r="CL1398" s="40"/>
      <c r="CM1398" s="40"/>
      <c r="CN1398" s="40"/>
    </row>
    <row r="1399" spans="1:92" ht="42.75" hidden="1">
      <c r="A1399" s="49" t="str">
        <f t="shared" si="261"/>
        <v>SIN GESTIÓN</v>
      </c>
      <c r="B1399" s="58"/>
      <c r="C1399" s="37"/>
      <c r="D1399" s="37"/>
      <c r="E1399" s="49" t="str">
        <f t="shared" si="262"/>
        <v>PENDIENTE NOTIFICACIÓN</v>
      </c>
      <c r="F1399" s="141" t="str">
        <f t="shared" si="263"/>
        <v>PENDIENTE NOTIFICACIÓN</v>
      </c>
      <c r="G1399" s="49" t="str">
        <f t="shared" si="264"/>
        <v/>
      </c>
      <c r="H1399" s="51" t="str">
        <f ca="1">IF(
L1399="",
"",
IF(
NETWORKDAYS(L1399,IF(M1399&lt;&gt;"",M1399,TODAY()),FESTIVOS_CO!A:A)&gt;2,
"VENCIDO",
IF(
NETWORKDAYS(L1399,IF(M1399&lt;&gt;"",M1399,TODAY()),FESTIVOS_CO!A:A)=2,
"ALERTA",
"A TIEMPO"
)))</f>
        <v/>
      </c>
      <c r="I1399" s="40"/>
      <c r="J1399" s="36"/>
      <c r="K1399" s="37"/>
      <c r="L1399" s="50"/>
      <c r="M1399" s="37"/>
      <c r="N1399" s="52"/>
      <c r="O1399" s="52"/>
      <c r="P1399" s="36"/>
      <c r="Q1399" s="36"/>
      <c r="R1399" s="40"/>
      <c r="S1399" s="36"/>
      <c r="T1399" s="40"/>
      <c r="U1399" s="40"/>
      <c r="V1399" s="81"/>
      <c r="W1399" s="40"/>
      <c r="X1399" s="40"/>
      <c r="Y1399" s="40"/>
      <c r="Z1399" s="38" t="str">
        <f>IFERROR(VLOOKUP(Y1399,DIRECTORIO!A:B,2,FALSE),"")</f>
        <v/>
      </c>
      <c r="AA1399" s="40"/>
      <c r="AB1399" s="40"/>
      <c r="AC1399" s="40"/>
      <c r="AD1399" s="40"/>
      <c r="AE1399" s="40"/>
      <c r="AF1399" s="40"/>
      <c r="AG1399" s="41" t="s">
        <v>109</v>
      </c>
      <c r="AH1399" s="42"/>
      <c r="AI1399" s="54" t="str">
        <f t="shared" ca="1" si="265"/>
        <v>PENDIENTE NOTIFICACIÓN ELECTRÓNICA</v>
      </c>
      <c r="AJ1399" s="37"/>
      <c r="AK1399" s="37"/>
      <c r="AL1399" s="37"/>
      <c r="AM1399" s="53" t="str">
        <f>IF(AK1399="","",WORKDAY(AK1399,5,FESTIVOS_CO!A:A))</f>
        <v/>
      </c>
      <c r="AN1399" s="37"/>
      <c r="AO1399" s="37"/>
      <c r="AP1399" s="54" t="str">
        <f t="shared" ca="1" si="270"/>
        <v>NO APLICA</v>
      </c>
      <c r="AQ1399" s="36"/>
      <c r="AR1399" s="43"/>
      <c r="AS1399" s="37"/>
      <c r="AT1399" s="36"/>
      <c r="AU1399" s="37"/>
      <c r="AV1399" s="36"/>
      <c r="AW1399" s="36"/>
      <c r="AX1399" s="37"/>
      <c r="AY1399" s="140" t="str">
        <f>IF(AU1399="","",WORKDAY(AU1399,5,FESTIVOS_CO!A:A))</f>
        <v/>
      </c>
      <c r="AZ1399" s="54" t="str">
        <f t="shared" ca="1" si="267"/>
        <v>NO APLICA</v>
      </c>
      <c r="BA1399" s="55" t="str">
        <f>IF(AX1399="","",WORKDAY(AX1399,5,FESTIVOS_CO!A:A))</f>
        <v/>
      </c>
      <c r="BB1399" s="39"/>
      <c r="BC1399" s="40"/>
      <c r="BD1399" s="40"/>
      <c r="BE1399" s="56" t="str">
        <f t="shared" ca="1" si="268"/>
        <v>NO APLICA</v>
      </c>
      <c r="BF1399" s="37"/>
      <c r="BG1399" s="45"/>
      <c r="BH1399" s="37"/>
      <c r="BI1399" s="36"/>
      <c r="BJ1399" s="37"/>
      <c r="BK1399" s="36"/>
      <c r="BL1399" s="36"/>
      <c r="BM1399" s="53" t="str">
        <f>IF(BJ1399="","",WORKDAY(BJ1399,5,FESTIVOS_CO!A:A))</f>
        <v/>
      </c>
      <c r="BN1399" s="57" t="str">
        <f t="shared" ca="1" si="266"/>
        <v>PENDIENTE HACER AVISO</v>
      </c>
      <c r="BO1399" s="54" t="str">
        <f t="shared" ca="1" si="271"/>
        <v>EN TRÁMITE NOTIF. POR AVISO</v>
      </c>
      <c r="BP1399" s="37"/>
      <c r="BQ1399" s="53" t="str">
        <f>IF(BP1399="","",WORKDAY(BP1399,5,FESTIVOS_CO!A:A))</f>
        <v/>
      </c>
      <c r="BR1399" s="37"/>
      <c r="BS1399" s="36"/>
      <c r="BT1399" s="38"/>
      <c r="BU1399" s="58" t="e">
        <f>VLOOKUP(BT1399,Hoja2!$C:$D,2,0)</f>
        <v>#N/A</v>
      </c>
      <c r="BV1399" s="80" t="str">
        <f>IF(
AND(AO1399="",BD1399="",BQ1399=""),
"EN PROCESO NOTIFICACION / COMUNICACION",
IF(
BT1399="",
"NO APLICA",
IF(
BU1399=60,
IF(AO1399&lt;&gt;"",AO1399,IF(BD1399&lt;&gt;"",BD1399,BQ1399))+60,
WORKDAY(
IF(AO1399&lt;&gt;"",AO1399,IF(BD1399&lt;&gt;"",BD1399,BQ1399)),
BU1399,
FESTIVOS_CO!A:A
)
)
))</f>
        <v>EN PROCESO NOTIFICACION / COMUNICACION</v>
      </c>
      <c r="BW1399" s="44"/>
      <c r="BX1399" s="53"/>
      <c r="BY1399" s="45"/>
      <c r="BZ1399" s="37"/>
      <c r="CA1399" s="54" t="str">
        <f t="shared" si="272"/>
        <v>PENDIENTE EJECUTORIA</v>
      </c>
      <c r="CB1399" s="59" t="str">
        <f t="shared" si="269"/>
        <v/>
      </c>
      <c r="CC1399" s="36"/>
      <c r="CD1399" s="40"/>
      <c r="CE1399" s="46"/>
      <c r="CF1399" s="40"/>
      <c r="CG1399" s="40"/>
      <c r="CH1399" s="40"/>
      <c r="CI1399" s="36"/>
      <c r="CJ1399" s="47"/>
      <c r="CK1399" s="40"/>
      <c r="CL1399" s="40"/>
      <c r="CM1399" s="40"/>
      <c r="CN1399" s="40"/>
    </row>
    <row r="1400" spans="1:92" ht="42.75" hidden="1">
      <c r="A1400" s="49" t="str">
        <f t="shared" ref="A1400:A1463" si="273">IF(
AND(Q1400="NO",S1400&lt;&gt;"SI"),
"TERMINADO PRODUCTO NO CONFORME",
IF(
AND(
COUNTBLANK(AJ1400:AO1400)=COLUMNS(AJ1400:AO1400),
COUNTBLANK(AQ1400:AY1400)=COLUMNS(AQ1400:AY1400),
COUNTBLANK(BC1400:BD1400)=COLUMNS(BC1400:BD1400),
COUNTBLANK(BF1400:BM1400)=COLUMNS(BF1400:BM1400),
COUNTBLANK(BP1400:BR1400)=COLUMNS(BP1400:BR1400)
),
"SIN GESTIÓN",
IF(
AND(BC1400&lt;&gt;"",BD1400&lt;&gt;"",AO1400="",AX1400="",BQ1400=""),
"NOTIFICADO POR CONDUCTA CONCLUYENTE",
IF(
AI1400="NOTIFICACIÓN ELECTRÓNICA EFECTIVA",
CA1400,
IF(
OR(
AI1400="NO PROCEDE NOTIFICACIÓN ELECTRÓNICA",
AI1400="REALIZAR CITACIÓN",
AI1400="NOTIFICACIÓN ELECTRÓNICA NO EFECTIVA"
),
IF(
AZ1400="HACER AVISO",
IF(
OR(
BN1400="NOTIFICACIÓN POR AVISO TERMINADA",
BN1400="NOTIFICACIÓN PERSONAL COMPLETA"
),
CA1400,
BN1400
),
AZ1400
),
AI1400
)
)
)
))</f>
        <v>SIN GESTIÓN</v>
      </c>
      <c r="B1400" s="58"/>
      <c r="C1400" s="37"/>
      <c r="D1400" s="37"/>
      <c r="E1400" s="49" t="str">
        <f t="shared" ref="E1400:E1463" si="274">IF(AN1400="SI",
"NOTIFICACIÓN ELECTRÓNICA",
IF(AND(BC1400&lt;&gt;"",BD1400&lt;&gt;""),
"NOTIFICACIÓN PERSONAL",
IF(BL1400="SI",
"NOTIFICACIÓN POR AVISO",
"PENDIENTE NOTIFICACIÓN"
)))</f>
        <v>PENDIENTE NOTIFICACIÓN</v>
      </c>
      <c r="F1400" s="141" t="str">
        <f t="shared" ref="F1400:F1463" si="275">IF(
AND(AN1400&lt;&gt;"SI",AW1400&lt;&gt;"SI",BL1400&lt;&gt;"SI",BC1400="",BD1400=""),
"PENDIENTE NOTIFICACIÓN",
IF(AN1400="SI",
AO1400,
IF(AW1400="SI",
AX1400,
IF(AND(BC1400&lt;&gt;"",BD1400&lt;&gt;""),
BD1400,
IF(BL1400="SI",
BQ1400,
"PENDIENTE NOTIFICACIÓN"
)))))</f>
        <v>PENDIENTE NOTIFICACIÓN</v>
      </c>
      <c r="G1400" s="49" t="str">
        <f t="shared" ref="G1400:G1463" si="276">IF(
OR(
C1400="",
F1400="PENDIENTE NOTIFICACIÓN",
NOT(ISNUMBER(C1400)),
NOT(ISNUMBER(F1400)),
F1400&lt;C1400
),
"",
F1400-C1400
)</f>
        <v/>
      </c>
      <c r="H1400" s="51" t="str">
        <f ca="1">IF(
L1400="",
"",
IF(
NETWORKDAYS(L1400,IF(M1400&lt;&gt;"",M1400,TODAY()),FESTIVOS_CO!A:A)&gt;2,
"VENCIDO",
IF(
NETWORKDAYS(L1400,IF(M1400&lt;&gt;"",M1400,TODAY()),FESTIVOS_CO!A:A)=2,
"ALERTA",
"A TIEMPO"
)))</f>
        <v/>
      </c>
      <c r="I1400" s="40"/>
      <c r="J1400" s="36"/>
      <c r="K1400" s="37"/>
      <c r="L1400" s="50"/>
      <c r="M1400" s="37"/>
      <c r="N1400" s="52"/>
      <c r="O1400" s="52"/>
      <c r="P1400" s="36"/>
      <c r="Q1400" s="36"/>
      <c r="R1400" s="40"/>
      <c r="S1400" s="36"/>
      <c r="T1400" s="40"/>
      <c r="U1400" s="40"/>
      <c r="V1400" s="81"/>
      <c r="W1400" s="40"/>
      <c r="X1400" s="40"/>
      <c r="Y1400" s="40"/>
      <c r="Z1400" s="38" t="str">
        <f>IFERROR(VLOOKUP(Y1400,DIRECTORIO!A:B,2,FALSE),"")</f>
        <v/>
      </c>
      <c r="AA1400" s="40"/>
      <c r="AB1400" s="40"/>
      <c r="AC1400" s="40"/>
      <c r="AD1400" s="40"/>
      <c r="AE1400" s="40"/>
      <c r="AF1400" s="40"/>
      <c r="AG1400" s="41" t="s">
        <v>109</v>
      </c>
      <c r="AH1400" s="42"/>
      <c r="AI1400" s="54" t="str">
        <f t="shared" ref="AI1400:AI1463" ca="1" si="277">IF(AL1400="NO",
"REALIZAR CITACIÓN",
IF(AND(AJ1400="SI",AL1400&lt;&gt;"SI",AL1400&lt;&gt;"NO"),
"PENDIENTE ENTREGA NOTIFICACIÓN ELECTRÓNICA",
IF(AND(AJ1400="SI",AL1400="SI",AN1400="SI"),
"NOTIFICACIÓN ELECTRÓNICA EFECTIVA",
IF(AND(AJ1400="",AK1400="",AL1400="",AM1400="",AN1400="",AO1400=""),
"PENDIENTE NOTIFICACIÓN ELECTRÓNICA",
IF(AJ1400="NO",
"NO PROCEDE NOTIFICACIÓN ELECTRÓNICA",
IF(AND(AJ1400="SI",F1400=""),
"PENDIENTE ENVÍO NOTIFICACIÓN ELECTRÓNICA",
IF(AND(AJ1400="SI",TODAY()-F1400&lt;=5),
"EN ESPERA DE NOTIFICACIÓN ELECTRÓNICA (5 DÍAS)",
"NOTIFICACIÓN ELECTRÓNICA NO EFECTIVA"
)))))))</f>
        <v>PENDIENTE NOTIFICACIÓN ELECTRÓNICA</v>
      </c>
      <c r="AJ1400" s="37"/>
      <c r="AK1400" s="37"/>
      <c r="AL1400" s="37"/>
      <c r="AM1400" s="53" t="str">
        <f>IF(AK1400="","",WORKDAY(AK1400,5,FESTIVOS_CO!A:A))</f>
        <v/>
      </c>
      <c r="AN1400" s="37"/>
      <c r="AO1400" s="37"/>
      <c r="AP1400" s="54" t="str">
        <f t="shared" ca="1" si="270"/>
        <v>NO APLICA</v>
      </c>
      <c r="AQ1400" s="36"/>
      <c r="AR1400" s="43"/>
      <c r="AS1400" s="37"/>
      <c r="AT1400" s="36"/>
      <c r="AU1400" s="37"/>
      <c r="AV1400" s="36"/>
      <c r="AW1400" s="36"/>
      <c r="AX1400" s="37"/>
      <c r="AY1400" s="140" t="str">
        <f>IF(AU1400="","",WORKDAY(AU1400,5,FESTIVOS_CO!A:A))</f>
        <v/>
      </c>
      <c r="AZ1400" s="54" t="str">
        <f t="shared" ca="1" si="267"/>
        <v>NO APLICA</v>
      </c>
      <c r="BA1400" s="55" t="str">
        <f>IF(AX1400="","",WORKDAY(AX1400,5,FESTIVOS_CO!A:A))</f>
        <v/>
      </c>
      <c r="BB1400" s="39"/>
      <c r="BC1400" s="40"/>
      <c r="BD1400" s="40"/>
      <c r="BE1400" s="56" t="str">
        <f t="shared" ca="1" si="268"/>
        <v>NO APLICA</v>
      </c>
      <c r="BF1400" s="37"/>
      <c r="BG1400" s="45"/>
      <c r="BH1400" s="37"/>
      <c r="BI1400" s="36"/>
      <c r="BJ1400" s="37"/>
      <c r="BK1400" s="36"/>
      <c r="BL1400" s="36"/>
      <c r="BM1400" s="53" t="str">
        <f>IF(BJ1400="","",WORKDAY(BJ1400,5,FESTIVOS_CO!A:A))</f>
        <v/>
      </c>
      <c r="BN1400" s="57" t="str">
        <f t="shared" ref="BN1400:BN1463" ca="1" si="278">IF(
AND(AZ1400="CITACIÓN COMPLETA EN ESPERA DE NOTIFICACION PERSONAL",BB1400="NO"),
"PENDIENTE HACER AVISO",
IF(AND(BC1400&lt;&gt;"",BD1400&lt;&gt;""),
"NOTIFICACIÓN PERSONAL COMPLETA",
IF(BR1400="SI",
"NOTIFICACIÓN POR AVISO TERMINADA",
IF(BE1400="NO PROCEDE",
"NO PROCEDE",
IF(BF1400="",
"PENDIENTE HACER AVISO",
IF(BG1400="",
"PENDIENTE REVISIÓN AVISO",
IF(BH1400="",
"PENDIENTE FIRMA AVISO",
IF(BI1400="",
"PENDIENTE RADICAR AVISO",
IF(BL1400="",
"EN TRÁMITE DE ENTREGA AVISO",
IF(BL1400="NO",
"PUBLICAR AVISO CARTELERA",
IF(BL1400="SI",
"VERIFICAR SI PROCEDE RECURSO",
IF(BE1400="HACER AVISO",
"HACER AVISO",
"NO APLICA"
))))))))))))</f>
        <v>PENDIENTE HACER AVISO</v>
      </c>
      <c r="BO1400" s="54" t="str">
        <f t="shared" ca="1" si="271"/>
        <v>EN TRÁMITE NOTIF. POR AVISO</v>
      </c>
      <c r="BP1400" s="37"/>
      <c r="BQ1400" s="53" t="str">
        <f>IF(BP1400="","",WORKDAY(BP1400,5,FESTIVOS_CO!A:A))</f>
        <v/>
      </c>
      <c r="BR1400" s="37"/>
      <c r="BS1400" s="36"/>
      <c r="BT1400" s="38"/>
      <c r="BU1400" s="58" t="e">
        <f>VLOOKUP(BT1400,Hoja2!$C:$D,2,0)</f>
        <v>#N/A</v>
      </c>
      <c r="BV1400" s="80" t="str">
        <f>IF(
AND(AO1400="",BD1400="",BQ1400=""),
"EN PROCESO NOTIFICACION / COMUNICACION",
IF(
BT1400="",
"NO APLICA",
IF(
BU1400=60,
IF(AO1400&lt;&gt;"",AO1400,IF(BD1400&lt;&gt;"",BD1400,BQ1400))+60,
WORKDAY(
IF(AO1400&lt;&gt;"",AO1400,IF(BD1400&lt;&gt;"",BD1400,BQ1400)),
BU1400,
FESTIVOS_CO!A:A
)
)
))</f>
        <v>EN PROCESO NOTIFICACION / COMUNICACION</v>
      </c>
      <c r="BW1400" s="44"/>
      <c r="BX1400" s="53"/>
      <c r="BY1400" s="45"/>
      <c r="BZ1400" s="37"/>
      <c r="CA1400" s="54" t="str">
        <f t="shared" si="272"/>
        <v>PENDIENTE EJECUTORIA</v>
      </c>
      <c r="CB1400" s="59" t="str">
        <f t="shared" si="269"/>
        <v/>
      </c>
      <c r="CC1400" s="36"/>
      <c r="CD1400" s="40"/>
      <c r="CE1400" s="46"/>
      <c r="CF1400" s="40"/>
      <c r="CG1400" s="40"/>
      <c r="CH1400" s="40"/>
      <c r="CI1400" s="36"/>
      <c r="CJ1400" s="47"/>
      <c r="CK1400" s="40"/>
      <c r="CL1400" s="40"/>
      <c r="CM1400" s="40"/>
      <c r="CN1400" s="40"/>
    </row>
    <row r="1401" spans="1:92" ht="42.75" hidden="1">
      <c r="A1401" s="49" t="str">
        <f t="shared" si="273"/>
        <v>SIN GESTIÓN</v>
      </c>
      <c r="B1401" s="58"/>
      <c r="C1401" s="37"/>
      <c r="D1401" s="37"/>
      <c r="E1401" s="49" t="str">
        <f t="shared" si="274"/>
        <v>PENDIENTE NOTIFICACIÓN</v>
      </c>
      <c r="F1401" s="141" t="str">
        <f t="shared" si="275"/>
        <v>PENDIENTE NOTIFICACIÓN</v>
      </c>
      <c r="G1401" s="49" t="str">
        <f t="shared" si="276"/>
        <v/>
      </c>
      <c r="H1401" s="51" t="str">
        <f ca="1">IF(
L1401="",
"",
IF(
NETWORKDAYS(L1401,IF(M1401&lt;&gt;"",M1401,TODAY()),FESTIVOS_CO!A:A)&gt;2,
"VENCIDO",
IF(
NETWORKDAYS(L1401,IF(M1401&lt;&gt;"",M1401,TODAY()),FESTIVOS_CO!A:A)=2,
"ALERTA",
"A TIEMPO"
)))</f>
        <v/>
      </c>
      <c r="I1401" s="40"/>
      <c r="J1401" s="36"/>
      <c r="K1401" s="37"/>
      <c r="L1401" s="50"/>
      <c r="M1401" s="37"/>
      <c r="N1401" s="52"/>
      <c r="O1401" s="52"/>
      <c r="P1401" s="36"/>
      <c r="Q1401" s="36"/>
      <c r="R1401" s="40"/>
      <c r="S1401" s="36"/>
      <c r="T1401" s="40"/>
      <c r="U1401" s="40"/>
      <c r="V1401" s="81"/>
      <c r="W1401" s="40"/>
      <c r="X1401" s="40"/>
      <c r="Y1401" s="40"/>
      <c r="Z1401" s="38" t="str">
        <f>IFERROR(VLOOKUP(Y1401,DIRECTORIO!A:B,2,FALSE),"")</f>
        <v/>
      </c>
      <c r="AA1401" s="40"/>
      <c r="AB1401" s="40"/>
      <c r="AC1401" s="40"/>
      <c r="AD1401" s="40"/>
      <c r="AE1401" s="40"/>
      <c r="AF1401" s="40"/>
      <c r="AG1401" s="41" t="s">
        <v>109</v>
      </c>
      <c r="AH1401" s="42"/>
      <c r="AI1401" s="54" t="str">
        <f t="shared" ca="1" si="277"/>
        <v>PENDIENTE NOTIFICACIÓN ELECTRÓNICA</v>
      </c>
      <c r="AJ1401" s="37"/>
      <c r="AK1401" s="37"/>
      <c r="AL1401" s="37"/>
      <c r="AM1401" s="53" t="str">
        <f>IF(AK1401="","",WORKDAY(AK1401,5,FESTIVOS_CO!A:A))</f>
        <v/>
      </c>
      <c r="AN1401" s="37"/>
      <c r="AO1401" s="37"/>
      <c r="AP1401" s="54" t="str">
        <f t="shared" ca="1" si="270"/>
        <v>NO APLICA</v>
      </c>
      <c r="AQ1401" s="36"/>
      <c r="AR1401" s="43"/>
      <c r="AS1401" s="37"/>
      <c r="AT1401" s="36"/>
      <c r="AU1401" s="37"/>
      <c r="AV1401" s="36"/>
      <c r="AW1401" s="36"/>
      <c r="AX1401" s="37"/>
      <c r="AY1401" s="140" t="str">
        <f>IF(AU1401="","",WORKDAY(AU1401,5,FESTIVOS_CO!A:A))</f>
        <v/>
      </c>
      <c r="AZ1401" s="54" t="str">
        <f t="shared" ca="1" si="267"/>
        <v>NO APLICA</v>
      </c>
      <c r="BA1401" s="55" t="str">
        <f>IF(AX1401="","",WORKDAY(AX1401,5,FESTIVOS_CO!A:A))</f>
        <v/>
      </c>
      <c r="BB1401" s="39"/>
      <c r="BC1401" s="40"/>
      <c r="BD1401" s="40"/>
      <c r="BE1401" s="56" t="str">
        <f t="shared" ca="1" si="268"/>
        <v>NO APLICA</v>
      </c>
      <c r="BF1401" s="37"/>
      <c r="BG1401" s="45"/>
      <c r="BH1401" s="37"/>
      <c r="BI1401" s="36"/>
      <c r="BJ1401" s="37"/>
      <c r="BK1401" s="36"/>
      <c r="BL1401" s="36"/>
      <c r="BM1401" s="53" t="str">
        <f>IF(BJ1401="","",WORKDAY(BJ1401,5,FESTIVOS_CO!A:A))</f>
        <v/>
      </c>
      <c r="BN1401" s="57" t="str">
        <f t="shared" ca="1" si="278"/>
        <v>PENDIENTE HACER AVISO</v>
      </c>
      <c r="BO1401" s="54" t="str">
        <f t="shared" ca="1" si="271"/>
        <v>EN TRÁMITE NOTIF. POR AVISO</v>
      </c>
      <c r="BP1401" s="37"/>
      <c r="BQ1401" s="53" t="str">
        <f>IF(BP1401="","",WORKDAY(BP1401,5,FESTIVOS_CO!A:A))</f>
        <v/>
      </c>
      <c r="BR1401" s="37"/>
      <c r="BS1401" s="36"/>
      <c r="BT1401" s="38"/>
      <c r="BU1401" s="58" t="e">
        <f>VLOOKUP(BT1401,Hoja2!$C:$D,2,0)</f>
        <v>#N/A</v>
      </c>
      <c r="BV1401" s="80" t="str">
        <f>IF(
AND(AO1401="",BD1401="",BQ1401=""),
"EN PROCESO NOTIFICACION / COMUNICACION",
IF(
BT1401="",
"NO APLICA",
IF(
BU1401=60,
IF(AO1401&lt;&gt;"",AO1401,IF(BD1401&lt;&gt;"",BD1401,BQ1401))+60,
WORKDAY(
IF(AO1401&lt;&gt;"",AO1401,IF(BD1401&lt;&gt;"",BD1401,BQ1401)),
BU1401,
FESTIVOS_CO!A:A
)
)
))</f>
        <v>EN PROCESO NOTIFICACION / COMUNICACION</v>
      </c>
      <c r="BW1401" s="44"/>
      <c r="BX1401" s="53"/>
      <c r="BY1401" s="45"/>
      <c r="BZ1401" s="37"/>
      <c r="CA1401" s="54" t="str">
        <f t="shared" si="272"/>
        <v>PENDIENTE EJECUTORIA</v>
      </c>
      <c r="CB1401" s="59" t="str">
        <f t="shared" si="269"/>
        <v/>
      </c>
      <c r="CC1401" s="36"/>
      <c r="CD1401" s="40"/>
      <c r="CE1401" s="46"/>
      <c r="CF1401" s="40"/>
      <c r="CG1401" s="40"/>
      <c r="CH1401" s="40"/>
      <c r="CI1401" s="36"/>
      <c r="CJ1401" s="47"/>
      <c r="CK1401" s="40"/>
      <c r="CL1401" s="40"/>
      <c r="CM1401" s="40"/>
      <c r="CN1401" s="40"/>
    </row>
    <row r="1402" spans="1:92" ht="42.75" hidden="1">
      <c r="A1402" s="49" t="str">
        <f t="shared" si="273"/>
        <v>SIN GESTIÓN</v>
      </c>
      <c r="B1402" s="58"/>
      <c r="C1402" s="37"/>
      <c r="D1402" s="37"/>
      <c r="E1402" s="49" t="str">
        <f t="shared" si="274"/>
        <v>PENDIENTE NOTIFICACIÓN</v>
      </c>
      <c r="F1402" s="141" t="str">
        <f t="shared" si="275"/>
        <v>PENDIENTE NOTIFICACIÓN</v>
      </c>
      <c r="G1402" s="49" t="str">
        <f t="shared" si="276"/>
        <v/>
      </c>
      <c r="H1402" s="51" t="str">
        <f ca="1">IF(
L1402="",
"",
IF(
NETWORKDAYS(L1402,IF(M1402&lt;&gt;"",M1402,TODAY()),FESTIVOS_CO!A:A)&gt;2,
"VENCIDO",
IF(
NETWORKDAYS(L1402,IF(M1402&lt;&gt;"",M1402,TODAY()),FESTIVOS_CO!A:A)=2,
"ALERTA",
"A TIEMPO"
)))</f>
        <v/>
      </c>
      <c r="I1402" s="40"/>
      <c r="J1402" s="36"/>
      <c r="K1402" s="37"/>
      <c r="L1402" s="50"/>
      <c r="M1402" s="37"/>
      <c r="N1402" s="52"/>
      <c r="O1402" s="52"/>
      <c r="P1402" s="36"/>
      <c r="Q1402" s="36"/>
      <c r="R1402" s="40"/>
      <c r="S1402" s="36"/>
      <c r="T1402" s="40"/>
      <c r="U1402" s="40"/>
      <c r="V1402" s="81"/>
      <c r="W1402" s="40"/>
      <c r="X1402" s="40"/>
      <c r="Y1402" s="40"/>
      <c r="Z1402" s="38" t="str">
        <f>IFERROR(VLOOKUP(Y1402,DIRECTORIO!A:B,2,FALSE),"")</f>
        <v/>
      </c>
      <c r="AA1402" s="40"/>
      <c r="AB1402" s="40"/>
      <c r="AC1402" s="40"/>
      <c r="AD1402" s="40"/>
      <c r="AE1402" s="40"/>
      <c r="AF1402" s="40"/>
      <c r="AG1402" s="41" t="s">
        <v>109</v>
      </c>
      <c r="AH1402" s="42"/>
      <c r="AI1402" s="54" t="str">
        <f t="shared" ca="1" si="277"/>
        <v>PENDIENTE NOTIFICACIÓN ELECTRÓNICA</v>
      </c>
      <c r="AJ1402" s="37"/>
      <c r="AK1402" s="37"/>
      <c r="AL1402" s="37"/>
      <c r="AM1402" s="53" t="str">
        <f>IF(AK1402="","",WORKDAY(AK1402,5,FESTIVOS_CO!A:A))</f>
        <v/>
      </c>
      <c r="AN1402" s="37"/>
      <c r="AO1402" s="37"/>
      <c r="AP1402" s="54" t="str">
        <f t="shared" ca="1" si="270"/>
        <v>NO APLICA</v>
      </c>
      <c r="AQ1402" s="36"/>
      <c r="AR1402" s="43"/>
      <c r="AS1402" s="37"/>
      <c r="AT1402" s="36"/>
      <c r="AU1402" s="37"/>
      <c r="AV1402" s="36"/>
      <c r="AW1402" s="36"/>
      <c r="AX1402" s="37"/>
      <c r="AY1402" s="140" t="str">
        <f>IF(AU1402="","",WORKDAY(AU1402,5,FESTIVOS_CO!A:A))</f>
        <v/>
      </c>
      <c r="AZ1402" s="54" t="str">
        <f t="shared" ca="1" si="267"/>
        <v>NO APLICA</v>
      </c>
      <c r="BA1402" s="55" t="str">
        <f>IF(AX1402="","",WORKDAY(AX1402,5,FESTIVOS_CO!A:A))</f>
        <v/>
      </c>
      <c r="BB1402" s="39"/>
      <c r="BC1402" s="40"/>
      <c r="BD1402" s="40"/>
      <c r="BE1402" s="56" t="str">
        <f t="shared" ca="1" si="268"/>
        <v>NO APLICA</v>
      </c>
      <c r="BF1402" s="37"/>
      <c r="BG1402" s="45"/>
      <c r="BH1402" s="37"/>
      <c r="BI1402" s="36"/>
      <c r="BJ1402" s="37"/>
      <c r="BK1402" s="36"/>
      <c r="BL1402" s="36"/>
      <c r="BM1402" s="53" t="str">
        <f>IF(BJ1402="","",WORKDAY(BJ1402,5,FESTIVOS_CO!A:A))</f>
        <v/>
      </c>
      <c r="BN1402" s="57" t="str">
        <f t="shared" ca="1" si="278"/>
        <v>PENDIENTE HACER AVISO</v>
      </c>
      <c r="BO1402" s="54" t="str">
        <f t="shared" ca="1" si="271"/>
        <v>EN TRÁMITE NOTIF. POR AVISO</v>
      </c>
      <c r="BP1402" s="37"/>
      <c r="BQ1402" s="53" t="str">
        <f>IF(BP1402="","",WORKDAY(BP1402,5,FESTIVOS_CO!A:A))</f>
        <v/>
      </c>
      <c r="BR1402" s="37"/>
      <c r="BS1402" s="36"/>
      <c r="BT1402" s="38"/>
      <c r="BU1402" s="58" t="e">
        <f>VLOOKUP(BT1402,Hoja2!$C:$D,2,0)</f>
        <v>#N/A</v>
      </c>
      <c r="BV1402" s="80" t="str">
        <f>IF(
AND(AO1402="",BD1402="",BQ1402=""),
"EN PROCESO NOTIFICACION / COMUNICACION",
IF(
BT1402="",
"NO APLICA",
IF(
BU1402=60,
IF(AO1402&lt;&gt;"",AO1402,IF(BD1402&lt;&gt;"",BD1402,BQ1402))+60,
WORKDAY(
IF(AO1402&lt;&gt;"",AO1402,IF(BD1402&lt;&gt;"",BD1402,BQ1402)),
BU1402,
FESTIVOS_CO!A:A
)
)
))</f>
        <v>EN PROCESO NOTIFICACION / COMUNICACION</v>
      </c>
      <c r="BW1402" s="44"/>
      <c r="BX1402" s="53"/>
      <c r="BY1402" s="45"/>
      <c r="BZ1402" s="37"/>
      <c r="CA1402" s="54" t="str">
        <f t="shared" si="272"/>
        <v>PENDIENTE EJECUTORIA</v>
      </c>
      <c r="CB1402" s="59" t="str">
        <f t="shared" si="269"/>
        <v/>
      </c>
      <c r="CC1402" s="36"/>
      <c r="CD1402" s="40"/>
      <c r="CE1402" s="46"/>
      <c r="CF1402" s="40"/>
      <c r="CG1402" s="40"/>
      <c r="CH1402" s="40"/>
      <c r="CI1402" s="36"/>
      <c r="CJ1402" s="47"/>
      <c r="CK1402" s="40"/>
      <c r="CL1402" s="40"/>
      <c r="CM1402" s="40"/>
      <c r="CN1402" s="40"/>
    </row>
    <row r="1403" spans="1:92" ht="42.75" hidden="1">
      <c r="A1403" s="49" t="str">
        <f t="shared" si="273"/>
        <v>SIN GESTIÓN</v>
      </c>
      <c r="B1403" s="58"/>
      <c r="C1403" s="37"/>
      <c r="D1403" s="37"/>
      <c r="E1403" s="49" t="str">
        <f t="shared" si="274"/>
        <v>PENDIENTE NOTIFICACIÓN</v>
      </c>
      <c r="F1403" s="141" t="str">
        <f t="shared" si="275"/>
        <v>PENDIENTE NOTIFICACIÓN</v>
      </c>
      <c r="G1403" s="49" t="str">
        <f t="shared" si="276"/>
        <v/>
      </c>
      <c r="H1403" s="51" t="str">
        <f ca="1">IF(
L1403="",
"",
IF(
NETWORKDAYS(L1403,IF(M1403&lt;&gt;"",M1403,TODAY()),FESTIVOS_CO!A:A)&gt;2,
"VENCIDO",
IF(
NETWORKDAYS(L1403,IF(M1403&lt;&gt;"",M1403,TODAY()),FESTIVOS_CO!A:A)=2,
"ALERTA",
"A TIEMPO"
)))</f>
        <v/>
      </c>
      <c r="I1403" s="40"/>
      <c r="J1403" s="36"/>
      <c r="K1403" s="37"/>
      <c r="L1403" s="50"/>
      <c r="M1403" s="37"/>
      <c r="N1403" s="52"/>
      <c r="O1403" s="52"/>
      <c r="P1403" s="36"/>
      <c r="Q1403" s="36"/>
      <c r="R1403" s="40"/>
      <c r="S1403" s="36"/>
      <c r="T1403" s="40"/>
      <c r="U1403" s="40"/>
      <c r="V1403" s="81"/>
      <c r="W1403" s="40"/>
      <c r="X1403" s="40"/>
      <c r="Y1403" s="40"/>
      <c r="Z1403" s="38" t="str">
        <f>IFERROR(VLOOKUP(Y1403,DIRECTORIO!A:B,2,FALSE),"")</f>
        <v/>
      </c>
      <c r="AA1403" s="40"/>
      <c r="AB1403" s="40"/>
      <c r="AC1403" s="40"/>
      <c r="AD1403" s="40"/>
      <c r="AE1403" s="40"/>
      <c r="AF1403" s="40"/>
      <c r="AG1403" s="41" t="s">
        <v>109</v>
      </c>
      <c r="AH1403" s="42"/>
      <c r="AI1403" s="54" t="str">
        <f t="shared" ca="1" si="277"/>
        <v>PENDIENTE NOTIFICACIÓN ELECTRÓNICA</v>
      </c>
      <c r="AJ1403" s="37"/>
      <c r="AK1403" s="37"/>
      <c r="AL1403" s="37"/>
      <c r="AM1403" s="53" t="str">
        <f>IF(AK1403="","",WORKDAY(AK1403,5,FESTIVOS_CO!A:A))</f>
        <v/>
      </c>
      <c r="AN1403" s="37"/>
      <c r="AO1403" s="37"/>
      <c r="AP1403" s="54" t="str">
        <f t="shared" ca="1" si="270"/>
        <v>NO APLICA</v>
      </c>
      <c r="AQ1403" s="36"/>
      <c r="AR1403" s="43"/>
      <c r="AS1403" s="37"/>
      <c r="AT1403" s="36"/>
      <c r="AU1403" s="37"/>
      <c r="AV1403" s="36"/>
      <c r="AW1403" s="36"/>
      <c r="AX1403" s="37"/>
      <c r="AY1403" s="140" t="str">
        <f>IF(AU1403="","",WORKDAY(AU1403,5,FESTIVOS_CO!A:A))</f>
        <v/>
      </c>
      <c r="AZ1403" s="54" t="str">
        <f t="shared" ca="1" si="267"/>
        <v>NO APLICA</v>
      </c>
      <c r="BA1403" s="55" t="str">
        <f>IF(AX1403="","",WORKDAY(AX1403,5,FESTIVOS_CO!A:A))</f>
        <v/>
      </c>
      <c r="BB1403" s="39"/>
      <c r="BC1403" s="40"/>
      <c r="BD1403" s="40"/>
      <c r="BE1403" s="56" t="str">
        <f t="shared" ca="1" si="268"/>
        <v>NO APLICA</v>
      </c>
      <c r="BF1403" s="37"/>
      <c r="BG1403" s="45"/>
      <c r="BH1403" s="37"/>
      <c r="BI1403" s="36"/>
      <c r="BJ1403" s="37"/>
      <c r="BK1403" s="36"/>
      <c r="BL1403" s="36"/>
      <c r="BM1403" s="53" t="str">
        <f>IF(BJ1403="","",WORKDAY(BJ1403,5,FESTIVOS_CO!A:A))</f>
        <v/>
      </c>
      <c r="BN1403" s="57" t="str">
        <f t="shared" ca="1" si="278"/>
        <v>PENDIENTE HACER AVISO</v>
      </c>
      <c r="BO1403" s="54" t="str">
        <f t="shared" ca="1" si="271"/>
        <v>EN TRÁMITE NOTIF. POR AVISO</v>
      </c>
      <c r="BP1403" s="37"/>
      <c r="BQ1403" s="53" t="str">
        <f>IF(BP1403="","",WORKDAY(BP1403,5,FESTIVOS_CO!A:A))</f>
        <v/>
      </c>
      <c r="BR1403" s="37"/>
      <c r="BS1403" s="36"/>
      <c r="BT1403" s="38"/>
      <c r="BU1403" s="58" t="e">
        <f>VLOOKUP(BT1403,Hoja2!$C:$D,2,0)</f>
        <v>#N/A</v>
      </c>
      <c r="BV1403" s="80" t="str">
        <f>IF(
AND(AO1403="",BD1403="",BQ1403=""),
"EN PROCESO NOTIFICACION / COMUNICACION",
IF(
BT1403="",
"NO APLICA",
IF(
BU1403=60,
IF(AO1403&lt;&gt;"",AO1403,IF(BD1403&lt;&gt;"",BD1403,BQ1403))+60,
WORKDAY(
IF(AO1403&lt;&gt;"",AO1403,IF(BD1403&lt;&gt;"",BD1403,BQ1403)),
BU1403,
FESTIVOS_CO!A:A
)
)
))</f>
        <v>EN PROCESO NOTIFICACION / COMUNICACION</v>
      </c>
      <c r="BW1403" s="44"/>
      <c r="BX1403" s="53"/>
      <c r="BY1403" s="45"/>
      <c r="BZ1403" s="37"/>
      <c r="CA1403" s="54" t="str">
        <f t="shared" si="272"/>
        <v>PENDIENTE EJECUTORIA</v>
      </c>
      <c r="CB1403" s="59" t="str">
        <f t="shared" si="269"/>
        <v/>
      </c>
      <c r="CC1403" s="36"/>
      <c r="CD1403" s="40"/>
      <c r="CE1403" s="46"/>
      <c r="CF1403" s="40"/>
      <c r="CG1403" s="40"/>
      <c r="CH1403" s="40"/>
      <c r="CI1403" s="36"/>
      <c r="CJ1403" s="47"/>
      <c r="CK1403" s="40"/>
      <c r="CL1403" s="40"/>
      <c r="CM1403" s="40"/>
      <c r="CN1403" s="40"/>
    </row>
    <row r="1404" spans="1:92" ht="42.75" hidden="1">
      <c r="A1404" s="49" t="str">
        <f t="shared" si="273"/>
        <v>SIN GESTIÓN</v>
      </c>
      <c r="B1404" s="58"/>
      <c r="C1404" s="37"/>
      <c r="D1404" s="37"/>
      <c r="E1404" s="49" t="str">
        <f t="shared" si="274"/>
        <v>PENDIENTE NOTIFICACIÓN</v>
      </c>
      <c r="F1404" s="141" t="str">
        <f t="shared" si="275"/>
        <v>PENDIENTE NOTIFICACIÓN</v>
      </c>
      <c r="G1404" s="49" t="str">
        <f t="shared" si="276"/>
        <v/>
      </c>
      <c r="H1404" s="51" t="str">
        <f ca="1">IF(
L1404="",
"",
IF(
NETWORKDAYS(L1404,IF(M1404&lt;&gt;"",M1404,TODAY()),FESTIVOS_CO!A:A)&gt;2,
"VENCIDO",
IF(
NETWORKDAYS(L1404,IF(M1404&lt;&gt;"",M1404,TODAY()),FESTIVOS_CO!A:A)=2,
"ALERTA",
"A TIEMPO"
)))</f>
        <v/>
      </c>
      <c r="I1404" s="40"/>
      <c r="J1404" s="36"/>
      <c r="K1404" s="37"/>
      <c r="L1404" s="50"/>
      <c r="M1404" s="37"/>
      <c r="N1404" s="52"/>
      <c r="O1404" s="52"/>
      <c r="P1404" s="36"/>
      <c r="Q1404" s="36"/>
      <c r="R1404" s="40"/>
      <c r="S1404" s="36"/>
      <c r="T1404" s="40"/>
      <c r="U1404" s="40"/>
      <c r="V1404" s="81"/>
      <c r="W1404" s="40"/>
      <c r="X1404" s="40"/>
      <c r="Y1404" s="40"/>
      <c r="Z1404" s="38" t="str">
        <f>IFERROR(VLOOKUP(Y1404,DIRECTORIO!A:B,2,FALSE),"")</f>
        <v/>
      </c>
      <c r="AA1404" s="40"/>
      <c r="AB1404" s="40"/>
      <c r="AC1404" s="40"/>
      <c r="AD1404" s="40"/>
      <c r="AE1404" s="40"/>
      <c r="AF1404" s="40"/>
      <c r="AG1404" s="41" t="s">
        <v>109</v>
      </c>
      <c r="AH1404" s="42"/>
      <c r="AI1404" s="54" t="str">
        <f t="shared" ca="1" si="277"/>
        <v>PENDIENTE NOTIFICACIÓN ELECTRÓNICA</v>
      </c>
      <c r="AJ1404" s="37"/>
      <c r="AK1404" s="37"/>
      <c r="AL1404" s="37"/>
      <c r="AM1404" s="53" t="str">
        <f>IF(AK1404="","",WORKDAY(AK1404,5,FESTIVOS_CO!A:A))</f>
        <v/>
      </c>
      <c r="AN1404" s="37"/>
      <c r="AO1404" s="37"/>
      <c r="AP1404" s="54" t="str">
        <f t="shared" ca="1" si="270"/>
        <v>NO APLICA</v>
      </c>
      <c r="AQ1404" s="36"/>
      <c r="AR1404" s="43"/>
      <c r="AS1404" s="37"/>
      <c r="AT1404" s="36"/>
      <c r="AU1404" s="37"/>
      <c r="AV1404" s="36"/>
      <c r="AW1404" s="36"/>
      <c r="AX1404" s="37"/>
      <c r="AY1404" s="140" t="str">
        <f>IF(AU1404="","",WORKDAY(AU1404,5,FESTIVOS_CO!A:A))</f>
        <v/>
      </c>
      <c r="AZ1404" s="54" t="str">
        <f t="shared" ca="1" si="267"/>
        <v>NO APLICA</v>
      </c>
      <c r="BA1404" s="55" t="str">
        <f>IF(AX1404="","",WORKDAY(AX1404,5,FESTIVOS_CO!A:A))</f>
        <v/>
      </c>
      <c r="BB1404" s="39"/>
      <c r="BC1404" s="40"/>
      <c r="BD1404" s="40"/>
      <c r="BE1404" s="56" t="str">
        <f t="shared" ca="1" si="268"/>
        <v>NO APLICA</v>
      </c>
      <c r="BF1404" s="37"/>
      <c r="BG1404" s="45"/>
      <c r="BH1404" s="37"/>
      <c r="BI1404" s="36"/>
      <c r="BJ1404" s="37"/>
      <c r="BK1404" s="36"/>
      <c r="BL1404" s="36"/>
      <c r="BM1404" s="53" t="str">
        <f>IF(BJ1404="","",WORKDAY(BJ1404,5,FESTIVOS_CO!A:A))</f>
        <v/>
      </c>
      <c r="BN1404" s="57" t="str">
        <f t="shared" ca="1" si="278"/>
        <v>PENDIENTE HACER AVISO</v>
      </c>
      <c r="BO1404" s="54" t="str">
        <f t="shared" ca="1" si="271"/>
        <v>EN TRÁMITE NOTIF. POR AVISO</v>
      </c>
      <c r="BP1404" s="37"/>
      <c r="BQ1404" s="53" t="str">
        <f>IF(BP1404="","",WORKDAY(BP1404,5,FESTIVOS_CO!A:A))</f>
        <v/>
      </c>
      <c r="BR1404" s="37"/>
      <c r="BS1404" s="36"/>
      <c r="BT1404" s="38"/>
      <c r="BU1404" s="58" t="e">
        <f>VLOOKUP(BT1404,Hoja2!$C:$D,2,0)</f>
        <v>#N/A</v>
      </c>
      <c r="BV1404" s="80" t="str">
        <f>IF(
AND(AO1404="",BD1404="",BQ1404=""),
"EN PROCESO NOTIFICACION / COMUNICACION",
IF(
BT1404="",
"NO APLICA",
IF(
BU1404=60,
IF(AO1404&lt;&gt;"",AO1404,IF(BD1404&lt;&gt;"",BD1404,BQ1404))+60,
WORKDAY(
IF(AO1404&lt;&gt;"",AO1404,IF(BD1404&lt;&gt;"",BD1404,BQ1404)),
BU1404,
FESTIVOS_CO!A:A
)
)
))</f>
        <v>EN PROCESO NOTIFICACION / COMUNICACION</v>
      </c>
      <c r="BW1404" s="44"/>
      <c r="BX1404" s="53"/>
      <c r="BY1404" s="45"/>
      <c r="BZ1404" s="37"/>
      <c r="CA1404" s="54" t="str">
        <f t="shared" si="272"/>
        <v>PENDIENTE EJECUTORIA</v>
      </c>
      <c r="CB1404" s="59" t="str">
        <f t="shared" si="269"/>
        <v/>
      </c>
      <c r="CC1404" s="36"/>
      <c r="CD1404" s="40"/>
      <c r="CE1404" s="46"/>
      <c r="CF1404" s="40"/>
      <c r="CG1404" s="40"/>
      <c r="CH1404" s="40"/>
      <c r="CI1404" s="36"/>
      <c r="CJ1404" s="47"/>
      <c r="CK1404" s="40"/>
      <c r="CL1404" s="40"/>
      <c r="CM1404" s="40"/>
      <c r="CN1404" s="40"/>
    </row>
    <row r="1405" spans="1:92" ht="42.75" hidden="1">
      <c r="A1405" s="49" t="str">
        <f t="shared" si="273"/>
        <v>SIN GESTIÓN</v>
      </c>
      <c r="B1405" s="58"/>
      <c r="C1405" s="37"/>
      <c r="D1405" s="37"/>
      <c r="E1405" s="49" t="str">
        <f t="shared" si="274"/>
        <v>PENDIENTE NOTIFICACIÓN</v>
      </c>
      <c r="F1405" s="141" t="str">
        <f t="shared" si="275"/>
        <v>PENDIENTE NOTIFICACIÓN</v>
      </c>
      <c r="G1405" s="49" t="str">
        <f t="shared" si="276"/>
        <v/>
      </c>
      <c r="H1405" s="51" t="str">
        <f ca="1">IF(
L1405="",
"",
IF(
NETWORKDAYS(L1405,IF(M1405&lt;&gt;"",M1405,TODAY()),FESTIVOS_CO!A:A)&gt;2,
"VENCIDO",
IF(
NETWORKDAYS(L1405,IF(M1405&lt;&gt;"",M1405,TODAY()),FESTIVOS_CO!A:A)=2,
"ALERTA",
"A TIEMPO"
)))</f>
        <v/>
      </c>
      <c r="I1405" s="40"/>
      <c r="J1405" s="36"/>
      <c r="K1405" s="37"/>
      <c r="L1405" s="50"/>
      <c r="M1405" s="37"/>
      <c r="N1405" s="52"/>
      <c r="O1405" s="52"/>
      <c r="P1405" s="36"/>
      <c r="Q1405" s="36"/>
      <c r="R1405" s="40"/>
      <c r="S1405" s="36"/>
      <c r="T1405" s="40"/>
      <c r="U1405" s="40"/>
      <c r="V1405" s="81"/>
      <c r="W1405" s="40"/>
      <c r="X1405" s="40"/>
      <c r="Y1405" s="40"/>
      <c r="Z1405" s="38" t="str">
        <f>IFERROR(VLOOKUP(Y1405,DIRECTORIO!A:B,2,FALSE),"")</f>
        <v/>
      </c>
      <c r="AA1405" s="40"/>
      <c r="AB1405" s="40"/>
      <c r="AC1405" s="40"/>
      <c r="AD1405" s="40"/>
      <c r="AE1405" s="40"/>
      <c r="AF1405" s="40"/>
      <c r="AG1405" s="41" t="s">
        <v>109</v>
      </c>
      <c r="AH1405" s="42"/>
      <c r="AI1405" s="54" t="str">
        <f t="shared" ca="1" si="277"/>
        <v>PENDIENTE NOTIFICACIÓN ELECTRÓNICA</v>
      </c>
      <c r="AJ1405" s="37"/>
      <c r="AK1405" s="37"/>
      <c r="AL1405" s="37"/>
      <c r="AM1405" s="53" t="str">
        <f>IF(AK1405="","",WORKDAY(AK1405,5,FESTIVOS_CO!A:A))</f>
        <v/>
      </c>
      <c r="AN1405" s="37"/>
      <c r="AO1405" s="37"/>
      <c r="AP1405" s="54" t="str">
        <f t="shared" ca="1" si="270"/>
        <v>NO APLICA</v>
      </c>
      <c r="AQ1405" s="36"/>
      <c r="AR1405" s="43"/>
      <c r="AS1405" s="37"/>
      <c r="AT1405" s="36"/>
      <c r="AU1405" s="37"/>
      <c r="AV1405" s="36"/>
      <c r="AW1405" s="36"/>
      <c r="AX1405" s="37"/>
      <c r="AY1405" s="140" t="str">
        <f>IF(AU1405="","",WORKDAY(AU1405,5,FESTIVOS_CO!A:A))</f>
        <v/>
      </c>
      <c r="AZ1405" s="54" t="str">
        <f t="shared" ca="1" si="267"/>
        <v>NO APLICA</v>
      </c>
      <c r="BA1405" s="55" t="str">
        <f>IF(AX1405="","",WORKDAY(AX1405,5,FESTIVOS_CO!A:A))</f>
        <v/>
      </c>
      <c r="BB1405" s="39"/>
      <c r="BC1405" s="40"/>
      <c r="BD1405" s="40"/>
      <c r="BE1405" s="56" t="str">
        <f t="shared" ca="1" si="268"/>
        <v>NO APLICA</v>
      </c>
      <c r="BF1405" s="37"/>
      <c r="BG1405" s="45"/>
      <c r="BH1405" s="37"/>
      <c r="BI1405" s="36"/>
      <c r="BJ1405" s="37"/>
      <c r="BK1405" s="36"/>
      <c r="BL1405" s="36"/>
      <c r="BM1405" s="53" t="str">
        <f>IF(BJ1405="","",WORKDAY(BJ1405,5,FESTIVOS_CO!A:A))</f>
        <v/>
      </c>
      <c r="BN1405" s="57" t="str">
        <f t="shared" ca="1" si="278"/>
        <v>PENDIENTE HACER AVISO</v>
      </c>
      <c r="BO1405" s="54" t="str">
        <f t="shared" ca="1" si="271"/>
        <v>EN TRÁMITE NOTIF. POR AVISO</v>
      </c>
      <c r="BP1405" s="37"/>
      <c r="BQ1405" s="53" t="str">
        <f>IF(BP1405="","",WORKDAY(BP1405,5,FESTIVOS_CO!A:A))</f>
        <v/>
      </c>
      <c r="BR1405" s="37"/>
      <c r="BS1405" s="36"/>
      <c r="BT1405" s="38"/>
      <c r="BU1405" s="58" t="e">
        <f>VLOOKUP(BT1405,Hoja2!$C:$D,2,0)</f>
        <v>#N/A</v>
      </c>
      <c r="BV1405" s="80" t="str">
        <f>IF(
AND(AO1405="",BD1405="",BQ1405=""),
"EN PROCESO NOTIFICACION / COMUNICACION",
IF(
BT1405="",
"NO APLICA",
IF(
BU1405=60,
IF(AO1405&lt;&gt;"",AO1405,IF(BD1405&lt;&gt;"",BD1405,BQ1405))+60,
WORKDAY(
IF(AO1405&lt;&gt;"",AO1405,IF(BD1405&lt;&gt;"",BD1405,BQ1405)),
BU1405,
FESTIVOS_CO!A:A
)
)
))</f>
        <v>EN PROCESO NOTIFICACION / COMUNICACION</v>
      </c>
      <c r="BW1405" s="44"/>
      <c r="BX1405" s="53"/>
      <c r="BY1405" s="45"/>
      <c r="BZ1405" s="37"/>
      <c r="CA1405" s="54" t="str">
        <f t="shared" si="272"/>
        <v>PENDIENTE EJECUTORIA</v>
      </c>
      <c r="CB1405" s="59" t="str">
        <f t="shared" si="269"/>
        <v/>
      </c>
      <c r="CC1405" s="36"/>
      <c r="CD1405" s="40"/>
      <c r="CE1405" s="46"/>
      <c r="CF1405" s="40"/>
      <c r="CG1405" s="40"/>
      <c r="CH1405" s="40"/>
      <c r="CI1405" s="36"/>
      <c r="CJ1405" s="47"/>
      <c r="CK1405" s="40"/>
      <c r="CL1405" s="40"/>
      <c r="CM1405" s="40"/>
      <c r="CN1405" s="40"/>
    </row>
    <row r="1406" spans="1:92" ht="42.75" hidden="1">
      <c r="A1406" s="49" t="str">
        <f t="shared" si="273"/>
        <v>SIN GESTIÓN</v>
      </c>
      <c r="B1406" s="58"/>
      <c r="C1406" s="37"/>
      <c r="D1406" s="37"/>
      <c r="E1406" s="49" t="str">
        <f t="shared" si="274"/>
        <v>PENDIENTE NOTIFICACIÓN</v>
      </c>
      <c r="F1406" s="141" t="str">
        <f t="shared" si="275"/>
        <v>PENDIENTE NOTIFICACIÓN</v>
      </c>
      <c r="G1406" s="49" t="str">
        <f t="shared" si="276"/>
        <v/>
      </c>
      <c r="H1406" s="51" t="str">
        <f ca="1">IF(
L1406="",
"",
IF(
NETWORKDAYS(L1406,IF(M1406&lt;&gt;"",M1406,TODAY()),FESTIVOS_CO!A:A)&gt;2,
"VENCIDO",
IF(
NETWORKDAYS(L1406,IF(M1406&lt;&gt;"",M1406,TODAY()),FESTIVOS_CO!A:A)=2,
"ALERTA",
"A TIEMPO"
)))</f>
        <v/>
      </c>
      <c r="I1406" s="40"/>
      <c r="J1406" s="36"/>
      <c r="K1406" s="37"/>
      <c r="L1406" s="50"/>
      <c r="M1406" s="37"/>
      <c r="N1406" s="52"/>
      <c r="O1406" s="52"/>
      <c r="P1406" s="36"/>
      <c r="Q1406" s="36"/>
      <c r="R1406" s="40"/>
      <c r="S1406" s="36"/>
      <c r="T1406" s="40"/>
      <c r="U1406" s="40"/>
      <c r="V1406" s="81"/>
      <c r="W1406" s="40"/>
      <c r="X1406" s="40"/>
      <c r="Y1406" s="40"/>
      <c r="Z1406" s="38" t="str">
        <f>IFERROR(VLOOKUP(Y1406,DIRECTORIO!A:B,2,FALSE),"")</f>
        <v/>
      </c>
      <c r="AA1406" s="40"/>
      <c r="AB1406" s="40"/>
      <c r="AC1406" s="40"/>
      <c r="AD1406" s="40"/>
      <c r="AE1406" s="40"/>
      <c r="AF1406" s="40"/>
      <c r="AG1406" s="41" t="s">
        <v>109</v>
      </c>
      <c r="AH1406" s="42"/>
      <c r="AI1406" s="54" t="str">
        <f t="shared" ca="1" si="277"/>
        <v>PENDIENTE NOTIFICACIÓN ELECTRÓNICA</v>
      </c>
      <c r="AJ1406" s="37"/>
      <c r="AK1406" s="37"/>
      <c r="AL1406" s="37"/>
      <c r="AM1406" s="53" t="str">
        <f>IF(AK1406="","",WORKDAY(AK1406,5,FESTIVOS_CO!A:A))</f>
        <v/>
      </c>
      <c r="AN1406" s="37"/>
      <c r="AO1406" s="37"/>
      <c r="AP1406" s="54" t="str">
        <f t="shared" ca="1" si="270"/>
        <v>NO APLICA</v>
      </c>
      <c r="AQ1406" s="36"/>
      <c r="AR1406" s="43"/>
      <c r="AS1406" s="37"/>
      <c r="AT1406" s="36"/>
      <c r="AU1406" s="37"/>
      <c r="AV1406" s="36"/>
      <c r="AW1406" s="36"/>
      <c r="AX1406" s="37"/>
      <c r="AY1406" s="140" t="str">
        <f>IF(AU1406="","",WORKDAY(AU1406,5,FESTIVOS_CO!A:A))</f>
        <v/>
      </c>
      <c r="AZ1406" s="54" t="str">
        <f t="shared" ca="1" si="267"/>
        <v>NO APLICA</v>
      </c>
      <c r="BA1406" s="55" t="str">
        <f>IF(AX1406="","",WORKDAY(AX1406,5,FESTIVOS_CO!A:A))</f>
        <v/>
      </c>
      <c r="BB1406" s="39"/>
      <c r="BC1406" s="40"/>
      <c r="BD1406" s="40"/>
      <c r="BE1406" s="56" t="str">
        <f t="shared" ca="1" si="268"/>
        <v>NO APLICA</v>
      </c>
      <c r="BF1406" s="37"/>
      <c r="BG1406" s="45"/>
      <c r="BH1406" s="37"/>
      <c r="BI1406" s="36"/>
      <c r="BJ1406" s="37"/>
      <c r="BK1406" s="36"/>
      <c r="BL1406" s="36"/>
      <c r="BM1406" s="53" t="str">
        <f>IF(BJ1406="","",WORKDAY(BJ1406,5,FESTIVOS_CO!A:A))</f>
        <v/>
      </c>
      <c r="BN1406" s="57" t="str">
        <f t="shared" ca="1" si="278"/>
        <v>PENDIENTE HACER AVISO</v>
      </c>
      <c r="BO1406" s="54" t="str">
        <f t="shared" ca="1" si="271"/>
        <v>EN TRÁMITE NOTIF. POR AVISO</v>
      </c>
      <c r="BP1406" s="37"/>
      <c r="BQ1406" s="53" t="str">
        <f>IF(BP1406="","",WORKDAY(BP1406,5,FESTIVOS_CO!A:A))</f>
        <v/>
      </c>
      <c r="BR1406" s="37"/>
      <c r="BS1406" s="36"/>
      <c r="BT1406" s="38"/>
      <c r="BU1406" s="58" t="e">
        <f>VLOOKUP(BT1406,Hoja2!$C:$D,2,0)</f>
        <v>#N/A</v>
      </c>
      <c r="BV1406" s="80" t="str">
        <f>IF(
AND(AO1406="",BD1406="",BQ1406=""),
"EN PROCESO NOTIFICACION / COMUNICACION",
IF(
BT1406="",
"NO APLICA",
IF(
BU1406=60,
IF(AO1406&lt;&gt;"",AO1406,IF(BD1406&lt;&gt;"",BD1406,BQ1406))+60,
WORKDAY(
IF(AO1406&lt;&gt;"",AO1406,IF(BD1406&lt;&gt;"",BD1406,BQ1406)),
BU1406,
FESTIVOS_CO!A:A
)
)
))</f>
        <v>EN PROCESO NOTIFICACION / COMUNICACION</v>
      </c>
      <c r="BW1406" s="44"/>
      <c r="BX1406" s="53"/>
      <c r="BY1406" s="45"/>
      <c r="BZ1406" s="37"/>
      <c r="CA1406" s="54" t="str">
        <f t="shared" si="272"/>
        <v>PENDIENTE EJECUTORIA</v>
      </c>
      <c r="CB1406" s="59" t="str">
        <f t="shared" si="269"/>
        <v/>
      </c>
      <c r="CC1406" s="36"/>
      <c r="CD1406" s="40"/>
      <c r="CE1406" s="46"/>
      <c r="CF1406" s="40"/>
      <c r="CG1406" s="40"/>
      <c r="CH1406" s="40"/>
      <c r="CI1406" s="36"/>
      <c r="CJ1406" s="47"/>
      <c r="CK1406" s="40"/>
      <c r="CL1406" s="40"/>
      <c r="CM1406" s="40"/>
      <c r="CN1406" s="40"/>
    </row>
    <row r="1407" spans="1:92" ht="42.75" hidden="1">
      <c r="A1407" s="49" t="str">
        <f t="shared" si="273"/>
        <v>SIN GESTIÓN</v>
      </c>
      <c r="B1407" s="58"/>
      <c r="C1407" s="37"/>
      <c r="D1407" s="37"/>
      <c r="E1407" s="49" t="str">
        <f t="shared" si="274"/>
        <v>PENDIENTE NOTIFICACIÓN</v>
      </c>
      <c r="F1407" s="141" t="str">
        <f t="shared" si="275"/>
        <v>PENDIENTE NOTIFICACIÓN</v>
      </c>
      <c r="G1407" s="49" t="str">
        <f t="shared" si="276"/>
        <v/>
      </c>
      <c r="H1407" s="51" t="str">
        <f ca="1">IF(
L1407="",
"",
IF(
NETWORKDAYS(L1407,IF(M1407&lt;&gt;"",M1407,TODAY()),FESTIVOS_CO!A:A)&gt;2,
"VENCIDO",
IF(
NETWORKDAYS(L1407,IF(M1407&lt;&gt;"",M1407,TODAY()),FESTIVOS_CO!A:A)=2,
"ALERTA",
"A TIEMPO"
)))</f>
        <v/>
      </c>
      <c r="I1407" s="40"/>
      <c r="J1407" s="36"/>
      <c r="K1407" s="37"/>
      <c r="L1407" s="50"/>
      <c r="M1407" s="37"/>
      <c r="N1407" s="52"/>
      <c r="O1407" s="52"/>
      <c r="P1407" s="36"/>
      <c r="Q1407" s="36"/>
      <c r="R1407" s="40"/>
      <c r="S1407" s="36"/>
      <c r="T1407" s="40"/>
      <c r="U1407" s="40"/>
      <c r="V1407" s="81"/>
      <c r="W1407" s="40"/>
      <c r="X1407" s="40"/>
      <c r="Y1407" s="40"/>
      <c r="Z1407" s="38" t="str">
        <f>IFERROR(VLOOKUP(Y1407,DIRECTORIO!A:B,2,FALSE),"")</f>
        <v/>
      </c>
      <c r="AA1407" s="40"/>
      <c r="AB1407" s="40"/>
      <c r="AC1407" s="40"/>
      <c r="AD1407" s="40"/>
      <c r="AE1407" s="40"/>
      <c r="AF1407" s="40"/>
      <c r="AG1407" s="41" t="s">
        <v>109</v>
      </c>
      <c r="AH1407" s="42"/>
      <c r="AI1407" s="54" t="str">
        <f t="shared" ca="1" si="277"/>
        <v>PENDIENTE NOTIFICACIÓN ELECTRÓNICA</v>
      </c>
      <c r="AJ1407" s="37"/>
      <c r="AK1407" s="37"/>
      <c r="AL1407" s="37"/>
      <c r="AM1407" s="53" t="str">
        <f>IF(AK1407="","",WORKDAY(AK1407,5,FESTIVOS_CO!A:A))</f>
        <v/>
      </c>
      <c r="AN1407" s="37"/>
      <c r="AO1407" s="37"/>
      <c r="AP1407" s="54" t="str">
        <f t="shared" ca="1" si="270"/>
        <v>NO APLICA</v>
      </c>
      <c r="AQ1407" s="36"/>
      <c r="AR1407" s="43"/>
      <c r="AS1407" s="37"/>
      <c r="AT1407" s="36"/>
      <c r="AU1407" s="37"/>
      <c r="AV1407" s="36"/>
      <c r="AW1407" s="36"/>
      <c r="AX1407" s="37"/>
      <c r="AY1407" s="140" t="str">
        <f>IF(AU1407="","",WORKDAY(AU1407,5,FESTIVOS_CO!A:A))</f>
        <v/>
      </c>
      <c r="AZ1407" s="54" t="str">
        <f t="shared" ca="1" si="267"/>
        <v>NO APLICA</v>
      </c>
      <c r="BA1407" s="55" t="str">
        <f>IF(AX1407="","",WORKDAY(AX1407,5,FESTIVOS_CO!A:A))</f>
        <v/>
      </c>
      <c r="BB1407" s="39"/>
      <c r="BC1407" s="40"/>
      <c r="BD1407" s="40"/>
      <c r="BE1407" s="56" t="str">
        <f t="shared" ca="1" si="268"/>
        <v>NO APLICA</v>
      </c>
      <c r="BF1407" s="37"/>
      <c r="BG1407" s="45"/>
      <c r="BH1407" s="37"/>
      <c r="BI1407" s="36"/>
      <c r="BJ1407" s="37"/>
      <c r="BK1407" s="36"/>
      <c r="BL1407" s="36"/>
      <c r="BM1407" s="53" t="str">
        <f>IF(BJ1407="","",WORKDAY(BJ1407,5,FESTIVOS_CO!A:A))</f>
        <v/>
      </c>
      <c r="BN1407" s="57" t="str">
        <f t="shared" ca="1" si="278"/>
        <v>PENDIENTE HACER AVISO</v>
      </c>
      <c r="BO1407" s="54" t="str">
        <f t="shared" ca="1" si="271"/>
        <v>EN TRÁMITE NOTIF. POR AVISO</v>
      </c>
      <c r="BP1407" s="37"/>
      <c r="BQ1407" s="53" t="str">
        <f>IF(BP1407="","",WORKDAY(BP1407,5,FESTIVOS_CO!A:A))</f>
        <v/>
      </c>
      <c r="BR1407" s="37"/>
      <c r="BS1407" s="36"/>
      <c r="BT1407" s="38"/>
      <c r="BU1407" s="58" t="e">
        <f>VLOOKUP(BT1407,Hoja2!$C:$D,2,0)</f>
        <v>#N/A</v>
      </c>
      <c r="BV1407" s="80" t="str">
        <f>IF(
AND(AO1407="",BD1407="",BQ1407=""),
"EN PROCESO NOTIFICACION / COMUNICACION",
IF(
BT1407="",
"NO APLICA",
IF(
BU1407=60,
IF(AO1407&lt;&gt;"",AO1407,IF(BD1407&lt;&gt;"",BD1407,BQ1407))+60,
WORKDAY(
IF(AO1407&lt;&gt;"",AO1407,IF(BD1407&lt;&gt;"",BD1407,BQ1407)),
BU1407,
FESTIVOS_CO!A:A
)
)
))</f>
        <v>EN PROCESO NOTIFICACION / COMUNICACION</v>
      </c>
      <c r="BW1407" s="44"/>
      <c r="BX1407" s="53"/>
      <c r="BY1407" s="45"/>
      <c r="BZ1407" s="37"/>
      <c r="CA1407" s="54" t="str">
        <f t="shared" si="272"/>
        <v>PENDIENTE EJECUTORIA</v>
      </c>
      <c r="CB1407" s="59" t="str">
        <f t="shared" si="269"/>
        <v/>
      </c>
      <c r="CC1407" s="36"/>
      <c r="CD1407" s="40"/>
      <c r="CE1407" s="46"/>
      <c r="CF1407" s="40"/>
      <c r="CG1407" s="40"/>
      <c r="CH1407" s="40"/>
      <c r="CI1407" s="36"/>
      <c r="CJ1407" s="47"/>
      <c r="CK1407" s="40"/>
      <c r="CL1407" s="40"/>
      <c r="CM1407" s="40"/>
      <c r="CN1407" s="40"/>
    </row>
    <row r="1408" spans="1:92" ht="42.75" hidden="1">
      <c r="A1408" s="49" t="str">
        <f t="shared" si="273"/>
        <v>SIN GESTIÓN</v>
      </c>
      <c r="B1408" s="58"/>
      <c r="C1408" s="37"/>
      <c r="D1408" s="37"/>
      <c r="E1408" s="49" t="str">
        <f t="shared" si="274"/>
        <v>PENDIENTE NOTIFICACIÓN</v>
      </c>
      <c r="F1408" s="141" t="str">
        <f t="shared" si="275"/>
        <v>PENDIENTE NOTIFICACIÓN</v>
      </c>
      <c r="G1408" s="49" t="str">
        <f t="shared" si="276"/>
        <v/>
      </c>
      <c r="H1408" s="51" t="str">
        <f ca="1">IF(
L1408="",
"",
IF(
NETWORKDAYS(L1408,IF(M1408&lt;&gt;"",M1408,TODAY()),FESTIVOS_CO!A:A)&gt;2,
"VENCIDO",
IF(
NETWORKDAYS(L1408,IF(M1408&lt;&gt;"",M1408,TODAY()),FESTIVOS_CO!A:A)=2,
"ALERTA",
"A TIEMPO"
)))</f>
        <v/>
      </c>
      <c r="I1408" s="40"/>
      <c r="J1408" s="36"/>
      <c r="K1408" s="37"/>
      <c r="L1408" s="50"/>
      <c r="M1408" s="37"/>
      <c r="N1408" s="52"/>
      <c r="O1408" s="52"/>
      <c r="P1408" s="36"/>
      <c r="Q1408" s="36"/>
      <c r="R1408" s="40"/>
      <c r="S1408" s="36"/>
      <c r="T1408" s="40"/>
      <c r="U1408" s="40"/>
      <c r="V1408" s="81"/>
      <c r="W1408" s="40"/>
      <c r="X1408" s="40"/>
      <c r="Y1408" s="40"/>
      <c r="Z1408" s="38" t="str">
        <f>IFERROR(VLOOKUP(Y1408,DIRECTORIO!A:B,2,FALSE),"")</f>
        <v/>
      </c>
      <c r="AA1408" s="40"/>
      <c r="AB1408" s="40"/>
      <c r="AC1408" s="40"/>
      <c r="AD1408" s="40"/>
      <c r="AE1408" s="40"/>
      <c r="AF1408" s="40"/>
      <c r="AG1408" s="41" t="s">
        <v>109</v>
      </c>
      <c r="AH1408" s="42"/>
      <c r="AI1408" s="54" t="str">
        <f t="shared" ca="1" si="277"/>
        <v>PENDIENTE NOTIFICACIÓN ELECTRÓNICA</v>
      </c>
      <c r="AJ1408" s="37"/>
      <c r="AK1408" s="37"/>
      <c r="AL1408" s="37"/>
      <c r="AM1408" s="53" t="str">
        <f>IF(AK1408="","",WORKDAY(AK1408,5,FESTIVOS_CO!A:A))</f>
        <v/>
      </c>
      <c r="AN1408" s="37"/>
      <c r="AO1408" s="37"/>
      <c r="AP1408" s="54" t="str">
        <f t="shared" ca="1" si="270"/>
        <v>NO APLICA</v>
      </c>
      <c r="AQ1408" s="36"/>
      <c r="AR1408" s="43"/>
      <c r="AS1408" s="37"/>
      <c r="AT1408" s="36"/>
      <c r="AU1408" s="37"/>
      <c r="AV1408" s="36"/>
      <c r="AW1408" s="36"/>
      <c r="AX1408" s="37"/>
      <c r="AY1408" s="140" t="str">
        <f>IF(AU1408="","",WORKDAY(AU1408,5,FESTIVOS_CO!A:A))</f>
        <v/>
      </c>
      <c r="AZ1408" s="54" t="str">
        <f t="shared" ca="1" si="267"/>
        <v>NO APLICA</v>
      </c>
      <c r="BA1408" s="55" t="str">
        <f>IF(AX1408="","",WORKDAY(AX1408,5,FESTIVOS_CO!A:A))</f>
        <v/>
      </c>
      <c r="BB1408" s="39"/>
      <c r="BC1408" s="40"/>
      <c r="BD1408" s="40"/>
      <c r="BE1408" s="56" t="str">
        <f t="shared" ca="1" si="268"/>
        <v>NO APLICA</v>
      </c>
      <c r="BF1408" s="37"/>
      <c r="BG1408" s="45"/>
      <c r="BH1408" s="37"/>
      <c r="BI1408" s="36"/>
      <c r="BJ1408" s="37"/>
      <c r="BK1408" s="36"/>
      <c r="BL1408" s="36"/>
      <c r="BM1408" s="53" t="str">
        <f>IF(BJ1408="","",WORKDAY(BJ1408,5,FESTIVOS_CO!A:A))</f>
        <v/>
      </c>
      <c r="BN1408" s="57" t="str">
        <f t="shared" ca="1" si="278"/>
        <v>PENDIENTE HACER AVISO</v>
      </c>
      <c r="BO1408" s="54" t="str">
        <f t="shared" ca="1" si="271"/>
        <v>EN TRÁMITE NOTIF. POR AVISO</v>
      </c>
      <c r="BP1408" s="37"/>
      <c r="BQ1408" s="53" t="str">
        <f>IF(BP1408="","",WORKDAY(BP1408,5,FESTIVOS_CO!A:A))</f>
        <v/>
      </c>
      <c r="BR1408" s="37"/>
      <c r="BS1408" s="36"/>
      <c r="BT1408" s="38"/>
      <c r="BU1408" s="58" t="e">
        <f>VLOOKUP(BT1408,Hoja2!$C:$D,2,0)</f>
        <v>#N/A</v>
      </c>
      <c r="BV1408" s="80" t="str">
        <f>IF(
AND(AO1408="",BD1408="",BQ1408=""),
"EN PROCESO NOTIFICACION / COMUNICACION",
IF(
BT1408="",
"NO APLICA",
IF(
BU1408=60,
IF(AO1408&lt;&gt;"",AO1408,IF(BD1408&lt;&gt;"",BD1408,BQ1408))+60,
WORKDAY(
IF(AO1408&lt;&gt;"",AO1408,IF(BD1408&lt;&gt;"",BD1408,BQ1408)),
BU1408,
FESTIVOS_CO!A:A
)
)
))</f>
        <v>EN PROCESO NOTIFICACION / COMUNICACION</v>
      </c>
      <c r="BW1408" s="44"/>
      <c r="BX1408" s="53"/>
      <c r="BY1408" s="45"/>
      <c r="BZ1408" s="37"/>
      <c r="CA1408" s="54" t="str">
        <f t="shared" si="272"/>
        <v>PENDIENTE EJECUTORIA</v>
      </c>
      <c r="CB1408" s="59" t="str">
        <f t="shared" si="269"/>
        <v/>
      </c>
      <c r="CC1408" s="36"/>
      <c r="CD1408" s="40"/>
      <c r="CE1408" s="46"/>
      <c r="CF1408" s="40"/>
      <c r="CG1408" s="40"/>
      <c r="CH1408" s="40"/>
      <c r="CI1408" s="36"/>
      <c r="CJ1408" s="47"/>
      <c r="CK1408" s="40"/>
      <c r="CL1408" s="40"/>
      <c r="CM1408" s="40"/>
      <c r="CN1408" s="40"/>
    </row>
    <row r="1409" spans="1:92" ht="42.75" hidden="1">
      <c r="A1409" s="49" t="str">
        <f t="shared" si="273"/>
        <v>SIN GESTIÓN</v>
      </c>
      <c r="B1409" s="58"/>
      <c r="C1409" s="37"/>
      <c r="D1409" s="37"/>
      <c r="E1409" s="49" t="str">
        <f t="shared" si="274"/>
        <v>PENDIENTE NOTIFICACIÓN</v>
      </c>
      <c r="F1409" s="141" t="str">
        <f t="shared" si="275"/>
        <v>PENDIENTE NOTIFICACIÓN</v>
      </c>
      <c r="G1409" s="49" t="str">
        <f t="shared" si="276"/>
        <v/>
      </c>
      <c r="H1409" s="51" t="str">
        <f ca="1">IF(
L1409="",
"",
IF(
NETWORKDAYS(L1409,IF(M1409&lt;&gt;"",M1409,TODAY()),FESTIVOS_CO!A:A)&gt;2,
"VENCIDO",
IF(
NETWORKDAYS(L1409,IF(M1409&lt;&gt;"",M1409,TODAY()),FESTIVOS_CO!A:A)=2,
"ALERTA",
"A TIEMPO"
)))</f>
        <v/>
      </c>
      <c r="I1409" s="40"/>
      <c r="J1409" s="36"/>
      <c r="K1409" s="37"/>
      <c r="L1409" s="50"/>
      <c r="M1409" s="37"/>
      <c r="N1409" s="52"/>
      <c r="O1409" s="52"/>
      <c r="P1409" s="36"/>
      <c r="Q1409" s="36"/>
      <c r="R1409" s="40"/>
      <c r="S1409" s="36"/>
      <c r="T1409" s="40"/>
      <c r="U1409" s="40"/>
      <c r="V1409" s="81"/>
      <c r="W1409" s="40"/>
      <c r="X1409" s="40"/>
      <c r="Y1409" s="40"/>
      <c r="Z1409" s="38" t="str">
        <f>IFERROR(VLOOKUP(Y1409,DIRECTORIO!A:B,2,FALSE),"")</f>
        <v/>
      </c>
      <c r="AA1409" s="40"/>
      <c r="AB1409" s="40"/>
      <c r="AC1409" s="40"/>
      <c r="AD1409" s="40"/>
      <c r="AE1409" s="40"/>
      <c r="AF1409" s="40"/>
      <c r="AG1409" s="41" t="s">
        <v>109</v>
      </c>
      <c r="AH1409" s="42"/>
      <c r="AI1409" s="54" t="str">
        <f t="shared" ca="1" si="277"/>
        <v>PENDIENTE NOTIFICACIÓN ELECTRÓNICA</v>
      </c>
      <c r="AJ1409" s="37"/>
      <c r="AK1409" s="37"/>
      <c r="AL1409" s="37"/>
      <c r="AM1409" s="53" t="str">
        <f>IF(AK1409="","",WORKDAY(AK1409,5,FESTIVOS_CO!A:A))</f>
        <v/>
      </c>
      <c r="AN1409" s="37"/>
      <c r="AO1409" s="37"/>
      <c r="AP1409" s="54" t="str">
        <f t="shared" ca="1" si="270"/>
        <v>NO APLICA</v>
      </c>
      <c r="AQ1409" s="36"/>
      <c r="AR1409" s="43"/>
      <c r="AS1409" s="37"/>
      <c r="AT1409" s="36"/>
      <c r="AU1409" s="37"/>
      <c r="AV1409" s="36"/>
      <c r="AW1409" s="36"/>
      <c r="AX1409" s="37"/>
      <c r="AY1409" s="140" t="str">
        <f>IF(AU1409="","",WORKDAY(AU1409,5,FESTIVOS_CO!A:A))</f>
        <v/>
      </c>
      <c r="AZ1409" s="54" t="str">
        <f t="shared" ca="1" si="267"/>
        <v>NO APLICA</v>
      </c>
      <c r="BA1409" s="55" t="str">
        <f>IF(AX1409="","",WORKDAY(AX1409,5,FESTIVOS_CO!A:A))</f>
        <v/>
      </c>
      <c r="BB1409" s="39"/>
      <c r="BC1409" s="40"/>
      <c r="BD1409" s="40"/>
      <c r="BE1409" s="56" t="str">
        <f t="shared" ca="1" si="268"/>
        <v>NO APLICA</v>
      </c>
      <c r="BF1409" s="37"/>
      <c r="BG1409" s="45"/>
      <c r="BH1409" s="37"/>
      <c r="BI1409" s="36"/>
      <c r="BJ1409" s="37"/>
      <c r="BK1409" s="36"/>
      <c r="BL1409" s="36"/>
      <c r="BM1409" s="53" t="str">
        <f>IF(BJ1409="","",WORKDAY(BJ1409,5,FESTIVOS_CO!A:A))</f>
        <v/>
      </c>
      <c r="BN1409" s="57" t="str">
        <f t="shared" ca="1" si="278"/>
        <v>PENDIENTE HACER AVISO</v>
      </c>
      <c r="BO1409" s="54" t="str">
        <f t="shared" ca="1" si="271"/>
        <v>EN TRÁMITE NOTIF. POR AVISO</v>
      </c>
      <c r="BP1409" s="37"/>
      <c r="BQ1409" s="53" t="str">
        <f>IF(BP1409="","",WORKDAY(BP1409,5,FESTIVOS_CO!A:A))</f>
        <v/>
      </c>
      <c r="BR1409" s="37"/>
      <c r="BS1409" s="36"/>
      <c r="BT1409" s="38"/>
      <c r="BU1409" s="58" t="e">
        <f>VLOOKUP(BT1409,Hoja2!$C:$D,2,0)</f>
        <v>#N/A</v>
      </c>
      <c r="BV1409" s="80" t="str">
        <f>IF(
AND(AO1409="",BD1409="",BQ1409=""),
"EN PROCESO NOTIFICACION / COMUNICACION",
IF(
BT1409="",
"NO APLICA",
IF(
BU1409=60,
IF(AO1409&lt;&gt;"",AO1409,IF(BD1409&lt;&gt;"",BD1409,BQ1409))+60,
WORKDAY(
IF(AO1409&lt;&gt;"",AO1409,IF(BD1409&lt;&gt;"",BD1409,BQ1409)),
BU1409,
FESTIVOS_CO!A:A
)
)
))</f>
        <v>EN PROCESO NOTIFICACION / COMUNICACION</v>
      </c>
      <c r="BW1409" s="44"/>
      <c r="BX1409" s="53"/>
      <c r="BY1409" s="45"/>
      <c r="BZ1409" s="37"/>
      <c r="CA1409" s="54" t="str">
        <f t="shared" si="272"/>
        <v>PENDIENTE EJECUTORIA</v>
      </c>
      <c r="CB1409" s="59" t="str">
        <f t="shared" si="269"/>
        <v/>
      </c>
      <c r="CC1409" s="36"/>
      <c r="CD1409" s="40"/>
      <c r="CE1409" s="46"/>
      <c r="CF1409" s="40"/>
      <c r="CG1409" s="40"/>
      <c r="CH1409" s="40"/>
      <c r="CI1409" s="36"/>
      <c r="CJ1409" s="47"/>
      <c r="CK1409" s="40"/>
      <c r="CL1409" s="40"/>
      <c r="CM1409" s="40"/>
      <c r="CN1409" s="40"/>
    </row>
    <row r="1410" spans="1:92" ht="42.75" hidden="1">
      <c r="A1410" s="49" t="str">
        <f t="shared" si="273"/>
        <v>SIN GESTIÓN</v>
      </c>
      <c r="B1410" s="58"/>
      <c r="C1410" s="37"/>
      <c r="D1410" s="37"/>
      <c r="E1410" s="49" t="str">
        <f t="shared" si="274"/>
        <v>PENDIENTE NOTIFICACIÓN</v>
      </c>
      <c r="F1410" s="141" t="str">
        <f t="shared" si="275"/>
        <v>PENDIENTE NOTIFICACIÓN</v>
      </c>
      <c r="G1410" s="49" t="str">
        <f t="shared" si="276"/>
        <v/>
      </c>
      <c r="H1410" s="51" t="str">
        <f ca="1">IF(
L1410="",
"",
IF(
NETWORKDAYS(L1410,IF(M1410&lt;&gt;"",M1410,TODAY()),FESTIVOS_CO!A:A)&gt;2,
"VENCIDO",
IF(
NETWORKDAYS(L1410,IF(M1410&lt;&gt;"",M1410,TODAY()),FESTIVOS_CO!A:A)=2,
"ALERTA",
"A TIEMPO"
)))</f>
        <v/>
      </c>
      <c r="I1410" s="40"/>
      <c r="J1410" s="36"/>
      <c r="K1410" s="37"/>
      <c r="L1410" s="50"/>
      <c r="M1410" s="37"/>
      <c r="N1410" s="52"/>
      <c r="O1410" s="52"/>
      <c r="P1410" s="36"/>
      <c r="Q1410" s="36"/>
      <c r="R1410" s="40"/>
      <c r="S1410" s="36"/>
      <c r="T1410" s="40"/>
      <c r="U1410" s="40"/>
      <c r="V1410" s="81"/>
      <c r="W1410" s="40"/>
      <c r="X1410" s="40"/>
      <c r="Y1410" s="40"/>
      <c r="Z1410" s="38" t="str">
        <f>IFERROR(VLOOKUP(Y1410,DIRECTORIO!A:B,2,FALSE),"")</f>
        <v/>
      </c>
      <c r="AA1410" s="40"/>
      <c r="AB1410" s="40"/>
      <c r="AC1410" s="40"/>
      <c r="AD1410" s="40"/>
      <c r="AE1410" s="40"/>
      <c r="AF1410" s="40"/>
      <c r="AG1410" s="41" t="s">
        <v>109</v>
      </c>
      <c r="AH1410" s="42"/>
      <c r="AI1410" s="54" t="str">
        <f t="shared" ca="1" si="277"/>
        <v>PENDIENTE NOTIFICACIÓN ELECTRÓNICA</v>
      </c>
      <c r="AJ1410" s="37"/>
      <c r="AK1410" s="37"/>
      <c r="AL1410" s="37"/>
      <c r="AM1410" s="53" t="str">
        <f>IF(AK1410="","",WORKDAY(AK1410,5,FESTIVOS_CO!A:A))</f>
        <v/>
      </c>
      <c r="AN1410" s="37"/>
      <c r="AO1410" s="37"/>
      <c r="AP1410" s="54" t="str">
        <f t="shared" ca="1" si="270"/>
        <v>NO APLICA</v>
      </c>
      <c r="AQ1410" s="36"/>
      <c r="AR1410" s="43"/>
      <c r="AS1410" s="37"/>
      <c r="AT1410" s="36"/>
      <c r="AU1410" s="37"/>
      <c r="AV1410" s="36"/>
      <c r="AW1410" s="36"/>
      <c r="AX1410" s="37"/>
      <c r="AY1410" s="140" t="str">
        <f>IF(AU1410="","",WORKDAY(AU1410,5,FESTIVOS_CO!A:A))</f>
        <v/>
      </c>
      <c r="AZ1410" s="54" t="str">
        <f t="shared" ca="1" si="267"/>
        <v>NO APLICA</v>
      </c>
      <c r="BA1410" s="55" t="str">
        <f>IF(AX1410="","",WORKDAY(AX1410,5,FESTIVOS_CO!A:A))</f>
        <v/>
      </c>
      <c r="BB1410" s="39"/>
      <c r="BC1410" s="40"/>
      <c r="BD1410" s="40"/>
      <c r="BE1410" s="56" t="str">
        <f t="shared" ca="1" si="268"/>
        <v>NO APLICA</v>
      </c>
      <c r="BF1410" s="37"/>
      <c r="BG1410" s="45"/>
      <c r="BH1410" s="37"/>
      <c r="BI1410" s="36"/>
      <c r="BJ1410" s="37"/>
      <c r="BK1410" s="36"/>
      <c r="BL1410" s="36"/>
      <c r="BM1410" s="53" t="str">
        <f>IF(BJ1410="","",WORKDAY(BJ1410,5,FESTIVOS_CO!A:A))</f>
        <v/>
      </c>
      <c r="BN1410" s="57" t="str">
        <f t="shared" ca="1" si="278"/>
        <v>PENDIENTE HACER AVISO</v>
      </c>
      <c r="BO1410" s="54" t="str">
        <f t="shared" ca="1" si="271"/>
        <v>EN TRÁMITE NOTIF. POR AVISO</v>
      </c>
      <c r="BP1410" s="37"/>
      <c r="BQ1410" s="53" t="str">
        <f>IF(BP1410="","",WORKDAY(BP1410,5,FESTIVOS_CO!A:A))</f>
        <v/>
      </c>
      <c r="BR1410" s="37"/>
      <c r="BS1410" s="36"/>
      <c r="BT1410" s="38"/>
      <c r="BU1410" s="58" t="e">
        <f>VLOOKUP(BT1410,Hoja2!$C:$D,2,0)</f>
        <v>#N/A</v>
      </c>
      <c r="BV1410" s="80" t="str">
        <f>IF(
AND(AO1410="",BD1410="",BQ1410=""),
"EN PROCESO NOTIFICACION / COMUNICACION",
IF(
BT1410="",
"NO APLICA",
IF(
BU1410=60,
IF(AO1410&lt;&gt;"",AO1410,IF(BD1410&lt;&gt;"",BD1410,BQ1410))+60,
WORKDAY(
IF(AO1410&lt;&gt;"",AO1410,IF(BD1410&lt;&gt;"",BD1410,BQ1410)),
BU1410,
FESTIVOS_CO!A:A
)
)
))</f>
        <v>EN PROCESO NOTIFICACION / COMUNICACION</v>
      </c>
      <c r="BW1410" s="44"/>
      <c r="BX1410" s="53"/>
      <c r="BY1410" s="45"/>
      <c r="BZ1410" s="37"/>
      <c r="CA1410" s="54" t="str">
        <f t="shared" si="272"/>
        <v>PENDIENTE EJECUTORIA</v>
      </c>
      <c r="CB1410" s="59" t="str">
        <f t="shared" si="269"/>
        <v/>
      </c>
      <c r="CC1410" s="36"/>
      <c r="CD1410" s="40"/>
      <c r="CE1410" s="46"/>
      <c r="CF1410" s="40"/>
      <c r="CG1410" s="40"/>
      <c r="CH1410" s="40"/>
      <c r="CI1410" s="36"/>
      <c r="CJ1410" s="47"/>
      <c r="CK1410" s="40"/>
      <c r="CL1410" s="40"/>
      <c r="CM1410" s="40"/>
      <c r="CN1410" s="40"/>
    </row>
    <row r="1411" spans="1:92" ht="42.75" hidden="1">
      <c r="A1411" s="49" t="str">
        <f t="shared" si="273"/>
        <v>SIN GESTIÓN</v>
      </c>
      <c r="B1411" s="58"/>
      <c r="C1411" s="37"/>
      <c r="D1411" s="37"/>
      <c r="E1411" s="49" t="str">
        <f t="shared" si="274"/>
        <v>PENDIENTE NOTIFICACIÓN</v>
      </c>
      <c r="F1411" s="141" t="str">
        <f t="shared" si="275"/>
        <v>PENDIENTE NOTIFICACIÓN</v>
      </c>
      <c r="G1411" s="49" t="str">
        <f t="shared" si="276"/>
        <v/>
      </c>
      <c r="H1411" s="51" t="str">
        <f ca="1">IF(
L1411="",
"",
IF(
NETWORKDAYS(L1411,IF(M1411&lt;&gt;"",M1411,TODAY()),FESTIVOS_CO!A:A)&gt;2,
"VENCIDO",
IF(
NETWORKDAYS(L1411,IF(M1411&lt;&gt;"",M1411,TODAY()),FESTIVOS_CO!A:A)=2,
"ALERTA",
"A TIEMPO"
)))</f>
        <v/>
      </c>
      <c r="I1411" s="40"/>
      <c r="J1411" s="36"/>
      <c r="K1411" s="37"/>
      <c r="L1411" s="50"/>
      <c r="M1411" s="37"/>
      <c r="N1411" s="52"/>
      <c r="O1411" s="52"/>
      <c r="P1411" s="36"/>
      <c r="Q1411" s="36"/>
      <c r="R1411" s="40"/>
      <c r="S1411" s="36"/>
      <c r="T1411" s="40"/>
      <c r="U1411" s="40"/>
      <c r="V1411" s="81"/>
      <c r="W1411" s="40"/>
      <c r="X1411" s="40"/>
      <c r="Y1411" s="40"/>
      <c r="Z1411" s="38" t="str">
        <f>IFERROR(VLOOKUP(Y1411,DIRECTORIO!A:B,2,FALSE),"")</f>
        <v/>
      </c>
      <c r="AA1411" s="40"/>
      <c r="AB1411" s="40"/>
      <c r="AC1411" s="40"/>
      <c r="AD1411" s="40"/>
      <c r="AE1411" s="40"/>
      <c r="AF1411" s="40"/>
      <c r="AG1411" s="41" t="s">
        <v>109</v>
      </c>
      <c r="AH1411" s="42"/>
      <c r="AI1411" s="54" t="str">
        <f t="shared" ca="1" si="277"/>
        <v>PENDIENTE NOTIFICACIÓN ELECTRÓNICA</v>
      </c>
      <c r="AJ1411" s="37"/>
      <c r="AK1411" s="37"/>
      <c r="AL1411" s="37"/>
      <c r="AM1411" s="53" t="str">
        <f>IF(AK1411="","",WORKDAY(AK1411,5,FESTIVOS_CO!A:A))</f>
        <v/>
      </c>
      <c r="AN1411" s="37"/>
      <c r="AO1411" s="37"/>
      <c r="AP1411" s="54" t="str">
        <f t="shared" ca="1" si="270"/>
        <v>NO APLICA</v>
      </c>
      <c r="AQ1411" s="36"/>
      <c r="AR1411" s="43"/>
      <c r="AS1411" s="37"/>
      <c r="AT1411" s="36"/>
      <c r="AU1411" s="37"/>
      <c r="AV1411" s="36"/>
      <c r="AW1411" s="36"/>
      <c r="AX1411" s="37"/>
      <c r="AY1411" s="140" t="str">
        <f>IF(AU1411="","",WORKDAY(AU1411,5,FESTIVOS_CO!A:A))</f>
        <v/>
      </c>
      <c r="AZ1411" s="54" t="str">
        <f t="shared" ca="1" si="267"/>
        <v>NO APLICA</v>
      </c>
      <c r="BA1411" s="55" t="str">
        <f>IF(AX1411="","",WORKDAY(AX1411,5,FESTIVOS_CO!A:A))</f>
        <v/>
      </c>
      <c r="BB1411" s="39"/>
      <c r="BC1411" s="40"/>
      <c r="BD1411" s="40"/>
      <c r="BE1411" s="56" t="str">
        <f t="shared" ca="1" si="268"/>
        <v>NO APLICA</v>
      </c>
      <c r="BF1411" s="37"/>
      <c r="BG1411" s="45"/>
      <c r="BH1411" s="37"/>
      <c r="BI1411" s="36"/>
      <c r="BJ1411" s="37"/>
      <c r="BK1411" s="36"/>
      <c r="BL1411" s="36"/>
      <c r="BM1411" s="53" t="str">
        <f>IF(BJ1411="","",WORKDAY(BJ1411,5,FESTIVOS_CO!A:A))</f>
        <v/>
      </c>
      <c r="BN1411" s="57" t="str">
        <f t="shared" ca="1" si="278"/>
        <v>PENDIENTE HACER AVISO</v>
      </c>
      <c r="BO1411" s="54" t="str">
        <f t="shared" ca="1" si="271"/>
        <v>EN TRÁMITE NOTIF. POR AVISO</v>
      </c>
      <c r="BP1411" s="37"/>
      <c r="BQ1411" s="53" t="str">
        <f>IF(BP1411="","",WORKDAY(BP1411,5,FESTIVOS_CO!A:A))</f>
        <v/>
      </c>
      <c r="BR1411" s="37"/>
      <c r="BS1411" s="36"/>
      <c r="BT1411" s="38"/>
      <c r="BU1411" s="58" t="e">
        <f>VLOOKUP(BT1411,Hoja2!$C:$D,2,0)</f>
        <v>#N/A</v>
      </c>
      <c r="BV1411" s="80" t="str">
        <f>IF(
AND(AO1411="",BD1411="",BQ1411=""),
"EN PROCESO NOTIFICACION / COMUNICACION",
IF(
BT1411="",
"NO APLICA",
IF(
BU1411=60,
IF(AO1411&lt;&gt;"",AO1411,IF(BD1411&lt;&gt;"",BD1411,BQ1411))+60,
WORKDAY(
IF(AO1411&lt;&gt;"",AO1411,IF(BD1411&lt;&gt;"",BD1411,BQ1411)),
BU1411,
FESTIVOS_CO!A:A
)
)
))</f>
        <v>EN PROCESO NOTIFICACION / COMUNICACION</v>
      </c>
      <c r="BW1411" s="44"/>
      <c r="BX1411" s="53"/>
      <c r="BY1411" s="45"/>
      <c r="BZ1411" s="37"/>
      <c r="CA1411" s="54" t="str">
        <f t="shared" si="272"/>
        <v>PENDIENTE EJECUTORIA</v>
      </c>
      <c r="CB1411" s="59" t="str">
        <f t="shared" si="269"/>
        <v/>
      </c>
      <c r="CC1411" s="36"/>
      <c r="CD1411" s="40"/>
      <c r="CE1411" s="46"/>
      <c r="CF1411" s="40"/>
      <c r="CG1411" s="40"/>
      <c r="CH1411" s="40"/>
      <c r="CI1411" s="36"/>
      <c r="CJ1411" s="47"/>
      <c r="CK1411" s="40"/>
      <c r="CL1411" s="40"/>
      <c r="CM1411" s="40"/>
      <c r="CN1411" s="40"/>
    </row>
    <row r="1412" spans="1:92" ht="42.75" hidden="1">
      <c r="A1412" s="49" t="str">
        <f t="shared" si="273"/>
        <v>SIN GESTIÓN</v>
      </c>
      <c r="B1412" s="58"/>
      <c r="C1412" s="37"/>
      <c r="D1412" s="37"/>
      <c r="E1412" s="49" t="str">
        <f t="shared" si="274"/>
        <v>PENDIENTE NOTIFICACIÓN</v>
      </c>
      <c r="F1412" s="141" t="str">
        <f t="shared" si="275"/>
        <v>PENDIENTE NOTIFICACIÓN</v>
      </c>
      <c r="G1412" s="49" t="str">
        <f t="shared" si="276"/>
        <v/>
      </c>
      <c r="H1412" s="51" t="str">
        <f ca="1">IF(
L1412="",
"",
IF(
NETWORKDAYS(L1412,IF(M1412&lt;&gt;"",M1412,TODAY()),FESTIVOS_CO!A:A)&gt;2,
"VENCIDO",
IF(
NETWORKDAYS(L1412,IF(M1412&lt;&gt;"",M1412,TODAY()),FESTIVOS_CO!A:A)=2,
"ALERTA",
"A TIEMPO"
)))</f>
        <v/>
      </c>
      <c r="I1412" s="40"/>
      <c r="J1412" s="36"/>
      <c r="K1412" s="37"/>
      <c r="L1412" s="50"/>
      <c r="M1412" s="37"/>
      <c r="N1412" s="52"/>
      <c r="O1412" s="52"/>
      <c r="P1412" s="36"/>
      <c r="Q1412" s="36"/>
      <c r="R1412" s="40"/>
      <c r="S1412" s="36"/>
      <c r="T1412" s="40"/>
      <c r="U1412" s="40"/>
      <c r="V1412" s="81"/>
      <c r="W1412" s="40"/>
      <c r="X1412" s="40"/>
      <c r="Y1412" s="40"/>
      <c r="Z1412" s="38" t="str">
        <f>IFERROR(VLOOKUP(Y1412,DIRECTORIO!A:B,2,FALSE),"")</f>
        <v/>
      </c>
      <c r="AA1412" s="40"/>
      <c r="AB1412" s="40"/>
      <c r="AC1412" s="40"/>
      <c r="AD1412" s="40"/>
      <c r="AE1412" s="40"/>
      <c r="AF1412" s="40"/>
      <c r="AG1412" s="41" t="s">
        <v>109</v>
      </c>
      <c r="AH1412" s="42"/>
      <c r="AI1412" s="54" t="str">
        <f t="shared" ca="1" si="277"/>
        <v>PENDIENTE NOTIFICACIÓN ELECTRÓNICA</v>
      </c>
      <c r="AJ1412" s="37"/>
      <c r="AK1412" s="37"/>
      <c r="AL1412" s="37"/>
      <c r="AM1412" s="53" t="str">
        <f>IF(AK1412="","",WORKDAY(AK1412,5,FESTIVOS_CO!A:A))</f>
        <v/>
      </c>
      <c r="AN1412" s="37"/>
      <c r="AO1412" s="37"/>
      <c r="AP1412" s="54" t="str">
        <f t="shared" ca="1" si="270"/>
        <v>NO APLICA</v>
      </c>
      <c r="AQ1412" s="36"/>
      <c r="AR1412" s="43"/>
      <c r="AS1412" s="37"/>
      <c r="AT1412" s="36"/>
      <c r="AU1412" s="37"/>
      <c r="AV1412" s="36"/>
      <c r="AW1412" s="36"/>
      <c r="AX1412" s="37"/>
      <c r="AY1412" s="140" t="str">
        <f>IF(AU1412="","",WORKDAY(AU1412,5,FESTIVOS_CO!A:A))</f>
        <v/>
      </c>
      <c r="AZ1412" s="54" t="str">
        <f t="shared" ca="1" si="267"/>
        <v>NO APLICA</v>
      </c>
      <c r="BA1412" s="55" t="str">
        <f>IF(AX1412="","",WORKDAY(AX1412,5,FESTIVOS_CO!A:A))</f>
        <v/>
      </c>
      <c r="BB1412" s="39"/>
      <c r="BC1412" s="40"/>
      <c r="BD1412" s="40"/>
      <c r="BE1412" s="56" t="str">
        <f t="shared" ca="1" si="268"/>
        <v>NO APLICA</v>
      </c>
      <c r="BF1412" s="37"/>
      <c r="BG1412" s="45"/>
      <c r="BH1412" s="37"/>
      <c r="BI1412" s="36"/>
      <c r="BJ1412" s="37"/>
      <c r="BK1412" s="36"/>
      <c r="BL1412" s="36"/>
      <c r="BM1412" s="53" t="str">
        <f>IF(BJ1412="","",WORKDAY(BJ1412,5,FESTIVOS_CO!A:A))</f>
        <v/>
      </c>
      <c r="BN1412" s="57" t="str">
        <f t="shared" ca="1" si="278"/>
        <v>PENDIENTE HACER AVISO</v>
      </c>
      <c r="BO1412" s="54" t="str">
        <f t="shared" ca="1" si="271"/>
        <v>EN TRÁMITE NOTIF. POR AVISO</v>
      </c>
      <c r="BP1412" s="37"/>
      <c r="BQ1412" s="53" t="str">
        <f>IF(BP1412="","",WORKDAY(BP1412,5,FESTIVOS_CO!A:A))</f>
        <v/>
      </c>
      <c r="BR1412" s="37"/>
      <c r="BS1412" s="36"/>
      <c r="BT1412" s="38"/>
      <c r="BU1412" s="58" t="e">
        <f>VLOOKUP(BT1412,Hoja2!$C:$D,2,0)</f>
        <v>#N/A</v>
      </c>
      <c r="BV1412" s="80" t="str">
        <f>IF(
AND(AO1412="",BD1412="",BQ1412=""),
"EN PROCESO NOTIFICACION / COMUNICACION",
IF(
BT1412="",
"NO APLICA",
IF(
BU1412=60,
IF(AO1412&lt;&gt;"",AO1412,IF(BD1412&lt;&gt;"",BD1412,BQ1412))+60,
WORKDAY(
IF(AO1412&lt;&gt;"",AO1412,IF(BD1412&lt;&gt;"",BD1412,BQ1412)),
BU1412,
FESTIVOS_CO!A:A
)
)
))</f>
        <v>EN PROCESO NOTIFICACION / COMUNICACION</v>
      </c>
      <c r="BW1412" s="44"/>
      <c r="BX1412" s="53"/>
      <c r="BY1412" s="45"/>
      <c r="BZ1412" s="37"/>
      <c r="CA1412" s="54" t="str">
        <f t="shared" si="272"/>
        <v>PENDIENTE EJECUTORIA</v>
      </c>
      <c r="CB1412" s="59" t="str">
        <f t="shared" si="269"/>
        <v/>
      </c>
      <c r="CC1412" s="36"/>
      <c r="CD1412" s="40"/>
      <c r="CE1412" s="46"/>
      <c r="CF1412" s="40"/>
      <c r="CG1412" s="40"/>
      <c r="CH1412" s="40"/>
      <c r="CI1412" s="36"/>
      <c r="CJ1412" s="47"/>
      <c r="CK1412" s="40"/>
      <c r="CL1412" s="40"/>
      <c r="CM1412" s="40"/>
      <c r="CN1412" s="40"/>
    </row>
    <row r="1413" spans="1:92" ht="42.75" hidden="1">
      <c r="A1413" s="49" t="str">
        <f t="shared" si="273"/>
        <v>SIN GESTIÓN</v>
      </c>
      <c r="B1413" s="58"/>
      <c r="C1413" s="37"/>
      <c r="D1413" s="37"/>
      <c r="E1413" s="49" t="str">
        <f t="shared" si="274"/>
        <v>PENDIENTE NOTIFICACIÓN</v>
      </c>
      <c r="F1413" s="141" t="str">
        <f t="shared" si="275"/>
        <v>PENDIENTE NOTIFICACIÓN</v>
      </c>
      <c r="G1413" s="49" t="str">
        <f t="shared" si="276"/>
        <v/>
      </c>
      <c r="H1413" s="51" t="str">
        <f ca="1">IF(
L1413="",
"",
IF(
NETWORKDAYS(L1413,IF(M1413&lt;&gt;"",M1413,TODAY()),FESTIVOS_CO!A:A)&gt;2,
"VENCIDO",
IF(
NETWORKDAYS(L1413,IF(M1413&lt;&gt;"",M1413,TODAY()),FESTIVOS_CO!A:A)=2,
"ALERTA",
"A TIEMPO"
)))</f>
        <v/>
      </c>
      <c r="I1413" s="40"/>
      <c r="J1413" s="36"/>
      <c r="K1413" s="37"/>
      <c r="L1413" s="50"/>
      <c r="M1413" s="37"/>
      <c r="N1413" s="52"/>
      <c r="O1413" s="52"/>
      <c r="P1413" s="36"/>
      <c r="Q1413" s="36"/>
      <c r="R1413" s="40"/>
      <c r="S1413" s="36"/>
      <c r="T1413" s="40"/>
      <c r="U1413" s="40"/>
      <c r="V1413" s="81"/>
      <c r="W1413" s="40"/>
      <c r="X1413" s="40"/>
      <c r="Y1413" s="40"/>
      <c r="Z1413" s="38" t="str">
        <f>IFERROR(VLOOKUP(Y1413,DIRECTORIO!A:B,2,FALSE),"")</f>
        <v/>
      </c>
      <c r="AA1413" s="40"/>
      <c r="AB1413" s="40"/>
      <c r="AC1413" s="40"/>
      <c r="AD1413" s="40"/>
      <c r="AE1413" s="40"/>
      <c r="AF1413" s="40"/>
      <c r="AG1413" s="41" t="s">
        <v>109</v>
      </c>
      <c r="AH1413" s="42"/>
      <c r="AI1413" s="54" t="str">
        <f t="shared" ca="1" si="277"/>
        <v>PENDIENTE NOTIFICACIÓN ELECTRÓNICA</v>
      </c>
      <c r="AJ1413" s="37"/>
      <c r="AK1413" s="37"/>
      <c r="AL1413" s="37"/>
      <c r="AM1413" s="53" t="str">
        <f>IF(AK1413="","",WORKDAY(AK1413,5,FESTIVOS_CO!A:A))</f>
        <v/>
      </c>
      <c r="AN1413" s="37"/>
      <c r="AO1413" s="37"/>
      <c r="AP1413" s="54" t="str">
        <f t="shared" ca="1" si="270"/>
        <v>NO APLICA</v>
      </c>
      <c r="AQ1413" s="36"/>
      <c r="AR1413" s="43"/>
      <c r="AS1413" s="37"/>
      <c r="AT1413" s="36"/>
      <c r="AU1413" s="37"/>
      <c r="AV1413" s="36"/>
      <c r="AW1413" s="36"/>
      <c r="AX1413" s="37"/>
      <c r="AY1413" s="140" t="str">
        <f>IF(AU1413="","",WORKDAY(AU1413,5,FESTIVOS_CO!A:A))</f>
        <v/>
      </c>
      <c r="AZ1413" s="54" t="str">
        <f t="shared" ca="1" si="267"/>
        <v>NO APLICA</v>
      </c>
      <c r="BA1413" s="55" t="str">
        <f>IF(AX1413="","",WORKDAY(AX1413,5,FESTIVOS_CO!A:A))</f>
        <v/>
      </c>
      <c r="BB1413" s="39"/>
      <c r="BC1413" s="40"/>
      <c r="BD1413" s="40"/>
      <c r="BE1413" s="56" t="str">
        <f t="shared" ca="1" si="268"/>
        <v>NO APLICA</v>
      </c>
      <c r="BF1413" s="37"/>
      <c r="BG1413" s="45"/>
      <c r="BH1413" s="37"/>
      <c r="BI1413" s="36"/>
      <c r="BJ1413" s="37"/>
      <c r="BK1413" s="36"/>
      <c r="BL1413" s="36"/>
      <c r="BM1413" s="53" t="str">
        <f>IF(BJ1413="","",WORKDAY(BJ1413,5,FESTIVOS_CO!A:A))</f>
        <v/>
      </c>
      <c r="BN1413" s="57" t="str">
        <f t="shared" ca="1" si="278"/>
        <v>PENDIENTE HACER AVISO</v>
      </c>
      <c r="BO1413" s="54" t="str">
        <f t="shared" ca="1" si="271"/>
        <v>EN TRÁMITE NOTIF. POR AVISO</v>
      </c>
      <c r="BP1413" s="37"/>
      <c r="BQ1413" s="53" t="str">
        <f>IF(BP1413="","",WORKDAY(BP1413,5,FESTIVOS_CO!A:A))</f>
        <v/>
      </c>
      <c r="BR1413" s="37"/>
      <c r="BS1413" s="36"/>
      <c r="BT1413" s="38"/>
      <c r="BU1413" s="58" t="e">
        <f>VLOOKUP(BT1413,Hoja2!$C:$D,2,0)</f>
        <v>#N/A</v>
      </c>
      <c r="BV1413" s="80" t="str">
        <f>IF(
AND(AO1413="",BD1413="",BQ1413=""),
"EN PROCESO NOTIFICACION / COMUNICACION",
IF(
BT1413="",
"NO APLICA",
IF(
BU1413=60,
IF(AO1413&lt;&gt;"",AO1413,IF(BD1413&lt;&gt;"",BD1413,BQ1413))+60,
WORKDAY(
IF(AO1413&lt;&gt;"",AO1413,IF(BD1413&lt;&gt;"",BD1413,BQ1413)),
BU1413,
FESTIVOS_CO!A:A
)
)
))</f>
        <v>EN PROCESO NOTIFICACION / COMUNICACION</v>
      </c>
      <c r="BW1413" s="44"/>
      <c r="BX1413" s="53"/>
      <c r="BY1413" s="45"/>
      <c r="BZ1413" s="37"/>
      <c r="CA1413" s="54" t="str">
        <f t="shared" si="272"/>
        <v>PENDIENTE EJECUTORIA</v>
      </c>
      <c r="CB1413" s="59" t="str">
        <f t="shared" si="269"/>
        <v/>
      </c>
      <c r="CC1413" s="36"/>
      <c r="CD1413" s="40"/>
      <c r="CE1413" s="46"/>
      <c r="CF1413" s="40"/>
      <c r="CG1413" s="40"/>
      <c r="CH1413" s="40"/>
      <c r="CI1413" s="36"/>
      <c r="CJ1413" s="47"/>
      <c r="CK1413" s="40"/>
      <c r="CL1413" s="40"/>
      <c r="CM1413" s="40"/>
      <c r="CN1413" s="40"/>
    </row>
    <row r="1414" spans="1:92" ht="42.75" hidden="1">
      <c r="A1414" s="49" t="str">
        <f t="shared" si="273"/>
        <v>SIN GESTIÓN</v>
      </c>
      <c r="B1414" s="58"/>
      <c r="C1414" s="37"/>
      <c r="D1414" s="37"/>
      <c r="E1414" s="49" t="str">
        <f t="shared" si="274"/>
        <v>PENDIENTE NOTIFICACIÓN</v>
      </c>
      <c r="F1414" s="141" t="str">
        <f t="shared" si="275"/>
        <v>PENDIENTE NOTIFICACIÓN</v>
      </c>
      <c r="G1414" s="49" t="str">
        <f t="shared" si="276"/>
        <v/>
      </c>
      <c r="H1414" s="51" t="str">
        <f ca="1">IF(
L1414="",
"",
IF(
NETWORKDAYS(L1414,IF(M1414&lt;&gt;"",M1414,TODAY()),FESTIVOS_CO!A:A)&gt;2,
"VENCIDO",
IF(
NETWORKDAYS(L1414,IF(M1414&lt;&gt;"",M1414,TODAY()),FESTIVOS_CO!A:A)=2,
"ALERTA",
"A TIEMPO"
)))</f>
        <v/>
      </c>
      <c r="I1414" s="40"/>
      <c r="J1414" s="36"/>
      <c r="K1414" s="37"/>
      <c r="L1414" s="50"/>
      <c r="M1414" s="37"/>
      <c r="N1414" s="52"/>
      <c r="O1414" s="52"/>
      <c r="P1414" s="36"/>
      <c r="Q1414" s="36"/>
      <c r="R1414" s="40"/>
      <c r="S1414" s="36"/>
      <c r="T1414" s="40"/>
      <c r="U1414" s="40"/>
      <c r="V1414" s="81"/>
      <c r="W1414" s="40"/>
      <c r="X1414" s="40"/>
      <c r="Y1414" s="40"/>
      <c r="Z1414" s="38" t="str">
        <f>IFERROR(VLOOKUP(Y1414,DIRECTORIO!A:B,2,FALSE),"")</f>
        <v/>
      </c>
      <c r="AA1414" s="40"/>
      <c r="AB1414" s="40"/>
      <c r="AC1414" s="40"/>
      <c r="AD1414" s="40"/>
      <c r="AE1414" s="40"/>
      <c r="AF1414" s="40"/>
      <c r="AG1414" s="41" t="s">
        <v>109</v>
      </c>
      <c r="AH1414" s="42"/>
      <c r="AI1414" s="54" t="str">
        <f t="shared" ca="1" si="277"/>
        <v>PENDIENTE NOTIFICACIÓN ELECTRÓNICA</v>
      </c>
      <c r="AJ1414" s="37"/>
      <c r="AK1414" s="37"/>
      <c r="AL1414" s="37"/>
      <c r="AM1414" s="53" t="str">
        <f>IF(AK1414="","",WORKDAY(AK1414,5,FESTIVOS_CO!A:A))</f>
        <v/>
      </c>
      <c r="AN1414" s="37"/>
      <c r="AO1414" s="37"/>
      <c r="AP1414" s="54" t="str">
        <f t="shared" ca="1" si="270"/>
        <v>NO APLICA</v>
      </c>
      <c r="AQ1414" s="36"/>
      <c r="AR1414" s="43"/>
      <c r="AS1414" s="37"/>
      <c r="AT1414" s="36"/>
      <c r="AU1414" s="37"/>
      <c r="AV1414" s="36"/>
      <c r="AW1414" s="36"/>
      <c r="AX1414" s="37"/>
      <c r="AY1414" s="140" t="str">
        <f>IF(AU1414="","",WORKDAY(AU1414,5,FESTIVOS_CO!A:A))</f>
        <v/>
      </c>
      <c r="AZ1414" s="54" t="str">
        <f t="shared" ca="1" si="267"/>
        <v>NO APLICA</v>
      </c>
      <c r="BA1414" s="55" t="str">
        <f>IF(AX1414="","",WORKDAY(AX1414,5,FESTIVOS_CO!A:A))</f>
        <v/>
      </c>
      <c r="BB1414" s="39"/>
      <c r="BC1414" s="40"/>
      <c r="BD1414" s="40"/>
      <c r="BE1414" s="56" t="str">
        <f t="shared" ca="1" si="268"/>
        <v>NO APLICA</v>
      </c>
      <c r="BF1414" s="37"/>
      <c r="BG1414" s="45"/>
      <c r="BH1414" s="37"/>
      <c r="BI1414" s="36"/>
      <c r="BJ1414" s="37"/>
      <c r="BK1414" s="36"/>
      <c r="BL1414" s="36"/>
      <c r="BM1414" s="53" t="str">
        <f>IF(BJ1414="","",WORKDAY(BJ1414,5,FESTIVOS_CO!A:A))</f>
        <v/>
      </c>
      <c r="BN1414" s="57" t="str">
        <f t="shared" ca="1" si="278"/>
        <v>PENDIENTE HACER AVISO</v>
      </c>
      <c r="BO1414" s="54" t="str">
        <f t="shared" ca="1" si="271"/>
        <v>EN TRÁMITE NOTIF. POR AVISO</v>
      </c>
      <c r="BP1414" s="37"/>
      <c r="BQ1414" s="53" t="str">
        <f>IF(BP1414="","",WORKDAY(BP1414,5,FESTIVOS_CO!A:A))</f>
        <v/>
      </c>
      <c r="BR1414" s="37"/>
      <c r="BS1414" s="36"/>
      <c r="BT1414" s="38"/>
      <c r="BU1414" s="58" t="e">
        <f>VLOOKUP(BT1414,Hoja2!$C:$D,2,0)</f>
        <v>#N/A</v>
      </c>
      <c r="BV1414" s="80" t="str">
        <f>IF(
AND(AO1414="",BD1414="",BQ1414=""),
"EN PROCESO NOTIFICACION / COMUNICACION",
IF(
BT1414="",
"NO APLICA",
IF(
BU1414=60,
IF(AO1414&lt;&gt;"",AO1414,IF(BD1414&lt;&gt;"",BD1414,BQ1414))+60,
WORKDAY(
IF(AO1414&lt;&gt;"",AO1414,IF(BD1414&lt;&gt;"",BD1414,BQ1414)),
BU1414,
FESTIVOS_CO!A:A
)
)
))</f>
        <v>EN PROCESO NOTIFICACION / COMUNICACION</v>
      </c>
      <c r="BW1414" s="44"/>
      <c r="BX1414" s="53"/>
      <c r="BY1414" s="45"/>
      <c r="BZ1414" s="37"/>
      <c r="CA1414" s="54" t="str">
        <f t="shared" si="272"/>
        <v>PENDIENTE EJECUTORIA</v>
      </c>
      <c r="CB1414" s="59" t="str">
        <f t="shared" si="269"/>
        <v/>
      </c>
      <c r="CC1414" s="36"/>
      <c r="CD1414" s="40"/>
      <c r="CE1414" s="46"/>
      <c r="CF1414" s="40"/>
      <c r="CG1414" s="40"/>
      <c r="CH1414" s="40"/>
      <c r="CI1414" s="36"/>
      <c r="CJ1414" s="47"/>
      <c r="CK1414" s="40"/>
      <c r="CL1414" s="40"/>
      <c r="CM1414" s="40"/>
      <c r="CN1414" s="40"/>
    </row>
    <row r="1415" spans="1:92" ht="42.75" hidden="1">
      <c r="A1415" s="49" t="str">
        <f t="shared" si="273"/>
        <v>SIN GESTIÓN</v>
      </c>
      <c r="B1415" s="58"/>
      <c r="C1415" s="37"/>
      <c r="D1415" s="37"/>
      <c r="E1415" s="49" t="str">
        <f t="shared" si="274"/>
        <v>PENDIENTE NOTIFICACIÓN</v>
      </c>
      <c r="F1415" s="141" t="str">
        <f t="shared" si="275"/>
        <v>PENDIENTE NOTIFICACIÓN</v>
      </c>
      <c r="G1415" s="49" t="str">
        <f t="shared" si="276"/>
        <v/>
      </c>
      <c r="H1415" s="51" t="str">
        <f ca="1">IF(
L1415="",
"",
IF(
NETWORKDAYS(L1415,IF(M1415&lt;&gt;"",M1415,TODAY()),FESTIVOS_CO!A:A)&gt;2,
"VENCIDO",
IF(
NETWORKDAYS(L1415,IF(M1415&lt;&gt;"",M1415,TODAY()),FESTIVOS_CO!A:A)=2,
"ALERTA",
"A TIEMPO"
)))</f>
        <v/>
      </c>
      <c r="I1415" s="40"/>
      <c r="J1415" s="36"/>
      <c r="K1415" s="37"/>
      <c r="L1415" s="50"/>
      <c r="M1415" s="37"/>
      <c r="N1415" s="52"/>
      <c r="O1415" s="52"/>
      <c r="P1415" s="36"/>
      <c r="Q1415" s="36"/>
      <c r="R1415" s="40"/>
      <c r="S1415" s="36"/>
      <c r="T1415" s="40"/>
      <c r="U1415" s="40"/>
      <c r="V1415" s="81"/>
      <c r="W1415" s="40"/>
      <c r="X1415" s="40"/>
      <c r="Y1415" s="40"/>
      <c r="Z1415" s="38" t="str">
        <f>IFERROR(VLOOKUP(Y1415,DIRECTORIO!A:B,2,FALSE),"")</f>
        <v/>
      </c>
      <c r="AA1415" s="40"/>
      <c r="AB1415" s="40"/>
      <c r="AC1415" s="40"/>
      <c r="AD1415" s="40"/>
      <c r="AE1415" s="40"/>
      <c r="AF1415" s="40"/>
      <c r="AG1415" s="41" t="s">
        <v>109</v>
      </c>
      <c r="AH1415" s="42"/>
      <c r="AI1415" s="54" t="str">
        <f t="shared" ca="1" si="277"/>
        <v>PENDIENTE NOTIFICACIÓN ELECTRÓNICA</v>
      </c>
      <c r="AJ1415" s="37"/>
      <c r="AK1415" s="37"/>
      <c r="AL1415" s="37"/>
      <c r="AM1415" s="53" t="str">
        <f>IF(AK1415="","",WORKDAY(AK1415,5,FESTIVOS_CO!A:A))</f>
        <v/>
      </c>
      <c r="AN1415" s="37"/>
      <c r="AO1415" s="37"/>
      <c r="AP1415" s="54" t="str">
        <f t="shared" ca="1" si="270"/>
        <v>NO APLICA</v>
      </c>
      <c r="AQ1415" s="36"/>
      <c r="AR1415" s="43"/>
      <c r="AS1415" s="37"/>
      <c r="AT1415" s="36"/>
      <c r="AU1415" s="37"/>
      <c r="AV1415" s="36"/>
      <c r="AW1415" s="36"/>
      <c r="AX1415" s="37"/>
      <c r="AY1415" s="140" t="str">
        <f>IF(AU1415="","",WORKDAY(AU1415,5,FESTIVOS_CO!A:A))</f>
        <v/>
      </c>
      <c r="AZ1415" s="54" t="str">
        <f t="shared" ca="1" si="267"/>
        <v>NO APLICA</v>
      </c>
      <c r="BA1415" s="55" t="str">
        <f>IF(AX1415="","",WORKDAY(AX1415,5,FESTIVOS_CO!A:A))</f>
        <v/>
      </c>
      <c r="BB1415" s="39"/>
      <c r="BC1415" s="40"/>
      <c r="BD1415" s="40"/>
      <c r="BE1415" s="56" t="str">
        <f t="shared" ca="1" si="268"/>
        <v>NO APLICA</v>
      </c>
      <c r="BF1415" s="37"/>
      <c r="BG1415" s="45"/>
      <c r="BH1415" s="37"/>
      <c r="BI1415" s="36"/>
      <c r="BJ1415" s="37"/>
      <c r="BK1415" s="36"/>
      <c r="BL1415" s="36"/>
      <c r="BM1415" s="53" t="str">
        <f>IF(BJ1415="","",WORKDAY(BJ1415,5,FESTIVOS_CO!A:A))</f>
        <v/>
      </c>
      <c r="BN1415" s="57" t="str">
        <f t="shared" ca="1" si="278"/>
        <v>PENDIENTE HACER AVISO</v>
      </c>
      <c r="BO1415" s="54" t="str">
        <f t="shared" ca="1" si="271"/>
        <v>EN TRÁMITE NOTIF. POR AVISO</v>
      </c>
      <c r="BP1415" s="37"/>
      <c r="BQ1415" s="53" t="str">
        <f>IF(BP1415="","",WORKDAY(BP1415,5,FESTIVOS_CO!A:A))</f>
        <v/>
      </c>
      <c r="BR1415" s="37"/>
      <c r="BS1415" s="36"/>
      <c r="BT1415" s="38"/>
      <c r="BU1415" s="58" t="e">
        <f>VLOOKUP(BT1415,Hoja2!$C:$D,2,0)</f>
        <v>#N/A</v>
      </c>
      <c r="BV1415" s="80" t="str">
        <f>IF(
AND(AO1415="",BD1415="",BQ1415=""),
"EN PROCESO NOTIFICACION / COMUNICACION",
IF(
BT1415="",
"NO APLICA",
IF(
BU1415=60,
IF(AO1415&lt;&gt;"",AO1415,IF(BD1415&lt;&gt;"",BD1415,BQ1415))+60,
WORKDAY(
IF(AO1415&lt;&gt;"",AO1415,IF(BD1415&lt;&gt;"",BD1415,BQ1415)),
BU1415,
FESTIVOS_CO!A:A
)
)
))</f>
        <v>EN PROCESO NOTIFICACION / COMUNICACION</v>
      </c>
      <c r="BW1415" s="44"/>
      <c r="BX1415" s="53"/>
      <c r="BY1415" s="45"/>
      <c r="BZ1415" s="37"/>
      <c r="CA1415" s="54" t="str">
        <f t="shared" si="272"/>
        <v>PENDIENTE EJECUTORIA</v>
      </c>
      <c r="CB1415" s="59" t="str">
        <f t="shared" si="269"/>
        <v/>
      </c>
      <c r="CC1415" s="36"/>
      <c r="CD1415" s="40"/>
      <c r="CE1415" s="46"/>
      <c r="CF1415" s="40"/>
      <c r="CG1415" s="40"/>
      <c r="CH1415" s="40"/>
      <c r="CI1415" s="36"/>
      <c r="CJ1415" s="47"/>
      <c r="CK1415" s="40"/>
      <c r="CL1415" s="40"/>
      <c r="CM1415" s="40"/>
      <c r="CN1415" s="40"/>
    </row>
    <row r="1416" spans="1:92" ht="42.75" hidden="1">
      <c r="A1416" s="49" t="str">
        <f t="shared" si="273"/>
        <v>SIN GESTIÓN</v>
      </c>
      <c r="B1416" s="58"/>
      <c r="C1416" s="37"/>
      <c r="D1416" s="37"/>
      <c r="E1416" s="49" t="str">
        <f t="shared" si="274"/>
        <v>PENDIENTE NOTIFICACIÓN</v>
      </c>
      <c r="F1416" s="141" t="str">
        <f t="shared" si="275"/>
        <v>PENDIENTE NOTIFICACIÓN</v>
      </c>
      <c r="G1416" s="49" t="str">
        <f t="shared" si="276"/>
        <v/>
      </c>
      <c r="H1416" s="51" t="str">
        <f ca="1">IF(
L1416="",
"",
IF(
NETWORKDAYS(L1416,IF(M1416&lt;&gt;"",M1416,TODAY()),FESTIVOS_CO!A:A)&gt;2,
"VENCIDO",
IF(
NETWORKDAYS(L1416,IF(M1416&lt;&gt;"",M1416,TODAY()),FESTIVOS_CO!A:A)=2,
"ALERTA",
"A TIEMPO"
)))</f>
        <v/>
      </c>
      <c r="I1416" s="40"/>
      <c r="J1416" s="36"/>
      <c r="K1416" s="37"/>
      <c r="L1416" s="50"/>
      <c r="M1416" s="37"/>
      <c r="N1416" s="52"/>
      <c r="O1416" s="52"/>
      <c r="P1416" s="36"/>
      <c r="Q1416" s="36"/>
      <c r="R1416" s="40"/>
      <c r="S1416" s="36"/>
      <c r="T1416" s="40"/>
      <c r="U1416" s="40"/>
      <c r="V1416" s="81"/>
      <c r="W1416" s="40"/>
      <c r="X1416" s="40"/>
      <c r="Y1416" s="40"/>
      <c r="Z1416" s="38" t="str">
        <f>IFERROR(VLOOKUP(Y1416,DIRECTORIO!A:B,2,FALSE),"")</f>
        <v/>
      </c>
      <c r="AA1416" s="40"/>
      <c r="AB1416" s="40"/>
      <c r="AC1416" s="40"/>
      <c r="AD1416" s="40"/>
      <c r="AE1416" s="40"/>
      <c r="AF1416" s="40"/>
      <c r="AG1416" s="41" t="s">
        <v>109</v>
      </c>
      <c r="AH1416" s="42"/>
      <c r="AI1416" s="54" t="str">
        <f t="shared" ca="1" si="277"/>
        <v>PENDIENTE NOTIFICACIÓN ELECTRÓNICA</v>
      </c>
      <c r="AJ1416" s="37"/>
      <c r="AK1416" s="37"/>
      <c r="AL1416" s="37"/>
      <c r="AM1416" s="53" t="str">
        <f>IF(AK1416="","",WORKDAY(AK1416,5,FESTIVOS_CO!A:A))</f>
        <v/>
      </c>
      <c r="AN1416" s="37"/>
      <c r="AO1416" s="37"/>
      <c r="AP1416" s="54" t="str">
        <f t="shared" ca="1" si="270"/>
        <v>NO APLICA</v>
      </c>
      <c r="AQ1416" s="36"/>
      <c r="AR1416" s="43"/>
      <c r="AS1416" s="37"/>
      <c r="AT1416" s="36"/>
      <c r="AU1416" s="37"/>
      <c r="AV1416" s="36"/>
      <c r="AW1416" s="36"/>
      <c r="AX1416" s="37"/>
      <c r="AY1416" s="140" t="str">
        <f>IF(AU1416="","",WORKDAY(AU1416,5,FESTIVOS_CO!A:A))</f>
        <v/>
      </c>
      <c r="AZ1416" s="54" t="str">
        <f t="shared" ca="1" si="267"/>
        <v>NO APLICA</v>
      </c>
      <c r="BA1416" s="55" t="str">
        <f>IF(AX1416="","",WORKDAY(AX1416,5,FESTIVOS_CO!A:A))</f>
        <v/>
      </c>
      <c r="BB1416" s="39"/>
      <c r="BC1416" s="40"/>
      <c r="BD1416" s="40"/>
      <c r="BE1416" s="56" t="str">
        <f t="shared" ca="1" si="268"/>
        <v>NO APLICA</v>
      </c>
      <c r="BF1416" s="37"/>
      <c r="BG1416" s="45"/>
      <c r="BH1416" s="37"/>
      <c r="BI1416" s="36"/>
      <c r="BJ1416" s="37"/>
      <c r="BK1416" s="36"/>
      <c r="BL1416" s="36"/>
      <c r="BM1416" s="53" t="str">
        <f>IF(BJ1416="","",WORKDAY(BJ1416,5,FESTIVOS_CO!A:A))</f>
        <v/>
      </c>
      <c r="BN1416" s="57" t="str">
        <f t="shared" ca="1" si="278"/>
        <v>PENDIENTE HACER AVISO</v>
      </c>
      <c r="BO1416" s="54" t="str">
        <f t="shared" ca="1" si="271"/>
        <v>EN TRÁMITE NOTIF. POR AVISO</v>
      </c>
      <c r="BP1416" s="37"/>
      <c r="BQ1416" s="53" t="str">
        <f>IF(BP1416="","",WORKDAY(BP1416,5,FESTIVOS_CO!A:A))</f>
        <v/>
      </c>
      <c r="BR1416" s="37"/>
      <c r="BS1416" s="36"/>
      <c r="BT1416" s="38"/>
      <c r="BU1416" s="58" t="e">
        <f>VLOOKUP(BT1416,Hoja2!$C:$D,2,0)</f>
        <v>#N/A</v>
      </c>
      <c r="BV1416" s="80" t="str">
        <f>IF(
AND(AO1416="",BD1416="",BQ1416=""),
"EN PROCESO NOTIFICACION / COMUNICACION",
IF(
BT1416="",
"NO APLICA",
IF(
BU1416=60,
IF(AO1416&lt;&gt;"",AO1416,IF(BD1416&lt;&gt;"",BD1416,BQ1416))+60,
WORKDAY(
IF(AO1416&lt;&gt;"",AO1416,IF(BD1416&lt;&gt;"",BD1416,BQ1416)),
BU1416,
FESTIVOS_CO!A:A
)
)
))</f>
        <v>EN PROCESO NOTIFICACION / COMUNICACION</v>
      </c>
      <c r="BW1416" s="44"/>
      <c r="BX1416" s="53"/>
      <c r="BY1416" s="45"/>
      <c r="BZ1416" s="37"/>
      <c r="CA1416" s="54" t="str">
        <f t="shared" si="272"/>
        <v>PENDIENTE EJECUTORIA</v>
      </c>
      <c r="CB1416" s="59" t="str">
        <f t="shared" si="269"/>
        <v/>
      </c>
      <c r="CC1416" s="36"/>
      <c r="CD1416" s="40"/>
      <c r="CE1416" s="46"/>
      <c r="CF1416" s="40"/>
      <c r="CG1416" s="40"/>
      <c r="CH1416" s="40"/>
      <c r="CI1416" s="36"/>
      <c r="CJ1416" s="47"/>
      <c r="CK1416" s="40"/>
      <c r="CL1416" s="40"/>
      <c r="CM1416" s="40"/>
      <c r="CN1416" s="40"/>
    </row>
    <row r="1417" spans="1:92" ht="42.75" hidden="1">
      <c r="A1417" s="49" t="str">
        <f t="shared" si="273"/>
        <v>SIN GESTIÓN</v>
      </c>
      <c r="B1417" s="58"/>
      <c r="C1417" s="37"/>
      <c r="D1417" s="37"/>
      <c r="E1417" s="49" t="str">
        <f t="shared" si="274"/>
        <v>PENDIENTE NOTIFICACIÓN</v>
      </c>
      <c r="F1417" s="141" t="str">
        <f t="shared" si="275"/>
        <v>PENDIENTE NOTIFICACIÓN</v>
      </c>
      <c r="G1417" s="49" t="str">
        <f t="shared" si="276"/>
        <v/>
      </c>
      <c r="H1417" s="51" t="str">
        <f ca="1">IF(
L1417="",
"",
IF(
NETWORKDAYS(L1417,IF(M1417&lt;&gt;"",M1417,TODAY()),FESTIVOS_CO!A:A)&gt;2,
"VENCIDO",
IF(
NETWORKDAYS(L1417,IF(M1417&lt;&gt;"",M1417,TODAY()),FESTIVOS_CO!A:A)=2,
"ALERTA",
"A TIEMPO"
)))</f>
        <v/>
      </c>
      <c r="I1417" s="40"/>
      <c r="J1417" s="36"/>
      <c r="K1417" s="37"/>
      <c r="L1417" s="50"/>
      <c r="M1417" s="37"/>
      <c r="N1417" s="52"/>
      <c r="O1417" s="52"/>
      <c r="P1417" s="36"/>
      <c r="Q1417" s="36"/>
      <c r="R1417" s="40"/>
      <c r="S1417" s="36"/>
      <c r="T1417" s="40"/>
      <c r="U1417" s="40"/>
      <c r="V1417" s="81"/>
      <c r="W1417" s="40"/>
      <c r="X1417" s="40"/>
      <c r="Y1417" s="40"/>
      <c r="Z1417" s="38" t="str">
        <f>IFERROR(VLOOKUP(Y1417,DIRECTORIO!A:B,2,FALSE),"")</f>
        <v/>
      </c>
      <c r="AA1417" s="40"/>
      <c r="AB1417" s="40"/>
      <c r="AC1417" s="40"/>
      <c r="AD1417" s="40"/>
      <c r="AE1417" s="40"/>
      <c r="AF1417" s="40"/>
      <c r="AG1417" s="41" t="s">
        <v>109</v>
      </c>
      <c r="AH1417" s="42"/>
      <c r="AI1417" s="54" t="str">
        <f t="shared" ca="1" si="277"/>
        <v>PENDIENTE NOTIFICACIÓN ELECTRÓNICA</v>
      </c>
      <c r="AJ1417" s="37"/>
      <c r="AK1417" s="37"/>
      <c r="AL1417" s="37"/>
      <c r="AM1417" s="53" t="str">
        <f>IF(AK1417="","",WORKDAY(AK1417,5,FESTIVOS_CO!A:A))</f>
        <v/>
      </c>
      <c r="AN1417" s="37"/>
      <c r="AO1417" s="37"/>
      <c r="AP1417" s="54" t="str">
        <f t="shared" ca="1" si="270"/>
        <v>NO APLICA</v>
      </c>
      <c r="AQ1417" s="36"/>
      <c r="AR1417" s="43"/>
      <c r="AS1417" s="37"/>
      <c r="AT1417" s="36"/>
      <c r="AU1417" s="37"/>
      <c r="AV1417" s="36"/>
      <c r="AW1417" s="36"/>
      <c r="AX1417" s="37"/>
      <c r="AY1417" s="140" t="str">
        <f>IF(AU1417="","",WORKDAY(AU1417,5,FESTIVOS_CO!A:A))</f>
        <v/>
      </c>
      <c r="AZ1417" s="54" t="str">
        <f t="shared" ca="1" si="267"/>
        <v>NO APLICA</v>
      </c>
      <c r="BA1417" s="55" t="str">
        <f>IF(AX1417="","",WORKDAY(AX1417,5,FESTIVOS_CO!A:A))</f>
        <v/>
      </c>
      <c r="BB1417" s="39"/>
      <c r="BC1417" s="40"/>
      <c r="BD1417" s="40"/>
      <c r="BE1417" s="56" t="str">
        <f t="shared" ca="1" si="268"/>
        <v>NO APLICA</v>
      </c>
      <c r="BF1417" s="37"/>
      <c r="BG1417" s="45"/>
      <c r="BH1417" s="37"/>
      <c r="BI1417" s="36"/>
      <c r="BJ1417" s="37"/>
      <c r="BK1417" s="36"/>
      <c r="BL1417" s="36"/>
      <c r="BM1417" s="53" t="str">
        <f>IF(BJ1417="","",WORKDAY(BJ1417,5,FESTIVOS_CO!A:A))</f>
        <v/>
      </c>
      <c r="BN1417" s="57" t="str">
        <f t="shared" ca="1" si="278"/>
        <v>PENDIENTE HACER AVISO</v>
      </c>
      <c r="BO1417" s="54" t="str">
        <f t="shared" ca="1" si="271"/>
        <v>EN TRÁMITE NOTIF. POR AVISO</v>
      </c>
      <c r="BP1417" s="37"/>
      <c r="BQ1417" s="53" t="str">
        <f>IF(BP1417="","",WORKDAY(BP1417,5,FESTIVOS_CO!A:A))</f>
        <v/>
      </c>
      <c r="BR1417" s="37"/>
      <c r="BS1417" s="36"/>
      <c r="BT1417" s="38"/>
      <c r="BU1417" s="58" t="e">
        <f>VLOOKUP(BT1417,Hoja2!$C:$D,2,0)</f>
        <v>#N/A</v>
      </c>
      <c r="BV1417" s="80" t="str">
        <f>IF(
AND(AO1417="",BD1417="",BQ1417=""),
"EN PROCESO NOTIFICACION / COMUNICACION",
IF(
BT1417="",
"NO APLICA",
IF(
BU1417=60,
IF(AO1417&lt;&gt;"",AO1417,IF(BD1417&lt;&gt;"",BD1417,BQ1417))+60,
WORKDAY(
IF(AO1417&lt;&gt;"",AO1417,IF(BD1417&lt;&gt;"",BD1417,BQ1417)),
BU1417,
FESTIVOS_CO!A:A
)
)
))</f>
        <v>EN PROCESO NOTIFICACION / COMUNICACION</v>
      </c>
      <c r="BW1417" s="44"/>
      <c r="BX1417" s="53"/>
      <c r="BY1417" s="45"/>
      <c r="BZ1417" s="37"/>
      <c r="CA1417" s="54" t="str">
        <f t="shared" si="272"/>
        <v>PENDIENTE EJECUTORIA</v>
      </c>
      <c r="CB1417" s="59" t="str">
        <f t="shared" si="269"/>
        <v/>
      </c>
      <c r="CC1417" s="36"/>
      <c r="CD1417" s="40"/>
      <c r="CE1417" s="46"/>
      <c r="CF1417" s="40"/>
      <c r="CG1417" s="40"/>
      <c r="CH1417" s="40"/>
      <c r="CI1417" s="36"/>
      <c r="CJ1417" s="47"/>
      <c r="CK1417" s="40"/>
      <c r="CL1417" s="40"/>
      <c r="CM1417" s="40"/>
      <c r="CN1417" s="40"/>
    </row>
    <row r="1418" spans="1:92" ht="42.75" hidden="1">
      <c r="A1418" s="49" t="str">
        <f t="shared" si="273"/>
        <v>SIN GESTIÓN</v>
      </c>
      <c r="B1418" s="58"/>
      <c r="C1418" s="37"/>
      <c r="D1418" s="37"/>
      <c r="E1418" s="49" t="str">
        <f t="shared" si="274"/>
        <v>PENDIENTE NOTIFICACIÓN</v>
      </c>
      <c r="F1418" s="141" t="str">
        <f t="shared" si="275"/>
        <v>PENDIENTE NOTIFICACIÓN</v>
      </c>
      <c r="G1418" s="49" t="str">
        <f t="shared" si="276"/>
        <v/>
      </c>
      <c r="H1418" s="51" t="str">
        <f ca="1">IF(
L1418="",
"",
IF(
NETWORKDAYS(L1418,IF(M1418&lt;&gt;"",M1418,TODAY()),FESTIVOS_CO!A:A)&gt;2,
"VENCIDO",
IF(
NETWORKDAYS(L1418,IF(M1418&lt;&gt;"",M1418,TODAY()),FESTIVOS_CO!A:A)=2,
"ALERTA",
"A TIEMPO"
)))</f>
        <v/>
      </c>
      <c r="I1418" s="40"/>
      <c r="J1418" s="36"/>
      <c r="K1418" s="37"/>
      <c r="L1418" s="50"/>
      <c r="M1418" s="37"/>
      <c r="N1418" s="52"/>
      <c r="O1418" s="52"/>
      <c r="P1418" s="36"/>
      <c r="Q1418" s="36"/>
      <c r="R1418" s="40"/>
      <c r="S1418" s="36"/>
      <c r="T1418" s="40"/>
      <c r="U1418" s="40"/>
      <c r="V1418" s="81"/>
      <c r="W1418" s="40"/>
      <c r="X1418" s="40"/>
      <c r="Y1418" s="40"/>
      <c r="Z1418" s="38" t="str">
        <f>IFERROR(VLOOKUP(Y1418,DIRECTORIO!A:B,2,FALSE),"")</f>
        <v/>
      </c>
      <c r="AA1418" s="40"/>
      <c r="AB1418" s="40"/>
      <c r="AC1418" s="40"/>
      <c r="AD1418" s="40"/>
      <c r="AE1418" s="40"/>
      <c r="AF1418" s="40"/>
      <c r="AG1418" s="41" t="s">
        <v>109</v>
      </c>
      <c r="AH1418" s="42"/>
      <c r="AI1418" s="54" t="str">
        <f t="shared" ca="1" si="277"/>
        <v>PENDIENTE NOTIFICACIÓN ELECTRÓNICA</v>
      </c>
      <c r="AJ1418" s="37"/>
      <c r="AK1418" s="37"/>
      <c r="AL1418" s="37"/>
      <c r="AM1418" s="53" t="str">
        <f>IF(AK1418="","",WORKDAY(AK1418,5,FESTIVOS_CO!A:A))</f>
        <v/>
      </c>
      <c r="AN1418" s="37"/>
      <c r="AO1418" s="37"/>
      <c r="AP1418" s="54" t="str">
        <f t="shared" ca="1" si="270"/>
        <v>NO APLICA</v>
      </c>
      <c r="AQ1418" s="36"/>
      <c r="AR1418" s="43"/>
      <c r="AS1418" s="37"/>
      <c r="AT1418" s="36"/>
      <c r="AU1418" s="37"/>
      <c r="AV1418" s="36"/>
      <c r="AW1418" s="36"/>
      <c r="AX1418" s="37"/>
      <c r="AY1418" s="140" t="str">
        <f>IF(AU1418="","",WORKDAY(AU1418,5,FESTIVOS_CO!A:A))</f>
        <v/>
      </c>
      <c r="AZ1418" s="54" t="str">
        <f t="shared" ref="AZ1418:AZ1481" ca="1" si="279">IF(
AND(BB1418="SI",BC1418&lt;&gt;"",BD1418&lt;&gt;""),
"NOTIFICACIÓN PERSONAL COMPLETA",
IF(
AND(AO1418="",AX1418="",BQ1418="",BC1418&lt;&gt;"",BD1418&lt;&gt;""),
"NOTIFICADO POR CONDUCTA CONCLUYENTE",
IF(AP1418="NO PROCEDE CITACION",
"NO PROCEDE",
IF(AP1418="NO APLICA",
"NO APLICA",
IF(AW1418="NO",
"HACER AVISO",
IF(AQ1418="",
"PENDIENTE GESTIONAR CITACIÓN",
IF(AS1418="",
"PENDIENTE FIRMA",
IF(AR1418="",
"PENDIENTE REVISIÓN",
IF(AT1418="",
"PENDIENTE RADICAR",
"CITACIÓN COMPLETA EN ESPERA PRESENTACION PERSONAL"
)))))))))</f>
        <v>NO APLICA</v>
      </c>
      <c r="BA1418" s="55" t="str">
        <f>IF(AX1418="","",WORKDAY(AX1418,5,FESTIVOS_CO!A:A))</f>
        <v/>
      </c>
      <c r="BB1418" s="39"/>
      <c r="BC1418" s="40"/>
      <c r="BD1418" s="40"/>
      <c r="BE1418" s="56" t="str">
        <f t="shared" ca="1" si="268"/>
        <v>NO APLICA</v>
      </c>
      <c r="BF1418" s="37"/>
      <c r="BG1418" s="45"/>
      <c r="BH1418" s="37"/>
      <c r="BI1418" s="36"/>
      <c r="BJ1418" s="37"/>
      <c r="BK1418" s="36"/>
      <c r="BL1418" s="36"/>
      <c r="BM1418" s="53" t="str">
        <f>IF(BJ1418="","",WORKDAY(BJ1418,5,FESTIVOS_CO!A:A))</f>
        <v/>
      </c>
      <c r="BN1418" s="57" t="str">
        <f t="shared" ca="1" si="278"/>
        <v>PENDIENTE HACER AVISO</v>
      </c>
      <c r="BO1418" s="54" t="str">
        <f t="shared" ca="1" si="271"/>
        <v>EN TRÁMITE NOTIF. POR AVISO</v>
      </c>
      <c r="BP1418" s="37"/>
      <c r="BQ1418" s="53" t="str">
        <f>IF(BP1418="","",WORKDAY(BP1418,5,FESTIVOS_CO!A:A))</f>
        <v/>
      </c>
      <c r="BR1418" s="37"/>
      <c r="BS1418" s="36"/>
      <c r="BT1418" s="38"/>
      <c r="BU1418" s="58" t="e">
        <f>VLOOKUP(BT1418,Hoja2!$C:$D,2,0)</f>
        <v>#N/A</v>
      </c>
      <c r="BV1418" s="80" t="str">
        <f>IF(
AND(AO1418="",BD1418="",BQ1418=""),
"EN PROCESO NOTIFICACION / COMUNICACION",
IF(
BT1418="",
"NO APLICA",
IF(
BU1418=60,
IF(AO1418&lt;&gt;"",AO1418,IF(BD1418&lt;&gt;"",BD1418,BQ1418))+60,
WORKDAY(
IF(AO1418&lt;&gt;"",AO1418,IF(BD1418&lt;&gt;"",BD1418,BQ1418)),
BU1418,
FESTIVOS_CO!A:A
)
)
))</f>
        <v>EN PROCESO NOTIFICACION / COMUNICACION</v>
      </c>
      <c r="BW1418" s="44"/>
      <c r="BX1418" s="53"/>
      <c r="BY1418" s="45"/>
      <c r="BZ1418" s="37"/>
      <c r="CA1418" s="54" t="str">
        <f t="shared" si="272"/>
        <v>PENDIENTE EJECUTORIA</v>
      </c>
      <c r="CB1418" s="59" t="str">
        <f t="shared" si="269"/>
        <v/>
      </c>
      <c r="CC1418" s="36"/>
      <c r="CD1418" s="40"/>
      <c r="CE1418" s="46"/>
      <c r="CF1418" s="40"/>
      <c r="CG1418" s="40"/>
      <c r="CH1418" s="40"/>
      <c r="CI1418" s="36"/>
      <c r="CJ1418" s="47"/>
      <c r="CK1418" s="40"/>
      <c r="CL1418" s="40"/>
      <c r="CM1418" s="40"/>
      <c r="CN1418" s="40"/>
    </row>
    <row r="1419" spans="1:92" ht="42.75" hidden="1">
      <c r="A1419" s="49" t="str">
        <f t="shared" si="273"/>
        <v>SIN GESTIÓN</v>
      </c>
      <c r="B1419" s="58"/>
      <c r="C1419" s="37"/>
      <c r="D1419" s="37"/>
      <c r="E1419" s="49" t="str">
        <f t="shared" si="274"/>
        <v>PENDIENTE NOTIFICACIÓN</v>
      </c>
      <c r="F1419" s="141" t="str">
        <f t="shared" si="275"/>
        <v>PENDIENTE NOTIFICACIÓN</v>
      </c>
      <c r="G1419" s="49" t="str">
        <f t="shared" si="276"/>
        <v/>
      </c>
      <c r="H1419" s="51" t="str">
        <f ca="1">IF(
L1419="",
"",
IF(
NETWORKDAYS(L1419,IF(M1419&lt;&gt;"",M1419,TODAY()),FESTIVOS_CO!A:A)&gt;2,
"VENCIDO",
IF(
NETWORKDAYS(L1419,IF(M1419&lt;&gt;"",M1419,TODAY()),FESTIVOS_CO!A:A)=2,
"ALERTA",
"A TIEMPO"
)))</f>
        <v/>
      </c>
      <c r="I1419" s="40"/>
      <c r="J1419" s="36"/>
      <c r="K1419" s="37"/>
      <c r="L1419" s="50"/>
      <c r="M1419" s="37"/>
      <c r="N1419" s="52"/>
      <c r="O1419" s="52"/>
      <c r="P1419" s="36"/>
      <c r="Q1419" s="36"/>
      <c r="R1419" s="40"/>
      <c r="S1419" s="36"/>
      <c r="T1419" s="40"/>
      <c r="U1419" s="40"/>
      <c r="V1419" s="81"/>
      <c r="W1419" s="40"/>
      <c r="X1419" s="40"/>
      <c r="Y1419" s="40"/>
      <c r="Z1419" s="38" t="str">
        <f>IFERROR(VLOOKUP(Y1419,DIRECTORIO!A:B,2,FALSE),"")</f>
        <v/>
      </c>
      <c r="AA1419" s="40"/>
      <c r="AB1419" s="40"/>
      <c r="AC1419" s="40"/>
      <c r="AD1419" s="40"/>
      <c r="AE1419" s="40"/>
      <c r="AF1419" s="40"/>
      <c r="AG1419" s="41" t="s">
        <v>109</v>
      </c>
      <c r="AH1419" s="42"/>
      <c r="AI1419" s="54" t="str">
        <f t="shared" ca="1" si="277"/>
        <v>PENDIENTE NOTIFICACIÓN ELECTRÓNICA</v>
      </c>
      <c r="AJ1419" s="37"/>
      <c r="AK1419" s="37"/>
      <c r="AL1419" s="37"/>
      <c r="AM1419" s="53" t="str">
        <f>IF(AK1419="","",WORKDAY(AK1419,5,FESTIVOS_CO!A:A))</f>
        <v/>
      </c>
      <c r="AN1419" s="37"/>
      <c r="AO1419" s="37"/>
      <c r="AP1419" s="54" t="str">
        <f t="shared" ca="1" si="270"/>
        <v>NO APLICA</v>
      </c>
      <c r="AQ1419" s="36"/>
      <c r="AR1419" s="43"/>
      <c r="AS1419" s="37"/>
      <c r="AT1419" s="36"/>
      <c r="AU1419" s="37"/>
      <c r="AV1419" s="36"/>
      <c r="AW1419" s="36"/>
      <c r="AX1419" s="37"/>
      <c r="AY1419" s="140" t="str">
        <f>IF(AU1419="","",WORKDAY(AU1419,5,FESTIVOS_CO!A:A))</f>
        <v/>
      </c>
      <c r="AZ1419" s="54" t="str">
        <f t="shared" ca="1" si="279"/>
        <v>NO APLICA</v>
      </c>
      <c r="BA1419" s="55" t="str">
        <f>IF(AX1419="","",WORKDAY(AX1419,5,FESTIVOS_CO!A:A))</f>
        <v/>
      </c>
      <c r="BB1419" s="39"/>
      <c r="BC1419" s="40"/>
      <c r="BD1419" s="40"/>
      <c r="BE1419" s="56" t="str">
        <f t="shared" ca="1" si="268"/>
        <v>NO APLICA</v>
      </c>
      <c r="BF1419" s="37"/>
      <c r="BG1419" s="45"/>
      <c r="BH1419" s="37"/>
      <c r="BI1419" s="36"/>
      <c r="BJ1419" s="37"/>
      <c r="BK1419" s="36"/>
      <c r="BL1419" s="36"/>
      <c r="BM1419" s="53" t="str">
        <f>IF(BJ1419="","",WORKDAY(BJ1419,5,FESTIVOS_CO!A:A))</f>
        <v/>
      </c>
      <c r="BN1419" s="57" t="str">
        <f t="shared" ca="1" si="278"/>
        <v>PENDIENTE HACER AVISO</v>
      </c>
      <c r="BO1419" s="54" t="str">
        <f t="shared" ca="1" si="271"/>
        <v>EN TRÁMITE NOTIF. POR AVISO</v>
      </c>
      <c r="BP1419" s="37"/>
      <c r="BQ1419" s="53" t="str">
        <f>IF(BP1419="","",WORKDAY(BP1419,5,FESTIVOS_CO!A:A))</f>
        <v/>
      </c>
      <c r="BR1419" s="37"/>
      <c r="BS1419" s="36"/>
      <c r="BT1419" s="38"/>
      <c r="BU1419" s="58" t="e">
        <f>VLOOKUP(BT1419,Hoja2!$C:$D,2,0)</f>
        <v>#N/A</v>
      </c>
      <c r="BV1419" s="80" t="str">
        <f>IF(
AND(AO1419="",BD1419="",BQ1419=""),
"EN PROCESO NOTIFICACION / COMUNICACION",
IF(
BT1419="",
"NO APLICA",
IF(
BU1419=60,
IF(AO1419&lt;&gt;"",AO1419,IF(BD1419&lt;&gt;"",BD1419,BQ1419))+60,
WORKDAY(
IF(AO1419&lt;&gt;"",AO1419,IF(BD1419&lt;&gt;"",BD1419,BQ1419)),
BU1419,
FESTIVOS_CO!A:A
)
)
))</f>
        <v>EN PROCESO NOTIFICACION / COMUNICACION</v>
      </c>
      <c r="BW1419" s="44"/>
      <c r="BX1419" s="53"/>
      <c r="BY1419" s="45"/>
      <c r="BZ1419" s="37"/>
      <c r="CA1419" s="54" t="str">
        <f t="shared" si="272"/>
        <v>PENDIENTE EJECUTORIA</v>
      </c>
      <c r="CB1419" s="59" t="str">
        <f t="shared" si="269"/>
        <v/>
      </c>
      <c r="CC1419" s="36"/>
      <c r="CD1419" s="40"/>
      <c r="CE1419" s="46"/>
      <c r="CF1419" s="40"/>
      <c r="CG1419" s="40"/>
      <c r="CH1419" s="40"/>
      <c r="CI1419" s="36"/>
      <c r="CJ1419" s="47"/>
      <c r="CK1419" s="40"/>
      <c r="CL1419" s="40"/>
      <c r="CM1419" s="40"/>
      <c r="CN1419" s="40"/>
    </row>
    <row r="1420" spans="1:92" ht="42.75" hidden="1">
      <c r="A1420" s="49" t="str">
        <f t="shared" si="273"/>
        <v>SIN GESTIÓN</v>
      </c>
      <c r="B1420" s="58"/>
      <c r="C1420" s="37"/>
      <c r="D1420" s="37"/>
      <c r="E1420" s="49" t="str">
        <f t="shared" si="274"/>
        <v>PENDIENTE NOTIFICACIÓN</v>
      </c>
      <c r="F1420" s="141" t="str">
        <f t="shared" si="275"/>
        <v>PENDIENTE NOTIFICACIÓN</v>
      </c>
      <c r="G1420" s="49" t="str">
        <f t="shared" si="276"/>
        <v/>
      </c>
      <c r="H1420" s="51" t="str">
        <f ca="1">IF(
L1420="",
"",
IF(
NETWORKDAYS(L1420,IF(M1420&lt;&gt;"",M1420,TODAY()),FESTIVOS_CO!A:A)&gt;2,
"VENCIDO",
IF(
NETWORKDAYS(L1420,IF(M1420&lt;&gt;"",M1420,TODAY()),FESTIVOS_CO!A:A)=2,
"ALERTA",
"A TIEMPO"
)))</f>
        <v/>
      </c>
      <c r="I1420" s="40"/>
      <c r="J1420" s="36"/>
      <c r="K1420" s="37"/>
      <c r="L1420" s="50"/>
      <c r="M1420" s="37"/>
      <c r="N1420" s="52"/>
      <c r="O1420" s="52"/>
      <c r="P1420" s="36"/>
      <c r="Q1420" s="36"/>
      <c r="R1420" s="40"/>
      <c r="S1420" s="36"/>
      <c r="T1420" s="40"/>
      <c r="U1420" s="40"/>
      <c r="V1420" s="81"/>
      <c r="W1420" s="40"/>
      <c r="X1420" s="40"/>
      <c r="Y1420" s="40"/>
      <c r="Z1420" s="38" t="str">
        <f>IFERROR(VLOOKUP(Y1420,DIRECTORIO!A:B,2,FALSE),"")</f>
        <v/>
      </c>
      <c r="AA1420" s="40"/>
      <c r="AB1420" s="40"/>
      <c r="AC1420" s="40"/>
      <c r="AD1420" s="40"/>
      <c r="AE1420" s="40"/>
      <c r="AF1420" s="40"/>
      <c r="AG1420" s="41" t="s">
        <v>109</v>
      </c>
      <c r="AH1420" s="42"/>
      <c r="AI1420" s="54" t="str">
        <f t="shared" ca="1" si="277"/>
        <v>PENDIENTE NOTIFICACIÓN ELECTRÓNICA</v>
      </c>
      <c r="AJ1420" s="37"/>
      <c r="AK1420" s="37"/>
      <c r="AL1420" s="37"/>
      <c r="AM1420" s="53" t="str">
        <f>IF(AK1420="","",WORKDAY(AK1420,5,FESTIVOS_CO!A:A))</f>
        <v/>
      </c>
      <c r="AN1420" s="37"/>
      <c r="AO1420" s="37"/>
      <c r="AP1420" s="54" t="str">
        <f t="shared" ca="1" si="270"/>
        <v>NO APLICA</v>
      </c>
      <c r="AQ1420" s="36"/>
      <c r="AR1420" s="43"/>
      <c r="AS1420" s="37"/>
      <c r="AT1420" s="36"/>
      <c r="AU1420" s="37"/>
      <c r="AV1420" s="36"/>
      <c r="AW1420" s="36"/>
      <c r="AX1420" s="37"/>
      <c r="AY1420" s="140" t="str">
        <f>IF(AU1420="","",WORKDAY(AU1420,5,FESTIVOS_CO!A:A))</f>
        <v/>
      </c>
      <c r="AZ1420" s="54" t="str">
        <f t="shared" ca="1" si="279"/>
        <v>NO APLICA</v>
      </c>
      <c r="BA1420" s="55" t="str">
        <f>IF(AX1420="","",WORKDAY(AX1420,5,FESTIVOS_CO!A:A))</f>
        <v/>
      </c>
      <c r="BB1420" s="39"/>
      <c r="BC1420" s="40"/>
      <c r="BD1420" s="40"/>
      <c r="BE1420" s="56" t="str">
        <f t="shared" ca="1" si="268"/>
        <v>NO APLICA</v>
      </c>
      <c r="BF1420" s="37"/>
      <c r="BG1420" s="45"/>
      <c r="BH1420" s="37"/>
      <c r="BI1420" s="36"/>
      <c r="BJ1420" s="37"/>
      <c r="BK1420" s="36"/>
      <c r="BL1420" s="36"/>
      <c r="BM1420" s="53" t="str">
        <f>IF(BJ1420="","",WORKDAY(BJ1420,5,FESTIVOS_CO!A:A))</f>
        <v/>
      </c>
      <c r="BN1420" s="57" t="str">
        <f t="shared" ca="1" si="278"/>
        <v>PENDIENTE HACER AVISO</v>
      </c>
      <c r="BO1420" s="54" t="str">
        <f t="shared" ca="1" si="271"/>
        <v>EN TRÁMITE NOTIF. POR AVISO</v>
      </c>
      <c r="BP1420" s="37"/>
      <c r="BQ1420" s="53" t="str">
        <f>IF(BP1420="","",WORKDAY(BP1420,5,FESTIVOS_CO!A:A))</f>
        <v/>
      </c>
      <c r="BR1420" s="37"/>
      <c r="BS1420" s="36"/>
      <c r="BT1420" s="38"/>
      <c r="BU1420" s="58" t="e">
        <f>VLOOKUP(BT1420,Hoja2!$C:$D,2,0)</f>
        <v>#N/A</v>
      </c>
      <c r="BV1420" s="80" t="str">
        <f>IF(
AND(AO1420="",BD1420="",BQ1420=""),
"EN PROCESO NOTIFICACION / COMUNICACION",
IF(
BT1420="",
"NO APLICA",
IF(
BU1420=60,
IF(AO1420&lt;&gt;"",AO1420,IF(BD1420&lt;&gt;"",BD1420,BQ1420))+60,
WORKDAY(
IF(AO1420&lt;&gt;"",AO1420,IF(BD1420&lt;&gt;"",BD1420,BQ1420)),
BU1420,
FESTIVOS_CO!A:A
)
)
))</f>
        <v>EN PROCESO NOTIFICACION / COMUNICACION</v>
      </c>
      <c r="BW1420" s="44"/>
      <c r="BX1420" s="53"/>
      <c r="BY1420" s="45"/>
      <c r="BZ1420" s="37"/>
      <c r="CA1420" s="54" t="str">
        <f t="shared" si="272"/>
        <v>PENDIENTE EJECUTORIA</v>
      </c>
      <c r="CB1420" s="59" t="str">
        <f t="shared" si="269"/>
        <v/>
      </c>
      <c r="CC1420" s="36"/>
      <c r="CD1420" s="40"/>
      <c r="CE1420" s="46"/>
      <c r="CF1420" s="40"/>
      <c r="CG1420" s="40"/>
      <c r="CH1420" s="40"/>
      <c r="CI1420" s="36"/>
      <c r="CJ1420" s="47"/>
      <c r="CK1420" s="40"/>
      <c r="CL1420" s="40"/>
      <c r="CM1420" s="40"/>
      <c r="CN1420" s="40"/>
    </row>
    <row r="1421" spans="1:92" ht="42.75" hidden="1">
      <c r="A1421" s="49" t="str">
        <f t="shared" si="273"/>
        <v>SIN GESTIÓN</v>
      </c>
      <c r="B1421" s="58"/>
      <c r="C1421" s="37"/>
      <c r="D1421" s="37"/>
      <c r="E1421" s="49" t="str">
        <f t="shared" si="274"/>
        <v>PENDIENTE NOTIFICACIÓN</v>
      </c>
      <c r="F1421" s="141" t="str">
        <f t="shared" si="275"/>
        <v>PENDIENTE NOTIFICACIÓN</v>
      </c>
      <c r="G1421" s="49" t="str">
        <f t="shared" si="276"/>
        <v/>
      </c>
      <c r="H1421" s="51" t="str">
        <f ca="1">IF(
L1421="",
"",
IF(
NETWORKDAYS(L1421,IF(M1421&lt;&gt;"",M1421,TODAY()),FESTIVOS_CO!A:A)&gt;2,
"VENCIDO",
IF(
NETWORKDAYS(L1421,IF(M1421&lt;&gt;"",M1421,TODAY()),FESTIVOS_CO!A:A)=2,
"ALERTA",
"A TIEMPO"
)))</f>
        <v/>
      </c>
      <c r="I1421" s="40"/>
      <c r="J1421" s="36"/>
      <c r="K1421" s="37"/>
      <c r="L1421" s="50"/>
      <c r="M1421" s="37"/>
      <c r="N1421" s="52"/>
      <c r="O1421" s="52"/>
      <c r="P1421" s="36"/>
      <c r="Q1421" s="36"/>
      <c r="R1421" s="40"/>
      <c r="S1421" s="36"/>
      <c r="T1421" s="40"/>
      <c r="U1421" s="40"/>
      <c r="V1421" s="81"/>
      <c r="W1421" s="40"/>
      <c r="X1421" s="40"/>
      <c r="Y1421" s="40"/>
      <c r="Z1421" s="38" t="str">
        <f>IFERROR(VLOOKUP(Y1421,DIRECTORIO!A:B,2,FALSE),"")</f>
        <v/>
      </c>
      <c r="AA1421" s="40"/>
      <c r="AB1421" s="40"/>
      <c r="AC1421" s="40"/>
      <c r="AD1421" s="40"/>
      <c r="AE1421" s="40"/>
      <c r="AF1421" s="40"/>
      <c r="AG1421" s="41" t="s">
        <v>109</v>
      </c>
      <c r="AH1421" s="42"/>
      <c r="AI1421" s="54" t="str">
        <f t="shared" ca="1" si="277"/>
        <v>PENDIENTE NOTIFICACIÓN ELECTRÓNICA</v>
      </c>
      <c r="AJ1421" s="37"/>
      <c r="AK1421" s="37"/>
      <c r="AL1421" s="37"/>
      <c r="AM1421" s="53" t="str">
        <f>IF(AK1421="","",WORKDAY(AK1421,5,FESTIVOS_CO!A:A))</f>
        <v/>
      </c>
      <c r="AN1421" s="37"/>
      <c r="AO1421" s="37"/>
      <c r="AP1421" s="54" t="str">
        <f t="shared" ca="1" si="270"/>
        <v>NO APLICA</v>
      </c>
      <c r="AQ1421" s="36"/>
      <c r="AR1421" s="43"/>
      <c r="AS1421" s="37"/>
      <c r="AT1421" s="36"/>
      <c r="AU1421" s="37"/>
      <c r="AV1421" s="36"/>
      <c r="AW1421" s="36"/>
      <c r="AX1421" s="37"/>
      <c r="AY1421" s="140" t="str">
        <f>IF(AU1421="","",WORKDAY(AU1421,5,FESTIVOS_CO!A:A))</f>
        <v/>
      </c>
      <c r="AZ1421" s="54" t="str">
        <f t="shared" ca="1" si="279"/>
        <v>NO APLICA</v>
      </c>
      <c r="BA1421" s="55" t="str">
        <f>IF(AX1421="","",WORKDAY(AX1421,5,FESTIVOS_CO!A:A))</f>
        <v/>
      </c>
      <c r="BB1421" s="39"/>
      <c r="BC1421" s="40"/>
      <c r="BD1421" s="40"/>
      <c r="BE1421" s="56" t="str">
        <f t="shared" ca="1" si="268"/>
        <v>NO APLICA</v>
      </c>
      <c r="BF1421" s="37"/>
      <c r="BG1421" s="45"/>
      <c r="BH1421" s="37"/>
      <c r="BI1421" s="36"/>
      <c r="BJ1421" s="37"/>
      <c r="BK1421" s="36"/>
      <c r="BL1421" s="36"/>
      <c r="BM1421" s="53" t="str">
        <f>IF(BJ1421="","",WORKDAY(BJ1421,5,FESTIVOS_CO!A:A))</f>
        <v/>
      </c>
      <c r="BN1421" s="57" t="str">
        <f t="shared" ca="1" si="278"/>
        <v>PENDIENTE HACER AVISO</v>
      </c>
      <c r="BO1421" s="54" t="str">
        <f t="shared" ca="1" si="271"/>
        <v>EN TRÁMITE NOTIF. POR AVISO</v>
      </c>
      <c r="BP1421" s="37"/>
      <c r="BQ1421" s="53" t="str">
        <f>IF(BP1421="","",WORKDAY(BP1421,5,FESTIVOS_CO!A:A))</f>
        <v/>
      </c>
      <c r="BR1421" s="37"/>
      <c r="BS1421" s="36"/>
      <c r="BT1421" s="38"/>
      <c r="BU1421" s="58" t="e">
        <f>VLOOKUP(BT1421,Hoja2!$C:$D,2,0)</f>
        <v>#N/A</v>
      </c>
      <c r="BV1421" s="80" t="str">
        <f>IF(
AND(AO1421="",BD1421="",BQ1421=""),
"EN PROCESO NOTIFICACION / COMUNICACION",
IF(
BT1421="",
"NO APLICA",
IF(
BU1421=60,
IF(AO1421&lt;&gt;"",AO1421,IF(BD1421&lt;&gt;"",BD1421,BQ1421))+60,
WORKDAY(
IF(AO1421&lt;&gt;"",AO1421,IF(BD1421&lt;&gt;"",BD1421,BQ1421)),
BU1421,
FESTIVOS_CO!A:A
)
)
))</f>
        <v>EN PROCESO NOTIFICACION / COMUNICACION</v>
      </c>
      <c r="BW1421" s="44"/>
      <c r="BX1421" s="53"/>
      <c r="BY1421" s="45"/>
      <c r="BZ1421" s="37"/>
      <c r="CA1421" s="54" t="str">
        <f t="shared" si="272"/>
        <v>PENDIENTE EJECUTORIA</v>
      </c>
      <c r="CB1421" s="59" t="str">
        <f t="shared" si="269"/>
        <v/>
      </c>
      <c r="CC1421" s="36"/>
      <c r="CD1421" s="40"/>
      <c r="CE1421" s="46"/>
      <c r="CF1421" s="40"/>
      <c r="CG1421" s="40"/>
      <c r="CH1421" s="40"/>
      <c r="CI1421" s="36"/>
      <c r="CJ1421" s="47"/>
      <c r="CK1421" s="40"/>
      <c r="CL1421" s="40"/>
      <c r="CM1421" s="40"/>
      <c r="CN1421" s="40"/>
    </row>
    <row r="1422" spans="1:92" ht="42.75" hidden="1">
      <c r="A1422" s="49" t="str">
        <f t="shared" si="273"/>
        <v>SIN GESTIÓN</v>
      </c>
      <c r="B1422" s="58"/>
      <c r="C1422" s="37"/>
      <c r="D1422" s="37"/>
      <c r="E1422" s="49" t="str">
        <f t="shared" si="274"/>
        <v>PENDIENTE NOTIFICACIÓN</v>
      </c>
      <c r="F1422" s="141" t="str">
        <f t="shared" si="275"/>
        <v>PENDIENTE NOTIFICACIÓN</v>
      </c>
      <c r="G1422" s="49" t="str">
        <f t="shared" si="276"/>
        <v/>
      </c>
      <c r="H1422" s="51" t="str">
        <f ca="1">IF(
L1422="",
"",
IF(
NETWORKDAYS(L1422,IF(M1422&lt;&gt;"",M1422,TODAY()),FESTIVOS_CO!A:A)&gt;2,
"VENCIDO",
IF(
NETWORKDAYS(L1422,IF(M1422&lt;&gt;"",M1422,TODAY()),FESTIVOS_CO!A:A)=2,
"ALERTA",
"A TIEMPO"
)))</f>
        <v/>
      </c>
      <c r="I1422" s="40"/>
      <c r="J1422" s="36"/>
      <c r="K1422" s="37"/>
      <c r="L1422" s="50"/>
      <c r="M1422" s="37"/>
      <c r="N1422" s="52"/>
      <c r="O1422" s="52"/>
      <c r="P1422" s="36"/>
      <c r="Q1422" s="36"/>
      <c r="R1422" s="40"/>
      <c r="S1422" s="36"/>
      <c r="T1422" s="40"/>
      <c r="U1422" s="40"/>
      <c r="V1422" s="81"/>
      <c r="W1422" s="40"/>
      <c r="X1422" s="40"/>
      <c r="Y1422" s="40"/>
      <c r="Z1422" s="38" t="str">
        <f>IFERROR(VLOOKUP(Y1422,DIRECTORIO!A:B,2,FALSE),"")</f>
        <v/>
      </c>
      <c r="AA1422" s="40"/>
      <c r="AB1422" s="40"/>
      <c r="AC1422" s="40"/>
      <c r="AD1422" s="40"/>
      <c r="AE1422" s="40"/>
      <c r="AF1422" s="40"/>
      <c r="AG1422" s="41" t="s">
        <v>109</v>
      </c>
      <c r="AH1422" s="42"/>
      <c r="AI1422" s="54" t="str">
        <f t="shared" ca="1" si="277"/>
        <v>PENDIENTE NOTIFICACIÓN ELECTRÓNICA</v>
      </c>
      <c r="AJ1422" s="37"/>
      <c r="AK1422" s="37"/>
      <c r="AL1422" s="37"/>
      <c r="AM1422" s="53" t="str">
        <f>IF(AK1422="","",WORKDAY(AK1422,5,FESTIVOS_CO!A:A))</f>
        <v/>
      </c>
      <c r="AN1422" s="37"/>
      <c r="AO1422" s="37"/>
      <c r="AP1422" s="54" t="str">
        <f t="shared" ca="1" si="270"/>
        <v>NO APLICA</v>
      </c>
      <c r="AQ1422" s="36"/>
      <c r="AR1422" s="43"/>
      <c r="AS1422" s="37"/>
      <c r="AT1422" s="36"/>
      <c r="AU1422" s="37"/>
      <c r="AV1422" s="36"/>
      <c r="AW1422" s="36"/>
      <c r="AX1422" s="37"/>
      <c r="AY1422" s="140" t="str">
        <f>IF(AU1422="","",WORKDAY(AU1422,5,FESTIVOS_CO!A:A))</f>
        <v/>
      </c>
      <c r="AZ1422" s="54" t="str">
        <f t="shared" ca="1" si="279"/>
        <v>NO APLICA</v>
      </c>
      <c r="BA1422" s="55" t="str">
        <f>IF(AX1422="","",WORKDAY(AX1422,5,FESTIVOS_CO!A:A))</f>
        <v/>
      </c>
      <c r="BB1422" s="39"/>
      <c r="BC1422" s="40"/>
      <c r="BD1422" s="40"/>
      <c r="BE1422" s="56" t="str">
        <f t="shared" ca="1" si="268"/>
        <v>NO APLICA</v>
      </c>
      <c r="BF1422" s="37"/>
      <c r="BG1422" s="45"/>
      <c r="BH1422" s="37"/>
      <c r="BI1422" s="36"/>
      <c r="BJ1422" s="37"/>
      <c r="BK1422" s="36"/>
      <c r="BL1422" s="36"/>
      <c r="BM1422" s="53" t="str">
        <f>IF(BJ1422="","",WORKDAY(BJ1422,5,FESTIVOS_CO!A:A))</f>
        <v/>
      </c>
      <c r="BN1422" s="57" t="str">
        <f t="shared" ca="1" si="278"/>
        <v>PENDIENTE HACER AVISO</v>
      </c>
      <c r="BO1422" s="54" t="str">
        <f t="shared" ca="1" si="271"/>
        <v>EN TRÁMITE NOTIF. POR AVISO</v>
      </c>
      <c r="BP1422" s="37"/>
      <c r="BQ1422" s="53" t="str">
        <f>IF(BP1422="","",WORKDAY(BP1422,5,FESTIVOS_CO!A:A))</f>
        <v/>
      </c>
      <c r="BR1422" s="37"/>
      <c r="BS1422" s="36"/>
      <c r="BT1422" s="38"/>
      <c r="BU1422" s="58" t="e">
        <f>VLOOKUP(BT1422,Hoja2!$C:$D,2,0)</f>
        <v>#N/A</v>
      </c>
      <c r="BV1422" s="80" t="str">
        <f>IF(
AND(AO1422="",BD1422="",BQ1422=""),
"EN PROCESO NOTIFICACION / COMUNICACION",
IF(
BT1422="",
"NO APLICA",
IF(
BU1422=60,
IF(AO1422&lt;&gt;"",AO1422,IF(BD1422&lt;&gt;"",BD1422,BQ1422))+60,
WORKDAY(
IF(AO1422&lt;&gt;"",AO1422,IF(BD1422&lt;&gt;"",BD1422,BQ1422)),
BU1422,
FESTIVOS_CO!A:A
)
)
))</f>
        <v>EN PROCESO NOTIFICACION / COMUNICACION</v>
      </c>
      <c r="BW1422" s="44"/>
      <c r="BX1422" s="53"/>
      <c r="BY1422" s="45"/>
      <c r="BZ1422" s="37"/>
      <c r="CA1422" s="54" t="str">
        <f t="shared" si="272"/>
        <v>PENDIENTE EJECUTORIA</v>
      </c>
      <c r="CB1422" s="59" t="str">
        <f t="shared" si="269"/>
        <v/>
      </c>
      <c r="CC1422" s="36"/>
      <c r="CD1422" s="40"/>
      <c r="CE1422" s="46"/>
      <c r="CF1422" s="40"/>
      <c r="CG1422" s="40"/>
      <c r="CH1422" s="40"/>
      <c r="CI1422" s="36"/>
      <c r="CJ1422" s="47"/>
      <c r="CK1422" s="40"/>
      <c r="CL1422" s="40"/>
      <c r="CM1422" s="40"/>
      <c r="CN1422" s="40"/>
    </row>
    <row r="1423" spans="1:92" ht="42.75" hidden="1">
      <c r="A1423" s="49" t="str">
        <f t="shared" si="273"/>
        <v>SIN GESTIÓN</v>
      </c>
      <c r="B1423" s="58"/>
      <c r="C1423" s="37"/>
      <c r="D1423" s="37"/>
      <c r="E1423" s="49" t="str">
        <f t="shared" si="274"/>
        <v>PENDIENTE NOTIFICACIÓN</v>
      </c>
      <c r="F1423" s="141" t="str">
        <f t="shared" si="275"/>
        <v>PENDIENTE NOTIFICACIÓN</v>
      </c>
      <c r="G1423" s="49" t="str">
        <f t="shared" si="276"/>
        <v/>
      </c>
      <c r="H1423" s="51" t="str">
        <f ca="1">IF(
L1423="",
"",
IF(
NETWORKDAYS(L1423,IF(M1423&lt;&gt;"",M1423,TODAY()),FESTIVOS_CO!A:A)&gt;2,
"VENCIDO",
IF(
NETWORKDAYS(L1423,IF(M1423&lt;&gt;"",M1423,TODAY()),FESTIVOS_CO!A:A)=2,
"ALERTA",
"A TIEMPO"
)))</f>
        <v/>
      </c>
      <c r="I1423" s="40"/>
      <c r="J1423" s="36"/>
      <c r="K1423" s="37"/>
      <c r="L1423" s="50"/>
      <c r="M1423" s="37"/>
      <c r="N1423" s="52"/>
      <c r="O1423" s="52"/>
      <c r="P1423" s="36"/>
      <c r="Q1423" s="36"/>
      <c r="R1423" s="40"/>
      <c r="S1423" s="36"/>
      <c r="T1423" s="40"/>
      <c r="U1423" s="40"/>
      <c r="V1423" s="81"/>
      <c r="W1423" s="40"/>
      <c r="X1423" s="40"/>
      <c r="Y1423" s="40"/>
      <c r="Z1423" s="38" t="str">
        <f>IFERROR(VLOOKUP(Y1423,DIRECTORIO!A:B,2,FALSE),"")</f>
        <v/>
      </c>
      <c r="AA1423" s="40"/>
      <c r="AB1423" s="40"/>
      <c r="AC1423" s="40"/>
      <c r="AD1423" s="40"/>
      <c r="AE1423" s="40"/>
      <c r="AF1423" s="40"/>
      <c r="AG1423" s="41" t="s">
        <v>109</v>
      </c>
      <c r="AH1423" s="42"/>
      <c r="AI1423" s="54" t="str">
        <f t="shared" ca="1" si="277"/>
        <v>PENDIENTE NOTIFICACIÓN ELECTRÓNICA</v>
      </c>
      <c r="AJ1423" s="37"/>
      <c r="AK1423" s="37"/>
      <c r="AL1423" s="37"/>
      <c r="AM1423" s="53" t="str">
        <f>IF(AK1423="","",WORKDAY(AK1423,5,FESTIVOS_CO!A:A))</f>
        <v/>
      </c>
      <c r="AN1423" s="37"/>
      <c r="AO1423" s="37"/>
      <c r="AP1423" s="54" t="str">
        <f t="shared" ca="1" si="270"/>
        <v>NO APLICA</v>
      </c>
      <c r="AQ1423" s="36"/>
      <c r="AR1423" s="43"/>
      <c r="AS1423" s="37"/>
      <c r="AT1423" s="36"/>
      <c r="AU1423" s="37"/>
      <c r="AV1423" s="36"/>
      <c r="AW1423" s="36"/>
      <c r="AX1423" s="37"/>
      <c r="AY1423" s="140" t="str">
        <f>IF(AU1423="","",WORKDAY(AU1423,5,FESTIVOS_CO!A:A))</f>
        <v/>
      </c>
      <c r="AZ1423" s="54" t="str">
        <f t="shared" ca="1" si="279"/>
        <v>NO APLICA</v>
      </c>
      <c r="BA1423" s="55" t="str">
        <f>IF(AX1423="","",WORKDAY(AX1423,5,FESTIVOS_CO!A:A))</f>
        <v/>
      </c>
      <c r="BB1423" s="39"/>
      <c r="BC1423" s="40"/>
      <c r="BD1423" s="40"/>
      <c r="BE1423" s="56" t="str">
        <f t="shared" ca="1" si="268"/>
        <v>NO APLICA</v>
      </c>
      <c r="BF1423" s="37"/>
      <c r="BG1423" s="45"/>
      <c r="BH1423" s="37"/>
      <c r="BI1423" s="36"/>
      <c r="BJ1423" s="37"/>
      <c r="BK1423" s="36"/>
      <c r="BL1423" s="36"/>
      <c r="BM1423" s="53" t="str">
        <f>IF(BJ1423="","",WORKDAY(BJ1423,5,FESTIVOS_CO!A:A))</f>
        <v/>
      </c>
      <c r="BN1423" s="57" t="str">
        <f t="shared" ca="1" si="278"/>
        <v>PENDIENTE HACER AVISO</v>
      </c>
      <c r="BO1423" s="54" t="str">
        <f t="shared" ca="1" si="271"/>
        <v>EN TRÁMITE NOTIF. POR AVISO</v>
      </c>
      <c r="BP1423" s="37"/>
      <c r="BQ1423" s="53" t="str">
        <f>IF(BP1423="","",WORKDAY(BP1423,5,FESTIVOS_CO!A:A))</f>
        <v/>
      </c>
      <c r="BR1423" s="37"/>
      <c r="BS1423" s="36"/>
      <c r="BT1423" s="38"/>
      <c r="BU1423" s="58" t="e">
        <f>VLOOKUP(BT1423,Hoja2!$C:$D,2,0)</f>
        <v>#N/A</v>
      </c>
      <c r="BV1423" s="80" t="str">
        <f>IF(
AND(AO1423="",BD1423="",BQ1423=""),
"EN PROCESO NOTIFICACION / COMUNICACION",
IF(
BT1423="",
"NO APLICA",
IF(
BU1423=60,
IF(AO1423&lt;&gt;"",AO1423,IF(BD1423&lt;&gt;"",BD1423,BQ1423))+60,
WORKDAY(
IF(AO1423&lt;&gt;"",AO1423,IF(BD1423&lt;&gt;"",BD1423,BQ1423)),
BU1423,
FESTIVOS_CO!A:A
)
)
))</f>
        <v>EN PROCESO NOTIFICACION / COMUNICACION</v>
      </c>
      <c r="BW1423" s="44"/>
      <c r="BX1423" s="53"/>
      <c r="BY1423" s="45"/>
      <c r="BZ1423" s="37"/>
      <c r="CA1423" s="54" t="str">
        <f t="shared" si="272"/>
        <v>PENDIENTE EJECUTORIA</v>
      </c>
      <c r="CB1423" s="59" t="str">
        <f t="shared" si="269"/>
        <v/>
      </c>
      <c r="CC1423" s="36"/>
      <c r="CD1423" s="40"/>
      <c r="CE1423" s="46"/>
      <c r="CF1423" s="40"/>
      <c r="CG1423" s="40"/>
      <c r="CH1423" s="40"/>
      <c r="CI1423" s="36"/>
      <c r="CJ1423" s="47"/>
      <c r="CK1423" s="40"/>
      <c r="CL1423" s="40"/>
      <c r="CM1423" s="40"/>
      <c r="CN1423" s="40"/>
    </row>
    <row r="1424" spans="1:92" ht="42.75" hidden="1">
      <c r="A1424" s="49" t="str">
        <f t="shared" si="273"/>
        <v>SIN GESTIÓN</v>
      </c>
      <c r="B1424" s="58"/>
      <c r="C1424" s="37"/>
      <c r="D1424" s="37"/>
      <c r="E1424" s="49" t="str">
        <f t="shared" si="274"/>
        <v>PENDIENTE NOTIFICACIÓN</v>
      </c>
      <c r="F1424" s="141" t="str">
        <f t="shared" si="275"/>
        <v>PENDIENTE NOTIFICACIÓN</v>
      </c>
      <c r="G1424" s="49" t="str">
        <f t="shared" si="276"/>
        <v/>
      </c>
      <c r="H1424" s="51" t="str">
        <f ca="1">IF(
L1424="",
"",
IF(
NETWORKDAYS(L1424,IF(M1424&lt;&gt;"",M1424,TODAY()),FESTIVOS_CO!A:A)&gt;2,
"VENCIDO",
IF(
NETWORKDAYS(L1424,IF(M1424&lt;&gt;"",M1424,TODAY()),FESTIVOS_CO!A:A)=2,
"ALERTA",
"A TIEMPO"
)))</f>
        <v/>
      </c>
      <c r="I1424" s="40"/>
      <c r="J1424" s="36"/>
      <c r="K1424" s="37"/>
      <c r="L1424" s="50"/>
      <c r="M1424" s="37"/>
      <c r="N1424" s="52"/>
      <c r="O1424" s="52"/>
      <c r="P1424" s="36"/>
      <c r="Q1424" s="36"/>
      <c r="R1424" s="40"/>
      <c r="S1424" s="36"/>
      <c r="T1424" s="40"/>
      <c r="U1424" s="40"/>
      <c r="V1424" s="81"/>
      <c r="W1424" s="40"/>
      <c r="X1424" s="40"/>
      <c r="Y1424" s="40"/>
      <c r="Z1424" s="38" t="str">
        <f>IFERROR(VLOOKUP(Y1424,DIRECTORIO!A:B,2,FALSE),"")</f>
        <v/>
      </c>
      <c r="AA1424" s="40"/>
      <c r="AB1424" s="40"/>
      <c r="AC1424" s="40"/>
      <c r="AD1424" s="40"/>
      <c r="AE1424" s="40"/>
      <c r="AF1424" s="40"/>
      <c r="AG1424" s="41" t="s">
        <v>109</v>
      </c>
      <c r="AH1424" s="42"/>
      <c r="AI1424" s="54" t="str">
        <f t="shared" ca="1" si="277"/>
        <v>PENDIENTE NOTIFICACIÓN ELECTRÓNICA</v>
      </c>
      <c r="AJ1424" s="37"/>
      <c r="AK1424" s="37"/>
      <c r="AL1424" s="37"/>
      <c r="AM1424" s="53" t="str">
        <f>IF(AK1424="","",WORKDAY(AK1424,5,FESTIVOS_CO!A:A))</f>
        <v/>
      </c>
      <c r="AN1424" s="37"/>
      <c r="AO1424" s="37"/>
      <c r="AP1424" s="54" t="str">
        <f t="shared" ca="1" si="270"/>
        <v>NO APLICA</v>
      </c>
      <c r="AQ1424" s="36"/>
      <c r="AR1424" s="43"/>
      <c r="AS1424" s="37"/>
      <c r="AT1424" s="36"/>
      <c r="AU1424" s="37"/>
      <c r="AV1424" s="36"/>
      <c r="AW1424" s="36"/>
      <c r="AX1424" s="37"/>
      <c r="AY1424" s="140" t="str">
        <f>IF(AU1424="","",WORKDAY(AU1424,5,FESTIVOS_CO!A:A))</f>
        <v/>
      </c>
      <c r="AZ1424" s="54" t="str">
        <f t="shared" ca="1" si="279"/>
        <v>NO APLICA</v>
      </c>
      <c r="BA1424" s="55" t="str">
        <f>IF(AX1424="","",WORKDAY(AX1424,5,FESTIVOS_CO!A:A))</f>
        <v/>
      </c>
      <c r="BB1424" s="39"/>
      <c r="BC1424" s="40"/>
      <c r="BD1424" s="40"/>
      <c r="BE1424" s="56" t="str">
        <f t="shared" ca="1" si="268"/>
        <v>NO APLICA</v>
      </c>
      <c r="BF1424" s="37"/>
      <c r="BG1424" s="45"/>
      <c r="BH1424" s="37"/>
      <c r="BI1424" s="36"/>
      <c r="BJ1424" s="37"/>
      <c r="BK1424" s="36"/>
      <c r="BL1424" s="36"/>
      <c r="BM1424" s="53" t="str">
        <f>IF(BJ1424="","",WORKDAY(BJ1424,5,FESTIVOS_CO!A:A))</f>
        <v/>
      </c>
      <c r="BN1424" s="57" t="str">
        <f t="shared" ca="1" si="278"/>
        <v>PENDIENTE HACER AVISO</v>
      </c>
      <c r="BO1424" s="54" t="str">
        <f t="shared" ca="1" si="271"/>
        <v>EN TRÁMITE NOTIF. POR AVISO</v>
      </c>
      <c r="BP1424" s="37"/>
      <c r="BQ1424" s="53" t="str">
        <f>IF(BP1424="","",WORKDAY(BP1424,5,FESTIVOS_CO!A:A))</f>
        <v/>
      </c>
      <c r="BR1424" s="37"/>
      <c r="BS1424" s="36"/>
      <c r="BT1424" s="38"/>
      <c r="BU1424" s="58" t="e">
        <f>VLOOKUP(BT1424,Hoja2!$C:$D,2,0)</f>
        <v>#N/A</v>
      </c>
      <c r="BV1424" s="80" t="str">
        <f>IF(
AND(AO1424="",BD1424="",BQ1424=""),
"EN PROCESO NOTIFICACION / COMUNICACION",
IF(
BT1424="",
"NO APLICA",
IF(
BU1424=60,
IF(AO1424&lt;&gt;"",AO1424,IF(BD1424&lt;&gt;"",BD1424,BQ1424))+60,
WORKDAY(
IF(AO1424&lt;&gt;"",AO1424,IF(BD1424&lt;&gt;"",BD1424,BQ1424)),
BU1424,
FESTIVOS_CO!A:A
)
)
))</f>
        <v>EN PROCESO NOTIFICACION / COMUNICACION</v>
      </c>
      <c r="BW1424" s="44"/>
      <c r="BX1424" s="53"/>
      <c r="BY1424" s="45"/>
      <c r="BZ1424" s="37"/>
      <c r="CA1424" s="54" t="str">
        <f t="shared" si="272"/>
        <v>PENDIENTE EJECUTORIA</v>
      </c>
      <c r="CB1424" s="59" t="str">
        <f t="shared" si="269"/>
        <v/>
      </c>
      <c r="CC1424" s="36"/>
      <c r="CD1424" s="40"/>
      <c r="CE1424" s="46"/>
      <c r="CF1424" s="40"/>
      <c r="CG1424" s="40"/>
      <c r="CH1424" s="40"/>
      <c r="CI1424" s="36"/>
      <c r="CJ1424" s="47"/>
      <c r="CK1424" s="40"/>
      <c r="CL1424" s="40"/>
      <c r="CM1424" s="40"/>
      <c r="CN1424" s="40"/>
    </row>
    <row r="1425" spans="1:92" ht="42.75" hidden="1">
      <c r="A1425" s="49" t="str">
        <f t="shared" si="273"/>
        <v>SIN GESTIÓN</v>
      </c>
      <c r="B1425" s="58"/>
      <c r="C1425" s="37"/>
      <c r="D1425" s="37"/>
      <c r="E1425" s="49" t="str">
        <f t="shared" si="274"/>
        <v>PENDIENTE NOTIFICACIÓN</v>
      </c>
      <c r="F1425" s="141" t="str">
        <f t="shared" si="275"/>
        <v>PENDIENTE NOTIFICACIÓN</v>
      </c>
      <c r="G1425" s="49" t="str">
        <f t="shared" si="276"/>
        <v/>
      </c>
      <c r="H1425" s="51" t="str">
        <f ca="1">IF(
L1425="",
"",
IF(
NETWORKDAYS(L1425,IF(M1425&lt;&gt;"",M1425,TODAY()),FESTIVOS_CO!A:A)&gt;2,
"VENCIDO",
IF(
NETWORKDAYS(L1425,IF(M1425&lt;&gt;"",M1425,TODAY()),FESTIVOS_CO!A:A)=2,
"ALERTA",
"A TIEMPO"
)))</f>
        <v/>
      </c>
      <c r="I1425" s="40"/>
      <c r="J1425" s="36"/>
      <c r="K1425" s="37"/>
      <c r="L1425" s="50"/>
      <c r="M1425" s="37"/>
      <c r="N1425" s="52"/>
      <c r="O1425" s="52"/>
      <c r="P1425" s="36"/>
      <c r="Q1425" s="36"/>
      <c r="R1425" s="40"/>
      <c r="S1425" s="36"/>
      <c r="T1425" s="40"/>
      <c r="U1425" s="40"/>
      <c r="V1425" s="81"/>
      <c r="W1425" s="40"/>
      <c r="X1425" s="40"/>
      <c r="Y1425" s="40"/>
      <c r="Z1425" s="38" t="str">
        <f>IFERROR(VLOOKUP(Y1425,DIRECTORIO!A:B,2,FALSE),"")</f>
        <v/>
      </c>
      <c r="AA1425" s="40"/>
      <c r="AB1425" s="40"/>
      <c r="AC1425" s="40"/>
      <c r="AD1425" s="40"/>
      <c r="AE1425" s="40"/>
      <c r="AF1425" s="40"/>
      <c r="AG1425" s="41" t="s">
        <v>109</v>
      </c>
      <c r="AH1425" s="42"/>
      <c r="AI1425" s="54" t="str">
        <f t="shared" ca="1" si="277"/>
        <v>PENDIENTE NOTIFICACIÓN ELECTRÓNICA</v>
      </c>
      <c r="AJ1425" s="37"/>
      <c r="AK1425" s="37"/>
      <c r="AL1425" s="37"/>
      <c r="AM1425" s="53" t="str">
        <f>IF(AK1425="","",WORKDAY(AK1425,5,FESTIVOS_CO!A:A))</f>
        <v/>
      </c>
      <c r="AN1425" s="37"/>
      <c r="AO1425" s="37"/>
      <c r="AP1425" s="54" t="str">
        <f t="shared" ca="1" si="270"/>
        <v>NO APLICA</v>
      </c>
      <c r="AQ1425" s="36"/>
      <c r="AR1425" s="43"/>
      <c r="AS1425" s="37"/>
      <c r="AT1425" s="36"/>
      <c r="AU1425" s="37"/>
      <c r="AV1425" s="36"/>
      <c r="AW1425" s="36"/>
      <c r="AX1425" s="37"/>
      <c r="AY1425" s="140" t="str">
        <f>IF(AU1425="","",WORKDAY(AU1425,5,FESTIVOS_CO!A:A))</f>
        <v/>
      </c>
      <c r="AZ1425" s="54" t="str">
        <f t="shared" ca="1" si="279"/>
        <v>NO APLICA</v>
      </c>
      <c r="BA1425" s="55" t="str">
        <f>IF(AX1425="","",WORKDAY(AX1425,5,FESTIVOS_CO!A:A))</f>
        <v/>
      </c>
      <c r="BB1425" s="39"/>
      <c r="BC1425" s="40"/>
      <c r="BD1425" s="40"/>
      <c r="BE1425" s="56" t="str">
        <f t="shared" ca="1" si="268"/>
        <v>NO APLICA</v>
      </c>
      <c r="BF1425" s="37"/>
      <c r="BG1425" s="45"/>
      <c r="BH1425" s="37"/>
      <c r="BI1425" s="36"/>
      <c r="BJ1425" s="37"/>
      <c r="BK1425" s="36"/>
      <c r="BL1425" s="36"/>
      <c r="BM1425" s="53" t="str">
        <f>IF(BJ1425="","",WORKDAY(BJ1425,5,FESTIVOS_CO!A:A))</f>
        <v/>
      </c>
      <c r="BN1425" s="57" t="str">
        <f t="shared" ca="1" si="278"/>
        <v>PENDIENTE HACER AVISO</v>
      </c>
      <c r="BO1425" s="54" t="str">
        <f t="shared" ca="1" si="271"/>
        <v>EN TRÁMITE NOTIF. POR AVISO</v>
      </c>
      <c r="BP1425" s="37"/>
      <c r="BQ1425" s="53" t="str">
        <f>IF(BP1425="","",WORKDAY(BP1425,5,FESTIVOS_CO!A:A))</f>
        <v/>
      </c>
      <c r="BR1425" s="37"/>
      <c r="BS1425" s="36"/>
      <c r="BT1425" s="38"/>
      <c r="BU1425" s="58" t="e">
        <f>VLOOKUP(BT1425,Hoja2!$C:$D,2,0)</f>
        <v>#N/A</v>
      </c>
      <c r="BV1425" s="80" t="str">
        <f>IF(
AND(AO1425="",BD1425="",BQ1425=""),
"EN PROCESO NOTIFICACION / COMUNICACION",
IF(
BT1425="",
"NO APLICA",
IF(
BU1425=60,
IF(AO1425&lt;&gt;"",AO1425,IF(BD1425&lt;&gt;"",BD1425,BQ1425))+60,
WORKDAY(
IF(AO1425&lt;&gt;"",AO1425,IF(BD1425&lt;&gt;"",BD1425,BQ1425)),
BU1425,
FESTIVOS_CO!A:A
)
)
))</f>
        <v>EN PROCESO NOTIFICACION / COMUNICACION</v>
      </c>
      <c r="BW1425" s="44"/>
      <c r="BX1425" s="53"/>
      <c r="BY1425" s="45"/>
      <c r="BZ1425" s="37"/>
      <c r="CA1425" s="54" t="str">
        <f t="shared" si="272"/>
        <v>PENDIENTE EJECUTORIA</v>
      </c>
      <c r="CB1425" s="59" t="str">
        <f t="shared" si="269"/>
        <v/>
      </c>
      <c r="CC1425" s="36"/>
      <c r="CD1425" s="40"/>
      <c r="CE1425" s="46"/>
      <c r="CF1425" s="40"/>
      <c r="CG1425" s="40"/>
      <c r="CH1425" s="40"/>
      <c r="CI1425" s="36"/>
      <c r="CJ1425" s="47"/>
      <c r="CK1425" s="40"/>
      <c r="CL1425" s="40"/>
      <c r="CM1425" s="40"/>
      <c r="CN1425" s="40"/>
    </row>
    <row r="1426" spans="1:92" ht="42.75" hidden="1">
      <c r="A1426" s="49" t="str">
        <f t="shared" si="273"/>
        <v>SIN GESTIÓN</v>
      </c>
      <c r="B1426" s="58"/>
      <c r="C1426" s="37"/>
      <c r="D1426" s="37"/>
      <c r="E1426" s="49" t="str">
        <f t="shared" si="274"/>
        <v>PENDIENTE NOTIFICACIÓN</v>
      </c>
      <c r="F1426" s="141" t="str">
        <f t="shared" si="275"/>
        <v>PENDIENTE NOTIFICACIÓN</v>
      </c>
      <c r="G1426" s="49" t="str">
        <f t="shared" si="276"/>
        <v/>
      </c>
      <c r="H1426" s="51" t="str">
        <f ca="1">IF(
L1426="",
"",
IF(
NETWORKDAYS(L1426,IF(M1426&lt;&gt;"",M1426,TODAY()),FESTIVOS_CO!A:A)&gt;2,
"VENCIDO",
IF(
NETWORKDAYS(L1426,IF(M1426&lt;&gt;"",M1426,TODAY()),FESTIVOS_CO!A:A)=2,
"ALERTA",
"A TIEMPO"
)))</f>
        <v/>
      </c>
      <c r="I1426" s="40"/>
      <c r="J1426" s="36"/>
      <c r="K1426" s="37"/>
      <c r="L1426" s="50"/>
      <c r="M1426" s="37"/>
      <c r="N1426" s="52"/>
      <c r="O1426" s="52"/>
      <c r="P1426" s="36"/>
      <c r="Q1426" s="36"/>
      <c r="R1426" s="40"/>
      <c r="S1426" s="36"/>
      <c r="T1426" s="40"/>
      <c r="U1426" s="40"/>
      <c r="V1426" s="81"/>
      <c r="W1426" s="40"/>
      <c r="X1426" s="40"/>
      <c r="Y1426" s="40"/>
      <c r="Z1426" s="38" t="str">
        <f>IFERROR(VLOOKUP(Y1426,DIRECTORIO!A:B,2,FALSE),"")</f>
        <v/>
      </c>
      <c r="AA1426" s="40"/>
      <c r="AB1426" s="40"/>
      <c r="AC1426" s="40"/>
      <c r="AD1426" s="40"/>
      <c r="AE1426" s="40"/>
      <c r="AF1426" s="40"/>
      <c r="AG1426" s="41" t="s">
        <v>109</v>
      </c>
      <c r="AH1426" s="42"/>
      <c r="AI1426" s="54" t="str">
        <f t="shared" ca="1" si="277"/>
        <v>PENDIENTE NOTIFICACIÓN ELECTRÓNICA</v>
      </c>
      <c r="AJ1426" s="37"/>
      <c r="AK1426" s="37"/>
      <c r="AL1426" s="37"/>
      <c r="AM1426" s="53" t="str">
        <f>IF(AK1426="","",WORKDAY(AK1426,5,FESTIVOS_CO!A:A))</f>
        <v/>
      </c>
      <c r="AN1426" s="37"/>
      <c r="AO1426" s="37"/>
      <c r="AP1426" s="54" t="str">
        <f t="shared" ca="1" si="270"/>
        <v>NO APLICA</v>
      </c>
      <c r="AQ1426" s="36"/>
      <c r="AR1426" s="43"/>
      <c r="AS1426" s="37"/>
      <c r="AT1426" s="36"/>
      <c r="AU1426" s="37"/>
      <c r="AV1426" s="36"/>
      <c r="AW1426" s="36"/>
      <c r="AX1426" s="37"/>
      <c r="AY1426" s="140" t="str">
        <f>IF(AU1426="","",WORKDAY(AU1426,5,FESTIVOS_CO!A:A))</f>
        <v/>
      </c>
      <c r="AZ1426" s="54" t="str">
        <f t="shared" ca="1" si="279"/>
        <v>NO APLICA</v>
      </c>
      <c r="BA1426" s="55" t="str">
        <f>IF(AX1426="","",WORKDAY(AX1426,5,FESTIVOS_CO!A:A))</f>
        <v/>
      </c>
      <c r="BB1426" s="39"/>
      <c r="BC1426" s="40"/>
      <c r="BD1426" s="40"/>
      <c r="BE1426" s="56" t="str">
        <f t="shared" ca="1" si="268"/>
        <v>NO APLICA</v>
      </c>
      <c r="BF1426" s="37"/>
      <c r="BG1426" s="45"/>
      <c r="BH1426" s="37"/>
      <c r="BI1426" s="36"/>
      <c r="BJ1426" s="37"/>
      <c r="BK1426" s="36"/>
      <c r="BL1426" s="36"/>
      <c r="BM1426" s="53" t="str">
        <f>IF(BJ1426="","",WORKDAY(BJ1426,5,FESTIVOS_CO!A:A))</f>
        <v/>
      </c>
      <c r="BN1426" s="57" t="str">
        <f t="shared" ca="1" si="278"/>
        <v>PENDIENTE HACER AVISO</v>
      </c>
      <c r="BO1426" s="54" t="str">
        <f t="shared" ca="1" si="271"/>
        <v>EN TRÁMITE NOTIF. POR AVISO</v>
      </c>
      <c r="BP1426" s="37"/>
      <c r="BQ1426" s="53" t="str">
        <f>IF(BP1426="","",WORKDAY(BP1426,5,FESTIVOS_CO!A:A))</f>
        <v/>
      </c>
      <c r="BR1426" s="37"/>
      <c r="BS1426" s="36"/>
      <c r="BT1426" s="38"/>
      <c r="BU1426" s="58" t="e">
        <f>VLOOKUP(BT1426,Hoja2!$C:$D,2,0)</f>
        <v>#N/A</v>
      </c>
      <c r="BV1426" s="80" t="str">
        <f>IF(
AND(AO1426="",BD1426="",BQ1426=""),
"EN PROCESO NOTIFICACION / COMUNICACION",
IF(
BT1426="",
"NO APLICA",
IF(
BU1426=60,
IF(AO1426&lt;&gt;"",AO1426,IF(BD1426&lt;&gt;"",BD1426,BQ1426))+60,
WORKDAY(
IF(AO1426&lt;&gt;"",AO1426,IF(BD1426&lt;&gt;"",BD1426,BQ1426)),
BU1426,
FESTIVOS_CO!A:A
)
)
))</f>
        <v>EN PROCESO NOTIFICACION / COMUNICACION</v>
      </c>
      <c r="BW1426" s="44"/>
      <c r="BX1426" s="53"/>
      <c r="BY1426" s="45"/>
      <c r="BZ1426" s="37"/>
      <c r="CA1426" s="54" t="str">
        <f t="shared" si="272"/>
        <v>PENDIENTE EJECUTORIA</v>
      </c>
      <c r="CB1426" s="59" t="str">
        <f t="shared" si="269"/>
        <v/>
      </c>
      <c r="CC1426" s="36"/>
      <c r="CD1426" s="40"/>
      <c r="CE1426" s="46"/>
      <c r="CF1426" s="40"/>
      <c r="CG1426" s="40"/>
      <c r="CH1426" s="40"/>
      <c r="CI1426" s="36"/>
      <c r="CJ1426" s="47"/>
      <c r="CK1426" s="40"/>
      <c r="CL1426" s="40"/>
      <c r="CM1426" s="40"/>
      <c r="CN1426" s="40"/>
    </row>
    <row r="1427" spans="1:92" ht="42.75" hidden="1">
      <c r="A1427" s="49" t="str">
        <f t="shared" si="273"/>
        <v>SIN GESTIÓN</v>
      </c>
      <c r="B1427" s="58"/>
      <c r="C1427" s="37"/>
      <c r="D1427" s="37"/>
      <c r="E1427" s="49" t="str">
        <f t="shared" si="274"/>
        <v>PENDIENTE NOTIFICACIÓN</v>
      </c>
      <c r="F1427" s="141" t="str">
        <f t="shared" si="275"/>
        <v>PENDIENTE NOTIFICACIÓN</v>
      </c>
      <c r="G1427" s="49" t="str">
        <f t="shared" si="276"/>
        <v/>
      </c>
      <c r="H1427" s="51" t="str">
        <f ca="1">IF(
L1427="",
"",
IF(
NETWORKDAYS(L1427,IF(M1427&lt;&gt;"",M1427,TODAY()),FESTIVOS_CO!A:A)&gt;2,
"VENCIDO",
IF(
NETWORKDAYS(L1427,IF(M1427&lt;&gt;"",M1427,TODAY()),FESTIVOS_CO!A:A)=2,
"ALERTA",
"A TIEMPO"
)))</f>
        <v/>
      </c>
      <c r="I1427" s="40"/>
      <c r="J1427" s="36"/>
      <c r="K1427" s="37"/>
      <c r="L1427" s="50"/>
      <c r="M1427" s="37"/>
      <c r="N1427" s="52"/>
      <c r="O1427" s="52"/>
      <c r="P1427" s="36"/>
      <c r="Q1427" s="36"/>
      <c r="R1427" s="40"/>
      <c r="S1427" s="36"/>
      <c r="T1427" s="40"/>
      <c r="U1427" s="40"/>
      <c r="V1427" s="81"/>
      <c r="W1427" s="40"/>
      <c r="X1427" s="40"/>
      <c r="Y1427" s="40"/>
      <c r="Z1427" s="38" t="str">
        <f>IFERROR(VLOOKUP(Y1427,DIRECTORIO!A:B,2,FALSE),"")</f>
        <v/>
      </c>
      <c r="AA1427" s="40"/>
      <c r="AB1427" s="40"/>
      <c r="AC1427" s="40"/>
      <c r="AD1427" s="40"/>
      <c r="AE1427" s="40"/>
      <c r="AF1427" s="40"/>
      <c r="AG1427" s="41" t="s">
        <v>109</v>
      </c>
      <c r="AH1427" s="42"/>
      <c r="AI1427" s="54" t="str">
        <f t="shared" ca="1" si="277"/>
        <v>PENDIENTE NOTIFICACIÓN ELECTRÓNICA</v>
      </c>
      <c r="AJ1427" s="37"/>
      <c r="AK1427" s="37"/>
      <c r="AL1427" s="37"/>
      <c r="AM1427" s="53" t="str">
        <f>IF(AK1427="","",WORKDAY(AK1427,5,FESTIVOS_CO!A:A))</f>
        <v/>
      </c>
      <c r="AN1427" s="37"/>
      <c r="AO1427" s="37"/>
      <c r="AP1427" s="54" t="str">
        <f t="shared" ca="1" si="270"/>
        <v>NO APLICA</v>
      </c>
      <c r="AQ1427" s="36"/>
      <c r="AR1427" s="43"/>
      <c r="AS1427" s="37"/>
      <c r="AT1427" s="36"/>
      <c r="AU1427" s="37"/>
      <c r="AV1427" s="36"/>
      <c r="AW1427" s="36"/>
      <c r="AX1427" s="37"/>
      <c r="AY1427" s="140" t="str">
        <f>IF(AU1427="","",WORKDAY(AU1427,5,FESTIVOS_CO!A:A))</f>
        <v/>
      </c>
      <c r="AZ1427" s="54" t="str">
        <f t="shared" ca="1" si="279"/>
        <v>NO APLICA</v>
      </c>
      <c r="BA1427" s="55" t="str">
        <f>IF(AX1427="","",WORKDAY(AX1427,5,FESTIVOS_CO!A:A))</f>
        <v/>
      </c>
      <c r="BB1427" s="39"/>
      <c r="BC1427" s="40"/>
      <c r="BD1427" s="40"/>
      <c r="BE1427" s="56" t="str">
        <f t="shared" ca="1" si="268"/>
        <v>NO APLICA</v>
      </c>
      <c r="BF1427" s="37"/>
      <c r="BG1427" s="45"/>
      <c r="BH1427" s="37"/>
      <c r="BI1427" s="36"/>
      <c r="BJ1427" s="37"/>
      <c r="BK1427" s="36"/>
      <c r="BL1427" s="36"/>
      <c r="BM1427" s="53" t="str">
        <f>IF(BJ1427="","",WORKDAY(BJ1427,5,FESTIVOS_CO!A:A))</f>
        <v/>
      </c>
      <c r="BN1427" s="57" t="str">
        <f t="shared" ca="1" si="278"/>
        <v>PENDIENTE HACER AVISO</v>
      </c>
      <c r="BO1427" s="54" t="str">
        <f t="shared" ca="1" si="271"/>
        <v>EN TRÁMITE NOTIF. POR AVISO</v>
      </c>
      <c r="BP1427" s="37"/>
      <c r="BQ1427" s="53" t="str">
        <f>IF(BP1427="","",WORKDAY(BP1427,5,FESTIVOS_CO!A:A))</f>
        <v/>
      </c>
      <c r="BR1427" s="37"/>
      <c r="BS1427" s="36"/>
      <c r="BT1427" s="38"/>
      <c r="BU1427" s="58" t="e">
        <f>VLOOKUP(BT1427,Hoja2!$C:$D,2,0)</f>
        <v>#N/A</v>
      </c>
      <c r="BV1427" s="80" t="str">
        <f>IF(
AND(AO1427="",BD1427="",BQ1427=""),
"EN PROCESO NOTIFICACION / COMUNICACION",
IF(
BT1427="",
"NO APLICA",
IF(
BU1427=60,
IF(AO1427&lt;&gt;"",AO1427,IF(BD1427&lt;&gt;"",BD1427,BQ1427))+60,
WORKDAY(
IF(AO1427&lt;&gt;"",AO1427,IF(BD1427&lt;&gt;"",BD1427,BQ1427)),
BU1427,
FESTIVOS_CO!A:A
)
)
))</f>
        <v>EN PROCESO NOTIFICACION / COMUNICACION</v>
      </c>
      <c r="BW1427" s="44"/>
      <c r="BX1427" s="53"/>
      <c r="BY1427" s="45"/>
      <c r="BZ1427" s="37"/>
      <c r="CA1427" s="54" t="str">
        <f t="shared" si="272"/>
        <v>PENDIENTE EJECUTORIA</v>
      </c>
      <c r="CB1427" s="59" t="str">
        <f t="shared" si="269"/>
        <v/>
      </c>
      <c r="CC1427" s="36"/>
      <c r="CD1427" s="40"/>
      <c r="CE1427" s="46"/>
      <c r="CF1427" s="40"/>
      <c r="CG1427" s="40"/>
      <c r="CH1427" s="40"/>
      <c r="CI1427" s="36"/>
      <c r="CJ1427" s="47"/>
      <c r="CK1427" s="40"/>
      <c r="CL1427" s="40"/>
      <c r="CM1427" s="40"/>
      <c r="CN1427" s="40"/>
    </row>
    <row r="1428" spans="1:92" ht="42.75" hidden="1">
      <c r="A1428" s="49" t="str">
        <f t="shared" si="273"/>
        <v>SIN GESTIÓN</v>
      </c>
      <c r="B1428" s="58"/>
      <c r="C1428" s="37"/>
      <c r="D1428" s="37"/>
      <c r="E1428" s="49" t="str">
        <f t="shared" si="274"/>
        <v>PENDIENTE NOTIFICACIÓN</v>
      </c>
      <c r="F1428" s="141" t="str">
        <f t="shared" si="275"/>
        <v>PENDIENTE NOTIFICACIÓN</v>
      </c>
      <c r="G1428" s="49" t="str">
        <f t="shared" si="276"/>
        <v/>
      </c>
      <c r="H1428" s="51" t="str">
        <f ca="1">IF(
L1428="",
"",
IF(
NETWORKDAYS(L1428,IF(M1428&lt;&gt;"",M1428,TODAY()),FESTIVOS_CO!A:A)&gt;2,
"VENCIDO",
IF(
NETWORKDAYS(L1428,IF(M1428&lt;&gt;"",M1428,TODAY()),FESTIVOS_CO!A:A)=2,
"ALERTA",
"A TIEMPO"
)))</f>
        <v/>
      </c>
      <c r="I1428" s="40"/>
      <c r="J1428" s="36"/>
      <c r="K1428" s="37"/>
      <c r="L1428" s="50"/>
      <c r="M1428" s="37"/>
      <c r="N1428" s="52"/>
      <c r="O1428" s="52"/>
      <c r="P1428" s="36"/>
      <c r="Q1428" s="36"/>
      <c r="R1428" s="40"/>
      <c r="S1428" s="36"/>
      <c r="T1428" s="40"/>
      <c r="U1428" s="40"/>
      <c r="V1428" s="81"/>
      <c r="W1428" s="40"/>
      <c r="X1428" s="40"/>
      <c r="Y1428" s="40"/>
      <c r="Z1428" s="38" t="str">
        <f>IFERROR(VLOOKUP(Y1428,DIRECTORIO!A:B,2,FALSE),"")</f>
        <v/>
      </c>
      <c r="AA1428" s="40"/>
      <c r="AB1428" s="40"/>
      <c r="AC1428" s="40"/>
      <c r="AD1428" s="40"/>
      <c r="AE1428" s="40"/>
      <c r="AF1428" s="40"/>
      <c r="AG1428" s="41" t="s">
        <v>109</v>
      </c>
      <c r="AH1428" s="42"/>
      <c r="AI1428" s="54" t="str">
        <f t="shared" ca="1" si="277"/>
        <v>PENDIENTE NOTIFICACIÓN ELECTRÓNICA</v>
      </c>
      <c r="AJ1428" s="37"/>
      <c r="AK1428" s="37"/>
      <c r="AL1428" s="37"/>
      <c r="AM1428" s="53" t="str">
        <f>IF(AK1428="","",WORKDAY(AK1428,5,FESTIVOS_CO!A:A))</f>
        <v/>
      </c>
      <c r="AN1428" s="37"/>
      <c r="AO1428" s="37"/>
      <c r="AP1428" s="54" t="str">
        <f t="shared" ca="1" si="270"/>
        <v>NO APLICA</v>
      </c>
      <c r="AQ1428" s="36"/>
      <c r="AR1428" s="43"/>
      <c r="AS1428" s="37"/>
      <c r="AT1428" s="36"/>
      <c r="AU1428" s="37"/>
      <c r="AV1428" s="36"/>
      <c r="AW1428" s="36"/>
      <c r="AX1428" s="37"/>
      <c r="AY1428" s="140" t="str">
        <f>IF(AU1428="","",WORKDAY(AU1428,5,FESTIVOS_CO!A:A))</f>
        <v/>
      </c>
      <c r="AZ1428" s="54" t="str">
        <f t="shared" ca="1" si="279"/>
        <v>NO APLICA</v>
      </c>
      <c r="BA1428" s="55" t="str">
        <f>IF(AX1428="","",WORKDAY(AX1428,5,FESTIVOS_CO!A:A))</f>
        <v/>
      </c>
      <c r="BB1428" s="39"/>
      <c r="BC1428" s="40"/>
      <c r="BD1428" s="40"/>
      <c r="BE1428" s="56" t="str">
        <f t="shared" ca="1" si="268"/>
        <v>NO APLICA</v>
      </c>
      <c r="BF1428" s="37"/>
      <c r="BG1428" s="45"/>
      <c r="BH1428" s="37"/>
      <c r="BI1428" s="36"/>
      <c r="BJ1428" s="37"/>
      <c r="BK1428" s="36"/>
      <c r="BL1428" s="36"/>
      <c r="BM1428" s="53" t="str">
        <f>IF(BJ1428="","",WORKDAY(BJ1428,5,FESTIVOS_CO!A:A))</f>
        <v/>
      </c>
      <c r="BN1428" s="57" t="str">
        <f t="shared" ca="1" si="278"/>
        <v>PENDIENTE HACER AVISO</v>
      </c>
      <c r="BO1428" s="54" t="str">
        <f t="shared" ca="1" si="271"/>
        <v>EN TRÁMITE NOTIF. POR AVISO</v>
      </c>
      <c r="BP1428" s="37"/>
      <c r="BQ1428" s="53" t="str">
        <f>IF(BP1428="","",WORKDAY(BP1428,5,FESTIVOS_CO!A:A))</f>
        <v/>
      </c>
      <c r="BR1428" s="37"/>
      <c r="BS1428" s="36"/>
      <c r="BT1428" s="38"/>
      <c r="BU1428" s="58" t="e">
        <f>VLOOKUP(BT1428,Hoja2!$C:$D,2,0)</f>
        <v>#N/A</v>
      </c>
      <c r="BV1428" s="80" t="str">
        <f>IF(
AND(AO1428="",BD1428="",BQ1428=""),
"EN PROCESO NOTIFICACION / COMUNICACION",
IF(
BT1428="",
"NO APLICA",
IF(
BU1428=60,
IF(AO1428&lt;&gt;"",AO1428,IF(BD1428&lt;&gt;"",BD1428,BQ1428))+60,
WORKDAY(
IF(AO1428&lt;&gt;"",AO1428,IF(BD1428&lt;&gt;"",BD1428,BQ1428)),
BU1428,
FESTIVOS_CO!A:A
)
)
))</f>
        <v>EN PROCESO NOTIFICACION / COMUNICACION</v>
      </c>
      <c r="BW1428" s="44"/>
      <c r="BX1428" s="53"/>
      <c r="BY1428" s="45"/>
      <c r="BZ1428" s="37"/>
      <c r="CA1428" s="54" t="str">
        <f t="shared" si="272"/>
        <v>PENDIENTE EJECUTORIA</v>
      </c>
      <c r="CB1428" s="59" t="str">
        <f t="shared" si="269"/>
        <v/>
      </c>
      <c r="CC1428" s="36"/>
      <c r="CD1428" s="40"/>
      <c r="CE1428" s="46"/>
      <c r="CF1428" s="40"/>
      <c r="CG1428" s="40"/>
      <c r="CH1428" s="40"/>
      <c r="CI1428" s="36"/>
      <c r="CJ1428" s="47"/>
      <c r="CK1428" s="40"/>
      <c r="CL1428" s="40"/>
      <c r="CM1428" s="40"/>
      <c r="CN1428" s="40"/>
    </row>
    <row r="1429" spans="1:92" ht="42.75" hidden="1">
      <c r="A1429" s="49" t="str">
        <f t="shared" si="273"/>
        <v>SIN GESTIÓN</v>
      </c>
      <c r="B1429" s="58"/>
      <c r="C1429" s="37"/>
      <c r="D1429" s="37"/>
      <c r="E1429" s="49" t="str">
        <f t="shared" si="274"/>
        <v>PENDIENTE NOTIFICACIÓN</v>
      </c>
      <c r="F1429" s="141" t="str">
        <f t="shared" si="275"/>
        <v>PENDIENTE NOTIFICACIÓN</v>
      </c>
      <c r="G1429" s="49" t="str">
        <f t="shared" si="276"/>
        <v/>
      </c>
      <c r="H1429" s="51" t="str">
        <f ca="1">IF(
L1429="",
"",
IF(
NETWORKDAYS(L1429,IF(M1429&lt;&gt;"",M1429,TODAY()),FESTIVOS_CO!A:A)&gt;2,
"VENCIDO",
IF(
NETWORKDAYS(L1429,IF(M1429&lt;&gt;"",M1429,TODAY()),FESTIVOS_CO!A:A)=2,
"ALERTA",
"A TIEMPO"
)))</f>
        <v/>
      </c>
      <c r="I1429" s="40"/>
      <c r="J1429" s="36"/>
      <c r="K1429" s="37"/>
      <c r="L1429" s="50"/>
      <c r="M1429" s="37"/>
      <c r="N1429" s="52"/>
      <c r="O1429" s="52"/>
      <c r="P1429" s="36"/>
      <c r="Q1429" s="36"/>
      <c r="R1429" s="40"/>
      <c r="S1429" s="36"/>
      <c r="T1429" s="40"/>
      <c r="U1429" s="40"/>
      <c r="V1429" s="81"/>
      <c r="W1429" s="40"/>
      <c r="X1429" s="40"/>
      <c r="Y1429" s="40"/>
      <c r="Z1429" s="38" t="str">
        <f>IFERROR(VLOOKUP(Y1429,DIRECTORIO!A:B,2,FALSE),"")</f>
        <v/>
      </c>
      <c r="AA1429" s="40"/>
      <c r="AB1429" s="40"/>
      <c r="AC1429" s="40"/>
      <c r="AD1429" s="40"/>
      <c r="AE1429" s="40"/>
      <c r="AF1429" s="40"/>
      <c r="AG1429" s="41" t="s">
        <v>109</v>
      </c>
      <c r="AH1429" s="42"/>
      <c r="AI1429" s="54" t="str">
        <f t="shared" ca="1" si="277"/>
        <v>PENDIENTE NOTIFICACIÓN ELECTRÓNICA</v>
      </c>
      <c r="AJ1429" s="37"/>
      <c r="AK1429" s="37"/>
      <c r="AL1429" s="37"/>
      <c r="AM1429" s="53" t="str">
        <f>IF(AK1429="","",WORKDAY(AK1429,5,FESTIVOS_CO!A:A))</f>
        <v/>
      </c>
      <c r="AN1429" s="37"/>
      <c r="AO1429" s="37"/>
      <c r="AP1429" s="54" t="str">
        <f t="shared" ca="1" si="270"/>
        <v>NO APLICA</v>
      </c>
      <c r="AQ1429" s="36"/>
      <c r="AR1429" s="43"/>
      <c r="AS1429" s="37"/>
      <c r="AT1429" s="36"/>
      <c r="AU1429" s="37"/>
      <c r="AV1429" s="36"/>
      <c r="AW1429" s="36"/>
      <c r="AX1429" s="37"/>
      <c r="AY1429" s="140" t="str">
        <f>IF(AU1429="","",WORKDAY(AU1429,5,FESTIVOS_CO!A:A))</f>
        <v/>
      </c>
      <c r="AZ1429" s="54" t="str">
        <f t="shared" ca="1" si="279"/>
        <v>NO APLICA</v>
      </c>
      <c r="BA1429" s="55" t="str">
        <f>IF(AX1429="","",WORKDAY(AX1429,5,FESTIVOS_CO!A:A))</f>
        <v/>
      </c>
      <c r="BB1429" s="39"/>
      <c r="BC1429" s="40"/>
      <c r="BD1429" s="40"/>
      <c r="BE1429" s="56" t="str">
        <f t="shared" ca="1" si="268"/>
        <v>NO APLICA</v>
      </c>
      <c r="BF1429" s="37"/>
      <c r="BG1429" s="45"/>
      <c r="BH1429" s="37"/>
      <c r="BI1429" s="36"/>
      <c r="BJ1429" s="37"/>
      <c r="BK1429" s="36"/>
      <c r="BL1429" s="36"/>
      <c r="BM1429" s="53" t="str">
        <f>IF(BJ1429="","",WORKDAY(BJ1429,5,FESTIVOS_CO!A:A))</f>
        <v/>
      </c>
      <c r="BN1429" s="57" t="str">
        <f t="shared" ca="1" si="278"/>
        <v>PENDIENTE HACER AVISO</v>
      </c>
      <c r="BO1429" s="54" t="str">
        <f t="shared" ca="1" si="271"/>
        <v>EN TRÁMITE NOTIF. POR AVISO</v>
      </c>
      <c r="BP1429" s="37"/>
      <c r="BQ1429" s="53" t="str">
        <f>IF(BP1429="","",WORKDAY(BP1429,5,FESTIVOS_CO!A:A))</f>
        <v/>
      </c>
      <c r="BR1429" s="37"/>
      <c r="BS1429" s="36"/>
      <c r="BT1429" s="38"/>
      <c r="BU1429" s="58" t="e">
        <f>VLOOKUP(BT1429,Hoja2!$C:$D,2,0)</f>
        <v>#N/A</v>
      </c>
      <c r="BV1429" s="80" t="str">
        <f>IF(
AND(AO1429="",BD1429="",BQ1429=""),
"EN PROCESO NOTIFICACION / COMUNICACION",
IF(
BT1429="",
"NO APLICA",
IF(
BU1429=60,
IF(AO1429&lt;&gt;"",AO1429,IF(BD1429&lt;&gt;"",BD1429,BQ1429))+60,
WORKDAY(
IF(AO1429&lt;&gt;"",AO1429,IF(BD1429&lt;&gt;"",BD1429,BQ1429)),
BU1429,
FESTIVOS_CO!A:A
)
)
))</f>
        <v>EN PROCESO NOTIFICACION / COMUNICACION</v>
      </c>
      <c r="BW1429" s="44"/>
      <c r="BX1429" s="53"/>
      <c r="BY1429" s="45"/>
      <c r="BZ1429" s="37"/>
      <c r="CA1429" s="54" t="str">
        <f t="shared" si="272"/>
        <v>PENDIENTE EJECUTORIA</v>
      </c>
      <c r="CB1429" s="59" t="str">
        <f t="shared" si="269"/>
        <v/>
      </c>
      <c r="CC1429" s="36"/>
      <c r="CD1429" s="40"/>
      <c r="CE1429" s="46"/>
      <c r="CF1429" s="40"/>
      <c r="CG1429" s="40"/>
      <c r="CH1429" s="40"/>
      <c r="CI1429" s="36"/>
      <c r="CJ1429" s="47"/>
      <c r="CK1429" s="40"/>
      <c r="CL1429" s="40"/>
      <c r="CM1429" s="40"/>
      <c r="CN1429" s="40"/>
    </row>
    <row r="1430" spans="1:92" ht="42.75" hidden="1">
      <c r="A1430" s="49" t="str">
        <f t="shared" si="273"/>
        <v>SIN GESTIÓN</v>
      </c>
      <c r="B1430" s="58"/>
      <c r="C1430" s="37"/>
      <c r="D1430" s="37"/>
      <c r="E1430" s="49" t="str">
        <f t="shared" si="274"/>
        <v>PENDIENTE NOTIFICACIÓN</v>
      </c>
      <c r="F1430" s="141" t="str">
        <f t="shared" si="275"/>
        <v>PENDIENTE NOTIFICACIÓN</v>
      </c>
      <c r="G1430" s="49" t="str">
        <f t="shared" si="276"/>
        <v/>
      </c>
      <c r="H1430" s="51" t="str">
        <f ca="1">IF(
L1430="",
"",
IF(
NETWORKDAYS(L1430,IF(M1430&lt;&gt;"",M1430,TODAY()),FESTIVOS_CO!A:A)&gt;2,
"VENCIDO",
IF(
NETWORKDAYS(L1430,IF(M1430&lt;&gt;"",M1430,TODAY()),FESTIVOS_CO!A:A)=2,
"ALERTA",
"A TIEMPO"
)))</f>
        <v/>
      </c>
      <c r="I1430" s="40"/>
      <c r="J1430" s="36"/>
      <c r="K1430" s="37"/>
      <c r="L1430" s="50"/>
      <c r="M1430" s="37"/>
      <c r="N1430" s="52"/>
      <c r="O1430" s="52"/>
      <c r="P1430" s="36"/>
      <c r="Q1430" s="36"/>
      <c r="R1430" s="40"/>
      <c r="S1430" s="36"/>
      <c r="T1430" s="40"/>
      <c r="U1430" s="40"/>
      <c r="V1430" s="81"/>
      <c r="W1430" s="40"/>
      <c r="X1430" s="40"/>
      <c r="Y1430" s="40"/>
      <c r="Z1430" s="38" t="str">
        <f>IFERROR(VLOOKUP(Y1430,DIRECTORIO!A:B,2,FALSE),"")</f>
        <v/>
      </c>
      <c r="AA1430" s="40"/>
      <c r="AB1430" s="40"/>
      <c r="AC1430" s="40"/>
      <c r="AD1430" s="40"/>
      <c r="AE1430" s="40"/>
      <c r="AF1430" s="40"/>
      <c r="AG1430" s="41" t="s">
        <v>109</v>
      </c>
      <c r="AH1430" s="42"/>
      <c r="AI1430" s="54" t="str">
        <f t="shared" ca="1" si="277"/>
        <v>PENDIENTE NOTIFICACIÓN ELECTRÓNICA</v>
      </c>
      <c r="AJ1430" s="37"/>
      <c r="AK1430" s="37"/>
      <c r="AL1430" s="37"/>
      <c r="AM1430" s="53" t="str">
        <f>IF(AK1430="","",WORKDAY(AK1430,5,FESTIVOS_CO!A:A))</f>
        <v/>
      </c>
      <c r="AN1430" s="37"/>
      <c r="AO1430" s="37"/>
      <c r="AP1430" s="54" t="str">
        <f t="shared" ca="1" si="270"/>
        <v>NO APLICA</v>
      </c>
      <c r="AQ1430" s="36"/>
      <c r="AR1430" s="43"/>
      <c r="AS1430" s="37"/>
      <c r="AT1430" s="36"/>
      <c r="AU1430" s="37"/>
      <c r="AV1430" s="36"/>
      <c r="AW1430" s="36"/>
      <c r="AX1430" s="37"/>
      <c r="AY1430" s="140" t="str">
        <f>IF(AU1430="","",WORKDAY(AU1430,5,FESTIVOS_CO!A:A))</f>
        <v/>
      </c>
      <c r="AZ1430" s="54" t="str">
        <f t="shared" ca="1" si="279"/>
        <v>NO APLICA</v>
      </c>
      <c r="BA1430" s="55" t="str">
        <f>IF(AX1430="","",WORKDAY(AX1430,5,FESTIVOS_CO!A:A))</f>
        <v/>
      </c>
      <c r="BB1430" s="39"/>
      <c r="BC1430" s="40"/>
      <c r="BD1430" s="40"/>
      <c r="BE1430" s="56" t="str">
        <f t="shared" ca="1" si="268"/>
        <v>NO APLICA</v>
      </c>
      <c r="BF1430" s="37"/>
      <c r="BG1430" s="45"/>
      <c r="BH1430" s="37"/>
      <c r="BI1430" s="36"/>
      <c r="BJ1430" s="37"/>
      <c r="BK1430" s="36"/>
      <c r="BL1430" s="36"/>
      <c r="BM1430" s="53" t="str">
        <f>IF(BJ1430="","",WORKDAY(BJ1430,5,FESTIVOS_CO!A:A))</f>
        <v/>
      </c>
      <c r="BN1430" s="57" t="str">
        <f t="shared" ca="1" si="278"/>
        <v>PENDIENTE HACER AVISO</v>
      </c>
      <c r="BO1430" s="54" t="str">
        <f t="shared" ca="1" si="271"/>
        <v>EN TRÁMITE NOTIF. POR AVISO</v>
      </c>
      <c r="BP1430" s="37"/>
      <c r="BQ1430" s="53" t="str">
        <f>IF(BP1430="","",WORKDAY(BP1430,5,FESTIVOS_CO!A:A))</f>
        <v/>
      </c>
      <c r="BR1430" s="37"/>
      <c r="BS1430" s="36"/>
      <c r="BT1430" s="38"/>
      <c r="BU1430" s="58" t="e">
        <f>VLOOKUP(BT1430,Hoja2!$C:$D,2,0)</f>
        <v>#N/A</v>
      </c>
      <c r="BV1430" s="80" t="str">
        <f>IF(
AND(AO1430="",BD1430="",BQ1430=""),
"EN PROCESO NOTIFICACION / COMUNICACION",
IF(
BT1430="",
"NO APLICA",
IF(
BU1430=60,
IF(AO1430&lt;&gt;"",AO1430,IF(BD1430&lt;&gt;"",BD1430,BQ1430))+60,
WORKDAY(
IF(AO1430&lt;&gt;"",AO1430,IF(BD1430&lt;&gt;"",BD1430,BQ1430)),
BU1430,
FESTIVOS_CO!A:A
)
)
))</f>
        <v>EN PROCESO NOTIFICACION / COMUNICACION</v>
      </c>
      <c r="BW1430" s="44"/>
      <c r="BX1430" s="53"/>
      <c r="BY1430" s="45"/>
      <c r="BZ1430" s="37"/>
      <c r="CA1430" s="54" t="str">
        <f t="shared" si="272"/>
        <v>PENDIENTE EJECUTORIA</v>
      </c>
      <c r="CB1430" s="59" t="str">
        <f t="shared" si="269"/>
        <v/>
      </c>
      <c r="CC1430" s="36"/>
      <c r="CD1430" s="40"/>
      <c r="CE1430" s="46"/>
      <c r="CF1430" s="40"/>
      <c r="CG1430" s="40"/>
      <c r="CH1430" s="40"/>
      <c r="CI1430" s="36"/>
      <c r="CJ1430" s="47"/>
      <c r="CK1430" s="40"/>
      <c r="CL1430" s="40"/>
      <c r="CM1430" s="40"/>
      <c r="CN1430" s="40"/>
    </row>
    <row r="1431" spans="1:92" ht="42.75" hidden="1">
      <c r="A1431" s="49" t="str">
        <f t="shared" si="273"/>
        <v>SIN GESTIÓN</v>
      </c>
      <c r="B1431" s="58"/>
      <c r="C1431" s="37"/>
      <c r="D1431" s="37"/>
      <c r="E1431" s="49" t="str">
        <f t="shared" si="274"/>
        <v>PENDIENTE NOTIFICACIÓN</v>
      </c>
      <c r="F1431" s="141" t="str">
        <f t="shared" si="275"/>
        <v>PENDIENTE NOTIFICACIÓN</v>
      </c>
      <c r="G1431" s="49" t="str">
        <f t="shared" si="276"/>
        <v/>
      </c>
      <c r="H1431" s="51" t="str">
        <f ca="1">IF(
L1431="",
"",
IF(
NETWORKDAYS(L1431,IF(M1431&lt;&gt;"",M1431,TODAY()),FESTIVOS_CO!A:A)&gt;2,
"VENCIDO",
IF(
NETWORKDAYS(L1431,IF(M1431&lt;&gt;"",M1431,TODAY()),FESTIVOS_CO!A:A)=2,
"ALERTA",
"A TIEMPO"
)))</f>
        <v/>
      </c>
      <c r="I1431" s="40"/>
      <c r="J1431" s="36"/>
      <c r="K1431" s="37"/>
      <c r="L1431" s="50"/>
      <c r="M1431" s="37"/>
      <c r="N1431" s="52"/>
      <c r="O1431" s="52"/>
      <c r="P1431" s="36"/>
      <c r="Q1431" s="36"/>
      <c r="R1431" s="40"/>
      <c r="S1431" s="36"/>
      <c r="T1431" s="40"/>
      <c r="U1431" s="40"/>
      <c r="V1431" s="81"/>
      <c r="W1431" s="40"/>
      <c r="X1431" s="40"/>
      <c r="Y1431" s="40"/>
      <c r="Z1431" s="38" t="str">
        <f>IFERROR(VLOOKUP(Y1431,DIRECTORIO!A:B,2,FALSE),"")</f>
        <v/>
      </c>
      <c r="AA1431" s="40"/>
      <c r="AB1431" s="40"/>
      <c r="AC1431" s="40"/>
      <c r="AD1431" s="40"/>
      <c r="AE1431" s="40"/>
      <c r="AF1431" s="40"/>
      <c r="AG1431" s="41" t="s">
        <v>109</v>
      </c>
      <c r="AH1431" s="42"/>
      <c r="AI1431" s="54" t="str">
        <f t="shared" ca="1" si="277"/>
        <v>PENDIENTE NOTIFICACIÓN ELECTRÓNICA</v>
      </c>
      <c r="AJ1431" s="37"/>
      <c r="AK1431" s="37"/>
      <c r="AL1431" s="37"/>
      <c r="AM1431" s="53" t="str">
        <f>IF(AK1431="","",WORKDAY(AK1431,5,FESTIVOS_CO!A:A))</f>
        <v/>
      </c>
      <c r="AN1431" s="37"/>
      <c r="AO1431" s="37"/>
      <c r="AP1431" s="54" t="str">
        <f t="shared" ca="1" si="270"/>
        <v>NO APLICA</v>
      </c>
      <c r="AQ1431" s="36"/>
      <c r="AR1431" s="43"/>
      <c r="AS1431" s="37"/>
      <c r="AT1431" s="36"/>
      <c r="AU1431" s="37"/>
      <c r="AV1431" s="36"/>
      <c r="AW1431" s="36"/>
      <c r="AX1431" s="37"/>
      <c r="AY1431" s="140" t="str">
        <f>IF(AU1431="","",WORKDAY(AU1431,5,FESTIVOS_CO!A:A))</f>
        <v/>
      </c>
      <c r="AZ1431" s="54" t="str">
        <f t="shared" ca="1" si="279"/>
        <v>NO APLICA</v>
      </c>
      <c r="BA1431" s="55" t="str">
        <f>IF(AX1431="","",WORKDAY(AX1431,5,FESTIVOS_CO!A:A))</f>
        <v/>
      </c>
      <c r="BB1431" s="39"/>
      <c r="BC1431" s="40"/>
      <c r="BD1431" s="40"/>
      <c r="BE1431" s="56" t="str">
        <f t="shared" ca="1" si="268"/>
        <v>NO APLICA</v>
      </c>
      <c r="BF1431" s="37"/>
      <c r="BG1431" s="45"/>
      <c r="BH1431" s="37"/>
      <c r="BI1431" s="36"/>
      <c r="BJ1431" s="37"/>
      <c r="BK1431" s="36"/>
      <c r="BL1431" s="36"/>
      <c r="BM1431" s="53" t="str">
        <f>IF(BJ1431="","",WORKDAY(BJ1431,5,FESTIVOS_CO!A:A))</f>
        <v/>
      </c>
      <c r="BN1431" s="57" t="str">
        <f t="shared" ca="1" si="278"/>
        <v>PENDIENTE HACER AVISO</v>
      </c>
      <c r="BO1431" s="54" t="str">
        <f t="shared" ca="1" si="271"/>
        <v>EN TRÁMITE NOTIF. POR AVISO</v>
      </c>
      <c r="BP1431" s="37"/>
      <c r="BQ1431" s="53" t="str">
        <f>IF(BP1431="","",WORKDAY(BP1431,5,FESTIVOS_CO!A:A))</f>
        <v/>
      </c>
      <c r="BR1431" s="37"/>
      <c r="BS1431" s="36"/>
      <c r="BT1431" s="38"/>
      <c r="BU1431" s="58" t="e">
        <f>VLOOKUP(BT1431,Hoja2!$C:$D,2,0)</f>
        <v>#N/A</v>
      </c>
      <c r="BV1431" s="80" t="str">
        <f>IF(
AND(AO1431="",BD1431="",BQ1431=""),
"EN PROCESO NOTIFICACION / COMUNICACION",
IF(
BT1431="",
"NO APLICA",
IF(
BU1431=60,
IF(AO1431&lt;&gt;"",AO1431,IF(BD1431&lt;&gt;"",BD1431,BQ1431))+60,
WORKDAY(
IF(AO1431&lt;&gt;"",AO1431,IF(BD1431&lt;&gt;"",BD1431,BQ1431)),
BU1431,
FESTIVOS_CO!A:A
)
)
))</f>
        <v>EN PROCESO NOTIFICACION / COMUNICACION</v>
      </c>
      <c r="BW1431" s="44"/>
      <c r="BX1431" s="53"/>
      <c r="BY1431" s="45"/>
      <c r="BZ1431" s="37"/>
      <c r="CA1431" s="54" t="str">
        <f t="shared" si="272"/>
        <v>PENDIENTE EJECUTORIA</v>
      </c>
      <c r="CB1431" s="59" t="str">
        <f t="shared" si="269"/>
        <v/>
      </c>
      <c r="CC1431" s="36"/>
      <c r="CD1431" s="40"/>
      <c r="CE1431" s="46"/>
      <c r="CF1431" s="40"/>
      <c r="CG1431" s="40"/>
      <c r="CH1431" s="40"/>
      <c r="CI1431" s="36"/>
      <c r="CJ1431" s="47"/>
      <c r="CK1431" s="40"/>
      <c r="CL1431" s="40"/>
      <c r="CM1431" s="40"/>
      <c r="CN1431" s="40"/>
    </row>
    <row r="1432" spans="1:92" ht="42.75" hidden="1">
      <c r="A1432" s="49" t="str">
        <f t="shared" si="273"/>
        <v>SIN GESTIÓN</v>
      </c>
      <c r="B1432" s="58"/>
      <c r="C1432" s="37"/>
      <c r="D1432" s="37"/>
      <c r="E1432" s="49" t="str">
        <f t="shared" si="274"/>
        <v>PENDIENTE NOTIFICACIÓN</v>
      </c>
      <c r="F1432" s="141" t="str">
        <f t="shared" si="275"/>
        <v>PENDIENTE NOTIFICACIÓN</v>
      </c>
      <c r="G1432" s="49" t="str">
        <f t="shared" si="276"/>
        <v/>
      </c>
      <c r="H1432" s="51" t="str">
        <f ca="1">IF(
L1432="",
"",
IF(
NETWORKDAYS(L1432,IF(M1432&lt;&gt;"",M1432,TODAY()),FESTIVOS_CO!A:A)&gt;2,
"VENCIDO",
IF(
NETWORKDAYS(L1432,IF(M1432&lt;&gt;"",M1432,TODAY()),FESTIVOS_CO!A:A)=2,
"ALERTA",
"A TIEMPO"
)))</f>
        <v/>
      </c>
      <c r="I1432" s="40"/>
      <c r="J1432" s="36"/>
      <c r="K1432" s="37"/>
      <c r="L1432" s="50"/>
      <c r="M1432" s="37"/>
      <c r="N1432" s="52"/>
      <c r="O1432" s="52"/>
      <c r="P1432" s="36"/>
      <c r="Q1432" s="36"/>
      <c r="R1432" s="40"/>
      <c r="S1432" s="36"/>
      <c r="T1432" s="40"/>
      <c r="U1432" s="40"/>
      <c r="V1432" s="81"/>
      <c r="W1432" s="40"/>
      <c r="X1432" s="40"/>
      <c r="Y1432" s="40"/>
      <c r="Z1432" s="38" t="str">
        <f>IFERROR(VLOOKUP(Y1432,DIRECTORIO!A:B,2,FALSE),"")</f>
        <v/>
      </c>
      <c r="AA1432" s="40"/>
      <c r="AB1432" s="40"/>
      <c r="AC1432" s="40"/>
      <c r="AD1432" s="40"/>
      <c r="AE1432" s="40"/>
      <c r="AF1432" s="40"/>
      <c r="AG1432" s="41" t="s">
        <v>109</v>
      </c>
      <c r="AH1432" s="42"/>
      <c r="AI1432" s="54" t="str">
        <f t="shared" ca="1" si="277"/>
        <v>PENDIENTE NOTIFICACIÓN ELECTRÓNICA</v>
      </c>
      <c r="AJ1432" s="37"/>
      <c r="AK1432" s="37"/>
      <c r="AL1432" s="37"/>
      <c r="AM1432" s="53" t="str">
        <f>IF(AK1432="","",WORKDAY(AK1432,5,FESTIVOS_CO!A:A))</f>
        <v/>
      </c>
      <c r="AN1432" s="37"/>
      <c r="AO1432" s="37"/>
      <c r="AP1432" s="54" t="str">
        <f t="shared" ca="1" si="270"/>
        <v>NO APLICA</v>
      </c>
      <c r="AQ1432" s="36"/>
      <c r="AR1432" s="43"/>
      <c r="AS1432" s="37"/>
      <c r="AT1432" s="36"/>
      <c r="AU1432" s="37"/>
      <c r="AV1432" s="36"/>
      <c r="AW1432" s="36"/>
      <c r="AX1432" s="37"/>
      <c r="AY1432" s="140" t="str">
        <f>IF(AU1432="","",WORKDAY(AU1432,5,FESTIVOS_CO!A:A))</f>
        <v/>
      </c>
      <c r="AZ1432" s="54" t="str">
        <f t="shared" ca="1" si="279"/>
        <v>NO APLICA</v>
      </c>
      <c r="BA1432" s="55" t="str">
        <f>IF(AX1432="","",WORKDAY(AX1432,5,FESTIVOS_CO!A:A))</f>
        <v/>
      </c>
      <c r="BB1432" s="39"/>
      <c r="BC1432" s="40"/>
      <c r="BD1432" s="40"/>
      <c r="BE1432" s="56" t="str">
        <f t="shared" ca="1" si="268"/>
        <v>NO APLICA</v>
      </c>
      <c r="BF1432" s="37"/>
      <c r="BG1432" s="45"/>
      <c r="BH1432" s="37"/>
      <c r="BI1432" s="36"/>
      <c r="BJ1432" s="37"/>
      <c r="BK1432" s="36"/>
      <c r="BL1432" s="36"/>
      <c r="BM1432" s="53" t="str">
        <f>IF(BJ1432="","",WORKDAY(BJ1432,5,FESTIVOS_CO!A:A))</f>
        <v/>
      </c>
      <c r="BN1432" s="57" t="str">
        <f t="shared" ca="1" si="278"/>
        <v>PENDIENTE HACER AVISO</v>
      </c>
      <c r="BO1432" s="54" t="str">
        <f t="shared" ca="1" si="271"/>
        <v>EN TRÁMITE NOTIF. POR AVISO</v>
      </c>
      <c r="BP1432" s="37"/>
      <c r="BQ1432" s="53" t="str">
        <f>IF(BP1432="","",WORKDAY(BP1432,5,FESTIVOS_CO!A:A))</f>
        <v/>
      </c>
      <c r="BR1432" s="37"/>
      <c r="BS1432" s="36"/>
      <c r="BT1432" s="38"/>
      <c r="BU1432" s="58" t="e">
        <f>VLOOKUP(BT1432,Hoja2!$C:$D,2,0)</f>
        <v>#N/A</v>
      </c>
      <c r="BV1432" s="80" t="str">
        <f>IF(
AND(AO1432="",BD1432="",BQ1432=""),
"EN PROCESO NOTIFICACION / COMUNICACION",
IF(
BT1432="",
"NO APLICA",
IF(
BU1432=60,
IF(AO1432&lt;&gt;"",AO1432,IF(BD1432&lt;&gt;"",BD1432,BQ1432))+60,
WORKDAY(
IF(AO1432&lt;&gt;"",AO1432,IF(BD1432&lt;&gt;"",BD1432,BQ1432)),
BU1432,
FESTIVOS_CO!A:A
)
)
))</f>
        <v>EN PROCESO NOTIFICACION / COMUNICACION</v>
      </c>
      <c r="BW1432" s="44"/>
      <c r="BX1432" s="53"/>
      <c r="BY1432" s="45"/>
      <c r="BZ1432" s="37"/>
      <c r="CA1432" s="54" t="str">
        <f t="shared" si="272"/>
        <v>PENDIENTE EJECUTORIA</v>
      </c>
      <c r="CB1432" s="59" t="str">
        <f t="shared" si="269"/>
        <v/>
      </c>
      <c r="CC1432" s="36"/>
      <c r="CD1432" s="40"/>
      <c r="CE1432" s="46"/>
      <c r="CF1432" s="40"/>
      <c r="CG1432" s="40"/>
      <c r="CH1432" s="40"/>
      <c r="CI1432" s="36"/>
      <c r="CJ1432" s="47"/>
      <c r="CK1432" s="40"/>
      <c r="CL1432" s="40"/>
      <c r="CM1432" s="40"/>
      <c r="CN1432" s="40"/>
    </row>
    <row r="1433" spans="1:92" ht="42.75" hidden="1">
      <c r="A1433" s="49" t="str">
        <f t="shared" si="273"/>
        <v>SIN GESTIÓN</v>
      </c>
      <c r="B1433" s="58"/>
      <c r="C1433" s="37"/>
      <c r="D1433" s="37"/>
      <c r="E1433" s="49" t="str">
        <f t="shared" si="274"/>
        <v>PENDIENTE NOTIFICACIÓN</v>
      </c>
      <c r="F1433" s="141" t="str">
        <f t="shared" si="275"/>
        <v>PENDIENTE NOTIFICACIÓN</v>
      </c>
      <c r="G1433" s="49" t="str">
        <f t="shared" si="276"/>
        <v/>
      </c>
      <c r="H1433" s="51" t="str">
        <f ca="1">IF(
L1433="",
"",
IF(
NETWORKDAYS(L1433,IF(M1433&lt;&gt;"",M1433,TODAY()),FESTIVOS_CO!A:A)&gt;2,
"VENCIDO",
IF(
NETWORKDAYS(L1433,IF(M1433&lt;&gt;"",M1433,TODAY()),FESTIVOS_CO!A:A)=2,
"ALERTA",
"A TIEMPO"
)))</f>
        <v/>
      </c>
      <c r="I1433" s="40"/>
      <c r="J1433" s="36"/>
      <c r="K1433" s="37"/>
      <c r="L1433" s="50"/>
      <c r="M1433" s="37"/>
      <c r="N1433" s="52"/>
      <c r="O1433" s="52"/>
      <c r="P1433" s="36"/>
      <c r="Q1433" s="36"/>
      <c r="R1433" s="40"/>
      <c r="S1433" s="36"/>
      <c r="T1433" s="40"/>
      <c r="U1433" s="40"/>
      <c r="V1433" s="81"/>
      <c r="W1433" s="40"/>
      <c r="X1433" s="40"/>
      <c r="Y1433" s="40"/>
      <c r="Z1433" s="38" t="str">
        <f>IFERROR(VLOOKUP(Y1433,DIRECTORIO!A:B,2,FALSE),"")</f>
        <v/>
      </c>
      <c r="AA1433" s="40"/>
      <c r="AB1433" s="40"/>
      <c r="AC1433" s="40"/>
      <c r="AD1433" s="40"/>
      <c r="AE1433" s="40"/>
      <c r="AF1433" s="40"/>
      <c r="AG1433" s="41" t="s">
        <v>109</v>
      </c>
      <c r="AH1433" s="42"/>
      <c r="AI1433" s="54" t="str">
        <f t="shared" ca="1" si="277"/>
        <v>PENDIENTE NOTIFICACIÓN ELECTRÓNICA</v>
      </c>
      <c r="AJ1433" s="37"/>
      <c r="AK1433" s="37"/>
      <c r="AL1433" s="37"/>
      <c r="AM1433" s="53" t="str">
        <f>IF(AK1433="","",WORKDAY(AK1433,5,FESTIVOS_CO!A:A))</f>
        <v/>
      </c>
      <c r="AN1433" s="37"/>
      <c r="AO1433" s="37"/>
      <c r="AP1433" s="54" t="str">
        <f t="shared" ca="1" si="270"/>
        <v>NO APLICA</v>
      </c>
      <c r="AQ1433" s="36"/>
      <c r="AR1433" s="43"/>
      <c r="AS1433" s="37"/>
      <c r="AT1433" s="36"/>
      <c r="AU1433" s="37"/>
      <c r="AV1433" s="36"/>
      <c r="AW1433" s="36"/>
      <c r="AX1433" s="37"/>
      <c r="AY1433" s="140" t="str">
        <f>IF(AU1433="","",WORKDAY(AU1433,5,FESTIVOS_CO!A:A))</f>
        <v/>
      </c>
      <c r="AZ1433" s="54" t="str">
        <f t="shared" ca="1" si="279"/>
        <v>NO APLICA</v>
      </c>
      <c r="BA1433" s="55" t="str">
        <f>IF(AX1433="","",WORKDAY(AX1433,5,FESTIVOS_CO!A:A))</f>
        <v/>
      </c>
      <c r="BB1433" s="39"/>
      <c r="BC1433" s="40"/>
      <c r="BD1433" s="40"/>
      <c r="BE1433" s="56" t="str">
        <f t="shared" ca="1" si="268"/>
        <v>NO APLICA</v>
      </c>
      <c r="BF1433" s="37"/>
      <c r="BG1433" s="45"/>
      <c r="BH1433" s="37"/>
      <c r="BI1433" s="36"/>
      <c r="BJ1433" s="37"/>
      <c r="BK1433" s="36"/>
      <c r="BL1433" s="36"/>
      <c r="BM1433" s="53" t="str">
        <f>IF(BJ1433="","",WORKDAY(BJ1433,5,FESTIVOS_CO!A:A))</f>
        <v/>
      </c>
      <c r="BN1433" s="57" t="str">
        <f t="shared" ca="1" si="278"/>
        <v>PENDIENTE HACER AVISO</v>
      </c>
      <c r="BO1433" s="54" t="str">
        <f t="shared" ca="1" si="271"/>
        <v>EN TRÁMITE NOTIF. POR AVISO</v>
      </c>
      <c r="BP1433" s="37"/>
      <c r="BQ1433" s="53" t="str">
        <f>IF(BP1433="","",WORKDAY(BP1433,5,FESTIVOS_CO!A:A))</f>
        <v/>
      </c>
      <c r="BR1433" s="37"/>
      <c r="BS1433" s="36"/>
      <c r="BT1433" s="38"/>
      <c r="BU1433" s="58" t="e">
        <f>VLOOKUP(BT1433,Hoja2!$C:$D,2,0)</f>
        <v>#N/A</v>
      </c>
      <c r="BV1433" s="80" t="str">
        <f>IF(
AND(AO1433="",BD1433="",BQ1433=""),
"EN PROCESO NOTIFICACION / COMUNICACION",
IF(
BT1433="",
"NO APLICA",
IF(
BU1433=60,
IF(AO1433&lt;&gt;"",AO1433,IF(BD1433&lt;&gt;"",BD1433,BQ1433))+60,
WORKDAY(
IF(AO1433&lt;&gt;"",AO1433,IF(BD1433&lt;&gt;"",BD1433,BQ1433)),
BU1433,
FESTIVOS_CO!A:A
)
)
))</f>
        <v>EN PROCESO NOTIFICACION / COMUNICACION</v>
      </c>
      <c r="BW1433" s="44"/>
      <c r="BX1433" s="53"/>
      <c r="BY1433" s="45"/>
      <c r="BZ1433" s="37"/>
      <c r="CA1433" s="54" t="str">
        <f t="shared" si="272"/>
        <v>PENDIENTE EJECUTORIA</v>
      </c>
      <c r="CB1433" s="59" t="str">
        <f t="shared" si="269"/>
        <v/>
      </c>
      <c r="CC1433" s="36"/>
      <c r="CD1433" s="40"/>
      <c r="CE1433" s="46"/>
      <c r="CF1433" s="40"/>
      <c r="CG1433" s="40"/>
      <c r="CH1433" s="40"/>
      <c r="CI1433" s="36"/>
      <c r="CJ1433" s="47"/>
      <c r="CK1433" s="40"/>
      <c r="CL1433" s="40"/>
      <c r="CM1433" s="40"/>
      <c r="CN1433" s="40"/>
    </row>
    <row r="1434" spans="1:92" ht="42.75" hidden="1">
      <c r="A1434" s="49" t="str">
        <f t="shared" si="273"/>
        <v>SIN GESTIÓN</v>
      </c>
      <c r="B1434" s="58"/>
      <c r="C1434" s="37"/>
      <c r="D1434" s="37"/>
      <c r="E1434" s="49" t="str">
        <f t="shared" si="274"/>
        <v>PENDIENTE NOTIFICACIÓN</v>
      </c>
      <c r="F1434" s="141" t="str">
        <f t="shared" si="275"/>
        <v>PENDIENTE NOTIFICACIÓN</v>
      </c>
      <c r="G1434" s="49" t="str">
        <f t="shared" si="276"/>
        <v/>
      </c>
      <c r="H1434" s="51" t="str">
        <f ca="1">IF(
L1434="",
"",
IF(
NETWORKDAYS(L1434,IF(M1434&lt;&gt;"",M1434,TODAY()),FESTIVOS_CO!A:A)&gt;2,
"VENCIDO",
IF(
NETWORKDAYS(L1434,IF(M1434&lt;&gt;"",M1434,TODAY()),FESTIVOS_CO!A:A)=2,
"ALERTA",
"A TIEMPO"
)))</f>
        <v/>
      </c>
      <c r="I1434" s="40"/>
      <c r="J1434" s="36"/>
      <c r="K1434" s="37"/>
      <c r="L1434" s="50"/>
      <c r="M1434" s="37"/>
      <c r="N1434" s="52"/>
      <c r="O1434" s="52"/>
      <c r="P1434" s="36"/>
      <c r="Q1434" s="36"/>
      <c r="R1434" s="40"/>
      <c r="S1434" s="36"/>
      <c r="T1434" s="40"/>
      <c r="U1434" s="40"/>
      <c r="V1434" s="81"/>
      <c r="W1434" s="40"/>
      <c r="X1434" s="40"/>
      <c r="Y1434" s="40"/>
      <c r="Z1434" s="38" t="str">
        <f>IFERROR(VLOOKUP(Y1434,DIRECTORIO!A:B,2,FALSE),"")</f>
        <v/>
      </c>
      <c r="AA1434" s="40"/>
      <c r="AB1434" s="40"/>
      <c r="AC1434" s="40"/>
      <c r="AD1434" s="40"/>
      <c r="AE1434" s="40"/>
      <c r="AF1434" s="40"/>
      <c r="AG1434" s="41" t="s">
        <v>109</v>
      </c>
      <c r="AH1434" s="42"/>
      <c r="AI1434" s="54" t="str">
        <f t="shared" ca="1" si="277"/>
        <v>PENDIENTE NOTIFICACIÓN ELECTRÓNICA</v>
      </c>
      <c r="AJ1434" s="37"/>
      <c r="AK1434" s="37"/>
      <c r="AL1434" s="37"/>
      <c r="AM1434" s="53" t="str">
        <f>IF(AK1434="","",WORKDAY(AK1434,5,FESTIVOS_CO!A:A))</f>
        <v/>
      </c>
      <c r="AN1434" s="37"/>
      <c r="AO1434" s="37"/>
      <c r="AP1434" s="54" t="str">
        <f t="shared" ca="1" si="270"/>
        <v>NO APLICA</v>
      </c>
      <c r="AQ1434" s="36"/>
      <c r="AR1434" s="43"/>
      <c r="AS1434" s="37"/>
      <c r="AT1434" s="36"/>
      <c r="AU1434" s="37"/>
      <c r="AV1434" s="36"/>
      <c r="AW1434" s="36"/>
      <c r="AX1434" s="37"/>
      <c r="AY1434" s="140" t="str">
        <f>IF(AU1434="","",WORKDAY(AU1434,5,FESTIVOS_CO!A:A))</f>
        <v/>
      </c>
      <c r="AZ1434" s="54" t="str">
        <f t="shared" ca="1" si="279"/>
        <v>NO APLICA</v>
      </c>
      <c r="BA1434" s="55" t="str">
        <f>IF(AX1434="","",WORKDAY(AX1434,5,FESTIVOS_CO!A:A))</f>
        <v/>
      </c>
      <c r="BB1434" s="39"/>
      <c r="BC1434" s="40"/>
      <c r="BD1434" s="40"/>
      <c r="BE1434" s="56" t="str">
        <f t="shared" ca="1" si="268"/>
        <v>NO APLICA</v>
      </c>
      <c r="BF1434" s="37"/>
      <c r="BG1434" s="45"/>
      <c r="BH1434" s="37"/>
      <c r="BI1434" s="36"/>
      <c r="BJ1434" s="37"/>
      <c r="BK1434" s="36"/>
      <c r="BL1434" s="36"/>
      <c r="BM1434" s="53" t="str">
        <f>IF(BJ1434="","",WORKDAY(BJ1434,5,FESTIVOS_CO!A:A))</f>
        <v/>
      </c>
      <c r="BN1434" s="57" t="str">
        <f t="shared" ca="1" si="278"/>
        <v>PENDIENTE HACER AVISO</v>
      </c>
      <c r="BO1434" s="54" t="str">
        <f t="shared" ca="1" si="271"/>
        <v>EN TRÁMITE NOTIF. POR AVISO</v>
      </c>
      <c r="BP1434" s="37"/>
      <c r="BQ1434" s="53" t="str">
        <f>IF(BP1434="","",WORKDAY(BP1434,5,FESTIVOS_CO!A:A))</f>
        <v/>
      </c>
      <c r="BR1434" s="37"/>
      <c r="BS1434" s="36"/>
      <c r="BT1434" s="38"/>
      <c r="BU1434" s="58" t="e">
        <f>VLOOKUP(BT1434,Hoja2!$C:$D,2,0)</f>
        <v>#N/A</v>
      </c>
      <c r="BV1434" s="80" t="str">
        <f>IF(
AND(AO1434="",BD1434="",BQ1434=""),
"EN PROCESO NOTIFICACION / COMUNICACION",
IF(
BT1434="",
"NO APLICA",
IF(
BU1434=60,
IF(AO1434&lt;&gt;"",AO1434,IF(BD1434&lt;&gt;"",BD1434,BQ1434))+60,
WORKDAY(
IF(AO1434&lt;&gt;"",AO1434,IF(BD1434&lt;&gt;"",BD1434,BQ1434)),
BU1434,
FESTIVOS_CO!A:A
)
)
))</f>
        <v>EN PROCESO NOTIFICACION / COMUNICACION</v>
      </c>
      <c r="BW1434" s="44"/>
      <c r="BX1434" s="53"/>
      <c r="BY1434" s="45"/>
      <c r="BZ1434" s="37"/>
      <c r="CA1434" s="54" t="str">
        <f t="shared" si="272"/>
        <v>PENDIENTE EJECUTORIA</v>
      </c>
      <c r="CB1434" s="59" t="str">
        <f t="shared" si="269"/>
        <v/>
      </c>
      <c r="CC1434" s="36"/>
      <c r="CD1434" s="40"/>
      <c r="CE1434" s="46"/>
      <c r="CF1434" s="40"/>
      <c r="CG1434" s="40"/>
      <c r="CH1434" s="40"/>
      <c r="CI1434" s="36"/>
      <c r="CJ1434" s="47"/>
      <c r="CK1434" s="40"/>
      <c r="CL1434" s="40"/>
      <c r="CM1434" s="40"/>
      <c r="CN1434" s="40"/>
    </row>
    <row r="1435" spans="1:92" ht="42.75" hidden="1">
      <c r="A1435" s="49" t="str">
        <f t="shared" si="273"/>
        <v>SIN GESTIÓN</v>
      </c>
      <c r="B1435" s="58"/>
      <c r="C1435" s="37"/>
      <c r="D1435" s="37"/>
      <c r="E1435" s="49" t="str">
        <f t="shared" si="274"/>
        <v>PENDIENTE NOTIFICACIÓN</v>
      </c>
      <c r="F1435" s="141" t="str">
        <f t="shared" si="275"/>
        <v>PENDIENTE NOTIFICACIÓN</v>
      </c>
      <c r="G1435" s="49" t="str">
        <f t="shared" si="276"/>
        <v/>
      </c>
      <c r="H1435" s="51" t="str">
        <f ca="1">IF(
L1435="",
"",
IF(
NETWORKDAYS(L1435,IF(M1435&lt;&gt;"",M1435,TODAY()),FESTIVOS_CO!A:A)&gt;2,
"VENCIDO",
IF(
NETWORKDAYS(L1435,IF(M1435&lt;&gt;"",M1435,TODAY()),FESTIVOS_CO!A:A)=2,
"ALERTA",
"A TIEMPO"
)))</f>
        <v/>
      </c>
      <c r="I1435" s="40"/>
      <c r="J1435" s="36"/>
      <c r="K1435" s="37"/>
      <c r="L1435" s="50"/>
      <c r="M1435" s="37"/>
      <c r="N1435" s="52"/>
      <c r="O1435" s="52"/>
      <c r="P1435" s="36"/>
      <c r="Q1435" s="36"/>
      <c r="R1435" s="40"/>
      <c r="S1435" s="36"/>
      <c r="T1435" s="40"/>
      <c r="U1435" s="40"/>
      <c r="V1435" s="81"/>
      <c r="W1435" s="40"/>
      <c r="X1435" s="40"/>
      <c r="Y1435" s="40"/>
      <c r="Z1435" s="38" t="str">
        <f>IFERROR(VLOOKUP(Y1435,DIRECTORIO!A:B,2,FALSE),"")</f>
        <v/>
      </c>
      <c r="AA1435" s="40"/>
      <c r="AB1435" s="40"/>
      <c r="AC1435" s="40"/>
      <c r="AD1435" s="40"/>
      <c r="AE1435" s="40"/>
      <c r="AF1435" s="40"/>
      <c r="AG1435" s="41" t="s">
        <v>109</v>
      </c>
      <c r="AH1435" s="42"/>
      <c r="AI1435" s="54" t="str">
        <f t="shared" ca="1" si="277"/>
        <v>PENDIENTE NOTIFICACIÓN ELECTRÓNICA</v>
      </c>
      <c r="AJ1435" s="37"/>
      <c r="AK1435" s="37"/>
      <c r="AL1435" s="37"/>
      <c r="AM1435" s="53" t="str">
        <f>IF(AK1435="","",WORKDAY(AK1435,5,FESTIVOS_CO!A:A))</f>
        <v/>
      </c>
      <c r="AN1435" s="37"/>
      <c r="AO1435" s="37"/>
      <c r="AP1435" s="54" t="str">
        <f t="shared" ca="1" si="270"/>
        <v>NO APLICA</v>
      </c>
      <c r="AQ1435" s="36"/>
      <c r="AR1435" s="43"/>
      <c r="AS1435" s="37"/>
      <c r="AT1435" s="36"/>
      <c r="AU1435" s="37"/>
      <c r="AV1435" s="36"/>
      <c r="AW1435" s="36"/>
      <c r="AX1435" s="37"/>
      <c r="AY1435" s="140" t="str">
        <f>IF(AU1435="","",WORKDAY(AU1435,5,FESTIVOS_CO!A:A))</f>
        <v/>
      </c>
      <c r="AZ1435" s="54" t="str">
        <f t="shared" ca="1" si="279"/>
        <v>NO APLICA</v>
      </c>
      <c r="BA1435" s="55" t="str">
        <f>IF(AX1435="","",WORKDAY(AX1435,5,FESTIVOS_CO!A:A))</f>
        <v/>
      </c>
      <c r="BB1435" s="39"/>
      <c r="BC1435" s="40"/>
      <c r="BD1435" s="40"/>
      <c r="BE1435" s="56" t="str">
        <f t="shared" ref="BE1435:BE1498" ca="1" si="280">IF(AZ1435="NO PROCEDE",
"NO PROCEDE",IF(OR(AZ1435="HACER AVISO",BB1435="NO"),
"HACER AVISO",
"NO APLICA"))</f>
        <v>NO APLICA</v>
      </c>
      <c r="BF1435" s="37"/>
      <c r="BG1435" s="45"/>
      <c r="BH1435" s="37"/>
      <c r="BI1435" s="36"/>
      <c r="BJ1435" s="37"/>
      <c r="BK1435" s="36"/>
      <c r="BL1435" s="36"/>
      <c r="BM1435" s="53" t="str">
        <f>IF(BJ1435="","",WORKDAY(BJ1435,5,FESTIVOS_CO!A:A))</f>
        <v/>
      </c>
      <c r="BN1435" s="57" t="str">
        <f t="shared" ca="1" si="278"/>
        <v>PENDIENTE HACER AVISO</v>
      </c>
      <c r="BO1435" s="54" t="str">
        <f t="shared" ca="1" si="271"/>
        <v>EN TRÁMITE NOTIF. POR AVISO</v>
      </c>
      <c r="BP1435" s="37"/>
      <c r="BQ1435" s="53" t="str">
        <f>IF(BP1435="","",WORKDAY(BP1435,5,FESTIVOS_CO!A:A))</f>
        <v/>
      </c>
      <c r="BR1435" s="37"/>
      <c r="BS1435" s="36"/>
      <c r="BT1435" s="38"/>
      <c r="BU1435" s="58" t="e">
        <f>VLOOKUP(BT1435,Hoja2!$C:$D,2,0)</f>
        <v>#N/A</v>
      </c>
      <c r="BV1435" s="80" t="str">
        <f>IF(
AND(AO1435="",BD1435="",BQ1435=""),
"EN PROCESO NOTIFICACION / COMUNICACION",
IF(
BT1435="",
"NO APLICA",
IF(
BU1435=60,
IF(AO1435&lt;&gt;"",AO1435,IF(BD1435&lt;&gt;"",BD1435,BQ1435))+60,
WORKDAY(
IF(AO1435&lt;&gt;"",AO1435,IF(BD1435&lt;&gt;"",BD1435,BQ1435)),
BU1435,
FESTIVOS_CO!A:A
)
)
))</f>
        <v>EN PROCESO NOTIFICACION / COMUNICACION</v>
      </c>
      <c r="BW1435" s="44"/>
      <c r="BX1435" s="53"/>
      <c r="BY1435" s="45"/>
      <c r="BZ1435" s="37"/>
      <c r="CA1435" s="54" t="str">
        <f t="shared" si="272"/>
        <v>PENDIENTE EJECUTORIA</v>
      </c>
      <c r="CB1435" s="59" t="str">
        <f t="shared" ref="CB1435:CB1498" si="281">IF(CC1435="NO",
"NO APLICA",
IF(CC1435="SI",
IF(COUNTBLANK(CC1435:CH1435)&gt;0,
"PENDIENTE MEMORANDO",
"MEMORANDOS ENVIADOS"
),
IF(CI1435="NO",
"NO APLICA",
IF(CI1435="SI",
IF(COUNTBLANK(CJ1435:CN1435)&gt;0,
"PENDIENTES OFICIOS",
"OFICIOS ENVIADOS"
),
""
)
)
))</f>
        <v/>
      </c>
      <c r="CC1435" s="36"/>
      <c r="CD1435" s="40"/>
      <c r="CE1435" s="46"/>
      <c r="CF1435" s="40"/>
      <c r="CG1435" s="40"/>
      <c r="CH1435" s="40"/>
      <c r="CI1435" s="36"/>
      <c r="CJ1435" s="47"/>
      <c r="CK1435" s="40"/>
      <c r="CL1435" s="40"/>
      <c r="CM1435" s="40"/>
      <c r="CN1435" s="40"/>
    </row>
    <row r="1436" spans="1:92" ht="42.75" hidden="1">
      <c r="A1436" s="49" t="str">
        <f t="shared" si="273"/>
        <v>SIN GESTIÓN</v>
      </c>
      <c r="B1436" s="58"/>
      <c r="C1436" s="37"/>
      <c r="D1436" s="37"/>
      <c r="E1436" s="49" t="str">
        <f t="shared" si="274"/>
        <v>PENDIENTE NOTIFICACIÓN</v>
      </c>
      <c r="F1436" s="141" t="str">
        <f t="shared" si="275"/>
        <v>PENDIENTE NOTIFICACIÓN</v>
      </c>
      <c r="G1436" s="49" t="str">
        <f t="shared" si="276"/>
        <v/>
      </c>
      <c r="H1436" s="51" t="str">
        <f ca="1">IF(
L1436="",
"",
IF(
NETWORKDAYS(L1436,IF(M1436&lt;&gt;"",M1436,TODAY()),FESTIVOS_CO!A:A)&gt;2,
"VENCIDO",
IF(
NETWORKDAYS(L1436,IF(M1436&lt;&gt;"",M1436,TODAY()),FESTIVOS_CO!A:A)=2,
"ALERTA",
"A TIEMPO"
)))</f>
        <v/>
      </c>
      <c r="I1436" s="40"/>
      <c r="J1436" s="36"/>
      <c r="K1436" s="37"/>
      <c r="L1436" s="50"/>
      <c r="M1436" s="37"/>
      <c r="N1436" s="52"/>
      <c r="O1436" s="52"/>
      <c r="P1436" s="36"/>
      <c r="Q1436" s="36"/>
      <c r="R1436" s="40"/>
      <c r="S1436" s="36"/>
      <c r="T1436" s="40"/>
      <c r="U1436" s="40"/>
      <c r="V1436" s="81"/>
      <c r="W1436" s="40"/>
      <c r="X1436" s="40"/>
      <c r="Y1436" s="40"/>
      <c r="Z1436" s="38" t="str">
        <f>IFERROR(VLOOKUP(Y1436,DIRECTORIO!A:B,2,FALSE),"")</f>
        <v/>
      </c>
      <c r="AA1436" s="40"/>
      <c r="AB1436" s="40"/>
      <c r="AC1436" s="40"/>
      <c r="AD1436" s="40"/>
      <c r="AE1436" s="40"/>
      <c r="AF1436" s="40"/>
      <c r="AG1436" s="41" t="s">
        <v>109</v>
      </c>
      <c r="AH1436" s="42"/>
      <c r="AI1436" s="54" t="str">
        <f t="shared" ca="1" si="277"/>
        <v>PENDIENTE NOTIFICACIÓN ELECTRÓNICA</v>
      </c>
      <c r="AJ1436" s="37"/>
      <c r="AK1436" s="37"/>
      <c r="AL1436" s="37"/>
      <c r="AM1436" s="53" t="str">
        <f>IF(AK1436="","",WORKDAY(AK1436,5,FESTIVOS_CO!A:A))</f>
        <v/>
      </c>
      <c r="AN1436" s="37"/>
      <c r="AO1436" s="37"/>
      <c r="AP1436" s="54" t="str">
        <f t="shared" ref="AP1436:AP1499" ca="1" si="282">IF(
ISNUMBER(SEARCH("PENDIENTE",UPPER(AI1436))),
"NO APLICA",
IF(
COUNTBLANK(AJ1436:AL1436)=COUNTA(AJ1436:AL1436),
"NO APLICA",
IF(
UPPER(AN1436)="SI",
"NO PROCEDE CITACION",
"NOTIFICAR POR CITACION"
)
)
)</f>
        <v>NO APLICA</v>
      </c>
      <c r="AQ1436" s="36"/>
      <c r="AR1436" s="43"/>
      <c r="AS1436" s="37"/>
      <c r="AT1436" s="36"/>
      <c r="AU1436" s="37"/>
      <c r="AV1436" s="36"/>
      <c r="AW1436" s="36"/>
      <c r="AX1436" s="37"/>
      <c r="AY1436" s="140" t="str">
        <f>IF(AU1436="","",WORKDAY(AU1436,5,FESTIVOS_CO!A:A))</f>
        <v/>
      </c>
      <c r="AZ1436" s="54" t="str">
        <f t="shared" ca="1" si="279"/>
        <v>NO APLICA</v>
      </c>
      <c r="BA1436" s="55" t="str">
        <f>IF(AX1436="","",WORKDAY(AX1436,5,FESTIVOS_CO!A:A))</f>
        <v/>
      </c>
      <c r="BB1436" s="39"/>
      <c r="BC1436" s="40"/>
      <c r="BD1436" s="40"/>
      <c r="BE1436" s="56" t="str">
        <f t="shared" ca="1" si="280"/>
        <v>NO APLICA</v>
      </c>
      <c r="BF1436" s="37"/>
      <c r="BG1436" s="45"/>
      <c r="BH1436" s="37"/>
      <c r="BI1436" s="36"/>
      <c r="BJ1436" s="37"/>
      <c r="BK1436" s="36"/>
      <c r="BL1436" s="36"/>
      <c r="BM1436" s="53" t="str">
        <f>IF(BJ1436="","",WORKDAY(BJ1436,5,FESTIVOS_CO!A:A))</f>
        <v/>
      </c>
      <c r="BN1436" s="57" t="str">
        <f t="shared" ca="1" si="278"/>
        <v>PENDIENTE HACER AVISO</v>
      </c>
      <c r="BO1436" s="54" t="str">
        <f t="shared" ca="1" si="271"/>
        <v>EN TRÁMITE NOTIF. POR AVISO</v>
      </c>
      <c r="BP1436" s="37"/>
      <c r="BQ1436" s="53" t="str">
        <f>IF(BP1436="","",WORKDAY(BP1436,5,FESTIVOS_CO!A:A))</f>
        <v/>
      </c>
      <c r="BR1436" s="37"/>
      <c r="BS1436" s="36"/>
      <c r="BT1436" s="38"/>
      <c r="BU1436" s="58" t="e">
        <f>VLOOKUP(BT1436,Hoja2!$C:$D,2,0)</f>
        <v>#N/A</v>
      </c>
      <c r="BV1436" s="80" t="str">
        <f>IF(
AND(AO1436="",BD1436="",BQ1436=""),
"EN PROCESO NOTIFICACION / COMUNICACION",
IF(
BT1436="",
"NO APLICA",
IF(
BU1436=60,
IF(AO1436&lt;&gt;"",AO1436,IF(BD1436&lt;&gt;"",BD1436,BQ1436))+60,
WORKDAY(
IF(AO1436&lt;&gt;"",AO1436,IF(BD1436&lt;&gt;"",BD1436,BQ1436)),
BU1436,
FESTIVOS_CO!A:A
)
)
))</f>
        <v>EN PROCESO NOTIFICACION / COMUNICACION</v>
      </c>
      <c r="BW1436" s="44"/>
      <c r="BX1436" s="53"/>
      <c r="BY1436" s="45"/>
      <c r="BZ1436" s="37"/>
      <c r="CA1436" s="54" t="str">
        <f t="shared" si="272"/>
        <v>PENDIENTE EJECUTORIA</v>
      </c>
      <c r="CB1436" s="59" t="str">
        <f t="shared" si="281"/>
        <v/>
      </c>
      <c r="CC1436" s="36"/>
      <c r="CD1436" s="40"/>
      <c r="CE1436" s="46"/>
      <c r="CF1436" s="40"/>
      <c r="CG1436" s="40"/>
      <c r="CH1436" s="40"/>
      <c r="CI1436" s="36"/>
      <c r="CJ1436" s="47"/>
      <c r="CK1436" s="40"/>
      <c r="CL1436" s="40"/>
      <c r="CM1436" s="40"/>
      <c r="CN1436" s="40"/>
    </row>
    <row r="1437" spans="1:92" ht="42.75" hidden="1">
      <c r="A1437" s="49" t="str">
        <f t="shared" si="273"/>
        <v>SIN GESTIÓN</v>
      </c>
      <c r="B1437" s="58"/>
      <c r="C1437" s="37"/>
      <c r="D1437" s="37"/>
      <c r="E1437" s="49" t="str">
        <f t="shared" si="274"/>
        <v>PENDIENTE NOTIFICACIÓN</v>
      </c>
      <c r="F1437" s="141" t="str">
        <f t="shared" si="275"/>
        <v>PENDIENTE NOTIFICACIÓN</v>
      </c>
      <c r="G1437" s="49" t="str">
        <f t="shared" si="276"/>
        <v/>
      </c>
      <c r="H1437" s="51" t="str">
        <f ca="1">IF(
L1437="",
"",
IF(
NETWORKDAYS(L1437,IF(M1437&lt;&gt;"",M1437,TODAY()),FESTIVOS_CO!A:A)&gt;2,
"VENCIDO",
IF(
NETWORKDAYS(L1437,IF(M1437&lt;&gt;"",M1437,TODAY()),FESTIVOS_CO!A:A)=2,
"ALERTA",
"A TIEMPO"
)))</f>
        <v/>
      </c>
      <c r="I1437" s="40"/>
      <c r="J1437" s="36"/>
      <c r="K1437" s="37"/>
      <c r="L1437" s="50"/>
      <c r="M1437" s="37"/>
      <c r="N1437" s="52"/>
      <c r="O1437" s="52"/>
      <c r="P1437" s="36"/>
      <c r="Q1437" s="36"/>
      <c r="R1437" s="40"/>
      <c r="S1437" s="36"/>
      <c r="T1437" s="40"/>
      <c r="U1437" s="40"/>
      <c r="V1437" s="81"/>
      <c r="W1437" s="40"/>
      <c r="X1437" s="40"/>
      <c r="Y1437" s="40"/>
      <c r="Z1437" s="38" t="str">
        <f>IFERROR(VLOOKUP(Y1437,DIRECTORIO!A:B,2,FALSE),"")</f>
        <v/>
      </c>
      <c r="AA1437" s="40"/>
      <c r="AB1437" s="40"/>
      <c r="AC1437" s="40"/>
      <c r="AD1437" s="40"/>
      <c r="AE1437" s="40"/>
      <c r="AF1437" s="40"/>
      <c r="AG1437" s="41" t="s">
        <v>109</v>
      </c>
      <c r="AH1437" s="42"/>
      <c r="AI1437" s="54" t="str">
        <f t="shared" ca="1" si="277"/>
        <v>PENDIENTE NOTIFICACIÓN ELECTRÓNICA</v>
      </c>
      <c r="AJ1437" s="37"/>
      <c r="AK1437" s="37"/>
      <c r="AL1437" s="37"/>
      <c r="AM1437" s="53" t="str">
        <f>IF(AK1437="","",WORKDAY(AK1437,5,FESTIVOS_CO!A:A))</f>
        <v/>
      </c>
      <c r="AN1437" s="37"/>
      <c r="AO1437" s="37"/>
      <c r="AP1437" s="54" t="str">
        <f t="shared" ca="1" si="282"/>
        <v>NO APLICA</v>
      </c>
      <c r="AQ1437" s="36"/>
      <c r="AR1437" s="43"/>
      <c r="AS1437" s="37"/>
      <c r="AT1437" s="36"/>
      <c r="AU1437" s="37"/>
      <c r="AV1437" s="36"/>
      <c r="AW1437" s="36"/>
      <c r="AX1437" s="37"/>
      <c r="AY1437" s="140" t="str">
        <f>IF(AU1437="","",WORKDAY(AU1437,5,FESTIVOS_CO!A:A))</f>
        <v/>
      </c>
      <c r="AZ1437" s="54" t="str">
        <f t="shared" ca="1" si="279"/>
        <v>NO APLICA</v>
      </c>
      <c r="BA1437" s="55" t="str">
        <f>IF(AX1437="","",WORKDAY(AX1437,5,FESTIVOS_CO!A:A))</f>
        <v/>
      </c>
      <c r="BB1437" s="39"/>
      <c r="BC1437" s="40"/>
      <c r="BD1437" s="40"/>
      <c r="BE1437" s="56" t="str">
        <f t="shared" ca="1" si="280"/>
        <v>NO APLICA</v>
      </c>
      <c r="BF1437" s="37"/>
      <c r="BG1437" s="45"/>
      <c r="BH1437" s="37"/>
      <c r="BI1437" s="36"/>
      <c r="BJ1437" s="37"/>
      <c r="BK1437" s="36"/>
      <c r="BL1437" s="36"/>
      <c r="BM1437" s="53" t="str">
        <f>IF(BJ1437="","",WORKDAY(BJ1437,5,FESTIVOS_CO!A:A))</f>
        <v/>
      </c>
      <c r="BN1437" s="57" t="str">
        <f t="shared" ca="1" si="278"/>
        <v>PENDIENTE HACER AVISO</v>
      </c>
      <c r="BO1437" s="54" t="str">
        <f t="shared" ca="1" si="271"/>
        <v>EN TRÁMITE NOTIF. POR AVISO</v>
      </c>
      <c r="BP1437" s="37"/>
      <c r="BQ1437" s="53" t="str">
        <f>IF(BP1437="","",WORKDAY(BP1437,5,FESTIVOS_CO!A:A))</f>
        <v/>
      </c>
      <c r="BR1437" s="37"/>
      <c r="BS1437" s="36"/>
      <c r="BT1437" s="38"/>
      <c r="BU1437" s="58" t="e">
        <f>VLOOKUP(BT1437,Hoja2!$C:$D,2,0)</f>
        <v>#N/A</v>
      </c>
      <c r="BV1437" s="80" t="str">
        <f>IF(
AND(AO1437="",BD1437="",BQ1437=""),
"EN PROCESO NOTIFICACION / COMUNICACION",
IF(
BT1437="",
"NO APLICA",
IF(
BU1437=60,
IF(AO1437&lt;&gt;"",AO1437,IF(BD1437&lt;&gt;"",BD1437,BQ1437))+60,
WORKDAY(
IF(AO1437&lt;&gt;"",AO1437,IF(BD1437&lt;&gt;"",BD1437,BQ1437)),
BU1437,
FESTIVOS_CO!A:A
)
)
))</f>
        <v>EN PROCESO NOTIFICACION / COMUNICACION</v>
      </c>
      <c r="BW1437" s="44"/>
      <c r="BX1437" s="53"/>
      <c r="BY1437" s="45"/>
      <c r="BZ1437" s="37"/>
      <c r="CA1437" s="54" t="str">
        <f t="shared" si="272"/>
        <v>PENDIENTE EJECUTORIA</v>
      </c>
      <c r="CB1437" s="59" t="str">
        <f t="shared" si="281"/>
        <v/>
      </c>
      <c r="CC1437" s="36"/>
      <c r="CD1437" s="40"/>
      <c r="CE1437" s="46"/>
      <c r="CF1437" s="40"/>
      <c r="CG1437" s="40"/>
      <c r="CH1437" s="40"/>
      <c r="CI1437" s="36"/>
      <c r="CJ1437" s="47"/>
      <c r="CK1437" s="40"/>
      <c r="CL1437" s="40"/>
      <c r="CM1437" s="40"/>
      <c r="CN1437" s="40"/>
    </row>
    <row r="1438" spans="1:92" ht="42.75" hidden="1">
      <c r="A1438" s="49" t="str">
        <f t="shared" si="273"/>
        <v>SIN GESTIÓN</v>
      </c>
      <c r="B1438" s="58"/>
      <c r="C1438" s="37"/>
      <c r="D1438" s="37"/>
      <c r="E1438" s="49" t="str">
        <f t="shared" si="274"/>
        <v>PENDIENTE NOTIFICACIÓN</v>
      </c>
      <c r="F1438" s="141" t="str">
        <f t="shared" si="275"/>
        <v>PENDIENTE NOTIFICACIÓN</v>
      </c>
      <c r="G1438" s="49" t="str">
        <f t="shared" si="276"/>
        <v/>
      </c>
      <c r="H1438" s="51" t="str">
        <f ca="1">IF(
L1438="",
"",
IF(
NETWORKDAYS(L1438,IF(M1438&lt;&gt;"",M1438,TODAY()),FESTIVOS_CO!A:A)&gt;2,
"VENCIDO",
IF(
NETWORKDAYS(L1438,IF(M1438&lt;&gt;"",M1438,TODAY()),FESTIVOS_CO!A:A)=2,
"ALERTA",
"A TIEMPO"
)))</f>
        <v/>
      </c>
      <c r="I1438" s="40"/>
      <c r="J1438" s="36"/>
      <c r="K1438" s="37"/>
      <c r="L1438" s="50"/>
      <c r="M1438" s="37"/>
      <c r="N1438" s="52"/>
      <c r="O1438" s="52"/>
      <c r="P1438" s="36"/>
      <c r="Q1438" s="36"/>
      <c r="R1438" s="40"/>
      <c r="S1438" s="36"/>
      <c r="T1438" s="40"/>
      <c r="U1438" s="40"/>
      <c r="V1438" s="81"/>
      <c r="W1438" s="40"/>
      <c r="X1438" s="40"/>
      <c r="Y1438" s="40"/>
      <c r="Z1438" s="38" t="str">
        <f>IFERROR(VLOOKUP(Y1438,DIRECTORIO!A:B,2,FALSE),"")</f>
        <v/>
      </c>
      <c r="AA1438" s="40"/>
      <c r="AB1438" s="40"/>
      <c r="AC1438" s="40"/>
      <c r="AD1438" s="40"/>
      <c r="AE1438" s="40"/>
      <c r="AF1438" s="40"/>
      <c r="AG1438" s="41" t="s">
        <v>109</v>
      </c>
      <c r="AH1438" s="42"/>
      <c r="AI1438" s="54" t="str">
        <f t="shared" ca="1" si="277"/>
        <v>PENDIENTE NOTIFICACIÓN ELECTRÓNICA</v>
      </c>
      <c r="AJ1438" s="37"/>
      <c r="AK1438" s="37"/>
      <c r="AL1438" s="37"/>
      <c r="AM1438" s="53" t="str">
        <f>IF(AK1438="","",WORKDAY(AK1438,5,FESTIVOS_CO!A:A))</f>
        <v/>
      </c>
      <c r="AN1438" s="37"/>
      <c r="AO1438" s="37"/>
      <c r="AP1438" s="54" t="str">
        <f t="shared" ca="1" si="282"/>
        <v>NO APLICA</v>
      </c>
      <c r="AQ1438" s="36"/>
      <c r="AR1438" s="43"/>
      <c r="AS1438" s="37"/>
      <c r="AT1438" s="36"/>
      <c r="AU1438" s="37"/>
      <c r="AV1438" s="36"/>
      <c r="AW1438" s="36"/>
      <c r="AX1438" s="37"/>
      <c r="AY1438" s="140" t="str">
        <f>IF(AU1438="","",WORKDAY(AU1438,5,FESTIVOS_CO!A:A))</f>
        <v/>
      </c>
      <c r="AZ1438" s="54" t="str">
        <f t="shared" ca="1" si="279"/>
        <v>NO APLICA</v>
      </c>
      <c r="BA1438" s="55" t="str">
        <f>IF(AX1438="","",WORKDAY(AX1438,5,FESTIVOS_CO!A:A))</f>
        <v/>
      </c>
      <c r="BB1438" s="39"/>
      <c r="BC1438" s="40"/>
      <c r="BD1438" s="40"/>
      <c r="BE1438" s="56" t="str">
        <f t="shared" ca="1" si="280"/>
        <v>NO APLICA</v>
      </c>
      <c r="BF1438" s="37"/>
      <c r="BG1438" s="45"/>
      <c r="BH1438" s="37"/>
      <c r="BI1438" s="36"/>
      <c r="BJ1438" s="37"/>
      <c r="BK1438" s="36"/>
      <c r="BL1438" s="36"/>
      <c r="BM1438" s="53" t="str">
        <f>IF(BJ1438="","",WORKDAY(BJ1438,5,FESTIVOS_CO!A:A))</f>
        <v/>
      </c>
      <c r="BN1438" s="57" t="str">
        <f t="shared" ca="1" si="278"/>
        <v>PENDIENTE HACER AVISO</v>
      </c>
      <c r="BO1438" s="54" t="str">
        <f t="shared" ca="1" si="271"/>
        <v>EN TRÁMITE NOTIF. POR AVISO</v>
      </c>
      <c r="BP1438" s="37"/>
      <c r="BQ1438" s="53" t="str">
        <f>IF(BP1438="","",WORKDAY(BP1438,5,FESTIVOS_CO!A:A))</f>
        <v/>
      </c>
      <c r="BR1438" s="37"/>
      <c r="BS1438" s="36"/>
      <c r="BT1438" s="38"/>
      <c r="BU1438" s="58" t="e">
        <f>VLOOKUP(BT1438,Hoja2!$C:$D,2,0)</f>
        <v>#N/A</v>
      </c>
      <c r="BV1438" s="80" t="str">
        <f>IF(
AND(AO1438="",BD1438="",BQ1438=""),
"EN PROCESO NOTIFICACION / COMUNICACION",
IF(
BT1438="",
"NO APLICA",
IF(
BU1438=60,
IF(AO1438&lt;&gt;"",AO1438,IF(BD1438&lt;&gt;"",BD1438,BQ1438))+60,
WORKDAY(
IF(AO1438&lt;&gt;"",AO1438,IF(BD1438&lt;&gt;"",BD1438,BQ1438)),
BU1438,
FESTIVOS_CO!A:A
)
)
))</f>
        <v>EN PROCESO NOTIFICACION / COMUNICACION</v>
      </c>
      <c r="BW1438" s="44"/>
      <c r="BX1438" s="53"/>
      <c r="BY1438" s="45"/>
      <c r="BZ1438" s="37"/>
      <c r="CA1438" s="54" t="str">
        <f t="shared" si="272"/>
        <v>PENDIENTE EJECUTORIA</v>
      </c>
      <c r="CB1438" s="59" t="str">
        <f t="shared" si="281"/>
        <v/>
      </c>
      <c r="CC1438" s="36"/>
      <c r="CD1438" s="40"/>
      <c r="CE1438" s="46"/>
      <c r="CF1438" s="40"/>
      <c r="CG1438" s="40"/>
      <c r="CH1438" s="40"/>
      <c r="CI1438" s="36"/>
      <c r="CJ1438" s="47"/>
      <c r="CK1438" s="40"/>
      <c r="CL1438" s="40"/>
      <c r="CM1438" s="40"/>
      <c r="CN1438" s="40"/>
    </row>
    <row r="1439" spans="1:92" ht="42.75" hidden="1">
      <c r="A1439" s="49" t="str">
        <f t="shared" si="273"/>
        <v>SIN GESTIÓN</v>
      </c>
      <c r="B1439" s="58"/>
      <c r="C1439" s="37"/>
      <c r="D1439" s="37"/>
      <c r="E1439" s="49" t="str">
        <f t="shared" si="274"/>
        <v>PENDIENTE NOTIFICACIÓN</v>
      </c>
      <c r="F1439" s="141" t="str">
        <f t="shared" si="275"/>
        <v>PENDIENTE NOTIFICACIÓN</v>
      </c>
      <c r="G1439" s="49" t="str">
        <f t="shared" si="276"/>
        <v/>
      </c>
      <c r="H1439" s="51" t="str">
        <f ca="1">IF(
L1439="",
"",
IF(
NETWORKDAYS(L1439,IF(M1439&lt;&gt;"",M1439,TODAY()),FESTIVOS_CO!A:A)&gt;2,
"VENCIDO",
IF(
NETWORKDAYS(L1439,IF(M1439&lt;&gt;"",M1439,TODAY()),FESTIVOS_CO!A:A)=2,
"ALERTA",
"A TIEMPO"
)))</f>
        <v/>
      </c>
      <c r="I1439" s="40"/>
      <c r="J1439" s="36"/>
      <c r="K1439" s="37"/>
      <c r="L1439" s="50"/>
      <c r="M1439" s="37"/>
      <c r="N1439" s="52"/>
      <c r="O1439" s="52"/>
      <c r="P1439" s="36"/>
      <c r="Q1439" s="36"/>
      <c r="R1439" s="40"/>
      <c r="S1439" s="36"/>
      <c r="T1439" s="40"/>
      <c r="U1439" s="40"/>
      <c r="V1439" s="81"/>
      <c r="W1439" s="40"/>
      <c r="X1439" s="40"/>
      <c r="Y1439" s="40"/>
      <c r="Z1439" s="38" t="str">
        <f>IFERROR(VLOOKUP(Y1439,DIRECTORIO!A:B,2,FALSE),"")</f>
        <v/>
      </c>
      <c r="AA1439" s="40"/>
      <c r="AB1439" s="40"/>
      <c r="AC1439" s="40"/>
      <c r="AD1439" s="40"/>
      <c r="AE1439" s="40"/>
      <c r="AF1439" s="40"/>
      <c r="AG1439" s="41" t="s">
        <v>109</v>
      </c>
      <c r="AH1439" s="42"/>
      <c r="AI1439" s="54" t="str">
        <f t="shared" ca="1" si="277"/>
        <v>PENDIENTE NOTIFICACIÓN ELECTRÓNICA</v>
      </c>
      <c r="AJ1439" s="37"/>
      <c r="AK1439" s="37"/>
      <c r="AL1439" s="37"/>
      <c r="AM1439" s="53" t="str">
        <f>IF(AK1439="","",WORKDAY(AK1439,5,FESTIVOS_CO!A:A))</f>
        <v/>
      </c>
      <c r="AN1439" s="37"/>
      <c r="AO1439" s="37"/>
      <c r="AP1439" s="54" t="str">
        <f t="shared" ca="1" si="282"/>
        <v>NO APLICA</v>
      </c>
      <c r="AQ1439" s="36"/>
      <c r="AR1439" s="43"/>
      <c r="AS1439" s="37"/>
      <c r="AT1439" s="36"/>
      <c r="AU1439" s="37"/>
      <c r="AV1439" s="36"/>
      <c r="AW1439" s="36"/>
      <c r="AX1439" s="37"/>
      <c r="AY1439" s="140" t="str">
        <f>IF(AU1439="","",WORKDAY(AU1439,5,FESTIVOS_CO!A:A))</f>
        <v/>
      </c>
      <c r="AZ1439" s="54" t="str">
        <f t="shared" ca="1" si="279"/>
        <v>NO APLICA</v>
      </c>
      <c r="BA1439" s="55" t="str">
        <f>IF(AX1439="","",WORKDAY(AX1439,5,FESTIVOS_CO!A:A))</f>
        <v/>
      </c>
      <c r="BB1439" s="39"/>
      <c r="BC1439" s="40"/>
      <c r="BD1439" s="40"/>
      <c r="BE1439" s="56" t="str">
        <f t="shared" ca="1" si="280"/>
        <v>NO APLICA</v>
      </c>
      <c r="BF1439" s="37"/>
      <c r="BG1439" s="45"/>
      <c r="BH1439" s="37"/>
      <c r="BI1439" s="36"/>
      <c r="BJ1439" s="37"/>
      <c r="BK1439" s="36"/>
      <c r="BL1439" s="36"/>
      <c r="BM1439" s="53" t="str">
        <f>IF(BJ1439="","",WORKDAY(BJ1439,5,FESTIVOS_CO!A:A))</f>
        <v/>
      </c>
      <c r="BN1439" s="57" t="str">
        <f t="shared" ca="1" si="278"/>
        <v>PENDIENTE HACER AVISO</v>
      </c>
      <c r="BO1439" s="54" t="str">
        <f t="shared" ca="1" si="271"/>
        <v>EN TRÁMITE NOTIF. POR AVISO</v>
      </c>
      <c r="BP1439" s="37"/>
      <c r="BQ1439" s="53" t="str">
        <f>IF(BP1439="","",WORKDAY(BP1439,5,FESTIVOS_CO!A:A))</f>
        <v/>
      </c>
      <c r="BR1439" s="37"/>
      <c r="BS1439" s="36"/>
      <c r="BT1439" s="38"/>
      <c r="BU1439" s="58" t="e">
        <f>VLOOKUP(BT1439,Hoja2!$C:$D,2,0)</f>
        <v>#N/A</v>
      </c>
      <c r="BV1439" s="80" t="str">
        <f>IF(
AND(AO1439="",BD1439="",BQ1439=""),
"EN PROCESO NOTIFICACION / COMUNICACION",
IF(
BT1439="",
"NO APLICA",
IF(
BU1439=60,
IF(AO1439&lt;&gt;"",AO1439,IF(BD1439&lt;&gt;"",BD1439,BQ1439))+60,
WORKDAY(
IF(AO1439&lt;&gt;"",AO1439,IF(BD1439&lt;&gt;"",BD1439,BQ1439)),
BU1439,
FESTIVOS_CO!A:A
)
)
))</f>
        <v>EN PROCESO NOTIFICACION / COMUNICACION</v>
      </c>
      <c r="BW1439" s="44"/>
      <c r="BX1439" s="53"/>
      <c r="BY1439" s="45"/>
      <c r="BZ1439" s="37"/>
      <c r="CA1439" s="54" t="str">
        <f t="shared" si="272"/>
        <v>PENDIENTE EJECUTORIA</v>
      </c>
      <c r="CB1439" s="59" t="str">
        <f t="shared" si="281"/>
        <v/>
      </c>
      <c r="CC1439" s="36"/>
      <c r="CD1439" s="40"/>
      <c r="CE1439" s="46"/>
      <c r="CF1439" s="40"/>
      <c r="CG1439" s="40"/>
      <c r="CH1439" s="40"/>
      <c r="CI1439" s="36"/>
      <c r="CJ1439" s="47"/>
      <c r="CK1439" s="40"/>
      <c r="CL1439" s="40"/>
      <c r="CM1439" s="40"/>
      <c r="CN1439" s="40"/>
    </row>
    <row r="1440" spans="1:92" ht="42.75" hidden="1">
      <c r="A1440" s="49" t="str">
        <f t="shared" si="273"/>
        <v>SIN GESTIÓN</v>
      </c>
      <c r="B1440" s="58"/>
      <c r="C1440" s="37"/>
      <c r="D1440" s="37"/>
      <c r="E1440" s="49" t="str">
        <f t="shared" si="274"/>
        <v>PENDIENTE NOTIFICACIÓN</v>
      </c>
      <c r="F1440" s="141" t="str">
        <f t="shared" si="275"/>
        <v>PENDIENTE NOTIFICACIÓN</v>
      </c>
      <c r="G1440" s="49" t="str">
        <f t="shared" si="276"/>
        <v/>
      </c>
      <c r="H1440" s="51" t="str">
        <f ca="1">IF(
L1440="",
"",
IF(
NETWORKDAYS(L1440,IF(M1440&lt;&gt;"",M1440,TODAY()),FESTIVOS_CO!A:A)&gt;2,
"VENCIDO",
IF(
NETWORKDAYS(L1440,IF(M1440&lt;&gt;"",M1440,TODAY()),FESTIVOS_CO!A:A)=2,
"ALERTA",
"A TIEMPO"
)))</f>
        <v/>
      </c>
      <c r="I1440" s="40"/>
      <c r="J1440" s="36"/>
      <c r="K1440" s="37"/>
      <c r="L1440" s="50"/>
      <c r="M1440" s="37"/>
      <c r="N1440" s="52"/>
      <c r="O1440" s="52"/>
      <c r="P1440" s="36"/>
      <c r="Q1440" s="36"/>
      <c r="R1440" s="40"/>
      <c r="S1440" s="36"/>
      <c r="T1440" s="40"/>
      <c r="U1440" s="40"/>
      <c r="V1440" s="81"/>
      <c r="W1440" s="40"/>
      <c r="X1440" s="40"/>
      <c r="Y1440" s="40"/>
      <c r="Z1440" s="38" t="str">
        <f>IFERROR(VLOOKUP(Y1440,DIRECTORIO!A:B,2,FALSE),"")</f>
        <v/>
      </c>
      <c r="AA1440" s="40"/>
      <c r="AB1440" s="40"/>
      <c r="AC1440" s="40"/>
      <c r="AD1440" s="40"/>
      <c r="AE1440" s="40"/>
      <c r="AF1440" s="40"/>
      <c r="AG1440" s="41" t="s">
        <v>109</v>
      </c>
      <c r="AH1440" s="42"/>
      <c r="AI1440" s="54" t="str">
        <f t="shared" ca="1" si="277"/>
        <v>PENDIENTE NOTIFICACIÓN ELECTRÓNICA</v>
      </c>
      <c r="AJ1440" s="37"/>
      <c r="AK1440" s="37"/>
      <c r="AL1440" s="37"/>
      <c r="AM1440" s="53" t="str">
        <f>IF(AK1440="","",WORKDAY(AK1440,5,FESTIVOS_CO!A:A))</f>
        <v/>
      </c>
      <c r="AN1440" s="37"/>
      <c r="AO1440" s="37"/>
      <c r="AP1440" s="54" t="str">
        <f t="shared" ca="1" si="282"/>
        <v>NO APLICA</v>
      </c>
      <c r="AQ1440" s="36"/>
      <c r="AR1440" s="43"/>
      <c r="AS1440" s="37"/>
      <c r="AT1440" s="36"/>
      <c r="AU1440" s="37"/>
      <c r="AV1440" s="36"/>
      <c r="AW1440" s="36"/>
      <c r="AX1440" s="37"/>
      <c r="AY1440" s="140" t="str">
        <f>IF(AU1440="","",WORKDAY(AU1440,5,FESTIVOS_CO!A:A))</f>
        <v/>
      </c>
      <c r="AZ1440" s="54" t="str">
        <f t="shared" ca="1" si="279"/>
        <v>NO APLICA</v>
      </c>
      <c r="BA1440" s="55" t="str">
        <f>IF(AX1440="","",WORKDAY(AX1440,5,FESTIVOS_CO!A:A))</f>
        <v/>
      </c>
      <c r="BB1440" s="39"/>
      <c r="BC1440" s="40"/>
      <c r="BD1440" s="40"/>
      <c r="BE1440" s="56" t="str">
        <f t="shared" ca="1" si="280"/>
        <v>NO APLICA</v>
      </c>
      <c r="BF1440" s="37"/>
      <c r="BG1440" s="45"/>
      <c r="BH1440" s="37"/>
      <c r="BI1440" s="36"/>
      <c r="BJ1440" s="37"/>
      <c r="BK1440" s="36"/>
      <c r="BL1440" s="36"/>
      <c r="BM1440" s="53" t="str">
        <f>IF(BJ1440="","",WORKDAY(BJ1440,5,FESTIVOS_CO!A:A))</f>
        <v/>
      </c>
      <c r="BN1440" s="57" t="str">
        <f t="shared" ca="1" si="278"/>
        <v>PENDIENTE HACER AVISO</v>
      </c>
      <c r="BO1440" s="54" t="str">
        <f t="shared" ca="1" si="271"/>
        <v>EN TRÁMITE NOTIF. POR AVISO</v>
      </c>
      <c r="BP1440" s="37"/>
      <c r="BQ1440" s="53" t="str">
        <f>IF(BP1440="","",WORKDAY(BP1440,5,FESTIVOS_CO!A:A))</f>
        <v/>
      </c>
      <c r="BR1440" s="37"/>
      <c r="BS1440" s="36"/>
      <c r="BT1440" s="38"/>
      <c r="BU1440" s="58" t="e">
        <f>VLOOKUP(BT1440,Hoja2!$C:$D,2,0)</f>
        <v>#N/A</v>
      </c>
      <c r="BV1440" s="80" t="str">
        <f>IF(
AND(AO1440="",BD1440="",BQ1440=""),
"EN PROCESO NOTIFICACION / COMUNICACION",
IF(
BT1440="",
"NO APLICA",
IF(
BU1440=60,
IF(AO1440&lt;&gt;"",AO1440,IF(BD1440&lt;&gt;"",BD1440,BQ1440))+60,
WORKDAY(
IF(AO1440&lt;&gt;"",AO1440,IF(BD1440&lt;&gt;"",BD1440,BQ1440)),
BU1440,
FESTIVOS_CO!A:A
)
)
))</f>
        <v>EN PROCESO NOTIFICACION / COMUNICACION</v>
      </c>
      <c r="BW1440" s="44"/>
      <c r="BX1440" s="53"/>
      <c r="BY1440" s="45"/>
      <c r="BZ1440" s="37"/>
      <c r="CA1440" s="54" t="str">
        <f t="shared" si="272"/>
        <v>PENDIENTE EJECUTORIA</v>
      </c>
      <c r="CB1440" s="59" t="str">
        <f t="shared" si="281"/>
        <v/>
      </c>
      <c r="CC1440" s="36"/>
      <c r="CD1440" s="40"/>
      <c r="CE1440" s="46"/>
      <c r="CF1440" s="40"/>
      <c r="CG1440" s="40"/>
      <c r="CH1440" s="40"/>
      <c r="CI1440" s="36"/>
      <c r="CJ1440" s="47"/>
      <c r="CK1440" s="40"/>
      <c r="CL1440" s="40"/>
      <c r="CM1440" s="40"/>
      <c r="CN1440" s="40"/>
    </row>
    <row r="1441" spans="1:92" ht="42.75" hidden="1">
      <c r="A1441" s="49" t="str">
        <f t="shared" si="273"/>
        <v>SIN GESTIÓN</v>
      </c>
      <c r="B1441" s="58"/>
      <c r="C1441" s="37"/>
      <c r="D1441" s="37"/>
      <c r="E1441" s="49" t="str">
        <f t="shared" si="274"/>
        <v>PENDIENTE NOTIFICACIÓN</v>
      </c>
      <c r="F1441" s="141" t="str">
        <f t="shared" si="275"/>
        <v>PENDIENTE NOTIFICACIÓN</v>
      </c>
      <c r="G1441" s="49" t="str">
        <f t="shared" si="276"/>
        <v/>
      </c>
      <c r="H1441" s="51" t="str">
        <f ca="1">IF(
L1441="",
"",
IF(
NETWORKDAYS(L1441,IF(M1441&lt;&gt;"",M1441,TODAY()),FESTIVOS_CO!A:A)&gt;2,
"VENCIDO",
IF(
NETWORKDAYS(L1441,IF(M1441&lt;&gt;"",M1441,TODAY()),FESTIVOS_CO!A:A)=2,
"ALERTA",
"A TIEMPO"
)))</f>
        <v/>
      </c>
      <c r="I1441" s="40"/>
      <c r="J1441" s="36"/>
      <c r="K1441" s="37"/>
      <c r="L1441" s="50"/>
      <c r="M1441" s="37"/>
      <c r="N1441" s="52"/>
      <c r="O1441" s="52"/>
      <c r="P1441" s="36"/>
      <c r="Q1441" s="36"/>
      <c r="R1441" s="40"/>
      <c r="S1441" s="36"/>
      <c r="T1441" s="40"/>
      <c r="U1441" s="40"/>
      <c r="V1441" s="81"/>
      <c r="W1441" s="40"/>
      <c r="X1441" s="40"/>
      <c r="Y1441" s="40"/>
      <c r="Z1441" s="38" t="str">
        <f>IFERROR(VLOOKUP(Y1441,DIRECTORIO!A:B,2,FALSE),"")</f>
        <v/>
      </c>
      <c r="AA1441" s="40"/>
      <c r="AB1441" s="40"/>
      <c r="AC1441" s="40"/>
      <c r="AD1441" s="40"/>
      <c r="AE1441" s="40"/>
      <c r="AF1441" s="40"/>
      <c r="AG1441" s="41" t="s">
        <v>109</v>
      </c>
      <c r="AH1441" s="42"/>
      <c r="AI1441" s="54" t="str">
        <f t="shared" ca="1" si="277"/>
        <v>PENDIENTE NOTIFICACIÓN ELECTRÓNICA</v>
      </c>
      <c r="AJ1441" s="37"/>
      <c r="AK1441" s="37"/>
      <c r="AL1441" s="37"/>
      <c r="AM1441" s="53" t="str">
        <f>IF(AK1441="","",WORKDAY(AK1441,5,FESTIVOS_CO!A:A))</f>
        <v/>
      </c>
      <c r="AN1441" s="37"/>
      <c r="AO1441" s="37"/>
      <c r="AP1441" s="54" t="str">
        <f t="shared" ca="1" si="282"/>
        <v>NO APLICA</v>
      </c>
      <c r="AQ1441" s="36"/>
      <c r="AR1441" s="43"/>
      <c r="AS1441" s="37"/>
      <c r="AT1441" s="36"/>
      <c r="AU1441" s="37"/>
      <c r="AV1441" s="36"/>
      <c r="AW1441" s="36"/>
      <c r="AX1441" s="37"/>
      <c r="AY1441" s="140" t="str">
        <f>IF(AU1441="","",WORKDAY(AU1441,5,FESTIVOS_CO!A:A))</f>
        <v/>
      </c>
      <c r="AZ1441" s="54" t="str">
        <f t="shared" ca="1" si="279"/>
        <v>NO APLICA</v>
      </c>
      <c r="BA1441" s="55" t="str">
        <f>IF(AX1441="","",WORKDAY(AX1441,5,FESTIVOS_CO!A:A))</f>
        <v/>
      </c>
      <c r="BB1441" s="39"/>
      <c r="BC1441" s="40"/>
      <c r="BD1441" s="40"/>
      <c r="BE1441" s="56" t="str">
        <f t="shared" ca="1" si="280"/>
        <v>NO APLICA</v>
      </c>
      <c r="BF1441" s="37"/>
      <c r="BG1441" s="45"/>
      <c r="BH1441" s="37"/>
      <c r="BI1441" s="36"/>
      <c r="BJ1441" s="37"/>
      <c r="BK1441" s="36"/>
      <c r="BL1441" s="36"/>
      <c r="BM1441" s="53" t="str">
        <f>IF(BJ1441="","",WORKDAY(BJ1441,5,FESTIVOS_CO!A:A))</f>
        <v/>
      </c>
      <c r="BN1441" s="57" t="str">
        <f t="shared" ca="1" si="278"/>
        <v>PENDIENTE HACER AVISO</v>
      </c>
      <c r="BO1441" s="54" t="str">
        <f t="shared" ca="1" si="271"/>
        <v>EN TRÁMITE NOTIF. POR AVISO</v>
      </c>
      <c r="BP1441" s="37"/>
      <c r="BQ1441" s="53" t="str">
        <f>IF(BP1441="","",WORKDAY(BP1441,5,FESTIVOS_CO!A:A))</f>
        <v/>
      </c>
      <c r="BR1441" s="37"/>
      <c r="BS1441" s="36"/>
      <c r="BT1441" s="38"/>
      <c r="BU1441" s="58" t="e">
        <f>VLOOKUP(BT1441,Hoja2!$C:$D,2,0)</f>
        <v>#N/A</v>
      </c>
      <c r="BV1441" s="80" t="str">
        <f>IF(
AND(AO1441="",BD1441="",BQ1441=""),
"EN PROCESO NOTIFICACION / COMUNICACION",
IF(
BT1441="",
"NO APLICA",
IF(
BU1441=60,
IF(AO1441&lt;&gt;"",AO1441,IF(BD1441&lt;&gt;"",BD1441,BQ1441))+60,
WORKDAY(
IF(AO1441&lt;&gt;"",AO1441,IF(BD1441&lt;&gt;"",BD1441,BQ1441)),
BU1441,
FESTIVOS_CO!A:A
)
)
))</f>
        <v>EN PROCESO NOTIFICACION / COMUNICACION</v>
      </c>
      <c r="BW1441" s="44"/>
      <c r="BX1441" s="53"/>
      <c r="BY1441" s="45"/>
      <c r="BZ1441" s="37"/>
      <c r="CA1441" s="54" t="str">
        <f t="shared" si="272"/>
        <v>PENDIENTE EJECUTORIA</v>
      </c>
      <c r="CB1441" s="59" t="str">
        <f t="shared" si="281"/>
        <v/>
      </c>
      <c r="CC1441" s="36"/>
      <c r="CD1441" s="40"/>
      <c r="CE1441" s="46"/>
      <c r="CF1441" s="40"/>
      <c r="CG1441" s="40"/>
      <c r="CH1441" s="40"/>
      <c r="CI1441" s="36"/>
      <c r="CJ1441" s="47"/>
      <c r="CK1441" s="40"/>
      <c r="CL1441" s="40"/>
      <c r="CM1441" s="40"/>
      <c r="CN1441" s="40"/>
    </row>
    <row r="1442" spans="1:92" ht="42.75" hidden="1">
      <c r="A1442" s="49" t="str">
        <f t="shared" si="273"/>
        <v>SIN GESTIÓN</v>
      </c>
      <c r="B1442" s="58"/>
      <c r="C1442" s="37"/>
      <c r="D1442" s="37"/>
      <c r="E1442" s="49" t="str">
        <f t="shared" si="274"/>
        <v>PENDIENTE NOTIFICACIÓN</v>
      </c>
      <c r="F1442" s="141" t="str">
        <f t="shared" si="275"/>
        <v>PENDIENTE NOTIFICACIÓN</v>
      </c>
      <c r="G1442" s="49" t="str">
        <f t="shared" si="276"/>
        <v/>
      </c>
      <c r="H1442" s="51" t="str">
        <f ca="1">IF(
L1442="",
"",
IF(
NETWORKDAYS(L1442,IF(M1442&lt;&gt;"",M1442,TODAY()),FESTIVOS_CO!A:A)&gt;2,
"VENCIDO",
IF(
NETWORKDAYS(L1442,IF(M1442&lt;&gt;"",M1442,TODAY()),FESTIVOS_CO!A:A)=2,
"ALERTA",
"A TIEMPO"
)))</f>
        <v/>
      </c>
      <c r="I1442" s="40"/>
      <c r="J1442" s="36"/>
      <c r="K1442" s="37"/>
      <c r="L1442" s="50"/>
      <c r="M1442" s="37"/>
      <c r="N1442" s="52"/>
      <c r="O1442" s="52"/>
      <c r="P1442" s="36"/>
      <c r="Q1442" s="36"/>
      <c r="R1442" s="40"/>
      <c r="S1442" s="36"/>
      <c r="T1442" s="40"/>
      <c r="U1442" s="40"/>
      <c r="V1442" s="81"/>
      <c r="W1442" s="40"/>
      <c r="X1442" s="40"/>
      <c r="Y1442" s="40"/>
      <c r="Z1442" s="38" t="str">
        <f>IFERROR(VLOOKUP(Y1442,DIRECTORIO!A:B,2,FALSE),"")</f>
        <v/>
      </c>
      <c r="AA1442" s="40"/>
      <c r="AB1442" s="40"/>
      <c r="AC1442" s="40"/>
      <c r="AD1442" s="40"/>
      <c r="AE1442" s="40"/>
      <c r="AF1442" s="40"/>
      <c r="AG1442" s="41" t="s">
        <v>109</v>
      </c>
      <c r="AH1442" s="42"/>
      <c r="AI1442" s="54" t="str">
        <f t="shared" ca="1" si="277"/>
        <v>PENDIENTE NOTIFICACIÓN ELECTRÓNICA</v>
      </c>
      <c r="AJ1442" s="37"/>
      <c r="AK1442" s="37"/>
      <c r="AL1442" s="37"/>
      <c r="AM1442" s="53" t="str">
        <f>IF(AK1442="","",WORKDAY(AK1442,5,FESTIVOS_CO!A:A))</f>
        <v/>
      </c>
      <c r="AN1442" s="37"/>
      <c r="AO1442" s="37"/>
      <c r="AP1442" s="54" t="str">
        <f t="shared" ca="1" si="282"/>
        <v>NO APLICA</v>
      </c>
      <c r="AQ1442" s="36"/>
      <c r="AR1442" s="43"/>
      <c r="AS1442" s="37"/>
      <c r="AT1442" s="36"/>
      <c r="AU1442" s="37"/>
      <c r="AV1442" s="36"/>
      <c r="AW1442" s="36"/>
      <c r="AX1442" s="37"/>
      <c r="AY1442" s="140" t="str">
        <f>IF(AU1442="","",WORKDAY(AU1442,5,FESTIVOS_CO!A:A))</f>
        <v/>
      </c>
      <c r="AZ1442" s="54" t="str">
        <f t="shared" ca="1" si="279"/>
        <v>NO APLICA</v>
      </c>
      <c r="BA1442" s="55" t="str">
        <f>IF(AX1442="","",WORKDAY(AX1442,5,FESTIVOS_CO!A:A))</f>
        <v/>
      </c>
      <c r="BB1442" s="39"/>
      <c r="BC1442" s="40"/>
      <c r="BD1442" s="40"/>
      <c r="BE1442" s="56" t="str">
        <f t="shared" ca="1" si="280"/>
        <v>NO APLICA</v>
      </c>
      <c r="BF1442" s="37"/>
      <c r="BG1442" s="45"/>
      <c r="BH1442" s="37"/>
      <c r="BI1442" s="36"/>
      <c r="BJ1442" s="37"/>
      <c r="BK1442" s="36"/>
      <c r="BL1442" s="36"/>
      <c r="BM1442" s="53" t="str">
        <f>IF(BJ1442="","",WORKDAY(BJ1442,5,FESTIVOS_CO!A:A))</f>
        <v/>
      </c>
      <c r="BN1442" s="57" t="str">
        <f t="shared" ca="1" si="278"/>
        <v>PENDIENTE HACER AVISO</v>
      </c>
      <c r="BO1442" s="54" t="str">
        <f t="shared" ca="1" si="271"/>
        <v>EN TRÁMITE NOTIF. POR AVISO</v>
      </c>
      <c r="BP1442" s="37"/>
      <c r="BQ1442" s="53" t="str">
        <f>IF(BP1442="","",WORKDAY(BP1442,5,FESTIVOS_CO!A:A))</f>
        <v/>
      </c>
      <c r="BR1442" s="37"/>
      <c r="BS1442" s="36"/>
      <c r="BT1442" s="38"/>
      <c r="BU1442" s="58" t="e">
        <f>VLOOKUP(BT1442,Hoja2!$C:$D,2,0)</f>
        <v>#N/A</v>
      </c>
      <c r="BV1442" s="80" t="str">
        <f>IF(
AND(AO1442="",BD1442="",BQ1442=""),
"EN PROCESO NOTIFICACION / COMUNICACION",
IF(
BT1442="",
"NO APLICA",
IF(
BU1442=60,
IF(AO1442&lt;&gt;"",AO1442,IF(BD1442&lt;&gt;"",BD1442,BQ1442))+60,
WORKDAY(
IF(AO1442&lt;&gt;"",AO1442,IF(BD1442&lt;&gt;"",BD1442,BQ1442)),
BU1442,
FESTIVOS_CO!A:A
)
)
))</f>
        <v>EN PROCESO NOTIFICACION / COMUNICACION</v>
      </c>
      <c r="BW1442" s="44"/>
      <c r="BX1442" s="53"/>
      <c r="BY1442" s="45"/>
      <c r="BZ1442" s="37"/>
      <c r="CA1442" s="54" t="str">
        <f t="shared" si="272"/>
        <v>PENDIENTE EJECUTORIA</v>
      </c>
      <c r="CB1442" s="59" t="str">
        <f t="shared" si="281"/>
        <v/>
      </c>
      <c r="CC1442" s="36"/>
      <c r="CD1442" s="40"/>
      <c r="CE1442" s="46"/>
      <c r="CF1442" s="40"/>
      <c r="CG1442" s="40"/>
      <c r="CH1442" s="40"/>
      <c r="CI1442" s="36"/>
      <c r="CJ1442" s="47"/>
      <c r="CK1442" s="40"/>
      <c r="CL1442" s="40"/>
      <c r="CM1442" s="40"/>
      <c r="CN1442" s="40"/>
    </row>
    <row r="1443" spans="1:92" ht="42.75" hidden="1">
      <c r="A1443" s="49" t="str">
        <f t="shared" si="273"/>
        <v>SIN GESTIÓN</v>
      </c>
      <c r="B1443" s="58"/>
      <c r="C1443" s="37"/>
      <c r="D1443" s="37"/>
      <c r="E1443" s="49" t="str">
        <f t="shared" si="274"/>
        <v>PENDIENTE NOTIFICACIÓN</v>
      </c>
      <c r="F1443" s="141" t="str">
        <f t="shared" si="275"/>
        <v>PENDIENTE NOTIFICACIÓN</v>
      </c>
      <c r="G1443" s="49" t="str">
        <f t="shared" si="276"/>
        <v/>
      </c>
      <c r="H1443" s="51" t="str">
        <f ca="1">IF(
L1443="",
"",
IF(
NETWORKDAYS(L1443,IF(M1443&lt;&gt;"",M1443,TODAY()),FESTIVOS_CO!A:A)&gt;2,
"VENCIDO",
IF(
NETWORKDAYS(L1443,IF(M1443&lt;&gt;"",M1443,TODAY()),FESTIVOS_CO!A:A)=2,
"ALERTA",
"A TIEMPO"
)))</f>
        <v/>
      </c>
      <c r="I1443" s="40"/>
      <c r="J1443" s="36"/>
      <c r="K1443" s="37"/>
      <c r="L1443" s="50"/>
      <c r="M1443" s="37"/>
      <c r="N1443" s="52"/>
      <c r="O1443" s="52"/>
      <c r="P1443" s="36"/>
      <c r="Q1443" s="36"/>
      <c r="R1443" s="40"/>
      <c r="S1443" s="36"/>
      <c r="T1443" s="40"/>
      <c r="U1443" s="40"/>
      <c r="V1443" s="81"/>
      <c r="W1443" s="40"/>
      <c r="X1443" s="40"/>
      <c r="Y1443" s="40"/>
      <c r="Z1443" s="38" t="str">
        <f>IFERROR(VLOOKUP(Y1443,DIRECTORIO!A:B,2,FALSE),"")</f>
        <v/>
      </c>
      <c r="AA1443" s="40"/>
      <c r="AB1443" s="40"/>
      <c r="AC1443" s="40"/>
      <c r="AD1443" s="40"/>
      <c r="AE1443" s="40"/>
      <c r="AF1443" s="40"/>
      <c r="AG1443" s="41" t="s">
        <v>109</v>
      </c>
      <c r="AH1443" s="42"/>
      <c r="AI1443" s="54" t="str">
        <f t="shared" ca="1" si="277"/>
        <v>PENDIENTE NOTIFICACIÓN ELECTRÓNICA</v>
      </c>
      <c r="AJ1443" s="37"/>
      <c r="AK1443" s="37"/>
      <c r="AL1443" s="37"/>
      <c r="AM1443" s="53" t="str">
        <f>IF(AK1443="","",WORKDAY(AK1443,5,FESTIVOS_CO!A:A))</f>
        <v/>
      </c>
      <c r="AN1443" s="37"/>
      <c r="AO1443" s="37"/>
      <c r="AP1443" s="54" t="str">
        <f t="shared" ca="1" si="282"/>
        <v>NO APLICA</v>
      </c>
      <c r="AQ1443" s="36"/>
      <c r="AR1443" s="43"/>
      <c r="AS1443" s="37"/>
      <c r="AT1443" s="36"/>
      <c r="AU1443" s="37"/>
      <c r="AV1443" s="36"/>
      <c r="AW1443" s="36"/>
      <c r="AX1443" s="37"/>
      <c r="AY1443" s="140" t="str">
        <f>IF(AU1443="","",WORKDAY(AU1443,5,FESTIVOS_CO!A:A))</f>
        <v/>
      </c>
      <c r="AZ1443" s="54" t="str">
        <f t="shared" ca="1" si="279"/>
        <v>NO APLICA</v>
      </c>
      <c r="BA1443" s="55" t="str">
        <f>IF(AX1443="","",WORKDAY(AX1443,5,FESTIVOS_CO!A:A))</f>
        <v/>
      </c>
      <c r="BB1443" s="39"/>
      <c r="BC1443" s="40"/>
      <c r="BD1443" s="40"/>
      <c r="BE1443" s="56" t="str">
        <f t="shared" ca="1" si="280"/>
        <v>NO APLICA</v>
      </c>
      <c r="BF1443" s="37"/>
      <c r="BG1443" s="45"/>
      <c r="BH1443" s="37"/>
      <c r="BI1443" s="36"/>
      <c r="BJ1443" s="37"/>
      <c r="BK1443" s="36"/>
      <c r="BL1443" s="36"/>
      <c r="BM1443" s="53" t="str">
        <f>IF(BJ1443="","",WORKDAY(BJ1443,5,FESTIVOS_CO!A:A))</f>
        <v/>
      </c>
      <c r="BN1443" s="57" t="str">
        <f t="shared" ca="1" si="278"/>
        <v>PENDIENTE HACER AVISO</v>
      </c>
      <c r="BO1443" s="54" t="str">
        <f t="shared" ca="1" si="271"/>
        <v>EN TRÁMITE NOTIF. POR AVISO</v>
      </c>
      <c r="BP1443" s="37"/>
      <c r="BQ1443" s="53" t="str">
        <f>IF(BP1443="","",WORKDAY(BP1443,5,FESTIVOS_CO!A:A))</f>
        <v/>
      </c>
      <c r="BR1443" s="37"/>
      <c r="BS1443" s="36"/>
      <c r="BT1443" s="38"/>
      <c r="BU1443" s="58" t="e">
        <f>VLOOKUP(BT1443,Hoja2!$C:$D,2,0)</f>
        <v>#N/A</v>
      </c>
      <c r="BV1443" s="80" t="str">
        <f>IF(
AND(AO1443="",BD1443="",BQ1443=""),
"EN PROCESO NOTIFICACION / COMUNICACION",
IF(
BT1443="",
"NO APLICA",
IF(
BU1443=60,
IF(AO1443&lt;&gt;"",AO1443,IF(BD1443&lt;&gt;"",BD1443,BQ1443))+60,
WORKDAY(
IF(AO1443&lt;&gt;"",AO1443,IF(BD1443&lt;&gt;"",BD1443,BQ1443)),
BU1443,
FESTIVOS_CO!A:A
)
)
))</f>
        <v>EN PROCESO NOTIFICACION / COMUNICACION</v>
      </c>
      <c r="BW1443" s="44"/>
      <c r="BX1443" s="53"/>
      <c r="BY1443" s="45"/>
      <c r="BZ1443" s="37"/>
      <c r="CA1443" s="54" t="str">
        <f t="shared" si="272"/>
        <v>PENDIENTE EJECUTORIA</v>
      </c>
      <c r="CB1443" s="59" t="str">
        <f t="shared" si="281"/>
        <v/>
      </c>
      <c r="CC1443" s="36"/>
      <c r="CD1443" s="40"/>
      <c r="CE1443" s="46"/>
      <c r="CF1443" s="40"/>
      <c r="CG1443" s="40"/>
      <c r="CH1443" s="40"/>
      <c r="CI1443" s="36"/>
      <c r="CJ1443" s="47"/>
      <c r="CK1443" s="40"/>
      <c r="CL1443" s="40"/>
      <c r="CM1443" s="40"/>
      <c r="CN1443" s="40"/>
    </row>
    <row r="1444" spans="1:92" ht="42.75" hidden="1">
      <c r="A1444" s="49" t="str">
        <f t="shared" si="273"/>
        <v>SIN GESTIÓN</v>
      </c>
      <c r="B1444" s="58"/>
      <c r="C1444" s="37"/>
      <c r="D1444" s="37"/>
      <c r="E1444" s="49" t="str">
        <f t="shared" si="274"/>
        <v>PENDIENTE NOTIFICACIÓN</v>
      </c>
      <c r="F1444" s="141" t="str">
        <f t="shared" si="275"/>
        <v>PENDIENTE NOTIFICACIÓN</v>
      </c>
      <c r="G1444" s="49" t="str">
        <f t="shared" si="276"/>
        <v/>
      </c>
      <c r="H1444" s="51" t="str">
        <f ca="1">IF(
L1444="",
"",
IF(
NETWORKDAYS(L1444,IF(M1444&lt;&gt;"",M1444,TODAY()),FESTIVOS_CO!A:A)&gt;2,
"VENCIDO",
IF(
NETWORKDAYS(L1444,IF(M1444&lt;&gt;"",M1444,TODAY()),FESTIVOS_CO!A:A)=2,
"ALERTA",
"A TIEMPO"
)))</f>
        <v/>
      </c>
      <c r="I1444" s="40"/>
      <c r="J1444" s="36"/>
      <c r="K1444" s="37"/>
      <c r="L1444" s="50"/>
      <c r="M1444" s="37"/>
      <c r="N1444" s="52"/>
      <c r="O1444" s="52"/>
      <c r="P1444" s="36"/>
      <c r="Q1444" s="36"/>
      <c r="R1444" s="40"/>
      <c r="S1444" s="36"/>
      <c r="T1444" s="40"/>
      <c r="U1444" s="40"/>
      <c r="V1444" s="81"/>
      <c r="W1444" s="40"/>
      <c r="X1444" s="40"/>
      <c r="Y1444" s="40"/>
      <c r="Z1444" s="38" t="str">
        <f>IFERROR(VLOOKUP(Y1444,DIRECTORIO!A:B,2,FALSE),"")</f>
        <v/>
      </c>
      <c r="AA1444" s="40"/>
      <c r="AB1444" s="40"/>
      <c r="AC1444" s="40"/>
      <c r="AD1444" s="40"/>
      <c r="AE1444" s="40"/>
      <c r="AF1444" s="40"/>
      <c r="AG1444" s="41" t="s">
        <v>109</v>
      </c>
      <c r="AH1444" s="42"/>
      <c r="AI1444" s="54" t="str">
        <f t="shared" ca="1" si="277"/>
        <v>PENDIENTE NOTIFICACIÓN ELECTRÓNICA</v>
      </c>
      <c r="AJ1444" s="37"/>
      <c r="AK1444" s="37"/>
      <c r="AL1444" s="37"/>
      <c r="AM1444" s="53" t="str">
        <f>IF(AK1444="","",WORKDAY(AK1444,5,FESTIVOS_CO!A:A))</f>
        <v/>
      </c>
      <c r="AN1444" s="37"/>
      <c r="AO1444" s="37"/>
      <c r="AP1444" s="54" t="str">
        <f t="shared" ca="1" si="282"/>
        <v>NO APLICA</v>
      </c>
      <c r="AQ1444" s="36"/>
      <c r="AR1444" s="43"/>
      <c r="AS1444" s="37"/>
      <c r="AT1444" s="36"/>
      <c r="AU1444" s="37"/>
      <c r="AV1444" s="36"/>
      <c r="AW1444" s="36"/>
      <c r="AX1444" s="37"/>
      <c r="AY1444" s="140" t="str">
        <f>IF(AU1444="","",WORKDAY(AU1444,5,FESTIVOS_CO!A:A))</f>
        <v/>
      </c>
      <c r="AZ1444" s="54" t="str">
        <f t="shared" ca="1" si="279"/>
        <v>NO APLICA</v>
      </c>
      <c r="BA1444" s="55" t="str">
        <f>IF(AX1444="","",WORKDAY(AX1444,5,FESTIVOS_CO!A:A))</f>
        <v/>
      </c>
      <c r="BB1444" s="39"/>
      <c r="BC1444" s="40"/>
      <c r="BD1444" s="40"/>
      <c r="BE1444" s="56" t="str">
        <f t="shared" ca="1" si="280"/>
        <v>NO APLICA</v>
      </c>
      <c r="BF1444" s="37"/>
      <c r="BG1444" s="45"/>
      <c r="BH1444" s="37"/>
      <c r="BI1444" s="36"/>
      <c r="BJ1444" s="37"/>
      <c r="BK1444" s="36"/>
      <c r="BL1444" s="36"/>
      <c r="BM1444" s="53" t="str">
        <f>IF(BJ1444="","",WORKDAY(BJ1444,5,FESTIVOS_CO!A:A))</f>
        <v/>
      </c>
      <c r="BN1444" s="57" t="str">
        <f t="shared" ca="1" si="278"/>
        <v>PENDIENTE HACER AVISO</v>
      </c>
      <c r="BO1444" s="54" t="str">
        <f t="shared" ca="1" si="271"/>
        <v>EN TRÁMITE NOTIF. POR AVISO</v>
      </c>
      <c r="BP1444" s="37"/>
      <c r="BQ1444" s="53" t="str">
        <f>IF(BP1444="","",WORKDAY(BP1444,5,FESTIVOS_CO!A:A))</f>
        <v/>
      </c>
      <c r="BR1444" s="37"/>
      <c r="BS1444" s="36"/>
      <c r="BT1444" s="38"/>
      <c r="BU1444" s="58" t="e">
        <f>VLOOKUP(BT1444,Hoja2!$C:$D,2,0)</f>
        <v>#N/A</v>
      </c>
      <c r="BV1444" s="80" t="str">
        <f>IF(
AND(AO1444="",BD1444="",BQ1444=""),
"EN PROCESO NOTIFICACION / COMUNICACION",
IF(
BT1444="",
"NO APLICA",
IF(
BU1444=60,
IF(AO1444&lt;&gt;"",AO1444,IF(BD1444&lt;&gt;"",BD1444,BQ1444))+60,
WORKDAY(
IF(AO1444&lt;&gt;"",AO1444,IF(BD1444&lt;&gt;"",BD1444,BQ1444)),
BU1444,
FESTIVOS_CO!A:A
)
)
))</f>
        <v>EN PROCESO NOTIFICACION / COMUNICACION</v>
      </c>
      <c r="BW1444" s="44"/>
      <c r="BX1444" s="53"/>
      <c r="BY1444" s="45"/>
      <c r="BZ1444" s="37"/>
      <c r="CA1444" s="54" t="str">
        <f t="shared" si="272"/>
        <v>PENDIENTE EJECUTORIA</v>
      </c>
      <c r="CB1444" s="59" t="str">
        <f t="shared" si="281"/>
        <v/>
      </c>
      <c r="CC1444" s="36"/>
      <c r="CD1444" s="40"/>
      <c r="CE1444" s="46"/>
      <c r="CF1444" s="40"/>
      <c r="CG1444" s="40"/>
      <c r="CH1444" s="40"/>
      <c r="CI1444" s="36"/>
      <c r="CJ1444" s="47"/>
      <c r="CK1444" s="40"/>
      <c r="CL1444" s="40"/>
      <c r="CM1444" s="40"/>
      <c r="CN1444" s="40"/>
    </row>
    <row r="1445" spans="1:92" ht="42.75" hidden="1">
      <c r="A1445" s="49" t="str">
        <f t="shared" si="273"/>
        <v>SIN GESTIÓN</v>
      </c>
      <c r="B1445" s="58"/>
      <c r="C1445" s="37"/>
      <c r="D1445" s="37"/>
      <c r="E1445" s="49" t="str">
        <f t="shared" si="274"/>
        <v>PENDIENTE NOTIFICACIÓN</v>
      </c>
      <c r="F1445" s="141" t="str">
        <f t="shared" si="275"/>
        <v>PENDIENTE NOTIFICACIÓN</v>
      </c>
      <c r="G1445" s="49" t="str">
        <f t="shared" si="276"/>
        <v/>
      </c>
      <c r="H1445" s="51" t="str">
        <f ca="1">IF(
L1445="",
"",
IF(
NETWORKDAYS(L1445,IF(M1445&lt;&gt;"",M1445,TODAY()),FESTIVOS_CO!A:A)&gt;2,
"VENCIDO",
IF(
NETWORKDAYS(L1445,IF(M1445&lt;&gt;"",M1445,TODAY()),FESTIVOS_CO!A:A)=2,
"ALERTA",
"A TIEMPO"
)))</f>
        <v/>
      </c>
      <c r="I1445" s="40"/>
      <c r="J1445" s="36"/>
      <c r="K1445" s="37"/>
      <c r="L1445" s="50"/>
      <c r="M1445" s="37"/>
      <c r="N1445" s="52"/>
      <c r="O1445" s="52"/>
      <c r="P1445" s="36"/>
      <c r="Q1445" s="36"/>
      <c r="R1445" s="40"/>
      <c r="S1445" s="36"/>
      <c r="T1445" s="40"/>
      <c r="U1445" s="40"/>
      <c r="V1445" s="81"/>
      <c r="W1445" s="40"/>
      <c r="X1445" s="40"/>
      <c r="Y1445" s="40"/>
      <c r="Z1445" s="38" t="str">
        <f>IFERROR(VLOOKUP(Y1445,DIRECTORIO!A:B,2,FALSE),"")</f>
        <v/>
      </c>
      <c r="AA1445" s="40"/>
      <c r="AB1445" s="40"/>
      <c r="AC1445" s="40"/>
      <c r="AD1445" s="40"/>
      <c r="AE1445" s="40"/>
      <c r="AF1445" s="40"/>
      <c r="AG1445" s="41" t="s">
        <v>109</v>
      </c>
      <c r="AH1445" s="42"/>
      <c r="AI1445" s="54" t="str">
        <f t="shared" ca="1" si="277"/>
        <v>PENDIENTE NOTIFICACIÓN ELECTRÓNICA</v>
      </c>
      <c r="AJ1445" s="37"/>
      <c r="AK1445" s="37"/>
      <c r="AL1445" s="37"/>
      <c r="AM1445" s="53" t="str">
        <f>IF(AK1445="","",WORKDAY(AK1445,5,FESTIVOS_CO!A:A))</f>
        <v/>
      </c>
      <c r="AN1445" s="37"/>
      <c r="AO1445" s="37"/>
      <c r="AP1445" s="54" t="str">
        <f t="shared" ca="1" si="282"/>
        <v>NO APLICA</v>
      </c>
      <c r="AQ1445" s="36"/>
      <c r="AR1445" s="43"/>
      <c r="AS1445" s="37"/>
      <c r="AT1445" s="36"/>
      <c r="AU1445" s="37"/>
      <c r="AV1445" s="36"/>
      <c r="AW1445" s="36"/>
      <c r="AX1445" s="37"/>
      <c r="AY1445" s="140" t="str">
        <f>IF(AU1445="","",WORKDAY(AU1445,5,FESTIVOS_CO!A:A))</f>
        <v/>
      </c>
      <c r="AZ1445" s="54" t="str">
        <f t="shared" ca="1" si="279"/>
        <v>NO APLICA</v>
      </c>
      <c r="BA1445" s="55" t="str">
        <f>IF(AX1445="","",WORKDAY(AX1445,5,FESTIVOS_CO!A:A))</f>
        <v/>
      </c>
      <c r="BB1445" s="39"/>
      <c r="BC1445" s="40"/>
      <c r="BD1445" s="40"/>
      <c r="BE1445" s="56" t="str">
        <f t="shared" ca="1" si="280"/>
        <v>NO APLICA</v>
      </c>
      <c r="BF1445" s="37"/>
      <c r="BG1445" s="45"/>
      <c r="BH1445" s="37"/>
      <c r="BI1445" s="36"/>
      <c r="BJ1445" s="37"/>
      <c r="BK1445" s="36"/>
      <c r="BL1445" s="36"/>
      <c r="BM1445" s="53" t="str">
        <f>IF(BJ1445="","",WORKDAY(BJ1445,5,FESTIVOS_CO!A:A))</f>
        <v/>
      </c>
      <c r="BN1445" s="57" t="str">
        <f t="shared" ca="1" si="278"/>
        <v>PENDIENTE HACER AVISO</v>
      </c>
      <c r="BO1445" s="54" t="str">
        <f t="shared" ca="1" si="271"/>
        <v>EN TRÁMITE NOTIF. POR AVISO</v>
      </c>
      <c r="BP1445" s="37"/>
      <c r="BQ1445" s="53" t="str">
        <f>IF(BP1445="","",WORKDAY(BP1445,5,FESTIVOS_CO!A:A))</f>
        <v/>
      </c>
      <c r="BR1445" s="37"/>
      <c r="BS1445" s="36"/>
      <c r="BT1445" s="38"/>
      <c r="BU1445" s="58" t="e">
        <f>VLOOKUP(BT1445,Hoja2!$C:$D,2,0)</f>
        <v>#N/A</v>
      </c>
      <c r="BV1445" s="80" t="str">
        <f>IF(
AND(AO1445="",BD1445="",BQ1445=""),
"EN PROCESO NOTIFICACION / COMUNICACION",
IF(
BT1445="",
"NO APLICA",
IF(
BU1445=60,
IF(AO1445&lt;&gt;"",AO1445,IF(BD1445&lt;&gt;"",BD1445,BQ1445))+60,
WORKDAY(
IF(AO1445&lt;&gt;"",AO1445,IF(BD1445&lt;&gt;"",BD1445,BQ1445)),
BU1445,
FESTIVOS_CO!A:A
)
)
))</f>
        <v>EN PROCESO NOTIFICACION / COMUNICACION</v>
      </c>
      <c r="BW1445" s="44"/>
      <c r="BX1445" s="53"/>
      <c r="BY1445" s="45"/>
      <c r="BZ1445" s="37"/>
      <c r="CA1445" s="54" t="str">
        <f t="shared" si="272"/>
        <v>PENDIENTE EJECUTORIA</v>
      </c>
      <c r="CB1445" s="59" t="str">
        <f t="shared" si="281"/>
        <v/>
      </c>
      <c r="CC1445" s="36"/>
      <c r="CD1445" s="40"/>
      <c r="CE1445" s="46"/>
      <c r="CF1445" s="40"/>
      <c r="CG1445" s="40"/>
      <c r="CH1445" s="40"/>
      <c r="CI1445" s="36"/>
      <c r="CJ1445" s="47"/>
      <c r="CK1445" s="40"/>
      <c r="CL1445" s="40"/>
      <c r="CM1445" s="40"/>
      <c r="CN1445" s="40"/>
    </row>
    <row r="1446" spans="1:92" ht="42.75" hidden="1">
      <c r="A1446" s="49" t="str">
        <f t="shared" si="273"/>
        <v>SIN GESTIÓN</v>
      </c>
      <c r="B1446" s="58"/>
      <c r="C1446" s="37"/>
      <c r="D1446" s="37"/>
      <c r="E1446" s="49" t="str">
        <f t="shared" si="274"/>
        <v>PENDIENTE NOTIFICACIÓN</v>
      </c>
      <c r="F1446" s="141" t="str">
        <f t="shared" si="275"/>
        <v>PENDIENTE NOTIFICACIÓN</v>
      </c>
      <c r="G1446" s="49" t="str">
        <f t="shared" si="276"/>
        <v/>
      </c>
      <c r="H1446" s="51" t="str">
        <f ca="1">IF(
L1446="",
"",
IF(
NETWORKDAYS(L1446,IF(M1446&lt;&gt;"",M1446,TODAY()),FESTIVOS_CO!A:A)&gt;2,
"VENCIDO",
IF(
NETWORKDAYS(L1446,IF(M1446&lt;&gt;"",M1446,TODAY()),FESTIVOS_CO!A:A)=2,
"ALERTA",
"A TIEMPO"
)))</f>
        <v/>
      </c>
      <c r="I1446" s="40"/>
      <c r="J1446" s="36"/>
      <c r="K1446" s="37"/>
      <c r="L1446" s="50"/>
      <c r="M1446" s="37"/>
      <c r="N1446" s="52"/>
      <c r="O1446" s="52"/>
      <c r="P1446" s="36"/>
      <c r="Q1446" s="36"/>
      <c r="R1446" s="40"/>
      <c r="S1446" s="36"/>
      <c r="T1446" s="40"/>
      <c r="U1446" s="40"/>
      <c r="V1446" s="81"/>
      <c r="W1446" s="40"/>
      <c r="X1446" s="40"/>
      <c r="Y1446" s="40"/>
      <c r="Z1446" s="38" t="str">
        <f>IFERROR(VLOOKUP(Y1446,DIRECTORIO!A:B,2,FALSE),"")</f>
        <v/>
      </c>
      <c r="AA1446" s="40"/>
      <c r="AB1446" s="40"/>
      <c r="AC1446" s="40"/>
      <c r="AD1446" s="40"/>
      <c r="AE1446" s="40"/>
      <c r="AF1446" s="40"/>
      <c r="AG1446" s="41" t="s">
        <v>109</v>
      </c>
      <c r="AH1446" s="42"/>
      <c r="AI1446" s="54" t="str">
        <f t="shared" ca="1" si="277"/>
        <v>PENDIENTE NOTIFICACIÓN ELECTRÓNICA</v>
      </c>
      <c r="AJ1446" s="37"/>
      <c r="AK1446" s="37"/>
      <c r="AL1446" s="37"/>
      <c r="AM1446" s="53" t="str">
        <f>IF(AK1446="","",WORKDAY(AK1446,5,FESTIVOS_CO!A:A))</f>
        <v/>
      </c>
      <c r="AN1446" s="37"/>
      <c r="AO1446" s="37"/>
      <c r="AP1446" s="54" t="str">
        <f t="shared" ca="1" si="282"/>
        <v>NO APLICA</v>
      </c>
      <c r="AQ1446" s="36"/>
      <c r="AR1446" s="43"/>
      <c r="AS1446" s="37"/>
      <c r="AT1446" s="36"/>
      <c r="AU1446" s="37"/>
      <c r="AV1446" s="36"/>
      <c r="AW1446" s="36"/>
      <c r="AX1446" s="37"/>
      <c r="AY1446" s="140" t="str">
        <f>IF(AU1446="","",WORKDAY(AU1446,5,FESTIVOS_CO!A:A))</f>
        <v/>
      </c>
      <c r="AZ1446" s="54" t="str">
        <f t="shared" ca="1" si="279"/>
        <v>NO APLICA</v>
      </c>
      <c r="BA1446" s="55" t="str">
        <f>IF(AX1446="","",WORKDAY(AX1446,5,FESTIVOS_CO!A:A))</f>
        <v/>
      </c>
      <c r="BB1446" s="39"/>
      <c r="BC1446" s="40"/>
      <c r="BD1446" s="40"/>
      <c r="BE1446" s="56" t="str">
        <f t="shared" ca="1" si="280"/>
        <v>NO APLICA</v>
      </c>
      <c r="BF1446" s="37"/>
      <c r="BG1446" s="45"/>
      <c r="BH1446" s="37"/>
      <c r="BI1446" s="36"/>
      <c r="BJ1446" s="37"/>
      <c r="BK1446" s="36"/>
      <c r="BL1446" s="36"/>
      <c r="BM1446" s="53" t="str">
        <f>IF(BJ1446="","",WORKDAY(BJ1446,5,FESTIVOS_CO!A:A))</f>
        <v/>
      </c>
      <c r="BN1446" s="57" t="str">
        <f t="shared" ca="1" si="278"/>
        <v>PENDIENTE HACER AVISO</v>
      </c>
      <c r="BO1446" s="54" t="str">
        <f t="shared" ca="1" si="271"/>
        <v>EN TRÁMITE NOTIF. POR AVISO</v>
      </c>
      <c r="BP1446" s="37"/>
      <c r="BQ1446" s="53" t="str">
        <f>IF(BP1446="","",WORKDAY(BP1446,5,FESTIVOS_CO!A:A))</f>
        <v/>
      </c>
      <c r="BR1446" s="37"/>
      <c r="BS1446" s="36"/>
      <c r="BT1446" s="38"/>
      <c r="BU1446" s="58" t="e">
        <f>VLOOKUP(BT1446,Hoja2!$C:$D,2,0)</f>
        <v>#N/A</v>
      </c>
      <c r="BV1446" s="80" t="str">
        <f>IF(
AND(AO1446="",BD1446="",BQ1446=""),
"EN PROCESO NOTIFICACION / COMUNICACION",
IF(
BT1446="",
"NO APLICA",
IF(
BU1446=60,
IF(AO1446&lt;&gt;"",AO1446,IF(BD1446&lt;&gt;"",BD1446,BQ1446))+60,
WORKDAY(
IF(AO1446&lt;&gt;"",AO1446,IF(BD1446&lt;&gt;"",BD1446,BQ1446)),
BU1446,
FESTIVOS_CO!A:A
)
)
))</f>
        <v>EN PROCESO NOTIFICACION / COMUNICACION</v>
      </c>
      <c r="BW1446" s="44"/>
      <c r="BX1446" s="53"/>
      <c r="BY1446" s="45"/>
      <c r="BZ1446" s="37"/>
      <c r="CA1446" s="54" t="str">
        <f t="shared" si="272"/>
        <v>PENDIENTE EJECUTORIA</v>
      </c>
      <c r="CB1446" s="59" t="str">
        <f t="shared" si="281"/>
        <v/>
      </c>
      <c r="CC1446" s="36"/>
      <c r="CD1446" s="40"/>
      <c r="CE1446" s="46"/>
      <c r="CF1446" s="40"/>
      <c r="CG1446" s="40"/>
      <c r="CH1446" s="40"/>
      <c r="CI1446" s="36"/>
      <c r="CJ1446" s="47"/>
      <c r="CK1446" s="40"/>
      <c r="CL1446" s="40"/>
      <c r="CM1446" s="40"/>
      <c r="CN1446" s="40"/>
    </row>
    <row r="1447" spans="1:92" ht="42.75" hidden="1">
      <c r="A1447" s="49" t="str">
        <f t="shared" si="273"/>
        <v>SIN GESTIÓN</v>
      </c>
      <c r="B1447" s="58"/>
      <c r="C1447" s="37"/>
      <c r="D1447" s="37"/>
      <c r="E1447" s="49" t="str">
        <f t="shared" si="274"/>
        <v>PENDIENTE NOTIFICACIÓN</v>
      </c>
      <c r="F1447" s="141" t="str">
        <f t="shared" si="275"/>
        <v>PENDIENTE NOTIFICACIÓN</v>
      </c>
      <c r="G1447" s="49" t="str">
        <f t="shared" si="276"/>
        <v/>
      </c>
      <c r="H1447" s="51" t="str">
        <f ca="1">IF(
L1447="",
"",
IF(
NETWORKDAYS(L1447,IF(M1447&lt;&gt;"",M1447,TODAY()),FESTIVOS_CO!A:A)&gt;2,
"VENCIDO",
IF(
NETWORKDAYS(L1447,IF(M1447&lt;&gt;"",M1447,TODAY()),FESTIVOS_CO!A:A)=2,
"ALERTA",
"A TIEMPO"
)))</f>
        <v/>
      </c>
      <c r="I1447" s="40"/>
      <c r="J1447" s="36"/>
      <c r="K1447" s="37"/>
      <c r="L1447" s="50"/>
      <c r="M1447" s="37"/>
      <c r="N1447" s="52"/>
      <c r="O1447" s="52"/>
      <c r="P1447" s="36"/>
      <c r="Q1447" s="36"/>
      <c r="R1447" s="40"/>
      <c r="S1447" s="36"/>
      <c r="T1447" s="40"/>
      <c r="U1447" s="40"/>
      <c r="V1447" s="81"/>
      <c r="W1447" s="40"/>
      <c r="X1447" s="40"/>
      <c r="Y1447" s="40"/>
      <c r="Z1447" s="38" t="str">
        <f>IFERROR(VLOOKUP(Y1447,DIRECTORIO!A:B,2,FALSE),"")</f>
        <v/>
      </c>
      <c r="AA1447" s="40"/>
      <c r="AB1447" s="40"/>
      <c r="AC1447" s="40"/>
      <c r="AD1447" s="40"/>
      <c r="AE1447" s="40"/>
      <c r="AF1447" s="40"/>
      <c r="AG1447" s="41" t="s">
        <v>109</v>
      </c>
      <c r="AH1447" s="42"/>
      <c r="AI1447" s="54" t="str">
        <f t="shared" ca="1" si="277"/>
        <v>PENDIENTE NOTIFICACIÓN ELECTRÓNICA</v>
      </c>
      <c r="AJ1447" s="37"/>
      <c r="AK1447" s="37"/>
      <c r="AL1447" s="37"/>
      <c r="AM1447" s="53" t="str">
        <f>IF(AK1447="","",WORKDAY(AK1447,5,FESTIVOS_CO!A:A))</f>
        <v/>
      </c>
      <c r="AN1447" s="37"/>
      <c r="AO1447" s="37"/>
      <c r="AP1447" s="54" t="str">
        <f t="shared" ca="1" si="282"/>
        <v>NO APLICA</v>
      </c>
      <c r="AQ1447" s="36"/>
      <c r="AR1447" s="43"/>
      <c r="AS1447" s="37"/>
      <c r="AT1447" s="36"/>
      <c r="AU1447" s="37"/>
      <c r="AV1447" s="36"/>
      <c r="AW1447" s="36"/>
      <c r="AX1447" s="37"/>
      <c r="AY1447" s="140" t="str">
        <f>IF(AU1447="","",WORKDAY(AU1447,5,FESTIVOS_CO!A:A))</f>
        <v/>
      </c>
      <c r="AZ1447" s="54" t="str">
        <f t="shared" ca="1" si="279"/>
        <v>NO APLICA</v>
      </c>
      <c r="BA1447" s="55" t="str">
        <f>IF(AX1447="","",WORKDAY(AX1447,5,FESTIVOS_CO!A:A))</f>
        <v/>
      </c>
      <c r="BB1447" s="39"/>
      <c r="BC1447" s="40"/>
      <c r="BD1447" s="40"/>
      <c r="BE1447" s="56" t="str">
        <f t="shared" ca="1" si="280"/>
        <v>NO APLICA</v>
      </c>
      <c r="BF1447" s="37"/>
      <c r="BG1447" s="45"/>
      <c r="BH1447" s="37"/>
      <c r="BI1447" s="36"/>
      <c r="BJ1447" s="37"/>
      <c r="BK1447" s="36"/>
      <c r="BL1447" s="36"/>
      <c r="BM1447" s="53" t="str">
        <f>IF(BJ1447="","",WORKDAY(BJ1447,5,FESTIVOS_CO!A:A))</f>
        <v/>
      </c>
      <c r="BN1447" s="57" t="str">
        <f t="shared" ca="1" si="278"/>
        <v>PENDIENTE HACER AVISO</v>
      </c>
      <c r="BO1447" s="54" t="str">
        <f t="shared" ca="1" si="271"/>
        <v>EN TRÁMITE NOTIF. POR AVISO</v>
      </c>
      <c r="BP1447" s="37"/>
      <c r="BQ1447" s="53" t="str">
        <f>IF(BP1447="","",WORKDAY(BP1447,5,FESTIVOS_CO!A:A))</f>
        <v/>
      </c>
      <c r="BR1447" s="37"/>
      <c r="BS1447" s="36"/>
      <c r="BT1447" s="38"/>
      <c r="BU1447" s="58" t="e">
        <f>VLOOKUP(BT1447,Hoja2!$C:$D,2,0)</f>
        <v>#N/A</v>
      </c>
      <c r="BV1447" s="80" t="str">
        <f>IF(
AND(AO1447="",BD1447="",BQ1447=""),
"EN PROCESO NOTIFICACION / COMUNICACION",
IF(
BT1447="",
"NO APLICA",
IF(
BU1447=60,
IF(AO1447&lt;&gt;"",AO1447,IF(BD1447&lt;&gt;"",BD1447,BQ1447))+60,
WORKDAY(
IF(AO1447&lt;&gt;"",AO1447,IF(BD1447&lt;&gt;"",BD1447,BQ1447)),
BU1447,
FESTIVOS_CO!A:A
)
)
))</f>
        <v>EN PROCESO NOTIFICACION / COMUNICACION</v>
      </c>
      <c r="BW1447" s="44"/>
      <c r="BX1447" s="53"/>
      <c r="BY1447" s="45"/>
      <c r="BZ1447" s="37"/>
      <c r="CA1447" s="54" t="str">
        <f t="shared" si="272"/>
        <v>PENDIENTE EJECUTORIA</v>
      </c>
      <c r="CB1447" s="59" t="str">
        <f t="shared" si="281"/>
        <v/>
      </c>
      <c r="CC1447" s="36"/>
      <c r="CD1447" s="40"/>
      <c r="CE1447" s="46"/>
      <c r="CF1447" s="40"/>
      <c r="CG1447" s="40"/>
      <c r="CH1447" s="40"/>
      <c r="CI1447" s="36"/>
      <c r="CJ1447" s="47"/>
      <c r="CK1447" s="40"/>
      <c r="CL1447" s="40"/>
      <c r="CM1447" s="40"/>
      <c r="CN1447" s="40"/>
    </row>
    <row r="1448" spans="1:92" ht="42.75" hidden="1">
      <c r="A1448" s="49" t="str">
        <f t="shared" si="273"/>
        <v>SIN GESTIÓN</v>
      </c>
      <c r="B1448" s="58"/>
      <c r="C1448" s="37"/>
      <c r="D1448" s="37"/>
      <c r="E1448" s="49" t="str">
        <f t="shared" si="274"/>
        <v>PENDIENTE NOTIFICACIÓN</v>
      </c>
      <c r="F1448" s="141" t="str">
        <f t="shared" si="275"/>
        <v>PENDIENTE NOTIFICACIÓN</v>
      </c>
      <c r="G1448" s="49" t="str">
        <f t="shared" si="276"/>
        <v/>
      </c>
      <c r="H1448" s="51" t="str">
        <f ca="1">IF(
L1448="",
"",
IF(
NETWORKDAYS(L1448,IF(M1448&lt;&gt;"",M1448,TODAY()),FESTIVOS_CO!A:A)&gt;2,
"VENCIDO",
IF(
NETWORKDAYS(L1448,IF(M1448&lt;&gt;"",M1448,TODAY()),FESTIVOS_CO!A:A)=2,
"ALERTA",
"A TIEMPO"
)))</f>
        <v/>
      </c>
      <c r="I1448" s="40"/>
      <c r="J1448" s="36"/>
      <c r="K1448" s="37"/>
      <c r="L1448" s="50"/>
      <c r="M1448" s="37"/>
      <c r="N1448" s="52"/>
      <c r="O1448" s="52"/>
      <c r="P1448" s="36"/>
      <c r="Q1448" s="36"/>
      <c r="R1448" s="40"/>
      <c r="S1448" s="36"/>
      <c r="T1448" s="40"/>
      <c r="U1448" s="40"/>
      <c r="V1448" s="81"/>
      <c r="W1448" s="40"/>
      <c r="X1448" s="40"/>
      <c r="Y1448" s="40"/>
      <c r="Z1448" s="38" t="str">
        <f>IFERROR(VLOOKUP(Y1448,DIRECTORIO!A:B,2,FALSE),"")</f>
        <v/>
      </c>
      <c r="AA1448" s="40"/>
      <c r="AB1448" s="40"/>
      <c r="AC1448" s="40"/>
      <c r="AD1448" s="40"/>
      <c r="AE1448" s="40"/>
      <c r="AF1448" s="40"/>
      <c r="AG1448" s="41" t="s">
        <v>109</v>
      </c>
      <c r="AH1448" s="42"/>
      <c r="AI1448" s="54" t="str">
        <f t="shared" ca="1" si="277"/>
        <v>PENDIENTE NOTIFICACIÓN ELECTRÓNICA</v>
      </c>
      <c r="AJ1448" s="37"/>
      <c r="AK1448" s="37"/>
      <c r="AL1448" s="37"/>
      <c r="AM1448" s="53" t="str">
        <f>IF(AK1448="","",WORKDAY(AK1448,5,FESTIVOS_CO!A:A))</f>
        <v/>
      </c>
      <c r="AN1448" s="37"/>
      <c r="AO1448" s="37"/>
      <c r="AP1448" s="54" t="str">
        <f t="shared" ca="1" si="282"/>
        <v>NO APLICA</v>
      </c>
      <c r="AQ1448" s="36"/>
      <c r="AR1448" s="43"/>
      <c r="AS1448" s="37"/>
      <c r="AT1448" s="36"/>
      <c r="AU1448" s="37"/>
      <c r="AV1448" s="36"/>
      <c r="AW1448" s="36"/>
      <c r="AX1448" s="37"/>
      <c r="AY1448" s="140" t="str">
        <f>IF(AU1448="","",WORKDAY(AU1448,5,FESTIVOS_CO!A:A))</f>
        <v/>
      </c>
      <c r="AZ1448" s="54" t="str">
        <f t="shared" ca="1" si="279"/>
        <v>NO APLICA</v>
      </c>
      <c r="BA1448" s="55" t="str">
        <f>IF(AX1448="","",WORKDAY(AX1448,5,FESTIVOS_CO!A:A))</f>
        <v/>
      </c>
      <c r="BB1448" s="39"/>
      <c r="BC1448" s="40"/>
      <c r="BD1448" s="40"/>
      <c r="BE1448" s="56" t="str">
        <f t="shared" ca="1" si="280"/>
        <v>NO APLICA</v>
      </c>
      <c r="BF1448" s="37"/>
      <c r="BG1448" s="45"/>
      <c r="BH1448" s="37"/>
      <c r="BI1448" s="36"/>
      <c r="BJ1448" s="37"/>
      <c r="BK1448" s="36"/>
      <c r="BL1448" s="36"/>
      <c r="BM1448" s="53" t="str">
        <f>IF(BJ1448="","",WORKDAY(BJ1448,5,FESTIVOS_CO!A:A))</f>
        <v/>
      </c>
      <c r="BN1448" s="57" t="str">
        <f t="shared" ca="1" si="278"/>
        <v>PENDIENTE HACER AVISO</v>
      </c>
      <c r="BO1448" s="54" t="str">
        <f t="shared" ca="1" si="271"/>
        <v>EN TRÁMITE NOTIF. POR AVISO</v>
      </c>
      <c r="BP1448" s="37"/>
      <c r="BQ1448" s="53" t="str">
        <f>IF(BP1448="","",WORKDAY(BP1448,5,FESTIVOS_CO!A:A))</f>
        <v/>
      </c>
      <c r="BR1448" s="37"/>
      <c r="BS1448" s="36"/>
      <c r="BT1448" s="38"/>
      <c r="BU1448" s="58" t="e">
        <f>VLOOKUP(BT1448,Hoja2!$C:$D,2,0)</f>
        <v>#N/A</v>
      </c>
      <c r="BV1448" s="80" t="str">
        <f>IF(
AND(AO1448="",BD1448="",BQ1448=""),
"EN PROCESO NOTIFICACION / COMUNICACION",
IF(
BT1448="",
"NO APLICA",
IF(
BU1448=60,
IF(AO1448&lt;&gt;"",AO1448,IF(BD1448&lt;&gt;"",BD1448,BQ1448))+60,
WORKDAY(
IF(AO1448&lt;&gt;"",AO1448,IF(BD1448&lt;&gt;"",BD1448,BQ1448)),
BU1448,
FESTIVOS_CO!A:A
)
)
))</f>
        <v>EN PROCESO NOTIFICACION / COMUNICACION</v>
      </c>
      <c r="BW1448" s="44"/>
      <c r="BX1448" s="53"/>
      <c r="BY1448" s="45"/>
      <c r="BZ1448" s="37"/>
      <c r="CA1448" s="54" t="str">
        <f t="shared" si="272"/>
        <v>PENDIENTE EJECUTORIA</v>
      </c>
      <c r="CB1448" s="59" t="str">
        <f t="shared" si="281"/>
        <v/>
      </c>
      <c r="CC1448" s="36"/>
      <c r="CD1448" s="40"/>
      <c r="CE1448" s="46"/>
      <c r="CF1448" s="40"/>
      <c r="CG1448" s="40"/>
      <c r="CH1448" s="40"/>
      <c r="CI1448" s="36"/>
      <c r="CJ1448" s="47"/>
      <c r="CK1448" s="40"/>
      <c r="CL1448" s="40"/>
      <c r="CM1448" s="40"/>
      <c r="CN1448" s="40"/>
    </row>
    <row r="1449" spans="1:92" ht="42.75" hidden="1">
      <c r="A1449" s="49" t="str">
        <f t="shared" si="273"/>
        <v>SIN GESTIÓN</v>
      </c>
      <c r="B1449" s="58"/>
      <c r="C1449" s="37"/>
      <c r="D1449" s="37"/>
      <c r="E1449" s="49" t="str">
        <f t="shared" si="274"/>
        <v>PENDIENTE NOTIFICACIÓN</v>
      </c>
      <c r="F1449" s="141" t="str">
        <f t="shared" si="275"/>
        <v>PENDIENTE NOTIFICACIÓN</v>
      </c>
      <c r="G1449" s="49" t="str">
        <f t="shared" si="276"/>
        <v/>
      </c>
      <c r="H1449" s="51" t="str">
        <f ca="1">IF(
L1449="",
"",
IF(
NETWORKDAYS(L1449,IF(M1449&lt;&gt;"",M1449,TODAY()),FESTIVOS_CO!A:A)&gt;2,
"VENCIDO",
IF(
NETWORKDAYS(L1449,IF(M1449&lt;&gt;"",M1449,TODAY()),FESTIVOS_CO!A:A)=2,
"ALERTA",
"A TIEMPO"
)))</f>
        <v/>
      </c>
      <c r="I1449" s="40"/>
      <c r="J1449" s="36"/>
      <c r="K1449" s="37"/>
      <c r="L1449" s="50"/>
      <c r="M1449" s="37"/>
      <c r="N1449" s="52"/>
      <c r="O1449" s="52"/>
      <c r="P1449" s="36"/>
      <c r="Q1449" s="36"/>
      <c r="R1449" s="40"/>
      <c r="S1449" s="36"/>
      <c r="T1449" s="40"/>
      <c r="U1449" s="40"/>
      <c r="V1449" s="81"/>
      <c r="W1449" s="40"/>
      <c r="X1449" s="40"/>
      <c r="Y1449" s="40"/>
      <c r="Z1449" s="38" t="str">
        <f>IFERROR(VLOOKUP(Y1449,DIRECTORIO!A:B,2,FALSE),"")</f>
        <v/>
      </c>
      <c r="AA1449" s="40"/>
      <c r="AB1449" s="40"/>
      <c r="AC1449" s="40"/>
      <c r="AD1449" s="40"/>
      <c r="AE1449" s="40"/>
      <c r="AF1449" s="40"/>
      <c r="AG1449" s="41" t="s">
        <v>109</v>
      </c>
      <c r="AH1449" s="42"/>
      <c r="AI1449" s="54" t="str">
        <f t="shared" ca="1" si="277"/>
        <v>PENDIENTE NOTIFICACIÓN ELECTRÓNICA</v>
      </c>
      <c r="AJ1449" s="37"/>
      <c r="AK1449" s="37"/>
      <c r="AL1449" s="37"/>
      <c r="AM1449" s="53" t="str">
        <f>IF(AK1449="","",WORKDAY(AK1449,5,FESTIVOS_CO!A:A))</f>
        <v/>
      </c>
      <c r="AN1449" s="37"/>
      <c r="AO1449" s="37"/>
      <c r="AP1449" s="54" t="str">
        <f t="shared" ca="1" si="282"/>
        <v>NO APLICA</v>
      </c>
      <c r="AQ1449" s="36"/>
      <c r="AR1449" s="43"/>
      <c r="AS1449" s="37"/>
      <c r="AT1449" s="36"/>
      <c r="AU1449" s="37"/>
      <c r="AV1449" s="36"/>
      <c r="AW1449" s="36"/>
      <c r="AX1449" s="37"/>
      <c r="AY1449" s="140" t="str">
        <f>IF(AU1449="","",WORKDAY(AU1449,5,FESTIVOS_CO!A:A))</f>
        <v/>
      </c>
      <c r="AZ1449" s="54" t="str">
        <f t="shared" ca="1" si="279"/>
        <v>NO APLICA</v>
      </c>
      <c r="BA1449" s="55" t="str">
        <f>IF(AX1449="","",WORKDAY(AX1449,5,FESTIVOS_CO!A:A))</f>
        <v/>
      </c>
      <c r="BB1449" s="39"/>
      <c r="BC1449" s="40"/>
      <c r="BD1449" s="40"/>
      <c r="BE1449" s="56" t="str">
        <f t="shared" ca="1" si="280"/>
        <v>NO APLICA</v>
      </c>
      <c r="BF1449" s="37"/>
      <c r="BG1449" s="45"/>
      <c r="BH1449" s="37"/>
      <c r="BI1449" s="36"/>
      <c r="BJ1449" s="37"/>
      <c r="BK1449" s="36"/>
      <c r="BL1449" s="36"/>
      <c r="BM1449" s="53" t="str">
        <f>IF(BJ1449="","",WORKDAY(BJ1449,5,FESTIVOS_CO!A:A))</f>
        <v/>
      </c>
      <c r="BN1449" s="57" t="str">
        <f t="shared" ca="1" si="278"/>
        <v>PENDIENTE HACER AVISO</v>
      </c>
      <c r="BO1449" s="54" t="str">
        <f t="shared" ca="1" si="271"/>
        <v>EN TRÁMITE NOTIF. POR AVISO</v>
      </c>
      <c r="BP1449" s="37"/>
      <c r="BQ1449" s="53" t="str">
        <f>IF(BP1449="","",WORKDAY(BP1449,5,FESTIVOS_CO!A:A))</f>
        <v/>
      </c>
      <c r="BR1449" s="37"/>
      <c r="BS1449" s="36"/>
      <c r="BT1449" s="38"/>
      <c r="BU1449" s="58" t="e">
        <f>VLOOKUP(BT1449,Hoja2!$C:$D,2,0)</f>
        <v>#N/A</v>
      </c>
      <c r="BV1449" s="80" t="str">
        <f>IF(
AND(AO1449="",BD1449="",BQ1449=""),
"EN PROCESO NOTIFICACION / COMUNICACION",
IF(
BT1449="",
"NO APLICA",
IF(
BU1449=60,
IF(AO1449&lt;&gt;"",AO1449,IF(BD1449&lt;&gt;"",BD1449,BQ1449))+60,
WORKDAY(
IF(AO1449&lt;&gt;"",AO1449,IF(BD1449&lt;&gt;"",BD1449,BQ1449)),
BU1449,
FESTIVOS_CO!A:A
)
)
))</f>
        <v>EN PROCESO NOTIFICACION / COMUNICACION</v>
      </c>
      <c r="BW1449" s="44"/>
      <c r="BX1449" s="53"/>
      <c r="BY1449" s="45"/>
      <c r="BZ1449" s="37"/>
      <c r="CA1449" s="54" t="str">
        <f t="shared" si="272"/>
        <v>PENDIENTE EJECUTORIA</v>
      </c>
      <c r="CB1449" s="59" t="str">
        <f t="shared" si="281"/>
        <v/>
      </c>
      <c r="CC1449" s="36"/>
      <c r="CD1449" s="40"/>
      <c r="CE1449" s="46"/>
      <c r="CF1449" s="40"/>
      <c r="CG1449" s="40"/>
      <c r="CH1449" s="40"/>
      <c r="CI1449" s="36"/>
      <c r="CJ1449" s="47"/>
      <c r="CK1449" s="40"/>
      <c r="CL1449" s="40"/>
      <c r="CM1449" s="40"/>
      <c r="CN1449" s="40"/>
    </row>
    <row r="1450" spans="1:92" ht="42.75" hidden="1">
      <c r="A1450" s="49" t="str">
        <f t="shared" si="273"/>
        <v>SIN GESTIÓN</v>
      </c>
      <c r="B1450" s="58"/>
      <c r="C1450" s="37"/>
      <c r="D1450" s="37"/>
      <c r="E1450" s="49" t="str">
        <f t="shared" si="274"/>
        <v>PENDIENTE NOTIFICACIÓN</v>
      </c>
      <c r="F1450" s="141" t="str">
        <f t="shared" si="275"/>
        <v>PENDIENTE NOTIFICACIÓN</v>
      </c>
      <c r="G1450" s="49" t="str">
        <f t="shared" si="276"/>
        <v/>
      </c>
      <c r="H1450" s="51" t="str">
        <f ca="1">IF(
L1450="",
"",
IF(
NETWORKDAYS(L1450,IF(M1450&lt;&gt;"",M1450,TODAY()),FESTIVOS_CO!A:A)&gt;2,
"VENCIDO",
IF(
NETWORKDAYS(L1450,IF(M1450&lt;&gt;"",M1450,TODAY()),FESTIVOS_CO!A:A)=2,
"ALERTA",
"A TIEMPO"
)))</f>
        <v/>
      </c>
      <c r="I1450" s="40"/>
      <c r="J1450" s="36"/>
      <c r="K1450" s="37"/>
      <c r="L1450" s="50"/>
      <c r="M1450" s="37"/>
      <c r="N1450" s="52"/>
      <c r="O1450" s="52"/>
      <c r="P1450" s="36"/>
      <c r="Q1450" s="36"/>
      <c r="R1450" s="40"/>
      <c r="S1450" s="36"/>
      <c r="T1450" s="40"/>
      <c r="U1450" s="40"/>
      <c r="V1450" s="81"/>
      <c r="W1450" s="40"/>
      <c r="X1450" s="40"/>
      <c r="Y1450" s="40"/>
      <c r="Z1450" s="38" t="str">
        <f>IFERROR(VLOOKUP(Y1450,DIRECTORIO!A:B,2,FALSE),"")</f>
        <v/>
      </c>
      <c r="AA1450" s="40"/>
      <c r="AB1450" s="40"/>
      <c r="AC1450" s="40"/>
      <c r="AD1450" s="40"/>
      <c r="AE1450" s="40"/>
      <c r="AF1450" s="40"/>
      <c r="AG1450" s="41" t="s">
        <v>109</v>
      </c>
      <c r="AH1450" s="42"/>
      <c r="AI1450" s="54" t="str">
        <f t="shared" ca="1" si="277"/>
        <v>PENDIENTE NOTIFICACIÓN ELECTRÓNICA</v>
      </c>
      <c r="AJ1450" s="37"/>
      <c r="AK1450" s="37"/>
      <c r="AL1450" s="37"/>
      <c r="AM1450" s="53" t="str">
        <f>IF(AK1450="","",WORKDAY(AK1450,5,FESTIVOS_CO!A:A))</f>
        <v/>
      </c>
      <c r="AN1450" s="37"/>
      <c r="AO1450" s="37"/>
      <c r="AP1450" s="54" t="str">
        <f t="shared" ca="1" si="282"/>
        <v>NO APLICA</v>
      </c>
      <c r="AQ1450" s="36"/>
      <c r="AR1450" s="43"/>
      <c r="AS1450" s="37"/>
      <c r="AT1450" s="36"/>
      <c r="AU1450" s="37"/>
      <c r="AV1450" s="36"/>
      <c r="AW1450" s="36"/>
      <c r="AX1450" s="37"/>
      <c r="AY1450" s="140" t="str">
        <f>IF(AU1450="","",WORKDAY(AU1450,5,FESTIVOS_CO!A:A))</f>
        <v/>
      </c>
      <c r="AZ1450" s="54" t="str">
        <f t="shared" ca="1" si="279"/>
        <v>NO APLICA</v>
      </c>
      <c r="BA1450" s="55" t="str">
        <f>IF(AX1450="","",WORKDAY(AX1450,5,FESTIVOS_CO!A:A))</f>
        <v/>
      </c>
      <c r="BB1450" s="39"/>
      <c r="BC1450" s="40"/>
      <c r="BD1450" s="40"/>
      <c r="BE1450" s="56" t="str">
        <f t="shared" ca="1" si="280"/>
        <v>NO APLICA</v>
      </c>
      <c r="BF1450" s="37"/>
      <c r="BG1450" s="45"/>
      <c r="BH1450" s="37"/>
      <c r="BI1450" s="36"/>
      <c r="BJ1450" s="37"/>
      <c r="BK1450" s="36"/>
      <c r="BL1450" s="36"/>
      <c r="BM1450" s="53" t="str">
        <f>IF(BJ1450="","",WORKDAY(BJ1450,5,FESTIVOS_CO!A:A))</f>
        <v/>
      </c>
      <c r="BN1450" s="57" t="str">
        <f t="shared" ca="1" si="278"/>
        <v>PENDIENTE HACER AVISO</v>
      </c>
      <c r="BO1450" s="54" t="str">
        <f t="shared" ca="1" si="271"/>
        <v>EN TRÁMITE NOTIF. POR AVISO</v>
      </c>
      <c r="BP1450" s="37"/>
      <c r="BQ1450" s="53" t="str">
        <f>IF(BP1450="","",WORKDAY(BP1450,5,FESTIVOS_CO!A:A))</f>
        <v/>
      </c>
      <c r="BR1450" s="37"/>
      <c r="BS1450" s="36"/>
      <c r="BT1450" s="38"/>
      <c r="BU1450" s="58" t="e">
        <f>VLOOKUP(BT1450,Hoja2!$C:$D,2,0)</f>
        <v>#N/A</v>
      </c>
      <c r="BV1450" s="80" t="str">
        <f>IF(
AND(AO1450="",BD1450="",BQ1450=""),
"EN PROCESO NOTIFICACION / COMUNICACION",
IF(
BT1450="",
"NO APLICA",
IF(
BU1450=60,
IF(AO1450&lt;&gt;"",AO1450,IF(BD1450&lt;&gt;"",BD1450,BQ1450))+60,
WORKDAY(
IF(AO1450&lt;&gt;"",AO1450,IF(BD1450&lt;&gt;"",BD1450,BQ1450)),
BU1450,
FESTIVOS_CO!A:A
)
)
))</f>
        <v>EN PROCESO NOTIFICACION / COMUNICACION</v>
      </c>
      <c r="BW1450" s="44"/>
      <c r="BX1450" s="53"/>
      <c r="BY1450" s="45"/>
      <c r="BZ1450" s="37"/>
      <c r="CA1450" s="54" t="str">
        <f t="shared" si="272"/>
        <v>PENDIENTE EJECUTORIA</v>
      </c>
      <c r="CB1450" s="59" t="str">
        <f t="shared" si="281"/>
        <v/>
      </c>
      <c r="CC1450" s="36"/>
      <c r="CD1450" s="40"/>
      <c r="CE1450" s="46"/>
      <c r="CF1450" s="40"/>
      <c r="CG1450" s="40"/>
      <c r="CH1450" s="40"/>
      <c r="CI1450" s="36"/>
      <c r="CJ1450" s="47"/>
      <c r="CK1450" s="40"/>
      <c r="CL1450" s="40"/>
      <c r="CM1450" s="40"/>
      <c r="CN1450" s="40"/>
    </row>
    <row r="1451" spans="1:92" ht="42.75" hidden="1">
      <c r="A1451" s="49" t="str">
        <f t="shared" si="273"/>
        <v>SIN GESTIÓN</v>
      </c>
      <c r="B1451" s="58"/>
      <c r="C1451" s="37"/>
      <c r="D1451" s="37"/>
      <c r="E1451" s="49" t="str">
        <f t="shared" si="274"/>
        <v>PENDIENTE NOTIFICACIÓN</v>
      </c>
      <c r="F1451" s="141" t="str">
        <f t="shared" si="275"/>
        <v>PENDIENTE NOTIFICACIÓN</v>
      </c>
      <c r="G1451" s="49" t="str">
        <f t="shared" si="276"/>
        <v/>
      </c>
      <c r="H1451" s="51" t="str">
        <f ca="1">IF(
L1451="",
"",
IF(
NETWORKDAYS(L1451,IF(M1451&lt;&gt;"",M1451,TODAY()),FESTIVOS_CO!A:A)&gt;2,
"VENCIDO",
IF(
NETWORKDAYS(L1451,IF(M1451&lt;&gt;"",M1451,TODAY()),FESTIVOS_CO!A:A)=2,
"ALERTA",
"A TIEMPO"
)))</f>
        <v/>
      </c>
      <c r="I1451" s="40"/>
      <c r="J1451" s="36"/>
      <c r="K1451" s="37"/>
      <c r="L1451" s="50"/>
      <c r="M1451" s="37"/>
      <c r="N1451" s="52"/>
      <c r="O1451" s="52"/>
      <c r="P1451" s="36"/>
      <c r="Q1451" s="36"/>
      <c r="R1451" s="40"/>
      <c r="S1451" s="36"/>
      <c r="T1451" s="40"/>
      <c r="U1451" s="40"/>
      <c r="V1451" s="81"/>
      <c r="W1451" s="40"/>
      <c r="X1451" s="40"/>
      <c r="Y1451" s="40"/>
      <c r="Z1451" s="38" t="str">
        <f>IFERROR(VLOOKUP(Y1451,DIRECTORIO!A:B,2,FALSE),"")</f>
        <v/>
      </c>
      <c r="AA1451" s="40"/>
      <c r="AB1451" s="40"/>
      <c r="AC1451" s="40"/>
      <c r="AD1451" s="40"/>
      <c r="AE1451" s="40"/>
      <c r="AF1451" s="40"/>
      <c r="AG1451" s="41" t="s">
        <v>109</v>
      </c>
      <c r="AH1451" s="42"/>
      <c r="AI1451" s="54" t="str">
        <f t="shared" ca="1" si="277"/>
        <v>PENDIENTE NOTIFICACIÓN ELECTRÓNICA</v>
      </c>
      <c r="AJ1451" s="37"/>
      <c r="AK1451" s="37"/>
      <c r="AL1451" s="37"/>
      <c r="AM1451" s="53" t="str">
        <f>IF(AK1451="","",WORKDAY(AK1451,5,FESTIVOS_CO!A:A))</f>
        <v/>
      </c>
      <c r="AN1451" s="37"/>
      <c r="AO1451" s="37"/>
      <c r="AP1451" s="54" t="str">
        <f t="shared" ca="1" si="282"/>
        <v>NO APLICA</v>
      </c>
      <c r="AQ1451" s="36"/>
      <c r="AR1451" s="43"/>
      <c r="AS1451" s="37"/>
      <c r="AT1451" s="36"/>
      <c r="AU1451" s="37"/>
      <c r="AV1451" s="36"/>
      <c r="AW1451" s="36"/>
      <c r="AX1451" s="37"/>
      <c r="AY1451" s="140" t="str">
        <f>IF(AU1451="","",WORKDAY(AU1451,5,FESTIVOS_CO!A:A))</f>
        <v/>
      </c>
      <c r="AZ1451" s="54" t="str">
        <f t="shared" ca="1" si="279"/>
        <v>NO APLICA</v>
      </c>
      <c r="BA1451" s="55" t="str">
        <f>IF(AX1451="","",WORKDAY(AX1451,5,FESTIVOS_CO!A:A))</f>
        <v/>
      </c>
      <c r="BB1451" s="39"/>
      <c r="BC1451" s="40"/>
      <c r="BD1451" s="40"/>
      <c r="BE1451" s="56" t="str">
        <f t="shared" ca="1" si="280"/>
        <v>NO APLICA</v>
      </c>
      <c r="BF1451" s="37"/>
      <c r="BG1451" s="45"/>
      <c r="BH1451" s="37"/>
      <c r="BI1451" s="36"/>
      <c r="BJ1451" s="37"/>
      <c r="BK1451" s="36"/>
      <c r="BL1451" s="36"/>
      <c r="BM1451" s="53" t="str">
        <f>IF(BJ1451="","",WORKDAY(BJ1451,5,FESTIVOS_CO!A:A))</f>
        <v/>
      </c>
      <c r="BN1451" s="57" t="str">
        <f t="shared" ca="1" si="278"/>
        <v>PENDIENTE HACER AVISO</v>
      </c>
      <c r="BO1451" s="54" t="str">
        <f t="shared" ca="1" si="271"/>
        <v>EN TRÁMITE NOTIF. POR AVISO</v>
      </c>
      <c r="BP1451" s="37"/>
      <c r="BQ1451" s="53" t="str">
        <f>IF(BP1451="","",WORKDAY(BP1451,5,FESTIVOS_CO!A:A))</f>
        <v/>
      </c>
      <c r="BR1451" s="37"/>
      <c r="BS1451" s="36"/>
      <c r="BT1451" s="38"/>
      <c r="BU1451" s="58" t="e">
        <f>VLOOKUP(BT1451,Hoja2!$C:$D,2,0)</f>
        <v>#N/A</v>
      </c>
      <c r="BV1451" s="80" t="str">
        <f>IF(
AND(AO1451="",BD1451="",BQ1451=""),
"EN PROCESO NOTIFICACION / COMUNICACION",
IF(
BT1451="",
"NO APLICA",
IF(
BU1451=60,
IF(AO1451&lt;&gt;"",AO1451,IF(BD1451&lt;&gt;"",BD1451,BQ1451))+60,
WORKDAY(
IF(AO1451&lt;&gt;"",AO1451,IF(BD1451&lt;&gt;"",BD1451,BQ1451)),
BU1451,
FESTIVOS_CO!A:A
)
)
))</f>
        <v>EN PROCESO NOTIFICACION / COMUNICACION</v>
      </c>
      <c r="BW1451" s="44"/>
      <c r="BX1451" s="53"/>
      <c r="BY1451" s="45"/>
      <c r="BZ1451" s="37"/>
      <c r="CA1451" s="54" t="str">
        <f t="shared" si="272"/>
        <v>PENDIENTE EJECUTORIA</v>
      </c>
      <c r="CB1451" s="59" t="str">
        <f t="shared" si="281"/>
        <v/>
      </c>
      <c r="CC1451" s="36"/>
      <c r="CD1451" s="40"/>
      <c r="CE1451" s="46"/>
      <c r="CF1451" s="40"/>
      <c r="CG1451" s="40"/>
      <c r="CH1451" s="40"/>
      <c r="CI1451" s="36"/>
      <c r="CJ1451" s="47"/>
      <c r="CK1451" s="40"/>
      <c r="CL1451" s="40"/>
      <c r="CM1451" s="40"/>
      <c r="CN1451" s="40"/>
    </row>
    <row r="1452" spans="1:92" ht="42.75" hidden="1">
      <c r="A1452" s="49" t="str">
        <f t="shared" si="273"/>
        <v>SIN GESTIÓN</v>
      </c>
      <c r="B1452" s="58"/>
      <c r="C1452" s="37"/>
      <c r="D1452" s="37"/>
      <c r="E1452" s="49" t="str">
        <f t="shared" si="274"/>
        <v>PENDIENTE NOTIFICACIÓN</v>
      </c>
      <c r="F1452" s="141" t="str">
        <f t="shared" si="275"/>
        <v>PENDIENTE NOTIFICACIÓN</v>
      </c>
      <c r="G1452" s="49" t="str">
        <f t="shared" si="276"/>
        <v/>
      </c>
      <c r="H1452" s="51" t="str">
        <f ca="1">IF(
L1452="",
"",
IF(
NETWORKDAYS(L1452,IF(M1452&lt;&gt;"",M1452,TODAY()),FESTIVOS_CO!A:A)&gt;2,
"VENCIDO",
IF(
NETWORKDAYS(L1452,IF(M1452&lt;&gt;"",M1452,TODAY()),FESTIVOS_CO!A:A)=2,
"ALERTA",
"A TIEMPO"
)))</f>
        <v/>
      </c>
      <c r="I1452" s="40"/>
      <c r="J1452" s="36"/>
      <c r="K1452" s="37"/>
      <c r="L1452" s="50"/>
      <c r="M1452" s="37"/>
      <c r="N1452" s="52"/>
      <c r="O1452" s="52"/>
      <c r="P1452" s="36"/>
      <c r="Q1452" s="36"/>
      <c r="R1452" s="40"/>
      <c r="S1452" s="36"/>
      <c r="T1452" s="40"/>
      <c r="U1452" s="40"/>
      <c r="V1452" s="81"/>
      <c r="W1452" s="40"/>
      <c r="X1452" s="40"/>
      <c r="Y1452" s="40"/>
      <c r="Z1452" s="38" t="str">
        <f>IFERROR(VLOOKUP(Y1452,DIRECTORIO!A:B,2,FALSE),"")</f>
        <v/>
      </c>
      <c r="AA1452" s="40"/>
      <c r="AB1452" s="40"/>
      <c r="AC1452" s="40"/>
      <c r="AD1452" s="40"/>
      <c r="AE1452" s="40"/>
      <c r="AF1452" s="40"/>
      <c r="AG1452" s="41" t="s">
        <v>109</v>
      </c>
      <c r="AH1452" s="42"/>
      <c r="AI1452" s="54" t="str">
        <f t="shared" ca="1" si="277"/>
        <v>PENDIENTE NOTIFICACIÓN ELECTRÓNICA</v>
      </c>
      <c r="AJ1452" s="37"/>
      <c r="AK1452" s="37"/>
      <c r="AL1452" s="37"/>
      <c r="AM1452" s="53" t="str">
        <f>IF(AK1452="","",WORKDAY(AK1452,5,FESTIVOS_CO!A:A))</f>
        <v/>
      </c>
      <c r="AN1452" s="37"/>
      <c r="AO1452" s="37"/>
      <c r="AP1452" s="54" t="str">
        <f t="shared" ca="1" si="282"/>
        <v>NO APLICA</v>
      </c>
      <c r="AQ1452" s="36"/>
      <c r="AR1452" s="43"/>
      <c r="AS1452" s="37"/>
      <c r="AT1452" s="36"/>
      <c r="AU1452" s="37"/>
      <c r="AV1452" s="36"/>
      <c r="AW1452" s="36"/>
      <c r="AX1452" s="37"/>
      <c r="AY1452" s="140" t="str">
        <f>IF(AU1452="","",WORKDAY(AU1452,5,FESTIVOS_CO!A:A))</f>
        <v/>
      </c>
      <c r="AZ1452" s="54" t="str">
        <f t="shared" ca="1" si="279"/>
        <v>NO APLICA</v>
      </c>
      <c r="BA1452" s="55" t="str">
        <f>IF(AX1452="","",WORKDAY(AX1452,5,FESTIVOS_CO!A:A))</f>
        <v/>
      </c>
      <c r="BB1452" s="39"/>
      <c r="BC1452" s="40"/>
      <c r="BD1452" s="40"/>
      <c r="BE1452" s="56" t="str">
        <f t="shared" ca="1" si="280"/>
        <v>NO APLICA</v>
      </c>
      <c r="BF1452" s="37"/>
      <c r="BG1452" s="45"/>
      <c r="BH1452" s="37"/>
      <c r="BI1452" s="36"/>
      <c r="BJ1452" s="37"/>
      <c r="BK1452" s="36"/>
      <c r="BL1452" s="36"/>
      <c r="BM1452" s="53" t="str">
        <f>IF(BJ1452="","",WORKDAY(BJ1452,5,FESTIVOS_CO!A:A))</f>
        <v/>
      </c>
      <c r="BN1452" s="57" t="str">
        <f t="shared" ca="1" si="278"/>
        <v>PENDIENTE HACER AVISO</v>
      </c>
      <c r="BO1452" s="54" t="str">
        <f t="shared" ca="1" si="271"/>
        <v>EN TRÁMITE NOTIF. POR AVISO</v>
      </c>
      <c r="BP1452" s="37"/>
      <c r="BQ1452" s="53" t="str">
        <f>IF(BP1452="","",WORKDAY(BP1452,5,FESTIVOS_CO!A:A))</f>
        <v/>
      </c>
      <c r="BR1452" s="37"/>
      <c r="BS1452" s="36"/>
      <c r="BT1452" s="38"/>
      <c r="BU1452" s="58" t="e">
        <f>VLOOKUP(BT1452,Hoja2!$C:$D,2,0)</f>
        <v>#N/A</v>
      </c>
      <c r="BV1452" s="80" t="str">
        <f>IF(
AND(AO1452="",BD1452="",BQ1452=""),
"EN PROCESO NOTIFICACION / COMUNICACION",
IF(
BT1452="",
"NO APLICA",
IF(
BU1452=60,
IF(AO1452&lt;&gt;"",AO1452,IF(BD1452&lt;&gt;"",BD1452,BQ1452))+60,
WORKDAY(
IF(AO1452&lt;&gt;"",AO1452,IF(BD1452&lt;&gt;"",BD1452,BQ1452)),
BU1452,
FESTIVOS_CO!A:A
)
)
))</f>
        <v>EN PROCESO NOTIFICACION / COMUNICACION</v>
      </c>
      <c r="BW1452" s="44"/>
      <c r="BX1452" s="53"/>
      <c r="BY1452" s="45"/>
      <c r="BZ1452" s="37"/>
      <c r="CA1452" s="54" t="str">
        <f t="shared" si="272"/>
        <v>PENDIENTE EJECUTORIA</v>
      </c>
      <c r="CB1452" s="59" t="str">
        <f t="shared" si="281"/>
        <v/>
      </c>
      <c r="CC1452" s="36"/>
      <c r="CD1452" s="40"/>
      <c r="CE1452" s="46"/>
      <c r="CF1452" s="40"/>
      <c r="CG1452" s="40"/>
      <c r="CH1452" s="40"/>
      <c r="CI1452" s="36"/>
      <c r="CJ1452" s="47"/>
      <c r="CK1452" s="40"/>
      <c r="CL1452" s="40"/>
      <c r="CM1452" s="40"/>
      <c r="CN1452" s="40"/>
    </row>
    <row r="1453" spans="1:92" ht="42.75" hidden="1">
      <c r="A1453" s="49" t="str">
        <f t="shared" si="273"/>
        <v>SIN GESTIÓN</v>
      </c>
      <c r="B1453" s="58"/>
      <c r="C1453" s="37"/>
      <c r="D1453" s="37"/>
      <c r="E1453" s="49" t="str">
        <f t="shared" si="274"/>
        <v>PENDIENTE NOTIFICACIÓN</v>
      </c>
      <c r="F1453" s="141" t="str">
        <f t="shared" si="275"/>
        <v>PENDIENTE NOTIFICACIÓN</v>
      </c>
      <c r="G1453" s="49" t="str">
        <f t="shared" si="276"/>
        <v/>
      </c>
      <c r="H1453" s="51" t="str">
        <f ca="1">IF(
L1453="",
"",
IF(
NETWORKDAYS(L1453,IF(M1453&lt;&gt;"",M1453,TODAY()),FESTIVOS_CO!A:A)&gt;2,
"VENCIDO",
IF(
NETWORKDAYS(L1453,IF(M1453&lt;&gt;"",M1453,TODAY()),FESTIVOS_CO!A:A)=2,
"ALERTA",
"A TIEMPO"
)))</f>
        <v/>
      </c>
      <c r="I1453" s="40"/>
      <c r="J1453" s="36"/>
      <c r="K1453" s="37"/>
      <c r="L1453" s="50"/>
      <c r="M1453" s="37"/>
      <c r="N1453" s="52"/>
      <c r="O1453" s="52"/>
      <c r="P1453" s="36"/>
      <c r="Q1453" s="36"/>
      <c r="R1453" s="40"/>
      <c r="S1453" s="36"/>
      <c r="T1453" s="40"/>
      <c r="U1453" s="40"/>
      <c r="V1453" s="81"/>
      <c r="W1453" s="40"/>
      <c r="X1453" s="40"/>
      <c r="Y1453" s="40"/>
      <c r="Z1453" s="38" t="str">
        <f>IFERROR(VLOOKUP(Y1453,DIRECTORIO!A:B,2,FALSE),"")</f>
        <v/>
      </c>
      <c r="AA1453" s="40"/>
      <c r="AB1453" s="40"/>
      <c r="AC1453" s="40"/>
      <c r="AD1453" s="40"/>
      <c r="AE1453" s="40"/>
      <c r="AF1453" s="40"/>
      <c r="AG1453" s="41" t="s">
        <v>109</v>
      </c>
      <c r="AH1453" s="42"/>
      <c r="AI1453" s="54" t="str">
        <f t="shared" ca="1" si="277"/>
        <v>PENDIENTE NOTIFICACIÓN ELECTRÓNICA</v>
      </c>
      <c r="AJ1453" s="37"/>
      <c r="AK1453" s="37"/>
      <c r="AL1453" s="37"/>
      <c r="AM1453" s="53" t="str">
        <f>IF(AK1453="","",WORKDAY(AK1453,5,FESTIVOS_CO!A:A))</f>
        <v/>
      </c>
      <c r="AN1453" s="37"/>
      <c r="AO1453" s="37"/>
      <c r="AP1453" s="54" t="str">
        <f t="shared" ca="1" si="282"/>
        <v>NO APLICA</v>
      </c>
      <c r="AQ1453" s="36"/>
      <c r="AR1453" s="43"/>
      <c r="AS1453" s="37"/>
      <c r="AT1453" s="36"/>
      <c r="AU1453" s="37"/>
      <c r="AV1453" s="36"/>
      <c r="AW1453" s="36"/>
      <c r="AX1453" s="37"/>
      <c r="AY1453" s="140" t="str">
        <f>IF(AU1453="","",WORKDAY(AU1453,5,FESTIVOS_CO!A:A))</f>
        <v/>
      </c>
      <c r="AZ1453" s="54" t="str">
        <f t="shared" ca="1" si="279"/>
        <v>NO APLICA</v>
      </c>
      <c r="BA1453" s="55" t="str">
        <f>IF(AX1453="","",WORKDAY(AX1453,5,FESTIVOS_CO!A:A))</f>
        <v/>
      </c>
      <c r="BB1453" s="39"/>
      <c r="BC1453" s="40"/>
      <c r="BD1453" s="40"/>
      <c r="BE1453" s="56" t="str">
        <f t="shared" ca="1" si="280"/>
        <v>NO APLICA</v>
      </c>
      <c r="BF1453" s="37"/>
      <c r="BG1453" s="45"/>
      <c r="BH1453" s="37"/>
      <c r="BI1453" s="36"/>
      <c r="BJ1453" s="37"/>
      <c r="BK1453" s="36"/>
      <c r="BL1453" s="36"/>
      <c r="BM1453" s="53" t="str">
        <f>IF(BJ1453="","",WORKDAY(BJ1453,5,FESTIVOS_CO!A:A))</f>
        <v/>
      </c>
      <c r="BN1453" s="57" t="str">
        <f t="shared" ca="1" si="278"/>
        <v>PENDIENTE HACER AVISO</v>
      </c>
      <c r="BO1453" s="54" t="str">
        <f t="shared" ca="1" si="271"/>
        <v>EN TRÁMITE NOTIF. POR AVISO</v>
      </c>
      <c r="BP1453" s="37"/>
      <c r="BQ1453" s="53" t="str">
        <f>IF(BP1453="","",WORKDAY(BP1453,5,FESTIVOS_CO!A:A))</f>
        <v/>
      </c>
      <c r="BR1453" s="37"/>
      <c r="BS1453" s="36"/>
      <c r="BT1453" s="38"/>
      <c r="BU1453" s="58" t="e">
        <f>VLOOKUP(BT1453,Hoja2!$C:$D,2,0)</f>
        <v>#N/A</v>
      </c>
      <c r="BV1453" s="80" t="str">
        <f>IF(
AND(AO1453="",BD1453="",BQ1453=""),
"EN PROCESO NOTIFICACION / COMUNICACION",
IF(
BT1453="",
"NO APLICA",
IF(
BU1453=60,
IF(AO1453&lt;&gt;"",AO1453,IF(BD1453&lt;&gt;"",BD1453,BQ1453))+60,
WORKDAY(
IF(AO1453&lt;&gt;"",AO1453,IF(BD1453&lt;&gt;"",BD1453,BQ1453)),
BU1453,
FESTIVOS_CO!A:A
)
)
))</f>
        <v>EN PROCESO NOTIFICACION / COMUNICACION</v>
      </c>
      <c r="BW1453" s="44"/>
      <c r="BX1453" s="53"/>
      <c r="BY1453" s="45"/>
      <c r="BZ1453" s="37"/>
      <c r="CA1453" s="54" t="str">
        <f t="shared" si="272"/>
        <v>PENDIENTE EJECUTORIA</v>
      </c>
      <c r="CB1453" s="59" t="str">
        <f t="shared" si="281"/>
        <v/>
      </c>
      <c r="CC1453" s="36"/>
      <c r="CD1453" s="40"/>
      <c r="CE1453" s="46"/>
      <c r="CF1453" s="40"/>
      <c r="CG1453" s="40"/>
      <c r="CH1453" s="40"/>
      <c r="CI1453" s="36"/>
      <c r="CJ1453" s="47"/>
      <c r="CK1453" s="40"/>
      <c r="CL1453" s="40"/>
      <c r="CM1453" s="40"/>
      <c r="CN1453" s="40"/>
    </row>
    <row r="1454" spans="1:92" ht="42.75" hidden="1">
      <c r="A1454" s="49" t="str">
        <f t="shared" si="273"/>
        <v>SIN GESTIÓN</v>
      </c>
      <c r="B1454" s="58"/>
      <c r="C1454" s="37"/>
      <c r="D1454" s="37"/>
      <c r="E1454" s="49" t="str">
        <f t="shared" si="274"/>
        <v>PENDIENTE NOTIFICACIÓN</v>
      </c>
      <c r="F1454" s="141" t="str">
        <f t="shared" si="275"/>
        <v>PENDIENTE NOTIFICACIÓN</v>
      </c>
      <c r="G1454" s="49" t="str">
        <f t="shared" si="276"/>
        <v/>
      </c>
      <c r="H1454" s="51" t="str">
        <f ca="1">IF(
L1454="",
"",
IF(
NETWORKDAYS(L1454,IF(M1454&lt;&gt;"",M1454,TODAY()),FESTIVOS_CO!A:A)&gt;2,
"VENCIDO",
IF(
NETWORKDAYS(L1454,IF(M1454&lt;&gt;"",M1454,TODAY()),FESTIVOS_CO!A:A)=2,
"ALERTA",
"A TIEMPO"
)))</f>
        <v/>
      </c>
      <c r="I1454" s="40"/>
      <c r="J1454" s="36"/>
      <c r="K1454" s="37"/>
      <c r="L1454" s="50"/>
      <c r="M1454" s="37"/>
      <c r="N1454" s="52"/>
      <c r="O1454" s="52"/>
      <c r="P1454" s="36"/>
      <c r="Q1454" s="36"/>
      <c r="R1454" s="40"/>
      <c r="S1454" s="36"/>
      <c r="T1454" s="40"/>
      <c r="U1454" s="40"/>
      <c r="V1454" s="81"/>
      <c r="W1454" s="40"/>
      <c r="X1454" s="40"/>
      <c r="Y1454" s="40"/>
      <c r="Z1454" s="38" t="str">
        <f>IFERROR(VLOOKUP(Y1454,DIRECTORIO!A:B,2,FALSE),"")</f>
        <v/>
      </c>
      <c r="AA1454" s="40"/>
      <c r="AB1454" s="40"/>
      <c r="AC1454" s="40"/>
      <c r="AD1454" s="40"/>
      <c r="AE1454" s="40"/>
      <c r="AF1454" s="40"/>
      <c r="AG1454" s="41" t="s">
        <v>109</v>
      </c>
      <c r="AH1454" s="42"/>
      <c r="AI1454" s="54" t="str">
        <f t="shared" ca="1" si="277"/>
        <v>PENDIENTE NOTIFICACIÓN ELECTRÓNICA</v>
      </c>
      <c r="AJ1454" s="37"/>
      <c r="AK1454" s="37"/>
      <c r="AL1454" s="37"/>
      <c r="AM1454" s="53" t="str">
        <f>IF(AK1454="","",WORKDAY(AK1454,5,FESTIVOS_CO!A:A))</f>
        <v/>
      </c>
      <c r="AN1454" s="37"/>
      <c r="AO1454" s="37"/>
      <c r="AP1454" s="54" t="str">
        <f t="shared" ca="1" si="282"/>
        <v>NO APLICA</v>
      </c>
      <c r="AQ1454" s="36"/>
      <c r="AR1454" s="43"/>
      <c r="AS1454" s="37"/>
      <c r="AT1454" s="36"/>
      <c r="AU1454" s="37"/>
      <c r="AV1454" s="36"/>
      <c r="AW1454" s="36"/>
      <c r="AX1454" s="37"/>
      <c r="AY1454" s="140" t="str">
        <f>IF(AU1454="","",WORKDAY(AU1454,5,FESTIVOS_CO!A:A))</f>
        <v/>
      </c>
      <c r="AZ1454" s="54" t="str">
        <f t="shared" ca="1" si="279"/>
        <v>NO APLICA</v>
      </c>
      <c r="BA1454" s="55" t="str">
        <f>IF(AX1454="","",WORKDAY(AX1454,5,FESTIVOS_CO!A:A))</f>
        <v/>
      </c>
      <c r="BB1454" s="39"/>
      <c r="BC1454" s="40"/>
      <c r="BD1454" s="40"/>
      <c r="BE1454" s="56" t="str">
        <f t="shared" ca="1" si="280"/>
        <v>NO APLICA</v>
      </c>
      <c r="BF1454" s="37"/>
      <c r="BG1454" s="45"/>
      <c r="BH1454" s="37"/>
      <c r="BI1454" s="36"/>
      <c r="BJ1454" s="37"/>
      <c r="BK1454" s="36"/>
      <c r="BL1454" s="36"/>
      <c r="BM1454" s="53" t="str">
        <f>IF(BJ1454="","",WORKDAY(BJ1454,5,FESTIVOS_CO!A:A))</f>
        <v/>
      </c>
      <c r="BN1454" s="57" t="str">
        <f t="shared" ca="1" si="278"/>
        <v>PENDIENTE HACER AVISO</v>
      </c>
      <c r="BO1454" s="54" t="str">
        <f t="shared" ca="1" si="271"/>
        <v>EN TRÁMITE NOTIF. POR AVISO</v>
      </c>
      <c r="BP1454" s="37"/>
      <c r="BQ1454" s="53" t="str">
        <f>IF(BP1454="","",WORKDAY(BP1454,5,FESTIVOS_CO!A:A))</f>
        <v/>
      </c>
      <c r="BR1454" s="37"/>
      <c r="BS1454" s="36"/>
      <c r="BT1454" s="38"/>
      <c r="BU1454" s="58" t="e">
        <f>VLOOKUP(BT1454,Hoja2!$C:$D,2,0)</f>
        <v>#N/A</v>
      </c>
      <c r="BV1454" s="80" t="str">
        <f>IF(
AND(AO1454="",BD1454="",BQ1454=""),
"EN PROCESO NOTIFICACION / COMUNICACION",
IF(
BT1454="",
"NO APLICA",
IF(
BU1454=60,
IF(AO1454&lt;&gt;"",AO1454,IF(BD1454&lt;&gt;"",BD1454,BQ1454))+60,
WORKDAY(
IF(AO1454&lt;&gt;"",AO1454,IF(BD1454&lt;&gt;"",BD1454,BQ1454)),
BU1454,
FESTIVOS_CO!A:A
)
)
))</f>
        <v>EN PROCESO NOTIFICACION / COMUNICACION</v>
      </c>
      <c r="BW1454" s="44"/>
      <c r="BX1454" s="53"/>
      <c r="BY1454" s="45"/>
      <c r="BZ1454" s="37"/>
      <c r="CA1454" s="54" t="str">
        <f t="shared" si="272"/>
        <v>PENDIENTE EJECUTORIA</v>
      </c>
      <c r="CB1454" s="59" t="str">
        <f t="shared" si="281"/>
        <v/>
      </c>
      <c r="CC1454" s="36"/>
      <c r="CD1454" s="40"/>
      <c r="CE1454" s="46"/>
      <c r="CF1454" s="40"/>
      <c r="CG1454" s="40"/>
      <c r="CH1454" s="40"/>
      <c r="CI1454" s="36"/>
      <c r="CJ1454" s="47"/>
      <c r="CK1454" s="40"/>
      <c r="CL1454" s="40"/>
      <c r="CM1454" s="40"/>
      <c r="CN1454" s="40"/>
    </row>
    <row r="1455" spans="1:92" ht="42.75" hidden="1">
      <c r="A1455" s="49" t="str">
        <f t="shared" si="273"/>
        <v>SIN GESTIÓN</v>
      </c>
      <c r="B1455" s="58"/>
      <c r="C1455" s="37"/>
      <c r="D1455" s="37"/>
      <c r="E1455" s="49" t="str">
        <f t="shared" si="274"/>
        <v>PENDIENTE NOTIFICACIÓN</v>
      </c>
      <c r="F1455" s="141" t="str">
        <f t="shared" si="275"/>
        <v>PENDIENTE NOTIFICACIÓN</v>
      </c>
      <c r="G1455" s="49" t="str">
        <f t="shared" si="276"/>
        <v/>
      </c>
      <c r="H1455" s="51" t="str">
        <f ca="1">IF(
L1455="",
"",
IF(
NETWORKDAYS(L1455,IF(M1455&lt;&gt;"",M1455,TODAY()),FESTIVOS_CO!A:A)&gt;2,
"VENCIDO",
IF(
NETWORKDAYS(L1455,IF(M1455&lt;&gt;"",M1455,TODAY()),FESTIVOS_CO!A:A)=2,
"ALERTA",
"A TIEMPO"
)))</f>
        <v/>
      </c>
      <c r="I1455" s="40"/>
      <c r="J1455" s="36"/>
      <c r="K1455" s="37"/>
      <c r="L1455" s="50"/>
      <c r="M1455" s="37"/>
      <c r="N1455" s="52"/>
      <c r="O1455" s="52"/>
      <c r="P1455" s="36"/>
      <c r="Q1455" s="36"/>
      <c r="R1455" s="40"/>
      <c r="S1455" s="36"/>
      <c r="T1455" s="40"/>
      <c r="U1455" s="40"/>
      <c r="V1455" s="81"/>
      <c r="W1455" s="40"/>
      <c r="X1455" s="40"/>
      <c r="Y1455" s="40"/>
      <c r="Z1455" s="38" t="str">
        <f>IFERROR(VLOOKUP(Y1455,DIRECTORIO!A:B,2,FALSE),"")</f>
        <v/>
      </c>
      <c r="AA1455" s="40"/>
      <c r="AB1455" s="40"/>
      <c r="AC1455" s="40"/>
      <c r="AD1455" s="40"/>
      <c r="AE1455" s="40"/>
      <c r="AF1455" s="40"/>
      <c r="AG1455" s="41" t="s">
        <v>109</v>
      </c>
      <c r="AH1455" s="42"/>
      <c r="AI1455" s="54" t="str">
        <f t="shared" ca="1" si="277"/>
        <v>PENDIENTE NOTIFICACIÓN ELECTRÓNICA</v>
      </c>
      <c r="AJ1455" s="37"/>
      <c r="AK1455" s="37"/>
      <c r="AL1455" s="37"/>
      <c r="AM1455" s="53" t="str">
        <f>IF(AK1455="","",WORKDAY(AK1455,5,FESTIVOS_CO!A:A))</f>
        <v/>
      </c>
      <c r="AN1455" s="37"/>
      <c r="AO1455" s="37"/>
      <c r="AP1455" s="54" t="str">
        <f t="shared" ca="1" si="282"/>
        <v>NO APLICA</v>
      </c>
      <c r="AQ1455" s="36"/>
      <c r="AR1455" s="43"/>
      <c r="AS1455" s="37"/>
      <c r="AT1455" s="36"/>
      <c r="AU1455" s="37"/>
      <c r="AV1455" s="36"/>
      <c r="AW1455" s="36"/>
      <c r="AX1455" s="37"/>
      <c r="AY1455" s="140" t="str">
        <f>IF(AU1455="","",WORKDAY(AU1455,5,FESTIVOS_CO!A:A))</f>
        <v/>
      </c>
      <c r="AZ1455" s="54" t="str">
        <f t="shared" ca="1" si="279"/>
        <v>NO APLICA</v>
      </c>
      <c r="BA1455" s="55" t="str">
        <f>IF(AX1455="","",WORKDAY(AX1455,5,FESTIVOS_CO!A:A))</f>
        <v/>
      </c>
      <c r="BB1455" s="39"/>
      <c r="BC1455" s="40"/>
      <c r="BD1455" s="40"/>
      <c r="BE1455" s="56" t="str">
        <f t="shared" ca="1" si="280"/>
        <v>NO APLICA</v>
      </c>
      <c r="BF1455" s="37"/>
      <c r="BG1455" s="45"/>
      <c r="BH1455" s="37"/>
      <c r="BI1455" s="36"/>
      <c r="BJ1455" s="37"/>
      <c r="BK1455" s="36"/>
      <c r="BL1455" s="36"/>
      <c r="BM1455" s="53" t="str">
        <f>IF(BJ1455="","",WORKDAY(BJ1455,5,FESTIVOS_CO!A:A))</f>
        <v/>
      </c>
      <c r="BN1455" s="57" t="str">
        <f t="shared" ca="1" si="278"/>
        <v>PENDIENTE HACER AVISO</v>
      </c>
      <c r="BO1455" s="54" t="str">
        <f t="shared" ca="1" si="271"/>
        <v>EN TRÁMITE NOTIF. POR AVISO</v>
      </c>
      <c r="BP1455" s="37"/>
      <c r="BQ1455" s="53" t="str">
        <f>IF(BP1455="","",WORKDAY(BP1455,5,FESTIVOS_CO!A:A))</f>
        <v/>
      </c>
      <c r="BR1455" s="37"/>
      <c r="BS1455" s="36"/>
      <c r="BT1455" s="38"/>
      <c r="BU1455" s="58" t="e">
        <f>VLOOKUP(BT1455,Hoja2!$C:$D,2,0)</f>
        <v>#N/A</v>
      </c>
      <c r="BV1455" s="80" t="str">
        <f>IF(
AND(AO1455="",BD1455="",BQ1455=""),
"EN PROCESO NOTIFICACION / COMUNICACION",
IF(
BT1455="",
"NO APLICA",
IF(
BU1455=60,
IF(AO1455&lt;&gt;"",AO1455,IF(BD1455&lt;&gt;"",BD1455,BQ1455))+60,
WORKDAY(
IF(AO1455&lt;&gt;"",AO1455,IF(BD1455&lt;&gt;"",BD1455,BQ1455)),
BU1455,
FESTIVOS_CO!A:A
)
)
))</f>
        <v>EN PROCESO NOTIFICACION / COMUNICACION</v>
      </c>
      <c r="BW1455" s="44"/>
      <c r="BX1455" s="53"/>
      <c r="BY1455" s="45"/>
      <c r="BZ1455" s="37"/>
      <c r="CA1455" s="54" t="str">
        <f t="shared" si="272"/>
        <v>PENDIENTE EJECUTORIA</v>
      </c>
      <c r="CB1455" s="59" t="str">
        <f t="shared" si="281"/>
        <v/>
      </c>
      <c r="CC1455" s="36"/>
      <c r="CD1455" s="40"/>
      <c r="CE1455" s="46"/>
      <c r="CF1455" s="40"/>
      <c r="CG1455" s="40"/>
      <c r="CH1455" s="40"/>
      <c r="CI1455" s="36"/>
      <c r="CJ1455" s="47"/>
      <c r="CK1455" s="40"/>
      <c r="CL1455" s="40"/>
      <c r="CM1455" s="40"/>
      <c r="CN1455" s="40"/>
    </row>
    <row r="1456" spans="1:92" ht="42.75" hidden="1">
      <c r="A1456" s="49" t="str">
        <f t="shared" si="273"/>
        <v>SIN GESTIÓN</v>
      </c>
      <c r="B1456" s="58"/>
      <c r="C1456" s="37"/>
      <c r="D1456" s="37"/>
      <c r="E1456" s="49" t="str">
        <f t="shared" si="274"/>
        <v>PENDIENTE NOTIFICACIÓN</v>
      </c>
      <c r="F1456" s="141" t="str">
        <f t="shared" si="275"/>
        <v>PENDIENTE NOTIFICACIÓN</v>
      </c>
      <c r="G1456" s="49" t="str">
        <f t="shared" si="276"/>
        <v/>
      </c>
      <c r="H1456" s="51" t="str">
        <f ca="1">IF(
L1456="",
"",
IF(
NETWORKDAYS(L1456,IF(M1456&lt;&gt;"",M1456,TODAY()),FESTIVOS_CO!A:A)&gt;2,
"VENCIDO",
IF(
NETWORKDAYS(L1456,IF(M1456&lt;&gt;"",M1456,TODAY()),FESTIVOS_CO!A:A)=2,
"ALERTA",
"A TIEMPO"
)))</f>
        <v/>
      </c>
      <c r="I1456" s="40"/>
      <c r="J1456" s="36"/>
      <c r="K1456" s="37"/>
      <c r="L1456" s="50"/>
      <c r="M1456" s="37"/>
      <c r="N1456" s="52"/>
      <c r="O1456" s="52"/>
      <c r="P1456" s="36"/>
      <c r="Q1456" s="36"/>
      <c r="R1456" s="40"/>
      <c r="S1456" s="36"/>
      <c r="T1456" s="40"/>
      <c r="U1456" s="40"/>
      <c r="V1456" s="81"/>
      <c r="W1456" s="40"/>
      <c r="X1456" s="40"/>
      <c r="Y1456" s="40"/>
      <c r="Z1456" s="38" t="str">
        <f>IFERROR(VLOOKUP(Y1456,DIRECTORIO!A:B,2,FALSE),"")</f>
        <v/>
      </c>
      <c r="AA1456" s="40"/>
      <c r="AB1456" s="40"/>
      <c r="AC1456" s="40"/>
      <c r="AD1456" s="40"/>
      <c r="AE1456" s="40"/>
      <c r="AF1456" s="40"/>
      <c r="AG1456" s="41" t="s">
        <v>109</v>
      </c>
      <c r="AH1456" s="42"/>
      <c r="AI1456" s="54" t="str">
        <f t="shared" ca="1" si="277"/>
        <v>PENDIENTE NOTIFICACIÓN ELECTRÓNICA</v>
      </c>
      <c r="AJ1456" s="37"/>
      <c r="AK1456" s="37"/>
      <c r="AL1456" s="37"/>
      <c r="AM1456" s="53" t="str">
        <f>IF(AK1456="","",WORKDAY(AK1456,5,FESTIVOS_CO!A:A))</f>
        <v/>
      </c>
      <c r="AN1456" s="37"/>
      <c r="AO1456" s="37"/>
      <c r="AP1456" s="54" t="str">
        <f t="shared" ca="1" si="282"/>
        <v>NO APLICA</v>
      </c>
      <c r="AQ1456" s="36"/>
      <c r="AR1456" s="43"/>
      <c r="AS1456" s="37"/>
      <c r="AT1456" s="36"/>
      <c r="AU1456" s="37"/>
      <c r="AV1456" s="36"/>
      <c r="AW1456" s="36"/>
      <c r="AX1456" s="37"/>
      <c r="AY1456" s="140" t="str">
        <f>IF(AU1456="","",WORKDAY(AU1456,5,FESTIVOS_CO!A:A))</f>
        <v/>
      </c>
      <c r="AZ1456" s="54" t="str">
        <f t="shared" ca="1" si="279"/>
        <v>NO APLICA</v>
      </c>
      <c r="BA1456" s="55" t="str">
        <f>IF(AX1456="","",WORKDAY(AX1456,5,FESTIVOS_CO!A:A))</f>
        <v/>
      </c>
      <c r="BB1456" s="39"/>
      <c r="BC1456" s="40"/>
      <c r="BD1456" s="40"/>
      <c r="BE1456" s="56" t="str">
        <f t="shared" ca="1" si="280"/>
        <v>NO APLICA</v>
      </c>
      <c r="BF1456" s="37"/>
      <c r="BG1456" s="45"/>
      <c r="BH1456" s="37"/>
      <c r="BI1456" s="36"/>
      <c r="BJ1456" s="37"/>
      <c r="BK1456" s="36"/>
      <c r="BL1456" s="36"/>
      <c r="BM1456" s="53" t="str">
        <f>IF(BJ1456="","",WORKDAY(BJ1456,5,FESTIVOS_CO!A:A))</f>
        <v/>
      </c>
      <c r="BN1456" s="57" t="str">
        <f t="shared" ca="1" si="278"/>
        <v>PENDIENTE HACER AVISO</v>
      </c>
      <c r="BO1456" s="54" t="str">
        <f t="shared" ca="1" si="271"/>
        <v>EN TRÁMITE NOTIF. POR AVISO</v>
      </c>
      <c r="BP1456" s="37"/>
      <c r="BQ1456" s="53" t="str">
        <f>IF(BP1456="","",WORKDAY(BP1456,5,FESTIVOS_CO!A:A))</f>
        <v/>
      </c>
      <c r="BR1456" s="37"/>
      <c r="BS1456" s="36"/>
      <c r="BT1456" s="38"/>
      <c r="BU1456" s="58" t="e">
        <f>VLOOKUP(BT1456,Hoja2!$C:$D,2,0)</f>
        <v>#N/A</v>
      </c>
      <c r="BV1456" s="80" t="str">
        <f>IF(
AND(AO1456="",BD1456="",BQ1456=""),
"EN PROCESO NOTIFICACION / COMUNICACION",
IF(
BT1456="",
"NO APLICA",
IF(
BU1456=60,
IF(AO1456&lt;&gt;"",AO1456,IF(BD1456&lt;&gt;"",BD1456,BQ1456))+60,
WORKDAY(
IF(AO1456&lt;&gt;"",AO1456,IF(BD1456&lt;&gt;"",BD1456,BQ1456)),
BU1456,
FESTIVOS_CO!A:A
)
)
))</f>
        <v>EN PROCESO NOTIFICACION / COMUNICACION</v>
      </c>
      <c r="BW1456" s="44"/>
      <c r="BX1456" s="53"/>
      <c r="BY1456" s="45"/>
      <c r="BZ1456" s="37"/>
      <c r="CA1456" s="54" t="str">
        <f t="shared" si="272"/>
        <v>PENDIENTE EJECUTORIA</v>
      </c>
      <c r="CB1456" s="59" t="str">
        <f t="shared" si="281"/>
        <v/>
      </c>
      <c r="CC1456" s="36"/>
      <c r="CD1456" s="40"/>
      <c r="CE1456" s="46"/>
      <c r="CF1456" s="40"/>
      <c r="CG1456" s="40"/>
      <c r="CH1456" s="40"/>
      <c r="CI1456" s="36"/>
      <c r="CJ1456" s="47"/>
      <c r="CK1456" s="40"/>
      <c r="CL1456" s="40"/>
      <c r="CM1456" s="40"/>
      <c r="CN1456" s="40"/>
    </row>
    <row r="1457" spans="1:92" ht="42.75" hidden="1">
      <c r="A1457" s="49" t="str">
        <f t="shared" si="273"/>
        <v>SIN GESTIÓN</v>
      </c>
      <c r="B1457" s="58"/>
      <c r="C1457" s="37"/>
      <c r="D1457" s="37"/>
      <c r="E1457" s="49" t="str">
        <f t="shared" si="274"/>
        <v>PENDIENTE NOTIFICACIÓN</v>
      </c>
      <c r="F1457" s="141" t="str">
        <f t="shared" si="275"/>
        <v>PENDIENTE NOTIFICACIÓN</v>
      </c>
      <c r="G1457" s="49" t="str">
        <f t="shared" si="276"/>
        <v/>
      </c>
      <c r="H1457" s="51" t="str">
        <f ca="1">IF(
L1457="",
"",
IF(
NETWORKDAYS(L1457,IF(M1457&lt;&gt;"",M1457,TODAY()),FESTIVOS_CO!A:A)&gt;2,
"VENCIDO",
IF(
NETWORKDAYS(L1457,IF(M1457&lt;&gt;"",M1457,TODAY()),FESTIVOS_CO!A:A)=2,
"ALERTA",
"A TIEMPO"
)))</f>
        <v/>
      </c>
      <c r="I1457" s="40"/>
      <c r="J1457" s="36"/>
      <c r="K1457" s="37"/>
      <c r="L1457" s="50"/>
      <c r="M1457" s="37"/>
      <c r="N1457" s="52"/>
      <c r="O1457" s="52"/>
      <c r="P1457" s="36"/>
      <c r="Q1457" s="36"/>
      <c r="R1457" s="40"/>
      <c r="S1457" s="36"/>
      <c r="T1457" s="40"/>
      <c r="U1457" s="40"/>
      <c r="V1457" s="81"/>
      <c r="W1457" s="40"/>
      <c r="X1457" s="40"/>
      <c r="Y1457" s="40"/>
      <c r="Z1457" s="38" t="str">
        <f>IFERROR(VLOOKUP(Y1457,DIRECTORIO!A:B,2,FALSE),"")</f>
        <v/>
      </c>
      <c r="AA1457" s="40"/>
      <c r="AB1457" s="40"/>
      <c r="AC1457" s="40"/>
      <c r="AD1457" s="40"/>
      <c r="AE1457" s="40"/>
      <c r="AF1457" s="40"/>
      <c r="AG1457" s="41" t="s">
        <v>109</v>
      </c>
      <c r="AH1457" s="42"/>
      <c r="AI1457" s="54" t="str">
        <f t="shared" ca="1" si="277"/>
        <v>PENDIENTE NOTIFICACIÓN ELECTRÓNICA</v>
      </c>
      <c r="AJ1457" s="37"/>
      <c r="AK1457" s="37"/>
      <c r="AL1457" s="37"/>
      <c r="AM1457" s="53" t="str">
        <f>IF(AK1457="","",WORKDAY(AK1457,5,FESTIVOS_CO!A:A))</f>
        <v/>
      </c>
      <c r="AN1457" s="37"/>
      <c r="AO1457" s="37"/>
      <c r="AP1457" s="54" t="str">
        <f t="shared" ca="1" si="282"/>
        <v>NO APLICA</v>
      </c>
      <c r="AQ1457" s="36"/>
      <c r="AR1457" s="43"/>
      <c r="AS1457" s="37"/>
      <c r="AT1457" s="36"/>
      <c r="AU1457" s="37"/>
      <c r="AV1457" s="36"/>
      <c r="AW1457" s="36"/>
      <c r="AX1457" s="37"/>
      <c r="AY1457" s="140" t="str">
        <f>IF(AU1457="","",WORKDAY(AU1457,5,FESTIVOS_CO!A:A))</f>
        <v/>
      </c>
      <c r="AZ1457" s="54" t="str">
        <f t="shared" ca="1" si="279"/>
        <v>NO APLICA</v>
      </c>
      <c r="BA1457" s="55" t="str">
        <f>IF(AX1457="","",WORKDAY(AX1457,5,FESTIVOS_CO!A:A))</f>
        <v/>
      </c>
      <c r="BB1457" s="39"/>
      <c r="BC1457" s="40"/>
      <c r="BD1457" s="40"/>
      <c r="BE1457" s="56" t="str">
        <f t="shared" ca="1" si="280"/>
        <v>NO APLICA</v>
      </c>
      <c r="BF1457" s="37"/>
      <c r="BG1457" s="45"/>
      <c r="BH1457" s="37"/>
      <c r="BI1457" s="36"/>
      <c r="BJ1457" s="37"/>
      <c r="BK1457" s="36"/>
      <c r="BL1457" s="36"/>
      <c r="BM1457" s="53" t="str">
        <f>IF(BJ1457="","",WORKDAY(BJ1457,5,FESTIVOS_CO!A:A))</f>
        <v/>
      </c>
      <c r="BN1457" s="57" t="str">
        <f t="shared" ca="1" si="278"/>
        <v>PENDIENTE HACER AVISO</v>
      </c>
      <c r="BO1457" s="54" t="str">
        <f t="shared" ca="1" si="271"/>
        <v>EN TRÁMITE NOTIF. POR AVISO</v>
      </c>
      <c r="BP1457" s="37"/>
      <c r="BQ1457" s="53" t="str">
        <f>IF(BP1457="","",WORKDAY(BP1457,5,FESTIVOS_CO!A:A))</f>
        <v/>
      </c>
      <c r="BR1457" s="37"/>
      <c r="BS1457" s="36"/>
      <c r="BT1457" s="38"/>
      <c r="BU1457" s="58" t="e">
        <f>VLOOKUP(BT1457,Hoja2!$C:$D,2,0)</f>
        <v>#N/A</v>
      </c>
      <c r="BV1457" s="80" t="str">
        <f>IF(
AND(AO1457="",BD1457="",BQ1457=""),
"EN PROCESO NOTIFICACION / COMUNICACION",
IF(
BT1457="",
"NO APLICA",
IF(
BU1457=60,
IF(AO1457&lt;&gt;"",AO1457,IF(BD1457&lt;&gt;"",BD1457,BQ1457))+60,
WORKDAY(
IF(AO1457&lt;&gt;"",AO1457,IF(BD1457&lt;&gt;"",BD1457,BQ1457)),
BU1457,
FESTIVOS_CO!A:A
)
)
))</f>
        <v>EN PROCESO NOTIFICACION / COMUNICACION</v>
      </c>
      <c r="BW1457" s="44"/>
      <c r="BX1457" s="53"/>
      <c r="BY1457" s="45"/>
      <c r="BZ1457" s="37"/>
      <c r="CA1457" s="54" t="str">
        <f t="shared" si="272"/>
        <v>PENDIENTE EJECUTORIA</v>
      </c>
      <c r="CB1457" s="59" t="str">
        <f t="shared" si="281"/>
        <v/>
      </c>
      <c r="CC1457" s="36"/>
      <c r="CD1457" s="40"/>
      <c r="CE1457" s="46"/>
      <c r="CF1457" s="40"/>
      <c r="CG1457" s="40"/>
      <c r="CH1457" s="40"/>
      <c r="CI1457" s="36"/>
      <c r="CJ1457" s="47"/>
      <c r="CK1457" s="40"/>
      <c r="CL1457" s="40"/>
      <c r="CM1457" s="40"/>
      <c r="CN1457" s="40"/>
    </row>
    <row r="1458" spans="1:92" ht="42.75" hidden="1">
      <c r="A1458" s="49" t="str">
        <f t="shared" si="273"/>
        <v>SIN GESTIÓN</v>
      </c>
      <c r="B1458" s="58"/>
      <c r="C1458" s="37"/>
      <c r="D1458" s="37"/>
      <c r="E1458" s="49" t="str">
        <f t="shared" si="274"/>
        <v>PENDIENTE NOTIFICACIÓN</v>
      </c>
      <c r="F1458" s="141" t="str">
        <f t="shared" si="275"/>
        <v>PENDIENTE NOTIFICACIÓN</v>
      </c>
      <c r="G1458" s="49" t="str">
        <f t="shared" si="276"/>
        <v/>
      </c>
      <c r="H1458" s="51" t="str">
        <f ca="1">IF(
L1458="",
"",
IF(
NETWORKDAYS(L1458,IF(M1458&lt;&gt;"",M1458,TODAY()),FESTIVOS_CO!A:A)&gt;2,
"VENCIDO",
IF(
NETWORKDAYS(L1458,IF(M1458&lt;&gt;"",M1458,TODAY()),FESTIVOS_CO!A:A)=2,
"ALERTA",
"A TIEMPO"
)))</f>
        <v/>
      </c>
      <c r="I1458" s="40"/>
      <c r="J1458" s="36"/>
      <c r="K1458" s="37"/>
      <c r="L1458" s="50"/>
      <c r="M1458" s="37"/>
      <c r="N1458" s="52"/>
      <c r="O1458" s="52"/>
      <c r="P1458" s="36"/>
      <c r="Q1458" s="36"/>
      <c r="R1458" s="40"/>
      <c r="S1458" s="36"/>
      <c r="T1458" s="40"/>
      <c r="U1458" s="40"/>
      <c r="V1458" s="81"/>
      <c r="W1458" s="40"/>
      <c r="X1458" s="40"/>
      <c r="Y1458" s="40"/>
      <c r="Z1458" s="38" t="str">
        <f>IFERROR(VLOOKUP(Y1458,DIRECTORIO!A:B,2,FALSE),"")</f>
        <v/>
      </c>
      <c r="AA1458" s="40"/>
      <c r="AB1458" s="40"/>
      <c r="AC1458" s="40"/>
      <c r="AD1458" s="40"/>
      <c r="AE1458" s="40"/>
      <c r="AF1458" s="40"/>
      <c r="AG1458" s="41" t="s">
        <v>109</v>
      </c>
      <c r="AH1458" s="42"/>
      <c r="AI1458" s="54" t="str">
        <f t="shared" ca="1" si="277"/>
        <v>PENDIENTE NOTIFICACIÓN ELECTRÓNICA</v>
      </c>
      <c r="AJ1458" s="37"/>
      <c r="AK1458" s="37"/>
      <c r="AL1458" s="37"/>
      <c r="AM1458" s="53" t="str">
        <f>IF(AK1458="","",WORKDAY(AK1458,5,FESTIVOS_CO!A:A))</f>
        <v/>
      </c>
      <c r="AN1458" s="37"/>
      <c r="AO1458" s="37"/>
      <c r="AP1458" s="54" t="str">
        <f t="shared" ca="1" si="282"/>
        <v>NO APLICA</v>
      </c>
      <c r="AQ1458" s="36"/>
      <c r="AR1458" s="43"/>
      <c r="AS1458" s="37"/>
      <c r="AT1458" s="36"/>
      <c r="AU1458" s="37"/>
      <c r="AV1458" s="36"/>
      <c r="AW1458" s="36"/>
      <c r="AX1458" s="37"/>
      <c r="AY1458" s="140" t="str">
        <f>IF(AU1458="","",WORKDAY(AU1458,5,FESTIVOS_CO!A:A))</f>
        <v/>
      </c>
      <c r="AZ1458" s="54" t="str">
        <f t="shared" ca="1" si="279"/>
        <v>NO APLICA</v>
      </c>
      <c r="BA1458" s="55" t="str">
        <f>IF(AX1458="","",WORKDAY(AX1458,5,FESTIVOS_CO!A:A))</f>
        <v/>
      </c>
      <c r="BB1458" s="39"/>
      <c r="BC1458" s="40"/>
      <c r="BD1458" s="40"/>
      <c r="BE1458" s="56" t="str">
        <f t="shared" ca="1" si="280"/>
        <v>NO APLICA</v>
      </c>
      <c r="BF1458" s="37"/>
      <c r="BG1458" s="45"/>
      <c r="BH1458" s="37"/>
      <c r="BI1458" s="36"/>
      <c r="BJ1458" s="37"/>
      <c r="BK1458" s="36"/>
      <c r="BL1458" s="36"/>
      <c r="BM1458" s="53" t="str">
        <f>IF(BJ1458="","",WORKDAY(BJ1458,5,FESTIVOS_CO!A:A))</f>
        <v/>
      </c>
      <c r="BN1458" s="57" t="str">
        <f t="shared" ca="1" si="278"/>
        <v>PENDIENTE HACER AVISO</v>
      </c>
      <c r="BO1458" s="54" t="str">
        <f t="shared" ca="1" si="271"/>
        <v>EN TRÁMITE NOTIF. POR AVISO</v>
      </c>
      <c r="BP1458" s="37"/>
      <c r="BQ1458" s="53" t="str">
        <f>IF(BP1458="","",WORKDAY(BP1458,5,FESTIVOS_CO!A:A))</f>
        <v/>
      </c>
      <c r="BR1458" s="37"/>
      <c r="BS1458" s="36"/>
      <c r="BT1458" s="38"/>
      <c r="BU1458" s="58" t="e">
        <f>VLOOKUP(BT1458,Hoja2!$C:$D,2,0)</f>
        <v>#N/A</v>
      </c>
      <c r="BV1458" s="80" t="str">
        <f>IF(
AND(AO1458="",BD1458="",BQ1458=""),
"EN PROCESO NOTIFICACION / COMUNICACION",
IF(
BT1458="",
"NO APLICA",
IF(
BU1458=60,
IF(AO1458&lt;&gt;"",AO1458,IF(BD1458&lt;&gt;"",BD1458,BQ1458))+60,
WORKDAY(
IF(AO1458&lt;&gt;"",AO1458,IF(BD1458&lt;&gt;"",BD1458,BQ1458)),
BU1458,
FESTIVOS_CO!A:A
)
)
))</f>
        <v>EN PROCESO NOTIFICACION / COMUNICACION</v>
      </c>
      <c r="BW1458" s="44"/>
      <c r="BX1458" s="53"/>
      <c r="BY1458" s="45"/>
      <c r="BZ1458" s="37"/>
      <c r="CA1458" s="54" t="str">
        <f t="shared" si="272"/>
        <v>PENDIENTE EJECUTORIA</v>
      </c>
      <c r="CB1458" s="59" t="str">
        <f t="shared" si="281"/>
        <v/>
      </c>
      <c r="CC1458" s="36"/>
      <c r="CD1458" s="40"/>
      <c r="CE1458" s="46"/>
      <c r="CF1458" s="40"/>
      <c r="CG1458" s="40"/>
      <c r="CH1458" s="40"/>
      <c r="CI1458" s="36"/>
      <c r="CJ1458" s="47"/>
      <c r="CK1458" s="40"/>
      <c r="CL1458" s="40"/>
      <c r="CM1458" s="40"/>
      <c r="CN1458" s="40"/>
    </row>
    <row r="1459" spans="1:92" ht="42.75" hidden="1">
      <c r="A1459" s="49" t="str">
        <f t="shared" si="273"/>
        <v>SIN GESTIÓN</v>
      </c>
      <c r="B1459" s="58"/>
      <c r="C1459" s="37"/>
      <c r="D1459" s="37"/>
      <c r="E1459" s="49" t="str">
        <f t="shared" si="274"/>
        <v>PENDIENTE NOTIFICACIÓN</v>
      </c>
      <c r="F1459" s="141" t="str">
        <f t="shared" si="275"/>
        <v>PENDIENTE NOTIFICACIÓN</v>
      </c>
      <c r="G1459" s="49" t="str">
        <f t="shared" si="276"/>
        <v/>
      </c>
      <c r="H1459" s="51" t="str">
        <f ca="1">IF(
L1459="",
"",
IF(
NETWORKDAYS(L1459,IF(M1459&lt;&gt;"",M1459,TODAY()),FESTIVOS_CO!A:A)&gt;2,
"VENCIDO",
IF(
NETWORKDAYS(L1459,IF(M1459&lt;&gt;"",M1459,TODAY()),FESTIVOS_CO!A:A)=2,
"ALERTA",
"A TIEMPO"
)))</f>
        <v/>
      </c>
      <c r="I1459" s="40"/>
      <c r="J1459" s="36"/>
      <c r="K1459" s="37"/>
      <c r="L1459" s="50"/>
      <c r="M1459" s="37"/>
      <c r="N1459" s="52"/>
      <c r="O1459" s="52"/>
      <c r="P1459" s="36"/>
      <c r="Q1459" s="36"/>
      <c r="R1459" s="40"/>
      <c r="S1459" s="36"/>
      <c r="T1459" s="40"/>
      <c r="U1459" s="40"/>
      <c r="V1459" s="81"/>
      <c r="W1459" s="40"/>
      <c r="X1459" s="40"/>
      <c r="Y1459" s="40"/>
      <c r="Z1459" s="38" t="str">
        <f>IFERROR(VLOOKUP(Y1459,DIRECTORIO!A:B,2,FALSE),"")</f>
        <v/>
      </c>
      <c r="AA1459" s="40"/>
      <c r="AB1459" s="40"/>
      <c r="AC1459" s="40"/>
      <c r="AD1459" s="40"/>
      <c r="AE1459" s="40"/>
      <c r="AF1459" s="40"/>
      <c r="AG1459" s="41" t="s">
        <v>109</v>
      </c>
      <c r="AH1459" s="42"/>
      <c r="AI1459" s="54" t="str">
        <f t="shared" ca="1" si="277"/>
        <v>PENDIENTE NOTIFICACIÓN ELECTRÓNICA</v>
      </c>
      <c r="AJ1459" s="37"/>
      <c r="AK1459" s="37"/>
      <c r="AL1459" s="37"/>
      <c r="AM1459" s="53" t="str">
        <f>IF(AK1459="","",WORKDAY(AK1459,5,FESTIVOS_CO!A:A))</f>
        <v/>
      </c>
      <c r="AN1459" s="37"/>
      <c r="AO1459" s="37"/>
      <c r="AP1459" s="54" t="str">
        <f t="shared" ca="1" si="282"/>
        <v>NO APLICA</v>
      </c>
      <c r="AQ1459" s="36"/>
      <c r="AR1459" s="43"/>
      <c r="AS1459" s="37"/>
      <c r="AT1459" s="36"/>
      <c r="AU1459" s="37"/>
      <c r="AV1459" s="36"/>
      <c r="AW1459" s="36"/>
      <c r="AX1459" s="37"/>
      <c r="AY1459" s="140" t="str">
        <f>IF(AU1459="","",WORKDAY(AU1459,5,FESTIVOS_CO!A:A))</f>
        <v/>
      </c>
      <c r="AZ1459" s="54" t="str">
        <f t="shared" ca="1" si="279"/>
        <v>NO APLICA</v>
      </c>
      <c r="BA1459" s="55" t="str">
        <f>IF(AX1459="","",WORKDAY(AX1459,5,FESTIVOS_CO!A:A))</f>
        <v/>
      </c>
      <c r="BB1459" s="39"/>
      <c r="BC1459" s="40"/>
      <c r="BD1459" s="40"/>
      <c r="BE1459" s="56" t="str">
        <f t="shared" ca="1" si="280"/>
        <v>NO APLICA</v>
      </c>
      <c r="BF1459" s="37"/>
      <c r="BG1459" s="45"/>
      <c r="BH1459" s="37"/>
      <c r="BI1459" s="36"/>
      <c r="BJ1459" s="37"/>
      <c r="BK1459" s="36"/>
      <c r="BL1459" s="36"/>
      <c r="BM1459" s="53" t="str">
        <f>IF(BJ1459="","",WORKDAY(BJ1459,5,FESTIVOS_CO!A:A))</f>
        <v/>
      </c>
      <c r="BN1459" s="57" t="str">
        <f t="shared" ca="1" si="278"/>
        <v>PENDIENTE HACER AVISO</v>
      </c>
      <c r="BO1459" s="54" t="str">
        <f t="shared" ca="1" si="271"/>
        <v>EN TRÁMITE NOTIF. POR AVISO</v>
      </c>
      <c r="BP1459" s="37"/>
      <c r="BQ1459" s="53" t="str">
        <f>IF(BP1459="","",WORKDAY(BP1459,5,FESTIVOS_CO!A:A))</f>
        <v/>
      </c>
      <c r="BR1459" s="37"/>
      <c r="BS1459" s="36"/>
      <c r="BT1459" s="38"/>
      <c r="BU1459" s="58" t="e">
        <f>VLOOKUP(BT1459,Hoja2!$C:$D,2,0)</f>
        <v>#N/A</v>
      </c>
      <c r="BV1459" s="80" t="str">
        <f>IF(
AND(AO1459="",BD1459="",BQ1459=""),
"EN PROCESO NOTIFICACION / COMUNICACION",
IF(
BT1459="",
"NO APLICA",
IF(
BU1459=60,
IF(AO1459&lt;&gt;"",AO1459,IF(BD1459&lt;&gt;"",BD1459,BQ1459))+60,
WORKDAY(
IF(AO1459&lt;&gt;"",AO1459,IF(BD1459&lt;&gt;"",BD1459,BQ1459)),
BU1459,
FESTIVOS_CO!A:A
)
)
))</f>
        <v>EN PROCESO NOTIFICACION / COMUNICACION</v>
      </c>
      <c r="BW1459" s="44"/>
      <c r="BX1459" s="53"/>
      <c r="BY1459" s="45"/>
      <c r="BZ1459" s="37"/>
      <c r="CA1459" s="54" t="str">
        <f t="shared" si="272"/>
        <v>PENDIENTE EJECUTORIA</v>
      </c>
      <c r="CB1459" s="59" t="str">
        <f t="shared" si="281"/>
        <v/>
      </c>
      <c r="CC1459" s="36"/>
      <c r="CD1459" s="40"/>
      <c r="CE1459" s="46"/>
      <c r="CF1459" s="40"/>
      <c r="CG1459" s="40"/>
      <c r="CH1459" s="40"/>
      <c r="CI1459" s="36"/>
      <c r="CJ1459" s="47"/>
      <c r="CK1459" s="40"/>
      <c r="CL1459" s="40"/>
      <c r="CM1459" s="40"/>
      <c r="CN1459" s="40"/>
    </row>
    <row r="1460" spans="1:92" ht="42.75" hidden="1">
      <c r="A1460" s="49" t="str">
        <f t="shared" si="273"/>
        <v>SIN GESTIÓN</v>
      </c>
      <c r="B1460" s="58"/>
      <c r="C1460" s="37"/>
      <c r="D1460" s="37"/>
      <c r="E1460" s="49" t="str">
        <f t="shared" si="274"/>
        <v>PENDIENTE NOTIFICACIÓN</v>
      </c>
      <c r="F1460" s="141" t="str">
        <f t="shared" si="275"/>
        <v>PENDIENTE NOTIFICACIÓN</v>
      </c>
      <c r="G1460" s="49" t="str">
        <f t="shared" si="276"/>
        <v/>
      </c>
      <c r="H1460" s="51" t="str">
        <f ca="1">IF(
L1460="",
"",
IF(
NETWORKDAYS(L1460,IF(M1460&lt;&gt;"",M1460,TODAY()),FESTIVOS_CO!A:A)&gt;2,
"VENCIDO",
IF(
NETWORKDAYS(L1460,IF(M1460&lt;&gt;"",M1460,TODAY()),FESTIVOS_CO!A:A)=2,
"ALERTA",
"A TIEMPO"
)))</f>
        <v/>
      </c>
      <c r="I1460" s="40"/>
      <c r="J1460" s="36"/>
      <c r="K1460" s="37"/>
      <c r="L1460" s="50"/>
      <c r="M1460" s="37"/>
      <c r="N1460" s="52"/>
      <c r="O1460" s="52"/>
      <c r="P1460" s="36"/>
      <c r="Q1460" s="36"/>
      <c r="R1460" s="40"/>
      <c r="S1460" s="36"/>
      <c r="T1460" s="40"/>
      <c r="U1460" s="40"/>
      <c r="V1460" s="81"/>
      <c r="W1460" s="40"/>
      <c r="X1460" s="40"/>
      <c r="Y1460" s="40"/>
      <c r="Z1460" s="38" t="str">
        <f>IFERROR(VLOOKUP(Y1460,DIRECTORIO!A:B,2,FALSE),"")</f>
        <v/>
      </c>
      <c r="AA1460" s="40"/>
      <c r="AB1460" s="40"/>
      <c r="AC1460" s="40"/>
      <c r="AD1460" s="40"/>
      <c r="AE1460" s="40"/>
      <c r="AF1460" s="40"/>
      <c r="AG1460" s="41" t="s">
        <v>109</v>
      </c>
      <c r="AH1460" s="42"/>
      <c r="AI1460" s="54" t="str">
        <f t="shared" ca="1" si="277"/>
        <v>PENDIENTE NOTIFICACIÓN ELECTRÓNICA</v>
      </c>
      <c r="AJ1460" s="37"/>
      <c r="AK1460" s="37"/>
      <c r="AL1460" s="37"/>
      <c r="AM1460" s="53" t="str">
        <f>IF(AK1460="","",WORKDAY(AK1460,5,FESTIVOS_CO!A:A))</f>
        <v/>
      </c>
      <c r="AN1460" s="37"/>
      <c r="AO1460" s="37"/>
      <c r="AP1460" s="54" t="str">
        <f t="shared" ca="1" si="282"/>
        <v>NO APLICA</v>
      </c>
      <c r="AQ1460" s="36"/>
      <c r="AR1460" s="43"/>
      <c r="AS1460" s="37"/>
      <c r="AT1460" s="36"/>
      <c r="AU1460" s="37"/>
      <c r="AV1460" s="36"/>
      <c r="AW1460" s="36"/>
      <c r="AX1460" s="37"/>
      <c r="AY1460" s="140" t="str">
        <f>IF(AU1460="","",WORKDAY(AU1460,5,FESTIVOS_CO!A:A))</f>
        <v/>
      </c>
      <c r="AZ1460" s="54" t="str">
        <f t="shared" ca="1" si="279"/>
        <v>NO APLICA</v>
      </c>
      <c r="BA1460" s="55" t="str">
        <f>IF(AX1460="","",WORKDAY(AX1460,5,FESTIVOS_CO!A:A))</f>
        <v/>
      </c>
      <c r="BB1460" s="39"/>
      <c r="BC1460" s="40"/>
      <c r="BD1460" s="40"/>
      <c r="BE1460" s="56" t="str">
        <f t="shared" ca="1" si="280"/>
        <v>NO APLICA</v>
      </c>
      <c r="BF1460" s="37"/>
      <c r="BG1460" s="45"/>
      <c r="BH1460" s="37"/>
      <c r="BI1460" s="36"/>
      <c r="BJ1460" s="37"/>
      <c r="BK1460" s="36"/>
      <c r="BL1460" s="36"/>
      <c r="BM1460" s="53" t="str">
        <f>IF(BJ1460="","",WORKDAY(BJ1460,5,FESTIVOS_CO!A:A))</f>
        <v/>
      </c>
      <c r="BN1460" s="57" t="str">
        <f t="shared" ca="1" si="278"/>
        <v>PENDIENTE HACER AVISO</v>
      </c>
      <c r="BO1460" s="54" t="str">
        <f t="shared" ca="1" si="271"/>
        <v>EN TRÁMITE NOTIF. POR AVISO</v>
      </c>
      <c r="BP1460" s="37"/>
      <c r="BQ1460" s="53" t="str">
        <f>IF(BP1460="","",WORKDAY(BP1460,5,FESTIVOS_CO!A:A))</f>
        <v/>
      </c>
      <c r="BR1460" s="37"/>
      <c r="BS1460" s="36"/>
      <c r="BT1460" s="38"/>
      <c r="BU1460" s="58" t="e">
        <f>VLOOKUP(BT1460,Hoja2!$C:$D,2,0)</f>
        <v>#N/A</v>
      </c>
      <c r="BV1460" s="80" t="str">
        <f>IF(
AND(AO1460="",BD1460="",BQ1460=""),
"EN PROCESO NOTIFICACION / COMUNICACION",
IF(
BT1460="",
"NO APLICA",
IF(
BU1460=60,
IF(AO1460&lt;&gt;"",AO1460,IF(BD1460&lt;&gt;"",BD1460,BQ1460))+60,
WORKDAY(
IF(AO1460&lt;&gt;"",AO1460,IF(BD1460&lt;&gt;"",BD1460,BQ1460)),
BU1460,
FESTIVOS_CO!A:A
)
)
))</f>
        <v>EN PROCESO NOTIFICACION / COMUNICACION</v>
      </c>
      <c r="BW1460" s="44"/>
      <c r="BX1460" s="53"/>
      <c r="BY1460" s="45"/>
      <c r="BZ1460" s="37"/>
      <c r="CA1460" s="54" t="str">
        <f t="shared" si="272"/>
        <v>PENDIENTE EJECUTORIA</v>
      </c>
      <c r="CB1460" s="59" t="str">
        <f t="shared" si="281"/>
        <v/>
      </c>
      <c r="CC1460" s="36"/>
      <c r="CD1460" s="40"/>
      <c r="CE1460" s="46"/>
      <c r="CF1460" s="40"/>
      <c r="CG1460" s="40"/>
      <c r="CH1460" s="40"/>
      <c r="CI1460" s="36"/>
      <c r="CJ1460" s="47"/>
      <c r="CK1460" s="40"/>
      <c r="CL1460" s="40"/>
      <c r="CM1460" s="40"/>
      <c r="CN1460" s="40"/>
    </row>
    <row r="1461" spans="1:92" ht="42.75" hidden="1">
      <c r="A1461" s="49" t="str">
        <f t="shared" si="273"/>
        <v>SIN GESTIÓN</v>
      </c>
      <c r="B1461" s="58"/>
      <c r="C1461" s="37"/>
      <c r="D1461" s="37"/>
      <c r="E1461" s="49" t="str">
        <f t="shared" si="274"/>
        <v>PENDIENTE NOTIFICACIÓN</v>
      </c>
      <c r="F1461" s="141" t="str">
        <f t="shared" si="275"/>
        <v>PENDIENTE NOTIFICACIÓN</v>
      </c>
      <c r="G1461" s="49" t="str">
        <f t="shared" si="276"/>
        <v/>
      </c>
      <c r="H1461" s="51" t="str">
        <f ca="1">IF(
L1461="",
"",
IF(
NETWORKDAYS(L1461,IF(M1461&lt;&gt;"",M1461,TODAY()),FESTIVOS_CO!A:A)&gt;2,
"VENCIDO",
IF(
NETWORKDAYS(L1461,IF(M1461&lt;&gt;"",M1461,TODAY()),FESTIVOS_CO!A:A)=2,
"ALERTA",
"A TIEMPO"
)))</f>
        <v/>
      </c>
      <c r="I1461" s="40"/>
      <c r="J1461" s="36"/>
      <c r="K1461" s="37"/>
      <c r="L1461" s="50"/>
      <c r="M1461" s="37"/>
      <c r="N1461" s="52"/>
      <c r="O1461" s="52"/>
      <c r="P1461" s="36"/>
      <c r="Q1461" s="36"/>
      <c r="R1461" s="40"/>
      <c r="S1461" s="36"/>
      <c r="T1461" s="40"/>
      <c r="U1461" s="40"/>
      <c r="V1461" s="81"/>
      <c r="W1461" s="40"/>
      <c r="X1461" s="40"/>
      <c r="Y1461" s="40"/>
      <c r="Z1461" s="38" t="str">
        <f>IFERROR(VLOOKUP(Y1461,DIRECTORIO!A:B,2,FALSE),"")</f>
        <v/>
      </c>
      <c r="AA1461" s="40"/>
      <c r="AB1461" s="40"/>
      <c r="AC1461" s="40"/>
      <c r="AD1461" s="40"/>
      <c r="AE1461" s="40"/>
      <c r="AF1461" s="40"/>
      <c r="AG1461" s="41" t="s">
        <v>109</v>
      </c>
      <c r="AH1461" s="42"/>
      <c r="AI1461" s="54" t="str">
        <f t="shared" ca="1" si="277"/>
        <v>PENDIENTE NOTIFICACIÓN ELECTRÓNICA</v>
      </c>
      <c r="AJ1461" s="37"/>
      <c r="AK1461" s="37"/>
      <c r="AL1461" s="37"/>
      <c r="AM1461" s="53" t="str">
        <f>IF(AK1461="","",WORKDAY(AK1461,5,FESTIVOS_CO!A:A))</f>
        <v/>
      </c>
      <c r="AN1461" s="37"/>
      <c r="AO1461" s="37"/>
      <c r="AP1461" s="54" t="str">
        <f t="shared" ca="1" si="282"/>
        <v>NO APLICA</v>
      </c>
      <c r="AQ1461" s="36"/>
      <c r="AR1461" s="43"/>
      <c r="AS1461" s="37"/>
      <c r="AT1461" s="36"/>
      <c r="AU1461" s="37"/>
      <c r="AV1461" s="36"/>
      <c r="AW1461" s="36"/>
      <c r="AX1461" s="37"/>
      <c r="AY1461" s="140" t="str">
        <f>IF(AU1461="","",WORKDAY(AU1461,5,FESTIVOS_CO!A:A))</f>
        <v/>
      </c>
      <c r="AZ1461" s="54" t="str">
        <f t="shared" ca="1" si="279"/>
        <v>NO APLICA</v>
      </c>
      <c r="BA1461" s="55" t="str">
        <f>IF(AX1461="","",WORKDAY(AX1461,5,FESTIVOS_CO!A:A))</f>
        <v/>
      </c>
      <c r="BB1461" s="39"/>
      <c r="BC1461" s="40"/>
      <c r="BD1461" s="40"/>
      <c r="BE1461" s="56" t="str">
        <f t="shared" ca="1" si="280"/>
        <v>NO APLICA</v>
      </c>
      <c r="BF1461" s="37"/>
      <c r="BG1461" s="45"/>
      <c r="BH1461" s="37"/>
      <c r="BI1461" s="36"/>
      <c r="BJ1461" s="37"/>
      <c r="BK1461" s="36"/>
      <c r="BL1461" s="36"/>
      <c r="BM1461" s="53" t="str">
        <f>IF(BJ1461="","",WORKDAY(BJ1461,5,FESTIVOS_CO!A:A))</f>
        <v/>
      </c>
      <c r="BN1461" s="57" t="str">
        <f t="shared" ca="1" si="278"/>
        <v>PENDIENTE HACER AVISO</v>
      </c>
      <c r="BO1461" s="54" t="str">
        <f t="shared" ca="1" si="271"/>
        <v>EN TRÁMITE NOTIF. POR AVISO</v>
      </c>
      <c r="BP1461" s="37"/>
      <c r="BQ1461" s="53" t="str">
        <f>IF(BP1461="","",WORKDAY(BP1461,5,FESTIVOS_CO!A:A))</f>
        <v/>
      </c>
      <c r="BR1461" s="37"/>
      <c r="BS1461" s="36"/>
      <c r="BT1461" s="38"/>
      <c r="BU1461" s="58" t="e">
        <f>VLOOKUP(BT1461,Hoja2!$C:$D,2,0)</f>
        <v>#N/A</v>
      </c>
      <c r="BV1461" s="80" t="str">
        <f>IF(
AND(AO1461="",BD1461="",BQ1461=""),
"EN PROCESO NOTIFICACION / COMUNICACION",
IF(
BT1461="",
"NO APLICA",
IF(
BU1461=60,
IF(AO1461&lt;&gt;"",AO1461,IF(BD1461&lt;&gt;"",BD1461,BQ1461))+60,
WORKDAY(
IF(AO1461&lt;&gt;"",AO1461,IF(BD1461&lt;&gt;"",BD1461,BQ1461)),
BU1461,
FESTIVOS_CO!A:A
)
)
))</f>
        <v>EN PROCESO NOTIFICACION / COMUNICACION</v>
      </c>
      <c r="BW1461" s="44"/>
      <c r="BX1461" s="53"/>
      <c r="BY1461" s="45"/>
      <c r="BZ1461" s="37"/>
      <c r="CA1461" s="54" t="str">
        <f t="shared" si="272"/>
        <v>PENDIENTE EJECUTORIA</v>
      </c>
      <c r="CB1461" s="59" t="str">
        <f t="shared" si="281"/>
        <v/>
      </c>
      <c r="CC1461" s="36"/>
      <c r="CD1461" s="40"/>
      <c r="CE1461" s="46"/>
      <c r="CF1461" s="40"/>
      <c r="CG1461" s="40"/>
      <c r="CH1461" s="40"/>
      <c r="CI1461" s="36"/>
      <c r="CJ1461" s="47"/>
      <c r="CK1461" s="40"/>
      <c r="CL1461" s="40"/>
      <c r="CM1461" s="40"/>
      <c r="CN1461" s="40"/>
    </row>
    <row r="1462" spans="1:92" ht="42.75" hidden="1">
      <c r="A1462" s="49" t="str">
        <f t="shared" si="273"/>
        <v>SIN GESTIÓN</v>
      </c>
      <c r="B1462" s="58"/>
      <c r="C1462" s="37"/>
      <c r="D1462" s="37"/>
      <c r="E1462" s="49" t="str">
        <f t="shared" si="274"/>
        <v>PENDIENTE NOTIFICACIÓN</v>
      </c>
      <c r="F1462" s="141" t="str">
        <f t="shared" si="275"/>
        <v>PENDIENTE NOTIFICACIÓN</v>
      </c>
      <c r="G1462" s="49" t="str">
        <f t="shared" si="276"/>
        <v/>
      </c>
      <c r="H1462" s="51" t="str">
        <f ca="1">IF(
L1462="",
"",
IF(
NETWORKDAYS(L1462,IF(M1462&lt;&gt;"",M1462,TODAY()),FESTIVOS_CO!A:A)&gt;2,
"VENCIDO",
IF(
NETWORKDAYS(L1462,IF(M1462&lt;&gt;"",M1462,TODAY()),FESTIVOS_CO!A:A)=2,
"ALERTA",
"A TIEMPO"
)))</f>
        <v/>
      </c>
      <c r="I1462" s="40"/>
      <c r="J1462" s="36"/>
      <c r="K1462" s="37"/>
      <c r="L1462" s="50"/>
      <c r="M1462" s="37"/>
      <c r="N1462" s="52"/>
      <c r="O1462" s="52"/>
      <c r="P1462" s="36"/>
      <c r="Q1462" s="36"/>
      <c r="R1462" s="40"/>
      <c r="S1462" s="36"/>
      <c r="T1462" s="40"/>
      <c r="U1462" s="40"/>
      <c r="V1462" s="81"/>
      <c r="W1462" s="40"/>
      <c r="X1462" s="40"/>
      <c r="Y1462" s="40"/>
      <c r="Z1462" s="38" t="str">
        <f>IFERROR(VLOOKUP(Y1462,DIRECTORIO!A:B,2,FALSE),"")</f>
        <v/>
      </c>
      <c r="AA1462" s="40"/>
      <c r="AB1462" s="40"/>
      <c r="AC1462" s="40"/>
      <c r="AD1462" s="40"/>
      <c r="AE1462" s="40"/>
      <c r="AF1462" s="40"/>
      <c r="AG1462" s="41" t="s">
        <v>109</v>
      </c>
      <c r="AH1462" s="42"/>
      <c r="AI1462" s="54" t="str">
        <f t="shared" ca="1" si="277"/>
        <v>PENDIENTE NOTIFICACIÓN ELECTRÓNICA</v>
      </c>
      <c r="AJ1462" s="37"/>
      <c r="AK1462" s="37"/>
      <c r="AL1462" s="37"/>
      <c r="AM1462" s="53" t="str">
        <f>IF(AK1462="","",WORKDAY(AK1462,5,FESTIVOS_CO!A:A))</f>
        <v/>
      </c>
      <c r="AN1462" s="37"/>
      <c r="AO1462" s="37"/>
      <c r="AP1462" s="54" t="str">
        <f t="shared" ca="1" si="282"/>
        <v>NO APLICA</v>
      </c>
      <c r="AQ1462" s="36"/>
      <c r="AR1462" s="43"/>
      <c r="AS1462" s="37"/>
      <c r="AT1462" s="36"/>
      <c r="AU1462" s="37"/>
      <c r="AV1462" s="36"/>
      <c r="AW1462" s="36"/>
      <c r="AX1462" s="37"/>
      <c r="AY1462" s="140" t="str">
        <f>IF(AU1462="","",WORKDAY(AU1462,5,FESTIVOS_CO!A:A))</f>
        <v/>
      </c>
      <c r="AZ1462" s="54" t="str">
        <f t="shared" ca="1" si="279"/>
        <v>NO APLICA</v>
      </c>
      <c r="BA1462" s="55" t="str">
        <f>IF(AX1462="","",WORKDAY(AX1462,5,FESTIVOS_CO!A:A))</f>
        <v/>
      </c>
      <c r="BB1462" s="39"/>
      <c r="BC1462" s="40"/>
      <c r="BD1462" s="40"/>
      <c r="BE1462" s="56" t="str">
        <f t="shared" ca="1" si="280"/>
        <v>NO APLICA</v>
      </c>
      <c r="BF1462" s="37"/>
      <c r="BG1462" s="45"/>
      <c r="BH1462" s="37"/>
      <c r="BI1462" s="36"/>
      <c r="BJ1462" s="37"/>
      <c r="BK1462" s="36"/>
      <c r="BL1462" s="36"/>
      <c r="BM1462" s="53" t="str">
        <f>IF(BJ1462="","",WORKDAY(BJ1462,5,FESTIVOS_CO!A:A))</f>
        <v/>
      </c>
      <c r="BN1462" s="57" t="str">
        <f t="shared" ca="1" si="278"/>
        <v>PENDIENTE HACER AVISO</v>
      </c>
      <c r="BO1462" s="54" t="str">
        <f t="shared" ref="BO1462:BO1525" ca="1" si="283">IF(BN1462="NOTIFICACIÓN PERSONAL COMPLETA",
"NO PROCEDE AVISO",
IF(BR1462="SI",
"NOTIFICACION POR AVISO TERMINADA",
IF(BE1462="NO PROCEDE",
"NO PROCEDE AVISO",
IF(BN1462="VERIFICAR SI PROCEDE RECURSO",
"NOTIFICACIÓN POR AVISO COMPLETA",
"EN TRÁMITE NOTIF. POR AVISO"
))))</f>
        <v>EN TRÁMITE NOTIF. POR AVISO</v>
      </c>
      <c r="BP1462" s="37"/>
      <c r="BQ1462" s="53" t="str">
        <f>IF(BP1462="","",WORKDAY(BP1462,5,FESTIVOS_CO!A:A))</f>
        <v/>
      </c>
      <c r="BR1462" s="37"/>
      <c r="BS1462" s="36"/>
      <c r="BT1462" s="38"/>
      <c r="BU1462" s="58" t="e">
        <f>VLOOKUP(BT1462,Hoja2!$C:$D,2,0)</f>
        <v>#N/A</v>
      </c>
      <c r="BV1462" s="80" t="str">
        <f>IF(
AND(AO1462="",BD1462="",BQ1462=""),
"EN PROCESO NOTIFICACION / COMUNICACION",
IF(
BT1462="",
"NO APLICA",
IF(
BU1462=60,
IF(AO1462&lt;&gt;"",AO1462,IF(BD1462&lt;&gt;"",BD1462,BQ1462))+60,
WORKDAY(
IF(AO1462&lt;&gt;"",AO1462,IF(BD1462&lt;&gt;"",BD1462,BQ1462)),
BU1462,
FESTIVOS_CO!A:A
)
)
))</f>
        <v>EN PROCESO NOTIFICACION / COMUNICACION</v>
      </c>
      <c r="BW1462" s="44"/>
      <c r="BX1462" s="53"/>
      <c r="BY1462" s="45"/>
      <c r="BZ1462" s="37"/>
      <c r="CA1462" s="54" t="str">
        <f t="shared" ref="CA1462:CA1525" si="284">IF(BW1462&lt;&gt;"SI",
"PENDIENTE EJECUTORIA",
IF(AND(BX1462="",BY1462="",BZ1462=""),
"PENDIENTE HACER EJECUTORIA",
IF(AND(BX1462&lt;&gt;"",BY1462="",BZ1462=""),
"PENDIENTE REVISION EJECUTORIA",
IF(AND(BX1462&lt;&gt;"",BY1462&lt;&gt;"",BZ1462=""),
"PENDIENTE FIRMA EJECUTORIA",
"PROCESO EJECUTORIA TERMINADO"
))))</f>
        <v>PENDIENTE EJECUTORIA</v>
      </c>
      <c r="CB1462" s="59" t="str">
        <f t="shared" si="281"/>
        <v/>
      </c>
      <c r="CC1462" s="36"/>
      <c r="CD1462" s="40"/>
      <c r="CE1462" s="46"/>
      <c r="CF1462" s="40"/>
      <c r="CG1462" s="40"/>
      <c r="CH1462" s="40"/>
      <c r="CI1462" s="36"/>
      <c r="CJ1462" s="47"/>
      <c r="CK1462" s="40"/>
      <c r="CL1462" s="40"/>
      <c r="CM1462" s="40"/>
      <c r="CN1462" s="40"/>
    </row>
    <row r="1463" spans="1:92" ht="42.75" hidden="1">
      <c r="A1463" s="49" t="str">
        <f t="shared" si="273"/>
        <v>SIN GESTIÓN</v>
      </c>
      <c r="B1463" s="58"/>
      <c r="C1463" s="37"/>
      <c r="D1463" s="37"/>
      <c r="E1463" s="49" t="str">
        <f t="shared" si="274"/>
        <v>PENDIENTE NOTIFICACIÓN</v>
      </c>
      <c r="F1463" s="141" t="str">
        <f t="shared" si="275"/>
        <v>PENDIENTE NOTIFICACIÓN</v>
      </c>
      <c r="G1463" s="49" t="str">
        <f t="shared" si="276"/>
        <v/>
      </c>
      <c r="H1463" s="51" t="str">
        <f ca="1">IF(
L1463="",
"",
IF(
NETWORKDAYS(L1463,IF(M1463&lt;&gt;"",M1463,TODAY()),FESTIVOS_CO!A:A)&gt;2,
"VENCIDO",
IF(
NETWORKDAYS(L1463,IF(M1463&lt;&gt;"",M1463,TODAY()),FESTIVOS_CO!A:A)=2,
"ALERTA",
"A TIEMPO"
)))</f>
        <v/>
      </c>
      <c r="I1463" s="40"/>
      <c r="J1463" s="36"/>
      <c r="K1463" s="37"/>
      <c r="L1463" s="50"/>
      <c r="M1463" s="37"/>
      <c r="N1463" s="52"/>
      <c r="O1463" s="52"/>
      <c r="P1463" s="36"/>
      <c r="Q1463" s="36"/>
      <c r="R1463" s="40"/>
      <c r="S1463" s="36"/>
      <c r="T1463" s="40"/>
      <c r="U1463" s="40"/>
      <c r="V1463" s="81"/>
      <c r="W1463" s="40"/>
      <c r="X1463" s="40"/>
      <c r="Y1463" s="40"/>
      <c r="Z1463" s="38" t="str">
        <f>IFERROR(VLOOKUP(Y1463,DIRECTORIO!A:B,2,FALSE),"")</f>
        <v/>
      </c>
      <c r="AA1463" s="40"/>
      <c r="AB1463" s="40"/>
      <c r="AC1463" s="40"/>
      <c r="AD1463" s="40"/>
      <c r="AE1463" s="40"/>
      <c r="AF1463" s="40"/>
      <c r="AG1463" s="41" t="s">
        <v>109</v>
      </c>
      <c r="AH1463" s="42"/>
      <c r="AI1463" s="54" t="str">
        <f t="shared" ca="1" si="277"/>
        <v>PENDIENTE NOTIFICACIÓN ELECTRÓNICA</v>
      </c>
      <c r="AJ1463" s="37"/>
      <c r="AK1463" s="37"/>
      <c r="AL1463" s="37"/>
      <c r="AM1463" s="53" t="str">
        <f>IF(AK1463="","",WORKDAY(AK1463,5,FESTIVOS_CO!A:A))</f>
        <v/>
      </c>
      <c r="AN1463" s="37"/>
      <c r="AO1463" s="37"/>
      <c r="AP1463" s="54" t="str">
        <f t="shared" ca="1" si="282"/>
        <v>NO APLICA</v>
      </c>
      <c r="AQ1463" s="36"/>
      <c r="AR1463" s="43"/>
      <c r="AS1463" s="37"/>
      <c r="AT1463" s="36"/>
      <c r="AU1463" s="37"/>
      <c r="AV1463" s="36"/>
      <c r="AW1463" s="36"/>
      <c r="AX1463" s="37"/>
      <c r="AY1463" s="140" t="str">
        <f>IF(AU1463="","",WORKDAY(AU1463,5,FESTIVOS_CO!A:A))</f>
        <v/>
      </c>
      <c r="AZ1463" s="54" t="str">
        <f t="shared" ca="1" si="279"/>
        <v>NO APLICA</v>
      </c>
      <c r="BA1463" s="55" t="str">
        <f>IF(AX1463="","",WORKDAY(AX1463,5,FESTIVOS_CO!A:A))</f>
        <v/>
      </c>
      <c r="BB1463" s="39"/>
      <c r="BC1463" s="40"/>
      <c r="BD1463" s="40"/>
      <c r="BE1463" s="56" t="str">
        <f t="shared" ca="1" si="280"/>
        <v>NO APLICA</v>
      </c>
      <c r="BF1463" s="37"/>
      <c r="BG1463" s="45"/>
      <c r="BH1463" s="37"/>
      <c r="BI1463" s="36"/>
      <c r="BJ1463" s="37"/>
      <c r="BK1463" s="36"/>
      <c r="BL1463" s="36"/>
      <c r="BM1463" s="53" t="str">
        <f>IF(BJ1463="","",WORKDAY(BJ1463,5,FESTIVOS_CO!A:A))</f>
        <v/>
      </c>
      <c r="BN1463" s="57" t="str">
        <f t="shared" ca="1" si="278"/>
        <v>PENDIENTE HACER AVISO</v>
      </c>
      <c r="BO1463" s="54" t="str">
        <f t="shared" ca="1" si="283"/>
        <v>EN TRÁMITE NOTIF. POR AVISO</v>
      </c>
      <c r="BP1463" s="37"/>
      <c r="BQ1463" s="53" t="str">
        <f>IF(BP1463="","",WORKDAY(BP1463,5,FESTIVOS_CO!A:A))</f>
        <v/>
      </c>
      <c r="BR1463" s="37"/>
      <c r="BS1463" s="36"/>
      <c r="BT1463" s="38"/>
      <c r="BU1463" s="58" t="e">
        <f>VLOOKUP(BT1463,Hoja2!$C:$D,2,0)</f>
        <v>#N/A</v>
      </c>
      <c r="BV1463" s="80" t="str">
        <f>IF(
AND(AO1463="",BD1463="",BQ1463=""),
"EN PROCESO NOTIFICACION / COMUNICACION",
IF(
BT1463="",
"NO APLICA",
IF(
BU1463=60,
IF(AO1463&lt;&gt;"",AO1463,IF(BD1463&lt;&gt;"",BD1463,BQ1463))+60,
WORKDAY(
IF(AO1463&lt;&gt;"",AO1463,IF(BD1463&lt;&gt;"",BD1463,BQ1463)),
BU1463,
FESTIVOS_CO!A:A
)
)
))</f>
        <v>EN PROCESO NOTIFICACION / COMUNICACION</v>
      </c>
      <c r="BW1463" s="44"/>
      <c r="BX1463" s="53"/>
      <c r="BY1463" s="45"/>
      <c r="BZ1463" s="37"/>
      <c r="CA1463" s="54" t="str">
        <f t="shared" si="284"/>
        <v>PENDIENTE EJECUTORIA</v>
      </c>
      <c r="CB1463" s="59" t="str">
        <f t="shared" si="281"/>
        <v/>
      </c>
      <c r="CC1463" s="36"/>
      <c r="CD1463" s="40"/>
      <c r="CE1463" s="46"/>
      <c r="CF1463" s="40"/>
      <c r="CG1463" s="40"/>
      <c r="CH1463" s="40"/>
      <c r="CI1463" s="36"/>
      <c r="CJ1463" s="47"/>
      <c r="CK1463" s="40"/>
      <c r="CL1463" s="40"/>
      <c r="CM1463" s="40"/>
      <c r="CN1463" s="40"/>
    </row>
    <row r="1464" spans="1:92" ht="42.75" hidden="1">
      <c r="A1464" s="49" t="str">
        <f t="shared" ref="A1464:A1527" si="285">IF(
AND(Q1464="NO",S1464&lt;&gt;"SI"),
"TERMINADO PRODUCTO NO CONFORME",
IF(
AND(
COUNTBLANK(AJ1464:AO1464)=COLUMNS(AJ1464:AO1464),
COUNTBLANK(AQ1464:AY1464)=COLUMNS(AQ1464:AY1464),
COUNTBLANK(BC1464:BD1464)=COLUMNS(BC1464:BD1464),
COUNTBLANK(BF1464:BM1464)=COLUMNS(BF1464:BM1464),
COUNTBLANK(BP1464:BR1464)=COLUMNS(BP1464:BR1464)
),
"SIN GESTIÓN",
IF(
AND(BC1464&lt;&gt;"",BD1464&lt;&gt;"",AO1464="",AX1464="",BQ1464=""),
"NOTIFICADO POR CONDUCTA CONCLUYENTE",
IF(
AI1464="NOTIFICACIÓN ELECTRÓNICA EFECTIVA",
CA1464,
IF(
OR(
AI1464="NO PROCEDE NOTIFICACIÓN ELECTRÓNICA",
AI1464="REALIZAR CITACIÓN",
AI1464="NOTIFICACIÓN ELECTRÓNICA NO EFECTIVA"
),
IF(
AZ1464="HACER AVISO",
IF(
OR(
BN1464="NOTIFICACIÓN POR AVISO TERMINADA",
BN1464="NOTIFICACIÓN PERSONAL COMPLETA"
),
CA1464,
BN1464
),
AZ1464
),
AI1464
)
)
)
))</f>
        <v>SIN GESTIÓN</v>
      </c>
      <c r="B1464" s="58"/>
      <c r="C1464" s="37"/>
      <c r="D1464" s="37"/>
      <c r="E1464" s="49" t="str">
        <f t="shared" ref="E1464:E1527" si="286">IF(AN1464="SI",
"NOTIFICACIÓN ELECTRÓNICA",
IF(AND(BC1464&lt;&gt;"",BD1464&lt;&gt;""),
"NOTIFICACIÓN PERSONAL",
IF(BL1464="SI",
"NOTIFICACIÓN POR AVISO",
"PENDIENTE NOTIFICACIÓN"
)))</f>
        <v>PENDIENTE NOTIFICACIÓN</v>
      </c>
      <c r="F1464" s="141" t="str">
        <f t="shared" ref="F1464:F1527" si="287">IF(
AND(AN1464&lt;&gt;"SI",AW1464&lt;&gt;"SI",BL1464&lt;&gt;"SI",BC1464="",BD1464=""),
"PENDIENTE NOTIFICACIÓN",
IF(AN1464="SI",
AO1464,
IF(AW1464="SI",
AX1464,
IF(AND(BC1464&lt;&gt;"",BD1464&lt;&gt;""),
BD1464,
IF(BL1464="SI",
BQ1464,
"PENDIENTE NOTIFICACIÓN"
)))))</f>
        <v>PENDIENTE NOTIFICACIÓN</v>
      </c>
      <c r="G1464" s="49" t="str">
        <f t="shared" ref="G1464:G1527" si="288">IF(
OR(
C1464="",
F1464="PENDIENTE NOTIFICACIÓN",
NOT(ISNUMBER(C1464)),
NOT(ISNUMBER(F1464)),
F1464&lt;C1464
),
"",
F1464-C1464
)</f>
        <v/>
      </c>
      <c r="H1464" s="51" t="str">
        <f ca="1">IF(
L1464="",
"",
IF(
NETWORKDAYS(L1464,IF(M1464&lt;&gt;"",M1464,TODAY()),FESTIVOS_CO!A:A)&gt;2,
"VENCIDO",
IF(
NETWORKDAYS(L1464,IF(M1464&lt;&gt;"",M1464,TODAY()),FESTIVOS_CO!A:A)=2,
"ALERTA",
"A TIEMPO"
)))</f>
        <v/>
      </c>
      <c r="I1464" s="40"/>
      <c r="J1464" s="36"/>
      <c r="K1464" s="37"/>
      <c r="L1464" s="50"/>
      <c r="M1464" s="37"/>
      <c r="N1464" s="52"/>
      <c r="O1464" s="52"/>
      <c r="P1464" s="36"/>
      <c r="Q1464" s="36"/>
      <c r="R1464" s="40"/>
      <c r="S1464" s="36"/>
      <c r="T1464" s="40"/>
      <c r="U1464" s="40"/>
      <c r="V1464" s="81"/>
      <c r="W1464" s="40"/>
      <c r="X1464" s="40"/>
      <c r="Y1464" s="40"/>
      <c r="Z1464" s="38" t="str">
        <f>IFERROR(VLOOKUP(Y1464,DIRECTORIO!A:B,2,FALSE),"")</f>
        <v/>
      </c>
      <c r="AA1464" s="40"/>
      <c r="AB1464" s="40"/>
      <c r="AC1464" s="40"/>
      <c r="AD1464" s="40"/>
      <c r="AE1464" s="40"/>
      <c r="AF1464" s="40"/>
      <c r="AG1464" s="41" t="s">
        <v>109</v>
      </c>
      <c r="AH1464" s="42"/>
      <c r="AI1464" s="54" t="str">
        <f t="shared" ref="AI1464:AI1527" ca="1" si="289">IF(AL1464="NO",
"REALIZAR CITACIÓN",
IF(AND(AJ1464="SI",AL1464&lt;&gt;"SI",AL1464&lt;&gt;"NO"),
"PENDIENTE ENTREGA NOTIFICACIÓN ELECTRÓNICA",
IF(AND(AJ1464="SI",AL1464="SI",AN1464="SI"),
"NOTIFICACIÓN ELECTRÓNICA EFECTIVA",
IF(AND(AJ1464="",AK1464="",AL1464="",AM1464="",AN1464="",AO1464=""),
"PENDIENTE NOTIFICACIÓN ELECTRÓNICA",
IF(AJ1464="NO",
"NO PROCEDE NOTIFICACIÓN ELECTRÓNICA",
IF(AND(AJ1464="SI",F1464=""),
"PENDIENTE ENVÍO NOTIFICACIÓN ELECTRÓNICA",
IF(AND(AJ1464="SI",TODAY()-F1464&lt;=5),
"EN ESPERA DE NOTIFICACIÓN ELECTRÓNICA (5 DÍAS)",
"NOTIFICACIÓN ELECTRÓNICA NO EFECTIVA"
)))))))</f>
        <v>PENDIENTE NOTIFICACIÓN ELECTRÓNICA</v>
      </c>
      <c r="AJ1464" s="37"/>
      <c r="AK1464" s="37"/>
      <c r="AL1464" s="37"/>
      <c r="AM1464" s="53" t="str">
        <f>IF(AK1464="","",WORKDAY(AK1464,5,FESTIVOS_CO!A:A))</f>
        <v/>
      </c>
      <c r="AN1464" s="37"/>
      <c r="AO1464" s="37"/>
      <c r="AP1464" s="54" t="str">
        <f t="shared" ca="1" si="282"/>
        <v>NO APLICA</v>
      </c>
      <c r="AQ1464" s="36"/>
      <c r="AR1464" s="43"/>
      <c r="AS1464" s="37"/>
      <c r="AT1464" s="36"/>
      <c r="AU1464" s="37"/>
      <c r="AV1464" s="36"/>
      <c r="AW1464" s="36"/>
      <c r="AX1464" s="37"/>
      <c r="AY1464" s="140" t="str">
        <f>IF(AU1464="","",WORKDAY(AU1464,5,FESTIVOS_CO!A:A))</f>
        <v/>
      </c>
      <c r="AZ1464" s="54" t="str">
        <f t="shared" ca="1" si="279"/>
        <v>NO APLICA</v>
      </c>
      <c r="BA1464" s="55" t="str">
        <f>IF(AX1464="","",WORKDAY(AX1464,5,FESTIVOS_CO!A:A))</f>
        <v/>
      </c>
      <c r="BB1464" s="39"/>
      <c r="BC1464" s="40"/>
      <c r="BD1464" s="40"/>
      <c r="BE1464" s="56" t="str">
        <f t="shared" ca="1" si="280"/>
        <v>NO APLICA</v>
      </c>
      <c r="BF1464" s="37"/>
      <c r="BG1464" s="45"/>
      <c r="BH1464" s="37"/>
      <c r="BI1464" s="36"/>
      <c r="BJ1464" s="37"/>
      <c r="BK1464" s="36"/>
      <c r="BL1464" s="36"/>
      <c r="BM1464" s="53" t="str">
        <f>IF(BJ1464="","",WORKDAY(BJ1464,5,FESTIVOS_CO!A:A))</f>
        <v/>
      </c>
      <c r="BN1464" s="57" t="str">
        <f t="shared" ref="BN1464:BN1527" ca="1" si="290">IF(
AND(AZ1464="CITACIÓN COMPLETA EN ESPERA DE NOTIFICACION PERSONAL",BB1464="NO"),
"PENDIENTE HACER AVISO",
IF(AND(BC1464&lt;&gt;"",BD1464&lt;&gt;""),
"NOTIFICACIÓN PERSONAL COMPLETA",
IF(BR1464="SI",
"NOTIFICACIÓN POR AVISO TERMINADA",
IF(BE1464="NO PROCEDE",
"NO PROCEDE",
IF(BF1464="",
"PENDIENTE HACER AVISO",
IF(BG1464="",
"PENDIENTE REVISIÓN AVISO",
IF(BH1464="",
"PENDIENTE FIRMA AVISO",
IF(BI1464="",
"PENDIENTE RADICAR AVISO",
IF(BL1464="",
"EN TRÁMITE DE ENTREGA AVISO",
IF(BL1464="NO",
"PUBLICAR AVISO CARTELERA",
IF(BL1464="SI",
"VERIFICAR SI PROCEDE RECURSO",
IF(BE1464="HACER AVISO",
"HACER AVISO",
"NO APLICA"
))))))))))))</f>
        <v>PENDIENTE HACER AVISO</v>
      </c>
      <c r="BO1464" s="54" t="str">
        <f t="shared" ca="1" si="283"/>
        <v>EN TRÁMITE NOTIF. POR AVISO</v>
      </c>
      <c r="BP1464" s="37"/>
      <c r="BQ1464" s="53" t="str">
        <f>IF(BP1464="","",WORKDAY(BP1464,5,FESTIVOS_CO!A:A))</f>
        <v/>
      </c>
      <c r="BR1464" s="37"/>
      <c r="BS1464" s="36"/>
      <c r="BT1464" s="38"/>
      <c r="BU1464" s="58" t="e">
        <f>VLOOKUP(BT1464,Hoja2!$C:$D,2,0)</f>
        <v>#N/A</v>
      </c>
      <c r="BV1464" s="80" t="str">
        <f>IF(
AND(AO1464="",BD1464="",BQ1464=""),
"EN PROCESO NOTIFICACION / COMUNICACION",
IF(
BT1464="",
"NO APLICA",
IF(
BU1464=60,
IF(AO1464&lt;&gt;"",AO1464,IF(BD1464&lt;&gt;"",BD1464,BQ1464))+60,
WORKDAY(
IF(AO1464&lt;&gt;"",AO1464,IF(BD1464&lt;&gt;"",BD1464,BQ1464)),
BU1464,
FESTIVOS_CO!A:A
)
)
))</f>
        <v>EN PROCESO NOTIFICACION / COMUNICACION</v>
      </c>
      <c r="BW1464" s="44"/>
      <c r="BX1464" s="53"/>
      <c r="BY1464" s="45"/>
      <c r="BZ1464" s="37"/>
      <c r="CA1464" s="54" t="str">
        <f t="shared" si="284"/>
        <v>PENDIENTE EJECUTORIA</v>
      </c>
      <c r="CB1464" s="59" t="str">
        <f t="shared" si="281"/>
        <v/>
      </c>
      <c r="CC1464" s="36"/>
      <c r="CD1464" s="40"/>
      <c r="CE1464" s="46"/>
      <c r="CF1464" s="40"/>
      <c r="CG1464" s="40"/>
      <c r="CH1464" s="40"/>
      <c r="CI1464" s="36"/>
      <c r="CJ1464" s="47"/>
      <c r="CK1464" s="40"/>
      <c r="CL1464" s="40"/>
      <c r="CM1464" s="40"/>
      <c r="CN1464" s="40"/>
    </row>
    <row r="1465" spans="1:92" ht="42.75" hidden="1">
      <c r="A1465" s="49" t="str">
        <f t="shared" si="285"/>
        <v>SIN GESTIÓN</v>
      </c>
      <c r="B1465" s="58"/>
      <c r="C1465" s="37"/>
      <c r="D1465" s="37"/>
      <c r="E1465" s="49" t="str">
        <f t="shared" si="286"/>
        <v>PENDIENTE NOTIFICACIÓN</v>
      </c>
      <c r="F1465" s="141" t="str">
        <f t="shared" si="287"/>
        <v>PENDIENTE NOTIFICACIÓN</v>
      </c>
      <c r="G1465" s="49" t="str">
        <f t="shared" si="288"/>
        <v/>
      </c>
      <c r="H1465" s="51" t="str">
        <f ca="1">IF(
L1465="",
"",
IF(
NETWORKDAYS(L1465,IF(M1465&lt;&gt;"",M1465,TODAY()),FESTIVOS_CO!A:A)&gt;2,
"VENCIDO",
IF(
NETWORKDAYS(L1465,IF(M1465&lt;&gt;"",M1465,TODAY()),FESTIVOS_CO!A:A)=2,
"ALERTA",
"A TIEMPO"
)))</f>
        <v/>
      </c>
      <c r="I1465" s="40"/>
      <c r="J1465" s="36"/>
      <c r="K1465" s="37"/>
      <c r="L1465" s="50"/>
      <c r="M1465" s="37"/>
      <c r="N1465" s="52"/>
      <c r="O1465" s="52"/>
      <c r="P1465" s="36"/>
      <c r="Q1465" s="36"/>
      <c r="R1465" s="40"/>
      <c r="S1465" s="36"/>
      <c r="T1465" s="40"/>
      <c r="U1465" s="40"/>
      <c r="V1465" s="81"/>
      <c r="W1465" s="40"/>
      <c r="X1465" s="40"/>
      <c r="Y1465" s="40"/>
      <c r="Z1465" s="38" t="str">
        <f>IFERROR(VLOOKUP(Y1465,DIRECTORIO!A:B,2,FALSE),"")</f>
        <v/>
      </c>
      <c r="AA1465" s="40"/>
      <c r="AB1465" s="40"/>
      <c r="AC1465" s="40"/>
      <c r="AD1465" s="40"/>
      <c r="AE1465" s="40"/>
      <c r="AF1465" s="40"/>
      <c r="AG1465" s="41" t="s">
        <v>109</v>
      </c>
      <c r="AH1465" s="42"/>
      <c r="AI1465" s="54" t="str">
        <f t="shared" ca="1" si="289"/>
        <v>PENDIENTE NOTIFICACIÓN ELECTRÓNICA</v>
      </c>
      <c r="AJ1465" s="37"/>
      <c r="AK1465" s="37"/>
      <c r="AL1465" s="37"/>
      <c r="AM1465" s="53" t="str">
        <f>IF(AK1465="","",WORKDAY(AK1465,5,FESTIVOS_CO!A:A))</f>
        <v/>
      </c>
      <c r="AN1465" s="37"/>
      <c r="AO1465" s="37"/>
      <c r="AP1465" s="54" t="str">
        <f t="shared" ca="1" si="282"/>
        <v>NO APLICA</v>
      </c>
      <c r="AQ1465" s="36"/>
      <c r="AR1465" s="43"/>
      <c r="AS1465" s="37"/>
      <c r="AT1465" s="36"/>
      <c r="AU1465" s="37"/>
      <c r="AV1465" s="36"/>
      <c r="AW1465" s="36"/>
      <c r="AX1465" s="37"/>
      <c r="AY1465" s="140" t="str">
        <f>IF(AU1465="","",WORKDAY(AU1465,5,FESTIVOS_CO!A:A))</f>
        <v/>
      </c>
      <c r="AZ1465" s="54" t="str">
        <f t="shared" ca="1" si="279"/>
        <v>NO APLICA</v>
      </c>
      <c r="BA1465" s="55" t="str">
        <f>IF(AX1465="","",WORKDAY(AX1465,5,FESTIVOS_CO!A:A))</f>
        <v/>
      </c>
      <c r="BB1465" s="39"/>
      <c r="BC1465" s="40"/>
      <c r="BD1465" s="40"/>
      <c r="BE1465" s="56" t="str">
        <f t="shared" ca="1" si="280"/>
        <v>NO APLICA</v>
      </c>
      <c r="BF1465" s="37"/>
      <c r="BG1465" s="45"/>
      <c r="BH1465" s="37"/>
      <c r="BI1465" s="36"/>
      <c r="BJ1465" s="37"/>
      <c r="BK1465" s="36"/>
      <c r="BL1465" s="36"/>
      <c r="BM1465" s="53" t="str">
        <f>IF(BJ1465="","",WORKDAY(BJ1465,5,FESTIVOS_CO!A:A))</f>
        <v/>
      </c>
      <c r="BN1465" s="57" t="str">
        <f t="shared" ca="1" si="290"/>
        <v>PENDIENTE HACER AVISO</v>
      </c>
      <c r="BO1465" s="54" t="str">
        <f t="shared" ca="1" si="283"/>
        <v>EN TRÁMITE NOTIF. POR AVISO</v>
      </c>
      <c r="BP1465" s="37"/>
      <c r="BQ1465" s="53" t="str">
        <f>IF(BP1465="","",WORKDAY(BP1465,5,FESTIVOS_CO!A:A))</f>
        <v/>
      </c>
      <c r="BR1465" s="37"/>
      <c r="BS1465" s="36"/>
      <c r="BT1465" s="38"/>
      <c r="BU1465" s="58" t="e">
        <f>VLOOKUP(BT1465,Hoja2!$C:$D,2,0)</f>
        <v>#N/A</v>
      </c>
      <c r="BV1465" s="80" t="str">
        <f>IF(
AND(AO1465="",BD1465="",BQ1465=""),
"EN PROCESO NOTIFICACION / COMUNICACION",
IF(
BT1465="",
"NO APLICA",
IF(
BU1465=60,
IF(AO1465&lt;&gt;"",AO1465,IF(BD1465&lt;&gt;"",BD1465,BQ1465))+60,
WORKDAY(
IF(AO1465&lt;&gt;"",AO1465,IF(BD1465&lt;&gt;"",BD1465,BQ1465)),
BU1465,
FESTIVOS_CO!A:A
)
)
))</f>
        <v>EN PROCESO NOTIFICACION / COMUNICACION</v>
      </c>
      <c r="BW1465" s="44"/>
      <c r="BX1465" s="53"/>
      <c r="BY1465" s="45"/>
      <c r="BZ1465" s="37"/>
      <c r="CA1465" s="54" t="str">
        <f t="shared" si="284"/>
        <v>PENDIENTE EJECUTORIA</v>
      </c>
      <c r="CB1465" s="59" t="str">
        <f t="shared" si="281"/>
        <v/>
      </c>
      <c r="CC1465" s="36"/>
      <c r="CD1465" s="40"/>
      <c r="CE1465" s="46"/>
      <c r="CF1465" s="40"/>
      <c r="CG1465" s="40"/>
      <c r="CH1465" s="40"/>
      <c r="CI1465" s="36"/>
      <c r="CJ1465" s="47"/>
      <c r="CK1465" s="40"/>
      <c r="CL1465" s="40"/>
      <c r="CM1465" s="40"/>
      <c r="CN1465" s="40"/>
    </row>
    <row r="1466" spans="1:92" ht="42.75" hidden="1">
      <c r="A1466" s="49" t="str">
        <f t="shared" si="285"/>
        <v>SIN GESTIÓN</v>
      </c>
      <c r="B1466" s="58"/>
      <c r="C1466" s="37"/>
      <c r="D1466" s="37"/>
      <c r="E1466" s="49" t="str">
        <f t="shared" si="286"/>
        <v>PENDIENTE NOTIFICACIÓN</v>
      </c>
      <c r="F1466" s="141" t="str">
        <f t="shared" si="287"/>
        <v>PENDIENTE NOTIFICACIÓN</v>
      </c>
      <c r="G1466" s="49" t="str">
        <f t="shared" si="288"/>
        <v/>
      </c>
      <c r="H1466" s="51" t="str">
        <f ca="1">IF(
L1466="",
"",
IF(
NETWORKDAYS(L1466,IF(M1466&lt;&gt;"",M1466,TODAY()),FESTIVOS_CO!A:A)&gt;2,
"VENCIDO",
IF(
NETWORKDAYS(L1466,IF(M1466&lt;&gt;"",M1466,TODAY()),FESTIVOS_CO!A:A)=2,
"ALERTA",
"A TIEMPO"
)))</f>
        <v/>
      </c>
      <c r="I1466" s="40"/>
      <c r="J1466" s="36"/>
      <c r="K1466" s="37"/>
      <c r="L1466" s="50"/>
      <c r="M1466" s="37"/>
      <c r="N1466" s="52"/>
      <c r="O1466" s="52"/>
      <c r="P1466" s="36"/>
      <c r="Q1466" s="36"/>
      <c r="R1466" s="40"/>
      <c r="S1466" s="36"/>
      <c r="T1466" s="40"/>
      <c r="U1466" s="40"/>
      <c r="V1466" s="81"/>
      <c r="W1466" s="40"/>
      <c r="X1466" s="40"/>
      <c r="Y1466" s="40"/>
      <c r="Z1466" s="38" t="str">
        <f>IFERROR(VLOOKUP(Y1466,DIRECTORIO!A:B,2,FALSE),"")</f>
        <v/>
      </c>
      <c r="AA1466" s="40"/>
      <c r="AB1466" s="40"/>
      <c r="AC1466" s="40"/>
      <c r="AD1466" s="40"/>
      <c r="AE1466" s="40"/>
      <c r="AF1466" s="40"/>
      <c r="AG1466" s="41" t="s">
        <v>109</v>
      </c>
      <c r="AH1466" s="42"/>
      <c r="AI1466" s="54" t="str">
        <f t="shared" ca="1" si="289"/>
        <v>PENDIENTE NOTIFICACIÓN ELECTRÓNICA</v>
      </c>
      <c r="AJ1466" s="37"/>
      <c r="AK1466" s="37"/>
      <c r="AL1466" s="37"/>
      <c r="AM1466" s="53" t="str">
        <f>IF(AK1466="","",WORKDAY(AK1466,5,FESTIVOS_CO!A:A))</f>
        <v/>
      </c>
      <c r="AN1466" s="37"/>
      <c r="AO1466" s="37"/>
      <c r="AP1466" s="54" t="str">
        <f t="shared" ca="1" si="282"/>
        <v>NO APLICA</v>
      </c>
      <c r="AQ1466" s="36"/>
      <c r="AR1466" s="43"/>
      <c r="AS1466" s="37"/>
      <c r="AT1466" s="36"/>
      <c r="AU1466" s="37"/>
      <c r="AV1466" s="36"/>
      <c r="AW1466" s="36"/>
      <c r="AX1466" s="37"/>
      <c r="AY1466" s="140" t="str">
        <f>IF(AU1466="","",WORKDAY(AU1466,5,FESTIVOS_CO!A:A))</f>
        <v/>
      </c>
      <c r="AZ1466" s="54" t="str">
        <f t="shared" ca="1" si="279"/>
        <v>NO APLICA</v>
      </c>
      <c r="BA1466" s="55" t="str">
        <f>IF(AX1466="","",WORKDAY(AX1466,5,FESTIVOS_CO!A:A))</f>
        <v/>
      </c>
      <c r="BB1466" s="39"/>
      <c r="BC1466" s="40"/>
      <c r="BD1466" s="40"/>
      <c r="BE1466" s="56" t="str">
        <f t="shared" ca="1" si="280"/>
        <v>NO APLICA</v>
      </c>
      <c r="BF1466" s="37"/>
      <c r="BG1466" s="45"/>
      <c r="BH1466" s="37"/>
      <c r="BI1466" s="36"/>
      <c r="BJ1466" s="37"/>
      <c r="BK1466" s="36"/>
      <c r="BL1466" s="36"/>
      <c r="BM1466" s="53" t="str">
        <f>IF(BJ1466="","",WORKDAY(BJ1466,5,FESTIVOS_CO!A:A))</f>
        <v/>
      </c>
      <c r="BN1466" s="57" t="str">
        <f t="shared" ca="1" si="290"/>
        <v>PENDIENTE HACER AVISO</v>
      </c>
      <c r="BO1466" s="54" t="str">
        <f t="shared" ca="1" si="283"/>
        <v>EN TRÁMITE NOTIF. POR AVISO</v>
      </c>
      <c r="BP1466" s="37"/>
      <c r="BQ1466" s="53" t="str">
        <f>IF(BP1466="","",WORKDAY(BP1466,5,FESTIVOS_CO!A:A))</f>
        <v/>
      </c>
      <c r="BR1466" s="37"/>
      <c r="BS1466" s="36"/>
      <c r="BT1466" s="38"/>
      <c r="BU1466" s="58" t="e">
        <f>VLOOKUP(BT1466,Hoja2!$C:$D,2,0)</f>
        <v>#N/A</v>
      </c>
      <c r="BV1466" s="80" t="str">
        <f>IF(
AND(AO1466="",BD1466="",BQ1466=""),
"EN PROCESO NOTIFICACION / COMUNICACION",
IF(
BT1466="",
"NO APLICA",
IF(
BU1466=60,
IF(AO1466&lt;&gt;"",AO1466,IF(BD1466&lt;&gt;"",BD1466,BQ1466))+60,
WORKDAY(
IF(AO1466&lt;&gt;"",AO1466,IF(BD1466&lt;&gt;"",BD1466,BQ1466)),
BU1466,
FESTIVOS_CO!A:A
)
)
))</f>
        <v>EN PROCESO NOTIFICACION / COMUNICACION</v>
      </c>
      <c r="BW1466" s="44"/>
      <c r="BX1466" s="53"/>
      <c r="BY1466" s="45"/>
      <c r="BZ1466" s="37"/>
      <c r="CA1466" s="54" t="str">
        <f t="shared" si="284"/>
        <v>PENDIENTE EJECUTORIA</v>
      </c>
      <c r="CB1466" s="59" t="str">
        <f t="shared" si="281"/>
        <v/>
      </c>
      <c r="CC1466" s="36"/>
      <c r="CD1466" s="40"/>
      <c r="CE1466" s="46"/>
      <c r="CF1466" s="40"/>
      <c r="CG1466" s="40"/>
      <c r="CH1466" s="40"/>
      <c r="CI1466" s="36"/>
      <c r="CJ1466" s="47"/>
      <c r="CK1466" s="40"/>
      <c r="CL1466" s="40"/>
      <c r="CM1466" s="40"/>
      <c r="CN1466" s="40"/>
    </row>
    <row r="1467" spans="1:92" ht="42.75" hidden="1">
      <c r="A1467" s="49" t="str">
        <f t="shared" si="285"/>
        <v>SIN GESTIÓN</v>
      </c>
      <c r="B1467" s="58"/>
      <c r="C1467" s="37"/>
      <c r="D1467" s="37"/>
      <c r="E1467" s="49" t="str">
        <f t="shared" si="286"/>
        <v>PENDIENTE NOTIFICACIÓN</v>
      </c>
      <c r="F1467" s="141" t="str">
        <f t="shared" si="287"/>
        <v>PENDIENTE NOTIFICACIÓN</v>
      </c>
      <c r="G1467" s="49" t="str">
        <f t="shared" si="288"/>
        <v/>
      </c>
      <c r="H1467" s="51" t="str">
        <f ca="1">IF(
L1467="",
"",
IF(
NETWORKDAYS(L1467,IF(M1467&lt;&gt;"",M1467,TODAY()),FESTIVOS_CO!A:A)&gt;2,
"VENCIDO",
IF(
NETWORKDAYS(L1467,IF(M1467&lt;&gt;"",M1467,TODAY()),FESTIVOS_CO!A:A)=2,
"ALERTA",
"A TIEMPO"
)))</f>
        <v/>
      </c>
      <c r="I1467" s="40"/>
      <c r="J1467" s="36"/>
      <c r="K1467" s="37"/>
      <c r="L1467" s="50"/>
      <c r="M1467" s="37"/>
      <c r="N1467" s="52"/>
      <c r="O1467" s="52"/>
      <c r="P1467" s="36"/>
      <c r="Q1467" s="36"/>
      <c r="R1467" s="40"/>
      <c r="S1467" s="36"/>
      <c r="T1467" s="40"/>
      <c r="U1467" s="40"/>
      <c r="V1467" s="81"/>
      <c r="W1467" s="40"/>
      <c r="X1467" s="40"/>
      <c r="Y1467" s="40"/>
      <c r="Z1467" s="38" t="str">
        <f>IFERROR(VLOOKUP(Y1467,DIRECTORIO!A:B,2,FALSE),"")</f>
        <v/>
      </c>
      <c r="AA1467" s="40"/>
      <c r="AB1467" s="40"/>
      <c r="AC1467" s="40"/>
      <c r="AD1467" s="40"/>
      <c r="AE1467" s="40"/>
      <c r="AF1467" s="40"/>
      <c r="AG1467" s="41" t="s">
        <v>109</v>
      </c>
      <c r="AH1467" s="42"/>
      <c r="AI1467" s="54" t="str">
        <f t="shared" ca="1" si="289"/>
        <v>PENDIENTE NOTIFICACIÓN ELECTRÓNICA</v>
      </c>
      <c r="AJ1467" s="37"/>
      <c r="AK1467" s="37"/>
      <c r="AL1467" s="37"/>
      <c r="AM1467" s="53" t="str">
        <f>IF(AK1467="","",WORKDAY(AK1467,5,FESTIVOS_CO!A:A))</f>
        <v/>
      </c>
      <c r="AN1467" s="37"/>
      <c r="AO1467" s="37"/>
      <c r="AP1467" s="54" t="str">
        <f t="shared" ca="1" si="282"/>
        <v>NO APLICA</v>
      </c>
      <c r="AQ1467" s="36"/>
      <c r="AR1467" s="43"/>
      <c r="AS1467" s="37"/>
      <c r="AT1467" s="36"/>
      <c r="AU1467" s="37"/>
      <c r="AV1467" s="36"/>
      <c r="AW1467" s="36"/>
      <c r="AX1467" s="37"/>
      <c r="AY1467" s="140" t="str">
        <f>IF(AU1467="","",WORKDAY(AU1467,5,FESTIVOS_CO!A:A))</f>
        <v/>
      </c>
      <c r="AZ1467" s="54" t="str">
        <f t="shared" ca="1" si="279"/>
        <v>NO APLICA</v>
      </c>
      <c r="BA1467" s="55" t="str">
        <f>IF(AX1467="","",WORKDAY(AX1467,5,FESTIVOS_CO!A:A))</f>
        <v/>
      </c>
      <c r="BB1467" s="39"/>
      <c r="BC1467" s="40"/>
      <c r="BD1467" s="40"/>
      <c r="BE1467" s="56" t="str">
        <f t="shared" ca="1" si="280"/>
        <v>NO APLICA</v>
      </c>
      <c r="BF1467" s="37"/>
      <c r="BG1467" s="45"/>
      <c r="BH1467" s="37"/>
      <c r="BI1467" s="36"/>
      <c r="BJ1467" s="37"/>
      <c r="BK1467" s="36"/>
      <c r="BL1467" s="36"/>
      <c r="BM1467" s="53" t="str">
        <f>IF(BJ1467="","",WORKDAY(BJ1467,5,FESTIVOS_CO!A:A))</f>
        <v/>
      </c>
      <c r="BN1467" s="57" t="str">
        <f t="shared" ca="1" si="290"/>
        <v>PENDIENTE HACER AVISO</v>
      </c>
      <c r="BO1467" s="54" t="str">
        <f t="shared" ca="1" si="283"/>
        <v>EN TRÁMITE NOTIF. POR AVISO</v>
      </c>
      <c r="BP1467" s="37"/>
      <c r="BQ1467" s="53" t="str">
        <f>IF(BP1467="","",WORKDAY(BP1467,5,FESTIVOS_CO!A:A))</f>
        <v/>
      </c>
      <c r="BR1467" s="37"/>
      <c r="BS1467" s="36"/>
      <c r="BT1467" s="38"/>
      <c r="BU1467" s="58" t="e">
        <f>VLOOKUP(BT1467,Hoja2!$C:$D,2,0)</f>
        <v>#N/A</v>
      </c>
      <c r="BV1467" s="80" t="str">
        <f>IF(
AND(AO1467="",BD1467="",BQ1467=""),
"EN PROCESO NOTIFICACION / COMUNICACION",
IF(
BT1467="",
"NO APLICA",
IF(
BU1467=60,
IF(AO1467&lt;&gt;"",AO1467,IF(BD1467&lt;&gt;"",BD1467,BQ1467))+60,
WORKDAY(
IF(AO1467&lt;&gt;"",AO1467,IF(BD1467&lt;&gt;"",BD1467,BQ1467)),
BU1467,
FESTIVOS_CO!A:A
)
)
))</f>
        <v>EN PROCESO NOTIFICACION / COMUNICACION</v>
      </c>
      <c r="BW1467" s="44"/>
      <c r="BX1467" s="53"/>
      <c r="BY1467" s="45"/>
      <c r="BZ1467" s="37"/>
      <c r="CA1467" s="54" t="str">
        <f t="shared" si="284"/>
        <v>PENDIENTE EJECUTORIA</v>
      </c>
      <c r="CB1467" s="59" t="str">
        <f t="shared" si="281"/>
        <v/>
      </c>
      <c r="CC1467" s="36"/>
      <c r="CD1467" s="40"/>
      <c r="CE1467" s="46"/>
      <c r="CF1467" s="40"/>
      <c r="CG1467" s="40"/>
      <c r="CH1467" s="40"/>
      <c r="CI1467" s="36"/>
      <c r="CJ1467" s="47"/>
      <c r="CK1467" s="40"/>
      <c r="CL1467" s="40"/>
      <c r="CM1467" s="40"/>
      <c r="CN1467" s="40"/>
    </row>
    <row r="1468" spans="1:92" ht="42.75" hidden="1">
      <c r="A1468" s="49" t="str">
        <f t="shared" si="285"/>
        <v>SIN GESTIÓN</v>
      </c>
      <c r="B1468" s="58"/>
      <c r="C1468" s="37"/>
      <c r="D1468" s="37"/>
      <c r="E1468" s="49" t="str">
        <f t="shared" si="286"/>
        <v>PENDIENTE NOTIFICACIÓN</v>
      </c>
      <c r="F1468" s="141" t="str">
        <f t="shared" si="287"/>
        <v>PENDIENTE NOTIFICACIÓN</v>
      </c>
      <c r="G1468" s="49" t="str">
        <f t="shared" si="288"/>
        <v/>
      </c>
      <c r="H1468" s="51" t="str">
        <f ca="1">IF(
L1468="",
"",
IF(
NETWORKDAYS(L1468,IF(M1468&lt;&gt;"",M1468,TODAY()),FESTIVOS_CO!A:A)&gt;2,
"VENCIDO",
IF(
NETWORKDAYS(L1468,IF(M1468&lt;&gt;"",M1468,TODAY()),FESTIVOS_CO!A:A)=2,
"ALERTA",
"A TIEMPO"
)))</f>
        <v/>
      </c>
      <c r="I1468" s="40"/>
      <c r="J1468" s="36"/>
      <c r="K1468" s="37"/>
      <c r="L1468" s="50"/>
      <c r="M1468" s="37"/>
      <c r="N1468" s="52"/>
      <c r="O1468" s="52"/>
      <c r="P1468" s="36"/>
      <c r="Q1468" s="36"/>
      <c r="R1468" s="40"/>
      <c r="S1468" s="36"/>
      <c r="T1468" s="40"/>
      <c r="U1468" s="40"/>
      <c r="V1468" s="81"/>
      <c r="W1468" s="40"/>
      <c r="X1468" s="40"/>
      <c r="Y1468" s="40"/>
      <c r="Z1468" s="38" t="str">
        <f>IFERROR(VLOOKUP(Y1468,DIRECTORIO!A:B,2,FALSE),"")</f>
        <v/>
      </c>
      <c r="AA1468" s="40"/>
      <c r="AB1468" s="40"/>
      <c r="AC1468" s="40"/>
      <c r="AD1468" s="40"/>
      <c r="AE1468" s="40"/>
      <c r="AF1468" s="40"/>
      <c r="AG1468" s="41" t="s">
        <v>109</v>
      </c>
      <c r="AH1468" s="42"/>
      <c r="AI1468" s="54" t="str">
        <f t="shared" ca="1" si="289"/>
        <v>PENDIENTE NOTIFICACIÓN ELECTRÓNICA</v>
      </c>
      <c r="AJ1468" s="37"/>
      <c r="AK1468" s="37"/>
      <c r="AL1468" s="37"/>
      <c r="AM1468" s="53" t="str">
        <f>IF(AK1468="","",WORKDAY(AK1468,5,FESTIVOS_CO!A:A))</f>
        <v/>
      </c>
      <c r="AN1468" s="37"/>
      <c r="AO1468" s="37"/>
      <c r="AP1468" s="54" t="str">
        <f t="shared" ca="1" si="282"/>
        <v>NO APLICA</v>
      </c>
      <c r="AQ1468" s="36"/>
      <c r="AR1468" s="43"/>
      <c r="AS1468" s="37"/>
      <c r="AT1468" s="36"/>
      <c r="AU1468" s="37"/>
      <c r="AV1468" s="36"/>
      <c r="AW1468" s="36"/>
      <c r="AX1468" s="37"/>
      <c r="AY1468" s="140" t="str">
        <f>IF(AU1468="","",WORKDAY(AU1468,5,FESTIVOS_CO!A:A))</f>
        <v/>
      </c>
      <c r="AZ1468" s="54" t="str">
        <f t="shared" ca="1" si="279"/>
        <v>NO APLICA</v>
      </c>
      <c r="BA1468" s="55" t="str">
        <f>IF(AX1468="","",WORKDAY(AX1468,5,FESTIVOS_CO!A:A))</f>
        <v/>
      </c>
      <c r="BB1468" s="39"/>
      <c r="BC1468" s="40"/>
      <c r="BD1468" s="40"/>
      <c r="BE1468" s="56" t="str">
        <f t="shared" ca="1" si="280"/>
        <v>NO APLICA</v>
      </c>
      <c r="BF1468" s="37"/>
      <c r="BG1468" s="45"/>
      <c r="BH1468" s="37"/>
      <c r="BI1468" s="36"/>
      <c r="BJ1468" s="37"/>
      <c r="BK1468" s="36"/>
      <c r="BL1468" s="36"/>
      <c r="BM1468" s="53" t="str">
        <f>IF(BJ1468="","",WORKDAY(BJ1468,5,FESTIVOS_CO!A:A))</f>
        <v/>
      </c>
      <c r="BN1468" s="57" t="str">
        <f t="shared" ca="1" si="290"/>
        <v>PENDIENTE HACER AVISO</v>
      </c>
      <c r="BO1468" s="54" t="str">
        <f t="shared" ca="1" si="283"/>
        <v>EN TRÁMITE NOTIF. POR AVISO</v>
      </c>
      <c r="BP1468" s="37"/>
      <c r="BQ1468" s="53" t="str">
        <f>IF(BP1468="","",WORKDAY(BP1468,5,FESTIVOS_CO!A:A))</f>
        <v/>
      </c>
      <c r="BR1468" s="37"/>
      <c r="BS1468" s="36"/>
      <c r="BT1468" s="38"/>
      <c r="BU1468" s="58" t="e">
        <f>VLOOKUP(BT1468,Hoja2!$C:$D,2,0)</f>
        <v>#N/A</v>
      </c>
      <c r="BV1468" s="80" t="str">
        <f>IF(
AND(AO1468="",BD1468="",BQ1468=""),
"EN PROCESO NOTIFICACION / COMUNICACION",
IF(
BT1468="",
"NO APLICA",
IF(
BU1468=60,
IF(AO1468&lt;&gt;"",AO1468,IF(BD1468&lt;&gt;"",BD1468,BQ1468))+60,
WORKDAY(
IF(AO1468&lt;&gt;"",AO1468,IF(BD1468&lt;&gt;"",BD1468,BQ1468)),
BU1468,
FESTIVOS_CO!A:A
)
)
))</f>
        <v>EN PROCESO NOTIFICACION / COMUNICACION</v>
      </c>
      <c r="BW1468" s="44"/>
      <c r="BX1468" s="53"/>
      <c r="BY1468" s="45"/>
      <c r="BZ1468" s="37"/>
      <c r="CA1468" s="54" t="str">
        <f t="shared" si="284"/>
        <v>PENDIENTE EJECUTORIA</v>
      </c>
      <c r="CB1468" s="59" t="str">
        <f t="shared" si="281"/>
        <v/>
      </c>
      <c r="CC1468" s="36"/>
      <c r="CD1468" s="40"/>
      <c r="CE1468" s="46"/>
      <c r="CF1468" s="40"/>
      <c r="CG1468" s="40"/>
      <c r="CH1468" s="40"/>
      <c r="CI1468" s="36"/>
      <c r="CJ1468" s="47"/>
      <c r="CK1468" s="40"/>
      <c r="CL1468" s="40"/>
      <c r="CM1468" s="40"/>
      <c r="CN1468" s="40"/>
    </row>
    <row r="1469" spans="1:92" ht="42.75" hidden="1">
      <c r="A1469" s="49" t="str">
        <f t="shared" si="285"/>
        <v>SIN GESTIÓN</v>
      </c>
      <c r="B1469" s="58"/>
      <c r="C1469" s="37"/>
      <c r="D1469" s="37"/>
      <c r="E1469" s="49" t="str">
        <f t="shared" si="286"/>
        <v>PENDIENTE NOTIFICACIÓN</v>
      </c>
      <c r="F1469" s="141" t="str">
        <f t="shared" si="287"/>
        <v>PENDIENTE NOTIFICACIÓN</v>
      </c>
      <c r="G1469" s="49" t="str">
        <f t="shared" si="288"/>
        <v/>
      </c>
      <c r="H1469" s="51" t="str">
        <f ca="1">IF(
L1469="",
"",
IF(
NETWORKDAYS(L1469,IF(M1469&lt;&gt;"",M1469,TODAY()),FESTIVOS_CO!A:A)&gt;2,
"VENCIDO",
IF(
NETWORKDAYS(L1469,IF(M1469&lt;&gt;"",M1469,TODAY()),FESTIVOS_CO!A:A)=2,
"ALERTA",
"A TIEMPO"
)))</f>
        <v/>
      </c>
      <c r="I1469" s="40"/>
      <c r="J1469" s="36"/>
      <c r="K1469" s="37"/>
      <c r="L1469" s="50"/>
      <c r="M1469" s="37"/>
      <c r="N1469" s="52"/>
      <c r="O1469" s="52"/>
      <c r="P1469" s="36"/>
      <c r="Q1469" s="36"/>
      <c r="R1469" s="40"/>
      <c r="S1469" s="36"/>
      <c r="T1469" s="40"/>
      <c r="U1469" s="40"/>
      <c r="V1469" s="81"/>
      <c r="W1469" s="40"/>
      <c r="X1469" s="40"/>
      <c r="Y1469" s="40"/>
      <c r="Z1469" s="38" t="str">
        <f>IFERROR(VLOOKUP(Y1469,DIRECTORIO!A:B,2,FALSE),"")</f>
        <v/>
      </c>
      <c r="AA1469" s="40"/>
      <c r="AB1469" s="40"/>
      <c r="AC1469" s="40"/>
      <c r="AD1469" s="40"/>
      <c r="AE1469" s="40"/>
      <c r="AF1469" s="40"/>
      <c r="AG1469" s="41" t="s">
        <v>109</v>
      </c>
      <c r="AH1469" s="42"/>
      <c r="AI1469" s="54" t="str">
        <f t="shared" ca="1" si="289"/>
        <v>PENDIENTE NOTIFICACIÓN ELECTRÓNICA</v>
      </c>
      <c r="AJ1469" s="37"/>
      <c r="AK1469" s="37"/>
      <c r="AL1469" s="37"/>
      <c r="AM1469" s="53" t="str">
        <f>IF(AK1469="","",WORKDAY(AK1469,5,FESTIVOS_CO!A:A))</f>
        <v/>
      </c>
      <c r="AN1469" s="37"/>
      <c r="AO1469" s="37"/>
      <c r="AP1469" s="54" t="str">
        <f t="shared" ca="1" si="282"/>
        <v>NO APLICA</v>
      </c>
      <c r="AQ1469" s="36"/>
      <c r="AR1469" s="43"/>
      <c r="AS1469" s="37"/>
      <c r="AT1469" s="36"/>
      <c r="AU1469" s="37"/>
      <c r="AV1469" s="36"/>
      <c r="AW1469" s="36"/>
      <c r="AX1469" s="37"/>
      <c r="AY1469" s="140" t="str">
        <f>IF(AU1469="","",WORKDAY(AU1469,5,FESTIVOS_CO!A:A))</f>
        <v/>
      </c>
      <c r="AZ1469" s="54" t="str">
        <f t="shared" ca="1" si="279"/>
        <v>NO APLICA</v>
      </c>
      <c r="BA1469" s="55" t="str">
        <f>IF(AX1469="","",WORKDAY(AX1469,5,FESTIVOS_CO!A:A))</f>
        <v/>
      </c>
      <c r="BB1469" s="39"/>
      <c r="BC1469" s="40"/>
      <c r="BD1469" s="40"/>
      <c r="BE1469" s="56" t="str">
        <f t="shared" ca="1" si="280"/>
        <v>NO APLICA</v>
      </c>
      <c r="BF1469" s="37"/>
      <c r="BG1469" s="45"/>
      <c r="BH1469" s="37"/>
      <c r="BI1469" s="36"/>
      <c r="BJ1469" s="37"/>
      <c r="BK1469" s="36"/>
      <c r="BL1469" s="36"/>
      <c r="BM1469" s="53" t="str">
        <f>IF(BJ1469="","",WORKDAY(BJ1469,5,FESTIVOS_CO!A:A))</f>
        <v/>
      </c>
      <c r="BN1469" s="57" t="str">
        <f t="shared" ca="1" si="290"/>
        <v>PENDIENTE HACER AVISO</v>
      </c>
      <c r="BO1469" s="54" t="str">
        <f t="shared" ca="1" si="283"/>
        <v>EN TRÁMITE NOTIF. POR AVISO</v>
      </c>
      <c r="BP1469" s="37"/>
      <c r="BQ1469" s="53" t="str">
        <f>IF(BP1469="","",WORKDAY(BP1469,5,FESTIVOS_CO!A:A))</f>
        <v/>
      </c>
      <c r="BR1469" s="37"/>
      <c r="BS1469" s="36"/>
      <c r="BT1469" s="38"/>
      <c r="BU1469" s="58" t="e">
        <f>VLOOKUP(BT1469,Hoja2!$C:$D,2,0)</f>
        <v>#N/A</v>
      </c>
      <c r="BV1469" s="80" t="str">
        <f>IF(
AND(AO1469="",BD1469="",BQ1469=""),
"EN PROCESO NOTIFICACION / COMUNICACION",
IF(
BT1469="",
"NO APLICA",
IF(
BU1469=60,
IF(AO1469&lt;&gt;"",AO1469,IF(BD1469&lt;&gt;"",BD1469,BQ1469))+60,
WORKDAY(
IF(AO1469&lt;&gt;"",AO1469,IF(BD1469&lt;&gt;"",BD1469,BQ1469)),
BU1469,
FESTIVOS_CO!A:A
)
)
))</f>
        <v>EN PROCESO NOTIFICACION / COMUNICACION</v>
      </c>
      <c r="BW1469" s="44"/>
      <c r="BX1469" s="53"/>
      <c r="BY1469" s="45"/>
      <c r="BZ1469" s="37"/>
      <c r="CA1469" s="54" t="str">
        <f t="shared" si="284"/>
        <v>PENDIENTE EJECUTORIA</v>
      </c>
      <c r="CB1469" s="59" t="str">
        <f t="shared" si="281"/>
        <v/>
      </c>
      <c r="CC1469" s="36"/>
      <c r="CD1469" s="40"/>
      <c r="CE1469" s="46"/>
      <c r="CF1469" s="40"/>
      <c r="CG1469" s="40"/>
      <c r="CH1469" s="40"/>
      <c r="CI1469" s="36"/>
      <c r="CJ1469" s="47"/>
      <c r="CK1469" s="40"/>
      <c r="CL1469" s="40"/>
      <c r="CM1469" s="40"/>
      <c r="CN1469" s="40"/>
    </row>
    <row r="1470" spans="1:92" ht="42.75" hidden="1">
      <c r="A1470" s="49" t="str">
        <f t="shared" si="285"/>
        <v>SIN GESTIÓN</v>
      </c>
      <c r="B1470" s="58"/>
      <c r="C1470" s="37"/>
      <c r="D1470" s="37"/>
      <c r="E1470" s="49" t="str">
        <f t="shared" si="286"/>
        <v>PENDIENTE NOTIFICACIÓN</v>
      </c>
      <c r="F1470" s="141" t="str">
        <f t="shared" si="287"/>
        <v>PENDIENTE NOTIFICACIÓN</v>
      </c>
      <c r="G1470" s="49" t="str">
        <f t="shared" si="288"/>
        <v/>
      </c>
      <c r="H1470" s="51" t="str">
        <f ca="1">IF(
L1470="",
"",
IF(
NETWORKDAYS(L1470,IF(M1470&lt;&gt;"",M1470,TODAY()),FESTIVOS_CO!A:A)&gt;2,
"VENCIDO",
IF(
NETWORKDAYS(L1470,IF(M1470&lt;&gt;"",M1470,TODAY()),FESTIVOS_CO!A:A)=2,
"ALERTA",
"A TIEMPO"
)))</f>
        <v/>
      </c>
      <c r="I1470" s="40"/>
      <c r="J1470" s="36"/>
      <c r="K1470" s="37"/>
      <c r="L1470" s="50"/>
      <c r="M1470" s="37"/>
      <c r="N1470" s="52"/>
      <c r="O1470" s="52"/>
      <c r="P1470" s="36"/>
      <c r="Q1470" s="36"/>
      <c r="R1470" s="40"/>
      <c r="S1470" s="36"/>
      <c r="T1470" s="40"/>
      <c r="U1470" s="40"/>
      <c r="V1470" s="81"/>
      <c r="W1470" s="40"/>
      <c r="X1470" s="40"/>
      <c r="Y1470" s="40"/>
      <c r="Z1470" s="38" t="str">
        <f>IFERROR(VLOOKUP(Y1470,DIRECTORIO!A:B,2,FALSE),"")</f>
        <v/>
      </c>
      <c r="AA1470" s="40"/>
      <c r="AB1470" s="40"/>
      <c r="AC1470" s="40"/>
      <c r="AD1470" s="40"/>
      <c r="AE1470" s="40"/>
      <c r="AF1470" s="40"/>
      <c r="AG1470" s="41" t="s">
        <v>109</v>
      </c>
      <c r="AH1470" s="42"/>
      <c r="AI1470" s="54" t="str">
        <f t="shared" ca="1" si="289"/>
        <v>PENDIENTE NOTIFICACIÓN ELECTRÓNICA</v>
      </c>
      <c r="AJ1470" s="37"/>
      <c r="AK1470" s="37"/>
      <c r="AL1470" s="37"/>
      <c r="AM1470" s="53" t="str">
        <f>IF(AK1470="","",WORKDAY(AK1470,5,FESTIVOS_CO!A:A))</f>
        <v/>
      </c>
      <c r="AN1470" s="37"/>
      <c r="AO1470" s="37"/>
      <c r="AP1470" s="54" t="str">
        <f t="shared" ca="1" si="282"/>
        <v>NO APLICA</v>
      </c>
      <c r="AQ1470" s="36"/>
      <c r="AR1470" s="43"/>
      <c r="AS1470" s="37"/>
      <c r="AT1470" s="36"/>
      <c r="AU1470" s="37"/>
      <c r="AV1470" s="36"/>
      <c r="AW1470" s="36"/>
      <c r="AX1470" s="37"/>
      <c r="AY1470" s="140" t="str">
        <f>IF(AU1470="","",WORKDAY(AU1470,5,FESTIVOS_CO!A:A))</f>
        <v/>
      </c>
      <c r="AZ1470" s="54" t="str">
        <f t="shared" ca="1" si="279"/>
        <v>NO APLICA</v>
      </c>
      <c r="BA1470" s="55" t="str">
        <f>IF(AX1470="","",WORKDAY(AX1470,5,FESTIVOS_CO!A:A))</f>
        <v/>
      </c>
      <c r="BB1470" s="39"/>
      <c r="BC1470" s="40"/>
      <c r="BD1470" s="40"/>
      <c r="BE1470" s="56" t="str">
        <f t="shared" ca="1" si="280"/>
        <v>NO APLICA</v>
      </c>
      <c r="BF1470" s="37"/>
      <c r="BG1470" s="45"/>
      <c r="BH1470" s="37"/>
      <c r="BI1470" s="36"/>
      <c r="BJ1470" s="37"/>
      <c r="BK1470" s="36"/>
      <c r="BL1470" s="36"/>
      <c r="BM1470" s="53" t="str">
        <f>IF(BJ1470="","",WORKDAY(BJ1470,5,FESTIVOS_CO!A:A))</f>
        <v/>
      </c>
      <c r="BN1470" s="57" t="str">
        <f t="shared" ca="1" si="290"/>
        <v>PENDIENTE HACER AVISO</v>
      </c>
      <c r="BO1470" s="54" t="str">
        <f t="shared" ca="1" si="283"/>
        <v>EN TRÁMITE NOTIF. POR AVISO</v>
      </c>
      <c r="BP1470" s="37"/>
      <c r="BQ1470" s="53" t="str">
        <f>IF(BP1470="","",WORKDAY(BP1470,5,FESTIVOS_CO!A:A))</f>
        <v/>
      </c>
      <c r="BR1470" s="37"/>
      <c r="BS1470" s="36"/>
      <c r="BT1470" s="38"/>
      <c r="BU1470" s="58" t="e">
        <f>VLOOKUP(BT1470,Hoja2!$C:$D,2,0)</f>
        <v>#N/A</v>
      </c>
      <c r="BV1470" s="80" t="str">
        <f>IF(
AND(AO1470="",BD1470="",BQ1470=""),
"EN PROCESO NOTIFICACION / COMUNICACION",
IF(
BT1470="",
"NO APLICA",
IF(
BU1470=60,
IF(AO1470&lt;&gt;"",AO1470,IF(BD1470&lt;&gt;"",BD1470,BQ1470))+60,
WORKDAY(
IF(AO1470&lt;&gt;"",AO1470,IF(BD1470&lt;&gt;"",BD1470,BQ1470)),
BU1470,
FESTIVOS_CO!A:A
)
)
))</f>
        <v>EN PROCESO NOTIFICACION / COMUNICACION</v>
      </c>
      <c r="BW1470" s="44"/>
      <c r="BX1470" s="53"/>
      <c r="BY1470" s="45"/>
      <c r="BZ1470" s="37"/>
      <c r="CA1470" s="54" t="str">
        <f t="shared" si="284"/>
        <v>PENDIENTE EJECUTORIA</v>
      </c>
      <c r="CB1470" s="59" t="str">
        <f t="shared" si="281"/>
        <v/>
      </c>
      <c r="CC1470" s="36"/>
      <c r="CD1470" s="40"/>
      <c r="CE1470" s="46"/>
      <c r="CF1470" s="40"/>
      <c r="CG1470" s="40"/>
      <c r="CH1470" s="40"/>
      <c r="CI1470" s="36"/>
      <c r="CJ1470" s="47"/>
      <c r="CK1470" s="40"/>
      <c r="CL1470" s="40"/>
      <c r="CM1470" s="40"/>
      <c r="CN1470" s="40"/>
    </row>
    <row r="1471" spans="1:92" ht="42.75" hidden="1">
      <c r="A1471" s="49" t="str">
        <f t="shared" si="285"/>
        <v>SIN GESTIÓN</v>
      </c>
      <c r="B1471" s="58"/>
      <c r="C1471" s="37"/>
      <c r="D1471" s="37"/>
      <c r="E1471" s="49" t="str">
        <f t="shared" si="286"/>
        <v>PENDIENTE NOTIFICACIÓN</v>
      </c>
      <c r="F1471" s="141" t="str">
        <f t="shared" si="287"/>
        <v>PENDIENTE NOTIFICACIÓN</v>
      </c>
      <c r="G1471" s="49" t="str">
        <f t="shared" si="288"/>
        <v/>
      </c>
      <c r="H1471" s="51" t="str">
        <f ca="1">IF(
L1471="",
"",
IF(
NETWORKDAYS(L1471,IF(M1471&lt;&gt;"",M1471,TODAY()),FESTIVOS_CO!A:A)&gt;2,
"VENCIDO",
IF(
NETWORKDAYS(L1471,IF(M1471&lt;&gt;"",M1471,TODAY()),FESTIVOS_CO!A:A)=2,
"ALERTA",
"A TIEMPO"
)))</f>
        <v/>
      </c>
      <c r="I1471" s="40"/>
      <c r="J1471" s="36"/>
      <c r="K1471" s="37"/>
      <c r="L1471" s="50"/>
      <c r="M1471" s="37"/>
      <c r="N1471" s="52"/>
      <c r="O1471" s="52"/>
      <c r="P1471" s="36"/>
      <c r="Q1471" s="36"/>
      <c r="R1471" s="40"/>
      <c r="S1471" s="36"/>
      <c r="T1471" s="40"/>
      <c r="U1471" s="40"/>
      <c r="V1471" s="81"/>
      <c r="W1471" s="40"/>
      <c r="X1471" s="40"/>
      <c r="Y1471" s="40"/>
      <c r="Z1471" s="38" t="str">
        <f>IFERROR(VLOOKUP(Y1471,DIRECTORIO!A:B,2,FALSE),"")</f>
        <v/>
      </c>
      <c r="AA1471" s="40"/>
      <c r="AB1471" s="40"/>
      <c r="AC1471" s="40"/>
      <c r="AD1471" s="40"/>
      <c r="AE1471" s="40"/>
      <c r="AF1471" s="40"/>
      <c r="AG1471" s="41" t="s">
        <v>109</v>
      </c>
      <c r="AH1471" s="42"/>
      <c r="AI1471" s="54" t="str">
        <f t="shared" ca="1" si="289"/>
        <v>PENDIENTE NOTIFICACIÓN ELECTRÓNICA</v>
      </c>
      <c r="AJ1471" s="37"/>
      <c r="AK1471" s="37"/>
      <c r="AL1471" s="37"/>
      <c r="AM1471" s="53" t="str">
        <f>IF(AK1471="","",WORKDAY(AK1471,5,FESTIVOS_CO!A:A))</f>
        <v/>
      </c>
      <c r="AN1471" s="37"/>
      <c r="AO1471" s="37"/>
      <c r="AP1471" s="54" t="str">
        <f t="shared" ca="1" si="282"/>
        <v>NO APLICA</v>
      </c>
      <c r="AQ1471" s="36"/>
      <c r="AR1471" s="43"/>
      <c r="AS1471" s="37"/>
      <c r="AT1471" s="36"/>
      <c r="AU1471" s="37"/>
      <c r="AV1471" s="36"/>
      <c r="AW1471" s="36"/>
      <c r="AX1471" s="37"/>
      <c r="AY1471" s="140" t="str">
        <f>IF(AU1471="","",WORKDAY(AU1471,5,FESTIVOS_CO!A:A))</f>
        <v/>
      </c>
      <c r="AZ1471" s="54" t="str">
        <f t="shared" ca="1" si="279"/>
        <v>NO APLICA</v>
      </c>
      <c r="BA1471" s="55" t="str">
        <f>IF(AX1471="","",WORKDAY(AX1471,5,FESTIVOS_CO!A:A))</f>
        <v/>
      </c>
      <c r="BB1471" s="39"/>
      <c r="BC1471" s="40"/>
      <c r="BD1471" s="40"/>
      <c r="BE1471" s="56" t="str">
        <f t="shared" ca="1" si="280"/>
        <v>NO APLICA</v>
      </c>
      <c r="BF1471" s="37"/>
      <c r="BG1471" s="45"/>
      <c r="BH1471" s="37"/>
      <c r="BI1471" s="36"/>
      <c r="BJ1471" s="37"/>
      <c r="BK1471" s="36"/>
      <c r="BL1471" s="36"/>
      <c r="BM1471" s="53" t="str">
        <f>IF(BJ1471="","",WORKDAY(BJ1471,5,FESTIVOS_CO!A:A))</f>
        <v/>
      </c>
      <c r="BN1471" s="57" t="str">
        <f t="shared" ca="1" si="290"/>
        <v>PENDIENTE HACER AVISO</v>
      </c>
      <c r="BO1471" s="54" t="str">
        <f t="shared" ca="1" si="283"/>
        <v>EN TRÁMITE NOTIF. POR AVISO</v>
      </c>
      <c r="BP1471" s="37"/>
      <c r="BQ1471" s="53" t="str">
        <f>IF(BP1471="","",WORKDAY(BP1471,5,FESTIVOS_CO!A:A))</f>
        <v/>
      </c>
      <c r="BR1471" s="37"/>
      <c r="BS1471" s="36"/>
      <c r="BT1471" s="38"/>
      <c r="BU1471" s="58" t="e">
        <f>VLOOKUP(BT1471,Hoja2!$C:$D,2,0)</f>
        <v>#N/A</v>
      </c>
      <c r="BV1471" s="80" t="str">
        <f>IF(
AND(AO1471="",BD1471="",BQ1471=""),
"EN PROCESO NOTIFICACION / COMUNICACION",
IF(
BT1471="",
"NO APLICA",
IF(
BU1471=60,
IF(AO1471&lt;&gt;"",AO1471,IF(BD1471&lt;&gt;"",BD1471,BQ1471))+60,
WORKDAY(
IF(AO1471&lt;&gt;"",AO1471,IF(BD1471&lt;&gt;"",BD1471,BQ1471)),
BU1471,
FESTIVOS_CO!A:A
)
)
))</f>
        <v>EN PROCESO NOTIFICACION / COMUNICACION</v>
      </c>
      <c r="BW1471" s="44"/>
      <c r="BX1471" s="53"/>
      <c r="BY1471" s="45"/>
      <c r="BZ1471" s="37"/>
      <c r="CA1471" s="54" t="str">
        <f t="shared" si="284"/>
        <v>PENDIENTE EJECUTORIA</v>
      </c>
      <c r="CB1471" s="59" t="str">
        <f t="shared" si="281"/>
        <v/>
      </c>
      <c r="CC1471" s="36"/>
      <c r="CD1471" s="40"/>
      <c r="CE1471" s="46"/>
      <c r="CF1471" s="40"/>
      <c r="CG1471" s="40"/>
      <c r="CH1471" s="40"/>
      <c r="CI1471" s="36"/>
      <c r="CJ1471" s="47"/>
      <c r="CK1471" s="40"/>
      <c r="CL1471" s="40"/>
      <c r="CM1471" s="40"/>
      <c r="CN1471" s="40"/>
    </row>
    <row r="1472" spans="1:92" ht="42.75" hidden="1">
      <c r="A1472" s="49" t="str">
        <f t="shared" si="285"/>
        <v>SIN GESTIÓN</v>
      </c>
      <c r="B1472" s="58"/>
      <c r="C1472" s="37"/>
      <c r="D1472" s="37"/>
      <c r="E1472" s="49" t="str">
        <f t="shared" si="286"/>
        <v>PENDIENTE NOTIFICACIÓN</v>
      </c>
      <c r="F1472" s="141" t="str">
        <f t="shared" si="287"/>
        <v>PENDIENTE NOTIFICACIÓN</v>
      </c>
      <c r="G1472" s="49" t="str">
        <f t="shared" si="288"/>
        <v/>
      </c>
      <c r="H1472" s="51" t="str">
        <f ca="1">IF(
L1472="",
"",
IF(
NETWORKDAYS(L1472,IF(M1472&lt;&gt;"",M1472,TODAY()),FESTIVOS_CO!A:A)&gt;2,
"VENCIDO",
IF(
NETWORKDAYS(L1472,IF(M1472&lt;&gt;"",M1472,TODAY()),FESTIVOS_CO!A:A)=2,
"ALERTA",
"A TIEMPO"
)))</f>
        <v/>
      </c>
      <c r="I1472" s="40"/>
      <c r="J1472" s="36"/>
      <c r="K1472" s="37"/>
      <c r="L1472" s="50"/>
      <c r="M1472" s="37"/>
      <c r="N1472" s="52"/>
      <c r="O1472" s="52"/>
      <c r="P1472" s="36"/>
      <c r="Q1472" s="36"/>
      <c r="R1472" s="40"/>
      <c r="S1472" s="36"/>
      <c r="T1472" s="40"/>
      <c r="U1472" s="40"/>
      <c r="V1472" s="81"/>
      <c r="W1472" s="40"/>
      <c r="X1472" s="40"/>
      <c r="Y1472" s="40"/>
      <c r="Z1472" s="38" t="str">
        <f>IFERROR(VLOOKUP(Y1472,DIRECTORIO!A:B,2,FALSE),"")</f>
        <v/>
      </c>
      <c r="AA1472" s="40"/>
      <c r="AB1472" s="40"/>
      <c r="AC1472" s="40"/>
      <c r="AD1472" s="40"/>
      <c r="AE1472" s="40"/>
      <c r="AF1472" s="40"/>
      <c r="AG1472" s="41" t="s">
        <v>109</v>
      </c>
      <c r="AH1472" s="42"/>
      <c r="AI1472" s="54" t="str">
        <f t="shared" ca="1" si="289"/>
        <v>PENDIENTE NOTIFICACIÓN ELECTRÓNICA</v>
      </c>
      <c r="AJ1472" s="37"/>
      <c r="AK1472" s="37"/>
      <c r="AL1472" s="37"/>
      <c r="AM1472" s="53" t="str">
        <f>IF(AK1472="","",WORKDAY(AK1472,5,FESTIVOS_CO!A:A))</f>
        <v/>
      </c>
      <c r="AN1472" s="37"/>
      <c r="AO1472" s="37"/>
      <c r="AP1472" s="54" t="str">
        <f t="shared" ca="1" si="282"/>
        <v>NO APLICA</v>
      </c>
      <c r="AQ1472" s="36"/>
      <c r="AR1472" s="43"/>
      <c r="AS1472" s="37"/>
      <c r="AT1472" s="36"/>
      <c r="AU1472" s="37"/>
      <c r="AV1472" s="36"/>
      <c r="AW1472" s="36"/>
      <c r="AX1472" s="37"/>
      <c r="AY1472" s="140" t="str">
        <f>IF(AU1472="","",WORKDAY(AU1472,5,FESTIVOS_CO!A:A))</f>
        <v/>
      </c>
      <c r="AZ1472" s="54" t="str">
        <f t="shared" ca="1" si="279"/>
        <v>NO APLICA</v>
      </c>
      <c r="BA1472" s="55" t="str">
        <f>IF(AX1472="","",WORKDAY(AX1472,5,FESTIVOS_CO!A:A))</f>
        <v/>
      </c>
      <c r="BB1472" s="39"/>
      <c r="BC1472" s="40"/>
      <c r="BD1472" s="40"/>
      <c r="BE1472" s="56" t="str">
        <f t="shared" ca="1" si="280"/>
        <v>NO APLICA</v>
      </c>
      <c r="BF1472" s="37"/>
      <c r="BG1472" s="45"/>
      <c r="BH1472" s="37"/>
      <c r="BI1472" s="36"/>
      <c r="BJ1472" s="37"/>
      <c r="BK1472" s="36"/>
      <c r="BL1472" s="36"/>
      <c r="BM1472" s="53" t="str">
        <f>IF(BJ1472="","",WORKDAY(BJ1472,5,FESTIVOS_CO!A:A))</f>
        <v/>
      </c>
      <c r="BN1472" s="57" t="str">
        <f t="shared" ca="1" si="290"/>
        <v>PENDIENTE HACER AVISO</v>
      </c>
      <c r="BO1472" s="54" t="str">
        <f t="shared" ca="1" si="283"/>
        <v>EN TRÁMITE NOTIF. POR AVISO</v>
      </c>
      <c r="BP1472" s="37"/>
      <c r="BQ1472" s="53" t="str">
        <f>IF(BP1472="","",WORKDAY(BP1472,5,FESTIVOS_CO!A:A))</f>
        <v/>
      </c>
      <c r="BR1472" s="37"/>
      <c r="BS1472" s="36"/>
      <c r="BT1472" s="38"/>
      <c r="BU1472" s="58" t="e">
        <f>VLOOKUP(BT1472,Hoja2!$C:$D,2,0)</f>
        <v>#N/A</v>
      </c>
      <c r="BV1472" s="80" t="str">
        <f>IF(
AND(AO1472="",BD1472="",BQ1472=""),
"EN PROCESO NOTIFICACION / COMUNICACION",
IF(
BT1472="",
"NO APLICA",
IF(
BU1472=60,
IF(AO1472&lt;&gt;"",AO1472,IF(BD1472&lt;&gt;"",BD1472,BQ1472))+60,
WORKDAY(
IF(AO1472&lt;&gt;"",AO1472,IF(BD1472&lt;&gt;"",BD1472,BQ1472)),
BU1472,
FESTIVOS_CO!A:A
)
)
))</f>
        <v>EN PROCESO NOTIFICACION / COMUNICACION</v>
      </c>
      <c r="BW1472" s="44"/>
      <c r="BX1472" s="53"/>
      <c r="BY1472" s="45"/>
      <c r="BZ1472" s="37"/>
      <c r="CA1472" s="54" t="str">
        <f t="shared" si="284"/>
        <v>PENDIENTE EJECUTORIA</v>
      </c>
      <c r="CB1472" s="59" t="str">
        <f t="shared" si="281"/>
        <v/>
      </c>
      <c r="CC1472" s="36"/>
      <c r="CD1472" s="40"/>
      <c r="CE1472" s="46"/>
      <c r="CF1472" s="40"/>
      <c r="CG1472" s="40"/>
      <c r="CH1472" s="40"/>
      <c r="CI1472" s="36"/>
      <c r="CJ1472" s="47"/>
      <c r="CK1472" s="40"/>
      <c r="CL1472" s="40"/>
      <c r="CM1472" s="40"/>
      <c r="CN1472" s="40"/>
    </row>
    <row r="1473" spans="1:92" ht="42.75" hidden="1">
      <c r="A1473" s="49" t="str">
        <f t="shared" si="285"/>
        <v>SIN GESTIÓN</v>
      </c>
      <c r="B1473" s="58"/>
      <c r="C1473" s="37"/>
      <c r="D1473" s="37"/>
      <c r="E1473" s="49" t="str">
        <f t="shared" si="286"/>
        <v>PENDIENTE NOTIFICACIÓN</v>
      </c>
      <c r="F1473" s="141" t="str">
        <f t="shared" si="287"/>
        <v>PENDIENTE NOTIFICACIÓN</v>
      </c>
      <c r="G1473" s="49" t="str">
        <f t="shared" si="288"/>
        <v/>
      </c>
      <c r="H1473" s="51" t="str">
        <f ca="1">IF(
L1473="",
"",
IF(
NETWORKDAYS(L1473,IF(M1473&lt;&gt;"",M1473,TODAY()),FESTIVOS_CO!A:A)&gt;2,
"VENCIDO",
IF(
NETWORKDAYS(L1473,IF(M1473&lt;&gt;"",M1473,TODAY()),FESTIVOS_CO!A:A)=2,
"ALERTA",
"A TIEMPO"
)))</f>
        <v/>
      </c>
      <c r="I1473" s="40"/>
      <c r="J1473" s="36"/>
      <c r="K1473" s="37"/>
      <c r="L1473" s="50"/>
      <c r="M1473" s="37"/>
      <c r="N1473" s="52"/>
      <c r="O1473" s="52"/>
      <c r="P1473" s="36"/>
      <c r="Q1473" s="36"/>
      <c r="R1473" s="40"/>
      <c r="S1473" s="36"/>
      <c r="T1473" s="40"/>
      <c r="U1473" s="40"/>
      <c r="V1473" s="81"/>
      <c r="W1473" s="40"/>
      <c r="X1473" s="40"/>
      <c r="Y1473" s="40"/>
      <c r="Z1473" s="38" t="str">
        <f>IFERROR(VLOOKUP(Y1473,DIRECTORIO!A:B,2,FALSE),"")</f>
        <v/>
      </c>
      <c r="AA1473" s="40"/>
      <c r="AB1473" s="40"/>
      <c r="AC1473" s="40"/>
      <c r="AD1473" s="40"/>
      <c r="AE1473" s="40"/>
      <c r="AF1473" s="40"/>
      <c r="AG1473" s="41" t="s">
        <v>109</v>
      </c>
      <c r="AH1473" s="42"/>
      <c r="AI1473" s="54" t="str">
        <f t="shared" ca="1" si="289"/>
        <v>PENDIENTE NOTIFICACIÓN ELECTRÓNICA</v>
      </c>
      <c r="AJ1473" s="37"/>
      <c r="AK1473" s="37"/>
      <c r="AL1473" s="37"/>
      <c r="AM1473" s="53" t="str">
        <f>IF(AK1473="","",WORKDAY(AK1473,5,FESTIVOS_CO!A:A))</f>
        <v/>
      </c>
      <c r="AN1473" s="37"/>
      <c r="AO1473" s="37"/>
      <c r="AP1473" s="54" t="str">
        <f t="shared" ca="1" si="282"/>
        <v>NO APLICA</v>
      </c>
      <c r="AQ1473" s="36"/>
      <c r="AR1473" s="43"/>
      <c r="AS1473" s="37"/>
      <c r="AT1473" s="36"/>
      <c r="AU1473" s="37"/>
      <c r="AV1473" s="36"/>
      <c r="AW1473" s="36"/>
      <c r="AX1473" s="37"/>
      <c r="AY1473" s="140" t="str">
        <f>IF(AU1473="","",WORKDAY(AU1473,5,FESTIVOS_CO!A:A))</f>
        <v/>
      </c>
      <c r="AZ1473" s="54" t="str">
        <f t="shared" ca="1" si="279"/>
        <v>NO APLICA</v>
      </c>
      <c r="BA1473" s="55" t="str">
        <f>IF(AX1473="","",WORKDAY(AX1473,5,FESTIVOS_CO!A:A))</f>
        <v/>
      </c>
      <c r="BB1473" s="39"/>
      <c r="BC1473" s="40"/>
      <c r="BD1473" s="40"/>
      <c r="BE1473" s="56" t="str">
        <f t="shared" ca="1" si="280"/>
        <v>NO APLICA</v>
      </c>
      <c r="BF1473" s="37"/>
      <c r="BG1473" s="45"/>
      <c r="BH1473" s="37"/>
      <c r="BI1473" s="36"/>
      <c r="BJ1473" s="37"/>
      <c r="BK1473" s="36"/>
      <c r="BL1473" s="36"/>
      <c r="BM1473" s="53" t="str">
        <f>IF(BJ1473="","",WORKDAY(BJ1473,5,FESTIVOS_CO!A:A))</f>
        <v/>
      </c>
      <c r="BN1473" s="57" t="str">
        <f t="shared" ca="1" si="290"/>
        <v>PENDIENTE HACER AVISO</v>
      </c>
      <c r="BO1473" s="54" t="str">
        <f t="shared" ca="1" si="283"/>
        <v>EN TRÁMITE NOTIF. POR AVISO</v>
      </c>
      <c r="BP1473" s="37"/>
      <c r="BQ1473" s="53" t="str">
        <f>IF(BP1473="","",WORKDAY(BP1473,5,FESTIVOS_CO!A:A))</f>
        <v/>
      </c>
      <c r="BR1473" s="37"/>
      <c r="BS1473" s="36"/>
      <c r="BT1473" s="38"/>
      <c r="BU1473" s="58" t="e">
        <f>VLOOKUP(BT1473,Hoja2!$C:$D,2,0)</f>
        <v>#N/A</v>
      </c>
      <c r="BV1473" s="80" t="str">
        <f>IF(
AND(AO1473="",BD1473="",BQ1473=""),
"EN PROCESO NOTIFICACION / COMUNICACION",
IF(
BT1473="",
"NO APLICA",
IF(
BU1473=60,
IF(AO1473&lt;&gt;"",AO1473,IF(BD1473&lt;&gt;"",BD1473,BQ1473))+60,
WORKDAY(
IF(AO1473&lt;&gt;"",AO1473,IF(BD1473&lt;&gt;"",BD1473,BQ1473)),
BU1473,
FESTIVOS_CO!A:A
)
)
))</f>
        <v>EN PROCESO NOTIFICACION / COMUNICACION</v>
      </c>
      <c r="BW1473" s="44"/>
      <c r="BX1473" s="53"/>
      <c r="BY1473" s="45"/>
      <c r="BZ1473" s="37"/>
      <c r="CA1473" s="54" t="str">
        <f t="shared" si="284"/>
        <v>PENDIENTE EJECUTORIA</v>
      </c>
      <c r="CB1473" s="59" t="str">
        <f t="shared" si="281"/>
        <v/>
      </c>
      <c r="CC1473" s="36"/>
      <c r="CD1473" s="40"/>
      <c r="CE1473" s="46"/>
      <c r="CF1473" s="40"/>
      <c r="CG1473" s="40"/>
      <c r="CH1473" s="40"/>
      <c r="CI1473" s="36"/>
      <c r="CJ1473" s="47"/>
      <c r="CK1473" s="40"/>
      <c r="CL1473" s="40"/>
      <c r="CM1473" s="40"/>
      <c r="CN1473" s="40"/>
    </row>
    <row r="1474" spans="1:92" ht="42.75" hidden="1">
      <c r="A1474" s="49" t="str">
        <f t="shared" si="285"/>
        <v>SIN GESTIÓN</v>
      </c>
      <c r="B1474" s="58"/>
      <c r="C1474" s="37"/>
      <c r="D1474" s="37"/>
      <c r="E1474" s="49" t="str">
        <f t="shared" si="286"/>
        <v>PENDIENTE NOTIFICACIÓN</v>
      </c>
      <c r="F1474" s="141" t="str">
        <f t="shared" si="287"/>
        <v>PENDIENTE NOTIFICACIÓN</v>
      </c>
      <c r="G1474" s="49" t="str">
        <f t="shared" si="288"/>
        <v/>
      </c>
      <c r="H1474" s="51" t="str">
        <f ca="1">IF(
L1474="",
"",
IF(
NETWORKDAYS(L1474,IF(M1474&lt;&gt;"",M1474,TODAY()),FESTIVOS_CO!A:A)&gt;2,
"VENCIDO",
IF(
NETWORKDAYS(L1474,IF(M1474&lt;&gt;"",M1474,TODAY()),FESTIVOS_CO!A:A)=2,
"ALERTA",
"A TIEMPO"
)))</f>
        <v/>
      </c>
      <c r="I1474" s="40"/>
      <c r="J1474" s="36"/>
      <c r="K1474" s="37"/>
      <c r="L1474" s="50"/>
      <c r="M1474" s="37"/>
      <c r="N1474" s="52"/>
      <c r="O1474" s="52"/>
      <c r="P1474" s="36"/>
      <c r="Q1474" s="36"/>
      <c r="R1474" s="40"/>
      <c r="S1474" s="36"/>
      <c r="T1474" s="40"/>
      <c r="U1474" s="40"/>
      <c r="V1474" s="81"/>
      <c r="W1474" s="40"/>
      <c r="X1474" s="40"/>
      <c r="Y1474" s="40"/>
      <c r="Z1474" s="38" t="str">
        <f>IFERROR(VLOOKUP(Y1474,DIRECTORIO!A:B,2,FALSE),"")</f>
        <v/>
      </c>
      <c r="AA1474" s="40"/>
      <c r="AB1474" s="40"/>
      <c r="AC1474" s="40"/>
      <c r="AD1474" s="40"/>
      <c r="AE1474" s="40"/>
      <c r="AF1474" s="40"/>
      <c r="AG1474" s="41" t="s">
        <v>109</v>
      </c>
      <c r="AH1474" s="42"/>
      <c r="AI1474" s="54" t="str">
        <f t="shared" ca="1" si="289"/>
        <v>PENDIENTE NOTIFICACIÓN ELECTRÓNICA</v>
      </c>
      <c r="AJ1474" s="37"/>
      <c r="AK1474" s="37"/>
      <c r="AL1474" s="37"/>
      <c r="AM1474" s="53" t="str">
        <f>IF(AK1474="","",WORKDAY(AK1474,5,FESTIVOS_CO!A:A))</f>
        <v/>
      </c>
      <c r="AN1474" s="37"/>
      <c r="AO1474" s="37"/>
      <c r="AP1474" s="54" t="str">
        <f t="shared" ca="1" si="282"/>
        <v>NO APLICA</v>
      </c>
      <c r="AQ1474" s="36"/>
      <c r="AR1474" s="43"/>
      <c r="AS1474" s="37"/>
      <c r="AT1474" s="36"/>
      <c r="AU1474" s="37"/>
      <c r="AV1474" s="36"/>
      <c r="AW1474" s="36"/>
      <c r="AX1474" s="37"/>
      <c r="AY1474" s="140" t="str">
        <f>IF(AU1474="","",WORKDAY(AU1474,5,FESTIVOS_CO!A:A))</f>
        <v/>
      </c>
      <c r="AZ1474" s="54" t="str">
        <f t="shared" ca="1" si="279"/>
        <v>NO APLICA</v>
      </c>
      <c r="BA1474" s="55" t="str">
        <f>IF(AX1474="","",WORKDAY(AX1474,5,FESTIVOS_CO!A:A))</f>
        <v/>
      </c>
      <c r="BB1474" s="39"/>
      <c r="BC1474" s="40"/>
      <c r="BD1474" s="40"/>
      <c r="BE1474" s="56" t="str">
        <f t="shared" ca="1" si="280"/>
        <v>NO APLICA</v>
      </c>
      <c r="BF1474" s="37"/>
      <c r="BG1474" s="45"/>
      <c r="BH1474" s="37"/>
      <c r="BI1474" s="36"/>
      <c r="BJ1474" s="37"/>
      <c r="BK1474" s="36"/>
      <c r="BL1474" s="36"/>
      <c r="BM1474" s="53" t="str">
        <f>IF(BJ1474="","",WORKDAY(BJ1474,5,FESTIVOS_CO!A:A))</f>
        <v/>
      </c>
      <c r="BN1474" s="57" t="str">
        <f t="shared" ca="1" si="290"/>
        <v>PENDIENTE HACER AVISO</v>
      </c>
      <c r="BO1474" s="54" t="str">
        <f t="shared" ca="1" si="283"/>
        <v>EN TRÁMITE NOTIF. POR AVISO</v>
      </c>
      <c r="BP1474" s="37"/>
      <c r="BQ1474" s="53" t="str">
        <f>IF(BP1474="","",WORKDAY(BP1474,5,FESTIVOS_CO!A:A))</f>
        <v/>
      </c>
      <c r="BR1474" s="37"/>
      <c r="BS1474" s="36"/>
      <c r="BT1474" s="38"/>
      <c r="BU1474" s="58" t="e">
        <f>VLOOKUP(BT1474,Hoja2!$C:$D,2,0)</f>
        <v>#N/A</v>
      </c>
      <c r="BV1474" s="80" t="str">
        <f>IF(
AND(AO1474="",BD1474="",BQ1474=""),
"EN PROCESO NOTIFICACION / COMUNICACION",
IF(
BT1474="",
"NO APLICA",
IF(
BU1474=60,
IF(AO1474&lt;&gt;"",AO1474,IF(BD1474&lt;&gt;"",BD1474,BQ1474))+60,
WORKDAY(
IF(AO1474&lt;&gt;"",AO1474,IF(BD1474&lt;&gt;"",BD1474,BQ1474)),
BU1474,
FESTIVOS_CO!A:A
)
)
))</f>
        <v>EN PROCESO NOTIFICACION / COMUNICACION</v>
      </c>
      <c r="BW1474" s="44"/>
      <c r="BX1474" s="53"/>
      <c r="BY1474" s="45"/>
      <c r="BZ1474" s="37"/>
      <c r="CA1474" s="54" t="str">
        <f t="shared" si="284"/>
        <v>PENDIENTE EJECUTORIA</v>
      </c>
      <c r="CB1474" s="59" t="str">
        <f t="shared" si="281"/>
        <v/>
      </c>
      <c r="CC1474" s="36"/>
      <c r="CD1474" s="40"/>
      <c r="CE1474" s="46"/>
      <c r="CF1474" s="40"/>
      <c r="CG1474" s="40"/>
      <c r="CH1474" s="40"/>
      <c r="CI1474" s="36"/>
      <c r="CJ1474" s="47"/>
      <c r="CK1474" s="40"/>
      <c r="CL1474" s="40"/>
      <c r="CM1474" s="40"/>
      <c r="CN1474" s="40"/>
    </row>
    <row r="1475" spans="1:92" ht="42.75" hidden="1">
      <c r="A1475" s="49" t="str">
        <f t="shared" si="285"/>
        <v>SIN GESTIÓN</v>
      </c>
      <c r="B1475" s="58"/>
      <c r="C1475" s="37"/>
      <c r="D1475" s="37"/>
      <c r="E1475" s="49" t="str">
        <f t="shared" si="286"/>
        <v>PENDIENTE NOTIFICACIÓN</v>
      </c>
      <c r="F1475" s="141" t="str">
        <f t="shared" si="287"/>
        <v>PENDIENTE NOTIFICACIÓN</v>
      </c>
      <c r="G1475" s="49" t="str">
        <f t="shared" si="288"/>
        <v/>
      </c>
      <c r="H1475" s="51" t="str">
        <f ca="1">IF(
L1475="",
"",
IF(
NETWORKDAYS(L1475,IF(M1475&lt;&gt;"",M1475,TODAY()),FESTIVOS_CO!A:A)&gt;2,
"VENCIDO",
IF(
NETWORKDAYS(L1475,IF(M1475&lt;&gt;"",M1475,TODAY()),FESTIVOS_CO!A:A)=2,
"ALERTA",
"A TIEMPO"
)))</f>
        <v/>
      </c>
      <c r="I1475" s="40"/>
      <c r="J1475" s="36"/>
      <c r="K1475" s="37"/>
      <c r="L1475" s="50"/>
      <c r="M1475" s="37"/>
      <c r="N1475" s="52"/>
      <c r="O1475" s="52"/>
      <c r="P1475" s="36"/>
      <c r="Q1475" s="36"/>
      <c r="R1475" s="40"/>
      <c r="S1475" s="36"/>
      <c r="T1475" s="40"/>
      <c r="U1475" s="40"/>
      <c r="V1475" s="81"/>
      <c r="W1475" s="40"/>
      <c r="X1475" s="40"/>
      <c r="Y1475" s="40"/>
      <c r="Z1475" s="38" t="str">
        <f>IFERROR(VLOOKUP(Y1475,DIRECTORIO!A:B,2,FALSE),"")</f>
        <v/>
      </c>
      <c r="AA1475" s="40"/>
      <c r="AB1475" s="40"/>
      <c r="AC1475" s="40"/>
      <c r="AD1475" s="40"/>
      <c r="AE1475" s="40"/>
      <c r="AF1475" s="40"/>
      <c r="AG1475" s="41" t="s">
        <v>109</v>
      </c>
      <c r="AH1475" s="42"/>
      <c r="AI1475" s="54" t="str">
        <f t="shared" ca="1" si="289"/>
        <v>PENDIENTE NOTIFICACIÓN ELECTRÓNICA</v>
      </c>
      <c r="AJ1475" s="37"/>
      <c r="AK1475" s="37"/>
      <c r="AL1475" s="37"/>
      <c r="AM1475" s="53" t="str">
        <f>IF(AK1475="","",WORKDAY(AK1475,5,FESTIVOS_CO!A:A))</f>
        <v/>
      </c>
      <c r="AN1475" s="37"/>
      <c r="AO1475" s="37"/>
      <c r="AP1475" s="54" t="str">
        <f t="shared" ca="1" si="282"/>
        <v>NO APLICA</v>
      </c>
      <c r="AQ1475" s="36"/>
      <c r="AR1475" s="43"/>
      <c r="AS1475" s="37"/>
      <c r="AT1475" s="36"/>
      <c r="AU1475" s="37"/>
      <c r="AV1475" s="36"/>
      <c r="AW1475" s="36"/>
      <c r="AX1475" s="37"/>
      <c r="AY1475" s="140" t="str">
        <f>IF(AU1475="","",WORKDAY(AU1475,5,FESTIVOS_CO!A:A))</f>
        <v/>
      </c>
      <c r="AZ1475" s="54" t="str">
        <f t="shared" ca="1" si="279"/>
        <v>NO APLICA</v>
      </c>
      <c r="BA1475" s="55" t="str">
        <f>IF(AX1475="","",WORKDAY(AX1475,5,FESTIVOS_CO!A:A))</f>
        <v/>
      </c>
      <c r="BB1475" s="39"/>
      <c r="BC1475" s="40"/>
      <c r="BD1475" s="40"/>
      <c r="BE1475" s="56" t="str">
        <f t="shared" ca="1" si="280"/>
        <v>NO APLICA</v>
      </c>
      <c r="BF1475" s="37"/>
      <c r="BG1475" s="45"/>
      <c r="BH1475" s="37"/>
      <c r="BI1475" s="36"/>
      <c r="BJ1475" s="37"/>
      <c r="BK1475" s="36"/>
      <c r="BL1475" s="36"/>
      <c r="BM1475" s="53" t="str">
        <f>IF(BJ1475="","",WORKDAY(BJ1475,5,FESTIVOS_CO!A:A))</f>
        <v/>
      </c>
      <c r="BN1475" s="57" t="str">
        <f t="shared" ca="1" si="290"/>
        <v>PENDIENTE HACER AVISO</v>
      </c>
      <c r="BO1475" s="54" t="str">
        <f t="shared" ca="1" si="283"/>
        <v>EN TRÁMITE NOTIF. POR AVISO</v>
      </c>
      <c r="BP1475" s="37"/>
      <c r="BQ1475" s="53" t="str">
        <f>IF(BP1475="","",WORKDAY(BP1475,5,FESTIVOS_CO!A:A))</f>
        <v/>
      </c>
      <c r="BR1475" s="37"/>
      <c r="BS1475" s="36"/>
      <c r="BT1475" s="38"/>
      <c r="BU1475" s="58" t="e">
        <f>VLOOKUP(BT1475,Hoja2!$C:$D,2,0)</f>
        <v>#N/A</v>
      </c>
      <c r="BV1475" s="80" t="str">
        <f>IF(
AND(AO1475="",BD1475="",BQ1475=""),
"EN PROCESO NOTIFICACION / COMUNICACION",
IF(
BT1475="",
"NO APLICA",
IF(
BU1475=60,
IF(AO1475&lt;&gt;"",AO1475,IF(BD1475&lt;&gt;"",BD1475,BQ1475))+60,
WORKDAY(
IF(AO1475&lt;&gt;"",AO1475,IF(BD1475&lt;&gt;"",BD1475,BQ1475)),
BU1475,
FESTIVOS_CO!A:A
)
)
))</f>
        <v>EN PROCESO NOTIFICACION / COMUNICACION</v>
      </c>
      <c r="BW1475" s="44"/>
      <c r="BX1475" s="53"/>
      <c r="BY1475" s="45"/>
      <c r="BZ1475" s="37"/>
      <c r="CA1475" s="54" t="str">
        <f t="shared" si="284"/>
        <v>PENDIENTE EJECUTORIA</v>
      </c>
      <c r="CB1475" s="59" t="str">
        <f t="shared" si="281"/>
        <v/>
      </c>
      <c r="CC1475" s="36"/>
      <c r="CD1475" s="40"/>
      <c r="CE1475" s="46"/>
      <c r="CF1475" s="40"/>
      <c r="CG1475" s="40"/>
      <c r="CH1475" s="40"/>
      <c r="CI1475" s="36"/>
      <c r="CJ1475" s="47"/>
      <c r="CK1475" s="40"/>
      <c r="CL1475" s="40"/>
      <c r="CM1475" s="40"/>
      <c r="CN1475" s="40"/>
    </row>
    <row r="1476" spans="1:92" ht="42.75" hidden="1">
      <c r="A1476" s="49" t="str">
        <f t="shared" si="285"/>
        <v>SIN GESTIÓN</v>
      </c>
      <c r="B1476" s="58"/>
      <c r="C1476" s="37"/>
      <c r="D1476" s="37"/>
      <c r="E1476" s="49" t="str">
        <f t="shared" si="286"/>
        <v>PENDIENTE NOTIFICACIÓN</v>
      </c>
      <c r="F1476" s="141" t="str">
        <f t="shared" si="287"/>
        <v>PENDIENTE NOTIFICACIÓN</v>
      </c>
      <c r="G1476" s="49" t="str">
        <f t="shared" si="288"/>
        <v/>
      </c>
      <c r="H1476" s="51" t="str">
        <f ca="1">IF(
L1476="",
"",
IF(
NETWORKDAYS(L1476,IF(M1476&lt;&gt;"",M1476,TODAY()),FESTIVOS_CO!A:A)&gt;2,
"VENCIDO",
IF(
NETWORKDAYS(L1476,IF(M1476&lt;&gt;"",M1476,TODAY()),FESTIVOS_CO!A:A)=2,
"ALERTA",
"A TIEMPO"
)))</f>
        <v/>
      </c>
      <c r="I1476" s="40"/>
      <c r="J1476" s="36"/>
      <c r="K1476" s="37"/>
      <c r="L1476" s="50"/>
      <c r="M1476" s="37"/>
      <c r="N1476" s="52"/>
      <c r="O1476" s="52"/>
      <c r="P1476" s="36"/>
      <c r="Q1476" s="36"/>
      <c r="R1476" s="40"/>
      <c r="S1476" s="36"/>
      <c r="T1476" s="40"/>
      <c r="U1476" s="40"/>
      <c r="V1476" s="81"/>
      <c r="W1476" s="40"/>
      <c r="X1476" s="40"/>
      <c r="Y1476" s="40"/>
      <c r="Z1476" s="38" t="str">
        <f>IFERROR(VLOOKUP(Y1476,DIRECTORIO!A:B,2,FALSE),"")</f>
        <v/>
      </c>
      <c r="AA1476" s="40"/>
      <c r="AB1476" s="40"/>
      <c r="AC1476" s="40"/>
      <c r="AD1476" s="40"/>
      <c r="AE1476" s="40"/>
      <c r="AF1476" s="40"/>
      <c r="AG1476" s="41" t="s">
        <v>109</v>
      </c>
      <c r="AH1476" s="42"/>
      <c r="AI1476" s="54" t="str">
        <f t="shared" ca="1" si="289"/>
        <v>PENDIENTE NOTIFICACIÓN ELECTRÓNICA</v>
      </c>
      <c r="AJ1476" s="37"/>
      <c r="AK1476" s="37"/>
      <c r="AL1476" s="37"/>
      <c r="AM1476" s="53" t="str">
        <f>IF(AK1476="","",WORKDAY(AK1476,5,FESTIVOS_CO!A:A))</f>
        <v/>
      </c>
      <c r="AN1476" s="37"/>
      <c r="AO1476" s="37"/>
      <c r="AP1476" s="54" t="str">
        <f t="shared" ca="1" si="282"/>
        <v>NO APLICA</v>
      </c>
      <c r="AQ1476" s="36"/>
      <c r="AR1476" s="43"/>
      <c r="AS1476" s="37"/>
      <c r="AT1476" s="36"/>
      <c r="AU1476" s="37"/>
      <c r="AV1476" s="36"/>
      <c r="AW1476" s="36"/>
      <c r="AX1476" s="37"/>
      <c r="AY1476" s="140" t="str">
        <f>IF(AU1476="","",WORKDAY(AU1476,5,FESTIVOS_CO!A:A))</f>
        <v/>
      </c>
      <c r="AZ1476" s="54" t="str">
        <f t="shared" ca="1" si="279"/>
        <v>NO APLICA</v>
      </c>
      <c r="BA1476" s="55" t="str">
        <f>IF(AX1476="","",WORKDAY(AX1476,5,FESTIVOS_CO!A:A))</f>
        <v/>
      </c>
      <c r="BB1476" s="39"/>
      <c r="BC1476" s="40"/>
      <c r="BD1476" s="40"/>
      <c r="BE1476" s="56" t="str">
        <f t="shared" ca="1" si="280"/>
        <v>NO APLICA</v>
      </c>
      <c r="BF1476" s="37"/>
      <c r="BG1476" s="45"/>
      <c r="BH1476" s="37"/>
      <c r="BI1476" s="36"/>
      <c r="BJ1476" s="37"/>
      <c r="BK1476" s="36"/>
      <c r="BL1476" s="36"/>
      <c r="BM1476" s="53" t="str">
        <f>IF(BJ1476="","",WORKDAY(BJ1476,5,FESTIVOS_CO!A:A))</f>
        <v/>
      </c>
      <c r="BN1476" s="57" t="str">
        <f t="shared" ca="1" si="290"/>
        <v>PENDIENTE HACER AVISO</v>
      </c>
      <c r="BO1476" s="54" t="str">
        <f t="shared" ca="1" si="283"/>
        <v>EN TRÁMITE NOTIF. POR AVISO</v>
      </c>
      <c r="BP1476" s="37"/>
      <c r="BQ1476" s="53" t="str">
        <f>IF(BP1476="","",WORKDAY(BP1476,5,FESTIVOS_CO!A:A))</f>
        <v/>
      </c>
      <c r="BR1476" s="37"/>
      <c r="BS1476" s="36"/>
      <c r="BT1476" s="38"/>
      <c r="BU1476" s="58" t="e">
        <f>VLOOKUP(BT1476,Hoja2!$C:$D,2,0)</f>
        <v>#N/A</v>
      </c>
      <c r="BV1476" s="80" t="str">
        <f>IF(
AND(AO1476="",BD1476="",BQ1476=""),
"EN PROCESO NOTIFICACION / COMUNICACION",
IF(
BT1476="",
"NO APLICA",
IF(
BU1476=60,
IF(AO1476&lt;&gt;"",AO1476,IF(BD1476&lt;&gt;"",BD1476,BQ1476))+60,
WORKDAY(
IF(AO1476&lt;&gt;"",AO1476,IF(BD1476&lt;&gt;"",BD1476,BQ1476)),
BU1476,
FESTIVOS_CO!A:A
)
)
))</f>
        <v>EN PROCESO NOTIFICACION / COMUNICACION</v>
      </c>
      <c r="BW1476" s="44"/>
      <c r="BX1476" s="53"/>
      <c r="BY1476" s="45"/>
      <c r="BZ1476" s="37"/>
      <c r="CA1476" s="54" t="str">
        <f t="shared" si="284"/>
        <v>PENDIENTE EJECUTORIA</v>
      </c>
      <c r="CB1476" s="59" t="str">
        <f t="shared" si="281"/>
        <v/>
      </c>
      <c r="CC1476" s="36"/>
      <c r="CD1476" s="40"/>
      <c r="CE1476" s="46"/>
      <c r="CF1476" s="40"/>
      <c r="CG1476" s="40"/>
      <c r="CH1476" s="40"/>
      <c r="CI1476" s="36"/>
      <c r="CJ1476" s="47"/>
      <c r="CK1476" s="40"/>
      <c r="CL1476" s="40"/>
      <c r="CM1476" s="40"/>
      <c r="CN1476" s="40"/>
    </row>
    <row r="1477" spans="1:92" ht="42.75" hidden="1">
      <c r="A1477" s="49" t="str">
        <f t="shared" si="285"/>
        <v>SIN GESTIÓN</v>
      </c>
      <c r="B1477" s="58"/>
      <c r="C1477" s="37"/>
      <c r="D1477" s="37"/>
      <c r="E1477" s="49" t="str">
        <f t="shared" si="286"/>
        <v>PENDIENTE NOTIFICACIÓN</v>
      </c>
      <c r="F1477" s="141" t="str">
        <f t="shared" si="287"/>
        <v>PENDIENTE NOTIFICACIÓN</v>
      </c>
      <c r="G1477" s="49" t="str">
        <f t="shared" si="288"/>
        <v/>
      </c>
      <c r="H1477" s="51" t="str">
        <f ca="1">IF(
L1477="",
"",
IF(
NETWORKDAYS(L1477,IF(M1477&lt;&gt;"",M1477,TODAY()),FESTIVOS_CO!A:A)&gt;2,
"VENCIDO",
IF(
NETWORKDAYS(L1477,IF(M1477&lt;&gt;"",M1477,TODAY()),FESTIVOS_CO!A:A)=2,
"ALERTA",
"A TIEMPO"
)))</f>
        <v/>
      </c>
      <c r="I1477" s="40"/>
      <c r="J1477" s="36"/>
      <c r="K1477" s="37"/>
      <c r="L1477" s="50"/>
      <c r="M1477" s="37"/>
      <c r="N1477" s="52"/>
      <c r="O1477" s="52"/>
      <c r="P1477" s="36"/>
      <c r="Q1477" s="36"/>
      <c r="R1477" s="40"/>
      <c r="S1477" s="36"/>
      <c r="T1477" s="40"/>
      <c r="U1477" s="40"/>
      <c r="V1477" s="81"/>
      <c r="W1477" s="40"/>
      <c r="X1477" s="40"/>
      <c r="Y1477" s="40"/>
      <c r="Z1477" s="38" t="str">
        <f>IFERROR(VLOOKUP(Y1477,DIRECTORIO!A:B,2,FALSE),"")</f>
        <v/>
      </c>
      <c r="AA1477" s="40"/>
      <c r="AB1477" s="40"/>
      <c r="AC1477" s="40"/>
      <c r="AD1477" s="40"/>
      <c r="AE1477" s="40"/>
      <c r="AF1477" s="40"/>
      <c r="AG1477" s="41" t="s">
        <v>109</v>
      </c>
      <c r="AH1477" s="42"/>
      <c r="AI1477" s="54" t="str">
        <f t="shared" ca="1" si="289"/>
        <v>PENDIENTE NOTIFICACIÓN ELECTRÓNICA</v>
      </c>
      <c r="AJ1477" s="37"/>
      <c r="AK1477" s="37"/>
      <c r="AL1477" s="37"/>
      <c r="AM1477" s="53" t="str">
        <f>IF(AK1477="","",WORKDAY(AK1477,5,FESTIVOS_CO!A:A))</f>
        <v/>
      </c>
      <c r="AN1477" s="37"/>
      <c r="AO1477" s="37"/>
      <c r="AP1477" s="54" t="str">
        <f t="shared" ca="1" si="282"/>
        <v>NO APLICA</v>
      </c>
      <c r="AQ1477" s="36"/>
      <c r="AR1477" s="43"/>
      <c r="AS1477" s="37"/>
      <c r="AT1477" s="36"/>
      <c r="AU1477" s="37"/>
      <c r="AV1477" s="36"/>
      <c r="AW1477" s="36"/>
      <c r="AX1477" s="37"/>
      <c r="AY1477" s="140" t="str">
        <f>IF(AU1477="","",WORKDAY(AU1477,5,FESTIVOS_CO!A:A))</f>
        <v/>
      </c>
      <c r="AZ1477" s="54" t="str">
        <f t="shared" ca="1" si="279"/>
        <v>NO APLICA</v>
      </c>
      <c r="BA1477" s="55" t="str">
        <f>IF(AX1477="","",WORKDAY(AX1477,5,FESTIVOS_CO!A:A))</f>
        <v/>
      </c>
      <c r="BB1477" s="39"/>
      <c r="BC1477" s="40"/>
      <c r="BD1477" s="40"/>
      <c r="BE1477" s="56" t="str">
        <f t="shared" ca="1" si="280"/>
        <v>NO APLICA</v>
      </c>
      <c r="BF1477" s="37"/>
      <c r="BG1477" s="45"/>
      <c r="BH1477" s="37"/>
      <c r="BI1477" s="36"/>
      <c r="BJ1477" s="37"/>
      <c r="BK1477" s="36"/>
      <c r="BL1477" s="36"/>
      <c r="BM1477" s="53" t="str">
        <f>IF(BJ1477="","",WORKDAY(BJ1477,5,FESTIVOS_CO!A:A))</f>
        <v/>
      </c>
      <c r="BN1477" s="57" t="str">
        <f t="shared" ca="1" si="290"/>
        <v>PENDIENTE HACER AVISO</v>
      </c>
      <c r="BO1477" s="54" t="str">
        <f t="shared" ca="1" si="283"/>
        <v>EN TRÁMITE NOTIF. POR AVISO</v>
      </c>
      <c r="BP1477" s="37"/>
      <c r="BQ1477" s="53" t="str">
        <f>IF(BP1477="","",WORKDAY(BP1477,5,FESTIVOS_CO!A:A))</f>
        <v/>
      </c>
      <c r="BR1477" s="37"/>
      <c r="BS1477" s="36"/>
      <c r="BT1477" s="38"/>
      <c r="BU1477" s="58" t="e">
        <f>VLOOKUP(BT1477,Hoja2!$C:$D,2,0)</f>
        <v>#N/A</v>
      </c>
      <c r="BV1477" s="80" t="str">
        <f>IF(
AND(AO1477="",BD1477="",BQ1477=""),
"EN PROCESO NOTIFICACION / COMUNICACION",
IF(
BT1477="",
"NO APLICA",
IF(
BU1477=60,
IF(AO1477&lt;&gt;"",AO1477,IF(BD1477&lt;&gt;"",BD1477,BQ1477))+60,
WORKDAY(
IF(AO1477&lt;&gt;"",AO1477,IF(BD1477&lt;&gt;"",BD1477,BQ1477)),
BU1477,
FESTIVOS_CO!A:A
)
)
))</f>
        <v>EN PROCESO NOTIFICACION / COMUNICACION</v>
      </c>
      <c r="BW1477" s="44"/>
      <c r="BX1477" s="53"/>
      <c r="BY1477" s="45"/>
      <c r="BZ1477" s="37"/>
      <c r="CA1477" s="54" t="str">
        <f t="shared" si="284"/>
        <v>PENDIENTE EJECUTORIA</v>
      </c>
      <c r="CB1477" s="59" t="str">
        <f t="shared" si="281"/>
        <v/>
      </c>
      <c r="CC1477" s="36"/>
      <c r="CD1477" s="40"/>
      <c r="CE1477" s="46"/>
      <c r="CF1477" s="40"/>
      <c r="CG1477" s="40"/>
      <c r="CH1477" s="40"/>
      <c r="CI1477" s="36"/>
      <c r="CJ1477" s="47"/>
      <c r="CK1477" s="40"/>
      <c r="CL1477" s="40"/>
      <c r="CM1477" s="40"/>
      <c r="CN1477" s="40"/>
    </row>
    <row r="1478" spans="1:92" ht="42.75" hidden="1">
      <c r="A1478" s="49" t="str">
        <f t="shared" si="285"/>
        <v>SIN GESTIÓN</v>
      </c>
      <c r="B1478" s="58"/>
      <c r="C1478" s="37"/>
      <c r="D1478" s="37"/>
      <c r="E1478" s="49" t="str">
        <f t="shared" si="286"/>
        <v>PENDIENTE NOTIFICACIÓN</v>
      </c>
      <c r="F1478" s="141" t="str">
        <f t="shared" si="287"/>
        <v>PENDIENTE NOTIFICACIÓN</v>
      </c>
      <c r="G1478" s="49" t="str">
        <f t="shared" si="288"/>
        <v/>
      </c>
      <c r="H1478" s="51" t="str">
        <f ca="1">IF(
L1478="",
"",
IF(
NETWORKDAYS(L1478,IF(M1478&lt;&gt;"",M1478,TODAY()),FESTIVOS_CO!A:A)&gt;2,
"VENCIDO",
IF(
NETWORKDAYS(L1478,IF(M1478&lt;&gt;"",M1478,TODAY()),FESTIVOS_CO!A:A)=2,
"ALERTA",
"A TIEMPO"
)))</f>
        <v/>
      </c>
      <c r="I1478" s="40"/>
      <c r="J1478" s="36"/>
      <c r="K1478" s="37"/>
      <c r="L1478" s="50"/>
      <c r="M1478" s="37"/>
      <c r="N1478" s="52"/>
      <c r="O1478" s="52"/>
      <c r="P1478" s="36"/>
      <c r="Q1478" s="36"/>
      <c r="R1478" s="40"/>
      <c r="S1478" s="36"/>
      <c r="T1478" s="40"/>
      <c r="U1478" s="40"/>
      <c r="V1478" s="81"/>
      <c r="W1478" s="40"/>
      <c r="X1478" s="40"/>
      <c r="Y1478" s="40"/>
      <c r="Z1478" s="38" t="str">
        <f>IFERROR(VLOOKUP(Y1478,DIRECTORIO!A:B,2,FALSE),"")</f>
        <v/>
      </c>
      <c r="AA1478" s="40"/>
      <c r="AB1478" s="40"/>
      <c r="AC1478" s="40"/>
      <c r="AD1478" s="40"/>
      <c r="AE1478" s="40"/>
      <c r="AF1478" s="40"/>
      <c r="AG1478" s="41" t="s">
        <v>109</v>
      </c>
      <c r="AH1478" s="42"/>
      <c r="AI1478" s="54" t="str">
        <f t="shared" ca="1" si="289"/>
        <v>PENDIENTE NOTIFICACIÓN ELECTRÓNICA</v>
      </c>
      <c r="AJ1478" s="37"/>
      <c r="AK1478" s="37"/>
      <c r="AL1478" s="37"/>
      <c r="AM1478" s="53" t="str">
        <f>IF(AK1478="","",WORKDAY(AK1478,5,FESTIVOS_CO!A:A))</f>
        <v/>
      </c>
      <c r="AN1478" s="37"/>
      <c r="AO1478" s="37"/>
      <c r="AP1478" s="54" t="str">
        <f t="shared" ca="1" si="282"/>
        <v>NO APLICA</v>
      </c>
      <c r="AQ1478" s="36"/>
      <c r="AR1478" s="43"/>
      <c r="AS1478" s="37"/>
      <c r="AT1478" s="36"/>
      <c r="AU1478" s="37"/>
      <c r="AV1478" s="36"/>
      <c r="AW1478" s="36"/>
      <c r="AX1478" s="37"/>
      <c r="AY1478" s="140" t="str">
        <f>IF(AU1478="","",WORKDAY(AU1478,5,FESTIVOS_CO!A:A))</f>
        <v/>
      </c>
      <c r="AZ1478" s="54" t="str">
        <f t="shared" ca="1" si="279"/>
        <v>NO APLICA</v>
      </c>
      <c r="BA1478" s="55" t="str">
        <f>IF(AX1478="","",WORKDAY(AX1478,5,FESTIVOS_CO!A:A))</f>
        <v/>
      </c>
      <c r="BB1478" s="39"/>
      <c r="BC1478" s="40"/>
      <c r="BD1478" s="40"/>
      <c r="BE1478" s="56" t="str">
        <f t="shared" ca="1" si="280"/>
        <v>NO APLICA</v>
      </c>
      <c r="BF1478" s="37"/>
      <c r="BG1478" s="45"/>
      <c r="BH1478" s="37"/>
      <c r="BI1478" s="36"/>
      <c r="BJ1478" s="37"/>
      <c r="BK1478" s="36"/>
      <c r="BL1478" s="36"/>
      <c r="BM1478" s="53" t="str">
        <f>IF(BJ1478="","",WORKDAY(BJ1478,5,FESTIVOS_CO!A:A))</f>
        <v/>
      </c>
      <c r="BN1478" s="57" t="str">
        <f t="shared" ca="1" si="290"/>
        <v>PENDIENTE HACER AVISO</v>
      </c>
      <c r="BO1478" s="54" t="str">
        <f t="shared" ca="1" si="283"/>
        <v>EN TRÁMITE NOTIF. POR AVISO</v>
      </c>
      <c r="BP1478" s="37"/>
      <c r="BQ1478" s="53" t="str">
        <f>IF(BP1478="","",WORKDAY(BP1478,5,FESTIVOS_CO!A:A))</f>
        <v/>
      </c>
      <c r="BR1478" s="37"/>
      <c r="BS1478" s="36"/>
      <c r="BT1478" s="38"/>
      <c r="BU1478" s="58" t="e">
        <f>VLOOKUP(BT1478,Hoja2!$C:$D,2,0)</f>
        <v>#N/A</v>
      </c>
      <c r="BV1478" s="80" t="str">
        <f>IF(
AND(AO1478="",BD1478="",BQ1478=""),
"EN PROCESO NOTIFICACION / COMUNICACION",
IF(
BT1478="",
"NO APLICA",
IF(
BU1478=60,
IF(AO1478&lt;&gt;"",AO1478,IF(BD1478&lt;&gt;"",BD1478,BQ1478))+60,
WORKDAY(
IF(AO1478&lt;&gt;"",AO1478,IF(BD1478&lt;&gt;"",BD1478,BQ1478)),
BU1478,
FESTIVOS_CO!A:A
)
)
))</f>
        <v>EN PROCESO NOTIFICACION / COMUNICACION</v>
      </c>
      <c r="BW1478" s="44"/>
      <c r="BX1478" s="53"/>
      <c r="BY1478" s="45"/>
      <c r="BZ1478" s="37"/>
      <c r="CA1478" s="54" t="str">
        <f t="shared" si="284"/>
        <v>PENDIENTE EJECUTORIA</v>
      </c>
      <c r="CB1478" s="59" t="str">
        <f t="shared" si="281"/>
        <v/>
      </c>
      <c r="CC1478" s="36"/>
      <c r="CD1478" s="40"/>
      <c r="CE1478" s="46"/>
      <c r="CF1478" s="40"/>
      <c r="CG1478" s="40"/>
      <c r="CH1478" s="40"/>
      <c r="CI1478" s="36"/>
      <c r="CJ1478" s="47"/>
      <c r="CK1478" s="40"/>
      <c r="CL1478" s="40"/>
      <c r="CM1478" s="40"/>
      <c r="CN1478" s="40"/>
    </row>
    <row r="1479" spans="1:92" ht="42.75" hidden="1">
      <c r="A1479" s="49" t="str">
        <f t="shared" si="285"/>
        <v>SIN GESTIÓN</v>
      </c>
      <c r="B1479" s="58"/>
      <c r="C1479" s="37"/>
      <c r="D1479" s="37"/>
      <c r="E1479" s="49" t="str">
        <f t="shared" si="286"/>
        <v>PENDIENTE NOTIFICACIÓN</v>
      </c>
      <c r="F1479" s="141" t="str">
        <f t="shared" si="287"/>
        <v>PENDIENTE NOTIFICACIÓN</v>
      </c>
      <c r="G1479" s="49" t="str">
        <f t="shared" si="288"/>
        <v/>
      </c>
      <c r="H1479" s="51" t="str">
        <f ca="1">IF(
L1479="",
"",
IF(
NETWORKDAYS(L1479,IF(M1479&lt;&gt;"",M1479,TODAY()),FESTIVOS_CO!A:A)&gt;2,
"VENCIDO",
IF(
NETWORKDAYS(L1479,IF(M1479&lt;&gt;"",M1479,TODAY()),FESTIVOS_CO!A:A)=2,
"ALERTA",
"A TIEMPO"
)))</f>
        <v/>
      </c>
      <c r="I1479" s="40"/>
      <c r="J1479" s="36"/>
      <c r="K1479" s="37"/>
      <c r="L1479" s="50"/>
      <c r="M1479" s="37"/>
      <c r="N1479" s="52"/>
      <c r="O1479" s="52"/>
      <c r="P1479" s="36"/>
      <c r="Q1479" s="36"/>
      <c r="R1479" s="40"/>
      <c r="S1479" s="36"/>
      <c r="T1479" s="40"/>
      <c r="U1479" s="40"/>
      <c r="V1479" s="81"/>
      <c r="W1479" s="40"/>
      <c r="X1479" s="40"/>
      <c r="Y1479" s="40"/>
      <c r="Z1479" s="38" t="str">
        <f>IFERROR(VLOOKUP(Y1479,DIRECTORIO!A:B,2,FALSE),"")</f>
        <v/>
      </c>
      <c r="AA1479" s="40"/>
      <c r="AB1479" s="40"/>
      <c r="AC1479" s="40"/>
      <c r="AD1479" s="40"/>
      <c r="AE1479" s="40"/>
      <c r="AF1479" s="40"/>
      <c r="AG1479" s="41" t="s">
        <v>109</v>
      </c>
      <c r="AH1479" s="42"/>
      <c r="AI1479" s="54" t="str">
        <f t="shared" ca="1" si="289"/>
        <v>PENDIENTE NOTIFICACIÓN ELECTRÓNICA</v>
      </c>
      <c r="AJ1479" s="37"/>
      <c r="AK1479" s="37"/>
      <c r="AL1479" s="37"/>
      <c r="AM1479" s="53" t="str">
        <f>IF(AK1479="","",WORKDAY(AK1479,5,FESTIVOS_CO!A:A))</f>
        <v/>
      </c>
      <c r="AN1479" s="37"/>
      <c r="AO1479" s="37"/>
      <c r="AP1479" s="54" t="str">
        <f t="shared" ca="1" si="282"/>
        <v>NO APLICA</v>
      </c>
      <c r="AQ1479" s="36"/>
      <c r="AR1479" s="43"/>
      <c r="AS1479" s="37"/>
      <c r="AT1479" s="36"/>
      <c r="AU1479" s="37"/>
      <c r="AV1479" s="36"/>
      <c r="AW1479" s="36"/>
      <c r="AX1479" s="37"/>
      <c r="AY1479" s="140" t="str">
        <f>IF(AU1479="","",WORKDAY(AU1479,5,FESTIVOS_CO!A:A))</f>
        <v/>
      </c>
      <c r="AZ1479" s="54" t="str">
        <f t="shared" ca="1" si="279"/>
        <v>NO APLICA</v>
      </c>
      <c r="BA1479" s="55" t="str">
        <f>IF(AX1479="","",WORKDAY(AX1479,5,FESTIVOS_CO!A:A))</f>
        <v/>
      </c>
      <c r="BB1479" s="39"/>
      <c r="BC1479" s="40"/>
      <c r="BD1479" s="40"/>
      <c r="BE1479" s="56" t="str">
        <f t="shared" ca="1" si="280"/>
        <v>NO APLICA</v>
      </c>
      <c r="BF1479" s="37"/>
      <c r="BG1479" s="45"/>
      <c r="BH1479" s="37"/>
      <c r="BI1479" s="36"/>
      <c r="BJ1479" s="37"/>
      <c r="BK1479" s="36"/>
      <c r="BL1479" s="36"/>
      <c r="BM1479" s="53" t="str">
        <f>IF(BJ1479="","",WORKDAY(BJ1479,5,FESTIVOS_CO!A:A))</f>
        <v/>
      </c>
      <c r="BN1479" s="57" t="str">
        <f t="shared" ca="1" si="290"/>
        <v>PENDIENTE HACER AVISO</v>
      </c>
      <c r="BO1479" s="54" t="str">
        <f t="shared" ca="1" si="283"/>
        <v>EN TRÁMITE NOTIF. POR AVISO</v>
      </c>
      <c r="BP1479" s="37"/>
      <c r="BQ1479" s="53" t="str">
        <f>IF(BP1479="","",WORKDAY(BP1479,5,FESTIVOS_CO!A:A))</f>
        <v/>
      </c>
      <c r="BR1479" s="37"/>
      <c r="BS1479" s="36"/>
      <c r="BT1479" s="38"/>
      <c r="BU1479" s="58" t="e">
        <f>VLOOKUP(BT1479,Hoja2!$C:$D,2,0)</f>
        <v>#N/A</v>
      </c>
      <c r="BV1479" s="80" t="str">
        <f>IF(
AND(AO1479="",BD1479="",BQ1479=""),
"EN PROCESO NOTIFICACION / COMUNICACION",
IF(
BT1479="",
"NO APLICA",
IF(
BU1479=60,
IF(AO1479&lt;&gt;"",AO1479,IF(BD1479&lt;&gt;"",BD1479,BQ1479))+60,
WORKDAY(
IF(AO1479&lt;&gt;"",AO1479,IF(BD1479&lt;&gt;"",BD1479,BQ1479)),
BU1479,
FESTIVOS_CO!A:A
)
)
))</f>
        <v>EN PROCESO NOTIFICACION / COMUNICACION</v>
      </c>
      <c r="BW1479" s="44"/>
      <c r="BX1479" s="53"/>
      <c r="BY1479" s="45"/>
      <c r="BZ1479" s="37"/>
      <c r="CA1479" s="54" t="str">
        <f t="shared" si="284"/>
        <v>PENDIENTE EJECUTORIA</v>
      </c>
      <c r="CB1479" s="59" t="str">
        <f t="shared" si="281"/>
        <v/>
      </c>
      <c r="CC1479" s="36"/>
      <c r="CD1479" s="40"/>
      <c r="CE1479" s="46"/>
      <c r="CF1479" s="40"/>
      <c r="CG1479" s="40"/>
      <c r="CH1479" s="40"/>
      <c r="CI1479" s="36"/>
      <c r="CJ1479" s="47"/>
      <c r="CK1479" s="40"/>
      <c r="CL1479" s="40"/>
      <c r="CM1479" s="40"/>
      <c r="CN1479" s="40"/>
    </row>
    <row r="1480" spans="1:92" ht="42.75" hidden="1">
      <c r="A1480" s="49" t="str">
        <f t="shared" si="285"/>
        <v>SIN GESTIÓN</v>
      </c>
      <c r="B1480" s="58"/>
      <c r="C1480" s="37"/>
      <c r="D1480" s="37"/>
      <c r="E1480" s="49" t="str">
        <f t="shared" si="286"/>
        <v>PENDIENTE NOTIFICACIÓN</v>
      </c>
      <c r="F1480" s="141" t="str">
        <f t="shared" si="287"/>
        <v>PENDIENTE NOTIFICACIÓN</v>
      </c>
      <c r="G1480" s="49" t="str">
        <f t="shared" si="288"/>
        <v/>
      </c>
      <c r="H1480" s="51" t="str">
        <f ca="1">IF(
L1480="",
"",
IF(
NETWORKDAYS(L1480,IF(M1480&lt;&gt;"",M1480,TODAY()),FESTIVOS_CO!A:A)&gt;2,
"VENCIDO",
IF(
NETWORKDAYS(L1480,IF(M1480&lt;&gt;"",M1480,TODAY()),FESTIVOS_CO!A:A)=2,
"ALERTA",
"A TIEMPO"
)))</f>
        <v/>
      </c>
      <c r="I1480" s="40"/>
      <c r="J1480" s="36"/>
      <c r="K1480" s="37"/>
      <c r="L1480" s="50"/>
      <c r="M1480" s="37"/>
      <c r="N1480" s="52"/>
      <c r="O1480" s="52"/>
      <c r="P1480" s="36"/>
      <c r="Q1480" s="36"/>
      <c r="R1480" s="40"/>
      <c r="S1480" s="36"/>
      <c r="T1480" s="40"/>
      <c r="U1480" s="40"/>
      <c r="V1480" s="81"/>
      <c r="W1480" s="40"/>
      <c r="X1480" s="40"/>
      <c r="Y1480" s="40"/>
      <c r="Z1480" s="38" t="str">
        <f>IFERROR(VLOOKUP(Y1480,DIRECTORIO!A:B,2,FALSE),"")</f>
        <v/>
      </c>
      <c r="AA1480" s="40"/>
      <c r="AB1480" s="40"/>
      <c r="AC1480" s="40"/>
      <c r="AD1480" s="40"/>
      <c r="AE1480" s="40"/>
      <c r="AF1480" s="40"/>
      <c r="AG1480" s="41" t="s">
        <v>109</v>
      </c>
      <c r="AH1480" s="42"/>
      <c r="AI1480" s="54" t="str">
        <f t="shared" ca="1" si="289"/>
        <v>PENDIENTE NOTIFICACIÓN ELECTRÓNICA</v>
      </c>
      <c r="AJ1480" s="37"/>
      <c r="AK1480" s="37"/>
      <c r="AL1480" s="37"/>
      <c r="AM1480" s="53" t="str">
        <f>IF(AK1480="","",WORKDAY(AK1480,5,FESTIVOS_CO!A:A))</f>
        <v/>
      </c>
      <c r="AN1480" s="37"/>
      <c r="AO1480" s="37"/>
      <c r="AP1480" s="54" t="str">
        <f t="shared" ca="1" si="282"/>
        <v>NO APLICA</v>
      </c>
      <c r="AQ1480" s="36"/>
      <c r="AR1480" s="43"/>
      <c r="AS1480" s="37"/>
      <c r="AT1480" s="36"/>
      <c r="AU1480" s="37"/>
      <c r="AV1480" s="36"/>
      <c r="AW1480" s="36"/>
      <c r="AX1480" s="37"/>
      <c r="AY1480" s="140" t="str">
        <f>IF(AU1480="","",WORKDAY(AU1480,5,FESTIVOS_CO!A:A))</f>
        <v/>
      </c>
      <c r="AZ1480" s="54" t="str">
        <f t="shared" ca="1" si="279"/>
        <v>NO APLICA</v>
      </c>
      <c r="BA1480" s="55" t="str">
        <f>IF(AX1480="","",WORKDAY(AX1480,5,FESTIVOS_CO!A:A))</f>
        <v/>
      </c>
      <c r="BB1480" s="39"/>
      <c r="BC1480" s="40"/>
      <c r="BD1480" s="40"/>
      <c r="BE1480" s="56" t="str">
        <f t="shared" ca="1" si="280"/>
        <v>NO APLICA</v>
      </c>
      <c r="BF1480" s="37"/>
      <c r="BG1480" s="45"/>
      <c r="BH1480" s="37"/>
      <c r="BI1480" s="36"/>
      <c r="BJ1480" s="37"/>
      <c r="BK1480" s="36"/>
      <c r="BL1480" s="36"/>
      <c r="BM1480" s="53" t="str">
        <f>IF(BJ1480="","",WORKDAY(BJ1480,5,FESTIVOS_CO!A:A))</f>
        <v/>
      </c>
      <c r="BN1480" s="57" t="str">
        <f t="shared" ca="1" si="290"/>
        <v>PENDIENTE HACER AVISO</v>
      </c>
      <c r="BO1480" s="54" t="str">
        <f t="shared" ca="1" si="283"/>
        <v>EN TRÁMITE NOTIF. POR AVISO</v>
      </c>
      <c r="BP1480" s="37"/>
      <c r="BQ1480" s="53" t="str">
        <f>IF(BP1480="","",WORKDAY(BP1480,5,FESTIVOS_CO!A:A))</f>
        <v/>
      </c>
      <c r="BR1480" s="37"/>
      <c r="BS1480" s="36"/>
      <c r="BT1480" s="38"/>
      <c r="BU1480" s="58" t="e">
        <f>VLOOKUP(BT1480,Hoja2!$C:$D,2,0)</f>
        <v>#N/A</v>
      </c>
      <c r="BV1480" s="80" t="str">
        <f>IF(
AND(AO1480="",BD1480="",BQ1480=""),
"EN PROCESO NOTIFICACION / COMUNICACION",
IF(
BT1480="",
"NO APLICA",
IF(
BU1480=60,
IF(AO1480&lt;&gt;"",AO1480,IF(BD1480&lt;&gt;"",BD1480,BQ1480))+60,
WORKDAY(
IF(AO1480&lt;&gt;"",AO1480,IF(BD1480&lt;&gt;"",BD1480,BQ1480)),
BU1480,
FESTIVOS_CO!A:A
)
)
))</f>
        <v>EN PROCESO NOTIFICACION / COMUNICACION</v>
      </c>
      <c r="BW1480" s="44"/>
      <c r="BX1480" s="53"/>
      <c r="BY1480" s="45"/>
      <c r="BZ1480" s="37"/>
      <c r="CA1480" s="54" t="str">
        <f t="shared" si="284"/>
        <v>PENDIENTE EJECUTORIA</v>
      </c>
      <c r="CB1480" s="59" t="str">
        <f t="shared" si="281"/>
        <v/>
      </c>
      <c r="CC1480" s="36"/>
      <c r="CD1480" s="40"/>
      <c r="CE1480" s="46"/>
      <c r="CF1480" s="40"/>
      <c r="CG1480" s="40"/>
      <c r="CH1480" s="40"/>
      <c r="CI1480" s="36"/>
      <c r="CJ1480" s="47"/>
      <c r="CK1480" s="40"/>
      <c r="CL1480" s="40"/>
      <c r="CM1480" s="40"/>
      <c r="CN1480" s="40"/>
    </row>
    <row r="1481" spans="1:92" ht="42.75" hidden="1">
      <c r="A1481" s="49" t="str">
        <f t="shared" si="285"/>
        <v>SIN GESTIÓN</v>
      </c>
      <c r="B1481" s="58"/>
      <c r="C1481" s="37"/>
      <c r="D1481" s="37"/>
      <c r="E1481" s="49" t="str">
        <f t="shared" si="286"/>
        <v>PENDIENTE NOTIFICACIÓN</v>
      </c>
      <c r="F1481" s="141" t="str">
        <f t="shared" si="287"/>
        <v>PENDIENTE NOTIFICACIÓN</v>
      </c>
      <c r="G1481" s="49" t="str">
        <f t="shared" si="288"/>
        <v/>
      </c>
      <c r="H1481" s="51" t="str">
        <f ca="1">IF(
L1481="",
"",
IF(
NETWORKDAYS(L1481,IF(M1481&lt;&gt;"",M1481,TODAY()),FESTIVOS_CO!A:A)&gt;2,
"VENCIDO",
IF(
NETWORKDAYS(L1481,IF(M1481&lt;&gt;"",M1481,TODAY()),FESTIVOS_CO!A:A)=2,
"ALERTA",
"A TIEMPO"
)))</f>
        <v/>
      </c>
      <c r="I1481" s="40"/>
      <c r="J1481" s="36"/>
      <c r="K1481" s="37"/>
      <c r="L1481" s="50"/>
      <c r="M1481" s="37"/>
      <c r="N1481" s="52"/>
      <c r="O1481" s="52"/>
      <c r="P1481" s="36"/>
      <c r="Q1481" s="36"/>
      <c r="R1481" s="40"/>
      <c r="S1481" s="36"/>
      <c r="T1481" s="40"/>
      <c r="U1481" s="40"/>
      <c r="V1481" s="81"/>
      <c r="W1481" s="40"/>
      <c r="X1481" s="40"/>
      <c r="Y1481" s="40"/>
      <c r="Z1481" s="38" t="str">
        <f>IFERROR(VLOOKUP(Y1481,DIRECTORIO!A:B,2,FALSE),"")</f>
        <v/>
      </c>
      <c r="AA1481" s="40"/>
      <c r="AB1481" s="40"/>
      <c r="AC1481" s="40"/>
      <c r="AD1481" s="40"/>
      <c r="AE1481" s="40"/>
      <c r="AF1481" s="40"/>
      <c r="AG1481" s="41" t="s">
        <v>109</v>
      </c>
      <c r="AH1481" s="42"/>
      <c r="AI1481" s="54" t="str">
        <f t="shared" ca="1" si="289"/>
        <v>PENDIENTE NOTIFICACIÓN ELECTRÓNICA</v>
      </c>
      <c r="AJ1481" s="37"/>
      <c r="AK1481" s="37"/>
      <c r="AL1481" s="37"/>
      <c r="AM1481" s="53" t="str">
        <f>IF(AK1481="","",WORKDAY(AK1481,5,FESTIVOS_CO!A:A))</f>
        <v/>
      </c>
      <c r="AN1481" s="37"/>
      <c r="AO1481" s="37"/>
      <c r="AP1481" s="54" t="str">
        <f t="shared" ca="1" si="282"/>
        <v>NO APLICA</v>
      </c>
      <c r="AQ1481" s="36"/>
      <c r="AR1481" s="43"/>
      <c r="AS1481" s="37"/>
      <c r="AT1481" s="36"/>
      <c r="AU1481" s="37"/>
      <c r="AV1481" s="36"/>
      <c r="AW1481" s="36"/>
      <c r="AX1481" s="37"/>
      <c r="AY1481" s="140" t="str">
        <f>IF(AU1481="","",WORKDAY(AU1481,5,FESTIVOS_CO!A:A))</f>
        <v/>
      </c>
      <c r="AZ1481" s="54" t="str">
        <f t="shared" ca="1" si="279"/>
        <v>NO APLICA</v>
      </c>
      <c r="BA1481" s="55" t="str">
        <f>IF(AX1481="","",WORKDAY(AX1481,5,FESTIVOS_CO!A:A))</f>
        <v/>
      </c>
      <c r="BB1481" s="39"/>
      <c r="BC1481" s="40"/>
      <c r="BD1481" s="40"/>
      <c r="BE1481" s="56" t="str">
        <f t="shared" ca="1" si="280"/>
        <v>NO APLICA</v>
      </c>
      <c r="BF1481" s="37"/>
      <c r="BG1481" s="45"/>
      <c r="BH1481" s="37"/>
      <c r="BI1481" s="36"/>
      <c r="BJ1481" s="37"/>
      <c r="BK1481" s="36"/>
      <c r="BL1481" s="36"/>
      <c r="BM1481" s="53" t="str">
        <f>IF(BJ1481="","",WORKDAY(BJ1481,5,FESTIVOS_CO!A:A))</f>
        <v/>
      </c>
      <c r="BN1481" s="57" t="str">
        <f t="shared" ca="1" si="290"/>
        <v>PENDIENTE HACER AVISO</v>
      </c>
      <c r="BO1481" s="54" t="str">
        <f t="shared" ca="1" si="283"/>
        <v>EN TRÁMITE NOTIF. POR AVISO</v>
      </c>
      <c r="BP1481" s="37"/>
      <c r="BQ1481" s="53" t="str">
        <f>IF(BP1481="","",WORKDAY(BP1481,5,FESTIVOS_CO!A:A))</f>
        <v/>
      </c>
      <c r="BR1481" s="37"/>
      <c r="BS1481" s="36"/>
      <c r="BT1481" s="38"/>
      <c r="BU1481" s="58" t="e">
        <f>VLOOKUP(BT1481,Hoja2!$C:$D,2,0)</f>
        <v>#N/A</v>
      </c>
      <c r="BV1481" s="80" t="str">
        <f>IF(
AND(AO1481="",BD1481="",BQ1481=""),
"EN PROCESO NOTIFICACION / COMUNICACION",
IF(
BT1481="",
"NO APLICA",
IF(
BU1481=60,
IF(AO1481&lt;&gt;"",AO1481,IF(BD1481&lt;&gt;"",BD1481,BQ1481))+60,
WORKDAY(
IF(AO1481&lt;&gt;"",AO1481,IF(BD1481&lt;&gt;"",BD1481,BQ1481)),
BU1481,
FESTIVOS_CO!A:A
)
)
))</f>
        <v>EN PROCESO NOTIFICACION / COMUNICACION</v>
      </c>
      <c r="BW1481" s="44"/>
      <c r="BX1481" s="53"/>
      <c r="BY1481" s="45"/>
      <c r="BZ1481" s="37"/>
      <c r="CA1481" s="54" t="str">
        <f t="shared" si="284"/>
        <v>PENDIENTE EJECUTORIA</v>
      </c>
      <c r="CB1481" s="59" t="str">
        <f t="shared" si="281"/>
        <v/>
      </c>
      <c r="CC1481" s="36"/>
      <c r="CD1481" s="40"/>
      <c r="CE1481" s="46"/>
      <c r="CF1481" s="40"/>
      <c r="CG1481" s="40"/>
      <c r="CH1481" s="40"/>
      <c r="CI1481" s="36"/>
      <c r="CJ1481" s="47"/>
      <c r="CK1481" s="40"/>
      <c r="CL1481" s="40"/>
      <c r="CM1481" s="40"/>
      <c r="CN1481" s="40"/>
    </row>
    <row r="1482" spans="1:92" ht="42.75" hidden="1">
      <c r="A1482" s="49" t="str">
        <f t="shared" si="285"/>
        <v>SIN GESTIÓN</v>
      </c>
      <c r="B1482" s="58"/>
      <c r="C1482" s="37"/>
      <c r="D1482" s="37"/>
      <c r="E1482" s="49" t="str">
        <f t="shared" si="286"/>
        <v>PENDIENTE NOTIFICACIÓN</v>
      </c>
      <c r="F1482" s="141" t="str">
        <f t="shared" si="287"/>
        <v>PENDIENTE NOTIFICACIÓN</v>
      </c>
      <c r="G1482" s="49" t="str">
        <f t="shared" si="288"/>
        <v/>
      </c>
      <c r="H1482" s="51" t="str">
        <f ca="1">IF(
L1482="",
"",
IF(
NETWORKDAYS(L1482,IF(M1482&lt;&gt;"",M1482,TODAY()),FESTIVOS_CO!A:A)&gt;2,
"VENCIDO",
IF(
NETWORKDAYS(L1482,IF(M1482&lt;&gt;"",M1482,TODAY()),FESTIVOS_CO!A:A)=2,
"ALERTA",
"A TIEMPO"
)))</f>
        <v/>
      </c>
      <c r="I1482" s="40"/>
      <c r="J1482" s="36"/>
      <c r="K1482" s="37"/>
      <c r="L1482" s="50"/>
      <c r="M1482" s="37"/>
      <c r="N1482" s="52"/>
      <c r="O1482" s="52"/>
      <c r="P1482" s="36"/>
      <c r="Q1482" s="36"/>
      <c r="R1482" s="40"/>
      <c r="S1482" s="36"/>
      <c r="T1482" s="40"/>
      <c r="U1482" s="40"/>
      <c r="V1482" s="81"/>
      <c r="W1482" s="40"/>
      <c r="X1482" s="40"/>
      <c r="Y1482" s="40"/>
      <c r="Z1482" s="38" t="str">
        <f>IFERROR(VLOOKUP(Y1482,DIRECTORIO!A:B,2,FALSE),"")</f>
        <v/>
      </c>
      <c r="AA1482" s="40"/>
      <c r="AB1482" s="40"/>
      <c r="AC1482" s="40"/>
      <c r="AD1482" s="40"/>
      <c r="AE1482" s="40"/>
      <c r="AF1482" s="40"/>
      <c r="AG1482" s="41" t="s">
        <v>109</v>
      </c>
      <c r="AH1482" s="42"/>
      <c r="AI1482" s="54" t="str">
        <f t="shared" ca="1" si="289"/>
        <v>PENDIENTE NOTIFICACIÓN ELECTRÓNICA</v>
      </c>
      <c r="AJ1482" s="37"/>
      <c r="AK1482" s="37"/>
      <c r="AL1482" s="37"/>
      <c r="AM1482" s="53" t="str">
        <f>IF(AK1482="","",WORKDAY(AK1482,5,FESTIVOS_CO!A:A))</f>
        <v/>
      </c>
      <c r="AN1482" s="37"/>
      <c r="AO1482" s="37"/>
      <c r="AP1482" s="54" t="str">
        <f t="shared" ca="1" si="282"/>
        <v>NO APLICA</v>
      </c>
      <c r="AQ1482" s="36"/>
      <c r="AR1482" s="43"/>
      <c r="AS1482" s="37"/>
      <c r="AT1482" s="36"/>
      <c r="AU1482" s="37"/>
      <c r="AV1482" s="36"/>
      <c r="AW1482" s="36"/>
      <c r="AX1482" s="37"/>
      <c r="AY1482" s="140" t="str">
        <f>IF(AU1482="","",WORKDAY(AU1482,5,FESTIVOS_CO!A:A))</f>
        <v/>
      </c>
      <c r="AZ1482" s="54" t="str">
        <f t="shared" ref="AZ1482:AZ1545" ca="1" si="291">IF(
AND(BB1482="SI",BC1482&lt;&gt;"",BD1482&lt;&gt;""),
"NOTIFICACIÓN PERSONAL COMPLETA",
IF(
AND(AO1482="",AX1482="",BQ1482="",BC1482&lt;&gt;"",BD1482&lt;&gt;""),
"NOTIFICADO POR CONDUCTA CONCLUYENTE",
IF(AP1482="NO PROCEDE CITACION",
"NO PROCEDE",
IF(AP1482="NO APLICA",
"NO APLICA",
IF(AW1482="NO",
"HACER AVISO",
IF(AQ1482="",
"PENDIENTE GESTIONAR CITACIÓN",
IF(AS1482="",
"PENDIENTE FIRMA",
IF(AR1482="",
"PENDIENTE REVISIÓN",
IF(AT1482="",
"PENDIENTE RADICAR",
"CITACIÓN COMPLETA EN ESPERA PRESENTACION PERSONAL"
)))))))))</f>
        <v>NO APLICA</v>
      </c>
      <c r="BA1482" s="55" t="str">
        <f>IF(AX1482="","",WORKDAY(AX1482,5,FESTIVOS_CO!A:A))</f>
        <v/>
      </c>
      <c r="BB1482" s="39"/>
      <c r="BC1482" s="40"/>
      <c r="BD1482" s="40"/>
      <c r="BE1482" s="56" t="str">
        <f t="shared" ca="1" si="280"/>
        <v>NO APLICA</v>
      </c>
      <c r="BF1482" s="37"/>
      <c r="BG1482" s="45"/>
      <c r="BH1482" s="37"/>
      <c r="BI1482" s="36"/>
      <c r="BJ1482" s="37"/>
      <c r="BK1482" s="36"/>
      <c r="BL1482" s="36"/>
      <c r="BM1482" s="53" t="str">
        <f>IF(BJ1482="","",WORKDAY(BJ1482,5,FESTIVOS_CO!A:A))</f>
        <v/>
      </c>
      <c r="BN1482" s="57" t="str">
        <f t="shared" ca="1" si="290"/>
        <v>PENDIENTE HACER AVISO</v>
      </c>
      <c r="BO1482" s="54" t="str">
        <f t="shared" ca="1" si="283"/>
        <v>EN TRÁMITE NOTIF. POR AVISO</v>
      </c>
      <c r="BP1482" s="37"/>
      <c r="BQ1482" s="53" t="str">
        <f>IF(BP1482="","",WORKDAY(BP1482,5,FESTIVOS_CO!A:A))</f>
        <v/>
      </c>
      <c r="BR1482" s="37"/>
      <c r="BS1482" s="36"/>
      <c r="BT1482" s="38"/>
      <c r="BU1482" s="58" t="e">
        <f>VLOOKUP(BT1482,Hoja2!$C:$D,2,0)</f>
        <v>#N/A</v>
      </c>
      <c r="BV1482" s="80" t="str">
        <f>IF(
AND(AO1482="",BD1482="",BQ1482=""),
"EN PROCESO NOTIFICACION / COMUNICACION",
IF(
BT1482="",
"NO APLICA",
IF(
BU1482=60,
IF(AO1482&lt;&gt;"",AO1482,IF(BD1482&lt;&gt;"",BD1482,BQ1482))+60,
WORKDAY(
IF(AO1482&lt;&gt;"",AO1482,IF(BD1482&lt;&gt;"",BD1482,BQ1482)),
BU1482,
FESTIVOS_CO!A:A
)
)
))</f>
        <v>EN PROCESO NOTIFICACION / COMUNICACION</v>
      </c>
      <c r="BW1482" s="44"/>
      <c r="BX1482" s="53"/>
      <c r="BY1482" s="45"/>
      <c r="BZ1482" s="37"/>
      <c r="CA1482" s="54" t="str">
        <f t="shared" si="284"/>
        <v>PENDIENTE EJECUTORIA</v>
      </c>
      <c r="CB1482" s="59" t="str">
        <f t="shared" si="281"/>
        <v/>
      </c>
      <c r="CC1482" s="36"/>
      <c r="CD1482" s="40"/>
      <c r="CE1482" s="46"/>
      <c r="CF1482" s="40"/>
      <c r="CG1482" s="40"/>
      <c r="CH1482" s="40"/>
      <c r="CI1482" s="36"/>
      <c r="CJ1482" s="47"/>
      <c r="CK1482" s="40"/>
      <c r="CL1482" s="40"/>
      <c r="CM1482" s="40"/>
      <c r="CN1482" s="40"/>
    </row>
    <row r="1483" spans="1:92" ht="42.75" hidden="1">
      <c r="A1483" s="49" t="str">
        <f t="shared" si="285"/>
        <v>SIN GESTIÓN</v>
      </c>
      <c r="B1483" s="58"/>
      <c r="C1483" s="37"/>
      <c r="D1483" s="37"/>
      <c r="E1483" s="49" t="str">
        <f t="shared" si="286"/>
        <v>PENDIENTE NOTIFICACIÓN</v>
      </c>
      <c r="F1483" s="141" t="str">
        <f t="shared" si="287"/>
        <v>PENDIENTE NOTIFICACIÓN</v>
      </c>
      <c r="G1483" s="49" t="str">
        <f t="shared" si="288"/>
        <v/>
      </c>
      <c r="H1483" s="51" t="str">
        <f ca="1">IF(
L1483="",
"",
IF(
NETWORKDAYS(L1483,IF(M1483&lt;&gt;"",M1483,TODAY()),FESTIVOS_CO!A:A)&gt;2,
"VENCIDO",
IF(
NETWORKDAYS(L1483,IF(M1483&lt;&gt;"",M1483,TODAY()),FESTIVOS_CO!A:A)=2,
"ALERTA",
"A TIEMPO"
)))</f>
        <v/>
      </c>
      <c r="I1483" s="40"/>
      <c r="J1483" s="36"/>
      <c r="K1483" s="37"/>
      <c r="L1483" s="50"/>
      <c r="M1483" s="37"/>
      <c r="N1483" s="52"/>
      <c r="O1483" s="52"/>
      <c r="P1483" s="36"/>
      <c r="Q1483" s="36"/>
      <c r="R1483" s="40"/>
      <c r="S1483" s="36"/>
      <c r="T1483" s="40"/>
      <c r="U1483" s="40"/>
      <c r="V1483" s="81"/>
      <c r="W1483" s="40"/>
      <c r="X1483" s="40"/>
      <c r="Y1483" s="40"/>
      <c r="Z1483" s="38" t="str">
        <f>IFERROR(VLOOKUP(Y1483,DIRECTORIO!A:B,2,FALSE),"")</f>
        <v/>
      </c>
      <c r="AA1483" s="40"/>
      <c r="AB1483" s="40"/>
      <c r="AC1483" s="40"/>
      <c r="AD1483" s="40"/>
      <c r="AE1483" s="40"/>
      <c r="AF1483" s="40"/>
      <c r="AG1483" s="41" t="s">
        <v>109</v>
      </c>
      <c r="AH1483" s="42"/>
      <c r="AI1483" s="54" t="str">
        <f t="shared" ca="1" si="289"/>
        <v>PENDIENTE NOTIFICACIÓN ELECTRÓNICA</v>
      </c>
      <c r="AJ1483" s="37"/>
      <c r="AK1483" s="37"/>
      <c r="AL1483" s="37"/>
      <c r="AM1483" s="53" t="str">
        <f>IF(AK1483="","",WORKDAY(AK1483,5,FESTIVOS_CO!A:A))</f>
        <v/>
      </c>
      <c r="AN1483" s="37"/>
      <c r="AO1483" s="37"/>
      <c r="AP1483" s="54" t="str">
        <f t="shared" ca="1" si="282"/>
        <v>NO APLICA</v>
      </c>
      <c r="AQ1483" s="36"/>
      <c r="AR1483" s="43"/>
      <c r="AS1483" s="37"/>
      <c r="AT1483" s="36"/>
      <c r="AU1483" s="37"/>
      <c r="AV1483" s="36"/>
      <c r="AW1483" s="36"/>
      <c r="AX1483" s="37"/>
      <c r="AY1483" s="140" t="str">
        <f>IF(AU1483="","",WORKDAY(AU1483,5,FESTIVOS_CO!A:A))</f>
        <v/>
      </c>
      <c r="AZ1483" s="54" t="str">
        <f t="shared" ca="1" si="291"/>
        <v>NO APLICA</v>
      </c>
      <c r="BA1483" s="55" t="str">
        <f>IF(AX1483="","",WORKDAY(AX1483,5,FESTIVOS_CO!A:A))</f>
        <v/>
      </c>
      <c r="BB1483" s="39"/>
      <c r="BC1483" s="40"/>
      <c r="BD1483" s="40"/>
      <c r="BE1483" s="56" t="str">
        <f t="shared" ca="1" si="280"/>
        <v>NO APLICA</v>
      </c>
      <c r="BF1483" s="37"/>
      <c r="BG1483" s="45"/>
      <c r="BH1483" s="37"/>
      <c r="BI1483" s="36"/>
      <c r="BJ1483" s="37"/>
      <c r="BK1483" s="36"/>
      <c r="BL1483" s="36"/>
      <c r="BM1483" s="53" t="str">
        <f>IF(BJ1483="","",WORKDAY(BJ1483,5,FESTIVOS_CO!A:A))</f>
        <v/>
      </c>
      <c r="BN1483" s="57" t="str">
        <f t="shared" ca="1" si="290"/>
        <v>PENDIENTE HACER AVISO</v>
      </c>
      <c r="BO1483" s="54" t="str">
        <f t="shared" ca="1" si="283"/>
        <v>EN TRÁMITE NOTIF. POR AVISO</v>
      </c>
      <c r="BP1483" s="37"/>
      <c r="BQ1483" s="53" t="str">
        <f>IF(BP1483="","",WORKDAY(BP1483,5,FESTIVOS_CO!A:A))</f>
        <v/>
      </c>
      <c r="BR1483" s="37"/>
      <c r="BS1483" s="36"/>
      <c r="BT1483" s="38"/>
      <c r="BU1483" s="58" t="e">
        <f>VLOOKUP(BT1483,Hoja2!$C:$D,2,0)</f>
        <v>#N/A</v>
      </c>
      <c r="BV1483" s="80" t="str">
        <f>IF(
AND(AO1483="",BD1483="",BQ1483=""),
"EN PROCESO NOTIFICACION / COMUNICACION",
IF(
BT1483="",
"NO APLICA",
IF(
BU1483=60,
IF(AO1483&lt;&gt;"",AO1483,IF(BD1483&lt;&gt;"",BD1483,BQ1483))+60,
WORKDAY(
IF(AO1483&lt;&gt;"",AO1483,IF(BD1483&lt;&gt;"",BD1483,BQ1483)),
BU1483,
FESTIVOS_CO!A:A
)
)
))</f>
        <v>EN PROCESO NOTIFICACION / COMUNICACION</v>
      </c>
      <c r="BW1483" s="44"/>
      <c r="BX1483" s="53"/>
      <c r="BY1483" s="45"/>
      <c r="BZ1483" s="37"/>
      <c r="CA1483" s="54" t="str">
        <f t="shared" si="284"/>
        <v>PENDIENTE EJECUTORIA</v>
      </c>
      <c r="CB1483" s="59" t="str">
        <f t="shared" si="281"/>
        <v/>
      </c>
      <c r="CC1483" s="36"/>
      <c r="CD1483" s="40"/>
      <c r="CE1483" s="46"/>
      <c r="CF1483" s="40"/>
      <c r="CG1483" s="40"/>
      <c r="CH1483" s="40"/>
      <c r="CI1483" s="36"/>
      <c r="CJ1483" s="47"/>
      <c r="CK1483" s="40"/>
      <c r="CL1483" s="40"/>
      <c r="CM1483" s="40"/>
      <c r="CN1483" s="40"/>
    </row>
    <row r="1484" spans="1:92" ht="42.75" hidden="1">
      <c r="A1484" s="49" t="str">
        <f t="shared" si="285"/>
        <v>SIN GESTIÓN</v>
      </c>
      <c r="B1484" s="58"/>
      <c r="C1484" s="37"/>
      <c r="D1484" s="37"/>
      <c r="E1484" s="49" t="str">
        <f t="shared" si="286"/>
        <v>PENDIENTE NOTIFICACIÓN</v>
      </c>
      <c r="F1484" s="141" t="str">
        <f t="shared" si="287"/>
        <v>PENDIENTE NOTIFICACIÓN</v>
      </c>
      <c r="G1484" s="49" t="str">
        <f t="shared" si="288"/>
        <v/>
      </c>
      <c r="H1484" s="51" t="str">
        <f ca="1">IF(
L1484="",
"",
IF(
NETWORKDAYS(L1484,IF(M1484&lt;&gt;"",M1484,TODAY()),FESTIVOS_CO!A:A)&gt;2,
"VENCIDO",
IF(
NETWORKDAYS(L1484,IF(M1484&lt;&gt;"",M1484,TODAY()),FESTIVOS_CO!A:A)=2,
"ALERTA",
"A TIEMPO"
)))</f>
        <v/>
      </c>
      <c r="I1484" s="40"/>
      <c r="J1484" s="36"/>
      <c r="K1484" s="37"/>
      <c r="L1484" s="50"/>
      <c r="M1484" s="37"/>
      <c r="N1484" s="52"/>
      <c r="O1484" s="52"/>
      <c r="P1484" s="36"/>
      <c r="Q1484" s="36"/>
      <c r="R1484" s="40"/>
      <c r="S1484" s="36"/>
      <c r="T1484" s="40"/>
      <c r="U1484" s="40"/>
      <c r="V1484" s="81"/>
      <c r="W1484" s="40"/>
      <c r="X1484" s="40"/>
      <c r="Y1484" s="40"/>
      <c r="Z1484" s="38" t="str">
        <f>IFERROR(VLOOKUP(Y1484,DIRECTORIO!A:B,2,FALSE),"")</f>
        <v/>
      </c>
      <c r="AA1484" s="40"/>
      <c r="AB1484" s="40"/>
      <c r="AC1484" s="40"/>
      <c r="AD1484" s="40"/>
      <c r="AE1484" s="40"/>
      <c r="AF1484" s="40"/>
      <c r="AG1484" s="41" t="s">
        <v>109</v>
      </c>
      <c r="AH1484" s="42"/>
      <c r="AI1484" s="54" t="str">
        <f t="shared" ca="1" si="289"/>
        <v>PENDIENTE NOTIFICACIÓN ELECTRÓNICA</v>
      </c>
      <c r="AJ1484" s="37"/>
      <c r="AK1484" s="37"/>
      <c r="AL1484" s="37"/>
      <c r="AM1484" s="53" t="str">
        <f>IF(AK1484="","",WORKDAY(AK1484,5,FESTIVOS_CO!A:A))</f>
        <v/>
      </c>
      <c r="AN1484" s="37"/>
      <c r="AO1484" s="37"/>
      <c r="AP1484" s="54" t="str">
        <f t="shared" ca="1" si="282"/>
        <v>NO APLICA</v>
      </c>
      <c r="AQ1484" s="36"/>
      <c r="AR1484" s="43"/>
      <c r="AS1484" s="37"/>
      <c r="AT1484" s="36"/>
      <c r="AU1484" s="37"/>
      <c r="AV1484" s="36"/>
      <c r="AW1484" s="36"/>
      <c r="AX1484" s="37"/>
      <c r="AY1484" s="140" t="str">
        <f>IF(AU1484="","",WORKDAY(AU1484,5,FESTIVOS_CO!A:A))</f>
        <v/>
      </c>
      <c r="AZ1484" s="54" t="str">
        <f t="shared" ca="1" si="291"/>
        <v>NO APLICA</v>
      </c>
      <c r="BA1484" s="55" t="str">
        <f>IF(AX1484="","",WORKDAY(AX1484,5,FESTIVOS_CO!A:A))</f>
        <v/>
      </c>
      <c r="BB1484" s="39"/>
      <c r="BC1484" s="40"/>
      <c r="BD1484" s="40"/>
      <c r="BE1484" s="56" t="str">
        <f t="shared" ca="1" si="280"/>
        <v>NO APLICA</v>
      </c>
      <c r="BF1484" s="37"/>
      <c r="BG1484" s="45"/>
      <c r="BH1484" s="37"/>
      <c r="BI1484" s="36"/>
      <c r="BJ1484" s="37"/>
      <c r="BK1484" s="36"/>
      <c r="BL1484" s="36"/>
      <c r="BM1484" s="53" t="str">
        <f>IF(BJ1484="","",WORKDAY(BJ1484,5,FESTIVOS_CO!A:A))</f>
        <v/>
      </c>
      <c r="BN1484" s="57" t="str">
        <f t="shared" ca="1" si="290"/>
        <v>PENDIENTE HACER AVISO</v>
      </c>
      <c r="BO1484" s="54" t="str">
        <f t="shared" ca="1" si="283"/>
        <v>EN TRÁMITE NOTIF. POR AVISO</v>
      </c>
      <c r="BP1484" s="37"/>
      <c r="BQ1484" s="53" t="str">
        <f>IF(BP1484="","",WORKDAY(BP1484,5,FESTIVOS_CO!A:A))</f>
        <v/>
      </c>
      <c r="BR1484" s="37"/>
      <c r="BS1484" s="36"/>
      <c r="BT1484" s="38"/>
      <c r="BU1484" s="58" t="e">
        <f>VLOOKUP(BT1484,Hoja2!$C:$D,2,0)</f>
        <v>#N/A</v>
      </c>
      <c r="BV1484" s="80" t="str">
        <f>IF(
AND(AO1484="",BD1484="",BQ1484=""),
"EN PROCESO NOTIFICACION / COMUNICACION",
IF(
BT1484="",
"NO APLICA",
IF(
BU1484=60,
IF(AO1484&lt;&gt;"",AO1484,IF(BD1484&lt;&gt;"",BD1484,BQ1484))+60,
WORKDAY(
IF(AO1484&lt;&gt;"",AO1484,IF(BD1484&lt;&gt;"",BD1484,BQ1484)),
BU1484,
FESTIVOS_CO!A:A
)
)
))</f>
        <v>EN PROCESO NOTIFICACION / COMUNICACION</v>
      </c>
      <c r="BW1484" s="44"/>
      <c r="BX1484" s="53"/>
      <c r="BY1484" s="45"/>
      <c r="BZ1484" s="37"/>
      <c r="CA1484" s="54" t="str">
        <f t="shared" si="284"/>
        <v>PENDIENTE EJECUTORIA</v>
      </c>
      <c r="CB1484" s="59" t="str">
        <f t="shared" si="281"/>
        <v/>
      </c>
      <c r="CC1484" s="36"/>
      <c r="CD1484" s="40"/>
      <c r="CE1484" s="46"/>
      <c r="CF1484" s="40"/>
      <c r="CG1484" s="40"/>
      <c r="CH1484" s="40"/>
      <c r="CI1484" s="36"/>
      <c r="CJ1484" s="47"/>
      <c r="CK1484" s="40"/>
      <c r="CL1484" s="40"/>
      <c r="CM1484" s="40"/>
      <c r="CN1484" s="40"/>
    </row>
    <row r="1485" spans="1:92" ht="42.75" hidden="1">
      <c r="A1485" s="49" t="str">
        <f t="shared" si="285"/>
        <v>SIN GESTIÓN</v>
      </c>
      <c r="B1485" s="58"/>
      <c r="C1485" s="37"/>
      <c r="D1485" s="37"/>
      <c r="E1485" s="49" t="str">
        <f t="shared" si="286"/>
        <v>PENDIENTE NOTIFICACIÓN</v>
      </c>
      <c r="F1485" s="141" t="str">
        <f t="shared" si="287"/>
        <v>PENDIENTE NOTIFICACIÓN</v>
      </c>
      <c r="G1485" s="49" t="str">
        <f t="shared" si="288"/>
        <v/>
      </c>
      <c r="H1485" s="51" t="str">
        <f ca="1">IF(
L1485="",
"",
IF(
NETWORKDAYS(L1485,IF(M1485&lt;&gt;"",M1485,TODAY()),FESTIVOS_CO!A:A)&gt;2,
"VENCIDO",
IF(
NETWORKDAYS(L1485,IF(M1485&lt;&gt;"",M1485,TODAY()),FESTIVOS_CO!A:A)=2,
"ALERTA",
"A TIEMPO"
)))</f>
        <v/>
      </c>
      <c r="I1485" s="40"/>
      <c r="J1485" s="36"/>
      <c r="K1485" s="37"/>
      <c r="L1485" s="50"/>
      <c r="M1485" s="37"/>
      <c r="N1485" s="52"/>
      <c r="O1485" s="52"/>
      <c r="P1485" s="36"/>
      <c r="Q1485" s="36"/>
      <c r="R1485" s="40"/>
      <c r="S1485" s="36"/>
      <c r="T1485" s="40"/>
      <c r="U1485" s="40"/>
      <c r="V1485" s="81"/>
      <c r="W1485" s="40"/>
      <c r="X1485" s="40"/>
      <c r="Y1485" s="40"/>
      <c r="Z1485" s="38" t="str">
        <f>IFERROR(VLOOKUP(Y1485,DIRECTORIO!A:B,2,FALSE),"")</f>
        <v/>
      </c>
      <c r="AA1485" s="40"/>
      <c r="AB1485" s="40"/>
      <c r="AC1485" s="40"/>
      <c r="AD1485" s="40"/>
      <c r="AE1485" s="40"/>
      <c r="AF1485" s="40"/>
      <c r="AG1485" s="41" t="s">
        <v>109</v>
      </c>
      <c r="AH1485" s="42"/>
      <c r="AI1485" s="54" t="str">
        <f t="shared" ca="1" si="289"/>
        <v>PENDIENTE NOTIFICACIÓN ELECTRÓNICA</v>
      </c>
      <c r="AJ1485" s="37"/>
      <c r="AK1485" s="37"/>
      <c r="AL1485" s="37"/>
      <c r="AM1485" s="53" t="str">
        <f>IF(AK1485="","",WORKDAY(AK1485,5,FESTIVOS_CO!A:A))</f>
        <v/>
      </c>
      <c r="AN1485" s="37"/>
      <c r="AO1485" s="37"/>
      <c r="AP1485" s="54" t="str">
        <f t="shared" ca="1" si="282"/>
        <v>NO APLICA</v>
      </c>
      <c r="AQ1485" s="36"/>
      <c r="AR1485" s="43"/>
      <c r="AS1485" s="37"/>
      <c r="AT1485" s="36"/>
      <c r="AU1485" s="37"/>
      <c r="AV1485" s="36"/>
      <c r="AW1485" s="36"/>
      <c r="AX1485" s="37"/>
      <c r="AY1485" s="140" t="str">
        <f>IF(AU1485="","",WORKDAY(AU1485,5,FESTIVOS_CO!A:A))</f>
        <v/>
      </c>
      <c r="AZ1485" s="54" t="str">
        <f t="shared" ca="1" si="291"/>
        <v>NO APLICA</v>
      </c>
      <c r="BA1485" s="55" t="str">
        <f>IF(AX1485="","",WORKDAY(AX1485,5,FESTIVOS_CO!A:A))</f>
        <v/>
      </c>
      <c r="BB1485" s="39"/>
      <c r="BC1485" s="40"/>
      <c r="BD1485" s="40"/>
      <c r="BE1485" s="56" t="str">
        <f t="shared" ca="1" si="280"/>
        <v>NO APLICA</v>
      </c>
      <c r="BF1485" s="37"/>
      <c r="BG1485" s="45"/>
      <c r="BH1485" s="37"/>
      <c r="BI1485" s="36"/>
      <c r="BJ1485" s="37"/>
      <c r="BK1485" s="36"/>
      <c r="BL1485" s="36"/>
      <c r="BM1485" s="53" t="str">
        <f>IF(BJ1485="","",WORKDAY(BJ1485,5,FESTIVOS_CO!A:A))</f>
        <v/>
      </c>
      <c r="BN1485" s="57" t="str">
        <f t="shared" ca="1" si="290"/>
        <v>PENDIENTE HACER AVISO</v>
      </c>
      <c r="BO1485" s="54" t="str">
        <f t="shared" ca="1" si="283"/>
        <v>EN TRÁMITE NOTIF. POR AVISO</v>
      </c>
      <c r="BP1485" s="37"/>
      <c r="BQ1485" s="53" t="str">
        <f>IF(BP1485="","",WORKDAY(BP1485,5,FESTIVOS_CO!A:A))</f>
        <v/>
      </c>
      <c r="BR1485" s="37"/>
      <c r="BS1485" s="36"/>
      <c r="BT1485" s="38"/>
      <c r="BU1485" s="58" t="e">
        <f>VLOOKUP(BT1485,Hoja2!$C:$D,2,0)</f>
        <v>#N/A</v>
      </c>
      <c r="BV1485" s="80" t="str">
        <f>IF(
AND(AO1485="",BD1485="",BQ1485=""),
"EN PROCESO NOTIFICACION / COMUNICACION",
IF(
BT1485="",
"NO APLICA",
IF(
BU1485=60,
IF(AO1485&lt;&gt;"",AO1485,IF(BD1485&lt;&gt;"",BD1485,BQ1485))+60,
WORKDAY(
IF(AO1485&lt;&gt;"",AO1485,IF(BD1485&lt;&gt;"",BD1485,BQ1485)),
BU1485,
FESTIVOS_CO!A:A
)
)
))</f>
        <v>EN PROCESO NOTIFICACION / COMUNICACION</v>
      </c>
      <c r="BW1485" s="44"/>
      <c r="BX1485" s="53"/>
      <c r="BY1485" s="45"/>
      <c r="BZ1485" s="37"/>
      <c r="CA1485" s="54" t="str">
        <f t="shared" si="284"/>
        <v>PENDIENTE EJECUTORIA</v>
      </c>
      <c r="CB1485" s="59" t="str">
        <f t="shared" si="281"/>
        <v/>
      </c>
      <c r="CC1485" s="36"/>
      <c r="CD1485" s="40"/>
      <c r="CE1485" s="46"/>
      <c r="CF1485" s="40"/>
      <c r="CG1485" s="40"/>
      <c r="CH1485" s="40"/>
      <c r="CI1485" s="36"/>
      <c r="CJ1485" s="47"/>
      <c r="CK1485" s="40"/>
      <c r="CL1485" s="40"/>
      <c r="CM1485" s="40"/>
      <c r="CN1485" s="40"/>
    </row>
    <row r="1486" spans="1:92" ht="42.75" hidden="1">
      <c r="A1486" s="49" t="str">
        <f t="shared" si="285"/>
        <v>SIN GESTIÓN</v>
      </c>
      <c r="B1486" s="58"/>
      <c r="C1486" s="37"/>
      <c r="D1486" s="37"/>
      <c r="E1486" s="49" t="str">
        <f t="shared" si="286"/>
        <v>PENDIENTE NOTIFICACIÓN</v>
      </c>
      <c r="F1486" s="141" t="str">
        <f t="shared" si="287"/>
        <v>PENDIENTE NOTIFICACIÓN</v>
      </c>
      <c r="G1486" s="49" t="str">
        <f t="shared" si="288"/>
        <v/>
      </c>
      <c r="H1486" s="51" t="str">
        <f ca="1">IF(
L1486="",
"",
IF(
NETWORKDAYS(L1486,IF(M1486&lt;&gt;"",M1486,TODAY()),FESTIVOS_CO!A:A)&gt;2,
"VENCIDO",
IF(
NETWORKDAYS(L1486,IF(M1486&lt;&gt;"",M1486,TODAY()),FESTIVOS_CO!A:A)=2,
"ALERTA",
"A TIEMPO"
)))</f>
        <v/>
      </c>
      <c r="I1486" s="40"/>
      <c r="J1486" s="36"/>
      <c r="K1486" s="37"/>
      <c r="L1486" s="50"/>
      <c r="M1486" s="37"/>
      <c r="N1486" s="52"/>
      <c r="O1486" s="52"/>
      <c r="P1486" s="36"/>
      <c r="Q1486" s="36"/>
      <c r="R1486" s="40"/>
      <c r="S1486" s="36"/>
      <c r="T1486" s="40"/>
      <c r="U1486" s="40"/>
      <c r="V1486" s="81"/>
      <c r="W1486" s="40"/>
      <c r="X1486" s="40"/>
      <c r="Y1486" s="40"/>
      <c r="Z1486" s="38" t="str">
        <f>IFERROR(VLOOKUP(Y1486,DIRECTORIO!A:B,2,FALSE),"")</f>
        <v/>
      </c>
      <c r="AA1486" s="40"/>
      <c r="AB1486" s="40"/>
      <c r="AC1486" s="40"/>
      <c r="AD1486" s="40"/>
      <c r="AE1486" s="40"/>
      <c r="AF1486" s="40"/>
      <c r="AG1486" s="41" t="s">
        <v>109</v>
      </c>
      <c r="AH1486" s="42"/>
      <c r="AI1486" s="54" t="str">
        <f t="shared" ca="1" si="289"/>
        <v>PENDIENTE NOTIFICACIÓN ELECTRÓNICA</v>
      </c>
      <c r="AJ1486" s="37"/>
      <c r="AK1486" s="37"/>
      <c r="AL1486" s="37"/>
      <c r="AM1486" s="53" t="str">
        <f>IF(AK1486="","",WORKDAY(AK1486,5,FESTIVOS_CO!A:A))</f>
        <v/>
      </c>
      <c r="AN1486" s="37"/>
      <c r="AO1486" s="37"/>
      <c r="AP1486" s="54" t="str">
        <f t="shared" ca="1" si="282"/>
        <v>NO APLICA</v>
      </c>
      <c r="AQ1486" s="36"/>
      <c r="AR1486" s="43"/>
      <c r="AS1486" s="37"/>
      <c r="AT1486" s="36"/>
      <c r="AU1486" s="37"/>
      <c r="AV1486" s="36"/>
      <c r="AW1486" s="36"/>
      <c r="AX1486" s="37"/>
      <c r="AY1486" s="140" t="str">
        <f>IF(AU1486="","",WORKDAY(AU1486,5,FESTIVOS_CO!A:A))</f>
        <v/>
      </c>
      <c r="AZ1486" s="54" t="str">
        <f t="shared" ca="1" si="291"/>
        <v>NO APLICA</v>
      </c>
      <c r="BA1486" s="55" t="str">
        <f>IF(AX1486="","",WORKDAY(AX1486,5,FESTIVOS_CO!A:A))</f>
        <v/>
      </c>
      <c r="BB1486" s="39"/>
      <c r="BC1486" s="40"/>
      <c r="BD1486" s="40"/>
      <c r="BE1486" s="56" t="str">
        <f t="shared" ca="1" si="280"/>
        <v>NO APLICA</v>
      </c>
      <c r="BF1486" s="37"/>
      <c r="BG1486" s="45"/>
      <c r="BH1486" s="37"/>
      <c r="BI1486" s="36"/>
      <c r="BJ1486" s="37"/>
      <c r="BK1486" s="36"/>
      <c r="BL1486" s="36"/>
      <c r="BM1486" s="53" t="str">
        <f>IF(BJ1486="","",WORKDAY(BJ1486,5,FESTIVOS_CO!A:A))</f>
        <v/>
      </c>
      <c r="BN1486" s="57" t="str">
        <f t="shared" ca="1" si="290"/>
        <v>PENDIENTE HACER AVISO</v>
      </c>
      <c r="BO1486" s="54" t="str">
        <f t="shared" ca="1" si="283"/>
        <v>EN TRÁMITE NOTIF. POR AVISO</v>
      </c>
      <c r="BP1486" s="37"/>
      <c r="BQ1486" s="53" t="str">
        <f>IF(BP1486="","",WORKDAY(BP1486,5,FESTIVOS_CO!A:A))</f>
        <v/>
      </c>
      <c r="BR1486" s="37"/>
      <c r="BS1486" s="36"/>
      <c r="BT1486" s="38"/>
      <c r="BU1486" s="58" t="e">
        <f>VLOOKUP(BT1486,Hoja2!$C:$D,2,0)</f>
        <v>#N/A</v>
      </c>
      <c r="BV1486" s="80" t="str">
        <f>IF(
AND(AO1486="",BD1486="",BQ1486=""),
"EN PROCESO NOTIFICACION / COMUNICACION",
IF(
BT1486="",
"NO APLICA",
IF(
BU1486=60,
IF(AO1486&lt;&gt;"",AO1486,IF(BD1486&lt;&gt;"",BD1486,BQ1486))+60,
WORKDAY(
IF(AO1486&lt;&gt;"",AO1486,IF(BD1486&lt;&gt;"",BD1486,BQ1486)),
BU1486,
FESTIVOS_CO!A:A
)
)
))</f>
        <v>EN PROCESO NOTIFICACION / COMUNICACION</v>
      </c>
      <c r="BW1486" s="44"/>
      <c r="BX1486" s="53"/>
      <c r="BY1486" s="45"/>
      <c r="BZ1486" s="37"/>
      <c r="CA1486" s="54" t="str">
        <f t="shared" si="284"/>
        <v>PENDIENTE EJECUTORIA</v>
      </c>
      <c r="CB1486" s="59" t="str">
        <f t="shared" si="281"/>
        <v/>
      </c>
      <c r="CC1486" s="36"/>
      <c r="CD1486" s="40"/>
      <c r="CE1486" s="46"/>
      <c r="CF1486" s="40"/>
      <c r="CG1486" s="40"/>
      <c r="CH1486" s="40"/>
      <c r="CI1486" s="36"/>
      <c r="CJ1486" s="47"/>
      <c r="CK1486" s="40"/>
      <c r="CL1486" s="40"/>
      <c r="CM1486" s="40"/>
      <c r="CN1486" s="40"/>
    </row>
    <row r="1487" spans="1:92" ht="42.75" hidden="1">
      <c r="A1487" s="49" t="str">
        <f t="shared" si="285"/>
        <v>SIN GESTIÓN</v>
      </c>
      <c r="B1487" s="58"/>
      <c r="C1487" s="37"/>
      <c r="D1487" s="37"/>
      <c r="E1487" s="49" t="str">
        <f t="shared" si="286"/>
        <v>PENDIENTE NOTIFICACIÓN</v>
      </c>
      <c r="F1487" s="141" t="str">
        <f t="shared" si="287"/>
        <v>PENDIENTE NOTIFICACIÓN</v>
      </c>
      <c r="G1487" s="49" t="str">
        <f t="shared" si="288"/>
        <v/>
      </c>
      <c r="H1487" s="51" t="str">
        <f ca="1">IF(
L1487="",
"",
IF(
NETWORKDAYS(L1487,IF(M1487&lt;&gt;"",M1487,TODAY()),FESTIVOS_CO!A:A)&gt;2,
"VENCIDO",
IF(
NETWORKDAYS(L1487,IF(M1487&lt;&gt;"",M1487,TODAY()),FESTIVOS_CO!A:A)=2,
"ALERTA",
"A TIEMPO"
)))</f>
        <v/>
      </c>
      <c r="I1487" s="40"/>
      <c r="J1487" s="36"/>
      <c r="K1487" s="37"/>
      <c r="L1487" s="50"/>
      <c r="M1487" s="37"/>
      <c r="N1487" s="52"/>
      <c r="O1487" s="52"/>
      <c r="P1487" s="36"/>
      <c r="Q1487" s="36"/>
      <c r="R1487" s="40"/>
      <c r="S1487" s="36"/>
      <c r="T1487" s="40"/>
      <c r="U1487" s="40"/>
      <c r="V1487" s="81"/>
      <c r="W1487" s="40"/>
      <c r="X1487" s="40"/>
      <c r="Y1487" s="40"/>
      <c r="Z1487" s="38" t="str">
        <f>IFERROR(VLOOKUP(Y1487,DIRECTORIO!A:B,2,FALSE),"")</f>
        <v/>
      </c>
      <c r="AA1487" s="40"/>
      <c r="AB1487" s="40"/>
      <c r="AC1487" s="40"/>
      <c r="AD1487" s="40"/>
      <c r="AE1487" s="40"/>
      <c r="AF1487" s="40"/>
      <c r="AG1487" s="41" t="s">
        <v>109</v>
      </c>
      <c r="AH1487" s="42"/>
      <c r="AI1487" s="54" t="str">
        <f t="shared" ca="1" si="289"/>
        <v>PENDIENTE NOTIFICACIÓN ELECTRÓNICA</v>
      </c>
      <c r="AJ1487" s="37"/>
      <c r="AK1487" s="37"/>
      <c r="AL1487" s="37"/>
      <c r="AM1487" s="53" t="str">
        <f>IF(AK1487="","",WORKDAY(AK1487,5,FESTIVOS_CO!A:A))</f>
        <v/>
      </c>
      <c r="AN1487" s="37"/>
      <c r="AO1487" s="37"/>
      <c r="AP1487" s="54" t="str">
        <f t="shared" ca="1" si="282"/>
        <v>NO APLICA</v>
      </c>
      <c r="AQ1487" s="36"/>
      <c r="AR1487" s="43"/>
      <c r="AS1487" s="37"/>
      <c r="AT1487" s="36"/>
      <c r="AU1487" s="37"/>
      <c r="AV1487" s="36"/>
      <c r="AW1487" s="36"/>
      <c r="AX1487" s="37"/>
      <c r="AY1487" s="140" t="str">
        <f>IF(AU1487="","",WORKDAY(AU1487,5,FESTIVOS_CO!A:A))</f>
        <v/>
      </c>
      <c r="AZ1487" s="54" t="str">
        <f t="shared" ca="1" si="291"/>
        <v>NO APLICA</v>
      </c>
      <c r="BA1487" s="55" t="str">
        <f>IF(AX1487="","",WORKDAY(AX1487,5,FESTIVOS_CO!A:A))</f>
        <v/>
      </c>
      <c r="BB1487" s="39"/>
      <c r="BC1487" s="40"/>
      <c r="BD1487" s="40"/>
      <c r="BE1487" s="56" t="str">
        <f t="shared" ca="1" si="280"/>
        <v>NO APLICA</v>
      </c>
      <c r="BF1487" s="37"/>
      <c r="BG1487" s="45"/>
      <c r="BH1487" s="37"/>
      <c r="BI1487" s="36"/>
      <c r="BJ1487" s="37"/>
      <c r="BK1487" s="36"/>
      <c r="BL1487" s="36"/>
      <c r="BM1487" s="53" t="str">
        <f>IF(BJ1487="","",WORKDAY(BJ1487,5,FESTIVOS_CO!A:A))</f>
        <v/>
      </c>
      <c r="BN1487" s="57" t="str">
        <f t="shared" ca="1" si="290"/>
        <v>PENDIENTE HACER AVISO</v>
      </c>
      <c r="BO1487" s="54" t="str">
        <f t="shared" ca="1" si="283"/>
        <v>EN TRÁMITE NOTIF. POR AVISO</v>
      </c>
      <c r="BP1487" s="37"/>
      <c r="BQ1487" s="53" t="str">
        <f>IF(BP1487="","",WORKDAY(BP1487,5,FESTIVOS_CO!A:A))</f>
        <v/>
      </c>
      <c r="BR1487" s="37"/>
      <c r="BS1487" s="36"/>
      <c r="BT1487" s="38"/>
      <c r="BU1487" s="58" t="e">
        <f>VLOOKUP(BT1487,Hoja2!$C:$D,2,0)</f>
        <v>#N/A</v>
      </c>
      <c r="BV1487" s="80" t="str">
        <f>IF(
AND(AO1487="",BD1487="",BQ1487=""),
"EN PROCESO NOTIFICACION / COMUNICACION",
IF(
BT1487="",
"NO APLICA",
IF(
BU1487=60,
IF(AO1487&lt;&gt;"",AO1487,IF(BD1487&lt;&gt;"",BD1487,BQ1487))+60,
WORKDAY(
IF(AO1487&lt;&gt;"",AO1487,IF(BD1487&lt;&gt;"",BD1487,BQ1487)),
BU1487,
FESTIVOS_CO!A:A
)
)
))</f>
        <v>EN PROCESO NOTIFICACION / COMUNICACION</v>
      </c>
      <c r="BW1487" s="44"/>
      <c r="BX1487" s="53"/>
      <c r="BY1487" s="45"/>
      <c r="BZ1487" s="37"/>
      <c r="CA1487" s="54" t="str">
        <f t="shared" si="284"/>
        <v>PENDIENTE EJECUTORIA</v>
      </c>
      <c r="CB1487" s="59" t="str">
        <f t="shared" si="281"/>
        <v/>
      </c>
      <c r="CC1487" s="36"/>
      <c r="CD1487" s="40"/>
      <c r="CE1487" s="46"/>
      <c r="CF1487" s="40"/>
      <c r="CG1487" s="40"/>
      <c r="CH1487" s="40"/>
      <c r="CI1487" s="36"/>
      <c r="CJ1487" s="47"/>
      <c r="CK1487" s="40"/>
      <c r="CL1487" s="40"/>
      <c r="CM1487" s="40"/>
      <c r="CN1487" s="40"/>
    </row>
    <row r="1488" spans="1:92" ht="42.75" hidden="1">
      <c r="A1488" s="49" t="str">
        <f t="shared" si="285"/>
        <v>SIN GESTIÓN</v>
      </c>
      <c r="B1488" s="58"/>
      <c r="C1488" s="37"/>
      <c r="D1488" s="37"/>
      <c r="E1488" s="49" t="str">
        <f t="shared" si="286"/>
        <v>PENDIENTE NOTIFICACIÓN</v>
      </c>
      <c r="F1488" s="141" t="str">
        <f t="shared" si="287"/>
        <v>PENDIENTE NOTIFICACIÓN</v>
      </c>
      <c r="G1488" s="49" t="str">
        <f t="shared" si="288"/>
        <v/>
      </c>
      <c r="H1488" s="51" t="str">
        <f ca="1">IF(
L1488="",
"",
IF(
NETWORKDAYS(L1488,IF(M1488&lt;&gt;"",M1488,TODAY()),FESTIVOS_CO!A:A)&gt;2,
"VENCIDO",
IF(
NETWORKDAYS(L1488,IF(M1488&lt;&gt;"",M1488,TODAY()),FESTIVOS_CO!A:A)=2,
"ALERTA",
"A TIEMPO"
)))</f>
        <v/>
      </c>
      <c r="I1488" s="40"/>
      <c r="J1488" s="36"/>
      <c r="K1488" s="37"/>
      <c r="L1488" s="50"/>
      <c r="M1488" s="37"/>
      <c r="N1488" s="52"/>
      <c r="O1488" s="52"/>
      <c r="P1488" s="36"/>
      <c r="Q1488" s="36"/>
      <c r="R1488" s="40"/>
      <c r="S1488" s="36"/>
      <c r="T1488" s="40"/>
      <c r="U1488" s="40"/>
      <c r="V1488" s="81"/>
      <c r="W1488" s="40"/>
      <c r="X1488" s="40"/>
      <c r="Y1488" s="40"/>
      <c r="Z1488" s="38" t="str">
        <f>IFERROR(VLOOKUP(Y1488,DIRECTORIO!A:B,2,FALSE),"")</f>
        <v/>
      </c>
      <c r="AA1488" s="40"/>
      <c r="AB1488" s="40"/>
      <c r="AC1488" s="40"/>
      <c r="AD1488" s="40"/>
      <c r="AE1488" s="40"/>
      <c r="AF1488" s="40"/>
      <c r="AG1488" s="41" t="s">
        <v>109</v>
      </c>
      <c r="AH1488" s="42"/>
      <c r="AI1488" s="54" t="str">
        <f t="shared" ca="1" si="289"/>
        <v>PENDIENTE NOTIFICACIÓN ELECTRÓNICA</v>
      </c>
      <c r="AJ1488" s="37"/>
      <c r="AK1488" s="37"/>
      <c r="AL1488" s="37"/>
      <c r="AM1488" s="53" t="str">
        <f>IF(AK1488="","",WORKDAY(AK1488,5,FESTIVOS_CO!A:A))</f>
        <v/>
      </c>
      <c r="AN1488" s="37"/>
      <c r="AO1488" s="37"/>
      <c r="AP1488" s="54" t="str">
        <f t="shared" ca="1" si="282"/>
        <v>NO APLICA</v>
      </c>
      <c r="AQ1488" s="36"/>
      <c r="AR1488" s="43"/>
      <c r="AS1488" s="37"/>
      <c r="AT1488" s="36"/>
      <c r="AU1488" s="37"/>
      <c r="AV1488" s="36"/>
      <c r="AW1488" s="36"/>
      <c r="AX1488" s="37"/>
      <c r="AY1488" s="140" t="str">
        <f>IF(AU1488="","",WORKDAY(AU1488,5,FESTIVOS_CO!A:A))</f>
        <v/>
      </c>
      <c r="AZ1488" s="54" t="str">
        <f t="shared" ca="1" si="291"/>
        <v>NO APLICA</v>
      </c>
      <c r="BA1488" s="55" t="str">
        <f>IF(AX1488="","",WORKDAY(AX1488,5,FESTIVOS_CO!A:A))</f>
        <v/>
      </c>
      <c r="BB1488" s="39"/>
      <c r="BC1488" s="40"/>
      <c r="BD1488" s="40"/>
      <c r="BE1488" s="56" t="str">
        <f t="shared" ca="1" si="280"/>
        <v>NO APLICA</v>
      </c>
      <c r="BF1488" s="37"/>
      <c r="BG1488" s="45"/>
      <c r="BH1488" s="37"/>
      <c r="BI1488" s="36"/>
      <c r="BJ1488" s="37"/>
      <c r="BK1488" s="36"/>
      <c r="BL1488" s="36"/>
      <c r="BM1488" s="53" t="str">
        <f>IF(BJ1488="","",WORKDAY(BJ1488,5,FESTIVOS_CO!A:A))</f>
        <v/>
      </c>
      <c r="BN1488" s="57" t="str">
        <f t="shared" ca="1" si="290"/>
        <v>PENDIENTE HACER AVISO</v>
      </c>
      <c r="BO1488" s="54" t="str">
        <f t="shared" ca="1" si="283"/>
        <v>EN TRÁMITE NOTIF. POR AVISO</v>
      </c>
      <c r="BP1488" s="37"/>
      <c r="BQ1488" s="53" t="str">
        <f>IF(BP1488="","",WORKDAY(BP1488,5,FESTIVOS_CO!A:A))</f>
        <v/>
      </c>
      <c r="BR1488" s="37"/>
      <c r="BS1488" s="36"/>
      <c r="BT1488" s="38"/>
      <c r="BU1488" s="58" t="e">
        <f>VLOOKUP(BT1488,Hoja2!$C:$D,2,0)</f>
        <v>#N/A</v>
      </c>
      <c r="BV1488" s="80" t="str">
        <f>IF(
AND(AO1488="",BD1488="",BQ1488=""),
"EN PROCESO NOTIFICACION / COMUNICACION",
IF(
BT1488="",
"NO APLICA",
IF(
BU1488=60,
IF(AO1488&lt;&gt;"",AO1488,IF(BD1488&lt;&gt;"",BD1488,BQ1488))+60,
WORKDAY(
IF(AO1488&lt;&gt;"",AO1488,IF(BD1488&lt;&gt;"",BD1488,BQ1488)),
BU1488,
FESTIVOS_CO!A:A
)
)
))</f>
        <v>EN PROCESO NOTIFICACION / COMUNICACION</v>
      </c>
      <c r="BW1488" s="44"/>
      <c r="BX1488" s="53"/>
      <c r="BY1488" s="45"/>
      <c r="BZ1488" s="37"/>
      <c r="CA1488" s="54" t="str">
        <f t="shared" si="284"/>
        <v>PENDIENTE EJECUTORIA</v>
      </c>
      <c r="CB1488" s="59" t="str">
        <f t="shared" si="281"/>
        <v/>
      </c>
      <c r="CC1488" s="36"/>
      <c r="CD1488" s="40"/>
      <c r="CE1488" s="46"/>
      <c r="CF1488" s="40"/>
      <c r="CG1488" s="40"/>
      <c r="CH1488" s="40"/>
      <c r="CI1488" s="36"/>
      <c r="CJ1488" s="47"/>
      <c r="CK1488" s="40"/>
      <c r="CL1488" s="40"/>
      <c r="CM1488" s="40"/>
      <c r="CN1488" s="40"/>
    </row>
    <row r="1489" spans="1:92" ht="42.75" hidden="1">
      <c r="A1489" s="49" t="str">
        <f t="shared" si="285"/>
        <v>SIN GESTIÓN</v>
      </c>
      <c r="B1489" s="58"/>
      <c r="C1489" s="37"/>
      <c r="D1489" s="37"/>
      <c r="E1489" s="49" t="str">
        <f t="shared" si="286"/>
        <v>PENDIENTE NOTIFICACIÓN</v>
      </c>
      <c r="F1489" s="141" t="str">
        <f t="shared" si="287"/>
        <v>PENDIENTE NOTIFICACIÓN</v>
      </c>
      <c r="G1489" s="49" t="str">
        <f t="shared" si="288"/>
        <v/>
      </c>
      <c r="H1489" s="51" t="str">
        <f ca="1">IF(
L1489="",
"",
IF(
NETWORKDAYS(L1489,IF(M1489&lt;&gt;"",M1489,TODAY()),FESTIVOS_CO!A:A)&gt;2,
"VENCIDO",
IF(
NETWORKDAYS(L1489,IF(M1489&lt;&gt;"",M1489,TODAY()),FESTIVOS_CO!A:A)=2,
"ALERTA",
"A TIEMPO"
)))</f>
        <v/>
      </c>
      <c r="I1489" s="40"/>
      <c r="J1489" s="36"/>
      <c r="K1489" s="37"/>
      <c r="L1489" s="50"/>
      <c r="M1489" s="37"/>
      <c r="N1489" s="52"/>
      <c r="O1489" s="52"/>
      <c r="P1489" s="36"/>
      <c r="Q1489" s="36"/>
      <c r="R1489" s="40"/>
      <c r="S1489" s="36"/>
      <c r="T1489" s="40"/>
      <c r="U1489" s="40"/>
      <c r="V1489" s="81"/>
      <c r="W1489" s="40"/>
      <c r="X1489" s="40"/>
      <c r="Y1489" s="40"/>
      <c r="Z1489" s="38" t="str">
        <f>IFERROR(VLOOKUP(Y1489,DIRECTORIO!A:B,2,FALSE),"")</f>
        <v/>
      </c>
      <c r="AA1489" s="40"/>
      <c r="AB1489" s="40"/>
      <c r="AC1489" s="40"/>
      <c r="AD1489" s="40"/>
      <c r="AE1489" s="40"/>
      <c r="AF1489" s="40"/>
      <c r="AG1489" s="41" t="s">
        <v>109</v>
      </c>
      <c r="AH1489" s="42"/>
      <c r="AI1489" s="54" t="str">
        <f t="shared" ca="1" si="289"/>
        <v>PENDIENTE NOTIFICACIÓN ELECTRÓNICA</v>
      </c>
      <c r="AJ1489" s="37"/>
      <c r="AK1489" s="37"/>
      <c r="AL1489" s="37"/>
      <c r="AM1489" s="53" t="str">
        <f>IF(AK1489="","",WORKDAY(AK1489,5,FESTIVOS_CO!A:A))</f>
        <v/>
      </c>
      <c r="AN1489" s="37"/>
      <c r="AO1489" s="37"/>
      <c r="AP1489" s="54" t="str">
        <f t="shared" ca="1" si="282"/>
        <v>NO APLICA</v>
      </c>
      <c r="AQ1489" s="36"/>
      <c r="AR1489" s="43"/>
      <c r="AS1489" s="37"/>
      <c r="AT1489" s="36"/>
      <c r="AU1489" s="37"/>
      <c r="AV1489" s="36"/>
      <c r="AW1489" s="36"/>
      <c r="AX1489" s="37"/>
      <c r="AY1489" s="140" t="str">
        <f>IF(AU1489="","",WORKDAY(AU1489,5,FESTIVOS_CO!A:A))</f>
        <v/>
      </c>
      <c r="AZ1489" s="54" t="str">
        <f t="shared" ca="1" si="291"/>
        <v>NO APLICA</v>
      </c>
      <c r="BA1489" s="55" t="str">
        <f>IF(AX1489="","",WORKDAY(AX1489,5,FESTIVOS_CO!A:A))</f>
        <v/>
      </c>
      <c r="BB1489" s="39"/>
      <c r="BC1489" s="40"/>
      <c r="BD1489" s="40"/>
      <c r="BE1489" s="56" t="str">
        <f t="shared" ca="1" si="280"/>
        <v>NO APLICA</v>
      </c>
      <c r="BF1489" s="37"/>
      <c r="BG1489" s="45"/>
      <c r="BH1489" s="37"/>
      <c r="BI1489" s="36"/>
      <c r="BJ1489" s="37"/>
      <c r="BK1489" s="36"/>
      <c r="BL1489" s="36"/>
      <c r="BM1489" s="53" t="str">
        <f>IF(BJ1489="","",WORKDAY(BJ1489,5,FESTIVOS_CO!A:A))</f>
        <v/>
      </c>
      <c r="BN1489" s="57" t="str">
        <f t="shared" ca="1" si="290"/>
        <v>PENDIENTE HACER AVISO</v>
      </c>
      <c r="BO1489" s="54" t="str">
        <f t="shared" ca="1" si="283"/>
        <v>EN TRÁMITE NOTIF. POR AVISO</v>
      </c>
      <c r="BP1489" s="37"/>
      <c r="BQ1489" s="53" t="str">
        <f>IF(BP1489="","",WORKDAY(BP1489,5,FESTIVOS_CO!A:A))</f>
        <v/>
      </c>
      <c r="BR1489" s="37"/>
      <c r="BS1489" s="36"/>
      <c r="BT1489" s="38"/>
      <c r="BU1489" s="58" t="e">
        <f>VLOOKUP(BT1489,Hoja2!$C:$D,2,0)</f>
        <v>#N/A</v>
      </c>
      <c r="BV1489" s="80" t="str">
        <f>IF(
AND(AO1489="",BD1489="",BQ1489=""),
"EN PROCESO NOTIFICACION / COMUNICACION",
IF(
BT1489="",
"NO APLICA",
IF(
BU1489=60,
IF(AO1489&lt;&gt;"",AO1489,IF(BD1489&lt;&gt;"",BD1489,BQ1489))+60,
WORKDAY(
IF(AO1489&lt;&gt;"",AO1489,IF(BD1489&lt;&gt;"",BD1489,BQ1489)),
BU1489,
FESTIVOS_CO!A:A
)
)
))</f>
        <v>EN PROCESO NOTIFICACION / COMUNICACION</v>
      </c>
      <c r="BW1489" s="44"/>
      <c r="BX1489" s="53"/>
      <c r="BY1489" s="45"/>
      <c r="BZ1489" s="37"/>
      <c r="CA1489" s="54" t="str">
        <f t="shared" si="284"/>
        <v>PENDIENTE EJECUTORIA</v>
      </c>
      <c r="CB1489" s="59" t="str">
        <f t="shared" si="281"/>
        <v/>
      </c>
      <c r="CC1489" s="36"/>
      <c r="CD1489" s="40"/>
      <c r="CE1489" s="46"/>
      <c r="CF1489" s="40"/>
      <c r="CG1489" s="40"/>
      <c r="CH1489" s="40"/>
      <c r="CI1489" s="36"/>
      <c r="CJ1489" s="47"/>
      <c r="CK1489" s="40"/>
      <c r="CL1489" s="40"/>
      <c r="CM1489" s="40"/>
      <c r="CN1489" s="40"/>
    </row>
    <row r="1490" spans="1:92" ht="42.75" hidden="1">
      <c r="A1490" s="49" t="str">
        <f t="shared" si="285"/>
        <v>SIN GESTIÓN</v>
      </c>
      <c r="B1490" s="58"/>
      <c r="C1490" s="37"/>
      <c r="D1490" s="37"/>
      <c r="E1490" s="49" t="str">
        <f t="shared" si="286"/>
        <v>PENDIENTE NOTIFICACIÓN</v>
      </c>
      <c r="F1490" s="141" t="str">
        <f t="shared" si="287"/>
        <v>PENDIENTE NOTIFICACIÓN</v>
      </c>
      <c r="G1490" s="49" t="str">
        <f t="shared" si="288"/>
        <v/>
      </c>
      <c r="H1490" s="51" t="str">
        <f ca="1">IF(
L1490="",
"",
IF(
NETWORKDAYS(L1490,IF(M1490&lt;&gt;"",M1490,TODAY()),FESTIVOS_CO!A:A)&gt;2,
"VENCIDO",
IF(
NETWORKDAYS(L1490,IF(M1490&lt;&gt;"",M1490,TODAY()),FESTIVOS_CO!A:A)=2,
"ALERTA",
"A TIEMPO"
)))</f>
        <v/>
      </c>
      <c r="I1490" s="40"/>
      <c r="J1490" s="36"/>
      <c r="K1490" s="37"/>
      <c r="L1490" s="50"/>
      <c r="M1490" s="37"/>
      <c r="N1490" s="52"/>
      <c r="O1490" s="52"/>
      <c r="P1490" s="36"/>
      <c r="Q1490" s="36"/>
      <c r="R1490" s="40"/>
      <c r="S1490" s="36"/>
      <c r="T1490" s="40"/>
      <c r="U1490" s="40"/>
      <c r="V1490" s="81"/>
      <c r="W1490" s="40"/>
      <c r="X1490" s="40"/>
      <c r="Y1490" s="40"/>
      <c r="Z1490" s="38" t="str">
        <f>IFERROR(VLOOKUP(Y1490,DIRECTORIO!A:B,2,FALSE),"")</f>
        <v/>
      </c>
      <c r="AA1490" s="40"/>
      <c r="AB1490" s="40"/>
      <c r="AC1490" s="40"/>
      <c r="AD1490" s="40"/>
      <c r="AE1490" s="40"/>
      <c r="AF1490" s="40"/>
      <c r="AG1490" s="41" t="s">
        <v>109</v>
      </c>
      <c r="AH1490" s="42"/>
      <c r="AI1490" s="54" t="str">
        <f t="shared" ca="1" si="289"/>
        <v>PENDIENTE NOTIFICACIÓN ELECTRÓNICA</v>
      </c>
      <c r="AJ1490" s="37"/>
      <c r="AK1490" s="37"/>
      <c r="AL1490" s="37"/>
      <c r="AM1490" s="53" t="str">
        <f>IF(AK1490="","",WORKDAY(AK1490,5,FESTIVOS_CO!A:A))</f>
        <v/>
      </c>
      <c r="AN1490" s="37"/>
      <c r="AO1490" s="37"/>
      <c r="AP1490" s="54" t="str">
        <f t="shared" ca="1" si="282"/>
        <v>NO APLICA</v>
      </c>
      <c r="AQ1490" s="36"/>
      <c r="AR1490" s="43"/>
      <c r="AS1490" s="37"/>
      <c r="AT1490" s="36"/>
      <c r="AU1490" s="37"/>
      <c r="AV1490" s="36"/>
      <c r="AW1490" s="36"/>
      <c r="AX1490" s="37"/>
      <c r="AY1490" s="140" t="str">
        <f>IF(AU1490="","",WORKDAY(AU1490,5,FESTIVOS_CO!A:A))</f>
        <v/>
      </c>
      <c r="AZ1490" s="54" t="str">
        <f t="shared" ca="1" si="291"/>
        <v>NO APLICA</v>
      </c>
      <c r="BA1490" s="55" t="str">
        <f>IF(AX1490="","",WORKDAY(AX1490,5,FESTIVOS_CO!A:A))</f>
        <v/>
      </c>
      <c r="BB1490" s="39"/>
      <c r="BC1490" s="40"/>
      <c r="BD1490" s="40"/>
      <c r="BE1490" s="56" t="str">
        <f t="shared" ca="1" si="280"/>
        <v>NO APLICA</v>
      </c>
      <c r="BF1490" s="37"/>
      <c r="BG1490" s="45"/>
      <c r="BH1490" s="37"/>
      <c r="BI1490" s="36"/>
      <c r="BJ1490" s="37"/>
      <c r="BK1490" s="36"/>
      <c r="BL1490" s="36"/>
      <c r="BM1490" s="53" t="str">
        <f>IF(BJ1490="","",WORKDAY(BJ1490,5,FESTIVOS_CO!A:A))</f>
        <v/>
      </c>
      <c r="BN1490" s="57" t="str">
        <f t="shared" ca="1" si="290"/>
        <v>PENDIENTE HACER AVISO</v>
      </c>
      <c r="BO1490" s="54" t="str">
        <f t="shared" ca="1" si="283"/>
        <v>EN TRÁMITE NOTIF. POR AVISO</v>
      </c>
      <c r="BP1490" s="37"/>
      <c r="BQ1490" s="53" t="str">
        <f>IF(BP1490="","",WORKDAY(BP1490,5,FESTIVOS_CO!A:A))</f>
        <v/>
      </c>
      <c r="BR1490" s="37"/>
      <c r="BS1490" s="36"/>
      <c r="BT1490" s="38"/>
      <c r="BU1490" s="58" t="e">
        <f>VLOOKUP(BT1490,Hoja2!$C:$D,2,0)</f>
        <v>#N/A</v>
      </c>
      <c r="BV1490" s="80" t="str">
        <f>IF(
AND(AO1490="",BD1490="",BQ1490=""),
"EN PROCESO NOTIFICACION / COMUNICACION",
IF(
BT1490="",
"NO APLICA",
IF(
BU1490=60,
IF(AO1490&lt;&gt;"",AO1490,IF(BD1490&lt;&gt;"",BD1490,BQ1490))+60,
WORKDAY(
IF(AO1490&lt;&gt;"",AO1490,IF(BD1490&lt;&gt;"",BD1490,BQ1490)),
BU1490,
FESTIVOS_CO!A:A
)
)
))</f>
        <v>EN PROCESO NOTIFICACION / COMUNICACION</v>
      </c>
      <c r="BW1490" s="44"/>
      <c r="BX1490" s="53"/>
      <c r="BY1490" s="45"/>
      <c r="BZ1490" s="37"/>
      <c r="CA1490" s="54" t="str">
        <f t="shared" si="284"/>
        <v>PENDIENTE EJECUTORIA</v>
      </c>
      <c r="CB1490" s="59" t="str">
        <f t="shared" si="281"/>
        <v/>
      </c>
      <c r="CC1490" s="36"/>
      <c r="CD1490" s="40"/>
      <c r="CE1490" s="46"/>
      <c r="CF1490" s="40"/>
      <c r="CG1490" s="40"/>
      <c r="CH1490" s="40"/>
      <c r="CI1490" s="36"/>
      <c r="CJ1490" s="47"/>
      <c r="CK1490" s="40"/>
      <c r="CL1490" s="40"/>
      <c r="CM1490" s="40"/>
      <c r="CN1490" s="40"/>
    </row>
    <row r="1491" spans="1:92" ht="42.75" hidden="1">
      <c r="A1491" s="49" t="str">
        <f t="shared" si="285"/>
        <v>SIN GESTIÓN</v>
      </c>
      <c r="B1491" s="58"/>
      <c r="C1491" s="37"/>
      <c r="D1491" s="37"/>
      <c r="E1491" s="49" t="str">
        <f t="shared" si="286"/>
        <v>PENDIENTE NOTIFICACIÓN</v>
      </c>
      <c r="F1491" s="141" t="str">
        <f t="shared" si="287"/>
        <v>PENDIENTE NOTIFICACIÓN</v>
      </c>
      <c r="G1491" s="49" t="str">
        <f t="shared" si="288"/>
        <v/>
      </c>
      <c r="H1491" s="51" t="str">
        <f ca="1">IF(
L1491="",
"",
IF(
NETWORKDAYS(L1491,IF(M1491&lt;&gt;"",M1491,TODAY()),FESTIVOS_CO!A:A)&gt;2,
"VENCIDO",
IF(
NETWORKDAYS(L1491,IF(M1491&lt;&gt;"",M1491,TODAY()),FESTIVOS_CO!A:A)=2,
"ALERTA",
"A TIEMPO"
)))</f>
        <v/>
      </c>
      <c r="I1491" s="40"/>
      <c r="J1491" s="36"/>
      <c r="K1491" s="37"/>
      <c r="L1491" s="50"/>
      <c r="M1491" s="37"/>
      <c r="N1491" s="52"/>
      <c r="O1491" s="52"/>
      <c r="P1491" s="36"/>
      <c r="Q1491" s="36"/>
      <c r="R1491" s="40"/>
      <c r="S1491" s="36"/>
      <c r="T1491" s="40"/>
      <c r="U1491" s="40"/>
      <c r="V1491" s="81"/>
      <c r="W1491" s="40"/>
      <c r="X1491" s="40"/>
      <c r="Y1491" s="40"/>
      <c r="Z1491" s="38" t="str">
        <f>IFERROR(VLOOKUP(Y1491,DIRECTORIO!A:B,2,FALSE),"")</f>
        <v/>
      </c>
      <c r="AA1491" s="40"/>
      <c r="AB1491" s="40"/>
      <c r="AC1491" s="40"/>
      <c r="AD1491" s="40"/>
      <c r="AE1491" s="40"/>
      <c r="AF1491" s="40"/>
      <c r="AG1491" s="41" t="s">
        <v>109</v>
      </c>
      <c r="AH1491" s="42"/>
      <c r="AI1491" s="54" t="str">
        <f t="shared" ca="1" si="289"/>
        <v>PENDIENTE NOTIFICACIÓN ELECTRÓNICA</v>
      </c>
      <c r="AJ1491" s="37"/>
      <c r="AK1491" s="37"/>
      <c r="AL1491" s="37"/>
      <c r="AM1491" s="53" t="str">
        <f>IF(AK1491="","",WORKDAY(AK1491,5,FESTIVOS_CO!A:A))</f>
        <v/>
      </c>
      <c r="AN1491" s="37"/>
      <c r="AO1491" s="37"/>
      <c r="AP1491" s="54" t="str">
        <f t="shared" ca="1" si="282"/>
        <v>NO APLICA</v>
      </c>
      <c r="AQ1491" s="36"/>
      <c r="AR1491" s="43"/>
      <c r="AS1491" s="37"/>
      <c r="AT1491" s="36"/>
      <c r="AU1491" s="37"/>
      <c r="AV1491" s="36"/>
      <c r="AW1491" s="36"/>
      <c r="AX1491" s="37"/>
      <c r="AY1491" s="140" t="str">
        <f>IF(AU1491="","",WORKDAY(AU1491,5,FESTIVOS_CO!A:A))</f>
        <v/>
      </c>
      <c r="AZ1491" s="54" t="str">
        <f t="shared" ca="1" si="291"/>
        <v>NO APLICA</v>
      </c>
      <c r="BA1491" s="55" t="str">
        <f>IF(AX1491="","",WORKDAY(AX1491,5,FESTIVOS_CO!A:A))</f>
        <v/>
      </c>
      <c r="BB1491" s="39"/>
      <c r="BC1491" s="40"/>
      <c r="BD1491" s="40"/>
      <c r="BE1491" s="56" t="str">
        <f t="shared" ca="1" si="280"/>
        <v>NO APLICA</v>
      </c>
      <c r="BF1491" s="37"/>
      <c r="BG1491" s="45"/>
      <c r="BH1491" s="37"/>
      <c r="BI1491" s="36"/>
      <c r="BJ1491" s="37"/>
      <c r="BK1491" s="36"/>
      <c r="BL1491" s="36"/>
      <c r="BM1491" s="53" t="str">
        <f>IF(BJ1491="","",WORKDAY(BJ1491,5,FESTIVOS_CO!A:A))</f>
        <v/>
      </c>
      <c r="BN1491" s="57" t="str">
        <f t="shared" ca="1" si="290"/>
        <v>PENDIENTE HACER AVISO</v>
      </c>
      <c r="BO1491" s="54" t="str">
        <f t="shared" ca="1" si="283"/>
        <v>EN TRÁMITE NOTIF. POR AVISO</v>
      </c>
      <c r="BP1491" s="37"/>
      <c r="BQ1491" s="53" t="str">
        <f>IF(BP1491="","",WORKDAY(BP1491,5,FESTIVOS_CO!A:A))</f>
        <v/>
      </c>
      <c r="BR1491" s="37"/>
      <c r="BS1491" s="36"/>
      <c r="BT1491" s="38"/>
      <c r="BU1491" s="58" t="e">
        <f>VLOOKUP(BT1491,Hoja2!$C:$D,2,0)</f>
        <v>#N/A</v>
      </c>
      <c r="BV1491" s="80" t="str">
        <f>IF(
AND(AO1491="",BD1491="",BQ1491=""),
"EN PROCESO NOTIFICACION / COMUNICACION",
IF(
BT1491="",
"NO APLICA",
IF(
BU1491=60,
IF(AO1491&lt;&gt;"",AO1491,IF(BD1491&lt;&gt;"",BD1491,BQ1491))+60,
WORKDAY(
IF(AO1491&lt;&gt;"",AO1491,IF(BD1491&lt;&gt;"",BD1491,BQ1491)),
BU1491,
FESTIVOS_CO!A:A
)
)
))</f>
        <v>EN PROCESO NOTIFICACION / COMUNICACION</v>
      </c>
      <c r="BW1491" s="44"/>
      <c r="BX1491" s="53"/>
      <c r="BY1491" s="45"/>
      <c r="BZ1491" s="37"/>
      <c r="CA1491" s="54" t="str">
        <f t="shared" si="284"/>
        <v>PENDIENTE EJECUTORIA</v>
      </c>
      <c r="CB1491" s="59" t="str">
        <f t="shared" si="281"/>
        <v/>
      </c>
      <c r="CC1491" s="36"/>
      <c r="CD1491" s="40"/>
      <c r="CE1491" s="46"/>
      <c r="CF1491" s="40"/>
      <c r="CG1491" s="40"/>
      <c r="CH1491" s="40"/>
      <c r="CI1491" s="36"/>
      <c r="CJ1491" s="47"/>
      <c r="CK1491" s="40"/>
      <c r="CL1491" s="40"/>
      <c r="CM1491" s="40"/>
      <c r="CN1491" s="40"/>
    </row>
    <row r="1492" spans="1:92" ht="42.75" hidden="1">
      <c r="A1492" s="49" t="str">
        <f t="shared" si="285"/>
        <v>SIN GESTIÓN</v>
      </c>
      <c r="B1492" s="58"/>
      <c r="C1492" s="37"/>
      <c r="D1492" s="37"/>
      <c r="E1492" s="49" t="str">
        <f t="shared" si="286"/>
        <v>PENDIENTE NOTIFICACIÓN</v>
      </c>
      <c r="F1492" s="141" t="str">
        <f t="shared" si="287"/>
        <v>PENDIENTE NOTIFICACIÓN</v>
      </c>
      <c r="G1492" s="49" t="str">
        <f t="shared" si="288"/>
        <v/>
      </c>
      <c r="H1492" s="51" t="str">
        <f ca="1">IF(
L1492="",
"",
IF(
NETWORKDAYS(L1492,IF(M1492&lt;&gt;"",M1492,TODAY()),FESTIVOS_CO!A:A)&gt;2,
"VENCIDO",
IF(
NETWORKDAYS(L1492,IF(M1492&lt;&gt;"",M1492,TODAY()),FESTIVOS_CO!A:A)=2,
"ALERTA",
"A TIEMPO"
)))</f>
        <v/>
      </c>
      <c r="I1492" s="40"/>
      <c r="J1492" s="36"/>
      <c r="K1492" s="37"/>
      <c r="L1492" s="50"/>
      <c r="M1492" s="37"/>
      <c r="N1492" s="52"/>
      <c r="O1492" s="52"/>
      <c r="P1492" s="36"/>
      <c r="Q1492" s="36"/>
      <c r="R1492" s="40"/>
      <c r="S1492" s="36"/>
      <c r="T1492" s="40"/>
      <c r="U1492" s="40"/>
      <c r="V1492" s="81"/>
      <c r="W1492" s="40"/>
      <c r="X1492" s="40"/>
      <c r="Y1492" s="40"/>
      <c r="Z1492" s="38" t="str">
        <f>IFERROR(VLOOKUP(Y1492,DIRECTORIO!A:B,2,FALSE),"")</f>
        <v/>
      </c>
      <c r="AA1492" s="40"/>
      <c r="AB1492" s="40"/>
      <c r="AC1492" s="40"/>
      <c r="AD1492" s="40"/>
      <c r="AE1492" s="40"/>
      <c r="AF1492" s="40"/>
      <c r="AG1492" s="41" t="s">
        <v>109</v>
      </c>
      <c r="AH1492" s="42"/>
      <c r="AI1492" s="54" t="str">
        <f t="shared" ca="1" si="289"/>
        <v>PENDIENTE NOTIFICACIÓN ELECTRÓNICA</v>
      </c>
      <c r="AJ1492" s="37"/>
      <c r="AK1492" s="37"/>
      <c r="AL1492" s="37"/>
      <c r="AM1492" s="53" t="str">
        <f>IF(AK1492="","",WORKDAY(AK1492,5,FESTIVOS_CO!A:A))</f>
        <v/>
      </c>
      <c r="AN1492" s="37"/>
      <c r="AO1492" s="37"/>
      <c r="AP1492" s="54" t="str">
        <f t="shared" ca="1" si="282"/>
        <v>NO APLICA</v>
      </c>
      <c r="AQ1492" s="36"/>
      <c r="AR1492" s="43"/>
      <c r="AS1492" s="37"/>
      <c r="AT1492" s="36"/>
      <c r="AU1492" s="37"/>
      <c r="AV1492" s="36"/>
      <c r="AW1492" s="36"/>
      <c r="AX1492" s="37"/>
      <c r="AY1492" s="140" t="str">
        <f>IF(AU1492="","",WORKDAY(AU1492,5,FESTIVOS_CO!A:A))</f>
        <v/>
      </c>
      <c r="AZ1492" s="54" t="str">
        <f t="shared" ca="1" si="291"/>
        <v>NO APLICA</v>
      </c>
      <c r="BA1492" s="55" t="str">
        <f>IF(AX1492="","",WORKDAY(AX1492,5,FESTIVOS_CO!A:A))</f>
        <v/>
      </c>
      <c r="BB1492" s="39"/>
      <c r="BC1492" s="40"/>
      <c r="BD1492" s="40"/>
      <c r="BE1492" s="56" t="str">
        <f t="shared" ca="1" si="280"/>
        <v>NO APLICA</v>
      </c>
      <c r="BF1492" s="37"/>
      <c r="BG1492" s="45"/>
      <c r="BH1492" s="37"/>
      <c r="BI1492" s="36"/>
      <c r="BJ1492" s="37"/>
      <c r="BK1492" s="36"/>
      <c r="BL1492" s="36"/>
      <c r="BM1492" s="53" t="str">
        <f>IF(BJ1492="","",WORKDAY(BJ1492,5,FESTIVOS_CO!A:A))</f>
        <v/>
      </c>
      <c r="BN1492" s="57" t="str">
        <f t="shared" ca="1" si="290"/>
        <v>PENDIENTE HACER AVISO</v>
      </c>
      <c r="BO1492" s="54" t="str">
        <f t="shared" ca="1" si="283"/>
        <v>EN TRÁMITE NOTIF. POR AVISO</v>
      </c>
      <c r="BP1492" s="37"/>
      <c r="BQ1492" s="53" t="str">
        <f>IF(BP1492="","",WORKDAY(BP1492,5,FESTIVOS_CO!A:A))</f>
        <v/>
      </c>
      <c r="BR1492" s="37"/>
      <c r="BS1492" s="36"/>
      <c r="BT1492" s="38"/>
      <c r="BU1492" s="58" t="e">
        <f>VLOOKUP(BT1492,Hoja2!$C:$D,2,0)</f>
        <v>#N/A</v>
      </c>
      <c r="BV1492" s="80" t="str">
        <f>IF(
AND(AO1492="",BD1492="",BQ1492=""),
"EN PROCESO NOTIFICACION / COMUNICACION",
IF(
BT1492="",
"NO APLICA",
IF(
BU1492=60,
IF(AO1492&lt;&gt;"",AO1492,IF(BD1492&lt;&gt;"",BD1492,BQ1492))+60,
WORKDAY(
IF(AO1492&lt;&gt;"",AO1492,IF(BD1492&lt;&gt;"",BD1492,BQ1492)),
BU1492,
FESTIVOS_CO!A:A
)
)
))</f>
        <v>EN PROCESO NOTIFICACION / COMUNICACION</v>
      </c>
      <c r="BW1492" s="44"/>
      <c r="BX1492" s="53"/>
      <c r="BY1492" s="45"/>
      <c r="BZ1492" s="37"/>
      <c r="CA1492" s="54" t="str">
        <f t="shared" si="284"/>
        <v>PENDIENTE EJECUTORIA</v>
      </c>
      <c r="CB1492" s="59" t="str">
        <f t="shared" si="281"/>
        <v/>
      </c>
      <c r="CC1492" s="36"/>
      <c r="CD1492" s="40"/>
      <c r="CE1492" s="46"/>
      <c r="CF1492" s="40"/>
      <c r="CG1492" s="40"/>
      <c r="CH1492" s="40"/>
      <c r="CI1492" s="36"/>
      <c r="CJ1492" s="47"/>
      <c r="CK1492" s="40"/>
      <c r="CL1492" s="40"/>
      <c r="CM1492" s="40"/>
      <c r="CN1492" s="40"/>
    </row>
    <row r="1493" spans="1:92" ht="42.75" hidden="1">
      <c r="A1493" s="49" t="str">
        <f t="shared" si="285"/>
        <v>SIN GESTIÓN</v>
      </c>
      <c r="B1493" s="58"/>
      <c r="C1493" s="37"/>
      <c r="D1493" s="37"/>
      <c r="E1493" s="49" t="str">
        <f t="shared" si="286"/>
        <v>PENDIENTE NOTIFICACIÓN</v>
      </c>
      <c r="F1493" s="141" t="str">
        <f t="shared" si="287"/>
        <v>PENDIENTE NOTIFICACIÓN</v>
      </c>
      <c r="G1493" s="49" t="str">
        <f t="shared" si="288"/>
        <v/>
      </c>
      <c r="H1493" s="51" t="str">
        <f ca="1">IF(
L1493="",
"",
IF(
NETWORKDAYS(L1493,IF(M1493&lt;&gt;"",M1493,TODAY()),FESTIVOS_CO!A:A)&gt;2,
"VENCIDO",
IF(
NETWORKDAYS(L1493,IF(M1493&lt;&gt;"",M1493,TODAY()),FESTIVOS_CO!A:A)=2,
"ALERTA",
"A TIEMPO"
)))</f>
        <v/>
      </c>
      <c r="I1493" s="40"/>
      <c r="J1493" s="36"/>
      <c r="K1493" s="37"/>
      <c r="L1493" s="50"/>
      <c r="M1493" s="37"/>
      <c r="N1493" s="52"/>
      <c r="O1493" s="52"/>
      <c r="P1493" s="36"/>
      <c r="Q1493" s="36"/>
      <c r="R1493" s="40"/>
      <c r="S1493" s="36"/>
      <c r="T1493" s="40"/>
      <c r="U1493" s="40"/>
      <c r="V1493" s="81"/>
      <c r="W1493" s="40"/>
      <c r="X1493" s="40"/>
      <c r="Y1493" s="40"/>
      <c r="Z1493" s="38" t="str">
        <f>IFERROR(VLOOKUP(Y1493,DIRECTORIO!A:B,2,FALSE),"")</f>
        <v/>
      </c>
      <c r="AA1493" s="40"/>
      <c r="AB1493" s="40"/>
      <c r="AC1493" s="40"/>
      <c r="AD1493" s="40"/>
      <c r="AE1493" s="40"/>
      <c r="AF1493" s="40"/>
      <c r="AG1493" s="41" t="s">
        <v>109</v>
      </c>
      <c r="AH1493" s="42"/>
      <c r="AI1493" s="54" t="str">
        <f t="shared" ca="1" si="289"/>
        <v>PENDIENTE NOTIFICACIÓN ELECTRÓNICA</v>
      </c>
      <c r="AJ1493" s="37"/>
      <c r="AK1493" s="37"/>
      <c r="AL1493" s="37"/>
      <c r="AM1493" s="53" t="str">
        <f>IF(AK1493="","",WORKDAY(AK1493,5,FESTIVOS_CO!A:A))</f>
        <v/>
      </c>
      <c r="AN1493" s="37"/>
      <c r="AO1493" s="37"/>
      <c r="AP1493" s="54" t="str">
        <f t="shared" ca="1" si="282"/>
        <v>NO APLICA</v>
      </c>
      <c r="AQ1493" s="36"/>
      <c r="AR1493" s="43"/>
      <c r="AS1493" s="37"/>
      <c r="AT1493" s="36"/>
      <c r="AU1493" s="37"/>
      <c r="AV1493" s="36"/>
      <c r="AW1493" s="36"/>
      <c r="AX1493" s="37"/>
      <c r="AY1493" s="140" t="str">
        <f>IF(AU1493="","",WORKDAY(AU1493,5,FESTIVOS_CO!A:A))</f>
        <v/>
      </c>
      <c r="AZ1493" s="54" t="str">
        <f t="shared" ca="1" si="291"/>
        <v>NO APLICA</v>
      </c>
      <c r="BA1493" s="55" t="str">
        <f>IF(AX1493="","",WORKDAY(AX1493,5,FESTIVOS_CO!A:A))</f>
        <v/>
      </c>
      <c r="BB1493" s="39"/>
      <c r="BC1493" s="40"/>
      <c r="BD1493" s="40"/>
      <c r="BE1493" s="56" t="str">
        <f t="shared" ca="1" si="280"/>
        <v>NO APLICA</v>
      </c>
      <c r="BF1493" s="37"/>
      <c r="BG1493" s="45"/>
      <c r="BH1493" s="37"/>
      <c r="BI1493" s="36"/>
      <c r="BJ1493" s="37"/>
      <c r="BK1493" s="36"/>
      <c r="BL1493" s="36"/>
      <c r="BM1493" s="53" t="str">
        <f>IF(BJ1493="","",WORKDAY(BJ1493,5,FESTIVOS_CO!A:A))</f>
        <v/>
      </c>
      <c r="BN1493" s="57" t="str">
        <f t="shared" ca="1" si="290"/>
        <v>PENDIENTE HACER AVISO</v>
      </c>
      <c r="BO1493" s="54" t="str">
        <f t="shared" ca="1" si="283"/>
        <v>EN TRÁMITE NOTIF. POR AVISO</v>
      </c>
      <c r="BP1493" s="37"/>
      <c r="BQ1493" s="53" t="str">
        <f>IF(BP1493="","",WORKDAY(BP1493,5,FESTIVOS_CO!A:A))</f>
        <v/>
      </c>
      <c r="BR1493" s="37"/>
      <c r="BS1493" s="36"/>
      <c r="BT1493" s="38"/>
      <c r="BU1493" s="58" t="e">
        <f>VLOOKUP(BT1493,Hoja2!$C:$D,2,0)</f>
        <v>#N/A</v>
      </c>
      <c r="BV1493" s="80" t="str">
        <f>IF(
AND(AO1493="",BD1493="",BQ1493=""),
"EN PROCESO NOTIFICACION / COMUNICACION",
IF(
BT1493="",
"NO APLICA",
IF(
BU1493=60,
IF(AO1493&lt;&gt;"",AO1493,IF(BD1493&lt;&gt;"",BD1493,BQ1493))+60,
WORKDAY(
IF(AO1493&lt;&gt;"",AO1493,IF(BD1493&lt;&gt;"",BD1493,BQ1493)),
BU1493,
FESTIVOS_CO!A:A
)
)
))</f>
        <v>EN PROCESO NOTIFICACION / COMUNICACION</v>
      </c>
      <c r="BW1493" s="44"/>
      <c r="BX1493" s="53"/>
      <c r="BY1493" s="45"/>
      <c r="BZ1493" s="37"/>
      <c r="CA1493" s="54" t="str">
        <f t="shared" si="284"/>
        <v>PENDIENTE EJECUTORIA</v>
      </c>
      <c r="CB1493" s="59" t="str">
        <f t="shared" si="281"/>
        <v/>
      </c>
      <c r="CC1493" s="36"/>
      <c r="CD1493" s="40"/>
      <c r="CE1493" s="46"/>
      <c r="CF1493" s="40"/>
      <c r="CG1493" s="40"/>
      <c r="CH1493" s="40"/>
      <c r="CI1493" s="36"/>
      <c r="CJ1493" s="47"/>
      <c r="CK1493" s="40"/>
      <c r="CL1493" s="40"/>
      <c r="CM1493" s="40"/>
      <c r="CN1493" s="40"/>
    </row>
    <row r="1494" spans="1:92" ht="42.75" hidden="1">
      <c r="A1494" s="49" t="str">
        <f t="shared" si="285"/>
        <v>SIN GESTIÓN</v>
      </c>
      <c r="B1494" s="58"/>
      <c r="C1494" s="37"/>
      <c r="D1494" s="37"/>
      <c r="E1494" s="49" t="str">
        <f t="shared" si="286"/>
        <v>PENDIENTE NOTIFICACIÓN</v>
      </c>
      <c r="F1494" s="141" t="str">
        <f t="shared" si="287"/>
        <v>PENDIENTE NOTIFICACIÓN</v>
      </c>
      <c r="G1494" s="49" t="str">
        <f t="shared" si="288"/>
        <v/>
      </c>
      <c r="H1494" s="51" t="str">
        <f ca="1">IF(
L1494="",
"",
IF(
NETWORKDAYS(L1494,IF(M1494&lt;&gt;"",M1494,TODAY()),FESTIVOS_CO!A:A)&gt;2,
"VENCIDO",
IF(
NETWORKDAYS(L1494,IF(M1494&lt;&gt;"",M1494,TODAY()),FESTIVOS_CO!A:A)=2,
"ALERTA",
"A TIEMPO"
)))</f>
        <v/>
      </c>
      <c r="I1494" s="40"/>
      <c r="J1494" s="36"/>
      <c r="K1494" s="37"/>
      <c r="L1494" s="50"/>
      <c r="M1494" s="37"/>
      <c r="N1494" s="52"/>
      <c r="O1494" s="52"/>
      <c r="P1494" s="36"/>
      <c r="Q1494" s="36"/>
      <c r="R1494" s="40"/>
      <c r="S1494" s="36"/>
      <c r="T1494" s="40"/>
      <c r="U1494" s="40"/>
      <c r="V1494" s="81"/>
      <c r="W1494" s="40"/>
      <c r="X1494" s="40"/>
      <c r="Y1494" s="40"/>
      <c r="Z1494" s="38" t="str">
        <f>IFERROR(VLOOKUP(Y1494,DIRECTORIO!A:B,2,FALSE),"")</f>
        <v/>
      </c>
      <c r="AA1494" s="40"/>
      <c r="AB1494" s="40"/>
      <c r="AC1494" s="40"/>
      <c r="AD1494" s="40"/>
      <c r="AE1494" s="40"/>
      <c r="AF1494" s="40"/>
      <c r="AG1494" s="41" t="s">
        <v>109</v>
      </c>
      <c r="AH1494" s="42"/>
      <c r="AI1494" s="54" t="str">
        <f t="shared" ca="1" si="289"/>
        <v>PENDIENTE NOTIFICACIÓN ELECTRÓNICA</v>
      </c>
      <c r="AJ1494" s="37"/>
      <c r="AK1494" s="37"/>
      <c r="AL1494" s="37"/>
      <c r="AM1494" s="53" t="str">
        <f>IF(AK1494="","",WORKDAY(AK1494,5,FESTIVOS_CO!A:A))</f>
        <v/>
      </c>
      <c r="AN1494" s="37"/>
      <c r="AO1494" s="37"/>
      <c r="AP1494" s="54" t="str">
        <f t="shared" ca="1" si="282"/>
        <v>NO APLICA</v>
      </c>
      <c r="AQ1494" s="36"/>
      <c r="AR1494" s="43"/>
      <c r="AS1494" s="37"/>
      <c r="AT1494" s="36"/>
      <c r="AU1494" s="37"/>
      <c r="AV1494" s="36"/>
      <c r="AW1494" s="36"/>
      <c r="AX1494" s="37"/>
      <c r="AY1494" s="140" t="str">
        <f>IF(AU1494="","",WORKDAY(AU1494,5,FESTIVOS_CO!A:A))</f>
        <v/>
      </c>
      <c r="AZ1494" s="54" t="str">
        <f t="shared" ca="1" si="291"/>
        <v>NO APLICA</v>
      </c>
      <c r="BA1494" s="55" t="str">
        <f>IF(AX1494="","",WORKDAY(AX1494,5,FESTIVOS_CO!A:A))</f>
        <v/>
      </c>
      <c r="BB1494" s="39"/>
      <c r="BC1494" s="40"/>
      <c r="BD1494" s="40"/>
      <c r="BE1494" s="56" t="str">
        <f t="shared" ca="1" si="280"/>
        <v>NO APLICA</v>
      </c>
      <c r="BF1494" s="37"/>
      <c r="BG1494" s="45"/>
      <c r="BH1494" s="37"/>
      <c r="BI1494" s="36"/>
      <c r="BJ1494" s="37"/>
      <c r="BK1494" s="36"/>
      <c r="BL1494" s="36"/>
      <c r="BM1494" s="53" t="str">
        <f>IF(BJ1494="","",WORKDAY(BJ1494,5,FESTIVOS_CO!A:A))</f>
        <v/>
      </c>
      <c r="BN1494" s="57" t="str">
        <f t="shared" ca="1" si="290"/>
        <v>PENDIENTE HACER AVISO</v>
      </c>
      <c r="BO1494" s="54" t="str">
        <f t="shared" ca="1" si="283"/>
        <v>EN TRÁMITE NOTIF. POR AVISO</v>
      </c>
      <c r="BP1494" s="37"/>
      <c r="BQ1494" s="53" t="str">
        <f>IF(BP1494="","",WORKDAY(BP1494,5,FESTIVOS_CO!A:A))</f>
        <v/>
      </c>
      <c r="BR1494" s="37"/>
      <c r="BS1494" s="36"/>
      <c r="BT1494" s="38"/>
      <c r="BU1494" s="58" t="e">
        <f>VLOOKUP(BT1494,Hoja2!$C:$D,2,0)</f>
        <v>#N/A</v>
      </c>
      <c r="BV1494" s="80" t="str">
        <f>IF(
AND(AO1494="",BD1494="",BQ1494=""),
"EN PROCESO NOTIFICACION / COMUNICACION",
IF(
BT1494="",
"NO APLICA",
IF(
BU1494=60,
IF(AO1494&lt;&gt;"",AO1494,IF(BD1494&lt;&gt;"",BD1494,BQ1494))+60,
WORKDAY(
IF(AO1494&lt;&gt;"",AO1494,IF(BD1494&lt;&gt;"",BD1494,BQ1494)),
BU1494,
FESTIVOS_CO!A:A
)
)
))</f>
        <v>EN PROCESO NOTIFICACION / COMUNICACION</v>
      </c>
      <c r="BW1494" s="44"/>
      <c r="BX1494" s="53"/>
      <c r="BY1494" s="45"/>
      <c r="BZ1494" s="37"/>
      <c r="CA1494" s="54" t="str">
        <f t="shared" si="284"/>
        <v>PENDIENTE EJECUTORIA</v>
      </c>
      <c r="CB1494" s="59" t="str">
        <f t="shared" si="281"/>
        <v/>
      </c>
      <c r="CC1494" s="36"/>
      <c r="CD1494" s="40"/>
      <c r="CE1494" s="46"/>
      <c r="CF1494" s="40"/>
      <c r="CG1494" s="40"/>
      <c r="CH1494" s="40"/>
      <c r="CI1494" s="36"/>
      <c r="CJ1494" s="47"/>
      <c r="CK1494" s="40"/>
      <c r="CL1494" s="40"/>
      <c r="CM1494" s="40"/>
      <c r="CN1494" s="40"/>
    </row>
    <row r="1495" spans="1:92" ht="42.75" hidden="1">
      <c r="A1495" s="49" t="str">
        <f t="shared" si="285"/>
        <v>SIN GESTIÓN</v>
      </c>
      <c r="B1495" s="58"/>
      <c r="C1495" s="37"/>
      <c r="D1495" s="37"/>
      <c r="E1495" s="49" t="str">
        <f t="shared" si="286"/>
        <v>PENDIENTE NOTIFICACIÓN</v>
      </c>
      <c r="F1495" s="141" t="str">
        <f t="shared" si="287"/>
        <v>PENDIENTE NOTIFICACIÓN</v>
      </c>
      <c r="G1495" s="49" t="str">
        <f t="shared" si="288"/>
        <v/>
      </c>
      <c r="H1495" s="51" t="str">
        <f ca="1">IF(
L1495="",
"",
IF(
NETWORKDAYS(L1495,IF(M1495&lt;&gt;"",M1495,TODAY()),FESTIVOS_CO!A:A)&gt;2,
"VENCIDO",
IF(
NETWORKDAYS(L1495,IF(M1495&lt;&gt;"",M1495,TODAY()),FESTIVOS_CO!A:A)=2,
"ALERTA",
"A TIEMPO"
)))</f>
        <v/>
      </c>
      <c r="I1495" s="40"/>
      <c r="J1495" s="36"/>
      <c r="K1495" s="37"/>
      <c r="L1495" s="50"/>
      <c r="M1495" s="37"/>
      <c r="N1495" s="52"/>
      <c r="O1495" s="52"/>
      <c r="P1495" s="36"/>
      <c r="Q1495" s="36"/>
      <c r="R1495" s="40"/>
      <c r="S1495" s="36"/>
      <c r="T1495" s="40"/>
      <c r="U1495" s="40"/>
      <c r="V1495" s="81"/>
      <c r="W1495" s="40"/>
      <c r="X1495" s="40"/>
      <c r="Y1495" s="40"/>
      <c r="Z1495" s="38" t="str">
        <f>IFERROR(VLOOKUP(Y1495,DIRECTORIO!A:B,2,FALSE),"")</f>
        <v/>
      </c>
      <c r="AA1495" s="40"/>
      <c r="AB1495" s="40"/>
      <c r="AC1495" s="40"/>
      <c r="AD1495" s="40"/>
      <c r="AE1495" s="40"/>
      <c r="AF1495" s="40"/>
      <c r="AG1495" s="41" t="s">
        <v>109</v>
      </c>
      <c r="AH1495" s="42"/>
      <c r="AI1495" s="54" t="str">
        <f t="shared" ca="1" si="289"/>
        <v>PENDIENTE NOTIFICACIÓN ELECTRÓNICA</v>
      </c>
      <c r="AJ1495" s="37"/>
      <c r="AK1495" s="37"/>
      <c r="AL1495" s="37"/>
      <c r="AM1495" s="53" t="str">
        <f>IF(AK1495="","",WORKDAY(AK1495,5,FESTIVOS_CO!A:A))</f>
        <v/>
      </c>
      <c r="AN1495" s="37"/>
      <c r="AO1495" s="37"/>
      <c r="AP1495" s="54" t="str">
        <f t="shared" ca="1" si="282"/>
        <v>NO APLICA</v>
      </c>
      <c r="AQ1495" s="36"/>
      <c r="AR1495" s="43"/>
      <c r="AS1495" s="37"/>
      <c r="AT1495" s="36"/>
      <c r="AU1495" s="37"/>
      <c r="AV1495" s="36"/>
      <c r="AW1495" s="36"/>
      <c r="AX1495" s="37"/>
      <c r="AY1495" s="140" t="str">
        <f>IF(AU1495="","",WORKDAY(AU1495,5,FESTIVOS_CO!A:A))</f>
        <v/>
      </c>
      <c r="AZ1495" s="54" t="str">
        <f t="shared" ca="1" si="291"/>
        <v>NO APLICA</v>
      </c>
      <c r="BA1495" s="55" t="str">
        <f>IF(AX1495="","",WORKDAY(AX1495,5,FESTIVOS_CO!A:A))</f>
        <v/>
      </c>
      <c r="BB1495" s="39"/>
      <c r="BC1495" s="40"/>
      <c r="BD1495" s="40"/>
      <c r="BE1495" s="56" t="str">
        <f t="shared" ca="1" si="280"/>
        <v>NO APLICA</v>
      </c>
      <c r="BF1495" s="37"/>
      <c r="BG1495" s="45"/>
      <c r="BH1495" s="37"/>
      <c r="BI1495" s="36"/>
      <c r="BJ1495" s="37"/>
      <c r="BK1495" s="36"/>
      <c r="BL1495" s="36"/>
      <c r="BM1495" s="53" t="str">
        <f>IF(BJ1495="","",WORKDAY(BJ1495,5,FESTIVOS_CO!A:A))</f>
        <v/>
      </c>
      <c r="BN1495" s="57" t="str">
        <f t="shared" ca="1" si="290"/>
        <v>PENDIENTE HACER AVISO</v>
      </c>
      <c r="BO1495" s="54" t="str">
        <f t="shared" ca="1" si="283"/>
        <v>EN TRÁMITE NOTIF. POR AVISO</v>
      </c>
      <c r="BP1495" s="37"/>
      <c r="BQ1495" s="53" t="str">
        <f>IF(BP1495="","",WORKDAY(BP1495,5,FESTIVOS_CO!A:A))</f>
        <v/>
      </c>
      <c r="BR1495" s="37"/>
      <c r="BS1495" s="36"/>
      <c r="BT1495" s="38"/>
      <c r="BU1495" s="58" t="e">
        <f>VLOOKUP(BT1495,Hoja2!$C:$D,2,0)</f>
        <v>#N/A</v>
      </c>
      <c r="BV1495" s="80" t="str">
        <f>IF(
AND(AO1495="",BD1495="",BQ1495=""),
"EN PROCESO NOTIFICACION / COMUNICACION",
IF(
BT1495="",
"NO APLICA",
IF(
BU1495=60,
IF(AO1495&lt;&gt;"",AO1495,IF(BD1495&lt;&gt;"",BD1495,BQ1495))+60,
WORKDAY(
IF(AO1495&lt;&gt;"",AO1495,IF(BD1495&lt;&gt;"",BD1495,BQ1495)),
BU1495,
FESTIVOS_CO!A:A
)
)
))</f>
        <v>EN PROCESO NOTIFICACION / COMUNICACION</v>
      </c>
      <c r="BW1495" s="44"/>
      <c r="BX1495" s="53"/>
      <c r="BY1495" s="45"/>
      <c r="BZ1495" s="37"/>
      <c r="CA1495" s="54" t="str">
        <f t="shared" si="284"/>
        <v>PENDIENTE EJECUTORIA</v>
      </c>
      <c r="CB1495" s="59" t="str">
        <f t="shared" si="281"/>
        <v/>
      </c>
      <c r="CC1495" s="36"/>
      <c r="CD1495" s="40"/>
      <c r="CE1495" s="46"/>
      <c r="CF1495" s="40"/>
      <c r="CG1495" s="40"/>
      <c r="CH1495" s="40"/>
      <c r="CI1495" s="36"/>
      <c r="CJ1495" s="47"/>
      <c r="CK1495" s="40"/>
      <c r="CL1495" s="40"/>
      <c r="CM1495" s="40"/>
      <c r="CN1495" s="40"/>
    </row>
    <row r="1496" spans="1:92" ht="42.75" hidden="1">
      <c r="A1496" s="49" t="str">
        <f t="shared" si="285"/>
        <v>SIN GESTIÓN</v>
      </c>
      <c r="B1496" s="58"/>
      <c r="C1496" s="37"/>
      <c r="D1496" s="37"/>
      <c r="E1496" s="49" t="str">
        <f t="shared" si="286"/>
        <v>PENDIENTE NOTIFICACIÓN</v>
      </c>
      <c r="F1496" s="141" t="str">
        <f t="shared" si="287"/>
        <v>PENDIENTE NOTIFICACIÓN</v>
      </c>
      <c r="G1496" s="49" t="str">
        <f t="shared" si="288"/>
        <v/>
      </c>
      <c r="H1496" s="51" t="str">
        <f ca="1">IF(
L1496="",
"",
IF(
NETWORKDAYS(L1496,IF(M1496&lt;&gt;"",M1496,TODAY()),FESTIVOS_CO!A:A)&gt;2,
"VENCIDO",
IF(
NETWORKDAYS(L1496,IF(M1496&lt;&gt;"",M1496,TODAY()),FESTIVOS_CO!A:A)=2,
"ALERTA",
"A TIEMPO"
)))</f>
        <v/>
      </c>
      <c r="I1496" s="40"/>
      <c r="J1496" s="36"/>
      <c r="K1496" s="37"/>
      <c r="L1496" s="50"/>
      <c r="M1496" s="37"/>
      <c r="N1496" s="52"/>
      <c r="O1496" s="52"/>
      <c r="P1496" s="36"/>
      <c r="Q1496" s="36"/>
      <c r="R1496" s="40"/>
      <c r="S1496" s="36"/>
      <c r="T1496" s="40"/>
      <c r="U1496" s="40"/>
      <c r="V1496" s="81"/>
      <c r="W1496" s="40"/>
      <c r="X1496" s="40"/>
      <c r="Y1496" s="40"/>
      <c r="Z1496" s="38" t="str">
        <f>IFERROR(VLOOKUP(Y1496,DIRECTORIO!A:B,2,FALSE),"")</f>
        <v/>
      </c>
      <c r="AA1496" s="40"/>
      <c r="AB1496" s="40"/>
      <c r="AC1496" s="40"/>
      <c r="AD1496" s="40"/>
      <c r="AE1496" s="40"/>
      <c r="AF1496" s="40"/>
      <c r="AG1496" s="41" t="s">
        <v>109</v>
      </c>
      <c r="AH1496" s="42"/>
      <c r="AI1496" s="54" t="str">
        <f t="shared" ca="1" si="289"/>
        <v>PENDIENTE NOTIFICACIÓN ELECTRÓNICA</v>
      </c>
      <c r="AJ1496" s="37"/>
      <c r="AK1496" s="37"/>
      <c r="AL1496" s="37"/>
      <c r="AM1496" s="53" t="str">
        <f>IF(AK1496="","",WORKDAY(AK1496,5,FESTIVOS_CO!A:A))</f>
        <v/>
      </c>
      <c r="AN1496" s="37"/>
      <c r="AO1496" s="37"/>
      <c r="AP1496" s="54" t="str">
        <f t="shared" ca="1" si="282"/>
        <v>NO APLICA</v>
      </c>
      <c r="AQ1496" s="36"/>
      <c r="AR1496" s="43"/>
      <c r="AS1496" s="37"/>
      <c r="AT1496" s="36"/>
      <c r="AU1496" s="37"/>
      <c r="AV1496" s="36"/>
      <c r="AW1496" s="36"/>
      <c r="AX1496" s="37"/>
      <c r="AY1496" s="140" t="str">
        <f>IF(AU1496="","",WORKDAY(AU1496,5,FESTIVOS_CO!A:A))</f>
        <v/>
      </c>
      <c r="AZ1496" s="54" t="str">
        <f t="shared" ca="1" si="291"/>
        <v>NO APLICA</v>
      </c>
      <c r="BA1496" s="55" t="str">
        <f>IF(AX1496="","",WORKDAY(AX1496,5,FESTIVOS_CO!A:A))</f>
        <v/>
      </c>
      <c r="BB1496" s="39"/>
      <c r="BC1496" s="40"/>
      <c r="BD1496" s="40"/>
      <c r="BE1496" s="56" t="str">
        <f t="shared" ca="1" si="280"/>
        <v>NO APLICA</v>
      </c>
      <c r="BF1496" s="37"/>
      <c r="BG1496" s="45"/>
      <c r="BH1496" s="37"/>
      <c r="BI1496" s="36"/>
      <c r="BJ1496" s="37"/>
      <c r="BK1496" s="36"/>
      <c r="BL1496" s="36"/>
      <c r="BM1496" s="53" t="str">
        <f>IF(BJ1496="","",WORKDAY(BJ1496,5,FESTIVOS_CO!A:A))</f>
        <v/>
      </c>
      <c r="BN1496" s="57" t="str">
        <f t="shared" ca="1" si="290"/>
        <v>PENDIENTE HACER AVISO</v>
      </c>
      <c r="BO1496" s="54" t="str">
        <f t="shared" ca="1" si="283"/>
        <v>EN TRÁMITE NOTIF. POR AVISO</v>
      </c>
      <c r="BP1496" s="37"/>
      <c r="BQ1496" s="53" t="str">
        <f>IF(BP1496="","",WORKDAY(BP1496,5,FESTIVOS_CO!A:A))</f>
        <v/>
      </c>
      <c r="BR1496" s="37"/>
      <c r="BS1496" s="36"/>
      <c r="BT1496" s="38"/>
      <c r="BU1496" s="58" t="e">
        <f>VLOOKUP(BT1496,Hoja2!$C:$D,2,0)</f>
        <v>#N/A</v>
      </c>
      <c r="BV1496" s="80" t="str">
        <f>IF(
AND(AO1496="",BD1496="",BQ1496=""),
"EN PROCESO NOTIFICACION / COMUNICACION",
IF(
BT1496="",
"NO APLICA",
IF(
BU1496=60,
IF(AO1496&lt;&gt;"",AO1496,IF(BD1496&lt;&gt;"",BD1496,BQ1496))+60,
WORKDAY(
IF(AO1496&lt;&gt;"",AO1496,IF(BD1496&lt;&gt;"",BD1496,BQ1496)),
BU1496,
FESTIVOS_CO!A:A
)
)
))</f>
        <v>EN PROCESO NOTIFICACION / COMUNICACION</v>
      </c>
      <c r="BW1496" s="44"/>
      <c r="BX1496" s="53"/>
      <c r="BY1496" s="45"/>
      <c r="BZ1496" s="37"/>
      <c r="CA1496" s="54" t="str">
        <f t="shared" si="284"/>
        <v>PENDIENTE EJECUTORIA</v>
      </c>
      <c r="CB1496" s="59" t="str">
        <f t="shared" si="281"/>
        <v/>
      </c>
      <c r="CC1496" s="36"/>
      <c r="CD1496" s="40"/>
      <c r="CE1496" s="46"/>
      <c r="CF1496" s="40"/>
      <c r="CG1496" s="40"/>
      <c r="CH1496" s="40"/>
      <c r="CI1496" s="36"/>
      <c r="CJ1496" s="47"/>
      <c r="CK1496" s="40"/>
      <c r="CL1496" s="40"/>
      <c r="CM1496" s="40"/>
      <c r="CN1496" s="40"/>
    </row>
    <row r="1497" spans="1:92" ht="42.75" hidden="1">
      <c r="A1497" s="49" t="str">
        <f t="shared" si="285"/>
        <v>SIN GESTIÓN</v>
      </c>
      <c r="B1497" s="58"/>
      <c r="C1497" s="37"/>
      <c r="D1497" s="37"/>
      <c r="E1497" s="49" t="str">
        <f t="shared" si="286"/>
        <v>PENDIENTE NOTIFICACIÓN</v>
      </c>
      <c r="F1497" s="141" t="str">
        <f t="shared" si="287"/>
        <v>PENDIENTE NOTIFICACIÓN</v>
      </c>
      <c r="G1497" s="49" t="str">
        <f t="shared" si="288"/>
        <v/>
      </c>
      <c r="H1497" s="51" t="str">
        <f ca="1">IF(
L1497="",
"",
IF(
NETWORKDAYS(L1497,IF(M1497&lt;&gt;"",M1497,TODAY()),FESTIVOS_CO!A:A)&gt;2,
"VENCIDO",
IF(
NETWORKDAYS(L1497,IF(M1497&lt;&gt;"",M1497,TODAY()),FESTIVOS_CO!A:A)=2,
"ALERTA",
"A TIEMPO"
)))</f>
        <v/>
      </c>
      <c r="I1497" s="40"/>
      <c r="J1497" s="36"/>
      <c r="K1497" s="37"/>
      <c r="L1497" s="50"/>
      <c r="M1497" s="37"/>
      <c r="N1497" s="52"/>
      <c r="O1497" s="52"/>
      <c r="P1497" s="36"/>
      <c r="Q1497" s="36"/>
      <c r="R1497" s="40"/>
      <c r="S1497" s="36"/>
      <c r="T1497" s="40"/>
      <c r="U1497" s="40"/>
      <c r="V1497" s="81"/>
      <c r="W1497" s="40"/>
      <c r="X1497" s="40"/>
      <c r="Y1497" s="40"/>
      <c r="Z1497" s="38" t="str">
        <f>IFERROR(VLOOKUP(Y1497,DIRECTORIO!A:B,2,FALSE),"")</f>
        <v/>
      </c>
      <c r="AA1497" s="40"/>
      <c r="AB1497" s="40"/>
      <c r="AC1497" s="40"/>
      <c r="AD1497" s="40"/>
      <c r="AE1497" s="40"/>
      <c r="AF1497" s="40"/>
      <c r="AG1497" s="41" t="s">
        <v>109</v>
      </c>
      <c r="AH1497" s="42"/>
      <c r="AI1497" s="54" t="str">
        <f t="shared" ca="1" si="289"/>
        <v>PENDIENTE NOTIFICACIÓN ELECTRÓNICA</v>
      </c>
      <c r="AJ1497" s="37"/>
      <c r="AK1497" s="37"/>
      <c r="AL1497" s="37"/>
      <c r="AM1497" s="53" t="str">
        <f>IF(AK1497="","",WORKDAY(AK1497,5,FESTIVOS_CO!A:A))</f>
        <v/>
      </c>
      <c r="AN1497" s="37"/>
      <c r="AO1497" s="37"/>
      <c r="AP1497" s="54" t="str">
        <f t="shared" ca="1" si="282"/>
        <v>NO APLICA</v>
      </c>
      <c r="AQ1497" s="36"/>
      <c r="AR1497" s="43"/>
      <c r="AS1497" s="37"/>
      <c r="AT1497" s="36"/>
      <c r="AU1497" s="37"/>
      <c r="AV1497" s="36"/>
      <c r="AW1497" s="36"/>
      <c r="AX1497" s="37"/>
      <c r="AY1497" s="140" t="str">
        <f>IF(AU1497="","",WORKDAY(AU1497,5,FESTIVOS_CO!A:A))</f>
        <v/>
      </c>
      <c r="AZ1497" s="54" t="str">
        <f t="shared" ca="1" si="291"/>
        <v>NO APLICA</v>
      </c>
      <c r="BA1497" s="55" t="str">
        <f>IF(AX1497="","",WORKDAY(AX1497,5,FESTIVOS_CO!A:A))</f>
        <v/>
      </c>
      <c r="BB1497" s="39"/>
      <c r="BC1497" s="40"/>
      <c r="BD1497" s="40"/>
      <c r="BE1497" s="56" t="str">
        <f t="shared" ca="1" si="280"/>
        <v>NO APLICA</v>
      </c>
      <c r="BF1497" s="37"/>
      <c r="BG1497" s="45"/>
      <c r="BH1497" s="37"/>
      <c r="BI1497" s="36"/>
      <c r="BJ1497" s="37"/>
      <c r="BK1497" s="36"/>
      <c r="BL1497" s="36"/>
      <c r="BM1497" s="53" t="str">
        <f>IF(BJ1497="","",WORKDAY(BJ1497,5,FESTIVOS_CO!A:A))</f>
        <v/>
      </c>
      <c r="BN1497" s="57" t="str">
        <f t="shared" ca="1" si="290"/>
        <v>PENDIENTE HACER AVISO</v>
      </c>
      <c r="BO1497" s="54" t="str">
        <f t="shared" ca="1" si="283"/>
        <v>EN TRÁMITE NOTIF. POR AVISO</v>
      </c>
      <c r="BP1497" s="37"/>
      <c r="BQ1497" s="53" t="str">
        <f>IF(BP1497="","",WORKDAY(BP1497,5,FESTIVOS_CO!A:A))</f>
        <v/>
      </c>
      <c r="BR1497" s="37"/>
      <c r="BS1497" s="36"/>
      <c r="BT1497" s="38"/>
      <c r="BU1497" s="58" t="e">
        <f>VLOOKUP(BT1497,Hoja2!$C:$D,2,0)</f>
        <v>#N/A</v>
      </c>
      <c r="BV1497" s="80" t="str">
        <f>IF(
AND(AO1497="",BD1497="",BQ1497=""),
"EN PROCESO NOTIFICACION / COMUNICACION",
IF(
BT1497="",
"NO APLICA",
IF(
BU1497=60,
IF(AO1497&lt;&gt;"",AO1497,IF(BD1497&lt;&gt;"",BD1497,BQ1497))+60,
WORKDAY(
IF(AO1497&lt;&gt;"",AO1497,IF(BD1497&lt;&gt;"",BD1497,BQ1497)),
BU1497,
FESTIVOS_CO!A:A
)
)
))</f>
        <v>EN PROCESO NOTIFICACION / COMUNICACION</v>
      </c>
      <c r="BW1497" s="44"/>
      <c r="BX1497" s="53"/>
      <c r="BY1497" s="45"/>
      <c r="BZ1497" s="37"/>
      <c r="CA1497" s="54" t="str">
        <f t="shared" si="284"/>
        <v>PENDIENTE EJECUTORIA</v>
      </c>
      <c r="CB1497" s="59" t="str">
        <f t="shared" si="281"/>
        <v/>
      </c>
      <c r="CC1497" s="36"/>
      <c r="CD1497" s="40"/>
      <c r="CE1497" s="46"/>
      <c r="CF1497" s="40"/>
      <c r="CG1497" s="40"/>
      <c r="CH1497" s="40"/>
      <c r="CI1497" s="36"/>
      <c r="CJ1497" s="47"/>
      <c r="CK1497" s="40"/>
      <c r="CL1497" s="40"/>
      <c r="CM1497" s="40"/>
      <c r="CN1497" s="40"/>
    </row>
    <row r="1498" spans="1:92" ht="42.75" hidden="1">
      <c r="A1498" s="49" t="str">
        <f t="shared" si="285"/>
        <v>SIN GESTIÓN</v>
      </c>
      <c r="B1498" s="58"/>
      <c r="C1498" s="37"/>
      <c r="D1498" s="37"/>
      <c r="E1498" s="49" t="str">
        <f t="shared" si="286"/>
        <v>PENDIENTE NOTIFICACIÓN</v>
      </c>
      <c r="F1498" s="141" t="str">
        <f t="shared" si="287"/>
        <v>PENDIENTE NOTIFICACIÓN</v>
      </c>
      <c r="G1498" s="49" t="str">
        <f t="shared" si="288"/>
        <v/>
      </c>
      <c r="H1498" s="51" t="str">
        <f ca="1">IF(
L1498="",
"",
IF(
NETWORKDAYS(L1498,IF(M1498&lt;&gt;"",M1498,TODAY()),FESTIVOS_CO!A:A)&gt;2,
"VENCIDO",
IF(
NETWORKDAYS(L1498,IF(M1498&lt;&gt;"",M1498,TODAY()),FESTIVOS_CO!A:A)=2,
"ALERTA",
"A TIEMPO"
)))</f>
        <v/>
      </c>
      <c r="I1498" s="40"/>
      <c r="J1498" s="36"/>
      <c r="K1498" s="37"/>
      <c r="L1498" s="50"/>
      <c r="M1498" s="37"/>
      <c r="N1498" s="52"/>
      <c r="O1498" s="52"/>
      <c r="P1498" s="36"/>
      <c r="Q1498" s="36"/>
      <c r="R1498" s="40"/>
      <c r="S1498" s="36"/>
      <c r="T1498" s="40"/>
      <c r="U1498" s="40"/>
      <c r="V1498" s="81"/>
      <c r="W1498" s="40"/>
      <c r="X1498" s="40"/>
      <c r="Y1498" s="40"/>
      <c r="Z1498" s="38" t="str">
        <f>IFERROR(VLOOKUP(Y1498,DIRECTORIO!A:B,2,FALSE),"")</f>
        <v/>
      </c>
      <c r="AA1498" s="40"/>
      <c r="AB1498" s="40"/>
      <c r="AC1498" s="40"/>
      <c r="AD1498" s="40"/>
      <c r="AE1498" s="40"/>
      <c r="AF1498" s="40"/>
      <c r="AG1498" s="41" t="s">
        <v>109</v>
      </c>
      <c r="AH1498" s="42"/>
      <c r="AI1498" s="54" t="str">
        <f t="shared" ca="1" si="289"/>
        <v>PENDIENTE NOTIFICACIÓN ELECTRÓNICA</v>
      </c>
      <c r="AJ1498" s="37"/>
      <c r="AK1498" s="37"/>
      <c r="AL1498" s="37"/>
      <c r="AM1498" s="53" t="str">
        <f>IF(AK1498="","",WORKDAY(AK1498,5,FESTIVOS_CO!A:A))</f>
        <v/>
      </c>
      <c r="AN1498" s="37"/>
      <c r="AO1498" s="37"/>
      <c r="AP1498" s="54" t="str">
        <f t="shared" ca="1" si="282"/>
        <v>NO APLICA</v>
      </c>
      <c r="AQ1498" s="36"/>
      <c r="AR1498" s="43"/>
      <c r="AS1498" s="37"/>
      <c r="AT1498" s="36"/>
      <c r="AU1498" s="37"/>
      <c r="AV1498" s="36"/>
      <c r="AW1498" s="36"/>
      <c r="AX1498" s="37"/>
      <c r="AY1498" s="140" t="str">
        <f>IF(AU1498="","",WORKDAY(AU1498,5,FESTIVOS_CO!A:A))</f>
        <v/>
      </c>
      <c r="AZ1498" s="54" t="str">
        <f t="shared" ca="1" si="291"/>
        <v>NO APLICA</v>
      </c>
      <c r="BA1498" s="55" t="str">
        <f>IF(AX1498="","",WORKDAY(AX1498,5,FESTIVOS_CO!A:A))</f>
        <v/>
      </c>
      <c r="BB1498" s="39"/>
      <c r="BC1498" s="40"/>
      <c r="BD1498" s="40"/>
      <c r="BE1498" s="56" t="str">
        <f t="shared" ca="1" si="280"/>
        <v>NO APLICA</v>
      </c>
      <c r="BF1498" s="37"/>
      <c r="BG1498" s="45"/>
      <c r="BH1498" s="37"/>
      <c r="BI1498" s="36"/>
      <c r="BJ1498" s="37"/>
      <c r="BK1498" s="36"/>
      <c r="BL1498" s="36"/>
      <c r="BM1498" s="53" t="str">
        <f>IF(BJ1498="","",WORKDAY(BJ1498,5,FESTIVOS_CO!A:A))</f>
        <v/>
      </c>
      <c r="BN1498" s="57" t="str">
        <f t="shared" ca="1" si="290"/>
        <v>PENDIENTE HACER AVISO</v>
      </c>
      <c r="BO1498" s="54" t="str">
        <f t="shared" ca="1" si="283"/>
        <v>EN TRÁMITE NOTIF. POR AVISO</v>
      </c>
      <c r="BP1498" s="37"/>
      <c r="BQ1498" s="53" t="str">
        <f>IF(BP1498="","",WORKDAY(BP1498,5,FESTIVOS_CO!A:A))</f>
        <v/>
      </c>
      <c r="BR1498" s="37"/>
      <c r="BS1498" s="36"/>
      <c r="BT1498" s="38"/>
      <c r="BU1498" s="58" t="e">
        <f>VLOOKUP(BT1498,Hoja2!$C:$D,2,0)</f>
        <v>#N/A</v>
      </c>
      <c r="BV1498" s="80" t="str">
        <f>IF(
AND(AO1498="",BD1498="",BQ1498=""),
"EN PROCESO NOTIFICACION / COMUNICACION",
IF(
BT1498="",
"NO APLICA",
IF(
BU1498=60,
IF(AO1498&lt;&gt;"",AO1498,IF(BD1498&lt;&gt;"",BD1498,BQ1498))+60,
WORKDAY(
IF(AO1498&lt;&gt;"",AO1498,IF(BD1498&lt;&gt;"",BD1498,BQ1498)),
BU1498,
FESTIVOS_CO!A:A
)
)
))</f>
        <v>EN PROCESO NOTIFICACION / COMUNICACION</v>
      </c>
      <c r="BW1498" s="44"/>
      <c r="BX1498" s="53"/>
      <c r="BY1498" s="45"/>
      <c r="BZ1498" s="37"/>
      <c r="CA1498" s="54" t="str">
        <f t="shared" si="284"/>
        <v>PENDIENTE EJECUTORIA</v>
      </c>
      <c r="CB1498" s="59" t="str">
        <f t="shared" si="281"/>
        <v/>
      </c>
      <c r="CC1498" s="36"/>
      <c r="CD1498" s="40"/>
      <c r="CE1498" s="46"/>
      <c r="CF1498" s="40"/>
      <c r="CG1498" s="40"/>
      <c r="CH1498" s="40"/>
      <c r="CI1498" s="36"/>
      <c r="CJ1498" s="47"/>
      <c r="CK1498" s="40"/>
      <c r="CL1498" s="40"/>
      <c r="CM1498" s="40"/>
      <c r="CN1498" s="40"/>
    </row>
    <row r="1499" spans="1:92" ht="42.75" hidden="1">
      <c r="A1499" s="49" t="str">
        <f t="shared" si="285"/>
        <v>SIN GESTIÓN</v>
      </c>
      <c r="B1499" s="58"/>
      <c r="C1499" s="37"/>
      <c r="D1499" s="37"/>
      <c r="E1499" s="49" t="str">
        <f t="shared" si="286"/>
        <v>PENDIENTE NOTIFICACIÓN</v>
      </c>
      <c r="F1499" s="141" t="str">
        <f t="shared" si="287"/>
        <v>PENDIENTE NOTIFICACIÓN</v>
      </c>
      <c r="G1499" s="49" t="str">
        <f t="shared" si="288"/>
        <v/>
      </c>
      <c r="H1499" s="51" t="str">
        <f ca="1">IF(
L1499="",
"",
IF(
NETWORKDAYS(L1499,IF(M1499&lt;&gt;"",M1499,TODAY()),FESTIVOS_CO!A:A)&gt;2,
"VENCIDO",
IF(
NETWORKDAYS(L1499,IF(M1499&lt;&gt;"",M1499,TODAY()),FESTIVOS_CO!A:A)=2,
"ALERTA",
"A TIEMPO"
)))</f>
        <v/>
      </c>
      <c r="I1499" s="40"/>
      <c r="J1499" s="36"/>
      <c r="K1499" s="37"/>
      <c r="L1499" s="50"/>
      <c r="M1499" s="37"/>
      <c r="N1499" s="52"/>
      <c r="O1499" s="52"/>
      <c r="P1499" s="36"/>
      <c r="Q1499" s="36"/>
      <c r="R1499" s="40"/>
      <c r="S1499" s="36"/>
      <c r="T1499" s="40"/>
      <c r="U1499" s="40"/>
      <c r="V1499" s="81"/>
      <c r="W1499" s="40"/>
      <c r="X1499" s="40"/>
      <c r="Y1499" s="40"/>
      <c r="Z1499" s="38" t="str">
        <f>IFERROR(VLOOKUP(Y1499,DIRECTORIO!A:B,2,FALSE),"")</f>
        <v/>
      </c>
      <c r="AA1499" s="40"/>
      <c r="AB1499" s="40"/>
      <c r="AC1499" s="40"/>
      <c r="AD1499" s="40"/>
      <c r="AE1499" s="40"/>
      <c r="AF1499" s="40"/>
      <c r="AG1499" s="41" t="s">
        <v>109</v>
      </c>
      <c r="AH1499" s="42"/>
      <c r="AI1499" s="54" t="str">
        <f t="shared" ca="1" si="289"/>
        <v>PENDIENTE NOTIFICACIÓN ELECTRÓNICA</v>
      </c>
      <c r="AJ1499" s="37"/>
      <c r="AK1499" s="37"/>
      <c r="AL1499" s="37"/>
      <c r="AM1499" s="53" t="str">
        <f>IF(AK1499="","",WORKDAY(AK1499,5,FESTIVOS_CO!A:A))</f>
        <v/>
      </c>
      <c r="AN1499" s="37"/>
      <c r="AO1499" s="37"/>
      <c r="AP1499" s="54" t="str">
        <f t="shared" ca="1" si="282"/>
        <v>NO APLICA</v>
      </c>
      <c r="AQ1499" s="36"/>
      <c r="AR1499" s="43"/>
      <c r="AS1499" s="37"/>
      <c r="AT1499" s="36"/>
      <c r="AU1499" s="37"/>
      <c r="AV1499" s="36"/>
      <c r="AW1499" s="36"/>
      <c r="AX1499" s="37"/>
      <c r="AY1499" s="140" t="str">
        <f>IF(AU1499="","",WORKDAY(AU1499,5,FESTIVOS_CO!A:A))</f>
        <v/>
      </c>
      <c r="AZ1499" s="54" t="str">
        <f t="shared" ca="1" si="291"/>
        <v>NO APLICA</v>
      </c>
      <c r="BA1499" s="55" t="str">
        <f>IF(AX1499="","",WORKDAY(AX1499,5,FESTIVOS_CO!A:A))</f>
        <v/>
      </c>
      <c r="BB1499" s="39"/>
      <c r="BC1499" s="40"/>
      <c r="BD1499" s="40"/>
      <c r="BE1499" s="56" t="str">
        <f t="shared" ref="BE1499:BE1562" ca="1" si="292">IF(AZ1499="NO PROCEDE",
"NO PROCEDE",IF(OR(AZ1499="HACER AVISO",BB1499="NO"),
"HACER AVISO",
"NO APLICA"))</f>
        <v>NO APLICA</v>
      </c>
      <c r="BF1499" s="37"/>
      <c r="BG1499" s="45"/>
      <c r="BH1499" s="37"/>
      <c r="BI1499" s="36"/>
      <c r="BJ1499" s="37"/>
      <c r="BK1499" s="36"/>
      <c r="BL1499" s="36"/>
      <c r="BM1499" s="53" t="str">
        <f>IF(BJ1499="","",WORKDAY(BJ1499,5,FESTIVOS_CO!A:A))</f>
        <v/>
      </c>
      <c r="BN1499" s="57" t="str">
        <f t="shared" ca="1" si="290"/>
        <v>PENDIENTE HACER AVISO</v>
      </c>
      <c r="BO1499" s="54" t="str">
        <f t="shared" ca="1" si="283"/>
        <v>EN TRÁMITE NOTIF. POR AVISO</v>
      </c>
      <c r="BP1499" s="37"/>
      <c r="BQ1499" s="53" t="str">
        <f>IF(BP1499="","",WORKDAY(BP1499,5,FESTIVOS_CO!A:A))</f>
        <v/>
      </c>
      <c r="BR1499" s="37"/>
      <c r="BS1499" s="36"/>
      <c r="BT1499" s="38"/>
      <c r="BU1499" s="58" t="e">
        <f>VLOOKUP(BT1499,Hoja2!$C:$D,2,0)</f>
        <v>#N/A</v>
      </c>
      <c r="BV1499" s="80" t="str">
        <f>IF(
AND(AO1499="",BD1499="",BQ1499=""),
"EN PROCESO NOTIFICACION / COMUNICACION",
IF(
BT1499="",
"NO APLICA",
IF(
BU1499=60,
IF(AO1499&lt;&gt;"",AO1499,IF(BD1499&lt;&gt;"",BD1499,BQ1499))+60,
WORKDAY(
IF(AO1499&lt;&gt;"",AO1499,IF(BD1499&lt;&gt;"",BD1499,BQ1499)),
BU1499,
FESTIVOS_CO!A:A
)
)
))</f>
        <v>EN PROCESO NOTIFICACION / COMUNICACION</v>
      </c>
      <c r="BW1499" s="44"/>
      <c r="BX1499" s="53"/>
      <c r="BY1499" s="45"/>
      <c r="BZ1499" s="37"/>
      <c r="CA1499" s="54" t="str">
        <f t="shared" si="284"/>
        <v>PENDIENTE EJECUTORIA</v>
      </c>
      <c r="CB1499" s="59" t="str">
        <f t="shared" ref="CB1499:CB1562" si="293">IF(CC1499="NO",
"NO APLICA",
IF(CC1499="SI",
IF(COUNTBLANK(CC1499:CH1499)&gt;0,
"PENDIENTE MEMORANDO",
"MEMORANDOS ENVIADOS"
),
IF(CI1499="NO",
"NO APLICA",
IF(CI1499="SI",
IF(COUNTBLANK(CJ1499:CN1499)&gt;0,
"PENDIENTES OFICIOS",
"OFICIOS ENVIADOS"
),
""
)
)
))</f>
        <v/>
      </c>
      <c r="CC1499" s="36"/>
      <c r="CD1499" s="40"/>
      <c r="CE1499" s="46"/>
      <c r="CF1499" s="40"/>
      <c r="CG1499" s="40"/>
      <c r="CH1499" s="40"/>
      <c r="CI1499" s="36"/>
      <c r="CJ1499" s="47"/>
      <c r="CK1499" s="40"/>
      <c r="CL1499" s="40"/>
      <c r="CM1499" s="40"/>
      <c r="CN1499" s="40"/>
    </row>
    <row r="1500" spans="1:92" ht="42.75" hidden="1">
      <c r="A1500" s="49" t="str">
        <f t="shared" si="285"/>
        <v>SIN GESTIÓN</v>
      </c>
      <c r="B1500" s="58"/>
      <c r="C1500" s="37"/>
      <c r="D1500" s="37"/>
      <c r="E1500" s="49" t="str">
        <f t="shared" si="286"/>
        <v>PENDIENTE NOTIFICACIÓN</v>
      </c>
      <c r="F1500" s="141" t="str">
        <f t="shared" si="287"/>
        <v>PENDIENTE NOTIFICACIÓN</v>
      </c>
      <c r="G1500" s="49" t="str">
        <f t="shared" si="288"/>
        <v/>
      </c>
      <c r="H1500" s="51" t="str">
        <f ca="1">IF(
L1500="",
"",
IF(
NETWORKDAYS(L1500,IF(M1500&lt;&gt;"",M1500,TODAY()),FESTIVOS_CO!A:A)&gt;2,
"VENCIDO",
IF(
NETWORKDAYS(L1500,IF(M1500&lt;&gt;"",M1500,TODAY()),FESTIVOS_CO!A:A)=2,
"ALERTA",
"A TIEMPO"
)))</f>
        <v/>
      </c>
      <c r="I1500" s="40"/>
      <c r="J1500" s="36"/>
      <c r="K1500" s="37"/>
      <c r="L1500" s="50"/>
      <c r="M1500" s="37"/>
      <c r="N1500" s="52"/>
      <c r="O1500" s="52"/>
      <c r="P1500" s="36"/>
      <c r="Q1500" s="36"/>
      <c r="R1500" s="40"/>
      <c r="S1500" s="36"/>
      <c r="T1500" s="40"/>
      <c r="U1500" s="40"/>
      <c r="V1500" s="81"/>
      <c r="W1500" s="40"/>
      <c r="X1500" s="40"/>
      <c r="Y1500" s="40"/>
      <c r="Z1500" s="38" t="str">
        <f>IFERROR(VLOOKUP(Y1500,DIRECTORIO!A:B,2,FALSE),"")</f>
        <v/>
      </c>
      <c r="AA1500" s="40"/>
      <c r="AB1500" s="40"/>
      <c r="AC1500" s="40"/>
      <c r="AD1500" s="40"/>
      <c r="AE1500" s="40"/>
      <c r="AF1500" s="40"/>
      <c r="AG1500" s="41" t="s">
        <v>109</v>
      </c>
      <c r="AH1500" s="42"/>
      <c r="AI1500" s="54" t="str">
        <f t="shared" ca="1" si="289"/>
        <v>PENDIENTE NOTIFICACIÓN ELECTRÓNICA</v>
      </c>
      <c r="AJ1500" s="37"/>
      <c r="AK1500" s="37"/>
      <c r="AL1500" s="37"/>
      <c r="AM1500" s="53" t="str">
        <f>IF(AK1500="","",WORKDAY(AK1500,5,FESTIVOS_CO!A:A))</f>
        <v/>
      </c>
      <c r="AN1500" s="37"/>
      <c r="AO1500" s="37"/>
      <c r="AP1500" s="54" t="str">
        <f t="shared" ref="AP1500:AP1563" ca="1" si="294">IF(
ISNUMBER(SEARCH("PENDIENTE",UPPER(AI1500))),
"NO APLICA",
IF(
COUNTBLANK(AJ1500:AL1500)=COUNTA(AJ1500:AL1500),
"NO APLICA",
IF(
UPPER(AN1500)="SI",
"NO PROCEDE CITACION",
"NOTIFICAR POR CITACION"
)
)
)</f>
        <v>NO APLICA</v>
      </c>
      <c r="AQ1500" s="36"/>
      <c r="AR1500" s="43"/>
      <c r="AS1500" s="37"/>
      <c r="AT1500" s="36"/>
      <c r="AU1500" s="37"/>
      <c r="AV1500" s="36"/>
      <c r="AW1500" s="36"/>
      <c r="AX1500" s="37"/>
      <c r="AY1500" s="140" t="str">
        <f>IF(AU1500="","",WORKDAY(AU1500,5,FESTIVOS_CO!A:A))</f>
        <v/>
      </c>
      <c r="AZ1500" s="54" t="str">
        <f t="shared" ca="1" si="291"/>
        <v>NO APLICA</v>
      </c>
      <c r="BA1500" s="55" t="str">
        <f>IF(AX1500="","",WORKDAY(AX1500,5,FESTIVOS_CO!A:A))</f>
        <v/>
      </c>
      <c r="BB1500" s="39"/>
      <c r="BC1500" s="40"/>
      <c r="BD1500" s="40"/>
      <c r="BE1500" s="56" t="str">
        <f t="shared" ca="1" si="292"/>
        <v>NO APLICA</v>
      </c>
      <c r="BF1500" s="37"/>
      <c r="BG1500" s="45"/>
      <c r="BH1500" s="37"/>
      <c r="BI1500" s="36"/>
      <c r="BJ1500" s="37"/>
      <c r="BK1500" s="36"/>
      <c r="BL1500" s="36"/>
      <c r="BM1500" s="53" t="str">
        <f>IF(BJ1500="","",WORKDAY(BJ1500,5,FESTIVOS_CO!A:A))</f>
        <v/>
      </c>
      <c r="BN1500" s="57" t="str">
        <f t="shared" ca="1" si="290"/>
        <v>PENDIENTE HACER AVISO</v>
      </c>
      <c r="BO1500" s="54" t="str">
        <f t="shared" ca="1" si="283"/>
        <v>EN TRÁMITE NOTIF. POR AVISO</v>
      </c>
      <c r="BP1500" s="37"/>
      <c r="BQ1500" s="53" t="str">
        <f>IF(BP1500="","",WORKDAY(BP1500,5,FESTIVOS_CO!A:A))</f>
        <v/>
      </c>
      <c r="BR1500" s="37"/>
      <c r="BS1500" s="36"/>
      <c r="BT1500" s="38"/>
      <c r="BU1500" s="58" t="e">
        <f>VLOOKUP(BT1500,Hoja2!$C:$D,2,0)</f>
        <v>#N/A</v>
      </c>
      <c r="BV1500" s="80" t="str">
        <f>IF(
AND(AO1500="",BD1500="",BQ1500=""),
"EN PROCESO NOTIFICACION / COMUNICACION",
IF(
BT1500="",
"NO APLICA",
IF(
BU1500=60,
IF(AO1500&lt;&gt;"",AO1500,IF(BD1500&lt;&gt;"",BD1500,BQ1500))+60,
WORKDAY(
IF(AO1500&lt;&gt;"",AO1500,IF(BD1500&lt;&gt;"",BD1500,BQ1500)),
BU1500,
FESTIVOS_CO!A:A
)
)
))</f>
        <v>EN PROCESO NOTIFICACION / COMUNICACION</v>
      </c>
      <c r="BW1500" s="44"/>
      <c r="BX1500" s="53"/>
      <c r="BY1500" s="45"/>
      <c r="BZ1500" s="37"/>
      <c r="CA1500" s="54" t="str">
        <f t="shared" si="284"/>
        <v>PENDIENTE EJECUTORIA</v>
      </c>
      <c r="CB1500" s="59" t="str">
        <f t="shared" si="293"/>
        <v/>
      </c>
      <c r="CC1500" s="36"/>
      <c r="CD1500" s="40"/>
      <c r="CE1500" s="46"/>
      <c r="CF1500" s="40"/>
      <c r="CG1500" s="40"/>
      <c r="CH1500" s="40"/>
      <c r="CI1500" s="36"/>
      <c r="CJ1500" s="47"/>
      <c r="CK1500" s="40"/>
      <c r="CL1500" s="40"/>
      <c r="CM1500" s="40"/>
      <c r="CN1500" s="40"/>
    </row>
    <row r="1501" spans="1:92" ht="42.75" hidden="1">
      <c r="A1501" s="49" t="str">
        <f t="shared" si="285"/>
        <v>SIN GESTIÓN</v>
      </c>
      <c r="B1501" s="58"/>
      <c r="C1501" s="37"/>
      <c r="D1501" s="37"/>
      <c r="E1501" s="49" t="str">
        <f t="shared" si="286"/>
        <v>PENDIENTE NOTIFICACIÓN</v>
      </c>
      <c r="F1501" s="141" t="str">
        <f t="shared" si="287"/>
        <v>PENDIENTE NOTIFICACIÓN</v>
      </c>
      <c r="G1501" s="49" t="str">
        <f t="shared" si="288"/>
        <v/>
      </c>
      <c r="H1501" s="51" t="str">
        <f ca="1">IF(
L1501="",
"",
IF(
NETWORKDAYS(L1501,IF(M1501&lt;&gt;"",M1501,TODAY()),FESTIVOS_CO!A:A)&gt;2,
"VENCIDO",
IF(
NETWORKDAYS(L1501,IF(M1501&lt;&gt;"",M1501,TODAY()),FESTIVOS_CO!A:A)=2,
"ALERTA",
"A TIEMPO"
)))</f>
        <v/>
      </c>
      <c r="I1501" s="40"/>
      <c r="J1501" s="36"/>
      <c r="K1501" s="37"/>
      <c r="L1501" s="50"/>
      <c r="M1501" s="37"/>
      <c r="N1501" s="52"/>
      <c r="O1501" s="52"/>
      <c r="P1501" s="36"/>
      <c r="Q1501" s="36"/>
      <c r="R1501" s="40"/>
      <c r="S1501" s="36"/>
      <c r="T1501" s="40"/>
      <c r="U1501" s="40"/>
      <c r="V1501" s="81"/>
      <c r="W1501" s="40"/>
      <c r="X1501" s="40"/>
      <c r="Y1501" s="40"/>
      <c r="Z1501" s="38" t="str">
        <f>IFERROR(VLOOKUP(Y1501,DIRECTORIO!A:B,2,FALSE),"")</f>
        <v/>
      </c>
      <c r="AA1501" s="40"/>
      <c r="AB1501" s="40"/>
      <c r="AC1501" s="40"/>
      <c r="AD1501" s="40"/>
      <c r="AE1501" s="40"/>
      <c r="AF1501" s="40"/>
      <c r="AG1501" s="41" t="s">
        <v>109</v>
      </c>
      <c r="AH1501" s="42"/>
      <c r="AI1501" s="54" t="str">
        <f t="shared" ca="1" si="289"/>
        <v>PENDIENTE NOTIFICACIÓN ELECTRÓNICA</v>
      </c>
      <c r="AJ1501" s="37"/>
      <c r="AK1501" s="37"/>
      <c r="AL1501" s="37"/>
      <c r="AM1501" s="53" t="str">
        <f>IF(AK1501="","",WORKDAY(AK1501,5,FESTIVOS_CO!A:A))</f>
        <v/>
      </c>
      <c r="AN1501" s="37"/>
      <c r="AO1501" s="37"/>
      <c r="AP1501" s="54" t="str">
        <f t="shared" ca="1" si="294"/>
        <v>NO APLICA</v>
      </c>
      <c r="AQ1501" s="36"/>
      <c r="AR1501" s="43"/>
      <c r="AS1501" s="37"/>
      <c r="AT1501" s="36"/>
      <c r="AU1501" s="37"/>
      <c r="AV1501" s="36"/>
      <c r="AW1501" s="36"/>
      <c r="AX1501" s="37"/>
      <c r="AY1501" s="140" t="str">
        <f>IF(AU1501="","",WORKDAY(AU1501,5,FESTIVOS_CO!A:A))</f>
        <v/>
      </c>
      <c r="AZ1501" s="54" t="str">
        <f t="shared" ca="1" si="291"/>
        <v>NO APLICA</v>
      </c>
      <c r="BA1501" s="55" t="str">
        <f>IF(AX1501="","",WORKDAY(AX1501,5,FESTIVOS_CO!A:A))</f>
        <v/>
      </c>
      <c r="BB1501" s="39"/>
      <c r="BC1501" s="40"/>
      <c r="BD1501" s="40"/>
      <c r="BE1501" s="56" t="str">
        <f t="shared" ca="1" si="292"/>
        <v>NO APLICA</v>
      </c>
      <c r="BF1501" s="37"/>
      <c r="BG1501" s="45"/>
      <c r="BH1501" s="37"/>
      <c r="BI1501" s="36"/>
      <c r="BJ1501" s="37"/>
      <c r="BK1501" s="36"/>
      <c r="BL1501" s="36"/>
      <c r="BM1501" s="53" t="str">
        <f>IF(BJ1501="","",WORKDAY(BJ1501,5,FESTIVOS_CO!A:A))</f>
        <v/>
      </c>
      <c r="BN1501" s="57" t="str">
        <f t="shared" ca="1" si="290"/>
        <v>PENDIENTE HACER AVISO</v>
      </c>
      <c r="BO1501" s="54" t="str">
        <f t="shared" ca="1" si="283"/>
        <v>EN TRÁMITE NOTIF. POR AVISO</v>
      </c>
      <c r="BP1501" s="37"/>
      <c r="BQ1501" s="53" t="str">
        <f>IF(BP1501="","",WORKDAY(BP1501,5,FESTIVOS_CO!A:A))</f>
        <v/>
      </c>
      <c r="BR1501" s="37"/>
      <c r="BS1501" s="36"/>
      <c r="BT1501" s="38"/>
      <c r="BU1501" s="58" t="e">
        <f>VLOOKUP(BT1501,Hoja2!$C:$D,2,0)</f>
        <v>#N/A</v>
      </c>
      <c r="BV1501" s="80" t="str">
        <f>IF(
AND(AO1501="",BD1501="",BQ1501=""),
"EN PROCESO NOTIFICACION / COMUNICACION",
IF(
BT1501="",
"NO APLICA",
IF(
BU1501=60,
IF(AO1501&lt;&gt;"",AO1501,IF(BD1501&lt;&gt;"",BD1501,BQ1501))+60,
WORKDAY(
IF(AO1501&lt;&gt;"",AO1501,IF(BD1501&lt;&gt;"",BD1501,BQ1501)),
BU1501,
FESTIVOS_CO!A:A
)
)
))</f>
        <v>EN PROCESO NOTIFICACION / COMUNICACION</v>
      </c>
      <c r="BW1501" s="44"/>
      <c r="BX1501" s="53"/>
      <c r="BY1501" s="45"/>
      <c r="BZ1501" s="37"/>
      <c r="CA1501" s="54" t="str">
        <f t="shared" si="284"/>
        <v>PENDIENTE EJECUTORIA</v>
      </c>
      <c r="CB1501" s="59" t="str">
        <f t="shared" si="293"/>
        <v/>
      </c>
      <c r="CC1501" s="36"/>
      <c r="CD1501" s="40"/>
      <c r="CE1501" s="46"/>
      <c r="CF1501" s="40"/>
      <c r="CG1501" s="40"/>
      <c r="CH1501" s="40"/>
      <c r="CI1501" s="36"/>
      <c r="CJ1501" s="47"/>
      <c r="CK1501" s="40"/>
      <c r="CL1501" s="40"/>
      <c r="CM1501" s="40"/>
      <c r="CN1501" s="40"/>
    </row>
    <row r="1502" spans="1:92" ht="42.75" hidden="1">
      <c r="A1502" s="49" t="str">
        <f t="shared" si="285"/>
        <v>SIN GESTIÓN</v>
      </c>
      <c r="B1502" s="58"/>
      <c r="C1502" s="37"/>
      <c r="D1502" s="37"/>
      <c r="E1502" s="49" t="str">
        <f t="shared" si="286"/>
        <v>PENDIENTE NOTIFICACIÓN</v>
      </c>
      <c r="F1502" s="141" t="str">
        <f t="shared" si="287"/>
        <v>PENDIENTE NOTIFICACIÓN</v>
      </c>
      <c r="G1502" s="49" t="str">
        <f t="shared" si="288"/>
        <v/>
      </c>
      <c r="H1502" s="51" t="str">
        <f ca="1">IF(
L1502="",
"",
IF(
NETWORKDAYS(L1502,IF(M1502&lt;&gt;"",M1502,TODAY()),FESTIVOS_CO!A:A)&gt;2,
"VENCIDO",
IF(
NETWORKDAYS(L1502,IF(M1502&lt;&gt;"",M1502,TODAY()),FESTIVOS_CO!A:A)=2,
"ALERTA",
"A TIEMPO"
)))</f>
        <v/>
      </c>
      <c r="I1502" s="40"/>
      <c r="J1502" s="36"/>
      <c r="K1502" s="37"/>
      <c r="L1502" s="50"/>
      <c r="M1502" s="37"/>
      <c r="N1502" s="52"/>
      <c r="O1502" s="52"/>
      <c r="P1502" s="36"/>
      <c r="Q1502" s="36"/>
      <c r="R1502" s="40"/>
      <c r="S1502" s="36"/>
      <c r="T1502" s="40"/>
      <c r="U1502" s="40"/>
      <c r="V1502" s="81"/>
      <c r="W1502" s="40"/>
      <c r="X1502" s="40"/>
      <c r="Y1502" s="40"/>
      <c r="Z1502" s="38" t="str">
        <f>IFERROR(VLOOKUP(Y1502,DIRECTORIO!A:B,2,FALSE),"")</f>
        <v/>
      </c>
      <c r="AA1502" s="40"/>
      <c r="AB1502" s="40"/>
      <c r="AC1502" s="40"/>
      <c r="AD1502" s="40"/>
      <c r="AE1502" s="40"/>
      <c r="AF1502" s="40"/>
      <c r="AG1502" s="41" t="s">
        <v>109</v>
      </c>
      <c r="AH1502" s="42"/>
      <c r="AI1502" s="54" t="str">
        <f t="shared" ca="1" si="289"/>
        <v>PENDIENTE NOTIFICACIÓN ELECTRÓNICA</v>
      </c>
      <c r="AJ1502" s="37"/>
      <c r="AK1502" s="37"/>
      <c r="AL1502" s="37"/>
      <c r="AM1502" s="53" t="str">
        <f>IF(AK1502="","",WORKDAY(AK1502,5,FESTIVOS_CO!A:A))</f>
        <v/>
      </c>
      <c r="AN1502" s="37"/>
      <c r="AO1502" s="37"/>
      <c r="AP1502" s="54" t="str">
        <f t="shared" ca="1" si="294"/>
        <v>NO APLICA</v>
      </c>
      <c r="AQ1502" s="36"/>
      <c r="AR1502" s="43"/>
      <c r="AS1502" s="37"/>
      <c r="AT1502" s="36"/>
      <c r="AU1502" s="37"/>
      <c r="AV1502" s="36"/>
      <c r="AW1502" s="36"/>
      <c r="AX1502" s="37"/>
      <c r="AY1502" s="140" t="str">
        <f>IF(AU1502="","",WORKDAY(AU1502,5,FESTIVOS_CO!A:A))</f>
        <v/>
      </c>
      <c r="AZ1502" s="54" t="str">
        <f t="shared" ca="1" si="291"/>
        <v>NO APLICA</v>
      </c>
      <c r="BA1502" s="55" t="str">
        <f>IF(AX1502="","",WORKDAY(AX1502,5,FESTIVOS_CO!A:A))</f>
        <v/>
      </c>
      <c r="BB1502" s="39"/>
      <c r="BC1502" s="40"/>
      <c r="BD1502" s="40"/>
      <c r="BE1502" s="56" t="str">
        <f t="shared" ca="1" si="292"/>
        <v>NO APLICA</v>
      </c>
      <c r="BF1502" s="37"/>
      <c r="BG1502" s="45"/>
      <c r="BH1502" s="37"/>
      <c r="BI1502" s="36"/>
      <c r="BJ1502" s="37"/>
      <c r="BK1502" s="36"/>
      <c r="BL1502" s="36"/>
      <c r="BM1502" s="53" t="str">
        <f>IF(BJ1502="","",WORKDAY(BJ1502,5,FESTIVOS_CO!A:A))</f>
        <v/>
      </c>
      <c r="BN1502" s="57" t="str">
        <f t="shared" ca="1" si="290"/>
        <v>PENDIENTE HACER AVISO</v>
      </c>
      <c r="BO1502" s="54" t="str">
        <f t="shared" ca="1" si="283"/>
        <v>EN TRÁMITE NOTIF. POR AVISO</v>
      </c>
      <c r="BP1502" s="37"/>
      <c r="BQ1502" s="53" t="str">
        <f>IF(BP1502="","",WORKDAY(BP1502,5,FESTIVOS_CO!A:A))</f>
        <v/>
      </c>
      <c r="BR1502" s="37"/>
      <c r="BS1502" s="36"/>
      <c r="BT1502" s="38"/>
      <c r="BU1502" s="58" t="e">
        <f>VLOOKUP(BT1502,Hoja2!$C:$D,2,0)</f>
        <v>#N/A</v>
      </c>
      <c r="BV1502" s="80" t="str">
        <f>IF(
AND(AO1502="",BD1502="",BQ1502=""),
"EN PROCESO NOTIFICACION / COMUNICACION",
IF(
BT1502="",
"NO APLICA",
IF(
BU1502=60,
IF(AO1502&lt;&gt;"",AO1502,IF(BD1502&lt;&gt;"",BD1502,BQ1502))+60,
WORKDAY(
IF(AO1502&lt;&gt;"",AO1502,IF(BD1502&lt;&gt;"",BD1502,BQ1502)),
BU1502,
FESTIVOS_CO!A:A
)
)
))</f>
        <v>EN PROCESO NOTIFICACION / COMUNICACION</v>
      </c>
      <c r="BW1502" s="44"/>
      <c r="BX1502" s="53"/>
      <c r="BY1502" s="45"/>
      <c r="BZ1502" s="37"/>
      <c r="CA1502" s="54" t="str">
        <f t="shared" si="284"/>
        <v>PENDIENTE EJECUTORIA</v>
      </c>
      <c r="CB1502" s="59" t="str">
        <f t="shared" si="293"/>
        <v/>
      </c>
      <c r="CC1502" s="36"/>
      <c r="CD1502" s="40"/>
      <c r="CE1502" s="46"/>
      <c r="CF1502" s="40"/>
      <c r="CG1502" s="40"/>
      <c r="CH1502" s="40"/>
      <c r="CI1502" s="36"/>
      <c r="CJ1502" s="47"/>
      <c r="CK1502" s="40"/>
      <c r="CL1502" s="40"/>
      <c r="CM1502" s="40"/>
      <c r="CN1502" s="40"/>
    </row>
    <row r="1503" spans="1:92" ht="42.75" hidden="1">
      <c r="A1503" s="49" t="str">
        <f t="shared" si="285"/>
        <v>SIN GESTIÓN</v>
      </c>
      <c r="B1503" s="58"/>
      <c r="C1503" s="37"/>
      <c r="D1503" s="37"/>
      <c r="E1503" s="49" t="str">
        <f t="shared" si="286"/>
        <v>PENDIENTE NOTIFICACIÓN</v>
      </c>
      <c r="F1503" s="141" t="str">
        <f t="shared" si="287"/>
        <v>PENDIENTE NOTIFICACIÓN</v>
      </c>
      <c r="G1503" s="49" t="str">
        <f t="shared" si="288"/>
        <v/>
      </c>
      <c r="H1503" s="51" t="str">
        <f ca="1">IF(
L1503="",
"",
IF(
NETWORKDAYS(L1503,IF(M1503&lt;&gt;"",M1503,TODAY()),FESTIVOS_CO!A:A)&gt;2,
"VENCIDO",
IF(
NETWORKDAYS(L1503,IF(M1503&lt;&gt;"",M1503,TODAY()),FESTIVOS_CO!A:A)=2,
"ALERTA",
"A TIEMPO"
)))</f>
        <v/>
      </c>
      <c r="I1503" s="40"/>
      <c r="J1503" s="36"/>
      <c r="K1503" s="37"/>
      <c r="L1503" s="50"/>
      <c r="M1503" s="37"/>
      <c r="N1503" s="52"/>
      <c r="O1503" s="52"/>
      <c r="P1503" s="36"/>
      <c r="Q1503" s="36"/>
      <c r="R1503" s="40"/>
      <c r="S1503" s="36"/>
      <c r="T1503" s="40"/>
      <c r="U1503" s="40"/>
      <c r="V1503" s="81"/>
      <c r="W1503" s="40"/>
      <c r="X1503" s="40"/>
      <c r="Y1503" s="40"/>
      <c r="Z1503" s="38" t="str">
        <f>IFERROR(VLOOKUP(Y1503,DIRECTORIO!A:B,2,FALSE),"")</f>
        <v/>
      </c>
      <c r="AA1503" s="40"/>
      <c r="AB1503" s="40"/>
      <c r="AC1503" s="40"/>
      <c r="AD1503" s="40"/>
      <c r="AE1503" s="40"/>
      <c r="AF1503" s="40"/>
      <c r="AG1503" s="41" t="s">
        <v>109</v>
      </c>
      <c r="AH1503" s="42"/>
      <c r="AI1503" s="54" t="str">
        <f t="shared" ca="1" si="289"/>
        <v>PENDIENTE NOTIFICACIÓN ELECTRÓNICA</v>
      </c>
      <c r="AJ1503" s="37"/>
      <c r="AK1503" s="37"/>
      <c r="AL1503" s="37"/>
      <c r="AM1503" s="53" t="str">
        <f>IF(AK1503="","",WORKDAY(AK1503,5,FESTIVOS_CO!A:A))</f>
        <v/>
      </c>
      <c r="AN1503" s="37"/>
      <c r="AO1503" s="37"/>
      <c r="AP1503" s="54" t="str">
        <f t="shared" ca="1" si="294"/>
        <v>NO APLICA</v>
      </c>
      <c r="AQ1503" s="36"/>
      <c r="AR1503" s="43"/>
      <c r="AS1503" s="37"/>
      <c r="AT1503" s="36"/>
      <c r="AU1503" s="37"/>
      <c r="AV1503" s="36"/>
      <c r="AW1503" s="36"/>
      <c r="AX1503" s="37"/>
      <c r="AY1503" s="140" t="str">
        <f>IF(AU1503="","",WORKDAY(AU1503,5,FESTIVOS_CO!A:A))</f>
        <v/>
      </c>
      <c r="AZ1503" s="54" t="str">
        <f t="shared" ca="1" si="291"/>
        <v>NO APLICA</v>
      </c>
      <c r="BA1503" s="55" t="str">
        <f>IF(AX1503="","",WORKDAY(AX1503,5,FESTIVOS_CO!A:A))</f>
        <v/>
      </c>
      <c r="BB1503" s="39"/>
      <c r="BC1503" s="40"/>
      <c r="BD1503" s="40"/>
      <c r="BE1503" s="56" t="str">
        <f t="shared" ca="1" si="292"/>
        <v>NO APLICA</v>
      </c>
      <c r="BF1503" s="37"/>
      <c r="BG1503" s="45"/>
      <c r="BH1503" s="37"/>
      <c r="BI1503" s="36"/>
      <c r="BJ1503" s="37"/>
      <c r="BK1503" s="36"/>
      <c r="BL1503" s="36"/>
      <c r="BM1503" s="53" t="str">
        <f>IF(BJ1503="","",WORKDAY(BJ1503,5,FESTIVOS_CO!A:A))</f>
        <v/>
      </c>
      <c r="BN1503" s="57" t="str">
        <f t="shared" ca="1" si="290"/>
        <v>PENDIENTE HACER AVISO</v>
      </c>
      <c r="BO1503" s="54" t="str">
        <f t="shared" ca="1" si="283"/>
        <v>EN TRÁMITE NOTIF. POR AVISO</v>
      </c>
      <c r="BP1503" s="37"/>
      <c r="BQ1503" s="53" t="str">
        <f>IF(BP1503="","",WORKDAY(BP1503,5,FESTIVOS_CO!A:A))</f>
        <v/>
      </c>
      <c r="BR1503" s="37"/>
      <c r="BS1503" s="36"/>
      <c r="BT1503" s="38"/>
      <c r="BU1503" s="58" t="e">
        <f>VLOOKUP(BT1503,Hoja2!$C:$D,2,0)</f>
        <v>#N/A</v>
      </c>
      <c r="BV1503" s="80" t="str">
        <f>IF(
AND(AO1503="",BD1503="",BQ1503=""),
"EN PROCESO NOTIFICACION / COMUNICACION",
IF(
BT1503="",
"NO APLICA",
IF(
BU1503=60,
IF(AO1503&lt;&gt;"",AO1503,IF(BD1503&lt;&gt;"",BD1503,BQ1503))+60,
WORKDAY(
IF(AO1503&lt;&gt;"",AO1503,IF(BD1503&lt;&gt;"",BD1503,BQ1503)),
BU1503,
FESTIVOS_CO!A:A
)
)
))</f>
        <v>EN PROCESO NOTIFICACION / COMUNICACION</v>
      </c>
      <c r="BW1503" s="44"/>
      <c r="BX1503" s="53"/>
      <c r="BY1503" s="45"/>
      <c r="BZ1503" s="37"/>
      <c r="CA1503" s="54" t="str">
        <f t="shared" si="284"/>
        <v>PENDIENTE EJECUTORIA</v>
      </c>
      <c r="CB1503" s="59" t="str">
        <f t="shared" si="293"/>
        <v/>
      </c>
      <c r="CC1503" s="36"/>
      <c r="CD1503" s="40"/>
      <c r="CE1503" s="46"/>
      <c r="CF1503" s="40"/>
      <c r="CG1503" s="40"/>
      <c r="CH1503" s="40"/>
      <c r="CI1503" s="36"/>
      <c r="CJ1503" s="47"/>
      <c r="CK1503" s="40"/>
      <c r="CL1503" s="40"/>
      <c r="CM1503" s="40"/>
      <c r="CN1503" s="40"/>
    </row>
    <row r="1504" spans="1:92" ht="42.75" hidden="1">
      <c r="A1504" s="49" t="str">
        <f t="shared" si="285"/>
        <v>SIN GESTIÓN</v>
      </c>
      <c r="B1504" s="58"/>
      <c r="C1504" s="37"/>
      <c r="D1504" s="37"/>
      <c r="E1504" s="49" t="str">
        <f t="shared" si="286"/>
        <v>PENDIENTE NOTIFICACIÓN</v>
      </c>
      <c r="F1504" s="141" t="str">
        <f t="shared" si="287"/>
        <v>PENDIENTE NOTIFICACIÓN</v>
      </c>
      <c r="G1504" s="49" t="str">
        <f t="shared" si="288"/>
        <v/>
      </c>
      <c r="H1504" s="51" t="str">
        <f ca="1">IF(
L1504="",
"",
IF(
NETWORKDAYS(L1504,IF(M1504&lt;&gt;"",M1504,TODAY()),FESTIVOS_CO!A:A)&gt;2,
"VENCIDO",
IF(
NETWORKDAYS(L1504,IF(M1504&lt;&gt;"",M1504,TODAY()),FESTIVOS_CO!A:A)=2,
"ALERTA",
"A TIEMPO"
)))</f>
        <v/>
      </c>
      <c r="I1504" s="40"/>
      <c r="J1504" s="36"/>
      <c r="K1504" s="37"/>
      <c r="L1504" s="50"/>
      <c r="M1504" s="37"/>
      <c r="N1504" s="52"/>
      <c r="O1504" s="52"/>
      <c r="P1504" s="36"/>
      <c r="Q1504" s="36"/>
      <c r="R1504" s="40"/>
      <c r="S1504" s="36"/>
      <c r="T1504" s="40"/>
      <c r="U1504" s="40"/>
      <c r="V1504" s="81"/>
      <c r="W1504" s="40"/>
      <c r="X1504" s="40"/>
      <c r="Y1504" s="40"/>
      <c r="Z1504" s="38" t="str">
        <f>IFERROR(VLOOKUP(Y1504,DIRECTORIO!A:B,2,FALSE),"")</f>
        <v/>
      </c>
      <c r="AA1504" s="40"/>
      <c r="AB1504" s="40"/>
      <c r="AC1504" s="40"/>
      <c r="AD1504" s="40"/>
      <c r="AE1504" s="40"/>
      <c r="AF1504" s="40"/>
      <c r="AG1504" s="41" t="s">
        <v>109</v>
      </c>
      <c r="AH1504" s="42"/>
      <c r="AI1504" s="54" t="str">
        <f t="shared" ca="1" si="289"/>
        <v>PENDIENTE NOTIFICACIÓN ELECTRÓNICA</v>
      </c>
      <c r="AJ1504" s="37"/>
      <c r="AK1504" s="37"/>
      <c r="AL1504" s="37"/>
      <c r="AM1504" s="53" t="str">
        <f>IF(AK1504="","",WORKDAY(AK1504,5,FESTIVOS_CO!A:A))</f>
        <v/>
      </c>
      <c r="AN1504" s="37"/>
      <c r="AO1504" s="37"/>
      <c r="AP1504" s="54" t="str">
        <f t="shared" ca="1" si="294"/>
        <v>NO APLICA</v>
      </c>
      <c r="AQ1504" s="36"/>
      <c r="AR1504" s="43"/>
      <c r="AS1504" s="37"/>
      <c r="AT1504" s="36"/>
      <c r="AU1504" s="37"/>
      <c r="AV1504" s="36"/>
      <c r="AW1504" s="36"/>
      <c r="AX1504" s="37"/>
      <c r="AY1504" s="140" t="str">
        <f>IF(AU1504="","",WORKDAY(AU1504,5,FESTIVOS_CO!A:A))</f>
        <v/>
      </c>
      <c r="AZ1504" s="54" t="str">
        <f t="shared" ca="1" si="291"/>
        <v>NO APLICA</v>
      </c>
      <c r="BA1504" s="55" t="str">
        <f>IF(AX1504="","",WORKDAY(AX1504,5,FESTIVOS_CO!A:A))</f>
        <v/>
      </c>
      <c r="BB1504" s="39"/>
      <c r="BC1504" s="40"/>
      <c r="BD1504" s="40"/>
      <c r="BE1504" s="56" t="str">
        <f t="shared" ca="1" si="292"/>
        <v>NO APLICA</v>
      </c>
      <c r="BF1504" s="37"/>
      <c r="BG1504" s="45"/>
      <c r="BH1504" s="37"/>
      <c r="BI1504" s="36"/>
      <c r="BJ1504" s="37"/>
      <c r="BK1504" s="36"/>
      <c r="BL1504" s="36"/>
      <c r="BM1504" s="53" t="str">
        <f>IF(BJ1504="","",WORKDAY(BJ1504,5,FESTIVOS_CO!A:A))</f>
        <v/>
      </c>
      <c r="BN1504" s="57" t="str">
        <f t="shared" ca="1" si="290"/>
        <v>PENDIENTE HACER AVISO</v>
      </c>
      <c r="BO1504" s="54" t="str">
        <f t="shared" ca="1" si="283"/>
        <v>EN TRÁMITE NOTIF. POR AVISO</v>
      </c>
      <c r="BP1504" s="37"/>
      <c r="BQ1504" s="53" t="str">
        <f>IF(BP1504="","",WORKDAY(BP1504,5,FESTIVOS_CO!A:A))</f>
        <v/>
      </c>
      <c r="BR1504" s="37"/>
      <c r="BS1504" s="36"/>
      <c r="BT1504" s="38"/>
      <c r="BU1504" s="58" t="e">
        <f>VLOOKUP(BT1504,Hoja2!$C:$D,2,0)</f>
        <v>#N/A</v>
      </c>
      <c r="BV1504" s="80" t="str">
        <f>IF(
AND(AO1504="",BD1504="",BQ1504=""),
"EN PROCESO NOTIFICACION / COMUNICACION",
IF(
BT1504="",
"NO APLICA",
IF(
BU1504=60,
IF(AO1504&lt;&gt;"",AO1504,IF(BD1504&lt;&gt;"",BD1504,BQ1504))+60,
WORKDAY(
IF(AO1504&lt;&gt;"",AO1504,IF(BD1504&lt;&gt;"",BD1504,BQ1504)),
BU1504,
FESTIVOS_CO!A:A
)
)
))</f>
        <v>EN PROCESO NOTIFICACION / COMUNICACION</v>
      </c>
      <c r="BW1504" s="44"/>
      <c r="BX1504" s="53"/>
      <c r="BY1504" s="45"/>
      <c r="BZ1504" s="37"/>
      <c r="CA1504" s="54" t="str">
        <f t="shared" si="284"/>
        <v>PENDIENTE EJECUTORIA</v>
      </c>
      <c r="CB1504" s="59" t="str">
        <f t="shared" si="293"/>
        <v/>
      </c>
      <c r="CC1504" s="36"/>
      <c r="CD1504" s="40"/>
      <c r="CE1504" s="46"/>
      <c r="CF1504" s="40"/>
      <c r="CG1504" s="40"/>
      <c r="CH1504" s="40"/>
      <c r="CI1504" s="36"/>
      <c r="CJ1504" s="47"/>
      <c r="CK1504" s="40"/>
      <c r="CL1504" s="40"/>
      <c r="CM1504" s="40"/>
      <c r="CN1504" s="40"/>
    </row>
    <row r="1505" spans="1:92" ht="42.75" hidden="1">
      <c r="A1505" s="49" t="str">
        <f t="shared" si="285"/>
        <v>SIN GESTIÓN</v>
      </c>
      <c r="B1505" s="58"/>
      <c r="C1505" s="37"/>
      <c r="D1505" s="37"/>
      <c r="E1505" s="49" t="str">
        <f t="shared" si="286"/>
        <v>PENDIENTE NOTIFICACIÓN</v>
      </c>
      <c r="F1505" s="141" t="str">
        <f t="shared" si="287"/>
        <v>PENDIENTE NOTIFICACIÓN</v>
      </c>
      <c r="G1505" s="49" t="str">
        <f t="shared" si="288"/>
        <v/>
      </c>
      <c r="H1505" s="51" t="str">
        <f ca="1">IF(
L1505="",
"",
IF(
NETWORKDAYS(L1505,IF(M1505&lt;&gt;"",M1505,TODAY()),FESTIVOS_CO!A:A)&gt;2,
"VENCIDO",
IF(
NETWORKDAYS(L1505,IF(M1505&lt;&gt;"",M1505,TODAY()),FESTIVOS_CO!A:A)=2,
"ALERTA",
"A TIEMPO"
)))</f>
        <v/>
      </c>
      <c r="I1505" s="40"/>
      <c r="J1505" s="36"/>
      <c r="K1505" s="37"/>
      <c r="L1505" s="50"/>
      <c r="M1505" s="37"/>
      <c r="N1505" s="52"/>
      <c r="O1505" s="52"/>
      <c r="P1505" s="36"/>
      <c r="Q1505" s="36"/>
      <c r="R1505" s="40"/>
      <c r="S1505" s="36"/>
      <c r="T1505" s="40"/>
      <c r="U1505" s="40"/>
      <c r="V1505" s="81"/>
      <c r="W1505" s="40"/>
      <c r="X1505" s="40"/>
      <c r="Y1505" s="40"/>
      <c r="Z1505" s="38" t="str">
        <f>IFERROR(VLOOKUP(Y1505,DIRECTORIO!A:B,2,FALSE),"")</f>
        <v/>
      </c>
      <c r="AA1505" s="40"/>
      <c r="AB1505" s="40"/>
      <c r="AC1505" s="40"/>
      <c r="AD1505" s="40"/>
      <c r="AE1505" s="40"/>
      <c r="AF1505" s="40"/>
      <c r="AG1505" s="41" t="s">
        <v>109</v>
      </c>
      <c r="AH1505" s="42"/>
      <c r="AI1505" s="54" t="str">
        <f t="shared" ca="1" si="289"/>
        <v>PENDIENTE NOTIFICACIÓN ELECTRÓNICA</v>
      </c>
      <c r="AJ1505" s="37"/>
      <c r="AK1505" s="37"/>
      <c r="AL1505" s="37"/>
      <c r="AM1505" s="53" t="str">
        <f>IF(AK1505="","",WORKDAY(AK1505,5,FESTIVOS_CO!A:A))</f>
        <v/>
      </c>
      <c r="AN1505" s="37"/>
      <c r="AO1505" s="37"/>
      <c r="AP1505" s="54" t="str">
        <f t="shared" ca="1" si="294"/>
        <v>NO APLICA</v>
      </c>
      <c r="AQ1505" s="36"/>
      <c r="AR1505" s="43"/>
      <c r="AS1505" s="37"/>
      <c r="AT1505" s="36"/>
      <c r="AU1505" s="37"/>
      <c r="AV1505" s="36"/>
      <c r="AW1505" s="36"/>
      <c r="AX1505" s="37"/>
      <c r="AY1505" s="140" t="str">
        <f>IF(AU1505="","",WORKDAY(AU1505,5,FESTIVOS_CO!A:A))</f>
        <v/>
      </c>
      <c r="AZ1505" s="54" t="str">
        <f t="shared" ca="1" si="291"/>
        <v>NO APLICA</v>
      </c>
      <c r="BA1505" s="55" t="str">
        <f>IF(AX1505="","",WORKDAY(AX1505,5,FESTIVOS_CO!A:A))</f>
        <v/>
      </c>
      <c r="BB1505" s="39"/>
      <c r="BC1505" s="40"/>
      <c r="BD1505" s="40"/>
      <c r="BE1505" s="56" t="str">
        <f t="shared" ca="1" si="292"/>
        <v>NO APLICA</v>
      </c>
      <c r="BF1505" s="37"/>
      <c r="BG1505" s="45"/>
      <c r="BH1505" s="37"/>
      <c r="BI1505" s="36"/>
      <c r="BJ1505" s="37"/>
      <c r="BK1505" s="36"/>
      <c r="BL1505" s="36"/>
      <c r="BM1505" s="53" t="str">
        <f>IF(BJ1505="","",WORKDAY(BJ1505,5,FESTIVOS_CO!A:A))</f>
        <v/>
      </c>
      <c r="BN1505" s="57" t="str">
        <f t="shared" ca="1" si="290"/>
        <v>PENDIENTE HACER AVISO</v>
      </c>
      <c r="BO1505" s="54" t="str">
        <f t="shared" ca="1" si="283"/>
        <v>EN TRÁMITE NOTIF. POR AVISO</v>
      </c>
      <c r="BP1505" s="37"/>
      <c r="BQ1505" s="53" t="str">
        <f>IF(BP1505="","",WORKDAY(BP1505,5,FESTIVOS_CO!A:A))</f>
        <v/>
      </c>
      <c r="BR1505" s="37"/>
      <c r="BS1505" s="36"/>
      <c r="BT1505" s="38"/>
      <c r="BU1505" s="58" t="e">
        <f>VLOOKUP(BT1505,Hoja2!$C:$D,2,0)</f>
        <v>#N/A</v>
      </c>
      <c r="BV1505" s="80" t="str">
        <f>IF(
AND(AO1505="",BD1505="",BQ1505=""),
"EN PROCESO NOTIFICACION / COMUNICACION",
IF(
BT1505="",
"NO APLICA",
IF(
BU1505=60,
IF(AO1505&lt;&gt;"",AO1505,IF(BD1505&lt;&gt;"",BD1505,BQ1505))+60,
WORKDAY(
IF(AO1505&lt;&gt;"",AO1505,IF(BD1505&lt;&gt;"",BD1505,BQ1505)),
BU1505,
FESTIVOS_CO!A:A
)
)
))</f>
        <v>EN PROCESO NOTIFICACION / COMUNICACION</v>
      </c>
      <c r="BW1505" s="44"/>
      <c r="BX1505" s="53"/>
      <c r="BY1505" s="45"/>
      <c r="BZ1505" s="37"/>
      <c r="CA1505" s="54" t="str">
        <f t="shared" si="284"/>
        <v>PENDIENTE EJECUTORIA</v>
      </c>
      <c r="CB1505" s="59" t="str">
        <f t="shared" si="293"/>
        <v/>
      </c>
      <c r="CC1505" s="36"/>
      <c r="CD1505" s="40"/>
      <c r="CE1505" s="46"/>
      <c r="CF1505" s="40"/>
      <c r="CG1505" s="40"/>
      <c r="CH1505" s="40"/>
      <c r="CI1505" s="36"/>
      <c r="CJ1505" s="47"/>
      <c r="CK1505" s="40"/>
      <c r="CL1505" s="40"/>
      <c r="CM1505" s="40"/>
      <c r="CN1505" s="40"/>
    </row>
    <row r="1506" spans="1:92" ht="42.75" hidden="1">
      <c r="A1506" s="49" t="str">
        <f t="shared" si="285"/>
        <v>SIN GESTIÓN</v>
      </c>
      <c r="B1506" s="58"/>
      <c r="C1506" s="37"/>
      <c r="D1506" s="37"/>
      <c r="E1506" s="49" t="str">
        <f t="shared" si="286"/>
        <v>PENDIENTE NOTIFICACIÓN</v>
      </c>
      <c r="F1506" s="141" t="str">
        <f t="shared" si="287"/>
        <v>PENDIENTE NOTIFICACIÓN</v>
      </c>
      <c r="G1506" s="49" t="str">
        <f t="shared" si="288"/>
        <v/>
      </c>
      <c r="H1506" s="51" t="str">
        <f ca="1">IF(
L1506="",
"",
IF(
NETWORKDAYS(L1506,IF(M1506&lt;&gt;"",M1506,TODAY()),FESTIVOS_CO!A:A)&gt;2,
"VENCIDO",
IF(
NETWORKDAYS(L1506,IF(M1506&lt;&gt;"",M1506,TODAY()),FESTIVOS_CO!A:A)=2,
"ALERTA",
"A TIEMPO"
)))</f>
        <v/>
      </c>
      <c r="I1506" s="40"/>
      <c r="J1506" s="36"/>
      <c r="K1506" s="37"/>
      <c r="L1506" s="50"/>
      <c r="M1506" s="37"/>
      <c r="N1506" s="52"/>
      <c r="O1506" s="52"/>
      <c r="P1506" s="36"/>
      <c r="Q1506" s="36"/>
      <c r="R1506" s="40"/>
      <c r="S1506" s="36"/>
      <c r="T1506" s="40"/>
      <c r="U1506" s="40"/>
      <c r="V1506" s="81"/>
      <c r="W1506" s="40"/>
      <c r="X1506" s="40"/>
      <c r="Y1506" s="40"/>
      <c r="Z1506" s="38" t="str">
        <f>IFERROR(VLOOKUP(Y1506,DIRECTORIO!A:B,2,FALSE),"")</f>
        <v/>
      </c>
      <c r="AA1506" s="40"/>
      <c r="AB1506" s="40"/>
      <c r="AC1506" s="40"/>
      <c r="AD1506" s="40"/>
      <c r="AE1506" s="40"/>
      <c r="AF1506" s="40"/>
      <c r="AG1506" s="41" t="s">
        <v>109</v>
      </c>
      <c r="AH1506" s="42"/>
      <c r="AI1506" s="54" t="str">
        <f t="shared" ca="1" si="289"/>
        <v>PENDIENTE NOTIFICACIÓN ELECTRÓNICA</v>
      </c>
      <c r="AJ1506" s="37"/>
      <c r="AK1506" s="37"/>
      <c r="AL1506" s="37"/>
      <c r="AM1506" s="53" t="str">
        <f>IF(AK1506="","",WORKDAY(AK1506,5,FESTIVOS_CO!A:A))</f>
        <v/>
      </c>
      <c r="AN1506" s="37"/>
      <c r="AO1506" s="37"/>
      <c r="AP1506" s="54" t="str">
        <f t="shared" ca="1" si="294"/>
        <v>NO APLICA</v>
      </c>
      <c r="AQ1506" s="36"/>
      <c r="AR1506" s="43"/>
      <c r="AS1506" s="37"/>
      <c r="AT1506" s="36"/>
      <c r="AU1506" s="37"/>
      <c r="AV1506" s="36"/>
      <c r="AW1506" s="36"/>
      <c r="AX1506" s="37"/>
      <c r="AY1506" s="140" t="str">
        <f>IF(AU1506="","",WORKDAY(AU1506,5,FESTIVOS_CO!A:A))</f>
        <v/>
      </c>
      <c r="AZ1506" s="54" t="str">
        <f t="shared" ca="1" si="291"/>
        <v>NO APLICA</v>
      </c>
      <c r="BA1506" s="55" t="str">
        <f>IF(AX1506="","",WORKDAY(AX1506,5,FESTIVOS_CO!A:A))</f>
        <v/>
      </c>
      <c r="BB1506" s="39"/>
      <c r="BC1506" s="40"/>
      <c r="BD1506" s="40"/>
      <c r="BE1506" s="56" t="str">
        <f t="shared" ca="1" si="292"/>
        <v>NO APLICA</v>
      </c>
      <c r="BF1506" s="37"/>
      <c r="BG1506" s="45"/>
      <c r="BH1506" s="37"/>
      <c r="BI1506" s="36"/>
      <c r="BJ1506" s="37"/>
      <c r="BK1506" s="36"/>
      <c r="BL1506" s="36"/>
      <c r="BM1506" s="53" t="str">
        <f>IF(BJ1506="","",WORKDAY(BJ1506,5,FESTIVOS_CO!A:A))</f>
        <v/>
      </c>
      <c r="BN1506" s="57" t="str">
        <f t="shared" ca="1" si="290"/>
        <v>PENDIENTE HACER AVISO</v>
      </c>
      <c r="BO1506" s="54" t="str">
        <f t="shared" ca="1" si="283"/>
        <v>EN TRÁMITE NOTIF. POR AVISO</v>
      </c>
      <c r="BP1506" s="37"/>
      <c r="BQ1506" s="53" t="str">
        <f>IF(BP1506="","",WORKDAY(BP1506,5,FESTIVOS_CO!A:A))</f>
        <v/>
      </c>
      <c r="BR1506" s="37"/>
      <c r="BS1506" s="36"/>
      <c r="BT1506" s="38"/>
      <c r="BU1506" s="58" t="e">
        <f>VLOOKUP(BT1506,Hoja2!$C:$D,2,0)</f>
        <v>#N/A</v>
      </c>
      <c r="BV1506" s="80" t="str">
        <f>IF(
AND(AO1506="",BD1506="",BQ1506=""),
"EN PROCESO NOTIFICACION / COMUNICACION",
IF(
BT1506="",
"NO APLICA",
IF(
BU1506=60,
IF(AO1506&lt;&gt;"",AO1506,IF(BD1506&lt;&gt;"",BD1506,BQ1506))+60,
WORKDAY(
IF(AO1506&lt;&gt;"",AO1506,IF(BD1506&lt;&gt;"",BD1506,BQ1506)),
BU1506,
FESTIVOS_CO!A:A
)
)
))</f>
        <v>EN PROCESO NOTIFICACION / COMUNICACION</v>
      </c>
      <c r="BW1506" s="44"/>
      <c r="BX1506" s="53"/>
      <c r="BY1506" s="45"/>
      <c r="BZ1506" s="37"/>
      <c r="CA1506" s="54" t="str">
        <f t="shared" si="284"/>
        <v>PENDIENTE EJECUTORIA</v>
      </c>
      <c r="CB1506" s="59" t="str">
        <f t="shared" si="293"/>
        <v/>
      </c>
      <c r="CC1506" s="36"/>
      <c r="CD1506" s="40"/>
      <c r="CE1506" s="46"/>
      <c r="CF1506" s="40"/>
      <c r="CG1506" s="40"/>
      <c r="CH1506" s="40"/>
      <c r="CI1506" s="36"/>
      <c r="CJ1506" s="47"/>
      <c r="CK1506" s="40"/>
      <c r="CL1506" s="40"/>
      <c r="CM1506" s="40"/>
      <c r="CN1506" s="40"/>
    </row>
    <row r="1507" spans="1:92" ht="42.75" hidden="1">
      <c r="A1507" s="49" t="str">
        <f t="shared" si="285"/>
        <v>SIN GESTIÓN</v>
      </c>
      <c r="B1507" s="58"/>
      <c r="C1507" s="37"/>
      <c r="D1507" s="37"/>
      <c r="E1507" s="49" t="str">
        <f t="shared" si="286"/>
        <v>PENDIENTE NOTIFICACIÓN</v>
      </c>
      <c r="F1507" s="141" t="str">
        <f t="shared" si="287"/>
        <v>PENDIENTE NOTIFICACIÓN</v>
      </c>
      <c r="G1507" s="49" t="str">
        <f t="shared" si="288"/>
        <v/>
      </c>
      <c r="H1507" s="51" t="str">
        <f ca="1">IF(
L1507="",
"",
IF(
NETWORKDAYS(L1507,IF(M1507&lt;&gt;"",M1507,TODAY()),FESTIVOS_CO!A:A)&gt;2,
"VENCIDO",
IF(
NETWORKDAYS(L1507,IF(M1507&lt;&gt;"",M1507,TODAY()),FESTIVOS_CO!A:A)=2,
"ALERTA",
"A TIEMPO"
)))</f>
        <v/>
      </c>
      <c r="I1507" s="40"/>
      <c r="J1507" s="36"/>
      <c r="K1507" s="37"/>
      <c r="L1507" s="50"/>
      <c r="M1507" s="37"/>
      <c r="N1507" s="52"/>
      <c r="O1507" s="52"/>
      <c r="P1507" s="36"/>
      <c r="Q1507" s="36"/>
      <c r="R1507" s="40"/>
      <c r="S1507" s="36"/>
      <c r="T1507" s="40"/>
      <c r="U1507" s="40"/>
      <c r="V1507" s="81"/>
      <c r="W1507" s="40"/>
      <c r="X1507" s="40"/>
      <c r="Y1507" s="40"/>
      <c r="Z1507" s="38" t="str">
        <f>IFERROR(VLOOKUP(Y1507,DIRECTORIO!A:B,2,FALSE),"")</f>
        <v/>
      </c>
      <c r="AA1507" s="40"/>
      <c r="AB1507" s="40"/>
      <c r="AC1507" s="40"/>
      <c r="AD1507" s="40"/>
      <c r="AE1507" s="40"/>
      <c r="AF1507" s="40"/>
      <c r="AG1507" s="41" t="s">
        <v>109</v>
      </c>
      <c r="AH1507" s="42"/>
      <c r="AI1507" s="54" t="str">
        <f t="shared" ca="1" si="289"/>
        <v>PENDIENTE NOTIFICACIÓN ELECTRÓNICA</v>
      </c>
      <c r="AJ1507" s="37"/>
      <c r="AK1507" s="37"/>
      <c r="AL1507" s="37"/>
      <c r="AM1507" s="53" t="str">
        <f>IF(AK1507="","",WORKDAY(AK1507,5,FESTIVOS_CO!A:A))</f>
        <v/>
      </c>
      <c r="AN1507" s="37"/>
      <c r="AO1507" s="37"/>
      <c r="AP1507" s="54" t="str">
        <f t="shared" ca="1" si="294"/>
        <v>NO APLICA</v>
      </c>
      <c r="AQ1507" s="36"/>
      <c r="AR1507" s="43"/>
      <c r="AS1507" s="37"/>
      <c r="AT1507" s="36"/>
      <c r="AU1507" s="37"/>
      <c r="AV1507" s="36"/>
      <c r="AW1507" s="36"/>
      <c r="AX1507" s="37"/>
      <c r="AY1507" s="140" t="str">
        <f>IF(AU1507="","",WORKDAY(AU1507,5,FESTIVOS_CO!A:A))</f>
        <v/>
      </c>
      <c r="AZ1507" s="54" t="str">
        <f t="shared" ca="1" si="291"/>
        <v>NO APLICA</v>
      </c>
      <c r="BA1507" s="55" t="str">
        <f>IF(AX1507="","",WORKDAY(AX1507,5,FESTIVOS_CO!A:A))</f>
        <v/>
      </c>
      <c r="BB1507" s="39"/>
      <c r="BC1507" s="40"/>
      <c r="BD1507" s="40"/>
      <c r="BE1507" s="56" t="str">
        <f t="shared" ca="1" si="292"/>
        <v>NO APLICA</v>
      </c>
      <c r="BF1507" s="37"/>
      <c r="BG1507" s="45"/>
      <c r="BH1507" s="37"/>
      <c r="BI1507" s="36"/>
      <c r="BJ1507" s="37"/>
      <c r="BK1507" s="36"/>
      <c r="BL1507" s="36"/>
      <c r="BM1507" s="53" t="str">
        <f>IF(BJ1507="","",WORKDAY(BJ1507,5,FESTIVOS_CO!A:A))</f>
        <v/>
      </c>
      <c r="BN1507" s="57" t="str">
        <f t="shared" ca="1" si="290"/>
        <v>PENDIENTE HACER AVISO</v>
      </c>
      <c r="BO1507" s="54" t="str">
        <f t="shared" ca="1" si="283"/>
        <v>EN TRÁMITE NOTIF. POR AVISO</v>
      </c>
      <c r="BP1507" s="37"/>
      <c r="BQ1507" s="53" t="str">
        <f>IF(BP1507="","",WORKDAY(BP1507,5,FESTIVOS_CO!A:A))</f>
        <v/>
      </c>
      <c r="BR1507" s="37"/>
      <c r="BS1507" s="36"/>
      <c r="BT1507" s="38"/>
      <c r="BU1507" s="58" t="e">
        <f>VLOOKUP(BT1507,Hoja2!$C:$D,2,0)</f>
        <v>#N/A</v>
      </c>
      <c r="BV1507" s="80" t="str">
        <f>IF(
AND(AO1507="",BD1507="",BQ1507=""),
"EN PROCESO NOTIFICACION / COMUNICACION",
IF(
BT1507="",
"NO APLICA",
IF(
BU1507=60,
IF(AO1507&lt;&gt;"",AO1507,IF(BD1507&lt;&gt;"",BD1507,BQ1507))+60,
WORKDAY(
IF(AO1507&lt;&gt;"",AO1507,IF(BD1507&lt;&gt;"",BD1507,BQ1507)),
BU1507,
FESTIVOS_CO!A:A
)
)
))</f>
        <v>EN PROCESO NOTIFICACION / COMUNICACION</v>
      </c>
      <c r="BW1507" s="44"/>
      <c r="BX1507" s="53"/>
      <c r="BY1507" s="45"/>
      <c r="BZ1507" s="37"/>
      <c r="CA1507" s="54" t="str">
        <f t="shared" si="284"/>
        <v>PENDIENTE EJECUTORIA</v>
      </c>
      <c r="CB1507" s="59" t="str">
        <f t="shared" si="293"/>
        <v/>
      </c>
      <c r="CC1507" s="36"/>
      <c r="CD1507" s="40"/>
      <c r="CE1507" s="46"/>
      <c r="CF1507" s="40"/>
      <c r="CG1507" s="40"/>
      <c r="CH1507" s="40"/>
      <c r="CI1507" s="36"/>
      <c r="CJ1507" s="47"/>
      <c r="CK1507" s="40"/>
      <c r="CL1507" s="40"/>
      <c r="CM1507" s="40"/>
      <c r="CN1507" s="40"/>
    </row>
    <row r="1508" spans="1:92" ht="42.75" hidden="1">
      <c r="A1508" s="49" t="str">
        <f t="shared" si="285"/>
        <v>SIN GESTIÓN</v>
      </c>
      <c r="B1508" s="58"/>
      <c r="C1508" s="37"/>
      <c r="D1508" s="37"/>
      <c r="E1508" s="49" t="str">
        <f t="shared" si="286"/>
        <v>PENDIENTE NOTIFICACIÓN</v>
      </c>
      <c r="F1508" s="141" t="str">
        <f t="shared" si="287"/>
        <v>PENDIENTE NOTIFICACIÓN</v>
      </c>
      <c r="G1508" s="49" t="str">
        <f t="shared" si="288"/>
        <v/>
      </c>
      <c r="H1508" s="51" t="str">
        <f ca="1">IF(
L1508="",
"",
IF(
NETWORKDAYS(L1508,IF(M1508&lt;&gt;"",M1508,TODAY()),FESTIVOS_CO!A:A)&gt;2,
"VENCIDO",
IF(
NETWORKDAYS(L1508,IF(M1508&lt;&gt;"",M1508,TODAY()),FESTIVOS_CO!A:A)=2,
"ALERTA",
"A TIEMPO"
)))</f>
        <v/>
      </c>
      <c r="I1508" s="40"/>
      <c r="J1508" s="36"/>
      <c r="K1508" s="37"/>
      <c r="L1508" s="50"/>
      <c r="M1508" s="37"/>
      <c r="N1508" s="52"/>
      <c r="O1508" s="52"/>
      <c r="P1508" s="36"/>
      <c r="Q1508" s="36"/>
      <c r="R1508" s="40"/>
      <c r="S1508" s="36"/>
      <c r="T1508" s="40"/>
      <c r="U1508" s="40"/>
      <c r="V1508" s="81"/>
      <c r="W1508" s="40"/>
      <c r="X1508" s="40"/>
      <c r="Y1508" s="40"/>
      <c r="Z1508" s="38" t="str">
        <f>IFERROR(VLOOKUP(Y1508,DIRECTORIO!A:B,2,FALSE),"")</f>
        <v/>
      </c>
      <c r="AA1508" s="40"/>
      <c r="AB1508" s="40"/>
      <c r="AC1508" s="40"/>
      <c r="AD1508" s="40"/>
      <c r="AE1508" s="40"/>
      <c r="AF1508" s="40"/>
      <c r="AG1508" s="41" t="s">
        <v>109</v>
      </c>
      <c r="AH1508" s="42"/>
      <c r="AI1508" s="54" t="str">
        <f t="shared" ca="1" si="289"/>
        <v>PENDIENTE NOTIFICACIÓN ELECTRÓNICA</v>
      </c>
      <c r="AJ1508" s="37"/>
      <c r="AK1508" s="37"/>
      <c r="AL1508" s="37"/>
      <c r="AM1508" s="53" t="str">
        <f>IF(AK1508="","",WORKDAY(AK1508,5,FESTIVOS_CO!A:A))</f>
        <v/>
      </c>
      <c r="AN1508" s="37"/>
      <c r="AO1508" s="37"/>
      <c r="AP1508" s="54" t="str">
        <f t="shared" ca="1" si="294"/>
        <v>NO APLICA</v>
      </c>
      <c r="AQ1508" s="36"/>
      <c r="AR1508" s="43"/>
      <c r="AS1508" s="37"/>
      <c r="AT1508" s="36"/>
      <c r="AU1508" s="37"/>
      <c r="AV1508" s="36"/>
      <c r="AW1508" s="36"/>
      <c r="AX1508" s="37"/>
      <c r="AY1508" s="140" t="str">
        <f>IF(AU1508="","",WORKDAY(AU1508,5,FESTIVOS_CO!A:A))</f>
        <v/>
      </c>
      <c r="AZ1508" s="54" t="str">
        <f t="shared" ca="1" si="291"/>
        <v>NO APLICA</v>
      </c>
      <c r="BA1508" s="55" t="str">
        <f>IF(AX1508="","",WORKDAY(AX1508,5,FESTIVOS_CO!A:A))</f>
        <v/>
      </c>
      <c r="BB1508" s="39"/>
      <c r="BC1508" s="40"/>
      <c r="BD1508" s="40"/>
      <c r="BE1508" s="56" t="str">
        <f t="shared" ca="1" si="292"/>
        <v>NO APLICA</v>
      </c>
      <c r="BF1508" s="37"/>
      <c r="BG1508" s="45"/>
      <c r="BH1508" s="37"/>
      <c r="BI1508" s="36"/>
      <c r="BJ1508" s="37"/>
      <c r="BK1508" s="36"/>
      <c r="BL1508" s="36"/>
      <c r="BM1508" s="53" t="str">
        <f>IF(BJ1508="","",WORKDAY(BJ1508,5,FESTIVOS_CO!A:A))</f>
        <v/>
      </c>
      <c r="BN1508" s="57" t="str">
        <f t="shared" ca="1" si="290"/>
        <v>PENDIENTE HACER AVISO</v>
      </c>
      <c r="BO1508" s="54" t="str">
        <f t="shared" ca="1" si="283"/>
        <v>EN TRÁMITE NOTIF. POR AVISO</v>
      </c>
      <c r="BP1508" s="37"/>
      <c r="BQ1508" s="53" t="str">
        <f>IF(BP1508="","",WORKDAY(BP1508,5,FESTIVOS_CO!A:A))</f>
        <v/>
      </c>
      <c r="BR1508" s="37"/>
      <c r="BS1508" s="36"/>
      <c r="BT1508" s="38"/>
      <c r="BU1508" s="58" t="e">
        <f>VLOOKUP(BT1508,Hoja2!$C:$D,2,0)</f>
        <v>#N/A</v>
      </c>
      <c r="BV1508" s="80" t="str">
        <f>IF(
AND(AO1508="",BD1508="",BQ1508=""),
"EN PROCESO NOTIFICACION / COMUNICACION",
IF(
BT1508="",
"NO APLICA",
IF(
BU1508=60,
IF(AO1508&lt;&gt;"",AO1508,IF(BD1508&lt;&gt;"",BD1508,BQ1508))+60,
WORKDAY(
IF(AO1508&lt;&gt;"",AO1508,IF(BD1508&lt;&gt;"",BD1508,BQ1508)),
BU1508,
FESTIVOS_CO!A:A
)
)
))</f>
        <v>EN PROCESO NOTIFICACION / COMUNICACION</v>
      </c>
      <c r="BW1508" s="44"/>
      <c r="BX1508" s="53"/>
      <c r="BY1508" s="45"/>
      <c r="BZ1508" s="37"/>
      <c r="CA1508" s="54" t="str">
        <f t="shared" si="284"/>
        <v>PENDIENTE EJECUTORIA</v>
      </c>
      <c r="CB1508" s="59" t="str">
        <f t="shared" si="293"/>
        <v/>
      </c>
      <c r="CC1508" s="36"/>
      <c r="CD1508" s="40"/>
      <c r="CE1508" s="46"/>
      <c r="CF1508" s="40"/>
      <c r="CG1508" s="40"/>
      <c r="CH1508" s="40"/>
      <c r="CI1508" s="36"/>
      <c r="CJ1508" s="47"/>
      <c r="CK1508" s="40"/>
      <c r="CL1508" s="40"/>
      <c r="CM1508" s="40"/>
      <c r="CN1508" s="40"/>
    </row>
    <row r="1509" spans="1:92" ht="42.75" hidden="1">
      <c r="A1509" s="49" t="str">
        <f t="shared" si="285"/>
        <v>SIN GESTIÓN</v>
      </c>
      <c r="B1509" s="58"/>
      <c r="C1509" s="37"/>
      <c r="D1509" s="37"/>
      <c r="E1509" s="49" t="str">
        <f t="shared" si="286"/>
        <v>PENDIENTE NOTIFICACIÓN</v>
      </c>
      <c r="F1509" s="141" t="str">
        <f t="shared" si="287"/>
        <v>PENDIENTE NOTIFICACIÓN</v>
      </c>
      <c r="G1509" s="49" t="str">
        <f t="shared" si="288"/>
        <v/>
      </c>
      <c r="H1509" s="51" t="str">
        <f ca="1">IF(
L1509="",
"",
IF(
NETWORKDAYS(L1509,IF(M1509&lt;&gt;"",M1509,TODAY()),FESTIVOS_CO!A:A)&gt;2,
"VENCIDO",
IF(
NETWORKDAYS(L1509,IF(M1509&lt;&gt;"",M1509,TODAY()),FESTIVOS_CO!A:A)=2,
"ALERTA",
"A TIEMPO"
)))</f>
        <v/>
      </c>
      <c r="I1509" s="40"/>
      <c r="J1509" s="36"/>
      <c r="K1509" s="37"/>
      <c r="L1509" s="50"/>
      <c r="M1509" s="37"/>
      <c r="N1509" s="52"/>
      <c r="O1509" s="52"/>
      <c r="P1509" s="36"/>
      <c r="Q1509" s="36"/>
      <c r="R1509" s="40"/>
      <c r="S1509" s="36"/>
      <c r="T1509" s="40"/>
      <c r="U1509" s="40"/>
      <c r="V1509" s="81"/>
      <c r="W1509" s="40"/>
      <c r="X1509" s="40"/>
      <c r="Y1509" s="40"/>
      <c r="Z1509" s="38" t="str">
        <f>IFERROR(VLOOKUP(Y1509,DIRECTORIO!A:B,2,FALSE),"")</f>
        <v/>
      </c>
      <c r="AA1509" s="40"/>
      <c r="AB1509" s="40"/>
      <c r="AC1509" s="40"/>
      <c r="AD1509" s="40"/>
      <c r="AE1509" s="40"/>
      <c r="AF1509" s="40"/>
      <c r="AG1509" s="41" t="s">
        <v>109</v>
      </c>
      <c r="AH1509" s="42"/>
      <c r="AI1509" s="54" t="str">
        <f t="shared" ca="1" si="289"/>
        <v>PENDIENTE NOTIFICACIÓN ELECTRÓNICA</v>
      </c>
      <c r="AJ1509" s="37"/>
      <c r="AK1509" s="37"/>
      <c r="AL1509" s="37"/>
      <c r="AM1509" s="53" t="str">
        <f>IF(AK1509="","",WORKDAY(AK1509,5,FESTIVOS_CO!A:A))</f>
        <v/>
      </c>
      <c r="AN1509" s="37"/>
      <c r="AO1509" s="37"/>
      <c r="AP1509" s="54" t="str">
        <f t="shared" ca="1" si="294"/>
        <v>NO APLICA</v>
      </c>
      <c r="AQ1509" s="36"/>
      <c r="AR1509" s="43"/>
      <c r="AS1509" s="37"/>
      <c r="AT1509" s="36"/>
      <c r="AU1509" s="37"/>
      <c r="AV1509" s="36"/>
      <c r="AW1509" s="36"/>
      <c r="AX1509" s="37"/>
      <c r="AY1509" s="140" t="str">
        <f>IF(AU1509="","",WORKDAY(AU1509,5,FESTIVOS_CO!A:A))</f>
        <v/>
      </c>
      <c r="AZ1509" s="54" t="str">
        <f t="shared" ca="1" si="291"/>
        <v>NO APLICA</v>
      </c>
      <c r="BA1509" s="55" t="str">
        <f>IF(AX1509="","",WORKDAY(AX1509,5,FESTIVOS_CO!A:A))</f>
        <v/>
      </c>
      <c r="BB1509" s="39"/>
      <c r="BC1509" s="40"/>
      <c r="BD1509" s="40"/>
      <c r="BE1509" s="56" t="str">
        <f t="shared" ca="1" si="292"/>
        <v>NO APLICA</v>
      </c>
      <c r="BF1509" s="37"/>
      <c r="BG1509" s="45"/>
      <c r="BH1509" s="37"/>
      <c r="BI1509" s="36"/>
      <c r="BJ1509" s="37"/>
      <c r="BK1509" s="36"/>
      <c r="BL1509" s="36"/>
      <c r="BM1509" s="53" t="str">
        <f>IF(BJ1509="","",WORKDAY(BJ1509,5,FESTIVOS_CO!A:A))</f>
        <v/>
      </c>
      <c r="BN1509" s="57" t="str">
        <f t="shared" ca="1" si="290"/>
        <v>PENDIENTE HACER AVISO</v>
      </c>
      <c r="BO1509" s="54" t="str">
        <f t="shared" ca="1" si="283"/>
        <v>EN TRÁMITE NOTIF. POR AVISO</v>
      </c>
      <c r="BP1509" s="37"/>
      <c r="BQ1509" s="53" t="str">
        <f>IF(BP1509="","",WORKDAY(BP1509,5,FESTIVOS_CO!A:A))</f>
        <v/>
      </c>
      <c r="BR1509" s="37"/>
      <c r="BS1509" s="36"/>
      <c r="BT1509" s="38"/>
      <c r="BU1509" s="58" t="e">
        <f>VLOOKUP(BT1509,Hoja2!$C:$D,2,0)</f>
        <v>#N/A</v>
      </c>
      <c r="BV1509" s="80" t="str">
        <f>IF(
AND(AO1509="",BD1509="",BQ1509=""),
"EN PROCESO NOTIFICACION / COMUNICACION",
IF(
BT1509="",
"NO APLICA",
IF(
BU1509=60,
IF(AO1509&lt;&gt;"",AO1509,IF(BD1509&lt;&gt;"",BD1509,BQ1509))+60,
WORKDAY(
IF(AO1509&lt;&gt;"",AO1509,IF(BD1509&lt;&gt;"",BD1509,BQ1509)),
BU1509,
FESTIVOS_CO!A:A
)
)
))</f>
        <v>EN PROCESO NOTIFICACION / COMUNICACION</v>
      </c>
      <c r="BW1509" s="44"/>
      <c r="BX1509" s="53"/>
      <c r="BY1509" s="45"/>
      <c r="BZ1509" s="37"/>
      <c r="CA1509" s="54" t="str">
        <f t="shared" si="284"/>
        <v>PENDIENTE EJECUTORIA</v>
      </c>
      <c r="CB1509" s="59" t="str">
        <f t="shared" si="293"/>
        <v/>
      </c>
      <c r="CC1509" s="36"/>
      <c r="CD1509" s="40"/>
      <c r="CE1509" s="46"/>
      <c r="CF1509" s="40"/>
      <c r="CG1509" s="40"/>
      <c r="CH1509" s="40"/>
      <c r="CI1509" s="36"/>
      <c r="CJ1509" s="47"/>
      <c r="CK1509" s="40"/>
      <c r="CL1509" s="40"/>
      <c r="CM1509" s="40"/>
      <c r="CN1509" s="40"/>
    </row>
    <row r="1510" spans="1:92" ht="42.75" hidden="1">
      <c r="A1510" s="49" t="str">
        <f t="shared" si="285"/>
        <v>SIN GESTIÓN</v>
      </c>
      <c r="B1510" s="58"/>
      <c r="C1510" s="37"/>
      <c r="D1510" s="37"/>
      <c r="E1510" s="49" t="str">
        <f t="shared" si="286"/>
        <v>PENDIENTE NOTIFICACIÓN</v>
      </c>
      <c r="F1510" s="141" t="str">
        <f t="shared" si="287"/>
        <v>PENDIENTE NOTIFICACIÓN</v>
      </c>
      <c r="G1510" s="49" t="str">
        <f t="shared" si="288"/>
        <v/>
      </c>
      <c r="H1510" s="51" t="str">
        <f ca="1">IF(
L1510="",
"",
IF(
NETWORKDAYS(L1510,IF(M1510&lt;&gt;"",M1510,TODAY()),FESTIVOS_CO!A:A)&gt;2,
"VENCIDO",
IF(
NETWORKDAYS(L1510,IF(M1510&lt;&gt;"",M1510,TODAY()),FESTIVOS_CO!A:A)=2,
"ALERTA",
"A TIEMPO"
)))</f>
        <v/>
      </c>
      <c r="I1510" s="40"/>
      <c r="J1510" s="36"/>
      <c r="K1510" s="37"/>
      <c r="L1510" s="50"/>
      <c r="M1510" s="37"/>
      <c r="N1510" s="52"/>
      <c r="O1510" s="52"/>
      <c r="P1510" s="36"/>
      <c r="Q1510" s="36"/>
      <c r="R1510" s="40"/>
      <c r="S1510" s="36"/>
      <c r="T1510" s="40"/>
      <c r="U1510" s="40"/>
      <c r="V1510" s="81"/>
      <c r="W1510" s="40"/>
      <c r="X1510" s="40"/>
      <c r="Y1510" s="40"/>
      <c r="Z1510" s="38" t="str">
        <f>IFERROR(VLOOKUP(Y1510,DIRECTORIO!A:B,2,FALSE),"")</f>
        <v/>
      </c>
      <c r="AA1510" s="40"/>
      <c r="AB1510" s="40"/>
      <c r="AC1510" s="40"/>
      <c r="AD1510" s="40"/>
      <c r="AE1510" s="40"/>
      <c r="AF1510" s="40"/>
      <c r="AG1510" s="41" t="s">
        <v>109</v>
      </c>
      <c r="AH1510" s="42"/>
      <c r="AI1510" s="54" t="str">
        <f t="shared" ca="1" si="289"/>
        <v>PENDIENTE NOTIFICACIÓN ELECTRÓNICA</v>
      </c>
      <c r="AJ1510" s="37"/>
      <c r="AK1510" s="37"/>
      <c r="AL1510" s="37"/>
      <c r="AM1510" s="53" t="str">
        <f>IF(AK1510="","",WORKDAY(AK1510,5,FESTIVOS_CO!A:A))</f>
        <v/>
      </c>
      <c r="AN1510" s="37"/>
      <c r="AO1510" s="37"/>
      <c r="AP1510" s="54" t="str">
        <f t="shared" ca="1" si="294"/>
        <v>NO APLICA</v>
      </c>
      <c r="AQ1510" s="36"/>
      <c r="AR1510" s="43"/>
      <c r="AS1510" s="37"/>
      <c r="AT1510" s="36"/>
      <c r="AU1510" s="37"/>
      <c r="AV1510" s="36"/>
      <c r="AW1510" s="36"/>
      <c r="AX1510" s="37"/>
      <c r="AY1510" s="140" t="str">
        <f>IF(AU1510="","",WORKDAY(AU1510,5,FESTIVOS_CO!A:A))</f>
        <v/>
      </c>
      <c r="AZ1510" s="54" t="str">
        <f t="shared" ca="1" si="291"/>
        <v>NO APLICA</v>
      </c>
      <c r="BA1510" s="55" t="str">
        <f>IF(AX1510="","",WORKDAY(AX1510,5,FESTIVOS_CO!A:A))</f>
        <v/>
      </c>
      <c r="BB1510" s="39"/>
      <c r="BC1510" s="40"/>
      <c r="BD1510" s="40"/>
      <c r="BE1510" s="56" t="str">
        <f t="shared" ca="1" si="292"/>
        <v>NO APLICA</v>
      </c>
      <c r="BF1510" s="37"/>
      <c r="BG1510" s="45"/>
      <c r="BH1510" s="37"/>
      <c r="BI1510" s="36"/>
      <c r="BJ1510" s="37"/>
      <c r="BK1510" s="36"/>
      <c r="BL1510" s="36"/>
      <c r="BM1510" s="53" t="str">
        <f>IF(BJ1510="","",WORKDAY(BJ1510,5,FESTIVOS_CO!A:A))</f>
        <v/>
      </c>
      <c r="BN1510" s="57" t="str">
        <f t="shared" ca="1" si="290"/>
        <v>PENDIENTE HACER AVISO</v>
      </c>
      <c r="BO1510" s="54" t="str">
        <f t="shared" ca="1" si="283"/>
        <v>EN TRÁMITE NOTIF. POR AVISO</v>
      </c>
      <c r="BP1510" s="37"/>
      <c r="BQ1510" s="53" t="str">
        <f>IF(BP1510="","",WORKDAY(BP1510,5,FESTIVOS_CO!A:A))</f>
        <v/>
      </c>
      <c r="BR1510" s="37"/>
      <c r="BS1510" s="36"/>
      <c r="BT1510" s="38"/>
      <c r="BU1510" s="58" t="e">
        <f>VLOOKUP(BT1510,Hoja2!$C:$D,2,0)</f>
        <v>#N/A</v>
      </c>
      <c r="BV1510" s="80" t="str">
        <f>IF(
AND(AO1510="",BD1510="",BQ1510=""),
"EN PROCESO NOTIFICACION / COMUNICACION",
IF(
BT1510="",
"NO APLICA",
IF(
BU1510=60,
IF(AO1510&lt;&gt;"",AO1510,IF(BD1510&lt;&gt;"",BD1510,BQ1510))+60,
WORKDAY(
IF(AO1510&lt;&gt;"",AO1510,IF(BD1510&lt;&gt;"",BD1510,BQ1510)),
BU1510,
FESTIVOS_CO!A:A
)
)
))</f>
        <v>EN PROCESO NOTIFICACION / COMUNICACION</v>
      </c>
      <c r="BW1510" s="44"/>
      <c r="BX1510" s="53"/>
      <c r="BY1510" s="45"/>
      <c r="BZ1510" s="37"/>
      <c r="CA1510" s="54" t="str">
        <f t="shared" si="284"/>
        <v>PENDIENTE EJECUTORIA</v>
      </c>
      <c r="CB1510" s="59" t="str">
        <f t="shared" si="293"/>
        <v/>
      </c>
      <c r="CC1510" s="36"/>
      <c r="CD1510" s="40"/>
      <c r="CE1510" s="46"/>
      <c r="CF1510" s="40"/>
      <c r="CG1510" s="40"/>
      <c r="CH1510" s="40"/>
      <c r="CI1510" s="36"/>
      <c r="CJ1510" s="47"/>
      <c r="CK1510" s="40"/>
      <c r="CL1510" s="40"/>
      <c r="CM1510" s="40"/>
      <c r="CN1510" s="40"/>
    </row>
    <row r="1511" spans="1:92" ht="42.75" hidden="1">
      <c r="A1511" s="49" t="str">
        <f t="shared" si="285"/>
        <v>SIN GESTIÓN</v>
      </c>
      <c r="B1511" s="58"/>
      <c r="C1511" s="37"/>
      <c r="D1511" s="37"/>
      <c r="E1511" s="49" t="str">
        <f t="shared" si="286"/>
        <v>PENDIENTE NOTIFICACIÓN</v>
      </c>
      <c r="F1511" s="141" t="str">
        <f t="shared" si="287"/>
        <v>PENDIENTE NOTIFICACIÓN</v>
      </c>
      <c r="G1511" s="49" t="str">
        <f t="shared" si="288"/>
        <v/>
      </c>
      <c r="H1511" s="51" t="str">
        <f ca="1">IF(
L1511="",
"",
IF(
NETWORKDAYS(L1511,IF(M1511&lt;&gt;"",M1511,TODAY()),FESTIVOS_CO!A:A)&gt;2,
"VENCIDO",
IF(
NETWORKDAYS(L1511,IF(M1511&lt;&gt;"",M1511,TODAY()),FESTIVOS_CO!A:A)=2,
"ALERTA",
"A TIEMPO"
)))</f>
        <v/>
      </c>
      <c r="I1511" s="40"/>
      <c r="J1511" s="36"/>
      <c r="K1511" s="37"/>
      <c r="L1511" s="50"/>
      <c r="M1511" s="37"/>
      <c r="N1511" s="52"/>
      <c r="O1511" s="52"/>
      <c r="P1511" s="36"/>
      <c r="Q1511" s="36"/>
      <c r="R1511" s="40"/>
      <c r="S1511" s="36"/>
      <c r="T1511" s="40"/>
      <c r="U1511" s="40"/>
      <c r="V1511" s="81"/>
      <c r="W1511" s="40"/>
      <c r="X1511" s="40"/>
      <c r="Y1511" s="40"/>
      <c r="Z1511" s="38" t="str">
        <f>IFERROR(VLOOKUP(Y1511,DIRECTORIO!A:B,2,FALSE),"")</f>
        <v/>
      </c>
      <c r="AA1511" s="40"/>
      <c r="AB1511" s="40"/>
      <c r="AC1511" s="40"/>
      <c r="AD1511" s="40"/>
      <c r="AE1511" s="40"/>
      <c r="AF1511" s="40"/>
      <c r="AG1511" s="41" t="s">
        <v>109</v>
      </c>
      <c r="AH1511" s="42"/>
      <c r="AI1511" s="54" t="str">
        <f t="shared" ca="1" si="289"/>
        <v>PENDIENTE NOTIFICACIÓN ELECTRÓNICA</v>
      </c>
      <c r="AJ1511" s="37"/>
      <c r="AK1511" s="37"/>
      <c r="AL1511" s="37"/>
      <c r="AM1511" s="53" t="str">
        <f>IF(AK1511="","",WORKDAY(AK1511,5,FESTIVOS_CO!A:A))</f>
        <v/>
      </c>
      <c r="AN1511" s="37"/>
      <c r="AO1511" s="37"/>
      <c r="AP1511" s="54" t="str">
        <f t="shared" ca="1" si="294"/>
        <v>NO APLICA</v>
      </c>
      <c r="AQ1511" s="36"/>
      <c r="AR1511" s="43"/>
      <c r="AS1511" s="37"/>
      <c r="AT1511" s="36"/>
      <c r="AU1511" s="37"/>
      <c r="AV1511" s="36"/>
      <c r="AW1511" s="36"/>
      <c r="AX1511" s="37"/>
      <c r="AY1511" s="140" t="str">
        <f>IF(AU1511="","",WORKDAY(AU1511,5,FESTIVOS_CO!A:A))</f>
        <v/>
      </c>
      <c r="AZ1511" s="54" t="str">
        <f t="shared" ca="1" si="291"/>
        <v>NO APLICA</v>
      </c>
      <c r="BA1511" s="55" t="str">
        <f>IF(AX1511="","",WORKDAY(AX1511,5,FESTIVOS_CO!A:A))</f>
        <v/>
      </c>
      <c r="BB1511" s="39"/>
      <c r="BC1511" s="40"/>
      <c r="BD1511" s="40"/>
      <c r="BE1511" s="56" t="str">
        <f t="shared" ca="1" si="292"/>
        <v>NO APLICA</v>
      </c>
      <c r="BF1511" s="37"/>
      <c r="BG1511" s="45"/>
      <c r="BH1511" s="37"/>
      <c r="BI1511" s="36"/>
      <c r="BJ1511" s="37"/>
      <c r="BK1511" s="36"/>
      <c r="BL1511" s="36"/>
      <c r="BM1511" s="53" t="str">
        <f>IF(BJ1511="","",WORKDAY(BJ1511,5,FESTIVOS_CO!A:A))</f>
        <v/>
      </c>
      <c r="BN1511" s="57" t="str">
        <f t="shared" ca="1" si="290"/>
        <v>PENDIENTE HACER AVISO</v>
      </c>
      <c r="BO1511" s="54" t="str">
        <f t="shared" ca="1" si="283"/>
        <v>EN TRÁMITE NOTIF. POR AVISO</v>
      </c>
      <c r="BP1511" s="37"/>
      <c r="BQ1511" s="53" t="str">
        <f>IF(BP1511="","",WORKDAY(BP1511,5,FESTIVOS_CO!A:A))</f>
        <v/>
      </c>
      <c r="BR1511" s="37"/>
      <c r="BS1511" s="36"/>
      <c r="BT1511" s="38"/>
      <c r="BU1511" s="58" t="e">
        <f>VLOOKUP(BT1511,Hoja2!$C:$D,2,0)</f>
        <v>#N/A</v>
      </c>
      <c r="BV1511" s="80" t="str">
        <f>IF(
AND(AO1511="",BD1511="",BQ1511=""),
"EN PROCESO NOTIFICACION / COMUNICACION",
IF(
BT1511="",
"NO APLICA",
IF(
BU1511=60,
IF(AO1511&lt;&gt;"",AO1511,IF(BD1511&lt;&gt;"",BD1511,BQ1511))+60,
WORKDAY(
IF(AO1511&lt;&gt;"",AO1511,IF(BD1511&lt;&gt;"",BD1511,BQ1511)),
BU1511,
FESTIVOS_CO!A:A
)
)
))</f>
        <v>EN PROCESO NOTIFICACION / COMUNICACION</v>
      </c>
      <c r="BW1511" s="44"/>
      <c r="BX1511" s="53"/>
      <c r="BY1511" s="45"/>
      <c r="BZ1511" s="37"/>
      <c r="CA1511" s="54" t="str">
        <f t="shared" si="284"/>
        <v>PENDIENTE EJECUTORIA</v>
      </c>
      <c r="CB1511" s="59" t="str">
        <f t="shared" si="293"/>
        <v/>
      </c>
      <c r="CC1511" s="36"/>
      <c r="CD1511" s="40"/>
      <c r="CE1511" s="46"/>
      <c r="CF1511" s="40"/>
      <c r="CG1511" s="40"/>
      <c r="CH1511" s="40"/>
      <c r="CI1511" s="36"/>
      <c r="CJ1511" s="47"/>
      <c r="CK1511" s="40"/>
      <c r="CL1511" s="40"/>
      <c r="CM1511" s="40"/>
      <c r="CN1511" s="40"/>
    </row>
    <row r="1512" spans="1:92" ht="42.75" hidden="1">
      <c r="A1512" s="49" t="str">
        <f t="shared" si="285"/>
        <v>SIN GESTIÓN</v>
      </c>
      <c r="B1512" s="58"/>
      <c r="C1512" s="37"/>
      <c r="D1512" s="37"/>
      <c r="E1512" s="49" t="str">
        <f t="shared" si="286"/>
        <v>PENDIENTE NOTIFICACIÓN</v>
      </c>
      <c r="F1512" s="141" t="str">
        <f t="shared" si="287"/>
        <v>PENDIENTE NOTIFICACIÓN</v>
      </c>
      <c r="G1512" s="49" t="str">
        <f t="shared" si="288"/>
        <v/>
      </c>
      <c r="H1512" s="51" t="str">
        <f ca="1">IF(
L1512="",
"",
IF(
NETWORKDAYS(L1512,IF(M1512&lt;&gt;"",M1512,TODAY()),FESTIVOS_CO!A:A)&gt;2,
"VENCIDO",
IF(
NETWORKDAYS(L1512,IF(M1512&lt;&gt;"",M1512,TODAY()),FESTIVOS_CO!A:A)=2,
"ALERTA",
"A TIEMPO"
)))</f>
        <v/>
      </c>
      <c r="I1512" s="40"/>
      <c r="J1512" s="36"/>
      <c r="K1512" s="37"/>
      <c r="L1512" s="50"/>
      <c r="M1512" s="37"/>
      <c r="N1512" s="52"/>
      <c r="O1512" s="52"/>
      <c r="P1512" s="36"/>
      <c r="Q1512" s="36"/>
      <c r="R1512" s="40"/>
      <c r="S1512" s="36"/>
      <c r="T1512" s="40"/>
      <c r="U1512" s="40"/>
      <c r="V1512" s="81"/>
      <c r="W1512" s="40"/>
      <c r="X1512" s="40"/>
      <c r="Y1512" s="40"/>
      <c r="Z1512" s="38" t="str">
        <f>IFERROR(VLOOKUP(Y1512,DIRECTORIO!A:B,2,FALSE),"")</f>
        <v/>
      </c>
      <c r="AA1512" s="40"/>
      <c r="AB1512" s="40"/>
      <c r="AC1512" s="40"/>
      <c r="AD1512" s="40"/>
      <c r="AE1512" s="40"/>
      <c r="AF1512" s="40"/>
      <c r="AG1512" s="41" t="s">
        <v>109</v>
      </c>
      <c r="AH1512" s="42"/>
      <c r="AI1512" s="54" t="str">
        <f t="shared" ca="1" si="289"/>
        <v>PENDIENTE NOTIFICACIÓN ELECTRÓNICA</v>
      </c>
      <c r="AJ1512" s="37"/>
      <c r="AK1512" s="37"/>
      <c r="AL1512" s="37"/>
      <c r="AM1512" s="53" t="str">
        <f>IF(AK1512="","",WORKDAY(AK1512,5,FESTIVOS_CO!A:A))</f>
        <v/>
      </c>
      <c r="AN1512" s="37"/>
      <c r="AO1512" s="37"/>
      <c r="AP1512" s="54" t="str">
        <f t="shared" ca="1" si="294"/>
        <v>NO APLICA</v>
      </c>
      <c r="AQ1512" s="36"/>
      <c r="AR1512" s="43"/>
      <c r="AS1512" s="37"/>
      <c r="AT1512" s="36"/>
      <c r="AU1512" s="37"/>
      <c r="AV1512" s="36"/>
      <c r="AW1512" s="36"/>
      <c r="AX1512" s="37"/>
      <c r="AY1512" s="140" t="str">
        <f>IF(AU1512="","",WORKDAY(AU1512,5,FESTIVOS_CO!A:A))</f>
        <v/>
      </c>
      <c r="AZ1512" s="54" t="str">
        <f t="shared" ca="1" si="291"/>
        <v>NO APLICA</v>
      </c>
      <c r="BA1512" s="55" t="str">
        <f>IF(AX1512="","",WORKDAY(AX1512,5,FESTIVOS_CO!A:A))</f>
        <v/>
      </c>
      <c r="BB1512" s="39"/>
      <c r="BC1512" s="40"/>
      <c r="BD1512" s="40"/>
      <c r="BE1512" s="56" t="str">
        <f t="shared" ca="1" si="292"/>
        <v>NO APLICA</v>
      </c>
      <c r="BF1512" s="37"/>
      <c r="BG1512" s="45"/>
      <c r="BH1512" s="37"/>
      <c r="BI1512" s="36"/>
      <c r="BJ1512" s="37"/>
      <c r="BK1512" s="36"/>
      <c r="BL1512" s="36"/>
      <c r="BM1512" s="53" t="str">
        <f>IF(BJ1512="","",WORKDAY(BJ1512,5,FESTIVOS_CO!A:A))</f>
        <v/>
      </c>
      <c r="BN1512" s="57" t="str">
        <f t="shared" ca="1" si="290"/>
        <v>PENDIENTE HACER AVISO</v>
      </c>
      <c r="BO1512" s="54" t="str">
        <f t="shared" ca="1" si="283"/>
        <v>EN TRÁMITE NOTIF. POR AVISO</v>
      </c>
      <c r="BP1512" s="37"/>
      <c r="BQ1512" s="53" t="str">
        <f>IF(BP1512="","",WORKDAY(BP1512,5,FESTIVOS_CO!A:A))</f>
        <v/>
      </c>
      <c r="BR1512" s="37"/>
      <c r="BS1512" s="36"/>
      <c r="BT1512" s="38"/>
      <c r="BU1512" s="58" t="e">
        <f>VLOOKUP(BT1512,Hoja2!$C:$D,2,0)</f>
        <v>#N/A</v>
      </c>
      <c r="BV1512" s="80" t="str">
        <f>IF(
AND(AO1512="",BD1512="",BQ1512=""),
"EN PROCESO NOTIFICACION / COMUNICACION",
IF(
BT1512="",
"NO APLICA",
IF(
BU1512=60,
IF(AO1512&lt;&gt;"",AO1512,IF(BD1512&lt;&gt;"",BD1512,BQ1512))+60,
WORKDAY(
IF(AO1512&lt;&gt;"",AO1512,IF(BD1512&lt;&gt;"",BD1512,BQ1512)),
BU1512,
FESTIVOS_CO!A:A
)
)
))</f>
        <v>EN PROCESO NOTIFICACION / COMUNICACION</v>
      </c>
      <c r="BW1512" s="44"/>
      <c r="BX1512" s="53"/>
      <c r="BY1512" s="45"/>
      <c r="BZ1512" s="37"/>
      <c r="CA1512" s="54" t="str">
        <f t="shared" si="284"/>
        <v>PENDIENTE EJECUTORIA</v>
      </c>
      <c r="CB1512" s="59" t="str">
        <f t="shared" si="293"/>
        <v/>
      </c>
      <c r="CC1512" s="36"/>
      <c r="CD1512" s="40"/>
      <c r="CE1512" s="46"/>
      <c r="CF1512" s="40"/>
      <c r="CG1512" s="40"/>
      <c r="CH1512" s="40"/>
      <c r="CI1512" s="36"/>
      <c r="CJ1512" s="47"/>
      <c r="CK1512" s="40"/>
      <c r="CL1512" s="40"/>
      <c r="CM1512" s="40"/>
      <c r="CN1512" s="40"/>
    </row>
    <row r="1513" spans="1:92" ht="42.75" hidden="1">
      <c r="A1513" s="49" t="str">
        <f t="shared" si="285"/>
        <v>SIN GESTIÓN</v>
      </c>
      <c r="B1513" s="58"/>
      <c r="C1513" s="37"/>
      <c r="D1513" s="37"/>
      <c r="E1513" s="49" t="str">
        <f t="shared" si="286"/>
        <v>PENDIENTE NOTIFICACIÓN</v>
      </c>
      <c r="F1513" s="141" t="str">
        <f t="shared" si="287"/>
        <v>PENDIENTE NOTIFICACIÓN</v>
      </c>
      <c r="G1513" s="49" t="str">
        <f t="shared" si="288"/>
        <v/>
      </c>
      <c r="H1513" s="51" t="str">
        <f ca="1">IF(
L1513="",
"",
IF(
NETWORKDAYS(L1513,IF(M1513&lt;&gt;"",M1513,TODAY()),FESTIVOS_CO!A:A)&gt;2,
"VENCIDO",
IF(
NETWORKDAYS(L1513,IF(M1513&lt;&gt;"",M1513,TODAY()),FESTIVOS_CO!A:A)=2,
"ALERTA",
"A TIEMPO"
)))</f>
        <v/>
      </c>
      <c r="I1513" s="40"/>
      <c r="J1513" s="36"/>
      <c r="K1513" s="37"/>
      <c r="L1513" s="50"/>
      <c r="M1513" s="37"/>
      <c r="N1513" s="52"/>
      <c r="O1513" s="52"/>
      <c r="P1513" s="36"/>
      <c r="Q1513" s="36"/>
      <c r="R1513" s="40"/>
      <c r="S1513" s="36"/>
      <c r="T1513" s="40"/>
      <c r="U1513" s="40"/>
      <c r="V1513" s="81"/>
      <c r="W1513" s="40"/>
      <c r="X1513" s="40"/>
      <c r="Y1513" s="40"/>
      <c r="Z1513" s="38" t="str">
        <f>IFERROR(VLOOKUP(Y1513,DIRECTORIO!A:B,2,FALSE),"")</f>
        <v/>
      </c>
      <c r="AA1513" s="40"/>
      <c r="AB1513" s="40"/>
      <c r="AC1513" s="40"/>
      <c r="AD1513" s="40"/>
      <c r="AE1513" s="40"/>
      <c r="AF1513" s="40"/>
      <c r="AG1513" s="41" t="s">
        <v>109</v>
      </c>
      <c r="AH1513" s="42"/>
      <c r="AI1513" s="54" t="str">
        <f t="shared" ca="1" si="289"/>
        <v>PENDIENTE NOTIFICACIÓN ELECTRÓNICA</v>
      </c>
      <c r="AJ1513" s="37"/>
      <c r="AK1513" s="37"/>
      <c r="AL1513" s="37"/>
      <c r="AM1513" s="53" t="str">
        <f>IF(AK1513="","",WORKDAY(AK1513,5,FESTIVOS_CO!A:A))</f>
        <v/>
      </c>
      <c r="AN1513" s="37"/>
      <c r="AO1513" s="37"/>
      <c r="AP1513" s="54" t="str">
        <f t="shared" ca="1" si="294"/>
        <v>NO APLICA</v>
      </c>
      <c r="AQ1513" s="36"/>
      <c r="AR1513" s="43"/>
      <c r="AS1513" s="37"/>
      <c r="AT1513" s="36"/>
      <c r="AU1513" s="37"/>
      <c r="AV1513" s="36"/>
      <c r="AW1513" s="36"/>
      <c r="AX1513" s="37"/>
      <c r="AY1513" s="140" t="str">
        <f>IF(AU1513="","",WORKDAY(AU1513,5,FESTIVOS_CO!A:A))</f>
        <v/>
      </c>
      <c r="AZ1513" s="54" t="str">
        <f t="shared" ca="1" si="291"/>
        <v>NO APLICA</v>
      </c>
      <c r="BA1513" s="55" t="str">
        <f>IF(AX1513="","",WORKDAY(AX1513,5,FESTIVOS_CO!A:A))</f>
        <v/>
      </c>
      <c r="BB1513" s="39"/>
      <c r="BC1513" s="40"/>
      <c r="BD1513" s="40"/>
      <c r="BE1513" s="56" t="str">
        <f t="shared" ca="1" si="292"/>
        <v>NO APLICA</v>
      </c>
      <c r="BF1513" s="37"/>
      <c r="BG1513" s="45"/>
      <c r="BH1513" s="37"/>
      <c r="BI1513" s="36"/>
      <c r="BJ1513" s="37"/>
      <c r="BK1513" s="36"/>
      <c r="BL1513" s="36"/>
      <c r="BM1513" s="53" t="str">
        <f>IF(BJ1513="","",WORKDAY(BJ1513,5,FESTIVOS_CO!A:A))</f>
        <v/>
      </c>
      <c r="BN1513" s="57" t="str">
        <f t="shared" ca="1" si="290"/>
        <v>PENDIENTE HACER AVISO</v>
      </c>
      <c r="BO1513" s="54" t="str">
        <f t="shared" ca="1" si="283"/>
        <v>EN TRÁMITE NOTIF. POR AVISO</v>
      </c>
      <c r="BP1513" s="37"/>
      <c r="BQ1513" s="53" t="str">
        <f>IF(BP1513="","",WORKDAY(BP1513,5,FESTIVOS_CO!A:A))</f>
        <v/>
      </c>
      <c r="BR1513" s="37"/>
      <c r="BS1513" s="36"/>
      <c r="BT1513" s="38"/>
      <c r="BU1513" s="58" t="e">
        <f>VLOOKUP(BT1513,Hoja2!$C:$D,2,0)</f>
        <v>#N/A</v>
      </c>
      <c r="BV1513" s="80" t="str">
        <f>IF(
AND(AO1513="",BD1513="",BQ1513=""),
"EN PROCESO NOTIFICACION / COMUNICACION",
IF(
BT1513="",
"NO APLICA",
IF(
BU1513=60,
IF(AO1513&lt;&gt;"",AO1513,IF(BD1513&lt;&gt;"",BD1513,BQ1513))+60,
WORKDAY(
IF(AO1513&lt;&gt;"",AO1513,IF(BD1513&lt;&gt;"",BD1513,BQ1513)),
BU1513,
FESTIVOS_CO!A:A
)
)
))</f>
        <v>EN PROCESO NOTIFICACION / COMUNICACION</v>
      </c>
      <c r="BW1513" s="44"/>
      <c r="BX1513" s="53"/>
      <c r="BY1513" s="45"/>
      <c r="BZ1513" s="37"/>
      <c r="CA1513" s="54" t="str">
        <f t="shared" si="284"/>
        <v>PENDIENTE EJECUTORIA</v>
      </c>
      <c r="CB1513" s="59" t="str">
        <f t="shared" si="293"/>
        <v/>
      </c>
      <c r="CC1513" s="36"/>
      <c r="CD1513" s="40"/>
      <c r="CE1513" s="46"/>
      <c r="CF1513" s="40"/>
      <c r="CG1513" s="40"/>
      <c r="CH1513" s="40"/>
      <c r="CI1513" s="36"/>
      <c r="CJ1513" s="47"/>
      <c r="CK1513" s="40"/>
      <c r="CL1513" s="40"/>
      <c r="CM1513" s="40"/>
      <c r="CN1513" s="40"/>
    </row>
    <row r="1514" spans="1:92" ht="42.75" hidden="1">
      <c r="A1514" s="49" t="str">
        <f t="shared" si="285"/>
        <v>SIN GESTIÓN</v>
      </c>
      <c r="B1514" s="58"/>
      <c r="C1514" s="37"/>
      <c r="D1514" s="37"/>
      <c r="E1514" s="49" t="str">
        <f t="shared" si="286"/>
        <v>PENDIENTE NOTIFICACIÓN</v>
      </c>
      <c r="F1514" s="141" t="str">
        <f t="shared" si="287"/>
        <v>PENDIENTE NOTIFICACIÓN</v>
      </c>
      <c r="G1514" s="49" t="str">
        <f t="shared" si="288"/>
        <v/>
      </c>
      <c r="H1514" s="51" t="str">
        <f ca="1">IF(
L1514="",
"",
IF(
NETWORKDAYS(L1514,IF(M1514&lt;&gt;"",M1514,TODAY()),FESTIVOS_CO!A:A)&gt;2,
"VENCIDO",
IF(
NETWORKDAYS(L1514,IF(M1514&lt;&gt;"",M1514,TODAY()),FESTIVOS_CO!A:A)=2,
"ALERTA",
"A TIEMPO"
)))</f>
        <v/>
      </c>
      <c r="I1514" s="40"/>
      <c r="J1514" s="36"/>
      <c r="K1514" s="37"/>
      <c r="L1514" s="50"/>
      <c r="M1514" s="37"/>
      <c r="N1514" s="52"/>
      <c r="O1514" s="52"/>
      <c r="P1514" s="36"/>
      <c r="Q1514" s="36"/>
      <c r="R1514" s="40"/>
      <c r="S1514" s="36"/>
      <c r="T1514" s="40"/>
      <c r="U1514" s="40"/>
      <c r="V1514" s="81"/>
      <c r="W1514" s="40"/>
      <c r="X1514" s="40"/>
      <c r="Y1514" s="40"/>
      <c r="Z1514" s="38" t="str">
        <f>IFERROR(VLOOKUP(Y1514,DIRECTORIO!A:B,2,FALSE),"")</f>
        <v/>
      </c>
      <c r="AA1514" s="40"/>
      <c r="AB1514" s="40"/>
      <c r="AC1514" s="40"/>
      <c r="AD1514" s="40"/>
      <c r="AE1514" s="40"/>
      <c r="AF1514" s="40"/>
      <c r="AG1514" s="41" t="s">
        <v>109</v>
      </c>
      <c r="AH1514" s="42"/>
      <c r="AI1514" s="54" t="str">
        <f t="shared" ca="1" si="289"/>
        <v>PENDIENTE NOTIFICACIÓN ELECTRÓNICA</v>
      </c>
      <c r="AJ1514" s="37"/>
      <c r="AK1514" s="37"/>
      <c r="AL1514" s="37"/>
      <c r="AM1514" s="53" t="str">
        <f>IF(AK1514="","",WORKDAY(AK1514,5,FESTIVOS_CO!A:A))</f>
        <v/>
      </c>
      <c r="AN1514" s="37"/>
      <c r="AO1514" s="37"/>
      <c r="AP1514" s="54" t="str">
        <f t="shared" ca="1" si="294"/>
        <v>NO APLICA</v>
      </c>
      <c r="AQ1514" s="36"/>
      <c r="AR1514" s="43"/>
      <c r="AS1514" s="37"/>
      <c r="AT1514" s="36"/>
      <c r="AU1514" s="37"/>
      <c r="AV1514" s="36"/>
      <c r="AW1514" s="36"/>
      <c r="AX1514" s="37"/>
      <c r="AY1514" s="140" t="str">
        <f>IF(AU1514="","",WORKDAY(AU1514,5,FESTIVOS_CO!A:A))</f>
        <v/>
      </c>
      <c r="AZ1514" s="54" t="str">
        <f t="shared" ca="1" si="291"/>
        <v>NO APLICA</v>
      </c>
      <c r="BA1514" s="55" t="str">
        <f>IF(AX1514="","",WORKDAY(AX1514,5,FESTIVOS_CO!A:A))</f>
        <v/>
      </c>
      <c r="BB1514" s="39"/>
      <c r="BC1514" s="40"/>
      <c r="BD1514" s="40"/>
      <c r="BE1514" s="56" t="str">
        <f t="shared" ca="1" si="292"/>
        <v>NO APLICA</v>
      </c>
      <c r="BF1514" s="37"/>
      <c r="BG1514" s="45"/>
      <c r="BH1514" s="37"/>
      <c r="BI1514" s="36"/>
      <c r="BJ1514" s="37"/>
      <c r="BK1514" s="36"/>
      <c r="BL1514" s="36"/>
      <c r="BM1514" s="53" t="str">
        <f>IF(BJ1514="","",WORKDAY(BJ1514,5,FESTIVOS_CO!A:A))</f>
        <v/>
      </c>
      <c r="BN1514" s="57" t="str">
        <f t="shared" ca="1" si="290"/>
        <v>PENDIENTE HACER AVISO</v>
      </c>
      <c r="BO1514" s="54" t="str">
        <f t="shared" ca="1" si="283"/>
        <v>EN TRÁMITE NOTIF. POR AVISO</v>
      </c>
      <c r="BP1514" s="37"/>
      <c r="BQ1514" s="53" t="str">
        <f>IF(BP1514="","",WORKDAY(BP1514,5,FESTIVOS_CO!A:A))</f>
        <v/>
      </c>
      <c r="BR1514" s="37"/>
      <c r="BS1514" s="36"/>
      <c r="BT1514" s="38"/>
      <c r="BU1514" s="58" t="e">
        <f>VLOOKUP(BT1514,Hoja2!$C:$D,2,0)</f>
        <v>#N/A</v>
      </c>
      <c r="BV1514" s="80" t="str">
        <f>IF(
AND(AO1514="",BD1514="",BQ1514=""),
"EN PROCESO NOTIFICACION / COMUNICACION",
IF(
BT1514="",
"NO APLICA",
IF(
BU1514=60,
IF(AO1514&lt;&gt;"",AO1514,IF(BD1514&lt;&gt;"",BD1514,BQ1514))+60,
WORKDAY(
IF(AO1514&lt;&gt;"",AO1514,IF(BD1514&lt;&gt;"",BD1514,BQ1514)),
BU1514,
FESTIVOS_CO!A:A
)
)
))</f>
        <v>EN PROCESO NOTIFICACION / COMUNICACION</v>
      </c>
      <c r="BW1514" s="44"/>
      <c r="BX1514" s="53"/>
      <c r="BY1514" s="45"/>
      <c r="BZ1514" s="37"/>
      <c r="CA1514" s="54" t="str">
        <f t="shared" si="284"/>
        <v>PENDIENTE EJECUTORIA</v>
      </c>
      <c r="CB1514" s="59" t="str">
        <f t="shared" si="293"/>
        <v/>
      </c>
      <c r="CC1514" s="36"/>
      <c r="CD1514" s="40"/>
      <c r="CE1514" s="46"/>
      <c r="CF1514" s="40"/>
      <c r="CG1514" s="40"/>
      <c r="CH1514" s="40"/>
      <c r="CI1514" s="36"/>
      <c r="CJ1514" s="47"/>
      <c r="CK1514" s="40"/>
      <c r="CL1514" s="40"/>
      <c r="CM1514" s="40"/>
      <c r="CN1514" s="40"/>
    </row>
    <row r="1515" spans="1:92" ht="42.75" hidden="1">
      <c r="A1515" s="49" t="str">
        <f t="shared" si="285"/>
        <v>SIN GESTIÓN</v>
      </c>
      <c r="B1515" s="58"/>
      <c r="C1515" s="37"/>
      <c r="D1515" s="37"/>
      <c r="E1515" s="49" t="str">
        <f t="shared" si="286"/>
        <v>PENDIENTE NOTIFICACIÓN</v>
      </c>
      <c r="F1515" s="141" t="str">
        <f t="shared" si="287"/>
        <v>PENDIENTE NOTIFICACIÓN</v>
      </c>
      <c r="G1515" s="49" t="str">
        <f t="shared" si="288"/>
        <v/>
      </c>
      <c r="H1515" s="51" t="str">
        <f ca="1">IF(
L1515="",
"",
IF(
NETWORKDAYS(L1515,IF(M1515&lt;&gt;"",M1515,TODAY()),FESTIVOS_CO!A:A)&gt;2,
"VENCIDO",
IF(
NETWORKDAYS(L1515,IF(M1515&lt;&gt;"",M1515,TODAY()),FESTIVOS_CO!A:A)=2,
"ALERTA",
"A TIEMPO"
)))</f>
        <v/>
      </c>
      <c r="I1515" s="40"/>
      <c r="J1515" s="36"/>
      <c r="K1515" s="37"/>
      <c r="L1515" s="50"/>
      <c r="M1515" s="37"/>
      <c r="N1515" s="52"/>
      <c r="O1515" s="52"/>
      <c r="P1515" s="36"/>
      <c r="Q1515" s="36"/>
      <c r="R1515" s="40"/>
      <c r="S1515" s="36"/>
      <c r="T1515" s="40"/>
      <c r="U1515" s="40"/>
      <c r="V1515" s="81"/>
      <c r="W1515" s="40"/>
      <c r="X1515" s="40"/>
      <c r="Y1515" s="40"/>
      <c r="Z1515" s="38" t="str">
        <f>IFERROR(VLOOKUP(Y1515,DIRECTORIO!A:B,2,FALSE),"")</f>
        <v/>
      </c>
      <c r="AA1515" s="40"/>
      <c r="AB1515" s="40"/>
      <c r="AC1515" s="40"/>
      <c r="AD1515" s="40"/>
      <c r="AE1515" s="40"/>
      <c r="AF1515" s="40"/>
      <c r="AG1515" s="41" t="s">
        <v>109</v>
      </c>
      <c r="AH1515" s="42"/>
      <c r="AI1515" s="54" t="str">
        <f t="shared" ca="1" si="289"/>
        <v>PENDIENTE NOTIFICACIÓN ELECTRÓNICA</v>
      </c>
      <c r="AJ1515" s="37"/>
      <c r="AK1515" s="37"/>
      <c r="AL1515" s="37"/>
      <c r="AM1515" s="53" t="str">
        <f>IF(AK1515="","",WORKDAY(AK1515,5,FESTIVOS_CO!A:A))</f>
        <v/>
      </c>
      <c r="AN1515" s="37"/>
      <c r="AO1515" s="37"/>
      <c r="AP1515" s="54" t="str">
        <f t="shared" ca="1" si="294"/>
        <v>NO APLICA</v>
      </c>
      <c r="AQ1515" s="36"/>
      <c r="AR1515" s="43"/>
      <c r="AS1515" s="37"/>
      <c r="AT1515" s="36"/>
      <c r="AU1515" s="37"/>
      <c r="AV1515" s="36"/>
      <c r="AW1515" s="36"/>
      <c r="AX1515" s="37"/>
      <c r="AY1515" s="140" t="str">
        <f>IF(AU1515="","",WORKDAY(AU1515,5,FESTIVOS_CO!A:A))</f>
        <v/>
      </c>
      <c r="AZ1515" s="54" t="str">
        <f t="shared" ca="1" si="291"/>
        <v>NO APLICA</v>
      </c>
      <c r="BA1515" s="55" t="str">
        <f>IF(AX1515="","",WORKDAY(AX1515,5,FESTIVOS_CO!A:A))</f>
        <v/>
      </c>
      <c r="BB1515" s="39"/>
      <c r="BC1515" s="40"/>
      <c r="BD1515" s="40"/>
      <c r="BE1515" s="56" t="str">
        <f t="shared" ca="1" si="292"/>
        <v>NO APLICA</v>
      </c>
      <c r="BF1515" s="37"/>
      <c r="BG1515" s="45"/>
      <c r="BH1515" s="37"/>
      <c r="BI1515" s="36"/>
      <c r="BJ1515" s="37"/>
      <c r="BK1515" s="36"/>
      <c r="BL1515" s="36"/>
      <c r="BM1515" s="53" t="str">
        <f>IF(BJ1515="","",WORKDAY(BJ1515,5,FESTIVOS_CO!A:A))</f>
        <v/>
      </c>
      <c r="BN1515" s="57" t="str">
        <f t="shared" ca="1" si="290"/>
        <v>PENDIENTE HACER AVISO</v>
      </c>
      <c r="BO1515" s="54" t="str">
        <f t="shared" ca="1" si="283"/>
        <v>EN TRÁMITE NOTIF. POR AVISO</v>
      </c>
      <c r="BP1515" s="37"/>
      <c r="BQ1515" s="53" t="str">
        <f>IF(BP1515="","",WORKDAY(BP1515,5,FESTIVOS_CO!A:A))</f>
        <v/>
      </c>
      <c r="BR1515" s="37"/>
      <c r="BS1515" s="36"/>
      <c r="BT1515" s="38"/>
      <c r="BU1515" s="58" t="e">
        <f>VLOOKUP(BT1515,Hoja2!$C:$D,2,0)</f>
        <v>#N/A</v>
      </c>
      <c r="BV1515" s="80" t="str">
        <f>IF(
AND(AO1515="",BD1515="",BQ1515=""),
"EN PROCESO NOTIFICACION / COMUNICACION",
IF(
BT1515="",
"NO APLICA",
IF(
BU1515=60,
IF(AO1515&lt;&gt;"",AO1515,IF(BD1515&lt;&gt;"",BD1515,BQ1515))+60,
WORKDAY(
IF(AO1515&lt;&gt;"",AO1515,IF(BD1515&lt;&gt;"",BD1515,BQ1515)),
BU1515,
FESTIVOS_CO!A:A
)
)
))</f>
        <v>EN PROCESO NOTIFICACION / COMUNICACION</v>
      </c>
      <c r="BW1515" s="44"/>
      <c r="BX1515" s="53"/>
      <c r="BY1515" s="45"/>
      <c r="BZ1515" s="37"/>
      <c r="CA1515" s="54" t="str">
        <f t="shared" si="284"/>
        <v>PENDIENTE EJECUTORIA</v>
      </c>
      <c r="CB1515" s="59" t="str">
        <f t="shared" si="293"/>
        <v/>
      </c>
      <c r="CC1515" s="36"/>
      <c r="CD1515" s="40"/>
      <c r="CE1515" s="46"/>
      <c r="CF1515" s="40"/>
      <c r="CG1515" s="40"/>
      <c r="CH1515" s="40"/>
      <c r="CI1515" s="36"/>
      <c r="CJ1515" s="47"/>
      <c r="CK1515" s="40"/>
      <c r="CL1515" s="40"/>
      <c r="CM1515" s="40"/>
      <c r="CN1515" s="40"/>
    </row>
    <row r="1516" spans="1:92" ht="42.75" hidden="1">
      <c r="A1516" s="49" t="str">
        <f t="shared" si="285"/>
        <v>SIN GESTIÓN</v>
      </c>
      <c r="B1516" s="58"/>
      <c r="C1516" s="37"/>
      <c r="D1516" s="37"/>
      <c r="E1516" s="49" t="str">
        <f t="shared" si="286"/>
        <v>PENDIENTE NOTIFICACIÓN</v>
      </c>
      <c r="F1516" s="141" t="str">
        <f t="shared" si="287"/>
        <v>PENDIENTE NOTIFICACIÓN</v>
      </c>
      <c r="G1516" s="49" t="str">
        <f t="shared" si="288"/>
        <v/>
      </c>
      <c r="H1516" s="51" t="str">
        <f ca="1">IF(
L1516="",
"",
IF(
NETWORKDAYS(L1516,IF(M1516&lt;&gt;"",M1516,TODAY()),FESTIVOS_CO!A:A)&gt;2,
"VENCIDO",
IF(
NETWORKDAYS(L1516,IF(M1516&lt;&gt;"",M1516,TODAY()),FESTIVOS_CO!A:A)=2,
"ALERTA",
"A TIEMPO"
)))</f>
        <v/>
      </c>
      <c r="I1516" s="40"/>
      <c r="J1516" s="36"/>
      <c r="K1516" s="37"/>
      <c r="L1516" s="50"/>
      <c r="M1516" s="37"/>
      <c r="N1516" s="52"/>
      <c r="O1516" s="52"/>
      <c r="P1516" s="36"/>
      <c r="Q1516" s="36"/>
      <c r="R1516" s="40"/>
      <c r="S1516" s="36"/>
      <c r="T1516" s="40"/>
      <c r="U1516" s="40"/>
      <c r="V1516" s="81"/>
      <c r="W1516" s="40"/>
      <c r="X1516" s="40"/>
      <c r="Y1516" s="40"/>
      <c r="Z1516" s="38" t="str">
        <f>IFERROR(VLOOKUP(Y1516,DIRECTORIO!A:B,2,FALSE),"")</f>
        <v/>
      </c>
      <c r="AA1516" s="40"/>
      <c r="AB1516" s="40"/>
      <c r="AC1516" s="40"/>
      <c r="AD1516" s="40"/>
      <c r="AE1516" s="40"/>
      <c r="AF1516" s="40"/>
      <c r="AG1516" s="41" t="s">
        <v>109</v>
      </c>
      <c r="AH1516" s="42"/>
      <c r="AI1516" s="54" t="str">
        <f t="shared" ca="1" si="289"/>
        <v>PENDIENTE NOTIFICACIÓN ELECTRÓNICA</v>
      </c>
      <c r="AJ1516" s="37"/>
      <c r="AK1516" s="37"/>
      <c r="AL1516" s="37"/>
      <c r="AM1516" s="53" t="str">
        <f>IF(AK1516="","",WORKDAY(AK1516,5,FESTIVOS_CO!A:A))</f>
        <v/>
      </c>
      <c r="AN1516" s="37"/>
      <c r="AO1516" s="37"/>
      <c r="AP1516" s="54" t="str">
        <f t="shared" ca="1" si="294"/>
        <v>NO APLICA</v>
      </c>
      <c r="AQ1516" s="36"/>
      <c r="AR1516" s="43"/>
      <c r="AS1516" s="37"/>
      <c r="AT1516" s="36"/>
      <c r="AU1516" s="37"/>
      <c r="AV1516" s="36"/>
      <c r="AW1516" s="36"/>
      <c r="AX1516" s="37"/>
      <c r="AY1516" s="140" t="str">
        <f>IF(AU1516="","",WORKDAY(AU1516,5,FESTIVOS_CO!A:A))</f>
        <v/>
      </c>
      <c r="AZ1516" s="54" t="str">
        <f t="shared" ca="1" si="291"/>
        <v>NO APLICA</v>
      </c>
      <c r="BA1516" s="55" t="str">
        <f>IF(AX1516="","",WORKDAY(AX1516,5,FESTIVOS_CO!A:A))</f>
        <v/>
      </c>
      <c r="BB1516" s="39"/>
      <c r="BC1516" s="40"/>
      <c r="BD1516" s="40"/>
      <c r="BE1516" s="56" t="str">
        <f t="shared" ca="1" si="292"/>
        <v>NO APLICA</v>
      </c>
      <c r="BF1516" s="37"/>
      <c r="BG1516" s="45"/>
      <c r="BH1516" s="37"/>
      <c r="BI1516" s="36"/>
      <c r="BJ1516" s="37"/>
      <c r="BK1516" s="36"/>
      <c r="BL1516" s="36"/>
      <c r="BM1516" s="53" t="str">
        <f>IF(BJ1516="","",WORKDAY(BJ1516,5,FESTIVOS_CO!A:A))</f>
        <v/>
      </c>
      <c r="BN1516" s="57" t="str">
        <f t="shared" ca="1" si="290"/>
        <v>PENDIENTE HACER AVISO</v>
      </c>
      <c r="BO1516" s="54" t="str">
        <f t="shared" ca="1" si="283"/>
        <v>EN TRÁMITE NOTIF. POR AVISO</v>
      </c>
      <c r="BP1516" s="37"/>
      <c r="BQ1516" s="53" t="str">
        <f>IF(BP1516="","",WORKDAY(BP1516,5,FESTIVOS_CO!A:A))</f>
        <v/>
      </c>
      <c r="BR1516" s="37"/>
      <c r="BS1516" s="36"/>
      <c r="BT1516" s="38"/>
      <c r="BU1516" s="58" t="e">
        <f>VLOOKUP(BT1516,Hoja2!$C:$D,2,0)</f>
        <v>#N/A</v>
      </c>
      <c r="BV1516" s="80" t="str">
        <f>IF(
AND(AO1516="",BD1516="",BQ1516=""),
"EN PROCESO NOTIFICACION / COMUNICACION",
IF(
BT1516="",
"NO APLICA",
IF(
BU1516=60,
IF(AO1516&lt;&gt;"",AO1516,IF(BD1516&lt;&gt;"",BD1516,BQ1516))+60,
WORKDAY(
IF(AO1516&lt;&gt;"",AO1516,IF(BD1516&lt;&gt;"",BD1516,BQ1516)),
BU1516,
FESTIVOS_CO!A:A
)
)
))</f>
        <v>EN PROCESO NOTIFICACION / COMUNICACION</v>
      </c>
      <c r="BW1516" s="44"/>
      <c r="BX1516" s="53"/>
      <c r="BY1516" s="45"/>
      <c r="BZ1516" s="37"/>
      <c r="CA1516" s="54" t="str">
        <f t="shared" si="284"/>
        <v>PENDIENTE EJECUTORIA</v>
      </c>
      <c r="CB1516" s="59" t="str">
        <f t="shared" si="293"/>
        <v/>
      </c>
      <c r="CC1516" s="36"/>
      <c r="CD1516" s="40"/>
      <c r="CE1516" s="46"/>
      <c r="CF1516" s="40"/>
      <c r="CG1516" s="40"/>
      <c r="CH1516" s="40"/>
      <c r="CI1516" s="36"/>
      <c r="CJ1516" s="47"/>
      <c r="CK1516" s="40"/>
      <c r="CL1516" s="40"/>
      <c r="CM1516" s="40"/>
      <c r="CN1516" s="40"/>
    </row>
    <row r="1517" spans="1:92" ht="42.75" hidden="1">
      <c r="A1517" s="49" t="str">
        <f t="shared" si="285"/>
        <v>SIN GESTIÓN</v>
      </c>
      <c r="B1517" s="58"/>
      <c r="C1517" s="37"/>
      <c r="D1517" s="37"/>
      <c r="E1517" s="49" t="str">
        <f t="shared" si="286"/>
        <v>PENDIENTE NOTIFICACIÓN</v>
      </c>
      <c r="F1517" s="141" t="str">
        <f t="shared" si="287"/>
        <v>PENDIENTE NOTIFICACIÓN</v>
      </c>
      <c r="G1517" s="49" t="str">
        <f t="shared" si="288"/>
        <v/>
      </c>
      <c r="H1517" s="51" t="str">
        <f ca="1">IF(
L1517="",
"",
IF(
NETWORKDAYS(L1517,IF(M1517&lt;&gt;"",M1517,TODAY()),FESTIVOS_CO!A:A)&gt;2,
"VENCIDO",
IF(
NETWORKDAYS(L1517,IF(M1517&lt;&gt;"",M1517,TODAY()),FESTIVOS_CO!A:A)=2,
"ALERTA",
"A TIEMPO"
)))</f>
        <v/>
      </c>
      <c r="I1517" s="40"/>
      <c r="J1517" s="36"/>
      <c r="K1517" s="37"/>
      <c r="L1517" s="50"/>
      <c r="M1517" s="37"/>
      <c r="N1517" s="52"/>
      <c r="O1517" s="52"/>
      <c r="P1517" s="36"/>
      <c r="Q1517" s="36"/>
      <c r="R1517" s="40"/>
      <c r="S1517" s="36"/>
      <c r="T1517" s="40"/>
      <c r="U1517" s="40"/>
      <c r="V1517" s="81"/>
      <c r="W1517" s="40"/>
      <c r="X1517" s="40"/>
      <c r="Y1517" s="40"/>
      <c r="Z1517" s="38" t="str">
        <f>IFERROR(VLOOKUP(Y1517,DIRECTORIO!A:B,2,FALSE),"")</f>
        <v/>
      </c>
      <c r="AA1517" s="40"/>
      <c r="AB1517" s="40"/>
      <c r="AC1517" s="40"/>
      <c r="AD1517" s="40"/>
      <c r="AE1517" s="40"/>
      <c r="AF1517" s="40"/>
      <c r="AG1517" s="41" t="s">
        <v>109</v>
      </c>
      <c r="AH1517" s="42"/>
      <c r="AI1517" s="54" t="str">
        <f t="shared" ca="1" si="289"/>
        <v>PENDIENTE NOTIFICACIÓN ELECTRÓNICA</v>
      </c>
      <c r="AJ1517" s="37"/>
      <c r="AK1517" s="37"/>
      <c r="AL1517" s="37"/>
      <c r="AM1517" s="53" t="str">
        <f>IF(AK1517="","",WORKDAY(AK1517,5,FESTIVOS_CO!A:A))</f>
        <v/>
      </c>
      <c r="AN1517" s="37"/>
      <c r="AO1517" s="37"/>
      <c r="AP1517" s="54" t="str">
        <f t="shared" ca="1" si="294"/>
        <v>NO APLICA</v>
      </c>
      <c r="AQ1517" s="36"/>
      <c r="AR1517" s="43"/>
      <c r="AS1517" s="37"/>
      <c r="AT1517" s="36"/>
      <c r="AU1517" s="37"/>
      <c r="AV1517" s="36"/>
      <c r="AW1517" s="36"/>
      <c r="AX1517" s="37"/>
      <c r="AY1517" s="140" t="str">
        <f>IF(AU1517="","",WORKDAY(AU1517,5,FESTIVOS_CO!A:A))</f>
        <v/>
      </c>
      <c r="AZ1517" s="54" t="str">
        <f t="shared" ca="1" si="291"/>
        <v>NO APLICA</v>
      </c>
      <c r="BA1517" s="55" t="str">
        <f>IF(AX1517="","",WORKDAY(AX1517,5,FESTIVOS_CO!A:A))</f>
        <v/>
      </c>
      <c r="BB1517" s="39"/>
      <c r="BC1517" s="40"/>
      <c r="BD1517" s="40"/>
      <c r="BE1517" s="56" t="str">
        <f t="shared" ca="1" si="292"/>
        <v>NO APLICA</v>
      </c>
      <c r="BF1517" s="37"/>
      <c r="BG1517" s="45"/>
      <c r="BH1517" s="37"/>
      <c r="BI1517" s="36"/>
      <c r="BJ1517" s="37"/>
      <c r="BK1517" s="36"/>
      <c r="BL1517" s="36"/>
      <c r="BM1517" s="53" t="str">
        <f>IF(BJ1517="","",WORKDAY(BJ1517,5,FESTIVOS_CO!A:A))</f>
        <v/>
      </c>
      <c r="BN1517" s="57" t="str">
        <f t="shared" ca="1" si="290"/>
        <v>PENDIENTE HACER AVISO</v>
      </c>
      <c r="BO1517" s="54" t="str">
        <f t="shared" ca="1" si="283"/>
        <v>EN TRÁMITE NOTIF. POR AVISO</v>
      </c>
      <c r="BP1517" s="37"/>
      <c r="BQ1517" s="53" t="str">
        <f>IF(BP1517="","",WORKDAY(BP1517,5,FESTIVOS_CO!A:A))</f>
        <v/>
      </c>
      <c r="BR1517" s="37"/>
      <c r="BS1517" s="36"/>
      <c r="BT1517" s="38"/>
      <c r="BU1517" s="58" t="e">
        <f>VLOOKUP(BT1517,Hoja2!$C:$D,2,0)</f>
        <v>#N/A</v>
      </c>
      <c r="BV1517" s="80" t="str">
        <f>IF(
AND(AO1517="",BD1517="",BQ1517=""),
"EN PROCESO NOTIFICACION / COMUNICACION",
IF(
BT1517="",
"NO APLICA",
IF(
BU1517=60,
IF(AO1517&lt;&gt;"",AO1517,IF(BD1517&lt;&gt;"",BD1517,BQ1517))+60,
WORKDAY(
IF(AO1517&lt;&gt;"",AO1517,IF(BD1517&lt;&gt;"",BD1517,BQ1517)),
BU1517,
FESTIVOS_CO!A:A
)
)
))</f>
        <v>EN PROCESO NOTIFICACION / COMUNICACION</v>
      </c>
      <c r="BW1517" s="44"/>
      <c r="BX1517" s="53"/>
      <c r="BY1517" s="45"/>
      <c r="BZ1517" s="37"/>
      <c r="CA1517" s="54" t="str">
        <f t="shared" si="284"/>
        <v>PENDIENTE EJECUTORIA</v>
      </c>
      <c r="CB1517" s="59" t="str">
        <f t="shared" si="293"/>
        <v/>
      </c>
      <c r="CC1517" s="36"/>
      <c r="CD1517" s="40"/>
      <c r="CE1517" s="46"/>
      <c r="CF1517" s="40"/>
      <c r="CG1517" s="40"/>
      <c r="CH1517" s="40"/>
      <c r="CI1517" s="36"/>
      <c r="CJ1517" s="47"/>
      <c r="CK1517" s="40"/>
      <c r="CL1517" s="40"/>
      <c r="CM1517" s="40"/>
      <c r="CN1517" s="40"/>
    </row>
    <row r="1518" spans="1:92" ht="42.75" hidden="1">
      <c r="A1518" s="49" t="str">
        <f t="shared" si="285"/>
        <v>SIN GESTIÓN</v>
      </c>
      <c r="B1518" s="58"/>
      <c r="C1518" s="37"/>
      <c r="D1518" s="37"/>
      <c r="E1518" s="49" t="str">
        <f t="shared" si="286"/>
        <v>PENDIENTE NOTIFICACIÓN</v>
      </c>
      <c r="F1518" s="141" t="str">
        <f t="shared" si="287"/>
        <v>PENDIENTE NOTIFICACIÓN</v>
      </c>
      <c r="G1518" s="49" t="str">
        <f t="shared" si="288"/>
        <v/>
      </c>
      <c r="H1518" s="51" t="str">
        <f ca="1">IF(
L1518="",
"",
IF(
NETWORKDAYS(L1518,IF(M1518&lt;&gt;"",M1518,TODAY()),FESTIVOS_CO!A:A)&gt;2,
"VENCIDO",
IF(
NETWORKDAYS(L1518,IF(M1518&lt;&gt;"",M1518,TODAY()),FESTIVOS_CO!A:A)=2,
"ALERTA",
"A TIEMPO"
)))</f>
        <v/>
      </c>
      <c r="I1518" s="40"/>
      <c r="J1518" s="36"/>
      <c r="K1518" s="37"/>
      <c r="L1518" s="50"/>
      <c r="M1518" s="37"/>
      <c r="N1518" s="52"/>
      <c r="O1518" s="52"/>
      <c r="P1518" s="36"/>
      <c r="Q1518" s="36"/>
      <c r="R1518" s="40"/>
      <c r="S1518" s="36"/>
      <c r="T1518" s="40"/>
      <c r="U1518" s="40"/>
      <c r="V1518" s="81"/>
      <c r="W1518" s="40"/>
      <c r="X1518" s="40"/>
      <c r="Y1518" s="40"/>
      <c r="Z1518" s="38" t="str">
        <f>IFERROR(VLOOKUP(Y1518,DIRECTORIO!A:B,2,FALSE),"")</f>
        <v/>
      </c>
      <c r="AA1518" s="40"/>
      <c r="AB1518" s="40"/>
      <c r="AC1518" s="40"/>
      <c r="AD1518" s="40"/>
      <c r="AE1518" s="40"/>
      <c r="AF1518" s="40"/>
      <c r="AG1518" s="41" t="s">
        <v>109</v>
      </c>
      <c r="AH1518" s="42"/>
      <c r="AI1518" s="54" t="str">
        <f t="shared" ca="1" si="289"/>
        <v>PENDIENTE NOTIFICACIÓN ELECTRÓNICA</v>
      </c>
      <c r="AJ1518" s="37"/>
      <c r="AK1518" s="37"/>
      <c r="AL1518" s="37"/>
      <c r="AM1518" s="53" t="str">
        <f>IF(AK1518="","",WORKDAY(AK1518,5,FESTIVOS_CO!A:A))</f>
        <v/>
      </c>
      <c r="AN1518" s="37"/>
      <c r="AO1518" s="37"/>
      <c r="AP1518" s="54" t="str">
        <f t="shared" ca="1" si="294"/>
        <v>NO APLICA</v>
      </c>
      <c r="AQ1518" s="36"/>
      <c r="AR1518" s="43"/>
      <c r="AS1518" s="37"/>
      <c r="AT1518" s="36"/>
      <c r="AU1518" s="37"/>
      <c r="AV1518" s="36"/>
      <c r="AW1518" s="36"/>
      <c r="AX1518" s="37"/>
      <c r="AY1518" s="140" t="str">
        <f>IF(AU1518="","",WORKDAY(AU1518,5,FESTIVOS_CO!A:A))</f>
        <v/>
      </c>
      <c r="AZ1518" s="54" t="str">
        <f t="shared" ca="1" si="291"/>
        <v>NO APLICA</v>
      </c>
      <c r="BA1518" s="55" t="str">
        <f>IF(AX1518="","",WORKDAY(AX1518,5,FESTIVOS_CO!A:A))</f>
        <v/>
      </c>
      <c r="BB1518" s="39"/>
      <c r="BC1518" s="40"/>
      <c r="BD1518" s="40"/>
      <c r="BE1518" s="56" t="str">
        <f t="shared" ca="1" si="292"/>
        <v>NO APLICA</v>
      </c>
      <c r="BF1518" s="37"/>
      <c r="BG1518" s="45"/>
      <c r="BH1518" s="37"/>
      <c r="BI1518" s="36"/>
      <c r="BJ1518" s="37"/>
      <c r="BK1518" s="36"/>
      <c r="BL1518" s="36"/>
      <c r="BM1518" s="53" t="str">
        <f>IF(BJ1518="","",WORKDAY(BJ1518,5,FESTIVOS_CO!A:A))</f>
        <v/>
      </c>
      <c r="BN1518" s="57" t="str">
        <f t="shared" ca="1" si="290"/>
        <v>PENDIENTE HACER AVISO</v>
      </c>
      <c r="BO1518" s="54" t="str">
        <f t="shared" ca="1" si="283"/>
        <v>EN TRÁMITE NOTIF. POR AVISO</v>
      </c>
      <c r="BP1518" s="37"/>
      <c r="BQ1518" s="53" t="str">
        <f>IF(BP1518="","",WORKDAY(BP1518,5,FESTIVOS_CO!A:A))</f>
        <v/>
      </c>
      <c r="BR1518" s="37"/>
      <c r="BS1518" s="36"/>
      <c r="BT1518" s="38"/>
      <c r="BU1518" s="58" t="e">
        <f>VLOOKUP(BT1518,Hoja2!$C:$D,2,0)</f>
        <v>#N/A</v>
      </c>
      <c r="BV1518" s="80" t="str">
        <f>IF(
AND(AO1518="",BD1518="",BQ1518=""),
"EN PROCESO NOTIFICACION / COMUNICACION",
IF(
BT1518="",
"NO APLICA",
IF(
BU1518=60,
IF(AO1518&lt;&gt;"",AO1518,IF(BD1518&lt;&gt;"",BD1518,BQ1518))+60,
WORKDAY(
IF(AO1518&lt;&gt;"",AO1518,IF(BD1518&lt;&gt;"",BD1518,BQ1518)),
BU1518,
FESTIVOS_CO!A:A
)
)
))</f>
        <v>EN PROCESO NOTIFICACION / COMUNICACION</v>
      </c>
      <c r="BW1518" s="44"/>
      <c r="BX1518" s="53"/>
      <c r="BY1518" s="45"/>
      <c r="BZ1518" s="37"/>
      <c r="CA1518" s="54" t="str">
        <f t="shared" si="284"/>
        <v>PENDIENTE EJECUTORIA</v>
      </c>
      <c r="CB1518" s="59" t="str">
        <f t="shared" si="293"/>
        <v/>
      </c>
      <c r="CC1518" s="36"/>
      <c r="CD1518" s="40"/>
      <c r="CE1518" s="46"/>
      <c r="CF1518" s="40"/>
      <c r="CG1518" s="40"/>
      <c r="CH1518" s="40"/>
      <c r="CI1518" s="36"/>
      <c r="CJ1518" s="47"/>
      <c r="CK1518" s="40"/>
      <c r="CL1518" s="40"/>
      <c r="CM1518" s="40"/>
      <c r="CN1518" s="40"/>
    </row>
    <row r="1519" spans="1:92" ht="42.75" hidden="1">
      <c r="A1519" s="49" t="str">
        <f t="shared" si="285"/>
        <v>SIN GESTIÓN</v>
      </c>
      <c r="B1519" s="58"/>
      <c r="C1519" s="37"/>
      <c r="D1519" s="37"/>
      <c r="E1519" s="49" t="str">
        <f t="shared" si="286"/>
        <v>PENDIENTE NOTIFICACIÓN</v>
      </c>
      <c r="F1519" s="141" t="str">
        <f t="shared" si="287"/>
        <v>PENDIENTE NOTIFICACIÓN</v>
      </c>
      <c r="G1519" s="49" t="str">
        <f t="shared" si="288"/>
        <v/>
      </c>
      <c r="H1519" s="51" t="str">
        <f ca="1">IF(
L1519="",
"",
IF(
NETWORKDAYS(L1519,IF(M1519&lt;&gt;"",M1519,TODAY()),FESTIVOS_CO!A:A)&gt;2,
"VENCIDO",
IF(
NETWORKDAYS(L1519,IF(M1519&lt;&gt;"",M1519,TODAY()),FESTIVOS_CO!A:A)=2,
"ALERTA",
"A TIEMPO"
)))</f>
        <v/>
      </c>
      <c r="I1519" s="40"/>
      <c r="J1519" s="36"/>
      <c r="K1519" s="37"/>
      <c r="L1519" s="50"/>
      <c r="M1519" s="37"/>
      <c r="N1519" s="52"/>
      <c r="O1519" s="52"/>
      <c r="P1519" s="36"/>
      <c r="Q1519" s="36"/>
      <c r="R1519" s="40"/>
      <c r="S1519" s="36"/>
      <c r="T1519" s="40"/>
      <c r="U1519" s="40"/>
      <c r="V1519" s="81"/>
      <c r="W1519" s="40"/>
      <c r="X1519" s="40"/>
      <c r="Y1519" s="40"/>
      <c r="Z1519" s="38" t="str">
        <f>IFERROR(VLOOKUP(Y1519,DIRECTORIO!A:B,2,FALSE),"")</f>
        <v/>
      </c>
      <c r="AA1519" s="40"/>
      <c r="AB1519" s="40"/>
      <c r="AC1519" s="40"/>
      <c r="AD1519" s="40"/>
      <c r="AE1519" s="40"/>
      <c r="AF1519" s="40"/>
      <c r="AG1519" s="41" t="s">
        <v>109</v>
      </c>
      <c r="AH1519" s="42"/>
      <c r="AI1519" s="54" t="str">
        <f t="shared" ca="1" si="289"/>
        <v>PENDIENTE NOTIFICACIÓN ELECTRÓNICA</v>
      </c>
      <c r="AJ1519" s="37"/>
      <c r="AK1519" s="37"/>
      <c r="AL1519" s="37"/>
      <c r="AM1519" s="53" t="str">
        <f>IF(AK1519="","",WORKDAY(AK1519,5,FESTIVOS_CO!A:A))</f>
        <v/>
      </c>
      <c r="AN1519" s="37"/>
      <c r="AO1519" s="37"/>
      <c r="AP1519" s="54" t="str">
        <f t="shared" ca="1" si="294"/>
        <v>NO APLICA</v>
      </c>
      <c r="AQ1519" s="36"/>
      <c r="AR1519" s="43"/>
      <c r="AS1519" s="37"/>
      <c r="AT1519" s="36"/>
      <c r="AU1519" s="37"/>
      <c r="AV1519" s="36"/>
      <c r="AW1519" s="36"/>
      <c r="AX1519" s="37"/>
      <c r="AY1519" s="140" t="str">
        <f>IF(AU1519="","",WORKDAY(AU1519,5,FESTIVOS_CO!A:A))</f>
        <v/>
      </c>
      <c r="AZ1519" s="54" t="str">
        <f t="shared" ca="1" si="291"/>
        <v>NO APLICA</v>
      </c>
      <c r="BA1519" s="55" t="str">
        <f>IF(AX1519="","",WORKDAY(AX1519,5,FESTIVOS_CO!A:A))</f>
        <v/>
      </c>
      <c r="BB1519" s="39"/>
      <c r="BC1519" s="40"/>
      <c r="BD1519" s="40"/>
      <c r="BE1519" s="56" t="str">
        <f t="shared" ca="1" si="292"/>
        <v>NO APLICA</v>
      </c>
      <c r="BF1519" s="37"/>
      <c r="BG1519" s="45"/>
      <c r="BH1519" s="37"/>
      <c r="BI1519" s="36"/>
      <c r="BJ1519" s="37"/>
      <c r="BK1519" s="36"/>
      <c r="BL1519" s="36"/>
      <c r="BM1519" s="53" t="str">
        <f>IF(BJ1519="","",WORKDAY(BJ1519,5,FESTIVOS_CO!A:A))</f>
        <v/>
      </c>
      <c r="BN1519" s="57" t="str">
        <f t="shared" ca="1" si="290"/>
        <v>PENDIENTE HACER AVISO</v>
      </c>
      <c r="BO1519" s="54" t="str">
        <f t="shared" ca="1" si="283"/>
        <v>EN TRÁMITE NOTIF. POR AVISO</v>
      </c>
      <c r="BP1519" s="37"/>
      <c r="BQ1519" s="53" t="str">
        <f>IF(BP1519="","",WORKDAY(BP1519,5,FESTIVOS_CO!A:A))</f>
        <v/>
      </c>
      <c r="BR1519" s="37"/>
      <c r="BS1519" s="36"/>
      <c r="BT1519" s="38"/>
      <c r="BU1519" s="58" t="e">
        <f>VLOOKUP(BT1519,Hoja2!$C:$D,2,0)</f>
        <v>#N/A</v>
      </c>
      <c r="BV1519" s="80" t="str">
        <f>IF(
AND(AO1519="",BD1519="",BQ1519=""),
"EN PROCESO NOTIFICACION / COMUNICACION",
IF(
BT1519="",
"NO APLICA",
IF(
BU1519=60,
IF(AO1519&lt;&gt;"",AO1519,IF(BD1519&lt;&gt;"",BD1519,BQ1519))+60,
WORKDAY(
IF(AO1519&lt;&gt;"",AO1519,IF(BD1519&lt;&gt;"",BD1519,BQ1519)),
BU1519,
FESTIVOS_CO!A:A
)
)
))</f>
        <v>EN PROCESO NOTIFICACION / COMUNICACION</v>
      </c>
      <c r="BW1519" s="44"/>
      <c r="BX1519" s="53"/>
      <c r="BY1519" s="45"/>
      <c r="BZ1519" s="37"/>
      <c r="CA1519" s="54" t="str">
        <f t="shared" si="284"/>
        <v>PENDIENTE EJECUTORIA</v>
      </c>
      <c r="CB1519" s="59" t="str">
        <f t="shared" si="293"/>
        <v/>
      </c>
      <c r="CC1519" s="36"/>
      <c r="CD1519" s="40"/>
      <c r="CE1519" s="46"/>
      <c r="CF1519" s="40"/>
      <c r="CG1519" s="40"/>
      <c r="CH1519" s="40"/>
      <c r="CI1519" s="36"/>
      <c r="CJ1519" s="47"/>
      <c r="CK1519" s="40"/>
      <c r="CL1519" s="40"/>
      <c r="CM1519" s="40"/>
      <c r="CN1519" s="40"/>
    </row>
    <row r="1520" spans="1:92" ht="42.75" hidden="1">
      <c r="A1520" s="49" t="str">
        <f t="shared" si="285"/>
        <v>SIN GESTIÓN</v>
      </c>
      <c r="B1520" s="58"/>
      <c r="C1520" s="37"/>
      <c r="D1520" s="37"/>
      <c r="E1520" s="49" t="str">
        <f t="shared" si="286"/>
        <v>PENDIENTE NOTIFICACIÓN</v>
      </c>
      <c r="F1520" s="141" t="str">
        <f t="shared" si="287"/>
        <v>PENDIENTE NOTIFICACIÓN</v>
      </c>
      <c r="G1520" s="49" t="str">
        <f t="shared" si="288"/>
        <v/>
      </c>
      <c r="H1520" s="51" t="str">
        <f ca="1">IF(
L1520="",
"",
IF(
NETWORKDAYS(L1520,IF(M1520&lt;&gt;"",M1520,TODAY()),FESTIVOS_CO!A:A)&gt;2,
"VENCIDO",
IF(
NETWORKDAYS(L1520,IF(M1520&lt;&gt;"",M1520,TODAY()),FESTIVOS_CO!A:A)=2,
"ALERTA",
"A TIEMPO"
)))</f>
        <v/>
      </c>
      <c r="I1520" s="40"/>
      <c r="J1520" s="36"/>
      <c r="K1520" s="37"/>
      <c r="L1520" s="50"/>
      <c r="M1520" s="37"/>
      <c r="N1520" s="52"/>
      <c r="O1520" s="52"/>
      <c r="P1520" s="36"/>
      <c r="Q1520" s="36"/>
      <c r="R1520" s="40"/>
      <c r="S1520" s="36"/>
      <c r="T1520" s="40"/>
      <c r="U1520" s="40"/>
      <c r="V1520" s="81"/>
      <c r="W1520" s="40"/>
      <c r="X1520" s="40"/>
      <c r="Y1520" s="40"/>
      <c r="Z1520" s="38" t="str">
        <f>IFERROR(VLOOKUP(Y1520,DIRECTORIO!A:B,2,FALSE),"")</f>
        <v/>
      </c>
      <c r="AA1520" s="40"/>
      <c r="AB1520" s="40"/>
      <c r="AC1520" s="40"/>
      <c r="AD1520" s="40"/>
      <c r="AE1520" s="40"/>
      <c r="AF1520" s="40"/>
      <c r="AG1520" s="41" t="s">
        <v>109</v>
      </c>
      <c r="AH1520" s="42"/>
      <c r="AI1520" s="54" t="str">
        <f t="shared" ca="1" si="289"/>
        <v>PENDIENTE NOTIFICACIÓN ELECTRÓNICA</v>
      </c>
      <c r="AJ1520" s="37"/>
      <c r="AK1520" s="37"/>
      <c r="AL1520" s="37"/>
      <c r="AM1520" s="53" t="str">
        <f>IF(AK1520="","",WORKDAY(AK1520,5,FESTIVOS_CO!A:A))</f>
        <v/>
      </c>
      <c r="AN1520" s="37"/>
      <c r="AO1520" s="37"/>
      <c r="AP1520" s="54" t="str">
        <f t="shared" ca="1" si="294"/>
        <v>NO APLICA</v>
      </c>
      <c r="AQ1520" s="36"/>
      <c r="AR1520" s="43"/>
      <c r="AS1520" s="37"/>
      <c r="AT1520" s="36"/>
      <c r="AU1520" s="37"/>
      <c r="AV1520" s="36"/>
      <c r="AW1520" s="36"/>
      <c r="AX1520" s="37"/>
      <c r="AY1520" s="140" t="str">
        <f>IF(AU1520="","",WORKDAY(AU1520,5,FESTIVOS_CO!A:A))</f>
        <v/>
      </c>
      <c r="AZ1520" s="54" t="str">
        <f t="shared" ca="1" si="291"/>
        <v>NO APLICA</v>
      </c>
      <c r="BA1520" s="55" t="str">
        <f>IF(AX1520="","",WORKDAY(AX1520,5,FESTIVOS_CO!A:A))</f>
        <v/>
      </c>
      <c r="BB1520" s="39"/>
      <c r="BC1520" s="40"/>
      <c r="BD1520" s="40"/>
      <c r="BE1520" s="56" t="str">
        <f t="shared" ca="1" si="292"/>
        <v>NO APLICA</v>
      </c>
      <c r="BF1520" s="37"/>
      <c r="BG1520" s="45"/>
      <c r="BH1520" s="37"/>
      <c r="BI1520" s="36"/>
      <c r="BJ1520" s="37"/>
      <c r="BK1520" s="36"/>
      <c r="BL1520" s="36"/>
      <c r="BM1520" s="53" t="str">
        <f>IF(BJ1520="","",WORKDAY(BJ1520,5,FESTIVOS_CO!A:A))</f>
        <v/>
      </c>
      <c r="BN1520" s="57" t="str">
        <f t="shared" ca="1" si="290"/>
        <v>PENDIENTE HACER AVISO</v>
      </c>
      <c r="BO1520" s="54" t="str">
        <f t="shared" ca="1" si="283"/>
        <v>EN TRÁMITE NOTIF. POR AVISO</v>
      </c>
      <c r="BP1520" s="37"/>
      <c r="BQ1520" s="53" t="str">
        <f>IF(BP1520="","",WORKDAY(BP1520,5,FESTIVOS_CO!A:A))</f>
        <v/>
      </c>
      <c r="BR1520" s="37"/>
      <c r="BS1520" s="36"/>
      <c r="BT1520" s="38"/>
      <c r="BU1520" s="58" t="e">
        <f>VLOOKUP(BT1520,Hoja2!$C:$D,2,0)</f>
        <v>#N/A</v>
      </c>
      <c r="BV1520" s="80" t="str">
        <f>IF(
AND(AO1520="",BD1520="",BQ1520=""),
"EN PROCESO NOTIFICACION / COMUNICACION",
IF(
BT1520="",
"NO APLICA",
IF(
BU1520=60,
IF(AO1520&lt;&gt;"",AO1520,IF(BD1520&lt;&gt;"",BD1520,BQ1520))+60,
WORKDAY(
IF(AO1520&lt;&gt;"",AO1520,IF(BD1520&lt;&gt;"",BD1520,BQ1520)),
BU1520,
FESTIVOS_CO!A:A
)
)
))</f>
        <v>EN PROCESO NOTIFICACION / COMUNICACION</v>
      </c>
      <c r="BW1520" s="44"/>
      <c r="BX1520" s="53"/>
      <c r="BY1520" s="45"/>
      <c r="BZ1520" s="37"/>
      <c r="CA1520" s="54" t="str">
        <f t="shared" si="284"/>
        <v>PENDIENTE EJECUTORIA</v>
      </c>
      <c r="CB1520" s="59" t="str">
        <f t="shared" si="293"/>
        <v/>
      </c>
      <c r="CC1520" s="36"/>
      <c r="CD1520" s="40"/>
      <c r="CE1520" s="46"/>
      <c r="CF1520" s="40"/>
      <c r="CG1520" s="40"/>
      <c r="CH1520" s="40"/>
      <c r="CI1520" s="36"/>
      <c r="CJ1520" s="47"/>
      <c r="CK1520" s="40"/>
      <c r="CL1520" s="40"/>
      <c r="CM1520" s="40"/>
      <c r="CN1520" s="40"/>
    </row>
    <row r="1521" spans="1:92" ht="42.75" hidden="1">
      <c r="A1521" s="49" t="str">
        <f t="shared" si="285"/>
        <v>SIN GESTIÓN</v>
      </c>
      <c r="B1521" s="58"/>
      <c r="C1521" s="37"/>
      <c r="D1521" s="37"/>
      <c r="E1521" s="49" t="str">
        <f t="shared" si="286"/>
        <v>PENDIENTE NOTIFICACIÓN</v>
      </c>
      <c r="F1521" s="141" t="str">
        <f t="shared" si="287"/>
        <v>PENDIENTE NOTIFICACIÓN</v>
      </c>
      <c r="G1521" s="49" t="str">
        <f t="shared" si="288"/>
        <v/>
      </c>
      <c r="H1521" s="51" t="str">
        <f ca="1">IF(
L1521="",
"",
IF(
NETWORKDAYS(L1521,IF(M1521&lt;&gt;"",M1521,TODAY()),FESTIVOS_CO!A:A)&gt;2,
"VENCIDO",
IF(
NETWORKDAYS(L1521,IF(M1521&lt;&gt;"",M1521,TODAY()),FESTIVOS_CO!A:A)=2,
"ALERTA",
"A TIEMPO"
)))</f>
        <v/>
      </c>
      <c r="I1521" s="40"/>
      <c r="J1521" s="36"/>
      <c r="K1521" s="37"/>
      <c r="L1521" s="50"/>
      <c r="M1521" s="37"/>
      <c r="N1521" s="52"/>
      <c r="O1521" s="52"/>
      <c r="P1521" s="36"/>
      <c r="Q1521" s="36"/>
      <c r="R1521" s="40"/>
      <c r="S1521" s="36"/>
      <c r="T1521" s="40"/>
      <c r="U1521" s="40"/>
      <c r="V1521" s="81"/>
      <c r="W1521" s="40"/>
      <c r="X1521" s="40"/>
      <c r="Y1521" s="40"/>
      <c r="Z1521" s="38" t="str">
        <f>IFERROR(VLOOKUP(Y1521,DIRECTORIO!A:B,2,FALSE),"")</f>
        <v/>
      </c>
      <c r="AA1521" s="40"/>
      <c r="AB1521" s="40"/>
      <c r="AC1521" s="40"/>
      <c r="AD1521" s="40"/>
      <c r="AE1521" s="40"/>
      <c r="AF1521" s="40"/>
      <c r="AG1521" s="41" t="s">
        <v>109</v>
      </c>
      <c r="AH1521" s="42"/>
      <c r="AI1521" s="54" t="str">
        <f t="shared" ca="1" si="289"/>
        <v>PENDIENTE NOTIFICACIÓN ELECTRÓNICA</v>
      </c>
      <c r="AJ1521" s="37"/>
      <c r="AK1521" s="37"/>
      <c r="AL1521" s="37"/>
      <c r="AM1521" s="53" t="str">
        <f>IF(AK1521="","",WORKDAY(AK1521,5,FESTIVOS_CO!A:A))</f>
        <v/>
      </c>
      <c r="AN1521" s="37"/>
      <c r="AO1521" s="37"/>
      <c r="AP1521" s="54" t="str">
        <f t="shared" ca="1" si="294"/>
        <v>NO APLICA</v>
      </c>
      <c r="AQ1521" s="36"/>
      <c r="AR1521" s="43"/>
      <c r="AS1521" s="37"/>
      <c r="AT1521" s="36"/>
      <c r="AU1521" s="37"/>
      <c r="AV1521" s="36"/>
      <c r="AW1521" s="36"/>
      <c r="AX1521" s="37"/>
      <c r="AY1521" s="140" t="str">
        <f>IF(AU1521="","",WORKDAY(AU1521,5,FESTIVOS_CO!A:A))</f>
        <v/>
      </c>
      <c r="AZ1521" s="54" t="str">
        <f t="shared" ca="1" si="291"/>
        <v>NO APLICA</v>
      </c>
      <c r="BA1521" s="55" t="str">
        <f>IF(AX1521="","",WORKDAY(AX1521,5,FESTIVOS_CO!A:A))</f>
        <v/>
      </c>
      <c r="BB1521" s="39"/>
      <c r="BC1521" s="40"/>
      <c r="BD1521" s="40"/>
      <c r="BE1521" s="56" t="str">
        <f t="shared" ca="1" si="292"/>
        <v>NO APLICA</v>
      </c>
      <c r="BF1521" s="37"/>
      <c r="BG1521" s="45"/>
      <c r="BH1521" s="37"/>
      <c r="BI1521" s="36"/>
      <c r="BJ1521" s="37"/>
      <c r="BK1521" s="36"/>
      <c r="BL1521" s="36"/>
      <c r="BM1521" s="53" t="str">
        <f>IF(BJ1521="","",WORKDAY(BJ1521,5,FESTIVOS_CO!A:A))</f>
        <v/>
      </c>
      <c r="BN1521" s="57" t="str">
        <f t="shared" ca="1" si="290"/>
        <v>PENDIENTE HACER AVISO</v>
      </c>
      <c r="BO1521" s="54" t="str">
        <f t="shared" ca="1" si="283"/>
        <v>EN TRÁMITE NOTIF. POR AVISO</v>
      </c>
      <c r="BP1521" s="37"/>
      <c r="BQ1521" s="53" t="str">
        <f>IF(BP1521="","",WORKDAY(BP1521,5,FESTIVOS_CO!A:A))</f>
        <v/>
      </c>
      <c r="BR1521" s="37"/>
      <c r="BS1521" s="36"/>
      <c r="BT1521" s="38"/>
      <c r="BU1521" s="58" t="e">
        <f>VLOOKUP(BT1521,Hoja2!$C:$D,2,0)</f>
        <v>#N/A</v>
      </c>
      <c r="BV1521" s="80" t="str">
        <f>IF(
AND(AO1521="",BD1521="",BQ1521=""),
"EN PROCESO NOTIFICACION / COMUNICACION",
IF(
BT1521="",
"NO APLICA",
IF(
BU1521=60,
IF(AO1521&lt;&gt;"",AO1521,IF(BD1521&lt;&gt;"",BD1521,BQ1521))+60,
WORKDAY(
IF(AO1521&lt;&gt;"",AO1521,IF(BD1521&lt;&gt;"",BD1521,BQ1521)),
BU1521,
FESTIVOS_CO!A:A
)
)
))</f>
        <v>EN PROCESO NOTIFICACION / COMUNICACION</v>
      </c>
      <c r="BW1521" s="44"/>
      <c r="BX1521" s="53"/>
      <c r="BY1521" s="45"/>
      <c r="BZ1521" s="37"/>
      <c r="CA1521" s="54" t="str">
        <f t="shared" si="284"/>
        <v>PENDIENTE EJECUTORIA</v>
      </c>
      <c r="CB1521" s="59" t="str">
        <f t="shared" si="293"/>
        <v/>
      </c>
      <c r="CC1521" s="36"/>
      <c r="CD1521" s="40"/>
      <c r="CE1521" s="46"/>
      <c r="CF1521" s="40"/>
      <c r="CG1521" s="40"/>
      <c r="CH1521" s="40"/>
      <c r="CI1521" s="36"/>
      <c r="CJ1521" s="47"/>
      <c r="CK1521" s="40"/>
      <c r="CL1521" s="40"/>
      <c r="CM1521" s="40"/>
      <c r="CN1521" s="40"/>
    </row>
    <row r="1522" spans="1:92" ht="42.75" hidden="1">
      <c r="A1522" s="49" t="str">
        <f t="shared" si="285"/>
        <v>SIN GESTIÓN</v>
      </c>
      <c r="B1522" s="58"/>
      <c r="C1522" s="37"/>
      <c r="D1522" s="37"/>
      <c r="E1522" s="49" t="str">
        <f t="shared" si="286"/>
        <v>PENDIENTE NOTIFICACIÓN</v>
      </c>
      <c r="F1522" s="141" t="str">
        <f t="shared" si="287"/>
        <v>PENDIENTE NOTIFICACIÓN</v>
      </c>
      <c r="G1522" s="49" t="str">
        <f t="shared" si="288"/>
        <v/>
      </c>
      <c r="H1522" s="51" t="str">
        <f ca="1">IF(
L1522="",
"",
IF(
NETWORKDAYS(L1522,IF(M1522&lt;&gt;"",M1522,TODAY()),FESTIVOS_CO!A:A)&gt;2,
"VENCIDO",
IF(
NETWORKDAYS(L1522,IF(M1522&lt;&gt;"",M1522,TODAY()),FESTIVOS_CO!A:A)=2,
"ALERTA",
"A TIEMPO"
)))</f>
        <v/>
      </c>
      <c r="I1522" s="40"/>
      <c r="J1522" s="36"/>
      <c r="K1522" s="37"/>
      <c r="L1522" s="50"/>
      <c r="M1522" s="37"/>
      <c r="N1522" s="52"/>
      <c r="O1522" s="52"/>
      <c r="P1522" s="36"/>
      <c r="Q1522" s="36"/>
      <c r="R1522" s="40"/>
      <c r="S1522" s="36"/>
      <c r="T1522" s="40"/>
      <c r="U1522" s="40"/>
      <c r="V1522" s="81"/>
      <c r="W1522" s="40"/>
      <c r="X1522" s="40"/>
      <c r="Y1522" s="40"/>
      <c r="Z1522" s="38" t="str">
        <f>IFERROR(VLOOKUP(Y1522,DIRECTORIO!A:B,2,FALSE),"")</f>
        <v/>
      </c>
      <c r="AA1522" s="40"/>
      <c r="AB1522" s="40"/>
      <c r="AC1522" s="40"/>
      <c r="AD1522" s="40"/>
      <c r="AE1522" s="40"/>
      <c r="AF1522" s="40"/>
      <c r="AG1522" s="41" t="s">
        <v>109</v>
      </c>
      <c r="AH1522" s="42"/>
      <c r="AI1522" s="54" t="str">
        <f t="shared" ca="1" si="289"/>
        <v>PENDIENTE NOTIFICACIÓN ELECTRÓNICA</v>
      </c>
      <c r="AJ1522" s="37"/>
      <c r="AK1522" s="37"/>
      <c r="AL1522" s="37"/>
      <c r="AM1522" s="53" t="str">
        <f>IF(AK1522="","",WORKDAY(AK1522,5,FESTIVOS_CO!A:A))</f>
        <v/>
      </c>
      <c r="AN1522" s="37"/>
      <c r="AO1522" s="37"/>
      <c r="AP1522" s="54" t="str">
        <f t="shared" ca="1" si="294"/>
        <v>NO APLICA</v>
      </c>
      <c r="AQ1522" s="36"/>
      <c r="AR1522" s="43"/>
      <c r="AS1522" s="37"/>
      <c r="AT1522" s="36"/>
      <c r="AU1522" s="37"/>
      <c r="AV1522" s="36"/>
      <c r="AW1522" s="36"/>
      <c r="AX1522" s="37"/>
      <c r="AY1522" s="140" t="str">
        <f>IF(AU1522="","",WORKDAY(AU1522,5,FESTIVOS_CO!A:A))</f>
        <v/>
      </c>
      <c r="AZ1522" s="54" t="str">
        <f t="shared" ca="1" si="291"/>
        <v>NO APLICA</v>
      </c>
      <c r="BA1522" s="55" t="str">
        <f>IF(AX1522="","",WORKDAY(AX1522,5,FESTIVOS_CO!A:A))</f>
        <v/>
      </c>
      <c r="BB1522" s="39"/>
      <c r="BC1522" s="40"/>
      <c r="BD1522" s="40"/>
      <c r="BE1522" s="56" t="str">
        <f t="shared" ca="1" si="292"/>
        <v>NO APLICA</v>
      </c>
      <c r="BF1522" s="37"/>
      <c r="BG1522" s="45"/>
      <c r="BH1522" s="37"/>
      <c r="BI1522" s="36"/>
      <c r="BJ1522" s="37"/>
      <c r="BK1522" s="36"/>
      <c r="BL1522" s="36"/>
      <c r="BM1522" s="53" t="str">
        <f>IF(BJ1522="","",WORKDAY(BJ1522,5,FESTIVOS_CO!A:A))</f>
        <v/>
      </c>
      <c r="BN1522" s="57" t="str">
        <f t="shared" ca="1" si="290"/>
        <v>PENDIENTE HACER AVISO</v>
      </c>
      <c r="BO1522" s="54" t="str">
        <f t="shared" ca="1" si="283"/>
        <v>EN TRÁMITE NOTIF. POR AVISO</v>
      </c>
      <c r="BP1522" s="37"/>
      <c r="BQ1522" s="53" t="str">
        <f>IF(BP1522="","",WORKDAY(BP1522,5,FESTIVOS_CO!A:A))</f>
        <v/>
      </c>
      <c r="BR1522" s="37"/>
      <c r="BS1522" s="36"/>
      <c r="BT1522" s="38"/>
      <c r="BU1522" s="58" t="e">
        <f>VLOOKUP(BT1522,Hoja2!$C:$D,2,0)</f>
        <v>#N/A</v>
      </c>
      <c r="BV1522" s="80" t="str">
        <f>IF(
AND(AO1522="",BD1522="",BQ1522=""),
"EN PROCESO NOTIFICACION / COMUNICACION",
IF(
BT1522="",
"NO APLICA",
IF(
BU1522=60,
IF(AO1522&lt;&gt;"",AO1522,IF(BD1522&lt;&gt;"",BD1522,BQ1522))+60,
WORKDAY(
IF(AO1522&lt;&gt;"",AO1522,IF(BD1522&lt;&gt;"",BD1522,BQ1522)),
BU1522,
FESTIVOS_CO!A:A
)
)
))</f>
        <v>EN PROCESO NOTIFICACION / COMUNICACION</v>
      </c>
      <c r="BW1522" s="44"/>
      <c r="BX1522" s="53"/>
      <c r="BY1522" s="45"/>
      <c r="BZ1522" s="37"/>
      <c r="CA1522" s="54" t="str">
        <f t="shared" si="284"/>
        <v>PENDIENTE EJECUTORIA</v>
      </c>
      <c r="CB1522" s="59" t="str">
        <f t="shared" si="293"/>
        <v/>
      </c>
      <c r="CC1522" s="36"/>
      <c r="CD1522" s="40"/>
      <c r="CE1522" s="46"/>
      <c r="CF1522" s="40"/>
      <c r="CG1522" s="40"/>
      <c r="CH1522" s="40"/>
      <c r="CI1522" s="36"/>
      <c r="CJ1522" s="47"/>
      <c r="CK1522" s="40"/>
      <c r="CL1522" s="40"/>
      <c r="CM1522" s="40"/>
      <c r="CN1522" s="40"/>
    </row>
    <row r="1523" spans="1:92" ht="42.75" hidden="1">
      <c r="A1523" s="49" t="str">
        <f t="shared" si="285"/>
        <v>SIN GESTIÓN</v>
      </c>
      <c r="B1523" s="58"/>
      <c r="C1523" s="37"/>
      <c r="D1523" s="37"/>
      <c r="E1523" s="49" t="str">
        <f t="shared" si="286"/>
        <v>PENDIENTE NOTIFICACIÓN</v>
      </c>
      <c r="F1523" s="141" t="str">
        <f t="shared" si="287"/>
        <v>PENDIENTE NOTIFICACIÓN</v>
      </c>
      <c r="G1523" s="49" t="str">
        <f t="shared" si="288"/>
        <v/>
      </c>
      <c r="H1523" s="51" t="str">
        <f ca="1">IF(
L1523="",
"",
IF(
NETWORKDAYS(L1523,IF(M1523&lt;&gt;"",M1523,TODAY()),FESTIVOS_CO!A:A)&gt;2,
"VENCIDO",
IF(
NETWORKDAYS(L1523,IF(M1523&lt;&gt;"",M1523,TODAY()),FESTIVOS_CO!A:A)=2,
"ALERTA",
"A TIEMPO"
)))</f>
        <v/>
      </c>
      <c r="I1523" s="40"/>
      <c r="J1523" s="36"/>
      <c r="K1523" s="37"/>
      <c r="L1523" s="50"/>
      <c r="M1523" s="37"/>
      <c r="N1523" s="52"/>
      <c r="O1523" s="52"/>
      <c r="P1523" s="36"/>
      <c r="Q1523" s="36"/>
      <c r="R1523" s="40"/>
      <c r="S1523" s="36"/>
      <c r="T1523" s="40"/>
      <c r="U1523" s="40"/>
      <c r="V1523" s="81"/>
      <c r="W1523" s="40"/>
      <c r="X1523" s="40"/>
      <c r="Y1523" s="40"/>
      <c r="Z1523" s="38" t="str">
        <f>IFERROR(VLOOKUP(Y1523,DIRECTORIO!A:B,2,FALSE),"")</f>
        <v/>
      </c>
      <c r="AA1523" s="40"/>
      <c r="AB1523" s="40"/>
      <c r="AC1523" s="40"/>
      <c r="AD1523" s="40"/>
      <c r="AE1523" s="40"/>
      <c r="AF1523" s="40"/>
      <c r="AG1523" s="41" t="s">
        <v>109</v>
      </c>
      <c r="AH1523" s="42"/>
      <c r="AI1523" s="54" t="str">
        <f t="shared" ca="1" si="289"/>
        <v>PENDIENTE NOTIFICACIÓN ELECTRÓNICA</v>
      </c>
      <c r="AJ1523" s="37"/>
      <c r="AK1523" s="37"/>
      <c r="AL1523" s="37"/>
      <c r="AM1523" s="53" t="str">
        <f>IF(AK1523="","",WORKDAY(AK1523,5,FESTIVOS_CO!A:A))</f>
        <v/>
      </c>
      <c r="AN1523" s="37"/>
      <c r="AO1523" s="37"/>
      <c r="AP1523" s="54" t="str">
        <f t="shared" ca="1" si="294"/>
        <v>NO APLICA</v>
      </c>
      <c r="AQ1523" s="36"/>
      <c r="AR1523" s="43"/>
      <c r="AS1523" s="37"/>
      <c r="AT1523" s="36"/>
      <c r="AU1523" s="37"/>
      <c r="AV1523" s="36"/>
      <c r="AW1523" s="36"/>
      <c r="AX1523" s="37"/>
      <c r="AY1523" s="140" t="str">
        <f>IF(AU1523="","",WORKDAY(AU1523,5,FESTIVOS_CO!A:A))</f>
        <v/>
      </c>
      <c r="AZ1523" s="54" t="str">
        <f t="shared" ca="1" si="291"/>
        <v>NO APLICA</v>
      </c>
      <c r="BA1523" s="55" t="str">
        <f>IF(AX1523="","",WORKDAY(AX1523,5,FESTIVOS_CO!A:A))</f>
        <v/>
      </c>
      <c r="BB1523" s="39"/>
      <c r="BC1523" s="40"/>
      <c r="BD1523" s="40"/>
      <c r="BE1523" s="56" t="str">
        <f t="shared" ca="1" si="292"/>
        <v>NO APLICA</v>
      </c>
      <c r="BF1523" s="37"/>
      <c r="BG1523" s="45"/>
      <c r="BH1523" s="37"/>
      <c r="BI1523" s="36"/>
      <c r="BJ1523" s="37"/>
      <c r="BK1523" s="36"/>
      <c r="BL1523" s="36"/>
      <c r="BM1523" s="53" t="str">
        <f>IF(BJ1523="","",WORKDAY(BJ1523,5,FESTIVOS_CO!A:A))</f>
        <v/>
      </c>
      <c r="BN1523" s="57" t="str">
        <f t="shared" ca="1" si="290"/>
        <v>PENDIENTE HACER AVISO</v>
      </c>
      <c r="BO1523" s="54" t="str">
        <f t="shared" ca="1" si="283"/>
        <v>EN TRÁMITE NOTIF. POR AVISO</v>
      </c>
      <c r="BP1523" s="37"/>
      <c r="BQ1523" s="53" t="str">
        <f>IF(BP1523="","",WORKDAY(BP1523,5,FESTIVOS_CO!A:A))</f>
        <v/>
      </c>
      <c r="BR1523" s="37"/>
      <c r="BS1523" s="36"/>
      <c r="BT1523" s="38"/>
      <c r="BU1523" s="58" t="e">
        <f>VLOOKUP(BT1523,Hoja2!$C:$D,2,0)</f>
        <v>#N/A</v>
      </c>
      <c r="BV1523" s="80" t="str">
        <f>IF(
AND(AO1523="",BD1523="",BQ1523=""),
"EN PROCESO NOTIFICACION / COMUNICACION",
IF(
BT1523="",
"NO APLICA",
IF(
BU1523=60,
IF(AO1523&lt;&gt;"",AO1523,IF(BD1523&lt;&gt;"",BD1523,BQ1523))+60,
WORKDAY(
IF(AO1523&lt;&gt;"",AO1523,IF(BD1523&lt;&gt;"",BD1523,BQ1523)),
BU1523,
FESTIVOS_CO!A:A
)
)
))</f>
        <v>EN PROCESO NOTIFICACION / COMUNICACION</v>
      </c>
      <c r="BW1523" s="44"/>
      <c r="BX1523" s="53"/>
      <c r="BY1523" s="45"/>
      <c r="BZ1523" s="37"/>
      <c r="CA1523" s="54" t="str">
        <f t="shared" si="284"/>
        <v>PENDIENTE EJECUTORIA</v>
      </c>
      <c r="CB1523" s="59" t="str">
        <f t="shared" si="293"/>
        <v/>
      </c>
      <c r="CC1523" s="36"/>
      <c r="CD1523" s="40"/>
      <c r="CE1523" s="46"/>
      <c r="CF1523" s="40"/>
      <c r="CG1523" s="40"/>
      <c r="CH1523" s="40"/>
      <c r="CI1523" s="36"/>
      <c r="CJ1523" s="47"/>
      <c r="CK1523" s="40"/>
      <c r="CL1523" s="40"/>
      <c r="CM1523" s="40"/>
      <c r="CN1523" s="40"/>
    </row>
    <row r="1524" spans="1:92" ht="42.75" hidden="1">
      <c r="A1524" s="49" t="str">
        <f t="shared" si="285"/>
        <v>SIN GESTIÓN</v>
      </c>
      <c r="B1524" s="58"/>
      <c r="C1524" s="37"/>
      <c r="D1524" s="37"/>
      <c r="E1524" s="49" t="str">
        <f t="shared" si="286"/>
        <v>PENDIENTE NOTIFICACIÓN</v>
      </c>
      <c r="F1524" s="141" t="str">
        <f t="shared" si="287"/>
        <v>PENDIENTE NOTIFICACIÓN</v>
      </c>
      <c r="G1524" s="49" t="str">
        <f t="shared" si="288"/>
        <v/>
      </c>
      <c r="H1524" s="51" t="str">
        <f ca="1">IF(
L1524="",
"",
IF(
NETWORKDAYS(L1524,IF(M1524&lt;&gt;"",M1524,TODAY()),FESTIVOS_CO!A:A)&gt;2,
"VENCIDO",
IF(
NETWORKDAYS(L1524,IF(M1524&lt;&gt;"",M1524,TODAY()),FESTIVOS_CO!A:A)=2,
"ALERTA",
"A TIEMPO"
)))</f>
        <v/>
      </c>
      <c r="I1524" s="40"/>
      <c r="J1524" s="36"/>
      <c r="K1524" s="37"/>
      <c r="L1524" s="50"/>
      <c r="M1524" s="37"/>
      <c r="N1524" s="52"/>
      <c r="O1524" s="52"/>
      <c r="P1524" s="36"/>
      <c r="Q1524" s="36"/>
      <c r="R1524" s="40"/>
      <c r="S1524" s="36"/>
      <c r="T1524" s="40"/>
      <c r="U1524" s="40"/>
      <c r="V1524" s="81"/>
      <c r="W1524" s="40"/>
      <c r="X1524" s="40"/>
      <c r="Y1524" s="40"/>
      <c r="Z1524" s="38" t="str">
        <f>IFERROR(VLOOKUP(Y1524,DIRECTORIO!A:B,2,FALSE),"")</f>
        <v/>
      </c>
      <c r="AA1524" s="40"/>
      <c r="AB1524" s="40"/>
      <c r="AC1524" s="40"/>
      <c r="AD1524" s="40"/>
      <c r="AE1524" s="40"/>
      <c r="AF1524" s="40"/>
      <c r="AG1524" s="41" t="s">
        <v>109</v>
      </c>
      <c r="AH1524" s="42"/>
      <c r="AI1524" s="54" t="str">
        <f t="shared" ca="1" si="289"/>
        <v>PENDIENTE NOTIFICACIÓN ELECTRÓNICA</v>
      </c>
      <c r="AJ1524" s="37"/>
      <c r="AK1524" s="37"/>
      <c r="AL1524" s="37"/>
      <c r="AM1524" s="53" t="str">
        <f>IF(AK1524="","",WORKDAY(AK1524,5,FESTIVOS_CO!A:A))</f>
        <v/>
      </c>
      <c r="AN1524" s="37"/>
      <c r="AO1524" s="37"/>
      <c r="AP1524" s="54" t="str">
        <f t="shared" ca="1" si="294"/>
        <v>NO APLICA</v>
      </c>
      <c r="AQ1524" s="36"/>
      <c r="AR1524" s="43"/>
      <c r="AS1524" s="37"/>
      <c r="AT1524" s="36"/>
      <c r="AU1524" s="37"/>
      <c r="AV1524" s="36"/>
      <c r="AW1524" s="36"/>
      <c r="AX1524" s="37"/>
      <c r="AY1524" s="140" t="str">
        <f>IF(AU1524="","",WORKDAY(AU1524,5,FESTIVOS_CO!A:A))</f>
        <v/>
      </c>
      <c r="AZ1524" s="54" t="str">
        <f t="shared" ca="1" si="291"/>
        <v>NO APLICA</v>
      </c>
      <c r="BA1524" s="55" t="str">
        <f>IF(AX1524="","",WORKDAY(AX1524,5,FESTIVOS_CO!A:A))</f>
        <v/>
      </c>
      <c r="BB1524" s="39"/>
      <c r="BC1524" s="40"/>
      <c r="BD1524" s="40"/>
      <c r="BE1524" s="56" t="str">
        <f t="shared" ca="1" si="292"/>
        <v>NO APLICA</v>
      </c>
      <c r="BF1524" s="37"/>
      <c r="BG1524" s="45"/>
      <c r="BH1524" s="37"/>
      <c r="BI1524" s="36"/>
      <c r="BJ1524" s="37"/>
      <c r="BK1524" s="36"/>
      <c r="BL1524" s="36"/>
      <c r="BM1524" s="53" t="str">
        <f>IF(BJ1524="","",WORKDAY(BJ1524,5,FESTIVOS_CO!A:A))</f>
        <v/>
      </c>
      <c r="BN1524" s="57" t="str">
        <f t="shared" ca="1" si="290"/>
        <v>PENDIENTE HACER AVISO</v>
      </c>
      <c r="BO1524" s="54" t="str">
        <f t="shared" ca="1" si="283"/>
        <v>EN TRÁMITE NOTIF. POR AVISO</v>
      </c>
      <c r="BP1524" s="37"/>
      <c r="BQ1524" s="53" t="str">
        <f>IF(BP1524="","",WORKDAY(BP1524,5,FESTIVOS_CO!A:A))</f>
        <v/>
      </c>
      <c r="BR1524" s="37"/>
      <c r="BS1524" s="36"/>
      <c r="BT1524" s="38"/>
      <c r="BU1524" s="58" t="e">
        <f>VLOOKUP(BT1524,Hoja2!$C:$D,2,0)</f>
        <v>#N/A</v>
      </c>
      <c r="BV1524" s="80" t="str">
        <f>IF(
AND(AO1524="",BD1524="",BQ1524=""),
"EN PROCESO NOTIFICACION / COMUNICACION",
IF(
BT1524="",
"NO APLICA",
IF(
BU1524=60,
IF(AO1524&lt;&gt;"",AO1524,IF(BD1524&lt;&gt;"",BD1524,BQ1524))+60,
WORKDAY(
IF(AO1524&lt;&gt;"",AO1524,IF(BD1524&lt;&gt;"",BD1524,BQ1524)),
BU1524,
FESTIVOS_CO!A:A
)
)
))</f>
        <v>EN PROCESO NOTIFICACION / COMUNICACION</v>
      </c>
      <c r="BW1524" s="44"/>
      <c r="BX1524" s="53"/>
      <c r="BY1524" s="45"/>
      <c r="BZ1524" s="37"/>
      <c r="CA1524" s="54" t="str">
        <f t="shared" si="284"/>
        <v>PENDIENTE EJECUTORIA</v>
      </c>
      <c r="CB1524" s="59" t="str">
        <f t="shared" si="293"/>
        <v/>
      </c>
      <c r="CC1524" s="36"/>
      <c r="CD1524" s="40"/>
      <c r="CE1524" s="46"/>
      <c r="CF1524" s="40"/>
      <c r="CG1524" s="40"/>
      <c r="CH1524" s="40"/>
      <c r="CI1524" s="36"/>
      <c r="CJ1524" s="47"/>
      <c r="CK1524" s="40"/>
      <c r="CL1524" s="40"/>
      <c r="CM1524" s="40"/>
      <c r="CN1524" s="40"/>
    </row>
    <row r="1525" spans="1:92" ht="42.75" hidden="1">
      <c r="A1525" s="49" t="str">
        <f t="shared" si="285"/>
        <v>SIN GESTIÓN</v>
      </c>
      <c r="B1525" s="58"/>
      <c r="C1525" s="37"/>
      <c r="D1525" s="37"/>
      <c r="E1525" s="49" t="str">
        <f t="shared" si="286"/>
        <v>PENDIENTE NOTIFICACIÓN</v>
      </c>
      <c r="F1525" s="141" t="str">
        <f t="shared" si="287"/>
        <v>PENDIENTE NOTIFICACIÓN</v>
      </c>
      <c r="G1525" s="49" t="str">
        <f t="shared" si="288"/>
        <v/>
      </c>
      <c r="H1525" s="51" t="str">
        <f ca="1">IF(
L1525="",
"",
IF(
NETWORKDAYS(L1525,IF(M1525&lt;&gt;"",M1525,TODAY()),FESTIVOS_CO!A:A)&gt;2,
"VENCIDO",
IF(
NETWORKDAYS(L1525,IF(M1525&lt;&gt;"",M1525,TODAY()),FESTIVOS_CO!A:A)=2,
"ALERTA",
"A TIEMPO"
)))</f>
        <v/>
      </c>
      <c r="I1525" s="40"/>
      <c r="J1525" s="36"/>
      <c r="K1525" s="37"/>
      <c r="L1525" s="50"/>
      <c r="M1525" s="37"/>
      <c r="N1525" s="52"/>
      <c r="O1525" s="52"/>
      <c r="P1525" s="36"/>
      <c r="Q1525" s="36"/>
      <c r="R1525" s="40"/>
      <c r="S1525" s="36"/>
      <c r="T1525" s="40"/>
      <c r="U1525" s="40"/>
      <c r="V1525" s="81"/>
      <c r="W1525" s="40"/>
      <c r="X1525" s="40"/>
      <c r="Y1525" s="40"/>
      <c r="Z1525" s="38" t="str">
        <f>IFERROR(VLOOKUP(Y1525,DIRECTORIO!A:B,2,FALSE),"")</f>
        <v/>
      </c>
      <c r="AA1525" s="40"/>
      <c r="AB1525" s="40"/>
      <c r="AC1525" s="40"/>
      <c r="AD1525" s="40"/>
      <c r="AE1525" s="40"/>
      <c r="AF1525" s="40"/>
      <c r="AG1525" s="41" t="s">
        <v>109</v>
      </c>
      <c r="AH1525" s="42"/>
      <c r="AI1525" s="54" t="str">
        <f t="shared" ca="1" si="289"/>
        <v>PENDIENTE NOTIFICACIÓN ELECTRÓNICA</v>
      </c>
      <c r="AJ1525" s="37"/>
      <c r="AK1525" s="37"/>
      <c r="AL1525" s="37"/>
      <c r="AM1525" s="53" t="str">
        <f>IF(AK1525="","",WORKDAY(AK1525,5,FESTIVOS_CO!A:A))</f>
        <v/>
      </c>
      <c r="AN1525" s="37"/>
      <c r="AO1525" s="37"/>
      <c r="AP1525" s="54" t="str">
        <f t="shared" ca="1" si="294"/>
        <v>NO APLICA</v>
      </c>
      <c r="AQ1525" s="36"/>
      <c r="AR1525" s="43"/>
      <c r="AS1525" s="37"/>
      <c r="AT1525" s="36"/>
      <c r="AU1525" s="37"/>
      <c r="AV1525" s="36"/>
      <c r="AW1525" s="36"/>
      <c r="AX1525" s="37"/>
      <c r="AY1525" s="140" t="str">
        <f>IF(AU1525="","",WORKDAY(AU1525,5,FESTIVOS_CO!A:A))</f>
        <v/>
      </c>
      <c r="AZ1525" s="54" t="str">
        <f t="shared" ca="1" si="291"/>
        <v>NO APLICA</v>
      </c>
      <c r="BA1525" s="55" t="str">
        <f>IF(AX1525="","",WORKDAY(AX1525,5,FESTIVOS_CO!A:A))</f>
        <v/>
      </c>
      <c r="BB1525" s="39"/>
      <c r="BC1525" s="40"/>
      <c r="BD1525" s="40"/>
      <c r="BE1525" s="56" t="str">
        <f t="shared" ca="1" si="292"/>
        <v>NO APLICA</v>
      </c>
      <c r="BF1525" s="37"/>
      <c r="BG1525" s="45"/>
      <c r="BH1525" s="37"/>
      <c r="BI1525" s="36"/>
      <c r="BJ1525" s="37"/>
      <c r="BK1525" s="36"/>
      <c r="BL1525" s="36"/>
      <c r="BM1525" s="53" t="str">
        <f>IF(BJ1525="","",WORKDAY(BJ1525,5,FESTIVOS_CO!A:A))</f>
        <v/>
      </c>
      <c r="BN1525" s="57" t="str">
        <f t="shared" ca="1" si="290"/>
        <v>PENDIENTE HACER AVISO</v>
      </c>
      <c r="BO1525" s="54" t="str">
        <f t="shared" ca="1" si="283"/>
        <v>EN TRÁMITE NOTIF. POR AVISO</v>
      </c>
      <c r="BP1525" s="37"/>
      <c r="BQ1525" s="53" t="str">
        <f>IF(BP1525="","",WORKDAY(BP1525,5,FESTIVOS_CO!A:A))</f>
        <v/>
      </c>
      <c r="BR1525" s="37"/>
      <c r="BS1525" s="36"/>
      <c r="BT1525" s="38"/>
      <c r="BU1525" s="58" t="e">
        <f>VLOOKUP(BT1525,Hoja2!$C:$D,2,0)</f>
        <v>#N/A</v>
      </c>
      <c r="BV1525" s="80" t="str">
        <f>IF(
AND(AO1525="",BD1525="",BQ1525=""),
"EN PROCESO NOTIFICACION / COMUNICACION",
IF(
BT1525="",
"NO APLICA",
IF(
BU1525=60,
IF(AO1525&lt;&gt;"",AO1525,IF(BD1525&lt;&gt;"",BD1525,BQ1525))+60,
WORKDAY(
IF(AO1525&lt;&gt;"",AO1525,IF(BD1525&lt;&gt;"",BD1525,BQ1525)),
BU1525,
FESTIVOS_CO!A:A
)
)
))</f>
        <v>EN PROCESO NOTIFICACION / COMUNICACION</v>
      </c>
      <c r="BW1525" s="44"/>
      <c r="BX1525" s="53"/>
      <c r="BY1525" s="45"/>
      <c r="BZ1525" s="37"/>
      <c r="CA1525" s="54" t="str">
        <f t="shared" si="284"/>
        <v>PENDIENTE EJECUTORIA</v>
      </c>
      <c r="CB1525" s="59" t="str">
        <f t="shared" si="293"/>
        <v/>
      </c>
      <c r="CC1525" s="36"/>
      <c r="CD1525" s="40"/>
      <c r="CE1525" s="46"/>
      <c r="CF1525" s="40"/>
      <c r="CG1525" s="40"/>
      <c r="CH1525" s="40"/>
      <c r="CI1525" s="36"/>
      <c r="CJ1525" s="47"/>
      <c r="CK1525" s="40"/>
      <c r="CL1525" s="40"/>
      <c r="CM1525" s="40"/>
      <c r="CN1525" s="40"/>
    </row>
    <row r="1526" spans="1:92" ht="42.75" hidden="1">
      <c r="A1526" s="49" t="str">
        <f t="shared" si="285"/>
        <v>SIN GESTIÓN</v>
      </c>
      <c r="B1526" s="58"/>
      <c r="C1526" s="37"/>
      <c r="D1526" s="37"/>
      <c r="E1526" s="49" t="str">
        <f t="shared" si="286"/>
        <v>PENDIENTE NOTIFICACIÓN</v>
      </c>
      <c r="F1526" s="141" t="str">
        <f t="shared" si="287"/>
        <v>PENDIENTE NOTIFICACIÓN</v>
      </c>
      <c r="G1526" s="49" t="str">
        <f t="shared" si="288"/>
        <v/>
      </c>
      <c r="H1526" s="51" t="str">
        <f ca="1">IF(
L1526="",
"",
IF(
NETWORKDAYS(L1526,IF(M1526&lt;&gt;"",M1526,TODAY()),FESTIVOS_CO!A:A)&gt;2,
"VENCIDO",
IF(
NETWORKDAYS(L1526,IF(M1526&lt;&gt;"",M1526,TODAY()),FESTIVOS_CO!A:A)=2,
"ALERTA",
"A TIEMPO"
)))</f>
        <v/>
      </c>
      <c r="I1526" s="40"/>
      <c r="J1526" s="36"/>
      <c r="K1526" s="37"/>
      <c r="L1526" s="50"/>
      <c r="M1526" s="37"/>
      <c r="N1526" s="52"/>
      <c r="O1526" s="52"/>
      <c r="P1526" s="36"/>
      <c r="Q1526" s="36"/>
      <c r="R1526" s="40"/>
      <c r="S1526" s="36"/>
      <c r="T1526" s="40"/>
      <c r="U1526" s="40"/>
      <c r="V1526" s="81"/>
      <c r="W1526" s="40"/>
      <c r="X1526" s="40"/>
      <c r="Y1526" s="40"/>
      <c r="Z1526" s="38" t="str">
        <f>IFERROR(VLOOKUP(Y1526,DIRECTORIO!A:B,2,FALSE),"")</f>
        <v/>
      </c>
      <c r="AA1526" s="40"/>
      <c r="AB1526" s="40"/>
      <c r="AC1526" s="40"/>
      <c r="AD1526" s="40"/>
      <c r="AE1526" s="40"/>
      <c r="AF1526" s="40"/>
      <c r="AG1526" s="41" t="s">
        <v>109</v>
      </c>
      <c r="AH1526" s="42"/>
      <c r="AI1526" s="54" t="str">
        <f t="shared" ca="1" si="289"/>
        <v>PENDIENTE NOTIFICACIÓN ELECTRÓNICA</v>
      </c>
      <c r="AJ1526" s="37"/>
      <c r="AK1526" s="37"/>
      <c r="AL1526" s="37"/>
      <c r="AM1526" s="53" t="str">
        <f>IF(AK1526="","",WORKDAY(AK1526,5,FESTIVOS_CO!A:A))</f>
        <v/>
      </c>
      <c r="AN1526" s="37"/>
      <c r="AO1526" s="37"/>
      <c r="AP1526" s="54" t="str">
        <f t="shared" ca="1" si="294"/>
        <v>NO APLICA</v>
      </c>
      <c r="AQ1526" s="36"/>
      <c r="AR1526" s="43"/>
      <c r="AS1526" s="37"/>
      <c r="AT1526" s="36"/>
      <c r="AU1526" s="37"/>
      <c r="AV1526" s="36"/>
      <c r="AW1526" s="36"/>
      <c r="AX1526" s="37"/>
      <c r="AY1526" s="140" t="str">
        <f>IF(AU1526="","",WORKDAY(AU1526,5,FESTIVOS_CO!A:A))</f>
        <v/>
      </c>
      <c r="AZ1526" s="54" t="str">
        <f t="shared" ca="1" si="291"/>
        <v>NO APLICA</v>
      </c>
      <c r="BA1526" s="55" t="str">
        <f>IF(AX1526="","",WORKDAY(AX1526,5,FESTIVOS_CO!A:A))</f>
        <v/>
      </c>
      <c r="BB1526" s="39"/>
      <c r="BC1526" s="40"/>
      <c r="BD1526" s="40"/>
      <c r="BE1526" s="56" t="str">
        <f t="shared" ca="1" si="292"/>
        <v>NO APLICA</v>
      </c>
      <c r="BF1526" s="37"/>
      <c r="BG1526" s="45"/>
      <c r="BH1526" s="37"/>
      <c r="BI1526" s="36"/>
      <c r="BJ1526" s="37"/>
      <c r="BK1526" s="36"/>
      <c r="BL1526" s="36"/>
      <c r="BM1526" s="53" t="str">
        <f>IF(BJ1526="","",WORKDAY(BJ1526,5,FESTIVOS_CO!A:A))</f>
        <v/>
      </c>
      <c r="BN1526" s="57" t="str">
        <f t="shared" ca="1" si="290"/>
        <v>PENDIENTE HACER AVISO</v>
      </c>
      <c r="BO1526" s="54" t="str">
        <f t="shared" ref="BO1526:BO1589" ca="1" si="295">IF(BN1526="NOTIFICACIÓN PERSONAL COMPLETA",
"NO PROCEDE AVISO",
IF(BR1526="SI",
"NOTIFICACION POR AVISO TERMINADA",
IF(BE1526="NO PROCEDE",
"NO PROCEDE AVISO",
IF(BN1526="VERIFICAR SI PROCEDE RECURSO",
"NOTIFICACIÓN POR AVISO COMPLETA",
"EN TRÁMITE NOTIF. POR AVISO"
))))</f>
        <v>EN TRÁMITE NOTIF. POR AVISO</v>
      </c>
      <c r="BP1526" s="37"/>
      <c r="BQ1526" s="53" t="str">
        <f>IF(BP1526="","",WORKDAY(BP1526,5,FESTIVOS_CO!A:A))</f>
        <v/>
      </c>
      <c r="BR1526" s="37"/>
      <c r="BS1526" s="36"/>
      <c r="BT1526" s="38"/>
      <c r="BU1526" s="58" t="e">
        <f>VLOOKUP(BT1526,Hoja2!$C:$D,2,0)</f>
        <v>#N/A</v>
      </c>
      <c r="BV1526" s="80" t="str">
        <f>IF(
AND(AO1526="",BD1526="",BQ1526=""),
"EN PROCESO NOTIFICACION / COMUNICACION",
IF(
BT1526="",
"NO APLICA",
IF(
BU1526=60,
IF(AO1526&lt;&gt;"",AO1526,IF(BD1526&lt;&gt;"",BD1526,BQ1526))+60,
WORKDAY(
IF(AO1526&lt;&gt;"",AO1526,IF(BD1526&lt;&gt;"",BD1526,BQ1526)),
BU1526,
FESTIVOS_CO!A:A
)
)
))</f>
        <v>EN PROCESO NOTIFICACION / COMUNICACION</v>
      </c>
      <c r="BW1526" s="44"/>
      <c r="BX1526" s="53"/>
      <c r="BY1526" s="45"/>
      <c r="BZ1526" s="37"/>
      <c r="CA1526" s="54" t="str">
        <f t="shared" ref="CA1526:CA1589" si="296">IF(BW1526&lt;&gt;"SI",
"PENDIENTE EJECUTORIA",
IF(AND(BX1526="",BY1526="",BZ1526=""),
"PENDIENTE HACER EJECUTORIA",
IF(AND(BX1526&lt;&gt;"",BY1526="",BZ1526=""),
"PENDIENTE REVISION EJECUTORIA",
IF(AND(BX1526&lt;&gt;"",BY1526&lt;&gt;"",BZ1526=""),
"PENDIENTE FIRMA EJECUTORIA",
"PROCESO EJECUTORIA TERMINADO"
))))</f>
        <v>PENDIENTE EJECUTORIA</v>
      </c>
      <c r="CB1526" s="59" t="str">
        <f t="shared" si="293"/>
        <v/>
      </c>
      <c r="CC1526" s="36"/>
      <c r="CD1526" s="40"/>
      <c r="CE1526" s="46"/>
      <c r="CF1526" s="40"/>
      <c r="CG1526" s="40"/>
      <c r="CH1526" s="40"/>
      <c r="CI1526" s="36"/>
      <c r="CJ1526" s="47"/>
      <c r="CK1526" s="40"/>
      <c r="CL1526" s="40"/>
      <c r="CM1526" s="40"/>
      <c r="CN1526" s="40"/>
    </row>
    <row r="1527" spans="1:92" ht="42.75" hidden="1">
      <c r="A1527" s="49" t="str">
        <f t="shared" si="285"/>
        <v>SIN GESTIÓN</v>
      </c>
      <c r="B1527" s="58"/>
      <c r="C1527" s="37"/>
      <c r="D1527" s="37"/>
      <c r="E1527" s="49" t="str">
        <f t="shared" si="286"/>
        <v>PENDIENTE NOTIFICACIÓN</v>
      </c>
      <c r="F1527" s="141" t="str">
        <f t="shared" si="287"/>
        <v>PENDIENTE NOTIFICACIÓN</v>
      </c>
      <c r="G1527" s="49" t="str">
        <f t="shared" si="288"/>
        <v/>
      </c>
      <c r="H1527" s="51" t="str">
        <f ca="1">IF(
L1527="",
"",
IF(
NETWORKDAYS(L1527,IF(M1527&lt;&gt;"",M1527,TODAY()),FESTIVOS_CO!A:A)&gt;2,
"VENCIDO",
IF(
NETWORKDAYS(L1527,IF(M1527&lt;&gt;"",M1527,TODAY()),FESTIVOS_CO!A:A)=2,
"ALERTA",
"A TIEMPO"
)))</f>
        <v/>
      </c>
      <c r="I1527" s="40"/>
      <c r="J1527" s="36"/>
      <c r="K1527" s="37"/>
      <c r="L1527" s="50"/>
      <c r="M1527" s="37"/>
      <c r="N1527" s="52"/>
      <c r="O1527" s="52"/>
      <c r="P1527" s="36"/>
      <c r="Q1527" s="36"/>
      <c r="R1527" s="40"/>
      <c r="S1527" s="36"/>
      <c r="T1527" s="40"/>
      <c r="U1527" s="40"/>
      <c r="V1527" s="81"/>
      <c r="W1527" s="40"/>
      <c r="X1527" s="40"/>
      <c r="Y1527" s="40"/>
      <c r="Z1527" s="38" t="str">
        <f>IFERROR(VLOOKUP(Y1527,DIRECTORIO!A:B,2,FALSE),"")</f>
        <v/>
      </c>
      <c r="AA1527" s="40"/>
      <c r="AB1527" s="40"/>
      <c r="AC1527" s="40"/>
      <c r="AD1527" s="40"/>
      <c r="AE1527" s="40"/>
      <c r="AF1527" s="40"/>
      <c r="AG1527" s="41" t="s">
        <v>109</v>
      </c>
      <c r="AH1527" s="42"/>
      <c r="AI1527" s="54" t="str">
        <f t="shared" ca="1" si="289"/>
        <v>PENDIENTE NOTIFICACIÓN ELECTRÓNICA</v>
      </c>
      <c r="AJ1527" s="37"/>
      <c r="AK1527" s="37"/>
      <c r="AL1527" s="37"/>
      <c r="AM1527" s="53" t="str">
        <f>IF(AK1527="","",WORKDAY(AK1527,5,FESTIVOS_CO!A:A))</f>
        <v/>
      </c>
      <c r="AN1527" s="37"/>
      <c r="AO1527" s="37"/>
      <c r="AP1527" s="54" t="str">
        <f t="shared" ca="1" si="294"/>
        <v>NO APLICA</v>
      </c>
      <c r="AQ1527" s="36"/>
      <c r="AR1527" s="43"/>
      <c r="AS1527" s="37"/>
      <c r="AT1527" s="36"/>
      <c r="AU1527" s="37"/>
      <c r="AV1527" s="36"/>
      <c r="AW1527" s="36"/>
      <c r="AX1527" s="37"/>
      <c r="AY1527" s="140" t="str">
        <f>IF(AU1527="","",WORKDAY(AU1527,5,FESTIVOS_CO!A:A))</f>
        <v/>
      </c>
      <c r="AZ1527" s="54" t="str">
        <f t="shared" ca="1" si="291"/>
        <v>NO APLICA</v>
      </c>
      <c r="BA1527" s="55" t="str">
        <f>IF(AX1527="","",WORKDAY(AX1527,5,FESTIVOS_CO!A:A))</f>
        <v/>
      </c>
      <c r="BB1527" s="39"/>
      <c r="BC1527" s="40"/>
      <c r="BD1527" s="40"/>
      <c r="BE1527" s="56" t="str">
        <f t="shared" ca="1" si="292"/>
        <v>NO APLICA</v>
      </c>
      <c r="BF1527" s="37"/>
      <c r="BG1527" s="45"/>
      <c r="BH1527" s="37"/>
      <c r="BI1527" s="36"/>
      <c r="BJ1527" s="37"/>
      <c r="BK1527" s="36"/>
      <c r="BL1527" s="36"/>
      <c r="BM1527" s="53" t="str">
        <f>IF(BJ1527="","",WORKDAY(BJ1527,5,FESTIVOS_CO!A:A))</f>
        <v/>
      </c>
      <c r="BN1527" s="57" t="str">
        <f t="shared" ca="1" si="290"/>
        <v>PENDIENTE HACER AVISO</v>
      </c>
      <c r="BO1527" s="54" t="str">
        <f t="shared" ca="1" si="295"/>
        <v>EN TRÁMITE NOTIF. POR AVISO</v>
      </c>
      <c r="BP1527" s="37"/>
      <c r="BQ1527" s="53" t="str">
        <f>IF(BP1527="","",WORKDAY(BP1527,5,FESTIVOS_CO!A:A))</f>
        <v/>
      </c>
      <c r="BR1527" s="37"/>
      <c r="BS1527" s="36"/>
      <c r="BT1527" s="38"/>
      <c r="BU1527" s="58" t="e">
        <f>VLOOKUP(BT1527,Hoja2!$C:$D,2,0)</f>
        <v>#N/A</v>
      </c>
      <c r="BV1527" s="80" t="str">
        <f>IF(
AND(AO1527="",BD1527="",BQ1527=""),
"EN PROCESO NOTIFICACION / COMUNICACION",
IF(
BT1527="",
"NO APLICA",
IF(
BU1527=60,
IF(AO1527&lt;&gt;"",AO1527,IF(BD1527&lt;&gt;"",BD1527,BQ1527))+60,
WORKDAY(
IF(AO1527&lt;&gt;"",AO1527,IF(BD1527&lt;&gt;"",BD1527,BQ1527)),
BU1527,
FESTIVOS_CO!A:A
)
)
))</f>
        <v>EN PROCESO NOTIFICACION / COMUNICACION</v>
      </c>
      <c r="BW1527" s="44"/>
      <c r="BX1527" s="53"/>
      <c r="BY1527" s="45"/>
      <c r="BZ1527" s="37"/>
      <c r="CA1527" s="54" t="str">
        <f t="shared" si="296"/>
        <v>PENDIENTE EJECUTORIA</v>
      </c>
      <c r="CB1527" s="59" t="str">
        <f t="shared" si="293"/>
        <v/>
      </c>
      <c r="CC1527" s="36"/>
      <c r="CD1527" s="40"/>
      <c r="CE1527" s="46"/>
      <c r="CF1527" s="40"/>
      <c r="CG1527" s="40"/>
      <c r="CH1527" s="40"/>
      <c r="CI1527" s="36"/>
      <c r="CJ1527" s="47"/>
      <c r="CK1527" s="40"/>
      <c r="CL1527" s="40"/>
      <c r="CM1527" s="40"/>
      <c r="CN1527" s="40"/>
    </row>
    <row r="1528" spans="1:92" ht="42.75" hidden="1">
      <c r="A1528" s="49" t="str">
        <f t="shared" ref="A1528:A1591" si="297">IF(
AND(Q1528="NO",S1528&lt;&gt;"SI"),
"TERMINADO PRODUCTO NO CONFORME",
IF(
AND(
COUNTBLANK(AJ1528:AO1528)=COLUMNS(AJ1528:AO1528),
COUNTBLANK(AQ1528:AY1528)=COLUMNS(AQ1528:AY1528),
COUNTBLANK(BC1528:BD1528)=COLUMNS(BC1528:BD1528),
COUNTBLANK(BF1528:BM1528)=COLUMNS(BF1528:BM1528),
COUNTBLANK(BP1528:BR1528)=COLUMNS(BP1528:BR1528)
),
"SIN GESTIÓN",
IF(
AND(BC1528&lt;&gt;"",BD1528&lt;&gt;"",AO1528="",AX1528="",BQ1528=""),
"NOTIFICADO POR CONDUCTA CONCLUYENTE",
IF(
AI1528="NOTIFICACIÓN ELECTRÓNICA EFECTIVA",
CA1528,
IF(
OR(
AI1528="NO PROCEDE NOTIFICACIÓN ELECTRÓNICA",
AI1528="REALIZAR CITACIÓN",
AI1528="NOTIFICACIÓN ELECTRÓNICA NO EFECTIVA"
),
IF(
AZ1528="HACER AVISO",
IF(
OR(
BN1528="NOTIFICACIÓN POR AVISO TERMINADA",
BN1528="NOTIFICACIÓN PERSONAL COMPLETA"
),
CA1528,
BN1528
),
AZ1528
),
AI1528
)
)
)
))</f>
        <v>SIN GESTIÓN</v>
      </c>
      <c r="B1528" s="58"/>
      <c r="C1528" s="37"/>
      <c r="D1528" s="37"/>
      <c r="E1528" s="49" t="str">
        <f t="shared" ref="E1528:E1591" si="298">IF(AN1528="SI",
"NOTIFICACIÓN ELECTRÓNICA",
IF(AND(BC1528&lt;&gt;"",BD1528&lt;&gt;""),
"NOTIFICACIÓN PERSONAL",
IF(BL1528="SI",
"NOTIFICACIÓN POR AVISO",
"PENDIENTE NOTIFICACIÓN"
)))</f>
        <v>PENDIENTE NOTIFICACIÓN</v>
      </c>
      <c r="F1528" s="141" t="str">
        <f t="shared" ref="F1528:F1591" si="299">IF(
AND(AN1528&lt;&gt;"SI",AW1528&lt;&gt;"SI",BL1528&lt;&gt;"SI",BC1528="",BD1528=""),
"PENDIENTE NOTIFICACIÓN",
IF(AN1528="SI",
AO1528,
IF(AW1528="SI",
AX1528,
IF(AND(BC1528&lt;&gt;"",BD1528&lt;&gt;""),
BD1528,
IF(BL1528="SI",
BQ1528,
"PENDIENTE NOTIFICACIÓN"
)))))</f>
        <v>PENDIENTE NOTIFICACIÓN</v>
      </c>
      <c r="G1528" s="49" t="str">
        <f t="shared" ref="G1528:G1591" si="300">IF(
OR(
C1528="",
F1528="PENDIENTE NOTIFICACIÓN",
NOT(ISNUMBER(C1528)),
NOT(ISNUMBER(F1528)),
F1528&lt;C1528
),
"",
F1528-C1528
)</f>
        <v/>
      </c>
      <c r="H1528" s="51" t="str">
        <f ca="1">IF(
L1528="",
"",
IF(
NETWORKDAYS(L1528,IF(M1528&lt;&gt;"",M1528,TODAY()),FESTIVOS_CO!A:A)&gt;2,
"VENCIDO",
IF(
NETWORKDAYS(L1528,IF(M1528&lt;&gt;"",M1528,TODAY()),FESTIVOS_CO!A:A)=2,
"ALERTA",
"A TIEMPO"
)))</f>
        <v/>
      </c>
      <c r="I1528" s="40"/>
      <c r="J1528" s="36"/>
      <c r="K1528" s="37"/>
      <c r="L1528" s="50"/>
      <c r="M1528" s="37"/>
      <c r="N1528" s="52"/>
      <c r="O1528" s="52"/>
      <c r="P1528" s="36"/>
      <c r="Q1528" s="36"/>
      <c r="R1528" s="40"/>
      <c r="S1528" s="36"/>
      <c r="T1528" s="40"/>
      <c r="U1528" s="40"/>
      <c r="V1528" s="81"/>
      <c r="W1528" s="40"/>
      <c r="X1528" s="40"/>
      <c r="Y1528" s="40"/>
      <c r="Z1528" s="38" t="str">
        <f>IFERROR(VLOOKUP(Y1528,DIRECTORIO!A:B,2,FALSE),"")</f>
        <v/>
      </c>
      <c r="AA1528" s="40"/>
      <c r="AB1528" s="40"/>
      <c r="AC1528" s="40"/>
      <c r="AD1528" s="40"/>
      <c r="AE1528" s="40"/>
      <c r="AF1528" s="40"/>
      <c r="AG1528" s="41" t="s">
        <v>109</v>
      </c>
      <c r="AH1528" s="42"/>
      <c r="AI1528" s="54" t="str">
        <f t="shared" ref="AI1528:AI1591" ca="1" si="301">IF(AL1528="NO",
"REALIZAR CITACIÓN",
IF(AND(AJ1528="SI",AL1528&lt;&gt;"SI",AL1528&lt;&gt;"NO"),
"PENDIENTE ENTREGA NOTIFICACIÓN ELECTRÓNICA",
IF(AND(AJ1528="SI",AL1528="SI",AN1528="SI"),
"NOTIFICACIÓN ELECTRÓNICA EFECTIVA",
IF(AND(AJ1528="",AK1528="",AL1528="",AM1528="",AN1528="",AO1528=""),
"PENDIENTE NOTIFICACIÓN ELECTRÓNICA",
IF(AJ1528="NO",
"NO PROCEDE NOTIFICACIÓN ELECTRÓNICA",
IF(AND(AJ1528="SI",F1528=""),
"PENDIENTE ENVÍO NOTIFICACIÓN ELECTRÓNICA",
IF(AND(AJ1528="SI",TODAY()-F1528&lt;=5),
"EN ESPERA DE NOTIFICACIÓN ELECTRÓNICA (5 DÍAS)",
"NOTIFICACIÓN ELECTRÓNICA NO EFECTIVA"
)))))))</f>
        <v>PENDIENTE NOTIFICACIÓN ELECTRÓNICA</v>
      </c>
      <c r="AJ1528" s="37"/>
      <c r="AK1528" s="37"/>
      <c r="AL1528" s="37"/>
      <c r="AM1528" s="53" t="str">
        <f>IF(AK1528="","",WORKDAY(AK1528,5,FESTIVOS_CO!A:A))</f>
        <v/>
      </c>
      <c r="AN1528" s="37"/>
      <c r="AO1528" s="37"/>
      <c r="AP1528" s="54" t="str">
        <f t="shared" ca="1" si="294"/>
        <v>NO APLICA</v>
      </c>
      <c r="AQ1528" s="36"/>
      <c r="AR1528" s="43"/>
      <c r="AS1528" s="37"/>
      <c r="AT1528" s="36"/>
      <c r="AU1528" s="37"/>
      <c r="AV1528" s="36"/>
      <c r="AW1528" s="36"/>
      <c r="AX1528" s="37"/>
      <c r="AY1528" s="140" t="str">
        <f>IF(AU1528="","",WORKDAY(AU1528,5,FESTIVOS_CO!A:A))</f>
        <v/>
      </c>
      <c r="AZ1528" s="54" t="str">
        <f t="shared" ca="1" si="291"/>
        <v>NO APLICA</v>
      </c>
      <c r="BA1528" s="55" t="str">
        <f>IF(AX1528="","",WORKDAY(AX1528,5,FESTIVOS_CO!A:A))</f>
        <v/>
      </c>
      <c r="BB1528" s="39"/>
      <c r="BC1528" s="40"/>
      <c r="BD1528" s="40"/>
      <c r="BE1528" s="56" t="str">
        <f t="shared" ca="1" si="292"/>
        <v>NO APLICA</v>
      </c>
      <c r="BF1528" s="37"/>
      <c r="BG1528" s="45"/>
      <c r="BH1528" s="37"/>
      <c r="BI1528" s="36"/>
      <c r="BJ1528" s="37"/>
      <c r="BK1528" s="36"/>
      <c r="BL1528" s="36"/>
      <c r="BM1528" s="53" t="str">
        <f>IF(BJ1528="","",WORKDAY(BJ1528,5,FESTIVOS_CO!A:A))</f>
        <v/>
      </c>
      <c r="BN1528" s="57" t="str">
        <f t="shared" ref="BN1528:BN1591" ca="1" si="302">IF(
AND(AZ1528="CITACIÓN COMPLETA EN ESPERA DE NOTIFICACION PERSONAL",BB1528="NO"),
"PENDIENTE HACER AVISO",
IF(AND(BC1528&lt;&gt;"",BD1528&lt;&gt;""),
"NOTIFICACIÓN PERSONAL COMPLETA",
IF(BR1528="SI",
"NOTIFICACIÓN POR AVISO TERMINADA",
IF(BE1528="NO PROCEDE",
"NO PROCEDE",
IF(BF1528="",
"PENDIENTE HACER AVISO",
IF(BG1528="",
"PENDIENTE REVISIÓN AVISO",
IF(BH1528="",
"PENDIENTE FIRMA AVISO",
IF(BI1528="",
"PENDIENTE RADICAR AVISO",
IF(BL1528="",
"EN TRÁMITE DE ENTREGA AVISO",
IF(BL1528="NO",
"PUBLICAR AVISO CARTELERA",
IF(BL1528="SI",
"VERIFICAR SI PROCEDE RECURSO",
IF(BE1528="HACER AVISO",
"HACER AVISO",
"NO APLICA"
))))))))))))</f>
        <v>PENDIENTE HACER AVISO</v>
      </c>
      <c r="BO1528" s="54" t="str">
        <f t="shared" ca="1" si="295"/>
        <v>EN TRÁMITE NOTIF. POR AVISO</v>
      </c>
      <c r="BP1528" s="37"/>
      <c r="BQ1528" s="53" t="str">
        <f>IF(BP1528="","",WORKDAY(BP1528,5,FESTIVOS_CO!A:A))</f>
        <v/>
      </c>
      <c r="BR1528" s="37"/>
      <c r="BS1528" s="36"/>
      <c r="BT1528" s="38"/>
      <c r="BU1528" s="58" t="e">
        <f>VLOOKUP(BT1528,Hoja2!$C:$D,2,0)</f>
        <v>#N/A</v>
      </c>
      <c r="BV1528" s="80" t="str">
        <f>IF(
AND(AO1528="",BD1528="",BQ1528=""),
"EN PROCESO NOTIFICACION / COMUNICACION",
IF(
BT1528="",
"NO APLICA",
IF(
BU1528=60,
IF(AO1528&lt;&gt;"",AO1528,IF(BD1528&lt;&gt;"",BD1528,BQ1528))+60,
WORKDAY(
IF(AO1528&lt;&gt;"",AO1528,IF(BD1528&lt;&gt;"",BD1528,BQ1528)),
BU1528,
FESTIVOS_CO!A:A
)
)
))</f>
        <v>EN PROCESO NOTIFICACION / COMUNICACION</v>
      </c>
      <c r="BW1528" s="44"/>
      <c r="BX1528" s="53"/>
      <c r="BY1528" s="45"/>
      <c r="BZ1528" s="37"/>
      <c r="CA1528" s="54" t="str">
        <f t="shared" si="296"/>
        <v>PENDIENTE EJECUTORIA</v>
      </c>
      <c r="CB1528" s="59" t="str">
        <f t="shared" si="293"/>
        <v/>
      </c>
      <c r="CC1528" s="36"/>
      <c r="CD1528" s="40"/>
      <c r="CE1528" s="46"/>
      <c r="CF1528" s="40"/>
      <c r="CG1528" s="40"/>
      <c r="CH1528" s="40"/>
      <c r="CI1528" s="36"/>
      <c r="CJ1528" s="47"/>
      <c r="CK1528" s="40"/>
      <c r="CL1528" s="40"/>
      <c r="CM1528" s="40"/>
      <c r="CN1528" s="40"/>
    </row>
    <row r="1529" spans="1:92" ht="42.75" hidden="1">
      <c r="A1529" s="49" t="str">
        <f t="shared" si="297"/>
        <v>SIN GESTIÓN</v>
      </c>
      <c r="B1529" s="58"/>
      <c r="C1529" s="37"/>
      <c r="D1529" s="37"/>
      <c r="E1529" s="49" t="str">
        <f t="shared" si="298"/>
        <v>PENDIENTE NOTIFICACIÓN</v>
      </c>
      <c r="F1529" s="141" t="str">
        <f t="shared" si="299"/>
        <v>PENDIENTE NOTIFICACIÓN</v>
      </c>
      <c r="G1529" s="49" t="str">
        <f t="shared" si="300"/>
        <v/>
      </c>
      <c r="H1529" s="51" t="str">
        <f ca="1">IF(
L1529="",
"",
IF(
NETWORKDAYS(L1529,IF(M1529&lt;&gt;"",M1529,TODAY()),FESTIVOS_CO!A:A)&gt;2,
"VENCIDO",
IF(
NETWORKDAYS(L1529,IF(M1529&lt;&gt;"",M1529,TODAY()),FESTIVOS_CO!A:A)=2,
"ALERTA",
"A TIEMPO"
)))</f>
        <v/>
      </c>
      <c r="I1529" s="40"/>
      <c r="J1529" s="36"/>
      <c r="K1529" s="37"/>
      <c r="L1529" s="50"/>
      <c r="M1529" s="37"/>
      <c r="N1529" s="52"/>
      <c r="O1529" s="52"/>
      <c r="P1529" s="36"/>
      <c r="Q1529" s="36"/>
      <c r="R1529" s="40"/>
      <c r="S1529" s="36"/>
      <c r="T1529" s="40"/>
      <c r="U1529" s="40"/>
      <c r="V1529" s="81"/>
      <c r="W1529" s="40"/>
      <c r="X1529" s="40"/>
      <c r="Y1529" s="40"/>
      <c r="Z1529" s="38" t="str">
        <f>IFERROR(VLOOKUP(Y1529,DIRECTORIO!A:B,2,FALSE),"")</f>
        <v/>
      </c>
      <c r="AA1529" s="40"/>
      <c r="AB1529" s="40"/>
      <c r="AC1529" s="40"/>
      <c r="AD1529" s="40"/>
      <c r="AE1529" s="40"/>
      <c r="AF1529" s="40"/>
      <c r="AG1529" s="41" t="s">
        <v>109</v>
      </c>
      <c r="AH1529" s="42"/>
      <c r="AI1529" s="54" t="str">
        <f t="shared" ca="1" si="301"/>
        <v>PENDIENTE NOTIFICACIÓN ELECTRÓNICA</v>
      </c>
      <c r="AJ1529" s="37"/>
      <c r="AK1529" s="37"/>
      <c r="AL1529" s="37"/>
      <c r="AM1529" s="53" t="str">
        <f>IF(AK1529="","",WORKDAY(AK1529,5,FESTIVOS_CO!A:A))</f>
        <v/>
      </c>
      <c r="AN1529" s="37"/>
      <c r="AO1529" s="37"/>
      <c r="AP1529" s="54" t="str">
        <f t="shared" ca="1" si="294"/>
        <v>NO APLICA</v>
      </c>
      <c r="AQ1529" s="36"/>
      <c r="AR1529" s="43"/>
      <c r="AS1529" s="37"/>
      <c r="AT1529" s="36"/>
      <c r="AU1529" s="37"/>
      <c r="AV1529" s="36"/>
      <c r="AW1529" s="36"/>
      <c r="AX1529" s="37"/>
      <c r="AY1529" s="140" t="str">
        <f>IF(AU1529="","",WORKDAY(AU1529,5,FESTIVOS_CO!A:A))</f>
        <v/>
      </c>
      <c r="AZ1529" s="54" t="str">
        <f t="shared" ca="1" si="291"/>
        <v>NO APLICA</v>
      </c>
      <c r="BA1529" s="55" t="str">
        <f>IF(AX1529="","",WORKDAY(AX1529,5,FESTIVOS_CO!A:A))</f>
        <v/>
      </c>
      <c r="BB1529" s="39"/>
      <c r="BC1529" s="40"/>
      <c r="BD1529" s="40"/>
      <c r="BE1529" s="56" t="str">
        <f t="shared" ca="1" si="292"/>
        <v>NO APLICA</v>
      </c>
      <c r="BF1529" s="37"/>
      <c r="BG1529" s="45"/>
      <c r="BH1529" s="37"/>
      <c r="BI1529" s="36"/>
      <c r="BJ1529" s="37"/>
      <c r="BK1529" s="36"/>
      <c r="BL1529" s="36"/>
      <c r="BM1529" s="53" t="str">
        <f>IF(BJ1529="","",WORKDAY(BJ1529,5,FESTIVOS_CO!A:A))</f>
        <v/>
      </c>
      <c r="BN1529" s="57" t="str">
        <f t="shared" ca="1" si="302"/>
        <v>PENDIENTE HACER AVISO</v>
      </c>
      <c r="BO1529" s="54" t="str">
        <f t="shared" ca="1" si="295"/>
        <v>EN TRÁMITE NOTIF. POR AVISO</v>
      </c>
      <c r="BP1529" s="37"/>
      <c r="BQ1529" s="53" t="str">
        <f>IF(BP1529="","",WORKDAY(BP1529,5,FESTIVOS_CO!A:A))</f>
        <v/>
      </c>
      <c r="BR1529" s="37"/>
      <c r="BS1529" s="36"/>
      <c r="BT1529" s="38"/>
      <c r="BU1529" s="58" t="e">
        <f>VLOOKUP(BT1529,Hoja2!$C:$D,2,0)</f>
        <v>#N/A</v>
      </c>
      <c r="BV1529" s="80" t="str">
        <f>IF(
AND(AO1529="",BD1529="",BQ1529=""),
"EN PROCESO NOTIFICACION / COMUNICACION",
IF(
BT1529="",
"NO APLICA",
IF(
BU1529=60,
IF(AO1529&lt;&gt;"",AO1529,IF(BD1529&lt;&gt;"",BD1529,BQ1529))+60,
WORKDAY(
IF(AO1529&lt;&gt;"",AO1529,IF(BD1529&lt;&gt;"",BD1529,BQ1529)),
BU1529,
FESTIVOS_CO!A:A
)
)
))</f>
        <v>EN PROCESO NOTIFICACION / COMUNICACION</v>
      </c>
      <c r="BW1529" s="44"/>
      <c r="BX1529" s="53"/>
      <c r="BY1529" s="45"/>
      <c r="BZ1529" s="37"/>
      <c r="CA1529" s="54" t="str">
        <f t="shared" si="296"/>
        <v>PENDIENTE EJECUTORIA</v>
      </c>
      <c r="CB1529" s="59" t="str">
        <f t="shared" si="293"/>
        <v/>
      </c>
      <c r="CC1529" s="36"/>
      <c r="CD1529" s="40"/>
      <c r="CE1529" s="46"/>
      <c r="CF1529" s="40"/>
      <c r="CG1529" s="40"/>
      <c r="CH1529" s="40"/>
      <c r="CI1529" s="36"/>
      <c r="CJ1529" s="47"/>
      <c r="CK1529" s="40"/>
      <c r="CL1529" s="40"/>
      <c r="CM1529" s="40"/>
      <c r="CN1529" s="40"/>
    </row>
    <row r="1530" spans="1:92" ht="42.75" hidden="1">
      <c r="A1530" s="49" t="str">
        <f t="shared" si="297"/>
        <v>SIN GESTIÓN</v>
      </c>
      <c r="B1530" s="58"/>
      <c r="C1530" s="37"/>
      <c r="D1530" s="37"/>
      <c r="E1530" s="49" t="str">
        <f t="shared" si="298"/>
        <v>PENDIENTE NOTIFICACIÓN</v>
      </c>
      <c r="F1530" s="141" t="str">
        <f t="shared" si="299"/>
        <v>PENDIENTE NOTIFICACIÓN</v>
      </c>
      <c r="G1530" s="49" t="str">
        <f t="shared" si="300"/>
        <v/>
      </c>
      <c r="H1530" s="51" t="str">
        <f ca="1">IF(
L1530="",
"",
IF(
NETWORKDAYS(L1530,IF(M1530&lt;&gt;"",M1530,TODAY()),FESTIVOS_CO!A:A)&gt;2,
"VENCIDO",
IF(
NETWORKDAYS(L1530,IF(M1530&lt;&gt;"",M1530,TODAY()),FESTIVOS_CO!A:A)=2,
"ALERTA",
"A TIEMPO"
)))</f>
        <v/>
      </c>
      <c r="I1530" s="40"/>
      <c r="J1530" s="36"/>
      <c r="K1530" s="37"/>
      <c r="L1530" s="50"/>
      <c r="M1530" s="37"/>
      <c r="N1530" s="52"/>
      <c r="O1530" s="52"/>
      <c r="P1530" s="36"/>
      <c r="Q1530" s="36"/>
      <c r="R1530" s="40"/>
      <c r="S1530" s="36"/>
      <c r="T1530" s="40"/>
      <c r="U1530" s="40"/>
      <c r="V1530" s="81"/>
      <c r="W1530" s="40"/>
      <c r="X1530" s="40"/>
      <c r="Y1530" s="40"/>
      <c r="Z1530" s="38" t="str">
        <f>IFERROR(VLOOKUP(Y1530,DIRECTORIO!A:B,2,FALSE),"")</f>
        <v/>
      </c>
      <c r="AA1530" s="40"/>
      <c r="AB1530" s="40"/>
      <c r="AC1530" s="40"/>
      <c r="AD1530" s="40"/>
      <c r="AE1530" s="40"/>
      <c r="AF1530" s="40"/>
      <c r="AG1530" s="41" t="s">
        <v>109</v>
      </c>
      <c r="AH1530" s="42"/>
      <c r="AI1530" s="54" t="str">
        <f t="shared" ca="1" si="301"/>
        <v>PENDIENTE NOTIFICACIÓN ELECTRÓNICA</v>
      </c>
      <c r="AJ1530" s="37"/>
      <c r="AK1530" s="37"/>
      <c r="AL1530" s="37"/>
      <c r="AM1530" s="53" t="str">
        <f>IF(AK1530="","",WORKDAY(AK1530,5,FESTIVOS_CO!A:A))</f>
        <v/>
      </c>
      <c r="AN1530" s="37"/>
      <c r="AO1530" s="37"/>
      <c r="AP1530" s="54" t="str">
        <f t="shared" ca="1" si="294"/>
        <v>NO APLICA</v>
      </c>
      <c r="AQ1530" s="36"/>
      <c r="AR1530" s="43"/>
      <c r="AS1530" s="37"/>
      <c r="AT1530" s="36"/>
      <c r="AU1530" s="37"/>
      <c r="AV1530" s="36"/>
      <c r="AW1530" s="36"/>
      <c r="AX1530" s="37"/>
      <c r="AY1530" s="140" t="str">
        <f>IF(AU1530="","",WORKDAY(AU1530,5,FESTIVOS_CO!A:A))</f>
        <v/>
      </c>
      <c r="AZ1530" s="54" t="str">
        <f t="shared" ca="1" si="291"/>
        <v>NO APLICA</v>
      </c>
      <c r="BA1530" s="55" t="str">
        <f>IF(AX1530="","",WORKDAY(AX1530,5,FESTIVOS_CO!A:A))</f>
        <v/>
      </c>
      <c r="BB1530" s="39"/>
      <c r="BC1530" s="40"/>
      <c r="BD1530" s="40"/>
      <c r="BE1530" s="56" t="str">
        <f t="shared" ca="1" si="292"/>
        <v>NO APLICA</v>
      </c>
      <c r="BF1530" s="37"/>
      <c r="BG1530" s="45"/>
      <c r="BH1530" s="37"/>
      <c r="BI1530" s="36"/>
      <c r="BJ1530" s="37"/>
      <c r="BK1530" s="36"/>
      <c r="BL1530" s="36"/>
      <c r="BM1530" s="53" t="str">
        <f>IF(BJ1530="","",WORKDAY(BJ1530,5,FESTIVOS_CO!A:A))</f>
        <v/>
      </c>
      <c r="BN1530" s="57" t="str">
        <f t="shared" ca="1" si="302"/>
        <v>PENDIENTE HACER AVISO</v>
      </c>
      <c r="BO1530" s="54" t="str">
        <f t="shared" ca="1" si="295"/>
        <v>EN TRÁMITE NOTIF. POR AVISO</v>
      </c>
      <c r="BP1530" s="37"/>
      <c r="BQ1530" s="53" t="str">
        <f>IF(BP1530="","",WORKDAY(BP1530,5,FESTIVOS_CO!A:A))</f>
        <v/>
      </c>
      <c r="BR1530" s="37"/>
      <c r="BS1530" s="36"/>
      <c r="BT1530" s="38"/>
      <c r="BU1530" s="58" t="e">
        <f>VLOOKUP(BT1530,Hoja2!$C:$D,2,0)</f>
        <v>#N/A</v>
      </c>
      <c r="BV1530" s="80" t="str">
        <f>IF(
AND(AO1530="",BD1530="",BQ1530=""),
"EN PROCESO NOTIFICACION / COMUNICACION",
IF(
BT1530="",
"NO APLICA",
IF(
BU1530=60,
IF(AO1530&lt;&gt;"",AO1530,IF(BD1530&lt;&gt;"",BD1530,BQ1530))+60,
WORKDAY(
IF(AO1530&lt;&gt;"",AO1530,IF(BD1530&lt;&gt;"",BD1530,BQ1530)),
BU1530,
FESTIVOS_CO!A:A
)
)
))</f>
        <v>EN PROCESO NOTIFICACION / COMUNICACION</v>
      </c>
      <c r="BW1530" s="44"/>
      <c r="BX1530" s="53"/>
      <c r="BY1530" s="45"/>
      <c r="BZ1530" s="37"/>
      <c r="CA1530" s="54" t="str">
        <f t="shared" si="296"/>
        <v>PENDIENTE EJECUTORIA</v>
      </c>
      <c r="CB1530" s="59" t="str">
        <f t="shared" si="293"/>
        <v/>
      </c>
      <c r="CC1530" s="36"/>
      <c r="CD1530" s="40"/>
      <c r="CE1530" s="46"/>
      <c r="CF1530" s="40"/>
      <c r="CG1530" s="40"/>
      <c r="CH1530" s="40"/>
      <c r="CI1530" s="36"/>
      <c r="CJ1530" s="47"/>
      <c r="CK1530" s="40"/>
      <c r="CL1530" s="40"/>
      <c r="CM1530" s="40"/>
      <c r="CN1530" s="40"/>
    </row>
    <row r="1531" spans="1:92" ht="42.75" hidden="1">
      <c r="A1531" s="49" t="str">
        <f t="shared" si="297"/>
        <v>SIN GESTIÓN</v>
      </c>
      <c r="B1531" s="58"/>
      <c r="C1531" s="37"/>
      <c r="D1531" s="37"/>
      <c r="E1531" s="49" t="str">
        <f t="shared" si="298"/>
        <v>PENDIENTE NOTIFICACIÓN</v>
      </c>
      <c r="F1531" s="141" t="str">
        <f t="shared" si="299"/>
        <v>PENDIENTE NOTIFICACIÓN</v>
      </c>
      <c r="G1531" s="49" t="str">
        <f t="shared" si="300"/>
        <v/>
      </c>
      <c r="H1531" s="51" t="str">
        <f ca="1">IF(
L1531="",
"",
IF(
NETWORKDAYS(L1531,IF(M1531&lt;&gt;"",M1531,TODAY()),FESTIVOS_CO!A:A)&gt;2,
"VENCIDO",
IF(
NETWORKDAYS(L1531,IF(M1531&lt;&gt;"",M1531,TODAY()),FESTIVOS_CO!A:A)=2,
"ALERTA",
"A TIEMPO"
)))</f>
        <v/>
      </c>
      <c r="I1531" s="40"/>
      <c r="J1531" s="36"/>
      <c r="K1531" s="37"/>
      <c r="L1531" s="50"/>
      <c r="M1531" s="37"/>
      <c r="N1531" s="52"/>
      <c r="O1531" s="52"/>
      <c r="P1531" s="36"/>
      <c r="Q1531" s="36"/>
      <c r="R1531" s="40"/>
      <c r="S1531" s="36"/>
      <c r="T1531" s="40"/>
      <c r="U1531" s="40"/>
      <c r="V1531" s="81"/>
      <c r="W1531" s="40"/>
      <c r="X1531" s="40"/>
      <c r="Y1531" s="40"/>
      <c r="Z1531" s="38" t="str">
        <f>IFERROR(VLOOKUP(Y1531,DIRECTORIO!A:B,2,FALSE),"")</f>
        <v/>
      </c>
      <c r="AA1531" s="40"/>
      <c r="AB1531" s="40"/>
      <c r="AC1531" s="40"/>
      <c r="AD1531" s="40"/>
      <c r="AE1531" s="40"/>
      <c r="AF1531" s="40"/>
      <c r="AG1531" s="41" t="s">
        <v>109</v>
      </c>
      <c r="AH1531" s="42"/>
      <c r="AI1531" s="54" t="str">
        <f t="shared" ca="1" si="301"/>
        <v>PENDIENTE NOTIFICACIÓN ELECTRÓNICA</v>
      </c>
      <c r="AJ1531" s="37"/>
      <c r="AK1531" s="37"/>
      <c r="AL1531" s="37"/>
      <c r="AM1531" s="53" t="str">
        <f>IF(AK1531="","",WORKDAY(AK1531,5,FESTIVOS_CO!A:A))</f>
        <v/>
      </c>
      <c r="AN1531" s="37"/>
      <c r="AO1531" s="37"/>
      <c r="AP1531" s="54" t="str">
        <f t="shared" ca="1" si="294"/>
        <v>NO APLICA</v>
      </c>
      <c r="AQ1531" s="36"/>
      <c r="AR1531" s="43"/>
      <c r="AS1531" s="37"/>
      <c r="AT1531" s="36"/>
      <c r="AU1531" s="37"/>
      <c r="AV1531" s="36"/>
      <c r="AW1531" s="36"/>
      <c r="AX1531" s="37"/>
      <c r="AY1531" s="140" t="str">
        <f>IF(AU1531="","",WORKDAY(AU1531,5,FESTIVOS_CO!A:A))</f>
        <v/>
      </c>
      <c r="AZ1531" s="54" t="str">
        <f t="shared" ca="1" si="291"/>
        <v>NO APLICA</v>
      </c>
      <c r="BA1531" s="55" t="str">
        <f>IF(AX1531="","",WORKDAY(AX1531,5,FESTIVOS_CO!A:A))</f>
        <v/>
      </c>
      <c r="BB1531" s="39"/>
      <c r="BC1531" s="40"/>
      <c r="BD1531" s="40"/>
      <c r="BE1531" s="56" t="str">
        <f t="shared" ca="1" si="292"/>
        <v>NO APLICA</v>
      </c>
      <c r="BF1531" s="37"/>
      <c r="BG1531" s="45"/>
      <c r="BH1531" s="37"/>
      <c r="BI1531" s="36"/>
      <c r="BJ1531" s="37"/>
      <c r="BK1531" s="36"/>
      <c r="BL1531" s="36"/>
      <c r="BM1531" s="53" t="str">
        <f>IF(BJ1531="","",WORKDAY(BJ1531,5,FESTIVOS_CO!A:A))</f>
        <v/>
      </c>
      <c r="BN1531" s="57" t="str">
        <f t="shared" ca="1" si="302"/>
        <v>PENDIENTE HACER AVISO</v>
      </c>
      <c r="BO1531" s="54" t="str">
        <f t="shared" ca="1" si="295"/>
        <v>EN TRÁMITE NOTIF. POR AVISO</v>
      </c>
      <c r="BP1531" s="37"/>
      <c r="BQ1531" s="53" t="str">
        <f>IF(BP1531="","",WORKDAY(BP1531,5,FESTIVOS_CO!A:A))</f>
        <v/>
      </c>
      <c r="BR1531" s="37"/>
      <c r="BS1531" s="36"/>
      <c r="BT1531" s="38"/>
      <c r="BU1531" s="58" t="e">
        <f>VLOOKUP(BT1531,Hoja2!$C:$D,2,0)</f>
        <v>#N/A</v>
      </c>
      <c r="BV1531" s="80" t="str">
        <f>IF(
AND(AO1531="",BD1531="",BQ1531=""),
"EN PROCESO NOTIFICACION / COMUNICACION",
IF(
BT1531="",
"NO APLICA",
IF(
BU1531=60,
IF(AO1531&lt;&gt;"",AO1531,IF(BD1531&lt;&gt;"",BD1531,BQ1531))+60,
WORKDAY(
IF(AO1531&lt;&gt;"",AO1531,IF(BD1531&lt;&gt;"",BD1531,BQ1531)),
BU1531,
FESTIVOS_CO!A:A
)
)
))</f>
        <v>EN PROCESO NOTIFICACION / COMUNICACION</v>
      </c>
      <c r="BW1531" s="44"/>
      <c r="BX1531" s="53"/>
      <c r="BY1531" s="45"/>
      <c r="BZ1531" s="37"/>
      <c r="CA1531" s="54" t="str">
        <f t="shared" si="296"/>
        <v>PENDIENTE EJECUTORIA</v>
      </c>
      <c r="CB1531" s="59" t="str">
        <f t="shared" si="293"/>
        <v/>
      </c>
      <c r="CC1531" s="36"/>
      <c r="CD1531" s="40"/>
      <c r="CE1531" s="46"/>
      <c r="CF1531" s="40"/>
      <c r="CG1531" s="40"/>
      <c r="CH1531" s="40"/>
      <c r="CI1531" s="36"/>
      <c r="CJ1531" s="47"/>
      <c r="CK1531" s="40"/>
      <c r="CL1531" s="40"/>
      <c r="CM1531" s="40"/>
      <c r="CN1531" s="40"/>
    </row>
    <row r="1532" spans="1:92" ht="42.75" hidden="1">
      <c r="A1532" s="49" t="str">
        <f t="shared" si="297"/>
        <v>SIN GESTIÓN</v>
      </c>
      <c r="B1532" s="58"/>
      <c r="C1532" s="37"/>
      <c r="D1532" s="37"/>
      <c r="E1532" s="49" t="str">
        <f t="shared" si="298"/>
        <v>PENDIENTE NOTIFICACIÓN</v>
      </c>
      <c r="F1532" s="141" t="str">
        <f t="shared" si="299"/>
        <v>PENDIENTE NOTIFICACIÓN</v>
      </c>
      <c r="G1532" s="49" t="str">
        <f t="shared" si="300"/>
        <v/>
      </c>
      <c r="H1532" s="51" t="str">
        <f ca="1">IF(
L1532="",
"",
IF(
NETWORKDAYS(L1532,IF(M1532&lt;&gt;"",M1532,TODAY()),FESTIVOS_CO!A:A)&gt;2,
"VENCIDO",
IF(
NETWORKDAYS(L1532,IF(M1532&lt;&gt;"",M1532,TODAY()),FESTIVOS_CO!A:A)=2,
"ALERTA",
"A TIEMPO"
)))</f>
        <v/>
      </c>
      <c r="I1532" s="40"/>
      <c r="J1532" s="36"/>
      <c r="K1532" s="37"/>
      <c r="L1532" s="50"/>
      <c r="M1532" s="37"/>
      <c r="N1532" s="52"/>
      <c r="O1532" s="52"/>
      <c r="P1532" s="36"/>
      <c r="Q1532" s="36"/>
      <c r="R1532" s="40"/>
      <c r="S1532" s="36"/>
      <c r="T1532" s="40"/>
      <c r="U1532" s="40"/>
      <c r="V1532" s="81"/>
      <c r="W1532" s="40"/>
      <c r="X1532" s="40"/>
      <c r="Y1532" s="40"/>
      <c r="Z1532" s="38" t="str">
        <f>IFERROR(VLOOKUP(Y1532,DIRECTORIO!A:B,2,FALSE),"")</f>
        <v/>
      </c>
      <c r="AA1532" s="40"/>
      <c r="AB1532" s="40"/>
      <c r="AC1532" s="40"/>
      <c r="AD1532" s="40"/>
      <c r="AE1532" s="40"/>
      <c r="AF1532" s="40"/>
      <c r="AG1532" s="41" t="s">
        <v>109</v>
      </c>
      <c r="AH1532" s="42"/>
      <c r="AI1532" s="54" t="str">
        <f t="shared" ca="1" si="301"/>
        <v>PENDIENTE NOTIFICACIÓN ELECTRÓNICA</v>
      </c>
      <c r="AJ1532" s="37"/>
      <c r="AK1532" s="37"/>
      <c r="AL1532" s="37"/>
      <c r="AM1532" s="53" t="str">
        <f>IF(AK1532="","",WORKDAY(AK1532,5,FESTIVOS_CO!A:A))</f>
        <v/>
      </c>
      <c r="AN1532" s="37"/>
      <c r="AO1532" s="37"/>
      <c r="AP1532" s="54" t="str">
        <f t="shared" ca="1" si="294"/>
        <v>NO APLICA</v>
      </c>
      <c r="AQ1532" s="36"/>
      <c r="AR1532" s="43"/>
      <c r="AS1532" s="37"/>
      <c r="AT1532" s="36"/>
      <c r="AU1532" s="37"/>
      <c r="AV1532" s="36"/>
      <c r="AW1532" s="36"/>
      <c r="AX1532" s="37"/>
      <c r="AY1532" s="140" t="str">
        <f>IF(AU1532="","",WORKDAY(AU1532,5,FESTIVOS_CO!A:A))</f>
        <v/>
      </c>
      <c r="AZ1532" s="54" t="str">
        <f t="shared" ca="1" si="291"/>
        <v>NO APLICA</v>
      </c>
      <c r="BA1532" s="55" t="str">
        <f>IF(AX1532="","",WORKDAY(AX1532,5,FESTIVOS_CO!A:A))</f>
        <v/>
      </c>
      <c r="BB1532" s="39"/>
      <c r="BC1532" s="40"/>
      <c r="BD1532" s="40"/>
      <c r="BE1532" s="56" t="str">
        <f t="shared" ca="1" si="292"/>
        <v>NO APLICA</v>
      </c>
      <c r="BF1532" s="37"/>
      <c r="BG1532" s="45"/>
      <c r="BH1532" s="37"/>
      <c r="BI1532" s="36"/>
      <c r="BJ1532" s="37"/>
      <c r="BK1532" s="36"/>
      <c r="BL1532" s="36"/>
      <c r="BM1532" s="53" t="str">
        <f>IF(BJ1532="","",WORKDAY(BJ1532,5,FESTIVOS_CO!A:A))</f>
        <v/>
      </c>
      <c r="BN1532" s="57" t="str">
        <f t="shared" ca="1" si="302"/>
        <v>PENDIENTE HACER AVISO</v>
      </c>
      <c r="BO1532" s="54" t="str">
        <f t="shared" ca="1" si="295"/>
        <v>EN TRÁMITE NOTIF. POR AVISO</v>
      </c>
      <c r="BP1532" s="37"/>
      <c r="BQ1532" s="53" t="str">
        <f>IF(BP1532="","",WORKDAY(BP1532,5,FESTIVOS_CO!A:A))</f>
        <v/>
      </c>
      <c r="BR1532" s="37"/>
      <c r="BS1532" s="36"/>
      <c r="BT1532" s="38"/>
      <c r="BU1532" s="58" t="e">
        <f>VLOOKUP(BT1532,Hoja2!$C:$D,2,0)</f>
        <v>#N/A</v>
      </c>
      <c r="BV1532" s="80" t="str">
        <f>IF(
AND(AO1532="",BD1532="",BQ1532=""),
"EN PROCESO NOTIFICACION / COMUNICACION",
IF(
BT1532="",
"NO APLICA",
IF(
BU1532=60,
IF(AO1532&lt;&gt;"",AO1532,IF(BD1532&lt;&gt;"",BD1532,BQ1532))+60,
WORKDAY(
IF(AO1532&lt;&gt;"",AO1532,IF(BD1532&lt;&gt;"",BD1532,BQ1532)),
BU1532,
FESTIVOS_CO!A:A
)
)
))</f>
        <v>EN PROCESO NOTIFICACION / COMUNICACION</v>
      </c>
      <c r="BW1532" s="44"/>
      <c r="BX1532" s="53"/>
      <c r="BY1532" s="45"/>
      <c r="BZ1532" s="37"/>
      <c r="CA1532" s="54" t="str">
        <f t="shared" si="296"/>
        <v>PENDIENTE EJECUTORIA</v>
      </c>
      <c r="CB1532" s="59" t="str">
        <f t="shared" si="293"/>
        <v/>
      </c>
      <c r="CC1532" s="36"/>
      <c r="CD1532" s="40"/>
      <c r="CE1532" s="46"/>
      <c r="CF1532" s="40"/>
      <c r="CG1532" s="40"/>
      <c r="CH1532" s="40"/>
      <c r="CI1532" s="36"/>
      <c r="CJ1532" s="47"/>
      <c r="CK1532" s="40"/>
      <c r="CL1532" s="40"/>
      <c r="CM1532" s="40"/>
      <c r="CN1532" s="40"/>
    </row>
    <row r="1533" spans="1:92" ht="42.75" hidden="1">
      <c r="A1533" s="49" t="str">
        <f t="shared" si="297"/>
        <v>SIN GESTIÓN</v>
      </c>
      <c r="B1533" s="58"/>
      <c r="C1533" s="37"/>
      <c r="D1533" s="37"/>
      <c r="E1533" s="49" t="str">
        <f t="shared" si="298"/>
        <v>PENDIENTE NOTIFICACIÓN</v>
      </c>
      <c r="F1533" s="141" t="str">
        <f t="shared" si="299"/>
        <v>PENDIENTE NOTIFICACIÓN</v>
      </c>
      <c r="G1533" s="49" t="str">
        <f t="shared" si="300"/>
        <v/>
      </c>
      <c r="H1533" s="51" t="str">
        <f ca="1">IF(
L1533="",
"",
IF(
NETWORKDAYS(L1533,IF(M1533&lt;&gt;"",M1533,TODAY()),FESTIVOS_CO!A:A)&gt;2,
"VENCIDO",
IF(
NETWORKDAYS(L1533,IF(M1533&lt;&gt;"",M1533,TODAY()),FESTIVOS_CO!A:A)=2,
"ALERTA",
"A TIEMPO"
)))</f>
        <v/>
      </c>
      <c r="I1533" s="40"/>
      <c r="J1533" s="36"/>
      <c r="K1533" s="37"/>
      <c r="L1533" s="50"/>
      <c r="M1533" s="37"/>
      <c r="N1533" s="52"/>
      <c r="O1533" s="52"/>
      <c r="P1533" s="36"/>
      <c r="Q1533" s="36"/>
      <c r="R1533" s="40"/>
      <c r="S1533" s="36"/>
      <c r="T1533" s="40"/>
      <c r="U1533" s="40"/>
      <c r="V1533" s="81"/>
      <c r="W1533" s="40"/>
      <c r="X1533" s="40"/>
      <c r="Y1533" s="40"/>
      <c r="Z1533" s="38" t="str">
        <f>IFERROR(VLOOKUP(Y1533,DIRECTORIO!A:B,2,FALSE),"")</f>
        <v/>
      </c>
      <c r="AA1533" s="40"/>
      <c r="AB1533" s="40"/>
      <c r="AC1533" s="40"/>
      <c r="AD1533" s="40"/>
      <c r="AE1533" s="40"/>
      <c r="AF1533" s="40"/>
      <c r="AG1533" s="41" t="s">
        <v>109</v>
      </c>
      <c r="AH1533" s="42"/>
      <c r="AI1533" s="54" t="str">
        <f t="shared" ca="1" si="301"/>
        <v>PENDIENTE NOTIFICACIÓN ELECTRÓNICA</v>
      </c>
      <c r="AJ1533" s="37"/>
      <c r="AK1533" s="37"/>
      <c r="AL1533" s="37"/>
      <c r="AM1533" s="53" t="str">
        <f>IF(AK1533="","",WORKDAY(AK1533,5,FESTIVOS_CO!A:A))</f>
        <v/>
      </c>
      <c r="AN1533" s="37"/>
      <c r="AO1533" s="37"/>
      <c r="AP1533" s="54" t="str">
        <f t="shared" ca="1" si="294"/>
        <v>NO APLICA</v>
      </c>
      <c r="AQ1533" s="36"/>
      <c r="AR1533" s="43"/>
      <c r="AS1533" s="37"/>
      <c r="AT1533" s="36"/>
      <c r="AU1533" s="37"/>
      <c r="AV1533" s="36"/>
      <c r="AW1533" s="36"/>
      <c r="AX1533" s="37"/>
      <c r="AY1533" s="140" t="str">
        <f>IF(AU1533="","",WORKDAY(AU1533,5,FESTIVOS_CO!A:A))</f>
        <v/>
      </c>
      <c r="AZ1533" s="54" t="str">
        <f t="shared" ca="1" si="291"/>
        <v>NO APLICA</v>
      </c>
      <c r="BA1533" s="55" t="str">
        <f>IF(AX1533="","",WORKDAY(AX1533,5,FESTIVOS_CO!A:A))</f>
        <v/>
      </c>
      <c r="BB1533" s="39"/>
      <c r="BC1533" s="40"/>
      <c r="BD1533" s="40"/>
      <c r="BE1533" s="56" t="str">
        <f t="shared" ca="1" si="292"/>
        <v>NO APLICA</v>
      </c>
      <c r="BF1533" s="37"/>
      <c r="BG1533" s="45"/>
      <c r="BH1533" s="37"/>
      <c r="BI1533" s="36"/>
      <c r="BJ1533" s="37"/>
      <c r="BK1533" s="36"/>
      <c r="BL1533" s="36"/>
      <c r="BM1533" s="53" t="str">
        <f>IF(BJ1533="","",WORKDAY(BJ1533,5,FESTIVOS_CO!A:A))</f>
        <v/>
      </c>
      <c r="BN1533" s="57" t="str">
        <f t="shared" ca="1" si="302"/>
        <v>PENDIENTE HACER AVISO</v>
      </c>
      <c r="BO1533" s="54" t="str">
        <f t="shared" ca="1" si="295"/>
        <v>EN TRÁMITE NOTIF. POR AVISO</v>
      </c>
      <c r="BP1533" s="37"/>
      <c r="BQ1533" s="53" t="str">
        <f>IF(BP1533="","",WORKDAY(BP1533,5,FESTIVOS_CO!A:A))</f>
        <v/>
      </c>
      <c r="BR1533" s="37"/>
      <c r="BS1533" s="36"/>
      <c r="BT1533" s="38"/>
      <c r="BU1533" s="58" t="e">
        <f>VLOOKUP(BT1533,Hoja2!$C:$D,2,0)</f>
        <v>#N/A</v>
      </c>
      <c r="BV1533" s="80" t="str">
        <f>IF(
AND(AO1533="",BD1533="",BQ1533=""),
"EN PROCESO NOTIFICACION / COMUNICACION",
IF(
BT1533="",
"NO APLICA",
IF(
BU1533=60,
IF(AO1533&lt;&gt;"",AO1533,IF(BD1533&lt;&gt;"",BD1533,BQ1533))+60,
WORKDAY(
IF(AO1533&lt;&gt;"",AO1533,IF(BD1533&lt;&gt;"",BD1533,BQ1533)),
BU1533,
FESTIVOS_CO!A:A
)
)
))</f>
        <v>EN PROCESO NOTIFICACION / COMUNICACION</v>
      </c>
      <c r="BW1533" s="44"/>
      <c r="BX1533" s="53"/>
      <c r="BY1533" s="45"/>
      <c r="BZ1533" s="37"/>
      <c r="CA1533" s="54" t="str">
        <f t="shared" si="296"/>
        <v>PENDIENTE EJECUTORIA</v>
      </c>
      <c r="CB1533" s="59" t="str">
        <f t="shared" si="293"/>
        <v/>
      </c>
      <c r="CC1533" s="36"/>
      <c r="CD1533" s="40"/>
      <c r="CE1533" s="46"/>
      <c r="CF1533" s="40"/>
      <c r="CG1533" s="40"/>
      <c r="CH1533" s="40"/>
      <c r="CI1533" s="36"/>
      <c r="CJ1533" s="47"/>
      <c r="CK1533" s="40"/>
      <c r="CL1533" s="40"/>
      <c r="CM1533" s="40"/>
      <c r="CN1533" s="40"/>
    </row>
    <row r="1534" spans="1:92" ht="42.75" hidden="1">
      <c r="A1534" s="49" t="str">
        <f t="shared" si="297"/>
        <v>SIN GESTIÓN</v>
      </c>
      <c r="B1534" s="58"/>
      <c r="C1534" s="37"/>
      <c r="D1534" s="37"/>
      <c r="E1534" s="49" t="str">
        <f t="shared" si="298"/>
        <v>PENDIENTE NOTIFICACIÓN</v>
      </c>
      <c r="F1534" s="141" t="str">
        <f t="shared" si="299"/>
        <v>PENDIENTE NOTIFICACIÓN</v>
      </c>
      <c r="G1534" s="49" t="str">
        <f t="shared" si="300"/>
        <v/>
      </c>
      <c r="H1534" s="51" t="str">
        <f ca="1">IF(
L1534="",
"",
IF(
NETWORKDAYS(L1534,IF(M1534&lt;&gt;"",M1534,TODAY()),FESTIVOS_CO!A:A)&gt;2,
"VENCIDO",
IF(
NETWORKDAYS(L1534,IF(M1534&lt;&gt;"",M1534,TODAY()),FESTIVOS_CO!A:A)=2,
"ALERTA",
"A TIEMPO"
)))</f>
        <v/>
      </c>
      <c r="I1534" s="40"/>
      <c r="J1534" s="36"/>
      <c r="K1534" s="37"/>
      <c r="L1534" s="50"/>
      <c r="M1534" s="37"/>
      <c r="N1534" s="52"/>
      <c r="O1534" s="52"/>
      <c r="P1534" s="36"/>
      <c r="Q1534" s="36"/>
      <c r="R1534" s="40"/>
      <c r="S1534" s="36"/>
      <c r="T1534" s="40"/>
      <c r="U1534" s="40"/>
      <c r="V1534" s="81"/>
      <c r="W1534" s="40"/>
      <c r="X1534" s="40"/>
      <c r="Y1534" s="40"/>
      <c r="Z1534" s="38" t="str">
        <f>IFERROR(VLOOKUP(Y1534,DIRECTORIO!A:B,2,FALSE),"")</f>
        <v/>
      </c>
      <c r="AA1534" s="40"/>
      <c r="AB1534" s="40"/>
      <c r="AC1534" s="40"/>
      <c r="AD1534" s="40"/>
      <c r="AE1534" s="40"/>
      <c r="AF1534" s="40"/>
      <c r="AG1534" s="41" t="s">
        <v>109</v>
      </c>
      <c r="AH1534" s="42"/>
      <c r="AI1534" s="54" t="str">
        <f t="shared" ca="1" si="301"/>
        <v>PENDIENTE NOTIFICACIÓN ELECTRÓNICA</v>
      </c>
      <c r="AJ1534" s="37"/>
      <c r="AK1534" s="37"/>
      <c r="AL1534" s="37"/>
      <c r="AM1534" s="53" t="str">
        <f>IF(AK1534="","",WORKDAY(AK1534,5,FESTIVOS_CO!A:A))</f>
        <v/>
      </c>
      <c r="AN1534" s="37"/>
      <c r="AO1534" s="37"/>
      <c r="AP1534" s="54" t="str">
        <f t="shared" ca="1" si="294"/>
        <v>NO APLICA</v>
      </c>
      <c r="AQ1534" s="36"/>
      <c r="AR1534" s="43"/>
      <c r="AS1534" s="37"/>
      <c r="AT1534" s="36"/>
      <c r="AU1534" s="37"/>
      <c r="AV1534" s="36"/>
      <c r="AW1534" s="36"/>
      <c r="AX1534" s="37"/>
      <c r="AY1534" s="140" t="str">
        <f>IF(AU1534="","",WORKDAY(AU1534,5,FESTIVOS_CO!A:A))</f>
        <v/>
      </c>
      <c r="AZ1534" s="54" t="str">
        <f t="shared" ca="1" si="291"/>
        <v>NO APLICA</v>
      </c>
      <c r="BA1534" s="55" t="str">
        <f>IF(AX1534="","",WORKDAY(AX1534,5,FESTIVOS_CO!A:A))</f>
        <v/>
      </c>
      <c r="BB1534" s="39"/>
      <c r="BC1534" s="40"/>
      <c r="BD1534" s="40"/>
      <c r="BE1534" s="56" t="str">
        <f t="shared" ca="1" si="292"/>
        <v>NO APLICA</v>
      </c>
      <c r="BF1534" s="37"/>
      <c r="BG1534" s="45"/>
      <c r="BH1534" s="37"/>
      <c r="BI1534" s="36"/>
      <c r="BJ1534" s="37"/>
      <c r="BK1534" s="36"/>
      <c r="BL1534" s="36"/>
      <c r="BM1534" s="53" t="str">
        <f>IF(BJ1534="","",WORKDAY(BJ1534,5,FESTIVOS_CO!A:A))</f>
        <v/>
      </c>
      <c r="BN1534" s="57" t="str">
        <f t="shared" ca="1" si="302"/>
        <v>PENDIENTE HACER AVISO</v>
      </c>
      <c r="BO1534" s="54" t="str">
        <f t="shared" ca="1" si="295"/>
        <v>EN TRÁMITE NOTIF. POR AVISO</v>
      </c>
      <c r="BP1534" s="37"/>
      <c r="BQ1534" s="53" t="str">
        <f>IF(BP1534="","",WORKDAY(BP1534,5,FESTIVOS_CO!A:A))</f>
        <v/>
      </c>
      <c r="BR1534" s="37"/>
      <c r="BS1534" s="36"/>
      <c r="BT1534" s="38"/>
      <c r="BU1534" s="58" t="e">
        <f>VLOOKUP(BT1534,Hoja2!$C:$D,2,0)</f>
        <v>#N/A</v>
      </c>
      <c r="BV1534" s="80" t="str">
        <f>IF(
AND(AO1534="",BD1534="",BQ1534=""),
"EN PROCESO NOTIFICACION / COMUNICACION",
IF(
BT1534="",
"NO APLICA",
IF(
BU1534=60,
IF(AO1534&lt;&gt;"",AO1534,IF(BD1534&lt;&gt;"",BD1534,BQ1534))+60,
WORKDAY(
IF(AO1534&lt;&gt;"",AO1534,IF(BD1534&lt;&gt;"",BD1534,BQ1534)),
BU1534,
FESTIVOS_CO!A:A
)
)
))</f>
        <v>EN PROCESO NOTIFICACION / COMUNICACION</v>
      </c>
      <c r="BW1534" s="44"/>
      <c r="BX1534" s="53"/>
      <c r="BY1534" s="45"/>
      <c r="BZ1534" s="37"/>
      <c r="CA1534" s="54" t="str">
        <f t="shared" si="296"/>
        <v>PENDIENTE EJECUTORIA</v>
      </c>
      <c r="CB1534" s="59" t="str">
        <f t="shared" si="293"/>
        <v/>
      </c>
      <c r="CC1534" s="36"/>
      <c r="CD1534" s="40"/>
      <c r="CE1534" s="46"/>
      <c r="CF1534" s="40"/>
      <c r="CG1534" s="40"/>
      <c r="CH1534" s="40"/>
      <c r="CI1534" s="36"/>
      <c r="CJ1534" s="47"/>
      <c r="CK1534" s="40"/>
      <c r="CL1534" s="40"/>
      <c r="CM1534" s="40"/>
      <c r="CN1534" s="40"/>
    </row>
    <row r="1535" spans="1:92" ht="42.75" hidden="1">
      <c r="A1535" s="49" t="str">
        <f t="shared" si="297"/>
        <v>SIN GESTIÓN</v>
      </c>
      <c r="B1535" s="58"/>
      <c r="C1535" s="37"/>
      <c r="D1535" s="37"/>
      <c r="E1535" s="49" t="str">
        <f t="shared" si="298"/>
        <v>PENDIENTE NOTIFICACIÓN</v>
      </c>
      <c r="F1535" s="141" t="str">
        <f t="shared" si="299"/>
        <v>PENDIENTE NOTIFICACIÓN</v>
      </c>
      <c r="G1535" s="49" t="str">
        <f t="shared" si="300"/>
        <v/>
      </c>
      <c r="H1535" s="51" t="str">
        <f ca="1">IF(
L1535="",
"",
IF(
NETWORKDAYS(L1535,IF(M1535&lt;&gt;"",M1535,TODAY()),FESTIVOS_CO!A:A)&gt;2,
"VENCIDO",
IF(
NETWORKDAYS(L1535,IF(M1535&lt;&gt;"",M1535,TODAY()),FESTIVOS_CO!A:A)=2,
"ALERTA",
"A TIEMPO"
)))</f>
        <v/>
      </c>
      <c r="I1535" s="40"/>
      <c r="J1535" s="36"/>
      <c r="K1535" s="37"/>
      <c r="L1535" s="50"/>
      <c r="M1535" s="37"/>
      <c r="N1535" s="52"/>
      <c r="O1535" s="52"/>
      <c r="P1535" s="36"/>
      <c r="Q1535" s="36"/>
      <c r="R1535" s="40"/>
      <c r="S1535" s="36"/>
      <c r="T1535" s="40"/>
      <c r="U1535" s="40"/>
      <c r="V1535" s="81"/>
      <c r="W1535" s="40"/>
      <c r="X1535" s="40"/>
      <c r="Y1535" s="40"/>
      <c r="Z1535" s="38" t="str">
        <f>IFERROR(VLOOKUP(Y1535,DIRECTORIO!A:B,2,FALSE),"")</f>
        <v/>
      </c>
      <c r="AA1535" s="40"/>
      <c r="AB1535" s="40"/>
      <c r="AC1535" s="40"/>
      <c r="AD1535" s="40"/>
      <c r="AE1535" s="40"/>
      <c r="AF1535" s="40"/>
      <c r="AG1535" s="41" t="s">
        <v>109</v>
      </c>
      <c r="AH1535" s="42"/>
      <c r="AI1535" s="54" t="str">
        <f t="shared" ca="1" si="301"/>
        <v>PENDIENTE NOTIFICACIÓN ELECTRÓNICA</v>
      </c>
      <c r="AJ1535" s="37"/>
      <c r="AK1535" s="37"/>
      <c r="AL1535" s="37"/>
      <c r="AM1535" s="53" t="str">
        <f>IF(AK1535="","",WORKDAY(AK1535,5,FESTIVOS_CO!A:A))</f>
        <v/>
      </c>
      <c r="AN1535" s="37"/>
      <c r="AO1535" s="37"/>
      <c r="AP1535" s="54" t="str">
        <f t="shared" ca="1" si="294"/>
        <v>NO APLICA</v>
      </c>
      <c r="AQ1535" s="36"/>
      <c r="AR1535" s="43"/>
      <c r="AS1535" s="37"/>
      <c r="AT1535" s="36"/>
      <c r="AU1535" s="37"/>
      <c r="AV1535" s="36"/>
      <c r="AW1535" s="36"/>
      <c r="AX1535" s="37"/>
      <c r="AY1535" s="140" t="str">
        <f>IF(AU1535="","",WORKDAY(AU1535,5,FESTIVOS_CO!A:A))</f>
        <v/>
      </c>
      <c r="AZ1535" s="54" t="str">
        <f t="shared" ca="1" si="291"/>
        <v>NO APLICA</v>
      </c>
      <c r="BA1535" s="55" t="str">
        <f>IF(AX1535="","",WORKDAY(AX1535,5,FESTIVOS_CO!A:A))</f>
        <v/>
      </c>
      <c r="BB1535" s="39"/>
      <c r="BC1535" s="40"/>
      <c r="BD1535" s="40"/>
      <c r="BE1535" s="56" t="str">
        <f t="shared" ca="1" si="292"/>
        <v>NO APLICA</v>
      </c>
      <c r="BF1535" s="37"/>
      <c r="BG1535" s="45"/>
      <c r="BH1535" s="37"/>
      <c r="BI1535" s="36"/>
      <c r="BJ1535" s="37"/>
      <c r="BK1535" s="36"/>
      <c r="BL1535" s="36"/>
      <c r="BM1535" s="53" t="str">
        <f>IF(BJ1535="","",WORKDAY(BJ1535,5,FESTIVOS_CO!A:A))</f>
        <v/>
      </c>
      <c r="BN1535" s="57" t="str">
        <f t="shared" ca="1" si="302"/>
        <v>PENDIENTE HACER AVISO</v>
      </c>
      <c r="BO1535" s="54" t="str">
        <f t="shared" ca="1" si="295"/>
        <v>EN TRÁMITE NOTIF. POR AVISO</v>
      </c>
      <c r="BP1535" s="37"/>
      <c r="BQ1535" s="53" t="str">
        <f>IF(BP1535="","",WORKDAY(BP1535,5,FESTIVOS_CO!A:A))</f>
        <v/>
      </c>
      <c r="BR1535" s="37"/>
      <c r="BS1535" s="36"/>
      <c r="BT1535" s="38"/>
      <c r="BU1535" s="58" t="e">
        <f>VLOOKUP(BT1535,Hoja2!$C:$D,2,0)</f>
        <v>#N/A</v>
      </c>
      <c r="BV1535" s="80" t="str">
        <f>IF(
AND(AO1535="",BD1535="",BQ1535=""),
"EN PROCESO NOTIFICACION / COMUNICACION",
IF(
BT1535="",
"NO APLICA",
IF(
BU1535=60,
IF(AO1535&lt;&gt;"",AO1535,IF(BD1535&lt;&gt;"",BD1535,BQ1535))+60,
WORKDAY(
IF(AO1535&lt;&gt;"",AO1535,IF(BD1535&lt;&gt;"",BD1535,BQ1535)),
BU1535,
FESTIVOS_CO!A:A
)
)
))</f>
        <v>EN PROCESO NOTIFICACION / COMUNICACION</v>
      </c>
      <c r="BW1535" s="44"/>
      <c r="BX1535" s="53"/>
      <c r="BY1535" s="45"/>
      <c r="BZ1535" s="37"/>
      <c r="CA1535" s="54" t="str">
        <f t="shared" si="296"/>
        <v>PENDIENTE EJECUTORIA</v>
      </c>
      <c r="CB1535" s="59" t="str">
        <f t="shared" si="293"/>
        <v/>
      </c>
      <c r="CC1535" s="36"/>
      <c r="CD1535" s="40"/>
      <c r="CE1535" s="46"/>
      <c r="CF1535" s="40"/>
      <c r="CG1535" s="40"/>
      <c r="CH1535" s="40"/>
      <c r="CI1535" s="36"/>
      <c r="CJ1535" s="47"/>
      <c r="CK1535" s="40"/>
      <c r="CL1535" s="40"/>
      <c r="CM1535" s="40"/>
      <c r="CN1535" s="40"/>
    </row>
    <row r="1536" spans="1:92" ht="42.75" hidden="1">
      <c r="A1536" s="49" t="str">
        <f t="shared" si="297"/>
        <v>SIN GESTIÓN</v>
      </c>
      <c r="B1536" s="58"/>
      <c r="C1536" s="37"/>
      <c r="D1536" s="37"/>
      <c r="E1536" s="49" t="str">
        <f t="shared" si="298"/>
        <v>PENDIENTE NOTIFICACIÓN</v>
      </c>
      <c r="F1536" s="141" t="str">
        <f t="shared" si="299"/>
        <v>PENDIENTE NOTIFICACIÓN</v>
      </c>
      <c r="G1536" s="49" t="str">
        <f t="shared" si="300"/>
        <v/>
      </c>
      <c r="H1536" s="51" t="str">
        <f ca="1">IF(
L1536="",
"",
IF(
NETWORKDAYS(L1536,IF(M1536&lt;&gt;"",M1536,TODAY()),FESTIVOS_CO!A:A)&gt;2,
"VENCIDO",
IF(
NETWORKDAYS(L1536,IF(M1536&lt;&gt;"",M1536,TODAY()),FESTIVOS_CO!A:A)=2,
"ALERTA",
"A TIEMPO"
)))</f>
        <v/>
      </c>
      <c r="I1536" s="40"/>
      <c r="J1536" s="36"/>
      <c r="K1536" s="37"/>
      <c r="L1536" s="50"/>
      <c r="M1536" s="37"/>
      <c r="N1536" s="52"/>
      <c r="O1536" s="52"/>
      <c r="P1536" s="36"/>
      <c r="Q1536" s="36"/>
      <c r="R1536" s="40"/>
      <c r="S1536" s="36"/>
      <c r="T1536" s="40"/>
      <c r="U1536" s="40"/>
      <c r="V1536" s="81"/>
      <c r="W1536" s="40"/>
      <c r="X1536" s="40"/>
      <c r="Y1536" s="40"/>
      <c r="Z1536" s="38" t="str">
        <f>IFERROR(VLOOKUP(Y1536,DIRECTORIO!A:B,2,FALSE),"")</f>
        <v/>
      </c>
      <c r="AA1536" s="40"/>
      <c r="AB1536" s="40"/>
      <c r="AC1536" s="40"/>
      <c r="AD1536" s="40"/>
      <c r="AE1536" s="40"/>
      <c r="AF1536" s="40"/>
      <c r="AG1536" s="41" t="s">
        <v>109</v>
      </c>
      <c r="AH1536" s="42"/>
      <c r="AI1536" s="54" t="str">
        <f t="shared" ca="1" si="301"/>
        <v>PENDIENTE NOTIFICACIÓN ELECTRÓNICA</v>
      </c>
      <c r="AJ1536" s="37"/>
      <c r="AK1536" s="37"/>
      <c r="AL1536" s="37"/>
      <c r="AM1536" s="53" t="str">
        <f>IF(AK1536="","",WORKDAY(AK1536,5,FESTIVOS_CO!A:A))</f>
        <v/>
      </c>
      <c r="AN1536" s="37"/>
      <c r="AO1536" s="37"/>
      <c r="AP1536" s="54" t="str">
        <f t="shared" ca="1" si="294"/>
        <v>NO APLICA</v>
      </c>
      <c r="AQ1536" s="36"/>
      <c r="AR1536" s="43"/>
      <c r="AS1536" s="37"/>
      <c r="AT1536" s="36"/>
      <c r="AU1536" s="37"/>
      <c r="AV1536" s="36"/>
      <c r="AW1536" s="36"/>
      <c r="AX1536" s="37"/>
      <c r="AY1536" s="140" t="str">
        <f>IF(AU1536="","",WORKDAY(AU1536,5,FESTIVOS_CO!A:A))</f>
        <v/>
      </c>
      <c r="AZ1536" s="54" t="str">
        <f t="shared" ca="1" si="291"/>
        <v>NO APLICA</v>
      </c>
      <c r="BA1536" s="55" t="str">
        <f>IF(AX1536="","",WORKDAY(AX1536,5,FESTIVOS_CO!A:A))</f>
        <v/>
      </c>
      <c r="BB1536" s="39"/>
      <c r="BC1536" s="40"/>
      <c r="BD1536" s="40"/>
      <c r="BE1536" s="56" t="str">
        <f t="shared" ca="1" si="292"/>
        <v>NO APLICA</v>
      </c>
      <c r="BF1536" s="37"/>
      <c r="BG1536" s="45"/>
      <c r="BH1536" s="37"/>
      <c r="BI1536" s="36"/>
      <c r="BJ1536" s="37"/>
      <c r="BK1536" s="36"/>
      <c r="BL1536" s="36"/>
      <c r="BM1536" s="53" t="str">
        <f>IF(BJ1536="","",WORKDAY(BJ1536,5,FESTIVOS_CO!A:A))</f>
        <v/>
      </c>
      <c r="BN1536" s="57" t="str">
        <f t="shared" ca="1" si="302"/>
        <v>PENDIENTE HACER AVISO</v>
      </c>
      <c r="BO1536" s="54" t="str">
        <f t="shared" ca="1" si="295"/>
        <v>EN TRÁMITE NOTIF. POR AVISO</v>
      </c>
      <c r="BP1536" s="37"/>
      <c r="BQ1536" s="53" t="str">
        <f>IF(BP1536="","",WORKDAY(BP1536,5,FESTIVOS_CO!A:A))</f>
        <v/>
      </c>
      <c r="BR1536" s="37"/>
      <c r="BS1536" s="36"/>
      <c r="BT1536" s="38"/>
      <c r="BU1536" s="58" t="e">
        <f>VLOOKUP(BT1536,Hoja2!$C:$D,2,0)</f>
        <v>#N/A</v>
      </c>
      <c r="BV1536" s="80" t="str">
        <f>IF(
AND(AO1536="",BD1536="",BQ1536=""),
"EN PROCESO NOTIFICACION / COMUNICACION",
IF(
BT1536="",
"NO APLICA",
IF(
BU1536=60,
IF(AO1536&lt;&gt;"",AO1536,IF(BD1536&lt;&gt;"",BD1536,BQ1536))+60,
WORKDAY(
IF(AO1536&lt;&gt;"",AO1536,IF(BD1536&lt;&gt;"",BD1536,BQ1536)),
BU1536,
FESTIVOS_CO!A:A
)
)
))</f>
        <v>EN PROCESO NOTIFICACION / COMUNICACION</v>
      </c>
      <c r="BW1536" s="44"/>
      <c r="BX1536" s="53"/>
      <c r="BY1536" s="45"/>
      <c r="BZ1536" s="37"/>
      <c r="CA1536" s="54" t="str">
        <f t="shared" si="296"/>
        <v>PENDIENTE EJECUTORIA</v>
      </c>
      <c r="CB1536" s="59" t="str">
        <f t="shared" si="293"/>
        <v/>
      </c>
      <c r="CC1536" s="36"/>
      <c r="CD1536" s="40"/>
      <c r="CE1536" s="46"/>
      <c r="CF1536" s="40"/>
      <c r="CG1536" s="40"/>
      <c r="CH1536" s="40"/>
      <c r="CI1536" s="36"/>
      <c r="CJ1536" s="47"/>
      <c r="CK1536" s="40"/>
      <c r="CL1536" s="40"/>
      <c r="CM1536" s="40"/>
      <c r="CN1536" s="40"/>
    </row>
    <row r="1537" spans="1:92" ht="42.75" hidden="1">
      <c r="A1537" s="49" t="str">
        <f t="shared" si="297"/>
        <v>SIN GESTIÓN</v>
      </c>
      <c r="B1537" s="58"/>
      <c r="C1537" s="37"/>
      <c r="D1537" s="37"/>
      <c r="E1537" s="49" t="str">
        <f t="shared" si="298"/>
        <v>PENDIENTE NOTIFICACIÓN</v>
      </c>
      <c r="F1537" s="141" t="str">
        <f t="shared" si="299"/>
        <v>PENDIENTE NOTIFICACIÓN</v>
      </c>
      <c r="G1537" s="49" t="str">
        <f t="shared" si="300"/>
        <v/>
      </c>
      <c r="H1537" s="51" t="str">
        <f ca="1">IF(
L1537="",
"",
IF(
NETWORKDAYS(L1537,IF(M1537&lt;&gt;"",M1537,TODAY()),FESTIVOS_CO!A:A)&gt;2,
"VENCIDO",
IF(
NETWORKDAYS(L1537,IF(M1537&lt;&gt;"",M1537,TODAY()),FESTIVOS_CO!A:A)=2,
"ALERTA",
"A TIEMPO"
)))</f>
        <v/>
      </c>
      <c r="I1537" s="40"/>
      <c r="J1537" s="36"/>
      <c r="K1537" s="37"/>
      <c r="L1537" s="50"/>
      <c r="M1537" s="37"/>
      <c r="N1537" s="52"/>
      <c r="O1537" s="52"/>
      <c r="P1537" s="36"/>
      <c r="Q1537" s="36"/>
      <c r="R1537" s="40"/>
      <c r="S1537" s="36"/>
      <c r="T1537" s="40"/>
      <c r="U1537" s="40"/>
      <c r="V1537" s="81"/>
      <c r="W1537" s="40"/>
      <c r="X1537" s="40"/>
      <c r="Y1537" s="40"/>
      <c r="Z1537" s="38" t="str">
        <f>IFERROR(VLOOKUP(Y1537,DIRECTORIO!A:B,2,FALSE),"")</f>
        <v/>
      </c>
      <c r="AA1537" s="40"/>
      <c r="AB1537" s="40"/>
      <c r="AC1537" s="40"/>
      <c r="AD1537" s="40"/>
      <c r="AE1537" s="40"/>
      <c r="AF1537" s="40"/>
      <c r="AG1537" s="41" t="s">
        <v>109</v>
      </c>
      <c r="AH1537" s="42"/>
      <c r="AI1537" s="54" t="str">
        <f t="shared" ca="1" si="301"/>
        <v>PENDIENTE NOTIFICACIÓN ELECTRÓNICA</v>
      </c>
      <c r="AJ1537" s="37"/>
      <c r="AK1537" s="37"/>
      <c r="AL1537" s="37"/>
      <c r="AM1537" s="53" t="str">
        <f>IF(AK1537="","",WORKDAY(AK1537,5,FESTIVOS_CO!A:A))</f>
        <v/>
      </c>
      <c r="AN1537" s="37"/>
      <c r="AO1537" s="37"/>
      <c r="AP1537" s="54" t="str">
        <f t="shared" ca="1" si="294"/>
        <v>NO APLICA</v>
      </c>
      <c r="AQ1537" s="36"/>
      <c r="AR1537" s="43"/>
      <c r="AS1537" s="37"/>
      <c r="AT1537" s="36"/>
      <c r="AU1537" s="37"/>
      <c r="AV1537" s="36"/>
      <c r="AW1537" s="36"/>
      <c r="AX1537" s="37"/>
      <c r="AY1537" s="140" t="str">
        <f>IF(AU1537="","",WORKDAY(AU1537,5,FESTIVOS_CO!A:A))</f>
        <v/>
      </c>
      <c r="AZ1537" s="54" t="str">
        <f t="shared" ca="1" si="291"/>
        <v>NO APLICA</v>
      </c>
      <c r="BA1537" s="55" t="str">
        <f>IF(AX1537="","",WORKDAY(AX1537,5,FESTIVOS_CO!A:A))</f>
        <v/>
      </c>
      <c r="BB1537" s="39"/>
      <c r="BC1537" s="40"/>
      <c r="BD1537" s="40"/>
      <c r="BE1537" s="56" t="str">
        <f t="shared" ca="1" si="292"/>
        <v>NO APLICA</v>
      </c>
      <c r="BF1537" s="37"/>
      <c r="BG1537" s="45"/>
      <c r="BH1537" s="37"/>
      <c r="BI1537" s="36"/>
      <c r="BJ1537" s="37"/>
      <c r="BK1537" s="36"/>
      <c r="BL1537" s="36"/>
      <c r="BM1537" s="53" t="str">
        <f>IF(BJ1537="","",WORKDAY(BJ1537,5,FESTIVOS_CO!A:A))</f>
        <v/>
      </c>
      <c r="BN1537" s="57" t="str">
        <f t="shared" ca="1" si="302"/>
        <v>PENDIENTE HACER AVISO</v>
      </c>
      <c r="BO1537" s="54" t="str">
        <f t="shared" ca="1" si="295"/>
        <v>EN TRÁMITE NOTIF. POR AVISO</v>
      </c>
      <c r="BP1537" s="37"/>
      <c r="BQ1537" s="53" t="str">
        <f>IF(BP1537="","",WORKDAY(BP1537,5,FESTIVOS_CO!A:A))</f>
        <v/>
      </c>
      <c r="BR1537" s="37"/>
      <c r="BS1537" s="36"/>
      <c r="BT1537" s="38"/>
      <c r="BU1537" s="58" t="e">
        <f>VLOOKUP(BT1537,Hoja2!$C:$D,2,0)</f>
        <v>#N/A</v>
      </c>
      <c r="BV1537" s="80" t="str">
        <f>IF(
AND(AO1537="",BD1537="",BQ1537=""),
"EN PROCESO NOTIFICACION / COMUNICACION",
IF(
BT1537="",
"NO APLICA",
IF(
BU1537=60,
IF(AO1537&lt;&gt;"",AO1537,IF(BD1537&lt;&gt;"",BD1537,BQ1537))+60,
WORKDAY(
IF(AO1537&lt;&gt;"",AO1537,IF(BD1537&lt;&gt;"",BD1537,BQ1537)),
BU1537,
FESTIVOS_CO!A:A
)
)
))</f>
        <v>EN PROCESO NOTIFICACION / COMUNICACION</v>
      </c>
      <c r="BW1537" s="44"/>
      <c r="BX1537" s="53"/>
      <c r="BY1537" s="45"/>
      <c r="BZ1537" s="37"/>
      <c r="CA1537" s="54" t="str">
        <f t="shared" si="296"/>
        <v>PENDIENTE EJECUTORIA</v>
      </c>
      <c r="CB1537" s="59" t="str">
        <f t="shared" si="293"/>
        <v/>
      </c>
      <c r="CC1537" s="36"/>
      <c r="CD1537" s="40"/>
      <c r="CE1537" s="46"/>
      <c r="CF1537" s="40"/>
      <c r="CG1537" s="40"/>
      <c r="CH1537" s="40"/>
      <c r="CI1537" s="36"/>
      <c r="CJ1537" s="47"/>
      <c r="CK1537" s="40"/>
      <c r="CL1537" s="40"/>
      <c r="CM1537" s="40"/>
      <c r="CN1537" s="40"/>
    </row>
    <row r="1538" spans="1:92" ht="42.75" hidden="1">
      <c r="A1538" s="49" t="str">
        <f t="shared" si="297"/>
        <v>SIN GESTIÓN</v>
      </c>
      <c r="B1538" s="58"/>
      <c r="C1538" s="37"/>
      <c r="D1538" s="37"/>
      <c r="E1538" s="49" t="str">
        <f t="shared" si="298"/>
        <v>PENDIENTE NOTIFICACIÓN</v>
      </c>
      <c r="F1538" s="141" t="str">
        <f t="shared" si="299"/>
        <v>PENDIENTE NOTIFICACIÓN</v>
      </c>
      <c r="G1538" s="49" t="str">
        <f t="shared" si="300"/>
        <v/>
      </c>
      <c r="H1538" s="51" t="str">
        <f ca="1">IF(
L1538="",
"",
IF(
NETWORKDAYS(L1538,IF(M1538&lt;&gt;"",M1538,TODAY()),FESTIVOS_CO!A:A)&gt;2,
"VENCIDO",
IF(
NETWORKDAYS(L1538,IF(M1538&lt;&gt;"",M1538,TODAY()),FESTIVOS_CO!A:A)=2,
"ALERTA",
"A TIEMPO"
)))</f>
        <v/>
      </c>
      <c r="I1538" s="40"/>
      <c r="J1538" s="36"/>
      <c r="K1538" s="37"/>
      <c r="L1538" s="50"/>
      <c r="M1538" s="37"/>
      <c r="N1538" s="52"/>
      <c r="O1538" s="52"/>
      <c r="P1538" s="36"/>
      <c r="Q1538" s="36"/>
      <c r="R1538" s="40"/>
      <c r="S1538" s="36"/>
      <c r="T1538" s="40"/>
      <c r="U1538" s="40"/>
      <c r="V1538" s="81"/>
      <c r="W1538" s="40"/>
      <c r="X1538" s="40"/>
      <c r="Y1538" s="40"/>
      <c r="Z1538" s="38" t="str">
        <f>IFERROR(VLOOKUP(Y1538,DIRECTORIO!A:B,2,FALSE),"")</f>
        <v/>
      </c>
      <c r="AA1538" s="40"/>
      <c r="AB1538" s="40"/>
      <c r="AC1538" s="40"/>
      <c r="AD1538" s="40"/>
      <c r="AE1538" s="40"/>
      <c r="AF1538" s="40"/>
      <c r="AG1538" s="41" t="s">
        <v>109</v>
      </c>
      <c r="AH1538" s="42"/>
      <c r="AI1538" s="54" t="str">
        <f t="shared" ca="1" si="301"/>
        <v>PENDIENTE NOTIFICACIÓN ELECTRÓNICA</v>
      </c>
      <c r="AJ1538" s="37"/>
      <c r="AK1538" s="37"/>
      <c r="AL1538" s="37"/>
      <c r="AM1538" s="53" t="str">
        <f>IF(AK1538="","",WORKDAY(AK1538,5,FESTIVOS_CO!A:A))</f>
        <v/>
      </c>
      <c r="AN1538" s="37"/>
      <c r="AO1538" s="37"/>
      <c r="AP1538" s="54" t="str">
        <f t="shared" ca="1" si="294"/>
        <v>NO APLICA</v>
      </c>
      <c r="AQ1538" s="36"/>
      <c r="AR1538" s="43"/>
      <c r="AS1538" s="37"/>
      <c r="AT1538" s="36"/>
      <c r="AU1538" s="37"/>
      <c r="AV1538" s="36"/>
      <c r="AW1538" s="36"/>
      <c r="AX1538" s="37"/>
      <c r="AY1538" s="140" t="str">
        <f>IF(AU1538="","",WORKDAY(AU1538,5,FESTIVOS_CO!A:A))</f>
        <v/>
      </c>
      <c r="AZ1538" s="54" t="str">
        <f t="shared" ca="1" si="291"/>
        <v>NO APLICA</v>
      </c>
      <c r="BA1538" s="55" t="str">
        <f>IF(AX1538="","",WORKDAY(AX1538,5,FESTIVOS_CO!A:A))</f>
        <v/>
      </c>
      <c r="BB1538" s="39"/>
      <c r="BC1538" s="40"/>
      <c r="BD1538" s="40"/>
      <c r="BE1538" s="56" t="str">
        <f t="shared" ca="1" si="292"/>
        <v>NO APLICA</v>
      </c>
      <c r="BF1538" s="37"/>
      <c r="BG1538" s="45"/>
      <c r="BH1538" s="37"/>
      <c r="BI1538" s="36"/>
      <c r="BJ1538" s="37"/>
      <c r="BK1538" s="36"/>
      <c r="BL1538" s="36"/>
      <c r="BM1538" s="53" t="str">
        <f>IF(BJ1538="","",WORKDAY(BJ1538,5,FESTIVOS_CO!A:A))</f>
        <v/>
      </c>
      <c r="BN1538" s="57" t="str">
        <f t="shared" ca="1" si="302"/>
        <v>PENDIENTE HACER AVISO</v>
      </c>
      <c r="BO1538" s="54" t="str">
        <f t="shared" ca="1" si="295"/>
        <v>EN TRÁMITE NOTIF. POR AVISO</v>
      </c>
      <c r="BP1538" s="37"/>
      <c r="BQ1538" s="53" t="str">
        <f>IF(BP1538="","",WORKDAY(BP1538,5,FESTIVOS_CO!A:A))</f>
        <v/>
      </c>
      <c r="BR1538" s="37"/>
      <c r="BS1538" s="36"/>
      <c r="BT1538" s="38"/>
      <c r="BU1538" s="58" t="e">
        <f>VLOOKUP(BT1538,Hoja2!$C:$D,2,0)</f>
        <v>#N/A</v>
      </c>
      <c r="BV1538" s="80" t="str">
        <f>IF(
AND(AO1538="",BD1538="",BQ1538=""),
"EN PROCESO NOTIFICACION / COMUNICACION",
IF(
BT1538="",
"NO APLICA",
IF(
BU1538=60,
IF(AO1538&lt;&gt;"",AO1538,IF(BD1538&lt;&gt;"",BD1538,BQ1538))+60,
WORKDAY(
IF(AO1538&lt;&gt;"",AO1538,IF(BD1538&lt;&gt;"",BD1538,BQ1538)),
BU1538,
FESTIVOS_CO!A:A
)
)
))</f>
        <v>EN PROCESO NOTIFICACION / COMUNICACION</v>
      </c>
      <c r="BW1538" s="44"/>
      <c r="BX1538" s="53"/>
      <c r="BY1538" s="45"/>
      <c r="BZ1538" s="37"/>
      <c r="CA1538" s="54" t="str">
        <f t="shared" si="296"/>
        <v>PENDIENTE EJECUTORIA</v>
      </c>
      <c r="CB1538" s="59" t="str">
        <f t="shared" si="293"/>
        <v/>
      </c>
      <c r="CC1538" s="36"/>
      <c r="CD1538" s="40"/>
      <c r="CE1538" s="46"/>
      <c r="CF1538" s="40"/>
      <c r="CG1538" s="40"/>
      <c r="CH1538" s="40"/>
      <c r="CI1538" s="36"/>
      <c r="CJ1538" s="47"/>
      <c r="CK1538" s="40"/>
      <c r="CL1538" s="40"/>
      <c r="CM1538" s="40"/>
      <c r="CN1538" s="40"/>
    </row>
    <row r="1539" spans="1:92" ht="42.75" hidden="1">
      <c r="A1539" s="49" t="str">
        <f t="shared" si="297"/>
        <v>SIN GESTIÓN</v>
      </c>
      <c r="B1539" s="58"/>
      <c r="C1539" s="37"/>
      <c r="D1539" s="37"/>
      <c r="E1539" s="49" t="str">
        <f t="shared" si="298"/>
        <v>PENDIENTE NOTIFICACIÓN</v>
      </c>
      <c r="F1539" s="141" t="str">
        <f t="shared" si="299"/>
        <v>PENDIENTE NOTIFICACIÓN</v>
      </c>
      <c r="G1539" s="49" t="str">
        <f t="shared" si="300"/>
        <v/>
      </c>
      <c r="H1539" s="51" t="str">
        <f ca="1">IF(
L1539="",
"",
IF(
NETWORKDAYS(L1539,IF(M1539&lt;&gt;"",M1539,TODAY()),FESTIVOS_CO!A:A)&gt;2,
"VENCIDO",
IF(
NETWORKDAYS(L1539,IF(M1539&lt;&gt;"",M1539,TODAY()),FESTIVOS_CO!A:A)=2,
"ALERTA",
"A TIEMPO"
)))</f>
        <v/>
      </c>
      <c r="I1539" s="40"/>
      <c r="J1539" s="36"/>
      <c r="K1539" s="37"/>
      <c r="L1539" s="50"/>
      <c r="M1539" s="37"/>
      <c r="N1539" s="52"/>
      <c r="O1539" s="52"/>
      <c r="P1539" s="36"/>
      <c r="Q1539" s="36"/>
      <c r="R1539" s="40"/>
      <c r="S1539" s="36"/>
      <c r="T1539" s="40"/>
      <c r="U1539" s="40"/>
      <c r="V1539" s="81"/>
      <c r="W1539" s="40"/>
      <c r="X1539" s="40"/>
      <c r="Y1539" s="40"/>
      <c r="Z1539" s="38" t="str">
        <f>IFERROR(VLOOKUP(Y1539,DIRECTORIO!A:B,2,FALSE),"")</f>
        <v/>
      </c>
      <c r="AA1539" s="40"/>
      <c r="AB1539" s="40"/>
      <c r="AC1539" s="40"/>
      <c r="AD1539" s="40"/>
      <c r="AE1539" s="40"/>
      <c r="AF1539" s="40"/>
      <c r="AG1539" s="41" t="s">
        <v>109</v>
      </c>
      <c r="AH1539" s="42"/>
      <c r="AI1539" s="54" t="str">
        <f t="shared" ca="1" si="301"/>
        <v>PENDIENTE NOTIFICACIÓN ELECTRÓNICA</v>
      </c>
      <c r="AJ1539" s="37"/>
      <c r="AK1539" s="37"/>
      <c r="AL1539" s="37"/>
      <c r="AM1539" s="53" t="str">
        <f>IF(AK1539="","",WORKDAY(AK1539,5,FESTIVOS_CO!A:A))</f>
        <v/>
      </c>
      <c r="AN1539" s="37"/>
      <c r="AO1539" s="37"/>
      <c r="AP1539" s="54" t="str">
        <f t="shared" ca="1" si="294"/>
        <v>NO APLICA</v>
      </c>
      <c r="AQ1539" s="36"/>
      <c r="AR1539" s="43"/>
      <c r="AS1539" s="37"/>
      <c r="AT1539" s="36"/>
      <c r="AU1539" s="37"/>
      <c r="AV1539" s="36"/>
      <c r="AW1539" s="36"/>
      <c r="AX1539" s="37"/>
      <c r="AY1539" s="140" t="str">
        <f>IF(AU1539="","",WORKDAY(AU1539,5,FESTIVOS_CO!A:A))</f>
        <v/>
      </c>
      <c r="AZ1539" s="54" t="str">
        <f t="shared" ca="1" si="291"/>
        <v>NO APLICA</v>
      </c>
      <c r="BA1539" s="55" t="str">
        <f>IF(AX1539="","",WORKDAY(AX1539,5,FESTIVOS_CO!A:A))</f>
        <v/>
      </c>
      <c r="BB1539" s="39"/>
      <c r="BC1539" s="40"/>
      <c r="BD1539" s="40"/>
      <c r="BE1539" s="56" t="str">
        <f t="shared" ca="1" si="292"/>
        <v>NO APLICA</v>
      </c>
      <c r="BF1539" s="37"/>
      <c r="BG1539" s="45"/>
      <c r="BH1539" s="37"/>
      <c r="BI1539" s="36"/>
      <c r="BJ1539" s="37"/>
      <c r="BK1539" s="36"/>
      <c r="BL1539" s="36"/>
      <c r="BM1539" s="53" t="str">
        <f>IF(BJ1539="","",WORKDAY(BJ1539,5,FESTIVOS_CO!A:A))</f>
        <v/>
      </c>
      <c r="BN1539" s="57" t="str">
        <f t="shared" ca="1" si="302"/>
        <v>PENDIENTE HACER AVISO</v>
      </c>
      <c r="BO1539" s="54" t="str">
        <f t="shared" ca="1" si="295"/>
        <v>EN TRÁMITE NOTIF. POR AVISO</v>
      </c>
      <c r="BP1539" s="37"/>
      <c r="BQ1539" s="53" t="str">
        <f>IF(BP1539="","",WORKDAY(BP1539,5,FESTIVOS_CO!A:A))</f>
        <v/>
      </c>
      <c r="BR1539" s="37"/>
      <c r="BS1539" s="36"/>
      <c r="BT1539" s="38"/>
      <c r="BU1539" s="58" t="e">
        <f>VLOOKUP(BT1539,Hoja2!$C:$D,2,0)</f>
        <v>#N/A</v>
      </c>
      <c r="BV1539" s="80" t="str">
        <f>IF(
AND(AO1539="",BD1539="",BQ1539=""),
"EN PROCESO NOTIFICACION / COMUNICACION",
IF(
BT1539="",
"NO APLICA",
IF(
BU1539=60,
IF(AO1539&lt;&gt;"",AO1539,IF(BD1539&lt;&gt;"",BD1539,BQ1539))+60,
WORKDAY(
IF(AO1539&lt;&gt;"",AO1539,IF(BD1539&lt;&gt;"",BD1539,BQ1539)),
BU1539,
FESTIVOS_CO!A:A
)
)
))</f>
        <v>EN PROCESO NOTIFICACION / COMUNICACION</v>
      </c>
      <c r="BW1539" s="44"/>
      <c r="BX1539" s="53"/>
      <c r="BY1539" s="45"/>
      <c r="BZ1539" s="37"/>
      <c r="CA1539" s="54" t="str">
        <f t="shared" si="296"/>
        <v>PENDIENTE EJECUTORIA</v>
      </c>
      <c r="CB1539" s="59" t="str">
        <f t="shared" si="293"/>
        <v/>
      </c>
      <c r="CC1539" s="36"/>
      <c r="CD1539" s="40"/>
      <c r="CE1539" s="46"/>
      <c r="CF1539" s="40"/>
      <c r="CG1539" s="40"/>
      <c r="CH1539" s="40"/>
      <c r="CI1539" s="36"/>
      <c r="CJ1539" s="47"/>
      <c r="CK1539" s="40"/>
      <c r="CL1539" s="40"/>
      <c r="CM1539" s="40"/>
      <c r="CN1539" s="40"/>
    </row>
    <row r="1540" spans="1:92" ht="42.75" hidden="1">
      <c r="A1540" s="49" t="str">
        <f t="shared" si="297"/>
        <v>SIN GESTIÓN</v>
      </c>
      <c r="B1540" s="58"/>
      <c r="C1540" s="37"/>
      <c r="D1540" s="37"/>
      <c r="E1540" s="49" t="str">
        <f t="shared" si="298"/>
        <v>PENDIENTE NOTIFICACIÓN</v>
      </c>
      <c r="F1540" s="141" t="str">
        <f t="shared" si="299"/>
        <v>PENDIENTE NOTIFICACIÓN</v>
      </c>
      <c r="G1540" s="49" t="str">
        <f t="shared" si="300"/>
        <v/>
      </c>
      <c r="H1540" s="51" t="str">
        <f ca="1">IF(
L1540="",
"",
IF(
NETWORKDAYS(L1540,IF(M1540&lt;&gt;"",M1540,TODAY()),FESTIVOS_CO!A:A)&gt;2,
"VENCIDO",
IF(
NETWORKDAYS(L1540,IF(M1540&lt;&gt;"",M1540,TODAY()),FESTIVOS_CO!A:A)=2,
"ALERTA",
"A TIEMPO"
)))</f>
        <v/>
      </c>
      <c r="I1540" s="40"/>
      <c r="J1540" s="36"/>
      <c r="K1540" s="37"/>
      <c r="L1540" s="50"/>
      <c r="M1540" s="37"/>
      <c r="N1540" s="52"/>
      <c r="O1540" s="52"/>
      <c r="P1540" s="36"/>
      <c r="Q1540" s="36"/>
      <c r="R1540" s="40"/>
      <c r="S1540" s="36"/>
      <c r="T1540" s="40"/>
      <c r="U1540" s="40"/>
      <c r="V1540" s="81"/>
      <c r="W1540" s="40"/>
      <c r="X1540" s="40"/>
      <c r="Y1540" s="40"/>
      <c r="Z1540" s="38" t="str">
        <f>IFERROR(VLOOKUP(Y1540,DIRECTORIO!A:B,2,FALSE),"")</f>
        <v/>
      </c>
      <c r="AA1540" s="40"/>
      <c r="AB1540" s="40"/>
      <c r="AC1540" s="40"/>
      <c r="AD1540" s="40"/>
      <c r="AE1540" s="40"/>
      <c r="AF1540" s="40"/>
      <c r="AG1540" s="41" t="s">
        <v>109</v>
      </c>
      <c r="AH1540" s="42"/>
      <c r="AI1540" s="54" t="str">
        <f t="shared" ca="1" si="301"/>
        <v>PENDIENTE NOTIFICACIÓN ELECTRÓNICA</v>
      </c>
      <c r="AJ1540" s="37"/>
      <c r="AK1540" s="37"/>
      <c r="AL1540" s="37"/>
      <c r="AM1540" s="53" t="str">
        <f>IF(AK1540="","",WORKDAY(AK1540,5,FESTIVOS_CO!A:A))</f>
        <v/>
      </c>
      <c r="AN1540" s="37"/>
      <c r="AO1540" s="37"/>
      <c r="AP1540" s="54" t="str">
        <f t="shared" ca="1" si="294"/>
        <v>NO APLICA</v>
      </c>
      <c r="AQ1540" s="36"/>
      <c r="AR1540" s="43"/>
      <c r="AS1540" s="37"/>
      <c r="AT1540" s="36"/>
      <c r="AU1540" s="37"/>
      <c r="AV1540" s="36"/>
      <c r="AW1540" s="36"/>
      <c r="AX1540" s="37"/>
      <c r="AY1540" s="140" t="str">
        <f>IF(AU1540="","",WORKDAY(AU1540,5,FESTIVOS_CO!A:A))</f>
        <v/>
      </c>
      <c r="AZ1540" s="54" t="str">
        <f t="shared" ca="1" si="291"/>
        <v>NO APLICA</v>
      </c>
      <c r="BA1540" s="55" t="str">
        <f>IF(AX1540="","",WORKDAY(AX1540,5,FESTIVOS_CO!A:A))</f>
        <v/>
      </c>
      <c r="BB1540" s="39"/>
      <c r="BC1540" s="40"/>
      <c r="BD1540" s="40"/>
      <c r="BE1540" s="56" t="str">
        <f t="shared" ca="1" si="292"/>
        <v>NO APLICA</v>
      </c>
      <c r="BF1540" s="37"/>
      <c r="BG1540" s="45"/>
      <c r="BH1540" s="37"/>
      <c r="BI1540" s="36"/>
      <c r="BJ1540" s="37"/>
      <c r="BK1540" s="36"/>
      <c r="BL1540" s="36"/>
      <c r="BM1540" s="53" t="str">
        <f>IF(BJ1540="","",WORKDAY(BJ1540,5,FESTIVOS_CO!A:A))</f>
        <v/>
      </c>
      <c r="BN1540" s="57" t="str">
        <f t="shared" ca="1" si="302"/>
        <v>PENDIENTE HACER AVISO</v>
      </c>
      <c r="BO1540" s="54" t="str">
        <f t="shared" ca="1" si="295"/>
        <v>EN TRÁMITE NOTIF. POR AVISO</v>
      </c>
      <c r="BP1540" s="37"/>
      <c r="BQ1540" s="53" t="str">
        <f>IF(BP1540="","",WORKDAY(BP1540,5,FESTIVOS_CO!A:A))</f>
        <v/>
      </c>
      <c r="BR1540" s="37"/>
      <c r="BS1540" s="36"/>
      <c r="BT1540" s="38"/>
      <c r="BU1540" s="58" t="e">
        <f>VLOOKUP(BT1540,Hoja2!$C:$D,2,0)</f>
        <v>#N/A</v>
      </c>
      <c r="BV1540" s="80" t="str">
        <f>IF(
AND(AO1540="",BD1540="",BQ1540=""),
"EN PROCESO NOTIFICACION / COMUNICACION",
IF(
BT1540="",
"NO APLICA",
IF(
BU1540=60,
IF(AO1540&lt;&gt;"",AO1540,IF(BD1540&lt;&gt;"",BD1540,BQ1540))+60,
WORKDAY(
IF(AO1540&lt;&gt;"",AO1540,IF(BD1540&lt;&gt;"",BD1540,BQ1540)),
BU1540,
FESTIVOS_CO!A:A
)
)
))</f>
        <v>EN PROCESO NOTIFICACION / COMUNICACION</v>
      </c>
      <c r="BW1540" s="44"/>
      <c r="BX1540" s="53"/>
      <c r="BY1540" s="45"/>
      <c r="BZ1540" s="37"/>
      <c r="CA1540" s="54" t="str">
        <f t="shared" si="296"/>
        <v>PENDIENTE EJECUTORIA</v>
      </c>
      <c r="CB1540" s="59" t="str">
        <f t="shared" si="293"/>
        <v/>
      </c>
      <c r="CC1540" s="36"/>
      <c r="CD1540" s="40"/>
      <c r="CE1540" s="46"/>
      <c r="CF1540" s="40"/>
      <c r="CG1540" s="40"/>
      <c r="CH1540" s="40"/>
      <c r="CI1540" s="36"/>
      <c r="CJ1540" s="47"/>
      <c r="CK1540" s="40"/>
      <c r="CL1540" s="40"/>
      <c r="CM1540" s="40"/>
      <c r="CN1540" s="40"/>
    </row>
    <row r="1541" spans="1:92" ht="42.75" hidden="1">
      <c r="A1541" s="49" t="str">
        <f t="shared" si="297"/>
        <v>SIN GESTIÓN</v>
      </c>
      <c r="B1541" s="58"/>
      <c r="C1541" s="37"/>
      <c r="D1541" s="37"/>
      <c r="E1541" s="49" t="str">
        <f t="shared" si="298"/>
        <v>PENDIENTE NOTIFICACIÓN</v>
      </c>
      <c r="F1541" s="141" t="str">
        <f t="shared" si="299"/>
        <v>PENDIENTE NOTIFICACIÓN</v>
      </c>
      <c r="G1541" s="49" t="str">
        <f t="shared" si="300"/>
        <v/>
      </c>
      <c r="H1541" s="51" t="str">
        <f ca="1">IF(
L1541="",
"",
IF(
NETWORKDAYS(L1541,IF(M1541&lt;&gt;"",M1541,TODAY()),FESTIVOS_CO!A:A)&gt;2,
"VENCIDO",
IF(
NETWORKDAYS(L1541,IF(M1541&lt;&gt;"",M1541,TODAY()),FESTIVOS_CO!A:A)=2,
"ALERTA",
"A TIEMPO"
)))</f>
        <v/>
      </c>
      <c r="I1541" s="40"/>
      <c r="J1541" s="36"/>
      <c r="K1541" s="37"/>
      <c r="L1541" s="50"/>
      <c r="M1541" s="37"/>
      <c r="N1541" s="52"/>
      <c r="O1541" s="52"/>
      <c r="P1541" s="36"/>
      <c r="Q1541" s="36"/>
      <c r="R1541" s="40"/>
      <c r="S1541" s="36"/>
      <c r="T1541" s="40"/>
      <c r="U1541" s="40"/>
      <c r="V1541" s="81"/>
      <c r="W1541" s="40"/>
      <c r="X1541" s="40"/>
      <c r="Y1541" s="40"/>
      <c r="Z1541" s="38" t="str">
        <f>IFERROR(VLOOKUP(Y1541,DIRECTORIO!A:B,2,FALSE),"")</f>
        <v/>
      </c>
      <c r="AA1541" s="40"/>
      <c r="AB1541" s="40"/>
      <c r="AC1541" s="40"/>
      <c r="AD1541" s="40"/>
      <c r="AE1541" s="40"/>
      <c r="AF1541" s="40"/>
      <c r="AG1541" s="41" t="s">
        <v>109</v>
      </c>
      <c r="AH1541" s="42"/>
      <c r="AI1541" s="54" t="str">
        <f t="shared" ca="1" si="301"/>
        <v>PENDIENTE NOTIFICACIÓN ELECTRÓNICA</v>
      </c>
      <c r="AJ1541" s="37"/>
      <c r="AK1541" s="37"/>
      <c r="AL1541" s="37"/>
      <c r="AM1541" s="53" t="str">
        <f>IF(AK1541="","",WORKDAY(AK1541,5,FESTIVOS_CO!A:A))</f>
        <v/>
      </c>
      <c r="AN1541" s="37"/>
      <c r="AO1541" s="37"/>
      <c r="AP1541" s="54" t="str">
        <f t="shared" ca="1" si="294"/>
        <v>NO APLICA</v>
      </c>
      <c r="AQ1541" s="36"/>
      <c r="AR1541" s="43"/>
      <c r="AS1541" s="37"/>
      <c r="AT1541" s="36"/>
      <c r="AU1541" s="37"/>
      <c r="AV1541" s="36"/>
      <c r="AW1541" s="36"/>
      <c r="AX1541" s="37"/>
      <c r="AY1541" s="140" t="str">
        <f>IF(AU1541="","",WORKDAY(AU1541,5,FESTIVOS_CO!A:A))</f>
        <v/>
      </c>
      <c r="AZ1541" s="54" t="str">
        <f t="shared" ca="1" si="291"/>
        <v>NO APLICA</v>
      </c>
      <c r="BA1541" s="55" t="str">
        <f>IF(AX1541="","",WORKDAY(AX1541,5,FESTIVOS_CO!A:A))</f>
        <v/>
      </c>
      <c r="BB1541" s="39"/>
      <c r="BC1541" s="40"/>
      <c r="BD1541" s="40"/>
      <c r="BE1541" s="56" t="str">
        <f t="shared" ca="1" si="292"/>
        <v>NO APLICA</v>
      </c>
      <c r="BF1541" s="37"/>
      <c r="BG1541" s="45"/>
      <c r="BH1541" s="37"/>
      <c r="BI1541" s="36"/>
      <c r="BJ1541" s="37"/>
      <c r="BK1541" s="36"/>
      <c r="BL1541" s="36"/>
      <c r="BM1541" s="53" t="str">
        <f>IF(BJ1541="","",WORKDAY(BJ1541,5,FESTIVOS_CO!A:A))</f>
        <v/>
      </c>
      <c r="BN1541" s="57" t="str">
        <f t="shared" ca="1" si="302"/>
        <v>PENDIENTE HACER AVISO</v>
      </c>
      <c r="BO1541" s="54" t="str">
        <f t="shared" ca="1" si="295"/>
        <v>EN TRÁMITE NOTIF. POR AVISO</v>
      </c>
      <c r="BP1541" s="37"/>
      <c r="BQ1541" s="53" t="str">
        <f>IF(BP1541="","",WORKDAY(BP1541,5,FESTIVOS_CO!A:A))</f>
        <v/>
      </c>
      <c r="BR1541" s="37"/>
      <c r="BS1541" s="36"/>
      <c r="BT1541" s="38"/>
      <c r="BU1541" s="58" t="e">
        <f>VLOOKUP(BT1541,Hoja2!$C:$D,2,0)</f>
        <v>#N/A</v>
      </c>
      <c r="BV1541" s="80" t="str">
        <f>IF(
AND(AO1541="",BD1541="",BQ1541=""),
"EN PROCESO NOTIFICACION / COMUNICACION",
IF(
BT1541="",
"NO APLICA",
IF(
BU1541=60,
IF(AO1541&lt;&gt;"",AO1541,IF(BD1541&lt;&gt;"",BD1541,BQ1541))+60,
WORKDAY(
IF(AO1541&lt;&gt;"",AO1541,IF(BD1541&lt;&gt;"",BD1541,BQ1541)),
BU1541,
FESTIVOS_CO!A:A
)
)
))</f>
        <v>EN PROCESO NOTIFICACION / COMUNICACION</v>
      </c>
      <c r="BW1541" s="44"/>
      <c r="BX1541" s="53"/>
      <c r="BY1541" s="45"/>
      <c r="BZ1541" s="37"/>
      <c r="CA1541" s="54" t="str">
        <f t="shared" si="296"/>
        <v>PENDIENTE EJECUTORIA</v>
      </c>
      <c r="CB1541" s="59" t="str">
        <f t="shared" si="293"/>
        <v/>
      </c>
      <c r="CC1541" s="36"/>
      <c r="CD1541" s="40"/>
      <c r="CE1541" s="46"/>
      <c r="CF1541" s="40"/>
      <c r="CG1541" s="40"/>
      <c r="CH1541" s="40"/>
      <c r="CI1541" s="36"/>
      <c r="CJ1541" s="47"/>
      <c r="CK1541" s="40"/>
      <c r="CL1541" s="40"/>
      <c r="CM1541" s="40"/>
      <c r="CN1541" s="40"/>
    </row>
    <row r="1542" spans="1:92" ht="42.75" hidden="1">
      <c r="A1542" s="49" t="str">
        <f t="shared" si="297"/>
        <v>SIN GESTIÓN</v>
      </c>
      <c r="B1542" s="58"/>
      <c r="C1542" s="37"/>
      <c r="D1542" s="37"/>
      <c r="E1542" s="49" t="str">
        <f t="shared" si="298"/>
        <v>PENDIENTE NOTIFICACIÓN</v>
      </c>
      <c r="F1542" s="141" t="str">
        <f t="shared" si="299"/>
        <v>PENDIENTE NOTIFICACIÓN</v>
      </c>
      <c r="G1542" s="49" t="str">
        <f t="shared" si="300"/>
        <v/>
      </c>
      <c r="H1542" s="51" t="str">
        <f ca="1">IF(
L1542="",
"",
IF(
NETWORKDAYS(L1542,IF(M1542&lt;&gt;"",M1542,TODAY()),FESTIVOS_CO!A:A)&gt;2,
"VENCIDO",
IF(
NETWORKDAYS(L1542,IF(M1542&lt;&gt;"",M1542,TODAY()),FESTIVOS_CO!A:A)=2,
"ALERTA",
"A TIEMPO"
)))</f>
        <v/>
      </c>
      <c r="I1542" s="40"/>
      <c r="J1542" s="36"/>
      <c r="K1542" s="37"/>
      <c r="L1542" s="50"/>
      <c r="M1542" s="37"/>
      <c r="N1542" s="52"/>
      <c r="O1542" s="52"/>
      <c r="P1542" s="36"/>
      <c r="Q1542" s="36"/>
      <c r="R1542" s="40"/>
      <c r="S1542" s="36"/>
      <c r="T1542" s="40"/>
      <c r="U1542" s="40"/>
      <c r="V1542" s="81"/>
      <c r="W1542" s="40"/>
      <c r="X1542" s="40"/>
      <c r="Y1542" s="40"/>
      <c r="Z1542" s="38" t="str">
        <f>IFERROR(VLOOKUP(Y1542,DIRECTORIO!A:B,2,FALSE),"")</f>
        <v/>
      </c>
      <c r="AA1542" s="40"/>
      <c r="AB1542" s="40"/>
      <c r="AC1542" s="40"/>
      <c r="AD1542" s="40"/>
      <c r="AE1542" s="40"/>
      <c r="AF1542" s="40"/>
      <c r="AG1542" s="41" t="s">
        <v>109</v>
      </c>
      <c r="AH1542" s="42"/>
      <c r="AI1542" s="54" t="str">
        <f t="shared" ca="1" si="301"/>
        <v>PENDIENTE NOTIFICACIÓN ELECTRÓNICA</v>
      </c>
      <c r="AJ1542" s="37"/>
      <c r="AK1542" s="37"/>
      <c r="AL1542" s="37"/>
      <c r="AM1542" s="53" t="str">
        <f>IF(AK1542="","",WORKDAY(AK1542,5,FESTIVOS_CO!A:A))</f>
        <v/>
      </c>
      <c r="AN1542" s="37"/>
      <c r="AO1542" s="37"/>
      <c r="AP1542" s="54" t="str">
        <f t="shared" ca="1" si="294"/>
        <v>NO APLICA</v>
      </c>
      <c r="AQ1542" s="36"/>
      <c r="AR1542" s="43"/>
      <c r="AS1542" s="37"/>
      <c r="AT1542" s="36"/>
      <c r="AU1542" s="37"/>
      <c r="AV1542" s="36"/>
      <c r="AW1542" s="36"/>
      <c r="AX1542" s="37"/>
      <c r="AY1542" s="140" t="str">
        <f>IF(AU1542="","",WORKDAY(AU1542,5,FESTIVOS_CO!A:A))</f>
        <v/>
      </c>
      <c r="AZ1542" s="54" t="str">
        <f t="shared" ca="1" si="291"/>
        <v>NO APLICA</v>
      </c>
      <c r="BA1542" s="55" t="str">
        <f>IF(AX1542="","",WORKDAY(AX1542,5,FESTIVOS_CO!A:A))</f>
        <v/>
      </c>
      <c r="BB1542" s="39"/>
      <c r="BC1542" s="40"/>
      <c r="BD1542" s="40"/>
      <c r="BE1542" s="56" t="str">
        <f t="shared" ca="1" si="292"/>
        <v>NO APLICA</v>
      </c>
      <c r="BF1542" s="37"/>
      <c r="BG1542" s="45"/>
      <c r="BH1542" s="37"/>
      <c r="BI1542" s="36"/>
      <c r="BJ1542" s="37"/>
      <c r="BK1542" s="36"/>
      <c r="BL1542" s="36"/>
      <c r="BM1542" s="53" t="str">
        <f>IF(BJ1542="","",WORKDAY(BJ1542,5,FESTIVOS_CO!A:A))</f>
        <v/>
      </c>
      <c r="BN1542" s="57" t="str">
        <f t="shared" ca="1" si="302"/>
        <v>PENDIENTE HACER AVISO</v>
      </c>
      <c r="BO1542" s="54" t="str">
        <f t="shared" ca="1" si="295"/>
        <v>EN TRÁMITE NOTIF. POR AVISO</v>
      </c>
      <c r="BP1542" s="37"/>
      <c r="BQ1542" s="53" t="str">
        <f>IF(BP1542="","",WORKDAY(BP1542,5,FESTIVOS_CO!A:A))</f>
        <v/>
      </c>
      <c r="BR1542" s="37"/>
      <c r="BS1542" s="36"/>
      <c r="BT1542" s="38"/>
      <c r="BU1542" s="58" t="e">
        <f>VLOOKUP(BT1542,Hoja2!$C:$D,2,0)</f>
        <v>#N/A</v>
      </c>
      <c r="BV1542" s="80" t="str">
        <f>IF(
AND(AO1542="",BD1542="",BQ1542=""),
"EN PROCESO NOTIFICACION / COMUNICACION",
IF(
BT1542="",
"NO APLICA",
IF(
BU1542=60,
IF(AO1542&lt;&gt;"",AO1542,IF(BD1542&lt;&gt;"",BD1542,BQ1542))+60,
WORKDAY(
IF(AO1542&lt;&gt;"",AO1542,IF(BD1542&lt;&gt;"",BD1542,BQ1542)),
BU1542,
FESTIVOS_CO!A:A
)
)
))</f>
        <v>EN PROCESO NOTIFICACION / COMUNICACION</v>
      </c>
      <c r="BW1542" s="44"/>
      <c r="BX1542" s="53"/>
      <c r="BY1542" s="45"/>
      <c r="BZ1542" s="37"/>
      <c r="CA1542" s="54" t="str">
        <f t="shared" si="296"/>
        <v>PENDIENTE EJECUTORIA</v>
      </c>
      <c r="CB1542" s="59" t="str">
        <f t="shared" si="293"/>
        <v/>
      </c>
      <c r="CC1542" s="36"/>
      <c r="CD1542" s="40"/>
      <c r="CE1542" s="46"/>
      <c r="CF1542" s="40"/>
      <c r="CG1542" s="40"/>
      <c r="CH1542" s="40"/>
      <c r="CI1542" s="36"/>
      <c r="CJ1542" s="47"/>
      <c r="CK1542" s="40"/>
      <c r="CL1542" s="40"/>
      <c r="CM1542" s="40"/>
      <c r="CN1542" s="40"/>
    </row>
    <row r="1543" spans="1:92" ht="42.75" hidden="1">
      <c r="A1543" s="49" t="str">
        <f t="shared" si="297"/>
        <v>SIN GESTIÓN</v>
      </c>
      <c r="B1543" s="58"/>
      <c r="C1543" s="37"/>
      <c r="D1543" s="37"/>
      <c r="E1543" s="49" t="str">
        <f t="shared" si="298"/>
        <v>PENDIENTE NOTIFICACIÓN</v>
      </c>
      <c r="F1543" s="141" t="str">
        <f t="shared" si="299"/>
        <v>PENDIENTE NOTIFICACIÓN</v>
      </c>
      <c r="G1543" s="49" t="str">
        <f t="shared" si="300"/>
        <v/>
      </c>
      <c r="H1543" s="51" t="str">
        <f ca="1">IF(
L1543="",
"",
IF(
NETWORKDAYS(L1543,IF(M1543&lt;&gt;"",M1543,TODAY()),FESTIVOS_CO!A:A)&gt;2,
"VENCIDO",
IF(
NETWORKDAYS(L1543,IF(M1543&lt;&gt;"",M1543,TODAY()),FESTIVOS_CO!A:A)=2,
"ALERTA",
"A TIEMPO"
)))</f>
        <v/>
      </c>
      <c r="I1543" s="40"/>
      <c r="J1543" s="36"/>
      <c r="K1543" s="37"/>
      <c r="L1543" s="50"/>
      <c r="M1543" s="37"/>
      <c r="N1543" s="52"/>
      <c r="O1543" s="52"/>
      <c r="P1543" s="36"/>
      <c r="Q1543" s="36"/>
      <c r="R1543" s="40"/>
      <c r="S1543" s="36"/>
      <c r="T1543" s="40"/>
      <c r="U1543" s="40"/>
      <c r="V1543" s="81"/>
      <c r="W1543" s="40"/>
      <c r="X1543" s="40"/>
      <c r="Y1543" s="40"/>
      <c r="Z1543" s="38" t="str">
        <f>IFERROR(VLOOKUP(Y1543,DIRECTORIO!A:B,2,FALSE),"")</f>
        <v/>
      </c>
      <c r="AA1543" s="40"/>
      <c r="AB1543" s="40"/>
      <c r="AC1543" s="40"/>
      <c r="AD1543" s="40"/>
      <c r="AE1543" s="40"/>
      <c r="AF1543" s="40"/>
      <c r="AG1543" s="41" t="s">
        <v>109</v>
      </c>
      <c r="AH1543" s="42"/>
      <c r="AI1543" s="54" t="str">
        <f t="shared" ca="1" si="301"/>
        <v>PENDIENTE NOTIFICACIÓN ELECTRÓNICA</v>
      </c>
      <c r="AJ1543" s="37"/>
      <c r="AK1543" s="37"/>
      <c r="AL1543" s="37"/>
      <c r="AM1543" s="53" t="str">
        <f>IF(AK1543="","",WORKDAY(AK1543,5,FESTIVOS_CO!A:A))</f>
        <v/>
      </c>
      <c r="AN1543" s="37"/>
      <c r="AO1543" s="37"/>
      <c r="AP1543" s="54" t="str">
        <f t="shared" ca="1" si="294"/>
        <v>NO APLICA</v>
      </c>
      <c r="AQ1543" s="36"/>
      <c r="AR1543" s="43"/>
      <c r="AS1543" s="37"/>
      <c r="AT1543" s="36"/>
      <c r="AU1543" s="37"/>
      <c r="AV1543" s="36"/>
      <c r="AW1543" s="36"/>
      <c r="AX1543" s="37"/>
      <c r="AY1543" s="140" t="str">
        <f>IF(AU1543="","",WORKDAY(AU1543,5,FESTIVOS_CO!A:A))</f>
        <v/>
      </c>
      <c r="AZ1543" s="54" t="str">
        <f t="shared" ca="1" si="291"/>
        <v>NO APLICA</v>
      </c>
      <c r="BA1543" s="55" t="str">
        <f>IF(AX1543="","",WORKDAY(AX1543,5,FESTIVOS_CO!A:A))</f>
        <v/>
      </c>
      <c r="BB1543" s="39"/>
      <c r="BC1543" s="40"/>
      <c r="BD1543" s="40"/>
      <c r="BE1543" s="56" t="str">
        <f t="shared" ca="1" si="292"/>
        <v>NO APLICA</v>
      </c>
      <c r="BF1543" s="37"/>
      <c r="BG1543" s="45"/>
      <c r="BH1543" s="37"/>
      <c r="BI1543" s="36"/>
      <c r="BJ1543" s="37"/>
      <c r="BK1543" s="36"/>
      <c r="BL1543" s="36"/>
      <c r="BM1543" s="53" t="str">
        <f>IF(BJ1543="","",WORKDAY(BJ1543,5,FESTIVOS_CO!A:A))</f>
        <v/>
      </c>
      <c r="BN1543" s="57" t="str">
        <f t="shared" ca="1" si="302"/>
        <v>PENDIENTE HACER AVISO</v>
      </c>
      <c r="BO1543" s="54" t="str">
        <f t="shared" ca="1" si="295"/>
        <v>EN TRÁMITE NOTIF. POR AVISO</v>
      </c>
      <c r="BP1543" s="37"/>
      <c r="BQ1543" s="53" t="str">
        <f>IF(BP1543="","",WORKDAY(BP1543,5,FESTIVOS_CO!A:A))</f>
        <v/>
      </c>
      <c r="BR1543" s="37"/>
      <c r="BS1543" s="36"/>
      <c r="BT1543" s="38"/>
      <c r="BU1543" s="58" t="e">
        <f>VLOOKUP(BT1543,Hoja2!$C:$D,2,0)</f>
        <v>#N/A</v>
      </c>
      <c r="BV1543" s="80" t="str">
        <f>IF(
AND(AO1543="",BD1543="",BQ1543=""),
"EN PROCESO NOTIFICACION / COMUNICACION",
IF(
BT1543="",
"NO APLICA",
IF(
BU1543=60,
IF(AO1543&lt;&gt;"",AO1543,IF(BD1543&lt;&gt;"",BD1543,BQ1543))+60,
WORKDAY(
IF(AO1543&lt;&gt;"",AO1543,IF(BD1543&lt;&gt;"",BD1543,BQ1543)),
BU1543,
FESTIVOS_CO!A:A
)
)
))</f>
        <v>EN PROCESO NOTIFICACION / COMUNICACION</v>
      </c>
      <c r="BW1543" s="44"/>
      <c r="BX1543" s="53"/>
      <c r="BY1543" s="45"/>
      <c r="BZ1543" s="37"/>
      <c r="CA1543" s="54" t="str">
        <f t="shared" si="296"/>
        <v>PENDIENTE EJECUTORIA</v>
      </c>
      <c r="CB1543" s="59" t="str">
        <f t="shared" si="293"/>
        <v/>
      </c>
      <c r="CC1543" s="36"/>
      <c r="CD1543" s="40"/>
      <c r="CE1543" s="46"/>
      <c r="CF1543" s="40"/>
      <c r="CG1543" s="40"/>
      <c r="CH1543" s="40"/>
      <c r="CI1543" s="36"/>
      <c r="CJ1543" s="47"/>
      <c r="CK1543" s="40"/>
      <c r="CL1543" s="40"/>
      <c r="CM1543" s="40"/>
      <c r="CN1543" s="40"/>
    </row>
    <row r="1544" spans="1:92" ht="42.75" hidden="1">
      <c r="A1544" s="49" t="str">
        <f t="shared" si="297"/>
        <v>SIN GESTIÓN</v>
      </c>
      <c r="B1544" s="58"/>
      <c r="C1544" s="37"/>
      <c r="D1544" s="37"/>
      <c r="E1544" s="49" t="str">
        <f t="shared" si="298"/>
        <v>PENDIENTE NOTIFICACIÓN</v>
      </c>
      <c r="F1544" s="141" t="str">
        <f t="shared" si="299"/>
        <v>PENDIENTE NOTIFICACIÓN</v>
      </c>
      <c r="G1544" s="49" t="str">
        <f t="shared" si="300"/>
        <v/>
      </c>
      <c r="H1544" s="51" t="str">
        <f ca="1">IF(
L1544="",
"",
IF(
NETWORKDAYS(L1544,IF(M1544&lt;&gt;"",M1544,TODAY()),FESTIVOS_CO!A:A)&gt;2,
"VENCIDO",
IF(
NETWORKDAYS(L1544,IF(M1544&lt;&gt;"",M1544,TODAY()),FESTIVOS_CO!A:A)=2,
"ALERTA",
"A TIEMPO"
)))</f>
        <v/>
      </c>
      <c r="I1544" s="40"/>
      <c r="J1544" s="36"/>
      <c r="K1544" s="37"/>
      <c r="L1544" s="50"/>
      <c r="M1544" s="37"/>
      <c r="N1544" s="52"/>
      <c r="O1544" s="52"/>
      <c r="P1544" s="36"/>
      <c r="Q1544" s="36"/>
      <c r="R1544" s="40"/>
      <c r="S1544" s="36"/>
      <c r="T1544" s="40"/>
      <c r="U1544" s="40"/>
      <c r="V1544" s="81"/>
      <c r="W1544" s="40"/>
      <c r="X1544" s="40"/>
      <c r="Y1544" s="40"/>
      <c r="Z1544" s="38" t="str">
        <f>IFERROR(VLOOKUP(Y1544,DIRECTORIO!A:B,2,FALSE),"")</f>
        <v/>
      </c>
      <c r="AA1544" s="40"/>
      <c r="AB1544" s="40"/>
      <c r="AC1544" s="40"/>
      <c r="AD1544" s="40"/>
      <c r="AE1544" s="40"/>
      <c r="AF1544" s="40"/>
      <c r="AG1544" s="41" t="s">
        <v>109</v>
      </c>
      <c r="AH1544" s="42"/>
      <c r="AI1544" s="54" t="str">
        <f t="shared" ca="1" si="301"/>
        <v>PENDIENTE NOTIFICACIÓN ELECTRÓNICA</v>
      </c>
      <c r="AJ1544" s="37"/>
      <c r="AK1544" s="37"/>
      <c r="AL1544" s="37"/>
      <c r="AM1544" s="53" t="str">
        <f>IF(AK1544="","",WORKDAY(AK1544,5,FESTIVOS_CO!A:A))</f>
        <v/>
      </c>
      <c r="AN1544" s="37"/>
      <c r="AO1544" s="37"/>
      <c r="AP1544" s="54" t="str">
        <f t="shared" ca="1" si="294"/>
        <v>NO APLICA</v>
      </c>
      <c r="AQ1544" s="36"/>
      <c r="AR1544" s="43"/>
      <c r="AS1544" s="37"/>
      <c r="AT1544" s="36"/>
      <c r="AU1544" s="37"/>
      <c r="AV1544" s="36"/>
      <c r="AW1544" s="36"/>
      <c r="AX1544" s="37"/>
      <c r="AY1544" s="140" t="str">
        <f>IF(AU1544="","",WORKDAY(AU1544,5,FESTIVOS_CO!A:A))</f>
        <v/>
      </c>
      <c r="AZ1544" s="54" t="str">
        <f t="shared" ca="1" si="291"/>
        <v>NO APLICA</v>
      </c>
      <c r="BA1544" s="55" t="str">
        <f>IF(AX1544="","",WORKDAY(AX1544,5,FESTIVOS_CO!A:A))</f>
        <v/>
      </c>
      <c r="BB1544" s="39"/>
      <c r="BC1544" s="40"/>
      <c r="BD1544" s="40"/>
      <c r="BE1544" s="56" t="str">
        <f t="shared" ca="1" si="292"/>
        <v>NO APLICA</v>
      </c>
      <c r="BF1544" s="37"/>
      <c r="BG1544" s="45"/>
      <c r="BH1544" s="37"/>
      <c r="BI1544" s="36"/>
      <c r="BJ1544" s="37"/>
      <c r="BK1544" s="36"/>
      <c r="BL1544" s="36"/>
      <c r="BM1544" s="53" t="str">
        <f>IF(BJ1544="","",WORKDAY(BJ1544,5,FESTIVOS_CO!A:A))</f>
        <v/>
      </c>
      <c r="BN1544" s="57" t="str">
        <f t="shared" ca="1" si="302"/>
        <v>PENDIENTE HACER AVISO</v>
      </c>
      <c r="BO1544" s="54" t="str">
        <f t="shared" ca="1" si="295"/>
        <v>EN TRÁMITE NOTIF. POR AVISO</v>
      </c>
      <c r="BP1544" s="37"/>
      <c r="BQ1544" s="53" t="str">
        <f>IF(BP1544="","",WORKDAY(BP1544,5,FESTIVOS_CO!A:A))</f>
        <v/>
      </c>
      <c r="BR1544" s="37"/>
      <c r="BS1544" s="36"/>
      <c r="BT1544" s="38"/>
      <c r="BU1544" s="58" t="e">
        <f>VLOOKUP(BT1544,Hoja2!$C:$D,2,0)</f>
        <v>#N/A</v>
      </c>
      <c r="BV1544" s="80" t="str">
        <f>IF(
AND(AO1544="",BD1544="",BQ1544=""),
"EN PROCESO NOTIFICACION / COMUNICACION",
IF(
BT1544="",
"NO APLICA",
IF(
BU1544=60,
IF(AO1544&lt;&gt;"",AO1544,IF(BD1544&lt;&gt;"",BD1544,BQ1544))+60,
WORKDAY(
IF(AO1544&lt;&gt;"",AO1544,IF(BD1544&lt;&gt;"",BD1544,BQ1544)),
BU1544,
FESTIVOS_CO!A:A
)
)
))</f>
        <v>EN PROCESO NOTIFICACION / COMUNICACION</v>
      </c>
      <c r="BW1544" s="44"/>
      <c r="BX1544" s="53"/>
      <c r="BY1544" s="45"/>
      <c r="BZ1544" s="37"/>
      <c r="CA1544" s="54" t="str">
        <f t="shared" si="296"/>
        <v>PENDIENTE EJECUTORIA</v>
      </c>
      <c r="CB1544" s="59" t="str">
        <f t="shared" si="293"/>
        <v/>
      </c>
      <c r="CC1544" s="36"/>
      <c r="CD1544" s="40"/>
      <c r="CE1544" s="46"/>
      <c r="CF1544" s="40"/>
      <c r="CG1544" s="40"/>
      <c r="CH1544" s="40"/>
      <c r="CI1544" s="36"/>
      <c r="CJ1544" s="47"/>
      <c r="CK1544" s="40"/>
      <c r="CL1544" s="40"/>
      <c r="CM1544" s="40"/>
      <c r="CN1544" s="40"/>
    </row>
    <row r="1545" spans="1:92" ht="42.75" hidden="1">
      <c r="A1545" s="49" t="str">
        <f t="shared" si="297"/>
        <v>SIN GESTIÓN</v>
      </c>
      <c r="B1545" s="58"/>
      <c r="C1545" s="37"/>
      <c r="D1545" s="37"/>
      <c r="E1545" s="49" t="str">
        <f t="shared" si="298"/>
        <v>PENDIENTE NOTIFICACIÓN</v>
      </c>
      <c r="F1545" s="141" t="str">
        <f t="shared" si="299"/>
        <v>PENDIENTE NOTIFICACIÓN</v>
      </c>
      <c r="G1545" s="49" t="str">
        <f t="shared" si="300"/>
        <v/>
      </c>
      <c r="H1545" s="51" t="str">
        <f ca="1">IF(
L1545="",
"",
IF(
NETWORKDAYS(L1545,IF(M1545&lt;&gt;"",M1545,TODAY()),FESTIVOS_CO!A:A)&gt;2,
"VENCIDO",
IF(
NETWORKDAYS(L1545,IF(M1545&lt;&gt;"",M1545,TODAY()),FESTIVOS_CO!A:A)=2,
"ALERTA",
"A TIEMPO"
)))</f>
        <v/>
      </c>
      <c r="I1545" s="40"/>
      <c r="J1545" s="36"/>
      <c r="K1545" s="37"/>
      <c r="L1545" s="50"/>
      <c r="M1545" s="37"/>
      <c r="N1545" s="52"/>
      <c r="O1545" s="52"/>
      <c r="P1545" s="36"/>
      <c r="Q1545" s="36"/>
      <c r="R1545" s="40"/>
      <c r="S1545" s="36"/>
      <c r="T1545" s="40"/>
      <c r="U1545" s="40"/>
      <c r="V1545" s="81"/>
      <c r="W1545" s="40"/>
      <c r="X1545" s="40"/>
      <c r="Y1545" s="40"/>
      <c r="Z1545" s="38" t="str">
        <f>IFERROR(VLOOKUP(Y1545,DIRECTORIO!A:B,2,FALSE),"")</f>
        <v/>
      </c>
      <c r="AA1545" s="40"/>
      <c r="AB1545" s="40"/>
      <c r="AC1545" s="40"/>
      <c r="AD1545" s="40"/>
      <c r="AE1545" s="40"/>
      <c r="AF1545" s="40"/>
      <c r="AG1545" s="41" t="s">
        <v>109</v>
      </c>
      <c r="AH1545" s="42"/>
      <c r="AI1545" s="54" t="str">
        <f t="shared" ca="1" si="301"/>
        <v>PENDIENTE NOTIFICACIÓN ELECTRÓNICA</v>
      </c>
      <c r="AJ1545" s="37"/>
      <c r="AK1545" s="37"/>
      <c r="AL1545" s="37"/>
      <c r="AM1545" s="53" t="str">
        <f>IF(AK1545="","",WORKDAY(AK1545,5,FESTIVOS_CO!A:A))</f>
        <v/>
      </c>
      <c r="AN1545" s="37"/>
      <c r="AO1545" s="37"/>
      <c r="AP1545" s="54" t="str">
        <f t="shared" ca="1" si="294"/>
        <v>NO APLICA</v>
      </c>
      <c r="AQ1545" s="36"/>
      <c r="AR1545" s="43"/>
      <c r="AS1545" s="37"/>
      <c r="AT1545" s="36"/>
      <c r="AU1545" s="37"/>
      <c r="AV1545" s="36"/>
      <c r="AW1545" s="36"/>
      <c r="AX1545" s="37"/>
      <c r="AY1545" s="140" t="str">
        <f>IF(AU1545="","",WORKDAY(AU1545,5,FESTIVOS_CO!A:A))</f>
        <v/>
      </c>
      <c r="AZ1545" s="54" t="str">
        <f t="shared" ca="1" si="291"/>
        <v>NO APLICA</v>
      </c>
      <c r="BA1545" s="55" t="str">
        <f>IF(AX1545="","",WORKDAY(AX1545,5,FESTIVOS_CO!A:A))</f>
        <v/>
      </c>
      <c r="BB1545" s="39"/>
      <c r="BC1545" s="40"/>
      <c r="BD1545" s="40"/>
      <c r="BE1545" s="56" t="str">
        <f t="shared" ca="1" si="292"/>
        <v>NO APLICA</v>
      </c>
      <c r="BF1545" s="37"/>
      <c r="BG1545" s="45"/>
      <c r="BH1545" s="37"/>
      <c r="BI1545" s="36"/>
      <c r="BJ1545" s="37"/>
      <c r="BK1545" s="36"/>
      <c r="BL1545" s="36"/>
      <c r="BM1545" s="53" t="str">
        <f>IF(BJ1545="","",WORKDAY(BJ1545,5,FESTIVOS_CO!A:A))</f>
        <v/>
      </c>
      <c r="BN1545" s="57" t="str">
        <f t="shared" ca="1" si="302"/>
        <v>PENDIENTE HACER AVISO</v>
      </c>
      <c r="BO1545" s="54" t="str">
        <f t="shared" ca="1" si="295"/>
        <v>EN TRÁMITE NOTIF. POR AVISO</v>
      </c>
      <c r="BP1545" s="37"/>
      <c r="BQ1545" s="53" t="str">
        <f>IF(BP1545="","",WORKDAY(BP1545,5,FESTIVOS_CO!A:A))</f>
        <v/>
      </c>
      <c r="BR1545" s="37"/>
      <c r="BS1545" s="36"/>
      <c r="BT1545" s="38"/>
      <c r="BU1545" s="58" t="e">
        <f>VLOOKUP(BT1545,Hoja2!$C:$D,2,0)</f>
        <v>#N/A</v>
      </c>
      <c r="BV1545" s="80" t="str">
        <f>IF(
AND(AO1545="",BD1545="",BQ1545=""),
"EN PROCESO NOTIFICACION / COMUNICACION",
IF(
BT1545="",
"NO APLICA",
IF(
BU1545=60,
IF(AO1545&lt;&gt;"",AO1545,IF(BD1545&lt;&gt;"",BD1545,BQ1545))+60,
WORKDAY(
IF(AO1545&lt;&gt;"",AO1545,IF(BD1545&lt;&gt;"",BD1545,BQ1545)),
BU1545,
FESTIVOS_CO!A:A
)
)
))</f>
        <v>EN PROCESO NOTIFICACION / COMUNICACION</v>
      </c>
      <c r="BW1545" s="44"/>
      <c r="BX1545" s="53"/>
      <c r="BY1545" s="45"/>
      <c r="BZ1545" s="37"/>
      <c r="CA1545" s="54" t="str">
        <f t="shared" si="296"/>
        <v>PENDIENTE EJECUTORIA</v>
      </c>
      <c r="CB1545" s="59" t="str">
        <f t="shared" si="293"/>
        <v/>
      </c>
      <c r="CC1545" s="36"/>
      <c r="CD1545" s="40"/>
      <c r="CE1545" s="46"/>
      <c r="CF1545" s="40"/>
      <c r="CG1545" s="40"/>
      <c r="CH1545" s="40"/>
      <c r="CI1545" s="36"/>
      <c r="CJ1545" s="47"/>
      <c r="CK1545" s="40"/>
      <c r="CL1545" s="40"/>
      <c r="CM1545" s="40"/>
      <c r="CN1545" s="40"/>
    </row>
    <row r="1546" spans="1:92" ht="42.75" hidden="1">
      <c r="A1546" s="49" t="str">
        <f t="shared" si="297"/>
        <v>SIN GESTIÓN</v>
      </c>
      <c r="B1546" s="58"/>
      <c r="C1546" s="37"/>
      <c r="D1546" s="37"/>
      <c r="E1546" s="49" t="str">
        <f t="shared" si="298"/>
        <v>PENDIENTE NOTIFICACIÓN</v>
      </c>
      <c r="F1546" s="141" t="str">
        <f t="shared" si="299"/>
        <v>PENDIENTE NOTIFICACIÓN</v>
      </c>
      <c r="G1546" s="49" t="str">
        <f t="shared" si="300"/>
        <v/>
      </c>
      <c r="H1546" s="51" t="str">
        <f ca="1">IF(
L1546="",
"",
IF(
NETWORKDAYS(L1546,IF(M1546&lt;&gt;"",M1546,TODAY()),FESTIVOS_CO!A:A)&gt;2,
"VENCIDO",
IF(
NETWORKDAYS(L1546,IF(M1546&lt;&gt;"",M1546,TODAY()),FESTIVOS_CO!A:A)=2,
"ALERTA",
"A TIEMPO"
)))</f>
        <v/>
      </c>
      <c r="I1546" s="40"/>
      <c r="J1546" s="36"/>
      <c r="K1546" s="37"/>
      <c r="L1546" s="50"/>
      <c r="M1546" s="37"/>
      <c r="N1546" s="52"/>
      <c r="O1546" s="52"/>
      <c r="P1546" s="36"/>
      <c r="Q1546" s="36"/>
      <c r="R1546" s="40"/>
      <c r="S1546" s="36"/>
      <c r="T1546" s="40"/>
      <c r="U1546" s="40"/>
      <c r="V1546" s="81"/>
      <c r="W1546" s="40"/>
      <c r="X1546" s="40"/>
      <c r="Y1546" s="40"/>
      <c r="Z1546" s="38" t="str">
        <f>IFERROR(VLOOKUP(Y1546,DIRECTORIO!A:B,2,FALSE),"")</f>
        <v/>
      </c>
      <c r="AA1546" s="40"/>
      <c r="AB1546" s="40"/>
      <c r="AC1546" s="40"/>
      <c r="AD1546" s="40"/>
      <c r="AE1546" s="40"/>
      <c r="AF1546" s="40"/>
      <c r="AG1546" s="41" t="s">
        <v>109</v>
      </c>
      <c r="AH1546" s="42"/>
      <c r="AI1546" s="54" t="str">
        <f t="shared" ca="1" si="301"/>
        <v>PENDIENTE NOTIFICACIÓN ELECTRÓNICA</v>
      </c>
      <c r="AJ1546" s="37"/>
      <c r="AK1546" s="37"/>
      <c r="AL1546" s="37"/>
      <c r="AM1546" s="53" t="str">
        <f>IF(AK1546="","",WORKDAY(AK1546,5,FESTIVOS_CO!A:A))</f>
        <v/>
      </c>
      <c r="AN1546" s="37"/>
      <c r="AO1546" s="37"/>
      <c r="AP1546" s="54" t="str">
        <f t="shared" ca="1" si="294"/>
        <v>NO APLICA</v>
      </c>
      <c r="AQ1546" s="36"/>
      <c r="AR1546" s="43"/>
      <c r="AS1546" s="37"/>
      <c r="AT1546" s="36"/>
      <c r="AU1546" s="37"/>
      <c r="AV1546" s="36"/>
      <c r="AW1546" s="36"/>
      <c r="AX1546" s="37"/>
      <c r="AY1546" s="140" t="str">
        <f>IF(AU1546="","",WORKDAY(AU1546,5,FESTIVOS_CO!A:A))</f>
        <v/>
      </c>
      <c r="AZ1546" s="54" t="str">
        <f t="shared" ref="AZ1546:AZ1609" ca="1" si="303">IF(
AND(BB1546="SI",BC1546&lt;&gt;"",BD1546&lt;&gt;""),
"NOTIFICACIÓN PERSONAL COMPLETA",
IF(
AND(AO1546="",AX1546="",BQ1546="",BC1546&lt;&gt;"",BD1546&lt;&gt;""),
"NOTIFICADO POR CONDUCTA CONCLUYENTE",
IF(AP1546="NO PROCEDE CITACION",
"NO PROCEDE",
IF(AP1546="NO APLICA",
"NO APLICA",
IF(AW1546="NO",
"HACER AVISO",
IF(AQ1546="",
"PENDIENTE GESTIONAR CITACIÓN",
IF(AS1546="",
"PENDIENTE FIRMA",
IF(AR1546="",
"PENDIENTE REVISIÓN",
IF(AT1546="",
"PENDIENTE RADICAR",
"CITACIÓN COMPLETA EN ESPERA PRESENTACION PERSONAL"
)))))))))</f>
        <v>NO APLICA</v>
      </c>
      <c r="BA1546" s="55" t="str">
        <f>IF(AX1546="","",WORKDAY(AX1546,5,FESTIVOS_CO!A:A))</f>
        <v/>
      </c>
      <c r="BB1546" s="39"/>
      <c r="BC1546" s="40"/>
      <c r="BD1546" s="40"/>
      <c r="BE1546" s="56" t="str">
        <f t="shared" ca="1" si="292"/>
        <v>NO APLICA</v>
      </c>
      <c r="BF1546" s="37"/>
      <c r="BG1546" s="45"/>
      <c r="BH1546" s="37"/>
      <c r="BI1546" s="36"/>
      <c r="BJ1546" s="37"/>
      <c r="BK1546" s="36"/>
      <c r="BL1546" s="36"/>
      <c r="BM1546" s="53" t="str">
        <f>IF(BJ1546="","",WORKDAY(BJ1546,5,FESTIVOS_CO!A:A))</f>
        <v/>
      </c>
      <c r="BN1546" s="57" t="str">
        <f t="shared" ca="1" si="302"/>
        <v>PENDIENTE HACER AVISO</v>
      </c>
      <c r="BO1546" s="54" t="str">
        <f t="shared" ca="1" si="295"/>
        <v>EN TRÁMITE NOTIF. POR AVISO</v>
      </c>
      <c r="BP1546" s="37"/>
      <c r="BQ1546" s="53" t="str">
        <f>IF(BP1546="","",WORKDAY(BP1546,5,FESTIVOS_CO!A:A))</f>
        <v/>
      </c>
      <c r="BR1546" s="37"/>
      <c r="BS1546" s="36"/>
      <c r="BT1546" s="38"/>
      <c r="BU1546" s="58" t="e">
        <f>VLOOKUP(BT1546,Hoja2!$C:$D,2,0)</f>
        <v>#N/A</v>
      </c>
      <c r="BV1546" s="80" t="str">
        <f>IF(
AND(AO1546="",BD1546="",BQ1546=""),
"EN PROCESO NOTIFICACION / COMUNICACION",
IF(
BT1546="",
"NO APLICA",
IF(
BU1546=60,
IF(AO1546&lt;&gt;"",AO1546,IF(BD1546&lt;&gt;"",BD1546,BQ1546))+60,
WORKDAY(
IF(AO1546&lt;&gt;"",AO1546,IF(BD1546&lt;&gt;"",BD1546,BQ1546)),
BU1546,
FESTIVOS_CO!A:A
)
)
))</f>
        <v>EN PROCESO NOTIFICACION / COMUNICACION</v>
      </c>
      <c r="BW1546" s="44"/>
      <c r="BX1546" s="53"/>
      <c r="BY1546" s="45"/>
      <c r="BZ1546" s="37"/>
      <c r="CA1546" s="54" t="str">
        <f t="shared" si="296"/>
        <v>PENDIENTE EJECUTORIA</v>
      </c>
      <c r="CB1546" s="59" t="str">
        <f t="shared" si="293"/>
        <v/>
      </c>
      <c r="CC1546" s="36"/>
      <c r="CD1546" s="40"/>
      <c r="CE1546" s="46"/>
      <c r="CF1546" s="40"/>
      <c r="CG1546" s="40"/>
      <c r="CH1546" s="40"/>
      <c r="CI1546" s="36"/>
      <c r="CJ1546" s="47"/>
      <c r="CK1546" s="40"/>
      <c r="CL1546" s="40"/>
      <c r="CM1546" s="40"/>
      <c r="CN1546" s="40"/>
    </row>
    <row r="1547" spans="1:92" ht="42.75" hidden="1">
      <c r="A1547" s="49" t="str">
        <f t="shared" si="297"/>
        <v>SIN GESTIÓN</v>
      </c>
      <c r="B1547" s="58"/>
      <c r="C1547" s="37"/>
      <c r="D1547" s="37"/>
      <c r="E1547" s="49" t="str">
        <f t="shared" si="298"/>
        <v>PENDIENTE NOTIFICACIÓN</v>
      </c>
      <c r="F1547" s="141" t="str">
        <f t="shared" si="299"/>
        <v>PENDIENTE NOTIFICACIÓN</v>
      </c>
      <c r="G1547" s="49" t="str">
        <f t="shared" si="300"/>
        <v/>
      </c>
      <c r="H1547" s="51" t="str">
        <f ca="1">IF(
L1547="",
"",
IF(
NETWORKDAYS(L1547,IF(M1547&lt;&gt;"",M1547,TODAY()),FESTIVOS_CO!A:A)&gt;2,
"VENCIDO",
IF(
NETWORKDAYS(L1547,IF(M1547&lt;&gt;"",M1547,TODAY()),FESTIVOS_CO!A:A)=2,
"ALERTA",
"A TIEMPO"
)))</f>
        <v/>
      </c>
      <c r="I1547" s="40"/>
      <c r="J1547" s="36"/>
      <c r="K1547" s="37"/>
      <c r="L1547" s="50"/>
      <c r="M1547" s="37"/>
      <c r="N1547" s="52"/>
      <c r="O1547" s="52"/>
      <c r="P1547" s="36"/>
      <c r="Q1547" s="36"/>
      <c r="R1547" s="40"/>
      <c r="S1547" s="36"/>
      <c r="T1547" s="40"/>
      <c r="U1547" s="40"/>
      <c r="V1547" s="81"/>
      <c r="W1547" s="40"/>
      <c r="X1547" s="40"/>
      <c r="Y1547" s="40"/>
      <c r="Z1547" s="38" t="str">
        <f>IFERROR(VLOOKUP(Y1547,DIRECTORIO!A:B,2,FALSE),"")</f>
        <v/>
      </c>
      <c r="AA1547" s="40"/>
      <c r="AB1547" s="40"/>
      <c r="AC1547" s="40"/>
      <c r="AD1547" s="40"/>
      <c r="AE1547" s="40"/>
      <c r="AF1547" s="40"/>
      <c r="AG1547" s="41" t="s">
        <v>109</v>
      </c>
      <c r="AH1547" s="42"/>
      <c r="AI1547" s="54" t="str">
        <f t="shared" ca="1" si="301"/>
        <v>PENDIENTE NOTIFICACIÓN ELECTRÓNICA</v>
      </c>
      <c r="AJ1547" s="37"/>
      <c r="AK1547" s="37"/>
      <c r="AL1547" s="37"/>
      <c r="AM1547" s="53" t="str">
        <f>IF(AK1547="","",WORKDAY(AK1547,5,FESTIVOS_CO!A:A))</f>
        <v/>
      </c>
      <c r="AN1547" s="37"/>
      <c r="AO1547" s="37"/>
      <c r="AP1547" s="54" t="str">
        <f t="shared" ca="1" si="294"/>
        <v>NO APLICA</v>
      </c>
      <c r="AQ1547" s="36"/>
      <c r="AR1547" s="43"/>
      <c r="AS1547" s="37"/>
      <c r="AT1547" s="36"/>
      <c r="AU1547" s="37"/>
      <c r="AV1547" s="36"/>
      <c r="AW1547" s="36"/>
      <c r="AX1547" s="37"/>
      <c r="AY1547" s="140" t="str">
        <f>IF(AU1547="","",WORKDAY(AU1547,5,FESTIVOS_CO!A:A))</f>
        <v/>
      </c>
      <c r="AZ1547" s="54" t="str">
        <f t="shared" ca="1" si="303"/>
        <v>NO APLICA</v>
      </c>
      <c r="BA1547" s="55" t="str">
        <f>IF(AX1547="","",WORKDAY(AX1547,5,FESTIVOS_CO!A:A))</f>
        <v/>
      </c>
      <c r="BB1547" s="39"/>
      <c r="BC1547" s="40"/>
      <c r="BD1547" s="40"/>
      <c r="BE1547" s="56" t="str">
        <f t="shared" ca="1" si="292"/>
        <v>NO APLICA</v>
      </c>
      <c r="BF1547" s="37"/>
      <c r="BG1547" s="45"/>
      <c r="BH1547" s="37"/>
      <c r="BI1547" s="36"/>
      <c r="BJ1547" s="37"/>
      <c r="BK1547" s="36"/>
      <c r="BL1547" s="36"/>
      <c r="BM1547" s="53" t="str">
        <f>IF(BJ1547="","",WORKDAY(BJ1547,5,FESTIVOS_CO!A:A))</f>
        <v/>
      </c>
      <c r="BN1547" s="57" t="str">
        <f t="shared" ca="1" si="302"/>
        <v>PENDIENTE HACER AVISO</v>
      </c>
      <c r="BO1547" s="54" t="str">
        <f t="shared" ca="1" si="295"/>
        <v>EN TRÁMITE NOTIF. POR AVISO</v>
      </c>
      <c r="BP1547" s="37"/>
      <c r="BQ1547" s="53" t="str">
        <f>IF(BP1547="","",WORKDAY(BP1547,5,FESTIVOS_CO!A:A))</f>
        <v/>
      </c>
      <c r="BR1547" s="37"/>
      <c r="BS1547" s="36"/>
      <c r="BT1547" s="38"/>
      <c r="BU1547" s="58" t="e">
        <f>VLOOKUP(BT1547,Hoja2!$C:$D,2,0)</f>
        <v>#N/A</v>
      </c>
      <c r="BV1547" s="80" t="str">
        <f>IF(
AND(AO1547="",BD1547="",BQ1547=""),
"EN PROCESO NOTIFICACION / COMUNICACION",
IF(
BT1547="",
"NO APLICA",
IF(
BU1547=60,
IF(AO1547&lt;&gt;"",AO1547,IF(BD1547&lt;&gt;"",BD1547,BQ1547))+60,
WORKDAY(
IF(AO1547&lt;&gt;"",AO1547,IF(BD1547&lt;&gt;"",BD1547,BQ1547)),
BU1547,
FESTIVOS_CO!A:A
)
)
))</f>
        <v>EN PROCESO NOTIFICACION / COMUNICACION</v>
      </c>
      <c r="BW1547" s="44"/>
      <c r="BX1547" s="53"/>
      <c r="BY1547" s="45"/>
      <c r="BZ1547" s="37"/>
      <c r="CA1547" s="54" t="str">
        <f t="shared" si="296"/>
        <v>PENDIENTE EJECUTORIA</v>
      </c>
      <c r="CB1547" s="59" t="str">
        <f t="shared" si="293"/>
        <v/>
      </c>
      <c r="CC1547" s="36"/>
      <c r="CD1547" s="40"/>
      <c r="CE1547" s="46"/>
      <c r="CF1547" s="40"/>
      <c r="CG1547" s="40"/>
      <c r="CH1547" s="40"/>
      <c r="CI1547" s="36"/>
      <c r="CJ1547" s="47"/>
      <c r="CK1547" s="40"/>
      <c r="CL1547" s="40"/>
      <c r="CM1547" s="40"/>
      <c r="CN1547" s="40"/>
    </row>
    <row r="1548" spans="1:92" ht="42.75" hidden="1">
      <c r="A1548" s="49" t="str">
        <f t="shared" si="297"/>
        <v>SIN GESTIÓN</v>
      </c>
      <c r="B1548" s="58"/>
      <c r="C1548" s="37"/>
      <c r="D1548" s="37"/>
      <c r="E1548" s="49" t="str">
        <f t="shared" si="298"/>
        <v>PENDIENTE NOTIFICACIÓN</v>
      </c>
      <c r="F1548" s="141" t="str">
        <f t="shared" si="299"/>
        <v>PENDIENTE NOTIFICACIÓN</v>
      </c>
      <c r="G1548" s="49" t="str">
        <f t="shared" si="300"/>
        <v/>
      </c>
      <c r="H1548" s="51" t="str">
        <f ca="1">IF(
L1548="",
"",
IF(
NETWORKDAYS(L1548,IF(M1548&lt;&gt;"",M1548,TODAY()),FESTIVOS_CO!A:A)&gt;2,
"VENCIDO",
IF(
NETWORKDAYS(L1548,IF(M1548&lt;&gt;"",M1548,TODAY()),FESTIVOS_CO!A:A)=2,
"ALERTA",
"A TIEMPO"
)))</f>
        <v/>
      </c>
      <c r="I1548" s="40"/>
      <c r="J1548" s="36"/>
      <c r="K1548" s="37"/>
      <c r="L1548" s="50"/>
      <c r="M1548" s="37"/>
      <c r="N1548" s="52"/>
      <c r="O1548" s="52"/>
      <c r="P1548" s="36"/>
      <c r="Q1548" s="36"/>
      <c r="R1548" s="40"/>
      <c r="S1548" s="36"/>
      <c r="T1548" s="40"/>
      <c r="U1548" s="40"/>
      <c r="V1548" s="81"/>
      <c r="W1548" s="40"/>
      <c r="X1548" s="40"/>
      <c r="Y1548" s="40"/>
      <c r="Z1548" s="38" t="str">
        <f>IFERROR(VLOOKUP(Y1548,DIRECTORIO!A:B,2,FALSE),"")</f>
        <v/>
      </c>
      <c r="AA1548" s="40"/>
      <c r="AB1548" s="40"/>
      <c r="AC1548" s="40"/>
      <c r="AD1548" s="40"/>
      <c r="AE1548" s="40"/>
      <c r="AF1548" s="40"/>
      <c r="AG1548" s="41" t="s">
        <v>109</v>
      </c>
      <c r="AH1548" s="42"/>
      <c r="AI1548" s="54" t="str">
        <f t="shared" ca="1" si="301"/>
        <v>PENDIENTE NOTIFICACIÓN ELECTRÓNICA</v>
      </c>
      <c r="AJ1548" s="37"/>
      <c r="AK1548" s="37"/>
      <c r="AL1548" s="37"/>
      <c r="AM1548" s="53" t="str">
        <f>IF(AK1548="","",WORKDAY(AK1548,5,FESTIVOS_CO!A:A))</f>
        <v/>
      </c>
      <c r="AN1548" s="37"/>
      <c r="AO1548" s="37"/>
      <c r="AP1548" s="54" t="str">
        <f t="shared" ca="1" si="294"/>
        <v>NO APLICA</v>
      </c>
      <c r="AQ1548" s="36"/>
      <c r="AR1548" s="43"/>
      <c r="AS1548" s="37"/>
      <c r="AT1548" s="36"/>
      <c r="AU1548" s="37"/>
      <c r="AV1548" s="36"/>
      <c r="AW1548" s="36"/>
      <c r="AX1548" s="37"/>
      <c r="AY1548" s="140" t="str">
        <f>IF(AU1548="","",WORKDAY(AU1548,5,FESTIVOS_CO!A:A))</f>
        <v/>
      </c>
      <c r="AZ1548" s="54" t="str">
        <f t="shared" ca="1" si="303"/>
        <v>NO APLICA</v>
      </c>
      <c r="BA1548" s="55" t="str">
        <f>IF(AX1548="","",WORKDAY(AX1548,5,FESTIVOS_CO!A:A))</f>
        <v/>
      </c>
      <c r="BB1548" s="39"/>
      <c r="BC1548" s="40"/>
      <c r="BD1548" s="40"/>
      <c r="BE1548" s="56" t="str">
        <f t="shared" ca="1" si="292"/>
        <v>NO APLICA</v>
      </c>
      <c r="BF1548" s="37"/>
      <c r="BG1548" s="45"/>
      <c r="BH1548" s="37"/>
      <c r="BI1548" s="36"/>
      <c r="BJ1548" s="37"/>
      <c r="BK1548" s="36"/>
      <c r="BL1548" s="36"/>
      <c r="BM1548" s="53" t="str">
        <f>IF(BJ1548="","",WORKDAY(BJ1548,5,FESTIVOS_CO!A:A))</f>
        <v/>
      </c>
      <c r="BN1548" s="57" t="str">
        <f t="shared" ca="1" si="302"/>
        <v>PENDIENTE HACER AVISO</v>
      </c>
      <c r="BO1548" s="54" t="str">
        <f t="shared" ca="1" si="295"/>
        <v>EN TRÁMITE NOTIF. POR AVISO</v>
      </c>
      <c r="BP1548" s="37"/>
      <c r="BQ1548" s="53" t="str">
        <f>IF(BP1548="","",WORKDAY(BP1548,5,FESTIVOS_CO!A:A))</f>
        <v/>
      </c>
      <c r="BR1548" s="37"/>
      <c r="BS1548" s="36"/>
      <c r="BT1548" s="38"/>
      <c r="BU1548" s="58" t="e">
        <f>VLOOKUP(BT1548,Hoja2!$C:$D,2,0)</f>
        <v>#N/A</v>
      </c>
      <c r="BV1548" s="80" t="str">
        <f>IF(
AND(AO1548="",BD1548="",BQ1548=""),
"EN PROCESO NOTIFICACION / COMUNICACION",
IF(
BT1548="",
"NO APLICA",
IF(
BU1548=60,
IF(AO1548&lt;&gt;"",AO1548,IF(BD1548&lt;&gt;"",BD1548,BQ1548))+60,
WORKDAY(
IF(AO1548&lt;&gt;"",AO1548,IF(BD1548&lt;&gt;"",BD1548,BQ1548)),
BU1548,
FESTIVOS_CO!A:A
)
)
))</f>
        <v>EN PROCESO NOTIFICACION / COMUNICACION</v>
      </c>
      <c r="BW1548" s="44"/>
      <c r="BX1548" s="53"/>
      <c r="BY1548" s="45"/>
      <c r="BZ1548" s="37"/>
      <c r="CA1548" s="54" t="str">
        <f t="shared" si="296"/>
        <v>PENDIENTE EJECUTORIA</v>
      </c>
      <c r="CB1548" s="59" t="str">
        <f t="shared" si="293"/>
        <v/>
      </c>
      <c r="CC1548" s="36"/>
      <c r="CD1548" s="40"/>
      <c r="CE1548" s="46"/>
      <c r="CF1548" s="40"/>
      <c r="CG1548" s="40"/>
      <c r="CH1548" s="40"/>
      <c r="CI1548" s="36"/>
      <c r="CJ1548" s="47"/>
      <c r="CK1548" s="40"/>
      <c r="CL1548" s="40"/>
      <c r="CM1548" s="40"/>
      <c r="CN1548" s="40"/>
    </row>
    <row r="1549" spans="1:92" ht="42.75" hidden="1">
      <c r="A1549" s="49" t="str">
        <f t="shared" si="297"/>
        <v>SIN GESTIÓN</v>
      </c>
      <c r="B1549" s="58"/>
      <c r="C1549" s="37"/>
      <c r="D1549" s="37"/>
      <c r="E1549" s="49" t="str">
        <f t="shared" si="298"/>
        <v>PENDIENTE NOTIFICACIÓN</v>
      </c>
      <c r="F1549" s="141" t="str">
        <f t="shared" si="299"/>
        <v>PENDIENTE NOTIFICACIÓN</v>
      </c>
      <c r="G1549" s="49" t="str">
        <f t="shared" si="300"/>
        <v/>
      </c>
      <c r="H1549" s="51" t="str">
        <f ca="1">IF(
L1549="",
"",
IF(
NETWORKDAYS(L1549,IF(M1549&lt;&gt;"",M1549,TODAY()),FESTIVOS_CO!A:A)&gt;2,
"VENCIDO",
IF(
NETWORKDAYS(L1549,IF(M1549&lt;&gt;"",M1549,TODAY()),FESTIVOS_CO!A:A)=2,
"ALERTA",
"A TIEMPO"
)))</f>
        <v/>
      </c>
      <c r="I1549" s="40"/>
      <c r="J1549" s="36"/>
      <c r="K1549" s="37"/>
      <c r="L1549" s="50"/>
      <c r="M1549" s="37"/>
      <c r="N1549" s="52"/>
      <c r="O1549" s="52"/>
      <c r="P1549" s="36"/>
      <c r="Q1549" s="36"/>
      <c r="R1549" s="40"/>
      <c r="S1549" s="36"/>
      <c r="T1549" s="40"/>
      <c r="U1549" s="40"/>
      <c r="V1549" s="81"/>
      <c r="W1549" s="40"/>
      <c r="X1549" s="40"/>
      <c r="Y1549" s="40"/>
      <c r="Z1549" s="38" t="str">
        <f>IFERROR(VLOOKUP(Y1549,DIRECTORIO!A:B,2,FALSE),"")</f>
        <v/>
      </c>
      <c r="AA1549" s="40"/>
      <c r="AB1549" s="40"/>
      <c r="AC1549" s="40"/>
      <c r="AD1549" s="40"/>
      <c r="AE1549" s="40"/>
      <c r="AF1549" s="40"/>
      <c r="AG1549" s="41" t="s">
        <v>109</v>
      </c>
      <c r="AH1549" s="42"/>
      <c r="AI1549" s="54" t="str">
        <f t="shared" ca="1" si="301"/>
        <v>PENDIENTE NOTIFICACIÓN ELECTRÓNICA</v>
      </c>
      <c r="AJ1549" s="37"/>
      <c r="AK1549" s="37"/>
      <c r="AL1549" s="37"/>
      <c r="AM1549" s="53" t="str">
        <f>IF(AK1549="","",WORKDAY(AK1549,5,FESTIVOS_CO!A:A))</f>
        <v/>
      </c>
      <c r="AN1549" s="37"/>
      <c r="AO1549" s="37"/>
      <c r="AP1549" s="54" t="str">
        <f t="shared" ca="1" si="294"/>
        <v>NO APLICA</v>
      </c>
      <c r="AQ1549" s="36"/>
      <c r="AR1549" s="43"/>
      <c r="AS1549" s="37"/>
      <c r="AT1549" s="36"/>
      <c r="AU1549" s="37"/>
      <c r="AV1549" s="36"/>
      <c r="AW1549" s="36"/>
      <c r="AX1549" s="37"/>
      <c r="AY1549" s="140" t="str">
        <f>IF(AU1549="","",WORKDAY(AU1549,5,FESTIVOS_CO!A:A))</f>
        <v/>
      </c>
      <c r="AZ1549" s="54" t="str">
        <f t="shared" ca="1" si="303"/>
        <v>NO APLICA</v>
      </c>
      <c r="BA1549" s="55" t="str">
        <f>IF(AX1549="","",WORKDAY(AX1549,5,FESTIVOS_CO!A:A))</f>
        <v/>
      </c>
      <c r="BB1549" s="39"/>
      <c r="BC1549" s="40"/>
      <c r="BD1549" s="40"/>
      <c r="BE1549" s="56" t="str">
        <f t="shared" ca="1" si="292"/>
        <v>NO APLICA</v>
      </c>
      <c r="BF1549" s="37"/>
      <c r="BG1549" s="45"/>
      <c r="BH1549" s="37"/>
      <c r="BI1549" s="36"/>
      <c r="BJ1549" s="37"/>
      <c r="BK1549" s="36"/>
      <c r="BL1549" s="36"/>
      <c r="BM1549" s="53" t="str">
        <f>IF(BJ1549="","",WORKDAY(BJ1549,5,FESTIVOS_CO!A:A))</f>
        <v/>
      </c>
      <c r="BN1549" s="57" t="str">
        <f t="shared" ca="1" si="302"/>
        <v>PENDIENTE HACER AVISO</v>
      </c>
      <c r="BO1549" s="54" t="str">
        <f t="shared" ca="1" si="295"/>
        <v>EN TRÁMITE NOTIF. POR AVISO</v>
      </c>
      <c r="BP1549" s="37"/>
      <c r="BQ1549" s="53" t="str">
        <f>IF(BP1549="","",WORKDAY(BP1549,5,FESTIVOS_CO!A:A))</f>
        <v/>
      </c>
      <c r="BR1549" s="37"/>
      <c r="BS1549" s="36"/>
      <c r="BT1549" s="38"/>
      <c r="BU1549" s="58" t="e">
        <f>VLOOKUP(BT1549,Hoja2!$C:$D,2,0)</f>
        <v>#N/A</v>
      </c>
      <c r="BV1549" s="80" t="str">
        <f>IF(
AND(AO1549="",BD1549="",BQ1549=""),
"EN PROCESO NOTIFICACION / COMUNICACION",
IF(
BT1549="",
"NO APLICA",
IF(
BU1549=60,
IF(AO1549&lt;&gt;"",AO1549,IF(BD1549&lt;&gt;"",BD1549,BQ1549))+60,
WORKDAY(
IF(AO1549&lt;&gt;"",AO1549,IF(BD1549&lt;&gt;"",BD1549,BQ1549)),
BU1549,
FESTIVOS_CO!A:A
)
)
))</f>
        <v>EN PROCESO NOTIFICACION / COMUNICACION</v>
      </c>
      <c r="BW1549" s="44"/>
      <c r="BX1549" s="53"/>
      <c r="BY1549" s="45"/>
      <c r="BZ1549" s="37"/>
      <c r="CA1549" s="54" t="str">
        <f t="shared" si="296"/>
        <v>PENDIENTE EJECUTORIA</v>
      </c>
      <c r="CB1549" s="59" t="str">
        <f t="shared" si="293"/>
        <v/>
      </c>
      <c r="CC1549" s="36"/>
      <c r="CD1549" s="40"/>
      <c r="CE1549" s="46"/>
      <c r="CF1549" s="40"/>
      <c r="CG1549" s="40"/>
      <c r="CH1549" s="40"/>
      <c r="CI1549" s="36"/>
      <c r="CJ1549" s="47"/>
      <c r="CK1549" s="40"/>
      <c r="CL1549" s="40"/>
      <c r="CM1549" s="40"/>
      <c r="CN1549" s="40"/>
    </row>
    <row r="1550" spans="1:92" ht="42.75" hidden="1">
      <c r="A1550" s="49" t="str">
        <f t="shared" si="297"/>
        <v>SIN GESTIÓN</v>
      </c>
      <c r="B1550" s="58"/>
      <c r="C1550" s="37"/>
      <c r="D1550" s="37"/>
      <c r="E1550" s="49" t="str">
        <f t="shared" si="298"/>
        <v>PENDIENTE NOTIFICACIÓN</v>
      </c>
      <c r="F1550" s="141" t="str">
        <f t="shared" si="299"/>
        <v>PENDIENTE NOTIFICACIÓN</v>
      </c>
      <c r="G1550" s="49" t="str">
        <f t="shared" si="300"/>
        <v/>
      </c>
      <c r="H1550" s="51" t="str">
        <f ca="1">IF(
L1550="",
"",
IF(
NETWORKDAYS(L1550,IF(M1550&lt;&gt;"",M1550,TODAY()),FESTIVOS_CO!A:A)&gt;2,
"VENCIDO",
IF(
NETWORKDAYS(L1550,IF(M1550&lt;&gt;"",M1550,TODAY()),FESTIVOS_CO!A:A)=2,
"ALERTA",
"A TIEMPO"
)))</f>
        <v/>
      </c>
      <c r="I1550" s="40"/>
      <c r="J1550" s="36"/>
      <c r="K1550" s="37"/>
      <c r="L1550" s="50"/>
      <c r="M1550" s="37"/>
      <c r="N1550" s="52"/>
      <c r="O1550" s="52"/>
      <c r="P1550" s="36"/>
      <c r="Q1550" s="36"/>
      <c r="R1550" s="40"/>
      <c r="S1550" s="36"/>
      <c r="T1550" s="40"/>
      <c r="U1550" s="40"/>
      <c r="V1550" s="81"/>
      <c r="W1550" s="40"/>
      <c r="X1550" s="40"/>
      <c r="Y1550" s="40"/>
      <c r="Z1550" s="38" t="str">
        <f>IFERROR(VLOOKUP(Y1550,DIRECTORIO!A:B,2,FALSE),"")</f>
        <v/>
      </c>
      <c r="AA1550" s="40"/>
      <c r="AB1550" s="40"/>
      <c r="AC1550" s="40"/>
      <c r="AD1550" s="40"/>
      <c r="AE1550" s="40"/>
      <c r="AF1550" s="40"/>
      <c r="AG1550" s="41" t="s">
        <v>109</v>
      </c>
      <c r="AH1550" s="42"/>
      <c r="AI1550" s="54" t="str">
        <f t="shared" ca="1" si="301"/>
        <v>PENDIENTE NOTIFICACIÓN ELECTRÓNICA</v>
      </c>
      <c r="AJ1550" s="37"/>
      <c r="AK1550" s="37"/>
      <c r="AL1550" s="37"/>
      <c r="AM1550" s="53" t="str">
        <f>IF(AK1550="","",WORKDAY(AK1550,5,FESTIVOS_CO!A:A))</f>
        <v/>
      </c>
      <c r="AN1550" s="37"/>
      <c r="AO1550" s="37"/>
      <c r="AP1550" s="54" t="str">
        <f t="shared" ca="1" si="294"/>
        <v>NO APLICA</v>
      </c>
      <c r="AQ1550" s="36"/>
      <c r="AR1550" s="43"/>
      <c r="AS1550" s="37"/>
      <c r="AT1550" s="36"/>
      <c r="AU1550" s="37"/>
      <c r="AV1550" s="36"/>
      <c r="AW1550" s="36"/>
      <c r="AX1550" s="37"/>
      <c r="AY1550" s="140" t="str">
        <f>IF(AU1550="","",WORKDAY(AU1550,5,FESTIVOS_CO!A:A))</f>
        <v/>
      </c>
      <c r="AZ1550" s="54" t="str">
        <f t="shared" ca="1" si="303"/>
        <v>NO APLICA</v>
      </c>
      <c r="BA1550" s="55" t="str">
        <f>IF(AX1550="","",WORKDAY(AX1550,5,FESTIVOS_CO!A:A))</f>
        <v/>
      </c>
      <c r="BB1550" s="39"/>
      <c r="BC1550" s="40"/>
      <c r="BD1550" s="40"/>
      <c r="BE1550" s="56" t="str">
        <f t="shared" ca="1" si="292"/>
        <v>NO APLICA</v>
      </c>
      <c r="BF1550" s="37"/>
      <c r="BG1550" s="45"/>
      <c r="BH1550" s="37"/>
      <c r="BI1550" s="36"/>
      <c r="BJ1550" s="37"/>
      <c r="BK1550" s="36"/>
      <c r="BL1550" s="36"/>
      <c r="BM1550" s="53" t="str">
        <f>IF(BJ1550="","",WORKDAY(BJ1550,5,FESTIVOS_CO!A:A))</f>
        <v/>
      </c>
      <c r="BN1550" s="57" t="str">
        <f t="shared" ca="1" si="302"/>
        <v>PENDIENTE HACER AVISO</v>
      </c>
      <c r="BO1550" s="54" t="str">
        <f t="shared" ca="1" si="295"/>
        <v>EN TRÁMITE NOTIF. POR AVISO</v>
      </c>
      <c r="BP1550" s="37"/>
      <c r="BQ1550" s="53" t="str">
        <f>IF(BP1550="","",WORKDAY(BP1550,5,FESTIVOS_CO!A:A))</f>
        <v/>
      </c>
      <c r="BR1550" s="37"/>
      <c r="BS1550" s="36"/>
      <c r="BT1550" s="38"/>
      <c r="BU1550" s="58" t="e">
        <f>VLOOKUP(BT1550,Hoja2!$C:$D,2,0)</f>
        <v>#N/A</v>
      </c>
      <c r="BV1550" s="80" t="str">
        <f>IF(
AND(AO1550="",BD1550="",BQ1550=""),
"EN PROCESO NOTIFICACION / COMUNICACION",
IF(
BT1550="",
"NO APLICA",
IF(
BU1550=60,
IF(AO1550&lt;&gt;"",AO1550,IF(BD1550&lt;&gt;"",BD1550,BQ1550))+60,
WORKDAY(
IF(AO1550&lt;&gt;"",AO1550,IF(BD1550&lt;&gt;"",BD1550,BQ1550)),
BU1550,
FESTIVOS_CO!A:A
)
)
))</f>
        <v>EN PROCESO NOTIFICACION / COMUNICACION</v>
      </c>
      <c r="BW1550" s="44"/>
      <c r="BX1550" s="53"/>
      <c r="BY1550" s="45"/>
      <c r="BZ1550" s="37"/>
      <c r="CA1550" s="54" t="str">
        <f t="shared" si="296"/>
        <v>PENDIENTE EJECUTORIA</v>
      </c>
      <c r="CB1550" s="59" t="str">
        <f t="shared" si="293"/>
        <v/>
      </c>
      <c r="CC1550" s="36"/>
      <c r="CD1550" s="40"/>
      <c r="CE1550" s="46"/>
      <c r="CF1550" s="40"/>
      <c r="CG1550" s="40"/>
      <c r="CH1550" s="40"/>
      <c r="CI1550" s="36"/>
      <c r="CJ1550" s="47"/>
      <c r="CK1550" s="40"/>
      <c r="CL1550" s="40"/>
      <c r="CM1550" s="40"/>
      <c r="CN1550" s="40"/>
    </row>
    <row r="1551" spans="1:92" ht="42.75" hidden="1">
      <c r="A1551" s="49" t="str">
        <f t="shared" si="297"/>
        <v>SIN GESTIÓN</v>
      </c>
      <c r="B1551" s="58"/>
      <c r="C1551" s="37"/>
      <c r="D1551" s="37"/>
      <c r="E1551" s="49" t="str">
        <f t="shared" si="298"/>
        <v>PENDIENTE NOTIFICACIÓN</v>
      </c>
      <c r="F1551" s="141" t="str">
        <f t="shared" si="299"/>
        <v>PENDIENTE NOTIFICACIÓN</v>
      </c>
      <c r="G1551" s="49" t="str">
        <f t="shared" si="300"/>
        <v/>
      </c>
      <c r="H1551" s="51" t="str">
        <f ca="1">IF(
L1551="",
"",
IF(
NETWORKDAYS(L1551,IF(M1551&lt;&gt;"",M1551,TODAY()),FESTIVOS_CO!A:A)&gt;2,
"VENCIDO",
IF(
NETWORKDAYS(L1551,IF(M1551&lt;&gt;"",M1551,TODAY()),FESTIVOS_CO!A:A)=2,
"ALERTA",
"A TIEMPO"
)))</f>
        <v/>
      </c>
      <c r="I1551" s="40"/>
      <c r="J1551" s="36"/>
      <c r="K1551" s="37"/>
      <c r="L1551" s="50"/>
      <c r="M1551" s="37"/>
      <c r="N1551" s="52"/>
      <c r="O1551" s="52"/>
      <c r="P1551" s="36"/>
      <c r="Q1551" s="36"/>
      <c r="R1551" s="40"/>
      <c r="S1551" s="36"/>
      <c r="T1551" s="40"/>
      <c r="U1551" s="40"/>
      <c r="V1551" s="81"/>
      <c r="W1551" s="40"/>
      <c r="X1551" s="40"/>
      <c r="Y1551" s="40"/>
      <c r="Z1551" s="38" t="str">
        <f>IFERROR(VLOOKUP(Y1551,DIRECTORIO!A:B,2,FALSE),"")</f>
        <v/>
      </c>
      <c r="AA1551" s="40"/>
      <c r="AB1551" s="40"/>
      <c r="AC1551" s="40"/>
      <c r="AD1551" s="40"/>
      <c r="AE1551" s="40"/>
      <c r="AF1551" s="40"/>
      <c r="AG1551" s="41" t="s">
        <v>109</v>
      </c>
      <c r="AH1551" s="42"/>
      <c r="AI1551" s="54" t="str">
        <f t="shared" ca="1" si="301"/>
        <v>PENDIENTE NOTIFICACIÓN ELECTRÓNICA</v>
      </c>
      <c r="AJ1551" s="37"/>
      <c r="AK1551" s="37"/>
      <c r="AL1551" s="37"/>
      <c r="AM1551" s="53" t="str">
        <f>IF(AK1551="","",WORKDAY(AK1551,5,FESTIVOS_CO!A:A))</f>
        <v/>
      </c>
      <c r="AN1551" s="37"/>
      <c r="AO1551" s="37"/>
      <c r="AP1551" s="54" t="str">
        <f t="shared" ca="1" si="294"/>
        <v>NO APLICA</v>
      </c>
      <c r="AQ1551" s="36"/>
      <c r="AR1551" s="43"/>
      <c r="AS1551" s="37"/>
      <c r="AT1551" s="36"/>
      <c r="AU1551" s="37"/>
      <c r="AV1551" s="36"/>
      <c r="AW1551" s="36"/>
      <c r="AX1551" s="37"/>
      <c r="AY1551" s="140" t="str">
        <f>IF(AU1551="","",WORKDAY(AU1551,5,FESTIVOS_CO!A:A))</f>
        <v/>
      </c>
      <c r="AZ1551" s="54" t="str">
        <f t="shared" ca="1" si="303"/>
        <v>NO APLICA</v>
      </c>
      <c r="BA1551" s="55" t="str">
        <f>IF(AX1551="","",WORKDAY(AX1551,5,FESTIVOS_CO!A:A))</f>
        <v/>
      </c>
      <c r="BB1551" s="39"/>
      <c r="BC1551" s="40"/>
      <c r="BD1551" s="40"/>
      <c r="BE1551" s="56" t="str">
        <f t="shared" ca="1" si="292"/>
        <v>NO APLICA</v>
      </c>
      <c r="BF1551" s="37"/>
      <c r="BG1551" s="45"/>
      <c r="BH1551" s="37"/>
      <c r="BI1551" s="36"/>
      <c r="BJ1551" s="37"/>
      <c r="BK1551" s="36"/>
      <c r="BL1551" s="36"/>
      <c r="BM1551" s="53" t="str">
        <f>IF(BJ1551="","",WORKDAY(BJ1551,5,FESTIVOS_CO!A:A))</f>
        <v/>
      </c>
      <c r="BN1551" s="57" t="str">
        <f t="shared" ca="1" si="302"/>
        <v>PENDIENTE HACER AVISO</v>
      </c>
      <c r="BO1551" s="54" t="str">
        <f t="shared" ca="1" si="295"/>
        <v>EN TRÁMITE NOTIF. POR AVISO</v>
      </c>
      <c r="BP1551" s="37"/>
      <c r="BQ1551" s="53" t="str">
        <f>IF(BP1551="","",WORKDAY(BP1551,5,FESTIVOS_CO!A:A))</f>
        <v/>
      </c>
      <c r="BR1551" s="37"/>
      <c r="BS1551" s="36"/>
      <c r="BT1551" s="38"/>
      <c r="BU1551" s="58" t="e">
        <f>VLOOKUP(BT1551,Hoja2!$C:$D,2,0)</f>
        <v>#N/A</v>
      </c>
      <c r="BV1551" s="80" t="str">
        <f>IF(
AND(AO1551="",BD1551="",BQ1551=""),
"EN PROCESO NOTIFICACION / COMUNICACION",
IF(
BT1551="",
"NO APLICA",
IF(
BU1551=60,
IF(AO1551&lt;&gt;"",AO1551,IF(BD1551&lt;&gt;"",BD1551,BQ1551))+60,
WORKDAY(
IF(AO1551&lt;&gt;"",AO1551,IF(BD1551&lt;&gt;"",BD1551,BQ1551)),
BU1551,
FESTIVOS_CO!A:A
)
)
))</f>
        <v>EN PROCESO NOTIFICACION / COMUNICACION</v>
      </c>
      <c r="BW1551" s="44"/>
      <c r="BX1551" s="53"/>
      <c r="BY1551" s="45"/>
      <c r="BZ1551" s="37"/>
      <c r="CA1551" s="54" t="str">
        <f t="shared" si="296"/>
        <v>PENDIENTE EJECUTORIA</v>
      </c>
      <c r="CB1551" s="59" t="str">
        <f t="shared" si="293"/>
        <v/>
      </c>
      <c r="CC1551" s="36"/>
      <c r="CD1551" s="40"/>
      <c r="CE1551" s="46"/>
      <c r="CF1551" s="40"/>
      <c r="CG1551" s="40"/>
      <c r="CH1551" s="40"/>
      <c r="CI1551" s="36"/>
      <c r="CJ1551" s="47"/>
      <c r="CK1551" s="40"/>
      <c r="CL1551" s="40"/>
      <c r="CM1551" s="40"/>
      <c r="CN1551" s="40"/>
    </row>
    <row r="1552" spans="1:92" ht="42.75" hidden="1">
      <c r="A1552" s="49" t="str">
        <f t="shared" si="297"/>
        <v>SIN GESTIÓN</v>
      </c>
      <c r="B1552" s="58"/>
      <c r="C1552" s="37"/>
      <c r="D1552" s="37"/>
      <c r="E1552" s="49" t="str">
        <f t="shared" si="298"/>
        <v>PENDIENTE NOTIFICACIÓN</v>
      </c>
      <c r="F1552" s="141" t="str">
        <f t="shared" si="299"/>
        <v>PENDIENTE NOTIFICACIÓN</v>
      </c>
      <c r="G1552" s="49" t="str">
        <f t="shared" si="300"/>
        <v/>
      </c>
      <c r="H1552" s="51" t="str">
        <f ca="1">IF(
L1552="",
"",
IF(
NETWORKDAYS(L1552,IF(M1552&lt;&gt;"",M1552,TODAY()),FESTIVOS_CO!A:A)&gt;2,
"VENCIDO",
IF(
NETWORKDAYS(L1552,IF(M1552&lt;&gt;"",M1552,TODAY()),FESTIVOS_CO!A:A)=2,
"ALERTA",
"A TIEMPO"
)))</f>
        <v/>
      </c>
      <c r="I1552" s="40"/>
      <c r="J1552" s="36"/>
      <c r="K1552" s="37"/>
      <c r="L1552" s="50"/>
      <c r="M1552" s="37"/>
      <c r="N1552" s="52"/>
      <c r="O1552" s="52"/>
      <c r="P1552" s="36"/>
      <c r="Q1552" s="36"/>
      <c r="R1552" s="40"/>
      <c r="S1552" s="36"/>
      <c r="T1552" s="40"/>
      <c r="U1552" s="40"/>
      <c r="V1552" s="81"/>
      <c r="W1552" s="40"/>
      <c r="X1552" s="40"/>
      <c r="Y1552" s="40"/>
      <c r="Z1552" s="38" t="str">
        <f>IFERROR(VLOOKUP(Y1552,DIRECTORIO!A:B,2,FALSE),"")</f>
        <v/>
      </c>
      <c r="AA1552" s="40"/>
      <c r="AB1552" s="40"/>
      <c r="AC1552" s="40"/>
      <c r="AD1552" s="40"/>
      <c r="AE1552" s="40"/>
      <c r="AF1552" s="40"/>
      <c r="AG1552" s="41" t="s">
        <v>109</v>
      </c>
      <c r="AH1552" s="42"/>
      <c r="AI1552" s="54" t="str">
        <f t="shared" ca="1" si="301"/>
        <v>PENDIENTE NOTIFICACIÓN ELECTRÓNICA</v>
      </c>
      <c r="AJ1552" s="37"/>
      <c r="AK1552" s="37"/>
      <c r="AL1552" s="37"/>
      <c r="AM1552" s="53" t="str">
        <f>IF(AK1552="","",WORKDAY(AK1552,5,FESTIVOS_CO!A:A))</f>
        <v/>
      </c>
      <c r="AN1552" s="37"/>
      <c r="AO1552" s="37"/>
      <c r="AP1552" s="54" t="str">
        <f t="shared" ca="1" si="294"/>
        <v>NO APLICA</v>
      </c>
      <c r="AQ1552" s="36"/>
      <c r="AR1552" s="43"/>
      <c r="AS1552" s="37"/>
      <c r="AT1552" s="36"/>
      <c r="AU1552" s="37"/>
      <c r="AV1552" s="36"/>
      <c r="AW1552" s="36"/>
      <c r="AX1552" s="37"/>
      <c r="AY1552" s="140" t="str">
        <f>IF(AU1552="","",WORKDAY(AU1552,5,FESTIVOS_CO!A:A))</f>
        <v/>
      </c>
      <c r="AZ1552" s="54" t="str">
        <f t="shared" ca="1" si="303"/>
        <v>NO APLICA</v>
      </c>
      <c r="BA1552" s="55" t="str">
        <f>IF(AX1552="","",WORKDAY(AX1552,5,FESTIVOS_CO!A:A))</f>
        <v/>
      </c>
      <c r="BB1552" s="39"/>
      <c r="BC1552" s="40"/>
      <c r="BD1552" s="40"/>
      <c r="BE1552" s="56" t="str">
        <f t="shared" ca="1" si="292"/>
        <v>NO APLICA</v>
      </c>
      <c r="BF1552" s="37"/>
      <c r="BG1552" s="45"/>
      <c r="BH1552" s="37"/>
      <c r="BI1552" s="36"/>
      <c r="BJ1552" s="37"/>
      <c r="BK1552" s="36"/>
      <c r="BL1552" s="36"/>
      <c r="BM1552" s="53" t="str">
        <f>IF(BJ1552="","",WORKDAY(BJ1552,5,FESTIVOS_CO!A:A))</f>
        <v/>
      </c>
      <c r="BN1552" s="57" t="str">
        <f t="shared" ca="1" si="302"/>
        <v>PENDIENTE HACER AVISO</v>
      </c>
      <c r="BO1552" s="54" t="str">
        <f t="shared" ca="1" si="295"/>
        <v>EN TRÁMITE NOTIF. POR AVISO</v>
      </c>
      <c r="BP1552" s="37"/>
      <c r="BQ1552" s="53" t="str">
        <f>IF(BP1552="","",WORKDAY(BP1552,5,FESTIVOS_CO!A:A))</f>
        <v/>
      </c>
      <c r="BR1552" s="37"/>
      <c r="BS1552" s="36"/>
      <c r="BT1552" s="38"/>
      <c r="BU1552" s="58" t="e">
        <f>VLOOKUP(BT1552,Hoja2!$C:$D,2,0)</f>
        <v>#N/A</v>
      </c>
      <c r="BV1552" s="80" t="str">
        <f>IF(
AND(AO1552="",BD1552="",BQ1552=""),
"EN PROCESO NOTIFICACION / COMUNICACION",
IF(
BT1552="",
"NO APLICA",
IF(
BU1552=60,
IF(AO1552&lt;&gt;"",AO1552,IF(BD1552&lt;&gt;"",BD1552,BQ1552))+60,
WORKDAY(
IF(AO1552&lt;&gt;"",AO1552,IF(BD1552&lt;&gt;"",BD1552,BQ1552)),
BU1552,
FESTIVOS_CO!A:A
)
)
))</f>
        <v>EN PROCESO NOTIFICACION / COMUNICACION</v>
      </c>
      <c r="BW1552" s="44"/>
      <c r="BX1552" s="53"/>
      <c r="BY1552" s="45"/>
      <c r="BZ1552" s="37"/>
      <c r="CA1552" s="54" t="str">
        <f t="shared" si="296"/>
        <v>PENDIENTE EJECUTORIA</v>
      </c>
      <c r="CB1552" s="59" t="str">
        <f t="shared" si="293"/>
        <v/>
      </c>
      <c r="CC1552" s="36"/>
      <c r="CD1552" s="40"/>
      <c r="CE1552" s="46"/>
      <c r="CF1552" s="40"/>
      <c r="CG1552" s="40"/>
      <c r="CH1552" s="40"/>
      <c r="CI1552" s="36"/>
      <c r="CJ1552" s="47"/>
      <c r="CK1552" s="40"/>
      <c r="CL1552" s="40"/>
      <c r="CM1552" s="40"/>
      <c r="CN1552" s="40"/>
    </row>
    <row r="1553" spans="1:92" ht="42.75" hidden="1">
      <c r="A1553" s="49" t="str">
        <f t="shared" si="297"/>
        <v>SIN GESTIÓN</v>
      </c>
      <c r="B1553" s="58"/>
      <c r="C1553" s="37"/>
      <c r="D1553" s="37"/>
      <c r="E1553" s="49" t="str">
        <f t="shared" si="298"/>
        <v>PENDIENTE NOTIFICACIÓN</v>
      </c>
      <c r="F1553" s="141" t="str">
        <f t="shared" si="299"/>
        <v>PENDIENTE NOTIFICACIÓN</v>
      </c>
      <c r="G1553" s="49" t="str">
        <f t="shared" si="300"/>
        <v/>
      </c>
      <c r="H1553" s="51" t="str">
        <f ca="1">IF(
L1553="",
"",
IF(
NETWORKDAYS(L1553,IF(M1553&lt;&gt;"",M1553,TODAY()),FESTIVOS_CO!A:A)&gt;2,
"VENCIDO",
IF(
NETWORKDAYS(L1553,IF(M1553&lt;&gt;"",M1553,TODAY()),FESTIVOS_CO!A:A)=2,
"ALERTA",
"A TIEMPO"
)))</f>
        <v/>
      </c>
      <c r="I1553" s="40"/>
      <c r="J1553" s="36"/>
      <c r="K1553" s="37"/>
      <c r="L1553" s="50"/>
      <c r="M1553" s="37"/>
      <c r="N1553" s="52"/>
      <c r="O1553" s="52"/>
      <c r="P1553" s="36"/>
      <c r="Q1553" s="36"/>
      <c r="R1553" s="40"/>
      <c r="S1553" s="36"/>
      <c r="T1553" s="40"/>
      <c r="U1553" s="40"/>
      <c r="V1553" s="81"/>
      <c r="W1553" s="40"/>
      <c r="X1553" s="40"/>
      <c r="Y1553" s="40"/>
      <c r="Z1553" s="38" t="str">
        <f>IFERROR(VLOOKUP(Y1553,DIRECTORIO!A:B,2,FALSE),"")</f>
        <v/>
      </c>
      <c r="AA1553" s="40"/>
      <c r="AB1553" s="40"/>
      <c r="AC1553" s="40"/>
      <c r="AD1553" s="40"/>
      <c r="AE1553" s="40"/>
      <c r="AF1553" s="40"/>
      <c r="AG1553" s="41" t="s">
        <v>109</v>
      </c>
      <c r="AH1553" s="42"/>
      <c r="AI1553" s="54" t="str">
        <f t="shared" ca="1" si="301"/>
        <v>PENDIENTE NOTIFICACIÓN ELECTRÓNICA</v>
      </c>
      <c r="AJ1553" s="37"/>
      <c r="AK1553" s="37"/>
      <c r="AL1553" s="37"/>
      <c r="AM1553" s="53" t="str">
        <f>IF(AK1553="","",WORKDAY(AK1553,5,FESTIVOS_CO!A:A))</f>
        <v/>
      </c>
      <c r="AN1553" s="37"/>
      <c r="AO1553" s="37"/>
      <c r="AP1553" s="54" t="str">
        <f t="shared" ca="1" si="294"/>
        <v>NO APLICA</v>
      </c>
      <c r="AQ1553" s="36"/>
      <c r="AR1553" s="43"/>
      <c r="AS1553" s="37"/>
      <c r="AT1553" s="36"/>
      <c r="AU1553" s="37"/>
      <c r="AV1553" s="36"/>
      <c r="AW1553" s="36"/>
      <c r="AX1553" s="37"/>
      <c r="AY1553" s="140" t="str">
        <f>IF(AU1553="","",WORKDAY(AU1553,5,FESTIVOS_CO!A:A))</f>
        <v/>
      </c>
      <c r="AZ1553" s="54" t="str">
        <f t="shared" ca="1" si="303"/>
        <v>NO APLICA</v>
      </c>
      <c r="BA1553" s="55" t="str">
        <f>IF(AX1553="","",WORKDAY(AX1553,5,FESTIVOS_CO!A:A))</f>
        <v/>
      </c>
      <c r="BB1553" s="39"/>
      <c r="BC1553" s="40"/>
      <c r="BD1553" s="40"/>
      <c r="BE1553" s="56" t="str">
        <f t="shared" ca="1" si="292"/>
        <v>NO APLICA</v>
      </c>
      <c r="BF1553" s="37"/>
      <c r="BG1553" s="45"/>
      <c r="BH1553" s="37"/>
      <c r="BI1553" s="36"/>
      <c r="BJ1553" s="37"/>
      <c r="BK1553" s="36"/>
      <c r="BL1553" s="36"/>
      <c r="BM1553" s="53" t="str">
        <f>IF(BJ1553="","",WORKDAY(BJ1553,5,FESTIVOS_CO!A:A))</f>
        <v/>
      </c>
      <c r="BN1553" s="57" t="str">
        <f t="shared" ca="1" si="302"/>
        <v>PENDIENTE HACER AVISO</v>
      </c>
      <c r="BO1553" s="54" t="str">
        <f t="shared" ca="1" si="295"/>
        <v>EN TRÁMITE NOTIF. POR AVISO</v>
      </c>
      <c r="BP1553" s="37"/>
      <c r="BQ1553" s="53" t="str">
        <f>IF(BP1553="","",WORKDAY(BP1553,5,FESTIVOS_CO!A:A))</f>
        <v/>
      </c>
      <c r="BR1553" s="37"/>
      <c r="BS1553" s="36"/>
      <c r="BT1553" s="38"/>
      <c r="BU1553" s="58" t="e">
        <f>VLOOKUP(BT1553,Hoja2!$C:$D,2,0)</f>
        <v>#N/A</v>
      </c>
      <c r="BV1553" s="80" t="str">
        <f>IF(
AND(AO1553="",BD1553="",BQ1553=""),
"EN PROCESO NOTIFICACION / COMUNICACION",
IF(
BT1553="",
"NO APLICA",
IF(
BU1553=60,
IF(AO1553&lt;&gt;"",AO1553,IF(BD1553&lt;&gt;"",BD1553,BQ1553))+60,
WORKDAY(
IF(AO1553&lt;&gt;"",AO1553,IF(BD1553&lt;&gt;"",BD1553,BQ1553)),
BU1553,
FESTIVOS_CO!A:A
)
)
))</f>
        <v>EN PROCESO NOTIFICACION / COMUNICACION</v>
      </c>
      <c r="BW1553" s="44"/>
      <c r="BX1553" s="53"/>
      <c r="BY1553" s="45"/>
      <c r="BZ1553" s="37"/>
      <c r="CA1553" s="54" t="str">
        <f t="shared" si="296"/>
        <v>PENDIENTE EJECUTORIA</v>
      </c>
      <c r="CB1553" s="59" t="str">
        <f t="shared" si="293"/>
        <v/>
      </c>
      <c r="CC1553" s="36"/>
      <c r="CD1553" s="40"/>
      <c r="CE1553" s="46"/>
      <c r="CF1553" s="40"/>
      <c r="CG1553" s="40"/>
      <c r="CH1553" s="40"/>
      <c r="CI1553" s="36"/>
      <c r="CJ1553" s="47"/>
      <c r="CK1553" s="40"/>
      <c r="CL1553" s="40"/>
      <c r="CM1553" s="40"/>
      <c r="CN1553" s="40"/>
    </row>
    <row r="1554" spans="1:92" ht="42.75" hidden="1">
      <c r="A1554" s="49" t="str">
        <f t="shared" si="297"/>
        <v>SIN GESTIÓN</v>
      </c>
      <c r="B1554" s="58"/>
      <c r="C1554" s="37"/>
      <c r="D1554" s="37"/>
      <c r="E1554" s="49" t="str">
        <f t="shared" si="298"/>
        <v>PENDIENTE NOTIFICACIÓN</v>
      </c>
      <c r="F1554" s="141" t="str">
        <f t="shared" si="299"/>
        <v>PENDIENTE NOTIFICACIÓN</v>
      </c>
      <c r="G1554" s="49" t="str">
        <f t="shared" si="300"/>
        <v/>
      </c>
      <c r="H1554" s="51" t="str">
        <f ca="1">IF(
L1554="",
"",
IF(
NETWORKDAYS(L1554,IF(M1554&lt;&gt;"",M1554,TODAY()),FESTIVOS_CO!A:A)&gt;2,
"VENCIDO",
IF(
NETWORKDAYS(L1554,IF(M1554&lt;&gt;"",M1554,TODAY()),FESTIVOS_CO!A:A)=2,
"ALERTA",
"A TIEMPO"
)))</f>
        <v/>
      </c>
      <c r="I1554" s="40"/>
      <c r="J1554" s="36"/>
      <c r="K1554" s="37"/>
      <c r="L1554" s="50"/>
      <c r="M1554" s="37"/>
      <c r="N1554" s="52"/>
      <c r="O1554" s="52"/>
      <c r="P1554" s="36"/>
      <c r="Q1554" s="36"/>
      <c r="R1554" s="40"/>
      <c r="S1554" s="36"/>
      <c r="T1554" s="40"/>
      <c r="U1554" s="40"/>
      <c r="V1554" s="81"/>
      <c r="W1554" s="40"/>
      <c r="X1554" s="40"/>
      <c r="Y1554" s="40"/>
      <c r="Z1554" s="38" t="str">
        <f>IFERROR(VLOOKUP(Y1554,DIRECTORIO!A:B,2,FALSE),"")</f>
        <v/>
      </c>
      <c r="AA1554" s="40"/>
      <c r="AB1554" s="40"/>
      <c r="AC1554" s="40"/>
      <c r="AD1554" s="40"/>
      <c r="AE1554" s="40"/>
      <c r="AF1554" s="40"/>
      <c r="AG1554" s="41" t="s">
        <v>109</v>
      </c>
      <c r="AH1554" s="42"/>
      <c r="AI1554" s="54" t="str">
        <f t="shared" ca="1" si="301"/>
        <v>PENDIENTE NOTIFICACIÓN ELECTRÓNICA</v>
      </c>
      <c r="AJ1554" s="37"/>
      <c r="AK1554" s="37"/>
      <c r="AL1554" s="37"/>
      <c r="AM1554" s="53" t="str">
        <f>IF(AK1554="","",WORKDAY(AK1554,5,FESTIVOS_CO!A:A))</f>
        <v/>
      </c>
      <c r="AN1554" s="37"/>
      <c r="AO1554" s="37"/>
      <c r="AP1554" s="54" t="str">
        <f t="shared" ca="1" si="294"/>
        <v>NO APLICA</v>
      </c>
      <c r="AQ1554" s="36"/>
      <c r="AR1554" s="43"/>
      <c r="AS1554" s="37"/>
      <c r="AT1554" s="36"/>
      <c r="AU1554" s="37"/>
      <c r="AV1554" s="36"/>
      <c r="AW1554" s="36"/>
      <c r="AX1554" s="37"/>
      <c r="AY1554" s="140" t="str">
        <f>IF(AU1554="","",WORKDAY(AU1554,5,FESTIVOS_CO!A:A))</f>
        <v/>
      </c>
      <c r="AZ1554" s="54" t="str">
        <f t="shared" ca="1" si="303"/>
        <v>NO APLICA</v>
      </c>
      <c r="BA1554" s="55" t="str">
        <f>IF(AX1554="","",WORKDAY(AX1554,5,FESTIVOS_CO!A:A))</f>
        <v/>
      </c>
      <c r="BB1554" s="39"/>
      <c r="BC1554" s="40"/>
      <c r="BD1554" s="40"/>
      <c r="BE1554" s="56" t="str">
        <f t="shared" ca="1" si="292"/>
        <v>NO APLICA</v>
      </c>
      <c r="BF1554" s="37"/>
      <c r="BG1554" s="45"/>
      <c r="BH1554" s="37"/>
      <c r="BI1554" s="36"/>
      <c r="BJ1554" s="37"/>
      <c r="BK1554" s="36"/>
      <c r="BL1554" s="36"/>
      <c r="BM1554" s="53" t="str">
        <f>IF(BJ1554="","",WORKDAY(BJ1554,5,FESTIVOS_CO!A:A))</f>
        <v/>
      </c>
      <c r="BN1554" s="57" t="str">
        <f t="shared" ca="1" si="302"/>
        <v>PENDIENTE HACER AVISO</v>
      </c>
      <c r="BO1554" s="54" t="str">
        <f t="shared" ca="1" si="295"/>
        <v>EN TRÁMITE NOTIF. POR AVISO</v>
      </c>
      <c r="BP1554" s="37"/>
      <c r="BQ1554" s="53" t="str">
        <f>IF(BP1554="","",WORKDAY(BP1554,5,FESTIVOS_CO!A:A))</f>
        <v/>
      </c>
      <c r="BR1554" s="37"/>
      <c r="BS1554" s="36"/>
      <c r="BT1554" s="38"/>
      <c r="BU1554" s="58" t="e">
        <f>VLOOKUP(BT1554,Hoja2!$C:$D,2,0)</f>
        <v>#N/A</v>
      </c>
      <c r="BV1554" s="80" t="str">
        <f>IF(
AND(AO1554="",BD1554="",BQ1554=""),
"EN PROCESO NOTIFICACION / COMUNICACION",
IF(
BT1554="",
"NO APLICA",
IF(
BU1554=60,
IF(AO1554&lt;&gt;"",AO1554,IF(BD1554&lt;&gt;"",BD1554,BQ1554))+60,
WORKDAY(
IF(AO1554&lt;&gt;"",AO1554,IF(BD1554&lt;&gt;"",BD1554,BQ1554)),
BU1554,
FESTIVOS_CO!A:A
)
)
))</f>
        <v>EN PROCESO NOTIFICACION / COMUNICACION</v>
      </c>
      <c r="BW1554" s="44"/>
      <c r="BX1554" s="53"/>
      <c r="BY1554" s="45"/>
      <c r="BZ1554" s="37"/>
      <c r="CA1554" s="54" t="str">
        <f t="shared" si="296"/>
        <v>PENDIENTE EJECUTORIA</v>
      </c>
      <c r="CB1554" s="59" t="str">
        <f t="shared" si="293"/>
        <v/>
      </c>
      <c r="CC1554" s="36"/>
      <c r="CD1554" s="40"/>
      <c r="CE1554" s="46"/>
      <c r="CF1554" s="40"/>
      <c r="CG1554" s="40"/>
      <c r="CH1554" s="40"/>
      <c r="CI1554" s="36"/>
      <c r="CJ1554" s="47"/>
      <c r="CK1554" s="40"/>
      <c r="CL1554" s="40"/>
      <c r="CM1554" s="40"/>
      <c r="CN1554" s="40"/>
    </row>
    <row r="1555" spans="1:92" ht="42.75" hidden="1">
      <c r="A1555" s="49" t="str">
        <f t="shared" si="297"/>
        <v>SIN GESTIÓN</v>
      </c>
      <c r="B1555" s="58"/>
      <c r="C1555" s="37"/>
      <c r="D1555" s="37"/>
      <c r="E1555" s="49" t="str">
        <f t="shared" si="298"/>
        <v>PENDIENTE NOTIFICACIÓN</v>
      </c>
      <c r="F1555" s="141" t="str">
        <f t="shared" si="299"/>
        <v>PENDIENTE NOTIFICACIÓN</v>
      </c>
      <c r="G1555" s="49" t="str">
        <f t="shared" si="300"/>
        <v/>
      </c>
      <c r="H1555" s="51" t="str">
        <f ca="1">IF(
L1555="",
"",
IF(
NETWORKDAYS(L1555,IF(M1555&lt;&gt;"",M1555,TODAY()),FESTIVOS_CO!A:A)&gt;2,
"VENCIDO",
IF(
NETWORKDAYS(L1555,IF(M1555&lt;&gt;"",M1555,TODAY()),FESTIVOS_CO!A:A)=2,
"ALERTA",
"A TIEMPO"
)))</f>
        <v/>
      </c>
      <c r="I1555" s="40"/>
      <c r="J1555" s="36"/>
      <c r="K1555" s="37"/>
      <c r="L1555" s="50"/>
      <c r="M1555" s="37"/>
      <c r="N1555" s="52"/>
      <c r="O1555" s="52"/>
      <c r="P1555" s="36"/>
      <c r="Q1555" s="36"/>
      <c r="R1555" s="40"/>
      <c r="S1555" s="36"/>
      <c r="T1555" s="40"/>
      <c r="U1555" s="40"/>
      <c r="V1555" s="81"/>
      <c r="W1555" s="40"/>
      <c r="X1555" s="40"/>
      <c r="Y1555" s="40"/>
      <c r="Z1555" s="38" t="str">
        <f>IFERROR(VLOOKUP(Y1555,DIRECTORIO!A:B,2,FALSE),"")</f>
        <v/>
      </c>
      <c r="AA1555" s="40"/>
      <c r="AB1555" s="40"/>
      <c r="AC1555" s="40"/>
      <c r="AD1555" s="40"/>
      <c r="AE1555" s="40"/>
      <c r="AF1555" s="40"/>
      <c r="AG1555" s="41" t="s">
        <v>109</v>
      </c>
      <c r="AH1555" s="42"/>
      <c r="AI1555" s="54" t="str">
        <f t="shared" ca="1" si="301"/>
        <v>PENDIENTE NOTIFICACIÓN ELECTRÓNICA</v>
      </c>
      <c r="AJ1555" s="37"/>
      <c r="AK1555" s="37"/>
      <c r="AL1555" s="37"/>
      <c r="AM1555" s="53" t="str">
        <f>IF(AK1555="","",WORKDAY(AK1555,5,FESTIVOS_CO!A:A))</f>
        <v/>
      </c>
      <c r="AN1555" s="37"/>
      <c r="AO1555" s="37"/>
      <c r="AP1555" s="54" t="str">
        <f t="shared" ca="1" si="294"/>
        <v>NO APLICA</v>
      </c>
      <c r="AQ1555" s="36"/>
      <c r="AR1555" s="43"/>
      <c r="AS1555" s="37"/>
      <c r="AT1555" s="36"/>
      <c r="AU1555" s="37"/>
      <c r="AV1555" s="36"/>
      <c r="AW1555" s="36"/>
      <c r="AX1555" s="37"/>
      <c r="AY1555" s="140" t="str">
        <f>IF(AU1555="","",WORKDAY(AU1555,5,FESTIVOS_CO!A:A))</f>
        <v/>
      </c>
      <c r="AZ1555" s="54" t="str">
        <f t="shared" ca="1" si="303"/>
        <v>NO APLICA</v>
      </c>
      <c r="BA1555" s="55" t="str">
        <f>IF(AX1555="","",WORKDAY(AX1555,5,FESTIVOS_CO!A:A))</f>
        <v/>
      </c>
      <c r="BB1555" s="39"/>
      <c r="BC1555" s="40"/>
      <c r="BD1555" s="40"/>
      <c r="BE1555" s="56" t="str">
        <f t="shared" ca="1" si="292"/>
        <v>NO APLICA</v>
      </c>
      <c r="BF1555" s="37"/>
      <c r="BG1555" s="45"/>
      <c r="BH1555" s="37"/>
      <c r="BI1555" s="36"/>
      <c r="BJ1555" s="37"/>
      <c r="BK1555" s="36"/>
      <c r="BL1555" s="36"/>
      <c r="BM1555" s="53" t="str">
        <f>IF(BJ1555="","",WORKDAY(BJ1555,5,FESTIVOS_CO!A:A))</f>
        <v/>
      </c>
      <c r="BN1555" s="57" t="str">
        <f t="shared" ca="1" si="302"/>
        <v>PENDIENTE HACER AVISO</v>
      </c>
      <c r="BO1555" s="54" t="str">
        <f t="shared" ca="1" si="295"/>
        <v>EN TRÁMITE NOTIF. POR AVISO</v>
      </c>
      <c r="BP1555" s="37"/>
      <c r="BQ1555" s="53" t="str">
        <f>IF(BP1555="","",WORKDAY(BP1555,5,FESTIVOS_CO!A:A))</f>
        <v/>
      </c>
      <c r="BR1555" s="37"/>
      <c r="BS1555" s="36"/>
      <c r="BT1555" s="38"/>
      <c r="BU1555" s="58" t="e">
        <f>VLOOKUP(BT1555,Hoja2!$C:$D,2,0)</f>
        <v>#N/A</v>
      </c>
      <c r="BV1555" s="80" t="str">
        <f>IF(
AND(AO1555="",BD1555="",BQ1555=""),
"EN PROCESO NOTIFICACION / COMUNICACION",
IF(
BT1555="",
"NO APLICA",
IF(
BU1555=60,
IF(AO1555&lt;&gt;"",AO1555,IF(BD1555&lt;&gt;"",BD1555,BQ1555))+60,
WORKDAY(
IF(AO1555&lt;&gt;"",AO1555,IF(BD1555&lt;&gt;"",BD1555,BQ1555)),
BU1555,
FESTIVOS_CO!A:A
)
)
))</f>
        <v>EN PROCESO NOTIFICACION / COMUNICACION</v>
      </c>
      <c r="BW1555" s="44"/>
      <c r="BX1555" s="53"/>
      <c r="BY1555" s="45"/>
      <c r="BZ1555" s="37"/>
      <c r="CA1555" s="54" t="str">
        <f t="shared" si="296"/>
        <v>PENDIENTE EJECUTORIA</v>
      </c>
      <c r="CB1555" s="59" t="str">
        <f t="shared" si="293"/>
        <v/>
      </c>
      <c r="CC1555" s="36"/>
      <c r="CD1555" s="40"/>
      <c r="CE1555" s="46"/>
      <c r="CF1555" s="40"/>
      <c r="CG1555" s="40"/>
      <c r="CH1555" s="40"/>
      <c r="CI1555" s="36"/>
      <c r="CJ1555" s="47"/>
      <c r="CK1555" s="40"/>
      <c r="CL1555" s="40"/>
      <c r="CM1555" s="40"/>
      <c r="CN1555" s="40"/>
    </row>
    <row r="1556" spans="1:92" ht="42.75" hidden="1">
      <c r="A1556" s="49" t="str">
        <f t="shared" si="297"/>
        <v>SIN GESTIÓN</v>
      </c>
      <c r="B1556" s="58"/>
      <c r="C1556" s="37"/>
      <c r="D1556" s="37"/>
      <c r="E1556" s="49" t="str">
        <f t="shared" si="298"/>
        <v>PENDIENTE NOTIFICACIÓN</v>
      </c>
      <c r="F1556" s="141" t="str">
        <f t="shared" si="299"/>
        <v>PENDIENTE NOTIFICACIÓN</v>
      </c>
      <c r="G1556" s="49" t="str">
        <f t="shared" si="300"/>
        <v/>
      </c>
      <c r="H1556" s="51" t="str">
        <f ca="1">IF(
L1556="",
"",
IF(
NETWORKDAYS(L1556,IF(M1556&lt;&gt;"",M1556,TODAY()),FESTIVOS_CO!A:A)&gt;2,
"VENCIDO",
IF(
NETWORKDAYS(L1556,IF(M1556&lt;&gt;"",M1556,TODAY()),FESTIVOS_CO!A:A)=2,
"ALERTA",
"A TIEMPO"
)))</f>
        <v/>
      </c>
      <c r="I1556" s="40"/>
      <c r="J1556" s="36"/>
      <c r="K1556" s="37"/>
      <c r="L1556" s="50"/>
      <c r="M1556" s="37"/>
      <c r="N1556" s="52"/>
      <c r="O1556" s="52"/>
      <c r="P1556" s="36"/>
      <c r="Q1556" s="36"/>
      <c r="R1556" s="40"/>
      <c r="S1556" s="36"/>
      <c r="T1556" s="40"/>
      <c r="U1556" s="40"/>
      <c r="V1556" s="81"/>
      <c r="W1556" s="40"/>
      <c r="X1556" s="40"/>
      <c r="Y1556" s="40"/>
      <c r="Z1556" s="38" t="str">
        <f>IFERROR(VLOOKUP(Y1556,DIRECTORIO!A:B,2,FALSE),"")</f>
        <v/>
      </c>
      <c r="AA1556" s="40"/>
      <c r="AB1556" s="40"/>
      <c r="AC1556" s="40"/>
      <c r="AD1556" s="40"/>
      <c r="AE1556" s="40"/>
      <c r="AF1556" s="40"/>
      <c r="AG1556" s="41" t="s">
        <v>109</v>
      </c>
      <c r="AH1556" s="42"/>
      <c r="AI1556" s="54" t="str">
        <f t="shared" ca="1" si="301"/>
        <v>PENDIENTE NOTIFICACIÓN ELECTRÓNICA</v>
      </c>
      <c r="AJ1556" s="37"/>
      <c r="AK1556" s="37"/>
      <c r="AL1556" s="37"/>
      <c r="AM1556" s="53" t="str">
        <f>IF(AK1556="","",WORKDAY(AK1556,5,FESTIVOS_CO!A:A))</f>
        <v/>
      </c>
      <c r="AN1556" s="37"/>
      <c r="AO1556" s="37"/>
      <c r="AP1556" s="54" t="str">
        <f t="shared" ca="1" si="294"/>
        <v>NO APLICA</v>
      </c>
      <c r="AQ1556" s="36"/>
      <c r="AR1556" s="43"/>
      <c r="AS1556" s="37"/>
      <c r="AT1556" s="36"/>
      <c r="AU1556" s="37"/>
      <c r="AV1556" s="36"/>
      <c r="AW1556" s="36"/>
      <c r="AX1556" s="37"/>
      <c r="AY1556" s="140" t="str">
        <f>IF(AU1556="","",WORKDAY(AU1556,5,FESTIVOS_CO!A:A))</f>
        <v/>
      </c>
      <c r="AZ1556" s="54" t="str">
        <f t="shared" ca="1" si="303"/>
        <v>NO APLICA</v>
      </c>
      <c r="BA1556" s="55" t="str">
        <f>IF(AX1556="","",WORKDAY(AX1556,5,FESTIVOS_CO!A:A))</f>
        <v/>
      </c>
      <c r="BB1556" s="39"/>
      <c r="BC1556" s="40"/>
      <c r="BD1556" s="40"/>
      <c r="BE1556" s="56" t="str">
        <f t="shared" ca="1" si="292"/>
        <v>NO APLICA</v>
      </c>
      <c r="BF1556" s="37"/>
      <c r="BG1556" s="45"/>
      <c r="BH1556" s="37"/>
      <c r="BI1556" s="36"/>
      <c r="BJ1556" s="37"/>
      <c r="BK1556" s="36"/>
      <c r="BL1556" s="36"/>
      <c r="BM1556" s="53" t="str">
        <f>IF(BJ1556="","",WORKDAY(BJ1556,5,FESTIVOS_CO!A:A))</f>
        <v/>
      </c>
      <c r="BN1556" s="57" t="str">
        <f t="shared" ca="1" si="302"/>
        <v>PENDIENTE HACER AVISO</v>
      </c>
      <c r="BO1556" s="54" t="str">
        <f t="shared" ca="1" si="295"/>
        <v>EN TRÁMITE NOTIF. POR AVISO</v>
      </c>
      <c r="BP1556" s="37"/>
      <c r="BQ1556" s="53" t="str">
        <f>IF(BP1556="","",WORKDAY(BP1556,5,FESTIVOS_CO!A:A))</f>
        <v/>
      </c>
      <c r="BR1556" s="37"/>
      <c r="BS1556" s="36"/>
      <c r="BT1556" s="38"/>
      <c r="BU1556" s="58" t="e">
        <f>VLOOKUP(BT1556,Hoja2!$C:$D,2,0)</f>
        <v>#N/A</v>
      </c>
      <c r="BV1556" s="80" t="str">
        <f>IF(
AND(AO1556="",BD1556="",BQ1556=""),
"EN PROCESO NOTIFICACION / COMUNICACION",
IF(
BT1556="",
"NO APLICA",
IF(
BU1556=60,
IF(AO1556&lt;&gt;"",AO1556,IF(BD1556&lt;&gt;"",BD1556,BQ1556))+60,
WORKDAY(
IF(AO1556&lt;&gt;"",AO1556,IF(BD1556&lt;&gt;"",BD1556,BQ1556)),
BU1556,
FESTIVOS_CO!A:A
)
)
))</f>
        <v>EN PROCESO NOTIFICACION / COMUNICACION</v>
      </c>
      <c r="BW1556" s="44"/>
      <c r="BX1556" s="53"/>
      <c r="BY1556" s="45"/>
      <c r="BZ1556" s="37"/>
      <c r="CA1556" s="54" t="str">
        <f t="shared" si="296"/>
        <v>PENDIENTE EJECUTORIA</v>
      </c>
      <c r="CB1556" s="59" t="str">
        <f t="shared" si="293"/>
        <v/>
      </c>
      <c r="CC1556" s="36"/>
      <c r="CD1556" s="40"/>
      <c r="CE1556" s="46"/>
      <c r="CF1556" s="40"/>
      <c r="CG1556" s="40"/>
      <c r="CH1556" s="40"/>
      <c r="CI1556" s="36"/>
      <c r="CJ1556" s="47"/>
      <c r="CK1556" s="40"/>
      <c r="CL1556" s="40"/>
      <c r="CM1556" s="40"/>
      <c r="CN1556" s="40"/>
    </row>
    <row r="1557" spans="1:92" ht="42.75" hidden="1">
      <c r="A1557" s="49" t="str">
        <f t="shared" si="297"/>
        <v>SIN GESTIÓN</v>
      </c>
      <c r="B1557" s="58"/>
      <c r="C1557" s="37"/>
      <c r="D1557" s="37"/>
      <c r="E1557" s="49" t="str">
        <f t="shared" si="298"/>
        <v>PENDIENTE NOTIFICACIÓN</v>
      </c>
      <c r="F1557" s="141" t="str">
        <f t="shared" si="299"/>
        <v>PENDIENTE NOTIFICACIÓN</v>
      </c>
      <c r="G1557" s="49" t="str">
        <f t="shared" si="300"/>
        <v/>
      </c>
      <c r="H1557" s="51" t="str">
        <f ca="1">IF(
L1557="",
"",
IF(
NETWORKDAYS(L1557,IF(M1557&lt;&gt;"",M1557,TODAY()),FESTIVOS_CO!A:A)&gt;2,
"VENCIDO",
IF(
NETWORKDAYS(L1557,IF(M1557&lt;&gt;"",M1557,TODAY()),FESTIVOS_CO!A:A)=2,
"ALERTA",
"A TIEMPO"
)))</f>
        <v/>
      </c>
      <c r="I1557" s="40"/>
      <c r="J1557" s="36"/>
      <c r="K1557" s="37"/>
      <c r="L1557" s="50"/>
      <c r="M1557" s="37"/>
      <c r="N1557" s="52"/>
      <c r="O1557" s="52"/>
      <c r="P1557" s="36"/>
      <c r="Q1557" s="36"/>
      <c r="R1557" s="40"/>
      <c r="S1557" s="36"/>
      <c r="T1557" s="40"/>
      <c r="U1557" s="40"/>
      <c r="V1557" s="81"/>
      <c r="W1557" s="40"/>
      <c r="X1557" s="40"/>
      <c r="Y1557" s="40"/>
      <c r="Z1557" s="38" t="str">
        <f>IFERROR(VLOOKUP(Y1557,DIRECTORIO!A:B,2,FALSE),"")</f>
        <v/>
      </c>
      <c r="AA1557" s="40"/>
      <c r="AB1557" s="40"/>
      <c r="AC1557" s="40"/>
      <c r="AD1557" s="40"/>
      <c r="AE1557" s="40"/>
      <c r="AF1557" s="40"/>
      <c r="AG1557" s="41" t="s">
        <v>109</v>
      </c>
      <c r="AH1557" s="42"/>
      <c r="AI1557" s="54" t="str">
        <f t="shared" ca="1" si="301"/>
        <v>PENDIENTE NOTIFICACIÓN ELECTRÓNICA</v>
      </c>
      <c r="AJ1557" s="37"/>
      <c r="AK1557" s="37"/>
      <c r="AL1557" s="37"/>
      <c r="AM1557" s="53" t="str">
        <f>IF(AK1557="","",WORKDAY(AK1557,5,FESTIVOS_CO!A:A))</f>
        <v/>
      </c>
      <c r="AN1557" s="37"/>
      <c r="AO1557" s="37"/>
      <c r="AP1557" s="54" t="str">
        <f t="shared" ca="1" si="294"/>
        <v>NO APLICA</v>
      </c>
      <c r="AQ1557" s="36"/>
      <c r="AR1557" s="43"/>
      <c r="AS1557" s="37"/>
      <c r="AT1557" s="36"/>
      <c r="AU1557" s="37"/>
      <c r="AV1557" s="36"/>
      <c r="AW1557" s="36"/>
      <c r="AX1557" s="37"/>
      <c r="AY1557" s="140" t="str">
        <f>IF(AU1557="","",WORKDAY(AU1557,5,FESTIVOS_CO!A:A))</f>
        <v/>
      </c>
      <c r="AZ1557" s="54" t="str">
        <f t="shared" ca="1" si="303"/>
        <v>NO APLICA</v>
      </c>
      <c r="BA1557" s="55" t="str">
        <f>IF(AX1557="","",WORKDAY(AX1557,5,FESTIVOS_CO!A:A))</f>
        <v/>
      </c>
      <c r="BB1557" s="39"/>
      <c r="BC1557" s="40"/>
      <c r="BD1557" s="40"/>
      <c r="BE1557" s="56" t="str">
        <f t="shared" ca="1" si="292"/>
        <v>NO APLICA</v>
      </c>
      <c r="BF1557" s="37"/>
      <c r="BG1557" s="45"/>
      <c r="BH1557" s="37"/>
      <c r="BI1557" s="36"/>
      <c r="BJ1557" s="37"/>
      <c r="BK1557" s="36"/>
      <c r="BL1557" s="36"/>
      <c r="BM1557" s="53" t="str">
        <f>IF(BJ1557="","",WORKDAY(BJ1557,5,FESTIVOS_CO!A:A))</f>
        <v/>
      </c>
      <c r="BN1557" s="57" t="str">
        <f t="shared" ca="1" si="302"/>
        <v>PENDIENTE HACER AVISO</v>
      </c>
      <c r="BO1557" s="54" t="str">
        <f t="shared" ca="1" si="295"/>
        <v>EN TRÁMITE NOTIF. POR AVISO</v>
      </c>
      <c r="BP1557" s="37"/>
      <c r="BQ1557" s="53" t="str">
        <f>IF(BP1557="","",WORKDAY(BP1557,5,FESTIVOS_CO!A:A))</f>
        <v/>
      </c>
      <c r="BR1557" s="37"/>
      <c r="BS1557" s="36"/>
      <c r="BT1557" s="38"/>
      <c r="BU1557" s="58" t="e">
        <f>VLOOKUP(BT1557,Hoja2!$C:$D,2,0)</f>
        <v>#N/A</v>
      </c>
      <c r="BV1557" s="80" t="str">
        <f>IF(
AND(AO1557="",BD1557="",BQ1557=""),
"EN PROCESO NOTIFICACION / COMUNICACION",
IF(
BT1557="",
"NO APLICA",
IF(
BU1557=60,
IF(AO1557&lt;&gt;"",AO1557,IF(BD1557&lt;&gt;"",BD1557,BQ1557))+60,
WORKDAY(
IF(AO1557&lt;&gt;"",AO1557,IF(BD1557&lt;&gt;"",BD1557,BQ1557)),
BU1557,
FESTIVOS_CO!A:A
)
)
))</f>
        <v>EN PROCESO NOTIFICACION / COMUNICACION</v>
      </c>
      <c r="BW1557" s="44"/>
      <c r="BX1557" s="53"/>
      <c r="BY1557" s="45"/>
      <c r="BZ1557" s="37"/>
      <c r="CA1557" s="54" t="str">
        <f t="shared" si="296"/>
        <v>PENDIENTE EJECUTORIA</v>
      </c>
      <c r="CB1557" s="59" t="str">
        <f t="shared" si="293"/>
        <v/>
      </c>
      <c r="CC1557" s="36"/>
      <c r="CD1557" s="40"/>
      <c r="CE1557" s="46"/>
      <c r="CF1557" s="40"/>
      <c r="CG1557" s="40"/>
      <c r="CH1557" s="40"/>
      <c r="CI1557" s="36"/>
      <c r="CJ1557" s="47"/>
      <c r="CK1557" s="40"/>
      <c r="CL1557" s="40"/>
      <c r="CM1557" s="40"/>
      <c r="CN1557" s="40"/>
    </row>
    <row r="1558" spans="1:92" ht="42.75" hidden="1">
      <c r="A1558" s="49" t="str">
        <f t="shared" si="297"/>
        <v>SIN GESTIÓN</v>
      </c>
      <c r="B1558" s="58"/>
      <c r="C1558" s="37"/>
      <c r="D1558" s="37"/>
      <c r="E1558" s="49" t="str">
        <f t="shared" si="298"/>
        <v>PENDIENTE NOTIFICACIÓN</v>
      </c>
      <c r="F1558" s="141" t="str">
        <f t="shared" si="299"/>
        <v>PENDIENTE NOTIFICACIÓN</v>
      </c>
      <c r="G1558" s="49" t="str">
        <f t="shared" si="300"/>
        <v/>
      </c>
      <c r="H1558" s="51" t="str">
        <f ca="1">IF(
L1558="",
"",
IF(
NETWORKDAYS(L1558,IF(M1558&lt;&gt;"",M1558,TODAY()),FESTIVOS_CO!A:A)&gt;2,
"VENCIDO",
IF(
NETWORKDAYS(L1558,IF(M1558&lt;&gt;"",M1558,TODAY()),FESTIVOS_CO!A:A)=2,
"ALERTA",
"A TIEMPO"
)))</f>
        <v/>
      </c>
      <c r="I1558" s="40"/>
      <c r="J1558" s="36"/>
      <c r="K1558" s="37"/>
      <c r="L1558" s="50"/>
      <c r="M1558" s="37"/>
      <c r="N1558" s="52"/>
      <c r="O1558" s="52"/>
      <c r="P1558" s="36"/>
      <c r="Q1558" s="36"/>
      <c r="R1558" s="40"/>
      <c r="S1558" s="36"/>
      <c r="T1558" s="40"/>
      <c r="U1558" s="40"/>
      <c r="V1558" s="81"/>
      <c r="W1558" s="40"/>
      <c r="X1558" s="40"/>
      <c r="Y1558" s="40"/>
      <c r="Z1558" s="38" t="str">
        <f>IFERROR(VLOOKUP(Y1558,DIRECTORIO!A:B,2,FALSE),"")</f>
        <v/>
      </c>
      <c r="AA1558" s="40"/>
      <c r="AB1558" s="40"/>
      <c r="AC1558" s="40"/>
      <c r="AD1558" s="40"/>
      <c r="AE1558" s="40"/>
      <c r="AF1558" s="40"/>
      <c r="AG1558" s="41" t="s">
        <v>109</v>
      </c>
      <c r="AH1558" s="42"/>
      <c r="AI1558" s="54" t="str">
        <f t="shared" ca="1" si="301"/>
        <v>PENDIENTE NOTIFICACIÓN ELECTRÓNICA</v>
      </c>
      <c r="AJ1558" s="37"/>
      <c r="AK1558" s="37"/>
      <c r="AL1558" s="37"/>
      <c r="AM1558" s="53" t="str">
        <f>IF(AK1558="","",WORKDAY(AK1558,5,FESTIVOS_CO!A:A))</f>
        <v/>
      </c>
      <c r="AN1558" s="37"/>
      <c r="AO1558" s="37"/>
      <c r="AP1558" s="54" t="str">
        <f t="shared" ca="1" si="294"/>
        <v>NO APLICA</v>
      </c>
      <c r="AQ1558" s="36"/>
      <c r="AR1558" s="43"/>
      <c r="AS1558" s="37"/>
      <c r="AT1558" s="36"/>
      <c r="AU1558" s="37"/>
      <c r="AV1558" s="36"/>
      <c r="AW1558" s="36"/>
      <c r="AX1558" s="37"/>
      <c r="AY1558" s="140" t="str">
        <f>IF(AU1558="","",WORKDAY(AU1558,5,FESTIVOS_CO!A:A))</f>
        <v/>
      </c>
      <c r="AZ1558" s="54" t="str">
        <f t="shared" ca="1" si="303"/>
        <v>NO APLICA</v>
      </c>
      <c r="BA1558" s="55" t="str">
        <f>IF(AX1558="","",WORKDAY(AX1558,5,FESTIVOS_CO!A:A))</f>
        <v/>
      </c>
      <c r="BB1558" s="39"/>
      <c r="BC1558" s="40"/>
      <c r="BD1558" s="40"/>
      <c r="BE1558" s="56" t="str">
        <f t="shared" ca="1" si="292"/>
        <v>NO APLICA</v>
      </c>
      <c r="BF1558" s="37"/>
      <c r="BG1558" s="45"/>
      <c r="BH1558" s="37"/>
      <c r="BI1558" s="36"/>
      <c r="BJ1558" s="37"/>
      <c r="BK1558" s="36"/>
      <c r="BL1558" s="36"/>
      <c r="BM1558" s="53" t="str">
        <f>IF(BJ1558="","",WORKDAY(BJ1558,5,FESTIVOS_CO!A:A))</f>
        <v/>
      </c>
      <c r="BN1558" s="57" t="str">
        <f t="shared" ca="1" si="302"/>
        <v>PENDIENTE HACER AVISO</v>
      </c>
      <c r="BO1558" s="54" t="str">
        <f t="shared" ca="1" si="295"/>
        <v>EN TRÁMITE NOTIF. POR AVISO</v>
      </c>
      <c r="BP1558" s="37"/>
      <c r="BQ1558" s="53" t="str">
        <f>IF(BP1558="","",WORKDAY(BP1558,5,FESTIVOS_CO!A:A))</f>
        <v/>
      </c>
      <c r="BR1558" s="37"/>
      <c r="BS1558" s="36"/>
      <c r="BT1558" s="38"/>
      <c r="BU1558" s="58" t="e">
        <f>VLOOKUP(BT1558,Hoja2!$C:$D,2,0)</f>
        <v>#N/A</v>
      </c>
      <c r="BV1558" s="80" t="str">
        <f>IF(
AND(AO1558="",BD1558="",BQ1558=""),
"EN PROCESO NOTIFICACION / COMUNICACION",
IF(
BT1558="",
"NO APLICA",
IF(
BU1558=60,
IF(AO1558&lt;&gt;"",AO1558,IF(BD1558&lt;&gt;"",BD1558,BQ1558))+60,
WORKDAY(
IF(AO1558&lt;&gt;"",AO1558,IF(BD1558&lt;&gt;"",BD1558,BQ1558)),
BU1558,
FESTIVOS_CO!A:A
)
)
))</f>
        <v>EN PROCESO NOTIFICACION / COMUNICACION</v>
      </c>
      <c r="BW1558" s="44"/>
      <c r="BX1558" s="53"/>
      <c r="BY1558" s="45"/>
      <c r="BZ1558" s="37"/>
      <c r="CA1558" s="54" t="str">
        <f t="shared" si="296"/>
        <v>PENDIENTE EJECUTORIA</v>
      </c>
      <c r="CB1558" s="59" t="str">
        <f t="shared" si="293"/>
        <v/>
      </c>
      <c r="CC1558" s="36"/>
      <c r="CD1558" s="40"/>
      <c r="CE1558" s="46"/>
      <c r="CF1558" s="40"/>
      <c r="CG1558" s="40"/>
      <c r="CH1558" s="40"/>
      <c r="CI1558" s="36"/>
      <c r="CJ1558" s="47"/>
      <c r="CK1558" s="40"/>
      <c r="CL1558" s="40"/>
      <c r="CM1558" s="40"/>
      <c r="CN1558" s="40"/>
    </row>
    <row r="1559" spans="1:92" ht="42.75" hidden="1">
      <c r="A1559" s="49" t="str">
        <f t="shared" si="297"/>
        <v>SIN GESTIÓN</v>
      </c>
      <c r="B1559" s="58"/>
      <c r="C1559" s="37"/>
      <c r="D1559" s="37"/>
      <c r="E1559" s="49" t="str">
        <f t="shared" si="298"/>
        <v>PENDIENTE NOTIFICACIÓN</v>
      </c>
      <c r="F1559" s="141" t="str">
        <f t="shared" si="299"/>
        <v>PENDIENTE NOTIFICACIÓN</v>
      </c>
      <c r="G1559" s="49" t="str">
        <f t="shared" si="300"/>
        <v/>
      </c>
      <c r="H1559" s="51" t="str">
        <f ca="1">IF(
L1559="",
"",
IF(
NETWORKDAYS(L1559,IF(M1559&lt;&gt;"",M1559,TODAY()),FESTIVOS_CO!A:A)&gt;2,
"VENCIDO",
IF(
NETWORKDAYS(L1559,IF(M1559&lt;&gt;"",M1559,TODAY()),FESTIVOS_CO!A:A)=2,
"ALERTA",
"A TIEMPO"
)))</f>
        <v/>
      </c>
      <c r="I1559" s="40"/>
      <c r="J1559" s="36"/>
      <c r="K1559" s="37"/>
      <c r="L1559" s="50"/>
      <c r="M1559" s="37"/>
      <c r="N1559" s="52"/>
      <c r="O1559" s="52"/>
      <c r="P1559" s="36"/>
      <c r="Q1559" s="36"/>
      <c r="R1559" s="40"/>
      <c r="S1559" s="36"/>
      <c r="T1559" s="40"/>
      <c r="U1559" s="40"/>
      <c r="V1559" s="81"/>
      <c r="W1559" s="40"/>
      <c r="X1559" s="40"/>
      <c r="Y1559" s="40"/>
      <c r="Z1559" s="38" t="str">
        <f>IFERROR(VLOOKUP(Y1559,DIRECTORIO!A:B,2,FALSE),"")</f>
        <v/>
      </c>
      <c r="AA1559" s="40"/>
      <c r="AB1559" s="40"/>
      <c r="AC1559" s="40"/>
      <c r="AD1559" s="40"/>
      <c r="AE1559" s="40"/>
      <c r="AF1559" s="40"/>
      <c r="AG1559" s="41" t="s">
        <v>109</v>
      </c>
      <c r="AH1559" s="42"/>
      <c r="AI1559" s="54" t="str">
        <f t="shared" ca="1" si="301"/>
        <v>PENDIENTE NOTIFICACIÓN ELECTRÓNICA</v>
      </c>
      <c r="AJ1559" s="37"/>
      <c r="AK1559" s="37"/>
      <c r="AL1559" s="37"/>
      <c r="AM1559" s="53" t="str">
        <f>IF(AK1559="","",WORKDAY(AK1559,5,FESTIVOS_CO!A:A))</f>
        <v/>
      </c>
      <c r="AN1559" s="37"/>
      <c r="AO1559" s="37"/>
      <c r="AP1559" s="54" t="str">
        <f t="shared" ca="1" si="294"/>
        <v>NO APLICA</v>
      </c>
      <c r="AQ1559" s="36"/>
      <c r="AR1559" s="43"/>
      <c r="AS1559" s="37"/>
      <c r="AT1559" s="36"/>
      <c r="AU1559" s="37"/>
      <c r="AV1559" s="36"/>
      <c r="AW1559" s="36"/>
      <c r="AX1559" s="37"/>
      <c r="AY1559" s="140" t="str">
        <f>IF(AU1559="","",WORKDAY(AU1559,5,FESTIVOS_CO!A:A))</f>
        <v/>
      </c>
      <c r="AZ1559" s="54" t="str">
        <f t="shared" ca="1" si="303"/>
        <v>NO APLICA</v>
      </c>
      <c r="BA1559" s="55" t="str">
        <f>IF(AX1559="","",WORKDAY(AX1559,5,FESTIVOS_CO!A:A))</f>
        <v/>
      </c>
      <c r="BB1559" s="39"/>
      <c r="BC1559" s="40"/>
      <c r="BD1559" s="40"/>
      <c r="BE1559" s="56" t="str">
        <f t="shared" ca="1" si="292"/>
        <v>NO APLICA</v>
      </c>
      <c r="BF1559" s="37"/>
      <c r="BG1559" s="45"/>
      <c r="BH1559" s="37"/>
      <c r="BI1559" s="36"/>
      <c r="BJ1559" s="37"/>
      <c r="BK1559" s="36"/>
      <c r="BL1559" s="36"/>
      <c r="BM1559" s="53" t="str">
        <f>IF(BJ1559="","",WORKDAY(BJ1559,5,FESTIVOS_CO!A:A))</f>
        <v/>
      </c>
      <c r="BN1559" s="57" t="str">
        <f t="shared" ca="1" si="302"/>
        <v>PENDIENTE HACER AVISO</v>
      </c>
      <c r="BO1559" s="54" t="str">
        <f t="shared" ca="1" si="295"/>
        <v>EN TRÁMITE NOTIF. POR AVISO</v>
      </c>
      <c r="BP1559" s="37"/>
      <c r="BQ1559" s="53" t="str">
        <f>IF(BP1559="","",WORKDAY(BP1559,5,FESTIVOS_CO!A:A))</f>
        <v/>
      </c>
      <c r="BR1559" s="37"/>
      <c r="BS1559" s="36"/>
      <c r="BT1559" s="38"/>
      <c r="BU1559" s="58" t="e">
        <f>VLOOKUP(BT1559,Hoja2!$C:$D,2,0)</f>
        <v>#N/A</v>
      </c>
      <c r="BV1559" s="80" t="str">
        <f>IF(
AND(AO1559="",BD1559="",BQ1559=""),
"EN PROCESO NOTIFICACION / COMUNICACION",
IF(
BT1559="",
"NO APLICA",
IF(
BU1559=60,
IF(AO1559&lt;&gt;"",AO1559,IF(BD1559&lt;&gt;"",BD1559,BQ1559))+60,
WORKDAY(
IF(AO1559&lt;&gt;"",AO1559,IF(BD1559&lt;&gt;"",BD1559,BQ1559)),
BU1559,
FESTIVOS_CO!A:A
)
)
))</f>
        <v>EN PROCESO NOTIFICACION / COMUNICACION</v>
      </c>
      <c r="BW1559" s="44"/>
      <c r="BX1559" s="53"/>
      <c r="BY1559" s="45"/>
      <c r="BZ1559" s="37"/>
      <c r="CA1559" s="54" t="str">
        <f t="shared" si="296"/>
        <v>PENDIENTE EJECUTORIA</v>
      </c>
      <c r="CB1559" s="59" t="str">
        <f t="shared" si="293"/>
        <v/>
      </c>
      <c r="CC1559" s="36"/>
      <c r="CD1559" s="40"/>
      <c r="CE1559" s="46"/>
      <c r="CF1559" s="40"/>
      <c r="CG1559" s="40"/>
      <c r="CH1559" s="40"/>
      <c r="CI1559" s="36"/>
      <c r="CJ1559" s="47"/>
      <c r="CK1559" s="40"/>
      <c r="CL1559" s="40"/>
      <c r="CM1559" s="40"/>
      <c r="CN1559" s="40"/>
    </row>
    <row r="1560" spans="1:92" ht="42.75" hidden="1">
      <c r="A1560" s="49" t="str">
        <f t="shared" si="297"/>
        <v>SIN GESTIÓN</v>
      </c>
      <c r="B1560" s="58"/>
      <c r="C1560" s="37"/>
      <c r="D1560" s="37"/>
      <c r="E1560" s="49" t="str">
        <f t="shared" si="298"/>
        <v>PENDIENTE NOTIFICACIÓN</v>
      </c>
      <c r="F1560" s="141" t="str">
        <f t="shared" si="299"/>
        <v>PENDIENTE NOTIFICACIÓN</v>
      </c>
      <c r="G1560" s="49" t="str">
        <f t="shared" si="300"/>
        <v/>
      </c>
      <c r="H1560" s="51" t="str">
        <f ca="1">IF(
L1560="",
"",
IF(
NETWORKDAYS(L1560,IF(M1560&lt;&gt;"",M1560,TODAY()),FESTIVOS_CO!A:A)&gt;2,
"VENCIDO",
IF(
NETWORKDAYS(L1560,IF(M1560&lt;&gt;"",M1560,TODAY()),FESTIVOS_CO!A:A)=2,
"ALERTA",
"A TIEMPO"
)))</f>
        <v/>
      </c>
      <c r="I1560" s="40"/>
      <c r="J1560" s="36"/>
      <c r="K1560" s="37"/>
      <c r="L1560" s="50"/>
      <c r="M1560" s="37"/>
      <c r="N1560" s="52"/>
      <c r="O1560" s="52"/>
      <c r="P1560" s="36"/>
      <c r="Q1560" s="36"/>
      <c r="R1560" s="40"/>
      <c r="S1560" s="36"/>
      <c r="T1560" s="40"/>
      <c r="U1560" s="40"/>
      <c r="V1560" s="81"/>
      <c r="W1560" s="40"/>
      <c r="X1560" s="40"/>
      <c r="Y1560" s="40"/>
      <c r="Z1560" s="38" t="str">
        <f>IFERROR(VLOOKUP(Y1560,DIRECTORIO!A:B,2,FALSE),"")</f>
        <v/>
      </c>
      <c r="AA1560" s="40"/>
      <c r="AB1560" s="40"/>
      <c r="AC1560" s="40"/>
      <c r="AD1560" s="40"/>
      <c r="AE1560" s="40"/>
      <c r="AF1560" s="40"/>
      <c r="AG1560" s="41" t="s">
        <v>109</v>
      </c>
      <c r="AH1560" s="42"/>
      <c r="AI1560" s="54" t="str">
        <f t="shared" ca="1" si="301"/>
        <v>PENDIENTE NOTIFICACIÓN ELECTRÓNICA</v>
      </c>
      <c r="AJ1560" s="37"/>
      <c r="AK1560" s="37"/>
      <c r="AL1560" s="37"/>
      <c r="AM1560" s="53" t="str">
        <f>IF(AK1560="","",WORKDAY(AK1560,5,FESTIVOS_CO!A:A))</f>
        <v/>
      </c>
      <c r="AN1560" s="37"/>
      <c r="AO1560" s="37"/>
      <c r="AP1560" s="54" t="str">
        <f t="shared" ca="1" si="294"/>
        <v>NO APLICA</v>
      </c>
      <c r="AQ1560" s="36"/>
      <c r="AR1560" s="43"/>
      <c r="AS1560" s="37"/>
      <c r="AT1560" s="36"/>
      <c r="AU1560" s="37"/>
      <c r="AV1560" s="36"/>
      <c r="AW1560" s="36"/>
      <c r="AX1560" s="37"/>
      <c r="AY1560" s="140" t="str">
        <f>IF(AU1560="","",WORKDAY(AU1560,5,FESTIVOS_CO!A:A))</f>
        <v/>
      </c>
      <c r="AZ1560" s="54" t="str">
        <f t="shared" ca="1" si="303"/>
        <v>NO APLICA</v>
      </c>
      <c r="BA1560" s="55" t="str">
        <f>IF(AX1560="","",WORKDAY(AX1560,5,FESTIVOS_CO!A:A))</f>
        <v/>
      </c>
      <c r="BB1560" s="39"/>
      <c r="BC1560" s="40"/>
      <c r="BD1560" s="40"/>
      <c r="BE1560" s="56" t="str">
        <f t="shared" ca="1" si="292"/>
        <v>NO APLICA</v>
      </c>
      <c r="BF1560" s="37"/>
      <c r="BG1560" s="45"/>
      <c r="BH1560" s="37"/>
      <c r="BI1560" s="36"/>
      <c r="BJ1560" s="37"/>
      <c r="BK1560" s="36"/>
      <c r="BL1560" s="36"/>
      <c r="BM1560" s="53" t="str">
        <f>IF(BJ1560="","",WORKDAY(BJ1560,5,FESTIVOS_CO!A:A))</f>
        <v/>
      </c>
      <c r="BN1560" s="57" t="str">
        <f t="shared" ca="1" si="302"/>
        <v>PENDIENTE HACER AVISO</v>
      </c>
      <c r="BO1560" s="54" t="str">
        <f t="shared" ca="1" si="295"/>
        <v>EN TRÁMITE NOTIF. POR AVISO</v>
      </c>
      <c r="BP1560" s="37"/>
      <c r="BQ1560" s="53" t="str">
        <f>IF(BP1560="","",WORKDAY(BP1560,5,FESTIVOS_CO!A:A))</f>
        <v/>
      </c>
      <c r="BR1560" s="37"/>
      <c r="BS1560" s="36"/>
      <c r="BT1560" s="38"/>
      <c r="BU1560" s="58" t="e">
        <f>VLOOKUP(BT1560,Hoja2!$C:$D,2,0)</f>
        <v>#N/A</v>
      </c>
      <c r="BV1560" s="80" t="str">
        <f>IF(
AND(AO1560="",BD1560="",BQ1560=""),
"EN PROCESO NOTIFICACION / COMUNICACION",
IF(
BT1560="",
"NO APLICA",
IF(
BU1560=60,
IF(AO1560&lt;&gt;"",AO1560,IF(BD1560&lt;&gt;"",BD1560,BQ1560))+60,
WORKDAY(
IF(AO1560&lt;&gt;"",AO1560,IF(BD1560&lt;&gt;"",BD1560,BQ1560)),
BU1560,
FESTIVOS_CO!A:A
)
)
))</f>
        <v>EN PROCESO NOTIFICACION / COMUNICACION</v>
      </c>
      <c r="BW1560" s="44"/>
      <c r="BX1560" s="53"/>
      <c r="BY1560" s="45"/>
      <c r="BZ1560" s="37"/>
      <c r="CA1560" s="54" t="str">
        <f t="shared" si="296"/>
        <v>PENDIENTE EJECUTORIA</v>
      </c>
      <c r="CB1560" s="59" t="str">
        <f t="shared" si="293"/>
        <v/>
      </c>
      <c r="CC1560" s="36"/>
      <c r="CD1560" s="40"/>
      <c r="CE1560" s="46"/>
      <c r="CF1560" s="40"/>
      <c r="CG1560" s="40"/>
      <c r="CH1560" s="40"/>
      <c r="CI1560" s="36"/>
      <c r="CJ1560" s="47"/>
      <c r="CK1560" s="40"/>
      <c r="CL1560" s="40"/>
      <c r="CM1560" s="40"/>
      <c r="CN1560" s="40"/>
    </row>
    <row r="1561" spans="1:92" ht="42.75" hidden="1">
      <c r="A1561" s="49" t="str">
        <f t="shared" si="297"/>
        <v>SIN GESTIÓN</v>
      </c>
      <c r="B1561" s="58"/>
      <c r="C1561" s="37"/>
      <c r="D1561" s="37"/>
      <c r="E1561" s="49" t="str">
        <f t="shared" si="298"/>
        <v>PENDIENTE NOTIFICACIÓN</v>
      </c>
      <c r="F1561" s="141" t="str">
        <f t="shared" si="299"/>
        <v>PENDIENTE NOTIFICACIÓN</v>
      </c>
      <c r="G1561" s="49" t="str">
        <f t="shared" si="300"/>
        <v/>
      </c>
      <c r="H1561" s="51" t="str">
        <f ca="1">IF(
L1561="",
"",
IF(
NETWORKDAYS(L1561,IF(M1561&lt;&gt;"",M1561,TODAY()),FESTIVOS_CO!A:A)&gt;2,
"VENCIDO",
IF(
NETWORKDAYS(L1561,IF(M1561&lt;&gt;"",M1561,TODAY()),FESTIVOS_CO!A:A)=2,
"ALERTA",
"A TIEMPO"
)))</f>
        <v/>
      </c>
      <c r="I1561" s="40"/>
      <c r="J1561" s="36"/>
      <c r="K1561" s="37"/>
      <c r="L1561" s="50"/>
      <c r="M1561" s="37"/>
      <c r="N1561" s="52"/>
      <c r="O1561" s="52"/>
      <c r="P1561" s="36"/>
      <c r="Q1561" s="36"/>
      <c r="R1561" s="40"/>
      <c r="S1561" s="36"/>
      <c r="T1561" s="40"/>
      <c r="U1561" s="40"/>
      <c r="V1561" s="81"/>
      <c r="W1561" s="40"/>
      <c r="X1561" s="40"/>
      <c r="Y1561" s="40"/>
      <c r="Z1561" s="38" t="str">
        <f>IFERROR(VLOOKUP(Y1561,DIRECTORIO!A:B,2,FALSE),"")</f>
        <v/>
      </c>
      <c r="AA1561" s="40"/>
      <c r="AB1561" s="40"/>
      <c r="AC1561" s="40"/>
      <c r="AD1561" s="40"/>
      <c r="AE1561" s="40"/>
      <c r="AF1561" s="40"/>
      <c r="AG1561" s="41" t="s">
        <v>109</v>
      </c>
      <c r="AH1561" s="42"/>
      <c r="AI1561" s="54" t="str">
        <f t="shared" ca="1" si="301"/>
        <v>PENDIENTE NOTIFICACIÓN ELECTRÓNICA</v>
      </c>
      <c r="AJ1561" s="37"/>
      <c r="AK1561" s="37"/>
      <c r="AL1561" s="37"/>
      <c r="AM1561" s="53" t="str">
        <f>IF(AK1561="","",WORKDAY(AK1561,5,FESTIVOS_CO!A:A))</f>
        <v/>
      </c>
      <c r="AN1561" s="37"/>
      <c r="AO1561" s="37"/>
      <c r="AP1561" s="54" t="str">
        <f t="shared" ca="1" si="294"/>
        <v>NO APLICA</v>
      </c>
      <c r="AQ1561" s="36"/>
      <c r="AR1561" s="43"/>
      <c r="AS1561" s="37"/>
      <c r="AT1561" s="36"/>
      <c r="AU1561" s="37"/>
      <c r="AV1561" s="36"/>
      <c r="AW1561" s="36"/>
      <c r="AX1561" s="37"/>
      <c r="AY1561" s="140" t="str">
        <f>IF(AU1561="","",WORKDAY(AU1561,5,FESTIVOS_CO!A:A))</f>
        <v/>
      </c>
      <c r="AZ1561" s="54" t="str">
        <f t="shared" ca="1" si="303"/>
        <v>NO APLICA</v>
      </c>
      <c r="BA1561" s="55" t="str">
        <f>IF(AX1561="","",WORKDAY(AX1561,5,FESTIVOS_CO!A:A))</f>
        <v/>
      </c>
      <c r="BB1561" s="39"/>
      <c r="BC1561" s="40"/>
      <c r="BD1561" s="40"/>
      <c r="BE1561" s="56" t="str">
        <f t="shared" ca="1" si="292"/>
        <v>NO APLICA</v>
      </c>
      <c r="BF1561" s="37"/>
      <c r="BG1561" s="45"/>
      <c r="BH1561" s="37"/>
      <c r="BI1561" s="36"/>
      <c r="BJ1561" s="37"/>
      <c r="BK1561" s="36"/>
      <c r="BL1561" s="36"/>
      <c r="BM1561" s="53" t="str">
        <f>IF(BJ1561="","",WORKDAY(BJ1561,5,FESTIVOS_CO!A:A))</f>
        <v/>
      </c>
      <c r="BN1561" s="57" t="str">
        <f t="shared" ca="1" si="302"/>
        <v>PENDIENTE HACER AVISO</v>
      </c>
      <c r="BO1561" s="54" t="str">
        <f t="shared" ca="1" si="295"/>
        <v>EN TRÁMITE NOTIF. POR AVISO</v>
      </c>
      <c r="BP1561" s="37"/>
      <c r="BQ1561" s="53" t="str">
        <f>IF(BP1561="","",WORKDAY(BP1561,5,FESTIVOS_CO!A:A))</f>
        <v/>
      </c>
      <c r="BR1561" s="37"/>
      <c r="BS1561" s="36"/>
      <c r="BT1561" s="38"/>
      <c r="BU1561" s="58" t="e">
        <f>VLOOKUP(BT1561,Hoja2!$C:$D,2,0)</f>
        <v>#N/A</v>
      </c>
      <c r="BV1561" s="80" t="str">
        <f>IF(
AND(AO1561="",BD1561="",BQ1561=""),
"EN PROCESO NOTIFICACION / COMUNICACION",
IF(
BT1561="",
"NO APLICA",
IF(
BU1561=60,
IF(AO1561&lt;&gt;"",AO1561,IF(BD1561&lt;&gt;"",BD1561,BQ1561))+60,
WORKDAY(
IF(AO1561&lt;&gt;"",AO1561,IF(BD1561&lt;&gt;"",BD1561,BQ1561)),
BU1561,
FESTIVOS_CO!A:A
)
)
))</f>
        <v>EN PROCESO NOTIFICACION / COMUNICACION</v>
      </c>
      <c r="BW1561" s="44"/>
      <c r="BX1561" s="53"/>
      <c r="BY1561" s="45"/>
      <c r="BZ1561" s="37"/>
      <c r="CA1561" s="54" t="str">
        <f t="shared" si="296"/>
        <v>PENDIENTE EJECUTORIA</v>
      </c>
      <c r="CB1561" s="59" t="str">
        <f t="shared" si="293"/>
        <v/>
      </c>
      <c r="CC1561" s="36"/>
      <c r="CD1561" s="40"/>
      <c r="CE1561" s="46"/>
      <c r="CF1561" s="40"/>
      <c r="CG1561" s="40"/>
      <c r="CH1561" s="40"/>
      <c r="CI1561" s="36"/>
      <c r="CJ1561" s="47"/>
      <c r="CK1561" s="40"/>
      <c r="CL1561" s="40"/>
      <c r="CM1561" s="40"/>
      <c r="CN1561" s="40"/>
    </row>
    <row r="1562" spans="1:92" ht="42.75" hidden="1">
      <c r="A1562" s="49" t="str">
        <f t="shared" si="297"/>
        <v>SIN GESTIÓN</v>
      </c>
      <c r="B1562" s="58"/>
      <c r="C1562" s="37"/>
      <c r="D1562" s="37"/>
      <c r="E1562" s="49" t="str">
        <f t="shared" si="298"/>
        <v>PENDIENTE NOTIFICACIÓN</v>
      </c>
      <c r="F1562" s="141" t="str">
        <f t="shared" si="299"/>
        <v>PENDIENTE NOTIFICACIÓN</v>
      </c>
      <c r="G1562" s="49" t="str">
        <f t="shared" si="300"/>
        <v/>
      </c>
      <c r="H1562" s="51" t="str">
        <f ca="1">IF(
L1562="",
"",
IF(
NETWORKDAYS(L1562,IF(M1562&lt;&gt;"",M1562,TODAY()),FESTIVOS_CO!A:A)&gt;2,
"VENCIDO",
IF(
NETWORKDAYS(L1562,IF(M1562&lt;&gt;"",M1562,TODAY()),FESTIVOS_CO!A:A)=2,
"ALERTA",
"A TIEMPO"
)))</f>
        <v/>
      </c>
      <c r="I1562" s="40"/>
      <c r="J1562" s="36"/>
      <c r="K1562" s="37"/>
      <c r="L1562" s="50"/>
      <c r="M1562" s="37"/>
      <c r="N1562" s="52"/>
      <c r="O1562" s="52"/>
      <c r="P1562" s="36"/>
      <c r="Q1562" s="36"/>
      <c r="R1562" s="40"/>
      <c r="S1562" s="36"/>
      <c r="T1562" s="40"/>
      <c r="U1562" s="40"/>
      <c r="V1562" s="81"/>
      <c r="W1562" s="40"/>
      <c r="X1562" s="40"/>
      <c r="Y1562" s="40"/>
      <c r="Z1562" s="38" t="str">
        <f>IFERROR(VLOOKUP(Y1562,DIRECTORIO!A:B,2,FALSE),"")</f>
        <v/>
      </c>
      <c r="AA1562" s="40"/>
      <c r="AB1562" s="40"/>
      <c r="AC1562" s="40"/>
      <c r="AD1562" s="40"/>
      <c r="AE1562" s="40"/>
      <c r="AF1562" s="40"/>
      <c r="AG1562" s="41" t="s">
        <v>109</v>
      </c>
      <c r="AH1562" s="42"/>
      <c r="AI1562" s="54" t="str">
        <f t="shared" ca="1" si="301"/>
        <v>PENDIENTE NOTIFICACIÓN ELECTRÓNICA</v>
      </c>
      <c r="AJ1562" s="37"/>
      <c r="AK1562" s="37"/>
      <c r="AL1562" s="37"/>
      <c r="AM1562" s="53" t="str">
        <f>IF(AK1562="","",WORKDAY(AK1562,5,FESTIVOS_CO!A:A))</f>
        <v/>
      </c>
      <c r="AN1562" s="37"/>
      <c r="AO1562" s="37"/>
      <c r="AP1562" s="54" t="str">
        <f t="shared" ca="1" si="294"/>
        <v>NO APLICA</v>
      </c>
      <c r="AQ1562" s="36"/>
      <c r="AR1562" s="43"/>
      <c r="AS1562" s="37"/>
      <c r="AT1562" s="36"/>
      <c r="AU1562" s="37"/>
      <c r="AV1562" s="36"/>
      <c r="AW1562" s="36"/>
      <c r="AX1562" s="37"/>
      <c r="AY1562" s="140" t="str">
        <f>IF(AU1562="","",WORKDAY(AU1562,5,FESTIVOS_CO!A:A))</f>
        <v/>
      </c>
      <c r="AZ1562" s="54" t="str">
        <f t="shared" ca="1" si="303"/>
        <v>NO APLICA</v>
      </c>
      <c r="BA1562" s="55" t="str">
        <f>IF(AX1562="","",WORKDAY(AX1562,5,FESTIVOS_CO!A:A))</f>
        <v/>
      </c>
      <c r="BB1562" s="39"/>
      <c r="BC1562" s="40"/>
      <c r="BD1562" s="40"/>
      <c r="BE1562" s="56" t="str">
        <f t="shared" ca="1" si="292"/>
        <v>NO APLICA</v>
      </c>
      <c r="BF1562" s="37"/>
      <c r="BG1562" s="45"/>
      <c r="BH1562" s="37"/>
      <c r="BI1562" s="36"/>
      <c r="BJ1562" s="37"/>
      <c r="BK1562" s="36"/>
      <c r="BL1562" s="36"/>
      <c r="BM1562" s="53" t="str">
        <f>IF(BJ1562="","",WORKDAY(BJ1562,5,FESTIVOS_CO!A:A))</f>
        <v/>
      </c>
      <c r="BN1562" s="57" t="str">
        <f t="shared" ca="1" si="302"/>
        <v>PENDIENTE HACER AVISO</v>
      </c>
      <c r="BO1562" s="54" t="str">
        <f t="shared" ca="1" si="295"/>
        <v>EN TRÁMITE NOTIF. POR AVISO</v>
      </c>
      <c r="BP1562" s="37"/>
      <c r="BQ1562" s="53" t="str">
        <f>IF(BP1562="","",WORKDAY(BP1562,5,FESTIVOS_CO!A:A))</f>
        <v/>
      </c>
      <c r="BR1562" s="37"/>
      <c r="BS1562" s="36"/>
      <c r="BT1562" s="38"/>
      <c r="BU1562" s="58" t="e">
        <f>VLOOKUP(BT1562,Hoja2!$C:$D,2,0)</f>
        <v>#N/A</v>
      </c>
      <c r="BV1562" s="80" t="str">
        <f>IF(
AND(AO1562="",BD1562="",BQ1562=""),
"EN PROCESO NOTIFICACION / COMUNICACION",
IF(
BT1562="",
"NO APLICA",
IF(
BU1562=60,
IF(AO1562&lt;&gt;"",AO1562,IF(BD1562&lt;&gt;"",BD1562,BQ1562))+60,
WORKDAY(
IF(AO1562&lt;&gt;"",AO1562,IF(BD1562&lt;&gt;"",BD1562,BQ1562)),
BU1562,
FESTIVOS_CO!A:A
)
)
))</f>
        <v>EN PROCESO NOTIFICACION / COMUNICACION</v>
      </c>
      <c r="BW1562" s="44"/>
      <c r="BX1562" s="53"/>
      <c r="BY1562" s="45"/>
      <c r="BZ1562" s="37"/>
      <c r="CA1562" s="54" t="str">
        <f t="shared" si="296"/>
        <v>PENDIENTE EJECUTORIA</v>
      </c>
      <c r="CB1562" s="59" t="str">
        <f t="shared" si="293"/>
        <v/>
      </c>
      <c r="CC1562" s="36"/>
      <c r="CD1562" s="40"/>
      <c r="CE1562" s="46"/>
      <c r="CF1562" s="40"/>
      <c r="CG1562" s="40"/>
      <c r="CH1562" s="40"/>
      <c r="CI1562" s="36"/>
      <c r="CJ1562" s="47"/>
      <c r="CK1562" s="40"/>
      <c r="CL1562" s="40"/>
      <c r="CM1562" s="40"/>
      <c r="CN1562" s="40"/>
    </row>
    <row r="1563" spans="1:92" ht="42.75" hidden="1">
      <c r="A1563" s="49" t="str">
        <f t="shared" si="297"/>
        <v>SIN GESTIÓN</v>
      </c>
      <c r="B1563" s="58"/>
      <c r="C1563" s="37"/>
      <c r="D1563" s="37"/>
      <c r="E1563" s="49" t="str">
        <f t="shared" si="298"/>
        <v>PENDIENTE NOTIFICACIÓN</v>
      </c>
      <c r="F1563" s="141" t="str">
        <f t="shared" si="299"/>
        <v>PENDIENTE NOTIFICACIÓN</v>
      </c>
      <c r="G1563" s="49" t="str">
        <f t="shared" si="300"/>
        <v/>
      </c>
      <c r="H1563" s="51" t="str">
        <f ca="1">IF(
L1563="",
"",
IF(
NETWORKDAYS(L1563,IF(M1563&lt;&gt;"",M1563,TODAY()),FESTIVOS_CO!A:A)&gt;2,
"VENCIDO",
IF(
NETWORKDAYS(L1563,IF(M1563&lt;&gt;"",M1563,TODAY()),FESTIVOS_CO!A:A)=2,
"ALERTA",
"A TIEMPO"
)))</f>
        <v/>
      </c>
      <c r="I1563" s="40"/>
      <c r="J1563" s="36"/>
      <c r="K1563" s="37"/>
      <c r="L1563" s="50"/>
      <c r="M1563" s="37"/>
      <c r="N1563" s="52"/>
      <c r="O1563" s="52"/>
      <c r="P1563" s="36"/>
      <c r="Q1563" s="36"/>
      <c r="R1563" s="40"/>
      <c r="S1563" s="36"/>
      <c r="T1563" s="40"/>
      <c r="U1563" s="40"/>
      <c r="V1563" s="81"/>
      <c r="W1563" s="40"/>
      <c r="X1563" s="40"/>
      <c r="Y1563" s="40"/>
      <c r="Z1563" s="38" t="str">
        <f>IFERROR(VLOOKUP(Y1563,DIRECTORIO!A:B,2,FALSE),"")</f>
        <v/>
      </c>
      <c r="AA1563" s="40"/>
      <c r="AB1563" s="40"/>
      <c r="AC1563" s="40"/>
      <c r="AD1563" s="40"/>
      <c r="AE1563" s="40"/>
      <c r="AF1563" s="40"/>
      <c r="AG1563" s="41" t="s">
        <v>109</v>
      </c>
      <c r="AH1563" s="42"/>
      <c r="AI1563" s="54" t="str">
        <f t="shared" ca="1" si="301"/>
        <v>PENDIENTE NOTIFICACIÓN ELECTRÓNICA</v>
      </c>
      <c r="AJ1563" s="37"/>
      <c r="AK1563" s="37"/>
      <c r="AL1563" s="37"/>
      <c r="AM1563" s="53" t="str">
        <f>IF(AK1563="","",WORKDAY(AK1563,5,FESTIVOS_CO!A:A))</f>
        <v/>
      </c>
      <c r="AN1563" s="37"/>
      <c r="AO1563" s="37"/>
      <c r="AP1563" s="54" t="str">
        <f t="shared" ca="1" si="294"/>
        <v>NO APLICA</v>
      </c>
      <c r="AQ1563" s="36"/>
      <c r="AR1563" s="43"/>
      <c r="AS1563" s="37"/>
      <c r="AT1563" s="36"/>
      <c r="AU1563" s="37"/>
      <c r="AV1563" s="36"/>
      <c r="AW1563" s="36"/>
      <c r="AX1563" s="37"/>
      <c r="AY1563" s="140" t="str">
        <f>IF(AU1563="","",WORKDAY(AU1563,5,FESTIVOS_CO!A:A))</f>
        <v/>
      </c>
      <c r="AZ1563" s="54" t="str">
        <f t="shared" ca="1" si="303"/>
        <v>NO APLICA</v>
      </c>
      <c r="BA1563" s="55" t="str">
        <f>IF(AX1563="","",WORKDAY(AX1563,5,FESTIVOS_CO!A:A))</f>
        <v/>
      </c>
      <c r="BB1563" s="39"/>
      <c r="BC1563" s="40"/>
      <c r="BD1563" s="40"/>
      <c r="BE1563" s="56" t="str">
        <f t="shared" ref="BE1563:BE1626" ca="1" si="304">IF(AZ1563="NO PROCEDE",
"NO PROCEDE",IF(OR(AZ1563="HACER AVISO",BB1563="NO"),
"HACER AVISO",
"NO APLICA"))</f>
        <v>NO APLICA</v>
      </c>
      <c r="BF1563" s="37"/>
      <c r="BG1563" s="45"/>
      <c r="BH1563" s="37"/>
      <c r="BI1563" s="36"/>
      <c r="BJ1563" s="37"/>
      <c r="BK1563" s="36"/>
      <c r="BL1563" s="36"/>
      <c r="BM1563" s="53" t="str">
        <f>IF(BJ1563="","",WORKDAY(BJ1563,5,FESTIVOS_CO!A:A))</f>
        <v/>
      </c>
      <c r="BN1563" s="57" t="str">
        <f t="shared" ca="1" si="302"/>
        <v>PENDIENTE HACER AVISO</v>
      </c>
      <c r="BO1563" s="54" t="str">
        <f t="shared" ca="1" si="295"/>
        <v>EN TRÁMITE NOTIF. POR AVISO</v>
      </c>
      <c r="BP1563" s="37"/>
      <c r="BQ1563" s="53" t="str">
        <f>IF(BP1563="","",WORKDAY(BP1563,5,FESTIVOS_CO!A:A))</f>
        <v/>
      </c>
      <c r="BR1563" s="37"/>
      <c r="BS1563" s="36"/>
      <c r="BT1563" s="38"/>
      <c r="BU1563" s="58" t="e">
        <f>VLOOKUP(BT1563,Hoja2!$C:$D,2,0)</f>
        <v>#N/A</v>
      </c>
      <c r="BV1563" s="80" t="str">
        <f>IF(
AND(AO1563="",BD1563="",BQ1563=""),
"EN PROCESO NOTIFICACION / COMUNICACION",
IF(
BT1563="",
"NO APLICA",
IF(
BU1563=60,
IF(AO1563&lt;&gt;"",AO1563,IF(BD1563&lt;&gt;"",BD1563,BQ1563))+60,
WORKDAY(
IF(AO1563&lt;&gt;"",AO1563,IF(BD1563&lt;&gt;"",BD1563,BQ1563)),
BU1563,
FESTIVOS_CO!A:A
)
)
))</f>
        <v>EN PROCESO NOTIFICACION / COMUNICACION</v>
      </c>
      <c r="BW1563" s="44"/>
      <c r="BX1563" s="53"/>
      <c r="BY1563" s="45"/>
      <c r="BZ1563" s="37"/>
      <c r="CA1563" s="54" t="str">
        <f t="shared" si="296"/>
        <v>PENDIENTE EJECUTORIA</v>
      </c>
      <c r="CB1563" s="59" t="str">
        <f t="shared" ref="CB1563:CB1626" si="305">IF(CC1563="NO",
"NO APLICA",
IF(CC1563="SI",
IF(COUNTBLANK(CC1563:CH1563)&gt;0,
"PENDIENTE MEMORANDO",
"MEMORANDOS ENVIADOS"
),
IF(CI1563="NO",
"NO APLICA",
IF(CI1563="SI",
IF(COUNTBLANK(CJ1563:CN1563)&gt;0,
"PENDIENTES OFICIOS",
"OFICIOS ENVIADOS"
),
""
)
)
))</f>
        <v/>
      </c>
      <c r="CC1563" s="36"/>
      <c r="CD1563" s="40"/>
      <c r="CE1563" s="46"/>
      <c r="CF1563" s="40"/>
      <c r="CG1563" s="40"/>
      <c r="CH1563" s="40"/>
      <c r="CI1563" s="36"/>
      <c r="CJ1563" s="47"/>
      <c r="CK1563" s="40"/>
      <c r="CL1563" s="40"/>
      <c r="CM1563" s="40"/>
      <c r="CN1563" s="40"/>
    </row>
    <row r="1564" spans="1:92" ht="42.75" hidden="1">
      <c r="A1564" s="49" t="str">
        <f t="shared" si="297"/>
        <v>SIN GESTIÓN</v>
      </c>
      <c r="B1564" s="58"/>
      <c r="C1564" s="37"/>
      <c r="D1564" s="37"/>
      <c r="E1564" s="49" t="str">
        <f t="shared" si="298"/>
        <v>PENDIENTE NOTIFICACIÓN</v>
      </c>
      <c r="F1564" s="141" t="str">
        <f t="shared" si="299"/>
        <v>PENDIENTE NOTIFICACIÓN</v>
      </c>
      <c r="G1564" s="49" t="str">
        <f t="shared" si="300"/>
        <v/>
      </c>
      <c r="H1564" s="51" t="str">
        <f ca="1">IF(
L1564="",
"",
IF(
NETWORKDAYS(L1564,IF(M1564&lt;&gt;"",M1564,TODAY()),FESTIVOS_CO!A:A)&gt;2,
"VENCIDO",
IF(
NETWORKDAYS(L1564,IF(M1564&lt;&gt;"",M1564,TODAY()),FESTIVOS_CO!A:A)=2,
"ALERTA",
"A TIEMPO"
)))</f>
        <v/>
      </c>
      <c r="I1564" s="40"/>
      <c r="J1564" s="36"/>
      <c r="K1564" s="37"/>
      <c r="L1564" s="50"/>
      <c r="M1564" s="37"/>
      <c r="N1564" s="52"/>
      <c r="O1564" s="52"/>
      <c r="P1564" s="36"/>
      <c r="Q1564" s="36"/>
      <c r="R1564" s="40"/>
      <c r="S1564" s="36"/>
      <c r="T1564" s="40"/>
      <c r="U1564" s="40"/>
      <c r="V1564" s="81"/>
      <c r="W1564" s="40"/>
      <c r="X1564" s="40"/>
      <c r="Y1564" s="40"/>
      <c r="Z1564" s="38" t="str">
        <f>IFERROR(VLOOKUP(Y1564,DIRECTORIO!A:B,2,FALSE),"")</f>
        <v/>
      </c>
      <c r="AA1564" s="40"/>
      <c r="AB1564" s="40"/>
      <c r="AC1564" s="40"/>
      <c r="AD1564" s="40"/>
      <c r="AE1564" s="40"/>
      <c r="AF1564" s="40"/>
      <c r="AG1564" s="41" t="s">
        <v>109</v>
      </c>
      <c r="AH1564" s="42"/>
      <c r="AI1564" s="54" t="str">
        <f t="shared" ca="1" si="301"/>
        <v>PENDIENTE NOTIFICACIÓN ELECTRÓNICA</v>
      </c>
      <c r="AJ1564" s="37"/>
      <c r="AK1564" s="37"/>
      <c r="AL1564" s="37"/>
      <c r="AM1564" s="53" t="str">
        <f>IF(AK1564="","",WORKDAY(AK1564,5,FESTIVOS_CO!A:A))</f>
        <v/>
      </c>
      <c r="AN1564" s="37"/>
      <c r="AO1564" s="37"/>
      <c r="AP1564" s="54" t="str">
        <f t="shared" ref="AP1564:AP1627" ca="1" si="306">IF(
ISNUMBER(SEARCH("PENDIENTE",UPPER(AI1564))),
"NO APLICA",
IF(
COUNTBLANK(AJ1564:AL1564)=COUNTA(AJ1564:AL1564),
"NO APLICA",
IF(
UPPER(AN1564)="SI",
"NO PROCEDE CITACION",
"NOTIFICAR POR CITACION"
)
)
)</f>
        <v>NO APLICA</v>
      </c>
      <c r="AQ1564" s="36"/>
      <c r="AR1564" s="43"/>
      <c r="AS1564" s="37"/>
      <c r="AT1564" s="36"/>
      <c r="AU1564" s="37"/>
      <c r="AV1564" s="36"/>
      <c r="AW1564" s="36"/>
      <c r="AX1564" s="37"/>
      <c r="AY1564" s="140" t="str">
        <f>IF(AU1564="","",WORKDAY(AU1564,5,FESTIVOS_CO!A:A))</f>
        <v/>
      </c>
      <c r="AZ1564" s="54" t="str">
        <f t="shared" ca="1" si="303"/>
        <v>NO APLICA</v>
      </c>
      <c r="BA1564" s="55" t="str">
        <f>IF(AX1564="","",WORKDAY(AX1564,5,FESTIVOS_CO!A:A))</f>
        <v/>
      </c>
      <c r="BB1564" s="39"/>
      <c r="BC1564" s="40"/>
      <c r="BD1564" s="40"/>
      <c r="BE1564" s="56" t="str">
        <f t="shared" ca="1" si="304"/>
        <v>NO APLICA</v>
      </c>
      <c r="BF1564" s="37"/>
      <c r="BG1564" s="45"/>
      <c r="BH1564" s="37"/>
      <c r="BI1564" s="36"/>
      <c r="BJ1564" s="37"/>
      <c r="BK1564" s="36"/>
      <c r="BL1564" s="36"/>
      <c r="BM1564" s="53" t="str">
        <f>IF(BJ1564="","",WORKDAY(BJ1564,5,FESTIVOS_CO!A:A))</f>
        <v/>
      </c>
      <c r="BN1564" s="57" t="str">
        <f t="shared" ca="1" si="302"/>
        <v>PENDIENTE HACER AVISO</v>
      </c>
      <c r="BO1564" s="54" t="str">
        <f t="shared" ca="1" si="295"/>
        <v>EN TRÁMITE NOTIF. POR AVISO</v>
      </c>
      <c r="BP1564" s="37"/>
      <c r="BQ1564" s="53" t="str">
        <f>IF(BP1564="","",WORKDAY(BP1564,5,FESTIVOS_CO!A:A))</f>
        <v/>
      </c>
      <c r="BR1564" s="37"/>
      <c r="BS1564" s="36"/>
      <c r="BT1564" s="38"/>
      <c r="BU1564" s="58" t="e">
        <f>VLOOKUP(BT1564,Hoja2!$C:$D,2,0)</f>
        <v>#N/A</v>
      </c>
      <c r="BV1564" s="80" t="str">
        <f>IF(
AND(AO1564="",BD1564="",BQ1564=""),
"EN PROCESO NOTIFICACION / COMUNICACION",
IF(
BT1564="",
"NO APLICA",
IF(
BU1564=60,
IF(AO1564&lt;&gt;"",AO1564,IF(BD1564&lt;&gt;"",BD1564,BQ1564))+60,
WORKDAY(
IF(AO1564&lt;&gt;"",AO1564,IF(BD1564&lt;&gt;"",BD1564,BQ1564)),
BU1564,
FESTIVOS_CO!A:A
)
)
))</f>
        <v>EN PROCESO NOTIFICACION / COMUNICACION</v>
      </c>
      <c r="BW1564" s="44"/>
      <c r="BX1564" s="53"/>
      <c r="BY1564" s="45"/>
      <c r="BZ1564" s="37"/>
      <c r="CA1564" s="54" t="str">
        <f t="shared" si="296"/>
        <v>PENDIENTE EJECUTORIA</v>
      </c>
      <c r="CB1564" s="59" t="str">
        <f t="shared" si="305"/>
        <v/>
      </c>
      <c r="CC1564" s="36"/>
      <c r="CD1564" s="40"/>
      <c r="CE1564" s="46"/>
      <c r="CF1564" s="40"/>
      <c r="CG1564" s="40"/>
      <c r="CH1564" s="40"/>
      <c r="CI1564" s="36"/>
      <c r="CJ1564" s="47"/>
      <c r="CK1564" s="40"/>
      <c r="CL1564" s="40"/>
      <c r="CM1564" s="40"/>
      <c r="CN1564" s="40"/>
    </row>
    <row r="1565" spans="1:92" ht="42.75" hidden="1">
      <c r="A1565" s="49" t="str">
        <f t="shared" si="297"/>
        <v>SIN GESTIÓN</v>
      </c>
      <c r="B1565" s="58"/>
      <c r="C1565" s="37"/>
      <c r="D1565" s="37"/>
      <c r="E1565" s="49" t="str">
        <f t="shared" si="298"/>
        <v>PENDIENTE NOTIFICACIÓN</v>
      </c>
      <c r="F1565" s="141" t="str">
        <f t="shared" si="299"/>
        <v>PENDIENTE NOTIFICACIÓN</v>
      </c>
      <c r="G1565" s="49" t="str">
        <f t="shared" si="300"/>
        <v/>
      </c>
      <c r="H1565" s="51" t="str">
        <f ca="1">IF(
L1565="",
"",
IF(
NETWORKDAYS(L1565,IF(M1565&lt;&gt;"",M1565,TODAY()),FESTIVOS_CO!A:A)&gt;2,
"VENCIDO",
IF(
NETWORKDAYS(L1565,IF(M1565&lt;&gt;"",M1565,TODAY()),FESTIVOS_CO!A:A)=2,
"ALERTA",
"A TIEMPO"
)))</f>
        <v/>
      </c>
      <c r="I1565" s="40"/>
      <c r="J1565" s="36"/>
      <c r="K1565" s="37"/>
      <c r="L1565" s="50"/>
      <c r="M1565" s="37"/>
      <c r="N1565" s="52"/>
      <c r="O1565" s="52"/>
      <c r="P1565" s="36"/>
      <c r="Q1565" s="36"/>
      <c r="R1565" s="40"/>
      <c r="S1565" s="36"/>
      <c r="T1565" s="40"/>
      <c r="U1565" s="40"/>
      <c r="V1565" s="81"/>
      <c r="W1565" s="40"/>
      <c r="X1565" s="40"/>
      <c r="Y1565" s="40"/>
      <c r="Z1565" s="38" t="str">
        <f>IFERROR(VLOOKUP(Y1565,DIRECTORIO!A:B,2,FALSE),"")</f>
        <v/>
      </c>
      <c r="AA1565" s="40"/>
      <c r="AB1565" s="40"/>
      <c r="AC1565" s="40"/>
      <c r="AD1565" s="40"/>
      <c r="AE1565" s="40"/>
      <c r="AF1565" s="40"/>
      <c r="AG1565" s="41" t="s">
        <v>109</v>
      </c>
      <c r="AH1565" s="42"/>
      <c r="AI1565" s="54" t="str">
        <f t="shared" ca="1" si="301"/>
        <v>PENDIENTE NOTIFICACIÓN ELECTRÓNICA</v>
      </c>
      <c r="AJ1565" s="37"/>
      <c r="AK1565" s="37"/>
      <c r="AL1565" s="37"/>
      <c r="AM1565" s="53" t="str">
        <f>IF(AK1565="","",WORKDAY(AK1565,5,FESTIVOS_CO!A:A))</f>
        <v/>
      </c>
      <c r="AN1565" s="37"/>
      <c r="AO1565" s="37"/>
      <c r="AP1565" s="54" t="str">
        <f t="shared" ca="1" si="306"/>
        <v>NO APLICA</v>
      </c>
      <c r="AQ1565" s="36"/>
      <c r="AR1565" s="43"/>
      <c r="AS1565" s="37"/>
      <c r="AT1565" s="36"/>
      <c r="AU1565" s="37"/>
      <c r="AV1565" s="36"/>
      <c r="AW1565" s="36"/>
      <c r="AX1565" s="37"/>
      <c r="AY1565" s="140" t="str">
        <f>IF(AU1565="","",WORKDAY(AU1565,5,FESTIVOS_CO!A:A))</f>
        <v/>
      </c>
      <c r="AZ1565" s="54" t="str">
        <f t="shared" ca="1" si="303"/>
        <v>NO APLICA</v>
      </c>
      <c r="BA1565" s="55" t="str">
        <f>IF(AX1565="","",WORKDAY(AX1565,5,FESTIVOS_CO!A:A))</f>
        <v/>
      </c>
      <c r="BB1565" s="39"/>
      <c r="BC1565" s="40"/>
      <c r="BD1565" s="40"/>
      <c r="BE1565" s="56" t="str">
        <f t="shared" ca="1" si="304"/>
        <v>NO APLICA</v>
      </c>
      <c r="BF1565" s="37"/>
      <c r="BG1565" s="45"/>
      <c r="BH1565" s="37"/>
      <c r="BI1565" s="36"/>
      <c r="BJ1565" s="37"/>
      <c r="BK1565" s="36"/>
      <c r="BL1565" s="36"/>
      <c r="BM1565" s="53" t="str">
        <f>IF(BJ1565="","",WORKDAY(BJ1565,5,FESTIVOS_CO!A:A))</f>
        <v/>
      </c>
      <c r="BN1565" s="57" t="str">
        <f t="shared" ca="1" si="302"/>
        <v>PENDIENTE HACER AVISO</v>
      </c>
      <c r="BO1565" s="54" t="str">
        <f t="shared" ca="1" si="295"/>
        <v>EN TRÁMITE NOTIF. POR AVISO</v>
      </c>
      <c r="BP1565" s="37"/>
      <c r="BQ1565" s="53" t="str">
        <f>IF(BP1565="","",WORKDAY(BP1565,5,FESTIVOS_CO!A:A))</f>
        <v/>
      </c>
      <c r="BR1565" s="37"/>
      <c r="BS1565" s="36"/>
      <c r="BT1565" s="38"/>
      <c r="BU1565" s="58" t="e">
        <f>VLOOKUP(BT1565,Hoja2!$C:$D,2,0)</f>
        <v>#N/A</v>
      </c>
      <c r="BV1565" s="80" t="str">
        <f>IF(
AND(AO1565="",BD1565="",BQ1565=""),
"EN PROCESO NOTIFICACION / COMUNICACION",
IF(
BT1565="",
"NO APLICA",
IF(
BU1565=60,
IF(AO1565&lt;&gt;"",AO1565,IF(BD1565&lt;&gt;"",BD1565,BQ1565))+60,
WORKDAY(
IF(AO1565&lt;&gt;"",AO1565,IF(BD1565&lt;&gt;"",BD1565,BQ1565)),
BU1565,
FESTIVOS_CO!A:A
)
)
))</f>
        <v>EN PROCESO NOTIFICACION / COMUNICACION</v>
      </c>
      <c r="BW1565" s="44"/>
      <c r="BX1565" s="53"/>
      <c r="BY1565" s="45"/>
      <c r="BZ1565" s="37"/>
      <c r="CA1565" s="54" t="str">
        <f t="shared" si="296"/>
        <v>PENDIENTE EJECUTORIA</v>
      </c>
      <c r="CB1565" s="59" t="str">
        <f t="shared" si="305"/>
        <v/>
      </c>
      <c r="CC1565" s="36"/>
      <c r="CD1565" s="40"/>
      <c r="CE1565" s="46"/>
      <c r="CF1565" s="40"/>
      <c r="CG1565" s="40"/>
      <c r="CH1565" s="40"/>
      <c r="CI1565" s="36"/>
      <c r="CJ1565" s="47"/>
      <c r="CK1565" s="40"/>
      <c r="CL1565" s="40"/>
      <c r="CM1565" s="40"/>
      <c r="CN1565" s="40"/>
    </row>
    <row r="1566" spans="1:92" ht="42.75" hidden="1">
      <c r="A1566" s="49" t="str">
        <f t="shared" si="297"/>
        <v>SIN GESTIÓN</v>
      </c>
      <c r="B1566" s="58"/>
      <c r="C1566" s="37"/>
      <c r="D1566" s="37"/>
      <c r="E1566" s="49" t="str">
        <f t="shared" si="298"/>
        <v>PENDIENTE NOTIFICACIÓN</v>
      </c>
      <c r="F1566" s="141" t="str">
        <f t="shared" si="299"/>
        <v>PENDIENTE NOTIFICACIÓN</v>
      </c>
      <c r="G1566" s="49" t="str">
        <f t="shared" si="300"/>
        <v/>
      </c>
      <c r="H1566" s="51" t="str">
        <f ca="1">IF(
L1566="",
"",
IF(
NETWORKDAYS(L1566,IF(M1566&lt;&gt;"",M1566,TODAY()),FESTIVOS_CO!A:A)&gt;2,
"VENCIDO",
IF(
NETWORKDAYS(L1566,IF(M1566&lt;&gt;"",M1566,TODAY()),FESTIVOS_CO!A:A)=2,
"ALERTA",
"A TIEMPO"
)))</f>
        <v/>
      </c>
      <c r="I1566" s="40"/>
      <c r="J1566" s="36"/>
      <c r="K1566" s="37"/>
      <c r="L1566" s="50"/>
      <c r="M1566" s="37"/>
      <c r="N1566" s="52"/>
      <c r="O1566" s="52"/>
      <c r="P1566" s="36"/>
      <c r="Q1566" s="36"/>
      <c r="R1566" s="40"/>
      <c r="S1566" s="36"/>
      <c r="T1566" s="40"/>
      <c r="U1566" s="40"/>
      <c r="V1566" s="81"/>
      <c r="W1566" s="40"/>
      <c r="X1566" s="40"/>
      <c r="Y1566" s="40"/>
      <c r="Z1566" s="38" t="str">
        <f>IFERROR(VLOOKUP(Y1566,DIRECTORIO!A:B,2,FALSE),"")</f>
        <v/>
      </c>
      <c r="AA1566" s="40"/>
      <c r="AB1566" s="40"/>
      <c r="AC1566" s="40"/>
      <c r="AD1566" s="40"/>
      <c r="AE1566" s="40"/>
      <c r="AF1566" s="40"/>
      <c r="AG1566" s="41" t="s">
        <v>109</v>
      </c>
      <c r="AH1566" s="42"/>
      <c r="AI1566" s="54" t="str">
        <f t="shared" ca="1" si="301"/>
        <v>PENDIENTE NOTIFICACIÓN ELECTRÓNICA</v>
      </c>
      <c r="AJ1566" s="37"/>
      <c r="AK1566" s="37"/>
      <c r="AL1566" s="37"/>
      <c r="AM1566" s="53" t="str">
        <f>IF(AK1566="","",WORKDAY(AK1566,5,FESTIVOS_CO!A:A))</f>
        <v/>
      </c>
      <c r="AN1566" s="37"/>
      <c r="AO1566" s="37"/>
      <c r="AP1566" s="54" t="str">
        <f t="shared" ca="1" si="306"/>
        <v>NO APLICA</v>
      </c>
      <c r="AQ1566" s="36"/>
      <c r="AR1566" s="43"/>
      <c r="AS1566" s="37"/>
      <c r="AT1566" s="36"/>
      <c r="AU1566" s="37"/>
      <c r="AV1566" s="36"/>
      <c r="AW1566" s="36"/>
      <c r="AX1566" s="37"/>
      <c r="AY1566" s="140" t="str">
        <f>IF(AU1566="","",WORKDAY(AU1566,5,FESTIVOS_CO!A:A))</f>
        <v/>
      </c>
      <c r="AZ1566" s="54" t="str">
        <f t="shared" ca="1" si="303"/>
        <v>NO APLICA</v>
      </c>
      <c r="BA1566" s="55" t="str">
        <f>IF(AX1566="","",WORKDAY(AX1566,5,FESTIVOS_CO!A:A))</f>
        <v/>
      </c>
      <c r="BB1566" s="39"/>
      <c r="BC1566" s="40"/>
      <c r="BD1566" s="40"/>
      <c r="BE1566" s="56" t="str">
        <f t="shared" ca="1" si="304"/>
        <v>NO APLICA</v>
      </c>
      <c r="BF1566" s="37"/>
      <c r="BG1566" s="45"/>
      <c r="BH1566" s="37"/>
      <c r="BI1566" s="36"/>
      <c r="BJ1566" s="37"/>
      <c r="BK1566" s="36"/>
      <c r="BL1566" s="36"/>
      <c r="BM1566" s="53" t="str">
        <f>IF(BJ1566="","",WORKDAY(BJ1566,5,FESTIVOS_CO!A:A))</f>
        <v/>
      </c>
      <c r="BN1566" s="57" t="str">
        <f t="shared" ca="1" si="302"/>
        <v>PENDIENTE HACER AVISO</v>
      </c>
      <c r="BO1566" s="54" t="str">
        <f t="shared" ca="1" si="295"/>
        <v>EN TRÁMITE NOTIF. POR AVISO</v>
      </c>
      <c r="BP1566" s="37"/>
      <c r="BQ1566" s="53" t="str">
        <f>IF(BP1566="","",WORKDAY(BP1566,5,FESTIVOS_CO!A:A))</f>
        <v/>
      </c>
      <c r="BR1566" s="37"/>
      <c r="BS1566" s="36"/>
      <c r="BT1566" s="38"/>
      <c r="BU1566" s="58" t="e">
        <f>VLOOKUP(BT1566,Hoja2!$C:$D,2,0)</f>
        <v>#N/A</v>
      </c>
      <c r="BV1566" s="80" t="str">
        <f>IF(
AND(AO1566="",BD1566="",BQ1566=""),
"EN PROCESO NOTIFICACION / COMUNICACION",
IF(
BT1566="",
"NO APLICA",
IF(
BU1566=60,
IF(AO1566&lt;&gt;"",AO1566,IF(BD1566&lt;&gt;"",BD1566,BQ1566))+60,
WORKDAY(
IF(AO1566&lt;&gt;"",AO1566,IF(BD1566&lt;&gt;"",BD1566,BQ1566)),
BU1566,
FESTIVOS_CO!A:A
)
)
))</f>
        <v>EN PROCESO NOTIFICACION / COMUNICACION</v>
      </c>
      <c r="BW1566" s="44"/>
      <c r="BX1566" s="53"/>
      <c r="BY1566" s="45"/>
      <c r="BZ1566" s="37"/>
      <c r="CA1566" s="54" t="str">
        <f t="shared" si="296"/>
        <v>PENDIENTE EJECUTORIA</v>
      </c>
      <c r="CB1566" s="59" t="str">
        <f t="shared" si="305"/>
        <v/>
      </c>
      <c r="CC1566" s="36"/>
      <c r="CD1566" s="40"/>
      <c r="CE1566" s="46"/>
      <c r="CF1566" s="40"/>
      <c r="CG1566" s="40"/>
      <c r="CH1566" s="40"/>
      <c r="CI1566" s="36"/>
      <c r="CJ1566" s="47"/>
      <c r="CK1566" s="40"/>
      <c r="CL1566" s="40"/>
      <c r="CM1566" s="40"/>
      <c r="CN1566" s="40"/>
    </row>
    <row r="1567" spans="1:92" ht="42.75" hidden="1">
      <c r="A1567" s="49" t="str">
        <f t="shared" si="297"/>
        <v>SIN GESTIÓN</v>
      </c>
      <c r="B1567" s="58"/>
      <c r="C1567" s="37"/>
      <c r="D1567" s="37"/>
      <c r="E1567" s="49" t="str">
        <f t="shared" si="298"/>
        <v>PENDIENTE NOTIFICACIÓN</v>
      </c>
      <c r="F1567" s="141" t="str">
        <f t="shared" si="299"/>
        <v>PENDIENTE NOTIFICACIÓN</v>
      </c>
      <c r="G1567" s="49" t="str">
        <f t="shared" si="300"/>
        <v/>
      </c>
      <c r="H1567" s="51" t="str">
        <f ca="1">IF(
L1567="",
"",
IF(
NETWORKDAYS(L1567,IF(M1567&lt;&gt;"",M1567,TODAY()),FESTIVOS_CO!A:A)&gt;2,
"VENCIDO",
IF(
NETWORKDAYS(L1567,IF(M1567&lt;&gt;"",M1567,TODAY()),FESTIVOS_CO!A:A)=2,
"ALERTA",
"A TIEMPO"
)))</f>
        <v/>
      </c>
      <c r="I1567" s="40"/>
      <c r="J1567" s="36"/>
      <c r="K1567" s="37"/>
      <c r="L1567" s="50"/>
      <c r="M1567" s="37"/>
      <c r="N1567" s="52"/>
      <c r="O1567" s="52"/>
      <c r="P1567" s="36"/>
      <c r="Q1567" s="36"/>
      <c r="R1567" s="40"/>
      <c r="S1567" s="36"/>
      <c r="T1567" s="40"/>
      <c r="U1567" s="40"/>
      <c r="V1567" s="81"/>
      <c r="W1567" s="40"/>
      <c r="X1567" s="40"/>
      <c r="Y1567" s="40"/>
      <c r="Z1567" s="38" t="str">
        <f>IFERROR(VLOOKUP(Y1567,DIRECTORIO!A:B,2,FALSE),"")</f>
        <v/>
      </c>
      <c r="AA1567" s="40"/>
      <c r="AB1567" s="40"/>
      <c r="AC1567" s="40"/>
      <c r="AD1567" s="40"/>
      <c r="AE1567" s="40"/>
      <c r="AF1567" s="40"/>
      <c r="AG1567" s="41" t="s">
        <v>109</v>
      </c>
      <c r="AH1567" s="42"/>
      <c r="AI1567" s="54" t="str">
        <f t="shared" ca="1" si="301"/>
        <v>PENDIENTE NOTIFICACIÓN ELECTRÓNICA</v>
      </c>
      <c r="AJ1567" s="37"/>
      <c r="AK1567" s="37"/>
      <c r="AL1567" s="37"/>
      <c r="AM1567" s="53" t="str">
        <f>IF(AK1567="","",WORKDAY(AK1567,5,FESTIVOS_CO!A:A))</f>
        <v/>
      </c>
      <c r="AN1567" s="37"/>
      <c r="AO1567" s="37"/>
      <c r="AP1567" s="54" t="str">
        <f t="shared" ca="1" si="306"/>
        <v>NO APLICA</v>
      </c>
      <c r="AQ1567" s="36"/>
      <c r="AR1567" s="43"/>
      <c r="AS1567" s="37"/>
      <c r="AT1567" s="36"/>
      <c r="AU1567" s="37"/>
      <c r="AV1567" s="36"/>
      <c r="AW1567" s="36"/>
      <c r="AX1567" s="37"/>
      <c r="AY1567" s="140" t="str">
        <f>IF(AU1567="","",WORKDAY(AU1567,5,FESTIVOS_CO!A:A))</f>
        <v/>
      </c>
      <c r="AZ1567" s="54" t="str">
        <f t="shared" ca="1" si="303"/>
        <v>NO APLICA</v>
      </c>
      <c r="BA1567" s="55" t="str">
        <f>IF(AX1567="","",WORKDAY(AX1567,5,FESTIVOS_CO!A:A))</f>
        <v/>
      </c>
      <c r="BB1567" s="39"/>
      <c r="BC1567" s="40"/>
      <c r="BD1567" s="40"/>
      <c r="BE1567" s="56" t="str">
        <f t="shared" ca="1" si="304"/>
        <v>NO APLICA</v>
      </c>
      <c r="BF1567" s="37"/>
      <c r="BG1567" s="45"/>
      <c r="BH1567" s="37"/>
      <c r="BI1567" s="36"/>
      <c r="BJ1567" s="37"/>
      <c r="BK1567" s="36"/>
      <c r="BL1567" s="36"/>
      <c r="BM1567" s="53" t="str">
        <f>IF(BJ1567="","",WORKDAY(BJ1567,5,FESTIVOS_CO!A:A))</f>
        <v/>
      </c>
      <c r="BN1567" s="57" t="str">
        <f t="shared" ca="1" si="302"/>
        <v>PENDIENTE HACER AVISO</v>
      </c>
      <c r="BO1567" s="54" t="str">
        <f t="shared" ca="1" si="295"/>
        <v>EN TRÁMITE NOTIF. POR AVISO</v>
      </c>
      <c r="BP1567" s="37"/>
      <c r="BQ1567" s="53" t="str">
        <f>IF(BP1567="","",WORKDAY(BP1567,5,FESTIVOS_CO!A:A))</f>
        <v/>
      </c>
      <c r="BR1567" s="37"/>
      <c r="BS1567" s="36"/>
      <c r="BT1567" s="38"/>
      <c r="BU1567" s="58" t="e">
        <f>VLOOKUP(BT1567,Hoja2!$C:$D,2,0)</f>
        <v>#N/A</v>
      </c>
      <c r="BV1567" s="80" t="str">
        <f>IF(
AND(AO1567="",BD1567="",BQ1567=""),
"EN PROCESO NOTIFICACION / COMUNICACION",
IF(
BT1567="",
"NO APLICA",
IF(
BU1567=60,
IF(AO1567&lt;&gt;"",AO1567,IF(BD1567&lt;&gt;"",BD1567,BQ1567))+60,
WORKDAY(
IF(AO1567&lt;&gt;"",AO1567,IF(BD1567&lt;&gt;"",BD1567,BQ1567)),
BU1567,
FESTIVOS_CO!A:A
)
)
))</f>
        <v>EN PROCESO NOTIFICACION / COMUNICACION</v>
      </c>
      <c r="BW1567" s="44"/>
      <c r="BX1567" s="53"/>
      <c r="BY1567" s="45"/>
      <c r="BZ1567" s="37"/>
      <c r="CA1567" s="54" t="str">
        <f t="shared" si="296"/>
        <v>PENDIENTE EJECUTORIA</v>
      </c>
      <c r="CB1567" s="59" t="str">
        <f t="shared" si="305"/>
        <v/>
      </c>
      <c r="CC1567" s="36"/>
      <c r="CD1567" s="40"/>
      <c r="CE1567" s="46"/>
      <c r="CF1567" s="40"/>
      <c r="CG1567" s="40"/>
      <c r="CH1567" s="40"/>
      <c r="CI1567" s="36"/>
      <c r="CJ1567" s="47"/>
      <c r="CK1567" s="40"/>
      <c r="CL1567" s="40"/>
      <c r="CM1567" s="40"/>
      <c r="CN1567" s="40"/>
    </row>
    <row r="1568" spans="1:92" ht="42.75" hidden="1">
      <c r="A1568" s="49" t="str">
        <f t="shared" si="297"/>
        <v>SIN GESTIÓN</v>
      </c>
      <c r="B1568" s="58"/>
      <c r="C1568" s="37"/>
      <c r="D1568" s="37"/>
      <c r="E1568" s="49" t="str">
        <f t="shared" si="298"/>
        <v>PENDIENTE NOTIFICACIÓN</v>
      </c>
      <c r="F1568" s="141" t="str">
        <f t="shared" si="299"/>
        <v>PENDIENTE NOTIFICACIÓN</v>
      </c>
      <c r="G1568" s="49" t="str">
        <f t="shared" si="300"/>
        <v/>
      </c>
      <c r="H1568" s="51" t="str">
        <f ca="1">IF(
L1568="",
"",
IF(
NETWORKDAYS(L1568,IF(M1568&lt;&gt;"",M1568,TODAY()),FESTIVOS_CO!A:A)&gt;2,
"VENCIDO",
IF(
NETWORKDAYS(L1568,IF(M1568&lt;&gt;"",M1568,TODAY()),FESTIVOS_CO!A:A)=2,
"ALERTA",
"A TIEMPO"
)))</f>
        <v/>
      </c>
      <c r="I1568" s="40"/>
      <c r="J1568" s="36"/>
      <c r="K1568" s="37"/>
      <c r="L1568" s="50"/>
      <c r="M1568" s="37"/>
      <c r="N1568" s="52"/>
      <c r="O1568" s="52"/>
      <c r="P1568" s="36"/>
      <c r="Q1568" s="36"/>
      <c r="R1568" s="40"/>
      <c r="S1568" s="36"/>
      <c r="T1568" s="40"/>
      <c r="U1568" s="40"/>
      <c r="V1568" s="81"/>
      <c r="W1568" s="40"/>
      <c r="X1568" s="40"/>
      <c r="Y1568" s="40"/>
      <c r="Z1568" s="38" t="str">
        <f>IFERROR(VLOOKUP(Y1568,DIRECTORIO!A:B,2,FALSE),"")</f>
        <v/>
      </c>
      <c r="AA1568" s="40"/>
      <c r="AB1568" s="40"/>
      <c r="AC1568" s="40"/>
      <c r="AD1568" s="40"/>
      <c r="AE1568" s="40"/>
      <c r="AF1568" s="40"/>
      <c r="AG1568" s="41" t="s">
        <v>109</v>
      </c>
      <c r="AH1568" s="42"/>
      <c r="AI1568" s="54" t="str">
        <f t="shared" ca="1" si="301"/>
        <v>PENDIENTE NOTIFICACIÓN ELECTRÓNICA</v>
      </c>
      <c r="AJ1568" s="37"/>
      <c r="AK1568" s="37"/>
      <c r="AL1568" s="37"/>
      <c r="AM1568" s="53" t="str">
        <f>IF(AK1568="","",WORKDAY(AK1568,5,FESTIVOS_CO!A:A))</f>
        <v/>
      </c>
      <c r="AN1568" s="37"/>
      <c r="AO1568" s="37"/>
      <c r="AP1568" s="54" t="str">
        <f t="shared" ca="1" si="306"/>
        <v>NO APLICA</v>
      </c>
      <c r="AQ1568" s="36"/>
      <c r="AR1568" s="43"/>
      <c r="AS1568" s="37"/>
      <c r="AT1568" s="36"/>
      <c r="AU1568" s="37"/>
      <c r="AV1568" s="36"/>
      <c r="AW1568" s="36"/>
      <c r="AX1568" s="37"/>
      <c r="AY1568" s="140" t="str">
        <f>IF(AU1568="","",WORKDAY(AU1568,5,FESTIVOS_CO!A:A))</f>
        <v/>
      </c>
      <c r="AZ1568" s="54" t="str">
        <f t="shared" ca="1" si="303"/>
        <v>NO APLICA</v>
      </c>
      <c r="BA1568" s="55" t="str">
        <f>IF(AX1568="","",WORKDAY(AX1568,5,FESTIVOS_CO!A:A))</f>
        <v/>
      </c>
      <c r="BB1568" s="39"/>
      <c r="BC1568" s="40"/>
      <c r="BD1568" s="40"/>
      <c r="BE1568" s="56" t="str">
        <f t="shared" ca="1" si="304"/>
        <v>NO APLICA</v>
      </c>
      <c r="BF1568" s="37"/>
      <c r="BG1568" s="45"/>
      <c r="BH1568" s="37"/>
      <c r="BI1568" s="36"/>
      <c r="BJ1568" s="37"/>
      <c r="BK1568" s="36"/>
      <c r="BL1568" s="36"/>
      <c r="BM1568" s="53" t="str">
        <f>IF(BJ1568="","",WORKDAY(BJ1568,5,FESTIVOS_CO!A:A))</f>
        <v/>
      </c>
      <c r="BN1568" s="57" t="str">
        <f t="shared" ca="1" si="302"/>
        <v>PENDIENTE HACER AVISO</v>
      </c>
      <c r="BO1568" s="54" t="str">
        <f t="shared" ca="1" si="295"/>
        <v>EN TRÁMITE NOTIF. POR AVISO</v>
      </c>
      <c r="BP1568" s="37"/>
      <c r="BQ1568" s="53" t="str">
        <f>IF(BP1568="","",WORKDAY(BP1568,5,FESTIVOS_CO!A:A))</f>
        <v/>
      </c>
      <c r="BR1568" s="37"/>
      <c r="BS1568" s="36"/>
      <c r="BT1568" s="38"/>
      <c r="BU1568" s="58" t="e">
        <f>VLOOKUP(BT1568,Hoja2!$C:$D,2,0)</f>
        <v>#N/A</v>
      </c>
      <c r="BV1568" s="80" t="str">
        <f>IF(
AND(AO1568="",BD1568="",BQ1568=""),
"EN PROCESO NOTIFICACION / COMUNICACION",
IF(
BT1568="",
"NO APLICA",
IF(
BU1568=60,
IF(AO1568&lt;&gt;"",AO1568,IF(BD1568&lt;&gt;"",BD1568,BQ1568))+60,
WORKDAY(
IF(AO1568&lt;&gt;"",AO1568,IF(BD1568&lt;&gt;"",BD1568,BQ1568)),
BU1568,
FESTIVOS_CO!A:A
)
)
))</f>
        <v>EN PROCESO NOTIFICACION / COMUNICACION</v>
      </c>
      <c r="BW1568" s="44"/>
      <c r="BX1568" s="53"/>
      <c r="BY1568" s="45"/>
      <c r="BZ1568" s="37"/>
      <c r="CA1568" s="54" t="str">
        <f t="shared" si="296"/>
        <v>PENDIENTE EJECUTORIA</v>
      </c>
      <c r="CB1568" s="59" t="str">
        <f t="shared" si="305"/>
        <v/>
      </c>
      <c r="CC1568" s="36"/>
      <c r="CD1568" s="40"/>
      <c r="CE1568" s="46"/>
      <c r="CF1568" s="40"/>
      <c r="CG1568" s="40"/>
      <c r="CH1568" s="40"/>
      <c r="CI1568" s="36"/>
      <c r="CJ1568" s="47"/>
      <c r="CK1568" s="40"/>
      <c r="CL1568" s="40"/>
      <c r="CM1568" s="40"/>
      <c r="CN1568" s="40"/>
    </row>
    <row r="1569" spans="1:92" ht="42.75" hidden="1">
      <c r="A1569" s="49" t="str">
        <f t="shared" si="297"/>
        <v>SIN GESTIÓN</v>
      </c>
      <c r="B1569" s="58"/>
      <c r="C1569" s="37"/>
      <c r="D1569" s="37"/>
      <c r="E1569" s="49" t="str">
        <f t="shared" si="298"/>
        <v>PENDIENTE NOTIFICACIÓN</v>
      </c>
      <c r="F1569" s="141" t="str">
        <f t="shared" si="299"/>
        <v>PENDIENTE NOTIFICACIÓN</v>
      </c>
      <c r="G1569" s="49" t="str">
        <f t="shared" si="300"/>
        <v/>
      </c>
      <c r="H1569" s="51" t="str">
        <f ca="1">IF(
L1569="",
"",
IF(
NETWORKDAYS(L1569,IF(M1569&lt;&gt;"",M1569,TODAY()),FESTIVOS_CO!A:A)&gt;2,
"VENCIDO",
IF(
NETWORKDAYS(L1569,IF(M1569&lt;&gt;"",M1569,TODAY()),FESTIVOS_CO!A:A)=2,
"ALERTA",
"A TIEMPO"
)))</f>
        <v/>
      </c>
      <c r="I1569" s="40"/>
      <c r="J1569" s="36"/>
      <c r="K1569" s="37"/>
      <c r="L1569" s="50"/>
      <c r="M1569" s="37"/>
      <c r="N1569" s="52"/>
      <c r="O1569" s="52"/>
      <c r="P1569" s="36"/>
      <c r="Q1569" s="36"/>
      <c r="R1569" s="40"/>
      <c r="S1569" s="36"/>
      <c r="T1569" s="40"/>
      <c r="U1569" s="40"/>
      <c r="V1569" s="81"/>
      <c r="W1569" s="40"/>
      <c r="X1569" s="40"/>
      <c r="Y1569" s="40"/>
      <c r="Z1569" s="38" t="str">
        <f>IFERROR(VLOOKUP(Y1569,DIRECTORIO!A:B,2,FALSE),"")</f>
        <v/>
      </c>
      <c r="AA1569" s="40"/>
      <c r="AB1569" s="40"/>
      <c r="AC1569" s="40"/>
      <c r="AD1569" s="40"/>
      <c r="AE1569" s="40"/>
      <c r="AF1569" s="40"/>
      <c r="AG1569" s="41" t="s">
        <v>109</v>
      </c>
      <c r="AH1569" s="42"/>
      <c r="AI1569" s="54" t="str">
        <f t="shared" ca="1" si="301"/>
        <v>PENDIENTE NOTIFICACIÓN ELECTRÓNICA</v>
      </c>
      <c r="AJ1569" s="37"/>
      <c r="AK1569" s="37"/>
      <c r="AL1569" s="37"/>
      <c r="AM1569" s="53" t="str">
        <f>IF(AK1569="","",WORKDAY(AK1569,5,FESTIVOS_CO!A:A))</f>
        <v/>
      </c>
      <c r="AN1569" s="37"/>
      <c r="AO1569" s="37"/>
      <c r="AP1569" s="54" t="str">
        <f t="shared" ca="1" si="306"/>
        <v>NO APLICA</v>
      </c>
      <c r="AQ1569" s="36"/>
      <c r="AR1569" s="43"/>
      <c r="AS1569" s="37"/>
      <c r="AT1569" s="36"/>
      <c r="AU1569" s="37"/>
      <c r="AV1569" s="36"/>
      <c r="AW1569" s="36"/>
      <c r="AX1569" s="37"/>
      <c r="AY1569" s="140" t="str">
        <f>IF(AU1569="","",WORKDAY(AU1569,5,FESTIVOS_CO!A:A))</f>
        <v/>
      </c>
      <c r="AZ1569" s="54" t="str">
        <f t="shared" ca="1" si="303"/>
        <v>NO APLICA</v>
      </c>
      <c r="BA1569" s="55" t="str">
        <f>IF(AX1569="","",WORKDAY(AX1569,5,FESTIVOS_CO!A:A))</f>
        <v/>
      </c>
      <c r="BB1569" s="39"/>
      <c r="BC1569" s="40"/>
      <c r="BD1569" s="40"/>
      <c r="BE1569" s="56" t="str">
        <f t="shared" ca="1" si="304"/>
        <v>NO APLICA</v>
      </c>
      <c r="BF1569" s="37"/>
      <c r="BG1569" s="45"/>
      <c r="BH1569" s="37"/>
      <c r="BI1569" s="36"/>
      <c r="BJ1569" s="37"/>
      <c r="BK1569" s="36"/>
      <c r="BL1569" s="36"/>
      <c r="BM1569" s="53" t="str">
        <f>IF(BJ1569="","",WORKDAY(BJ1569,5,FESTIVOS_CO!A:A))</f>
        <v/>
      </c>
      <c r="BN1569" s="57" t="str">
        <f t="shared" ca="1" si="302"/>
        <v>PENDIENTE HACER AVISO</v>
      </c>
      <c r="BO1569" s="54" t="str">
        <f t="shared" ca="1" si="295"/>
        <v>EN TRÁMITE NOTIF. POR AVISO</v>
      </c>
      <c r="BP1569" s="37"/>
      <c r="BQ1569" s="53" t="str">
        <f>IF(BP1569="","",WORKDAY(BP1569,5,FESTIVOS_CO!A:A))</f>
        <v/>
      </c>
      <c r="BR1569" s="37"/>
      <c r="BS1569" s="36"/>
      <c r="BT1569" s="38"/>
      <c r="BU1569" s="58" t="e">
        <f>VLOOKUP(BT1569,Hoja2!$C:$D,2,0)</f>
        <v>#N/A</v>
      </c>
      <c r="BV1569" s="80" t="str">
        <f>IF(
AND(AO1569="",BD1569="",BQ1569=""),
"EN PROCESO NOTIFICACION / COMUNICACION",
IF(
BT1569="",
"NO APLICA",
IF(
BU1569=60,
IF(AO1569&lt;&gt;"",AO1569,IF(BD1569&lt;&gt;"",BD1569,BQ1569))+60,
WORKDAY(
IF(AO1569&lt;&gt;"",AO1569,IF(BD1569&lt;&gt;"",BD1569,BQ1569)),
BU1569,
FESTIVOS_CO!A:A
)
)
))</f>
        <v>EN PROCESO NOTIFICACION / COMUNICACION</v>
      </c>
      <c r="BW1569" s="44"/>
      <c r="BX1569" s="53"/>
      <c r="BY1569" s="45"/>
      <c r="BZ1569" s="37"/>
      <c r="CA1569" s="54" t="str">
        <f t="shared" si="296"/>
        <v>PENDIENTE EJECUTORIA</v>
      </c>
      <c r="CB1569" s="59" t="str">
        <f t="shared" si="305"/>
        <v/>
      </c>
      <c r="CC1569" s="36"/>
      <c r="CD1569" s="40"/>
      <c r="CE1569" s="46"/>
      <c r="CF1569" s="40"/>
      <c r="CG1569" s="40"/>
      <c r="CH1569" s="40"/>
      <c r="CI1569" s="36"/>
      <c r="CJ1569" s="47"/>
      <c r="CK1569" s="40"/>
      <c r="CL1569" s="40"/>
      <c r="CM1569" s="40"/>
      <c r="CN1569" s="40"/>
    </row>
    <row r="1570" spans="1:92" ht="42.75" hidden="1">
      <c r="A1570" s="49" t="str">
        <f t="shared" si="297"/>
        <v>SIN GESTIÓN</v>
      </c>
      <c r="B1570" s="58"/>
      <c r="C1570" s="37"/>
      <c r="D1570" s="37"/>
      <c r="E1570" s="49" t="str">
        <f t="shared" si="298"/>
        <v>PENDIENTE NOTIFICACIÓN</v>
      </c>
      <c r="F1570" s="141" t="str">
        <f t="shared" si="299"/>
        <v>PENDIENTE NOTIFICACIÓN</v>
      </c>
      <c r="G1570" s="49" t="str">
        <f t="shared" si="300"/>
        <v/>
      </c>
      <c r="H1570" s="51" t="str">
        <f ca="1">IF(
L1570="",
"",
IF(
NETWORKDAYS(L1570,IF(M1570&lt;&gt;"",M1570,TODAY()),FESTIVOS_CO!A:A)&gt;2,
"VENCIDO",
IF(
NETWORKDAYS(L1570,IF(M1570&lt;&gt;"",M1570,TODAY()),FESTIVOS_CO!A:A)=2,
"ALERTA",
"A TIEMPO"
)))</f>
        <v/>
      </c>
      <c r="I1570" s="40"/>
      <c r="J1570" s="36"/>
      <c r="K1570" s="37"/>
      <c r="L1570" s="50"/>
      <c r="M1570" s="37"/>
      <c r="N1570" s="52"/>
      <c r="O1570" s="52"/>
      <c r="P1570" s="36"/>
      <c r="Q1570" s="36"/>
      <c r="R1570" s="40"/>
      <c r="S1570" s="36"/>
      <c r="T1570" s="40"/>
      <c r="U1570" s="40"/>
      <c r="V1570" s="81"/>
      <c r="W1570" s="40"/>
      <c r="X1570" s="40"/>
      <c r="Y1570" s="40"/>
      <c r="Z1570" s="38" t="str">
        <f>IFERROR(VLOOKUP(Y1570,DIRECTORIO!A:B,2,FALSE),"")</f>
        <v/>
      </c>
      <c r="AA1570" s="40"/>
      <c r="AB1570" s="40"/>
      <c r="AC1570" s="40"/>
      <c r="AD1570" s="40"/>
      <c r="AE1570" s="40"/>
      <c r="AF1570" s="40"/>
      <c r="AG1570" s="41" t="s">
        <v>109</v>
      </c>
      <c r="AH1570" s="42"/>
      <c r="AI1570" s="54" t="str">
        <f t="shared" ca="1" si="301"/>
        <v>PENDIENTE NOTIFICACIÓN ELECTRÓNICA</v>
      </c>
      <c r="AJ1570" s="37"/>
      <c r="AK1570" s="37"/>
      <c r="AL1570" s="37"/>
      <c r="AM1570" s="53" t="str">
        <f>IF(AK1570="","",WORKDAY(AK1570,5,FESTIVOS_CO!A:A))</f>
        <v/>
      </c>
      <c r="AN1570" s="37"/>
      <c r="AO1570" s="37"/>
      <c r="AP1570" s="54" t="str">
        <f t="shared" ca="1" si="306"/>
        <v>NO APLICA</v>
      </c>
      <c r="AQ1570" s="36"/>
      <c r="AR1570" s="43"/>
      <c r="AS1570" s="37"/>
      <c r="AT1570" s="36"/>
      <c r="AU1570" s="37"/>
      <c r="AV1570" s="36"/>
      <c r="AW1570" s="36"/>
      <c r="AX1570" s="37"/>
      <c r="AY1570" s="140" t="str">
        <f>IF(AU1570="","",WORKDAY(AU1570,5,FESTIVOS_CO!A:A))</f>
        <v/>
      </c>
      <c r="AZ1570" s="54" t="str">
        <f t="shared" ca="1" si="303"/>
        <v>NO APLICA</v>
      </c>
      <c r="BA1570" s="55" t="str">
        <f>IF(AX1570="","",WORKDAY(AX1570,5,FESTIVOS_CO!A:A))</f>
        <v/>
      </c>
      <c r="BB1570" s="39"/>
      <c r="BC1570" s="40"/>
      <c r="BD1570" s="40"/>
      <c r="BE1570" s="56" t="str">
        <f t="shared" ca="1" si="304"/>
        <v>NO APLICA</v>
      </c>
      <c r="BF1570" s="37"/>
      <c r="BG1570" s="45"/>
      <c r="BH1570" s="37"/>
      <c r="BI1570" s="36"/>
      <c r="BJ1570" s="37"/>
      <c r="BK1570" s="36"/>
      <c r="BL1570" s="36"/>
      <c r="BM1570" s="53" t="str">
        <f>IF(BJ1570="","",WORKDAY(BJ1570,5,FESTIVOS_CO!A:A))</f>
        <v/>
      </c>
      <c r="BN1570" s="57" t="str">
        <f t="shared" ca="1" si="302"/>
        <v>PENDIENTE HACER AVISO</v>
      </c>
      <c r="BO1570" s="54" t="str">
        <f t="shared" ca="1" si="295"/>
        <v>EN TRÁMITE NOTIF. POR AVISO</v>
      </c>
      <c r="BP1570" s="37"/>
      <c r="BQ1570" s="53" t="str">
        <f>IF(BP1570="","",WORKDAY(BP1570,5,FESTIVOS_CO!A:A))</f>
        <v/>
      </c>
      <c r="BR1570" s="37"/>
      <c r="BS1570" s="36"/>
      <c r="BT1570" s="38"/>
      <c r="BU1570" s="58" t="e">
        <f>VLOOKUP(BT1570,Hoja2!$C:$D,2,0)</f>
        <v>#N/A</v>
      </c>
      <c r="BV1570" s="80" t="str">
        <f>IF(
AND(AO1570="",BD1570="",BQ1570=""),
"EN PROCESO NOTIFICACION / COMUNICACION",
IF(
BT1570="",
"NO APLICA",
IF(
BU1570=60,
IF(AO1570&lt;&gt;"",AO1570,IF(BD1570&lt;&gt;"",BD1570,BQ1570))+60,
WORKDAY(
IF(AO1570&lt;&gt;"",AO1570,IF(BD1570&lt;&gt;"",BD1570,BQ1570)),
BU1570,
FESTIVOS_CO!A:A
)
)
))</f>
        <v>EN PROCESO NOTIFICACION / COMUNICACION</v>
      </c>
      <c r="BW1570" s="44"/>
      <c r="BX1570" s="53"/>
      <c r="BY1570" s="45"/>
      <c r="BZ1570" s="37"/>
      <c r="CA1570" s="54" t="str">
        <f t="shared" si="296"/>
        <v>PENDIENTE EJECUTORIA</v>
      </c>
      <c r="CB1570" s="59" t="str">
        <f t="shared" si="305"/>
        <v/>
      </c>
      <c r="CC1570" s="36"/>
      <c r="CD1570" s="40"/>
      <c r="CE1570" s="46"/>
      <c r="CF1570" s="40"/>
      <c r="CG1570" s="40"/>
      <c r="CH1570" s="40"/>
      <c r="CI1570" s="36"/>
      <c r="CJ1570" s="47"/>
      <c r="CK1570" s="40"/>
      <c r="CL1570" s="40"/>
      <c r="CM1570" s="40"/>
      <c r="CN1570" s="40"/>
    </row>
    <row r="1571" spans="1:92" ht="42.75" hidden="1">
      <c r="A1571" s="49" t="str">
        <f t="shared" si="297"/>
        <v>SIN GESTIÓN</v>
      </c>
      <c r="B1571" s="58"/>
      <c r="C1571" s="37"/>
      <c r="D1571" s="37"/>
      <c r="E1571" s="49" t="str">
        <f t="shared" si="298"/>
        <v>PENDIENTE NOTIFICACIÓN</v>
      </c>
      <c r="F1571" s="141" t="str">
        <f t="shared" si="299"/>
        <v>PENDIENTE NOTIFICACIÓN</v>
      </c>
      <c r="G1571" s="49" t="str">
        <f t="shared" si="300"/>
        <v/>
      </c>
      <c r="H1571" s="51" t="str">
        <f ca="1">IF(
L1571="",
"",
IF(
NETWORKDAYS(L1571,IF(M1571&lt;&gt;"",M1571,TODAY()),FESTIVOS_CO!A:A)&gt;2,
"VENCIDO",
IF(
NETWORKDAYS(L1571,IF(M1571&lt;&gt;"",M1571,TODAY()),FESTIVOS_CO!A:A)=2,
"ALERTA",
"A TIEMPO"
)))</f>
        <v/>
      </c>
      <c r="I1571" s="40"/>
      <c r="J1571" s="36"/>
      <c r="K1571" s="37"/>
      <c r="L1571" s="50"/>
      <c r="M1571" s="37"/>
      <c r="N1571" s="52"/>
      <c r="O1571" s="52"/>
      <c r="P1571" s="36"/>
      <c r="Q1571" s="36"/>
      <c r="R1571" s="40"/>
      <c r="S1571" s="36"/>
      <c r="T1571" s="40"/>
      <c r="U1571" s="40"/>
      <c r="V1571" s="81"/>
      <c r="W1571" s="40"/>
      <c r="X1571" s="40"/>
      <c r="Y1571" s="40"/>
      <c r="Z1571" s="38" t="str">
        <f>IFERROR(VLOOKUP(Y1571,DIRECTORIO!A:B,2,FALSE),"")</f>
        <v/>
      </c>
      <c r="AA1571" s="40"/>
      <c r="AB1571" s="40"/>
      <c r="AC1571" s="40"/>
      <c r="AD1571" s="40"/>
      <c r="AE1571" s="40"/>
      <c r="AF1571" s="40"/>
      <c r="AG1571" s="41" t="s">
        <v>109</v>
      </c>
      <c r="AH1571" s="42"/>
      <c r="AI1571" s="54" t="str">
        <f t="shared" ca="1" si="301"/>
        <v>PENDIENTE NOTIFICACIÓN ELECTRÓNICA</v>
      </c>
      <c r="AJ1571" s="37"/>
      <c r="AK1571" s="37"/>
      <c r="AL1571" s="37"/>
      <c r="AM1571" s="53" t="str">
        <f>IF(AK1571="","",WORKDAY(AK1571,5,FESTIVOS_CO!A:A))</f>
        <v/>
      </c>
      <c r="AN1571" s="37"/>
      <c r="AO1571" s="37"/>
      <c r="AP1571" s="54" t="str">
        <f t="shared" ca="1" si="306"/>
        <v>NO APLICA</v>
      </c>
      <c r="AQ1571" s="36"/>
      <c r="AR1571" s="43"/>
      <c r="AS1571" s="37"/>
      <c r="AT1571" s="36"/>
      <c r="AU1571" s="37"/>
      <c r="AV1571" s="36"/>
      <c r="AW1571" s="36"/>
      <c r="AX1571" s="37"/>
      <c r="AY1571" s="140" t="str">
        <f>IF(AU1571="","",WORKDAY(AU1571,5,FESTIVOS_CO!A:A))</f>
        <v/>
      </c>
      <c r="AZ1571" s="54" t="str">
        <f t="shared" ca="1" si="303"/>
        <v>NO APLICA</v>
      </c>
      <c r="BA1571" s="55" t="str">
        <f>IF(AX1571="","",WORKDAY(AX1571,5,FESTIVOS_CO!A:A))</f>
        <v/>
      </c>
      <c r="BB1571" s="39"/>
      <c r="BC1571" s="40"/>
      <c r="BD1571" s="40"/>
      <c r="BE1571" s="56" t="str">
        <f t="shared" ca="1" si="304"/>
        <v>NO APLICA</v>
      </c>
      <c r="BF1571" s="37"/>
      <c r="BG1571" s="45"/>
      <c r="BH1571" s="37"/>
      <c r="BI1571" s="36"/>
      <c r="BJ1571" s="37"/>
      <c r="BK1571" s="36"/>
      <c r="BL1571" s="36"/>
      <c r="BM1571" s="53" t="str">
        <f>IF(BJ1571="","",WORKDAY(BJ1571,5,FESTIVOS_CO!A:A))</f>
        <v/>
      </c>
      <c r="BN1571" s="57" t="str">
        <f t="shared" ca="1" si="302"/>
        <v>PENDIENTE HACER AVISO</v>
      </c>
      <c r="BO1571" s="54" t="str">
        <f t="shared" ca="1" si="295"/>
        <v>EN TRÁMITE NOTIF. POR AVISO</v>
      </c>
      <c r="BP1571" s="37"/>
      <c r="BQ1571" s="53" t="str">
        <f>IF(BP1571="","",WORKDAY(BP1571,5,FESTIVOS_CO!A:A))</f>
        <v/>
      </c>
      <c r="BR1571" s="37"/>
      <c r="BS1571" s="36"/>
      <c r="BT1571" s="38"/>
      <c r="BU1571" s="58" t="e">
        <f>VLOOKUP(BT1571,Hoja2!$C:$D,2,0)</f>
        <v>#N/A</v>
      </c>
      <c r="BV1571" s="80" t="str">
        <f>IF(
AND(AO1571="",BD1571="",BQ1571=""),
"EN PROCESO NOTIFICACION / COMUNICACION",
IF(
BT1571="",
"NO APLICA",
IF(
BU1571=60,
IF(AO1571&lt;&gt;"",AO1571,IF(BD1571&lt;&gt;"",BD1571,BQ1571))+60,
WORKDAY(
IF(AO1571&lt;&gt;"",AO1571,IF(BD1571&lt;&gt;"",BD1571,BQ1571)),
BU1571,
FESTIVOS_CO!A:A
)
)
))</f>
        <v>EN PROCESO NOTIFICACION / COMUNICACION</v>
      </c>
      <c r="BW1571" s="44"/>
      <c r="BX1571" s="53"/>
      <c r="BY1571" s="45"/>
      <c r="BZ1571" s="37"/>
      <c r="CA1571" s="54" t="str">
        <f t="shared" si="296"/>
        <v>PENDIENTE EJECUTORIA</v>
      </c>
      <c r="CB1571" s="59" t="str">
        <f t="shared" si="305"/>
        <v/>
      </c>
      <c r="CC1571" s="36"/>
      <c r="CD1571" s="40"/>
      <c r="CE1571" s="46"/>
      <c r="CF1571" s="40"/>
      <c r="CG1571" s="40"/>
      <c r="CH1571" s="40"/>
      <c r="CI1571" s="36"/>
      <c r="CJ1571" s="47"/>
      <c r="CK1571" s="40"/>
      <c r="CL1571" s="40"/>
      <c r="CM1571" s="40"/>
      <c r="CN1571" s="40"/>
    </row>
    <row r="1572" spans="1:92" ht="42.75" hidden="1">
      <c r="A1572" s="49" t="str">
        <f t="shared" si="297"/>
        <v>SIN GESTIÓN</v>
      </c>
      <c r="B1572" s="58"/>
      <c r="C1572" s="37"/>
      <c r="D1572" s="37"/>
      <c r="E1572" s="49" t="str">
        <f t="shared" si="298"/>
        <v>PENDIENTE NOTIFICACIÓN</v>
      </c>
      <c r="F1572" s="141" t="str">
        <f t="shared" si="299"/>
        <v>PENDIENTE NOTIFICACIÓN</v>
      </c>
      <c r="G1572" s="49" t="str">
        <f t="shared" si="300"/>
        <v/>
      </c>
      <c r="H1572" s="51" t="str">
        <f ca="1">IF(
L1572="",
"",
IF(
NETWORKDAYS(L1572,IF(M1572&lt;&gt;"",M1572,TODAY()),FESTIVOS_CO!A:A)&gt;2,
"VENCIDO",
IF(
NETWORKDAYS(L1572,IF(M1572&lt;&gt;"",M1572,TODAY()),FESTIVOS_CO!A:A)=2,
"ALERTA",
"A TIEMPO"
)))</f>
        <v/>
      </c>
      <c r="I1572" s="40"/>
      <c r="J1572" s="36"/>
      <c r="K1572" s="37"/>
      <c r="L1572" s="50"/>
      <c r="M1572" s="37"/>
      <c r="N1572" s="52"/>
      <c r="O1572" s="52"/>
      <c r="P1572" s="36"/>
      <c r="Q1572" s="36"/>
      <c r="R1572" s="40"/>
      <c r="S1572" s="36"/>
      <c r="T1572" s="40"/>
      <c r="U1572" s="40"/>
      <c r="V1572" s="81"/>
      <c r="W1572" s="40"/>
      <c r="X1572" s="40"/>
      <c r="Y1572" s="40"/>
      <c r="Z1572" s="38" t="str">
        <f>IFERROR(VLOOKUP(Y1572,DIRECTORIO!A:B,2,FALSE),"")</f>
        <v/>
      </c>
      <c r="AA1572" s="40"/>
      <c r="AB1572" s="40"/>
      <c r="AC1572" s="40"/>
      <c r="AD1572" s="40"/>
      <c r="AE1572" s="40"/>
      <c r="AF1572" s="40"/>
      <c r="AG1572" s="41" t="s">
        <v>109</v>
      </c>
      <c r="AH1572" s="42"/>
      <c r="AI1572" s="54" t="str">
        <f t="shared" ca="1" si="301"/>
        <v>PENDIENTE NOTIFICACIÓN ELECTRÓNICA</v>
      </c>
      <c r="AJ1572" s="37"/>
      <c r="AK1572" s="37"/>
      <c r="AL1572" s="37"/>
      <c r="AM1572" s="53" t="str">
        <f>IF(AK1572="","",WORKDAY(AK1572,5,FESTIVOS_CO!A:A))</f>
        <v/>
      </c>
      <c r="AN1572" s="37"/>
      <c r="AO1572" s="37"/>
      <c r="AP1572" s="54" t="str">
        <f t="shared" ca="1" si="306"/>
        <v>NO APLICA</v>
      </c>
      <c r="AQ1572" s="36"/>
      <c r="AR1572" s="43"/>
      <c r="AS1572" s="37"/>
      <c r="AT1572" s="36"/>
      <c r="AU1572" s="37"/>
      <c r="AV1572" s="36"/>
      <c r="AW1572" s="36"/>
      <c r="AX1572" s="37"/>
      <c r="AY1572" s="140" t="str">
        <f>IF(AU1572="","",WORKDAY(AU1572,5,FESTIVOS_CO!A:A))</f>
        <v/>
      </c>
      <c r="AZ1572" s="54" t="str">
        <f t="shared" ca="1" si="303"/>
        <v>NO APLICA</v>
      </c>
      <c r="BA1572" s="55" t="str">
        <f>IF(AX1572="","",WORKDAY(AX1572,5,FESTIVOS_CO!A:A))</f>
        <v/>
      </c>
      <c r="BB1572" s="39"/>
      <c r="BC1572" s="40"/>
      <c r="BD1572" s="40"/>
      <c r="BE1572" s="56" t="str">
        <f t="shared" ca="1" si="304"/>
        <v>NO APLICA</v>
      </c>
      <c r="BF1572" s="37"/>
      <c r="BG1572" s="45"/>
      <c r="BH1572" s="37"/>
      <c r="BI1572" s="36"/>
      <c r="BJ1572" s="37"/>
      <c r="BK1572" s="36"/>
      <c r="BL1572" s="36"/>
      <c r="BM1572" s="53" t="str">
        <f>IF(BJ1572="","",WORKDAY(BJ1572,5,FESTIVOS_CO!A:A))</f>
        <v/>
      </c>
      <c r="BN1572" s="57" t="str">
        <f t="shared" ca="1" si="302"/>
        <v>PENDIENTE HACER AVISO</v>
      </c>
      <c r="BO1572" s="54" t="str">
        <f t="shared" ca="1" si="295"/>
        <v>EN TRÁMITE NOTIF. POR AVISO</v>
      </c>
      <c r="BP1572" s="37"/>
      <c r="BQ1572" s="53" t="str">
        <f>IF(BP1572="","",WORKDAY(BP1572,5,FESTIVOS_CO!A:A))</f>
        <v/>
      </c>
      <c r="BR1572" s="37"/>
      <c r="BS1572" s="36"/>
      <c r="BT1572" s="38"/>
      <c r="BU1572" s="58" t="e">
        <f>VLOOKUP(BT1572,Hoja2!$C:$D,2,0)</f>
        <v>#N/A</v>
      </c>
      <c r="BV1572" s="80" t="str">
        <f>IF(
AND(AO1572="",BD1572="",BQ1572=""),
"EN PROCESO NOTIFICACION / COMUNICACION",
IF(
BT1572="",
"NO APLICA",
IF(
BU1572=60,
IF(AO1572&lt;&gt;"",AO1572,IF(BD1572&lt;&gt;"",BD1572,BQ1572))+60,
WORKDAY(
IF(AO1572&lt;&gt;"",AO1572,IF(BD1572&lt;&gt;"",BD1572,BQ1572)),
BU1572,
FESTIVOS_CO!A:A
)
)
))</f>
        <v>EN PROCESO NOTIFICACION / COMUNICACION</v>
      </c>
      <c r="BW1572" s="44"/>
      <c r="BX1572" s="53"/>
      <c r="BY1572" s="45"/>
      <c r="BZ1572" s="37"/>
      <c r="CA1572" s="54" t="str">
        <f t="shared" si="296"/>
        <v>PENDIENTE EJECUTORIA</v>
      </c>
      <c r="CB1572" s="59" t="str">
        <f t="shared" si="305"/>
        <v/>
      </c>
      <c r="CC1572" s="36"/>
      <c r="CD1572" s="40"/>
      <c r="CE1572" s="46"/>
      <c r="CF1572" s="40"/>
      <c r="CG1572" s="40"/>
      <c r="CH1572" s="40"/>
      <c r="CI1572" s="36"/>
      <c r="CJ1572" s="47"/>
      <c r="CK1572" s="40"/>
      <c r="CL1572" s="40"/>
      <c r="CM1572" s="40"/>
      <c r="CN1572" s="40"/>
    </row>
    <row r="1573" spans="1:92" ht="42.75" hidden="1">
      <c r="A1573" s="49" t="str">
        <f t="shared" si="297"/>
        <v>SIN GESTIÓN</v>
      </c>
      <c r="B1573" s="58"/>
      <c r="C1573" s="37"/>
      <c r="D1573" s="37"/>
      <c r="E1573" s="49" t="str">
        <f t="shared" si="298"/>
        <v>PENDIENTE NOTIFICACIÓN</v>
      </c>
      <c r="F1573" s="141" t="str">
        <f t="shared" si="299"/>
        <v>PENDIENTE NOTIFICACIÓN</v>
      </c>
      <c r="G1573" s="49" t="str">
        <f t="shared" si="300"/>
        <v/>
      </c>
      <c r="H1573" s="51" t="str">
        <f ca="1">IF(
L1573="",
"",
IF(
NETWORKDAYS(L1573,IF(M1573&lt;&gt;"",M1573,TODAY()),FESTIVOS_CO!A:A)&gt;2,
"VENCIDO",
IF(
NETWORKDAYS(L1573,IF(M1573&lt;&gt;"",M1573,TODAY()),FESTIVOS_CO!A:A)=2,
"ALERTA",
"A TIEMPO"
)))</f>
        <v/>
      </c>
      <c r="I1573" s="40"/>
      <c r="J1573" s="36"/>
      <c r="K1573" s="37"/>
      <c r="L1573" s="50"/>
      <c r="M1573" s="37"/>
      <c r="N1573" s="52"/>
      <c r="O1573" s="52"/>
      <c r="P1573" s="36"/>
      <c r="Q1573" s="36"/>
      <c r="R1573" s="40"/>
      <c r="S1573" s="36"/>
      <c r="T1573" s="40"/>
      <c r="U1573" s="40"/>
      <c r="V1573" s="81"/>
      <c r="W1573" s="40"/>
      <c r="X1573" s="40"/>
      <c r="Y1573" s="40"/>
      <c r="Z1573" s="38" t="str">
        <f>IFERROR(VLOOKUP(Y1573,DIRECTORIO!A:B,2,FALSE),"")</f>
        <v/>
      </c>
      <c r="AA1573" s="40"/>
      <c r="AB1573" s="40"/>
      <c r="AC1573" s="40"/>
      <c r="AD1573" s="40"/>
      <c r="AE1573" s="40"/>
      <c r="AF1573" s="40"/>
      <c r="AG1573" s="41" t="s">
        <v>109</v>
      </c>
      <c r="AH1573" s="42"/>
      <c r="AI1573" s="54" t="str">
        <f t="shared" ca="1" si="301"/>
        <v>PENDIENTE NOTIFICACIÓN ELECTRÓNICA</v>
      </c>
      <c r="AJ1573" s="37"/>
      <c r="AK1573" s="37"/>
      <c r="AL1573" s="37"/>
      <c r="AM1573" s="53" t="str">
        <f>IF(AK1573="","",WORKDAY(AK1573,5,FESTIVOS_CO!A:A))</f>
        <v/>
      </c>
      <c r="AN1573" s="37"/>
      <c r="AO1573" s="37"/>
      <c r="AP1573" s="54" t="str">
        <f t="shared" ca="1" si="306"/>
        <v>NO APLICA</v>
      </c>
      <c r="AQ1573" s="36"/>
      <c r="AR1573" s="43"/>
      <c r="AS1573" s="37"/>
      <c r="AT1573" s="36"/>
      <c r="AU1573" s="37"/>
      <c r="AV1573" s="36"/>
      <c r="AW1573" s="36"/>
      <c r="AX1573" s="37"/>
      <c r="AY1573" s="140" t="str">
        <f>IF(AU1573="","",WORKDAY(AU1573,5,FESTIVOS_CO!A:A))</f>
        <v/>
      </c>
      <c r="AZ1573" s="54" t="str">
        <f t="shared" ca="1" si="303"/>
        <v>NO APLICA</v>
      </c>
      <c r="BA1573" s="55" t="str">
        <f>IF(AX1573="","",WORKDAY(AX1573,5,FESTIVOS_CO!A:A))</f>
        <v/>
      </c>
      <c r="BB1573" s="39"/>
      <c r="BC1573" s="40"/>
      <c r="BD1573" s="40"/>
      <c r="BE1573" s="56" t="str">
        <f t="shared" ca="1" si="304"/>
        <v>NO APLICA</v>
      </c>
      <c r="BF1573" s="37"/>
      <c r="BG1573" s="45"/>
      <c r="BH1573" s="37"/>
      <c r="BI1573" s="36"/>
      <c r="BJ1573" s="37"/>
      <c r="BK1573" s="36"/>
      <c r="BL1573" s="36"/>
      <c r="BM1573" s="53" t="str">
        <f>IF(BJ1573="","",WORKDAY(BJ1573,5,FESTIVOS_CO!A:A))</f>
        <v/>
      </c>
      <c r="BN1573" s="57" t="str">
        <f t="shared" ca="1" si="302"/>
        <v>PENDIENTE HACER AVISO</v>
      </c>
      <c r="BO1573" s="54" t="str">
        <f t="shared" ca="1" si="295"/>
        <v>EN TRÁMITE NOTIF. POR AVISO</v>
      </c>
      <c r="BP1573" s="37"/>
      <c r="BQ1573" s="53" t="str">
        <f>IF(BP1573="","",WORKDAY(BP1573,5,FESTIVOS_CO!A:A))</f>
        <v/>
      </c>
      <c r="BR1573" s="37"/>
      <c r="BS1573" s="36"/>
      <c r="BT1573" s="38"/>
      <c r="BU1573" s="58" t="e">
        <f>VLOOKUP(BT1573,Hoja2!$C:$D,2,0)</f>
        <v>#N/A</v>
      </c>
      <c r="BV1573" s="80" t="str">
        <f>IF(
AND(AO1573="",BD1573="",BQ1573=""),
"EN PROCESO NOTIFICACION / COMUNICACION",
IF(
BT1573="",
"NO APLICA",
IF(
BU1573=60,
IF(AO1573&lt;&gt;"",AO1573,IF(BD1573&lt;&gt;"",BD1573,BQ1573))+60,
WORKDAY(
IF(AO1573&lt;&gt;"",AO1573,IF(BD1573&lt;&gt;"",BD1573,BQ1573)),
BU1573,
FESTIVOS_CO!A:A
)
)
))</f>
        <v>EN PROCESO NOTIFICACION / COMUNICACION</v>
      </c>
      <c r="BW1573" s="44"/>
      <c r="BX1573" s="53"/>
      <c r="BY1573" s="45"/>
      <c r="BZ1573" s="37"/>
      <c r="CA1573" s="54" t="str">
        <f t="shared" si="296"/>
        <v>PENDIENTE EJECUTORIA</v>
      </c>
      <c r="CB1573" s="59" t="str">
        <f t="shared" si="305"/>
        <v/>
      </c>
      <c r="CC1573" s="36"/>
      <c r="CD1573" s="40"/>
      <c r="CE1573" s="46"/>
      <c r="CF1573" s="40"/>
      <c r="CG1573" s="40"/>
      <c r="CH1573" s="40"/>
      <c r="CI1573" s="36"/>
      <c r="CJ1573" s="47"/>
      <c r="CK1573" s="40"/>
      <c r="CL1573" s="40"/>
      <c r="CM1573" s="40"/>
      <c r="CN1573" s="40"/>
    </row>
    <row r="1574" spans="1:92" ht="42.75" hidden="1">
      <c r="A1574" s="49" t="str">
        <f t="shared" si="297"/>
        <v>SIN GESTIÓN</v>
      </c>
      <c r="B1574" s="58"/>
      <c r="C1574" s="37"/>
      <c r="D1574" s="37"/>
      <c r="E1574" s="49" t="str">
        <f t="shared" si="298"/>
        <v>PENDIENTE NOTIFICACIÓN</v>
      </c>
      <c r="F1574" s="141" t="str">
        <f t="shared" si="299"/>
        <v>PENDIENTE NOTIFICACIÓN</v>
      </c>
      <c r="G1574" s="49" t="str">
        <f t="shared" si="300"/>
        <v/>
      </c>
      <c r="H1574" s="51" t="str">
        <f ca="1">IF(
L1574="",
"",
IF(
NETWORKDAYS(L1574,IF(M1574&lt;&gt;"",M1574,TODAY()),FESTIVOS_CO!A:A)&gt;2,
"VENCIDO",
IF(
NETWORKDAYS(L1574,IF(M1574&lt;&gt;"",M1574,TODAY()),FESTIVOS_CO!A:A)=2,
"ALERTA",
"A TIEMPO"
)))</f>
        <v/>
      </c>
      <c r="I1574" s="40"/>
      <c r="J1574" s="36"/>
      <c r="K1574" s="37"/>
      <c r="L1574" s="50"/>
      <c r="M1574" s="37"/>
      <c r="N1574" s="52"/>
      <c r="O1574" s="52"/>
      <c r="P1574" s="36"/>
      <c r="Q1574" s="36"/>
      <c r="R1574" s="40"/>
      <c r="S1574" s="36"/>
      <c r="T1574" s="40"/>
      <c r="U1574" s="40"/>
      <c r="V1574" s="81"/>
      <c r="W1574" s="40"/>
      <c r="X1574" s="40"/>
      <c r="Y1574" s="40"/>
      <c r="Z1574" s="38" t="str">
        <f>IFERROR(VLOOKUP(Y1574,DIRECTORIO!A:B,2,FALSE),"")</f>
        <v/>
      </c>
      <c r="AA1574" s="40"/>
      <c r="AB1574" s="40"/>
      <c r="AC1574" s="40"/>
      <c r="AD1574" s="40"/>
      <c r="AE1574" s="40"/>
      <c r="AF1574" s="40"/>
      <c r="AG1574" s="41" t="s">
        <v>109</v>
      </c>
      <c r="AH1574" s="42"/>
      <c r="AI1574" s="54" t="str">
        <f t="shared" ca="1" si="301"/>
        <v>PENDIENTE NOTIFICACIÓN ELECTRÓNICA</v>
      </c>
      <c r="AJ1574" s="37"/>
      <c r="AK1574" s="37"/>
      <c r="AL1574" s="37"/>
      <c r="AM1574" s="53" t="str">
        <f>IF(AK1574="","",WORKDAY(AK1574,5,FESTIVOS_CO!A:A))</f>
        <v/>
      </c>
      <c r="AN1574" s="37"/>
      <c r="AO1574" s="37"/>
      <c r="AP1574" s="54" t="str">
        <f t="shared" ca="1" si="306"/>
        <v>NO APLICA</v>
      </c>
      <c r="AQ1574" s="36"/>
      <c r="AR1574" s="43"/>
      <c r="AS1574" s="37"/>
      <c r="AT1574" s="36"/>
      <c r="AU1574" s="37"/>
      <c r="AV1574" s="36"/>
      <c r="AW1574" s="36"/>
      <c r="AX1574" s="37"/>
      <c r="AY1574" s="140" t="str">
        <f>IF(AU1574="","",WORKDAY(AU1574,5,FESTIVOS_CO!A:A))</f>
        <v/>
      </c>
      <c r="AZ1574" s="54" t="str">
        <f t="shared" ca="1" si="303"/>
        <v>NO APLICA</v>
      </c>
      <c r="BA1574" s="55" t="str">
        <f>IF(AX1574="","",WORKDAY(AX1574,5,FESTIVOS_CO!A:A))</f>
        <v/>
      </c>
      <c r="BB1574" s="39"/>
      <c r="BC1574" s="40"/>
      <c r="BD1574" s="40"/>
      <c r="BE1574" s="56" t="str">
        <f t="shared" ca="1" si="304"/>
        <v>NO APLICA</v>
      </c>
      <c r="BF1574" s="37"/>
      <c r="BG1574" s="45"/>
      <c r="BH1574" s="37"/>
      <c r="BI1574" s="36"/>
      <c r="BJ1574" s="37"/>
      <c r="BK1574" s="36"/>
      <c r="BL1574" s="36"/>
      <c r="BM1574" s="53" t="str">
        <f>IF(BJ1574="","",WORKDAY(BJ1574,5,FESTIVOS_CO!A:A))</f>
        <v/>
      </c>
      <c r="BN1574" s="57" t="str">
        <f t="shared" ca="1" si="302"/>
        <v>PENDIENTE HACER AVISO</v>
      </c>
      <c r="BO1574" s="54" t="str">
        <f t="shared" ca="1" si="295"/>
        <v>EN TRÁMITE NOTIF. POR AVISO</v>
      </c>
      <c r="BP1574" s="37"/>
      <c r="BQ1574" s="53" t="str">
        <f>IF(BP1574="","",WORKDAY(BP1574,5,FESTIVOS_CO!A:A))</f>
        <v/>
      </c>
      <c r="BR1574" s="37"/>
      <c r="BS1574" s="36"/>
      <c r="BT1574" s="38"/>
      <c r="BU1574" s="58" t="e">
        <f>VLOOKUP(BT1574,Hoja2!$C:$D,2,0)</f>
        <v>#N/A</v>
      </c>
      <c r="BV1574" s="80" t="str">
        <f>IF(
AND(AO1574="",BD1574="",BQ1574=""),
"EN PROCESO NOTIFICACION / COMUNICACION",
IF(
BT1574="",
"NO APLICA",
IF(
BU1574=60,
IF(AO1574&lt;&gt;"",AO1574,IF(BD1574&lt;&gt;"",BD1574,BQ1574))+60,
WORKDAY(
IF(AO1574&lt;&gt;"",AO1574,IF(BD1574&lt;&gt;"",BD1574,BQ1574)),
BU1574,
FESTIVOS_CO!A:A
)
)
))</f>
        <v>EN PROCESO NOTIFICACION / COMUNICACION</v>
      </c>
      <c r="BW1574" s="44"/>
      <c r="BX1574" s="53"/>
      <c r="BY1574" s="45"/>
      <c r="BZ1574" s="37"/>
      <c r="CA1574" s="54" t="str">
        <f t="shared" si="296"/>
        <v>PENDIENTE EJECUTORIA</v>
      </c>
      <c r="CB1574" s="59" t="str">
        <f t="shared" si="305"/>
        <v/>
      </c>
      <c r="CC1574" s="36"/>
      <c r="CD1574" s="40"/>
      <c r="CE1574" s="46"/>
      <c r="CF1574" s="40"/>
      <c r="CG1574" s="40"/>
      <c r="CH1574" s="40"/>
      <c r="CI1574" s="36"/>
      <c r="CJ1574" s="47"/>
      <c r="CK1574" s="40"/>
      <c r="CL1574" s="40"/>
      <c r="CM1574" s="40"/>
      <c r="CN1574" s="40"/>
    </row>
    <row r="1575" spans="1:92" ht="42.75" hidden="1">
      <c r="A1575" s="49" t="str">
        <f t="shared" si="297"/>
        <v>SIN GESTIÓN</v>
      </c>
      <c r="B1575" s="58"/>
      <c r="C1575" s="37"/>
      <c r="D1575" s="37"/>
      <c r="E1575" s="49" t="str">
        <f t="shared" si="298"/>
        <v>PENDIENTE NOTIFICACIÓN</v>
      </c>
      <c r="F1575" s="141" t="str">
        <f t="shared" si="299"/>
        <v>PENDIENTE NOTIFICACIÓN</v>
      </c>
      <c r="G1575" s="49" t="str">
        <f t="shared" si="300"/>
        <v/>
      </c>
      <c r="H1575" s="51" t="str">
        <f ca="1">IF(
L1575="",
"",
IF(
NETWORKDAYS(L1575,IF(M1575&lt;&gt;"",M1575,TODAY()),FESTIVOS_CO!A:A)&gt;2,
"VENCIDO",
IF(
NETWORKDAYS(L1575,IF(M1575&lt;&gt;"",M1575,TODAY()),FESTIVOS_CO!A:A)=2,
"ALERTA",
"A TIEMPO"
)))</f>
        <v/>
      </c>
      <c r="I1575" s="40"/>
      <c r="J1575" s="36"/>
      <c r="K1575" s="37"/>
      <c r="L1575" s="50"/>
      <c r="M1575" s="37"/>
      <c r="N1575" s="52"/>
      <c r="O1575" s="52"/>
      <c r="P1575" s="36"/>
      <c r="Q1575" s="36"/>
      <c r="R1575" s="40"/>
      <c r="S1575" s="36"/>
      <c r="T1575" s="40"/>
      <c r="U1575" s="40"/>
      <c r="V1575" s="81"/>
      <c r="W1575" s="40"/>
      <c r="X1575" s="40"/>
      <c r="Y1575" s="40"/>
      <c r="Z1575" s="38" t="str">
        <f>IFERROR(VLOOKUP(Y1575,DIRECTORIO!A:B,2,FALSE),"")</f>
        <v/>
      </c>
      <c r="AA1575" s="40"/>
      <c r="AB1575" s="40"/>
      <c r="AC1575" s="40"/>
      <c r="AD1575" s="40"/>
      <c r="AE1575" s="40"/>
      <c r="AF1575" s="40"/>
      <c r="AG1575" s="41" t="s">
        <v>109</v>
      </c>
      <c r="AH1575" s="42"/>
      <c r="AI1575" s="54" t="str">
        <f t="shared" ca="1" si="301"/>
        <v>PENDIENTE NOTIFICACIÓN ELECTRÓNICA</v>
      </c>
      <c r="AJ1575" s="37"/>
      <c r="AK1575" s="37"/>
      <c r="AL1575" s="37"/>
      <c r="AM1575" s="53" t="str">
        <f>IF(AK1575="","",WORKDAY(AK1575,5,FESTIVOS_CO!A:A))</f>
        <v/>
      </c>
      <c r="AN1575" s="37"/>
      <c r="AO1575" s="37"/>
      <c r="AP1575" s="54" t="str">
        <f t="shared" ca="1" si="306"/>
        <v>NO APLICA</v>
      </c>
      <c r="AQ1575" s="36"/>
      <c r="AR1575" s="43"/>
      <c r="AS1575" s="37"/>
      <c r="AT1575" s="36"/>
      <c r="AU1575" s="37"/>
      <c r="AV1575" s="36"/>
      <c r="AW1575" s="36"/>
      <c r="AX1575" s="37"/>
      <c r="AY1575" s="140" t="str">
        <f>IF(AU1575="","",WORKDAY(AU1575,5,FESTIVOS_CO!A:A))</f>
        <v/>
      </c>
      <c r="AZ1575" s="54" t="str">
        <f t="shared" ca="1" si="303"/>
        <v>NO APLICA</v>
      </c>
      <c r="BA1575" s="55" t="str">
        <f>IF(AX1575="","",WORKDAY(AX1575,5,FESTIVOS_CO!A:A))</f>
        <v/>
      </c>
      <c r="BB1575" s="39"/>
      <c r="BC1575" s="40"/>
      <c r="BD1575" s="40"/>
      <c r="BE1575" s="56" t="str">
        <f t="shared" ca="1" si="304"/>
        <v>NO APLICA</v>
      </c>
      <c r="BF1575" s="37"/>
      <c r="BG1575" s="45"/>
      <c r="BH1575" s="37"/>
      <c r="BI1575" s="36"/>
      <c r="BJ1575" s="37"/>
      <c r="BK1575" s="36"/>
      <c r="BL1575" s="36"/>
      <c r="BM1575" s="53" t="str">
        <f>IF(BJ1575="","",WORKDAY(BJ1575,5,FESTIVOS_CO!A:A))</f>
        <v/>
      </c>
      <c r="BN1575" s="57" t="str">
        <f t="shared" ca="1" si="302"/>
        <v>PENDIENTE HACER AVISO</v>
      </c>
      <c r="BO1575" s="54" t="str">
        <f t="shared" ca="1" si="295"/>
        <v>EN TRÁMITE NOTIF. POR AVISO</v>
      </c>
      <c r="BP1575" s="37"/>
      <c r="BQ1575" s="53" t="str">
        <f>IF(BP1575="","",WORKDAY(BP1575,5,FESTIVOS_CO!A:A))</f>
        <v/>
      </c>
      <c r="BR1575" s="37"/>
      <c r="BS1575" s="36"/>
      <c r="BT1575" s="38"/>
      <c r="BU1575" s="58" t="e">
        <f>VLOOKUP(BT1575,Hoja2!$C:$D,2,0)</f>
        <v>#N/A</v>
      </c>
      <c r="BV1575" s="80" t="str">
        <f>IF(
AND(AO1575="",BD1575="",BQ1575=""),
"EN PROCESO NOTIFICACION / COMUNICACION",
IF(
BT1575="",
"NO APLICA",
IF(
BU1575=60,
IF(AO1575&lt;&gt;"",AO1575,IF(BD1575&lt;&gt;"",BD1575,BQ1575))+60,
WORKDAY(
IF(AO1575&lt;&gt;"",AO1575,IF(BD1575&lt;&gt;"",BD1575,BQ1575)),
BU1575,
FESTIVOS_CO!A:A
)
)
))</f>
        <v>EN PROCESO NOTIFICACION / COMUNICACION</v>
      </c>
      <c r="BW1575" s="44"/>
      <c r="BX1575" s="53"/>
      <c r="BY1575" s="45"/>
      <c r="BZ1575" s="37"/>
      <c r="CA1575" s="54" t="str">
        <f t="shared" si="296"/>
        <v>PENDIENTE EJECUTORIA</v>
      </c>
      <c r="CB1575" s="59" t="str">
        <f t="shared" si="305"/>
        <v/>
      </c>
      <c r="CC1575" s="36"/>
      <c r="CD1575" s="40"/>
      <c r="CE1575" s="46"/>
      <c r="CF1575" s="40"/>
      <c r="CG1575" s="40"/>
      <c r="CH1575" s="40"/>
      <c r="CI1575" s="36"/>
      <c r="CJ1575" s="47"/>
      <c r="CK1575" s="40"/>
      <c r="CL1575" s="40"/>
      <c r="CM1575" s="40"/>
      <c r="CN1575" s="40"/>
    </row>
    <row r="1576" spans="1:92" ht="42.75" hidden="1">
      <c r="A1576" s="49" t="str">
        <f t="shared" si="297"/>
        <v>SIN GESTIÓN</v>
      </c>
      <c r="B1576" s="58"/>
      <c r="C1576" s="37"/>
      <c r="D1576" s="37"/>
      <c r="E1576" s="49" t="str">
        <f t="shared" si="298"/>
        <v>PENDIENTE NOTIFICACIÓN</v>
      </c>
      <c r="F1576" s="141" t="str">
        <f t="shared" si="299"/>
        <v>PENDIENTE NOTIFICACIÓN</v>
      </c>
      <c r="G1576" s="49" t="str">
        <f t="shared" si="300"/>
        <v/>
      </c>
      <c r="H1576" s="51" t="str">
        <f ca="1">IF(
L1576="",
"",
IF(
NETWORKDAYS(L1576,IF(M1576&lt;&gt;"",M1576,TODAY()),FESTIVOS_CO!A:A)&gt;2,
"VENCIDO",
IF(
NETWORKDAYS(L1576,IF(M1576&lt;&gt;"",M1576,TODAY()),FESTIVOS_CO!A:A)=2,
"ALERTA",
"A TIEMPO"
)))</f>
        <v/>
      </c>
      <c r="I1576" s="40"/>
      <c r="J1576" s="36"/>
      <c r="K1576" s="37"/>
      <c r="L1576" s="50"/>
      <c r="M1576" s="37"/>
      <c r="N1576" s="52"/>
      <c r="O1576" s="52"/>
      <c r="P1576" s="36"/>
      <c r="Q1576" s="36"/>
      <c r="R1576" s="40"/>
      <c r="S1576" s="36"/>
      <c r="T1576" s="40"/>
      <c r="U1576" s="40"/>
      <c r="V1576" s="81"/>
      <c r="W1576" s="40"/>
      <c r="X1576" s="40"/>
      <c r="Y1576" s="40"/>
      <c r="Z1576" s="38" t="str">
        <f>IFERROR(VLOOKUP(Y1576,DIRECTORIO!A:B,2,FALSE),"")</f>
        <v/>
      </c>
      <c r="AA1576" s="40"/>
      <c r="AB1576" s="40"/>
      <c r="AC1576" s="40"/>
      <c r="AD1576" s="40"/>
      <c r="AE1576" s="40"/>
      <c r="AF1576" s="40"/>
      <c r="AG1576" s="41" t="s">
        <v>109</v>
      </c>
      <c r="AH1576" s="42"/>
      <c r="AI1576" s="54" t="str">
        <f t="shared" ca="1" si="301"/>
        <v>PENDIENTE NOTIFICACIÓN ELECTRÓNICA</v>
      </c>
      <c r="AJ1576" s="37"/>
      <c r="AK1576" s="37"/>
      <c r="AL1576" s="37"/>
      <c r="AM1576" s="53" t="str">
        <f>IF(AK1576="","",WORKDAY(AK1576,5,FESTIVOS_CO!A:A))</f>
        <v/>
      </c>
      <c r="AN1576" s="37"/>
      <c r="AO1576" s="37"/>
      <c r="AP1576" s="54" t="str">
        <f t="shared" ca="1" si="306"/>
        <v>NO APLICA</v>
      </c>
      <c r="AQ1576" s="36"/>
      <c r="AR1576" s="43"/>
      <c r="AS1576" s="37"/>
      <c r="AT1576" s="36"/>
      <c r="AU1576" s="37"/>
      <c r="AV1576" s="36"/>
      <c r="AW1576" s="36"/>
      <c r="AX1576" s="37"/>
      <c r="AY1576" s="140" t="str">
        <f>IF(AU1576="","",WORKDAY(AU1576,5,FESTIVOS_CO!A:A))</f>
        <v/>
      </c>
      <c r="AZ1576" s="54" t="str">
        <f t="shared" ca="1" si="303"/>
        <v>NO APLICA</v>
      </c>
      <c r="BA1576" s="55" t="str">
        <f>IF(AX1576="","",WORKDAY(AX1576,5,FESTIVOS_CO!A:A))</f>
        <v/>
      </c>
      <c r="BB1576" s="39"/>
      <c r="BC1576" s="40"/>
      <c r="BD1576" s="40"/>
      <c r="BE1576" s="56" t="str">
        <f t="shared" ca="1" si="304"/>
        <v>NO APLICA</v>
      </c>
      <c r="BF1576" s="37"/>
      <c r="BG1576" s="45"/>
      <c r="BH1576" s="37"/>
      <c r="BI1576" s="36"/>
      <c r="BJ1576" s="37"/>
      <c r="BK1576" s="36"/>
      <c r="BL1576" s="36"/>
      <c r="BM1576" s="53" t="str">
        <f>IF(BJ1576="","",WORKDAY(BJ1576,5,FESTIVOS_CO!A:A))</f>
        <v/>
      </c>
      <c r="BN1576" s="57" t="str">
        <f t="shared" ca="1" si="302"/>
        <v>PENDIENTE HACER AVISO</v>
      </c>
      <c r="BO1576" s="54" t="str">
        <f t="shared" ca="1" si="295"/>
        <v>EN TRÁMITE NOTIF. POR AVISO</v>
      </c>
      <c r="BP1576" s="37"/>
      <c r="BQ1576" s="53" t="str">
        <f>IF(BP1576="","",WORKDAY(BP1576,5,FESTIVOS_CO!A:A))</f>
        <v/>
      </c>
      <c r="BR1576" s="37"/>
      <c r="BS1576" s="36"/>
      <c r="BT1576" s="38"/>
      <c r="BU1576" s="58" t="e">
        <f>VLOOKUP(BT1576,Hoja2!$C:$D,2,0)</f>
        <v>#N/A</v>
      </c>
      <c r="BV1576" s="80" t="str">
        <f>IF(
AND(AO1576="",BD1576="",BQ1576=""),
"EN PROCESO NOTIFICACION / COMUNICACION",
IF(
BT1576="",
"NO APLICA",
IF(
BU1576=60,
IF(AO1576&lt;&gt;"",AO1576,IF(BD1576&lt;&gt;"",BD1576,BQ1576))+60,
WORKDAY(
IF(AO1576&lt;&gt;"",AO1576,IF(BD1576&lt;&gt;"",BD1576,BQ1576)),
BU1576,
FESTIVOS_CO!A:A
)
)
))</f>
        <v>EN PROCESO NOTIFICACION / COMUNICACION</v>
      </c>
      <c r="BW1576" s="44"/>
      <c r="BX1576" s="53"/>
      <c r="BY1576" s="45"/>
      <c r="BZ1576" s="37"/>
      <c r="CA1576" s="54" t="str">
        <f t="shared" si="296"/>
        <v>PENDIENTE EJECUTORIA</v>
      </c>
      <c r="CB1576" s="59" t="str">
        <f t="shared" si="305"/>
        <v/>
      </c>
      <c r="CC1576" s="36"/>
      <c r="CD1576" s="40"/>
      <c r="CE1576" s="46"/>
      <c r="CF1576" s="40"/>
      <c r="CG1576" s="40"/>
      <c r="CH1576" s="40"/>
      <c r="CI1576" s="36"/>
      <c r="CJ1576" s="47"/>
      <c r="CK1576" s="40"/>
      <c r="CL1576" s="40"/>
      <c r="CM1576" s="40"/>
      <c r="CN1576" s="40"/>
    </row>
    <row r="1577" spans="1:92" ht="42.75" hidden="1">
      <c r="A1577" s="49" t="str">
        <f t="shared" si="297"/>
        <v>SIN GESTIÓN</v>
      </c>
      <c r="B1577" s="58"/>
      <c r="C1577" s="37"/>
      <c r="D1577" s="37"/>
      <c r="E1577" s="49" t="str">
        <f t="shared" si="298"/>
        <v>PENDIENTE NOTIFICACIÓN</v>
      </c>
      <c r="F1577" s="141" t="str">
        <f t="shared" si="299"/>
        <v>PENDIENTE NOTIFICACIÓN</v>
      </c>
      <c r="G1577" s="49" t="str">
        <f t="shared" si="300"/>
        <v/>
      </c>
      <c r="H1577" s="51" t="str">
        <f ca="1">IF(
L1577="",
"",
IF(
NETWORKDAYS(L1577,IF(M1577&lt;&gt;"",M1577,TODAY()),FESTIVOS_CO!A:A)&gt;2,
"VENCIDO",
IF(
NETWORKDAYS(L1577,IF(M1577&lt;&gt;"",M1577,TODAY()),FESTIVOS_CO!A:A)=2,
"ALERTA",
"A TIEMPO"
)))</f>
        <v/>
      </c>
      <c r="I1577" s="40"/>
      <c r="J1577" s="36"/>
      <c r="K1577" s="37"/>
      <c r="L1577" s="50"/>
      <c r="M1577" s="37"/>
      <c r="N1577" s="52"/>
      <c r="O1577" s="52"/>
      <c r="P1577" s="36"/>
      <c r="Q1577" s="36"/>
      <c r="R1577" s="40"/>
      <c r="S1577" s="36"/>
      <c r="T1577" s="40"/>
      <c r="U1577" s="40"/>
      <c r="V1577" s="81"/>
      <c r="W1577" s="40"/>
      <c r="X1577" s="40"/>
      <c r="Y1577" s="40"/>
      <c r="Z1577" s="38" t="str">
        <f>IFERROR(VLOOKUP(Y1577,DIRECTORIO!A:B,2,FALSE),"")</f>
        <v/>
      </c>
      <c r="AA1577" s="40"/>
      <c r="AB1577" s="40"/>
      <c r="AC1577" s="40"/>
      <c r="AD1577" s="40"/>
      <c r="AE1577" s="40"/>
      <c r="AF1577" s="40"/>
      <c r="AG1577" s="41" t="s">
        <v>109</v>
      </c>
      <c r="AH1577" s="42"/>
      <c r="AI1577" s="54" t="str">
        <f t="shared" ca="1" si="301"/>
        <v>PENDIENTE NOTIFICACIÓN ELECTRÓNICA</v>
      </c>
      <c r="AJ1577" s="37"/>
      <c r="AK1577" s="37"/>
      <c r="AL1577" s="37"/>
      <c r="AM1577" s="53" t="str">
        <f>IF(AK1577="","",WORKDAY(AK1577,5,FESTIVOS_CO!A:A))</f>
        <v/>
      </c>
      <c r="AN1577" s="37"/>
      <c r="AO1577" s="37"/>
      <c r="AP1577" s="54" t="str">
        <f t="shared" ca="1" si="306"/>
        <v>NO APLICA</v>
      </c>
      <c r="AQ1577" s="36"/>
      <c r="AR1577" s="43"/>
      <c r="AS1577" s="37"/>
      <c r="AT1577" s="36"/>
      <c r="AU1577" s="37"/>
      <c r="AV1577" s="36"/>
      <c r="AW1577" s="36"/>
      <c r="AX1577" s="37"/>
      <c r="AY1577" s="140" t="str">
        <f>IF(AU1577="","",WORKDAY(AU1577,5,FESTIVOS_CO!A:A))</f>
        <v/>
      </c>
      <c r="AZ1577" s="54" t="str">
        <f t="shared" ca="1" si="303"/>
        <v>NO APLICA</v>
      </c>
      <c r="BA1577" s="55" t="str">
        <f>IF(AX1577="","",WORKDAY(AX1577,5,FESTIVOS_CO!A:A))</f>
        <v/>
      </c>
      <c r="BB1577" s="39"/>
      <c r="BC1577" s="40"/>
      <c r="BD1577" s="40"/>
      <c r="BE1577" s="56" t="str">
        <f t="shared" ca="1" si="304"/>
        <v>NO APLICA</v>
      </c>
      <c r="BF1577" s="37"/>
      <c r="BG1577" s="45"/>
      <c r="BH1577" s="37"/>
      <c r="BI1577" s="36"/>
      <c r="BJ1577" s="37"/>
      <c r="BK1577" s="36"/>
      <c r="BL1577" s="36"/>
      <c r="BM1577" s="53" t="str">
        <f>IF(BJ1577="","",WORKDAY(BJ1577,5,FESTIVOS_CO!A:A))</f>
        <v/>
      </c>
      <c r="BN1577" s="57" t="str">
        <f t="shared" ca="1" si="302"/>
        <v>PENDIENTE HACER AVISO</v>
      </c>
      <c r="BO1577" s="54" t="str">
        <f t="shared" ca="1" si="295"/>
        <v>EN TRÁMITE NOTIF. POR AVISO</v>
      </c>
      <c r="BP1577" s="37"/>
      <c r="BQ1577" s="53" t="str">
        <f>IF(BP1577="","",WORKDAY(BP1577,5,FESTIVOS_CO!A:A))</f>
        <v/>
      </c>
      <c r="BR1577" s="37"/>
      <c r="BS1577" s="36"/>
      <c r="BT1577" s="38"/>
      <c r="BU1577" s="58" t="e">
        <f>VLOOKUP(BT1577,Hoja2!$C:$D,2,0)</f>
        <v>#N/A</v>
      </c>
      <c r="BV1577" s="80" t="str">
        <f>IF(
AND(AO1577="",BD1577="",BQ1577=""),
"EN PROCESO NOTIFICACION / COMUNICACION",
IF(
BT1577="",
"NO APLICA",
IF(
BU1577=60,
IF(AO1577&lt;&gt;"",AO1577,IF(BD1577&lt;&gt;"",BD1577,BQ1577))+60,
WORKDAY(
IF(AO1577&lt;&gt;"",AO1577,IF(BD1577&lt;&gt;"",BD1577,BQ1577)),
BU1577,
FESTIVOS_CO!A:A
)
)
))</f>
        <v>EN PROCESO NOTIFICACION / COMUNICACION</v>
      </c>
      <c r="BW1577" s="44"/>
      <c r="BX1577" s="53"/>
      <c r="BY1577" s="45"/>
      <c r="BZ1577" s="37"/>
      <c r="CA1577" s="54" t="str">
        <f t="shared" si="296"/>
        <v>PENDIENTE EJECUTORIA</v>
      </c>
      <c r="CB1577" s="59" t="str">
        <f t="shared" si="305"/>
        <v/>
      </c>
      <c r="CC1577" s="36"/>
      <c r="CD1577" s="40"/>
      <c r="CE1577" s="46"/>
      <c r="CF1577" s="40"/>
      <c r="CG1577" s="40"/>
      <c r="CH1577" s="40"/>
      <c r="CI1577" s="36"/>
      <c r="CJ1577" s="47"/>
      <c r="CK1577" s="40"/>
      <c r="CL1577" s="40"/>
      <c r="CM1577" s="40"/>
      <c r="CN1577" s="40"/>
    </row>
    <row r="1578" spans="1:92" ht="42.75" hidden="1">
      <c r="A1578" s="49" t="str">
        <f t="shared" si="297"/>
        <v>SIN GESTIÓN</v>
      </c>
      <c r="B1578" s="58"/>
      <c r="C1578" s="37"/>
      <c r="D1578" s="37"/>
      <c r="E1578" s="49" t="str">
        <f t="shared" si="298"/>
        <v>PENDIENTE NOTIFICACIÓN</v>
      </c>
      <c r="F1578" s="141" t="str">
        <f t="shared" si="299"/>
        <v>PENDIENTE NOTIFICACIÓN</v>
      </c>
      <c r="G1578" s="49" t="str">
        <f t="shared" si="300"/>
        <v/>
      </c>
      <c r="H1578" s="51" t="str">
        <f ca="1">IF(
L1578="",
"",
IF(
NETWORKDAYS(L1578,IF(M1578&lt;&gt;"",M1578,TODAY()),FESTIVOS_CO!A:A)&gt;2,
"VENCIDO",
IF(
NETWORKDAYS(L1578,IF(M1578&lt;&gt;"",M1578,TODAY()),FESTIVOS_CO!A:A)=2,
"ALERTA",
"A TIEMPO"
)))</f>
        <v/>
      </c>
      <c r="I1578" s="40"/>
      <c r="J1578" s="36"/>
      <c r="K1578" s="37"/>
      <c r="L1578" s="50"/>
      <c r="M1578" s="37"/>
      <c r="N1578" s="52"/>
      <c r="O1578" s="52"/>
      <c r="P1578" s="36"/>
      <c r="Q1578" s="36"/>
      <c r="R1578" s="40"/>
      <c r="S1578" s="36"/>
      <c r="T1578" s="40"/>
      <c r="U1578" s="40"/>
      <c r="V1578" s="81"/>
      <c r="W1578" s="40"/>
      <c r="X1578" s="40"/>
      <c r="Y1578" s="40"/>
      <c r="Z1578" s="38" t="str">
        <f>IFERROR(VLOOKUP(Y1578,DIRECTORIO!A:B,2,FALSE),"")</f>
        <v/>
      </c>
      <c r="AA1578" s="40"/>
      <c r="AB1578" s="40"/>
      <c r="AC1578" s="40"/>
      <c r="AD1578" s="40"/>
      <c r="AE1578" s="40"/>
      <c r="AF1578" s="40"/>
      <c r="AG1578" s="41" t="s">
        <v>109</v>
      </c>
      <c r="AH1578" s="42"/>
      <c r="AI1578" s="54" t="str">
        <f t="shared" ca="1" si="301"/>
        <v>PENDIENTE NOTIFICACIÓN ELECTRÓNICA</v>
      </c>
      <c r="AJ1578" s="37"/>
      <c r="AK1578" s="37"/>
      <c r="AL1578" s="37"/>
      <c r="AM1578" s="53" t="str">
        <f>IF(AK1578="","",WORKDAY(AK1578,5,FESTIVOS_CO!A:A))</f>
        <v/>
      </c>
      <c r="AN1578" s="37"/>
      <c r="AO1578" s="37"/>
      <c r="AP1578" s="54" t="str">
        <f t="shared" ca="1" si="306"/>
        <v>NO APLICA</v>
      </c>
      <c r="AQ1578" s="36"/>
      <c r="AR1578" s="43"/>
      <c r="AS1578" s="37"/>
      <c r="AT1578" s="36"/>
      <c r="AU1578" s="37"/>
      <c r="AV1578" s="36"/>
      <c r="AW1578" s="36"/>
      <c r="AX1578" s="37"/>
      <c r="AY1578" s="140" t="str">
        <f>IF(AU1578="","",WORKDAY(AU1578,5,FESTIVOS_CO!A:A))</f>
        <v/>
      </c>
      <c r="AZ1578" s="54" t="str">
        <f t="shared" ca="1" si="303"/>
        <v>NO APLICA</v>
      </c>
      <c r="BA1578" s="55" t="str">
        <f>IF(AX1578="","",WORKDAY(AX1578,5,FESTIVOS_CO!A:A))</f>
        <v/>
      </c>
      <c r="BB1578" s="39"/>
      <c r="BC1578" s="40"/>
      <c r="BD1578" s="40"/>
      <c r="BE1578" s="56" t="str">
        <f t="shared" ca="1" si="304"/>
        <v>NO APLICA</v>
      </c>
      <c r="BF1578" s="37"/>
      <c r="BG1578" s="45"/>
      <c r="BH1578" s="37"/>
      <c r="BI1578" s="36"/>
      <c r="BJ1578" s="37"/>
      <c r="BK1578" s="36"/>
      <c r="BL1578" s="36"/>
      <c r="BM1578" s="53" t="str">
        <f>IF(BJ1578="","",WORKDAY(BJ1578,5,FESTIVOS_CO!A:A))</f>
        <v/>
      </c>
      <c r="BN1578" s="57" t="str">
        <f t="shared" ca="1" si="302"/>
        <v>PENDIENTE HACER AVISO</v>
      </c>
      <c r="BO1578" s="54" t="str">
        <f t="shared" ca="1" si="295"/>
        <v>EN TRÁMITE NOTIF. POR AVISO</v>
      </c>
      <c r="BP1578" s="37"/>
      <c r="BQ1578" s="53" t="str">
        <f>IF(BP1578="","",WORKDAY(BP1578,5,FESTIVOS_CO!A:A))</f>
        <v/>
      </c>
      <c r="BR1578" s="37"/>
      <c r="BS1578" s="36"/>
      <c r="BT1578" s="38"/>
      <c r="BU1578" s="58" t="e">
        <f>VLOOKUP(BT1578,Hoja2!$C:$D,2,0)</f>
        <v>#N/A</v>
      </c>
      <c r="BV1578" s="80" t="str">
        <f>IF(
AND(AO1578="",BD1578="",BQ1578=""),
"EN PROCESO NOTIFICACION / COMUNICACION",
IF(
BT1578="",
"NO APLICA",
IF(
BU1578=60,
IF(AO1578&lt;&gt;"",AO1578,IF(BD1578&lt;&gt;"",BD1578,BQ1578))+60,
WORKDAY(
IF(AO1578&lt;&gt;"",AO1578,IF(BD1578&lt;&gt;"",BD1578,BQ1578)),
BU1578,
FESTIVOS_CO!A:A
)
)
))</f>
        <v>EN PROCESO NOTIFICACION / COMUNICACION</v>
      </c>
      <c r="BW1578" s="44"/>
      <c r="BX1578" s="53"/>
      <c r="BY1578" s="45"/>
      <c r="BZ1578" s="37"/>
      <c r="CA1578" s="54" t="str">
        <f t="shared" si="296"/>
        <v>PENDIENTE EJECUTORIA</v>
      </c>
      <c r="CB1578" s="59" t="str">
        <f t="shared" si="305"/>
        <v/>
      </c>
      <c r="CC1578" s="36"/>
      <c r="CD1578" s="40"/>
      <c r="CE1578" s="46"/>
      <c r="CF1578" s="40"/>
      <c r="CG1578" s="40"/>
      <c r="CH1578" s="40"/>
      <c r="CI1578" s="36"/>
      <c r="CJ1578" s="47"/>
      <c r="CK1578" s="40"/>
      <c r="CL1578" s="40"/>
      <c r="CM1578" s="40"/>
      <c r="CN1578" s="40"/>
    </row>
    <row r="1579" spans="1:92" ht="42.75" hidden="1">
      <c r="A1579" s="49" t="str">
        <f t="shared" si="297"/>
        <v>SIN GESTIÓN</v>
      </c>
      <c r="B1579" s="58"/>
      <c r="C1579" s="37"/>
      <c r="D1579" s="37"/>
      <c r="E1579" s="49" t="str">
        <f t="shared" si="298"/>
        <v>PENDIENTE NOTIFICACIÓN</v>
      </c>
      <c r="F1579" s="141" t="str">
        <f t="shared" si="299"/>
        <v>PENDIENTE NOTIFICACIÓN</v>
      </c>
      <c r="G1579" s="49" t="str">
        <f t="shared" si="300"/>
        <v/>
      </c>
      <c r="H1579" s="51" t="str">
        <f ca="1">IF(
L1579="",
"",
IF(
NETWORKDAYS(L1579,IF(M1579&lt;&gt;"",M1579,TODAY()),FESTIVOS_CO!A:A)&gt;2,
"VENCIDO",
IF(
NETWORKDAYS(L1579,IF(M1579&lt;&gt;"",M1579,TODAY()),FESTIVOS_CO!A:A)=2,
"ALERTA",
"A TIEMPO"
)))</f>
        <v/>
      </c>
      <c r="I1579" s="40"/>
      <c r="J1579" s="36"/>
      <c r="K1579" s="37"/>
      <c r="L1579" s="50"/>
      <c r="M1579" s="37"/>
      <c r="N1579" s="52"/>
      <c r="O1579" s="52"/>
      <c r="P1579" s="36"/>
      <c r="Q1579" s="36"/>
      <c r="R1579" s="40"/>
      <c r="S1579" s="36"/>
      <c r="T1579" s="40"/>
      <c r="U1579" s="40"/>
      <c r="V1579" s="81"/>
      <c r="W1579" s="40"/>
      <c r="X1579" s="40"/>
      <c r="Y1579" s="40"/>
      <c r="Z1579" s="38" t="str">
        <f>IFERROR(VLOOKUP(Y1579,DIRECTORIO!A:B,2,FALSE),"")</f>
        <v/>
      </c>
      <c r="AA1579" s="40"/>
      <c r="AB1579" s="40"/>
      <c r="AC1579" s="40"/>
      <c r="AD1579" s="40"/>
      <c r="AE1579" s="40"/>
      <c r="AF1579" s="40"/>
      <c r="AG1579" s="41" t="s">
        <v>109</v>
      </c>
      <c r="AH1579" s="42"/>
      <c r="AI1579" s="54" t="str">
        <f t="shared" ca="1" si="301"/>
        <v>PENDIENTE NOTIFICACIÓN ELECTRÓNICA</v>
      </c>
      <c r="AJ1579" s="37"/>
      <c r="AK1579" s="37"/>
      <c r="AL1579" s="37"/>
      <c r="AM1579" s="53" t="str">
        <f>IF(AK1579="","",WORKDAY(AK1579,5,FESTIVOS_CO!A:A))</f>
        <v/>
      </c>
      <c r="AN1579" s="37"/>
      <c r="AO1579" s="37"/>
      <c r="AP1579" s="54" t="str">
        <f t="shared" ca="1" si="306"/>
        <v>NO APLICA</v>
      </c>
      <c r="AQ1579" s="36"/>
      <c r="AR1579" s="43"/>
      <c r="AS1579" s="37"/>
      <c r="AT1579" s="36"/>
      <c r="AU1579" s="37"/>
      <c r="AV1579" s="36"/>
      <c r="AW1579" s="36"/>
      <c r="AX1579" s="37"/>
      <c r="AY1579" s="140" t="str">
        <f>IF(AU1579="","",WORKDAY(AU1579,5,FESTIVOS_CO!A:A))</f>
        <v/>
      </c>
      <c r="AZ1579" s="54" t="str">
        <f t="shared" ca="1" si="303"/>
        <v>NO APLICA</v>
      </c>
      <c r="BA1579" s="55" t="str">
        <f>IF(AX1579="","",WORKDAY(AX1579,5,FESTIVOS_CO!A:A))</f>
        <v/>
      </c>
      <c r="BB1579" s="39"/>
      <c r="BC1579" s="40"/>
      <c r="BD1579" s="40"/>
      <c r="BE1579" s="56" t="str">
        <f t="shared" ca="1" si="304"/>
        <v>NO APLICA</v>
      </c>
      <c r="BF1579" s="37"/>
      <c r="BG1579" s="45"/>
      <c r="BH1579" s="37"/>
      <c r="BI1579" s="36"/>
      <c r="BJ1579" s="37"/>
      <c r="BK1579" s="36"/>
      <c r="BL1579" s="36"/>
      <c r="BM1579" s="53" t="str">
        <f>IF(BJ1579="","",WORKDAY(BJ1579,5,FESTIVOS_CO!A:A))</f>
        <v/>
      </c>
      <c r="BN1579" s="57" t="str">
        <f t="shared" ca="1" si="302"/>
        <v>PENDIENTE HACER AVISO</v>
      </c>
      <c r="BO1579" s="54" t="str">
        <f t="shared" ca="1" si="295"/>
        <v>EN TRÁMITE NOTIF. POR AVISO</v>
      </c>
      <c r="BP1579" s="37"/>
      <c r="BQ1579" s="53" t="str">
        <f>IF(BP1579="","",WORKDAY(BP1579,5,FESTIVOS_CO!A:A))</f>
        <v/>
      </c>
      <c r="BR1579" s="37"/>
      <c r="BS1579" s="36"/>
      <c r="BT1579" s="38"/>
      <c r="BU1579" s="58" t="e">
        <f>VLOOKUP(BT1579,Hoja2!$C:$D,2,0)</f>
        <v>#N/A</v>
      </c>
      <c r="BV1579" s="80" t="str">
        <f>IF(
AND(AO1579="",BD1579="",BQ1579=""),
"EN PROCESO NOTIFICACION / COMUNICACION",
IF(
BT1579="",
"NO APLICA",
IF(
BU1579=60,
IF(AO1579&lt;&gt;"",AO1579,IF(BD1579&lt;&gt;"",BD1579,BQ1579))+60,
WORKDAY(
IF(AO1579&lt;&gt;"",AO1579,IF(BD1579&lt;&gt;"",BD1579,BQ1579)),
BU1579,
FESTIVOS_CO!A:A
)
)
))</f>
        <v>EN PROCESO NOTIFICACION / COMUNICACION</v>
      </c>
      <c r="BW1579" s="44"/>
      <c r="BX1579" s="53"/>
      <c r="BY1579" s="45"/>
      <c r="BZ1579" s="37"/>
      <c r="CA1579" s="54" t="str">
        <f t="shared" si="296"/>
        <v>PENDIENTE EJECUTORIA</v>
      </c>
      <c r="CB1579" s="59" t="str">
        <f t="shared" si="305"/>
        <v/>
      </c>
      <c r="CC1579" s="36"/>
      <c r="CD1579" s="40"/>
      <c r="CE1579" s="46"/>
      <c r="CF1579" s="40"/>
      <c r="CG1579" s="40"/>
      <c r="CH1579" s="40"/>
      <c r="CI1579" s="36"/>
      <c r="CJ1579" s="47"/>
      <c r="CK1579" s="40"/>
      <c r="CL1579" s="40"/>
      <c r="CM1579" s="40"/>
      <c r="CN1579" s="40"/>
    </row>
    <row r="1580" spans="1:92" ht="42.75" hidden="1">
      <c r="A1580" s="49" t="str">
        <f t="shared" si="297"/>
        <v>SIN GESTIÓN</v>
      </c>
      <c r="B1580" s="58"/>
      <c r="C1580" s="37"/>
      <c r="D1580" s="37"/>
      <c r="E1580" s="49" t="str">
        <f t="shared" si="298"/>
        <v>PENDIENTE NOTIFICACIÓN</v>
      </c>
      <c r="F1580" s="141" t="str">
        <f t="shared" si="299"/>
        <v>PENDIENTE NOTIFICACIÓN</v>
      </c>
      <c r="G1580" s="49" t="str">
        <f t="shared" si="300"/>
        <v/>
      </c>
      <c r="H1580" s="51" t="str">
        <f ca="1">IF(
L1580="",
"",
IF(
NETWORKDAYS(L1580,IF(M1580&lt;&gt;"",M1580,TODAY()),FESTIVOS_CO!A:A)&gt;2,
"VENCIDO",
IF(
NETWORKDAYS(L1580,IF(M1580&lt;&gt;"",M1580,TODAY()),FESTIVOS_CO!A:A)=2,
"ALERTA",
"A TIEMPO"
)))</f>
        <v/>
      </c>
      <c r="I1580" s="40"/>
      <c r="J1580" s="36"/>
      <c r="K1580" s="37"/>
      <c r="L1580" s="50"/>
      <c r="M1580" s="37"/>
      <c r="N1580" s="52"/>
      <c r="O1580" s="52"/>
      <c r="P1580" s="36"/>
      <c r="Q1580" s="36"/>
      <c r="R1580" s="40"/>
      <c r="S1580" s="36"/>
      <c r="T1580" s="40"/>
      <c r="U1580" s="40"/>
      <c r="V1580" s="81"/>
      <c r="W1580" s="40"/>
      <c r="X1580" s="40"/>
      <c r="Y1580" s="40"/>
      <c r="Z1580" s="38" t="str">
        <f>IFERROR(VLOOKUP(Y1580,DIRECTORIO!A:B,2,FALSE),"")</f>
        <v/>
      </c>
      <c r="AA1580" s="40"/>
      <c r="AB1580" s="40"/>
      <c r="AC1580" s="40"/>
      <c r="AD1580" s="40"/>
      <c r="AE1580" s="40"/>
      <c r="AF1580" s="40"/>
      <c r="AG1580" s="41" t="s">
        <v>109</v>
      </c>
      <c r="AH1580" s="42"/>
      <c r="AI1580" s="54" t="str">
        <f t="shared" ca="1" si="301"/>
        <v>PENDIENTE NOTIFICACIÓN ELECTRÓNICA</v>
      </c>
      <c r="AJ1580" s="37"/>
      <c r="AK1580" s="37"/>
      <c r="AL1580" s="37"/>
      <c r="AM1580" s="53" t="str">
        <f>IF(AK1580="","",WORKDAY(AK1580,5,FESTIVOS_CO!A:A))</f>
        <v/>
      </c>
      <c r="AN1580" s="37"/>
      <c r="AO1580" s="37"/>
      <c r="AP1580" s="54" t="str">
        <f t="shared" ca="1" si="306"/>
        <v>NO APLICA</v>
      </c>
      <c r="AQ1580" s="36"/>
      <c r="AR1580" s="43"/>
      <c r="AS1580" s="37"/>
      <c r="AT1580" s="36"/>
      <c r="AU1580" s="37"/>
      <c r="AV1580" s="36"/>
      <c r="AW1580" s="36"/>
      <c r="AX1580" s="37"/>
      <c r="AY1580" s="140" t="str">
        <f>IF(AU1580="","",WORKDAY(AU1580,5,FESTIVOS_CO!A:A))</f>
        <v/>
      </c>
      <c r="AZ1580" s="54" t="str">
        <f t="shared" ca="1" si="303"/>
        <v>NO APLICA</v>
      </c>
      <c r="BA1580" s="55" t="str">
        <f>IF(AX1580="","",WORKDAY(AX1580,5,FESTIVOS_CO!A:A))</f>
        <v/>
      </c>
      <c r="BB1580" s="39"/>
      <c r="BC1580" s="40"/>
      <c r="BD1580" s="40"/>
      <c r="BE1580" s="56" t="str">
        <f t="shared" ca="1" si="304"/>
        <v>NO APLICA</v>
      </c>
      <c r="BF1580" s="37"/>
      <c r="BG1580" s="45"/>
      <c r="BH1580" s="37"/>
      <c r="BI1580" s="36"/>
      <c r="BJ1580" s="37"/>
      <c r="BK1580" s="36"/>
      <c r="BL1580" s="36"/>
      <c r="BM1580" s="53" t="str">
        <f>IF(BJ1580="","",WORKDAY(BJ1580,5,FESTIVOS_CO!A:A))</f>
        <v/>
      </c>
      <c r="BN1580" s="57" t="str">
        <f t="shared" ca="1" si="302"/>
        <v>PENDIENTE HACER AVISO</v>
      </c>
      <c r="BO1580" s="54" t="str">
        <f t="shared" ca="1" si="295"/>
        <v>EN TRÁMITE NOTIF. POR AVISO</v>
      </c>
      <c r="BP1580" s="37"/>
      <c r="BQ1580" s="53" t="str">
        <f>IF(BP1580="","",WORKDAY(BP1580,5,FESTIVOS_CO!A:A))</f>
        <v/>
      </c>
      <c r="BR1580" s="37"/>
      <c r="BS1580" s="36"/>
      <c r="BT1580" s="38"/>
      <c r="BU1580" s="58" t="e">
        <f>VLOOKUP(BT1580,Hoja2!$C:$D,2,0)</f>
        <v>#N/A</v>
      </c>
      <c r="BV1580" s="80" t="str">
        <f>IF(
AND(AO1580="",BD1580="",BQ1580=""),
"EN PROCESO NOTIFICACION / COMUNICACION",
IF(
BT1580="",
"NO APLICA",
IF(
BU1580=60,
IF(AO1580&lt;&gt;"",AO1580,IF(BD1580&lt;&gt;"",BD1580,BQ1580))+60,
WORKDAY(
IF(AO1580&lt;&gt;"",AO1580,IF(BD1580&lt;&gt;"",BD1580,BQ1580)),
BU1580,
FESTIVOS_CO!A:A
)
)
))</f>
        <v>EN PROCESO NOTIFICACION / COMUNICACION</v>
      </c>
      <c r="BW1580" s="44"/>
      <c r="BX1580" s="53"/>
      <c r="BY1580" s="45"/>
      <c r="BZ1580" s="37"/>
      <c r="CA1580" s="54" t="str">
        <f t="shared" si="296"/>
        <v>PENDIENTE EJECUTORIA</v>
      </c>
      <c r="CB1580" s="59" t="str">
        <f t="shared" si="305"/>
        <v/>
      </c>
      <c r="CC1580" s="36"/>
      <c r="CD1580" s="40"/>
      <c r="CE1580" s="46"/>
      <c r="CF1580" s="40"/>
      <c r="CG1580" s="40"/>
      <c r="CH1580" s="40"/>
      <c r="CI1580" s="36"/>
      <c r="CJ1580" s="47"/>
      <c r="CK1580" s="40"/>
      <c r="CL1580" s="40"/>
      <c r="CM1580" s="40"/>
      <c r="CN1580" s="40"/>
    </row>
    <row r="1581" spans="1:92" ht="42.75" hidden="1">
      <c r="A1581" s="49" t="str">
        <f t="shared" si="297"/>
        <v>SIN GESTIÓN</v>
      </c>
      <c r="B1581" s="58"/>
      <c r="C1581" s="37"/>
      <c r="D1581" s="37"/>
      <c r="E1581" s="49" t="str">
        <f t="shared" si="298"/>
        <v>PENDIENTE NOTIFICACIÓN</v>
      </c>
      <c r="F1581" s="141" t="str">
        <f t="shared" si="299"/>
        <v>PENDIENTE NOTIFICACIÓN</v>
      </c>
      <c r="G1581" s="49" t="str">
        <f t="shared" si="300"/>
        <v/>
      </c>
      <c r="H1581" s="51" t="str">
        <f ca="1">IF(
L1581="",
"",
IF(
NETWORKDAYS(L1581,IF(M1581&lt;&gt;"",M1581,TODAY()),FESTIVOS_CO!A:A)&gt;2,
"VENCIDO",
IF(
NETWORKDAYS(L1581,IF(M1581&lt;&gt;"",M1581,TODAY()),FESTIVOS_CO!A:A)=2,
"ALERTA",
"A TIEMPO"
)))</f>
        <v/>
      </c>
      <c r="I1581" s="40"/>
      <c r="J1581" s="36"/>
      <c r="K1581" s="37"/>
      <c r="L1581" s="50"/>
      <c r="M1581" s="37"/>
      <c r="N1581" s="52"/>
      <c r="O1581" s="52"/>
      <c r="P1581" s="36"/>
      <c r="Q1581" s="36"/>
      <c r="R1581" s="40"/>
      <c r="S1581" s="36"/>
      <c r="T1581" s="40"/>
      <c r="U1581" s="40"/>
      <c r="V1581" s="81"/>
      <c r="W1581" s="40"/>
      <c r="X1581" s="40"/>
      <c r="Y1581" s="40"/>
      <c r="Z1581" s="38" t="str">
        <f>IFERROR(VLOOKUP(Y1581,DIRECTORIO!A:B,2,FALSE),"")</f>
        <v/>
      </c>
      <c r="AA1581" s="40"/>
      <c r="AB1581" s="40"/>
      <c r="AC1581" s="40"/>
      <c r="AD1581" s="40"/>
      <c r="AE1581" s="40"/>
      <c r="AF1581" s="40"/>
      <c r="AG1581" s="41" t="s">
        <v>109</v>
      </c>
      <c r="AH1581" s="42"/>
      <c r="AI1581" s="54" t="str">
        <f t="shared" ca="1" si="301"/>
        <v>PENDIENTE NOTIFICACIÓN ELECTRÓNICA</v>
      </c>
      <c r="AJ1581" s="37"/>
      <c r="AK1581" s="37"/>
      <c r="AL1581" s="37"/>
      <c r="AM1581" s="53" t="str">
        <f>IF(AK1581="","",WORKDAY(AK1581,5,FESTIVOS_CO!A:A))</f>
        <v/>
      </c>
      <c r="AN1581" s="37"/>
      <c r="AO1581" s="37"/>
      <c r="AP1581" s="54" t="str">
        <f t="shared" ca="1" si="306"/>
        <v>NO APLICA</v>
      </c>
      <c r="AQ1581" s="36"/>
      <c r="AR1581" s="43"/>
      <c r="AS1581" s="37"/>
      <c r="AT1581" s="36"/>
      <c r="AU1581" s="37"/>
      <c r="AV1581" s="36"/>
      <c r="AW1581" s="36"/>
      <c r="AX1581" s="37"/>
      <c r="AY1581" s="140" t="str">
        <f>IF(AU1581="","",WORKDAY(AU1581,5,FESTIVOS_CO!A:A))</f>
        <v/>
      </c>
      <c r="AZ1581" s="54" t="str">
        <f t="shared" ca="1" si="303"/>
        <v>NO APLICA</v>
      </c>
      <c r="BA1581" s="55" t="str">
        <f>IF(AX1581="","",WORKDAY(AX1581,5,FESTIVOS_CO!A:A))</f>
        <v/>
      </c>
      <c r="BB1581" s="39"/>
      <c r="BC1581" s="40"/>
      <c r="BD1581" s="40"/>
      <c r="BE1581" s="56" t="str">
        <f t="shared" ca="1" si="304"/>
        <v>NO APLICA</v>
      </c>
      <c r="BF1581" s="37"/>
      <c r="BG1581" s="45"/>
      <c r="BH1581" s="37"/>
      <c r="BI1581" s="36"/>
      <c r="BJ1581" s="37"/>
      <c r="BK1581" s="36"/>
      <c r="BL1581" s="36"/>
      <c r="BM1581" s="53" t="str">
        <f>IF(BJ1581="","",WORKDAY(BJ1581,5,FESTIVOS_CO!A:A))</f>
        <v/>
      </c>
      <c r="BN1581" s="57" t="str">
        <f t="shared" ca="1" si="302"/>
        <v>PENDIENTE HACER AVISO</v>
      </c>
      <c r="BO1581" s="54" t="str">
        <f t="shared" ca="1" si="295"/>
        <v>EN TRÁMITE NOTIF. POR AVISO</v>
      </c>
      <c r="BP1581" s="37"/>
      <c r="BQ1581" s="53" t="str">
        <f>IF(BP1581="","",WORKDAY(BP1581,5,FESTIVOS_CO!A:A))</f>
        <v/>
      </c>
      <c r="BR1581" s="37"/>
      <c r="BS1581" s="36"/>
      <c r="BT1581" s="38"/>
      <c r="BU1581" s="58" t="e">
        <f>VLOOKUP(BT1581,Hoja2!$C:$D,2,0)</f>
        <v>#N/A</v>
      </c>
      <c r="BV1581" s="80" t="str">
        <f>IF(
AND(AO1581="",BD1581="",BQ1581=""),
"EN PROCESO NOTIFICACION / COMUNICACION",
IF(
BT1581="",
"NO APLICA",
IF(
BU1581=60,
IF(AO1581&lt;&gt;"",AO1581,IF(BD1581&lt;&gt;"",BD1581,BQ1581))+60,
WORKDAY(
IF(AO1581&lt;&gt;"",AO1581,IF(BD1581&lt;&gt;"",BD1581,BQ1581)),
BU1581,
FESTIVOS_CO!A:A
)
)
))</f>
        <v>EN PROCESO NOTIFICACION / COMUNICACION</v>
      </c>
      <c r="BW1581" s="44"/>
      <c r="BX1581" s="53"/>
      <c r="BY1581" s="45"/>
      <c r="BZ1581" s="37"/>
      <c r="CA1581" s="54" t="str">
        <f t="shared" si="296"/>
        <v>PENDIENTE EJECUTORIA</v>
      </c>
      <c r="CB1581" s="59" t="str">
        <f t="shared" si="305"/>
        <v/>
      </c>
      <c r="CC1581" s="36"/>
      <c r="CD1581" s="40"/>
      <c r="CE1581" s="46"/>
      <c r="CF1581" s="40"/>
      <c r="CG1581" s="40"/>
      <c r="CH1581" s="40"/>
      <c r="CI1581" s="36"/>
      <c r="CJ1581" s="47"/>
      <c r="CK1581" s="40"/>
      <c r="CL1581" s="40"/>
      <c r="CM1581" s="40"/>
      <c r="CN1581" s="40"/>
    </row>
    <row r="1582" spans="1:92" ht="42.75" hidden="1">
      <c r="A1582" s="49" t="str">
        <f t="shared" si="297"/>
        <v>SIN GESTIÓN</v>
      </c>
      <c r="B1582" s="58"/>
      <c r="C1582" s="37"/>
      <c r="D1582" s="37"/>
      <c r="E1582" s="49" t="str">
        <f t="shared" si="298"/>
        <v>PENDIENTE NOTIFICACIÓN</v>
      </c>
      <c r="F1582" s="141" t="str">
        <f t="shared" si="299"/>
        <v>PENDIENTE NOTIFICACIÓN</v>
      </c>
      <c r="G1582" s="49" t="str">
        <f t="shared" si="300"/>
        <v/>
      </c>
      <c r="H1582" s="51" t="str">
        <f ca="1">IF(
L1582="",
"",
IF(
NETWORKDAYS(L1582,IF(M1582&lt;&gt;"",M1582,TODAY()),FESTIVOS_CO!A:A)&gt;2,
"VENCIDO",
IF(
NETWORKDAYS(L1582,IF(M1582&lt;&gt;"",M1582,TODAY()),FESTIVOS_CO!A:A)=2,
"ALERTA",
"A TIEMPO"
)))</f>
        <v/>
      </c>
      <c r="I1582" s="40"/>
      <c r="J1582" s="36"/>
      <c r="K1582" s="37"/>
      <c r="L1582" s="50"/>
      <c r="M1582" s="37"/>
      <c r="N1582" s="52"/>
      <c r="O1582" s="52"/>
      <c r="P1582" s="36"/>
      <c r="Q1582" s="36"/>
      <c r="R1582" s="40"/>
      <c r="S1582" s="36"/>
      <c r="T1582" s="40"/>
      <c r="U1582" s="40"/>
      <c r="V1582" s="81"/>
      <c r="W1582" s="40"/>
      <c r="X1582" s="40"/>
      <c r="Y1582" s="40"/>
      <c r="Z1582" s="38" t="str">
        <f>IFERROR(VLOOKUP(Y1582,DIRECTORIO!A:B,2,FALSE),"")</f>
        <v/>
      </c>
      <c r="AA1582" s="40"/>
      <c r="AB1582" s="40"/>
      <c r="AC1582" s="40"/>
      <c r="AD1582" s="40"/>
      <c r="AE1582" s="40"/>
      <c r="AF1582" s="40"/>
      <c r="AG1582" s="41" t="s">
        <v>109</v>
      </c>
      <c r="AH1582" s="42"/>
      <c r="AI1582" s="54" t="str">
        <f t="shared" ca="1" si="301"/>
        <v>PENDIENTE NOTIFICACIÓN ELECTRÓNICA</v>
      </c>
      <c r="AJ1582" s="37"/>
      <c r="AK1582" s="37"/>
      <c r="AL1582" s="37"/>
      <c r="AM1582" s="53" t="str">
        <f>IF(AK1582="","",WORKDAY(AK1582,5,FESTIVOS_CO!A:A))</f>
        <v/>
      </c>
      <c r="AN1582" s="37"/>
      <c r="AO1582" s="37"/>
      <c r="AP1582" s="54" t="str">
        <f t="shared" ca="1" si="306"/>
        <v>NO APLICA</v>
      </c>
      <c r="AQ1582" s="36"/>
      <c r="AR1582" s="43"/>
      <c r="AS1582" s="37"/>
      <c r="AT1582" s="36"/>
      <c r="AU1582" s="37"/>
      <c r="AV1582" s="36"/>
      <c r="AW1582" s="36"/>
      <c r="AX1582" s="37"/>
      <c r="AY1582" s="140" t="str">
        <f>IF(AU1582="","",WORKDAY(AU1582,5,FESTIVOS_CO!A:A))</f>
        <v/>
      </c>
      <c r="AZ1582" s="54" t="str">
        <f t="shared" ca="1" si="303"/>
        <v>NO APLICA</v>
      </c>
      <c r="BA1582" s="55" t="str">
        <f>IF(AX1582="","",WORKDAY(AX1582,5,FESTIVOS_CO!A:A))</f>
        <v/>
      </c>
      <c r="BB1582" s="39"/>
      <c r="BC1582" s="40"/>
      <c r="BD1582" s="40"/>
      <c r="BE1582" s="56" t="str">
        <f t="shared" ca="1" si="304"/>
        <v>NO APLICA</v>
      </c>
      <c r="BF1582" s="37"/>
      <c r="BG1582" s="45"/>
      <c r="BH1582" s="37"/>
      <c r="BI1582" s="36"/>
      <c r="BJ1582" s="37"/>
      <c r="BK1582" s="36"/>
      <c r="BL1582" s="36"/>
      <c r="BM1582" s="53" t="str">
        <f>IF(BJ1582="","",WORKDAY(BJ1582,5,FESTIVOS_CO!A:A))</f>
        <v/>
      </c>
      <c r="BN1582" s="57" t="str">
        <f t="shared" ca="1" si="302"/>
        <v>PENDIENTE HACER AVISO</v>
      </c>
      <c r="BO1582" s="54" t="str">
        <f t="shared" ca="1" si="295"/>
        <v>EN TRÁMITE NOTIF. POR AVISO</v>
      </c>
      <c r="BP1582" s="37"/>
      <c r="BQ1582" s="53" t="str">
        <f>IF(BP1582="","",WORKDAY(BP1582,5,FESTIVOS_CO!A:A))</f>
        <v/>
      </c>
      <c r="BR1582" s="37"/>
      <c r="BS1582" s="36"/>
      <c r="BT1582" s="38"/>
      <c r="BU1582" s="58" t="e">
        <f>VLOOKUP(BT1582,Hoja2!$C:$D,2,0)</f>
        <v>#N/A</v>
      </c>
      <c r="BV1582" s="80" t="str">
        <f>IF(
AND(AO1582="",BD1582="",BQ1582=""),
"EN PROCESO NOTIFICACION / COMUNICACION",
IF(
BT1582="",
"NO APLICA",
IF(
BU1582=60,
IF(AO1582&lt;&gt;"",AO1582,IF(BD1582&lt;&gt;"",BD1582,BQ1582))+60,
WORKDAY(
IF(AO1582&lt;&gt;"",AO1582,IF(BD1582&lt;&gt;"",BD1582,BQ1582)),
BU1582,
FESTIVOS_CO!A:A
)
)
))</f>
        <v>EN PROCESO NOTIFICACION / COMUNICACION</v>
      </c>
      <c r="BW1582" s="44"/>
      <c r="BX1582" s="53"/>
      <c r="BY1582" s="45"/>
      <c r="BZ1582" s="37"/>
      <c r="CA1582" s="54" t="str">
        <f t="shared" si="296"/>
        <v>PENDIENTE EJECUTORIA</v>
      </c>
      <c r="CB1582" s="59" t="str">
        <f t="shared" si="305"/>
        <v/>
      </c>
      <c r="CC1582" s="36"/>
      <c r="CD1582" s="40"/>
      <c r="CE1582" s="46"/>
      <c r="CF1582" s="40"/>
      <c r="CG1582" s="40"/>
      <c r="CH1582" s="40"/>
      <c r="CI1582" s="36"/>
      <c r="CJ1582" s="47"/>
      <c r="CK1582" s="40"/>
      <c r="CL1582" s="40"/>
      <c r="CM1582" s="40"/>
      <c r="CN1582" s="40"/>
    </row>
    <row r="1583" spans="1:92" ht="42.75" hidden="1">
      <c r="A1583" s="49" t="str">
        <f t="shared" si="297"/>
        <v>SIN GESTIÓN</v>
      </c>
      <c r="B1583" s="58"/>
      <c r="C1583" s="37"/>
      <c r="D1583" s="37"/>
      <c r="E1583" s="49" t="str">
        <f t="shared" si="298"/>
        <v>PENDIENTE NOTIFICACIÓN</v>
      </c>
      <c r="F1583" s="141" t="str">
        <f t="shared" si="299"/>
        <v>PENDIENTE NOTIFICACIÓN</v>
      </c>
      <c r="G1583" s="49" t="str">
        <f t="shared" si="300"/>
        <v/>
      </c>
      <c r="H1583" s="51" t="str">
        <f ca="1">IF(
L1583="",
"",
IF(
NETWORKDAYS(L1583,IF(M1583&lt;&gt;"",M1583,TODAY()),FESTIVOS_CO!A:A)&gt;2,
"VENCIDO",
IF(
NETWORKDAYS(L1583,IF(M1583&lt;&gt;"",M1583,TODAY()),FESTIVOS_CO!A:A)=2,
"ALERTA",
"A TIEMPO"
)))</f>
        <v/>
      </c>
      <c r="I1583" s="40"/>
      <c r="J1583" s="36"/>
      <c r="K1583" s="37"/>
      <c r="L1583" s="50"/>
      <c r="M1583" s="37"/>
      <c r="N1583" s="52"/>
      <c r="O1583" s="52"/>
      <c r="P1583" s="36"/>
      <c r="Q1583" s="36"/>
      <c r="R1583" s="40"/>
      <c r="S1583" s="36"/>
      <c r="T1583" s="40"/>
      <c r="U1583" s="40"/>
      <c r="V1583" s="81"/>
      <c r="W1583" s="40"/>
      <c r="X1583" s="40"/>
      <c r="Y1583" s="40"/>
      <c r="Z1583" s="38" t="str">
        <f>IFERROR(VLOOKUP(Y1583,DIRECTORIO!A:B,2,FALSE),"")</f>
        <v/>
      </c>
      <c r="AA1583" s="40"/>
      <c r="AB1583" s="40"/>
      <c r="AC1583" s="40"/>
      <c r="AD1583" s="40"/>
      <c r="AE1583" s="40"/>
      <c r="AF1583" s="40"/>
      <c r="AG1583" s="41" t="s">
        <v>109</v>
      </c>
      <c r="AH1583" s="42"/>
      <c r="AI1583" s="54" t="str">
        <f t="shared" ca="1" si="301"/>
        <v>PENDIENTE NOTIFICACIÓN ELECTRÓNICA</v>
      </c>
      <c r="AJ1583" s="37"/>
      <c r="AK1583" s="37"/>
      <c r="AL1583" s="37"/>
      <c r="AM1583" s="53" t="str">
        <f>IF(AK1583="","",WORKDAY(AK1583,5,FESTIVOS_CO!A:A))</f>
        <v/>
      </c>
      <c r="AN1583" s="37"/>
      <c r="AO1583" s="37"/>
      <c r="AP1583" s="54" t="str">
        <f t="shared" ca="1" si="306"/>
        <v>NO APLICA</v>
      </c>
      <c r="AQ1583" s="36"/>
      <c r="AR1583" s="43"/>
      <c r="AS1583" s="37"/>
      <c r="AT1583" s="36"/>
      <c r="AU1583" s="37"/>
      <c r="AV1583" s="36"/>
      <c r="AW1583" s="36"/>
      <c r="AX1583" s="37"/>
      <c r="AY1583" s="140" t="str">
        <f>IF(AU1583="","",WORKDAY(AU1583,5,FESTIVOS_CO!A:A))</f>
        <v/>
      </c>
      <c r="AZ1583" s="54" t="str">
        <f t="shared" ca="1" si="303"/>
        <v>NO APLICA</v>
      </c>
      <c r="BA1583" s="55" t="str">
        <f>IF(AX1583="","",WORKDAY(AX1583,5,FESTIVOS_CO!A:A))</f>
        <v/>
      </c>
      <c r="BB1583" s="39"/>
      <c r="BC1583" s="40"/>
      <c r="BD1583" s="40"/>
      <c r="BE1583" s="56" t="str">
        <f t="shared" ca="1" si="304"/>
        <v>NO APLICA</v>
      </c>
      <c r="BF1583" s="37"/>
      <c r="BG1583" s="45"/>
      <c r="BH1583" s="37"/>
      <c r="BI1583" s="36"/>
      <c r="BJ1583" s="37"/>
      <c r="BK1583" s="36"/>
      <c r="BL1583" s="36"/>
      <c r="BM1583" s="53" t="str">
        <f>IF(BJ1583="","",WORKDAY(BJ1583,5,FESTIVOS_CO!A:A))</f>
        <v/>
      </c>
      <c r="BN1583" s="57" t="str">
        <f t="shared" ca="1" si="302"/>
        <v>PENDIENTE HACER AVISO</v>
      </c>
      <c r="BO1583" s="54" t="str">
        <f t="shared" ca="1" si="295"/>
        <v>EN TRÁMITE NOTIF. POR AVISO</v>
      </c>
      <c r="BP1583" s="37"/>
      <c r="BQ1583" s="53" t="str">
        <f>IF(BP1583="","",WORKDAY(BP1583,5,FESTIVOS_CO!A:A))</f>
        <v/>
      </c>
      <c r="BR1583" s="37"/>
      <c r="BS1583" s="36"/>
      <c r="BT1583" s="38"/>
      <c r="BU1583" s="58" t="e">
        <f>VLOOKUP(BT1583,Hoja2!$C:$D,2,0)</f>
        <v>#N/A</v>
      </c>
      <c r="BV1583" s="80" t="str">
        <f>IF(
AND(AO1583="",BD1583="",BQ1583=""),
"EN PROCESO NOTIFICACION / COMUNICACION",
IF(
BT1583="",
"NO APLICA",
IF(
BU1583=60,
IF(AO1583&lt;&gt;"",AO1583,IF(BD1583&lt;&gt;"",BD1583,BQ1583))+60,
WORKDAY(
IF(AO1583&lt;&gt;"",AO1583,IF(BD1583&lt;&gt;"",BD1583,BQ1583)),
BU1583,
FESTIVOS_CO!A:A
)
)
))</f>
        <v>EN PROCESO NOTIFICACION / COMUNICACION</v>
      </c>
      <c r="BW1583" s="44"/>
      <c r="BX1583" s="53"/>
      <c r="BY1583" s="45"/>
      <c r="BZ1583" s="37"/>
      <c r="CA1583" s="54" t="str">
        <f t="shared" si="296"/>
        <v>PENDIENTE EJECUTORIA</v>
      </c>
      <c r="CB1583" s="59" t="str">
        <f t="shared" si="305"/>
        <v/>
      </c>
      <c r="CC1583" s="36"/>
      <c r="CD1583" s="40"/>
      <c r="CE1583" s="46"/>
      <c r="CF1583" s="40"/>
      <c r="CG1583" s="40"/>
      <c r="CH1583" s="40"/>
      <c r="CI1583" s="36"/>
      <c r="CJ1583" s="47"/>
      <c r="CK1583" s="40"/>
      <c r="CL1583" s="40"/>
      <c r="CM1583" s="40"/>
      <c r="CN1583" s="40"/>
    </row>
    <row r="1584" spans="1:92" ht="42.75" hidden="1">
      <c r="A1584" s="49" t="str">
        <f t="shared" si="297"/>
        <v>SIN GESTIÓN</v>
      </c>
      <c r="B1584" s="58"/>
      <c r="C1584" s="37"/>
      <c r="D1584" s="37"/>
      <c r="E1584" s="49" t="str">
        <f t="shared" si="298"/>
        <v>PENDIENTE NOTIFICACIÓN</v>
      </c>
      <c r="F1584" s="141" t="str">
        <f t="shared" si="299"/>
        <v>PENDIENTE NOTIFICACIÓN</v>
      </c>
      <c r="G1584" s="49" t="str">
        <f t="shared" si="300"/>
        <v/>
      </c>
      <c r="H1584" s="51" t="str">
        <f ca="1">IF(
L1584="",
"",
IF(
NETWORKDAYS(L1584,IF(M1584&lt;&gt;"",M1584,TODAY()),FESTIVOS_CO!A:A)&gt;2,
"VENCIDO",
IF(
NETWORKDAYS(L1584,IF(M1584&lt;&gt;"",M1584,TODAY()),FESTIVOS_CO!A:A)=2,
"ALERTA",
"A TIEMPO"
)))</f>
        <v/>
      </c>
      <c r="I1584" s="40"/>
      <c r="J1584" s="36"/>
      <c r="K1584" s="37"/>
      <c r="L1584" s="50"/>
      <c r="M1584" s="37"/>
      <c r="N1584" s="52"/>
      <c r="O1584" s="52"/>
      <c r="P1584" s="36"/>
      <c r="Q1584" s="36"/>
      <c r="R1584" s="40"/>
      <c r="S1584" s="36"/>
      <c r="T1584" s="40"/>
      <c r="U1584" s="40"/>
      <c r="V1584" s="81"/>
      <c r="W1584" s="40"/>
      <c r="X1584" s="40"/>
      <c r="Y1584" s="40"/>
      <c r="Z1584" s="38" t="str">
        <f>IFERROR(VLOOKUP(Y1584,DIRECTORIO!A:B,2,FALSE),"")</f>
        <v/>
      </c>
      <c r="AA1584" s="40"/>
      <c r="AB1584" s="40"/>
      <c r="AC1584" s="40"/>
      <c r="AD1584" s="40"/>
      <c r="AE1584" s="40"/>
      <c r="AF1584" s="40"/>
      <c r="AG1584" s="41" t="s">
        <v>109</v>
      </c>
      <c r="AH1584" s="42"/>
      <c r="AI1584" s="54" t="str">
        <f t="shared" ca="1" si="301"/>
        <v>PENDIENTE NOTIFICACIÓN ELECTRÓNICA</v>
      </c>
      <c r="AJ1584" s="37"/>
      <c r="AK1584" s="37"/>
      <c r="AL1584" s="37"/>
      <c r="AM1584" s="53" t="str">
        <f>IF(AK1584="","",WORKDAY(AK1584,5,FESTIVOS_CO!A:A))</f>
        <v/>
      </c>
      <c r="AN1584" s="37"/>
      <c r="AO1584" s="37"/>
      <c r="AP1584" s="54" t="str">
        <f t="shared" ca="1" si="306"/>
        <v>NO APLICA</v>
      </c>
      <c r="AQ1584" s="36"/>
      <c r="AR1584" s="43"/>
      <c r="AS1584" s="37"/>
      <c r="AT1584" s="36"/>
      <c r="AU1584" s="37"/>
      <c r="AV1584" s="36"/>
      <c r="AW1584" s="36"/>
      <c r="AX1584" s="37"/>
      <c r="AY1584" s="140" t="str">
        <f>IF(AU1584="","",WORKDAY(AU1584,5,FESTIVOS_CO!A:A))</f>
        <v/>
      </c>
      <c r="AZ1584" s="54" t="str">
        <f t="shared" ca="1" si="303"/>
        <v>NO APLICA</v>
      </c>
      <c r="BA1584" s="55" t="str">
        <f>IF(AX1584="","",WORKDAY(AX1584,5,FESTIVOS_CO!A:A))</f>
        <v/>
      </c>
      <c r="BB1584" s="39"/>
      <c r="BC1584" s="40"/>
      <c r="BD1584" s="40"/>
      <c r="BE1584" s="56" t="str">
        <f t="shared" ca="1" si="304"/>
        <v>NO APLICA</v>
      </c>
      <c r="BF1584" s="37"/>
      <c r="BG1584" s="45"/>
      <c r="BH1584" s="37"/>
      <c r="BI1584" s="36"/>
      <c r="BJ1584" s="37"/>
      <c r="BK1584" s="36"/>
      <c r="BL1584" s="36"/>
      <c r="BM1584" s="53" t="str">
        <f>IF(BJ1584="","",WORKDAY(BJ1584,5,FESTIVOS_CO!A:A))</f>
        <v/>
      </c>
      <c r="BN1584" s="57" t="str">
        <f t="shared" ca="1" si="302"/>
        <v>PENDIENTE HACER AVISO</v>
      </c>
      <c r="BO1584" s="54" t="str">
        <f t="shared" ca="1" si="295"/>
        <v>EN TRÁMITE NOTIF. POR AVISO</v>
      </c>
      <c r="BP1584" s="37"/>
      <c r="BQ1584" s="53" t="str">
        <f>IF(BP1584="","",WORKDAY(BP1584,5,FESTIVOS_CO!A:A))</f>
        <v/>
      </c>
      <c r="BR1584" s="37"/>
      <c r="BS1584" s="36"/>
      <c r="BT1584" s="38"/>
      <c r="BU1584" s="58" t="e">
        <f>VLOOKUP(BT1584,Hoja2!$C:$D,2,0)</f>
        <v>#N/A</v>
      </c>
      <c r="BV1584" s="80" t="str">
        <f>IF(
AND(AO1584="",BD1584="",BQ1584=""),
"EN PROCESO NOTIFICACION / COMUNICACION",
IF(
BT1584="",
"NO APLICA",
IF(
BU1584=60,
IF(AO1584&lt;&gt;"",AO1584,IF(BD1584&lt;&gt;"",BD1584,BQ1584))+60,
WORKDAY(
IF(AO1584&lt;&gt;"",AO1584,IF(BD1584&lt;&gt;"",BD1584,BQ1584)),
BU1584,
FESTIVOS_CO!A:A
)
)
))</f>
        <v>EN PROCESO NOTIFICACION / COMUNICACION</v>
      </c>
      <c r="BW1584" s="44"/>
      <c r="BX1584" s="53"/>
      <c r="BY1584" s="45"/>
      <c r="BZ1584" s="37"/>
      <c r="CA1584" s="54" t="str">
        <f t="shared" si="296"/>
        <v>PENDIENTE EJECUTORIA</v>
      </c>
      <c r="CB1584" s="59" t="str">
        <f t="shared" si="305"/>
        <v/>
      </c>
      <c r="CC1584" s="36"/>
      <c r="CD1584" s="40"/>
      <c r="CE1584" s="46"/>
      <c r="CF1584" s="40"/>
      <c r="CG1584" s="40"/>
      <c r="CH1584" s="40"/>
      <c r="CI1584" s="36"/>
      <c r="CJ1584" s="47"/>
      <c r="CK1584" s="40"/>
      <c r="CL1584" s="40"/>
      <c r="CM1584" s="40"/>
      <c r="CN1584" s="40"/>
    </row>
    <row r="1585" spans="1:92" ht="42.75" hidden="1">
      <c r="A1585" s="49" t="str">
        <f t="shared" si="297"/>
        <v>SIN GESTIÓN</v>
      </c>
      <c r="B1585" s="58"/>
      <c r="C1585" s="37"/>
      <c r="D1585" s="37"/>
      <c r="E1585" s="49" t="str">
        <f t="shared" si="298"/>
        <v>PENDIENTE NOTIFICACIÓN</v>
      </c>
      <c r="F1585" s="141" t="str">
        <f t="shared" si="299"/>
        <v>PENDIENTE NOTIFICACIÓN</v>
      </c>
      <c r="G1585" s="49" t="str">
        <f t="shared" si="300"/>
        <v/>
      </c>
      <c r="H1585" s="51" t="str">
        <f ca="1">IF(
L1585="",
"",
IF(
NETWORKDAYS(L1585,IF(M1585&lt;&gt;"",M1585,TODAY()),FESTIVOS_CO!A:A)&gt;2,
"VENCIDO",
IF(
NETWORKDAYS(L1585,IF(M1585&lt;&gt;"",M1585,TODAY()),FESTIVOS_CO!A:A)=2,
"ALERTA",
"A TIEMPO"
)))</f>
        <v/>
      </c>
      <c r="I1585" s="40"/>
      <c r="J1585" s="36"/>
      <c r="K1585" s="37"/>
      <c r="L1585" s="50"/>
      <c r="M1585" s="37"/>
      <c r="N1585" s="52"/>
      <c r="O1585" s="52"/>
      <c r="P1585" s="36"/>
      <c r="Q1585" s="36"/>
      <c r="R1585" s="40"/>
      <c r="S1585" s="36"/>
      <c r="T1585" s="40"/>
      <c r="U1585" s="40"/>
      <c r="V1585" s="81"/>
      <c r="W1585" s="40"/>
      <c r="X1585" s="40"/>
      <c r="Y1585" s="40"/>
      <c r="Z1585" s="38" t="str">
        <f>IFERROR(VLOOKUP(Y1585,DIRECTORIO!A:B,2,FALSE),"")</f>
        <v/>
      </c>
      <c r="AA1585" s="40"/>
      <c r="AB1585" s="40"/>
      <c r="AC1585" s="40"/>
      <c r="AD1585" s="40"/>
      <c r="AE1585" s="40"/>
      <c r="AF1585" s="40"/>
      <c r="AG1585" s="41" t="s">
        <v>109</v>
      </c>
      <c r="AH1585" s="42"/>
      <c r="AI1585" s="54" t="str">
        <f t="shared" ca="1" si="301"/>
        <v>PENDIENTE NOTIFICACIÓN ELECTRÓNICA</v>
      </c>
      <c r="AJ1585" s="37"/>
      <c r="AK1585" s="37"/>
      <c r="AL1585" s="37"/>
      <c r="AM1585" s="53" t="str">
        <f>IF(AK1585="","",WORKDAY(AK1585,5,FESTIVOS_CO!A:A))</f>
        <v/>
      </c>
      <c r="AN1585" s="37"/>
      <c r="AO1585" s="37"/>
      <c r="AP1585" s="54" t="str">
        <f t="shared" ca="1" si="306"/>
        <v>NO APLICA</v>
      </c>
      <c r="AQ1585" s="36"/>
      <c r="AR1585" s="43"/>
      <c r="AS1585" s="37"/>
      <c r="AT1585" s="36"/>
      <c r="AU1585" s="37"/>
      <c r="AV1585" s="36"/>
      <c r="AW1585" s="36"/>
      <c r="AX1585" s="37"/>
      <c r="AY1585" s="140" t="str">
        <f>IF(AU1585="","",WORKDAY(AU1585,5,FESTIVOS_CO!A:A))</f>
        <v/>
      </c>
      <c r="AZ1585" s="54" t="str">
        <f t="shared" ca="1" si="303"/>
        <v>NO APLICA</v>
      </c>
      <c r="BA1585" s="55" t="str">
        <f>IF(AX1585="","",WORKDAY(AX1585,5,FESTIVOS_CO!A:A))</f>
        <v/>
      </c>
      <c r="BB1585" s="39"/>
      <c r="BC1585" s="40"/>
      <c r="BD1585" s="40"/>
      <c r="BE1585" s="56" t="str">
        <f t="shared" ca="1" si="304"/>
        <v>NO APLICA</v>
      </c>
      <c r="BF1585" s="37"/>
      <c r="BG1585" s="45"/>
      <c r="BH1585" s="37"/>
      <c r="BI1585" s="36"/>
      <c r="BJ1585" s="37"/>
      <c r="BK1585" s="36"/>
      <c r="BL1585" s="36"/>
      <c r="BM1585" s="53" t="str">
        <f>IF(BJ1585="","",WORKDAY(BJ1585,5,FESTIVOS_CO!A:A))</f>
        <v/>
      </c>
      <c r="BN1585" s="57" t="str">
        <f t="shared" ca="1" si="302"/>
        <v>PENDIENTE HACER AVISO</v>
      </c>
      <c r="BO1585" s="54" t="str">
        <f t="shared" ca="1" si="295"/>
        <v>EN TRÁMITE NOTIF. POR AVISO</v>
      </c>
      <c r="BP1585" s="37"/>
      <c r="BQ1585" s="53" t="str">
        <f>IF(BP1585="","",WORKDAY(BP1585,5,FESTIVOS_CO!A:A))</f>
        <v/>
      </c>
      <c r="BR1585" s="37"/>
      <c r="BS1585" s="36"/>
      <c r="BT1585" s="38"/>
      <c r="BU1585" s="58" t="e">
        <f>VLOOKUP(BT1585,Hoja2!$C:$D,2,0)</f>
        <v>#N/A</v>
      </c>
      <c r="BV1585" s="80" t="str">
        <f>IF(
AND(AO1585="",BD1585="",BQ1585=""),
"EN PROCESO NOTIFICACION / COMUNICACION",
IF(
BT1585="",
"NO APLICA",
IF(
BU1585=60,
IF(AO1585&lt;&gt;"",AO1585,IF(BD1585&lt;&gt;"",BD1585,BQ1585))+60,
WORKDAY(
IF(AO1585&lt;&gt;"",AO1585,IF(BD1585&lt;&gt;"",BD1585,BQ1585)),
BU1585,
FESTIVOS_CO!A:A
)
)
))</f>
        <v>EN PROCESO NOTIFICACION / COMUNICACION</v>
      </c>
      <c r="BW1585" s="44"/>
      <c r="BX1585" s="53"/>
      <c r="BY1585" s="45"/>
      <c r="BZ1585" s="37"/>
      <c r="CA1585" s="54" t="str">
        <f t="shared" si="296"/>
        <v>PENDIENTE EJECUTORIA</v>
      </c>
      <c r="CB1585" s="59" t="str">
        <f t="shared" si="305"/>
        <v/>
      </c>
      <c r="CC1585" s="36"/>
      <c r="CD1585" s="40"/>
      <c r="CE1585" s="46"/>
      <c r="CF1585" s="40"/>
      <c r="CG1585" s="40"/>
      <c r="CH1585" s="40"/>
      <c r="CI1585" s="36"/>
      <c r="CJ1585" s="47"/>
      <c r="CK1585" s="40"/>
      <c r="CL1585" s="40"/>
      <c r="CM1585" s="40"/>
      <c r="CN1585" s="40"/>
    </row>
    <row r="1586" spans="1:92" ht="42.75" hidden="1">
      <c r="A1586" s="49" t="str">
        <f t="shared" si="297"/>
        <v>SIN GESTIÓN</v>
      </c>
      <c r="B1586" s="58"/>
      <c r="C1586" s="37"/>
      <c r="D1586" s="37"/>
      <c r="E1586" s="49" t="str">
        <f t="shared" si="298"/>
        <v>PENDIENTE NOTIFICACIÓN</v>
      </c>
      <c r="F1586" s="141" t="str">
        <f t="shared" si="299"/>
        <v>PENDIENTE NOTIFICACIÓN</v>
      </c>
      <c r="G1586" s="49" t="str">
        <f t="shared" si="300"/>
        <v/>
      </c>
      <c r="H1586" s="51" t="str">
        <f ca="1">IF(
L1586="",
"",
IF(
NETWORKDAYS(L1586,IF(M1586&lt;&gt;"",M1586,TODAY()),FESTIVOS_CO!A:A)&gt;2,
"VENCIDO",
IF(
NETWORKDAYS(L1586,IF(M1586&lt;&gt;"",M1586,TODAY()),FESTIVOS_CO!A:A)=2,
"ALERTA",
"A TIEMPO"
)))</f>
        <v/>
      </c>
      <c r="I1586" s="40"/>
      <c r="J1586" s="36"/>
      <c r="K1586" s="37"/>
      <c r="L1586" s="50"/>
      <c r="M1586" s="37"/>
      <c r="N1586" s="52"/>
      <c r="O1586" s="52"/>
      <c r="P1586" s="36"/>
      <c r="Q1586" s="36"/>
      <c r="R1586" s="40"/>
      <c r="S1586" s="36"/>
      <c r="T1586" s="40"/>
      <c r="U1586" s="40"/>
      <c r="V1586" s="81"/>
      <c r="W1586" s="40"/>
      <c r="X1586" s="40"/>
      <c r="Y1586" s="40"/>
      <c r="Z1586" s="38" t="str">
        <f>IFERROR(VLOOKUP(Y1586,DIRECTORIO!A:B,2,FALSE),"")</f>
        <v/>
      </c>
      <c r="AA1586" s="40"/>
      <c r="AB1586" s="40"/>
      <c r="AC1586" s="40"/>
      <c r="AD1586" s="40"/>
      <c r="AE1586" s="40"/>
      <c r="AF1586" s="40"/>
      <c r="AG1586" s="41" t="s">
        <v>109</v>
      </c>
      <c r="AH1586" s="42"/>
      <c r="AI1586" s="54" t="str">
        <f t="shared" ca="1" si="301"/>
        <v>PENDIENTE NOTIFICACIÓN ELECTRÓNICA</v>
      </c>
      <c r="AJ1586" s="37"/>
      <c r="AK1586" s="37"/>
      <c r="AL1586" s="37"/>
      <c r="AM1586" s="53" t="str">
        <f>IF(AK1586="","",WORKDAY(AK1586,5,FESTIVOS_CO!A:A))</f>
        <v/>
      </c>
      <c r="AN1586" s="37"/>
      <c r="AO1586" s="37"/>
      <c r="AP1586" s="54" t="str">
        <f t="shared" ca="1" si="306"/>
        <v>NO APLICA</v>
      </c>
      <c r="AQ1586" s="36"/>
      <c r="AR1586" s="43"/>
      <c r="AS1586" s="37"/>
      <c r="AT1586" s="36"/>
      <c r="AU1586" s="37"/>
      <c r="AV1586" s="36"/>
      <c r="AW1586" s="36"/>
      <c r="AX1586" s="37"/>
      <c r="AY1586" s="140" t="str">
        <f>IF(AU1586="","",WORKDAY(AU1586,5,FESTIVOS_CO!A:A))</f>
        <v/>
      </c>
      <c r="AZ1586" s="54" t="str">
        <f t="shared" ca="1" si="303"/>
        <v>NO APLICA</v>
      </c>
      <c r="BA1586" s="55" t="str">
        <f>IF(AX1586="","",WORKDAY(AX1586,5,FESTIVOS_CO!A:A))</f>
        <v/>
      </c>
      <c r="BB1586" s="39"/>
      <c r="BC1586" s="40"/>
      <c r="BD1586" s="40"/>
      <c r="BE1586" s="56" t="str">
        <f t="shared" ca="1" si="304"/>
        <v>NO APLICA</v>
      </c>
      <c r="BF1586" s="37"/>
      <c r="BG1586" s="45"/>
      <c r="BH1586" s="37"/>
      <c r="BI1586" s="36"/>
      <c r="BJ1586" s="37"/>
      <c r="BK1586" s="36"/>
      <c r="BL1586" s="36"/>
      <c r="BM1586" s="53" t="str">
        <f>IF(BJ1586="","",WORKDAY(BJ1586,5,FESTIVOS_CO!A:A))</f>
        <v/>
      </c>
      <c r="BN1586" s="57" t="str">
        <f t="shared" ca="1" si="302"/>
        <v>PENDIENTE HACER AVISO</v>
      </c>
      <c r="BO1586" s="54" t="str">
        <f t="shared" ca="1" si="295"/>
        <v>EN TRÁMITE NOTIF. POR AVISO</v>
      </c>
      <c r="BP1586" s="37"/>
      <c r="BQ1586" s="53" t="str">
        <f>IF(BP1586="","",WORKDAY(BP1586,5,FESTIVOS_CO!A:A))</f>
        <v/>
      </c>
      <c r="BR1586" s="37"/>
      <c r="BS1586" s="36"/>
      <c r="BT1586" s="38"/>
      <c r="BU1586" s="58" t="e">
        <f>VLOOKUP(BT1586,Hoja2!$C:$D,2,0)</f>
        <v>#N/A</v>
      </c>
      <c r="BV1586" s="80" t="str">
        <f>IF(
AND(AO1586="",BD1586="",BQ1586=""),
"EN PROCESO NOTIFICACION / COMUNICACION",
IF(
BT1586="",
"NO APLICA",
IF(
BU1586=60,
IF(AO1586&lt;&gt;"",AO1586,IF(BD1586&lt;&gt;"",BD1586,BQ1586))+60,
WORKDAY(
IF(AO1586&lt;&gt;"",AO1586,IF(BD1586&lt;&gt;"",BD1586,BQ1586)),
BU1586,
FESTIVOS_CO!A:A
)
)
))</f>
        <v>EN PROCESO NOTIFICACION / COMUNICACION</v>
      </c>
      <c r="BW1586" s="44"/>
      <c r="BX1586" s="53"/>
      <c r="BY1586" s="45"/>
      <c r="BZ1586" s="37"/>
      <c r="CA1586" s="54" t="str">
        <f t="shared" si="296"/>
        <v>PENDIENTE EJECUTORIA</v>
      </c>
      <c r="CB1586" s="59" t="str">
        <f t="shared" si="305"/>
        <v/>
      </c>
      <c r="CC1586" s="36"/>
      <c r="CD1586" s="40"/>
      <c r="CE1586" s="46"/>
      <c r="CF1586" s="40"/>
      <c r="CG1586" s="40"/>
      <c r="CH1586" s="40"/>
      <c r="CI1586" s="36"/>
      <c r="CJ1586" s="47"/>
      <c r="CK1586" s="40"/>
      <c r="CL1586" s="40"/>
      <c r="CM1586" s="40"/>
      <c r="CN1586" s="40"/>
    </row>
    <row r="1587" spans="1:92" ht="42.75" hidden="1">
      <c r="A1587" s="49" t="str">
        <f t="shared" si="297"/>
        <v>SIN GESTIÓN</v>
      </c>
      <c r="B1587" s="58"/>
      <c r="C1587" s="37"/>
      <c r="D1587" s="37"/>
      <c r="E1587" s="49" t="str">
        <f t="shared" si="298"/>
        <v>PENDIENTE NOTIFICACIÓN</v>
      </c>
      <c r="F1587" s="141" t="str">
        <f t="shared" si="299"/>
        <v>PENDIENTE NOTIFICACIÓN</v>
      </c>
      <c r="G1587" s="49" t="str">
        <f t="shared" si="300"/>
        <v/>
      </c>
      <c r="H1587" s="51" t="str">
        <f ca="1">IF(
L1587="",
"",
IF(
NETWORKDAYS(L1587,IF(M1587&lt;&gt;"",M1587,TODAY()),FESTIVOS_CO!A:A)&gt;2,
"VENCIDO",
IF(
NETWORKDAYS(L1587,IF(M1587&lt;&gt;"",M1587,TODAY()),FESTIVOS_CO!A:A)=2,
"ALERTA",
"A TIEMPO"
)))</f>
        <v/>
      </c>
      <c r="I1587" s="40"/>
      <c r="J1587" s="36"/>
      <c r="K1587" s="37"/>
      <c r="L1587" s="50"/>
      <c r="M1587" s="37"/>
      <c r="N1587" s="52"/>
      <c r="O1587" s="52"/>
      <c r="P1587" s="36"/>
      <c r="Q1587" s="36"/>
      <c r="R1587" s="40"/>
      <c r="S1587" s="36"/>
      <c r="T1587" s="40"/>
      <c r="U1587" s="40"/>
      <c r="V1587" s="81"/>
      <c r="W1587" s="40"/>
      <c r="X1587" s="40"/>
      <c r="Y1587" s="40"/>
      <c r="Z1587" s="38" t="str">
        <f>IFERROR(VLOOKUP(Y1587,DIRECTORIO!A:B,2,FALSE),"")</f>
        <v/>
      </c>
      <c r="AA1587" s="40"/>
      <c r="AB1587" s="40"/>
      <c r="AC1587" s="40"/>
      <c r="AD1587" s="40"/>
      <c r="AE1587" s="40"/>
      <c r="AF1587" s="40"/>
      <c r="AG1587" s="41" t="s">
        <v>109</v>
      </c>
      <c r="AH1587" s="42"/>
      <c r="AI1587" s="54" t="str">
        <f t="shared" ca="1" si="301"/>
        <v>PENDIENTE NOTIFICACIÓN ELECTRÓNICA</v>
      </c>
      <c r="AJ1587" s="37"/>
      <c r="AK1587" s="37"/>
      <c r="AL1587" s="37"/>
      <c r="AM1587" s="53" t="str">
        <f>IF(AK1587="","",WORKDAY(AK1587,5,FESTIVOS_CO!A:A))</f>
        <v/>
      </c>
      <c r="AN1587" s="37"/>
      <c r="AO1587" s="37"/>
      <c r="AP1587" s="54" t="str">
        <f t="shared" ca="1" si="306"/>
        <v>NO APLICA</v>
      </c>
      <c r="AQ1587" s="36"/>
      <c r="AR1587" s="43"/>
      <c r="AS1587" s="37"/>
      <c r="AT1587" s="36"/>
      <c r="AU1587" s="37"/>
      <c r="AV1587" s="36"/>
      <c r="AW1587" s="36"/>
      <c r="AX1587" s="37"/>
      <c r="AY1587" s="140" t="str">
        <f>IF(AU1587="","",WORKDAY(AU1587,5,FESTIVOS_CO!A:A))</f>
        <v/>
      </c>
      <c r="AZ1587" s="54" t="str">
        <f t="shared" ca="1" si="303"/>
        <v>NO APLICA</v>
      </c>
      <c r="BA1587" s="55" t="str">
        <f>IF(AX1587="","",WORKDAY(AX1587,5,FESTIVOS_CO!A:A))</f>
        <v/>
      </c>
      <c r="BB1587" s="39"/>
      <c r="BC1587" s="40"/>
      <c r="BD1587" s="40"/>
      <c r="BE1587" s="56" t="str">
        <f t="shared" ca="1" si="304"/>
        <v>NO APLICA</v>
      </c>
      <c r="BF1587" s="37"/>
      <c r="BG1587" s="45"/>
      <c r="BH1587" s="37"/>
      <c r="BI1587" s="36"/>
      <c r="BJ1587" s="37"/>
      <c r="BK1587" s="36"/>
      <c r="BL1587" s="36"/>
      <c r="BM1587" s="53" t="str">
        <f>IF(BJ1587="","",WORKDAY(BJ1587,5,FESTIVOS_CO!A:A))</f>
        <v/>
      </c>
      <c r="BN1587" s="57" t="str">
        <f t="shared" ca="1" si="302"/>
        <v>PENDIENTE HACER AVISO</v>
      </c>
      <c r="BO1587" s="54" t="str">
        <f t="shared" ca="1" si="295"/>
        <v>EN TRÁMITE NOTIF. POR AVISO</v>
      </c>
      <c r="BP1587" s="37"/>
      <c r="BQ1587" s="53" t="str">
        <f>IF(BP1587="","",WORKDAY(BP1587,5,FESTIVOS_CO!A:A))</f>
        <v/>
      </c>
      <c r="BR1587" s="37"/>
      <c r="BS1587" s="36"/>
      <c r="BT1587" s="38"/>
      <c r="BU1587" s="58" t="e">
        <f>VLOOKUP(BT1587,Hoja2!$C:$D,2,0)</f>
        <v>#N/A</v>
      </c>
      <c r="BV1587" s="80" t="str">
        <f>IF(
AND(AO1587="",BD1587="",BQ1587=""),
"EN PROCESO NOTIFICACION / COMUNICACION",
IF(
BT1587="",
"NO APLICA",
IF(
BU1587=60,
IF(AO1587&lt;&gt;"",AO1587,IF(BD1587&lt;&gt;"",BD1587,BQ1587))+60,
WORKDAY(
IF(AO1587&lt;&gt;"",AO1587,IF(BD1587&lt;&gt;"",BD1587,BQ1587)),
BU1587,
FESTIVOS_CO!A:A
)
)
))</f>
        <v>EN PROCESO NOTIFICACION / COMUNICACION</v>
      </c>
      <c r="BW1587" s="44"/>
      <c r="BX1587" s="53"/>
      <c r="BY1587" s="45"/>
      <c r="BZ1587" s="37"/>
      <c r="CA1587" s="54" t="str">
        <f t="shared" si="296"/>
        <v>PENDIENTE EJECUTORIA</v>
      </c>
      <c r="CB1587" s="59" t="str">
        <f t="shared" si="305"/>
        <v/>
      </c>
      <c r="CC1587" s="36"/>
      <c r="CD1587" s="40"/>
      <c r="CE1587" s="46"/>
      <c r="CF1587" s="40"/>
      <c r="CG1587" s="40"/>
      <c r="CH1587" s="40"/>
      <c r="CI1587" s="36"/>
      <c r="CJ1587" s="47"/>
      <c r="CK1587" s="40"/>
      <c r="CL1587" s="40"/>
      <c r="CM1587" s="40"/>
      <c r="CN1587" s="40"/>
    </row>
    <row r="1588" spans="1:92" ht="42.75" hidden="1">
      <c r="A1588" s="49" t="str">
        <f t="shared" si="297"/>
        <v>SIN GESTIÓN</v>
      </c>
      <c r="B1588" s="58"/>
      <c r="C1588" s="37"/>
      <c r="D1588" s="37"/>
      <c r="E1588" s="49" t="str">
        <f t="shared" si="298"/>
        <v>PENDIENTE NOTIFICACIÓN</v>
      </c>
      <c r="F1588" s="141" t="str">
        <f t="shared" si="299"/>
        <v>PENDIENTE NOTIFICACIÓN</v>
      </c>
      <c r="G1588" s="49" t="str">
        <f t="shared" si="300"/>
        <v/>
      </c>
      <c r="H1588" s="51" t="str">
        <f ca="1">IF(
L1588="",
"",
IF(
NETWORKDAYS(L1588,IF(M1588&lt;&gt;"",M1588,TODAY()),FESTIVOS_CO!A:A)&gt;2,
"VENCIDO",
IF(
NETWORKDAYS(L1588,IF(M1588&lt;&gt;"",M1588,TODAY()),FESTIVOS_CO!A:A)=2,
"ALERTA",
"A TIEMPO"
)))</f>
        <v/>
      </c>
      <c r="I1588" s="40"/>
      <c r="J1588" s="36"/>
      <c r="K1588" s="37"/>
      <c r="L1588" s="50"/>
      <c r="M1588" s="37"/>
      <c r="N1588" s="52"/>
      <c r="O1588" s="52"/>
      <c r="P1588" s="36"/>
      <c r="Q1588" s="36"/>
      <c r="R1588" s="40"/>
      <c r="S1588" s="36"/>
      <c r="T1588" s="40"/>
      <c r="U1588" s="40"/>
      <c r="V1588" s="81"/>
      <c r="W1588" s="40"/>
      <c r="X1588" s="40"/>
      <c r="Y1588" s="40"/>
      <c r="Z1588" s="38" t="str">
        <f>IFERROR(VLOOKUP(Y1588,DIRECTORIO!A:B,2,FALSE),"")</f>
        <v/>
      </c>
      <c r="AA1588" s="40"/>
      <c r="AB1588" s="40"/>
      <c r="AC1588" s="40"/>
      <c r="AD1588" s="40"/>
      <c r="AE1588" s="40"/>
      <c r="AF1588" s="40"/>
      <c r="AG1588" s="41" t="s">
        <v>109</v>
      </c>
      <c r="AH1588" s="42"/>
      <c r="AI1588" s="54" t="str">
        <f t="shared" ca="1" si="301"/>
        <v>PENDIENTE NOTIFICACIÓN ELECTRÓNICA</v>
      </c>
      <c r="AJ1588" s="37"/>
      <c r="AK1588" s="37"/>
      <c r="AL1588" s="37"/>
      <c r="AM1588" s="53" t="str">
        <f>IF(AK1588="","",WORKDAY(AK1588,5,FESTIVOS_CO!A:A))</f>
        <v/>
      </c>
      <c r="AN1588" s="37"/>
      <c r="AO1588" s="37"/>
      <c r="AP1588" s="54" t="str">
        <f t="shared" ca="1" si="306"/>
        <v>NO APLICA</v>
      </c>
      <c r="AQ1588" s="36"/>
      <c r="AR1588" s="43"/>
      <c r="AS1588" s="37"/>
      <c r="AT1588" s="36"/>
      <c r="AU1588" s="37"/>
      <c r="AV1588" s="36"/>
      <c r="AW1588" s="36"/>
      <c r="AX1588" s="37"/>
      <c r="AY1588" s="140" t="str">
        <f>IF(AU1588="","",WORKDAY(AU1588,5,FESTIVOS_CO!A:A))</f>
        <v/>
      </c>
      <c r="AZ1588" s="54" t="str">
        <f t="shared" ca="1" si="303"/>
        <v>NO APLICA</v>
      </c>
      <c r="BA1588" s="55" t="str">
        <f>IF(AX1588="","",WORKDAY(AX1588,5,FESTIVOS_CO!A:A))</f>
        <v/>
      </c>
      <c r="BB1588" s="39"/>
      <c r="BC1588" s="40"/>
      <c r="BD1588" s="40"/>
      <c r="BE1588" s="56" t="str">
        <f t="shared" ca="1" si="304"/>
        <v>NO APLICA</v>
      </c>
      <c r="BF1588" s="37"/>
      <c r="BG1588" s="45"/>
      <c r="BH1588" s="37"/>
      <c r="BI1588" s="36"/>
      <c r="BJ1588" s="37"/>
      <c r="BK1588" s="36"/>
      <c r="BL1588" s="36"/>
      <c r="BM1588" s="53" t="str">
        <f>IF(BJ1588="","",WORKDAY(BJ1588,5,FESTIVOS_CO!A:A))</f>
        <v/>
      </c>
      <c r="BN1588" s="57" t="str">
        <f t="shared" ca="1" si="302"/>
        <v>PENDIENTE HACER AVISO</v>
      </c>
      <c r="BO1588" s="54" t="str">
        <f t="shared" ca="1" si="295"/>
        <v>EN TRÁMITE NOTIF. POR AVISO</v>
      </c>
      <c r="BP1588" s="37"/>
      <c r="BQ1588" s="53" t="str">
        <f>IF(BP1588="","",WORKDAY(BP1588,5,FESTIVOS_CO!A:A))</f>
        <v/>
      </c>
      <c r="BR1588" s="37"/>
      <c r="BS1588" s="36"/>
      <c r="BT1588" s="38"/>
      <c r="BU1588" s="58" t="e">
        <f>VLOOKUP(BT1588,Hoja2!$C:$D,2,0)</f>
        <v>#N/A</v>
      </c>
      <c r="BV1588" s="80" t="str">
        <f>IF(
AND(AO1588="",BD1588="",BQ1588=""),
"EN PROCESO NOTIFICACION / COMUNICACION",
IF(
BT1588="",
"NO APLICA",
IF(
BU1588=60,
IF(AO1588&lt;&gt;"",AO1588,IF(BD1588&lt;&gt;"",BD1588,BQ1588))+60,
WORKDAY(
IF(AO1588&lt;&gt;"",AO1588,IF(BD1588&lt;&gt;"",BD1588,BQ1588)),
BU1588,
FESTIVOS_CO!A:A
)
)
))</f>
        <v>EN PROCESO NOTIFICACION / COMUNICACION</v>
      </c>
      <c r="BW1588" s="44"/>
      <c r="BX1588" s="53"/>
      <c r="BY1588" s="45"/>
      <c r="BZ1588" s="37"/>
      <c r="CA1588" s="54" t="str">
        <f t="shared" si="296"/>
        <v>PENDIENTE EJECUTORIA</v>
      </c>
      <c r="CB1588" s="59" t="str">
        <f t="shared" si="305"/>
        <v/>
      </c>
      <c r="CC1588" s="36"/>
      <c r="CD1588" s="40"/>
      <c r="CE1588" s="46"/>
      <c r="CF1588" s="40"/>
      <c r="CG1588" s="40"/>
      <c r="CH1588" s="40"/>
      <c r="CI1588" s="36"/>
      <c r="CJ1588" s="47"/>
      <c r="CK1588" s="40"/>
      <c r="CL1588" s="40"/>
      <c r="CM1588" s="40"/>
      <c r="CN1588" s="40"/>
    </row>
    <row r="1589" spans="1:92" ht="42.75" hidden="1">
      <c r="A1589" s="49" t="str">
        <f t="shared" si="297"/>
        <v>SIN GESTIÓN</v>
      </c>
      <c r="B1589" s="58"/>
      <c r="C1589" s="37"/>
      <c r="D1589" s="37"/>
      <c r="E1589" s="49" t="str">
        <f t="shared" si="298"/>
        <v>PENDIENTE NOTIFICACIÓN</v>
      </c>
      <c r="F1589" s="141" t="str">
        <f t="shared" si="299"/>
        <v>PENDIENTE NOTIFICACIÓN</v>
      </c>
      <c r="G1589" s="49" t="str">
        <f t="shared" si="300"/>
        <v/>
      </c>
      <c r="H1589" s="51" t="str">
        <f ca="1">IF(
L1589="",
"",
IF(
NETWORKDAYS(L1589,IF(M1589&lt;&gt;"",M1589,TODAY()),FESTIVOS_CO!A:A)&gt;2,
"VENCIDO",
IF(
NETWORKDAYS(L1589,IF(M1589&lt;&gt;"",M1589,TODAY()),FESTIVOS_CO!A:A)=2,
"ALERTA",
"A TIEMPO"
)))</f>
        <v/>
      </c>
      <c r="I1589" s="40"/>
      <c r="J1589" s="36"/>
      <c r="K1589" s="37"/>
      <c r="L1589" s="50"/>
      <c r="M1589" s="37"/>
      <c r="N1589" s="52"/>
      <c r="O1589" s="52"/>
      <c r="P1589" s="36"/>
      <c r="Q1589" s="36"/>
      <c r="R1589" s="40"/>
      <c r="S1589" s="36"/>
      <c r="T1589" s="40"/>
      <c r="U1589" s="40"/>
      <c r="V1589" s="81"/>
      <c r="W1589" s="40"/>
      <c r="X1589" s="40"/>
      <c r="Y1589" s="40"/>
      <c r="Z1589" s="38" t="str">
        <f>IFERROR(VLOOKUP(Y1589,DIRECTORIO!A:B,2,FALSE),"")</f>
        <v/>
      </c>
      <c r="AA1589" s="40"/>
      <c r="AB1589" s="40"/>
      <c r="AC1589" s="40"/>
      <c r="AD1589" s="40"/>
      <c r="AE1589" s="40"/>
      <c r="AF1589" s="40"/>
      <c r="AG1589" s="41" t="s">
        <v>109</v>
      </c>
      <c r="AH1589" s="42"/>
      <c r="AI1589" s="54" t="str">
        <f t="shared" ca="1" si="301"/>
        <v>PENDIENTE NOTIFICACIÓN ELECTRÓNICA</v>
      </c>
      <c r="AJ1589" s="37"/>
      <c r="AK1589" s="37"/>
      <c r="AL1589" s="37"/>
      <c r="AM1589" s="53" t="str">
        <f>IF(AK1589="","",WORKDAY(AK1589,5,FESTIVOS_CO!A:A))</f>
        <v/>
      </c>
      <c r="AN1589" s="37"/>
      <c r="AO1589" s="37"/>
      <c r="AP1589" s="54" t="str">
        <f t="shared" ca="1" si="306"/>
        <v>NO APLICA</v>
      </c>
      <c r="AQ1589" s="36"/>
      <c r="AR1589" s="43"/>
      <c r="AS1589" s="37"/>
      <c r="AT1589" s="36"/>
      <c r="AU1589" s="37"/>
      <c r="AV1589" s="36"/>
      <c r="AW1589" s="36"/>
      <c r="AX1589" s="37"/>
      <c r="AY1589" s="140" t="str">
        <f>IF(AU1589="","",WORKDAY(AU1589,5,FESTIVOS_CO!A:A))</f>
        <v/>
      </c>
      <c r="AZ1589" s="54" t="str">
        <f t="shared" ca="1" si="303"/>
        <v>NO APLICA</v>
      </c>
      <c r="BA1589" s="55" t="str">
        <f>IF(AX1589="","",WORKDAY(AX1589,5,FESTIVOS_CO!A:A))</f>
        <v/>
      </c>
      <c r="BB1589" s="39"/>
      <c r="BC1589" s="40"/>
      <c r="BD1589" s="40"/>
      <c r="BE1589" s="56" t="str">
        <f t="shared" ca="1" si="304"/>
        <v>NO APLICA</v>
      </c>
      <c r="BF1589" s="37"/>
      <c r="BG1589" s="45"/>
      <c r="BH1589" s="37"/>
      <c r="BI1589" s="36"/>
      <c r="BJ1589" s="37"/>
      <c r="BK1589" s="36"/>
      <c r="BL1589" s="36"/>
      <c r="BM1589" s="53" t="str">
        <f>IF(BJ1589="","",WORKDAY(BJ1589,5,FESTIVOS_CO!A:A))</f>
        <v/>
      </c>
      <c r="BN1589" s="57" t="str">
        <f t="shared" ca="1" si="302"/>
        <v>PENDIENTE HACER AVISO</v>
      </c>
      <c r="BO1589" s="54" t="str">
        <f t="shared" ca="1" si="295"/>
        <v>EN TRÁMITE NOTIF. POR AVISO</v>
      </c>
      <c r="BP1589" s="37"/>
      <c r="BQ1589" s="53" t="str">
        <f>IF(BP1589="","",WORKDAY(BP1589,5,FESTIVOS_CO!A:A))</f>
        <v/>
      </c>
      <c r="BR1589" s="37"/>
      <c r="BS1589" s="36"/>
      <c r="BT1589" s="38"/>
      <c r="BU1589" s="58" t="e">
        <f>VLOOKUP(BT1589,Hoja2!$C:$D,2,0)</f>
        <v>#N/A</v>
      </c>
      <c r="BV1589" s="80" t="str">
        <f>IF(
AND(AO1589="",BD1589="",BQ1589=""),
"EN PROCESO NOTIFICACION / COMUNICACION",
IF(
BT1589="",
"NO APLICA",
IF(
BU1589=60,
IF(AO1589&lt;&gt;"",AO1589,IF(BD1589&lt;&gt;"",BD1589,BQ1589))+60,
WORKDAY(
IF(AO1589&lt;&gt;"",AO1589,IF(BD1589&lt;&gt;"",BD1589,BQ1589)),
BU1589,
FESTIVOS_CO!A:A
)
)
))</f>
        <v>EN PROCESO NOTIFICACION / COMUNICACION</v>
      </c>
      <c r="BW1589" s="44"/>
      <c r="BX1589" s="53"/>
      <c r="BY1589" s="45"/>
      <c r="BZ1589" s="37"/>
      <c r="CA1589" s="54" t="str">
        <f t="shared" si="296"/>
        <v>PENDIENTE EJECUTORIA</v>
      </c>
      <c r="CB1589" s="59" t="str">
        <f t="shared" si="305"/>
        <v/>
      </c>
      <c r="CC1589" s="36"/>
      <c r="CD1589" s="40"/>
      <c r="CE1589" s="46"/>
      <c r="CF1589" s="40"/>
      <c r="CG1589" s="40"/>
      <c r="CH1589" s="40"/>
      <c r="CI1589" s="36"/>
      <c r="CJ1589" s="47"/>
      <c r="CK1589" s="40"/>
      <c r="CL1589" s="40"/>
      <c r="CM1589" s="40"/>
      <c r="CN1589" s="40"/>
    </row>
    <row r="1590" spans="1:92" ht="42.75" hidden="1">
      <c r="A1590" s="49" t="str">
        <f t="shared" si="297"/>
        <v>SIN GESTIÓN</v>
      </c>
      <c r="B1590" s="58"/>
      <c r="C1590" s="37"/>
      <c r="D1590" s="37"/>
      <c r="E1590" s="49" t="str">
        <f t="shared" si="298"/>
        <v>PENDIENTE NOTIFICACIÓN</v>
      </c>
      <c r="F1590" s="141" t="str">
        <f t="shared" si="299"/>
        <v>PENDIENTE NOTIFICACIÓN</v>
      </c>
      <c r="G1590" s="49" t="str">
        <f t="shared" si="300"/>
        <v/>
      </c>
      <c r="H1590" s="51" t="str">
        <f ca="1">IF(
L1590="",
"",
IF(
NETWORKDAYS(L1590,IF(M1590&lt;&gt;"",M1590,TODAY()),FESTIVOS_CO!A:A)&gt;2,
"VENCIDO",
IF(
NETWORKDAYS(L1590,IF(M1590&lt;&gt;"",M1590,TODAY()),FESTIVOS_CO!A:A)=2,
"ALERTA",
"A TIEMPO"
)))</f>
        <v/>
      </c>
      <c r="I1590" s="40"/>
      <c r="J1590" s="36"/>
      <c r="K1590" s="37"/>
      <c r="L1590" s="50"/>
      <c r="M1590" s="37"/>
      <c r="N1590" s="52"/>
      <c r="O1590" s="52"/>
      <c r="P1590" s="36"/>
      <c r="Q1590" s="36"/>
      <c r="R1590" s="40"/>
      <c r="S1590" s="36"/>
      <c r="T1590" s="40"/>
      <c r="U1590" s="40"/>
      <c r="V1590" s="81"/>
      <c r="W1590" s="40"/>
      <c r="X1590" s="40"/>
      <c r="Y1590" s="40"/>
      <c r="Z1590" s="38" t="str">
        <f>IFERROR(VLOOKUP(Y1590,DIRECTORIO!A:B,2,FALSE),"")</f>
        <v/>
      </c>
      <c r="AA1590" s="40"/>
      <c r="AB1590" s="40"/>
      <c r="AC1590" s="40"/>
      <c r="AD1590" s="40"/>
      <c r="AE1590" s="40"/>
      <c r="AF1590" s="40"/>
      <c r="AG1590" s="41" t="s">
        <v>109</v>
      </c>
      <c r="AH1590" s="42"/>
      <c r="AI1590" s="54" t="str">
        <f t="shared" ca="1" si="301"/>
        <v>PENDIENTE NOTIFICACIÓN ELECTRÓNICA</v>
      </c>
      <c r="AJ1590" s="37"/>
      <c r="AK1590" s="37"/>
      <c r="AL1590" s="37"/>
      <c r="AM1590" s="53" t="str">
        <f>IF(AK1590="","",WORKDAY(AK1590,5,FESTIVOS_CO!A:A))</f>
        <v/>
      </c>
      <c r="AN1590" s="37"/>
      <c r="AO1590" s="37"/>
      <c r="AP1590" s="54" t="str">
        <f t="shared" ca="1" si="306"/>
        <v>NO APLICA</v>
      </c>
      <c r="AQ1590" s="36"/>
      <c r="AR1590" s="43"/>
      <c r="AS1590" s="37"/>
      <c r="AT1590" s="36"/>
      <c r="AU1590" s="37"/>
      <c r="AV1590" s="36"/>
      <c r="AW1590" s="36"/>
      <c r="AX1590" s="37"/>
      <c r="AY1590" s="140" t="str">
        <f>IF(AU1590="","",WORKDAY(AU1590,5,FESTIVOS_CO!A:A))</f>
        <v/>
      </c>
      <c r="AZ1590" s="54" t="str">
        <f t="shared" ca="1" si="303"/>
        <v>NO APLICA</v>
      </c>
      <c r="BA1590" s="55" t="str">
        <f>IF(AX1590="","",WORKDAY(AX1590,5,FESTIVOS_CO!A:A))</f>
        <v/>
      </c>
      <c r="BB1590" s="39"/>
      <c r="BC1590" s="40"/>
      <c r="BD1590" s="40"/>
      <c r="BE1590" s="56" t="str">
        <f t="shared" ca="1" si="304"/>
        <v>NO APLICA</v>
      </c>
      <c r="BF1590" s="37"/>
      <c r="BG1590" s="45"/>
      <c r="BH1590" s="37"/>
      <c r="BI1590" s="36"/>
      <c r="BJ1590" s="37"/>
      <c r="BK1590" s="36"/>
      <c r="BL1590" s="36"/>
      <c r="BM1590" s="53" t="str">
        <f>IF(BJ1590="","",WORKDAY(BJ1590,5,FESTIVOS_CO!A:A))</f>
        <v/>
      </c>
      <c r="BN1590" s="57" t="str">
        <f t="shared" ca="1" si="302"/>
        <v>PENDIENTE HACER AVISO</v>
      </c>
      <c r="BO1590" s="54" t="str">
        <f t="shared" ref="BO1590:BO1653" ca="1" si="307">IF(BN1590="NOTIFICACIÓN PERSONAL COMPLETA",
"NO PROCEDE AVISO",
IF(BR1590="SI",
"NOTIFICACION POR AVISO TERMINADA",
IF(BE1590="NO PROCEDE",
"NO PROCEDE AVISO",
IF(BN1590="VERIFICAR SI PROCEDE RECURSO",
"NOTIFICACIÓN POR AVISO COMPLETA",
"EN TRÁMITE NOTIF. POR AVISO"
))))</f>
        <v>EN TRÁMITE NOTIF. POR AVISO</v>
      </c>
      <c r="BP1590" s="37"/>
      <c r="BQ1590" s="53" t="str">
        <f>IF(BP1590="","",WORKDAY(BP1590,5,FESTIVOS_CO!A:A))</f>
        <v/>
      </c>
      <c r="BR1590" s="37"/>
      <c r="BS1590" s="36"/>
      <c r="BT1590" s="38"/>
      <c r="BU1590" s="58" t="e">
        <f>VLOOKUP(BT1590,Hoja2!$C:$D,2,0)</f>
        <v>#N/A</v>
      </c>
      <c r="BV1590" s="80" t="str">
        <f>IF(
AND(AO1590="",BD1590="",BQ1590=""),
"EN PROCESO NOTIFICACION / COMUNICACION",
IF(
BT1590="",
"NO APLICA",
IF(
BU1590=60,
IF(AO1590&lt;&gt;"",AO1590,IF(BD1590&lt;&gt;"",BD1590,BQ1590))+60,
WORKDAY(
IF(AO1590&lt;&gt;"",AO1590,IF(BD1590&lt;&gt;"",BD1590,BQ1590)),
BU1590,
FESTIVOS_CO!A:A
)
)
))</f>
        <v>EN PROCESO NOTIFICACION / COMUNICACION</v>
      </c>
      <c r="BW1590" s="44"/>
      <c r="BX1590" s="53"/>
      <c r="BY1590" s="45"/>
      <c r="BZ1590" s="37"/>
      <c r="CA1590" s="54" t="str">
        <f t="shared" ref="CA1590:CA1653" si="308">IF(BW1590&lt;&gt;"SI",
"PENDIENTE EJECUTORIA",
IF(AND(BX1590="",BY1590="",BZ1590=""),
"PENDIENTE HACER EJECUTORIA",
IF(AND(BX1590&lt;&gt;"",BY1590="",BZ1590=""),
"PENDIENTE REVISION EJECUTORIA",
IF(AND(BX1590&lt;&gt;"",BY1590&lt;&gt;"",BZ1590=""),
"PENDIENTE FIRMA EJECUTORIA",
"PROCESO EJECUTORIA TERMINADO"
))))</f>
        <v>PENDIENTE EJECUTORIA</v>
      </c>
      <c r="CB1590" s="59" t="str">
        <f t="shared" si="305"/>
        <v/>
      </c>
      <c r="CC1590" s="36"/>
      <c r="CD1590" s="40"/>
      <c r="CE1590" s="46"/>
      <c r="CF1590" s="40"/>
      <c r="CG1590" s="40"/>
      <c r="CH1590" s="40"/>
      <c r="CI1590" s="36"/>
      <c r="CJ1590" s="47"/>
      <c r="CK1590" s="40"/>
      <c r="CL1590" s="40"/>
      <c r="CM1590" s="40"/>
      <c r="CN1590" s="40"/>
    </row>
    <row r="1591" spans="1:92" ht="42.75" hidden="1">
      <c r="A1591" s="49" t="str">
        <f t="shared" si="297"/>
        <v>SIN GESTIÓN</v>
      </c>
      <c r="B1591" s="58"/>
      <c r="C1591" s="37"/>
      <c r="D1591" s="37"/>
      <c r="E1591" s="49" t="str">
        <f t="shared" si="298"/>
        <v>PENDIENTE NOTIFICACIÓN</v>
      </c>
      <c r="F1591" s="141" t="str">
        <f t="shared" si="299"/>
        <v>PENDIENTE NOTIFICACIÓN</v>
      </c>
      <c r="G1591" s="49" t="str">
        <f t="shared" si="300"/>
        <v/>
      </c>
      <c r="H1591" s="51" t="str">
        <f ca="1">IF(
L1591="",
"",
IF(
NETWORKDAYS(L1591,IF(M1591&lt;&gt;"",M1591,TODAY()),FESTIVOS_CO!A:A)&gt;2,
"VENCIDO",
IF(
NETWORKDAYS(L1591,IF(M1591&lt;&gt;"",M1591,TODAY()),FESTIVOS_CO!A:A)=2,
"ALERTA",
"A TIEMPO"
)))</f>
        <v/>
      </c>
      <c r="I1591" s="40"/>
      <c r="J1591" s="36"/>
      <c r="K1591" s="37"/>
      <c r="L1591" s="50"/>
      <c r="M1591" s="37"/>
      <c r="N1591" s="52"/>
      <c r="O1591" s="52"/>
      <c r="P1591" s="36"/>
      <c r="Q1591" s="36"/>
      <c r="R1591" s="40"/>
      <c r="S1591" s="36"/>
      <c r="T1591" s="40"/>
      <c r="U1591" s="40"/>
      <c r="V1591" s="81"/>
      <c r="W1591" s="40"/>
      <c r="X1591" s="40"/>
      <c r="Y1591" s="40"/>
      <c r="Z1591" s="38" t="str">
        <f>IFERROR(VLOOKUP(Y1591,DIRECTORIO!A:B,2,FALSE),"")</f>
        <v/>
      </c>
      <c r="AA1591" s="40"/>
      <c r="AB1591" s="40"/>
      <c r="AC1591" s="40"/>
      <c r="AD1591" s="40"/>
      <c r="AE1591" s="40"/>
      <c r="AF1591" s="40"/>
      <c r="AG1591" s="41" t="s">
        <v>109</v>
      </c>
      <c r="AH1591" s="42"/>
      <c r="AI1591" s="54" t="str">
        <f t="shared" ca="1" si="301"/>
        <v>PENDIENTE NOTIFICACIÓN ELECTRÓNICA</v>
      </c>
      <c r="AJ1591" s="37"/>
      <c r="AK1591" s="37"/>
      <c r="AL1591" s="37"/>
      <c r="AM1591" s="53" t="str">
        <f>IF(AK1591="","",WORKDAY(AK1591,5,FESTIVOS_CO!A:A))</f>
        <v/>
      </c>
      <c r="AN1591" s="37"/>
      <c r="AO1591" s="37"/>
      <c r="AP1591" s="54" t="str">
        <f t="shared" ca="1" si="306"/>
        <v>NO APLICA</v>
      </c>
      <c r="AQ1591" s="36"/>
      <c r="AR1591" s="43"/>
      <c r="AS1591" s="37"/>
      <c r="AT1591" s="36"/>
      <c r="AU1591" s="37"/>
      <c r="AV1591" s="36"/>
      <c r="AW1591" s="36"/>
      <c r="AX1591" s="37"/>
      <c r="AY1591" s="140" t="str">
        <f>IF(AU1591="","",WORKDAY(AU1591,5,FESTIVOS_CO!A:A))</f>
        <v/>
      </c>
      <c r="AZ1591" s="54" t="str">
        <f t="shared" ca="1" si="303"/>
        <v>NO APLICA</v>
      </c>
      <c r="BA1591" s="55" t="str">
        <f>IF(AX1591="","",WORKDAY(AX1591,5,FESTIVOS_CO!A:A))</f>
        <v/>
      </c>
      <c r="BB1591" s="39"/>
      <c r="BC1591" s="40"/>
      <c r="BD1591" s="40"/>
      <c r="BE1591" s="56" t="str">
        <f t="shared" ca="1" si="304"/>
        <v>NO APLICA</v>
      </c>
      <c r="BF1591" s="37"/>
      <c r="BG1591" s="45"/>
      <c r="BH1591" s="37"/>
      <c r="BI1591" s="36"/>
      <c r="BJ1591" s="37"/>
      <c r="BK1591" s="36"/>
      <c r="BL1591" s="36"/>
      <c r="BM1591" s="53" t="str">
        <f>IF(BJ1591="","",WORKDAY(BJ1591,5,FESTIVOS_CO!A:A))</f>
        <v/>
      </c>
      <c r="BN1591" s="57" t="str">
        <f t="shared" ca="1" si="302"/>
        <v>PENDIENTE HACER AVISO</v>
      </c>
      <c r="BO1591" s="54" t="str">
        <f t="shared" ca="1" si="307"/>
        <v>EN TRÁMITE NOTIF. POR AVISO</v>
      </c>
      <c r="BP1591" s="37"/>
      <c r="BQ1591" s="53" t="str">
        <f>IF(BP1591="","",WORKDAY(BP1591,5,FESTIVOS_CO!A:A))</f>
        <v/>
      </c>
      <c r="BR1591" s="37"/>
      <c r="BS1591" s="36"/>
      <c r="BT1591" s="38"/>
      <c r="BU1591" s="58" t="e">
        <f>VLOOKUP(BT1591,Hoja2!$C:$D,2,0)</f>
        <v>#N/A</v>
      </c>
      <c r="BV1591" s="80" t="str">
        <f>IF(
AND(AO1591="",BD1591="",BQ1591=""),
"EN PROCESO NOTIFICACION / COMUNICACION",
IF(
BT1591="",
"NO APLICA",
IF(
BU1591=60,
IF(AO1591&lt;&gt;"",AO1591,IF(BD1591&lt;&gt;"",BD1591,BQ1591))+60,
WORKDAY(
IF(AO1591&lt;&gt;"",AO1591,IF(BD1591&lt;&gt;"",BD1591,BQ1591)),
BU1591,
FESTIVOS_CO!A:A
)
)
))</f>
        <v>EN PROCESO NOTIFICACION / COMUNICACION</v>
      </c>
      <c r="BW1591" s="44"/>
      <c r="BX1591" s="53"/>
      <c r="BY1591" s="45"/>
      <c r="BZ1591" s="37"/>
      <c r="CA1591" s="54" t="str">
        <f t="shared" si="308"/>
        <v>PENDIENTE EJECUTORIA</v>
      </c>
      <c r="CB1591" s="59" t="str">
        <f t="shared" si="305"/>
        <v/>
      </c>
      <c r="CC1591" s="36"/>
      <c r="CD1591" s="40"/>
      <c r="CE1591" s="46"/>
      <c r="CF1591" s="40"/>
      <c r="CG1591" s="40"/>
      <c r="CH1591" s="40"/>
      <c r="CI1591" s="36"/>
      <c r="CJ1591" s="47"/>
      <c r="CK1591" s="40"/>
      <c r="CL1591" s="40"/>
      <c r="CM1591" s="40"/>
      <c r="CN1591" s="40"/>
    </row>
    <row r="1592" spans="1:92" ht="42.75" hidden="1">
      <c r="A1592" s="49" t="str">
        <f t="shared" ref="A1592:A1655" si="309">IF(
AND(Q1592="NO",S1592&lt;&gt;"SI"),
"TERMINADO PRODUCTO NO CONFORME",
IF(
AND(
COUNTBLANK(AJ1592:AO1592)=COLUMNS(AJ1592:AO1592),
COUNTBLANK(AQ1592:AY1592)=COLUMNS(AQ1592:AY1592),
COUNTBLANK(BC1592:BD1592)=COLUMNS(BC1592:BD1592),
COUNTBLANK(BF1592:BM1592)=COLUMNS(BF1592:BM1592),
COUNTBLANK(BP1592:BR1592)=COLUMNS(BP1592:BR1592)
),
"SIN GESTIÓN",
IF(
AND(BC1592&lt;&gt;"",BD1592&lt;&gt;"",AO1592="",AX1592="",BQ1592=""),
"NOTIFICADO POR CONDUCTA CONCLUYENTE",
IF(
AI1592="NOTIFICACIÓN ELECTRÓNICA EFECTIVA",
CA1592,
IF(
OR(
AI1592="NO PROCEDE NOTIFICACIÓN ELECTRÓNICA",
AI1592="REALIZAR CITACIÓN",
AI1592="NOTIFICACIÓN ELECTRÓNICA NO EFECTIVA"
),
IF(
AZ1592="HACER AVISO",
IF(
OR(
BN1592="NOTIFICACIÓN POR AVISO TERMINADA",
BN1592="NOTIFICACIÓN PERSONAL COMPLETA"
),
CA1592,
BN1592
),
AZ1592
),
AI1592
)
)
)
))</f>
        <v>SIN GESTIÓN</v>
      </c>
      <c r="B1592" s="58"/>
      <c r="C1592" s="37"/>
      <c r="D1592" s="37"/>
      <c r="E1592" s="49" t="str">
        <f t="shared" ref="E1592:E1655" si="310">IF(AN1592="SI",
"NOTIFICACIÓN ELECTRÓNICA",
IF(AND(BC1592&lt;&gt;"",BD1592&lt;&gt;""),
"NOTIFICACIÓN PERSONAL",
IF(BL1592="SI",
"NOTIFICACIÓN POR AVISO",
"PENDIENTE NOTIFICACIÓN"
)))</f>
        <v>PENDIENTE NOTIFICACIÓN</v>
      </c>
      <c r="F1592" s="141" t="str">
        <f t="shared" ref="F1592:F1655" si="311">IF(
AND(AN1592&lt;&gt;"SI",AW1592&lt;&gt;"SI",BL1592&lt;&gt;"SI",BC1592="",BD1592=""),
"PENDIENTE NOTIFICACIÓN",
IF(AN1592="SI",
AO1592,
IF(AW1592="SI",
AX1592,
IF(AND(BC1592&lt;&gt;"",BD1592&lt;&gt;""),
BD1592,
IF(BL1592="SI",
BQ1592,
"PENDIENTE NOTIFICACIÓN"
)))))</f>
        <v>PENDIENTE NOTIFICACIÓN</v>
      </c>
      <c r="G1592" s="49" t="str">
        <f t="shared" ref="G1592:G1655" si="312">IF(
OR(
C1592="",
F1592="PENDIENTE NOTIFICACIÓN",
NOT(ISNUMBER(C1592)),
NOT(ISNUMBER(F1592)),
F1592&lt;C1592
),
"",
F1592-C1592
)</f>
        <v/>
      </c>
      <c r="H1592" s="51" t="str">
        <f ca="1">IF(
L1592="",
"",
IF(
NETWORKDAYS(L1592,IF(M1592&lt;&gt;"",M1592,TODAY()),FESTIVOS_CO!A:A)&gt;2,
"VENCIDO",
IF(
NETWORKDAYS(L1592,IF(M1592&lt;&gt;"",M1592,TODAY()),FESTIVOS_CO!A:A)=2,
"ALERTA",
"A TIEMPO"
)))</f>
        <v/>
      </c>
      <c r="I1592" s="40"/>
      <c r="J1592" s="36"/>
      <c r="K1592" s="37"/>
      <c r="L1592" s="50"/>
      <c r="M1592" s="37"/>
      <c r="N1592" s="52"/>
      <c r="O1592" s="52"/>
      <c r="P1592" s="36"/>
      <c r="Q1592" s="36"/>
      <c r="R1592" s="40"/>
      <c r="S1592" s="36"/>
      <c r="T1592" s="40"/>
      <c r="U1592" s="40"/>
      <c r="V1592" s="81"/>
      <c r="W1592" s="40"/>
      <c r="X1592" s="40"/>
      <c r="Y1592" s="40"/>
      <c r="Z1592" s="38" t="str">
        <f>IFERROR(VLOOKUP(Y1592,DIRECTORIO!A:B,2,FALSE),"")</f>
        <v/>
      </c>
      <c r="AA1592" s="40"/>
      <c r="AB1592" s="40"/>
      <c r="AC1592" s="40"/>
      <c r="AD1592" s="40"/>
      <c r="AE1592" s="40"/>
      <c r="AF1592" s="40"/>
      <c r="AG1592" s="41" t="s">
        <v>109</v>
      </c>
      <c r="AH1592" s="42"/>
      <c r="AI1592" s="54" t="str">
        <f t="shared" ref="AI1592:AI1655" ca="1" si="313">IF(AL1592="NO",
"REALIZAR CITACIÓN",
IF(AND(AJ1592="SI",AL1592&lt;&gt;"SI",AL1592&lt;&gt;"NO"),
"PENDIENTE ENTREGA NOTIFICACIÓN ELECTRÓNICA",
IF(AND(AJ1592="SI",AL1592="SI",AN1592="SI"),
"NOTIFICACIÓN ELECTRÓNICA EFECTIVA",
IF(AND(AJ1592="",AK1592="",AL1592="",AM1592="",AN1592="",AO1592=""),
"PENDIENTE NOTIFICACIÓN ELECTRÓNICA",
IF(AJ1592="NO",
"NO PROCEDE NOTIFICACIÓN ELECTRÓNICA",
IF(AND(AJ1592="SI",F1592=""),
"PENDIENTE ENVÍO NOTIFICACIÓN ELECTRÓNICA",
IF(AND(AJ1592="SI",TODAY()-F1592&lt;=5),
"EN ESPERA DE NOTIFICACIÓN ELECTRÓNICA (5 DÍAS)",
"NOTIFICACIÓN ELECTRÓNICA NO EFECTIVA"
)))))))</f>
        <v>PENDIENTE NOTIFICACIÓN ELECTRÓNICA</v>
      </c>
      <c r="AJ1592" s="37"/>
      <c r="AK1592" s="37"/>
      <c r="AL1592" s="37"/>
      <c r="AM1592" s="53" t="str">
        <f>IF(AK1592="","",WORKDAY(AK1592,5,FESTIVOS_CO!A:A))</f>
        <v/>
      </c>
      <c r="AN1592" s="37"/>
      <c r="AO1592" s="37"/>
      <c r="AP1592" s="54" t="str">
        <f t="shared" ca="1" si="306"/>
        <v>NO APLICA</v>
      </c>
      <c r="AQ1592" s="36"/>
      <c r="AR1592" s="43"/>
      <c r="AS1592" s="37"/>
      <c r="AT1592" s="36"/>
      <c r="AU1592" s="37"/>
      <c r="AV1592" s="36"/>
      <c r="AW1592" s="36"/>
      <c r="AX1592" s="37"/>
      <c r="AY1592" s="140" t="str">
        <f>IF(AU1592="","",WORKDAY(AU1592,5,FESTIVOS_CO!A:A))</f>
        <v/>
      </c>
      <c r="AZ1592" s="54" t="str">
        <f t="shared" ca="1" si="303"/>
        <v>NO APLICA</v>
      </c>
      <c r="BA1592" s="55" t="str">
        <f>IF(AX1592="","",WORKDAY(AX1592,5,FESTIVOS_CO!A:A))</f>
        <v/>
      </c>
      <c r="BB1592" s="39"/>
      <c r="BC1592" s="40"/>
      <c r="BD1592" s="40"/>
      <c r="BE1592" s="56" t="str">
        <f t="shared" ca="1" si="304"/>
        <v>NO APLICA</v>
      </c>
      <c r="BF1592" s="37"/>
      <c r="BG1592" s="45"/>
      <c r="BH1592" s="37"/>
      <c r="BI1592" s="36"/>
      <c r="BJ1592" s="37"/>
      <c r="BK1592" s="36"/>
      <c r="BL1592" s="36"/>
      <c r="BM1592" s="53" t="str">
        <f>IF(BJ1592="","",WORKDAY(BJ1592,5,FESTIVOS_CO!A:A))</f>
        <v/>
      </c>
      <c r="BN1592" s="57" t="str">
        <f t="shared" ref="BN1592:BN1655" ca="1" si="314">IF(
AND(AZ1592="CITACIÓN COMPLETA EN ESPERA DE NOTIFICACION PERSONAL",BB1592="NO"),
"PENDIENTE HACER AVISO",
IF(AND(BC1592&lt;&gt;"",BD1592&lt;&gt;""),
"NOTIFICACIÓN PERSONAL COMPLETA",
IF(BR1592="SI",
"NOTIFICACIÓN POR AVISO TERMINADA",
IF(BE1592="NO PROCEDE",
"NO PROCEDE",
IF(BF1592="",
"PENDIENTE HACER AVISO",
IF(BG1592="",
"PENDIENTE REVISIÓN AVISO",
IF(BH1592="",
"PENDIENTE FIRMA AVISO",
IF(BI1592="",
"PENDIENTE RADICAR AVISO",
IF(BL1592="",
"EN TRÁMITE DE ENTREGA AVISO",
IF(BL1592="NO",
"PUBLICAR AVISO CARTELERA",
IF(BL1592="SI",
"VERIFICAR SI PROCEDE RECURSO",
IF(BE1592="HACER AVISO",
"HACER AVISO",
"NO APLICA"
))))))))))))</f>
        <v>PENDIENTE HACER AVISO</v>
      </c>
      <c r="BO1592" s="54" t="str">
        <f t="shared" ca="1" si="307"/>
        <v>EN TRÁMITE NOTIF. POR AVISO</v>
      </c>
      <c r="BP1592" s="37"/>
      <c r="BQ1592" s="53" t="str">
        <f>IF(BP1592="","",WORKDAY(BP1592,5,FESTIVOS_CO!A:A))</f>
        <v/>
      </c>
      <c r="BR1592" s="37"/>
      <c r="BS1592" s="36"/>
      <c r="BT1592" s="38"/>
      <c r="BU1592" s="58" t="e">
        <f>VLOOKUP(BT1592,Hoja2!$C:$D,2,0)</f>
        <v>#N/A</v>
      </c>
      <c r="BV1592" s="80" t="str">
        <f>IF(
AND(AO1592="",BD1592="",BQ1592=""),
"EN PROCESO NOTIFICACION / COMUNICACION",
IF(
BT1592="",
"NO APLICA",
IF(
BU1592=60,
IF(AO1592&lt;&gt;"",AO1592,IF(BD1592&lt;&gt;"",BD1592,BQ1592))+60,
WORKDAY(
IF(AO1592&lt;&gt;"",AO1592,IF(BD1592&lt;&gt;"",BD1592,BQ1592)),
BU1592,
FESTIVOS_CO!A:A
)
)
))</f>
        <v>EN PROCESO NOTIFICACION / COMUNICACION</v>
      </c>
      <c r="BW1592" s="44"/>
      <c r="BX1592" s="53"/>
      <c r="BY1592" s="45"/>
      <c r="BZ1592" s="37"/>
      <c r="CA1592" s="54" t="str">
        <f t="shared" si="308"/>
        <v>PENDIENTE EJECUTORIA</v>
      </c>
      <c r="CB1592" s="59" t="str">
        <f t="shared" si="305"/>
        <v/>
      </c>
      <c r="CC1592" s="36"/>
      <c r="CD1592" s="40"/>
      <c r="CE1592" s="46"/>
      <c r="CF1592" s="40"/>
      <c r="CG1592" s="40"/>
      <c r="CH1592" s="40"/>
      <c r="CI1592" s="36"/>
      <c r="CJ1592" s="47"/>
      <c r="CK1592" s="40"/>
      <c r="CL1592" s="40"/>
      <c r="CM1592" s="40"/>
      <c r="CN1592" s="40"/>
    </row>
    <row r="1593" spans="1:92" ht="42.75" hidden="1">
      <c r="A1593" s="49" t="str">
        <f t="shared" si="309"/>
        <v>SIN GESTIÓN</v>
      </c>
      <c r="B1593" s="58"/>
      <c r="C1593" s="37"/>
      <c r="D1593" s="37"/>
      <c r="E1593" s="49" t="str">
        <f t="shared" si="310"/>
        <v>PENDIENTE NOTIFICACIÓN</v>
      </c>
      <c r="F1593" s="141" t="str">
        <f t="shared" si="311"/>
        <v>PENDIENTE NOTIFICACIÓN</v>
      </c>
      <c r="G1593" s="49" t="str">
        <f t="shared" si="312"/>
        <v/>
      </c>
      <c r="H1593" s="51" t="str">
        <f ca="1">IF(
L1593="",
"",
IF(
NETWORKDAYS(L1593,IF(M1593&lt;&gt;"",M1593,TODAY()),FESTIVOS_CO!A:A)&gt;2,
"VENCIDO",
IF(
NETWORKDAYS(L1593,IF(M1593&lt;&gt;"",M1593,TODAY()),FESTIVOS_CO!A:A)=2,
"ALERTA",
"A TIEMPO"
)))</f>
        <v/>
      </c>
      <c r="I1593" s="40"/>
      <c r="J1593" s="36"/>
      <c r="K1593" s="37"/>
      <c r="L1593" s="50"/>
      <c r="M1593" s="37"/>
      <c r="N1593" s="52"/>
      <c r="O1593" s="52"/>
      <c r="P1593" s="36"/>
      <c r="Q1593" s="36"/>
      <c r="R1593" s="40"/>
      <c r="S1593" s="36"/>
      <c r="T1593" s="40"/>
      <c r="U1593" s="40"/>
      <c r="V1593" s="81"/>
      <c r="W1593" s="40"/>
      <c r="X1593" s="40"/>
      <c r="Y1593" s="40"/>
      <c r="Z1593" s="38" t="str">
        <f>IFERROR(VLOOKUP(Y1593,DIRECTORIO!A:B,2,FALSE),"")</f>
        <v/>
      </c>
      <c r="AA1593" s="40"/>
      <c r="AB1593" s="40"/>
      <c r="AC1593" s="40"/>
      <c r="AD1593" s="40"/>
      <c r="AE1593" s="40"/>
      <c r="AF1593" s="40"/>
      <c r="AG1593" s="41" t="s">
        <v>109</v>
      </c>
      <c r="AH1593" s="42"/>
      <c r="AI1593" s="54" t="str">
        <f t="shared" ca="1" si="313"/>
        <v>PENDIENTE NOTIFICACIÓN ELECTRÓNICA</v>
      </c>
      <c r="AJ1593" s="37"/>
      <c r="AK1593" s="37"/>
      <c r="AL1593" s="37"/>
      <c r="AM1593" s="53" t="str">
        <f>IF(AK1593="","",WORKDAY(AK1593,5,FESTIVOS_CO!A:A))</f>
        <v/>
      </c>
      <c r="AN1593" s="37"/>
      <c r="AO1593" s="37"/>
      <c r="AP1593" s="54" t="str">
        <f t="shared" ca="1" si="306"/>
        <v>NO APLICA</v>
      </c>
      <c r="AQ1593" s="36"/>
      <c r="AR1593" s="43"/>
      <c r="AS1593" s="37"/>
      <c r="AT1593" s="36"/>
      <c r="AU1593" s="37"/>
      <c r="AV1593" s="36"/>
      <c r="AW1593" s="36"/>
      <c r="AX1593" s="37"/>
      <c r="AY1593" s="140" t="str">
        <f>IF(AU1593="","",WORKDAY(AU1593,5,FESTIVOS_CO!A:A))</f>
        <v/>
      </c>
      <c r="AZ1593" s="54" t="str">
        <f t="shared" ca="1" si="303"/>
        <v>NO APLICA</v>
      </c>
      <c r="BA1593" s="55" t="str">
        <f>IF(AX1593="","",WORKDAY(AX1593,5,FESTIVOS_CO!A:A))</f>
        <v/>
      </c>
      <c r="BB1593" s="39"/>
      <c r="BC1593" s="40"/>
      <c r="BD1593" s="40"/>
      <c r="BE1593" s="56" t="str">
        <f t="shared" ca="1" si="304"/>
        <v>NO APLICA</v>
      </c>
      <c r="BF1593" s="37"/>
      <c r="BG1593" s="45"/>
      <c r="BH1593" s="37"/>
      <c r="BI1593" s="36"/>
      <c r="BJ1593" s="37"/>
      <c r="BK1593" s="36"/>
      <c r="BL1593" s="36"/>
      <c r="BM1593" s="53" t="str">
        <f>IF(BJ1593="","",WORKDAY(BJ1593,5,FESTIVOS_CO!A:A))</f>
        <v/>
      </c>
      <c r="BN1593" s="57" t="str">
        <f t="shared" ca="1" si="314"/>
        <v>PENDIENTE HACER AVISO</v>
      </c>
      <c r="BO1593" s="54" t="str">
        <f t="shared" ca="1" si="307"/>
        <v>EN TRÁMITE NOTIF. POR AVISO</v>
      </c>
      <c r="BP1593" s="37"/>
      <c r="BQ1593" s="53" t="str">
        <f>IF(BP1593="","",WORKDAY(BP1593,5,FESTIVOS_CO!A:A))</f>
        <v/>
      </c>
      <c r="BR1593" s="37"/>
      <c r="BS1593" s="36"/>
      <c r="BT1593" s="38"/>
      <c r="BU1593" s="58" t="e">
        <f>VLOOKUP(BT1593,Hoja2!$C:$D,2,0)</f>
        <v>#N/A</v>
      </c>
      <c r="BV1593" s="80" t="str">
        <f>IF(
AND(AO1593="",BD1593="",BQ1593=""),
"EN PROCESO NOTIFICACION / COMUNICACION",
IF(
BT1593="",
"NO APLICA",
IF(
BU1593=60,
IF(AO1593&lt;&gt;"",AO1593,IF(BD1593&lt;&gt;"",BD1593,BQ1593))+60,
WORKDAY(
IF(AO1593&lt;&gt;"",AO1593,IF(BD1593&lt;&gt;"",BD1593,BQ1593)),
BU1593,
FESTIVOS_CO!A:A
)
)
))</f>
        <v>EN PROCESO NOTIFICACION / COMUNICACION</v>
      </c>
      <c r="BW1593" s="44"/>
      <c r="BX1593" s="53"/>
      <c r="BY1593" s="45"/>
      <c r="BZ1593" s="37"/>
      <c r="CA1593" s="54" t="str">
        <f t="shared" si="308"/>
        <v>PENDIENTE EJECUTORIA</v>
      </c>
      <c r="CB1593" s="59" t="str">
        <f t="shared" si="305"/>
        <v/>
      </c>
      <c r="CC1593" s="36"/>
      <c r="CD1593" s="40"/>
      <c r="CE1593" s="46"/>
      <c r="CF1593" s="40"/>
      <c r="CG1593" s="40"/>
      <c r="CH1593" s="40"/>
      <c r="CI1593" s="36"/>
      <c r="CJ1593" s="47"/>
      <c r="CK1593" s="40"/>
      <c r="CL1593" s="40"/>
      <c r="CM1593" s="40"/>
      <c r="CN1593" s="40"/>
    </row>
    <row r="1594" spans="1:92" ht="42.75" hidden="1">
      <c r="A1594" s="49" t="str">
        <f t="shared" si="309"/>
        <v>SIN GESTIÓN</v>
      </c>
      <c r="B1594" s="58"/>
      <c r="C1594" s="37"/>
      <c r="D1594" s="37"/>
      <c r="E1594" s="49" t="str">
        <f t="shared" si="310"/>
        <v>PENDIENTE NOTIFICACIÓN</v>
      </c>
      <c r="F1594" s="141" t="str">
        <f t="shared" si="311"/>
        <v>PENDIENTE NOTIFICACIÓN</v>
      </c>
      <c r="G1594" s="49" t="str">
        <f t="shared" si="312"/>
        <v/>
      </c>
      <c r="H1594" s="51" t="str">
        <f ca="1">IF(
L1594="",
"",
IF(
NETWORKDAYS(L1594,IF(M1594&lt;&gt;"",M1594,TODAY()),FESTIVOS_CO!A:A)&gt;2,
"VENCIDO",
IF(
NETWORKDAYS(L1594,IF(M1594&lt;&gt;"",M1594,TODAY()),FESTIVOS_CO!A:A)=2,
"ALERTA",
"A TIEMPO"
)))</f>
        <v/>
      </c>
      <c r="I1594" s="40"/>
      <c r="J1594" s="36"/>
      <c r="K1594" s="37"/>
      <c r="L1594" s="50"/>
      <c r="M1594" s="37"/>
      <c r="N1594" s="52"/>
      <c r="O1594" s="52"/>
      <c r="P1594" s="36"/>
      <c r="Q1594" s="36"/>
      <c r="R1594" s="40"/>
      <c r="S1594" s="36"/>
      <c r="T1594" s="40"/>
      <c r="U1594" s="40"/>
      <c r="V1594" s="81"/>
      <c r="W1594" s="40"/>
      <c r="X1594" s="40"/>
      <c r="Y1594" s="40"/>
      <c r="Z1594" s="38" t="str">
        <f>IFERROR(VLOOKUP(Y1594,DIRECTORIO!A:B,2,FALSE),"")</f>
        <v/>
      </c>
      <c r="AA1594" s="40"/>
      <c r="AB1594" s="40"/>
      <c r="AC1594" s="40"/>
      <c r="AD1594" s="40"/>
      <c r="AE1594" s="40"/>
      <c r="AF1594" s="40"/>
      <c r="AG1594" s="41" t="s">
        <v>109</v>
      </c>
      <c r="AH1594" s="42"/>
      <c r="AI1594" s="54" t="str">
        <f t="shared" ca="1" si="313"/>
        <v>PENDIENTE NOTIFICACIÓN ELECTRÓNICA</v>
      </c>
      <c r="AJ1594" s="37"/>
      <c r="AK1594" s="37"/>
      <c r="AL1594" s="37"/>
      <c r="AM1594" s="53" t="str">
        <f>IF(AK1594="","",WORKDAY(AK1594,5,FESTIVOS_CO!A:A))</f>
        <v/>
      </c>
      <c r="AN1594" s="37"/>
      <c r="AO1594" s="37"/>
      <c r="AP1594" s="54" t="str">
        <f t="shared" ca="1" si="306"/>
        <v>NO APLICA</v>
      </c>
      <c r="AQ1594" s="36"/>
      <c r="AR1594" s="43"/>
      <c r="AS1594" s="37"/>
      <c r="AT1594" s="36"/>
      <c r="AU1594" s="37"/>
      <c r="AV1594" s="36"/>
      <c r="AW1594" s="36"/>
      <c r="AX1594" s="37"/>
      <c r="AY1594" s="140" t="str">
        <f>IF(AU1594="","",WORKDAY(AU1594,5,FESTIVOS_CO!A:A))</f>
        <v/>
      </c>
      <c r="AZ1594" s="54" t="str">
        <f t="shared" ca="1" si="303"/>
        <v>NO APLICA</v>
      </c>
      <c r="BA1594" s="55" t="str">
        <f>IF(AX1594="","",WORKDAY(AX1594,5,FESTIVOS_CO!A:A))</f>
        <v/>
      </c>
      <c r="BB1594" s="39"/>
      <c r="BC1594" s="40"/>
      <c r="BD1594" s="40"/>
      <c r="BE1594" s="56" t="str">
        <f t="shared" ca="1" si="304"/>
        <v>NO APLICA</v>
      </c>
      <c r="BF1594" s="37"/>
      <c r="BG1594" s="45"/>
      <c r="BH1594" s="37"/>
      <c r="BI1594" s="36"/>
      <c r="BJ1594" s="37"/>
      <c r="BK1594" s="36"/>
      <c r="BL1594" s="36"/>
      <c r="BM1594" s="53" t="str">
        <f>IF(BJ1594="","",WORKDAY(BJ1594,5,FESTIVOS_CO!A:A))</f>
        <v/>
      </c>
      <c r="BN1594" s="57" t="str">
        <f t="shared" ca="1" si="314"/>
        <v>PENDIENTE HACER AVISO</v>
      </c>
      <c r="BO1594" s="54" t="str">
        <f t="shared" ca="1" si="307"/>
        <v>EN TRÁMITE NOTIF. POR AVISO</v>
      </c>
      <c r="BP1594" s="37"/>
      <c r="BQ1594" s="53" t="str">
        <f>IF(BP1594="","",WORKDAY(BP1594,5,FESTIVOS_CO!A:A))</f>
        <v/>
      </c>
      <c r="BR1594" s="37"/>
      <c r="BS1594" s="36"/>
      <c r="BT1594" s="38"/>
      <c r="BU1594" s="58" t="e">
        <f>VLOOKUP(BT1594,Hoja2!$C:$D,2,0)</f>
        <v>#N/A</v>
      </c>
      <c r="BV1594" s="80" t="str">
        <f>IF(
AND(AO1594="",BD1594="",BQ1594=""),
"EN PROCESO NOTIFICACION / COMUNICACION",
IF(
BT1594="",
"NO APLICA",
IF(
BU1594=60,
IF(AO1594&lt;&gt;"",AO1594,IF(BD1594&lt;&gt;"",BD1594,BQ1594))+60,
WORKDAY(
IF(AO1594&lt;&gt;"",AO1594,IF(BD1594&lt;&gt;"",BD1594,BQ1594)),
BU1594,
FESTIVOS_CO!A:A
)
)
))</f>
        <v>EN PROCESO NOTIFICACION / COMUNICACION</v>
      </c>
      <c r="BW1594" s="44"/>
      <c r="BX1594" s="53"/>
      <c r="BY1594" s="45"/>
      <c r="BZ1594" s="37"/>
      <c r="CA1594" s="54" t="str">
        <f t="shared" si="308"/>
        <v>PENDIENTE EJECUTORIA</v>
      </c>
      <c r="CB1594" s="59" t="str">
        <f t="shared" si="305"/>
        <v/>
      </c>
      <c r="CC1594" s="36"/>
      <c r="CD1594" s="40"/>
      <c r="CE1594" s="46"/>
      <c r="CF1594" s="40"/>
      <c r="CG1594" s="40"/>
      <c r="CH1594" s="40"/>
      <c r="CI1594" s="36"/>
      <c r="CJ1594" s="47"/>
      <c r="CK1594" s="40"/>
      <c r="CL1594" s="40"/>
      <c r="CM1594" s="40"/>
      <c r="CN1594" s="40"/>
    </row>
    <row r="1595" spans="1:92" ht="42.75" hidden="1">
      <c r="A1595" s="49" t="str">
        <f t="shared" si="309"/>
        <v>SIN GESTIÓN</v>
      </c>
      <c r="B1595" s="58"/>
      <c r="C1595" s="37"/>
      <c r="D1595" s="37"/>
      <c r="E1595" s="49" t="str">
        <f t="shared" si="310"/>
        <v>PENDIENTE NOTIFICACIÓN</v>
      </c>
      <c r="F1595" s="141" t="str">
        <f t="shared" si="311"/>
        <v>PENDIENTE NOTIFICACIÓN</v>
      </c>
      <c r="G1595" s="49" t="str">
        <f t="shared" si="312"/>
        <v/>
      </c>
      <c r="H1595" s="51" t="str">
        <f ca="1">IF(
L1595="",
"",
IF(
NETWORKDAYS(L1595,IF(M1595&lt;&gt;"",M1595,TODAY()),FESTIVOS_CO!A:A)&gt;2,
"VENCIDO",
IF(
NETWORKDAYS(L1595,IF(M1595&lt;&gt;"",M1595,TODAY()),FESTIVOS_CO!A:A)=2,
"ALERTA",
"A TIEMPO"
)))</f>
        <v/>
      </c>
      <c r="I1595" s="40"/>
      <c r="J1595" s="36"/>
      <c r="K1595" s="37"/>
      <c r="L1595" s="50"/>
      <c r="M1595" s="37"/>
      <c r="N1595" s="52"/>
      <c r="O1595" s="52"/>
      <c r="P1595" s="36"/>
      <c r="Q1595" s="36"/>
      <c r="R1595" s="40"/>
      <c r="S1595" s="36"/>
      <c r="T1595" s="40"/>
      <c r="U1595" s="40"/>
      <c r="V1595" s="81"/>
      <c r="W1595" s="40"/>
      <c r="X1595" s="40"/>
      <c r="Y1595" s="40"/>
      <c r="Z1595" s="38" t="str">
        <f>IFERROR(VLOOKUP(Y1595,DIRECTORIO!A:B,2,FALSE),"")</f>
        <v/>
      </c>
      <c r="AA1595" s="40"/>
      <c r="AB1595" s="40"/>
      <c r="AC1595" s="40"/>
      <c r="AD1595" s="40"/>
      <c r="AE1595" s="40"/>
      <c r="AF1595" s="40"/>
      <c r="AG1595" s="41" t="s">
        <v>109</v>
      </c>
      <c r="AH1595" s="42"/>
      <c r="AI1595" s="54" t="str">
        <f t="shared" ca="1" si="313"/>
        <v>PENDIENTE NOTIFICACIÓN ELECTRÓNICA</v>
      </c>
      <c r="AJ1595" s="37"/>
      <c r="AK1595" s="37"/>
      <c r="AL1595" s="37"/>
      <c r="AM1595" s="53" t="str">
        <f>IF(AK1595="","",WORKDAY(AK1595,5,FESTIVOS_CO!A:A))</f>
        <v/>
      </c>
      <c r="AN1595" s="37"/>
      <c r="AO1595" s="37"/>
      <c r="AP1595" s="54" t="str">
        <f t="shared" ca="1" si="306"/>
        <v>NO APLICA</v>
      </c>
      <c r="AQ1595" s="36"/>
      <c r="AR1595" s="43"/>
      <c r="AS1595" s="37"/>
      <c r="AT1595" s="36"/>
      <c r="AU1595" s="37"/>
      <c r="AV1595" s="36"/>
      <c r="AW1595" s="36"/>
      <c r="AX1595" s="37"/>
      <c r="AY1595" s="140" t="str">
        <f>IF(AU1595="","",WORKDAY(AU1595,5,FESTIVOS_CO!A:A))</f>
        <v/>
      </c>
      <c r="AZ1595" s="54" t="str">
        <f t="shared" ca="1" si="303"/>
        <v>NO APLICA</v>
      </c>
      <c r="BA1595" s="55" t="str">
        <f>IF(AX1595="","",WORKDAY(AX1595,5,FESTIVOS_CO!A:A))</f>
        <v/>
      </c>
      <c r="BB1595" s="39"/>
      <c r="BC1595" s="40"/>
      <c r="BD1595" s="40"/>
      <c r="BE1595" s="56" t="str">
        <f t="shared" ca="1" si="304"/>
        <v>NO APLICA</v>
      </c>
      <c r="BF1595" s="37"/>
      <c r="BG1595" s="45"/>
      <c r="BH1595" s="37"/>
      <c r="BI1595" s="36"/>
      <c r="BJ1595" s="37"/>
      <c r="BK1595" s="36"/>
      <c r="BL1595" s="36"/>
      <c r="BM1595" s="53" t="str">
        <f>IF(BJ1595="","",WORKDAY(BJ1595,5,FESTIVOS_CO!A:A))</f>
        <v/>
      </c>
      <c r="BN1595" s="57" t="str">
        <f t="shared" ca="1" si="314"/>
        <v>PENDIENTE HACER AVISO</v>
      </c>
      <c r="BO1595" s="54" t="str">
        <f t="shared" ca="1" si="307"/>
        <v>EN TRÁMITE NOTIF. POR AVISO</v>
      </c>
      <c r="BP1595" s="37"/>
      <c r="BQ1595" s="53" t="str">
        <f>IF(BP1595="","",WORKDAY(BP1595,5,FESTIVOS_CO!A:A))</f>
        <v/>
      </c>
      <c r="BR1595" s="37"/>
      <c r="BS1595" s="36"/>
      <c r="BT1595" s="38"/>
      <c r="BU1595" s="58" t="e">
        <f>VLOOKUP(BT1595,Hoja2!$C:$D,2,0)</f>
        <v>#N/A</v>
      </c>
      <c r="BV1595" s="80" t="str">
        <f>IF(
AND(AO1595="",BD1595="",BQ1595=""),
"EN PROCESO NOTIFICACION / COMUNICACION",
IF(
BT1595="",
"NO APLICA",
IF(
BU1595=60,
IF(AO1595&lt;&gt;"",AO1595,IF(BD1595&lt;&gt;"",BD1595,BQ1595))+60,
WORKDAY(
IF(AO1595&lt;&gt;"",AO1595,IF(BD1595&lt;&gt;"",BD1595,BQ1595)),
BU1595,
FESTIVOS_CO!A:A
)
)
))</f>
        <v>EN PROCESO NOTIFICACION / COMUNICACION</v>
      </c>
      <c r="BW1595" s="44"/>
      <c r="BX1595" s="53"/>
      <c r="BY1595" s="45"/>
      <c r="BZ1595" s="37"/>
      <c r="CA1595" s="54" t="str">
        <f t="shared" si="308"/>
        <v>PENDIENTE EJECUTORIA</v>
      </c>
      <c r="CB1595" s="59" t="str">
        <f t="shared" si="305"/>
        <v/>
      </c>
      <c r="CC1595" s="36"/>
      <c r="CD1595" s="40"/>
      <c r="CE1595" s="46"/>
      <c r="CF1595" s="40"/>
      <c r="CG1595" s="40"/>
      <c r="CH1595" s="40"/>
      <c r="CI1595" s="36"/>
      <c r="CJ1595" s="47"/>
      <c r="CK1595" s="40"/>
      <c r="CL1595" s="40"/>
      <c r="CM1595" s="40"/>
      <c r="CN1595" s="40"/>
    </row>
    <row r="1596" spans="1:92" ht="42.75" hidden="1">
      <c r="A1596" s="49" t="str">
        <f t="shared" si="309"/>
        <v>SIN GESTIÓN</v>
      </c>
      <c r="B1596" s="58"/>
      <c r="C1596" s="37"/>
      <c r="D1596" s="37"/>
      <c r="E1596" s="49" t="str">
        <f t="shared" si="310"/>
        <v>PENDIENTE NOTIFICACIÓN</v>
      </c>
      <c r="F1596" s="141" t="str">
        <f t="shared" si="311"/>
        <v>PENDIENTE NOTIFICACIÓN</v>
      </c>
      <c r="G1596" s="49" t="str">
        <f t="shared" si="312"/>
        <v/>
      </c>
      <c r="H1596" s="51" t="str">
        <f ca="1">IF(
L1596="",
"",
IF(
NETWORKDAYS(L1596,IF(M1596&lt;&gt;"",M1596,TODAY()),FESTIVOS_CO!A:A)&gt;2,
"VENCIDO",
IF(
NETWORKDAYS(L1596,IF(M1596&lt;&gt;"",M1596,TODAY()),FESTIVOS_CO!A:A)=2,
"ALERTA",
"A TIEMPO"
)))</f>
        <v/>
      </c>
      <c r="I1596" s="40"/>
      <c r="J1596" s="36"/>
      <c r="K1596" s="37"/>
      <c r="L1596" s="50"/>
      <c r="M1596" s="37"/>
      <c r="N1596" s="52"/>
      <c r="O1596" s="52"/>
      <c r="P1596" s="36"/>
      <c r="Q1596" s="36"/>
      <c r="R1596" s="40"/>
      <c r="S1596" s="36"/>
      <c r="T1596" s="40"/>
      <c r="U1596" s="40"/>
      <c r="V1596" s="81"/>
      <c r="W1596" s="40"/>
      <c r="X1596" s="40"/>
      <c r="Y1596" s="40"/>
      <c r="Z1596" s="38" t="str">
        <f>IFERROR(VLOOKUP(Y1596,DIRECTORIO!A:B,2,FALSE),"")</f>
        <v/>
      </c>
      <c r="AA1596" s="40"/>
      <c r="AB1596" s="40"/>
      <c r="AC1596" s="40"/>
      <c r="AD1596" s="40"/>
      <c r="AE1596" s="40"/>
      <c r="AF1596" s="40"/>
      <c r="AG1596" s="41" t="s">
        <v>109</v>
      </c>
      <c r="AH1596" s="42"/>
      <c r="AI1596" s="54" t="str">
        <f t="shared" ca="1" si="313"/>
        <v>PENDIENTE NOTIFICACIÓN ELECTRÓNICA</v>
      </c>
      <c r="AJ1596" s="37"/>
      <c r="AK1596" s="37"/>
      <c r="AL1596" s="37"/>
      <c r="AM1596" s="53" t="str">
        <f>IF(AK1596="","",WORKDAY(AK1596,5,FESTIVOS_CO!A:A))</f>
        <v/>
      </c>
      <c r="AN1596" s="37"/>
      <c r="AO1596" s="37"/>
      <c r="AP1596" s="54" t="str">
        <f t="shared" ca="1" si="306"/>
        <v>NO APLICA</v>
      </c>
      <c r="AQ1596" s="36"/>
      <c r="AR1596" s="43"/>
      <c r="AS1596" s="37"/>
      <c r="AT1596" s="36"/>
      <c r="AU1596" s="37"/>
      <c r="AV1596" s="36"/>
      <c r="AW1596" s="36"/>
      <c r="AX1596" s="37"/>
      <c r="AY1596" s="140" t="str">
        <f>IF(AU1596="","",WORKDAY(AU1596,5,FESTIVOS_CO!A:A))</f>
        <v/>
      </c>
      <c r="AZ1596" s="54" t="str">
        <f t="shared" ca="1" si="303"/>
        <v>NO APLICA</v>
      </c>
      <c r="BA1596" s="55" t="str">
        <f>IF(AX1596="","",WORKDAY(AX1596,5,FESTIVOS_CO!A:A))</f>
        <v/>
      </c>
      <c r="BB1596" s="39"/>
      <c r="BC1596" s="40"/>
      <c r="BD1596" s="40"/>
      <c r="BE1596" s="56" t="str">
        <f t="shared" ca="1" si="304"/>
        <v>NO APLICA</v>
      </c>
      <c r="BF1596" s="37"/>
      <c r="BG1596" s="45"/>
      <c r="BH1596" s="37"/>
      <c r="BI1596" s="36"/>
      <c r="BJ1596" s="37"/>
      <c r="BK1596" s="36"/>
      <c r="BL1596" s="36"/>
      <c r="BM1596" s="53" t="str">
        <f>IF(BJ1596="","",WORKDAY(BJ1596,5,FESTIVOS_CO!A:A))</f>
        <v/>
      </c>
      <c r="BN1596" s="57" t="str">
        <f t="shared" ca="1" si="314"/>
        <v>PENDIENTE HACER AVISO</v>
      </c>
      <c r="BO1596" s="54" t="str">
        <f t="shared" ca="1" si="307"/>
        <v>EN TRÁMITE NOTIF. POR AVISO</v>
      </c>
      <c r="BP1596" s="37"/>
      <c r="BQ1596" s="53" t="str">
        <f>IF(BP1596="","",WORKDAY(BP1596,5,FESTIVOS_CO!A:A))</f>
        <v/>
      </c>
      <c r="BR1596" s="37"/>
      <c r="BS1596" s="36"/>
      <c r="BT1596" s="38"/>
      <c r="BU1596" s="58" t="e">
        <f>VLOOKUP(BT1596,Hoja2!$C:$D,2,0)</f>
        <v>#N/A</v>
      </c>
      <c r="BV1596" s="80" t="str">
        <f>IF(
AND(AO1596="",BD1596="",BQ1596=""),
"EN PROCESO NOTIFICACION / COMUNICACION",
IF(
BT1596="",
"NO APLICA",
IF(
BU1596=60,
IF(AO1596&lt;&gt;"",AO1596,IF(BD1596&lt;&gt;"",BD1596,BQ1596))+60,
WORKDAY(
IF(AO1596&lt;&gt;"",AO1596,IF(BD1596&lt;&gt;"",BD1596,BQ1596)),
BU1596,
FESTIVOS_CO!A:A
)
)
))</f>
        <v>EN PROCESO NOTIFICACION / COMUNICACION</v>
      </c>
      <c r="BW1596" s="44"/>
      <c r="BX1596" s="53"/>
      <c r="BY1596" s="45"/>
      <c r="BZ1596" s="37"/>
      <c r="CA1596" s="54" t="str">
        <f t="shared" si="308"/>
        <v>PENDIENTE EJECUTORIA</v>
      </c>
      <c r="CB1596" s="59" t="str">
        <f t="shared" si="305"/>
        <v/>
      </c>
      <c r="CC1596" s="36"/>
      <c r="CD1596" s="40"/>
      <c r="CE1596" s="46"/>
      <c r="CF1596" s="40"/>
      <c r="CG1596" s="40"/>
      <c r="CH1596" s="40"/>
      <c r="CI1596" s="36"/>
      <c r="CJ1596" s="47"/>
      <c r="CK1596" s="40"/>
      <c r="CL1596" s="40"/>
      <c r="CM1596" s="40"/>
      <c r="CN1596" s="40"/>
    </row>
    <row r="1597" spans="1:92" ht="42.75" hidden="1">
      <c r="A1597" s="49" t="str">
        <f t="shared" si="309"/>
        <v>SIN GESTIÓN</v>
      </c>
      <c r="B1597" s="58"/>
      <c r="C1597" s="37"/>
      <c r="D1597" s="37"/>
      <c r="E1597" s="49" t="str">
        <f t="shared" si="310"/>
        <v>PENDIENTE NOTIFICACIÓN</v>
      </c>
      <c r="F1597" s="141" t="str">
        <f t="shared" si="311"/>
        <v>PENDIENTE NOTIFICACIÓN</v>
      </c>
      <c r="G1597" s="49" t="str">
        <f t="shared" si="312"/>
        <v/>
      </c>
      <c r="H1597" s="51" t="str">
        <f ca="1">IF(
L1597="",
"",
IF(
NETWORKDAYS(L1597,IF(M1597&lt;&gt;"",M1597,TODAY()),FESTIVOS_CO!A:A)&gt;2,
"VENCIDO",
IF(
NETWORKDAYS(L1597,IF(M1597&lt;&gt;"",M1597,TODAY()),FESTIVOS_CO!A:A)=2,
"ALERTA",
"A TIEMPO"
)))</f>
        <v/>
      </c>
      <c r="I1597" s="40"/>
      <c r="J1597" s="36"/>
      <c r="K1597" s="37"/>
      <c r="L1597" s="50"/>
      <c r="M1597" s="37"/>
      <c r="N1597" s="52"/>
      <c r="O1597" s="52"/>
      <c r="P1597" s="36"/>
      <c r="Q1597" s="36"/>
      <c r="R1597" s="40"/>
      <c r="S1597" s="36"/>
      <c r="T1597" s="40"/>
      <c r="U1597" s="40"/>
      <c r="V1597" s="81"/>
      <c r="W1597" s="40"/>
      <c r="X1597" s="40"/>
      <c r="Y1597" s="40"/>
      <c r="Z1597" s="38" t="str">
        <f>IFERROR(VLOOKUP(Y1597,DIRECTORIO!A:B,2,FALSE),"")</f>
        <v/>
      </c>
      <c r="AA1597" s="40"/>
      <c r="AB1597" s="40"/>
      <c r="AC1597" s="40"/>
      <c r="AD1597" s="40"/>
      <c r="AE1597" s="40"/>
      <c r="AF1597" s="40"/>
      <c r="AG1597" s="41" t="s">
        <v>109</v>
      </c>
      <c r="AH1597" s="42"/>
      <c r="AI1597" s="54" t="str">
        <f t="shared" ca="1" si="313"/>
        <v>PENDIENTE NOTIFICACIÓN ELECTRÓNICA</v>
      </c>
      <c r="AJ1597" s="37"/>
      <c r="AK1597" s="37"/>
      <c r="AL1597" s="37"/>
      <c r="AM1597" s="53" t="str">
        <f>IF(AK1597="","",WORKDAY(AK1597,5,FESTIVOS_CO!A:A))</f>
        <v/>
      </c>
      <c r="AN1597" s="37"/>
      <c r="AO1597" s="37"/>
      <c r="AP1597" s="54" t="str">
        <f t="shared" ca="1" si="306"/>
        <v>NO APLICA</v>
      </c>
      <c r="AQ1597" s="36"/>
      <c r="AR1597" s="43"/>
      <c r="AS1597" s="37"/>
      <c r="AT1597" s="36"/>
      <c r="AU1597" s="37"/>
      <c r="AV1597" s="36"/>
      <c r="AW1597" s="36"/>
      <c r="AX1597" s="37"/>
      <c r="AY1597" s="140" t="str">
        <f>IF(AU1597="","",WORKDAY(AU1597,5,FESTIVOS_CO!A:A))</f>
        <v/>
      </c>
      <c r="AZ1597" s="54" t="str">
        <f t="shared" ca="1" si="303"/>
        <v>NO APLICA</v>
      </c>
      <c r="BA1597" s="55" t="str">
        <f>IF(AX1597="","",WORKDAY(AX1597,5,FESTIVOS_CO!A:A))</f>
        <v/>
      </c>
      <c r="BB1597" s="39"/>
      <c r="BC1597" s="40"/>
      <c r="BD1597" s="40"/>
      <c r="BE1597" s="56" t="str">
        <f t="shared" ca="1" si="304"/>
        <v>NO APLICA</v>
      </c>
      <c r="BF1597" s="37"/>
      <c r="BG1597" s="45"/>
      <c r="BH1597" s="37"/>
      <c r="BI1597" s="36"/>
      <c r="BJ1597" s="37"/>
      <c r="BK1597" s="36"/>
      <c r="BL1597" s="36"/>
      <c r="BM1597" s="53" t="str">
        <f>IF(BJ1597="","",WORKDAY(BJ1597,5,FESTIVOS_CO!A:A))</f>
        <v/>
      </c>
      <c r="BN1597" s="57" t="str">
        <f t="shared" ca="1" si="314"/>
        <v>PENDIENTE HACER AVISO</v>
      </c>
      <c r="BO1597" s="54" t="str">
        <f t="shared" ca="1" si="307"/>
        <v>EN TRÁMITE NOTIF. POR AVISO</v>
      </c>
      <c r="BP1597" s="37"/>
      <c r="BQ1597" s="53" t="str">
        <f>IF(BP1597="","",WORKDAY(BP1597,5,FESTIVOS_CO!A:A))</f>
        <v/>
      </c>
      <c r="BR1597" s="37"/>
      <c r="BS1597" s="36"/>
      <c r="BT1597" s="38"/>
      <c r="BU1597" s="58" t="e">
        <f>VLOOKUP(BT1597,Hoja2!$C:$D,2,0)</f>
        <v>#N/A</v>
      </c>
      <c r="BV1597" s="80" t="str">
        <f>IF(
AND(AO1597="",BD1597="",BQ1597=""),
"EN PROCESO NOTIFICACION / COMUNICACION",
IF(
BT1597="",
"NO APLICA",
IF(
BU1597=60,
IF(AO1597&lt;&gt;"",AO1597,IF(BD1597&lt;&gt;"",BD1597,BQ1597))+60,
WORKDAY(
IF(AO1597&lt;&gt;"",AO1597,IF(BD1597&lt;&gt;"",BD1597,BQ1597)),
BU1597,
FESTIVOS_CO!A:A
)
)
))</f>
        <v>EN PROCESO NOTIFICACION / COMUNICACION</v>
      </c>
      <c r="BW1597" s="44"/>
      <c r="BX1597" s="53"/>
      <c r="BY1597" s="45"/>
      <c r="BZ1597" s="37"/>
      <c r="CA1597" s="54" t="str">
        <f t="shared" si="308"/>
        <v>PENDIENTE EJECUTORIA</v>
      </c>
      <c r="CB1597" s="59" t="str">
        <f t="shared" si="305"/>
        <v/>
      </c>
      <c r="CC1597" s="36"/>
      <c r="CD1597" s="40"/>
      <c r="CE1597" s="46"/>
      <c r="CF1597" s="40"/>
      <c r="CG1597" s="40"/>
      <c r="CH1597" s="40"/>
      <c r="CI1597" s="36"/>
      <c r="CJ1597" s="47"/>
      <c r="CK1597" s="40"/>
      <c r="CL1597" s="40"/>
      <c r="CM1597" s="40"/>
      <c r="CN1597" s="40"/>
    </row>
    <row r="1598" spans="1:92" ht="42.75" hidden="1">
      <c r="A1598" s="49" t="str">
        <f t="shared" si="309"/>
        <v>SIN GESTIÓN</v>
      </c>
      <c r="B1598" s="58"/>
      <c r="C1598" s="37"/>
      <c r="D1598" s="37"/>
      <c r="E1598" s="49" t="str">
        <f t="shared" si="310"/>
        <v>PENDIENTE NOTIFICACIÓN</v>
      </c>
      <c r="F1598" s="141" t="str">
        <f t="shared" si="311"/>
        <v>PENDIENTE NOTIFICACIÓN</v>
      </c>
      <c r="G1598" s="49" t="str">
        <f t="shared" si="312"/>
        <v/>
      </c>
      <c r="H1598" s="51" t="str">
        <f ca="1">IF(
L1598="",
"",
IF(
NETWORKDAYS(L1598,IF(M1598&lt;&gt;"",M1598,TODAY()),FESTIVOS_CO!A:A)&gt;2,
"VENCIDO",
IF(
NETWORKDAYS(L1598,IF(M1598&lt;&gt;"",M1598,TODAY()),FESTIVOS_CO!A:A)=2,
"ALERTA",
"A TIEMPO"
)))</f>
        <v/>
      </c>
      <c r="I1598" s="40"/>
      <c r="J1598" s="36"/>
      <c r="K1598" s="37"/>
      <c r="L1598" s="50"/>
      <c r="M1598" s="37"/>
      <c r="N1598" s="52"/>
      <c r="O1598" s="52"/>
      <c r="P1598" s="36"/>
      <c r="Q1598" s="36"/>
      <c r="R1598" s="40"/>
      <c r="S1598" s="36"/>
      <c r="T1598" s="40"/>
      <c r="U1598" s="40"/>
      <c r="V1598" s="81"/>
      <c r="W1598" s="40"/>
      <c r="X1598" s="40"/>
      <c r="Y1598" s="40"/>
      <c r="Z1598" s="38" t="str">
        <f>IFERROR(VLOOKUP(Y1598,DIRECTORIO!A:B,2,FALSE),"")</f>
        <v/>
      </c>
      <c r="AA1598" s="40"/>
      <c r="AB1598" s="40"/>
      <c r="AC1598" s="40"/>
      <c r="AD1598" s="40"/>
      <c r="AE1598" s="40"/>
      <c r="AF1598" s="40"/>
      <c r="AG1598" s="41" t="s">
        <v>109</v>
      </c>
      <c r="AH1598" s="42"/>
      <c r="AI1598" s="54" t="str">
        <f t="shared" ca="1" si="313"/>
        <v>PENDIENTE NOTIFICACIÓN ELECTRÓNICA</v>
      </c>
      <c r="AJ1598" s="37"/>
      <c r="AK1598" s="37"/>
      <c r="AL1598" s="37"/>
      <c r="AM1598" s="53" t="str">
        <f>IF(AK1598="","",WORKDAY(AK1598,5,FESTIVOS_CO!A:A))</f>
        <v/>
      </c>
      <c r="AN1598" s="37"/>
      <c r="AO1598" s="37"/>
      <c r="AP1598" s="54" t="str">
        <f t="shared" ca="1" si="306"/>
        <v>NO APLICA</v>
      </c>
      <c r="AQ1598" s="36"/>
      <c r="AR1598" s="43"/>
      <c r="AS1598" s="37"/>
      <c r="AT1598" s="36"/>
      <c r="AU1598" s="37"/>
      <c r="AV1598" s="36"/>
      <c r="AW1598" s="36"/>
      <c r="AX1598" s="37"/>
      <c r="AY1598" s="140" t="str">
        <f>IF(AU1598="","",WORKDAY(AU1598,5,FESTIVOS_CO!A:A))</f>
        <v/>
      </c>
      <c r="AZ1598" s="54" t="str">
        <f t="shared" ca="1" si="303"/>
        <v>NO APLICA</v>
      </c>
      <c r="BA1598" s="55" t="str">
        <f>IF(AX1598="","",WORKDAY(AX1598,5,FESTIVOS_CO!A:A))</f>
        <v/>
      </c>
      <c r="BB1598" s="39"/>
      <c r="BC1598" s="40"/>
      <c r="BD1598" s="40"/>
      <c r="BE1598" s="56" t="str">
        <f t="shared" ca="1" si="304"/>
        <v>NO APLICA</v>
      </c>
      <c r="BF1598" s="37"/>
      <c r="BG1598" s="45"/>
      <c r="BH1598" s="37"/>
      <c r="BI1598" s="36"/>
      <c r="BJ1598" s="37"/>
      <c r="BK1598" s="36"/>
      <c r="BL1598" s="36"/>
      <c r="BM1598" s="53" t="str">
        <f>IF(BJ1598="","",WORKDAY(BJ1598,5,FESTIVOS_CO!A:A))</f>
        <v/>
      </c>
      <c r="BN1598" s="57" t="str">
        <f t="shared" ca="1" si="314"/>
        <v>PENDIENTE HACER AVISO</v>
      </c>
      <c r="BO1598" s="54" t="str">
        <f t="shared" ca="1" si="307"/>
        <v>EN TRÁMITE NOTIF. POR AVISO</v>
      </c>
      <c r="BP1598" s="37"/>
      <c r="BQ1598" s="53" t="str">
        <f>IF(BP1598="","",WORKDAY(BP1598,5,FESTIVOS_CO!A:A))</f>
        <v/>
      </c>
      <c r="BR1598" s="37"/>
      <c r="BS1598" s="36"/>
      <c r="BT1598" s="38"/>
      <c r="BU1598" s="58" t="e">
        <f>VLOOKUP(BT1598,Hoja2!$C:$D,2,0)</f>
        <v>#N/A</v>
      </c>
      <c r="BV1598" s="80" t="str">
        <f>IF(
AND(AO1598="",BD1598="",BQ1598=""),
"EN PROCESO NOTIFICACION / COMUNICACION",
IF(
BT1598="",
"NO APLICA",
IF(
BU1598=60,
IF(AO1598&lt;&gt;"",AO1598,IF(BD1598&lt;&gt;"",BD1598,BQ1598))+60,
WORKDAY(
IF(AO1598&lt;&gt;"",AO1598,IF(BD1598&lt;&gt;"",BD1598,BQ1598)),
BU1598,
FESTIVOS_CO!A:A
)
)
))</f>
        <v>EN PROCESO NOTIFICACION / COMUNICACION</v>
      </c>
      <c r="BW1598" s="44"/>
      <c r="BX1598" s="53"/>
      <c r="BY1598" s="45"/>
      <c r="BZ1598" s="37"/>
      <c r="CA1598" s="54" t="str">
        <f t="shared" si="308"/>
        <v>PENDIENTE EJECUTORIA</v>
      </c>
      <c r="CB1598" s="59" t="str">
        <f t="shared" si="305"/>
        <v/>
      </c>
      <c r="CC1598" s="36"/>
      <c r="CD1598" s="40"/>
      <c r="CE1598" s="46"/>
      <c r="CF1598" s="40"/>
      <c r="CG1598" s="40"/>
      <c r="CH1598" s="40"/>
      <c r="CI1598" s="36"/>
      <c r="CJ1598" s="47"/>
      <c r="CK1598" s="40"/>
      <c r="CL1598" s="40"/>
      <c r="CM1598" s="40"/>
      <c r="CN1598" s="40"/>
    </row>
    <row r="1599" spans="1:92" ht="42.75" hidden="1">
      <c r="A1599" s="49" t="str">
        <f t="shared" si="309"/>
        <v>SIN GESTIÓN</v>
      </c>
      <c r="B1599" s="58"/>
      <c r="C1599" s="37"/>
      <c r="D1599" s="37"/>
      <c r="E1599" s="49" t="str">
        <f t="shared" si="310"/>
        <v>PENDIENTE NOTIFICACIÓN</v>
      </c>
      <c r="F1599" s="141" t="str">
        <f t="shared" si="311"/>
        <v>PENDIENTE NOTIFICACIÓN</v>
      </c>
      <c r="G1599" s="49" t="str">
        <f t="shared" si="312"/>
        <v/>
      </c>
      <c r="H1599" s="51" t="str">
        <f ca="1">IF(
L1599="",
"",
IF(
NETWORKDAYS(L1599,IF(M1599&lt;&gt;"",M1599,TODAY()),FESTIVOS_CO!A:A)&gt;2,
"VENCIDO",
IF(
NETWORKDAYS(L1599,IF(M1599&lt;&gt;"",M1599,TODAY()),FESTIVOS_CO!A:A)=2,
"ALERTA",
"A TIEMPO"
)))</f>
        <v/>
      </c>
      <c r="I1599" s="40"/>
      <c r="J1599" s="36"/>
      <c r="K1599" s="37"/>
      <c r="L1599" s="50"/>
      <c r="M1599" s="37"/>
      <c r="N1599" s="52"/>
      <c r="O1599" s="52"/>
      <c r="P1599" s="36"/>
      <c r="Q1599" s="36"/>
      <c r="R1599" s="40"/>
      <c r="S1599" s="36"/>
      <c r="T1599" s="40"/>
      <c r="U1599" s="40"/>
      <c r="V1599" s="81"/>
      <c r="W1599" s="40"/>
      <c r="X1599" s="40"/>
      <c r="Y1599" s="40"/>
      <c r="Z1599" s="38" t="str">
        <f>IFERROR(VLOOKUP(Y1599,DIRECTORIO!A:B,2,FALSE),"")</f>
        <v/>
      </c>
      <c r="AA1599" s="40"/>
      <c r="AB1599" s="40"/>
      <c r="AC1599" s="40"/>
      <c r="AD1599" s="40"/>
      <c r="AE1599" s="40"/>
      <c r="AF1599" s="40"/>
      <c r="AG1599" s="41" t="s">
        <v>109</v>
      </c>
      <c r="AH1599" s="42"/>
      <c r="AI1599" s="54" t="str">
        <f t="shared" ca="1" si="313"/>
        <v>PENDIENTE NOTIFICACIÓN ELECTRÓNICA</v>
      </c>
      <c r="AJ1599" s="37"/>
      <c r="AK1599" s="37"/>
      <c r="AL1599" s="37"/>
      <c r="AM1599" s="53" t="str">
        <f>IF(AK1599="","",WORKDAY(AK1599,5,FESTIVOS_CO!A:A))</f>
        <v/>
      </c>
      <c r="AN1599" s="37"/>
      <c r="AO1599" s="37"/>
      <c r="AP1599" s="54" t="str">
        <f t="shared" ca="1" si="306"/>
        <v>NO APLICA</v>
      </c>
      <c r="AQ1599" s="36"/>
      <c r="AR1599" s="43"/>
      <c r="AS1599" s="37"/>
      <c r="AT1599" s="36"/>
      <c r="AU1599" s="37"/>
      <c r="AV1599" s="36"/>
      <c r="AW1599" s="36"/>
      <c r="AX1599" s="37"/>
      <c r="AY1599" s="140" t="str">
        <f>IF(AU1599="","",WORKDAY(AU1599,5,FESTIVOS_CO!A:A))</f>
        <v/>
      </c>
      <c r="AZ1599" s="54" t="str">
        <f t="shared" ca="1" si="303"/>
        <v>NO APLICA</v>
      </c>
      <c r="BA1599" s="55" t="str">
        <f>IF(AX1599="","",WORKDAY(AX1599,5,FESTIVOS_CO!A:A))</f>
        <v/>
      </c>
      <c r="BB1599" s="39"/>
      <c r="BC1599" s="40"/>
      <c r="BD1599" s="40"/>
      <c r="BE1599" s="56" t="str">
        <f t="shared" ca="1" si="304"/>
        <v>NO APLICA</v>
      </c>
      <c r="BF1599" s="37"/>
      <c r="BG1599" s="45"/>
      <c r="BH1599" s="37"/>
      <c r="BI1599" s="36"/>
      <c r="BJ1599" s="37"/>
      <c r="BK1599" s="36"/>
      <c r="BL1599" s="36"/>
      <c r="BM1599" s="53" t="str">
        <f>IF(BJ1599="","",WORKDAY(BJ1599,5,FESTIVOS_CO!A:A))</f>
        <v/>
      </c>
      <c r="BN1599" s="57" t="str">
        <f t="shared" ca="1" si="314"/>
        <v>PENDIENTE HACER AVISO</v>
      </c>
      <c r="BO1599" s="54" t="str">
        <f t="shared" ca="1" si="307"/>
        <v>EN TRÁMITE NOTIF. POR AVISO</v>
      </c>
      <c r="BP1599" s="37"/>
      <c r="BQ1599" s="53" t="str">
        <f>IF(BP1599="","",WORKDAY(BP1599,5,FESTIVOS_CO!A:A))</f>
        <v/>
      </c>
      <c r="BR1599" s="37"/>
      <c r="BS1599" s="36"/>
      <c r="BT1599" s="38"/>
      <c r="BU1599" s="58" t="e">
        <f>VLOOKUP(BT1599,Hoja2!$C:$D,2,0)</f>
        <v>#N/A</v>
      </c>
      <c r="BV1599" s="80" t="str">
        <f>IF(
AND(AO1599="",BD1599="",BQ1599=""),
"EN PROCESO NOTIFICACION / COMUNICACION",
IF(
BT1599="",
"NO APLICA",
IF(
BU1599=60,
IF(AO1599&lt;&gt;"",AO1599,IF(BD1599&lt;&gt;"",BD1599,BQ1599))+60,
WORKDAY(
IF(AO1599&lt;&gt;"",AO1599,IF(BD1599&lt;&gt;"",BD1599,BQ1599)),
BU1599,
FESTIVOS_CO!A:A
)
)
))</f>
        <v>EN PROCESO NOTIFICACION / COMUNICACION</v>
      </c>
      <c r="BW1599" s="44"/>
      <c r="BX1599" s="53"/>
      <c r="BY1599" s="45"/>
      <c r="BZ1599" s="37"/>
      <c r="CA1599" s="54" t="str">
        <f t="shared" si="308"/>
        <v>PENDIENTE EJECUTORIA</v>
      </c>
      <c r="CB1599" s="59" t="str">
        <f t="shared" si="305"/>
        <v/>
      </c>
      <c r="CC1599" s="36"/>
      <c r="CD1599" s="40"/>
      <c r="CE1599" s="46"/>
      <c r="CF1599" s="40"/>
      <c r="CG1599" s="40"/>
      <c r="CH1599" s="40"/>
      <c r="CI1599" s="36"/>
      <c r="CJ1599" s="47"/>
      <c r="CK1599" s="40"/>
      <c r="CL1599" s="40"/>
      <c r="CM1599" s="40"/>
      <c r="CN1599" s="40"/>
    </row>
    <row r="1600" spans="1:92" ht="42.75" hidden="1">
      <c r="A1600" s="49" t="str">
        <f t="shared" si="309"/>
        <v>SIN GESTIÓN</v>
      </c>
      <c r="B1600" s="58"/>
      <c r="C1600" s="37"/>
      <c r="D1600" s="37"/>
      <c r="E1600" s="49" t="str">
        <f t="shared" si="310"/>
        <v>PENDIENTE NOTIFICACIÓN</v>
      </c>
      <c r="F1600" s="141" t="str">
        <f t="shared" si="311"/>
        <v>PENDIENTE NOTIFICACIÓN</v>
      </c>
      <c r="G1600" s="49" t="str">
        <f t="shared" si="312"/>
        <v/>
      </c>
      <c r="H1600" s="51" t="str">
        <f ca="1">IF(
L1600="",
"",
IF(
NETWORKDAYS(L1600,IF(M1600&lt;&gt;"",M1600,TODAY()),FESTIVOS_CO!A:A)&gt;2,
"VENCIDO",
IF(
NETWORKDAYS(L1600,IF(M1600&lt;&gt;"",M1600,TODAY()),FESTIVOS_CO!A:A)=2,
"ALERTA",
"A TIEMPO"
)))</f>
        <v/>
      </c>
      <c r="I1600" s="40"/>
      <c r="J1600" s="36"/>
      <c r="K1600" s="37"/>
      <c r="L1600" s="50"/>
      <c r="M1600" s="37"/>
      <c r="N1600" s="52"/>
      <c r="O1600" s="52"/>
      <c r="P1600" s="36"/>
      <c r="Q1600" s="36"/>
      <c r="R1600" s="40"/>
      <c r="S1600" s="36"/>
      <c r="T1600" s="40"/>
      <c r="U1600" s="40"/>
      <c r="V1600" s="81"/>
      <c r="W1600" s="40"/>
      <c r="X1600" s="40"/>
      <c r="Y1600" s="40"/>
      <c r="Z1600" s="38" t="str">
        <f>IFERROR(VLOOKUP(Y1600,DIRECTORIO!A:B,2,FALSE),"")</f>
        <v/>
      </c>
      <c r="AA1600" s="40"/>
      <c r="AB1600" s="40"/>
      <c r="AC1600" s="40"/>
      <c r="AD1600" s="40"/>
      <c r="AE1600" s="40"/>
      <c r="AF1600" s="40"/>
      <c r="AG1600" s="41" t="s">
        <v>109</v>
      </c>
      <c r="AH1600" s="42"/>
      <c r="AI1600" s="54" t="str">
        <f t="shared" ca="1" si="313"/>
        <v>PENDIENTE NOTIFICACIÓN ELECTRÓNICA</v>
      </c>
      <c r="AJ1600" s="37"/>
      <c r="AK1600" s="37"/>
      <c r="AL1600" s="37"/>
      <c r="AM1600" s="53" t="str">
        <f>IF(AK1600="","",WORKDAY(AK1600,5,FESTIVOS_CO!A:A))</f>
        <v/>
      </c>
      <c r="AN1600" s="37"/>
      <c r="AO1600" s="37"/>
      <c r="AP1600" s="54" t="str">
        <f t="shared" ca="1" si="306"/>
        <v>NO APLICA</v>
      </c>
      <c r="AQ1600" s="36"/>
      <c r="AR1600" s="43"/>
      <c r="AS1600" s="37"/>
      <c r="AT1600" s="36"/>
      <c r="AU1600" s="37"/>
      <c r="AV1600" s="36"/>
      <c r="AW1600" s="36"/>
      <c r="AX1600" s="37"/>
      <c r="AY1600" s="140" t="str">
        <f>IF(AU1600="","",WORKDAY(AU1600,5,FESTIVOS_CO!A:A))</f>
        <v/>
      </c>
      <c r="AZ1600" s="54" t="str">
        <f t="shared" ca="1" si="303"/>
        <v>NO APLICA</v>
      </c>
      <c r="BA1600" s="55" t="str">
        <f>IF(AX1600="","",WORKDAY(AX1600,5,FESTIVOS_CO!A:A))</f>
        <v/>
      </c>
      <c r="BB1600" s="39"/>
      <c r="BC1600" s="40"/>
      <c r="BD1600" s="40"/>
      <c r="BE1600" s="56" t="str">
        <f t="shared" ca="1" si="304"/>
        <v>NO APLICA</v>
      </c>
      <c r="BF1600" s="37"/>
      <c r="BG1600" s="45"/>
      <c r="BH1600" s="37"/>
      <c r="BI1600" s="36"/>
      <c r="BJ1600" s="37"/>
      <c r="BK1600" s="36"/>
      <c r="BL1600" s="36"/>
      <c r="BM1600" s="53" t="str">
        <f>IF(BJ1600="","",WORKDAY(BJ1600,5,FESTIVOS_CO!A:A))</f>
        <v/>
      </c>
      <c r="BN1600" s="57" t="str">
        <f t="shared" ca="1" si="314"/>
        <v>PENDIENTE HACER AVISO</v>
      </c>
      <c r="BO1600" s="54" t="str">
        <f t="shared" ca="1" si="307"/>
        <v>EN TRÁMITE NOTIF. POR AVISO</v>
      </c>
      <c r="BP1600" s="37"/>
      <c r="BQ1600" s="53" t="str">
        <f>IF(BP1600="","",WORKDAY(BP1600,5,FESTIVOS_CO!A:A))</f>
        <v/>
      </c>
      <c r="BR1600" s="37"/>
      <c r="BS1600" s="36"/>
      <c r="BT1600" s="38"/>
      <c r="BU1600" s="58" t="e">
        <f>VLOOKUP(BT1600,Hoja2!$C:$D,2,0)</f>
        <v>#N/A</v>
      </c>
      <c r="BV1600" s="80" t="str">
        <f>IF(
AND(AO1600="",BD1600="",BQ1600=""),
"EN PROCESO NOTIFICACION / COMUNICACION",
IF(
BT1600="",
"NO APLICA",
IF(
BU1600=60,
IF(AO1600&lt;&gt;"",AO1600,IF(BD1600&lt;&gt;"",BD1600,BQ1600))+60,
WORKDAY(
IF(AO1600&lt;&gt;"",AO1600,IF(BD1600&lt;&gt;"",BD1600,BQ1600)),
BU1600,
FESTIVOS_CO!A:A
)
)
))</f>
        <v>EN PROCESO NOTIFICACION / COMUNICACION</v>
      </c>
      <c r="BW1600" s="44"/>
      <c r="BX1600" s="53"/>
      <c r="BY1600" s="45"/>
      <c r="BZ1600" s="37"/>
      <c r="CA1600" s="54" t="str">
        <f t="shared" si="308"/>
        <v>PENDIENTE EJECUTORIA</v>
      </c>
      <c r="CB1600" s="59" t="str">
        <f t="shared" si="305"/>
        <v/>
      </c>
      <c r="CC1600" s="36"/>
      <c r="CD1600" s="40"/>
      <c r="CE1600" s="46"/>
      <c r="CF1600" s="40"/>
      <c r="CG1600" s="40"/>
      <c r="CH1600" s="40"/>
      <c r="CI1600" s="36"/>
      <c r="CJ1600" s="47"/>
      <c r="CK1600" s="40"/>
      <c r="CL1600" s="40"/>
      <c r="CM1600" s="40"/>
      <c r="CN1600" s="40"/>
    </row>
    <row r="1601" spans="1:92" ht="42.75" hidden="1">
      <c r="A1601" s="49" t="str">
        <f t="shared" si="309"/>
        <v>SIN GESTIÓN</v>
      </c>
      <c r="B1601" s="58"/>
      <c r="C1601" s="37"/>
      <c r="D1601" s="37"/>
      <c r="E1601" s="49" t="str">
        <f t="shared" si="310"/>
        <v>PENDIENTE NOTIFICACIÓN</v>
      </c>
      <c r="F1601" s="141" t="str">
        <f t="shared" si="311"/>
        <v>PENDIENTE NOTIFICACIÓN</v>
      </c>
      <c r="G1601" s="49" t="str">
        <f t="shared" si="312"/>
        <v/>
      </c>
      <c r="H1601" s="51" t="str">
        <f ca="1">IF(
L1601="",
"",
IF(
NETWORKDAYS(L1601,IF(M1601&lt;&gt;"",M1601,TODAY()),FESTIVOS_CO!A:A)&gt;2,
"VENCIDO",
IF(
NETWORKDAYS(L1601,IF(M1601&lt;&gt;"",M1601,TODAY()),FESTIVOS_CO!A:A)=2,
"ALERTA",
"A TIEMPO"
)))</f>
        <v/>
      </c>
      <c r="I1601" s="40"/>
      <c r="J1601" s="36"/>
      <c r="K1601" s="37"/>
      <c r="L1601" s="50"/>
      <c r="M1601" s="37"/>
      <c r="N1601" s="52"/>
      <c r="O1601" s="52"/>
      <c r="P1601" s="36"/>
      <c r="Q1601" s="36"/>
      <c r="R1601" s="40"/>
      <c r="S1601" s="36"/>
      <c r="T1601" s="40"/>
      <c r="U1601" s="40"/>
      <c r="V1601" s="81"/>
      <c r="W1601" s="40"/>
      <c r="X1601" s="40"/>
      <c r="Y1601" s="40"/>
      <c r="Z1601" s="38" t="str">
        <f>IFERROR(VLOOKUP(Y1601,DIRECTORIO!A:B,2,FALSE),"")</f>
        <v/>
      </c>
      <c r="AA1601" s="40"/>
      <c r="AB1601" s="40"/>
      <c r="AC1601" s="40"/>
      <c r="AD1601" s="40"/>
      <c r="AE1601" s="40"/>
      <c r="AF1601" s="40"/>
      <c r="AG1601" s="41" t="s">
        <v>109</v>
      </c>
      <c r="AH1601" s="42"/>
      <c r="AI1601" s="54" t="str">
        <f t="shared" ca="1" si="313"/>
        <v>PENDIENTE NOTIFICACIÓN ELECTRÓNICA</v>
      </c>
      <c r="AJ1601" s="37"/>
      <c r="AK1601" s="37"/>
      <c r="AL1601" s="37"/>
      <c r="AM1601" s="53" t="str">
        <f>IF(AK1601="","",WORKDAY(AK1601,5,FESTIVOS_CO!A:A))</f>
        <v/>
      </c>
      <c r="AN1601" s="37"/>
      <c r="AO1601" s="37"/>
      <c r="AP1601" s="54" t="str">
        <f t="shared" ca="1" si="306"/>
        <v>NO APLICA</v>
      </c>
      <c r="AQ1601" s="36"/>
      <c r="AR1601" s="43"/>
      <c r="AS1601" s="37"/>
      <c r="AT1601" s="36"/>
      <c r="AU1601" s="37"/>
      <c r="AV1601" s="36"/>
      <c r="AW1601" s="36"/>
      <c r="AX1601" s="37"/>
      <c r="AY1601" s="140" t="str">
        <f>IF(AU1601="","",WORKDAY(AU1601,5,FESTIVOS_CO!A:A))</f>
        <v/>
      </c>
      <c r="AZ1601" s="54" t="str">
        <f t="shared" ca="1" si="303"/>
        <v>NO APLICA</v>
      </c>
      <c r="BA1601" s="55" t="str">
        <f>IF(AX1601="","",WORKDAY(AX1601,5,FESTIVOS_CO!A:A))</f>
        <v/>
      </c>
      <c r="BB1601" s="39"/>
      <c r="BC1601" s="40"/>
      <c r="BD1601" s="40"/>
      <c r="BE1601" s="56" t="str">
        <f t="shared" ca="1" si="304"/>
        <v>NO APLICA</v>
      </c>
      <c r="BF1601" s="37"/>
      <c r="BG1601" s="45"/>
      <c r="BH1601" s="37"/>
      <c r="BI1601" s="36"/>
      <c r="BJ1601" s="37"/>
      <c r="BK1601" s="36"/>
      <c r="BL1601" s="36"/>
      <c r="BM1601" s="53" t="str">
        <f>IF(BJ1601="","",WORKDAY(BJ1601,5,FESTIVOS_CO!A:A))</f>
        <v/>
      </c>
      <c r="BN1601" s="57" t="str">
        <f t="shared" ca="1" si="314"/>
        <v>PENDIENTE HACER AVISO</v>
      </c>
      <c r="BO1601" s="54" t="str">
        <f t="shared" ca="1" si="307"/>
        <v>EN TRÁMITE NOTIF. POR AVISO</v>
      </c>
      <c r="BP1601" s="37"/>
      <c r="BQ1601" s="53" t="str">
        <f>IF(BP1601="","",WORKDAY(BP1601,5,FESTIVOS_CO!A:A))</f>
        <v/>
      </c>
      <c r="BR1601" s="37"/>
      <c r="BS1601" s="36"/>
      <c r="BT1601" s="38"/>
      <c r="BU1601" s="58" t="e">
        <f>VLOOKUP(BT1601,Hoja2!$C:$D,2,0)</f>
        <v>#N/A</v>
      </c>
      <c r="BV1601" s="80" t="str">
        <f>IF(
AND(AO1601="",BD1601="",BQ1601=""),
"EN PROCESO NOTIFICACION / COMUNICACION",
IF(
BT1601="",
"NO APLICA",
IF(
BU1601=60,
IF(AO1601&lt;&gt;"",AO1601,IF(BD1601&lt;&gt;"",BD1601,BQ1601))+60,
WORKDAY(
IF(AO1601&lt;&gt;"",AO1601,IF(BD1601&lt;&gt;"",BD1601,BQ1601)),
BU1601,
FESTIVOS_CO!A:A
)
)
))</f>
        <v>EN PROCESO NOTIFICACION / COMUNICACION</v>
      </c>
      <c r="BW1601" s="44"/>
      <c r="BX1601" s="53"/>
      <c r="BY1601" s="45"/>
      <c r="BZ1601" s="37"/>
      <c r="CA1601" s="54" t="str">
        <f t="shared" si="308"/>
        <v>PENDIENTE EJECUTORIA</v>
      </c>
      <c r="CB1601" s="59" t="str">
        <f t="shared" si="305"/>
        <v/>
      </c>
      <c r="CC1601" s="36"/>
      <c r="CD1601" s="40"/>
      <c r="CE1601" s="46"/>
      <c r="CF1601" s="40"/>
      <c r="CG1601" s="40"/>
      <c r="CH1601" s="40"/>
      <c r="CI1601" s="36"/>
      <c r="CJ1601" s="47"/>
      <c r="CK1601" s="40"/>
      <c r="CL1601" s="40"/>
      <c r="CM1601" s="40"/>
      <c r="CN1601" s="40"/>
    </row>
    <row r="1602" spans="1:92" ht="42.75" hidden="1">
      <c r="A1602" s="49" t="str">
        <f t="shared" si="309"/>
        <v>SIN GESTIÓN</v>
      </c>
      <c r="B1602" s="58"/>
      <c r="C1602" s="37"/>
      <c r="D1602" s="37"/>
      <c r="E1602" s="49" t="str">
        <f t="shared" si="310"/>
        <v>PENDIENTE NOTIFICACIÓN</v>
      </c>
      <c r="F1602" s="141" t="str">
        <f t="shared" si="311"/>
        <v>PENDIENTE NOTIFICACIÓN</v>
      </c>
      <c r="G1602" s="49" t="str">
        <f t="shared" si="312"/>
        <v/>
      </c>
      <c r="H1602" s="51" t="str">
        <f ca="1">IF(
L1602="",
"",
IF(
NETWORKDAYS(L1602,IF(M1602&lt;&gt;"",M1602,TODAY()),FESTIVOS_CO!A:A)&gt;2,
"VENCIDO",
IF(
NETWORKDAYS(L1602,IF(M1602&lt;&gt;"",M1602,TODAY()),FESTIVOS_CO!A:A)=2,
"ALERTA",
"A TIEMPO"
)))</f>
        <v/>
      </c>
      <c r="I1602" s="40"/>
      <c r="J1602" s="36"/>
      <c r="K1602" s="37"/>
      <c r="L1602" s="50"/>
      <c r="M1602" s="37"/>
      <c r="N1602" s="52"/>
      <c r="O1602" s="52"/>
      <c r="P1602" s="36"/>
      <c r="Q1602" s="36"/>
      <c r="R1602" s="40"/>
      <c r="S1602" s="36"/>
      <c r="T1602" s="40"/>
      <c r="U1602" s="40"/>
      <c r="V1602" s="81"/>
      <c r="W1602" s="40"/>
      <c r="X1602" s="40"/>
      <c r="Y1602" s="40"/>
      <c r="Z1602" s="38" t="str">
        <f>IFERROR(VLOOKUP(Y1602,DIRECTORIO!A:B,2,FALSE),"")</f>
        <v/>
      </c>
      <c r="AA1602" s="40"/>
      <c r="AB1602" s="40"/>
      <c r="AC1602" s="40"/>
      <c r="AD1602" s="40"/>
      <c r="AE1602" s="40"/>
      <c r="AF1602" s="40"/>
      <c r="AG1602" s="41" t="s">
        <v>109</v>
      </c>
      <c r="AH1602" s="42"/>
      <c r="AI1602" s="54" t="str">
        <f t="shared" ca="1" si="313"/>
        <v>PENDIENTE NOTIFICACIÓN ELECTRÓNICA</v>
      </c>
      <c r="AJ1602" s="37"/>
      <c r="AK1602" s="37"/>
      <c r="AL1602" s="37"/>
      <c r="AM1602" s="53" t="str">
        <f>IF(AK1602="","",WORKDAY(AK1602,5,FESTIVOS_CO!A:A))</f>
        <v/>
      </c>
      <c r="AN1602" s="37"/>
      <c r="AO1602" s="37"/>
      <c r="AP1602" s="54" t="str">
        <f t="shared" ca="1" si="306"/>
        <v>NO APLICA</v>
      </c>
      <c r="AQ1602" s="36"/>
      <c r="AR1602" s="43"/>
      <c r="AS1602" s="37"/>
      <c r="AT1602" s="36"/>
      <c r="AU1602" s="37"/>
      <c r="AV1602" s="36"/>
      <c r="AW1602" s="36"/>
      <c r="AX1602" s="37"/>
      <c r="AY1602" s="140" t="str">
        <f>IF(AU1602="","",WORKDAY(AU1602,5,FESTIVOS_CO!A:A))</f>
        <v/>
      </c>
      <c r="AZ1602" s="54" t="str">
        <f t="shared" ca="1" si="303"/>
        <v>NO APLICA</v>
      </c>
      <c r="BA1602" s="55" t="str">
        <f>IF(AX1602="","",WORKDAY(AX1602,5,FESTIVOS_CO!A:A))</f>
        <v/>
      </c>
      <c r="BB1602" s="39"/>
      <c r="BC1602" s="40"/>
      <c r="BD1602" s="40"/>
      <c r="BE1602" s="56" t="str">
        <f t="shared" ca="1" si="304"/>
        <v>NO APLICA</v>
      </c>
      <c r="BF1602" s="37"/>
      <c r="BG1602" s="45"/>
      <c r="BH1602" s="37"/>
      <c r="BI1602" s="36"/>
      <c r="BJ1602" s="37"/>
      <c r="BK1602" s="36"/>
      <c r="BL1602" s="36"/>
      <c r="BM1602" s="53" t="str">
        <f>IF(BJ1602="","",WORKDAY(BJ1602,5,FESTIVOS_CO!A:A))</f>
        <v/>
      </c>
      <c r="BN1602" s="57" t="str">
        <f t="shared" ca="1" si="314"/>
        <v>PENDIENTE HACER AVISO</v>
      </c>
      <c r="BO1602" s="54" t="str">
        <f t="shared" ca="1" si="307"/>
        <v>EN TRÁMITE NOTIF. POR AVISO</v>
      </c>
      <c r="BP1602" s="37"/>
      <c r="BQ1602" s="53" t="str">
        <f>IF(BP1602="","",WORKDAY(BP1602,5,FESTIVOS_CO!A:A))</f>
        <v/>
      </c>
      <c r="BR1602" s="37"/>
      <c r="BS1602" s="36"/>
      <c r="BT1602" s="38"/>
      <c r="BU1602" s="58" t="e">
        <f>VLOOKUP(BT1602,Hoja2!$C:$D,2,0)</f>
        <v>#N/A</v>
      </c>
      <c r="BV1602" s="80" t="str">
        <f>IF(
AND(AO1602="",BD1602="",BQ1602=""),
"EN PROCESO NOTIFICACION / COMUNICACION",
IF(
BT1602="",
"NO APLICA",
IF(
BU1602=60,
IF(AO1602&lt;&gt;"",AO1602,IF(BD1602&lt;&gt;"",BD1602,BQ1602))+60,
WORKDAY(
IF(AO1602&lt;&gt;"",AO1602,IF(BD1602&lt;&gt;"",BD1602,BQ1602)),
BU1602,
FESTIVOS_CO!A:A
)
)
))</f>
        <v>EN PROCESO NOTIFICACION / COMUNICACION</v>
      </c>
      <c r="BW1602" s="44"/>
      <c r="BX1602" s="53"/>
      <c r="BY1602" s="45"/>
      <c r="BZ1602" s="37"/>
      <c r="CA1602" s="54" t="str">
        <f t="shared" si="308"/>
        <v>PENDIENTE EJECUTORIA</v>
      </c>
      <c r="CB1602" s="59" t="str">
        <f t="shared" si="305"/>
        <v/>
      </c>
      <c r="CC1602" s="36"/>
      <c r="CD1602" s="40"/>
      <c r="CE1602" s="46"/>
      <c r="CF1602" s="40"/>
      <c r="CG1602" s="40"/>
      <c r="CH1602" s="40"/>
      <c r="CI1602" s="36"/>
      <c r="CJ1602" s="47"/>
      <c r="CK1602" s="40"/>
      <c r="CL1602" s="40"/>
      <c r="CM1602" s="40"/>
      <c r="CN1602" s="40"/>
    </row>
    <row r="1603" spans="1:92" ht="42.75" hidden="1">
      <c r="A1603" s="49" t="str">
        <f t="shared" si="309"/>
        <v>SIN GESTIÓN</v>
      </c>
      <c r="B1603" s="58"/>
      <c r="C1603" s="37"/>
      <c r="D1603" s="37"/>
      <c r="E1603" s="49" t="str">
        <f t="shared" si="310"/>
        <v>PENDIENTE NOTIFICACIÓN</v>
      </c>
      <c r="F1603" s="141" t="str">
        <f t="shared" si="311"/>
        <v>PENDIENTE NOTIFICACIÓN</v>
      </c>
      <c r="G1603" s="49" t="str">
        <f t="shared" si="312"/>
        <v/>
      </c>
      <c r="H1603" s="51" t="str">
        <f ca="1">IF(
L1603="",
"",
IF(
NETWORKDAYS(L1603,IF(M1603&lt;&gt;"",M1603,TODAY()),FESTIVOS_CO!A:A)&gt;2,
"VENCIDO",
IF(
NETWORKDAYS(L1603,IF(M1603&lt;&gt;"",M1603,TODAY()),FESTIVOS_CO!A:A)=2,
"ALERTA",
"A TIEMPO"
)))</f>
        <v/>
      </c>
      <c r="I1603" s="40"/>
      <c r="J1603" s="36"/>
      <c r="K1603" s="37"/>
      <c r="L1603" s="50"/>
      <c r="M1603" s="37"/>
      <c r="N1603" s="52"/>
      <c r="O1603" s="52"/>
      <c r="P1603" s="36"/>
      <c r="Q1603" s="36"/>
      <c r="R1603" s="40"/>
      <c r="S1603" s="36"/>
      <c r="T1603" s="40"/>
      <c r="U1603" s="40"/>
      <c r="V1603" s="81"/>
      <c r="W1603" s="40"/>
      <c r="X1603" s="40"/>
      <c r="Y1603" s="40"/>
      <c r="Z1603" s="38" t="str">
        <f>IFERROR(VLOOKUP(Y1603,DIRECTORIO!A:B,2,FALSE),"")</f>
        <v/>
      </c>
      <c r="AA1603" s="40"/>
      <c r="AB1603" s="40"/>
      <c r="AC1603" s="40"/>
      <c r="AD1603" s="40"/>
      <c r="AE1603" s="40"/>
      <c r="AF1603" s="40"/>
      <c r="AG1603" s="41" t="s">
        <v>109</v>
      </c>
      <c r="AH1603" s="42"/>
      <c r="AI1603" s="54" t="str">
        <f t="shared" ca="1" si="313"/>
        <v>PENDIENTE NOTIFICACIÓN ELECTRÓNICA</v>
      </c>
      <c r="AJ1603" s="37"/>
      <c r="AK1603" s="37"/>
      <c r="AL1603" s="37"/>
      <c r="AM1603" s="53" t="str">
        <f>IF(AK1603="","",WORKDAY(AK1603,5,FESTIVOS_CO!A:A))</f>
        <v/>
      </c>
      <c r="AN1603" s="37"/>
      <c r="AO1603" s="37"/>
      <c r="AP1603" s="54" t="str">
        <f t="shared" ca="1" si="306"/>
        <v>NO APLICA</v>
      </c>
      <c r="AQ1603" s="36"/>
      <c r="AR1603" s="43"/>
      <c r="AS1603" s="37"/>
      <c r="AT1603" s="36"/>
      <c r="AU1603" s="37"/>
      <c r="AV1603" s="36"/>
      <c r="AW1603" s="36"/>
      <c r="AX1603" s="37"/>
      <c r="AY1603" s="140" t="str">
        <f>IF(AU1603="","",WORKDAY(AU1603,5,FESTIVOS_CO!A:A))</f>
        <v/>
      </c>
      <c r="AZ1603" s="54" t="str">
        <f t="shared" ca="1" si="303"/>
        <v>NO APLICA</v>
      </c>
      <c r="BA1603" s="55" t="str">
        <f>IF(AX1603="","",WORKDAY(AX1603,5,FESTIVOS_CO!A:A))</f>
        <v/>
      </c>
      <c r="BB1603" s="39"/>
      <c r="BC1603" s="40"/>
      <c r="BD1603" s="40"/>
      <c r="BE1603" s="56" t="str">
        <f t="shared" ca="1" si="304"/>
        <v>NO APLICA</v>
      </c>
      <c r="BF1603" s="37"/>
      <c r="BG1603" s="45"/>
      <c r="BH1603" s="37"/>
      <c r="BI1603" s="36"/>
      <c r="BJ1603" s="37"/>
      <c r="BK1603" s="36"/>
      <c r="BL1603" s="36"/>
      <c r="BM1603" s="53" t="str">
        <f>IF(BJ1603="","",WORKDAY(BJ1603,5,FESTIVOS_CO!A:A))</f>
        <v/>
      </c>
      <c r="BN1603" s="57" t="str">
        <f t="shared" ca="1" si="314"/>
        <v>PENDIENTE HACER AVISO</v>
      </c>
      <c r="BO1603" s="54" t="str">
        <f t="shared" ca="1" si="307"/>
        <v>EN TRÁMITE NOTIF. POR AVISO</v>
      </c>
      <c r="BP1603" s="37"/>
      <c r="BQ1603" s="53" t="str">
        <f>IF(BP1603="","",WORKDAY(BP1603,5,FESTIVOS_CO!A:A))</f>
        <v/>
      </c>
      <c r="BR1603" s="37"/>
      <c r="BS1603" s="36"/>
      <c r="BT1603" s="38"/>
      <c r="BU1603" s="58" t="e">
        <f>VLOOKUP(BT1603,Hoja2!$C:$D,2,0)</f>
        <v>#N/A</v>
      </c>
      <c r="BV1603" s="80" t="str">
        <f>IF(
AND(AO1603="",BD1603="",BQ1603=""),
"EN PROCESO NOTIFICACION / COMUNICACION",
IF(
BT1603="",
"NO APLICA",
IF(
BU1603=60,
IF(AO1603&lt;&gt;"",AO1603,IF(BD1603&lt;&gt;"",BD1603,BQ1603))+60,
WORKDAY(
IF(AO1603&lt;&gt;"",AO1603,IF(BD1603&lt;&gt;"",BD1603,BQ1603)),
BU1603,
FESTIVOS_CO!A:A
)
)
))</f>
        <v>EN PROCESO NOTIFICACION / COMUNICACION</v>
      </c>
      <c r="BW1603" s="44"/>
      <c r="BX1603" s="53"/>
      <c r="BY1603" s="45"/>
      <c r="BZ1603" s="37"/>
      <c r="CA1603" s="54" t="str">
        <f t="shared" si="308"/>
        <v>PENDIENTE EJECUTORIA</v>
      </c>
      <c r="CB1603" s="59" t="str">
        <f t="shared" si="305"/>
        <v/>
      </c>
      <c r="CC1603" s="36"/>
      <c r="CD1603" s="40"/>
      <c r="CE1603" s="46"/>
      <c r="CF1603" s="40"/>
      <c r="CG1603" s="40"/>
      <c r="CH1603" s="40"/>
      <c r="CI1603" s="36"/>
      <c r="CJ1603" s="47"/>
      <c r="CK1603" s="40"/>
      <c r="CL1603" s="40"/>
      <c r="CM1603" s="40"/>
      <c r="CN1603" s="40"/>
    </row>
    <row r="1604" spans="1:92" ht="42.75" hidden="1">
      <c r="A1604" s="49" t="str">
        <f t="shared" si="309"/>
        <v>SIN GESTIÓN</v>
      </c>
      <c r="B1604" s="58"/>
      <c r="C1604" s="37"/>
      <c r="D1604" s="37"/>
      <c r="E1604" s="49" t="str">
        <f t="shared" si="310"/>
        <v>PENDIENTE NOTIFICACIÓN</v>
      </c>
      <c r="F1604" s="141" t="str">
        <f t="shared" si="311"/>
        <v>PENDIENTE NOTIFICACIÓN</v>
      </c>
      <c r="G1604" s="49" t="str">
        <f t="shared" si="312"/>
        <v/>
      </c>
      <c r="H1604" s="51" t="str">
        <f ca="1">IF(
L1604="",
"",
IF(
NETWORKDAYS(L1604,IF(M1604&lt;&gt;"",M1604,TODAY()),FESTIVOS_CO!A:A)&gt;2,
"VENCIDO",
IF(
NETWORKDAYS(L1604,IF(M1604&lt;&gt;"",M1604,TODAY()),FESTIVOS_CO!A:A)=2,
"ALERTA",
"A TIEMPO"
)))</f>
        <v/>
      </c>
      <c r="I1604" s="40"/>
      <c r="J1604" s="36"/>
      <c r="K1604" s="37"/>
      <c r="L1604" s="50"/>
      <c r="M1604" s="37"/>
      <c r="N1604" s="52"/>
      <c r="O1604" s="52"/>
      <c r="P1604" s="36"/>
      <c r="Q1604" s="36"/>
      <c r="R1604" s="40"/>
      <c r="S1604" s="36"/>
      <c r="T1604" s="40"/>
      <c r="U1604" s="40"/>
      <c r="V1604" s="81"/>
      <c r="W1604" s="40"/>
      <c r="X1604" s="40"/>
      <c r="Y1604" s="40"/>
      <c r="Z1604" s="38" t="str">
        <f>IFERROR(VLOOKUP(Y1604,DIRECTORIO!A:B,2,FALSE),"")</f>
        <v/>
      </c>
      <c r="AA1604" s="40"/>
      <c r="AB1604" s="40"/>
      <c r="AC1604" s="40"/>
      <c r="AD1604" s="40"/>
      <c r="AE1604" s="40"/>
      <c r="AF1604" s="40"/>
      <c r="AG1604" s="41" t="s">
        <v>109</v>
      </c>
      <c r="AH1604" s="42"/>
      <c r="AI1604" s="54" t="str">
        <f t="shared" ca="1" si="313"/>
        <v>PENDIENTE NOTIFICACIÓN ELECTRÓNICA</v>
      </c>
      <c r="AJ1604" s="37"/>
      <c r="AK1604" s="37"/>
      <c r="AL1604" s="37"/>
      <c r="AM1604" s="53" t="str">
        <f>IF(AK1604="","",WORKDAY(AK1604,5,FESTIVOS_CO!A:A))</f>
        <v/>
      </c>
      <c r="AN1604" s="37"/>
      <c r="AO1604" s="37"/>
      <c r="AP1604" s="54" t="str">
        <f t="shared" ca="1" si="306"/>
        <v>NO APLICA</v>
      </c>
      <c r="AQ1604" s="36"/>
      <c r="AR1604" s="43"/>
      <c r="AS1604" s="37"/>
      <c r="AT1604" s="36"/>
      <c r="AU1604" s="37"/>
      <c r="AV1604" s="36"/>
      <c r="AW1604" s="36"/>
      <c r="AX1604" s="37"/>
      <c r="AY1604" s="140" t="str">
        <f>IF(AU1604="","",WORKDAY(AU1604,5,FESTIVOS_CO!A:A))</f>
        <v/>
      </c>
      <c r="AZ1604" s="54" t="str">
        <f t="shared" ca="1" si="303"/>
        <v>NO APLICA</v>
      </c>
      <c r="BA1604" s="55" t="str">
        <f>IF(AX1604="","",WORKDAY(AX1604,5,FESTIVOS_CO!A:A))</f>
        <v/>
      </c>
      <c r="BB1604" s="39"/>
      <c r="BC1604" s="40"/>
      <c r="BD1604" s="40"/>
      <c r="BE1604" s="56" t="str">
        <f t="shared" ca="1" si="304"/>
        <v>NO APLICA</v>
      </c>
      <c r="BF1604" s="37"/>
      <c r="BG1604" s="45"/>
      <c r="BH1604" s="37"/>
      <c r="BI1604" s="36"/>
      <c r="BJ1604" s="37"/>
      <c r="BK1604" s="36"/>
      <c r="BL1604" s="36"/>
      <c r="BM1604" s="53" t="str">
        <f>IF(BJ1604="","",WORKDAY(BJ1604,5,FESTIVOS_CO!A:A))</f>
        <v/>
      </c>
      <c r="BN1604" s="57" t="str">
        <f t="shared" ca="1" si="314"/>
        <v>PENDIENTE HACER AVISO</v>
      </c>
      <c r="BO1604" s="54" t="str">
        <f t="shared" ca="1" si="307"/>
        <v>EN TRÁMITE NOTIF. POR AVISO</v>
      </c>
      <c r="BP1604" s="37"/>
      <c r="BQ1604" s="53" t="str">
        <f>IF(BP1604="","",WORKDAY(BP1604,5,FESTIVOS_CO!A:A))</f>
        <v/>
      </c>
      <c r="BR1604" s="37"/>
      <c r="BS1604" s="36"/>
      <c r="BT1604" s="38"/>
      <c r="BU1604" s="58" t="e">
        <f>VLOOKUP(BT1604,Hoja2!$C:$D,2,0)</f>
        <v>#N/A</v>
      </c>
      <c r="BV1604" s="80" t="str">
        <f>IF(
AND(AO1604="",BD1604="",BQ1604=""),
"EN PROCESO NOTIFICACION / COMUNICACION",
IF(
BT1604="",
"NO APLICA",
IF(
BU1604=60,
IF(AO1604&lt;&gt;"",AO1604,IF(BD1604&lt;&gt;"",BD1604,BQ1604))+60,
WORKDAY(
IF(AO1604&lt;&gt;"",AO1604,IF(BD1604&lt;&gt;"",BD1604,BQ1604)),
BU1604,
FESTIVOS_CO!A:A
)
)
))</f>
        <v>EN PROCESO NOTIFICACION / COMUNICACION</v>
      </c>
      <c r="BW1604" s="44"/>
      <c r="BX1604" s="53"/>
      <c r="BY1604" s="45"/>
      <c r="BZ1604" s="37"/>
      <c r="CA1604" s="54" t="str">
        <f t="shared" si="308"/>
        <v>PENDIENTE EJECUTORIA</v>
      </c>
      <c r="CB1604" s="59" t="str">
        <f t="shared" si="305"/>
        <v/>
      </c>
      <c r="CC1604" s="36"/>
      <c r="CD1604" s="40"/>
      <c r="CE1604" s="46"/>
      <c r="CF1604" s="40"/>
      <c r="CG1604" s="40"/>
      <c r="CH1604" s="40"/>
      <c r="CI1604" s="36"/>
      <c r="CJ1604" s="47"/>
      <c r="CK1604" s="40"/>
      <c r="CL1604" s="40"/>
      <c r="CM1604" s="40"/>
      <c r="CN1604" s="40"/>
    </row>
    <row r="1605" spans="1:92" ht="42.75" hidden="1">
      <c r="A1605" s="49" t="str">
        <f t="shared" si="309"/>
        <v>SIN GESTIÓN</v>
      </c>
      <c r="B1605" s="58"/>
      <c r="C1605" s="37"/>
      <c r="D1605" s="37"/>
      <c r="E1605" s="49" t="str">
        <f t="shared" si="310"/>
        <v>PENDIENTE NOTIFICACIÓN</v>
      </c>
      <c r="F1605" s="141" t="str">
        <f t="shared" si="311"/>
        <v>PENDIENTE NOTIFICACIÓN</v>
      </c>
      <c r="G1605" s="49" t="str">
        <f t="shared" si="312"/>
        <v/>
      </c>
      <c r="H1605" s="51" t="str">
        <f ca="1">IF(
L1605="",
"",
IF(
NETWORKDAYS(L1605,IF(M1605&lt;&gt;"",M1605,TODAY()),FESTIVOS_CO!A:A)&gt;2,
"VENCIDO",
IF(
NETWORKDAYS(L1605,IF(M1605&lt;&gt;"",M1605,TODAY()),FESTIVOS_CO!A:A)=2,
"ALERTA",
"A TIEMPO"
)))</f>
        <v/>
      </c>
      <c r="I1605" s="40"/>
      <c r="J1605" s="36"/>
      <c r="K1605" s="37"/>
      <c r="L1605" s="50"/>
      <c r="M1605" s="37"/>
      <c r="N1605" s="52"/>
      <c r="O1605" s="52"/>
      <c r="P1605" s="36"/>
      <c r="Q1605" s="36"/>
      <c r="R1605" s="40"/>
      <c r="S1605" s="36"/>
      <c r="T1605" s="40"/>
      <c r="U1605" s="40"/>
      <c r="V1605" s="81"/>
      <c r="W1605" s="40"/>
      <c r="X1605" s="40"/>
      <c r="Y1605" s="40"/>
      <c r="Z1605" s="38" t="str">
        <f>IFERROR(VLOOKUP(Y1605,DIRECTORIO!A:B,2,FALSE),"")</f>
        <v/>
      </c>
      <c r="AA1605" s="40"/>
      <c r="AB1605" s="40"/>
      <c r="AC1605" s="40"/>
      <c r="AD1605" s="40"/>
      <c r="AE1605" s="40"/>
      <c r="AF1605" s="40"/>
      <c r="AG1605" s="41" t="s">
        <v>109</v>
      </c>
      <c r="AH1605" s="42"/>
      <c r="AI1605" s="54" t="str">
        <f t="shared" ca="1" si="313"/>
        <v>PENDIENTE NOTIFICACIÓN ELECTRÓNICA</v>
      </c>
      <c r="AJ1605" s="37"/>
      <c r="AK1605" s="37"/>
      <c r="AL1605" s="37"/>
      <c r="AM1605" s="53" t="str">
        <f>IF(AK1605="","",WORKDAY(AK1605,5,FESTIVOS_CO!A:A))</f>
        <v/>
      </c>
      <c r="AN1605" s="37"/>
      <c r="AO1605" s="37"/>
      <c r="AP1605" s="54" t="str">
        <f t="shared" ca="1" si="306"/>
        <v>NO APLICA</v>
      </c>
      <c r="AQ1605" s="36"/>
      <c r="AR1605" s="43"/>
      <c r="AS1605" s="37"/>
      <c r="AT1605" s="36"/>
      <c r="AU1605" s="37"/>
      <c r="AV1605" s="36"/>
      <c r="AW1605" s="36"/>
      <c r="AX1605" s="37"/>
      <c r="AY1605" s="140" t="str">
        <f>IF(AU1605="","",WORKDAY(AU1605,5,FESTIVOS_CO!A:A))</f>
        <v/>
      </c>
      <c r="AZ1605" s="54" t="str">
        <f t="shared" ca="1" si="303"/>
        <v>NO APLICA</v>
      </c>
      <c r="BA1605" s="55" t="str">
        <f>IF(AX1605="","",WORKDAY(AX1605,5,FESTIVOS_CO!A:A))</f>
        <v/>
      </c>
      <c r="BB1605" s="39"/>
      <c r="BC1605" s="40"/>
      <c r="BD1605" s="40"/>
      <c r="BE1605" s="56" t="str">
        <f t="shared" ca="1" si="304"/>
        <v>NO APLICA</v>
      </c>
      <c r="BF1605" s="37"/>
      <c r="BG1605" s="45"/>
      <c r="BH1605" s="37"/>
      <c r="BI1605" s="36"/>
      <c r="BJ1605" s="37"/>
      <c r="BK1605" s="36"/>
      <c r="BL1605" s="36"/>
      <c r="BM1605" s="53" t="str">
        <f>IF(BJ1605="","",WORKDAY(BJ1605,5,FESTIVOS_CO!A:A))</f>
        <v/>
      </c>
      <c r="BN1605" s="57" t="str">
        <f t="shared" ca="1" si="314"/>
        <v>PENDIENTE HACER AVISO</v>
      </c>
      <c r="BO1605" s="54" t="str">
        <f t="shared" ca="1" si="307"/>
        <v>EN TRÁMITE NOTIF. POR AVISO</v>
      </c>
      <c r="BP1605" s="37"/>
      <c r="BQ1605" s="53" t="str">
        <f>IF(BP1605="","",WORKDAY(BP1605,5,FESTIVOS_CO!A:A))</f>
        <v/>
      </c>
      <c r="BR1605" s="37"/>
      <c r="BS1605" s="36"/>
      <c r="BT1605" s="38"/>
      <c r="BU1605" s="58" t="e">
        <f>VLOOKUP(BT1605,Hoja2!$C:$D,2,0)</f>
        <v>#N/A</v>
      </c>
      <c r="BV1605" s="80" t="str">
        <f>IF(
AND(AO1605="",BD1605="",BQ1605=""),
"EN PROCESO NOTIFICACION / COMUNICACION",
IF(
BT1605="",
"NO APLICA",
IF(
BU1605=60,
IF(AO1605&lt;&gt;"",AO1605,IF(BD1605&lt;&gt;"",BD1605,BQ1605))+60,
WORKDAY(
IF(AO1605&lt;&gt;"",AO1605,IF(BD1605&lt;&gt;"",BD1605,BQ1605)),
BU1605,
FESTIVOS_CO!A:A
)
)
))</f>
        <v>EN PROCESO NOTIFICACION / COMUNICACION</v>
      </c>
      <c r="BW1605" s="44"/>
      <c r="BX1605" s="53"/>
      <c r="BY1605" s="45"/>
      <c r="BZ1605" s="37"/>
      <c r="CA1605" s="54" t="str">
        <f t="shared" si="308"/>
        <v>PENDIENTE EJECUTORIA</v>
      </c>
      <c r="CB1605" s="59" t="str">
        <f t="shared" si="305"/>
        <v/>
      </c>
      <c r="CC1605" s="36"/>
      <c r="CD1605" s="40"/>
      <c r="CE1605" s="46"/>
      <c r="CF1605" s="40"/>
      <c r="CG1605" s="40"/>
      <c r="CH1605" s="40"/>
      <c r="CI1605" s="36"/>
      <c r="CJ1605" s="47"/>
      <c r="CK1605" s="40"/>
      <c r="CL1605" s="40"/>
      <c r="CM1605" s="40"/>
      <c r="CN1605" s="40"/>
    </row>
    <row r="1606" spans="1:92" ht="42.75" hidden="1">
      <c r="A1606" s="49" t="str">
        <f t="shared" si="309"/>
        <v>SIN GESTIÓN</v>
      </c>
      <c r="B1606" s="58"/>
      <c r="C1606" s="37"/>
      <c r="D1606" s="37"/>
      <c r="E1606" s="49" t="str">
        <f t="shared" si="310"/>
        <v>PENDIENTE NOTIFICACIÓN</v>
      </c>
      <c r="F1606" s="141" t="str">
        <f t="shared" si="311"/>
        <v>PENDIENTE NOTIFICACIÓN</v>
      </c>
      <c r="G1606" s="49" t="str">
        <f t="shared" si="312"/>
        <v/>
      </c>
      <c r="H1606" s="51" t="str">
        <f ca="1">IF(
L1606="",
"",
IF(
NETWORKDAYS(L1606,IF(M1606&lt;&gt;"",M1606,TODAY()),FESTIVOS_CO!A:A)&gt;2,
"VENCIDO",
IF(
NETWORKDAYS(L1606,IF(M1606&lt;&gt;"",M1606,TODAY()),FESTIVOS_CO!A:A)=2,
"ALERTA",
"A TIEMPO"
)))</f>
        <v/>
      </c>
      <c r="I1606" s="40"/>
      <c r="J1606" s="36"/>
      <c r="K1606" s="37"/>
      <c r="L1606" s="50"/>
      <c r="M1606" s="37"/>
      <c r="N1606" s="52"/>
      <c r="O1606" s="52"/>
      <c r="P1606" s="36"/>
      <c r="Q1606" s="36"/>
      <c r="R1606" s="40"/>
      <c r="S1606" s="36"/>
      <c r="T1606" s="40"/>
      <c r="U1606" s="40"/>
      <c r="V1606" s="81"/>
      <c r="W1606" s="40"/>
      <c r="X1606" s="40"/>
      <c r="Y1606" s="40"/>
      <c r="Z1606" s="38" t="str">
        <f>IFERROR(VLOOKUP(Y1606,DIRECTORIO!A:B,2,FALSE),"")</f>
        <v/>
      </c>
      <c r="AA1606" s="40"/>
      <c r="AB1606" s="40"/>
      <c r="AC1606" s="40"/>
      <c r="AD1606" s="40"/>
      <c r="AE1606" s="40"/>
      <c r="AF1606" s="40"/>
      <c r="AG1606" s="41" t="s">
        <v>109</v>
      </c>
      <c r="AH1606" s="42"/>
      <c r="AI1606" s="54" t="str">
        <f t="shared" ca="1" si="313"/>
        <v>PENDIENTE NOTIFICACIÓN ELECTRÓNICA</v>
      </c>
      <c r="AJ1606" s="37"/>
      <c r="AK1606" s="37"/>
      <c r="AL1606" s="37"/>
      <c r="AM1606" s="53" t="str">
        <f>IF(AK1606="","",WORKDAY(AK1606,5,FESTIVOS_CO!A:A))</f>
        <v/>
      </c>
      <c r="AN1606" s="37"/>
      <c r="AO1606" s="37"/>
      <c r="AP1606" s="54" t="str">
        <f t="shared" ca="1" si="306"/>
        <v>NO APLICA</v>
      </c>
      <c r="AQ1606" s="36"/>
      <c r="AR1606" s="43"/>
      <c r="AS1606" s="37"/>
      <c r="AT1606" s="36"/>
      <c r="AU1606" s="37"/>
      <c r="AV1606" s="36"/>
      <c r="AW1606" s="36"/>
      <c r="AX1606" s="37"/>
      <c r="AY1606" s="140" t="str">
        <f>IF(AU1606="","",WORKDAY(AU1606,5,FESTIVOS_CO!A:A))</f>
        <v/>
      </c>
      <c r="AZ1606" s="54" t="str">
        <f t="shared" ca="1" si="303"/>
        <v>NO APLICA</v>
      </c>
      <c r="BA1606" s="55" t="str">
        <f>IF(AX1606="","",WORKDAY(AX1606,5,FESTIVOS_CO!A:A))</f>
        <v/>
      </c>
      <c r="BB1606" s="39"/>
      <c r="BC1606" s="40"/>
      <c r="BD1606" s="40"/>
      <c r="BE1606" s="56" t="str">
        <f t="shared" ca="1" si="304"/>
        <v>NO APLICA</v>
      </c>
      <c r="BF1606" s="37"/>
      <c r="BG1606" s="45"/>
      <c r="BH1606" s="37"/>
      <c r="BI1606" s="36"/>
      <c r="BJ1606" s="37"/>
      <c r="BK1606" s="36"/>
      <c r="BL1606" s="36"/>
      <c r="BM1606" s="53" t="str">
        <f>IF(BJ1606="","",WORKDAY(BJ1606,5,FESTIVOS_CO!A:A))</f>
        <v/>
      </c>
      <c r="BN1606" s="57" t="str">
        <f t="shared" ca="1" si="314"/>
        <v>PENDIENTE HACER AVISO</v>
      </c>
      <c r="BO1606" s="54" t="str">
        <f t="shared" ca="1" si="307"/>
        <v>EN TRÁMITE NOTIF. POR AVISO</v>
      </c>
      <c r="BP1606" s="37"/>
      <c r="BQ1606" s="53" t="str">
        <f>IF(BP1606="","",WORKDAY(BP1606,5,FESTIVOS_CO!A:A))</f>
        <v/>
      </c>
      <c r="BR1606" s="37"/>
      <c r="BS1606" s="36"/>
      <c r="BT1606" s="38"/>
      <c r="BU1606" s="58" t="e">
        <f>VLOOKUP(BT1606,Hoja2!$C:$D,2,0)</f>
        <v>#N/A</v>
      </c>
      <c r="BV1606" s="80" t="str">
        <f>IF(
AND(AO1606="",BD1606="",BQ1606=""),
"EN PROCESO NOTIFICACION / COMUNICACION",
IF(
BT1606="",
"NO APLICA",
IF(
BU1606=60,
IF(AO1606&lt;&gt;"",AO1606,IF(BD1606&lt;&gt;"",BD1606,BQ1606))+60,
WORKDAY(
IF(AO1606&lt;&gt;"",AO1606,IF(BD1606&lt;&gt;"",BD1606,BQ1606)),
BU1606,
FESTIVOS_CO!A:A
)
)
))</f>
        <v>EN PROCESO NOTIFICACION / COMUNICACION</v>
      </c>
      <c r="BW1606" s="44"/>
      <c r="BX1606" s="53"/>
      <c r="BY1606" s="45"/>
      <c r="BZ1606" s="37"/>
      <c r="CA1606" s="54" t="str">
        <f t="shared" si="308"/>
        <v>PENDIENTE EJECUTORIA</v>
      </c>
      <c r="CB1606" s="59" t="str">
        <f t="shared" si="305"/>
        <v/>
      </c>
      <c r="CC1606" s="36"/>
      <c r="CD1606" s="40"/>
      <c r="CE1606" s="46"/>
      <c r="CF1606" s="40"/>
      <c r="CG1606" s="40"/>
      <c r="CH1606" s="40"/>
      <c r="CI1606" s="36"/>
      <c r="CJ1606" s="47"/>
      <c r="CK1606" s="40"/>
      <c r="CL1606" s="40"/>
      <c r="CM1606" s="40"/>
      <c r="CN1606" s="40"/>
    </row>
    <row r="1607" spans="1:92" ht="42.75" hidden="1">
      <c r="A1607" s="49" t="str">
        <f t="shared" si="309"/>
        <v>SIN GESTIÓN</v>
      </c>
      <c r="B1607" s="58"/>
      <c r="C1607" s="37"/>
      <c r="D1607" s="37"/>
      <c r="E1607" s="49" t="str">
        <f t="shared" si="310"/>
        <v>PENDIENTE NOTIFICACIÓN</v>
      </c>
      <c r="F1607" s="141" t="str">
        <f t="shared" si="311"/>
        <v>PENDIENTE NOTIFICACIÓN</v>
      </c>
      <c r="G1607" s="49" t="str">
        <f t="shared" si="312"/>
        <v/>
      </c>
      <c r="H1607" s="51" t="str">
        <f ca="1">IF(
L1607="",
"",
IF(
NETWORKDAYS(L1607,IF(M1607&lt;&gt;"",M1607,TODAY()),FESTIVOS_CO!A:A)&gt;2,
"VENCIDO",
IF(
NETWORKDAYS(L1607,IF(M1607&lt;&gt;"",M1607,TODAY()),FESTIVOS_CO!A:A)=2,
"ALERTA",
"A TIEMPO"
)))</f>
        <v/>
      </c>
      <c r="I1607" s="40"/>
      <c r="J1607" s="36"/>
      <c r="K1607" s="37"/>
      <c r="L1607" s="50"/>
      <c r="M1607" s="37"/>
      <c r="N1607" s="52"/>
      <c r="O1607" s="52"/>
      <c r="P1607" s="36"/>
      <c r="Q1607" s="36"/>
      <c r="R1607" s="40"/>
      <c r="S1607" s="36"/>
      <c r="T1607" s="40"/>
      <c r="U1607" s="40"/>
      <c r="V1607" s="81"/>
      <c r="W1607" s="40"/>
      <c r="X1607" s="40"/>
      <c r="Y1607" s="40"/>
      <c r="Z1607" s="38" t="str">
        <f>IFERROR(VLOOKUP(Y1607,DIRECTORIO!A:B,2,FALSE),"")</f>
        <v/>
      </c>
      <c r="AA1607" s="40"/>
      <c r="AB1607" s="40"/>
      <c r="AC1607" s="40"/>
      <c r="AD1607" s="40"/>
      <c r="AE1607" s="40"/>
      <c r="AF1607" s="40"/>
      <c r="AG1607" s="41" t="s">
        <v>109</v>
      </c>
      <c r="AH1607" s="42"/>
      <c r="AI1607" s="54" t="str">
        <f t="shared" ca="1" si="313"/>
        <v>PENDIENTE NOTIFICACIÓN ELECTRÓNICA</v>
      </c>
      <c r="AJ1607" s="37"/>
      <c r="AK1607" s="37"/>
      <c r="AL1607" s="37"/>
      <c r="AM1607" s="53" t="str">
        <f>IF(AK1607="","",WORKDAY(AK1607,5,FESTIVOS_CO!A:A))</f>
        <v/>
      </c>
      <c r="AN1607" s="37"/>
      <c r="AO1607" s="37"/>
      <c r="AP1607" s="54" t="str">
        <f t="shared" ca="1" si="306"/>
        <v>NO APLICA</v>
      </c>
      <c r="AQ1607" s="36"/>
      <c r="AR1607" s="43"/>
      <c r="AS1607" s="37"/>
      <c r="AT1607" s="36"/>
      <c r="AU1607" s="37"/>
      <c r="AV1607" s="36"/>
      <c r="AW1607" s="36"/>
      <c r="AX1607" s="37"/>
      <c r="AY1607" s="140" t="str">
        <f>IF(AU1607="","",WORKDAY(AU1607,5,FESTIVOS_CO!A:A))</f>
        <v/>
      </c>
      <c r="AZ1607" s="54" t="str">
        <f t="shared" ca="1" si="303"/>
        <v>NO APLICA</v>
      </c>
      <c r="BA1607" s="55" t="str">
        <f>IF(AX1607="","",WORKDAY(AX1607,5,FESTIVOS_CO!A:A))</f>
        <v/>
      </c>
      <c r="BB1607" s="39"/>
      <c r="BC1607" s="40"/>
      <c r="BD1607" s="40"/>
      <c r="BE1607" s="56" t="str">
        <f t="shared" ca="1" si="304"/>
        <v>NO APLICA</v>
      </c>
      <c r="BF1607" s="37"/>
      <c r="BG1607" s="45"/>
      <c r="BH1607" s="37"/>
      <c r="BI1607" s="36"/>
      <c r="BJ1607" s="37"/>
      <c r="BK1607" s="36"/>
      <c r="BL1607" s="36"/>
      <c r="BM1607" s="53" t="str">
        <f>IF(BJ1607="","",WORKDAY(BJ1607,5,FESTIVOS_CO!A:A))</f>
        <v/>
      </c>
      <c r="BN1607" s="57" t="str">
        <f t="shared" ca="1" si="314"/>
        <v>PENDIENTE HACER AVISO</v>
      </c>
      <c r="BO1607" s="54" t="str">
        <f t="shared" ca="1" si="307"/>
        <v>EN TRÁMITE NOTIF. POR AVISO</v>
      </c>
      <c r="BP1607" s="37"/>
      <c r="BQ1607" s="53" t="str">
        <f>IF(BP1607="","",WORKDAY(BP1607,5,FESTIVOS_CO!A:A))</f>
        <v/>
      </c>
      <c r="BR1607" s="37"/>
      <c r="BS1607" s="36"/>
      <c r="BT1607" s="38"/>
      <c r="BU1607" s="58" t="e">
        <f>VLOOKUP(BT1607,Hoja2!$C:$D,2,0)</f>
        <v>#N/A</v>
      </c>
      <c r="BV1607" s="80" t="str">
        <f>IF(
AND(AO1607="",BD1607="",BQ1607=""),
"EN PROCESO NOTIFICACION / COMUNICACION",
IF(
BT1607="",
"NO APLICA",
IF(
BU1607=60,
IF(AO1607&lt;&gt;"",AO1607,IF(BD1607&lt;&gt;"",BD1607,BQ1607))+60,
WORKDAY(
IF(AO1607&lt;&gt;"",AO1607,IF(BD1607&lt;&gt;"",BD1607,BQ1607)),
BU1607,
FESTIVOS_CO!A:A
)
)
))</f>
        <v>EN PROCESO NOTIFICACION / COMUNICACION</v>
      </c>
      <c r="BW1607" s="44"/>
      <c r="BX1607" s="53"/>
      <c r="BY1607" s="45"/>
      <c r="BZ1607" s="37"/>
      <c r="CA1607" s="54" t="str">
        <f t="shared" si="308"/>
        <v>PENDIENTE EJECUTORIA</v>
      </c>
      <c r="CB1607" s="59" t="str">
        <f t="shared" si="305"/>
        <v/>
      </c>
      <c r="CC1607" s="36"/>
      <c r="CD1607" s="40"/>
      <c r="CE1607" s="46"/>
      <c r="CF1607" s="40"/>
      <c r="CG1607" s="40"/>
      <c r="CH1607" s="40"/>
      <c r="CI1607" s="36"/>
      <c r="CJ1607" s="47"/>
      <c r="CK1607" s="40"/>
      <c r="CL1607" s="40"/>
      <c r="CM1607" s="40"/>
      <c r="CN1607" s="40"/>
    </row>
    <row r="1608" spans="1:92" ht="42.75" hidden="1">
      <c r="A1608" s="49" t="str">
        <f t="shared" si="309"/>
        <v>SIN GESTIÓN</v>
      </c>
      <c r="B1608" s="58"/>
      <c r="C1608" s="37"/>
      <c r="D1608" s="37"/>
      <c r="E1608" s="49" t="str">
        <f t="shared" si="310"/>
        <v>PENDIENTE NOTIFICACIÓN</v>
      </c>
      <c r="F1608" s="141" t="str">
        <f t="shared" si="311"/>
        <v>PENDIENTE NOTIFICACIÓN</v>
      </c>
      <c r="G1608" s="49" t="str">
        <f t="shared" si="312"/>
        <v/>
      </c>
      <c r="H1608" s="51" t="str">
        <f ca="1">IF(
L1608="",
"",
IF(
NETWORKDAYS(L1608,IF(M1608&lt;&gt;"",M1608,TODAY()),FESTIVOS_CO!A:A)&gt;2,
"VENCIDO",
IF(
NETWORKDAYS(L1608,IF(M1608&lt;&gt;"",M1608,TODAY()),FESTIVOS_CO!A:A)=2,
"ALERTA",
"A TIEMPO"
)))</f>
        <v/>
      </c>
      <c r="I1608" s="40"/>
      <c r="J1608" s="36"/>
      <c r="K1608" s="37"/>
      <c r="L1608" s="50"/>
      <c r="M1608" s="37"/>
      <c r="N1608" s="52"/>
      <c r="O1608" s="52"/>
      <c r="P1608" s="36"/>
      <c r="Q1608" s="36"/>
      <c r="R1608" s="40"/>
      <c r="S1608" s="36"/>
      <c r="T1608" s="40"/>
      <c r="U1608" s="40"/>
      <c r="V1608" s="81"/>
      <c r="W1608" s="40"/>
      <c r="X1608" s="40"/>
      <c r="Y1608" s="40"/>
      <c r="Z1608" s="38" t="str">
        <f>IFERROR(VLOOKUP(Y1608,DIRECTORIO!A:B,2,FALSE),"")</f>
        <v/>
      </c>
      <c r="AA1608" s="40"/>
      <c r="AB1608" s="40"/>
      <c r="AC1608" s="40"/>
      <c r="AD1608" s="40"/>
      <c r="AE1608" s="40"/>
      <c r="AF1608" s="40"/>
      <c r="AG1608" s="41" t="s">
        <v>109</v>
      </c>
      <c r="AH1608" s="42"/>
      <c r="AI1608" s="54" t="str">
        <f t="shared" ca="1" si="313"/>
        <v>PENDIENTE NOTIFICACIÓN ELECTRÓNICA</v>
      </c>
      <c r="AJ1608" s="37"/>
      <c r="AK1608" s="37"/>
      <c r="AL1608" s="37"/>
      <c r="AM1608" s="53" t="str">
        <f>IF(AK1608="","",WORKDAY(AK1608,5,FESTIVOS_CO!A:A))</f>
        <v/>
      </c>
      <c r="AN1608" s="37"/>
      <c r="AO1608" s="37"/>
      <c r="AP1608" s="54" t="str">
        <f t="shared" ca="1" si="306"/>
        <v>NO APLICA</v>
      </c>
      <c r="AQ1608" s="36"/>
      <c r="AR1608" s="43"/>
      <c r="AS1608" s="37"/>
      <c r="AT1608" s="36"/>
      <c r="AU1608" s="37"/>
      <c r="AV1608" s="36"/>
      <c r="AW1608" s="36"/>
      <c r="AX1608" s="37"/>
      <c r="AY1608" s="140" t="str">
        <f>IF(AU1608="","",WORKDAY(AU1608,5,FESTIVOS_CO!A:A))</f>
        <v/>
      </c>
      <c r="AZ1608" s="54" t="str">
        <f t="shared" ca="1" si="303"/>
        <v>NO APLICA</v>
      </c>
      <c r="BA1608" s="55" t="str">
        <f>IF(AX1608="","",WORKDAY(AX1608,5,FESTIVOS_CO!A:A))</f>
        <v/>
      </c>
      <c r="BB1608" s="39"/>
      <c r="BC1608" s="40"/>
      <c r="BD1608" s="40"/>
      <c r="BE1608" s="56" t="str">
        <f t="shared" ca="1" si="304"/>
        <v>NO APLICA</v>
      </c>
      <c r="BF1608" s="37"/>
      <c r="BG1608" s="45"/>
      <c r="BH1608" s="37"/>
      <c r="BI1608" s="36"/>
      <c r="BJ1608" s="37"/>
      <c r="BK1608" s="36"/>
      <c r="BL1608" s="36"/>
      <c r="BM1608" s="53" t="str">
        <f>IF(BJ1608="","",WORKDAY(BJ1608,5,FESTIVOS_CO!A:A))</f>
        <v/>
      </c>
      <c r="BN1608" s="57" t="str">
        <f t="shared" ca="1" si="314"/>
        <v>PENDIENTE HACER AVISO</v>
      </c>
      <c r="BO1608" s="54" t="str">
        <f t="shared" ca="1" si="307"/>
        <v>EN TRÁMITE NOTIF. POR AVISO</v>
      </c>
      <c r="BP1608" s="37"/>
      <c r="BQ1608" s="53" t="str">
        <f>IF(BP1608="","",WORKDAY(BP1608,5,FESTIVOS_CO!A:A))</f>
        <v/>
      </c>
      <c r="BR1608" s="37"/>
      <c r="BS1608" s="36"/>
      <c r="BT1608" s="38"/>
      <c r="BU1608" s="58" t="e">
        <f>VLOOKUP(BT1608,Hoja2!$C:$D,2,0)</f>
        <v>#N/A</v>
      </c>
      <c r="BV1608" s="80" t="str">
        <f>IF(
AND(AO1608="",BD1608="",BQ1608=""),
"EN PROCESO NOTIFICACION / COMUNICACION",
IF(
BT1608="",
"NO APLICA",
IF(
BU1608=60,
IF(AO1608&lt;&gt;"",AO1608,IF(BD1608&lt;&gt;"",BD1608,BQ1608))+60,
WORKDAY(
IF(AO1608&lt;&gt;"",AO1608,IF(BD1608&lt;&gt;"",BD1608,BQ1608)),
BU1608,
FESTIVOS_CO!A:A
)
)
))</f>
        <v>EN PROCESO NOTIFICACION / COMUNICACION</v>
      </c>
      <c r="BW1608" s="44"/>
      <c r="BX1608" s="53"/>
      <c r="BY1608" s="45"/>
      <c r="BZ1608" s="37"/>
      <c r="CA1608" s="54" t="str">
        <f t="shared" si="308"/>
        <v>PENDIENTE EJECUTORIA</v>
      </c>
      <c r="CB1608" s="59" t="str">
        <f t="shared" si="305"/>
        <v/>
      </c>
      <c r="CC1608" s="36"/>
      <c r="CD1608" s="40"/>
      <c r="CE1608" s="46"/>
      <c r="CF1608" s="40"/>
      <c r="CG1608" s="40"/>
      <c r="CH1608" s="40"/>
      <c r="CI1608" s="36"/>
      <c r="CJ1608" s="47"/>
      <c r="CK1608" s="40"/>
      <c r="CL1608" s="40"/>
      <c r="CM1608" s="40"/>
      <c r="CN1608" s="40"/>
    </row>
    <row r="1609" spans="1:92" ht="42.75" hidden="1">
      <c r="A1609" s="49" t="str">
        <f t="shared" si="309"/>
        <v>SIN GESTIÓN</v>
      </c>
      <c r="B1609" s="58"/>
      <c r="C1609" s="37"/>
      <c r="D1609" s="37"/>
      <c r="E1609" s="49" t="str">
        <f t="shared" si="310"/>
        <v>PENDIENTE NOTIFICACIÓN</v>
      </c>
      <c r="F1609" s="141" t="str">
        <f t="shared" si="311"/>
        <v>PENDIENTE NOTIFICACIÓN</v>
      </c>
      <c r="G1609" s="49" t="str">
        <f t="shared" si="312"/>
        <v/>
      </c>
      <c r="H1609" s="51" t="str">
        <f ca="1">IF(
L1609="",
"",
IF(
NETWORKDAYS(L1609,IF(M1609&lt;&gt;"",M1609,TODAY()),FESTIVOS_CO!A:A)&gt;2,
"VENCIDO",
IF(
NETWORKDAYS(L1609,IF(M1609&lt;&gt;"",M1609,TODAY()),FESTIVOS_CO!A:A)=2,
"ALERTA",
"A TIEMPO"
)))</f>
        <v/>
      </c>
      <c r="I1609" s="40"/>
      <c r="J1609" s="36"/>
      <c r="K1609" s="37"/>
      <c r="L1609" s="50"/>
      <c r="M1609" s="37"/>
      <c r="N1609" s="52"/>
      <c r="O1609" s="52"/>
      <c r="P1609" s="36"/>
      <c r="Q1609" s="36"/>
      <c r="R1609" s="40"/>
      <c r="S1609" s="36"/>
      <c r="T1609" s="40"/>
      <c r="U1609" s="40"/>
      <c r="V1609" s="81"/>
      <c r="W1609" s="40"/>
      <c r="X1609" s="40"/>
      <c r="Y1609" s="40"/>
      <c r="Z1609" s="38" t="str">
        <f>IFERROR(VLOOKUP(Y1609,DIRECTORIO!A:B,2,FALSE),"")</f>
        <v/>
      </c>
      <c r="AA1609" s="40"/>
      <c r="AB1609" s="40"/>
      <c r="AC1609" s="40"/>
      <c r="AD1609" s="40"/>
      <c r="AE1609" s="40"/>
      <c r="AF1609" s="40"/>
      <c r="AG1609" s="41" t="s">
        <v>109</v>
      </c>
      <c r="AH1609" s="42"/>
      <c r="AI1609" s="54" t="str">
        <f t="shared" ca="1" si="313"/>
        <v>PENDIENTE NOTIFICACIÓN ELECTRÓNICA</v>
      </c>
      <c r="AJ1609" s="37"/>
      <c r="AK1609" s="37"/>
      <c r="AL1609" s="37"/>
      <c r="AM1609" s="53" t="str">
        <f>IF(AK1609="","",WORKDAY(AK1609,5,FESTIVOS_CO!A:A))</f>
        <v/>
      </c>
      <c r="AN1609" s="37"/>
      <c r="AO1609" s="37"/>
      <c r="AP1609" s="54" t="str">
        <f t="shared" ca="1" si="306"/>
        <v>NO APLICA</v>
      </c>
      <c r="AQ1609" s="36"/>
      <c r="AR1609" s="43"/>
      <c r="AS1609" s="37"/>
      <c r="AT1609" s="36"/>
      <c r="AU1609" s="37"/>
      <c r="AV1609" s="36"/>
      <c r="AW1609" s="36"/>
      <c r="AX1609" s="37"/>
      <c r="AY1609" s="140" t="str">
        <f>IF(AU1609="","",WORKDAY(AU1609,5,FESTIVOS_CO!A:A))</f>
        <v/>
      </c>
      <c r="AZ1609" s="54" t="str">
        <f t="shared" ca="1" si="303"/>
        <v>NO APLICA</v>
      </c>
      <c r="BA1609" s="55" t="str">
        <f>IF(AX1609="","",WORKDAY(AX1609,5,FESTIVOS_CO!A:A))</f>
        <v/>
      </c>
      <c r="BB1609" s="39"/>
      <c r="BC1609" s="40"/>
      <c r="BD1609" s="40"/>
      <c r="BE1609" s="56" t="str">
        <f t="shared" ca="1" si="304"/>
        <v>NO APLICA</v>
      </c>
      <c r="BF1609" s="37"/>
      <c r="BG1609" s="45"/>
      <c r="BH1609" s="37"/>
      <c r="BI1609" s="36"/>
      <c r="BJ1609" s="37"/>
      <c r="BK1609" s="36"/>
      <c r="BL1609" s="36"/>
      <c r="BM1609" s="53" t="str">
        <f>IF(BJ1609="","",WORKDAY(BJ1609,5,FESTIVOS_CO!A:A))</f>
        <v/>
      </c>
      <c r="BN1609" s="57" t="str">
        <f t="shared" ca="1" si="314"/>
        <v>PENDIENTE HACER AVISO</v>
      </c>
      <c r="BO1609" s="54" t="str">
        <f t="shared" ca="1" si="307"/>
        <v>EN TRÁMITE NOTIF. POR AVISO</v>
      </c>
      <c r="BP1609" s="37"/>
      <c r="BQ1609" s="53" t="str">
        <f>IF(BP1609="","",WORKDAY(BP1609,5,FESTIVOS_CO!A:A))</f>
        <v/>
      </c>
      <c r="BR1609" s="37"/>
      <c r="BS1609" s="36"/>
      <c r="BT1609" s="38"/>
      <c r="BU1609" s="58" t="e">
        <f>VLOOKUP(BT1609,Hoja2!$C:$D,2,0)</f>
        <v>#N/A</v>
      </c>
      <c r="BV1609" s="80" t="str">
        <f>IF(
AND(AO1609="",BD1609="",BQ1609=""),
"EN PROCESO NOTIFICACION / COMUNICACION",
IF(
BT1609="",
"NO APLICA",
IF(
BU1609=60,
IF(AO1609&lt;&gt;"",AO1609,IF(BD1609&lt;&gt;"",BD1609,BQ1609))+60,
WORKDAY(
IF(AO1609&lt;&gt;"",AO1609,IF(BD1609&lt;&gt;"",BD1609,BQ1609)),
BU1609,
FESTIVOS_CO!A:A
)
)
))</f>
        <v>EN PROCESO NOTIFICACION / COMUNICACION</v>
      </c>
      <c r="BW1609" s="44"/>
      <c r="BX1609" s="53"/>
      <c r="BY1609" s="45"/>
      <c r="BZ1609" s="37"/>
      <c r="CA1609" s="54" t="str">
        <f t="shared" si="308"/>
        <v>PENDIENTE EJECUTORIA</v>
      </c>
      <c r="CB1609" s="59" t="str">
        <f t="shared" si="305"/>
        <v/>
      </c>
      <c r="CC1609" s="36"/>
      <c r="CD1609" s="40"/>
      <c r="CE1609" s="46"/>
      <c r="CF1609" s="40"/>
      <c r="CG1609" s="40"/>
      <c r="CH1609" s="40"/>
      <c r="CI1609" s="36"/>
      <c r="CJ1609" s="47"/>
      <c r="CK1609" s="40"/>
      <c r="CL1609" s="40"/>
      <c r="CM1609" s="40"/>
      <c r="CN1609" s="40"/>
    </row>
    <row r="1610" spans="1:92" ht="42.75" hidden="1">
      <c r="A1610" s="49" t="str">
        <f t="shared" si="309"/>
        <v>SIN GESTIÓN</v>
      </c>
      <c r="B1610" s="58"/>
      <c r="C1610" s="37"/>
      <c r="D1610" s="37"/>
      <c r="E1610" s="49" t="str">
        <f t="shared" si="310"/>
        <v>PENDIENTE NOTIFICACIÓN</v>
      </c>
      <c r="F1610" s="141" t="str">
        <f t="shared" si="311"/>
        <v>PENDIENTE NOTIFICACIÓN</v>
      </c>
      <c r="G1610" s="49" t="str">
        <f t="shared" si="312"/>
        <v/>
      </c>
      <c r="H1610" s="51" t="str">
        <f ca="1">IF(
L1610="",
"",
IF(
NETWORKDAYS(L1610,IF(M1610&lt;&gt;"",M1610,TODAY()),FESTIVOS_CO!A:A)&gt;2,
"VENCIDO",
IF(
NETWORKDAYS(L1610,IF(M1610&lt;&gt;"",M1610,TODAY()),FESTIVOS_CO!A:A)=2,
"ALERTA",
"A TIEMPO"
)))</f>
        <v/>
      </c>
      <c r="I1610" s="40"/>
      <c r="J1610" s="36"/>
      <c r="K1610" s="37"/>
      <c r="L1610" s="50"/>
      <c r="M1610" s="37"/>
      <c r="N1610" s="52"/>
      <c r="O1610" s="52"/>
      <c r="P1610" s="36"/>
      <c r="Q1610" s="36"/>
      <c r="R1610" s="40"/>
      <c r="S1610" s="36"/>
      <c r="T1610" s="40"/>
      <c r="U1610" s="40"/>
      <c r="V1610" s="81"/>
      <c r="W1610" s="40"/>
      <c r="X1610" s="40"/>
      <c r="Y1610" s="40"/>
      <c r="Z1610" s="38" t="str">
        <f>IFERROR(VLOOKUP(Y1610,DIRECTORIO!A:B,2,FALSE),"")</f>
        <v/>
      </c>
      <c r="AA1610" s="40"/>
      <c r="AB1610" s="40"/>
      <c r="AC1610" s="40"/>
      <c r="AD1610" s="40"/>
      <c r="AE1610" s="40"/>
      <c r="AF1610" s="40"/>
      <c r="AG1610" s="41" t="s">
        <v>109</v>
      </c>
      <c r="AH1610" s="42"/>
      <c r="AI1610" s="54" t="str">
        <f t="shared" ca="1" si="313"/>
        <v>PENDIENTE NOTIFICACIÓN ELECTRÓNICA</v>
      </c>
      <c r="AJ1610" s="37"/>
      <c r="AK1610" s="37"/>
      <c r="AL1610" s="37"/>
      <c r="AM1610" s="53" t="str">
        <f>IF(AK1610="","",WORKDAY(AK1610,5,FESTIVOS_CO!A:A))</f>
        <v/>
      </c>
      <c r="AN1610" s="37"/>
      <c r="AO1610" s="37"/>
      <c r="AP1610" s="54" t="str">
        <f t="shared" ca="1" si="306"/>
        <v>NO APLICA</v>
      </c>
      <c r="AQ1610" s="36"/>
      <c r="AR1610" s="43"/>
      <c r="AS1610" s="37"/>
      <c r="AT1610" s="36"/>
      <c r="AU1610" s="37"/>
      <c r="AV1610" s="36"/>
      <c r="AW1610" s="36"/>
      <c r="AX1610" s="37"/>
      <c r="AY1610" s="140" t="str">
        <f>IF(AU1610="","",WORKDAY(AU1610,5,FESTIVOS_CO!A:A))</f>
        <v/>
      </c>
      <c r="AZ1610" s="54" t="str">
        <f t="shared" ref="AZ1610:AZ1673" ca="1" si="315">IF(
AND(BB1610="SI",BC1610&lt;&gt;"",BD1610&lt;&gt;""),
"NOTIFICACIÓN PERSONAL COMPLETA",
IF(
AND(AO1610="",AX1610="",BQ1610="",BC1610&lt;&gt;"",BD1610&lt;&gt;""),
"NOTIFICADO POR CONDUCTA CONCLUYENTE",
IF(AP1610="NO PROCEDE CITACION",
"NO PROCEDE",
IF(AP1610="NO APLICA",
"NO APLICA",
IF(AW1610="NO",
"HACER AVISO",
IF(AQ1610="",
"PENDIENTE GESTIONAR CITACIÓN",
IF(AS1610="",
"PENDIENTE FIRMA",
IF(AR1610="",
"PENDIENTE REVISIÓN",
IF(AT1610="",
"PENDIENTE RADICAR",
"CITACIÓN COMPLETA EN ESPERA PRESENTACION PERSONAL"
)))))))))</f>
        <v>NO APLICA</v>
      </c>
      <c r="BA1610" s="55" t="str">
        <f>IF(AX1610="","",WORKDAY(AX1610,5,FESTIVOS_CO!A:A))</f>
        <v/>
      </c>
      <c r="BB1610" s="39"/>
      <c r="BC1610" s="40"/>
      <c r="BD1610" s="40"/>
      <c r="BE1610" s="56" t="str">
        <f t="shared" ca="1" si="304"/>
        <v>NO APLICA</v>
      </c>
      <c r="BF1610" s="37"/>
      <c r="BG1610" s="45"/>
      <c r="BH1610" s="37"/>
      <c r="BI1610" s="36"/>
      <c r="BJ1610" s="37"/>
      <c r="BK1610" s="36"/>
      <c r="BL1610" s="36"/>
      <c r="BM1610" s="53" t="str">
        <f>IF(BJ1610="","",WORKDAY(BJ1610,5,FESTIVOS_CO!A:A))</f>
        <v/>
      </c>
      <c r="BN1610" s="57" t="str">
        <f t="shared" ca="1" si="314"/>
        <v>PENDIENTE HACER AVISO</v>
      </c>
      <c r="BO1610" s="54" t="str">
        <f t="shared" ca="1" si="307"/>
        <v>EN TRÁMITE NOTIF. POR AVISO</v>
      </c>
      <c r="BP1610" s="37"/>
      <c r="BQ1610" s="53" t="str">
        <f>IF(BP1610="","",WORKDAY(BP1610,5,FESTIVOS_CO!A:A))</f>
        <v/>
      </c>
      <c r="BR1610" s="37"/>
      <c r="BS1610" s="36"/>
      <c r="BT1610" s="38"/>
      <c r="BU1610" s="58" t="e">
        <f>VLOOKUP(BT1610,Hoja2!$C:$D,2,0)</f>
        <v>#N/A</v>
      </c>
      <c r="BV1610" s="80" t="str">
        <f>IF(
AND(AO1610="",BD1610="",BQ1610=""),
"EN PROCESO NOTIFICACION / COMUNICACION",
IF(
BT1610="",
"NO APLICA",
IF(
BU1610=60,
IF(AO1610&lt;&gt;"",AO1610,IF(BD1610&lt;&gt;"",BD1610,BQ1610))+60,
WORKDAY(
IF(AO1610&lt;&gt;"",AO1610,IF(BD1610&lt;&gt;"",BD1610,BQ1610)),
BU1610,
FESTIVOS_CO!A:A
)
)
))</f>
        <v>EN PROCESO NOTIFICACION / COMUNICACION</v>
      </c>
      <c r="BW1610" s="44"/>
      <c r="BX1610" s="53"/>
      <c r="BY1610" s="45"/>
      <c r="BZ1610" s="37"/>
      <c r="CA1610" s="54" t="str">
        <f t="shared" si="308"/>
        <v>PENDIENTE EJECUTORIA</v>
      </c>
      <c r="CB1610" s="59" t="str">
        <f t="shared" si="305"/>
        <v/>
      </c>
      <c r="CC1610" s="36"/>
      <c r="CD1610" s="40"/>
      <c r="CE1610" s="46"/>
      <c r="CF1610" s="40"/>
      <c r="CG1610" s="40"/>
      <c r="CH1610" s="40"/>
      <c r="CI1610" s="36"/>
      <c r="CJ1610" s="47"/>
      <c r="CK1610" s="40"/>
      <c r="CL1610" s="40"/>
      <c r="CM1610" s="40"/>
      <c r="CN1610" s="40"/>
    </row>
    <row r="1611" spans="1:92" ht="42.75" hidden="1">
      <c r="A1611" s="49" t="str">
        <f t="shared" si="309"/>
        <v>SIN GESTIÓN</v>
      </c>
      <c r="B1611" s="58"/>
      <c r="C1611" s="37"/>
      <c r="D1611" s="37"/>
      <c r="E1611" s="49" t="str">
        <f t="shared" si="310"/>
        <v>PENDIENTE NOTIFICACIÓN</v>
      </c>
      <c r="F1611" s="141" t="str">
        <f t="shared" si="311"/>
        <v>PENDIENTE NOTIFICACIÓN</v>
      </c>
      <c r="G1611" s="49" t="str">
        <f t="shared" si="312"/>
        <v/>
      </c>
      <c r="H1611" s="51" t="str">
        <f ca="1">IF(
L1611="",
"",
IF(
NETWORKDAYS(L1611,IF(M1611&lt;&gt;"",M1611,TODAY()),FESTIVOS_CO!A:A)&gt;2,
"VENCIDO",
IF(
NETWORKDAYS(L1611,IF(M1611&lt;&gt;"",M1611,TODAY()),FESTIVOS_CO!A:A)=2,
"ALERTA",
"A TIEMPO"
)))</f>
        <v/>
      </c>
      <c r="I1611" s="40"/>
      <c r="J1611" s="36"/>
      <c r="K1611" s="37"/>
      <c r="L1611" s="50"/>
      <c r="M1611" s="37"/>
      <c r="N1611" s="52"/>
      <c r="O1611" s="52"/>
      <c r="P1611" s="36"/>
      <c r="Q1611" s="36"/>
      <c r="R1611" s="40"/>
      <c r="S1611" s="36"/>
      <c r="T1611" s="40"/>
      <c r="U1611" s="40"/>
      <c r="V1611" s="81"/>
      <c r="W1611" s="40"/>
      <c r="X1611" s="40"/>
      <c r="Y1611" s="40"/>
      <c r="Z1611" s="38" t="str">
        <f>IFERROR(VLOOKUP(Y1611,DIRECTORIO!A:B,2,FALSE),"")</f>
        <v/>
      </c>
      <c r="AA1611" s="40"/>
      <c r="AB1611" s="40"/>
      <c r="AC1611" s="40"/>
      <c r="AD1611" s="40"/>
      <c r="AE1611" s="40"/>
      <c r="AF1611" s="40"/>
      <c r="AG1611" s="41" t="s">
        <v>109</v>
      </c>
      <c r="AH1611" s="42"/>
      <c r="AI1611" s="54" t="str">
        <f t="shared" ca="1" si="313"/>
        <v>PENDIENTE NOTIFICACIÓN ELECTRÓNICA</v>
      </c>
      <c r="AJ1611" s="37"/>
      <c r="AK1611" s="37"/>
      <c r="AL1611" s="37"/>
      <c r="AM1611" s="53" t="str">
        <f>IF(AK1611="","",WORKDAY(AK1611,5,FESTIVOS_CO!A:A))</f>
        <v/>
      </c>
      <c r="AN1611" s="37"/>
      <c r="AO1611" s="37"/>
      <c r="AP1611" s="54" t="str">
        <f t="shared" ca="1" si="306"/>
        <v>NO APLICA</v>
      </c>
      <c r="AQ1611" s="36"/>
      <c r="AR1611" s="43"/>
      <c r="AS1611" s="37"/>
      <c r="AT1611" s="36"/>
      <c r="AU1611" s="37"/>
      <c r="AV1611" s="36"/>
      <c r="AW1611" s="36"/>
      <c r="AX1611" s="37"/>
      <c r="AY1611" s="140" t="str">
        <f>IF(AU1611="","",WORKDAY(AU1611,5,FESTIVOS_CO!A:A))</f>
        <v/>
      </c>
      <c r="AZ1611" s="54" t="str">
        <f t="shared" ca="1" si="315"/>
        <v>NO APLICA</v>
      </c>
      <c r="BA1611" s="55" t="str">
        <f>IF(AX1611="","",WORKDAY(AX1611,5,FESTIVOS_CO!A:A))</f>
        <v/>
      </c>
      <c r="BB1611" s="39"/>
      <c r="BC1611" s="40"/>
      <c r="BD1611" s="40"/>
      <c r="BE1611" s="56" t="str">
        <f t="shared" ca="1" si="304"/>
        <v>NO APLICA</v>
      </c>
      <c r="BF1611" s="37"/>
      <c r="BG1611" s="45"/>
      <c r="BH1611" s="37"/>
      <c r="BI1611" s="36"/>
      <c r="BJ1611" s="37"/>
      <c r="BK1611" s="36"/>
      <c r="BL1611" s="36"/>
      <c r="BM1611" s="53" t="str">
        <f>IF(BJ1611="","",WORKDAY(BJ1611,5,FESTIVOS_CO!A:A))</f>
        <v/>
      </c>
      <c r="BN1611" s="57" t="str">
        <f t="shared" ca="1" si="314"/>
        <v>PENDIENTE HACER AVISO</v>
      </c>
      <c r="BO1611" s="54" t="str">
        <f t="shared" ca="1" si="307"/>
        <v>EN TRÁMITE NOTIF. POR AVISO</v>
      </c>
      <c r="BP1611" s="37"/>
      <c r="BQ1611" s="53" t="str">
        <f>IF(BP1611="","",WORKDAY(BP1611,5,FESTIVOS_CO!A:A))</f>
        <v/>
      </c>
      <c r="BR1611" s="37"/>
      <c r="BS1611" s="36"/>
      <c r="BT1611" s="38"/>
      <c r="BU1611" s="58" t="e">
        <f>VLOOKUP(BT1611,Hoja2!$C:$D,2,0)</f>
        <v>#N/A</v>
      </c>
      <c r="BV1611" s="80" t="str">
        <f>IF(
AND(AO1611="",BD1611="",BQ1611=""),
"EN PROCESO NOTIFICACION / COMUNICACION",
IF(
BT1611="",
"NO APLICA",
IF(
BU1611=60,
IF(AO1611&lt;&gt;"",AO1611,IF(BD1611&lt;&gt;"",BD1611,BQ1611))+60,
WORKDAY(
IF(AO1611&lt;&gt;"",AO1611,IF(BD1611&lt;&gt;"",BD1611,BQ1611)),
BU1611,
FESTIVOS_CO!A:A
)
)
))</f>
        <v>EN PROCESO NOTIFICACION / COMUNICACION</v>
      </c>
      <c r="BW1611" s="44"/>
      <c r="BX1611" s="53"/>
      <c r="BY1611" s="45"/>
      <c r="BZ1611" s="37"/>
      <c r="CA1611" s="54" t="str">
        <f t="shared" si="308"/>
        <v>PENDIENTE EJECUTORIA</v>
      </c>
      <c r="CB1611" s="59" t="str">
        <f t="shared" si="305"/>
        <v/>
      </c>
      <c r="CC1611" s="36"/>
      <c r="CD1611" s="40"/>
      <c r="CE1611" s="46"/>
      <c r="CF1611" s="40"/>
      <c r="CG1611" s="40"/>
      <c r="CH1611" s="40"/>
      <c r="CI1611" s="36"/>
      <c r="CJ1611" s="47"/>
      <c r="CK1611" s="40"/>
      <c r="CL1611" s="40"/>
      <c r="CM1611" s="40"/>
      <c r="CN1611" s="40"/>
    </row>
    <row r="1612" spans="1:92" ht="42.75" hidden="1">
      <c r="A1612" s="49" t="str">
        <f t="shared" si="309"/>
        <v>SIN GESTIÓN</v>
      </c>
      <c r="B1612" s="58"/>
      <c r="C1612" s="37"/>
      <c r="D1612" s="37"/>
      <c r="E1612" s="49" t="str">
        <f t="shared" si="310"/>
        <v>PENDIENTE NOTIFICACIÓN</v>
      </c>
      <c r="F1612" s="141" t="str">
        <f t="shared" si="311"/>
        <v>PENDIENTE NOTIFICACIÓN</v>
      </c>
      <c r="G1612" s="49" t="str">
        <f t="shared" si="312"/>
        <v/>
      </c>
      <c r="H1612" s="51" t="str">
        <f ca="1">IF(
L1612="",
"",
IF(
NETWORKDAYS(L1612,IF(M1612&lt;&gt;"",M1612,TODAY()),FESTIVOS_CO!A:A)&gt;2,
"VENCIDO",
IF(
NETWORKDAYS(L1612,IF(M1612&lt;&gt;"",M1612,TODAY()),FESTIVOS_CO!A:A)=2,
"ALERTA",
"A TIEMPO"
)))</f>
        <v/>
      </c>
      <c r="I1612" s="40"/>
      <c r="J1612" s="36"/>
      <c r="K1612" s="37"/>
      <c r="L1612" s="50"/>
      <c r="M1612" s="37"/>
      <c r="N1612" s="52"/>
      <c r="O1612" s="52"/>
      <c r="P1612" s="36"/>
      <c r="Q1612" s="36"/>
      <c r="R1612" s="40"/>
      <c r="S1612" s="36"/>
      <c r="T1612" s="40"/>
      <c r="U1612" s="40"/>
      <c r="V1612" s="81"/>
      <c r="W1612" s="40"/>
      <c r="X1612" s="40"/>
      <c r="Y1612" s="40"/>
      <c r="Z1612" s="38" t="str">
        <f>IFERROR(VLOOKUP(Y1612,DIRECTORIO!A:B,2,FALSE),"")</f>
        <v/>
      </c>
      <c r="AA1612" s="40"/>
      <c r="AB1612" s="40"/>
      <c r="AC1612" s="40"/>
      <c r="AD1612" s="40"/>
      <c r="AE1612" s="40"/>
      <c r="AF1612" s="40"/>
      <c r="AG1612" s="41" t="s">
        <v>109</v>
      </c>
      <c r="AH1612" s="42"/>
      <c r="AI1612" s="54" t="str">
        <f t="shared" ca="1" si="313"/>
        <v>PENDIENTE NOTIFICACIÓN ELECTRÓNICA</v>
      </c>
      <c r="AJ1612" s="37"/>
      <c r="AK1612" s="37"/>
      <c r="AL1612" s="37"/>
      <c r="AM1612" s="53" t="str">
        <f>IF(AK1612="","",WORKDAY(AK1612,5,FESTIVOS_CO!A:A))</f>
        <v/>
      </c>
      <c r="AN1612" s="37"/>
      <c r="AO1612" s="37"/>
      <c r="AP1612" s="54" t="str">
        <f t="shared" ca="1" si="306"/>
        <v>NO APLICA</v>
      </c>
      <c r="AQ1612" s="36"/>
      <c r="AR1612" s="43"/>
      <c r="AS1612" s="37"/>
      <c r="AT1612" s="36"/>
      <c r="AU1612" s="37"/>
      <c r="AV1612" s="36"/>
      <c r="AW1612" s="36"/>
      <c r="AX1612" s="37"/>
      <c r="AY1612" s="140" t="str">
        <f>IF(AU1612="","",WORKDAY(AU1612,5,FESTIVOS_CO!A:A))</f>
        <v/>
      </c>
      <c r="AZ1612" s="54" t="str">
        <f t="shared" ca="1" si="315"/>
        <v>NO APLICA</v>
      </c>
      <c r="BA1612" s="55" t="str">
        <f>IF(AX1612="","",WORKDAY(AX1612,5,FESTIVOS_CO!A:A))</f>
        <v/>
      </c>
      <c r="BB1612" s="39"/>
      <c r="BC1612" s="40"/>
      <c r="BD1612" s="40"/>
      <c r="BE1612" s="56" t="str">
        <f t="shared" ca="1" si="304"/>
        <v>NO APLICA</v>
      </c>
      <c r="BF1612" s="37"/>
      <c r="BG1612" s="45"/>
      <c r="BH1612" s="37"/>
      <c r="BI1612" s="36"/>
      <c r="BJ1612" s="37"/>
      <c r="BK1612" s="36"/>
      <c r="BL1612" s="36"/>
      <c r="BM1612" s="53" t="str">
        <f>IF(BJ1612="","",WORKDAY(BJ1612,5,FESTIVOS_CO!A:A))</f>
        <v/>
      </c>
      <c r="BN1612" s="57" t="str">
        <f t="shared" ca="1" si="314"/>
        <v>PENDIENTE HACER AVISO</v>
      </c>
      <c r="BO1612" s="54" t="str">
        <f t="shared" ca="1" si="307"/>
        <v>EN TRÁMITE NOTIF. POR AVISO</v>
      </c>
      <c r="BP1612" s="37"/>
      <c r="BQ1612" s="53" t="str">
        <f>IF(BP1612="","",WORKDAY(BP1612,5,FESTIVOS_CO!A:A))</f>
        <v/>
      </c>
      <c r="BR1612" s="37"/>
      <c r="BS1612" s="36"/>
      <c r="BT1612" s="38"/>
      <c r="BU1612" s="58" t="e">
        <f>VLOOKUP(BT1612,Hoja2!$C:$D,2,0)</f>
        <v>#N/A</v>
      </c>
      <c r="BV1612" s="80" t="str">
        <f>IF(
AND(AO1612="",BD1612="",BQ1612=""),
"EN PROCESO NOTIFICACION / COMUNICACION",
IF(
BT1612="",
"NO APLICA",
IF(
BU1612=60,
IF(AO1612&lt;&gt;"",AO1612,IF(BD1612&lt;&gt;"",BD1612,BQ1612))+60,
WORKDAY(
IF(AO1612&lt;&gt;"",AO1612,IF(BD1612&lt;&gt;"",BD1612,BQ1612)),
BU1612,
FESTIVOS_CO!A:A
)
)
))</f>
        <v>EN PROCESO NOTIFICACION / COMUNICACION</v>
      </c>
      <c r="BW1612" s="44"/>
      <c r="BX1612" s="53"/>
      <c r="BY1612" s="45"/>
      <c r="BZ1612" s="37"/>
      <c r="CA1612" s="54" t="str">
        <f t="shared" si="308"/>
        <v>PENDIENTE EJECUTORIA</v>
      </c>
      <c r="CB1612" s="59" t="str">
        <f t="shared" si="305"/>
        <v/>
      </c>
      <c r="CC1612" s="36"/>
      <c r="CD1612" s="40"/>
      <c r="CE1612" s="46"/>
      <c r="CF1612" s="40"/>
      <c r="CG1612" s="40"/>
      <c r="CH1612" s="40"/>
      <c r="CI1612" s="36"/>
      <c r="CJ1612" s="47"/>
      <c r="CK1612" s="40"/>
      <c r="CL1612" s="40"/>
      <c r="CM1612" s="40"/>
      <c r="CN1612" s="40"/>
    </row>
    <row r="1613" spans="1:92" ht="42.75" hidden="1">
      <c r="A1613" s="49" t="str">
        <f t="shared" si="309"/>
        <v>SIN GESTIÓN</v>
      </c>
      <c r="B1613" s="58"/>
      <c r="C1613" s="37"/>
      <c r="D1613" s="37"/>
      <c r="E1613" s="49" t="str">
        <f t="shared" si="310"/>
        <v>PENDIENTE NOTIFICACIÓN</v>
      </c>
      <c r="F1613" s="141" t="str">
        <f t="shared" si="311"/>
        <v>PENDIENTE NOTIFICACIÓN</v>
      </c>
      <c r="G1613" s="49" t="str">
        <f t="shared" si="312"/>
        <v/>
      </c>
      <c r="H1613" s="51" t="str">
        <f ca="1">IF(
L1613="",
"",
IF(
NETWORKDAYS(L1613,IF(M1613&lt;&gt;"",M1613,TODAY()),FESTIVOS_CO!A:A)&gt;2,
"VENCIDO",
IF(
NETWORKDAYS(L1613,IF(M1613&lt;&gt;"",M1613,TODAY()),FESTIVOS_CO!A:A)=2,
"ALERTA",
"A TIEMPO"
)))</f>
        <v/>
      </c>
      <c r="I1613" s="40"/>
      <c r="J1613" s="36"/>
      <c r="K1613" s="37"/>
      <c r="L1613" s="50"/>
      <c r="M1613" s="37"/>
      <c r="N1613" s="52"/>
      <c r="O1613" s="52"/>
      <c r="P1613" s="36"/>
      <c r="Q1613" s="36"/>
      <c r="R1613" s="40"/>
      <c r="S1613" s="36"/>
      <c r="T1613" s="40"/>
      <c r="U1613" s="40"/>
      <c r="V1613" s="81"/>
      <c r="W1613" s="40"/>
      <c r="X1613" s="40"/>
      <c r="Y1613" s="40"/>
      <c r="Z1613" s="38" t="str">
        <f>IFERROR(VLOOKUP(Y1613,DIRECTORIO!A:B,2,FALSE),"")</f>
        <v/>
      </c>
      <c r="AA1613" s="40"/>
      <c r="AB1613" s="40"/>
      <c r="AC1613" s="40"/>
      <c r="AD1613" s="40"/>
      <c r="AE1613" s="40"/>
      <c r="AF1613" s="40"/>
      <c r="AG1613" s="41" t="s">
        <v>109</v>
      </c>
      <c r="AH1613" s="42"/>
      <c r="AI1613" s="54" t="str">
        <f t="shared" ca="1" si="313"/>
        <v>PENDIENTE NOTIFICACIÓN ELECTRÓNICA</v>
      </c>
      <c r="AJ1613" s="37"/>
      <c r="AK1613" s="37"/>
      <c r="AL1613" s="37"/>
      <c r="AM1613" s="53" t="str">
        <f>IF(AK1613="","",WORKDAY(AK1613,5,FESTIVOS_CO!A:A))</f>
        <v/>
      </c>
      <c r="AN1613" s="37"/>
      <c r="AO1613" s="37"/>
      <c r="AP1613" s="54" t="str">
        <f t="shared" ca="1" si="306"/>
        <v>NO APLICA</v>
      </c>
      <c r="AQ1613" s="36"/>
      <c r="AR1613" s="43"/>
      <c r="AS1613" s="37"/>
      <c r="AT1613" s="36"/>
      <c r="AU1613" s="37"/>
      <c r="AV1613" s="36"/>
      <c r="AW1613" s="36"/>
      <c r="AX1613" s="37"/>
      <c r="AY1613" s="140" t="str">
        <f>IF(AU1613="","",WORKDAY(AU1613,5,FESTIVOS_CO!A:A))</f>
        <v/>
      </c>
      <c r="AZ1613" s="54" t="str">
        <f t="shared" ca="1" si="315"/>
        <v>NO APLICA</v>
      </c>
      <c r="BA1613" s="55" t="str">
        <f>IF(AX1613="","",WORKDAY(AX1613,5,FESTIVOS_CO!A:A))</f>
        <v/>
      </c>
      <c r="BB1613" s="39"/>
      <c r="BC1613" s="40"/>
      <c r="BD1613" s="40"/>
      <c r="BE1613" s="56" t="str">
        <f t="shared" ca="1" si="304"/>
        <v>NO APLICA</v>
      </c>
      <c r="BF1613" s="37"/>
      <c r="BG1613" s="45"/>
      <c r="BH1613" s="37"/>
      <c r="BI1613" s="36"/>
      <c r="BJ1613" s="37"/>
      <c r="BK1613" s="36"/>
      <c r="BL1613" s="36"/>
      <c r="BM1613" s="53" t="str">
        <f>IF(BJ1613="","",WORKDAY(BJ1613,5,FESTIVOS_CO!A:A))</f>
        <v/>
      </c>
      <c r="BN1613" s="57" t="str">
        <f t="shared" ca="1" si="314"/>
        <v>PENDIENTE HACER AVISO</v>
      </c>
      <c r="BO1613" s="54" t="str">
        <f t="shared" ca="1" si="307"/>
        <v>EN TRÁMITE NOTIF. POR AVISO</v>
      </c>
      <c r="BP1613" s="37"/>
      <c r="BQ1613" s="53" t="str">
        <f>IF(BP1613="","",WORKDAY(BP1613,5,FESTIVOS_CO!A:A))</f>
        <v/>
      </c>
      <c r="BR1613" s="37"/>
      <c r="BS1613" s="36"/>
      <c r="BT1613" s="38"/>
      <c r="BU1613" s="58" t="e">
        <f>VLOOKUP(BT1613,Hoja2!$C:$D,2,0)</f>
        <v>#N/A</v>
      </c>
      <c r="BV1613" s="80" t="str">
        <f>IF(
AND(AO1613="",BD1613="",BQ1613=""),
"EN PROCESO NOTIFICACION / COMUNICACION",
IF(
BT1613="",
"NO APLICA",
IF(
BU1613=60,
IF(AO1613&lt;&gt;"",AO1613,IF(BD1613&lt;&gt;"",BD1613,BQ1613))+60,
WORKDAY(
IF(AO1613&lt;&gt;"",AO1613,IF(BD1613&lt;&gt;"",BD1613,BQ1613)),
BU1613,
FESTIVOS_CO!A:A
)
)
))</f>
        <v>EN PROCESO NOTIFICACION / COMUNICACION</v>
      </c>
      <c r="BW1613" s="44"/>
      <c r="BX1613" s="53"/>
      <c r="BY1613" s="45"/>
      <c r="BZ1613" s="37"/>
      <c r="CA1613" s="54" t="str">
        <f t="shared" si="308"/>
        <v>PENDIENTE EJECUTORIA</v>
      </c>
      <c r="CB1613" s="59" t="str">
        <f t="shared" si="305"/>
        <v/>
      </c>
      <c r="CC1613" s="36"/>
      <c r="CD1613" s="40"/>
      <c r="CE1613" s="46"/>
      <c r="CF1613" s="40"/>
      <c r="CG1613" s="40"/>
      <c r="CH1613" s="40"/>
      <c r="CI1613" s="36"/>
      <c r="CJ1613" s="47"/>
      <c r="CK1613" s="40"/>
      <c r="CL1613" s="40"/>
      <c r="CM1613" s="40"/>
      <c r="CN1613" s="40"/>
    </row>
    <row r="1614" spans="1:92" ht="42.75" hidden="1">
      <c r="A1614" s="49" t="str">
        <f t="shared" si="309"/>
        <v>SIN GESTIÓN</v>
      </c>
      <c r="B1614" s="58"/>
      <c r="C1614" s="37"/>
      <c r="D1614" s="37"/>
      <c r="E1614" s="49" t="str">
        <f t="shared" si="310"/>
        <v>PENDIENTE NOTIFICACIÓN</v>
      </c>
      <c r="F1614" s="141" t="str">
        <f t="shared" si="311"/>
        <v>PENDIENTE NOTIFICACIÓN</v>
      </c>
      <c r="G1614" s="49" t="str">
        <f t="shared" si="312"/>
        <v/>
      </c>
      <c r="H1614" s="51" t="str">
        <f ca="1">IF(
L1614="",
"",
IF(
NETWORKDAYS(L1614,IF(M1614&lt;&gt;"",M1614,TODAY()),FESTIVOS_CO!A:A)&gt;2,
"VENCIDO",
IF(
NETWORKDAYS(L1614,IF(M1614&lt;&gt;"",M1614,TODAY()),FESTIVOS_CO!A:A)=2,
"ALERTA",
"A TIEMPO"
)))</f>
        <v/>
      </c>
      <c r="I1614" s="40"/>
      <c r="J1614" s="36"/>
      <c r="K1614" s="37"/>
      <c r="L1614" s="50"/>
      <c r="M1614" s="37"/>
      <c r="N1614" s="52"/>
      <c r="O1614" s="52"/>
      <c r="P1614" s="36"/>
      <c r="Q1614" s="36"/>
      <c r="R1614" s="40"/>
      <c r="S1614" s="36"/>
      <c r="T1614" s="40"/>
      <c r="U1614" s="40"/>
      <c r="V1614" s="81"/>
      <c r="W1614" s="40"/>
      <c r="X1614" s="40"/>
      <c r="Y1614" s="40"/>
      <c r="Z1614" s="38" t="str">
        <f>IFERROR(VLOOKUP(Y1614,DIRECTORIO!A:B,2,FALSE),"")</f>
        <v/>
      </c>
      <c r="AA1614" s="40"/>
      <c r="AB1614" s="40"/>
      <c r="AC1614" s="40"/>
      <c r="AD1614" s="40"/>
      <c r="AE1614" s="40"/>
      <c r="AF1614" s="40"/>
      <c r="AG1614" s="41" t="s">
        <v>109</v>
      </c>
      <c r="AH1614" s="42"/>
      <c r="AI1614" s="54" t="str">
        <f t="shared" ca="1" si="313"/>
        <v>PENDIENTE NOTIFICACIÓN ELECTRÓNICA</v>
      </c>
      <c r="AJ1614" s="37"/>
      <c r="AK1614" s="37"/>
      <c r="AL1614" s="37"/>
      <c r="AM1614" s="53" t="str">
        <f>IF(AK1614="","",WORKDAY(AK1614,5,FESTIVOS_CO!A:A))</f>
        <v/>
      </c>
      <c r="AN1614" s="37"/>
      <c r="AO1614" s="37"/>
      <c r="AP1614" s="54" t="str">
        <f t="shared" ca="1" si="306"/>
        <v>NO APLICA</v>
      </c>
      <c r="AQ1614" s="36"/>
      <c r="AR1614" s="43"/>
      <c r="AS1614" s="37"/>
      <c r="AT1614" s="36"/>
      <c r="AU1614" s="37"/>
      <c r="AV1614" s="36"/>
      <c r="AW1614" s="36"/>
      <c r="AX1614" s="37"/>
      <c r="AY1614" s="140" t="str">
        <f>IF(AU1614="","",WORKDAY(AU1614,5,FESTIVOS_CO!A:A))</f>
        <v/>
      </c>
      <c r="AZ1614" s="54" t="str">
        <f t="shared" ca="1" si="315"/>
        <v>NO APLICA</v>
      </c>
      <c r="BA1614" s="55" t="str">
        <f>IF(AX1614="","",WORKDAY(AX1614,5,FESTIVOS_CO!A:A))</f>
        <v/>
      </c>
      <c r="BB1614" s="39"/>
      <c r="BC1614" s="40"/>
      <c r="BD1614" s="40"/>
      <c r="BE1614" s="56" t="str">
        <f t="shared" ca="1" si="304"/>
        <v>NO APLICA</v>
      </c>
      <c r="BF1614" s="37"/>
      <c r="BG1614" s="45"/>
      <c r="BH1614" s="37"/>
      <c r="BI1614" s="36"/>
      <c r="BJ1614" s="37"/>
      <c r="BK1614" s="36"/>
      <c r="BL1614" s="36"/>
      <c r="BM1614" s="53" t="str">
        <f>IF(BJ1614="","",WORKDAY(BJ1614,5,FESTIVOS_CO!A:A))</f>
        <v/>
      </c>
      <c r="BN1614" s="57" t="str">
        <f t="shared" ca="1" si="314"/>
        <v>PENDIENTE HACER AVISO</v>
      </c>
      <c r="BO1614" s="54" t="str">
        <f t="shared" ca="1" si="307"/>
        <v>EN TRÁMITE NOTIF. POR AVISO</v>
      </c>
      <c r="BP1614" s="37"/>
      <c r="BQ1614" s="53" t="str">
        <f>IF(BP1614="","",WORKDAY(BP1614,5,FESTIVOS_CO!A:A))</f>
        <v/>
      </c>
      <c r="BR1614" s="37"/>
      <c r="BS1614" s="36"/>
      <c r="BT1614" s="38"/>
      <c r="BU1614" s="58" t="e">
        <f>VLOOKUP(BT1614,Hoja2!$C:$D,2,0)</f>
        <v>#N/A</v>
      </c>
      <c r="BV1614" s="80" t="str">
        <f>IF(
AND(AO1614="",BD1614="",BQ1614=""),
"EN PROCESO NOTIFICACION / COMUNICACION",
IF(
BT1614="",
"NO APLICA",
IF(
BU1614=60,
IF(AO1614&lt;&gt;"",AO1614,IF(BD1614&lt;&gt;"",BD1614,BQ1614))+60,
WORKDAY(
IF(AO1614&lt;&gt;"",AO1614,IF(BD1614&lt;&gt;"",BD1614,BQ1614)),
BU1614,
FESTIVOS_CO!A:A
)
)
))</f>
        <v>EN PROCESO NOTIFICACION / COMUNICACION</v>
      </c>
      <c r="BW1614" s="44"/>
      <c r="BX1614" s="53"/>
      <c r="BY1614" s="45"/>
      <c r="BZ1614" s="37"/>
      <c r="CA1614" s="54" t="str">
        <f t="shared" si="308"/>
        <v>PENDIENTE EJECUTORIA</v>
      </c>
      <c r="CB1614" s="59" t="str">
        <f t="shared" si="305"/>
        <v/>
      </c>
      <c r="CC1614" s="36"/>
      <c r="CD1614" s="40"/>
      <c r="CE1614" s="46"/>
      <c r="CF1614" s="40"/>
      <c r="CG1614" s="40"/>
      <c r="CH1614" s="40"/>
      <c r="CI1614" s="36"/>
      <c r="CJ1614" s="47"/>
      <c r="CK1614" s="40"/>
      <c r="CL1614" s="40"/>
      <c r="CM1614" s="40"/>
      <c r="CN1614" s="40"/>
    </row>
    <row r="1615" spans="1:92" ht="42.75" hidden="1">
      <c r="A1615" s="49" t="str">
        <f t="shared" si="309"/>
        <v>SIN GESTIÓN</v>
      </c>
      <c r="B1615" s="58"/>
      <c r="C1615" s="37"/>
      <c r="D1615" s="37"/>
      <c r="E1615" s="49" t="str">
        <f t="shared" si="310"/>
        <v>PENDIENTE NOTIFICACIÓN</v>
      </c>
      <c r="F1615" s="141" t="str">
        <f t="shared" si="311"/>
        <v>PENDIENTE NOTIFICACIÓN</v>
      </c>
      <c r="G1615" s="49" t="str">
        <f t="shared" si="312"/>
        <v/>
      </c>
      <c r="H1615" s="51" t="str">
        <f ca="1">IF(
L1615="",
"",
IF(
NETWORKDAYS(L1615,IF(M1615&lt;&gt;"",M1615,TODAY()),FESTIVOS_CO!A:A)&gt;2,
"VENCIDO",
IF(
NETWORKDAYS(L1615,IF(M1615&lt;&gt;"",M1615,TODAY()),FESTIVOS_CO!A:A)=2,
"ALERTA",
"A TIEMPO"
)))</f>
        <v/>
      </c>
      <c r="I1615" s="40"/>
      <c r="J1615" s="36"/>
      <c r="K1615" s="37"/>
      <c r="L1615" s="50"/>
      <c r="M1615" s="37"/>
      <c r="N1615" s="52"/>
      <c r="O1615" s="52"/>
      <c r="P1615" s="36"/>
      <c r="Q1615" s="36"/>
      <c r="R1615" s="40"/>
      <c r="S1615" s="36"/>
      <c r="T1615" s="40"/>
      <c r="U1615" s="40"/>
      <c r="V1615" s="81"/>
      <c r="W1615" s="40"/>
      <c r="X1615" s="40"/>
      <c r="Y1615" s="40"/>
      <c r="Z1615" s="38" t="str">
        <f>IFERROR(VLOOKUP(Y1615,DIRECTORIO!A:B,2,FALSE),"")</f>
        <v/>
      </c>
      <c r="AA1615" s="40"/>
      <c r="AB1615" s="40"/>
      <c r="AC1615" s="40"/>
      <c r="AD1615" s="40"/>
      <c r="AE1615" s="40"/>
      <c r="AF1615" s="40"/>
      <c r="AG1615" s="41" t="s">
        <v>109</v>
      </c>
      <c r="AH1615" s="42"/>
      <c r="AI1615" s="54" t="str">
        <f t="shared" ca="1" si="313"/>
        <v>PENDIENTE NOTIFICACIÓN ELECTRÓNICA</v>
      </c>
      <c r="AJ1615" s="37"/>
      <c r="AK1615" s="37"/>
      <c r="AL1615" s="37"/>
      <c r="AM1615" s="53" t="str">
        <f>IF(AK1615="","",WORKDAY(AK1615,5,FESTIVOS_CO!A:A))</f>
        <v/>
      </c>
      <c r="AN1615" s="37"/>
      <c r="AO1615" s="37"/>
      <c r="AP1615" s="54" t="str">
        <f t="shared" ca="1" si="306"/>
        <v>NO APLICA</v>
      </c>
      <c r="AQ1615" s="36"/>
      <c r="AR1615" s="43"/>
      <c r="AS1615" s="37"/>
      <c r="AT1615" s="36"/>
      <c r="AU1615" s="37"/>
      <c r="AV1615" s="36"/>
      <c r="AW1615" s="36"/>
      <c r="AX1615" s="37"/>
      <c r="AY1615" s="140" t="str">
        <f>IF(AU1615="","",WORKDAY(AU1615,5,FESTIVOS_CO!A:A))</f>
        <v/>
      </c>
      <c r="AZ1615" s="54" t="str">
        <f t="shared" ca="1" si="315"/>
        <v>NO APLICA</v>
      </c>
      <c r="BA1615" s="55" t="str">
        <f>IF(AX1615="","",WORKDAY(AX1615,5,FESTIVOS_CO!A:A))</f>
        <v/>
      </c>
      <c r="BB1615" s="39"/>
      <c r="BC1615" s="40"/>
      <c r="BD1615" s="40"/>
      <c r="BE1615" s="56" t="str">
        <f t="shared" ca="1" si="304"/>
        <v>NO APLICA</v>
      </c>
      <c r="BF1615" s="37"/>
      <c r="BG1615" s="45"/>
      <c r="BH1615" s="37"/>
      <c r="BI1615" s="36"/>
      <c r="BJ1615" s="37"/>
      <c r="BK1615" s="36"/>
      <c r="BL1615" s="36"/>
      <c r="BM1615" s="53" t="str">
        <f>IF(BJ1615="","",WORKDAY(BJ1615,5,FESTIVOS_CO!A:A))</f>
        <v/>
      </c>
      <c r="BN1615" s="57" t="str">
        <f t="shared" ca="1" si="314"/>
        <v>PENDIENTE HACER AVISO</v>
      </c>
      <c r="BO1615" s="54" t="str">
        <f t="shared" ca="1" si="307"/>
        <v>EN TRÁMITE NOTIF. POR AVISO</v>
      </c>
      <c r="BP1615" s="37"/>
      <c r="BQ1615" s="53" t="str">
        <f>IF(BP1615="","",WORKDAY(BP1615,5,FESTIVOS_CO!A:A))</f>
        <v/>
      </c>
      <c r="BR1615" s="37"/>
      <c r="BS1615" s="36"/>
      <c r="BT1615" s="38"/>
      <c r="BU1615" s="58" t="e">
        <f>VLOOKUP(BT1615,Hoja2!$C:$D,2,0)</f>
        <v>#N/A</v>
      </c>
      <c r="BV1615" s="80" t="str">
        <f>IF(
AND(AO1615="",BD1615="",BQ1615=""),
"EN PROCESO NOTIFICACION / COMUNICACION",
IF(
BT1615="",
"NO APLICA",
IF(
BU1615=60,
IF(AO1615&lt;&gt;"",AO1615,IF(BD1615&lt;&gt;"",BD1615,BQ1615))+60,
WORKDAY(
IF(AO1615&lt;&gt;"",AO1615,IF(BD1615&lt;&gt;"",BD1615,BQ1615)),
BU1615,
FESTIVOS_CO!A:A
)
)
))</f>
        <v>EN PROCESO NOTIFICACION / COMUNICACION</v>
      </c>
      <c r="BW1615" s="44"/>
      <c r="BX1615" s="53"/>
      <c r="BY1615" s="45"/>
      <c r="BZ1615" s="37"/>
      <c r="CA1615" s="54" t="str">
        <f t="shared" si="308"/>
        <v>PENDIENTE EJECUTORIA</v>
      </c>
      <c r="CB1615" s="59" t="str">
        <f t="shared" si="305"/>
        <v/>
      </c>
      <c r="CC1615" s="36"/>
      <c r="CD1615" s="40"/>
      <c r="CE1615" s="46"/>
      <c r="CF1615" s="40"/>
      <c r="CG1615" s="40"/>
      <c r="CH1615" s="40"/>
      <c r="CI1615" s="36"/>
      <c r="CJ1615" s="47"/>
      <c r="CK1615" s="40"/>
      <c r="CL1615" s="40"/>
      <c r="CM1615" s="40"/>
      <c r="CN1615" s="40"/>
    </row>
    <row r="1616" spans="1:92" ht="42.75" hidden="1">
      <c r="A1616" s="49" t="str">
        <f t="shared" si="309"/>
        <v>SIN GESTIÓN</v>
      </c>
      <c r="B1616" s="58"/>
      <c r="C1616" s="37"/>
      <c r="D1616" s="37"/>
      <c r="E1616" s="49" t="str">
        <f t="shared" si="310"/>
        <v>PENDIENTE NOTIFICACIÓN</v>
      </c>
      <c r="F1616" s="141" t="str">
        <f t="shared" si="311"/>
        <v>PENDIENTE NOTIFICACIÓN</v>
      </c>
      <c r="G1616" s="49" t="str">
        <f t="shared" si="312"/>
        <v/>
      </c>
      <c r="H1616" s="51" t="str">
        <f ca="1">IF(
L1616="",
"",
IF(
NETWORKDAYS(L1616,IF(M1616&lt;&gt;"",M1616,TODAY()),FESTIVOS_CO!A:A)&gt;2,
"VENCIDO",
IF(
NETWORKDAYS(L1616,IF(M1616&lt;&gt;"",M1616,TODAY()),FESTIVOS_CO!A:A)=2,
"ALERTA",
"A TIEMPO"
)))</f>
        <v/>
      </c>
      <c r="I1616" s="40"/>
      <c r="J1616" s="36"/>
      <c r="K1616" s="37"/>
      <c r="L1616" s="50"/>
      <c r="M1616" s="37"/>
      <c r="N1616" s="52"/>
      <c r="O1616" s="52"/>
      <c r="P1616" s="36"/>
      <c r="Q1616" s="36"/>
      <c r="R1616" s="40"/>
      <c r="S1616" s="36"/>
      <c r="T1616" s="40"/>
      <c r="U1616" s="40"/>
      <c r="V1616" s="81"/>
      <c r="W1616" s="40"/>
      <c r="X1616" s="40"/>
      <c r="Y1616" s="40"/>
      <c r="Z1616" s="38" t="str">
        <f>IFERROR(VLOOKUP(Y1616,DIRECTORIO!A:B,2,FALSE),"")</f>
        <v/>
      </c>
      <c r="AA1616" s="40"/>
      <c r="AB1616" s="40"/>
      <c r="AC1616" s="40"/>
      <c r="AD1616" s="40"/>
      <c r="AE1616" s="40"/>
      <c r="AF1616" s="40"/>
      <c r="AG1616" s="41" t="s">
        <v>109</v>
      </c>
      <c r="AH1616" s="42"/>
      <c r="AI1616" s="54" t="str">
        <f t="shared" ca="1" si="313"/>
        <v>PENDIENTE NOTIFICACIÓN ELECTRÓNICA</v>
      </c>
      <c r="AJ1616" s="37"/>
      <c r="AK1616" s="37"/>
      <c r="AL1616" s="37"/>
      <c r="AM1616" s="53" t="str">
        <f>IF(AK1616="","",WORKDAY(AK1616,5,FESTIVOS_CO!A:A))</f>
        <v/>
      </c>
      <c r="AN1616" s="37"/>
      <c r="AO1616" s="37"/>
      <c r="AP1616" s="54" t="str">
        <f t="shared" ca="1" si="306"/>
        <v>NO APLICA</v>
      </c>
      <c r="AQ1616" s="36"/>
      <c r="AR1616" s="43"/>
      <c r="AS1616" s="37"/>
      <c r="AT1616" s="36"/>
      <c r="AU1616" s="37"/>
      <c r="AV1616" s="36"/>
      <c r="AW1616" s="36"/>
      <c r="AX1616" s="37"/>
      <c r="AY1616" s="140" t="str">
        <f>IF(AU1616="","",WORKDAY(AU1616,5,FESTIVOS_CO!A:A))</f>
        <v/>
      </c>
      <c r="AZ1616" s="54" t="str">
        <f t="shared" ca="1" si="315"/>
        <v>NO APLICA</v>
      </c>
      <c r="BA1616" s="55" t="str">
        <f>IF(AX1616="","",WORKDAY(AX1616,5,FESTIVOS_CO!A:A))</f>
        <v/>
      </c>
      <c r="BB1616" s="39"/>
      <c r="BC1616" s="40"/>
      <c r="BD1616" s="40"/>
      <c r="BE1616" s="56" t="str">
        <f t="shared" ca="1" si="304"/>
        <v>NO APLICA</v>
      </c>
      <c r="BF1616" s="37"/>
      <c r="BG1616" s="45"/>
      <c r="BH1616" s="37"/>
      <c r="BI1616" s="36"/>
      <c r="BJ1616" s="37"/>
      <c r="BK1616" s="36"/>
      <c r="BL1616" s="36"/>
      <c r="BM1616" s="53" t="str">
        <f>IF(BJ1616="","",WORKDAY(BJ1616,5,FESTIVOS_CO!A:A))</f>
        <v/>
      </c>
      <c r="BN1616" s="57" t="str">
        <f t="shared" ca="1" si="314"/>
        <v>PENDIENTE HACER AVISO</v>
      </c>
      <c r="BO1616" s="54" t="str">
        <f t="shared" ca="1" si="307"/>
        <v>EN TRÁMITE NOTIF. POR AVISO</v>
      </c>
      <c r="BP1616" s="37"/>
      <c r="BQ1616" s="53" t="str">
        <f>IF(BP1616="","",WORKDAY(BP1616,5,FESTIVOS_CO!A:A))</f>
        <v/>
      </c>
      <c r="BR1616" s="37"/>
      <c r="BS1616" s="36"/>
      <c r="BT1616" s="38"/>
      <c r="BU1616" s="58" t="e">
        <f>VLOOKUP(BT1616,Hoja2!$C:$D,2,0)</f>
        <v>#N/A</v>
      </c>
      <c r="BV1616" s="80" t="str">
        <f>IF(
AND(AO1616="",BD1616="",BQ1616=""),
"EN PROCESO NOTIFICACION / COMUNICACION",
IF(
BT1616="",
"NO APLICA",
IF(
BU1616=60,
IF(AO1616&lt;&gt;"",AO1616,IF(BD1616&lt;&gt;"",BD1616,BQ1616))+60,
WORKDAY(
IF(AO1616&lt;&gt;"",AO1616,IF(BD1616&lt;&gt;"",BD1616,BQ1616)),
BU1616,
FESTIVOS_CO!A:A
)
)
))</f>
        <v>EN PROCESO NOTIFICACION / COMUNICACION</v>
      </c>
      <c r="BW1616" s="44"/>
      <c r="BX1616" s="53"/>
      <c r="BY1616" s="45"/>
      <c r="BZ1616" s="37"/>
      <c r="CA1616" s="54" t="str">
        <f t="shared" si="308"/>
        <v>PENDIENTE EJECUTORIA</v>
      </c>
      <c r="CB1616" s="59" t="str">
        <f t="shared" si="305"/>
        <v/>
      </c>
      <c r="CC1616" s="36"/>
      <c r="CD1616" s="40"/>
      <c r="CE1616" s="46"/>
      <c r="CF1616" s="40"/>
      <c r="CG1616" s="40"/>
      <c r="CH1616" s="40"/>
      <c r="CI1616" s="36"/>
      <c r="CJ1616" s="47"/>
      <c r="CK1616" s="40"/>
      <c r="CL1616" s="40"/>
      <c r="CM1616" s="40"/>
      <c r="CN1616" s="40"/>
    </row>
    <row r="1617" spans="1:92" ht="42.75" hidden="1">
      <c r="A1617" s="49" t="str">
        <f t="shared" si="309"/>
        <v>SIN GESTIÓN</v>
      </c>
      <c r="B1617" s="58"/>
      <c r="C1617" s="37"/>
      <c r="D1617" s="37"/>
      <c r="E1617" s="49" t="str">
        <f t="shared" si="310"/>
        <v>PENDIENTE NOTIFICACIÓN</v>
      </c>
      <c r="F1617" s="141" t="str">
        <f t="shared" si="311"/>
        <v>PENDIENTE NOTIFICACIÓN</v>
      </c>
      <c r="G1617" s="49" t="str">
        <f t="shared" si="312"/>
        <v/>
      </c>
      <c r="H1617" s="51" t="str">
        <f ca="1">IF(
L1617="",
"",
IF(
NETWORKDAYS(L1617,IF(M1617&lt;&gt;"",M1617,TODAY()),FESTIVOS_CO!A:A)&gt;2,
"VENCIDO",
IF(
NETWORKDAYS(L1617,IF(M1617&lt;&gt;"",M1617,TODAY()),FESTIVOS_CO!A:A)=2,
"ALERTA",
"A TIEMPO"
)))</f>
        <v/>
      </c>
      <c r="I1617" s="40"/>
      <c r="J1617" s="36"/>
      <c r="K1617" s="37"/>
      <c r="L1617" s="50"/>
      <c r="M1617" s="37"/>
      <c r="N1617" s="52"/>
      <c r="O1617" s="52"/>
      <c r="P1617" s="36"/>
      <c r="Q1617" s="36"/>
      <c r="R1617" s="40"/>
      <c r="S1617" s="36"/>
      <c r="T1617" s="40"/>
      <c r="U1617" s="40"/>
      <c r="V1617" s="81"/>
      <c r="W1617" s="40"/>
      <c r="X1617" s="40"/>
      <c r="Y1617" s="40"/>
      <c r="Z1617" s="38" t="str">
        <f>IFERROR(VLOOKUP(Y1617,DIRECTORIO!A:B,2,FALSE),"")</f>
        <v/>
      </c>
      <c r="AA1617" s="40"/>
      <c r="AB1617" s="40"/>
      <c r="AC1617" s="40"/>
      <c r="AD1617" s="40"/>
      <c r="AE1617" s="40"/>
      <c r="AF1617" s="40"/>
      <c r="AG1617" s="41" t="s">
        <v>109</v>
      </c>
      <c r="AH1617" s="42"/>
      <c r="AI1617" s="54" t="str">
        <f t="shared" ca="1" si="313"/>
        <v>PENDIENTE NOTIFICACIÓN ELECTRÓNICA</v>
      </c>
      <c r="AJ1617" s="37"/>
      <c r="AK1617" s="37"/>
      <c r="AL1617" s="37"/>
      <c r="AM1617" s="53" t="str">
        <f>IF(AK1617="","",WORKDAY(AK1617,5,FESTIVOS_CO!A:A))</f>
        <v/>
      </c>
      <c r="AN1617" s="37"/>
      <c r="AO1617" s="37"/>
      <c r="AP1617" s="54" t="str">
        <f t="shared" ca="1" si="306"/>
        <v>NO APLICA</v>
      </c>
      <c r="AQ1617" s="36"/>
      <c r="AR1617" s="43"/>
      <c r="AS1617" s="37"/>
      <c r="AT1617" s="36"/>
      <c r="AU1617" s="37"/>
      <c r="AV1617" s="36"/>
      <c r="AW1617" s="36"/>
      <c r="AX1617" s="37"/>
      <c r="AY1617" s="140" t="str">
        <f>IF(AU1617="","",WORKDAY(AU1617,5,FESTIVOS_CO!A:A))</f>
        <v/>
      </c>
      <c r="AZ1617" s="54" t="str">
        <f t="shared" ca="1" si="315"/>
        <v>NO APLICA</v>
      </c>
      <c r="BA1617" s="55" t="str">
        <f>IF(AX1617="","",WORKDAY(AX1617,5,FESTIVOS_CO!A:A))</f>
        <v/>
      </c>
      <c r="BB1617" s="39"/>
      <c r="BC1617" s="40"/>
      <c r="BD1617" s="40"/>
      <c r="BE1617" s="56" t="str">
        <f t="shared" ca="1" si="304"/>
        <v>NO APLICA</v>
      </c>
      <c r="BF1617" s="37"/>
      <c r="BG1617" s="45"/>
      <c r="BH1617" s="37"/>
      <c r="BI1617" s="36"/>
      <c r="BJ1617" s="37"/>
      <c r="BK1617" s="36"/>
      <c r="BL1617" s="36"/>
      <c r="BM1617" s="53" t="str">
        <f>IF(BJ1617="","",WORKDAY(BJ1617,5,FESTIVOS_CO!A:A))</f>
        <v/>
      </c>
      <c r="BN1617" s="57" t="str">
        <f t="shared" ca="1" si="314"/>
        <v>PENDIENTE HACER AVISO</v>
      </c>
      <c r="BO1617" s="54" t="str">
        <f t="shared" ca="1" si="307"/>
        <v>EN TRÁMITE NOTIF. POR AVISO</v>
      </c>
      <c r="BP1617" s="37"/>
      <c r="BQ1617" s="53" t="str">
        <f>IF(BP1617="","",WORKDAY(BP1617,5,FESTIVOS_CO!A:A))</f>
        <v/>
      </c>
      <c r="BR1617" s="37"/>
      <c r="BS1617" s="36"/>
      <c r="BT1617" s="38"/>
      <c r="BU1617" s="58" t="e">
        <f>VLOOKUP(BT1617,Hoja2!$C:$D,2,0)</f>
        <v>#N/A</v>
      </c>
      <c r="BV1617" s="80" t="str">
        <f>IF(
AND(AO1617="",BD1617="",BQ1617=""),
"EN PROCESO NOTIFICACION / COMUNICACION",
IF(
BT1617="",
"NO APLICA",
IF(
BU1617=60,
IF(AO1617&lt;&gt;"",AO1617,IF(BD1617&lt;&gt;"",BD1617,BQ1617))+60,
WORKDAY(
IF(AO1617&lt;&gt;"",AO1617,IF(BD1617&lt;&gt;"",BD1617,BQ1617)),
BU1617,
FESTIVOS_CO!A:A
)
)
))</f>
        <v>EN PROCESO NOTIFICACION / COMUNICACION</v>
      </c>
      <c r="BW1617" s="44"/>
      <c r="BX1617" s="53"/>
      <c r="BY1617" s="45"/>
      <c r="BZ1617" s="37"/>
      <c r="CA1617" s="54" t="str">
        <f t="shared" si="308"/>
        <v>PENDIENTE EJECUTORIA</v>
      </c>
      <c r="CB1617" s="59" t="str">
        <f t="shared" si="305"/>
        <v/>
      </c>
      <c r="CC1617" s="36"/>
      <c r="CD1617" s="40"/>
      <c r="CE1617" s="46"/>
      <c r="CF1617" s="40"/>
      <c r="CG1617" s="40"/>
      <c r="CH1617" s="40"/>
      <c r="CI1617" s="36"/>
      <c r="CJ1617" s="47"/>
      <c r="CK1617" s="40"/>
      <c r="CL1617" s="40"/>
      <c r="CM1617" s="40"/>
      <c r="CN1617" s="40"/>
    </row>
    <row r="1618" spans="1:92" ht="42.75" hidden="1">
      <c r="A1618" s="49" t="str">
        <f t="shared" si="309"/>
        <v>SIN GESTIÓN</v>
      </c>
      <c r="B1618" s="58"/>
      <c r="C1618" s="37"/>
      <c r="D1618" s="37"/>
      <c r="E1618" s="49" t="str">
        <f t="shared" si="310"/>
        <v>PENDIENTE NOTIFICACIÓN</v>
      </c>
      <c r="F1618" s="141" t="str">
        <f t="shared" si="311"/>
        <v>PENDIENTE NOTIFICACIÓN</v>
      </c>
      <c r="G1618" s="49" t="str">
        <f t="shared" si="312"/>
        <v/>
      </c>
      <c r="H1618" s="51" t="str">
        <f ca="1">IF(
L1618="",
"",
IF(
NETWORKDAYS(L1618,IF(M1618&lt;&gt;"",M1618,TODAY()),FESTIVOS_CO!A:A)&gt;2,
"VENCIDO",
IF(
NETWORKDAYS(L1618,IF(M1618&lt;&gt;"",M1618,TODAY()),FESTIVOS_CO!A:A)=2,
"ALERTA",
"A TIEMPO"
)))</f>
        <v/>
      </c>
      <c r="I1618" s="40"/>
      <c r="J1618" s="36"/>
      <c r="K1618" s="37"/>
      <c r="L1618" s="50"/>
      <c r="M1618" s="37"/>
      <c r="N1618" s="52"/>
      <c r="O1618" s="52"/>
      <c r="P1618" s="36"/>
      <c r="Q1618" s="36"/>
      <c r="R1618" s="40"/>
      <c r="S1618" s="36"/>
      <c r="T1618" s="40"/>
      <c r="U1618" s="40"/>
      <c r="V1618" s="81"/>
      <c r="W1618" s="40"/>
      <c r="X1618" s="40"/>
      <c r="Y1618" s="40"/>
      <c r="Z1618" s="38" t="str">
        <f>IFERROR(VLOOKUP(Y1618,DIRECTORIO!A:B,2,FALSE),"")</f>
        <v/>
      </c>
      <c r="AA1618" s="40"/>
      <c r="AB1618" s="40"/>
      <c r="AC1618" s="40"/>
      <c r="AD1618" s="40"/>
      <c r="AE1618" s="40"/>
      <c r="AF1618" s="40"/>
      <c r="AG1618" s="41" t="s">
        <v>109</v>
      </c>
      <c r="AH1618" s="42"/>
      <c r="AI1618" s="54" t="str">
        <f t="shared" ca="1" si="313"/>
        <v>PENDIENTE NOTIFICACIÓN ELECTRÓNICA</v>
      </c>
      <c r="AJ1618" s="37"/>
      <c r="AK1618" s="37"/>
      <c r="AL1618" s="37"/>
      <c r="AM1618" s="53" t="str">
        <f>IF(AK1618="","",WORKDAY(AK1618,5,FESTIVOS_CO!A:A))</f>
        <v/>
      </c>
      <c r="AN1618" s="37"/>
      <c r="AO1618" s="37"/>
      <c r="AP1618" s="54" t="str">
        <f t="shared" ca="1" si="306"/>
        <v>NO APLICA</v>
      </c>
      <c r="AQ1618" s="36"/>
      <c r="AR1618" s="43"/>
      <c r="AS1618" s="37"/>
      <c r="AT1618" s="36"/>
      <c r="AU1618" s="37"/>
      <c r="AV1618" s="36"/>
      <c r="AW1618" s="36"/>
      <c r="AX1618" s="37"/>
      <c r="AY1618" s="140" t="str">
        <f>IF(AU1618="","",WORKDAY(AU1618,5,FESTIVOS_CO!A:A))</f>
        <v/>
      </c>
      <c r="AZ1618" s="54" t="str">
        <f t="shared" ca="1" si="315"/>
        <v>NO APLICA</v>
      </c>
      <c r="BA1618" s="55" t="str">
        <f>IF(AX1618="","",WORKDAY(AX1618,5,FESTIVOS_CO!A:A))</f>
        <v/>
      </c>
      <c r="BB1618" s="39"/>
      <c r="BC1618" s="40"/>
      <c r="BD1618" s="40"/>
      <c r="BE1618" s="56" t="str">
        <f t="shared" ca="1" si="304"/>
        <v>NO APLICA</v>
      </c>
      <c r="BF1618" s="37"/>
      <c r="BG1618" s="45"/>
      <c r="BH1618" s="37"/>
      <c r="BI1618" s="36"/>
      <c r="BJ1618" s="37"/>
      <c r="BK1618" s="36"/>
      <c r="BL1618" s="36"/>
      <c r="BM1618" s="53" t="str">
        <f>IF(BJ1618="","",WORKDAY(BJ1618,5,FESTIVOS_CO!A:A))</f>
        <v/>
      </c>
      <c r="BN1618" s="57" t="str">
        <f t="shared" ca="1" si="314"/>
        <v>PENDIENTE HACER AVISO</v>
      </c>
      <c r="BO1618" s="54" t="str">
        <f t="shared" ca="1" si="307"/>
        <v>EN TRÁMITE NOTIF. POR AVISO</v>
      </c>
      <c r="BP1618" s="37"/>
      <c r="BQ1618" s="53" t="str">
        <f>IF(BP1618="","",WORKDAY(BP1618,5,FESTIVOS_CO!A:A))</f>
        <v/>
      </c>
      <c r="BR1618" s="37"/>
      <c r="BS1618" s="36"/>
      <c r="BT1618" s="38"/>
      <c r="BU1618" s="58" t="e">
        <f>VLOOKUP(BT1618,Hoja2!$C:$D,2,0)</f>
        <v>#N/A</v>
      </c>
      <c r="BV1618" s="80" t="str">
        <f>IF(
AND(AO1618="",BD1618="",BQ1618=""),
"EN PROCESO NOTIFICACION / COMUNICACION",
IF(
BT1618="",
"NO APLICA",
IF(
BU1618=60,
IF(AO1618&lt;&gt;"",AO1618,IF(BD1618&lt;&gt;"",BD1618,BQ1618))+60,
WORKDAY(
IF(AO1618&lt;&gt;"",AO1618,IF(BD1618&lt;&gt;"",BD1618,BQ1618)),
BU1618,
FESTIVOS_CO!A:A
)
)
))</f>
        <v>EN PROCESO NOTIFICACION / COMUNICACION</v>
      </c>
      <c r="BW1618" s="44"/>
      <c r="BX1618" s="53"/>
      <c r="BY1618" s="45"/>
      <c r="BZ1618" s="37"/>
      <c r="CA1618" s="54" t="str">
        <f t="shared" si="308"/>
        <v>PENDIENTE EJECUTORIA</v>
      </c>
      <c r="CB1618" s="59" t="str">
        <f t="shared" si="305"/>
        <v/>
      </c>
      <c r="CC1618" s="36"/>
      <c r="CD1618" s="40"/>
      <c r="CE1618" s="46"/>
      <c r="CF1618" s="40"/>
      <c r="CG1618" s="40"/>
      <c r="CH1618" s="40"/>
      <c r="CI1618" s="36"/>
      <c r="CJ1618" s="47"/>
      <c r="CK1618" s="40"/>
      <c r="CL1618" s="40"/>
      <c r="CM1618" s="40"/>
      <c r="CN1618" s="40"/>
    </row>
    <row r="1619" spans="1:92" ht="42.75" hidden="1">
      <c r="A1619" s="49" t="str">
        <f t="shared" si="309"/>
        <v>SIN GESTIÓN</v>
      </c>
      <c r="B1619" s="58"/>
      <c r="C1619" s="37"/>
      <c r="D1619" s="37"/>
      <c r="E1619" s="49" t="str">
        <f t="shared" si="310"/>
        <v>PENDIENTE NOTIFICACIÓN</v>
      </c>
      <c r="F1619" s="141" t="str">
        <f t="shared" si="311"/>
        <v>PENDIENTE NOTIFICACIÓN</v>
      </c>
      <c r="G1619" s="49" t="str">
        <f t="shared" si="312"/>
        <v/>
      </c>
      <c r="H1619" s="51" t="str">
        <f ca="1">IF(
L1619="",
"",
IF(
NETWORKDAYS(L1619,IF(M1619&lt;&gt;"",M1619,TODAY()),FESTIVOS_CO!A:A)&gt;2,
"VENCIDO",
IF(
NETWORKDAYS(L1619,IF(M1619&lt;&gt;"",M1619,TODAY()),FESTIVOS_CO!A:A)=2,
"ALERTA",
"A TIEMPO"
)))</f>
        <v/>
      </c>
      <c r="I1619" s="40"/>
      <c r="J1619" s="36"/>
      <c r="K1619" s="37"/>
      <c r="L1619" s="50"/>
      <c r="M1619" s="37"/>
      <c r="N1619" s="52"/>
      <c r="O1619" s="52"/>
      <c r="P1619" s="36"/>
      <c r="Q1619" s="36"/>
      <c r="R1619" s="40"/>
      <c r="S1619" s="36"/>
      <c r="T1619" s="40"/>
      <c r="U1619" s="40"/>
      <c r="V1619" s="81"/>
      <c r="W1619" s="40"/>
      <c r="X1619" s="40"/>
      <c r="Y1619" s="40"/>
      <c r="Z1619" s="38" t="str">
        <f>IFERROR(VLOOKUP(Y1619,DIRECTORIO!A:B,2,FALSE),"")</f>
        <v/>
      </c>
      <c r="AA1619" s="40"/>
      <c r="AB1619" s="40"/>
      <c r="AC1619" s="40"/>
      <c r="AD1619" s="40"/>
      <c r="AE1619" s="40"/>
      <c r="AF1619" s="40"/>
      <c r="AG1619" s="41" t="s">
        <v>109</v>
      </c>
      <c r="AH1619" s="42"/>
      <c r="AI1619" s="54" t="str">
        <f t="shared" ca="1" si="313"/>
        <v>PENDIENTE NOTIFICACIÓN ELECTRÓNICA</v>
      </c>
      <c r="AJ1619" s="37"/>
      <c r="AK1619" s="37"/>
      <c r="AL1619" s="37"/>
      <c r="AM1619" s="53" t="str">
        <f>IF(AK1619="","",WORKDAY(AK1619,5,FESTIVOS_CO!A:A))</f>
        <v/>
      </c>
      <c r="AN1619" s="37"/>
      <c r="AO1619" s="37"/>
      <c r="AP1619" s="54" t="str">
        <f t="shared" ca="1" si="306"/>
        <v>NO APLICA</v>
      </c>
      <c r="AQ1619" s="36"/>
      <c r="AR1619" s="43"/>
      <c r="AS1619" s="37"/>
      <c r="AT1619" s="36"/>
      <c r="AU1619" s="37"/>
      <c r="AV1619" s="36"/>
      <c r="AW1619" s="36"/>
      <c r="AX1619" s="37"/>
      <c r="AY1619" s="140" t="str">
        <f>IF(AU1619="","",WORKDAY(AU1619,5,FESTIVOS_CO!A:A))</f>
        <v/>
      </c>
      <c r="AZ1619" s="54" t="str">
        <f t="shared" ca="1" si="315"/>
        <v>NO APLICA</v>
      </c>
      <c r="BA1619" s="55" t="str">
        <f>IF(AX1619="","",WORKDAY(AX1619,5,FESTIVOS_CO!A:A))</f>
        <v/>
      </c>
      <c r="BB1619" s="39"/>
      <c r="BC1619" s="40"/>
      <c r="BD1619" s="40"/>
      <c r="BE1619" s="56" t="str">
        <f t="shared" ca="1" si="304"/>
        <v>NO APLICA</v>
      </c>
      <c r="BF1619" s="37"/>
      <c r="BG1619" s="45"/>
      <c r="BH1619" s="37"/>
      <c r="BI1619" s="36"/>
      <c r="BJ1619" s="37"/>
      <c r="BK1619" s="36"/>
      <c r="BL1619" s="36"/>
      <c r="BM1619" s="53" t="str">
        <f>IF(BJ1619="","",WORKDAY(BJ1619,5,FESTIVOS_CO!A:A))</f>
        <v/>
      </c>
      <c r="BN1619" s="57" t="str">
        <f t="shared" ca="1" si="314"/>
        <v>PENDIENTE HACER AVISO</v>
      </c>
      <c r="BO1619" s="54" t="str">
        <f t="shared" ca="1" si="307"/>
        <v>EN TRÁMITE NOTIF. POR AVISO</v>
      </c>
      <c r="BP1619" s="37"/>
      <c r="BQ1619" s="53" t="str">
        <f>IF(BP1619="","",WORKDAY(BP1619,5,FESTIVOS_CO!A:A))</f>
        <v/>
      </c>
      <c r="BR1619" s="37"/>
      <c r="BS1619" s="36"/>
      <c r="BT1619" s="38"/>
      <c r="BU1619" s="58" t="e">
        <f>VLOOKUP(BT1619,Hoja2!$C:$D,2,0)</f>
        <v>#N/A</v>
      </c>
      <c r="BV1619" s="80" t="str">
        <f>IF(
AND(AO1619="",BD1619="",BQ1619=""),
"EN PROCESO NOTIFICACION / COMUNICACION",
IF(
BT1619="",
"NO APLICA",
IF(
BU1619=60,
IF(AO1619&lt;&gt;"",AO1619,IF(BD1619&lt;&gt;"",BD1619,BQ1619))+60,
WORKDAY(
IF(AO1619&lt;&gt;"",AO1619,IF(BD1619&lt;&gt;"",BD1619,BQ1619)),
BU1619,
FESTIVOS_CO!A:A
)
)
))</f>
        <v>EN PROCESO NOTIFICACION / COMUNICACION</v>
      </c>
      <c r="BW1619" s="44"/>
      <c r="BX1619" s="53"/>
      <c r="BY1619" s="45"/>
      <c r="BZ1619" s="37"/>
      <c r="CA1619" s="54" t="str">
        <f t="shared" si="308"/>
        <v>PENDIENTE EJECUTORIA</v>
      </c>
      <c r="CB1619" s="59" t="str">
        <f t="shared" si="305"/>
        <v/>
      </c>
      <c r="CC1619" s="36"/>
      <c r="CD1619" s="40"/>
      <c r="CE1619" s="46"/>
      <c r="CF1619" s="40"/>
      <c r="CG1619" s="40"/>
      <c r="CH1619" s="40"/>
      <c r="CI1619" s="36"/>
      <c r="CJ1619" s="47"/>
      <c r="CK1619" s="40"/>
      <c r="CL1619" s="40"/>
      <c r="CM1619" s="40"/>
      <c r="CN1619" s="40"/>
    </row>
    <row r="1620" spans="1:92" ht="42.75" hidden="1">
      <c r="A1620" s="49" t="str">
        <f t="shared" si="309"/>
        <v>SIN GESTIÓN</v>
      </c>
      <c r="B1620" s="58"/>
      <c r="C1620" s="37"/>
      <c r="D1620" s="37"/>
      <c r="E1620" s="49" t="str">
        <f t="shared" si="310"/>
        <v>PENDIENTE NOTIFICACIÓN</v>
      </c>
      <c r="F1620" s="141" t="str">
        <f t="shared" si="311"/>
        <v>PENDIENTE NOTIFICACIÓN</v>
      </c>
      <c r="G1620" s="49" t="str">
        <f t="shared" si="312"/>
        <v/>
      </c>
      <c r="H1620" s="51" t="str">
        <f ca="1">IF(
L1620="",
"",
IF(
NETWORKDAYS(L1620,IF(M1620&lt;&gt;"",M1620,TODAY()),FESTIVOS_CO!A:A)&gt;2,
"VENCIDO",
IF(
NETWORKDAYS(L1620,IF(M1620&lt;&gt;"",M1620,TODAY()),FESTIVOS_CO!A:A)=2,
"ALERTA",
"A TIEMPO"
)))</f>
        <v/>
      </c>
      <c r="I1620" s="40"/>
      <c r="J1620" s="36"/>
      <c r="K1620" s="37"/>
      <c r="L1620" s="50"/>
      <c r="M1620" s="37"/>
      <c r="N1620" s="52"/>
      <c r="O1620" s="52"/>
      <c r="P1620" s="36"/>
      <c r="Q1620" s="36"/>
      <c r="R1620" s="40"/>
      <c r="S1620" s="36"/>
      <c r="T1620" s="40"/>
      <c r="U1620" s="40"/>
      <c r="V1620" s="81"/>
      <c r="W1620" s="40"/>
      <c r="X1620" s="40"/>
      <c r="Y1620" s="40"/>
      <c r="Z1620" s="38" t="str">
        <f>IFERROR(VLOOKUP(Y1620,DIRECTORIO!A:B,2,FALSE),"")</f>
        <v/>
      </c>
      <c r="AA1620" s="40"/>
      <c r="AB1620" s="40"/>
      <c r="AC1620" s="40"/>
      <c r="AD1620" s="40"/>
      <c r="AE1620" s="40"/>
      <c r="AF1620" s="40"/>
      <c r="AG1620" s="41" t="s">
        <v>109</v>
      </c>
      <c r="AH1620" s="42"/>
      <c r="AI1620" s="54" t="str">
        <f t="shared" ca="1" si="313"/>
        <v>PENDIENTE NOTIFICACIÓN ELECTRÓNICA</v>
      </c>
      <c r="AJ1620" s="37"/>
      <c r="AK1620" s="37"/>
      <c r="AL1620" s="37"/>
      <c r="AM1620" s="53" t="str">
        <f>IF(AK1620="","",WORKDAY(AK1620,5,FESTIVOS_CO!A:A))</f>
        <v/>
      </c>
      <c r="AN1620" s="37"/>
      <c r="AO1620" s="37"/>
      <c r="AP1620" s="54" t="str">
        <f t="shared" ca="1" si="306"/>
        <v>NO APLICA</v>
      </c>
      <c r="AQ1620" s="36"/>
      <c r="AR1620" s="43"/>
      <c r="AS1620" s="37"/>
      <c r="AT1620" s="36"/>
      <c r="AU1620" s="37"/>
      <c r="AV1620" s="36"/>
      <c r="AW1620" s="36"/>
      <c r="AX1620" s="37"/>
      <c r="AY1620" s="140" t="str">
        <f>IF(AU1620="","",WORKDAY(AU1620,5,FESTIVOS_CO!A:A))</f>
        <v/>
      </c>
      <c r="AZ1620" s="54" t="str">
        <f t="shared" ca="1" si="315"/>
        <v>NO APLICA</v>
      </c>
      <c r="BA1620" s="55" t="str">
        <f>IF(AX1620="","",WORKDAY(AX1620,5,FESTIVOS_CO!A:A))</f>
        <v/>
      </c>
      <c r="BB1620" s="39"/>
      <c r="BC1620" s="40"/>
      <c r="BD1620" s="40"/>
      <c r="BE1620" s="56" t="str">
        <f t="shared" ca="1" si="304"/>
        <v>NO APLICA</v>
      </c>
      <c r="BF1620" s="37"/>
      <c r="BG1620" s="45"/>
      <c r="BH1620" s="37"/>
      <c r="BI1620" s="36"/>
      <c r="BJ1620" s="37"/>
      <c r="BK1620" s="36"/>
      <c r="BL1620" s="36"/>
      <c r="BM1620" s="53" t="str">
        <f>IF(BJ1620="","",WORKDAY(BJ1620,5,FESTIVOS_CO!A:A))</f>
        <v/>
      </c>
      <c r="BN1620" s="57" t="str">
        <f t="shared" ca="1" si="314"/>
        <v>PENDIENTE HACER AVISO</v>
      </c>
      <c r="BO1620" s="54" t="str">
        <f t="shared" ca="1" si="307"/>
        <v>EN TRÁMITE NOTIF. POR AVISO</v>
      </c>
      <c r="BP1620" s="37"/>
      <c r="BQ1620" s="53" t="str">
        <f>IF(BP1620="","",WORKDAY(BP1620,5,FESTIVOS_CO!A:A))</f>
        <v/>
      </c>
      <c r="BR1620" s="37"/>
      <c r="BS1620" s="36"/>
      <c r="BT1620" s="38"/>
      <c r="BU1620" s="58" t="e">
        <f>VLOOKUP(BT1620,Hoja2!$C:$D,2,0)</f>
        <v>#N/A</v>
      </c>
      <c r="BV1620" s="80" t="str">
        <f>IF(
AND(AO1620="",BD1620="",BQ1620=""),
"EN PROCESO NOTIFICACION / COMUNICACION",
IF(
BT1620="",
"NO APLICA",
IF(
BU1620=60,
IF(AO1620&lt;&gt;"",AO1620,IF(BD1620&lt;&gt;"",BD1620,BQ1620))+60,
WORKDAY(
IF(AO1620&lt;&gt;"",AO1620,IF(BD1620&lt;&gt;"",BD1620,BQ1620)),
BU1620,
FESTIVOS_CO!A:A
)
)
))</f>
        <v>EN PROCESO NOTIFICACION / COMUNICACION</v>
      </c>
      <c r="BW1620" s="44"/>
      <c r="BX1620" s="53"/>
      <c r="BY1620" s="45"/>
      <c r="BZ1620" s="37"/>
      <c r="CA1620" s="54" t="str">
        <f t="shared" si="308"/>
        <v>PENDIENTE EJECUTORIA</v>
      </c>
      <c r="CB1620" s="59" t="str">
        <f t="shared" si="305"/>
        <v/>
      </c>
      <c r="CC1620" s="36"/>
      <c r="CD1620" s="40"/>
      <c r="CE1620" s="46"/>
      <c r="CF1620" s="40"/>
      <c r="CG1620" s="40"/>
      <c r="CH1620" s="40"/>
      <c r="CI1620" s="36"/>
      <c r="CJ1620" s="47"/>
      <c r="CK1620" s="40"/>
      <c r="CL1620" s="40"/>
      <c r="CM1620" s="40"/>
      <c r="CN1620" s="40"/>
    </row>
    <row r="1621" spans="1:92" ht="42.75" hidden="1">
      <c r="A1621" s="49" t="str">
        <f t="shared" si="309"/>
        <v>SIN GESTIÓN</v>
      </c>
      <c r="B1621" s="58"/>
      <c r="C1621" s="37"/>
      <c r="D1621" s="37"/>
      <c r="E1621" s="49" t="str">
        <f t="shared" si="310"/>
        <v>PENDIENTE NOTIFICACIÓN</v>
      </c>
      <c r="F1621" s="141" t="str">
        <f t="shared" si="311"/>
        <v>PENDIENTE NOTIFICACIÓN</v>
      </c>
      <c r="G1621" s="49" t="str">
        <f t="shared" si="312"/>
        <v/>
      </c>
      <c r="H1621" s="51" t="str">
        <f ca="1">IF(
L1621="",
"",
IF(
NETWORKDAYS(L1621,IF(M1621&lt;&gt;"",M1621,TODAY()),FESTIVOS_CO!A:A)&gt;2,
"VENCIDO",
IF(
NETWORKDAYS(L1621,IF(M1621&lt;&gt;"",M1621,TODAY()),FESTIVOS_CO!A:A)=2,
"ALERTA",
"A TIEMPO"
)))</f>
        <v/>
      </c>
      <c r="I1621" s="40"/>
      <c r="J1621" s="36"/>
      <c r="K1621" s="37"/>
      <c r="L1621" s="50"/>
      <c r="M1621" s="37"/>
      <c r="N1621" s="52"/>
      <c r="O1621" s="52"/>
      <c r="P1621" s="36"/>
      <c r="Q1621" s="36"/>
      <c r="R1621" s="40"/>
      <c r="S1621" s="36"/>
      <c r="T1621" s="40"/>
      <c r="U1621" s="40"/>
      <c r="V1621" s="81"/>
      <c r="W1621" s="40"/>
      <c r="X1621" s="40"/>
      <c r="Y1621" s="40"/>
      <c r="Z1621" s="38" t="str">
        <f>IFERROR(VLOOKUP(Y1621,DIRECTORIO!A:B,2,FALSE),"")</f>
        <v/>
      </c>
      <c r="AA1621" s="40"/>
      <c r="AB1621" s="40"/>
      <c r="AC1621" s="40"/>
      <c r="AD1621" s="40"/>
      <c r="AE1621" s="40"/>
      <c r="AF1621" s="40"/>
      <c r="AG1621" s="41" t="s">
        <v>109</v>
      </c>
      <c r="AH1621" s="42"/>
      <c r="AI1621" s="54" t="str">
        <f t="shared" ca="1" si="313"/>
        <v>PENDIENTE NOTIFICACIÓN ELECTRÓNICA</v>
      </c>
      <c r="AJ1621" s="37"/>
      <c r="AK1621" s="37"/>
      <c r="AL1621" s="37"/>
      <c r="AM1621" s="53" t="str">
        <f>IF(AK1621="","",WORKDAY(AK1621,5,FESTIVOS_CO!A:A))</f>
        <v/>
      </c>
      <c r="AN1621" s="37"/>
      <c r="AO1621" s="37"/>
      <c r="AP1621" s="54" t="str">
        <f t="shared" ca="1" si="306"/>
        <v>NO APLICA</v>
      </c>
      <c r="AQ1621" s="36"/>
      <c r="AR1621" s="43"/>
      <c r="AS1621" s="37"/>
      <c r="AT1621" s="36"/>
      <c r="AU1621" s="37"/>
      <c r="AV1621" s="36"/>
      <c r="AW1621" s="36"/>
      <c r="AX1621" s="37"/>
      <c r="AY1621" s="140" t="str">
        <f>IF(AU1621="","",WORKDAY(AU1621,5,FESTIVOS_CO!A:A))</f>
        <v/>
      </c>
      <c r="AZ1621" s="54" t="str">
        <f t="shared" ca="1" si="315"/>
        <v>NO APLICA</v>
      </c>
      <c r="BA1621" s="55" t="str">
        <f>IF(AX1621="","",WORKDAY(AX1621,5,FESTIVOS_CO!A:A))</f>
        <v/>
      </c>
      <c r="BB1621" s="39"/>
      <c r="BC1621" s="40"/>
      <c r="BD1621" s="40"/>
      <c r="BE1621" s="56" t="str">
        <f t="shared" ca="1" si="304"/>
        <v>NO APLICA</v>
      </c>
      <c r="BF1621" s="37"/>
      <c r="BG1621" s="45"/>
      <c r="BH1621" s="37"/>
      <c r="BI1621" s="36"/>
      <c r="BJ1621" s="37"/>
      <c r="BK1621" s="36"/>
      <c r="BL1621" s="36"/>
      <c r="BM1621" s="53" t="str">
        <f>IF(BJ1621="","",WORKDAY(BJ1621,5,FESTIVOS_CO!A:A))</f>
        <v/>
      </c>
      <c r="BN1621" s="57" t="str">
        <f t="shared" ca="1" si="314"/>
        <v>PENDIENTE HACER AVISO</v>
      </c>
      <c r="BO1621" s="54" t="str">
        <f t="shared" ca="1" si="307"/>
        <v>EN TRÁMITE NOTIF. POR AVISO</v>
      </c>
      <c r="BP1621" s="37"/>
      <c r="BQ1621" s="53" t="str">
        <f>IF(BP1621="","",WORKDAY(BP1621,5,FESTIVOS_CO!A:A))</f>
        <v/>
      </c>
      <c r="BR1621" s="37"/>
      <c r="BS1621" s="36"/>
      <c r="BT1621" s="38"/>
      <c r="BU1621" s="58" t="e">
        <f>VLOOKUP(BT1621,Hoja2!$C:$D,2,0)</f>
        <v>#N/A</v>
      </c>
      <c r="BV1621" s="80" t="str">
        <f>IF(
AND(AO1621="",BD1621="",BQ1621=""),
"EN PROCESO NOTIFICACION / COMUNICACION",
IF(
BT1621="",
"NO APLICA",
IF(
BU1621=60,
IF(AO1621&lt;&gt;"",AO1621,IF(BD1621&lt;&gt;"",BD1621,BQ1621))+60,
WORKDAY(
IF(AO1621&lt;&gt;"",AO1621,IF(BD1621&lt;&gt;"",BD1621,BQ1621)),
BU1621,
FESTIVOS_CO!A:A
)
)
))</f>
        <v>EN PROCESO NOTIFICACION / COMUNICACION</v>
      </c>
      <c r="BW1621" s="44"/>
      <c r="BX1621" s="53"/>
      <c r="BY1621" s="45"/>
      <c r="BZ1621" s="37"/>
      <c r="CA1621" s="54" t="str">
        <f t="shared" si="308"/>
        <v>PENDIENTE EJECUTORIA</v>
      </c>
      <c r="CB1621" s="59" t="str">
        <f t="shared" si="305"/>
        <v/>
      </c>
      <c r="CC1621" s="36"/>
      <c r="CD1621" s="40"/>
      <c r="CE1621" s="46"/>
      <c r="CF1621" s="40"/>
      <c r="CG1621" s="40"/>
      <c r="CH1621" s="40"/>
      <c r="CI1621" s="36"/>
      <c r="CJ1621" s="47"/>
      <c r="CK1621" s="40"/>
      <c r="CL1621" s="40"/>
      <c r="CM1621" s="40"/>
      <c r="CN1621" s="40"/>
    </row>
    <row r="1622" spans="1:92" ht="42.75" hidden="1">
      <c r="A1622" s="49" t="str">
        <f t="shared" si="309"/>
        <v>SIN GESTIÓN</v>
      </c>
      <c r="B1622" s="58"/>
      <c r="C1622" s="37"/>
      <c r="D1622" s="37"/>
      <c r="E1622" s="49" t="str">
        <f t="shared" si="310"/>
        <v>PENDIENTE NOTIFICACIÓN</v>
      </c>
      <c r="F1622" s="141" t="str">
        <f t="shared" si="311"/>
        <v>PENDIENTE NOTIFICACIÓN</v>
      </c>
      <c r="G1622" s="49" t="str">
        <f t="shared" si="312"/>
        <v/>
      </c>
      <c r="H1622" s="51" t="str">
        <f ca="1">IF(
L1622="",
"",
IF(
NETWORKDAYS(L1622,IF(M1622&lt;&gt;"",M1622,TODAY()),FESTIVOS_CO!A:A)&gt;2,
"VENCIDO",
IF(
NETWORKDAYS(L1622,IF(M1622&lt;&gt;"",M1622,TODAY()),FESTIVOS_CO!A:A)=2,
"ALERTA",
"A TIEMPO"
)))</f>
        <v/>
      </c>
      <c r="I1622" s="40"/>
      <c r="J1622" s="36"/>
      <c r="K1622" s="37"/>
      <c r="L1622" s="50"/>
      <c r="M1622" s="37"/>
      <c r="N1622" s="52"/>
      <c r="O1622" s="52"/>
      <c r="P1622" s="36"/>
      <c r="Q1622" s="36"/>
      <c r="R1622" s="40"/>
      <c r="S1622" s="36"/>
      <c r="T1622" s="40"/>
      <c r="U1622" s="40"/>
      <c r="V1622" s="81"/>
      <c r="W1622" s="40"/>
      <c r="X1622" s="40"/>
      <c r="Y1622" s="40"/>
      <c r="Z1622" s="38" t="str">
        <f>IFERROR(VLOOKUP(Y1622,DIRECTORIO!A:B,2,FALSE),"")</f>
        <v/>
      </c>
      <c r="AA1622" s="40"/>
      <c r="AB1622" s="40"/>
      <c r="AC1622" s="40"/>
      <c r="AD1622" s="40"/>
      <c r="AE1622" s="40"/>
      <c r="AF1622" s="40"/>
      <c r="AG1622" s="41" t="s">
        <v>109</v>
      </c>
      <c r="AH1622" s="42"/>
      <c r="AI1622" s="54" t="str">
        <f t="shared" ca="1" si="313"/>
        <v>PENDIENTE NOTIFICACIÓN ELECTRÓNICA</v>
      </c>
      <c r="AJ1622" s="37"/>
      <c r="AK1622" s="37"/>
      <c r="AL1622" s="37"/>
      <c r="AM1622" s="53" t="str">
        <f>IF(AK1622="","",WORKDAY(AK1622,5,FESTIVOS_CO!A:A))</f>
        <v/>
      </c>
      <c r="AN1622" s="37"/>
      <c r="AO1622" s="37"/>
      <c r="AP1622" s="54" t="str">
        <f t="shared" ca="1" si="306"/>
        <v>NO APLICA</v>
      </c>
      <c r="AQ1622" s="36"/>
      <c r="AR1622" s="43"/>
      <c r="AS1622" s="37"/>
      <c r="AT1622" s="36"/>
      <c r="AU1622" s="37"/>
      <c r="AV1622" s="36"/>
      <c r="AW1622" s="36"/>
      <c r="AX1622" s="37"/>
      <c r="AY1622" s="140" t="str">
        <f>IF(AU1622="","",WORKDAY(AU1622,5,FESTIVOS_CO!A:A))</f>
        <v/>
      </c>
      <c r="AZ1622" s="54" t="str">
        <f t="shared" ca="1" si="315"/>
        <v>NO APLICA</v>
      </c>
      <c r="BA1622" s="55" t="str">
        <f>IF(AX1622="","",WORKDAY(AX1622,5,FESTIVOS_CO!A:A))</f>
        <v/>
      </c>
      <c r="BB1622" s="39"/>
      <c r="BC1622" s="40"/>
      <c r="BD1622" s="40"/>
      <c r="BE1622" s="56" t="str">
        <f t="shared" ca="1" si="304"/>
        <v>NO APLICA</v>
      </c>
      <c r="BF1622" s="37"/>
      <c r="BG1622" s="45"/>
      <c r="BH1622" s="37"/>
      <c r="BI1622" s="36"/>
      <c r="BJ1622" s="37"/>
      <c r="BK1622" s="36"/>
      <c r="BL1622" s="36"/>
      <c r="BM1622" s="53" t="str">
        <f>IF(BJ1622="","",WORKDAY(BJ1622,5,FESTIVOS_CO!A:A))</f>
        <v/>
      </c>
      <c r="BN1622" s="57" t="str">
        <f t="shared" ca="1" si="314"/>
        <v>PENDIENTE HACER AVISO</v>
      </c>
      <c r="BO1622" s="54" t="str">
        <f t="shared" ca="1" si="307"/>
        <v>EN TRÁMITE NOTIF. POR AVISO</v>
      </c>
      <c r="BP1622" s="37"/>
      <c r="BQ1622" s="53" t="str">
        <f>IF(BP1622="","",WORKDAY(BP1622,5,FESTIVOS_CO!A:A))</f>
        <v/>
      </c>
      <c r="BR1622" s="37"/>
      <c r="BS1622" s="36"/>
      <c r="BT1622" s="38"/>
      <c r="BU1622" s="58" t="e">
        <f>VLOOKUP(BT1622,Hoja2!$C:$D,2,0)</f>
        <v>#N/A</v>
      </c>
      <c r="BV1622" s="80" t="str">
        <f>IF(
AND(AO1622="",BD1622="",BQ1622=""),
"EN PROCESO NOTIFICACION / COMUNICACION",
IF(
BT1622="",
"NO APLICA",
IF(
BU1622=60,
IF(AO1622&lt;&gt;"",AO1622,IF(BD1622&lt;&gt;"",BD1622,BQ1622))+60,
WORKDAY(
IF(AO1622&lt;&gt;"",AO1622,IF(BD1622&lt;&gt;"",BD1622,BQ1622)),
BU1622,
FESTIVOS_CO!A:A
)
)
))</f>
        <v>EN PROCESO NOTIFICACION / COMUNICACION</v>
      </c>
      <c r="BW1622" s="44"/>
      <c r="BX1622" s="53"/>
      <c r="BY1622" s="45"/>
      <c r="BZ1622" s="37"/>
      <c r="CA1622" s="54" t="str">
        <f t="shared" si="308"/>
        <v>PENDIENTE EJECUTORIA</v>
      </c>
      <c r="CB1622" s="59" t="str">
        <f t="shared" si="305"/>
        <v/>
      </c>
      <c r="CC1622" s="36"/>
      <c r="CD1622" s="40"/>
      <c r="CE1622" s="46"/>
      <c r="CF1622" s="40"/>
      <c r="CG1622" s="40"/>
      <c r="CH1622" s="40"/>
      <c r="CI1622" s="36"/>
      <c r="CJ1622" s="47"/>
      <c r="CK1622" s="40"/>
      <c r="CL1622" s="40"/>
      <c r="CM1622" s="40"/>
      <c r="CN1622" s="40"/>
    </row>
    <row r="1623" spans="1:92" ht="42.75" hidden="1">
      <c r="A1623" s="49" t="str">
        <f t="shared" si="309"/>
        <v>SIN GESTIÓN</v>
      </c>
      <c r="B1623" s="58"/>
      <c r="C1623" s="37"/>
      <c r="D1623" s="37"/>
      <c r="E1623" s="49" t="str">
        <f t="shared" si="310"/>
        <v>PENDIENTE NOTIFICACIÓN</v>
      </c>
      <c r="F1623" s="141" t="str">
        <f t="shared" si="311"/>
        <v>PENDIENTE NOTIFICACIÓN</v>
      </c>
      <c r="G1623" s="49" t="str">
        <f t="shared" si="312"/>
        <v/>
      </c>
      <c r="H1623" s="51" t="str">
        <f ca="1">IF(
L1623="",
"",
IF(
NETWORKDAYS(L1623,IF(M1623&lt;&gt;"",M1623,TODAY()),FESTIVOS_CO!A:A)&gt;2,
"VENCIDO",
IF(
NETWORKDAYS(L1623,IF(M1623&lt;&gt;"",M1623,TODAY()),FESTIVOS_CO!A:A)=2,
"ALERTA",
"A TIEMPO"
)))</f>
        <v/>
      </c>
      <c r="I1623" s="40"/>
      <c r="J1623" s="36"/>
      <c r="K1623" s="37"/>
      <c r="L1623" s="50"/>
      <c r="M1623" s="37"/>
      <c r="N1623" s="52"/>
      <c r="O1623" s="52"/>
      <c r="P1623" s="36"/>
      <c r="Q1623" s="36"/>
      <c r="R1623" s="40"/>
      <c r="S1623" s="36"/>
      <c r="T1623" s="40"/>
      <c r="U1623" s="40"/>
      <c r="V1623" s="81"/>
      <c r="W1623" s="40"/>
      <c r="X1623" s="40"/>
      <c r="Y1623" s="40"/>
      <c r="Z1623" s="38" t="str">
        <f>IFERROR(VLOOKUP(Y1623,DIRECTORIO!A:B,2,FALSE),"")</f>
        <v/>
      </c>
      <c r="AA1623" s="40"/>
      <c r="AB1623" s="40"/>
      <c r="AC1623" s="40"/>
      <c r="AD1623" s="40"/>
      <c r="AE1623" s="40"/>
      <c r="AF1623" s="40"/>
      <c r="AG1623" s="41" t="s">
        <v>109</v>
      </c>
      <c r="AH1623" s="42"/>
      <c r="AI1623" s="54" t="str">
        <f t="shared" ca="1" si="313"/>
        <v>PENDIENTE NOTIFICACIÓN ELECTRÓNICA</v>
      </c>
      <c r="AJ1623" s="37"/>
      <c r="AK1623" s="37"/>
      <c r="AL1623" s="37"/>
      <c r="AM1623" s="53" t="str">
        <f>IF(AK1623="","",WORKDAY(AK1623,5,FESTIVOS_CO!A:A))</f>
        <v/>
      </c>
      <c r="AN1623" s="37"/>
      <c r="AO1623" s="37"/>
      <c r="AP1623" s="54" t="str">
        <f t="shared" ca="1" si="306"/>
        <v>NO APLICA</v>
      </c>
      <c r="AQ1623" s="36"/>
      <c r="AR1623" s="43"/>
      <c r="AS1623" s="37"/>
      <c r="AT1623" s="36"/>
      <c r="AU1623" s="37"/>
      <c r="AV1623" s="36"/>
      <c r="AW1623" s="36"/>
      <c r="AX1623" s="37"/>
      <c r="AY1623" s="140" t="str">
        <f>IF(AU1623="","",WORKDAY(AU1623,5,FESTIVOS_CO!A:A))</f>
        <v/>
      </c>
      <c r="AZ1623" s="54" t="str">
        <f t="shared" ca="1" si="315"/>
        <v>NO APLICA</v>
      </c>
      <c r="BA1623" s="55" t="str">
        <f>IF(AX1623="","",WORKDAY(AX1623,5,FESTIVOS_CO!A:A))</f>
        <v/>
      </c>
      <c r="BB1623" s="39"/>
      <c r="BC1623" s="40"/>
      <c r="BD1623" s="40"/>
      <c r="BE1623" s="56" t="str">
        <f t="shared" ca="1" si="304"/>
        <v>NO APLICA</v>
      </c>
      <c r="BF1623" s="37"/>
      <c r="BG1623" s="45"/>
      <c r="BH1623" s="37"/>
      <c r="BI1623" s="36"/>
      <c r="BJ1623" s="37"/>
      <c r="BK1623" s="36"/>
      <c r="BL1623" s="36"/>
      <c r="BM1623" s="53" t="str">
        <f>IF(BJ1623="","",WORKDAY(BJ1623,5,FESTIVOS_CO!A:A))</f>
        <v/>
      </c>
      <c r="BN1623" s="57" t="str">
        <f t="shared" ca="1" si="314"/>
        <v>PENDIENTE HACER AVISO</v>
      </c>
      <c r="BO1623" s="54" t="str">
        <f t="shared" ca="1" si="307"/>
        <v>EN TRÁMITE NOTIF. POR AVISO</v>
      </c>
      <c r="BP1623" s="37"/>
      <c r="BQ1623" s="53" t="str">
        <f>IF(BP1623="","",WORKDAY(BP1623,5,FESTIVOS_CO!A:A))</f>
        <v/>
      </c>
      <c r="BR1623" s="37"/>
      <c r="BS1623" s="36"/>
      <c r="BT1623" s="38"/>
      <c r="BU1623" s="58" t="e">
        <f>VLOOKUP(BT1623,Hoja2!$C:$D,2,0)</f>
        <v>#N/A</v>
      </c>
      <c r="BV1623" s="80" t="str">
        <f>IF(
AND(AO1623="",BD1623="",BQ1623=""),
"EN PROCESO NOTIFICACION / COMUNICACION",
IF(
BT1623="",
"NO APLICA",
IF(
BU1623=60,
IF(AO1623&lt;&gt;"",AO1623,IF(BD1623&lt;&gt;"",BD1623,BQ1623))+60,
WORKDAY(
IF(AO1623&lt;&gt;"",AO1623,IF(BD1623&lt;&gt;"",BD1623,BQ1623)),
BU1623,
FESTIVOS_CO!A:A
)
)
))</f>
        <v>EN PROCESO NOTIFICACION / COMUNICACION</v>
      </c>
      <c r="BW1623" s="44"/>
      <c r="BX1623" s="53"/>
      <c r="BY1623" s="45"/>
      <c r="BZ1623" s="37"/>
      <c r="CA1623" s="54" t="str">
        <f t="shared" si="308"/>
        <v>PENDIENTE EJECUTORIA</v>
      </c>
      <c r="CB1623" s="59" t="str">
        <f t="shared" si="305"/>
        <v/>
      </c>
      <c r="CC1623" s="36"/>
      <c r="CD1623" s="40"/>
      <c r="CE1623" s="46"/>
      <c r="CF1623" s="40"/>
      <c r="CG1623" s="40"/>
      <c r="CH1623" s="40"/>
      <c r="CI1623" s="36"/>
      <c r="CJ1623" s="47"/>
      <c r="CK1623" s="40"/>
      <c r="CL1623" s="40"/>
      <c r="CM1623" s="40"/>
      <c r="CN1623" s="40"/>
    </row>
    <row r="1624" spans="1:92" ht="42.75" hidden="1">
      <c r="A1624" s="49" t="str">
        <f t="shared" si="309"/>
        <v>SIN GESTIÓN</v>
      </c>
      <c r="B1624" s="58"/>
      <c r="C1624" s="37"/>
      <c r="D1624" s="37"/>
      <c r="E1624" s="49" t="str">
        <f t="shared" si="310"/>
        <v>PENDIENTE NOTIFICACIÓN</v>
      </c>
      <c r="F1624" s="141" t="str">
        <f t="shared" si="311"/>
        <v>PENDIENTE NOTIFICACIÓN</v>
      </c>
      <c r="G1624" s="49" t="str">
        <f t="shared" si="312"/>
        <v/>
      </c>
      <c r="H1624" s="51" t="str">
        <f ca="1">IF(
L1624="",
"",
IF(
NETWORKDAYS(L1624,IF(M1624&lt;&gt;"",M1624,TODAY()),FESTIVOS_CO!A:A)&gt;2,
"VENCIDO",
IF(
NETWORKDAYS(L1624,IF(M1624&lt;&gt;"",M1624,TODAY()),FESTIVOS_CO!A:A)=2,
"ALERTA",
"A TIEMPO"
)))</f>
        <v/>
      </c>
      <c r="I1624" s="40"/>
      <c r="J1624" s="36"/>
      <c r="K1624" s="37"/>
      <c r="L1624" s="50"/>
      <c r="M1624" s="37"/>
      <c r="N1624" s="52"/>
      <c r="O1624" s="52"/>
      <c r="P1624" s="36"/>
      <c r="Q1624" s="36"/>
      <c r="R1624" s="40"/>
      <c r="S1624" s="36"/>
      <c r="T1624" s="40"/>
      <c r="U1624" s="40"/>
      <c r="V1624" s="81"/>
      <c r="W1624" s="40"/>
      <c r="X1624" s="40"/>
      <c r="Y1624" s="40"/>
      <c r="Z1624" s="38" t="str">
        <f>IFERROR(VLOOKUP(Y1624,DIRECTORIO!A:B,2,FALSE),"")</f>
        <v/>
      </c>
      <c r="AA1624" s="40"/>
      <c r="AB1624" s="40"/>
      <c r="AC1624" s="40"/>
      <c r="AD1624" s="40"/>
      <c r="AE1624" s="40"/>
      <c r="AF1624" s="40"/>
      <c r="AG1624" s="41" t="s">
        <v>109</v>
      </c>
      <c r="AH1624" s="42"/>
      <c r="AI1624" s="54" t="str">
        <f t="shared" ca="1" si="313"/>
        <v>PENDIENTE NOTIFICACIÓN ELECTRÓNICA</v>
      </c>
      <c r="AJ1624" s="37"/>
      <c r="AK1624" s="37"/>
      <c r="AL1624" s="37"/>
      <c r="AM1624" s="53" t="str">
        <f>IF(AK1624="","",WORKDAY(AK1624,5,FESTIVOS_CO!A:A))</f>
        <v/>
      </c>
      <c r="AN1624" s="37"/>
      <c r="AO1624" s="37"/>
      <c r="AP1624" s="54" t="str">
        <f t="shared" ca="1" si="306"/>
        <v>NO APLICA</v>
      </c>
      <c r="AQ1624" s="36"/>
      <c r="AR1624" s="43"/>
      <c r="AS1624" s="37"/>
      <c r="AT1624" s="36"/>
      <c r="AU1624" s="37"/>
      <c r="AV1624" s="36"/>
      <c r="AW1624" s="36"/>
      <c r="AX1624" s="37"/>
      <c r="AY1624" s="140" t="str">
        <f>IF(AU1624="","",WORKDAY(AU1624,5,FESTIVOS_CO!A:A))</f>
        <v/>
      </c>
      <c r="AZ1624" s="54" t="str">
        <f t="shared" ca="1" si="315"/>
        <v>NO APLICA</v>
      </c>
      <c r="BA1624" s="55" t="str">
        <f>IF(AX1624="","",WORKDAY(AX1624,5,FESTIVOS_CO!A:A))</f>
        <v/>
      </c>
      <c r="BB1624" s="39"/>
      <c r="BC1624" s="40"/>
      <c r="BD1624" s="40"/>
      <c r="BE1624" s="56" t="str">
        <f t="shared" ca="1" si="304"/>
        <v>NO APLICA</v>
      </c>
      <c r="BF1624" s="37"/>
      <c r="BG1624" s="45"/>
      <c r="BH1624" s="37"/>
      <c r="BI1624" s="36"/>
      <c r="BJ1624" s="37"/>
      <c r="BK1624" s="36"/>
      <c r="BL1624" s="36"/>
      <c r="BM1624" s="53" t="str">
        <f>IF(BJ1624="","",WORKDAY(BJ1624,5,FESTIVOS_CO!A:A))</f>
        <v/>
      </c>
      <c r="BN1624" s="57" t="str">
        <f t="shared" ca="1" si="314"/>
        <v>PENDIENTE HACER AVISO</v>
      </c>
      <c r="BO1624" s="54" t="str">
        <f t="shared" ca="1" si="307"/>
        <v>EN TRÁMITE NOTIF. POR AVISO</v>
      </c>
      <c r="BP1624" s="37"/>
      <c r="BQ1624" s="53" t="str">
        <f>IF(BP1624="","",WORKDAY(BP1624,5,FESTIVOS_CO!A:A))</f>
        <v/>
      </c>
      <c r="BR1624" s="37"/>
      <c r="BS1624" s="36"/>
      <c r="BT1624" s="38"/>
      <c r="BU1624" s="58" t="e">
        <f>VLOOKUP(BT1624,Hoja2!$C:$D,2,0)</f>
        <v>#N/A</v>
      </c>
      <c r="BV1624" s="80" t="str">
        <f>IF(
AND(AO1624="",BD1624="",BQ1624=""),
"EN PROCESO NOTIFICACION / COMUNICACION",
IF(
BT1624="",
"NO APLICA",
IF(
BU1624=60,
IF(AO1624&lt;&gt;"",AO1624,IF(BD1624&lt;&gt;"",BD1624,BQ1624))+60,
WORKDAY(
IF(AO1624&lt;&gt;"",AO1624,IF(BD1624&lt;&gt;"",BD1624,BQ1624)),
BU1624,
FESTIVOS_CO!A:A
)
)
))</f>
        <v>EN PROCESO NOTIFICACION / COMUNICACION</v>
      </c>
      <c r="BW1624" s="44"/>
      <c r="BX1624" s="53"/>
      <c r="BY1624" s="45"/>
      <c r="BZ1624" s="37"/>
      <c r="CA1624" s="54" t="str">
        <f t="shared" si="308"/>
        <v>PENDIENTE EJECUTORIA</v>
      </c>
      <c r="CB1624" s="59" t="str">
        <f t="shared" si="305"/>
        <v/>
      </c>
      <c r="CC1624" s="36"/>
      <c r="CD1624" s="40"/>
      <c r="CE1624" s="46"/>
      <c r="CF1624" s="40"/>
      <c r="CG1624" s="40"/>
      <c r="CH1624" s="40"/>
      <c r="CI1624" s="36"/>
      <c r="CJ1624" s="47"/>
      <c r="CK1624" s="40"/>
      <c r="CL1624" s="40"/>
      <c r="CM1624" s="40"/>
      <c r="CN1624" s="40"/>
    </row>
    <row r="1625" spans="1:92" ht="42.75" hidden="1">
      <c r="A1625" s="49" t="str">
        <f t="shared" si="309"/>
        <v>SIN GESTIÓN</v>
      </c>
      <c r="B1625" s="58"/>
      <c r="C1625" s="37"/>
      <c r="D1625" s="37"/>
      <c r="E1625" s="49" t="str">
        <f t="shared" si="310"/>
        <v>PENDIENTE NOTIFICACIÓN</v>
      </c>
      <c r="F1625" s="141" t="str">
        <f t="shared" si="311"/>
        <v>PENDIENTE NOTIFICACIÓN</v>
      </c>
      <c r="G1625" s="49" t="str">
        <f t="shared" si="312"/>
        <v/>
      </c>
      <c r="H1625" s="51" t="str">
        <f ca="1">IF(
L1625="",
"",
IF(
NETWORKDAYS(L1625,IF(M1625&lt;&gt;"",M1625,TODAY()),FESTIVOS_CO!A:A)&gt;2,
"VENCIDO",
IF(
NETWORKDAYS(L1625,IF(M1625&lt;&gt;"",M1625,TODAY()),FESTIVOS_CO!A:A)=2,
"ALERTA",
"A TIEMPO"
)))</f>
        <v/>
      </c>
      <c r="I1625" s="40"/>
      <c r="J1625" s="36"/>
      <c r="K1625" s="37"/>
      <c r="L1625" s="50"/>
      <c r="M1625" s="37"/>
      <c r="N1625" s="52"/>
      <c r="O1625" s="52"/>
      <c r="P1625" s="36"/>
      <c r="Q1625" s="36"/>
      <c r="R1625" s="40"/>
      <c r="S1625" s="36"/>
      <c r="T1625" s="40"/>
      <c r="U1625" s="40"/>
      <c r="V1625" s="81"/>
      <c r="W1625" s="40"/>
      <c r="X1625" s="40"/>
      <c r="Y1625" s="40"/>
      <c r="Z1625" s="38" t="str">
        <f>IFERROR(VLOOKUP(Y1625,DIRECTORIO!A:B,2,FALSE),"")</f>
        <v/>
      </c>
      <c r="AA1625" s="40"/>
      <c r="AB1625" s="40"/>
      <c r="AC1625" s="40"/>
      <c r="AD1625" s="40"/>
      <c r="AE1625" s="40"/>
      <c r="AF1625" s="40"/>
      <c r="AG1625" s="41" t="s">
        <v>109</v>
      </c>
      <c r="AH1625" s="42"/>
      <c r="AI1625" s="54" t="str">
        <f t="shared" ca="1" si="313"/>
        <v>PENDIENTE NOTIFICACIÓN ELECTRÓNICA</v>
      </c>
      <c r="AJ1625" s="37"/>
      <c r="AK1625" s="37"/>
      <c r="AL1625" s="37"/>
      <c r="AM1625" s="53" t="str">
        <f>IF(AK1625="","",WORKDAY(AK1625,5,FESTIVOS_CO!A:A))</f>
        <v/>
      </c>
      <c r="AN1625" s="37"/>
      <c r="AO1625" s="37"/>
      <c r="AP1625" s="54" t="str">
        <f t="shared" ca="1" si="306"/>
        <v>NO APLICA</v>
      </c>
      <c r="AQ1625" s="36"/>
      <c r="AR1625" s="43"/>
      <c r="AS1625" s="37"/>
      <c r="AT1625" s="36"/>
      <c r="AU1625" s="37"/>
      <c r="AV1625" s="36"/>
      <c r="AW1625" s="36"/>
      <c r="AX1625" s="37"/>
      <c r="AY1625" s="140" t="str">
        <f>IF(AU1625="","",WORKDAY(AU1625,5,FESTIVOS_CO!A:A))</f>
        <v/>
      </c>
      <c r="AZ1625" s="54" t="str">
        <f t="shared" ca="1" si="315"/>
        <v>NO APLICA</v>
      </c>
      <c r="BA1625" s="55" t="str">
        <f>IF(AX1625="","",WORKDAY(AX1625,5,FESTIVOS_CO!A:A))</f>
        <v/>
      </c>
      <c r="BB1625" s="39"/>
      <c r="BC1625" s="40"/>
      <c r="BD1625" s="40"/>
      <c r="BE1625" s="56" t="str">
        <f t="shared" ca="1" si="304"/>
        <v>NO APLICA</v>
      </c>
      <c r="BF1625" s="37"/>
      <c r="BG1625" s="45"/>
      <c r="BH1625" s="37"/>
      <c r="BI1625" s="36"/>
      <c r="BJ1625" s="37"/>
      <c r="BK1625" s="36"/>
      <c r="BL1625" s="36"/>
      <c r="BM1625" s="53" t="str">
        <f>IF(BJ1625="","",WORKDAY(BJ1625,5,FESTIVOS_CO!A:A))</f>
        <v/>
      </c>
      <c r="BN1625" s="57" t="str">
        <f t="shared" ca="1" si="314"/>
        <v>PENDIENTE HACER AVISO</v>
      </c>
      <c r="BO1625" s="54" t="str">
        <f t="shared" ca="1" si="307"/>
        <v>EN TRÁMITE NOTIF. POR AVISO</v>
      </c>
      <c r="BP1625" s="37"/>
      <c r="BQ1625" s="53" t="str">
        <f>IF(BP1625="","",WORKDAY(BP1625,5,FESTIVOS_CO!A:A))</f>
        <v/>
      </c>
      <c r="BR1625" s="37"/>
      <c r="BS1625" s="36"/>
      <c r="BT1625" s="38"/>
      <c r="BU1625" s="58" t="e">
        <f>VLOOKUP(BT1625,Hoja2!$C:$D,2,0)</f>
        <v>#N/A</v>
      </c>
      <c r="BV1625" s="80" t="str">
        <f>IF(
AND(AO1625="",BD1625="",BQ1625=""),
"EN PROCESO NOTIFICACION / COMUNICACION",
IF(
BT1625="",
"NO APLICA",
IF(
BU1625=60,
IF(AO1625&lt;&gt;"",AO1625,IF(BD1625&lt;&gt;"",BD1625,BQ1625))+60,
WORKDAY(
IF(AO1625&lt;&gt;"",AO1625,IF(BD1625&lt;&gt;"",BD1625,BQ1625)),
BU1625,
FESTIVOS_CO!A:A
)
)
))</f>
        <v>EN PROCESO NOTIFICACION / COMUNICACION</v>
      </c>
      <c r="BW1625" s="44"/>
      <c r="BX1625" s="53"/>
      <c r="BY1625" s="45"/>
      <c r="BZ1625" s="37"/>
      <c r="CA1625" s="54" t="str">
        <f t="shared" si="308"/>
        <v>PENDIENTE EJECUTORIA</v>
      </c>
      <c r="CB1625" s="59" t="str">
        <f t="shared" si="305"/>
        <v/>
      </c>
      <c r="CC1625" s="36"/>
      <c r="CD1625" s="40"/>
      <c r="CE1625" s="46"/>
      <c r="CF1625" s="40"/>
      <c r="CG1625" s="40"/>
      <c r="CH1625" s="40"/>
      <c r="CI1625" s="36"/>
      <c r="CJ1625" s="47"/>
      <c r="CK1625" s="40"/>
      <c r="CL1625" s="40"/>
      <c r="CM1625" s="40"/>
      <c r="CN1625" s="40"/>
    </row>
    <row r="1626" spans="1:92" ht="42.75" hidden="1">
      <c r="A1626" s="49" t="str">
        <f t="shared" si="309"/>
        <v>SIN GESTIÓN</v>
      </c>
      <c r="B1626" s="58"/>
      <c r="C1626" s="37"/>
      <c r="D1626" s="37"/>
      <c r="E1626" s="49" t="str">
        <f t="shared" si="310"/>
        <v>PENDIENTE NOTIFICACIÓN</v>
      </c>
      <c r="F1626" s="141" t="str">
        <f t="shared" si="311"/>
        <v>PENDIENTE NOTIFICACIÓN</v>
      </c>
      <c r="G1626" s="49" t="str">
        <f t="shared" si="312"/>
        <v/>
      </c>
      <c r="H1626" s="51" t="str">
        <f ca="1">IF(
L1626="",
"",
IF(
NETWORKDAYS(L1626,IF(M1626&lt;&gt;"",M1626,TODAY()),FESTIVOS_CO!A:A)&gt;2,
"VENCIDO",
IF(
NETWORKDAYS(L1626,IF(M1626&lt;&gt;"",M1626,TODAY()),FESTIVOS_CO!A:A)=2,
"ALERTA",
"A TIEMPO"
)))</f>
        <v/>
      </c>
      <c r="I1626" s="40"/>
      <c r="J1626" s="36"/>
      <c r="K1626" s="37"/>
      <c r="L1626" s="50"/>
      <c r="M1626" s="37"/>
      <c r="N1626" s="52"/>
      <c r="O1626" s="52"/>
      <c r="P1626" s="36"/>
      <c r="Q1626" s="36"/>
      <c r="R1626" s="40"/>
      <c r="S1626" s="36"/>
      <c r="T1626" s="40"/>
      <c r="U1626" s="40"/>
      <c r="V1626" s="81"/>
      <c r="W1626" s="40"/>
      <c r="X1626" s="40"/>
      <c r="Y1626" s="40"/>
      <c r="Z1626" s="38" t="str">
        <f>IFERROR(VLOOKUP(Y1626,DIRECTORIO!A:B,2,FALSE),"")</f>
        <v/>
      </c>
      <c r="AA1626" s="40"/>
      <c r="AB1626" s="40"/>
      <c r="AC1626" s="40"/>
      <c r="AD1626" s="40"/>
      <c r="AE1626" s="40"/>
      <c r="AF1626" s="40"/>
      <c r="AG1626" s="41" t="s">
        <v>109</v>
      </c>
      <c r="AH1626" s="42"/>
      <c r="AI1626" s="54" t="str">
        <f t="shared" ca="1" si="313"/>
        <v>PENDIENTE NOTIFICACIÓN ELECTRÓNICA</v>
      </c>
      <c r="AJ1626" s="37"/>
      <c r="AK1626" s="37"/>
      <c r="AL1626" s="37"/>
      <c r="AM1626" s="53" t="str">
        <f>IF(AK1626="","",WORKDAY(AK1626,5,FESTIVOS_CO!A:A))</f>
        <v/>
      </c>
      <c r="AN1626" s="37"/>
      <c r="AO1626" s="37"/>
      <c r="AP1626" s="54" t="str">
        <f t="shared" ca="1" si="306"/>
        <v>NO APLICA</v>
      </c>
      <c r="AQ1626" s="36"/>
      <c r="AR1626" s="43"/>
      <c r="AS1626" s="37"/>
      <c r="AT1626" s="36"/>
      <c r="AU1626" s="37"/>
      <c r="AV1626" s="36"/>
      <c r="AW1626" s="36"/>
      <c r="AX1626" s="37"/>
      <c r="AY1626" s="140" t="str">
        <f>IF(AU1626="","",WORKDAY(AU1626,5,FESTIVOS_CO!A:A))</f>
        <v/>
      </c>
      <c r="AZ1626" s="54" t="str">
        <f t="shared" ca="1" si="315"/>
        <v>NO APLICA</v>
      </c>
      <c r="BA1626" s="55" t="str">
        <f>IF(AX1626="","",WORKDAY(AX1626,5,FESTIVOS_CO!A:A))</f>
        <v/>
      </c>
      <c r="BB1626" s="39"/>
      <c r="BC1626" s="40"/>
      <c r="BD1626" s="40"/>
      <c r="BE1626" s="56" t="str">
        <f t="shared" ca="1" si="304"/>
        <v>NO APLICA</v>
      </c>
      <c r="BF1626" s="37"/>
      <c r="BG1626" s="45"/>
      <c r="BH1626" s="37"/>
      <c r="BI1626" s="36"/>
      <c r="BJ1626" s="37"/>
      <c r="BK1626" s="36"/>
      <c r="BL1626" s="36"/>
      <c r="BM1626" s="53" t="str">
        <f>IF(BJ1626="","",WORKDAY(BJ1626,5,FESTIVOS_CO!A:A))</f>
        <v/>
      </c>
      <c r="BN1626" s="57" t="str">
        <f t="shared" ca="1" si="314"/>
        <v>PENDIENTE HACER AVISO</v>
      </c>
      <c r="BO1626" s="54" t="str">
        <f t="shared" ca="1" si="307"/>
        <v>EN TRÁMITE NOTIF. POR AVISO</v>
      </c>
      <c r="BP1626" s="37"/>
      <c r="BQ1626" s="53" t="str">
        <f>IF(BP1626="","",WORKDAY(BP1626,5,FESTIVOS_CO!A:A))</f>
        <v/>
      </c>
      <c r="BR1626" s="37"/>
      <c r="BS1626" s="36"/>
      <c r="BT1626" s="38"/>
      <c r="BU1626" s="58" t="e">
        <f>VLOOKUP(BT1626,Hoja2!$C:$D,2,0)</f>
        <v>#N/A</v>
      </c>
      <c r="BV1626" s="80" t="str">
        <f>IF(
AND(AO1626="",BD1626="",BQ1626=""),
"EN PROCESO NOTIFICACION / COMUNICACION",
IF(
BT1626="",
"NO APLICA",
IF(
BU1626=60,
IF(AO1626&lt;&gt;"",AO1626,IF(BD1626&lt;&gt;"",BD1626,BQ1626))+60,
WORKDAY(
IF(AO1626&lt;&gt;"",AO1626,IF(BD1626&lt;&gt;"",BD1626,BQ1626)),
BU1626,
FESTIVOS_CO!A:A
)
)
))</f>
        <v>EN PROCESO NOTIFICACION / COMUNICACION</v>
      </c>
      <c r="BW1626" s="44"/>
      <c r="BX1626" s="53"/>
      <c r="BY1626" s="45"/>
      <c r="BZ1626" s="37"/>
      <c r="CA1626" s="54" t="str">
        <f t="shared" si="308"/>
        <v>PENDIENTE EJECUTORIA</v>
      </c>
      <c r="CB1626" s="59" t="str">
        <f t="shared" si="305"/>
        <v/>
      </c>
      <c r="CC1626" s="36"/>
      <c r="CD1626" s="40"/>
      <c r="CE1626" s="46"/>
      <c r="CF1626" s="40"/>
      <c r="CG1626" s="40"/>
      <c r="CH1626" s="40"/>
      <c r="CI1626" s="36"/>
      <c r="CJ1626" s="47"/>
      <c r="CK1626" s="40"/>
      <c r="CL1626" s="40"/>
      <c r="CM1626" s="40"/>
      <c r="CN1626" s="40"/>
    </row>
    <row r="1627" spans="1:92" ht="42.75" hidden="1">
      <c r="A1627" s="49" t="str">
        <f t="shared" si="309"/>
        <v>SIN GESTIÓN</v>
      </c>
      <c r="B1627" s="58"/>
      <c r="C1627" s="37"/>
      <c r="D1627" s="37"/>
      <c r="E1627" s="49" t="str">
        <f t="shared" si="310"/>
        <v>PENDIENTE NOTIFICACIÓN</v>
      </c>
      <c r="F1627" s="141" t="str">
        <f t="shared" si="311"/>
        <v>PENDIENTE NOTIFICACIÓN</v>
      </c>
      <c r="G1627" s="49" t="str">
        <f t="shared" si="312"/>
        <v/>
      </c>
      <c r="H1627" s="51" t="str">
        <f ca="1">IF(
L1627="",
"",
IF(
NETWORKDAYS(L1627,IF(M1627&lt;&gt;"",M1627,TODAY()),FESTIVOS_CO!A:A)&gt;2,
"VENCIDO",
IF(
NETWORKDAYS(L1627,IF(M1627&lt;&gt;"",M1627,TODAY()),FESTIVOS_CO!A:A)=2,
"ALERTA",
"A TIEMPO"
)))</f>
        <v/>
      </c>
      <c r="I1627" s="40"/>
      <c r="J1627" s="36"/>
      <c r="K1627" s="37"/>
      <c r="L1627" s="50"/>
      <c r="M1627" s="37"/>
      <c r="N1627" s="52"/>
      <c r="O1627" s="52"/>
      <c r="P1627" s="36"/>
      <c r="Q1627" s="36"/>
      <c r="R1627" s="40"/>
      <c r="S1627" s="36"/>
      <c r="T1627" s="40"/>
      <c r="U1627" s="40"/>
      <c r="V1627" s="81"/>
      <c r="W1627" s="40"/>
      <c r="X1627" s="40"/>
      <c r="Y1627" s="40"/>
      <c r="Z1627" s="38" t="str">
        <f>IFERROR(VLOOKUP(Y1627,DIRECTORIO!A:B,2,FALSE),"")</f>
        <v/>
      </c>
      <c r="AA1627" s="40"/>
      <c r="AB1627" s="40"/>
      <c r="AC1627" s="40"/>
      <c r="AD1627" s="40"/>
      <c r="AE1627" s="40"/>
      <c r="AF1627" s="40"/>
      <c r="AG1627" s="41" t="s">
        <v>109</v>
      </c>
      <c r="AH1627" s="42"/>
      <c r="AI1627" s="54" t="str">
        <f t="shared" ca="1" si="313"/>
        <v>PENDIENTE NOTIFICACIÓN ELECTRÓNICA</v>
      </c>
      <c r="AJ1627" s="37"/>
      <c r="AK1627" s="37"/>
      <c r="AL1627" s="37"/>
      <c r="AM1627" s="53" t="str">
        <f>IF(AK1627="","",WORKDAY(AK1627,5,FESTIVOS_CO!A:A))</f>
        <v/>
      </c>
      <c r="AN1627" s="37"/>
      <c r="AO1627" s="37"/>
      <c r="AP1627" s="54" t="str">
        <f t="shared" ca="1" si="306"/>
        <v>NO APLICA</v>
      </c>
      <c r="AQ1627" s="36"/>
      <c r="AR1627" s="43"/>
      <c r="AS1627" s="37"/>
      <c r="AT1627" s="36"/>
      <c r="AU1627" s="37"/>
      <c r="AV1627" s="36"/>
      <c r="AW1627" s="36"/>
      <c r="AX1627" s="37"/>
      <c r="AY1627" s="140" t="str">
        <f>IF(AU1627="","",WORKDAY(AU1627,5,FESTIVOS_CO!A:A))</f>
        <v/>
      </c>
      <c r="AZ1627" s="54" t="str">
        <f t="shared" ca="1" si="315"/>
        <v>NO APLICA</v>
      </c>
      <c r="BA1627" s="55" t="str">
        <f>IF(AX1627="","",WORKDAY(AX1627,5,FESTIVOS_CO!A:A))</f>
        <v/>
      </c>
      <c r="BB1627" s="39"/>
      <c r="BC1627" s="40"/>
      <c r="BD1627" s="40"/>
      <c r="BE1627" s="56" t="str">
        <f t="shared" ref="BE1627:BE1690" ca="1" si="316">IF(AZ1627="NO PROCEDE",
"NO PROCEDE",IF(OR(AZ1627="HACER AVISO",BB1627="NO"),
"HACER AVISO",
"NO APLICA"))</f>
        <v>NO APLICA</v>
      </c>
      <c r="BF1627" s="37"/>
      <c r="BG1627" s="45"/>
      <c r="BH1627" s="37"/>
      <c r="BI1627" s="36"/>
      <c r="BJ1627" s="37"/>
      <c r="BK1627" s="36"/>
      <c r="BL1627" s="36"/>
      <c r="BM1627" s="53" t="str">
        <f>IF(BJ1627="","",WORKDAY(BJ1627,5,FESTIVOS_CO!A:A))</f>
        <v/>
      </c>
      <c r="BN1627" s="57" t="str">
        <f t="shared" ca="1" si="314"/>
        <v>PENDIENTE HACER AVISO</v>
      </c>
      <c r="BO1627" s="54" t="str">
        <f t="shared" ca="1" si="307"/>
        <v>EN TRÁMITE NOTIF. POR AVISO</v>
      </c>
      <c r="BP1627" s="37"/>
      <c r="BQ1627" s="53" t="str">
        <f>IF(BP1627="","",WORKDAY(BP1627,5,FESTIVOS_CO!A:A))</f>
        <v/>
      </c>
      <c r="BR1627" s="37"/>
      <c r="BS1627" s="36"/>
      <c r="BT1627" s="38"/>
      <c r="BU1627" s="58" t="e">
        <f>VLOOKUP(BT1627,Hoja2!$C:$D,2,0)</f>
        <v>#N/A</v>
      </c>
      <c r="BV1627" s="80" t="str">
        <f>IF(
AND(AO1627="",BD1627="",BQ1627=""),
"EN PROCESO NOTIFICACION / COMUNICACION",
IF(
BT1627="",
"NO APLICA",
IF(
BU1627=60,
IF(AO1627&lt;&gt;"",AO1627,IF(BD1627&lt;&gt;"",BD1627,BQ1627))+60,
WORKDAY(
IF(AO1627&lt;&gt;"",AO1627,IF(BD1627&lt;&gt;"",BD1627,BQ1627)),
BU1627,
FESTIVOS_CO!A:A
)
)
))</f>
        <v>EN PROCESO NOTIFICACION / COMUNICACION</v>
      </c>
      <c r="BW1627" s="44"/>
      <c r="BX1627" s="53"/>
      <c r="BY1627" s="45"/>
      <c r="BZ1627" s="37"/>
      <c r="CA1627" s="54" t="str">
        <f t="shared" si="308"/>
        <v>PENDIENTE EJECUTORIA</v>
      </c>
      <c r="CB1627" s="59" t="str">
        <f t="shared" ref="CB1627:CB1690" si="317">IF(CC1627="NO",
"NO APLICA",
IF(CC1627="SI",
IF(COUNTBLANK(CC1627:CH1627)&gt;0,
"PENDIENTE MEMORANDO",
"MEMORANDOS ENVIADOS"
),
IF(CI1627="NO",
"NO APLICA",
IF(CI1627="SI",
IF(COUNTBLANK(CJ1627:CN1627)&gt;0,
"PENDIENTES OFICIOS",
"OFICIOS ENVIADOS"
),
""
)
)
))</f>
        <v/>
      </c>
      <c r="CC1627" s="36"/>
      <c r="CD1627" s="40"/>
      <c r="CE1627" s="46"/>
      <c r="CF1627" s="40"/>
      <c r="CG1627" s="40"/>
      <c r="CH1627" s="40"/>
      <c r="CI1627" s="36"/>
      <c r="CJ1627" s="47"/>
      <c r="CK1627" s="40"/>
      <c r="CL1627" s="40"/>
      <c r="CM1627" s="40"/>
      <c r="CN1627" s="40"/>
    </row>
    <row r="1628" spans="1:92" ht="42.75" hidden="1">
      <c r="A1628" s="49" t="str">
        <f t="shared" si="309"/>
        <v>SIN GESTIÓN</v>
      </c>
      <c r="B1628" s="58"/>
      <c r="C1628" s="37"/>
      <c r="D1628" s="37"/>
      <c r="E1628" s="49" t="str">
        <f t="shared" si="310"/>
        <v>PENDIENTE NOTIFICACIÓN</v>
      </c>
      <c r="F1628" s="141" t="str">
        <f t="shared" si="311"/>
        <v>PENDIENTE NOTIFICACIÓN</v>
      </c>
      <c r="G1628" s="49" t="str">
        <f t="shared" si="312"/>
        <v/>
      </c>
      <c r="H1628" s="51" t="str">
        <f ca="1">IF(
L1628="",
"",
IF(
NETWORKDAYS(L1628,IF(M1628&lt;&gt;"",M1628,TODAY()),FESTIVOS_CO!A:A)&gt;2,
"VENCIDO",
IF(
NETWORKDAYS(L1628,IF(M1628&lt;&gt;"",M1628,TODAY()),FESTIVOS_CO!A:A)=2,
"ALERTA",
"A TIEMPO"
)))</f>
        <v/>
      </c>
      <c r="I1628" s="40"/>
      <c r="J1628" s="36"/>
      <c r="K1628" s="37"/>
      <c r="L1628" s="50"/>
      <c r="M1628" s="37"/>
      <c r="N1628" s="52"/>
      <c r="O1628" s="52"/>
      <c r="P1628" s="36"/>
      <c r="Q1628" s="36"/>
      <c r="R1628" s="40"/>
      <c r="S1628" s="36"/>
      <c r="T1628" s="40"/>
      <c r="U1628" s="40"/>
      <c r="V1628" s="81"/>
      <c r="W1628" s="40"/>
      <c r="X1628" s="40"/>
      <c r="Y1628" s="40"/>
      <c r="Z1628" s="38" t="str">
        <f>IFERROR(VLOOKUP(Y1628,DIRECTORIO!A:B,2,FALSE),"")</f>
        <v/>
      </c>
      <c r="AA1628" s="40"/>
      <c r="AB1628" s="40"/>
      <c r="AC1628" s="40"/>
      <c r="AD1628" s="40"/>
      <c r="AE1628" s="40"/>
      <c r="AF1628" s="40"/>
      <c r="AG1628" s="41" t="s">
        <v>109</v>
      </c>
      <c r="AH1628" s="42"/>
      <c r="AI1628" s="54" t="str">
        <f t="shared" ca="1" si="313"/>
        <v>PENDIENTE NOTIFICACIÓN ELECTRÓNICA</v>
      </c>
      <c r="AJ1628" s="37"/>
      <c r="AK1628" s="37"/>
      <c r="AL1628" s="37"/>
      <c r="AM1628" s="53" t="str">
        <f>IF(AK1628="","",WORKDAY(AK1628,5,FESTIVOS_CO!A:A))</f>
        <v/>
      </c>
      <c r="AN1628" s="37"/>
      <c r="AO1628" s="37"/>
      <c r="AP1628" s="54" t="str">
        <f t="shared" ref="AP1628:AP1691" ca="1" si="318">IF(
ISNUMBER(SEARCH("PENDIENTE",UPPER(AI1628))),
"NO APLICA",
IF(
COUNTBLANK(AJ1628:AL1628)=COUNTA(AJ1628:AL1628),
"NO APLICA",
IF(
UPPER(AN1628)="SI",
"NO PROCEDE CITACION",
"NOTIFICAR POR CITACION"
)
)
)</f>
        <v>NO APLICA</v>
      </c>
      <c r="AQ1628" s="36"/>
      <c r="AR1628" s="43"/>
      <c r="AS1628" s="37"/>
      <c r="AT1628" s="36"/>
      <c r="AU1628" s="37"/>
      <c r="AV1628" s="36"/>
      <c r="AW1628" s="36"/>
      <c r="AX1628" s="37"/>
      <c r="AY1628" s="140" t="str">
        <f>IF(AU1628="","",WORKDAY(AU1628,5,FESTIVOS_CO!A:A))</f>
        <v/>
      </c>
      <c r="AZ1628" s="54" t="str">
        <f t="shared" ca="1" si="315"/>
        <v>NO APLICA</v>
      </c>
      <c r="BA1628" s="55" t="str">
        <f>IF(AX1628="","",WORKDAY(AX1628,5,FESTIVOS_CO!A:A))</f>
        <v/>
      </c>
      <c r="BB1628" s="39"/>
      <c r="BC1628" s="40"/>
      <c r="BD1628" s="40"/>
      <c r="BE1628" s="56" t="str">
        <f t="shared" ca="1" si="316"/>
        <v>NO APLICA</v>
      </c>
      <c r="BF1628" s="37"/>
      <c r="BG1628" s="45"/>
      <c r="BH1628" s="37"/>
      <c r="BI1628" s="36"/>
      <c r="BJ1628" s="37"/>
      <c r="BK1628" s="36"/>
      <c r="BL1628" s="36"/>
      <c r="BM1628" s="53" t="str">
        <f>IF(BJ1628="","",WORKDAY(BJ1628,5,FESTIVOS_CO!A:A))</f>
        <v/>
      </c>
      <c r="BN1628" s="57" t="str">
        <f t="shared" ca="1" si="314"/>
        <v>PENDIENTE HACER AVISO</v>
      </c>
      <c r="BO1628" s="54" t="str">
        <f t="shared" ca="1" si="307"/>
        <v>EN TRÁMITE NOTIF. POR AVISO</v>
      </c>
      <c r="BP1628" s="37"/>
      <c r="BQ1628" s="53" t="str">
        <f>IF(BP1628="","",WORKDAY(BP1628,5,FESTIVOS_CO!A:A))</f>
        <v/>
      </c>
      <c r="BR1628" s="37"/>
      <c r="BS1628" s="36"/>
      <c r="BT1628" s="38"/>
      <c r="BU1628" s="58" t="e">
        <f>VLOOKUP(BT1628,Hoja2!$C:$D,2,0)</f>
        <v>#N/A</v>
      </c>
      <c r="BV1628" s="80" t="str">
        <f>IF(
AND(AO1628="",BD1628="",BQ1628=""),
"EN PROCESO NOTIFICACION / COMUNICACION",
IF(
BT1628="",
"NO APLICA",
IF(
BU1628=60,
IF(AO1628&lt;&gt;"",AO1628,IF(BD1628&lt;&gt;"",BD1628,BQ1628))+60,
WORKDAY(
IF(AO1628&lt;&gt;"",AO1628,IF(BD1628&lt;&gt;"",BD1628,BQ1628)),
BU1628,
FESTIVOS_CO!A:A
)
)
))</f>
        <v>EN PROCESO NOTIFICACION / COMUNICACION</v>
      </c>
      <c r="BW1628" s="44"/>
      <c r="BX1628" s="53"/>
      <c r="BY1628" s="45"/>
      <c r="BZ1628" s="37"/>
      <c r="CA1628" s="54" t="str">
        <f t="shared" si="308"/>
        <v>PENDIENTE EJECUTORIA</v>
      </c>
      <c r="CB1628" s="59" t="str">
        <f t="shared" si="317"/>
        <v/>
      </c>
      <c r="CC1628" s="36"/>
      <c r="CD1628" s="40"/>
      <c r="CE1628" s="46"/>
      <c r="CF1628" s="40"/>
      <c r="CG1628" s="40"/>
      <c r="CH1628" s="40"/>
      <c r="CI1628" s="36"/>
      <c r="CJ1628" s="47"/>
      <c r="CK1628" s="40"/>
      <c r="CL1628" s="40"/>
      <c r="CM1628" s="40"/>
      <c r="CN1628" s="40"/>
    </row>
    <row r="1629" spans="1:92" ht="42.75" hidden="1">
      <c r="A1629" s="49" t="str">
        <f t="shared" si="309"/>
        <v>SIN GESTIÓN</v>
      </c>
      <c r="B1629" s="58"/>
      <c r="C1629" s="37"/>
      <c r="D1629" s="37"/>
      <c r="E1629" s="49" t="str">
        <f t="shared" si="310"/>
        <v>PENDIENTE NOTIFICACIÓN</v>
      </c>
      <c r="F1629" s="141" t="str">
        <f t="shared" si="311"/>
        <v>PENDIENTE NOTIFICACIÓN</v>
      </c>
      <c r="G1629" s="49" t="str">
        <f t="shared" si="312"/>
        <v/>
      </c>
      <c r="H1629" s="51" t="str">
        <f ca="1">IF(
L1629="",
"",
IF(
NETWORKDAYS(L1629,IF(M1629&lt;&gt;"",M1629,TODAY()),FESTIVOS_CO!A:A)&gt;2,
"VENCIDO",
IF(
NETWORKDAYS(L1629,IF(M1629&lt;&gt;"",M1629,TODAY()),FESTIVOS_CO!A:A)=2,
"ALERTA",
"A TIEMPO"
)))</f>
        <v/>
      </c>
      <c r="I1629" s="40"/>
      <c r="J1629" s="36"/>
      <c r="K1629" s="37"/>
      <c r="L1629" s="50"/>
      <c r="M1629" s="37"/>
      <c r="N1629" s="52"/>
      <c r="O1629" s="52"/>
      <c r="P1629" s="36"/>
      <c r="Q1629" s="36"/>
      <c r="R1629" s="40"/>
      <c r="S1629" s="36"/>
      <c r="T1629" s="40"/>
      <c r="U1629" s="40"/>
      <c r="V1629" s="81"/>
      <c r="W1629" s="40"/>
      <c r="X1629" s="40"/>
      <c r="Y1629" s="40"/>
      <c r="Z1629" s="38" t="str">
        <f>IFERROR(VLOOKUP(Y1629,DIRECTORIO!A:B,2,FALSE),"")</f>
        <v/>
      </c>
      <c r="AA1629" s="40"/>
      <c r="AB1629" s="40"/>
      <c r="AC1629" s="40"/>
      <c r="AD1629" s="40"/>
      <c r="AE1629" s="40"/>
      <c r="AF1629" s="40"/>
      <c r="AG1629" s="41" t="s">
        <v>109</v>
      </c>
      <c r="AH1629" s="42"/>
      <c r="AI1629" s="54" t="str">
        <f t="shared" ca="1" si="313"/>
        <v>PENDIENTE NOTIFICACIÓN ELECTRÓNICA</v>
      </c>
      <c r="AJ1629" s="37"/>
      <c r="AK1629" s="37"/>
      <c r="AL1629" s="37"/>
      <c r="AM1629" s="53" t="str">
        <f>IF(AK1629="","",WORKDAY(AK1629,5,FESTIVOS_CO!A:A))</f>
        <v/>
      </c>
      <c r="AN1629" s="37"/>
      <c r="AO1629" s="37"/>
      <c r="AP1629" s="54" t="str">
        <f t="shared" ca="1" si="318"/>
        <v>NO APLICA</v>
      </c>
      <c r="AQ1629" s="36"/>
      <c r="AR1629" s="43"/>
      <c r="AS1629" s="37"/>
      <c r="AT1629" s="36"/>
      <c r="AU1629" s="37"/>
      <c r="AV1629" s="36"/>
      <c r="AW1629" s="36"/>
      <c r="AX1629" s="37"/>
      <c r="AY1629" s="140" t="str">
        <f>IF(AU1629="","",WORKDAY(AU1629,5,FESTIVOS_CO!A:A))</f>
        <v/>
      </c>
      <c r="AZ1629" s="54" t="str">
        <f t="shared" ca="1" si="315"/>
        <v>NO APLICA</v>
      </c>
      <c r="BA1629" s="55" t="str">
        <f>IF(AX1629="","",WORKDAY(AX1629,5,FESTIVOS_CO!A:A))</f>
        <v/>
      </c>
      <c r="BB1629" s="39"/>
      <c r="BC1629" s="40"/>
      <c r="BD1629" s="40"/>
      <c r="BE1629" s="56" t="str">
        <f t="shared" ca="1" si="316"/>
        <v>NO APLICA</v>
      </c>
      <c r="BF1629" s="37"/>
      <c r="BG1629" s="45"/>
      <c r="BH1629" s="37"/>
      <c r="BI1629" s="36"/>
      <c r="BJ1629" s="37"/>
      <c r="BK1629" s="36"/>
      <c r="BL1629" s="36"/>
      <c r="BM1629" s="53" t="str">
        <f>IF(BJ1629="","",WORKDAY(BJ1629,5,FESTIVOS_CO!A:A))</f>
        <v/>
      </c>
      <c r="BN1629" s="57" t="str">
        <f t="shared" ca="1" si="314"/>
        <v>PENDIENTE HACER AVISO</v>
      </c>
      <c r="BO1629" s="54" t="str">
        <f t="shared" ca="1" si="307"/>
        <v>EN TRÁMITE NOTIF. POR AVISO</v>
      </c>
      <c r="BP1629" s="37"/>
      <c r="BQ1629" s="53" t="str">
        <f>IF(BP1629="","",WORKDAY(BP1629,5,FESTIVOS_CO!A:A))</f>
        <v/>
      </c>
      <c r="BR1629" s="37"/>
      <c r="BS1629" s="36"/>
      <c r="BT1629" s="38"/>
      <c r="BU1629" s="58" t="e">
        <f>VLOOKUP(BT1629,Hoja2!$C:$D,2,0)</f>
        <v>#N/A</v>
      </c>
      <c r="BV1629" s="80" t="str">
        <f>IF(
AND(AO1629="",BD1629="",BQ1629=""),
"EN PROCESO NOTIFICACION / COMUNICACION",
IF(
BT1629="",
"NO APLICA",
IF(
BU1629=60,
IF(AO1629&lt;&gt;"",AO1629,IF(BD1629&lt;&gt;"",BD1629,BQ1629))+60,
WORKDAY(
IF(AO1629&lt;&gt;"",AO1629,IF(BD1629&lt;&gt;"",BD1629,BQ1629)),
BU1629,
FESTIVOS_CO!A:A
)
)
))</f>
        <v>EN PROCESO NOTIFICACION / COMUNICACION</v>
      </c>
      <c r="BW1629" s="44"/>
      <c r="BX1629" s="53"/>
      <c r="BY1629" s="45"/>
      <c r="BZ1629" s="37"/>
      <c r="CA1629" s="54" t="str">
        <f t="shared" si="308"/>
        <v>PENDIENTE EJECUTORIA</v>
      </c>
      <c r="CB1629" s="59" t="str">
        <f t="shared" si="317"/>
        <v/>
      </c>
      <c r="CC1629" s="36"/>
      <c r="CD1629" s="40"/>
      <c r="CE1629" s="46"/>
      <c r="CF1629" s="40"/>
      <c r="CG1629" s="40"/>
      <c r="CH1629" s="40"/>
      <c r="CI1629" s="36"/>
      <c r="CJ1629" s="47"/>
      <c r="CK1629" s="40"/>
      <c r="CL1629" s="40"/>
      <c r="CM1629" s="40"/>
      <c r="CN1629" s="40"/>
    </row>
    <row r="1630" spans="1:92" ht="42.75" hidden="1">
      <c r="A1630" s="49" t="str">
        <f t="shared" si="309"/>
        <v>SIN GESTIÓN</v>
      </c>
      <c r="B1630" s="58"/>
      <c r="C1630" s="37"/>
      <c r="D1630" s="37"/>
      <c r="E1630" s="49" t="str">
        <f t="shared" si="310"/>
        <v>PENDIENTE NOTIFICACIÓN</v>
      </c>
      <c r="F1630" s="141" t="str">
        <f t="shared" si="311"/>
        <v>PENDIENTE NOTIFICACIÓN</v>
      </c>
      <c r="G1630" s="49" t="str">
        <f t="shared" si="312"/>
        <v/>
      </c>
      <c r="H1630" s="51" t="str">
        <f ca="1">IF(
L1630="",
"",
IF(
NETWORKDAYS(L1630,IF(M1630&lt;&gt;"",M1630,TODAY()),FESTIVOS_CO!A:A)&gt;2,
"VENCIDO",
IF(
NETWORKDAYS(L1630,IF(M1630&lt;&gt;"",M1630,TODAY()),FESTIVOS_CO!A:A)=2,
"ALERTA",
"A TIEMPO"
)))</f>
        <v/>
      </c>
      <c r="I1630" s="40"/>
      <c r="J1630" s="36"/>
      <c r="K1630" s="37"/>
      <c r="L1630" s="50"/>
      <c r="M1630" s="37"/>
      <c r="N1630" s="52"/>
      <c r="O1630" s="52"/>
      <c r="P1630" s="36"/>
      <c r="Q1630" s="36"/>
      <c r="R1630" s="40"/>
      <c r="S1630" s="36"/>
      <c r="T1630" s="40"/>
      <c r="U1630" s="40"/>
      <c r="V1630" s="81"/>
      <c r="W1630" s="40"/>
      <c r="X1630" s="40"/>
      <c r="Y1630" s="40"/>
      <c r="Z1630" s="38" t="str">
        <f>IFERROR(VLOOKUP(Y1630,DIRECTORIO!A:B,2,FALSE),"")</f>
        <v/>
      </c>
      <c r="AA1630" s="40"/>
      <c r="AB1630" s="40"/>
      <c r="AC1630" s="40"/>
      <c r="AD1630" s="40"/>
      <c r="AE1630" s="40"/>
      <c r="AF1630" s="40"/>
      <c r="AG1630" s="41" t="s">
        <v>109</v>
      </c>
      <c r="AH1630" s="42"/>
      <c r="AI1630" s="54" t="str">
        <f t="shared" ca="1" si="313"/>
        <v>PENDIENTE NOTIFICACIÓN ELECTRÓNICA</v>
      </c>
      <c r="AJ1630" s="37"/>
      <c r="AK1630" s="37"/>
      <c r="AL1630" s="37"/>
      <c r="AM1630" s="53" t="str">
        <f>IF(AK1630="","",WORKDAY(AK1630,5,FESTIVOS_CO!A:A))</f>
        <v/>
      </c>
      <c r="AN1630" s="37"/>
      <c r="AO1630" s="37"/>
      <c r="AP1630" s="54" t="str">
        <f t="shared" ca="1" si="318"/>
        <v>NO APLICA</v>
      </c>
      <c r="AQ1630" s="36"/>
      <c r="AR1630" s="43"/>
      <c r="AS1630" s="37"/>
      <c r="AT1630" s="36"/>
      <c r="AU1630" s="37"/>
      <c r="AV1630" s="36"/>
      <c r="AW1630" s="36"/>
      <c r="AX1630" s="37"/>
      <c r="AY1630" s="140" t="str">
        <f>IF(AU1630="","",WORKDAY(AU1630,5,FESTIVOS_CO!A:A))</f>
        <v/>
      </c>
      <c r="AZ1630" s="54" t="str">
        <f t="shared" ca="1" si="315"/>
        <v>NO APLICA</v>
      </c>
      <c r="BA1630" s="55" t="str">
        <f>IF(AX1630="","",WORKDAY(AX1630,5,FESTIVOS_CO!A:A))</f>
        <v/>
      </c>
      <c r="BB1630" s="39"/>
      <c r="BC1630" s="40"/>
      <c r="BD1630" s="40"/>
      <c r="BE1630" s="56" t="str">
        <f t="shared" ca="1" si="316"/>
        <v>NO APLICA</v>
      </c>
      <c r="BF1630" s="37"/>
      <c r="BG1630" s="45"/>
      <c r="BH1630" s="37"/>
      <c r="BI1630" s="36"/>
      <c r="BJ1630" s="37"/>
      <c r="BK1630" s="36"/>
      <c r="BL1630" s="36"/>
      <c r="BM1630" s="53" t="str">
        <f>IF(BJ1630="","",WORKDAY(BJ1630,5,FESTIVOS_CO!A:A))</f>
        <v/>
      </c>
      <c r="BN1630" s="57" t="str">
        <f t="shared" ca="1" si="314"/>
        <v>PENDIENTE HACER AVISO</v>
      </c>
      <c r="BO1630" s="54" t="str">
        <f t="shared" ca="1" si="307"/>
        <v>EN TRÁMITE NOTIF. POR AVISO</v>
      </c>
      <c r="BP1630" s="37"/>
      <c r="BQ1630" s="53" t="str">
        <f>IF(BP1630="","",WORKDAY(BP1630,5,FESTIVOS_CO!A:A))</f>
        <v/>
      </c>
      <c r="BR1630" s="37"/>
      <c r="BS1630" s="36"/>
      <c r="BT1630" s="38"/>
      <c r="BU1630" s="58" t="e">
        <f>VLOOKUP(BT1630,Hoja2!$C:$D,2,0)</f>
        <v>#N/A</v>
      </c>
      <c r="BV1630" s="80" t="str">
        <f>IF(
AND(AO1630="",BD1630="",BQ1630=""),
"EN PROCESO NOTIFICACION / COMUNICACION",
IF(
BT1630="",
"NO APLICA",
IF(
BU1630=60,
IF(AO1630&lt;&gt;"",AO1630,IF(BD1630&lt;&gt;"",BD1630,BQ1630))+60,
WORKDAY(
IF(AO1630&lt;&gt;"",AO1630,IF(BD1630&lt;&gt;"",BD1630,BQ1630)),
BU1630,
FESTIVOS_CO!A:A
)
)
))</f>
        <v>EN PROCESO NOTIFICACION / COMUNICACION</v>
      </c>
      <c r="BW1630" s="44"/>
      <c r="BX1630" s="53"/>
      <c r="BY1630" s="45"/>
      <c r="BZ1630" s="37"/>
      <c r="CA1630" s="54" t="str">
        <f t="shared" si="308"/>
        <v>PENDIENTE EJECUTORIA</v>
      </c>
      <c r="CB1630" s="59" t="str">
        <f t="shared" si="317"/>
        <v/>
      </c>
      <c r="CC1630" s="36"/>
      <c r="CD1630" s="40"/>
      <c r="CE1630" s="46"/>
      <c r="CF1630" s="40"/>
      <c r="CG1630" s="40"/>
      <c r="CH1630" s="40"/>
      <c r="CI1630" s="36"/>
      <c r="CJ1630" s="47"/>
      <c r="CK1630" s="40"/>
      <c r="CL1630" s="40"/>
      <c r="CM1630" s="40"/>
      <c r="CN1630" s="40"/>
    </row>
    <row r="1631" spans="1:92" ht="42.75" hidden="1">
      <c r="A1631" s="49" t="str">
        <f t="shared" si="309"/>
        <v>SIN GESTIÓN</v>
      </c>
      <c r="B1631" s="58"/>
      <c r="C1631" s="37"/>
      <c r="D1631" s="37"/>
      <c r="E1631" s="49" t="str">
        <f t="shared" si="310"/>
        <v>PENDIENTE NOTIFICACIÓN</v>
      </c>
      <c r="F1631" s="141" t="str">
        <f t="shared" si="311"/>
        <v>PENDIENTE NOTIFICACIÓN</v>
      </c>
      <c r="G1631" s="49" t="str">
        <f t="shared" si="312"/>
        <v/>
      </c>
      <c r="H1631" s="51" t="str">
        <f ca="1">IF(
L1631="",
"",
IF(
NETWORKDAYS(L1631,IF(M1631&lt;&gt;"",M1631,TODAY()),FESTIVOS_CO!A:A)&gt;2,
"VENCIDO",
IF(
NETWORKDAYS(L1631,IF(M1631&lt;&gt;"",M1631,TODAY()),FESTIVOS_CO!A:A)=2,
"ALERTA",
"A TIEMPO"
)))</f>
        <v/>
      </c>
      <c r="I1631" s="40"/>
      <c r="J1631" s="36"/>
      <c r="K1631" s="37"/>
      <c r="L1631" s="50"/>
      <c r="M1631" s="37"/>
      <c r="N1631" s="52"/>
      <c r="O1631" s="52"/>
      <c r="P1631" s="36"/>
      <c r="Q1631" s="36"/>
      <c r="R1631" s="40"/>
      <c r="S1631" s="36"/>
      <c r="T1631" s="40"/>
      <c r="U1631" s="40"/>
      <c r="V1631" s="81"/>
      <c r="W1631" s="40"/>
      <c r="X1631" s="40"/>
      <c r="Y1631" s="40"/>
      <c r="Z1631" s="38" t="str">
        <f>IFERROR(VLOOKUP(Y1631,DIRECTORIO!A:B,2,FALSE),"")</f>
        <v/>
      </c>
      <c r="AA1631" s="40"/>
      <c r="AB1631" s="40"/>
      <c r="AC1631" s="40"/>
      <c r="AD1631" s="40"/>
      <c r="AE1631" s="40"/>
      <c r="AF1631" s="40"/>
      <c r="AG1631" s="41" t="s">
        <v>109</v>
      </c>
      <c r="AH1631" s="42"/>
      <c r="AI1631" s="54" t="str">
        <f t="shared" ca="1" si="313"/>
        <v>PENDIENTE NOTIFICACIÓN ELECTRÓNICA</v>
      </c>
      <c r="AJ1631" s="37"/>
      <c r="AK1631" s="37"/>
      <c r="AL1631" s="37"/>
      <c r="AM1631" s="53" t="str">
        <f>IF(AK1631="","",WORKDAY(AK1631,5,FESTIVOS_CO!A:A))</f>
        <v/>
      </c>
      <c r="AN1631" s="37"/>
      <c r="AO1631" s="37"/>
      <c r="AP1631" s="54" t="str">
        <f t="shared" ca="1" si="318"/>
        <v>NO APLICA</v>
      </c>
      <c r="AQ1631" s="36"/>
      <c r="AR1631" s="43"/>
      <c r="AS1631" s="37"/>
      <c r="AT1631" s="36"/>
      <c r="AU1631" s="37"/>
      <c r="AV1631" s="36"/>
      <c r="AW1631" s="36"/>
      <c r="AX1631" s="37"/>
      <c r="AY1631" s="140" t="str">
        <f>IF(AU1631="","",WORKDAY(AU1631,5,FESTIVOS_CO!A:A))</f>
        <v/>
      </c>
      <c r="AZ1631" s="54" t="str">
        <f t="shared" ca="1" si="315"/>
        <v>NO APLICA</v>
      </c>
      <c r="BA1631" s="55" t="str">
        <f>IF(AX1631="","",WORKDAY(AX1631,5,FESTIVOS_CO!A:A))</f>
        <v/>
      </c>
      <c r="BB1631" s="39"/>
      <c r="BC1631" s="40"/>
      <c r="BD1631" s="40"/>
      <c r="BE1631" s="56" t="str">
        <f t="shared" ca="1" si="316"/>
        <v>NO APLICA</v>
      </c>
      <c r="BF1631" s="37"/>
      <c r="BG1631" s="45"/>
      <c r="BH1631" s="37"/>
      <c r="BI1631" s="36"/>
      <c r="BJ1631" s="37"/>
      <c r="BK1631" s="36"/>
      <c r="BL1631" s="36"/>
      <c r="BM1631" s="53" t="str">
        <f>IF(BJ1631="","",WORKDAY(BJ1631,5,FESTIVOS_CO!A:A))</f>
        <v/>
      </c>
      <c r="BN1631" s="57" t="str">
        <f t="shared" ca="1" si="314"/>
        <v>PENDIENTE HACER AVISO</v>
      </c>
      <c r="BO1631" s="54" t="str">
        <f t="shared" ca="1" si="307"/>
        <v>EN TRÁMITE NOTIF. POR AVISO</v>
      </c>
      <c r="BP1631" s="37"/>
      <c r="BQ1631" s="53" t="str">
        <f>IF(BP1631="","",WORKDAY(BP1631,5,FESTIVOS_CO!A:A))</f>
        <v/>
      </c>
      <c r="BR1631" s="37"/>
      <c r="BS1631" s="36"/>
      <c r="BT1631" s="38"/>
      <c r="BU1631" s="58" t="e">
        <f>VLOOKUP(BT1631,Hoja2!$C:$D,2,0)</f>
        <v>#N/A</v>
      </c>
      <c r="BV1631" s="80" t="str">
        <f>IF(
AND(AO1631="",BD1631="",BQ1631=""),
"EN PROCESO NOTIFICACION / COMUNICACION",
IF(
BT1631="",
"NO APLICA",
IF(
BU1631=60,
IF(AO1631&lt;&gt;"",AO1631,IF(BD1631&lt;&gt;"",BD1631,BQ1631))+60,
WORKDAY(
IF(AO1631&lt;&gt;"",AO1631,IF(BD1631&lt;&gt;"",BD1631,BQ1631)),
BU1631,
FESTIVOS_CO!A:A
)
)
))</f>
        <v>EN PROCESO NOTIFICACION / COMUNICACION</v>
      </c>
      <c r="BW1631" s="44"/>
      <c r="BX1631" s="53"/>
      <c r="BY1631" s="45"/>
      <c r="BZ1631" s="37"/>
      <c r="CA1631" s="54" t="str">
        <f t="shared" si="308"/>
        <v>PENDIENTE EJECUTORIA</v>
      </c>
      <c r="CB1631" s="59" t="str">
        <f t="shared" si="317"/>
        <v/>
      </c>
      <c r="CC1631" s="36"/>
      <c r="CD1631" s="40"/>
      <c r="CE1631" s="46"/>
      <c r="CF1631" s="40"/>
      <c r="CG1631" s="40"/>
      <c r="CH1631" s="40"/>
      <c r="CI1631" s="36"/>
      <c r="CJ1631" s="47"/>
      <c r="CK1631" s="40"/>
      <c r="CL1631" s="40"/>
      <c r="CM1631" s="40"/>
      <c r="CN1631" s="40"/>
    </row>
    <row r="1632" spans="1:92" ht="42.75" hidden="1">
      <c r="A1632" s="49" t="str">
        <f t="shared" si="309"/>
        <v>SIN GESTIÓN</v>
      </c>
      <c r="B1632" s="58"/>
      <c r="C1632" s="37"/>
      <c r="D1632" s="37"/>
      <c r="E1632" s="49" t="str">
        <f t="shared" si="310"/>
        <v>PENDIENTE NOTIFICACIÓN</v>
      </c>
      <c r="F1632" s="141" t="str">
        <f t="shared" si="311"/>
        <v>PENDIENTE NOTIFICACIÓN</v>
      </c>
      <c r="G1632" s="49" t="str">
        <f t="shared" si="312"/>
        <v/>
      </c>
      <c r="H1632" s="51" t="str">
        <f ca="1">IF(
L1632="",
"",
IF(
NETWORKDAYS(L1632,IF(M1632&lt;&gt;"",M1632,TODAY()),FESTIVOS_CO!A:A)&gt;2,
"VENCIDO",
IF(
NETWORKDAYS(L1632,IF(M1632&lt;&gt;"",M1632,TODAY()),FESTIVOS_CO!A:A)=2,
"ALERTA",
"A TIEMPO"
)))</f>
        <v/>
      </c>
      <c r="I1632" s="40"/>
      <c r="J1632" s="36"/>
      <c r="K1632" s="37"/>
      <c r="L1632" s="50"/>
      <c r="M1632" s="37"/>
      <c r="N1632" s="52"/>
      <c r="O1632" s="52"/>
      <c r="P1632" s="36"/>
      <c r="Q1632" s="36"/>
      <c r="R1632" s="40"/>
      <c r="S1632" s="36"/>
      <c r="T1632" s="40"/>
      <c r="U1632" s="40"/>
      <c r="V1632" s="81"/>
      <c r="W1632" s="40"/>
      <c r="X1632" s="40"/>
      <c r="Y1632" s="40"/>
      <c r="Z1632" s="38" t="str">
        <f>IFERROR(VLOOKUP(Y1632,DIRECTORIO!A:B,2,FALSE),"")</f>
        <v/>
      </c>
      <c r="AA1632" s="40"/>
      <c r="AB1632" s="40"/>
      <c r="AC1632" s="40"/>
      <c r="AD1632" s="40"/>
      <c r="AE1632" s="40"/>
      <c r="AF1632" s="40"/>
      <c r="AG1632" s="41" t="s">
        <v>109</v>
      </c>
      <c r="AH1632" s="42"/>
      <c r="AI1632" s="54" t="str">
        <f t="shared" ca="1" si="313"/>
        <v>PENDIENTE NOTIFICACIÓN ELECTRÓNICA</v>
      </c>
      <c r="AJ1632" s="37"/>
      <c r="AK1632" s="37"/>
      <c r="AL1632" s="37"/>
      <c r="AM1632" s="53" t="str">
        <f>IF(AK1632="","",WORKDAY(AK1632,5,FESTIVOS_CO!A:A))</f>
        <v/>
      </c>
      <c r="AN1632" s="37"/>
      <c r="AO1632" s="37"/>
      <c r="AP1632" s="54" t="str">
        <f t="shared" ca="1" si="318"/>
        <v>NO APLICA</v>
      </c>
      <c r="AQ1632" s="36"/>
      <c r="AR1632" s="43"/>
      <c r="AS1632" s="37"/>
      <c r="AT1632" s="36"/>
      <c r="AU1632" s="37"/>
      <c r="AV1632" s="36"/>
      <c r="AW1632" s="36"/>
      <c r="AX1632" s="37"/>
      <c r="AY1632" s="140" t="str">
        <f>IF(AU1632="","",WORKDAY(AU1632,5,FESTIVOS_CO!A:A))</f>
        <v/>
      </c>
      <c r="AZ1632" s="54" t="str">
        <f t="shared" ca="1" si="315"/>
        <v>NO APLICA</v>
      </c>
      <c r="BA1632" s="55" t="str">
        <f>IF(AX1632="","",WORKDAY(AX1632,5,FESTIVOS_CO!A:A))</f>
        <v/>
      </c>
      <c r="BB1632" s="39"/>
      <c r="BC1632" s="40"/>
      <c r="BD1632" s="40"/>
      <c r="BE1632" s="56" t="str">
        <f t="shared" ca="1" si="316"/>
        <v>NO APLICA</v>
      </c>
      <c r="BF1632" s="37"/>
      <c r="BG1632" s="45"/>
      <c r="BH1632" s="37"/>
      <c r="BI1632" s="36"/>
      <c r="BJ1632" s="37"/>
      <c r="BK1632" s="36"/>
      <c r="BL1632" s="36"/>
      <c r="BM1632" s="53" t="str">
        <f>IF(BJ1632="","",WORKDAY(BJ1632,5,FESTIVOS_CO!A:A))</f>
        <v/>
      </c>
      <c r="BN1632" s="57" t="str">
        <f t="shared" ca="1" si="314"/>
        <v>PENDIENTE HACER AVISO</v>
      </c>
      <c r="BO1632" s="54" t="str">
        <f t="shared" ca="1" si="307"/>
        <v>EN TRÁMITE NOTIF. POR AVISO</v>
      </c>
      <c r="BP1632" s="37"/>
      <c r="BQ1632" s="53" t="str">
        <f>IF(BP1632="","",WORKDAY(BP1632,5,FESTIVOS_CO!A:A))</f>
        <v/>
      </c>
      <c r="BR1632" s="37"/>
      <c r="BS1632" s="36"/>
      <c r="BT1632" s="38"/>
      <c r="BU1632" s="58" t="e">
        <f>VLOOKUP(BT1632,Hoja2!$C:$D,2,0)</f>
        <v>#N/A</v>
      </c>
      <c r="BV1632" s="80" t="str">
        <f>IF(
AND(AO1632="",BD1632="",BQ1632=""),
"EN PROCESO NOTIFICACION / COMUNICACION",
IF(
BT1632="",
"NO APLICA",
IF(
BU1632=60,
IF(AO1632&lt;&gt;"",AO1632,IF(BD1632&lt;&gt;"",BD1632,BQ1632))+60,
WORKDAY(
IF(AO1632&lt;&gt;"",AO1632,IF(BD1632&lt;&gt;"",BD1632,BQ1632)),
BU1632,
FESTIVOS_CO!A:A
)
)
))</f>
        <v>EN PROCESO NOTIFICACION / COMUNICACION</v>
      </c>
      <c r="BW1632" s="44"/>
      <c r="BX1632" s="53"/>
      <c r="BY1632" s="45"/>
      <c r="BZ1632" s="37"/>
      <c r="CA1632" s="54" t="str">
        <f t="shared" si="308"/>
        <v>PENDIENTE EJECUTORIA</v>
      </c>
      <c r="CB1632" s="59" t="str">
        <f t="shared" si="317"/>
        <v/>
      </c>
      <c r="CC1632" s="36"/>
      <c r="CD1632" s="40"/>
      <c r="CE1632" s="46"/>
      <c r="CF1632" s="40"/>
      <c r="CG1632" s="40"/>
      <c r="CH1632" s="40"/>
      <c r="CI1632" s="36"/>
      <c r="CJ1632" s="47"/>
      <c r="CK1632" s="40"/>
      <c r="CL1632" s="40"/>
      <c r="CM1632" s="40"/>
      <c r="CN1632" s="40"/>
    </row>
    <row r="1633" spans="1:92" ht="42.75" hidden="1">
      <c r="A1633" s="49" t="str">
        <f t="shared" si="309"/>
        <v>SIN GESTIÓN</v>
      </c>
      <c r="B1633" s="58"/>
      <c r="C1633" s="37"/>
      <c r="D1633" s="37"/>
      <c r="E1633" s="49" t="str">
        <f t="shared" si="310"/>
        <v>PENDIENTE NOTIFICACIÓN</v>
      </c>
      <c r="F1633" s="141" t="str">
        <f t="shared" si="311"/>
        <v>PENDIENTE NOTIFICACIÓN</v>
      </c>
      <c r="G1633" s="49" t="str">
        <f t="shared" si="312"/>
        <v/>
      </c>
      <c r="H1633" s="51" t="str">
        <f ca="1">IF(
L1633="",
"",
IF(
NETWORKDAYS(L1633,IF(M1633&lt;&gt;"",M1633,TODAY()),FESTIVOS_CO!A:A)&gt;2,
"VENCIDO",
IF(
NETWORKDAYS(L1633,IF(M1633&lt;&gt;"",M1633,TODAY()),FESTIVOS_CO!A:A)=2,
"ALERTA",
"A TIEMPO"
)))</f>
        <v/>
      </c>
      <c r="I1633" s="40"/>
      <c r="J1633" s="36"/>
      <c r="K1633" s="37"/>
      <c r="L1633" s="50"/>
      <c r="M1633" s="37"/>
      <c r="N1633" s="52"/>
      <c r="O1633" s="52"/>
      <c r="P1633" s="36"/>
      <c r="Q1633" s="36"/>
      <c r="R1633" s="40"/>
      <c r="S1633" s="36"/>
      <c r="T1633" s="40"/>
      <c r="U1633" s="40"/>
      <c r="V1633" s="81"/>
      <c r="W1633" s="40"/>
      <c r="X1633" s="40"/>
      <c r="Y1633" s="40"/>
      <c r="Z1633" s="38" t="str">
        <f>IFERROR(VLOOKUP(Y1633,DIRECTORIO!A:B,2,FALSE),"")</f>
        <v/>
      </c>
      <c r="AA1633" s="40"/>
      <c r="AB1633" s="40"/>
      <c r="AC1633" s="40"/>
      <c r="AD1633" s="40"/>
      <c r="AE1633" s="40"/>
      <c r="AF1633" s="40"/>
      <c r="AG1633" s="41" t="s">
        <v>109</v>
      </c>
      <c r="AH1633" s="42"/>
      <c r="AI1633" s="54" t="str">
        <f t="shared" ca="1" si="313"/>
        <v>PENDIENTE NOTIFICACIÓN ELECTRÓNICA</v>
      </c>
      <c r="AJ1633" s="37"/>
      <c r="AK1633" s="37"/>
      <c r="AL1633" s="37"/>
      <c r="AM1633" s="53" t="str">
        <f>IF(AK1633="","",WORKDAY(AK1633,5,FESTIVOS_CO!A:A))</f>
        <v/>
      </c>
      <c r="AN1633" s="37"/>
      <c r="AO1633" s="37"/>
      <c r="AP1633" s="54" t="str">
        <f t="shared" ca="1" si="318"/>
        <v>NO APLICA</v>
      </c>
      <c r="AQ1633" s="36"/>
      <c r="AR1633" s="43"/>
      <c r="AS1633" s="37"/>
      <c r="AT1633" s="36"/>
      <c r="AU1633" s="37"/>
      <c r="AV1633" s="36"/>
      <c r="AW1633" s="36"/>
      <c r="AX1633" s="37"/>
      <c r="AY1633" s="140" t="str">
        <f>IF(AU1633="","",WORKDAY(AU1633,5,FESTIVOS_CO!A:A))</f>
        <v/>
      </c>
      <c r="AZ1633" s="54" t="str">
        <f t="shared" ca="1" si="315"/>
        <v>NO APLICA</v>
      </c>
      <c r="BA1633" s="55" t="str">
        <f>IF(AX1633="","",WORKDAY(AX1633,5,FESTIVOS_CO!A:A))</f>
        <v/>
      </c>
      <c r="BB1633" s="39"/>
      <c r="BC1633" s="40"/>
      <c r="BD1633" s="40"/>
      <c r="BE1633" s="56" t="str">
        <f t="shared" ca="1" si="316"/>
        <v>NO APLICA</v>
      </c>
      <c r="BF1633" s="37"/>
      <c r="BG1633" s="45"/>
      <c r="BH1633" s="37"/>
      <c r="BI1633" s="36"/>
      <c r="BJ1633" s="37"/>
      <c r="BK1633" s="36"/>
      <c r="BL1633" s="36"/>
      <c r="BM1633" s="53" t="str">
        <f>IF(BJ1633="","",WORKDAY(BJ1633,5,FESTIVOS_CO!A:A))</f>
        <v/>
      </c>
      <c r="BN1633" s="57" t="str">
        <f t="shared" ca="1" si="314"/>
        <v>PENDIENTE HACER AVISO</v>
      </c>
      <c r="BO1633" s="54" t="str">
        <f t="shared" ca="1" si="307"/>
        <v>EN TRÁMITE NOTIF. POR AVISO</v>
      </c>
      <c r="BP1633" s="37"/>
      <c r="BQ1633" s="53" t="str">
        <f>IF(BP1633="","",WORKDAY(BP1633,5,FESTIVOS_CO!A:A))</f>
        <v/>
      </c>
      <c r="BR1633" s="37"/>
      <c r="BS1633" s="36"/>
      <c r="BT1633" s="38"/>
      <c r="BU1633" s="58" t="e">
        <f>VLOOKUP(BT1633,Hoja2!$C:$D,2,0)</f>
        <v>#N/A</v>
      </c>
      <c r="BV1633" s="80" t="str">
        <f>IF(
AND(AO1633="",BD1633="",BQ1633=""),
"EN PROCESO NOTIFICACION / COMUNICACION",
IF(
BT1633="",
"NO APLICA",
IF(
BU1633=60,
IF(AO1633&lt;&gt;"",AO1633,IF(BD1633&lt;&gt;"",BD1633,BQ1633))+60,
WORKDAY(
IF(AO1633&lt;&gt;"",AO1633,IF(BD1633&lt;&gt;"",BD1633,BQ1633)),
BU1633,
FESTIVOS_CO!A:A
)
)
))</f>
        <v>EN PROCESO NOTIFICACION / COMUNICACION</v>
      </c>
      <c r="BW1633" s="44"/>
      <c r="BX1633" s="53"/>
      <c r="BY1633" s="45"/>
      <c r="BZ1633" s="37"/>
      <c r="CA1633" s="54" t="str">
        <f t="shared" si="308"/>
        <v>PENDIENTE EJECUTORIA</v>
      </c>
      <c r="CB1633" s="59" t="str">
        <f t="shared" si="317"/>
        <v/>
      </c>
      <c r="CC1633" s="36"/>
      <c r="CD1633" s="40"/>
      <c r="CE1633" s="46"/>
      <c r="CF1633" s="40"/>
      <c r="CG1633" s="40"/>
      <c r="CH1633" s="40"/>
      <c r="CI1633" s="36"/>
      <c r="CJ1633" s="47"/>
      <c r="CK1633" s="40"/>
      <c r="CL1633" s="40"/>
      <c r="CM1633" s="40"/>
      <c r="CN1633" s="40"/>
    </row>
    <row r="1634" spans="1:92" ht="42.75" hidden="1">
      <c r="A1634" s="49" t="str">
        <f t="shared" si="309"/>
        <v>SIN GESTIÓN</v>
      </c>
      <c r="B1634" s="58"/>
      <c r="C1634" s="37"/>
      <c r="D1634" s="37"/>
      <c r="E1634" s="49" t="str">
        <f t="shared" si="310"/>
        <v>PENDIENTE NOTIFICACIÓN</v>
      </c>
      <c r="F1634" s="141" t="str">
        <f t="shared" si="311"/>
        <v>PENDIENTE NOTIFICACIÓN</v>
      </c>
      <c r="G1634" s="49" t="str">
        <f t="shared" si="312"/>
        <v/>
      </c>
      <c r="H1634" s="51" t="str">
        <f ca="1">IF(
L1634="",
"",
IF(
NETWORKDAYS(L1634,IF(M1634&lt;&gt;"",M1634,TODAY()),FESTIVOS_CO!A:A)&gt;2,
"VENCIDO",
IF(
NETWORKDAYS(L1634,IF(M1634&lt;&gt;"",M1634,TODAY()),FESTIVOS_CO!A:A)=2,
"ALERTA",
"A TIEMPO"
)))</f>
        <v/>
      </c>
      <c r="I1634" s="40"/>
      <c r="J1634" s="36"/>
      <c r="K1634" s="37"/>
      <c r="L1634" s="50"/>
      <c r="M1634" s="37"/>
      <c r="N1634" s="52"/>
      <c r="O1634" s="52"/>
      <c r="P1634" s="36"/>
      <c r="Q1634" s="36"/>
      <c r="R1634" s="40"/>
      <c r="S1634" s="36"/>
      <c r="T1634" s="40"/>
      <c r="U1634" s="40"/>
      <c r="V1634" s="81"/>
      <c r="W1634" s="40"/>
      <c r="X1634" s="40"/>
      <c r="Y1634" s="40"/>
      <c r="Z1634" s="38" t="str">
        <f>IFERROR(VLOOKUP(Y1634,DIRECTORIO!A:B,2,FALSE),"")</f>
        <v/>
      </c>
      <c r="AA1634" s="40"/>
      <c r="AB1634" s="40"/>
      <c r="AC1634" s="40"/>
      <c r="AD1634" s="40"/>
      <c r="AE1634" s="40"/>
      <c r="AF1634" s="40"/>
      <c r="AG1634" s="41" t="s">
        <v>109</v>
      </c>
      <c r="AH1634" s="42"/>
      <c r="AI1634" s="54" t="str">
        <f t="shared" ca="1" si="313"/>
        <v>PENDIENTE NOTIFICACIÓN ELECTRÓNICA</v>
      </c>
      <c r="AJ1634" s="37"/>
      <c r="AK1634" s="37"/>
      <c r="AL1634" s="37"/>
      <c r="AM1634" s="53" t="str">
        <f>IF(AK1634="","",WORKDAY(AK1634,5,FESTIVOS_CO!A:A))</f>
        <v/>
      </c>
      <c r="AN1634" s="37"/>
      <c r="AO1634" s="37"/>
      <c r="AP1634" s="54" t="str">
        <f t="shared" ca="1" si="318"/>
        <v>NO APLICA</v>
      </c>
      <c r="AQ1634" s="36"/>
      <c r="AR1634" s="43"/>
      <c r="AS1634" s="37"/>
      <c r="AT1634" s="36"/>
      <c r="AU1634" s="37"/>
      <c r="AV1634" s="36"/>
      <c r="AW1634" s="36"/>
      <c r="AX1634" s="37"/>
      <c r="AY1634" s="140" t="str">
        <f>IF(AU1634="","",WORKDAY(AU1634,5,FESTIVOS_CO!A:A))</f>
        <v/>
      </c>
      <c r="AZ1634" s="54" t="str">
        <f t="shared" ca="1" si="315"/>
        <v>NO APLICA</v>
      </c>
      <c r="BA1634" s="55" t="str">
        <f>IF(AX1634="","",WORKDAY(AX1634,5,FESTIVOS_CO!A:A))</f>
        <v/>
      </c>
      <c r="BB1634" s="39"/>
      <c r="BC1634" s="40"/>
      <c r="BD1634" s="40"/>
      <c r="BE1634" s="56" t="str">
        <f t="shared" ca="1" si="316"/>
        <v>NO APLICA</v>
      </c>
      <c r="BF1634" s="37"/>
      <c r="BG1634" s="45"/>
      <c r="BH1634" s="37"/>
      <c r="BI1634" s="36"/>
      <c r="BJ1634" s="37"/>
      <c r="BK1634" s="36"/>
      <c r="BL1634" s="36"/>
      <c r="BM1634" s="53" t="str">
        <f>IF(BJ1634="","",WORKDAY(BJ1634,5,FESTIVOS_CO!A:A))</f>
        <v/>
      </c>
      <c r="BN1634" s="57" t="str">
        <f t="shared" ca="1" si="314"/>
        <v>PENDIENTE HACER AVISO</v>
      </c>
      <c r="BO1634" s="54" t="str">
        <f t="shared" ca="1" si="307"/>
        <v>EN TRÁMITE NOTIF. POR AVISO</v>
      </c>
      <c r="BP1634" s="37"/>
      <c r="BQ1634" s="53" t="str">
        <f>IF(BP1634="","",WORKDAY(BP1634,5,FESTIVOS_CO!A:A))</f>
        <v/>
      </c>
      <c r="BR1634" s="37"/>
      <c r="BS1634" s="36"/>
      <c r="BT1634" s="38"/>
      <c r="BU1634" s="58" t="e">
        <f>VLOOKUP(BT1634,Hoja2!$C:$D,2,0)</f>
        <v>#N/A</v>
      </c>
      <c r="BV1634" s="80" t="str">
        <f>IF(
AND(AO1634="",BD1634="",BQ1634=""),
"EN PROCESO NOTIFICACION / COMUNICACION",
IF(
BT1634="",
"NO APLICA",
IF(
BU1634=60,
IF(AO1634&lt;&gt;"",AO1634,IF(BD1634&lt;&gt;"",BD1634,BQ1634))+60,
WORKDAY(
IF(AO1634&lt;&gt;"",AO1634,IF(BD1634&lt;&gt;"",BD1634,BQ1634)),
BU1634,
FESTIVOS_CO!A:A
)
)
))</f>
        <v>EN PROCESO NOTIFICACION / COMUNICACION</v>
      </c>
      <c r="BW1634" s="44"/>
      <c r="BX1634" s="53"/>
      <c r="BY1634" s="45"/>
      <c r="BZ1634" s="37"/>
      <c r="CA1634" s="54" t="str">
        <f t="shared" si="308"/>
        <v>PENDIENTE EJECUTORIA</v>
      </c>
      <c r="CB1634" s="59" t="str">
        <f t="shared" si="317"/>
        <v/>
      </c>
      <c r="CC1634" s="36"/>
      <c r="CD1634" s="40"/>
      <c r="CE1634" s="46"/>
      <c r="CF1634" s="40"/>
      <c r="CG1634" s="40"/>
      <c r="CH1634" s="40"/>
      <c r="CI1634" s="36"/>
      <c r="CJ1634" s="47"/>
      <c r="CK1634" s="40"/>
      <c r="CL1634" s="40"/>
      <c r="CM1634" s="40"/>
      <c r="CN1634" s="40"/>
    </row>
    <row r="1635" spans="1:92" ht="42.75" hidden="1">
      <c r="A1635" s="49" t="str">
        <f t="shared" si="309"/>
        <v>SIN GESTIÓN</v>
      </c>
      <c r="B1635" s="58"/>
      <c r="C1635" s="37"/>
      <c r="D1635" s="37"/>
      <c r="E1635" s="49" t="str">
        <f t="shared" si="310"/>
        <v>PENDIENTE NOTIFICACIÓN</v>
      </c>
      <c r="F1635" s="141" t="str">
        <f t="shared" si="311"/>
        <v>PENDIENTE NOTIFICACIÓN</v>
      </c>
      <c r="G1635" s="49" t="str">
        <f t="shared" si="312"/>
        <v/>
      </c>
      <c r="H1635" s="51" t="str">
        <f ca="1">IF(
L1635="",
"",
IF(
NETWORKDAYS(L1635,IF(M1635&lt;&gt;"",M1635,TODAY()),FESTIVOS_CO!A:A)&gt;2,
"VENCIDO",
IF(
NETWORKDAYS(L1635,IF(M1635&lt;&gt;"",M1635,TODAY()),FESTIVOS_CO!A:A)=2,
"ALERTA",
"A TIEMPO"
)))</f>
        <v/>
      </c>
      <c r="I1635" s="40"/>
      <c r="J1635" s="36"/>
      <c r="K1635" s="37"/>
      <c r="L1635" s="50"/>
      <c r="M1635" s="37"/>
      <c r="N1635" s="52"/>
      <c r="O1635" s="52"/>
      <c r="P1635" s="36"/>
      <c r="Q1635" s="36"/>
      <c r="R1635" s="40"/>
      <c r="S1635" s="36"/>
      <c r="T1635" s="40"/>
      <c r="U1635" s="40"/>
      <c r="V1635" s="81"/>
      <c r="W1635" s="40"/>
      <c r="X1635" s="40"/>
      <c r="Y1635" s="40"/>
      <c r="Z1635" s="38" t="str">
        <f>IFERROR(VLOOKUP(Y1635,DIRECTORIO!A:B,2,FALSE),"")</f>
        <v/>
      </c>
      <c r="AA1635" s="40"/>
      <c r="AB1635" s="40"/>
      <c r="AC1635" s="40"/>
      <c r="AD1635" s="40"/>
      <c r="AE1635" s="40"/>
      <c r="AF1635" s="40"/>
      <c r="AG1635" s="41" t="s">
        <v>109</v>
      </c>
      <c r="AH1635" s="42"/>
      <c r="AI1635" s="54" t="str">
        <f t="shared" ca="1" si="313"/>
        <v>PENDIENTE NOTIFICACIÓN ELECTRÓNICA</v>
      </c>
      <c r="AJ1635" s="37"/>
      <c r="AK1635" s="37"/>
      <c r="AL1635" s="37"/>
      <c r="AM1635" s="53" t="str">
        <f>IF(AK1635="","",WORKDAY(AK1635,5,FESTIVOS_CO!A:A))</f>
        <v/>
      </c>
      <c r="AN1635" s="37"/>
      <c r="AO1635" s="37"/>
      <c r="AP1635" s="54" t="str">
        <f t="shared" ca="1" si="318"/>
        <v>NO APLICA</v>
      </c>
      <c r="AQ1635" s="36"/>
      <c r="AR1635" s="43"/>
      <c r="AS1635" s="37"/>
      <c r="AT1635" s="36"/>
      <c r="AU1635" s="37"/>
      <c r="AV1635" s="36"/>
      <c r="AW1635" s="36"/>
      <c r="AX1635" s="37"/>
      <c r="AY1635" s="140" t="str">
        <f>IF(AU1635="","",WORKDAY(AU1635,5,FESTIVOS_CO!A:A))</f>
        <v/>
      </c>
      <c r="AZ1635" s="54" t="str">
        <f t="shared" ca="1" si="315"/>
        <v>NO APLICA</v>
      </c>
      <c r="BA1635" s="55" t="str">
        <f>IF(AX1635="","",WORKDAY(AX1635,5,FESTIVOS_CO!A:A))</f>
        <v/>
      </c>
      <c r="BB1635" s="39"/>
      <c r="BC1635" s="40"/>
      <c r="BD1635" s="40"/>
      <c r="BE1635" s="56" t="str">
        <f t="shared" ca="1" si="316"/>
        <v>NO APLICA</v>
      </c>
      <c r="BF1635" s="37"/>
      <c r="BG1635" s="45"/>
      <c r="BH1635" s="37"/>
      <c r="BI1635" s="36"/>
      <c r="BJ1635" s="37"/>
      <c r="BK1635" s="36"/>
      <c r="BL1635" s="36"/>
      <c r="BM1635" s="53" t="str">
        <f>IF(BJ1635="","",WORKDAY(BJ1635,5,FESTIVOS_CO!A:A))</f>
        <v/>
      </c>
      <c r="BN1635" s="57" t="str">
        <f t="shared" ca="1" si="314"/>
        <v>PENDIENTE HACER AVISO</v>
      </c>
      <c r="BO1635" s="54" t="str">
        <f t="shared" ca="1" si="307"/>
        <v>EN TRÁMITE NOTIF. POR AVISO</v>
      </c>
      <c r="BP1635" s="37"/>
      <c r="BQ1635" s="53" t="str">
        <f>IF(BP1635="","",WORKDAY(BP1635,5,FESTIVOS_CO!A:A))</f>
        <v/>
      </c>
      <c r="BR1635" s="37"/>
      <c r="BS1635" s="36"/>
      <c r="BT1635" s="38"/>
      <c r="BU1635" s="58" t="e">
        <f>VLOOKUP(BT1635,Hoja2!$C:$D,2,0)</f>
        <v>#N/A</v>
      </c>
      <c r="BV1635" s="80" t="str">
        <f>IF(
AND(AO1635="",BD1635="",BQ1635=""),
"EN PROCESO NOTIFICACION / COMUNICACION",
IF(
BT1635="",
"NO APLICA",
IF(
BU1635=60,
IF(AO1635&lt;&gt;"",AO1635,IF(BD1635&lt;&gt;"",BD1635,BQ1635))+60,
WORKDAY(
IF(AO1635&lt;&gt;"",AO1635,IF(BD1635&lt;&gt;"",BD1635,BQ1635)),
BU1635,
FESTIVOS_CO!A:A
)
)
))</f>
        <v>EN PROCESO NOTIFICACION / COMUNICACION</v>
      </c>
      <c r="BW1635" s="44"/>
      <c r="BX1635" s="53"/>
      <c r="BY1635" s="45"/>
      <c r="BZ1635" s="37"/>
      <c r="CA1635" s="54" t="str">
        <f t="shared" si="308"/>
        <v>PENDIENTE EJECUTORIA</v>
      </c>
      <c r="CB1635" s="59" t="str">
        <f t="shared" si="317"/>
        <v/>
      </c>
      <c r="CC1635" s="36"/>
      <c r="CD1635" s="40"/>
      <c r="CE1635" s="46"/>
      <c r="CF1635" s="40"/>
      <c r="CG1635" s="40"/>
      <c r="CH1635" s="40"/>
      <c r="CI1635" s="36"/>
      <c r="CJ1635" s="47"/>
      <c r="CK1635" s="40"/>
      <c r="CL1635" s="40"/>
      <c r="CM1635" s="40"/>
      <c r="CN1635" s="40"/>
    </row>
    <row r="1636" spans="1:92" ht="42.75" hidden="1">
      <c r="A1636" s="49" t="str">
        <f t="shared" si="309"/>
        <v>SIN GESTIÓN</v>
      </c>
      <c r="B1636" s="58"/>
      <c r="C1636" s="37"/>
      <c r="D1636" s="37"/>
      <c r="E1636" s="49" t="str">
        <f t="shared" si="310"/>
        <v>PENDIENTE NOTIFICACIÓN</v>
      </c>
      <c r="F1636" s="141" t="str">
        <f t="shared" si="311"/>
        <v>PENDIENTE NOTIFICACIÓN</v>
      </c>
      <c r="G1636" s="49" t="str">
        <f t="shared" si="312"/>
        <v/>
      </c>
      <c r="H1636" s="51" t="str">
        <f ca="1">IF(
L1636="",
"",
IF(
NETWORKDAYS(L1636,IF(M1636&lt;&gt;"",M1636,TODAY()),FESTIVOS_CO!A:A)&gt;2,
"VENCIDO",
IF(
NETWORKDAYS(L1636,IF(M1636&lt;&gt;"",M1636,TODAY()),FESTIVOS_CO!A:A)=2,
"ALERTA",
"A TIEMPO"
)))</f>
        <v/>
      </c>
      <c r="I1636" s="40"/>
      <c r="J1636" s="36"/>
      <c r="K1636" s="37"/>
      <c r="L1636" s="50"/>
      <c r="M1636" s="37"/>
      <c r="N1636" s="52"/>
      <c r="O1636" s="52"/>
      <c r="P1636" s="36"/>
      <c r="Q1636" s="36"/>
      <c r="R1636" s="40"/>
      <c r="S1636" s="36"/>
      <c r="T1636" s="40"/>
      <c r="U1636" s="40"/>
      <c r="V1636" s="81"/>
      <c r="W1636" s="40"/>
      <c r="X1636" s="40"/>
      <c r="Y1636" s="40"/>
      <c r="Z1636" s="38" t="str">
        <f>IFERROR(VLOOKUP(Y1636,DIRECTORIO!A:B,2,FALSE),"")</f>
        <v/>
      </c>
      <c r="AA1636" s="40"/>
      <c r="AB1636" s="40"/>
      <c r="AC1636" s="40"/>
      <c r="AD1636" s="40"/>
      <c r="AE1636" s="40"/>
      <c r="AF1636" s="40"/>
      <c r="AG1636" s="41" t="s">
        <v>109</v>
      </c>
      <c r="AH1636" s="42"/>
      <c r="AI1636" s="54" t="str">
        <f t="shared" ca="1" si="313"/>
        <v>PENDIENTE NOTIFICACIÓN ELECTRÓNICA</v>
      </c>
      <c r="AJ1636" s="37"/>
      <c r="AK1636" s="37"/>
      <c r="AL1636" s="37"/>
      <c r="AM1636" s="53" t="str">
        <f>IF(AK1636="","",WORKDAY(AK1636,5,FESTIVOS_CO!A:A))</f>
        <v/>
      </c>
      <c r="AN1636" s="37"/>
      <c r="AO1636" s="37"/>
      <c r="AP1636" s="54" t="str">
        <f t="shared" ca="1" si="318"/>
        <v>NO APLICA</v>
      </c>
      <c r="AQ1636" s="36"/>
      <c r="AR1636" s="43"/>
      <c r="AS1636" s="37"/>
      <c r="AT1636" s="36"/>
      <c r="AU1636" s="37"/>
      <c r="AV1636" s="36"/>
      <c r="AW1636" s="36"/>
      <c r="AX1636" s="37"/>
      <c r="AY1636" s="140" t="str">
        <f>IF(AU1636="","",WORKDAY(AU1636,5,FESTIVOS_CO!A:A))</f>
        <v/>
      </c>
      <c r="AZ1636" s="54" t="str">
        <f t="shared" ca="1" si="315"/>
        <v>NO APLICA</v>
      </c>
      <c r="BA1636" s="55" t="str">
        <f>IF(AX1636="","",WORKDAY(AX1636,5,FESTIVOS_CO!A:A))</f>
        <v/>
      </c>
      <c r="BB1636" s="39"/>
      <c r="BC1636" s="40"/>
      <c r="BD1636" s="40"/>
      <c r="BE1636" s="56" t="str">
        <f t="shared" ca="1" si="316"/>
        <v>NO APLICA</v>
      </c>
      <c r="BF1636" s="37"/>
      <c r="BG1636" s="45"/>
      <c r="BH1636" s="37"/>
      <c r="BI1636" s="36"/>
      <c r="BJ1636" s="37"/>
      <c r="BK1636" s="36"/>
      <c r="BL1636" s="36"/>
      <c r="BM1636" s="53" t="str">
        <f>IF(BJ1636="","",WORKDAY(BJ1636,5,FESTIVOS_CO!A:A))</f>
        <v/>
      </c>
      <c r="BN1636" s="57" t="str">
        <f t="shared" ca="1" si="314"/>
        <v>PENDIENTE HACER AVISO</v>
      </c>
      <c r="BO1636" s="54" t="str">
        <f t="shared" ca="1" si="307"/>
        <v>EN TRÁMITE NOTIF. POR AVISO</v>
      </c>
      <c r="BP1636" s="37"/>
      <c r="BQ1636" s="53" t="str">
        <f>IF(BP1636="","",WORKDAY(BP1636,5,FESTIVOS_CO!A:A))</f>
        <v/>
      </c>
      <c r="BR1636" s="37"/>
      <c r="BS1636" s="36"/>
      <c r="BT1636" s="38"/>
      <c r="BU1636" s="58" t="e">
        <f>VLOOKUP(BT1636,Hoja2!$C:$D,2,0)</f>
        <v>#N/A</v>
      </c>
      <c r="BV1636" s="80" t="str">
        <f>IF(
AND(AO1636="",BD1636="",BQ1636=""),
"EN PROCESO NOTIFICACION / COMUNICACION",
IF(
BT1636="",
"NO APLICA",
IF(
BU1636=60,
IF(AO1636&lt;&gt;"",AO1636,IF(BD1636&lt;&gt;"",BD1636,BQ1636))+60,
WORKDAY(
IF(AO1636&lt;&gt;"",AO1636,IF(BD1636&lt;&gt;"",BD1636,BQ1636)),
BU1636,
FESTIVOS_CO!A:A
)
)
))</f>
        <v>EN PROCESO NOTIFICACION / COMUNICACION</v>
      </c>
      <c r="BW1636" s="44"/>
      <c r="BX1636" s="53"/>
      <c r="BY1636" s="45"/>
      <c r="BZ1636" s="37"/>
      <c r="CA1636" s="54" t="str">
        <f t="shared" si="308"/>
        <v>PENDIENTE EJECUTORIA</v>
      </c>
      <c r="CB1636" s="59" t="str">
        <f t="shared" si="317"/>
        <v/>
      </c>
      <c r="CC1636" s="36"/>
      <c r="CD1636" s="40"/>
      <c r="CE1636" s="46"/>
      <c r="CF1636" s="40"/>
      <c r="CG1636" s="40"/>
      <c r="CH1636" s="40"/>
      <c r="CI1636" s="36"/>
      <c r="CJ1636" s="47"/>
      <c r="CK1636" s="40"/>
      <c r="CL1636" s="40"/>
      <c r="CM1636" s="40"/>
      <c r="CN1636" s="40"/>
    </row>
    <row r="1637" spans="1:92" ht="42.75" hidden="1">
      <c r="A1637" s="49" t="str">
        <f t="shared" si="309"/>
        <v>SIN GESTIÓN</v>
      </c>
      <c r="B1637" s="58"/>
      <c r="C1637" s="37"/>
      <c r="D1637" s="37"/>
      <c r="E1637" s="49" t="str">
        <f t="shared" si="310"/>
        <v>PENDIENTE NOTIFICACIÓN</v>
      </c>
      <c r="F1637" s="141" t="str">
        <f t="shared" si="311"/>
        <v>PENDIENTE NOTIFICACIÓN</v>
      </c>
      <c r="G1637" s="49" t="str">
        <f t="shared" si="312"/>
        <v/>
      </c>
      <c r="H1637" s="51" t="str">
        <f ca="1">IF(
L1637="",
"",
IF(
NETWORKDAYS(L1637,IF(M1637&lt;&gt;"",M1637,TODAY()),FESTIVOS_CO!A:A)&gt;2,
"VENCIDO",
IF(
NETWORKDAYS(L1637,IF(M1637&lt;&gt;"",M1637,TODAY()),FESTIVOS_CO!A:A)=2,
"ALERTA",
"A TIEMPO"
)))</f>
        <v/>
      </c>
      <c r="I1637" s="40"/>
      <c r="J1637" s="36"/>
      <c r="K1637" s="37"/>
      <c r="L1637" s="50"/>
      <c r="M1637" s="37"/>
      <c r="N1637" s="52"/>
      <c r="O1637" s="52"/>
      <c r="P1637" s="36"/>
      <c r="Q1637" s="36"/>
      <c r="R1637" s="40"/>
      <c r="S1637" s="36"/>
      <c r="T1637" s="40"/>
      <c r="U1637" s="40"/>
      <c r="V1637" s="81"/>
      <c r="W1637" s="40"/>
      <c r="X1637" s="40"/>
      <c r="Y1637" s="40"/>
      <c r="Z1637" s="38" t="str">
        <f>IFERROR(VLOOKUP(Y1637,DIRECTORIO!A:B,2,FALSE),"")</f>
        <v/>
      </c>
      <c r="AA1637" s="40"/>
      <c r="AB1637" s="40"/>
      <c r="AC1637" s="40"/>
      <c r="AD1637" s="40"/>
      <c r="AE1637" s="40"/>
      <c r="AF1637" s="40"/>
      <c r="AG1637" s="41" t="s">
        <v>109</v>
      </c>
      <c r="AH1637" s="42"/>
      <c r="AI1637" s="54" t="str">
        <f t="shared" ca="1" si="313"/>
        <v>PENDIENTE NOTIFICACIÓN ELECTRÓNICA</v>
      </c>
      <c r="AJ1637" s="37"/>
      <c r="AK1637" s="37"/>
      <c r="AL1637" s="37"/>
      <c r="AM1637" s="53" t="str">
        <f>IF(AK1637="","",WORKDAY(AK1637,5,FESTIVOS_CO!A:A))</f>
        <v/>
      </c>
      <c r="AN1637" s="37"/>
      <c r="AO1637" s="37"/>
      <c r="AP1637" s="54" t="str">
        <f t="shared" ca="1" si="318"/>
        <v>NO APLICA</v>
      </c>
      <c r="AQ1637" s="36"/>
      <c r="AR1637" s="43"/>
      <c r="AS1637" s="37"/>
      <c r="AT1637" s="36"/>
      <c r="AU1637" s="37"/>
      <c r="AV1637" s="36"/>
      <c r="AW1637" s="36"/>
      <c r="AX1637" s="37"/>
      <c r="AY1637" s="140" t="str">
        <f>IF(AU1637="","",WORKDAY(AU1637,5,FESTIVOS_CO!A:A))</f>
        <v/>
      </c>
      <c r="AZ1637" s="54" t="str">
        <f t="shared" ca="1" si="315"/>
        <v>NO APLICA</v>
      </c>
      <c r="BA1637" s="55" t="str">
        <f>IF(AX1637="","",WORKDAY(AX1637,5,FESTIVOS_CO!A:A))</f>
        <v/>
      </c>
      <c r="BB1637" s="39"/>
      <c r="BC1637" s="40"/>
      <c r="BD1637" s="40"/>
      <c r="BE1637" s="56" t="str">
        <f t="shared" ca="1" si="316"/>
        <v>NO APLICA</v>
      </c>
      <c r="BF1637" s="37"/>
      <c r="BG1637" s="45"/>
      <c r="BH1637" s="37"/>
      <c r="BI1637" s="36"/>
      <c r="BJ1637" s="37"/>
      <c r="BK1637" s="36"/>
      <c r="BL1637" s="36"/>
      <c r="BM1637" s="53" t="str">
        <f>IF(BJ1637="","",WORKDAY(BJ1637,5,FESTIVOS_CO!A:A))</f>
        <v/>
      </c>
      <c r="BN1637" s="57" t="str">
        <f t="shared" ca="1" si="314"/>
        <v>PENDIENTE HACER AVISO</v>
      </c>
      <c r="BO1637" s="54" t="str">
        <f t="shared" ca="1" si="307"/>
        <v>EN TRÁMITE NOTIF. POR AVISO</v>
      </c>
      <c r="BP1637" s="37"/>
      <c r="BQ1637" s="53" t="str">
        <f>IF(BP1637="","",WORKDAY(BP1637,5,FESTIVOS_CO!A:A))</f>
        <v/>
      </c>
      <c r="BR1637" s="37"/>
      <c r="BS1637" s="36"/>
      <c r="BT1637" s="38"/>
      <c r="BU1637" s="58" t="e">
        <f>VLOOKUP(BT1637,Hoja2!$C:$D,2,0)</f>
        <v>#N/A</v>
      </c>
      <c r="BV1637" s="80" t="str">
        <f>IF(
AND(AO1637="",BD1637="",BQ1637=""),
"EN PROCESO NOTIFICACION / COMUNICACION",
IF(
BT1637="",
"NO APLICA",
IF(
BU1637=60,
IF(AO1637&lt;&gt;"",AO1637,IF(BD1637&lt;&gt;"",BD1637,BQ1637))+60,
WORKDAY(
IF(AO1637&lt;&gt;"",AO1637,IF(BD1637&lt;&gt;"",BD1637,BQ1637)),
BU1637,
FESTIVOS_CO!A:A
)
)
))</f>
        <v>EN PROCESO NOTIFICACION / COMUNICACION</v>
      </c>
      <c r="BW1637" s="44"/>
      <c r="BX1637" s="53"/>
      <c r="BY1637" s="45"/>
      <c r="BZ1637" s="37"/>
      <c r="CA1637" s="54" t="str">
        <f t="shared" si="308"/>
        <v>PENDIENTE EJECUTORIA</v>
      </c>
      <c r="CB1637" s="59" t="str">
        <f t="shared" si="317"/>
        <v/>
      </c>
      <c r="CC1637" s="36"/>
      <c r="CD1637" s="40"/>
      <c r="CE1637" s="46"/>
      <c r="CF1637" s="40"/>
      <c r="CG1637" s="40"/>
      <c r="CH1637" s="40"/>
      <c r="CI1637" s="36"/>
      <c r="CJ1637" s="47"/>
      <c r="CK1637" s="40"/>
      <c r="CL1637" s="40"/>
      <c r="CM1637" s="40"/>
      <c r="CN1637" s="40"/>
    </row>
    <row r="1638" spans="1:92" ht="42.75" hidden="1">
      <c r="A1638" s="49" t="str">
        <f t="shared" si="309"/>
        <v>SIN GESTIÓN</v>
      </c>
      <c r="B1638" s="58"/>
      <c r="C1638" s="37"/>
      <c r="D1638" s="37"/>
      <c r="E1638" s="49" t="str">
        <f t="shared" si="310"/>
        <v>PENDIENTE NOTIFICACIÓN</v>
      </c>
      <c r="F1638" s="141" t="str">
        <f t="shared" si="311"/>
        <v>PENDIENTE NOTIFICACIÓN</v>
      </c>
      <c r="G1638" s="49" t="str">
        <f t="shared" si="312"/>
        <v/>
      </c>
      <c r="H1638" s="51" t="str">
        <f ca="1">IF(
L1638="",
"",
IF(
NETWORKDAYS(L1638,IF(M1638&lt;&gt;"",M1638,TODAY()),FESTIVOS_CO!A:A)&gt;2,
"VENCIDO",
IF(
NETWORKDAYS(L1638,IF(M1638&lt;&gt;"",M1638,TODAY()),FESTIVOS_CO!A:A)=2,
"ALERTA",
"A TIEMPO"
)))</f>
        <v/>
      </c>
      <c r="I1638" s="40"/>
      <c r="J1638" s="36"/>
      <c r="K1638" s="37"/>
      <c r="L1638" s="50"/>
      <c r="M1638" s="37"/>
      <c r="N1638" s="52"/>
      <c r="O1638" s="52"/>
      <c r="P1638" s="36"/>
      <c r="Q1638" s="36"/>
      <c r="R1638" s="40"/>
      <c r="S1638" s="36"/>
      <c r="T1638" s="40"/>
      <c r="U1638" s="40"/>
      <c r="V1638" s="81"/>
      <c r="W1638" s="40"/>
      <c r="X1638" s="40"/>
      <c r="Y1638" s="40"/>
      <c r="Z1638" s="38" t="str">
        <f>IFERROR(VLOOKUP(Y1638,DIRECTORIO!A:B,2,FALSE),"")</f>
        <v/>
      </c>
      <c r="AA1638" s="40"/>
      <c r="AB1638" s="40"/>
      <c r="AC1638" s="40"/>
      <c r="AD1638" s="40"/>
      <c r="AE1638" s="40"/>
      <c r="AF1638" s="40"/>
      <c r="AG1638" s="41" t="s">
        <v>109</v>
      </c>
      <c r="AH1638" s="42"/>
      <c r="AI1638" s="54" t="str">
        <f t="shared" ca="1" si="313"/>
        <v>PENDIENTE NOTIFICACIÓN ELECTRÓNICA</v>
      </c>
      <c r="AJ1638" s="37"/>
      <c r="AK1638" s="37"/>
      <c r="AL1638" s="37"/>
      <c r="AM1638" s="53" t="str">
        <f>IF(AK1638="","",WORKDAY(AK1638,5,FESTIVOS_CO!A:A))</f>
        <v/>
      </c>
      <c r="AN1638" s="37"/>
      <c r="AO1638" s="37"/>
      <c r="AP1638" s="54" t="str">
        <f t="shared" ca="1" si="318"/>
        <v>NO APLICA</v>
      </c>
      <c r="AQ1638" s="36"/>
      <c r="AR1638" s="43"/>
      <c r="AS1638" s="37"/>
      <c r="AT1638" s="36"/>
      <c r="AU1638" s="37"/>
      <c r="AV1638" s="36"/>
      <c r="AW1638" s="36"/>
      <c r="AX1638" s="37"/>
      <c r="AY1638" s="140" t="str">
        <f>IF(AU1638="","",WORKDAY(AU1638,5,FESTIVOS_CO!A:A))</f>
        <v/>
      </c>
      <c r="AZ1638" s="54" t="str">
        <f t="shared" ca="1" si="315"/>
        <v>NO APLICA</v>
      </c>
      <c r="BA1638" s="55" t="str">
        <f>IF(AX1638="","",WORKDAY(AX1638,5,FESTIVOS_CO!A:A))</f>
        <v/>
      </c>
      <c r="BB1638" s="39"/>
      <c r="BC1638" s="40"/>
      <c r="BD1638" s="40"/>
      <c r="BE1638" s="56" t="str">
        <f t="shared" ca="1" si="316"/>
        <v>NO APLICA</v>
      </c>
      <c r="BF1638" s="37"/>
      <c r="BG1638" s="45"/>
      <c r="BH1638" s="37"/>
      <c r="BI1638" s="36"/>
      <c r="BJ1638" s="37"/>
      <c r="BK1638" s="36"/>
      <c r="BL1638" s="36"/>
      <c r="BM1638" s="53" t="str">
        <f>IF(BJ1638="","",WORKDAY(BJ1638,5,FESTIVOS_CO!A:A))</f>
        <v/>
      </c>
      <c r="BN1638" s="57" t="str">
        <f t="shared" ca="1" si="314"/>
        <v>PENDIENTE HACER AVISO</v>
      </c>
      <c r="BO1638" s="54" t="str">
        <f t="shared" ca="1" si="307"/>
        <v>EN TRÁMITE NOTIF. POR AVISO</v>
      </c>
      <c r="BP1638" s="37"/>
      <c r="BQ1638" s="53" t="str">
        <f>IF(BP1638="","",WORKDAY(BP1638,5,FESTIVOS_CO!A:A))</f>
        <v/>
      </c>
      <c r="BR1638" s="37"/>
      <c r="BS1638" s="36"/>
      <c r="BT1638" s="38"/>
      <c r="BU1638" s="58" t="e">
        <f>VLOOKUP(BT1638,Hoja2!$C:$D,2,0)</f>
        <v>#N/A</v>
      </c>
      <c r="BV1638" s="80" t="str">
        <f>IF(
AND(AO1638="",BD1638="",BQ1638=""),
"EN PROCESO NOTIFICACION / COMUNICACION",
IF(
BT1638="",
"NO APLICA",
IF(
BU1638=60,
IF(AO1638&lt;&gt;"",AO1638,IF(BD1638&lt;&gt;"",BD1638,BQ1638))+60,
WORKDAY(
IF(AO1638&lt;&gt;"",AO1638,IF(BD1638&lt;&gt;"",BD1638,BQ1638)),
BU1638,
FESTIVOS_CO!A:A
)
)
))</f>
        <v>EN PROCESO NOTIFICACION / COMUNICACION</v>
      </c>
      <c r="BW1638" s="44"/>
      <c r="BX1638" s="53"/>
      <c r="BY1638" s="45"/>
      <c r="BZ1638" s="37"/>
      <c r="CA1638" s="54" t="str">
        <f t="shared" si="308"/>
        <v>PENDIENTE EJECUTORIA</v>
      </c>
      <c r="CB1638" s="59" t="str">
        <f t="shared" si="317"/>
        <v/>
      </c>
      <c r="CC1638" s="36"/>
      <c r="CD1638" s="40"/>
      <c r="CE1638" s="46"/>
      <c r="CF1638" s="40"/>
      <c r="CG1638" s="40"/>
      <c r="CH1638" s="40"/>
      <c r="CI1638" s="36"/>
      <c r="CJ1638" s="47"/>
      <c r="CK1638" s="40"/>
      <c r="CL1638" s="40"/>
      <c r="CM1638" s="40"/>
      <c r="CN1638" s="40"/>
    </row>
    <row r="1639" spans="1:92" ht="42.75" hidden="1">
      <c r="A1639" s="49" t="str">
        <f t="shared" si="309"/>
        <v>SIN GESTIÓN</v>
      </c>
      <c r="B1639" s="58"/>
      <c r="C1639" s="37"/>
      <c r="D1639" s="37"/>
      <c r="E1639" s="49" t="str">
        <f t="shared" si="310"/>
        <v>PENDIENTE NOTIFICACIÓN</v>
      </c>
      <c r="F1639" s="141" t="str">
        <f t="shared" si="311"/>
        <v>PENDIENTE NOTIFICACIÓN</v>
      </c>
      <c r="G1639" s="49" t="str">
        <f t="shared" si="312"/>
        <v/>
      </c>
      <c r="H1639" s="51" t="str">
        <f ca="1">IF(
L1639="",
"",
IF(
NETWORKDAYS(L1639,IF(M1639&lt;&gt;"",M1639,TODAY()),FESTIVOS_CO!A:A)&gt;2,
"VENCIDO",
IF(
NETWORKDAYS(L1639,IF(M1639&lt;&gt;"",M1639,TODAY()),FESTIVOS_CO!A:A)=2,
"ALERTA",
"A TIEMPO"
)))</f>
        <v/>
      </c>
      <c r="I1639" s="40"/>
      <c r="J1639" s="36"/>
      <c r="K1639" s="37"/>
      <c r="L1639" s="50"/>
      <c r="M1639" s="37"/>
      <c r="N1639" s="52"/>
      <c r="O1639" s="52"/>
      <c r="P1639" s="36"/>
      <c r="Q1639" s="36"/>
      <c r="R1639" s="40"/>
      <c r="S1639" s="36"/>
      <c r="T1639" s="40"/>
      <c r="U1639" s="40"/>
      <c r="V1639" s="81"/>
      <c r="W1639" s="40"/>
      <c r="X1639" s="40"/>
      <c r="Y1639" s="40"/>
      <c r="Z1639" s="38" t="str">
        <f>IFERROR(VLOOKUP(Y1639,DIRECTORIO!A:B,2,FALSE),"")</f>
        <v/>
      </c>
      <c r="AA1639" s="40"/>
      <c r="AB1639" s="40"/>
      <c r="AC1639" s="40"/>
      <c r="AD1639" s="40"/>
      <c r="AE1639" s="40"/>
      <c r="AF1639" s="40"/>
      <c r="AG1639" s="41" t="s">
        <v>109</v>
      </c>
      <c r="AH1639" s="42"/>
      <c r="AI1639" s="54" t="str">
        <f t="shared" ca="1" si="313"/>
        <v>PENDIENTE NOTIFICACIÓN ELECTRÓNICA</v>
      </c>
      <c r="AJ1639" s="37"/>
      <c r="AK1639" s="37"/>
      <c r="AL1639" s="37"/>
      <c r="AM1639" s="53" t="str">
        <f>IF(AK1639="","",WORKDAY(AK1639,5,FESTIVOS_CO!A:A))</f>
        <v/>
      </c>
      <c r="AN1639" s="37"/>
      <c r="AO1639" s="37"/>
      <c r="AP1639" s="54" t="str">
        <f t="shared" ca="1" si="318"/>
        <v>NO APLICA</v>
      </c>
      <c r="AQ1639" s="36"/>
      <c r="AR1639" s="43"/>
      <c r="AS1639" s="37"/>
      <c r="AT1639" s="36"/>
      <c r="AU1639" s="37"/>
      <c r="AV1639" s="36"/>
      <c r="AW1639" s="36"/>
      <c r="AX1639" s="37"/>
      <c r="AY1639" s="140" t="str">
        <f>IF(AU1639="","",WORKDAY(AU1639,5,FESTIVOS_CO!A:A))</f>
        <v/>
      </c>
      <c r="AZ1639" s="54" t="str">
        <f t="shared" ca="1" si="315"/>
        <v>NO APLICA</v>
      </c>
      <c r="BA1639" s="55" t="str">
        <f>IF(AX1639="","",WORKDAY(AX1639,5,FESTIVOS_CO!A:A))</f>
        <v/>
      </c>
      <c r="BB1639" s="39"/>
      <c r="BC1639" s="40"/>
      <c r="BD1639" s="40"/>
      <c r="BE1639" s="56" t="str">
        <f t="shared" ca="1" si="316"/>
        <v>NO APLICA</v>
      </c>
      <c r="BF1639" s="37"/>
      <c r="BG1639" s="45"/>
      <c r="BH1639" s="37"/>
      <c r="BI1639" s="36"/>
      <c r="BJ1639" s="37"/>
      <c r="BK1639" s="36"/>
      <c r="BL1639" s="36"/>
      <c r="BM1639" s="53" t="str">
        <f>IF(BJ1639="","",WORKDAY(BJ1639,5,FESTIVOS_CO!A:A))</f>
        <v/>
      </c>
      <c r="BN1639" s="57" t="str">
        <f t="shared" ca="1" si="314"/>
        <v>PENDIENTE HACER AVISO</v>
      </c>
      <c r="BO1639" s="54" t="str">
        <f t="shared" ca="1" si="307"/>
        <v>EN TRÁMITE NOTIF. POR AVISO</v>
      </c>
      <c r="BP1639" s="37"/>
      <c r="BQ1639" s="53" t="str">
        <f>IF(BP1639="","",WORKDAY(BP1639,5,FESTIVOS_CO!A:A))</f>
        <v/>
      </c>
      <c r="BR1639" s="37"/>
      <c r="BS1639" s="36"/>
      <c r="BT1639" s="38"/>
      <c r="BU1639" s="58" t="e">
        <f>VLOOKUP(BT1639,Hoja2!$C:$D,2,0)</f>
        <v>#N/A</v>
      </c>
      <c r="BV1639" s="80" t="str">
        <f>IF(
AND(AO1639="",BD1639="",BQ1639=""),
"EN PROCESO NOTIFICACION / COMUNICACION",
IF(
BT1639="",
"NO APLICA",
IF(
BU1639=60,
IF(AO1639&lt;&gt;"",AO1639,IF(BD1639&lt;&gt;"",BD1639,BQ1639))+60,
WORKDAY(
IF(AO1639&lt;&gt;"",AO1639,IF(BD1639&lt;&gt;"",BD1639,BQ1639)),
BU1639,
FESTIVOS_CO!A:A
)
)
))</f>
        <v>EN PROCESO NOTIFICACION / COMUNICACION</v>
      </c>
      <c r="BW1639" s="44"/>
      <c r="BX1639" s="53"/>
      <c r="BY1639" s="45"/>
      <c r="BZ1639" s="37"/>
      <c r="CA1639" s="54" t="str">
        <f t="shared" si="308"/>
        <v>PENDIENTE EJECUTORIA</v>
      </c>
      <c r="CB1639" s="59" t="str">
        <f t="shared" si="317"/>
        <v/>
      </c>
      <c r="CC1639" s="36"/>
      <c r="CD1639" s="40"/>
      <c r="CE1639" s="46"/>
      <c r="CF1639" s="40"/>
      <c r="CG1639" s="40"/>
      <c r="CH1639" s="40"/>
      <c r="CI1639" s="36"/>
      <c r="CJ1639" s="47"/>
      <c r="CK1639" s="40"/>
      <c r="CL1639" s="40"/>
      <c r="CM1639" s="40"/>
      <c r="CN1639" s="40"/>
    </row>
    <row r="1640" spans="1:92" ht="42.75" hidden="1">
      <c r="A1640" s="49" t="str">
        <f t="shared" si="309"/>
        <v>SIN GESTIÓN</v>
      </c>
      <c r="B1640" s="58"/>
      <c r="C1640" s="37"/>
      <c r="D1640" s="37"/>
      <c r="E1640" s="49" t="str">
        <f t="shared" si="310"/>
        <v>PENDIENTE NOTIFICACIÓN</v>
      </c>
      <c r="F1640" s="141" t="str">
        <f t="shared" si="311"/>
        <v>PENDIENTE NOTIFICACIÓN</v>
      </c>
      <c r="G1640" s="49" t="str">
        <f t="shared" si="312"/>
        <v/>
      </c>
      <c r="H1640" s="51" t="str">
        <f ca="1">IF(
L1640="",
"",
IF(
NETWORKDAYS(L1640,IF(M1640&lt;&gt;"",M1640,TODAY()),FESTIVOS_CO!A:A)&gt;2,
"VENCIDO",
IF(
NETWORKDAYS(L1640,IF(M1640&lt;&gt;"",M1640,TODAY()),FESTIVOS_CO!A:A)=2,
"ALERTA",
"A TIEMPO"
)))</f>
        <v/>
      </c>
      <c r="I1640" s="40"/>
      <c r="J1640" s="36"/>
      <c r="K1640" s="37"/>
      <c r="L1640" s="50"/>
      <c r="M1640" s="37"/>
      <c r="N1640" s="52"/>
      <c r="O1640" s="52"/>
      <c r="P1640" s="36"/>
      <c r="Q1640" s="36"/>
      <c r="R1640" s="40"/>
      <c r="S1640" s="36"/>
      <c r="T1640" s="40"/>
      <c r="U1640" s="40"/>
      <c r="V1640" s="81"/>
      <c r="W1640" s="40"/>
      <c r="X1640" s="40"/>
      <c r="Y1640" s="40"/>
      <c r="Z1640" s="38" t="str">
        <f>IFERROR(VLOOKUP(Y1640,DIRECTORIO!A:B,2,FALSE),"")</f>
        <v/>
      </c>
      <c r="AA1640" s="40"/>
      <c r="AB1640" s="40"/>
      <c r="AC1640" s="40"/>
      <c r="AD1640" s="40"/>
      <c r="AE1640" s="40"/>
      <c r="AF1640" s="40"/>
      <c r="AG1640" s="41" t="s">
        <v>109</v>
      </c>
      <c r="AH1640" s="42"/>
      <c r="AI1640" s="54" t="str">
        <f t="shared" ca="1" si="313"/>
        <v>PENDIENTE NOTIFICACIÓN ELECTRÓNICA</v>
      </c>
      <c r="AJ1640" s="37"/>
      <c r="AK1640" s="37"/>
      <c r="AL1640" s="37"/>
      <c r="AM1640" s="53" t="str">
        <f>IF(AK1640="","",WORKDAY(AK1640,5,FESTIVOS_CO!A:A))</f>
        <v/>
      </c>
      <c r="AN1640" s="37"/>
      <c r="AO1640" s="37"/>
      <c r="AP1640" s="54" t="str">
        <f t="shared" ca="1" si="318"/>
        <v>NO APLICA</v>
      </c>
      <c r="AQ1640" s="36"/>
      <c r="AR1640" s="43"/>
      <c r="AS1640" s="37"/>
      <c r="AT1640" s="36"/>
      <c r="AU1640" s="37"/>
      <c r="AV1640" s="36"/>
      <c r="AW1640" s="36"/>
      <c r="AX1640" s="37"/>
      <c r="AY1640" s="140" t="str">
        <f>IF(AU1640="","",WORKDAY(AU1640,5,FESTIVOS_CO!A:A))</f>
        <v/>
      </c>
      <c r="AZ1640" s="54" t="str">
        <f t="shared" ca="1" si="315"/>
        <v>NO APLICA</v>
      </c>
      <c r="BA1640" s="55" t="str">
        <f>IF(AX1640="","",WORKDAY(AX1640,5,FESTIVOS_CO!A:A))</f>
        <v/>
      </c>
      <c r="BB1640" s="39"/>
      <c r="BC1640" s="40"/>
      <c r="BD1640" s="40"/>
      <c r="BE1640" s="56" t="str">
        <f t="shared" ca="1" si="316"/>
        <v>NO APLICA</v>
      </c>
      <c r="BF1640" s="37"/>
      <c r="BG1640" s="45"/>
      <c r="BH1640" s="37"/>
      <c r="BI1640" s="36"/>
      <c r="BJ1640" s="37"/>
      <c r="BK1640" s="36"/>
      <c r="BL1640" s="36"/>
      <c r="BM1640" s="53" t="str">
        <f>IF(BJ1640="","",WORKDAY(BJ1640,5,FESTIVOS_CO!A:A))</f>
        <v/>
      </c>
      <c r="BN1640" s="57" t="str">
        <f t="shared" ca="1" si="314"/>
        <v>PENDIENTE HACER AVISO</v>
      </c>
      <c r="BO1640" s="54" t="str">
        <f t="shared" ca="1" si="307"/>
        <v>EN TRÁMITE NOTIF. POR AVISO</v>
      </c>
      <c r="BP1640" s="37"/>
      <c r="BQ1640" s="53" t="str">
        <f>IF(BP1640="","",WORKDAY(BP1640,5,FESTIVOS_CO!A:A))</f>
        <v/>
      </c>
      <c r="BR1640" s="37"/>
      <c r="BS1640" s="36"/>
      <c r="BT1640" s="38"/>
      <c r="BU1640" s="58" t="e">
        <f>VLOOKUP(BT1640,Hoja2!$C:$D,2,0)</f>
        <v>#N/A</v>
      </c>
      <c r="BV1640" s="80" t="str">
        <f>IF(
AND(AO1640="",BD1640="",BQ1640=""),
"EN PROCESO NOTIFICACION / COMUNICACION",
IF(
BT1640="",
"NO APLICA",
IF(
BU1640=60,
IF(AO1640&lt;&gt;"",AO1640,IF(BD1640&lt;&gt;"",BD1640,BQ1640))+60,
WORKDAY(
IF(AO1640&lt;&gt;"",AO1640,IF(BD1640&lt;&gt;"",BD1640,BQ1640)),
BU1640,
FESTIVOS_CO!A:A
)
)
))</f>
        <v>EN PROCESO NOTIFICACION / COMUNICACION</v>
      </c>
      <c r="BW1640" s="44"/>
      <c r="BX1640" s="53"/>
      <c r="BY1640" s="45"/>
      <c r="BZ1640" s="37"/>
      <c r="CA1640" s="54" t="str">
        <f t="shared" si="308"/>
        <v>PENDIENTE EJECUTORIA</v>
      </c>
      <c r="CB1640" s="59" t="str">
        <f t="shared" si="317"/>
        <v/>
      </c>
      <c r="CC1640" s="36"/>
      <c r="CD1640" s="40"/>
      <c r="CE1640" s="46"/>
      <c r="CF1640" s="40"/>
      <c r="CG1640" s="40"/>
      <c r="CH1640" s="40"/>
      <c r="CI1640" s="36"/>
      <c r="CJ1640" s="47"/>
      <c r="CK1640" s="40"/>
      <c r="CL1640" s="40"/>
      <c r="CM1640" s="40"/>
      <c r="CN1640" s="40"/>
    </row>
    <row r="1641" spans="1:92" ht="42.75" hidden="1">
      <c r="A1641" s="49" t="str">
        <f t="shared" si="309"/>
        <v>SIN GESTIÓN</v>
      </c>
      <c r="B1641" s="58"/>
      <c r="C1641" s="37"/>
      <c r="D1641" s="37"/>
      <c r="E1641" s="49" t="str">
        <f t="shared" si="310"/>
        <v>PENDIENTE NOTIFICACIÓN</v>
      </c>
      <c r="F1641" s="141" t="str">
        <f t="shared" si="311"/>
        <v>PENDIENTE NOTIFICACIÓN</v>
      </c>
      <c r="G1641" s="49" t="str">
        <f t="shared" si="312"/>
        <v/>
      </c>
      <c r="H1641" s="51" t="str">
        <f ca="1">IF(
L1641="",
"",
IF(
NETWORKDAYS(L1641,IF(M1641&lt;&gt;"",M1641,TODAY()),FESTIVOS_CO!A:A)&gt;2,
"VENCIDO",
IF(
NETWORKDAYS(L1641,IF(M1641&lt;&gt;"",M1641,TODAY()),FESTIVOS_CO!A:A)=2,
"ALERTA",
"A TIEMPO"
)))</f>
        <v/>
      </c>
      <c r="I1641" s="40"/>
      <c r="J1641" s="36"/>
      <c r="K1641" s="37"/>
      <c r="L1641" s="50"/>
      <c r="M1641" s="37"/>
      <c r="N1641" s="52"/>
      <c r="O1641" s="52"/>
      <c r="P1641" s="36"/>
      <c r="Q1641" s="36"/>
      <c r="R1641" s="40"/>
      <c r="S1641" s="36"/>
      <c r="T1641" s="40"/>
      <c r="U1641" s="40"/>
      <c r="V1641" s="81"/>
      <c r="W1641" s="40"/>
      <c r="X1641" s="40"/>
      <c r="Y1641" s="40"/>
      <c r="Z1641" s="38" t="str">
        <f>IFERROR(VLOOKUP(Y1641,DIRECTORIO!A:B,2,FALSE),"")</f>
        <v/>
      </c>
      <c r="AA1641" s="40"/>
      <c r="AB1641" s="40"/>
      <c r="AC1641" s="40"/>
      <c r="AD1641" s="40"/>
      <c r="AE1641" s="40"/>
      <c r="AF1641" s="40"/>
      <c r="AG1641" s="41" t="s">
        <v>109</v>
      </c>
      <c r="AH1641" s="42"/>
      <c r="AI1641" s="54" t="str">
        <f t="shared" ca="1" si="313"/>
        <v>PENDIENTE NOTIFICACIÓN ELECTRÓNICA</v>
      </c>
      <c r="AJ1641" s="37"/>
      <c r="AK1641" s="37"/>
      <c r="AL1641" s="37"/>
      <c r="AM1641" s="53" t="str">
        <f>IF(AK1641="","",WORKDAY(AK1641,5,FESTIVOS_CO!A:A))</f>
        <v/>
      </c>
      <c r="AN1641" s="37"/>
      <c r="AO1641" s="37"/>
      <c r="AP1641" s="54" t="str">
        <f t="shared" ca="1" si="318"/>
        <v>NO APLICA</v>
      </c>
      <c r="AQ1641" s="36"/>
      <c r="AR1641" s="43"/>
      <c r="AS1641" s="37"/>
      <c r="AT1641" s="36"/>
      <c r="AU1641" s="37"/>
      <c r="AV1641" s="36"/>
      <c r="AW1641" s="36"/>
      <c r="AX1641" s="37"/>
      <c r="AY1641" s="140" t="str">
        <f>IF(AU1641="","",WORKDAY(AU1641,5,FESTIVOS_CO!A:A))</f>
        <v/>
      </c>
      <c r="AZ1641" s="54" t="str">
        <f t="shared" ca="1" si="315"/>
        <v>NO APLICA</v>
      </c>
      <c r="BA1641" s="55" t="str">
        <f>IF(AX1641="","",WORKDAY(AX1641,5,FESTIVOS_CO!A:A))</f>
        <v/>
      </c>
      <c r="BB1641" s="39"/>
      <c r="BC1641" s="40"/>
      <c r="BD1641" s="40"/>
      <c r="BE1641" s="56" t="str">
        <f t="shared" ca="1" si="316"/>
        <v>NO APLICA</v>
      </c>
      <c r="BF1641" s="37"/>
      <c r="BG1641" s="45"/>
      <c r="BH1641" s="37"/>
      <c r="BI1641" s="36"/>
      <c r="BJ1641" s="37"/>
      <c r="BK1641" s="36"/>
      <c r="BL1641" s="36"/>
      <c r="BM1641" s="53" t="str">
        <f>IF(BJ1641="","",WORKDAY(BJ1641,5,FESTIVOS_CO!A:A))</f>
        <v/>
      </c>
      <c r="BN1641" s="57" t="str">
        <f t="shared" ca="1" si="314"/>
        <v>PENDIENTE HACER AVISO</v>
      </c>
      <c r="BO1641" s="54" t="str">
        <f t="shared" ca="1" si="307"/>
        <v>EN TRÁMITE NOTIF. POR AVISO</v>
      </c>
      <c r="BP1641" s="37"/>
      <c r="BQ1641" s="53" t="str">
        <f>IF(BP1641="","",WORKDAY(BP1641,5,FESTIVOS_CO!A:A))</f>
        <v/>
      </c>
      <c r="BR1641" s="37"/>
      <c r="BS1641" s="36"/>
      <c r="BT1641" s="38"/>
      <c r="BU1641" s="58" t="e">
        <f>VLOOKUP(BT1641,Hoja2!$C:$D,2,0)</f>
        <v>#N/A</v>
      </c>
      <c r="BV1641" s="80" t="str">
        <f>IF(
AND(AO1641="",BD1641="",BQ1641=""),
"EN PROCESO NOTIFICACION / COMUNICACION",
IF(
BT1641="",
"NO APLICA",
IF(
BU1641=60,
IF(AO1641&lt;&gt;"",AO1641,IF(BD1641&lt;&gt;"",BD1641,BQ1641))+60,
WORKDAY(
IF(AO1641&lt;&gt;"",AO1641,IF(BD1641&lt;&gt;"",BD1641,BQ1641)),
BU1641,
FESTIVOS_CO!A:A
)
)
))</f>
        <v>EN PROCESO NOTIFICACION / COMUNICACION</v>
      </c>
      <c r="BW1641" s="44"/>
      <c r="BX1641" s="53"/>
      <c r="BY1641" s="45"/>
      <c r="BZ1641" s="37"/>
      <c r="CA1641" s="54" t="str">
        <f t="shared" si="308"/>
        <v>PENDIENTE EJECUTORIA</v>
      </c>
      <c r="CB1641" s="59" t="str">
        <f t="shared" si="317"/>
        <v/>
      </c>
      <c r="CC1641" s="36"/>
      <c r="CD1641" s="40"/>
      <c r="CE1641" s="46"/>
      <c r="CF1641" s="40"/>
      <c r="CG1641" s="40"/>
      <c r="CH1641" s="40"/>
      <c r="CI1641" s="36"/>
      <c r="CJ1641" s="47"/>
      <c r="CK1641" s="40"/>
      <c r="CL1641" s="40"/>
      <c r="CM1641" s="40"/>
      <c r="CN1641" s="40"/>
    </row>
    <row r="1642" spans="1:92" ht="42.75" hidden="1">
      <c r="A1642" s="49" t="str">
        <f t="shared" si="309"/>
        <v>SIN GESTIÓN</v>
      </c>
      <c r="B1642" s="58"/>
      <c r="C1642" s="37"/>
      <c r="D1642" s="37"/>
      <c r="E1642" s="49" t="str">
        <f t="shared" si="310"/>
        <v>PENDIENTE NOTIFICACIÓN</v>
      </c>
      <c r="F1642" s="141" t="str">
        <f t="shared" si="311"/>
        <v>PENDIENTE NOTIFICACIÓN</v>
      </c>
      <c r="G1642" s="49" t="str">
        <f t="shared" si="312"/>
        <v/>
      </c>
      <c r="H1642" s="51" t="str">
        <f ca="1">IF(
L1642="",
"",
IF(
NETWORKDAYS(L1642,IF(M1642&lt;&gt;"",M1642,TODAY()),FESTIVOS_CO!A:A)&gt;2,
"VENCIDO",
IF(
NETWORKDAYS(L1642,IF(M1642&lt;&gt;"",M1642,TODAY()),FESTIVOS_CO!A:A)=2,
"ALERTA",
"A TIEMPO"
)))</f>
        <v/>
      </c>
      <c r="I1642" s="40"/>
      <c r="J1642" s="36"/>
      <c r="K1642" s="37"/>
      <c r="L1642" s="50"/>
      <c r="M1642" s="37"/>
      <c r="N1642" s="52"/>
      <c r="O1642" s="52"/>
      <c r="P1642" s="36"/>
      <c r="Q1642" s="36"/>
      <c r="R1642" s="40"/>
      <c r="S1642" s="36"/>
      <c r="T1642" s="40"/>
      <c r="U1642" s="40"/>
      <c r="V1642" s="81"/>
      <c r="W1642" s="40"/>
      <c r="X1642" s="40"/>
      <c r="Y1642" s="40"/>
      <c r="Z1642" s="38" t="str">
        <f>IFERROR(VLOOKUP(Y1642,DIRECTORIO!A:B,2,FALSE),"")</f>
        <v/>
      </c>
      <c r="AA1642" s="40"/>
      <c r="AB1642" s="40"/>
      <c r="AC1642" s="40"/>
      <c r="AD1642" s="40"/>
      <c r="AE1642" s="40"/>
      <c r="AF1642" s="40"/>
      <c r="AG1642" s="41" t="s">
        <v>109</v>
      </c>
      <c r="AH1642" s="42"/>
      <c r="AI1642" s="54" t="str">
        <f t="shared" ca="1" si="313"/>
        <v>PENDIENTE NOTIFICACIÓN ELECTRÓNICA</v>
      </c>
      <c r="AJ1642" s="37"/>
      <c r="AK1642" s="37"/>
      <c r="AL1642" s="37"/>
      <c r="AM1642" s="53" t="str">
        <f>IF(AK1642="","",WORKDAY(AK1642,5,FESTIVOS_CO!A:A))</f>
        <v/>
      </c>
      <c r="AN1642" s="37"/>
      <c r="AO1642" s="37"/>
      <c r="AP1642" s="54" t="str">
        <f t="shared" ca="1" si="318"/>
        <v>NO APLICA</v>
      </c>
      <c r="AQ1642" s="36"/>
      <c r="AR1642" s="43"/>
      <c r="AS1642" s="37"/>
      <c r="AT1642" s="36"/>
      <c r="AU1642" s="37"/>
      <c r="AV1642" s="36"/>
      <c r="AW1642" s="36"/>
      <c r="AX1642" s="37"/>
      <c r="AY1642" s="140" t="str">
        <f>IF(AU1642="","",WORKDAY(AU1642,5,FESTIVOS_CO!A:A))</f>
        <v/>
      </c>
      <c r="AZ1642" s="54" t="str">
        <f t="shared" ca="1" si="315"/>
        <v>NO APLICA</v>
      </c>
      <c r="BA1642" s="55" t="str">
        <f>IF(AX1642="","",WORKDAY(AX1642,5,FESTIVOS_CO!A:A))</f>
        <v/>
      </c>
      <c r="BB1642" s="39"/>
      <c r="BC1642" s="40"/>
      <c r="BD1642" s="40"/>
      <c r="BE1642" s="56" t="str">
        <f t="shared" ca="1" si="316"/>
        <v>NO APLICA</v>
      </c>
      <c r="BF1642" s="37"/>
      <c r="BG1642" s="45"/>
      <c r="BH1642" s="37"/>
      <c r="BI1642" s="36"/>
      <c r="BJ1642" s="37"/>
      <c r="BK1642" s="36"/>
      <c r="BL1642" s="36"/>
      <c r="BM1642" s="53" t="str">
        <f>IF(BJ1642="","",WORKDAY(BJ1642,5,FESTIVOS_CO!A:A))</f>
        <v/>
      </c>
      <c r="BN1642" s="57" t="str">
        <f t="shared" ca="1" si="314"/>
        <v>PENDIENTE HACER AVISO</v>
      </c>
      <c r="BO1642" s="54" t="str">
        <f t="shared" ca="1" si="307"/>
        <v>EN TRÁMITE NOTIF. POR AVISO</v>
      </c>
      <c r="BP1642" s="37"/>
      <c r="BQ1642" s="53" t="str">
        <f>IF(BP1642="","",WORKDAY(BP1642,5,FESTIVOS_CO!A:A))</f>
        <v/>
      </c>
      <c r="BR1642" s="37"/>
      <c r="BS1642" s="36"/>
      <c r="BT1642" s="38"/>
      <c r="BU1642" s="58" t="e">
        <f>VLOOKUP(BT1642,Hoja2!$C:$D,2,0)</f>
        <v>#N/A</v>
      </c>
      <c r="BV1642" s="80" t="str">
        <f>IF(
AND(AO1642="",BD1642="",BQ1642=""),
"EN PROCESO NOTIFICACION / COMUNICACION",
IF(
BT1642="",
"NO APLICA",
IF(
BU1642=60,
IF(AO1642&lt;&gt;"",AO1642,IF(BD1642&lt;&gt;"",BD1642,BQ1642))+60,
WORKDAY(
IF(AO1642&lt;&gt;"",AO1642,IF(BD1642&lt;&gt;"",BD1642,BQ1642)),
BU1642,
FESTIVOS_CO!A:A
)
)
))</f>
        <v>EN PROCESO NOTIFICACION / COMUNICACION</v>
      </c>
      <c r="BW1642" s="44"/>
      <c r="BX1642" s="53"/>
      <c r="BY1642" s="45"/>
      <c r="BZ1642" s="37"/>
      <c r="CA1642" s="54" t="str">
        <f t="shared" si="308"/>
        <v>PENDIENTE EJECUTORIA</v>
      </c>
      <c r="CB1642" s="59" t="str">
        <f t="shared" si="317"/>
        <v/>
      </c>
      <c r="CC1642" s="36"/>
      <c r="CD1642" s="40"/>
      <c r="CE1642" s="46"/>
      <c r="CF1642" s="40"/>
      <c r="CG1642" s="40"/>
      <c r="CH1642" s="40"/>
      <c r="CI1642" s="36"/>
      <c r="CJ1642" s="47"/>
      <c r="CK1642" s="40"/>
      <c r="CL1642" s="40"/>
      <c r="CM1642" s="40"/>
      <c r="CN1642" s="40"/>
    </row>
    <row r="1643" spans="1:92" ht="42.75" hidden="1">
      <c r="A1643" s="49" t="str">
        <f t="shared" si="309"/>
        <v>SIN GESTIÓN</v>
      </c>
      <c r="B1643" s="58"/>
      <c r="C1643" s="37"/>
      <c r="D1643" s="37"/>
      <c r="E1643" s="49" t="str">
        <f t="shared" si="310"/>
        <v>PENDIENTE NOTIFICACIÓN</v>
      </c>
      <c r="F1643" s="141" t="str">
        <f t="shared" si="311"/>
        <v>PENDIENTE NOTIFICACIÓN</v>
      </c>
      <c r="G1643" s="49" t="str">
        <f t="shared" si="312"/>
        <v/>
      </c>
      <c r="H1643" s="51" t="str">
        <f ca="1">IF(
L1643="",
"",
IF(
NETWORKDAYS(L1643,IF(M1643&lt;&gt;"",M1643,TODAY()),FESTIVOS_CO!A:A)&gt;2,
"VENCIDO",
IF(
NETWORKDAYS(L1643,IF(M1643&lt;&gt;"",M1643,TODAY()),FESTIVOS_CO!A:A)=2,
"ALERTA",
"A TIEMPO"
)))</f>
        <v/>
      </c>
      <c r="I1643" s="40"/>
      <c r="J1643" s="36"/>
      <c r="K1643" s="37"/>
      <c r="L1643" s="50"/>
      <c r="M1643" s="37"/>
      <c r="N1643" s="52"/>
      <c r="O1643" s="52"/>
      <c r="P1643" s="36"/>
      <c r="Q1643" s="36"/>
      <c r="R1643" s="40"/>
      <c r="S1643" s="36"/>
      <c r="T1643" s="40"/>
      <c r="U1643" s="40"/>
      <c r="V1643" s="81"/>
      <c r="W1643" s="40"/>
      <c r="X1643" s="40"/>
      <c r="Y1643" s="40"/>
      <c r="Z1643" s="38" t="str">
        <f>IFERROR(VLOOKUP(Y1643,DIRECTORIO!A:B,2,FALSE),"")</f>
        <v/>
      </c>
      <c r="AA1643" s="40"/>
      <c r="AB1643" s="40"/>
      <c r="AC1643" s="40"/>
      <c r="AD1643" s="40"/>
      <c r="AE1643" s="40"/>
      <c r="AF1643" s="40"/>
      <c r="AG1643" s="41" t="s">
        <v>109</v>
      </c>
      <c r="AH1643" s="42"/>
      <c r="AI1643" s="54" t="str">
        <f t="shared" ca="1" si="313"/>
        <v>PENDIENTE NOTIFICACIÓN ELECTRÓNICA</v>
      </c>
      <c r="AJ1643" s="37"/>
      <c r="AK1643" s="37"/>
      <c r="AL1643" s="37"/>
      <c r="AM1643" s="53" t="str">
        <f>IF(AK1643="","",WORKDAY(AK1643,5,FESTIVOS_CO!A:A))</f>
        <v/>
      </c>
      <c r="AN1643" s="37"/>
      <c r="AO1643" s="37"/>
      <c r="AP1643" s="54" t="str">
        <f t="shared" ca="1" si="318"/>
        <v>NO APLICA</v>
      </c>
      <c r="AQ1643" s="36"/>
      <c r="AR1643" s="43"/>
      <c r="AS1643" s="37"/>
      <c r="AT1643" s="36"/>
      <c r="AU1643" s="37"/>
      <c r="AV1643" s="36"/>
      <c r="AW1643" s="36"/>
      <c r="AX1643" s="37"/>
      <c r="AY1643" s="140" t="str">
        <f>IF(AU1643="","",WORKDAY(AU1643,5,FESTIVOS_CO!A:A))</f>
        <v/>
      </c>
      <c r="AZ1643" s="54" t="str">
        <f t="shared" ca="1" si="315"/>
        <v>NO APLICA</v>
      </c>
      <c r="BA1643" s="55" t="str">
        <f>IF(AX1643="","",WORKDAY(AX1643,5,FESTIVOS_CO!A:A))</f>
        <v/>
      </c>
      <c r="BB1643" s="39"/>
      <c r="BC1643" s="40"/>
      <c r="BD1643" s="40"/>
      <c r="BE1643" s="56" t="str">
        <f t="shared" ca="1" si="316"/>
        <v>NO APLICA</v>
      </c>
      <c r="BF1643" s="37"/>
      <c r="BG1643" s="45"/>
      <c r="BH1643" s="37"/>
      <c r="BI1643" s="36"/>
      <c r="BJ1643" s="37"/>
      <c r="BK1643" s="36"/>
      <c r="BL1643" s="36"/>
      <c r="BM1643" s="53" t="str">
        <f>IF(BJ1643="","",WORKDAY(BJ1643,5,FESTIVOS_CO!A:A))</f>
        <v/>
      </c>
      <c r="BN1643" s="57" t="str">
        <f t="shared" ca="1" si="314"/>
        <v>PENDIENTE HACER AVISO</v>
      </c>
      <c r="BO1643" s="54" t="str">
        <f t="shared" ca="1" si="307"/>
        <v>EN TRÁMITE NOTIF. POR AVISO</v>
      </c>
      <c r="BP1643" s="37"/>
      <c r="BQ1643" s="53" t="str">
        <f>IF(BP1643="","",WORKDAY(BP1643,5,FESTIVOS_CO!A:A))</f>
        <v/>
      </c>
      <c r="BR1643" s="37"/>
      <c r="BS1643" s="36"/>
      <c r="BT1643" s="38"/>
      <c r="BU1643" s="58" t="e">
        <f>VLOOKUP(BT1643,Hoja2!$C:$D,2,0)</f>
        <v>#N/A</v>
      </c>
      <c r="BV1643" s="80" t="str">
        <f>IF(
AND(AO1643="",BD1643="",BQ1643=""),
"EN PROCESO NOTIFICACION / COMUNICACION",
IF(
BT1643="",
"NO APLICA",
IF(
BU1643=60,
IF(AO1643&lt;&gt;"",AO1643,IF(BD1643&lt;&gt;"",BD1643,BQ1643))+60,
WORKDAY(
IF(AO1643&lt;&gt;"",AO1643,IF(BD1643&lt;&gt;"",BD1643,BQ1643)),
BU1643,
FESTIVOS_CO!A:A
)
)
))</f>
        <v>EN PROCESO NOTIFICACION / COMUNICACION</v>
      </c>
      <c r="BW1643" s="44"/>
      <c r="BX1643" s="53"/>
      <c r="BY1643" s="45"/>
      <c r="BZ1643" s="37"/>
      <c r="CA1643" s="54" t="str">
        <f t="shared" si="308"/>
        <v>PENDIENTE EJECUTORIA</v>
      </c>
      <c r="CB1643" s="59" t="str">
        <f t="shared" si="317"/>
        <v/>
      </c>
      <c r="CC1643" s="36"/>
      <c r="CD1643" s="40"/>
      <c r="CE1643" s="46"/>
      <c r="CF1643" s="40"/>
      <c r="CG1643" s="40"/>
      <c r="CH1643" s="40"/>
      <c r="CI1643" s="36"/>
      <c r="CJ1643" s="47"/>
      <c r="CK1643" s="40"/>
      <c r="CL1643" s="40"/>
      <c r="CM1643" s="40"/>
      <c r="CN1643" s="40"/>
    </row>
    <row r="1644" spans="1:92" ht="42.75" hidden="1">
      <c r="A1644" s="49" t="str">
        <f t="shared" si="309"/>
        <v>SIN GESTIÓN</v>
      </c>
      <c r="B1644" s="58"/>
      <c r="C1644" s="37"/>
      <c r="D1644" s="37"/>
      <c r="E1644" s="49" t="str">
        <f t="shared" si="310"/>
        <v>PENDIENTE NOTIFICACIÓN</v>
      </c>
      <c r="F1644" s="141" t="str">
        <f t="shared" si="311"/>
        <v>PENDIENTE NOTIFICACIÓN</v>
      </c>
      <c r="G1644" s="49" t="str">
        <f t="shared" si="312"/>
        <v/>
      </c>
      <c r="H1644" s="51" t="str">
        <f ca="1">IF(
L1644="",
"",
IF(
NETWORKDAYS(L1644,IF(M1644&lt;&gt;"",M1644,TODAY()),FESTIVOS_CO!A:A)&gt;2,
"VENCIDO",
IF(
NETWORKDAYS(L1644,IF(M1644&lt;&gt;"",M1644,TODAY()),FESTIVOS_CO!A:A)=2,
"ALERTA",
"A TIEMPO"
)))</f>
        <v/>
      </c>
      <c r="I1644" s="40"/>
      <c r="J1644" s="36"/>
      <c r="K1644" s="37"/>
      <c r="L1644" s="50"/>
      <c r="M1644" s="37"/>
      <c r="N1644" s="52"/>
      <c r="O1644" s="52"/>
      <c r="P1644" s="36"/>
      <c r="Q1644" s="36"/>
      <c r="R1644" s="40"/>
      <c r="S1644" s="36"/>
      <c r="T1644" s="40"/>
      <c r="U1644" s="40"/>
      <c r="V1644" s="81"/>
      <c r="W1644" s="40"/>
      <c r="X1644" s="40"/>
      <c r="Y1644" s="40"/>
      <c r="Z1644" s="38" t="str">
        <f>IFERROR(VLOOKUP(Y1644,DIRECTORIO!A:B,2,FALSE),"")</f>
        <v/>
      </c>
      <c r="AA1644" s="40"/>
      <c r="AB1644" s="40"/>
      <c r="AC1644" s="40"/>
      <c r="AD1644" s="40"/>
      <c r="AE1644" s="40"/>
      <c r="AF1644" s="40"/>
      <c r="AG1644" s="41" t="s">
        <v>109</v>
      </c>
      <c r="AH1644" s="42"/>
      <c r="AI1644" s="54" t="str">
        <f t="shared" ca="1" si="313"/>
        <v>PENDIENTE NOTIFICACIÓN ELECTRÓNICA</v>
      </c>
      <c r="AJ1644" s="37"/>
      <c r="AK1644" s="37"/>
      <c r="AL1644" s="37"/>
      <c r="AM1644" s="53" t="str">
        <f>IF(AK1644="","",WORKDAY(AK1644,5,FESTIVOS_CO!A:A))</f>
        <v/>
      </c>
      <c r="AN1644" s="37"/>
      <c r="AO1644" s="37"/>
      <c r="AP1644" s="54" t="str">
        <f t="shared" ca="1" si="318"/>
        <v>NO APLICA</v>
      </c>
      <c r="AQ1644" s="36"/>
      <c r="AR1644" s="43"/>
      <c r="AS1644" s="37"/>
      <c r="AT1644" s="36"/>
      <c r="AU1644" s="37"/>
      <c r="AV1644" s="36"/>
      <c r="AW1644" s="36"/>
      <c r="AX1644" s="37"/>
      <c r="AY1644" s="140" t="str">
        <f>IF(AU1644="","",WORKDAY(AU1644,5,FESTIVOS_CO!A:A))</f>
        <v/>
      </c>
      <c r="AZ1644" s="54" t="str">
        <f t="shared" ca="1" si="315"/>
        <v>NO APLICA</v>
      </c>
      <c r="BA1644" s="55" t="str">
        <f>IF(AX1644="","",WORKDAY(AX1644,5,FESTIVOS_CO!A:A))</f>
        <v/>
      </c>
      <c r="BB1644" s="39"/>
      <c r="BC1644" s="40"/>
      <c r="BD1644" s="40"/>
      <c r="BE1644" s="56" t="str">
        <f t="shared" ca="1" si="316"/>
        <v>NO APLICA</v>
      </c>
      <c r="BF1644" s="37"/>
      <c r="BG1644" s="45"/>
      <c r="BH1644" s="37"/>
      <c r="BI1644" s="36"/>
      <c r="BJ1644" s="37"/>
      <c r="BK1644" s="36"/>
      <c r="BL1644" s="36"/>
      <c r="BM1644" s="53" t="str">
        <f>IF(BJ1644="","",WORKDAY(BJ1644,5,FESTIVOS_CO!A:A))</f>
        <v/>
      </c>
      <c r="BN1644" s="57" t="str">
        <f t="shared" ca="1" si="314"/>
        <v>PENDIENTE HACER AVISO</v>
      </c>
      <c r="BO1644" s="54" t="str">
        <f t="shared" ca="1" si="307"/>
        <v>EN TRÁMITE NOTIF. POR AVISO</v>
      </c>
      <c r="BP1644" s="37"/>
      <c r="BQ1644" s="53" t="str">
        <f>IF(BP1644="","",WORKDAY(BP1644,5,FESTIVOS_CO!A:A))</f>
        <v/>
      </c>
      <c r="BR1644" s="37"/>
      <c r="BS1644" s="36"/>
      <c r="BT1644" s="38"/>
      <c r="BU1644" s="58" t="e">
        <f>VLOOKUP(BT1644,Hoja2!$C:$D,2,0)</f>
        <v>#N/A</v>
      </c>
      <c r="BV1644" s="80" t="str">
        <f>IF(
AND(AO1644="",BD1644="",BQ1644=""),
"EN PROCESO NOTIFICACION / COMUNICACION",
IF(
BT1644="",
"NO APLICA",
IF(
BU1644=60,
IF(AO1644&lt;&gt;"",AO1644,IF(BD1644&lt;&gt;"",BD1644,BQ1644))+60,
WORKDAY(
IF(AO1644&lt;&gt;"",AO1644,IF(BD1644&lt;&gt;"",BD1644,BQ1644)),
BU1644,
FESTIVOS_CO!A:A
)
)
))</f>
        <v>EN PROCESO NOTIFICACION / COMUNICACION</v>
      </c>
      <c r="BW1644" s="44"/>
      <c r="BX1644" s="53"/>
      <c r="BY1644" s="45"/>
      <c r="BZ1644" s="37"/>
      <c r="CA1644" s="54" t="str">
        <f t="shared" si="308"/>
        <v>PENDIENTE EJECUTORIA</v>
      </c>
      <c r="CB1644" s="59" t="str">
        <f t="shared" si="317"/>
        <v/>
      </c>
      <c r="CC1644" s="36"/>
      <c r="CD1644" s="40"/>
      <c r="CE1644" s="46"/>
      <c r="CF1644" s="40"/>
      <c r="CG1644" s="40"/>
      <c r="CH1644" s="40"/>
      <c r="CI1644" s="36"/>
      <c r="CJ1644" s="47"/>
      <c r="CK1644" s="40"/>
      <c r="CL1644" s="40"/>
      <c r="CM1644" s="40"/>
      <c r="CN1644" s="40"/>
    </row>
    <row r="1645" spans="1:92" ht="42.75" hidden="1">
      <c r="A1645" s="49" t="str">
        <f t="shared" si="309"/>
        <v>SIN GESTIÓN</v>
      </c>
      <c r="B1645" s="58"/>
      <c r="C1645" s="37"/>
      <c r="D1645" s="37"/>
      <c r="E1645" s="49" t="str">
        <f t="shared" si="310"/>
        <v>PENDIENTE NOTIFICACIÓN</v>
      </c>
      <c r="F1645" s="141" t="str">
        <f t="shared" si="311"/>
        <v>PENDIENTE NOTIFICACIÓN</v>
      </c>
      <c r="G1645" s="49" t="str">
        <f t="shared" si="312"/>
        <v/>
      </c>
      <c r="H1645" s="51" t="str">
        <f ca="1">IF(
L1645="",
"",
IF(
NETWORKDAYS(L1645,IF(M1645&lt;&gt;"",M1645,TODAY()),FESTIVOS_CO!A:A)&gt;2,
"VENCIDO",
IF(
NETWORKDAYS(L1645,IF(M1645&lt;&gt;"",M1645,TODAY()),FESTIVOS_CO!A:A)=2,
"ALERTA",
"A TIEMPO"
)))</f>
        <v/>
      </c>
      <c r="I1645" s="40"/>
      <c r="J1645" s="36"/>
      <c r="K1645" s="37"/>
      <c r="L1645" s="50"/>
      <c r="M1645" s="37"/>
      <c r="N1645" s="52"/>
      <c r="O1645" s="52"/>
      <c r="P1645" s="36"/>
      <c r="Q1645" s="36"/>
      <c r="R1645" s="40"/>
      <c r="S1645" s="36"/>
      <c r="T1645" s="40"/>
      <c r="U1645" s="40"/>
      <c r="V1645" s="81"/>
      <c r="W1645" s="40"/>
      <c r="X1645" s="40"/>
      <c r="Y1645" s="40"/>
      <c r="Z1645" s="38" t="str">
        <f>IFERROR(VLOOKUP(Y1645,DIRECTORIO!A:B,2,FALSE),"")</f>
        <v/>
      </c>
      <c r="AA1645" s="40"/>
      <c r="AB1645" s="40"/>
      <c r="AC1645" s="40"/>
      <c r="AD1645" s="40"/>
      <c r="AE1645" s="40"/>
      <c r="AF1645" s="40"/>
      <c r="AG1645" s="41" t="s">
        <v>109</v>
      </c>
      <c r="AH1645" s="42"/>
      <c r="AI1645" s="54" t="str">
        <f t="shared" ca="1" si="313"/>
        <v>PENDIENTE NOTIFICACIÓN ELECTRÓNICA</v>
      </c>
      <c r="AJ1645" s="37"/>
      <c r="AK1645" s="37"/>
      <c r="AL1645" s="37"/>
      <c r="AM1645" s="53" t="str">
        <f>IF(AK1645="","",WORKDAY(AK1645,5,FESTIVOS_CO!A:A))</f>
        <v/>
      </c>
      <c r="AN1645" s="37"/>
      <c r="AO1645" s="37"/>
      <c r="AP1645" s="54" t="str">
        <f t="shared" ca="1" si="318"/>
        <v>NO APLICA</v>
      </c>
      <c r="AQ1645" s="36"/>
      <c r="AR1645" s="43"/>
      <c r="AS1645" s="37"/>
      <c r="AT1645" s="36"/>
      <c r="AU1645" s="37"/>
      <c r="AV1645" s="36"/>
      <c r="AW1645" s="36"/>
      <c r="AX1645" s="37"/>
      <c r="AY1645" s="140" t="str">
        <f>IF(AU1645="","",WORKDAY(AU1645,5,FESTIVOS_CO!A:A))</f>
        <v/>
      </c>
      <c r="AZ1645" s="54" t="str">
        <f t="shared" ca="1" si="315"/>
        <v>NO APLICA</v>
      </c>
      <c r="BA1645" s="55" t="str">
        <f>IF(AX1645="","",WORKDAY(AX1645,5,FESTIVOS_CO!A:A))</f>
        <v/>
      </c>
      <c r="BB1645" s="39"/>
      <c r="BC1645" s="40"/>
      <c r="BD1645" s="40"/>
      <c r="BE1645" s="56" t="str">
        <f t="shared" ca="1" si="316"/>
        <v>NO APLICA</v>
      </c>
      <c r="BF1645" s="37"/>
      <c r="BG1645" s="45"/>
      <c r="BH1645" s="37"/>
      <c r="BI1645" s="36"/>
      <c r="BJ1645" s="37"/>
      <c r="BK1645" s="36"/>
      <c r="BL1645" s="36"/>
      <c r="BM1645" s="53" t="str">
        <f>IF(BJ1645="","",WORKDAY(BJ1645,5,FESTIVOS_CO!A:A))</f>
        <v/>
      </c>
      <c r="BN1645" s="57" t="str">
        <f t="shared" ca="1" si="314"/>
        <v>PENDIENTE HACER AVISO</v>
      </c>
      <c r="BO1645" s="54" t="str">
        <f t="shared" ca="1" si="307"/>
        <v>EN TRÁMITE NOTIF. POR AVISO</v>
      </c>
      <c r="BP1645" s="37"/>
      <c r="BQ1645" s="53" t="str">
        <f>IF(BP1645="","",WORKDAY(BP1645,5,FESTIVOS_CO!A:A))</f>
        <v/>
      </c>
      <c r="BR1645" s="37"/>
      <c r="BS1645" s="36"/>
      <c r="BT1645" s="38"/>
      <c r="BU1645" s="58" t="e">
        <f>VLOOKUP(BT1645,Hoja2!$C:$D,2,0)</f>
        <v>#N/A</v>
      </c>
      <c r="BV1645" s="80" t="str">
        <f>IF(
AND(AO1645="",BD1645="",BQ1645=""),
"EN PROCESO NOTIFICACION / COMUNICACION",
IF(
BT1645="",
"NO APLICA",
IF(
BU1645=60,
IF(AO1645&lt;&gt;"",AO1645,IF(BD1645&lt;&gt;"",BD1645,BQ1645))+60,
WORKDAY(
IF(AO1645&lt;&gt;"",AO1645,IF(BD1645&lt;&gt;"",BD1645,BQ1645)),
BU1645,
FESTIVOS_CO!A:A
)
)
))</f>
        <v>EN PROCESO NOTIFICACION / COMUNICACION</v>
      </c>
      <c r="BW1645" s="44"/>
      <c r="BX1645" s="53"/>
      <c r="BY1645" s="45"/>
      <c r="BZ1645" s="37"/>
      <c r="CA1645" s="54" t="str">
        <f t="shared" si="308"/>
        <v>PENDIENTE EJECUTORIA</v>
      </c>
      <c r="CB1645" s="59" t="str">
        <f t="shared" si="317"/>
        <v/>
      </c>
      <c r="CC1645" s="36"/>
      <c r="CD1645" s="40"/>
      <c r="CE1645" s="46"/>
      <c r="CF1645" s="40"/>
      <c r="CG1645" s="40"/>
      <c r="CH1645" s="40"/>
      <c r="CI1645" s="36"/>
      <c r="CJ1645" s="47"/>
      <c r="CK1645" s="40"/>
      <c r="CL1645" s="40"/>
      <c r="CM1645" s="40"/>
      <c r="CN1645" s="40"/>
    </row>
    <row r="1646" spans="1:92" ht="42.75" hidden="1">
      <c r="A1646" s="49" t="str">
        <f t="shared" si="309"/>
        <v>SIN GESTIÓN</v>
      </c>
      <c r="B1646" s="58"/>
      <c r="C1646" s="37"/>
      <c r="D1646" s="37"/>
      <c r="E1646" s="49" t="str">
        <f t="shared" si="310"/>
        <v>PENDIENTE NOTIFICACIÓN</v>
      </c>
      <c r="F1646" s="141" t="str">
        <f t="shared" si="311"/>
        <v>PENDIENTE NOTIFICACIÓN</v>
      </c>
      <c r="G1646" s="49" t="str">
        <f t="shared" si="312"/>
        <v/>
      </c>
      <c r="H1646" s="51" t="str">
        <f ca="1">IF(
L1646="",
"",
IF(
NETWORKDAYS(L1646,IF(M1646&lt;&gt;"",M1646,TODAY()),FESTIVOS_CO!A:A)&gt;2,
"VENCIDO",
IF(
NETWORKDAYS(L1646,IF(M1646&lt;&gt;"",M1646,TODAY()),FESTIVOS_CO!A:A)=2,
"ALERTA",
"A TIEMPO"
)))</f>
        <v/>
      </c>
      <c r="I1646" s="40"/>
      <c r="J1646" s="36"/>
      <c r="K1646" s="37"/>
      <c r="L1646" s="50"/>
      <c r="M1646" s="37"/>
      <c r="N1646" s="52"/>
      <c r="O1646" s="52"/>
      <c r="P1646" s="36"/>
      <c r="Q1646" s="36"/>
      <c r="R1646" s="40"/>
      <c r="S1646" s="36"/>
      <c r="T1646" s="40"/>
      <c r="U1646" s="40"/>
      <c r="V1646" s="81"/>
      <c r="W1646" s="40"/>
      <c r="X1646" s="40"/>
      <c r="Y1646" s="40"/>
      <c r="Z1646" s="38" t="str">
        <f>IFERROR(VLOOKUP(Y1646,DIRECTORIO!A:B,2,FALSE),"")</f>
        <v/>
      </c>
      <c r="AA1646" s="40"/>
      <c r="AB1646" s="40"/>
      <c r="AC1646" s="40"/>
      <c r="AD1646" s="40"/>
      <c r="AE1646" s="40"/>
      <c r="AF1646" s="40"/>
      <c r="AG1646" s="41" t="s">
        <v>109</v>
      </c>
      <c r="AH1646" s="42"/>
      <c r="AI1646" s="54" t="str">
        <f t="shared" ca="1" si="313"/>
        <v>PENDIENTE NOTIFICACIÓN ELECTRÓNICA</v>
      </c>
      <c r="AJ1646" s="37"/>
      <c r="AK1646" s="37"/>
      <c r="AL1646" s="37"/>
      <c r="AM1646" s="53" t="str">
        <f>IF(AK1646="","",WORKDAY(AK1646,5,FESTIVOS_CO!A:A))</f>
        <v/>
      </c>
      <c r="AN1646" s="37"/>
      <c r="AO1646" s="37"/>
      <c r="AP1646" s="54" t="str">
        <f t="shared" ca="1" si="318"/>
        <v>NO APLICA</v>
      </c>
      <c r="AQ1646" s="36"/>
      <c r="AR1646" s="43"/>
      <c r="AS1646" s="37"/>
      <c r="AT1646" s="36"/>
      <c r="AU1646" s="37"/>
      <c r="AV1646" s="36"/>
      <c r="AW1646" s="36"/>
      <c r="AX1646" s="37"/>
      <c r="AY1646" s="140" t="str">
        <f>IF(AU1646="","",WORKDAY(AU1646,5,FESTIVOS_CO!A:A))</f>
        <v/>
      </c>
      <c r="AZ1646" s="54" t="str">
        <f t="shared" ca="1" si="315"/>
        <v>NO APLICA</v>
      </c>
      <c r="BA1646" s="55" t="str">
        <f>IF(AX1646="","",WORKDAY(AX1646,5,FESTIVOS_CO!A:A))</f>
        <v/>
      </c>
      <c r="BB1646" s="39"/>
      <c r="BC1646" s="40"/>
      <c r="BD1646" s="40"/>
      <c r="BE1646" s="56" t="str">
        <f t="shared" ca="1" si="316"/>
        <v>NO APLICA</v>
      </c>
      <c r="BF1646" s="37"/>
      <c r="BG1646" s="45"/>
      <c r="BH1646" s="37"/>
      <c r="BI1646" s="36"/>
      <c r="BJ1646" s="37"/>
      <c r="BK1646" s="36"/>
      <c r="BL1646" s="36"/>
      <c r="BM1646" s="53" t="str">
        <f>IF(BJ1646="","",WORKDAY(BJ1646,5,FESTIVOS_CO!A:A))</f>
        <v/>
      </c>
      <c r="BN1646" s="57" t="str">
        <f t="shared" ca="1" si="314"/>
        <v>PENDIENTE HACER AVISO</v>
      </c>
      <c r="BO1646" s="54" t="str">
        <f t="shared" ca="1" si="307"/>
        <v>EN TRÁMITE NOTIF. POR AVISO</v>
      </c>
      <c r="BP1646" s="37"/>
      <c r="BQ1646" s="53" t="str">
        <f>IF(BP1646="","",WORKDAY(BP1646,5,FESTIVOS_CO!A:A))</f>
        <v/>
      </c>
      <c r="BR1646" s="37"/>
      <c r="BS1646" s="36"/>
      <c r="BT1646" s="38"/>
      <c r="BU1646" s="58" t="e">
        <f>VLOOKUP(BT1646,Hoja2!$C:$D,2,0)</f>
        <v>#N/A</v>
      </c>
      <c r="BV1646" s="80" t="str">
        <f>IF(
AND(AO1646="",BD1646="",BQ1646=""),
"EN PROCESO NOTIFICACION / COMUNICACION",
IF(
BT1646="",
"NO APLICA",
IF(
BU1646=60,
IF(AO1646&lt;&gt;"",AO1646,IF(BD1646&lt;&gt;"",BD1646,BQ1646))+60,
WORKDAY(
IF(AO1646&lt;&gt;"",AO1646,IF(BD1646&lt;&gt;"",BD1646,BQ1646)),
BU1646,
FESTIVOS_CO!A:A
)
)
))</f>
        <v>EN PROCESO NOTIFICACION / COMUNICACION</v>
      </c>
      <c r="BW1646" s="44"/>
      <c r="BX1646" s="53"/>
      <c r="BY1646" s="45"/>
      <c r="BZ1646" s="37"/>
      <c r="CA1646" s="54" t="str">
        <f t="shared" si="308"/>
        <v>PENDIENTE EJECUTORIA</v>
      </c>
      <c r="CB1646" s="59" t="str">
        <f t="shared" si="317"/>
        <v/>
      </c>
      <c r="CC1646" s="36"/>
      <c r="CD1646" s="40"/>
      <c r="CE1646" s="46"/>
      <c r="CF1646" s="40"/>
      <c r="CG1646" s="40"/>
      <c r="CH1646" s="40"/>
      <c r="CI1646" s="36"/>
      <c r="CJ1646" s="47"/>
      <c r="CK1646" s="40"/>
      <c r="CL1646" s="40"/>
      <c r="CM1646" s="40"/>
      <c r="CN1646" s="40"/>
    </row>
    <row r="1647" spans="1:92" ht="42.75" hidden="1">
      <c r="A1647" s="49" t="str">
        <f t="shared" si="309"/>
        <v>SIN GESTIÓN</v>
      </c>
      <c r="B1647" s="58"/>
      <c r="C1647" s="37"/>
      <c r="D1647" s="37"/>
      <c r="E1647" s="49" t="str">
        <f t="shared" si="310"/>
        <v>PENDIENTE NOTIFICACIÓN</v>
      </c>
      <c r="F1647" s="141" t="str">
        <f t="shared" si="311"/>
        <v>PENDIENTE NOTIFICACIÓN</v>
      </c>
      <c r="G1647" s="49" t="str">
        <f t="shared" si="312"/>
        <v/>
      </c>
      <c r="H1647" s="51" t="str">
        <f ca="1">IF(
L1647="",
"",
IF(
NETWORKDAYS(L1647,IF(M1647&lt;&gt;"",M1647,TODAY()),FESTIVOS_CO!A:A)&gt;2,
"VENCIDO",
IF(
NETWORKDAYS(L1647,IF(M1647&lt;&gt;"",M1647,TODAY()),FESTIVOS_CO!A:A)=2,
"ALERTA",
"A TIEMPO"
)))</f>
        <v/>
      </c>
      <c r="I1647" s="40"/>
      <c r="J1647" s="36"/>
      <c r="K1647" s="37"/>
      <c r="L1647" s="50"/>
      <c r="M1647" s="37"/>
      <c r="N1647" s="52"/>
      <c r="O1647" s="52"/>
      <c r="P1647" s="36"/>
      <c r="Q1647" s="36"/>
      <c r="R1647" s="40"/>
      <c r="S1647" s="36"/>
      <c r="T1647" s="40"/>
      <c r="U1647" s="40"/>
      <c r="V1647" s="81"/>
      <c r="W1647" s="40"/>
      <c r="X1647" s="40"/>
      <c r="Y1647" s="40"/>
      <c r="Z1647" s="38" t="str">
        <f>IFERROR(VLOOKUP(Y1647,DIRECTORIO!A:B,2,FALSE),"")</f>
        <v/>
      </c>
      <c r="AA1647" s="40"/>
      <c r="AB1647" s="40"/>
      <c r="AC1647" s="40"/>
      <c r="AD1647" s="40"/>
      <c r="AE1647" s="40"/>
      <c r="AF1647" s="40"/>
      <c r="AG1647" s="41" t="s">
        <v>109</v>
      </c>
      <c r="AH1647" s="42"/>
      <c r="AI1647" s="54" t="str">
        <f t="shared" ca="1" si="313"/>
        <v>PENDIENTE NOTIFICACIÓN ELECTRÓNICA</v>
      </c>
      <c r="AJ1647" s="37"/>
      <c r="AK1647" s="37"/>
      <c r="AL1647" s="37"/>
      <c r="AM1647" s="53" t="str">
        <f>IF(AK1647="","",WORKDAY(AK1647,5,FESTIVOS_CO!A:A))</f>
        <v/>
      </c>
      <c r="AN1647" s="37"/>
      <c r="AO1647" s="37"/>
      <c r="AP1647" s="54" t="str">
        <f t="shared" ca="1" si="318"/>
        <v>NO APLICA</v>
      </c>
      <c r="AQ1647" s="36"/>
      <c r="AR1647" s="43"/>
      <c r="AS1647" s="37"/>
      <c r="AT1647" s="36"/>
      <c r="AU1647" s="37"/>
      <c r="AV1647" s="36"/>
      <c r="AW1647" s="36"/>
      <c r="AX1647" s="37"/>
      <c r="AY1647" s="140" t="str">
        <f>IF(AU1647="","",WORKDAY(AU1647,5,FESTIVOS_CO!A:A))</f>
        <v/>
      </c>
      <c r="AZ1647" s="54" t="str">
        <f t="shared" ca="1" si="315"/>
        <v>NO APLICA</v>
      </c>
      <c r="BA1647" s="55" t="str">
        <f>IF(AX1647="","",WORKDAY(AX1647,5,FESTIVOS_CO!A:A))</f>
        <v/>
      </c>
      <c r="BB1647" s="39"/>
      <c r="BC1647" s="40"/>
      <c r="BD1647" s="40"/>
      <c r="BE1647" s="56" t="str">
        <f t="shared" ca="1" si="316"/>
        <v>NO APLICA</v>
      </c>
      <c r="BF1647" s="37"/>
      <c r="BG1647" s="45"/>
      <c r="BH1647" s="37"/>
      <c r="BI1647" s="36"/>
      <c r="BJ1647" s="37"/>
      <c r="BK1647" s="36"/>
      <c r="BL1647" s="36"/>
      <c r="BM1647" s="53" t="str">
        <f>IF(BJ1647="","",WORKDAY(BJ1647,5,FESTIVOS_CO!A:A))</f>
        <v/>
      </c>
      <c r="BN1647" s="57" t="str">
        <f t="shared" ca="1" si="314"/>
        <v>PENDIENTE HACER AVISO</v>
      </c>
      <c r="BO1647" s="54" t="str">
        <f t="shared" ca="1" si="307"/>
        <v>EN TRÁMITE NOTIF. POR AVISO</v>
      </c>
      <c r="BP1647" s="37"/>
      <c r="BQ1647" s="53" t="str">
        <f>IF(BP1647="","",WORKDAY(BP1647,5,FESTIVOS_CO!A:A))</f>
        <v/>
      </c>
      <c r="BR1647" s="37"/>
      <c r="BS1647" s="36"/>
      <c r="BT1647" s="38"/>
      <c r="BU1647" s="58" t="e">
        <f>VLOOKUP(BT1647,Hoja2!$C:$D,2,0)</f>
        <v>#N/A</v>
      </c>
      <c r="BV1647" s="80" t="str">
        <f>IF(
AND(AO1647="",BD1647="",BQ1647=""),
"EN PROCESO NOTIFICACION / COMUNICACION",
IF(
BT1647="",
"NO APLICA",
IF(
BU1647=60,
IF(AO1647&lt;&gt;"",AO1647,IF(BD1647&lt;&gt;"",BD1647,BQ1647))+60,
WORKDAY(
IF(AO1647&lt;&gt;"",AO1647,IF(BD1647&lt;&gt;"",BD1647,BQ1647)),
BU1647,
FESTIVOS_CO!A:A
)
)
))</f>
        <v>EN PROCESO NOTIFICACION / COMUNICACION</v>
      </c>
      <c r="BW1647" s="44"/>
      <c r="BX1647" s="53"/>
      <c r="BY1647" s="45"/>
      <c r="BZ1647" s="37"/>
      <c r="CA1647" s="54" t="str">
        <f t="shared" si="308"/>
        <v>PENDIENTE EJECUTORIA</v>
      </c>
      <c r="CB1647" s="59" t="str">
        <f t="shared" si="317"/>
        <v/>
      </c>
      <c r="CC1647" s="36"/>
      <c r="CD1647" s="40"/>
      <c r="CE1647" s="46"/>
      <c r="CF1647" s="40"/>
      <c r="CG1647" s="40"/>
      <c r="CH1647" s="40"/>
      <c r="CI1647" s="36"/>
      <c r="CJ1647" s="47"/>
      <c r="CK1647" s="40"/>
      <c r="CL1647" s="40"/>
      <c r="CM1647" s="40"/>
      <c r="CN1647" s="40"/>
    </row>
    <row r="1648" spans="1:92" ht="42.75" hidden="1">
      <c r="A1648" s="49" t="str">
        <f t="shared" si="309"/>
        <v>SIN GESTIÓN</v>
      </c>
      <c r="B1648" s="58"/>
      <c r="C1648" s="37"/>
      <c r="D1648" s="37"/>
      <c r="E1648" s="49" t="str">
        <f t="shared" si="310"/>
        <v>PENDIENTE NOTIFICACIÓN</v>
      </c>
      <c r="F1648" s="141" t="str">
        <f t="shared" si="311"/>
        <v>PENDIENTE NOTIFICACIÓN</v>
      </c>
      <c r="G1648" s="49" t="str">
        <f t="shared" si="312"/>
        <v/>
      </c>
      <c r="H1648" s="51" t="str">
        <f ca="1">IF(
L1648="",
"",
IF(
NETWORKDAYS(L1648,IF(M1648&lt;&gt;"",M1648,TODAY()),FESTIVOS_CO!A:A)&gt;2,
"VENCIDO",
IF(
NETWORKDAYS(L1648,IF(M1648&lt;&gt;"",M1648,TODAY()),FESTIVOS_CO!A:A)=2,
"ALERTA",
"A TIEMPO"
)))</f>
        <v/>
      </c>
      <c r="I1648" s="40"/>
      <c r="J1648" s="36"/>
      <c r="K1648" s="37"/>
      <c r="L1648" s="50"/>
      <c r="M1648" s="37"/>
      <c r="N1648" s="52"/>
      <c r="O1648" s="52"/>
      <c r="P1648" s="36"/>
      <c r="Q1648" s="36"/>
      <c r="R1648" s="40"/>
      <c r="S1648" s="36"/>
      <c r="T1648" s="40"/>
      <c r="U1648" s="40"/>
      <c r="V1648" s="81"/>
      <c r="W1648" s="40"/>
      <c r="X1648" s="40"/>
      <c r="Y1648" s="40"/>
      <c r="Z1648" s="38" t="str">
        <f>IFERROR(VLOOKUP(Y1648,DIRECTORIO!A:B,2,FALSE),"")</f>
        <v/>
      </c>
      <c r="AA1648" s="40"/>
      <c r="AB1648" s="40"/>
      <c r="AC1648" s="40"/>
      <c r="AD1648" s="40"/>
      <c r="AE1648" s="40"/>
      <c r="AF1648" s="40"/>
      <c r="AG1648" s="41" t="s">
        <v>109</v>
      </c>
      <c r="AH1648" s="42"/>
      <c r="AI1648" s="54" t="str">
        <f t="shared" ca="1" si="313"/>
        <v>PENDIENTE NOTIFICACIÓN ELECTRÓNICA</v>
      </c>
      <c r="AJ1648" s="37"/>
      <c r="AK1648" s="37"/>
      <c r="AL1648" s="37"/>
      <c r="AM1648" s="53" t="str">
        <f>IF(AK1648="","",WORKDAY(AK1648,5,FESTIVOS_CO!A:A))</f>
        <v/>
      </c>
      <c r="AN1648" s="37"/>
      <c r="AO1648" s="37"/>
      <c r="AP1648" s="54" t="str">
        <f t="shared" ca="1" si="318"/>
        <v>NO APLICA</v>
      </c>
      <c r="AQ1648" s="36"/>
      <c r="AR1648" s="43"/>
      <c r="AS1648" s="37"/>
      <c r="AT1648" s="36"/>
      <c r="AU1648" s="37"/>
      <c r="AV1648" s="36"/>
      <c r="AW1648" s="36"/>
      <c r="AX1648" s="37"/>
      <c r="AY1648" s="140" t="str">
        <f>IF(AU1648="","",WORKDAY(AU1648,5,FESTIVOS_CO!A:A))</f>
        <v/>
      </c>
      <c r="AZ1648" s="54" t="str">
        <f t="shared" ca="1" si="315"/>
        <v>NO APLICA</v>
      </c>
      <c r="BA1648" s="55" t="str">
        <f>IF(AX1648="","",WORKDAY(AX1648,5,FESTIVOS_CO!A:A))</f>
        <v/>
      </c>
      <c r="BB1648" s="39"/>
      <c r="BC1648" s="40"/>
      <c r="BD1648" s="40"/>
      <c r="BE1648" s="56" t="str">
        <f t="shared" ca="1" si="316"/>
        <v>NO APLICA</v>
      </c>
      <c r="BF1648" s="37"/>
      <c r="BG1648" s="45"/>
      <c r="BH1648" s="37"/>
      <c r="BI1648" s="36"/>
      <c r="BJ1648" s="37"/>
      <c r="BK1648" s="36"/>
      <c r="BL1648" s="36"/>
      <c r="BM1648" s="53" t="str">
        <f>IF(BJ1648="","",WORKDAY(BJ1648,5,FESTIVOS_CO!A:A))</f>
        <v/>
      </c>
      <c r="BN1648" s="57" t="str">
        <f t="shared" ca="1" si="314"/>
        <v>PENDIENTE HACER AVISO</v>
      </c>
      <c r="BO1648" s="54" t="str">
        <f t="shared" ca="1" si="307"/>
        <v>EN TRÁMITE NOTIF. POR AVISO</v>
      </c>
      <c r="BP1648" s="37"/>
      <c r="BQ1648" s="53" t="str">
        <f>IF(BP1648="","",WORKDAY(BP1648,5,FESTIVOS_CO!A:A))</f>
        <v/>
      </c>
      <c r="BR1648" s="37"/>
      <c r="BS1648" s="36"/>
      <c r="BT1648" s="38"/>
      <c r="BU1648" s="58" t="e">
        <f>VLOOKUP(BT1648,Hoja2!$C:$D,2,0)</f>
        <v>#N/A</v>
      </c>
      <c r="BV1648" s="80" t="str">
        <f>IF(
AND(AO1648="",BD1648="",BQ1648=""),
"EN PROCESO NOTIFICACION / COMUNICACION",
IF(
BT1648="",
"NO APLICA",
IF(
BU1648=60,
IF(AO1648&lt;&gt;"",AO1648,IF(BD1648&lt;&gt;"",BD1648,BQ1648))+60,
WORKDAY(
IF(AO1648&lt;&gt;"",AO1648,IF(BD1648&lt;&gt;"",BD1648,BQ1648)),
BU1648,
FESTIVOS_CO!A:A
)
)
))</f>
        <v>EN PROCESO NOTIFICACION / COMUNICACION</v>
      </c>
      <c r="BW1648" s="44"/>
      <c r="BX1648" s="53"/>
      <c r="BY1648" s="45"/>
      <c r="BZ1648" s="37"/>
      <c r="CA1648" s="54" t="str">
        <f t="shared" si="308"/>
        <v>PENDIENTE EJECUTORIA</v>
      </c>
      <c r="CB1648" s="59" t="str">
        <f t="shared" si="317"/>
        <v/>
      </c>
      <c r="CC1648" s="36"/>
      <c r="CD1648" s="40"/>
      <c r="CE1648" s="46"/>
      <c r="CF1648" s="40"/>
      <c r="CG1648" s="40"/>
      <c r="CH1648" s="40"/>
      <c r="CI1648" s="36"/>
      <c r="CJ1648" s="47"/>
      <c r="CK1648" s="40"/>
      <c r="CL1648" s="40"/>
      <c r="CM1648" s="40"/>
      <c r="CN1648" s="40"/>
    </row>
    <row r="1649" spans="1:92" ht="42.75" hidden="1">
      <c r="A1649" s="49" t="str">
        <f t="shared" si="309"/>
        <v>SIN GESTIÓN</v>
      </c>
      <c r="B1649" s="58"/>
      <c r="C1649" s="37"/>
      <c r="D1649" s="37"/>
      <c r="E1649" s="49" t="str">
        <f t="shared" si="310"/>
        <v>PENDIENTE NOTIFICACIÓN</v>
      </c>
      <c r="F1649" s="141" t="str">
        <f t="shared" si="311"/>
        <v>PENDIENTE NOTIFICACIÓN</v>
      </c>
      <c r="G1649" s="49" t="str">
        <f t="shared" si="312"/>
        <v/>
      </c>
      <c r="H1649" s="51" t="str">
        <f ca="1">IF(
L1649="",
"",
IF(
NETWORKDAYS(L1649,IF(M1649&lt;&gt;"",M1649,TODAY()),FESTIVOS_CO!A:A)&gt;2,
"VENCIDO",
IF(
NETWORKDAYS(L1649,IF(M1649&lt;&gt;"",M1649,TODAY()),FESTIVOS_CO!A:A)=2,
"ALERTA",
"A TIEMPO"
)))</f>
        <v/>
      </c>
      <c r="I1649" s="40"/>
      <c r="J1649" s="36"/>
      <c r="K1649" s="37"/>
      <c r="L1649" s="50"/>
      <c r="M1649" s="37"/>
      <c r="N1649" s="52"/>
      <c r="O1649" s="52"/>
      <c r="P1649" s="36"/>
      <c r="Q1649" s="36"/>
      <c r="R1649" s="40"/>
      <c r="S1649" s="36"/>
      <c r="T1649" s="40"/>
      <c r="U1649" s="40"/>
      <c r="V1649" s="81"/>
      <c r="W1649" s="40"/>
      <c r="X1649" s="40"/>
      <c r="Y1649" s="40"/>
      <c r="Z1649" s="38" t="str">
        <f>IFERROR(VLOOKUP(Y1649,DIRECTORIO!A:B,2,FALSE),"")</f>
        <v/>
      </c>
      <c r="AA1649" s="40"/>
      <c r="AB1649" s="40"/>
      <c r="AC1649" s="40"/>
      <c r="AD1649" s="40"/>
      <c r="AE1649" s="40"/>
      <c r="AF1649" s="40"/>
      <c r="AG1649" s="41" t="s">
        <v>109</v>
      </c>
      <c r="AH1649" s="42"/>
      <c r="AI1649" s="54" t="str">
        <f t="shared" ca="1" si="313"/>
        <v>PENDIENTE NOTIFICACIÓN ELECTRÓNICA</v>
      </c>
      <c r="AJ1649" s="37"/>
      <c r="AK1649" s="37"/>
      <c r="AL1649" s="37"/>
      <c r="AM1649" s="53" t="str">
        <f>IF(AK1649="","",WORKDAY(AK1649,5,FESTIVOS_CO!A:A))</f>
        <v/>
      </c>
      <c r="AN1649" s="37"/>
      <c r="AO1649" s="37"/>
      <c r="AP1649" s="54" t="str">
        <f t="shared" ca="1" si="318"/>
        <v>NO APLICA</v>
      </c>
      <c r="AQ1649" s="36"/>
      <c r="AR1649" s="43"/>
      <c r="AS1649" s="37"/>
      <c r="AT1649" s="36"/>
      <c r="AU1649" s="37"/>
      <c r="AV1649" s="36"/>
      <c r="AW1649" s="36"/>
      <c r="AX1649" s="37"/>
      <c r="AY1649" s="140" t="str">
        <f>IF(AU1649="","",WORKDAY(AU1649,5,FESTIVOS_CO!A:A))</f>
        <v/>
      </c>
      <c r="AZ1649" s="54" t="str">
        <f t="shared" ca="1" si="315"/>
        <v>NO APLICA</v>
      </c>
      <c r="BA1649" s="55" t="str">
        <f>IF(AX1649="","",WORKDAY(AX1649,5,FESTIVOS_CO!A:A))</f>
        <v/>
      </c>
      <c r="BB1649" s="39"/>
      <c r="BC1649" s="40"/>
      <c r="BD1649" s="40"/>
      <c r="BE1649" s="56" t="str">
        <f t="shared" ca="1" si="316"/>
        <v>NO APLICA</v>
      </c>
      <c r="BF1649" s="37"/>
      <c r="BG1649" s="45"/>
      <c r="BH1649" s="37"/>
      <c r="BI1649" s="36"/>
      <c r="BJ1649" s="37"/>
      <c r="BK1649" s="36"/>
      <c r="BL1649" s="36"/>
      <c r="BM1649" s="53" t="str">
        <f>IF(BJ1649="","",WORKDAY(BJ1649,5,FESTIVOS_CO!A:A))</f>
        <v/>
      </c>
      <c r="BN1649" s="57" t="str">
        <f t="shared" ca="1" si="314"/>
        <v>PENDIENTE HACER AVISO</v>
      </c>
      <c r="BO1649" s="54" t="str">
        <f t="shared" ca="1" si="307"/>
        <v>EN TRÁMITE NOTIF. POR AVISO</v>
      </c>
      <c r="BP1649" s="37"/>
      <c r="BQ1649" s="53" t="str">
        <f>IF(BP1649="","",WORKDAY(BP1649,5,FESTIVOS_CO!A:A))</f>
        <v/>
      </c>
      <c r="BR1649" s="37"/>
      <c r="BS1649" s="36"/>
      <c r="BT1649" s="38"/>
      <c r="BU1649" s="58" t="e">
        <f>VLOOKUP(BT1649,Hoja2!$C:$D,2,0)</f>
        <v>#N/A</v>
      </c>
      <c r="BV1649" s="80" t="str">
        <f>IF(
AND(AO1649="",BD1649="",BQ1649=""),
"EN PROCESO NOTIFICACION / COMUNICACION",
IF(
BT1649="",
"NO APLICA",
IF(
BU1649=60,
IF(AO1649&lt;&gt;"",AO1649,IF(BD1649&lt;&gt;"",BD1649,BQ1649))+60,
WORKDAY(
IF(AO1649&lt;&gt;"",AO1649,IF(BD1649&lt;&gt;"",BD1649,BQ1649)),
BU1649,
FESTIVOS_CO!A:A
)
)
))</f>
        <v>EN PROCESO NOTIFICACION / COMUNICACION</v>
      </c>
      <c r="BW1649" s="44"/>
      <c r="BX1649" s="53"/>
      <c r="BY1649" s="45"/>
      <c r="BZ1649" s="37"/>
      <c r="CA1649" s="54" t="str">
        <f t="shared" si="308"/>
        <v>PENDIENTE EJECUTORIA</v>
      </c>
      <c r="CB1649" s="59" t="str">
        <f t="shared" si="317"/>
        <v/>
      </c>
      <c r="CC1649" s="36"/>
      <c r="CD1649" s="40"/>
      <c r="CE1649" s="46"/>
      <c r="CF1649" s="40"/>
      <c r="CG1649" s="40"/>
      <c r="CH1649" s="40"/>
      <c r="CI1649" s="36"/>
      <c r="CJ1649" s="47"/>
      <c r="CK1649" s="40"/>
      <c r="CL1649" s="40"/>
      <c r="CM1649" s="40"/>
      <c r="CN1649" s="40"/>
    </row>
    <row r="1650" spans="1:92" ht="42.75" hidden="1">
      <c r="A1650" s="49" t="str">
        <f t="shared" si="309"/>
        <v>SIN GESTIÓN</v>
      </c>
      <c r="B1650" s="58"/>
      <c r="C1650" s="37"/>
      <c r="D1650" s="37"/>
      <c r="E1650" s="49" t="str">
        <f t="shared" si="310"/>
        <v>PENDIENTE NOTIFICACIÓN</v>
      </c>
      <c r="F1650" s="141" t="str">
        <f t="shared" si="311"/>
        <v>PENDIENTE NOTIFICACIÓN</v>
      </c>
      <c r="G1650" s="49" t="str">
        <f t="shared" si="312"/>
        <v/>
      </c>
      <c r="H1650" s="51" t="str">
        <f ca="1">IF(
L1650="",
"",
IF(
NETWORKDAYS(L1650,IF(M1650&lt;&gt;"",M1650,TODAY()),FESTIVOS_CO!A:A)&gt;2,
"VENCIDO",
IF(
NETWORKDAYS(L1650,IF(M1650&lt;&gt;"",M1650,TODAY()),FESTIVOS_CO!A:A)=2,
"ALERTA",
"A TIEMPO"
)))</f>
        <v/>
      </c>
      <c r="I1650" s="40"/>
      <c r="J1650" s="36"/>
      <c r="K1650" s="37"/>
      <c r="L1650" s="50"/>
      <c r="M1650" s="37"/>
      <c r="N1650" s="52"/>
      <c r="O1650" s="52"/>
      <c r="P1650" s="36"/>
      <c r="Q1650" s="36"/>
      <c r="R1650" s="40"/>
      <c r="S1650" s="36"/>
      <c r="T1650" s="40"/>
      <c r="U1650" s="40"/>
      <c r="V1650" s="81"/>
      <c r="W1650" s="40"/>
      <c r="X1650" s="40"/>
      <c r="Y1650" s="40"/>
      <c r="Z1650" s="38" t="str">
        <f>IFERROR(VLOOKUP(Y1650,DIRECTORIO!A:B,2,FALSE),"")</f>
        <v/>
      </c>
      <c r="AA1650" s="40"/>
      <c r="AB1650" s="40"/>
      <c r="AC1650" s="40"/>
      <c r="AD1650" s="40"/>
      <c r="AE1650" s="40"/>
      <c r="AF1650" s="40"/>
      <c r="AG1650" s="41" t="s">
        <v>109</v>
      </c>
      <c r="AH1650" s="42"/>
      <c r="AI1650" s="54" t="str">
        <f t="shared" ca="1" si="313"/>
        <v>PENDIENTE NOTIFICACIÓN ELECTRÓNICA</v>
      </c>
      <c r="AJ1650" s="37"/>
      <c r="AK1650" s="37"/>
      <c r="AL1650" s="37"/>
      <c r="AM1650" s="53" t="str">
        <f>IF(AK1650="","",WORKDAY(AK1650,5,FESTIVOS_CO!A:A))</f>
        <v/>
      </c>
      <c r="AN1650" s="37"/>
      <c r="AO1650" s="37"/>
      <c r="AP1650" s="54" t="str">
        <f t="shared" ca="1" si="318"/>
        <v>NO APLICA</v>
      </c>
      <c r="AQ1650" s="36"/>
      <c r="AR1650" s="43"/>
      <c r="AS1650" s="37"/>
      <c r="AT1650" s="36"/>
      <c r="AU1650" s="37"/>
      <c r="AV1650" s="36"/>
      <c r="AW1650" s="36"/>
      <c r="AX1650" s="37"/>
      <c r="AY1650" s="140" t="str">
        <f>IF(AU1650="","",WORKDAY(AU1650,5,FESTIVOS_CO!A:A))</f>
        <v/>
      </c>
      <c r="AZ1650" s="54" t="str">
        <f t="shared" ca="1" si="315"/>
        <v>NO APLICA</v>
      </c>
      <c r="BA1650" s="55" t="str">
        <f>IF(AX1650="","",WORKDAY(AX1650,5,FESTIVOS_CO!A:A))</f>
        <v/>
      </c>
      <c r="BB1650" s="39"/>
      <c r="BC1650" s="40"/>
      <c r="BD1650" s="40"/>
      <c r="BE1650" s="56" t="str">
        <f t="shared" ca="1" si="316"/>
        <v>NO APLICA</v>
      </c>
      <c r="BF1650" s="37"/>
      <c r="BG1650" s="45"/>
      <c r="BH1650" s="37"/>
      <c r="BI1650" s="36"/>
      <c r="BJ1650" s="37"/>
      <c r="BK1650" s="36"/>
      <c r="BL1650" s="36"/>
      <c r="BM1650" s="53" t="str">
        <f>IF(BJ1650="","",WORKDAY(BJ1650,5,FESTIVOS_CO!A:A))</f>
        <v/>
      </c>
      <c r="BN1650" s="57" t="str">
        <f t="shared" ca="1" si="314"/>
        <v>PENDIENTE HACER AVISO</v>
      </c>
      <c r="BO1650" s="54" t="str">
        <f t="shared" ca="1" si="307"/>
        <v>EN TRÁMITE NOTIF. POR AVISO</v>
      </c>
      <c r="BP1650" s="37"/>
      <c r="BQ1650" s="53" t="str">
        <f>IF(BP1650="","",WORKDAY(BP1650,5,FESTIVOS_CO!A:A))</f>
        <v/>
      </c>
      <c r="BR1650" s="37"/>
      <c r="BS1650" s="36"/>
      <c r="BT1650" s="38"/>
      <c r="BU1650" s="58" t="e">
        <f>VLOOKUP(BT1650,Hoja2!$C:$D,2,0)</f>
        <v>#N/A</v>
      </c>
      <c r="BV1650" s="80" t="str">
        <f>IF(
AND(AO1650="",BD1650="",BQ1650=""),
"EN PROCESO NOTIFICACION / COMUNICACION",
IF(
BT1650="",
"NO APLICA",
IF(
BU1650=60,
IF(AO1650&lt;&gt;"",AO1650,IF(BD1650&lt;&gt;"",BD1650,BQ1650))+60,
WORKDAY(
IF(AO1650&lt;&gt;"",AO1650,IF(BD1650&lt;&gt;"",BD1650,BQ1650)),
BU1650,
FESTIVOS_CO!A:A
)
)
))</f>
        <v>EN PROCESO NOTIFICACION / COMUNICACION</v>
      </c>
      <c r="BW1650" s="44"/>
      <c r="BX1650" s="53"/>
      <c r="BY1650" s="45"/>
      <c r="BZ1650" s="37"/>
      <c r="CA1650" s="54" t="str">
        <f t="shared" si="308"/>
        <v>PENDIENTE EJECUTORIA</v>
      </c>
      <c r="CB1650" s="59" t="str">
        <f t="shared" si="317"/>
        <v/>
      </c>
      <c r="CC1650" s="36"/>
      <c r="CD1650" s="40"/>
      <c r="CE1650" s="46"/>
      <c r="CF1650" s="40"/>
      <c r="CG1650" s="40"/>
      <c r="CH1650" s="40"/>
      <c r="CI1650" s="36"/>
      <c r="CJ1650" s="47"/>
      <c r="CK1650" s="40"/>
      <c r="CL1650" s="40"/>
      <c r="CM1650" s="40"/>
      <c r="CN1650" s="40"/>
    </row>
    <row r="1651" spans="1:92" ht="42.75" hidden="1">
      <c r="A1651" s="49" t="str">
        <f t="shared" si="309"/>
        <v>SIN GESTIÓN</v>
      </c>
      <c r="B1651" s="58"/>
      <c r="C1651" s="37"/>
      <c r="D1651" s="37"/>
      <c r="E1651" s="49" t="str">
        <f t="shared" si="310"/>
        <v>PENDIENTE NOTIFICACIÓN</v>
      </c>
      <c r="F1651" s="141" t="str">
        <f t="shared" si="311"/>
        <v>PENDIENTE NOTIFICACIÓN</v>
      </c>
      <c r="G1651" s="49" t="str">
        <f t="shared" si="312"/>
        <v/>
      </c>
      <c r="H1651" s="51" t="str">
        <f ca="1">IF(
L1651="",
"",
IF(
NETWORKDAYS(L1651,IF(M1651&lt;&gt;"",M1651,TODAY()),FESTIVOS_CO!A:A)&gt;2,
"VENCIDO",
IF(
NETWORKDAYS(L1651,IF(M1651&lt;&gt;"",M1651,TODAY()),FESTIVOS_CO!A:A)=2,
"ALERTA",
"A TIEMPO"
)))</f>
        <v/>
      </c>
      <c r="I1651" s="40"/>
      <c r="J1651" s="36"/>
      <c r="K1651" s="37"/>
      <c r="L1651" s="50"/>
      <c r="M1651" s="37"/>
      <c r="N1651" s="52"/>
      <c r="O1651" s="52"/>
      <c r="P1651" s="36"/>
      <c r="Q1651" s="36"/>
      <c r="R1651" s="40"/>
      <c r="S1651" s="36"/>
      <c r="T1651" s="40"/>
      <c r="U1651" s="40"/>
      <c r="V1651" s="81"/>
      <c r="W1651" s="40"/>
      <c r="X1651" s="40"/>
      <c r="Y1651" s="40"/>
      <c r="Z1651" s="38" t="str">
        <f>IFERROR(VLOOKUP(Y1651,DIRECTORIO!A:B,2,FALSE),"")</f>
        <v/>
      </c>
      <c r="AA1651" s="40"/>
      <c r="AB1651" s="40"/>
      <c r="AC1651" s="40"/>
      <c r="AD1651" s="40"/>
      <c r="AE1651" s="40"/>
      <c r="AF1651" s="40"/>
      <c r="AG1651" s="41" t="s">
        <v>109</v>
      </c>
      <c r="AH1651" s="42"/>
      <c r="AI1651" s="54" t="str">
        <f t="shared" ca="1" si="313"/>
        <v>PENDIENTE NOTIFICACIÓN ELECTRÓNICA</v>
      </c>
      <c r="AJ1651" s="37"/>
      <c r="AK1651" s="37"/>
      <c r="AL1651" s="37"/>
      <c r="AM1651" s="53" t="str">
        <f>IF(AK1651="","",WORKDAY(AK1651,5,FESTIVOS_CO!A:A))</f>
        <v/>
      </c>
      <c r="AN1651" s="37"/>
      <c r="AO1651" s="37"/>
      <c r="AP1651" s="54" t="str">
        <f t="shared" ca="1" si="318"/>
        <v>NO APLICA</v>
      </c>
      <c r="AQ1651" s="36"/>
      <c r="AR1651" s="43"/>
      <c r="AS1651" s="37"/>
      <c r="AT1651" s="36"/>
      <c r="AU1651" s="37"/>
      <c r="AV1651" s="36"/>
      <c r="AW1651" s="36"/>
      <c r="AX1651" s="37"/>
      <c r="AY1651" s="140" t="str">
        <f>IF(AU1651="","",WORKDAY(AU1651,5,FESTIVOS_CO!A:A))</f>
        <v/>
      </c>
      <c r="AZ1651" s="54" t="str">
        <f t="shared" ca="1" si="315"/>
        <v>NO APLICA</v>
      </c>
      <c r="BA1651" s="55" t="str">
        <f>IF(AX1651="","",WORKDAY(AX1651,5,FESTIVOS_CO!A:A))</f>
        <v/>
      </c>
      <c r="BB1651" s="39"/>
      <c r="BC1651" s="40"/>
      <c r="BD1651" s="40"/>
      <c r="BE1651" s="56" t="str">
        <f t="shared" ca="1" si="316"/>
        <v>NO APLICA</v>
      </c>
      <c r="BF1651" s="37"/>
      <c r="BG1651" s="45"/>
      <c r="BH1651" s="37"/>
      <c r="BI1651" s="36"/>
      <c r="BJ1651" s="37"/>
      <c r="BK1651" s="36"/>
      <c r="BL1651" s="36"/>
      <c r="BM1651" s="53" t="str">
        <f>IF(BJ1651="","",WORKDAY(BJ1651,5,FESTIVOS_CO!A:A))</f>
        <v/>
      </c>
      <c r="BN1651" s="57" t="str">
        <f t="shared" ca="1" si="314"/>
        <v>PENDIENTE HACER AVISO</v>
      </c>
      <c r="BO1651" s="54" t="str">
        <f t="shared" ca="1" si="307"/>
        <v>EN TRÁMITE NOTIF. POR AVISO</v>
      </c>
      <c r="BP1651" s="37"/>
      <c r="BQ1651" s="53" t="str">
        <f>IF(BP1651="","",WORKDAY(BP1651,5,FESTIVOS_CO!A:A))</f>
        <v/>
      </c>
      <c r="BR1651" s="37"/>
      <c r="BS1651" s="36"/>
      <c r="BT1651" s="38"/>
      <c r="BU1651" s="58" t="e">
        <f>VLOOKUP(BT1651,Hoja2!$C:$D,2,0)</f>
        <v>#N/A</v>
      </c>
      <c r="BV1651" s="80" t="str">
        <f>IF(
AND(AO1651="",BD1651="",BQ1651=""),
"EN PROCESO NOTIFICACION / COMUNICACION",
IF(
BT1651="",
"NO APLICA",
IF(
BU1651=60,
IF(AO1651&lt;&gt;"",AO1651,IF(BD1651&lt;&gt;"",BD1651,BQ1651))+60,
WORKDAY(
IF(AO1651&lt;&gt;"",AO1651,IF(BD1651&lt;&gt;"",BD1651,BQ1651)),
BU1651,
FESTIVOS_CO!A:A
)
)
))</f>
        <v>EN PROCESO NOTIFICACION / COMUNICACION</v>
      </c>
      <c r="BW1651" s="44"/>
      <c r="BX1651" s="53"/>
      <c r="BY1651" s="45"/>
      <c r="BZ1651" s="37"/>
      <c r="CA1651" s="54" t="str">
        <f t="shared" si="308"/>
        <v>PENDIENTE EJECUTORIA</v>
      </c>
      <c r="CB1651" s="59" t="str">
        <f t="shared" si="317"/>
        <v/>
      </c>
      <c r="CC1651" s="36"/>
      <c r="CD1651" s="40"/>
      <c r="CE1651" s="46"/>
      <c r="CF1651" s="40"/>
      <c r="CG1651" s="40"/>
      <c r="CH1651" s="40"/>
      <c r="CI1651" s="36"/>
      <c r="CJ1651" s="47"/>
      <c r="CK1651" s="40"/>
      <c r="CL1651" s="40"/>
      <c r="CM1651" s="40"/>
      <c r="CN1651" s="40"/>
    </row>
    <row r="1652" spans="1:92" ht="42.75" hidden="1">
      <c r="A1652" s="49" t="str">
        <f t="shared" si="309"/>
        <v>SIN GESTIÓN</v>
      </c>
      <c r="B1652" s="58"/>
      <c r="C1652" s="37"/>
      <c r="D1652" s="37"/>
      <c r="E1652" s="49" t="str">
        <f t="shared" si="310"/>
        <v>PENDIENTE NOTIFICACIÓN</v>
      </c>
      <c r="F1652" s="141" t="str">
        <f t="shared" si="311"/>
        <v>PENDIENTE NOTIFICACIÓN</v>
      </c>
      <c r="G1652" s="49" t="str">
        <f t="shared" si="312"/>
        <v/>
      </c>
      <c r="H1652" s="51" t="str">
        <f ca="1">IF(
L1652="",
"",
IF(
NETWORKDAYS(L1652,IF(M1652&lt;&gt;"",M1652,TODAY()),FESTIVOS_CO!A:A)&gt;2,
"VENCIDO",
IF(
NETWORKDAYS(L1652,IF(M1652&lt;&gt;"",M1652,TODAY()),FESTIVOS_CO!A:A)=2,
"ALERTA",
"A TIEMPO"
)))</f>
        <v/>
      </c>
      <c r="I1652" s="40"/>
      <c r="J1652" s="36"/>
      <c r="K1652" s="37"/>
      <c r="L1652" s="50"/>
      <c r="M1652" s="37"/>
      <c r="N1652" s="52"/>
      <c r="O1652" s="52"/>
      <c r="P1652" s="36"/>
      <c r="Q1652" s="36"/>
      <c r="R1652" s="40"/>
      <c r="S1652" s="36"/>
      <c r="T1652" s="40"/>
      <c r="U1652" s="40"/>
      <c r="V1652" s="81"/>
      <c r="W1652" s="40"/>
      <c r="X1652" s="40"/>
      <c r="Y1652" s="40"/>
      <c r="Z1652" s="38" t="str">
        <f>IFERROR(VLOOKUP(Y1652,DIRECTORIO!A:B,2,FALSE),"")</f>
        <v/>
      </c>
      <c r="AA1652" s="40"/>
      <c r="AB1652" s="40"/>
      <c r="AC1652" s="40"/>
      <c r="AD1652" s="40"/>
      <c r="AE1652" s="40"/>
      <c r="AF1652" s="40"/>
      <c r="AG1652" s="41" t="s">
        <v>109</v>
      </c>
      <c r="AH1652" s="42"/>
      <c r="AI1652" s="54" t="str">
        <f t="shared" ca="1" si="313"/>
        <v>PENDIENTE NOTIFICACIÓN ELECTRÓNICA</v>
      </c>
      <c r="AJ1652" s="37"/>
      <c r="AK1652" s="37"/>
      <c r="AL1652" s="37"/>
      <c r="AM1652" s="53" t="str">
        <f>IF(AK1652="","",WORKDAY(AK1652,5,FESTIVOS_CO!A:A))</f>
        <v/>
      </c>
      <c r="AN1652" s="37"/>
      <c r="AO1652" s="37"/>
      <c r="AP1652" s="54" t="str">
        <f t="shared" ca="1" si="318"/>
        <v>NO APLICA</v>
      </c>
      <c r="AQ1652" s="36"/>
      <c r="AR1652" s="43"/>
      <c r="AS1652" s="37"/>
      <c r="AT1652" s="36"/>
      <c r="AU1652" s="37"/>
      <c r="AV1652" s="36"/>
      <c r="AW1652" s="36"/>
      <c r="AX1652" s="37"/>
      <c r="AY1652" s="140" t="str">
        <f>IF(AU1652="","",WORKDAY(AU1652,5,FESTIVOS_CO!A:A))</f>
        <v/>
      </c>
      <c r="AZ1652" s="54" t="str">
        <f t="shared" ca="1" si="315"/>
        <v>NO APLICA</v>
      </c>
      <c r="BA1652" s="55" t="str">
        <f>IF(AX1652="","",WORKDAY(AX1652,5,FESTIVOS_CO!A:A))</f>
        <v/>
      </c>
      <c r="BB1652" s="39"/>
      <c r="BC1652" s="40"/>
      <c r="BD1652" s="40"/>
      <c r="BE1652" s="56" t="str">
        <f t="shared" ca="1" si="316"/>
        <v>NO APLICA</v>
      </c>
      <c r="BF1652" s="37"/>
      <c r="BG1652" s="45"/>
      <c r="BH1652" s="37"/>
      <c r="BI1652" s="36"/>
      <c r="BJ1652" s="37"/>
      <c r="BK1652" s="36"/>
      <c r="BL1652" s="36"/>
      <c r="BM1652" s="53" t="str">
        <f>IF(BJ1652="","",WORKDAY(BJ1652,5,FESTIVOS_CO!A:A))</f>
        <v/>
      </c>
      <c r="BN1652" s="57" t="str">
        <f t="shared" ca="1" si="314"/>
        <v>PENDIENTE HACER AVISO</v>
      </c>
      <c r="BO1652" s="54" t="str">
        <f t="shared" ca="1" si="307"/>
        <v>EN TRÁMITE NOTIF. POR AVISO</v>
      </c>
      <c r="BP1652" s="37"/>
      <c r="BQ1652" s="53" t="str">
        <f>IF(BP1652="","",WORKDAY(BP1652,5,FESTIVOS_CO!A:A))</f>
        <v/>
      </c>
      <c r="BR1652" s="37"/>
      <c r="BS1652" s="36"/>
      <c r="BT1652" s="38"/>
      <c r="BU1652" s="58" t="e">
        <f>VLOOKUP(BT1652,Hoja2!$C:$D,2,0)</f>
        <v>#N/A</v>
      </c>
      <c r="BV1652" s="80" t="str">
        <f>IF(
AND(AO1652="",BD1652="",BQ1652=""),
"EN PROCESO NOTIFICACION / COMUNICACION",
IF(
BT1652="",
"NO APLICA",
IF(
BU1652=60,
IF(AO1652&lt;&gt;"",AO1652,IF(BD1652&lt;&gt;"",BD1652,BQ1652))+60,
WORKDAY(
IF(AO1652&lt;&gt;"",AO1652,IF(BD1652&lt;&gt;"",BD1652,BQ1652)),
BU1652,
FESTIVOS_CO!A:A
)
)
))</f>
        <v>EN PROCESO NOTIFICACION / COMUNICACION</v>
      </c>
      <c r="BW1652" s="44"/>
      <c r="BX1652" s="53"/>
      <c r="BY1652" s="45"/>
      <c r="BZ1652" s="37"/>
      <c r="CA1652" s="54" t="str">
        <f t="shared" si="308"/>
        <v>PENDIENTE EJECUTORIA</v>
      </c>
      <c r="CB1652" s="59" t="str">
        <f t="shared" si="317"/>
        <v/>
      </c>
      <c r="CC1652" s="36"/>
      <c r="CD1652" s="40"/>
      <c r="CE1652" s="46"/>
      <c r="CF1652" s="40"/>
      <c r="CG1652" s="40"/>
      <c r="CH1652" s="40"/>
      <c r="CI1652" s="36"/>
      <c r="CJ1652" s="47"/>
      <c r="CK1652" s="40"/>
      <c r="CL1652" s="40"/>
      <c r="CM1652" s="40"/>
      <c r="CN1652" s="40"/>
    </row>
    <row r="1653" spans="1:92" ht="42.75" hidden="1">
      <c r="A1653" s="49" t="str">
        <f t="shared" si="309"/>
        <v>SIN GESTIÓN</v>
      </c>
      <c r="B1653" s="58"/>
      <c r="C1653" s="37"/>
      <c r="D1653" s="37"/>
      <c r="E1653" s="49" t="str">
        <f t="shared" si="310"/>
        <v>PENDIENTE NOTIFICACIÓN</v>
      </c>
      <c r="F1653" s="141" t="str">
        <f t="shared" si="311"/>
        <v>PENDIENTE NOTIFICACIÓN</v>
      </c>
      <c r="G1653" s="49" t="str">
        <f t="shared" si="312"/>
        <v/>
      </c>
      <c r="H1653" s="51" t="str">
        <f ca="1">IF(
L1653="",
"",
IF(
NETWORKDAYS(L1653,IF(M1653&lt;&gt;"",M1653,TODAY()),FESTIVOS_CO!A:A)&gt;2,
"VENCIDO",
IF(
NETWORKDAYS(L1653,IF(M1653&lt;&gt;"",M1653,TODAY()),FESTIVOS_CO!A:A)=2,
"ALERTA",
"A TIEMPO"
)))</f>
        <v/>
      </c>
      <c r="I1653" s="40"/>
      <c r="J1653" s="36"/>
      <c r="K1653" s="37"/>
      <c r="L1653" s="50"/>
      <c r="M1653" s="37"/>
      <c r="N1653" s="52"/>
      <c r="O1653" s="52"/>
      <c r="P1653" s="36"/>
      <c r="Q1653" s="36"/>
      <c r="R1653" s="40"/>
      <c r="S1653" s="36"/>
      <c r="T1653" s="40"/>
      <c r="U1653" s="40"/>
      <c r="V1653" s="81"/>
      <c r="W1653" s="40"/>
      <c r="X1653" s="40"/>
      <c r="Y1653" s="40"/>
      <c r="Z1653" s="38" t="str">
        <f>IFERROR(VLOOKUP(Y1653,DIRECTORIO!A:B,2,FALSE),"")</f>
        <v/>
      </c>
      <c r="AA1653" s="40"/>
      <c r="AB1653" s="40"/>
      <c r="AC1653" s="40"/>
      <c r="AD1653" s="40"/>
      <c r="AE1653" s="40"/>
      <c r="AF1653" s="40"/>
      <c r="AG1653" s="41" t="s">
        <v>109</v>
      </c>
      <c r="AH1653" s="42"/>
      <c r="AI1653" s="54" t="str">
        <f t="shared" ca="1" si="313"/>
        <v>PENDIENTE NOTIFICACIÓN ELECTRÓNICA</v>
      </c>
      <c r="AJ1653" s="37"/>
      <c r="AK1653" s="37"/>
      <c r="AL1653" s="37"/>
      <c r="AM1653" s="53" t="str">
        <f>IF(AK1653="","",WORKDAY(AK1653,5,FESTIVOS_CO!A:A))</f>
        <v/>
      </c>
      <c r="AN1653" s="37"/>
      <c r="AO1653" s="37"/>
      <c r="AP1653" s="54" t="str">
        <f t="shared" ca="1" si="318"/>
        <v>NO APLICA</v>
      </c>
      <c r="AQ1653" s="36"/>
      <c r="AR1653" s="43"/>
      <c r="AS1653" s="37"/>
      <c r="AT1653" s="36"/>
      <c r="AU1653" s="37"/>
      <c r="AV1653" s="36"/>
      <c r="AW1653" s="36"/>
      <c r="AX1653" s="37"/>
      <c r="AY1653" s="140" t="str">
        <f>IF(AU1653="","",WORKDAY(AU1653,5,FESTIVOS_CO!A:A))</f>
        <v/>
      </c>
      <c r="AZ1653" s="54" t="str">
        <f t="shared" ca="1" si="315"/>
        <v>NO APLICA</v>
      </c>
      <c r="BA1653" s="55" t="str">
        <f>IF(AX1653="","",WORKDAY(AX1653,5,FESTIVOS_CO!A:A))</f>
        <v/>
      </c>
      <c r="BB1653" s="39"/>
      <c r="BC1653" s="40"/>
      <c r="BD1653" s="40"/>
      <c r="BE1653" s="56" t="str">
        <f t="shared" ca="1" si="316"/>
        <v>NO APLICA</v>
      </c>
      <c r="BF1653" s="37"/>
      <c r="BG1653" s="45"/>
      <c r="BH1653" s="37"/>
      <c r="BI1653" s="36"/>
      <c r="BJ1653" s="37"/>
      <c r="BK1653" s="36"/>
      <c r="BL1653" s="36"/>
      <c r="BM1653" s="53" t="str">
        <f>IF(BJ1653="","",WORKDAY(BJ1653,5,FESTIVOS_CO!A:A))</f>
        <v/>
      </c>
      <c r="BN1653" s="57" t="str">
        <f t="shared" ca="1" si="314"/>
        <v>PENDIENTE HACER AVISO</v>
      </c>
      <c r="BO1653" s="54" t="str">
        <f t="shared" ca="1" si="307"/>
        <v>EN TRÁMITE NOTIF. POR AVISO</v>
      </c>
      <c r="BP1653" s="37"/>
      <c r="BQ1653" s="53" t="str">
        <f>IF(BP1653="","",WORKDAY(BP1653,5,FESTIVOS_CO!A:A))</f>
        <v/>
      </c>
      <c r="BR1653" s="37"/>
      <c r="BS1653" s="36"/>
      <c r="BT1653" s="38"/>
      <c r="BU1653" s="58" t="e">
        <f>VLOOKUP(BT1653,Hoja2!$C:$D,2,0)</f>
        <v>#N/A</v>
      </c>
      <c r="BV1653" s="80" t="str">
        <f>IF(
AND(AO1653="",BD1653="",BQ1653=""),
"EN PROCESO NOTIFICACION / COMUNICACION",
IF(
BT1653="",
"NO APLICA",
IF(
BU1653=60,
IF(AO1653&lt;&gt;"",AO1653,IF(BD1653&lt;&gt;"",BD1653,BQ1653))+60,
WORKDAY(
IF(AO1653&lt;&gt;"",AO1653,IF(BD1653&lt;&gt;"",BD1653,BQ1653)),
BU1653,
FESTIVOS_CO!A:A
)
)
))</f>
        <v>EN PROCESO NOTIFICACION / COMUNICACION</v>
      </c>
      <c r="BW1653" s="44"/>
      <c r="BX1653" s="53"/>
      <c r="BY1653" s="45"/>
      <c r="BZ1653" s="37"/>
      <c r="CA1653" s="54" t="str">
        <f t="shared" si="308"/>
        <v>PENDIENTE EJECUTORIA</v>
      </c>
      <c r="CB1653" s="59" t="str">
        <f t="shared" si="317"/>
        <v/>
      </c>
      <c r="CC1653" s="36"/>
      <c r="CD1653" s="40"/>
      <c r="CE1653" s="46"/>
      <c r="CF1653" s="40"/>
      <c r="CG1653" s="40"/>
      <c r="CH1653" s="40"/>
      <c r="CI1653" s="36"/>
      <c r="CJ1653" s="47"/>
      <c r="CK1653" s="40"/>
      <c r="CL1653" s="40"/>
      <c r="CM1653" s="40"/>
      <c r="CN1653" s="40"/>
    </row>
    <row r="1654" spans="1:92" ht="42.75" hidden="1">
      <c r="A1654" s="49" t="str">
        <f t="shared" si="309"/>
        <v>SIN GESTIÓN</v>
      </c>
      <c r="B1654" s="58"/>
      <c r="C1654" s="37"/>
      <c r="D1654" s="37"/>
      <c r="E1654" s="49" t="str">
        <f t="shared" si="310"/>
        <v>PENDIENTE NOTIFICACIÓN</v>
      </c>
      <c r="F1654" s="141" t="str">
        <f t="shared" si="311"/>
        <v>PENDIENTE NOTIFICACIÓN</v>
      </c>
      <c r="G1654" s="49" t="str">
        <f t="shared" si="312"/>
        <v/>
      </c>
      <c r="H1654" s="51" t="str">
        <f ca="1">IF(
L1654="",
"",
IF(
NETWORKDAYS(L1654,IF(M1654&lt;&gt;"",M1654,TODAY()),FESTIVOS_CO!A:A)&gt;2,
"VENCIDO",
IF(
NETWORKDAYS(L1654,IF(M1654&lt;&gt;"",M1654,TODAY()),FESTIVOS_CO!A:A)=2,
"ALERTA",
"A TIEMPO"
)))</f>
        <v/>
      </c>
      <c r="I1654" s="40"/>
      <c r="J1654" s="36"/>
      <c r="K1654" s="37"/>
      <c r="L1654" s="50"/>
      <c r="M1654" s="37"/>
      <c r="N1654" s="52"/>
      <c r="O1654" s="52"/>
      <c r="P1654" s="36"/>
      <c r="Q1654" s="36"/>
      <c r="R1654" s="40"/>
      <c r="S1654" s="36"/>
      <c r="T1654" s="40"/>
      <c r="U1654" s="40"/>
      <c r="V1654" s="81"/>
      <c r="W1654" s="40"/>
      <c r="X1654" s="40"/>
      <c r="Y1654" s="40"/>
      <c r="Z1654" s="38" t="str">
        <f>IFERROR(VLOOKUP(Y1654,DIRECTORIO!A:B,2,FALSE),"")</f>
        <v/>
      </c>
      <c r="AA1654" s="40"/>
      <c r="AB1654" s="40"/>
      <c r="AC1654" s="40"/>
      <c r="AD1654" s="40"/>
      <c r="AE1654" s="40"/>
      <c r="AF1654" s="40"/>
      <c r="AG1654" s="41" t="s">
        <v>109</v>
      </c>
      <c r="AH1654" s="42"/>
      <c r="AI1654" s="54" t="str">
        <f t="shared" ca="1" si="313"/>
        <v>PENDIENTE NOTIFICACIÓN ELECTRÓNICA</v>
      </c>
      <c r="AJ1654" s="37"/>
      <c r="AK1654" s="37"/>
      <c r="AL1654" s="37"/>
      <c r="AM1654" s="53" t="str">
        <f>IF(AK1654="","",WORKDAY(AK1654,5,FESTIVOS_CO!A:A))</f>
        <v/>
      </c>
      <c r="AN1654" s="37"/>
      <c r="AO1654" s="37"/>
      <c r="AP1654" s="54" t="str">
        <f t="shared" ca="1" si="318"/>
        <v>NO APLICA</v>
      </c>
      <c r="AQ1654" s="36"/>
      <c r="AR1654" s="43"/>
      <c r="AS1654" s="37"/>
      <c r="AT1654" s="36"/>
      <c r="AU1654" s="37"/>
      <c r="AV1654" s="36"/>
      <c r="AW1654" s="36"/>
      <c r="AX1654" s="37"/>
      <c r="AY1654" s="140" t="str">
        <f>IF(AU1654="","",WORKDAY(AU1654,5,FESTIVOS_CO!A:A))</f>
        <v/>
      </c>
      <c r="AZ1654" s="54" t="str">
        <f t="shared" ca="1" si="315"/>
        <v>NO APLICA</v>
      </c>
      <c r="BA1654" s="55" t="str">
        <f>IF(AX1654="","",WORKDAY(AX1654,5,FESTIVOS_CO!A:A))</f>
        <v/>
      </c>
      <c r="BB1654" s="39"/>
      <c r="BC1654" s="40"/>
      <c r="BD1654" s="40"/>
      <c r="BE1654" s="56" t="str">
        <f t="shared" ca="1" si="316"/>
        <v>NO APLICA</v>
      </c>
      <c r="BF1654" s="37"/>
      <c r="BG1654" s="45"/>
      <c r="BH1654" s="37"/>
      <c r="BI1654" s="36"/>
      <c r="BJ1654" s="37"/>
      <c r="BK1654" s="36"/>
      <c r="BL1654" s="36"/>
      <c r="BM1654" s="53" t="str">
        <f>IF(BJ1654="","",WORKDAY(BJ1654,5,FESTIVOS_CO!A:A))</f>
        <v/>
      </c>
      <c r="BN1654" s="57" t="str">
        <f t="shared" ca="1" si="314"/>
        <v>PENDIENTE HACER AVISO</v>
      </c>
      <c r="BO1654" s="54" t="str">
        <f t="shared" ref="BO1654:BO1717" ca="1" si="319">IF(BN1654="NOTIFICACIÓN PERSONAL COMPLETA",
"NO PROCEDE AVISO",
IF(BR1654="SI",
"NOTIFICACION POR AVISO TERMINADA",
IF(BE1654="NO PROCEDE",
"NO PROCEDE AVISO",
IF(BN1654="VERIFICAR SI PROCEDE RECURSO",
"NOTIFICACIÓN POR AVISO COMPLETA",
"EN TRÁMITE NOTIF. POR AVISO"
))))</f>
        <v>EN TRÁMITE NOTIF. POR AVISO</v>
      </c>
      <c r="BP1654" s="37"/>
      <c r="BQ1654" s="53" t="str">
        <f>IF(BP1654="","",WORKDAY(BP1654,5,FESTIVOS_CO!A:A))</f>
        <v/>
      </c>
      <c r="BR1654" s="37"/>
      <c r="BS1654" s="36"/>
      <c r="BT1654" s="38"/>
      <c r="BU1654" s="58" t="e">
        <f>VLOOKUP(BT1654,Hoja2!$C:$D,2,0)</f>
        <v>#N/A</v>
      </c>
      <c r="BV1654" s="80" t="str">
        <f>IF(
AND(AO1654="",BD1654="",BQ1654=""),
"EN PROCESO NOTIFICACION / COMUNICACION",
IF(
BT1654="",
"NO APLICA",
IF(
BU1654=60,
IF(AO1654&lt;&gt;"",AO1654,IF(BD1654&lt;&gt;"",BD1654,BQ1654))+60,
WORKDAY(
IF(AO1654&lt;&gt;"",AO1654,IF(BD1654&lt;&gt;"",BD1654,BQ1654)),
BU1654,
FESTIVOS_CO!A:A
)
)
))</f>
        <v>EN PROCESO NOTIFICACION / COMUNICACION</v>
      </c>
      <c r="BW1654" s="44"/>
      <c r="BX1654" s="53"/>
      <c r="BY1654" s="45"/>
      <c r="BZ1654" s="37"/>
      <c r="CA1654" s="54" t="str">
        <f t="shared" ref="CA1654:CA1717" si="320">IF(BW1654&lt;&gt;"SI",
"PENDIENTE EJECUTORIA",
IF(AND(BX1654="",BY1654="",BZ1654=""),
"PENDIENTE HACER EJECUTORIA",
IF(AND(BX1654&lt;&gt;"",BY1654="",BZ1654=""),
"PENDIENTE REVISION EJECUTORIA",
IF(AND(BX1654&lt;&gt;"",BY1654&lt;&gt;"",BZ1654=""),
"PENDIENTE FIRMA EJECUTORIA",
"PROCESO EJECUTORIA TERMINADO"
))))</f>
        <v>PENDIENTE EJECUTORIA</v>
      </c>
      <c r="CB1654" s="59" t="str">
        <f t="shared" si="317"/>
        <v/>
      </c>
      <c r="CC1654" s="36"/>
      <c r="CD1654" s="40"/>
      <c r="CE1654" s="46"/>
      <c r="CF1654" s="40"/>
      <c r="CG1654" s="40"/>
      <c r="CH1654" s="40"/>
      <c r="CI1654" s="36"/>
      <c r="CJ1654" s="47"/>
      <c r="CK1654" s="40"/>
      <c r="CL1654" s="40"/>
      <c r="CM1654" s="40"/>
      <c r="CN1654" s="40"/>
    </row>
    <row r="1655" spans="1:92" ht="42.75" hidden="1">
      <c r="A1655" s="49" t="str">
        <f t="shared" si="309"/>
        <v>SIN GESTIÓN</v>
      </c>
      <c r="B1655" s="58"/>
      <c r="C1655" s="37"/>
      <c r="D1655" s="37"/>
      <c r="E1655" s="49" t="str">
        <f t="shared" si="310"/>
        <v>PENDIENTE NOTIFICACIÓN</v>
      </c>
      <c r="F1655" s="141" t="str">
        <f t="shared" si="311"/>
        <v>PENDIENTE NOTIFICACIÓN</v>
      </c>
      <c r="G1655" s="49" t="str">
        <f t="shared" si="312"/>
        <v/>
      </c>
      <c r="H1655" s="51" t="str">
        <f ca="1">IF(
L1655="",
"",
IF(
NETWORKDAYS(L1655,IF(M1655&lt;&gt;"",M1655,TODAY()),FESTIVOS_CO!A:A)&gt;2,
"VENCIDO",
IF(
NETWORKDAYS(L1655,IF(M1655&lt;&gt;"",M1655,TODAY()),FESTIVOS_CO!A:A)=2,
"ALERTA",
"A TIEMPO"
)))</f>
        <v/>
      </c>
      <c r="I1655" s="40"/>
      <c r="J1655" s="36"/>
      <c r="K1655" s="37"/>
      <c r="L1655" s="50"/>
      <c r="M1655" s="37"/>
      <c r="N1655" s="52"/>
      <c r="O1655" s="52"/>
      <c r="P1655" s="36"/>
      <c r="Q1655" s="36"/>
      <c r="R1655" s="40"/>
      <c r="S1655" s="36"/>
      <c r="T1655" s="40"/>
      <c r="U1655" s="40"/>
      <c r="V1655" s="81"/>
      <c r="W1655" s="40"/>
      <c r="X1655" s="40"/>
      <c r="Y1655" s="40"/>
      <c r="Z1655" s="38" t="str">
        <f>IFERROR(VLOOKUP(Y1655,DIRECTORIO!A:B,2,FALSE),"")</f>
        <v/>
      </c>
      <c r="AA1655" s="40"/>
      <c r="AB1655" s="40"/>
      <c r="AC1655" s="40"/>
      <c r="AD1655" s="40"/>
      <c r="AE1655" s="40"/>
      <c r="AF1655" s="40"/>
      <c r="AG1655" s="41" t="s">
        <v>109</v>
      </c>
      <c r="AH1655" s="42"/>
      <c r="AI1655" s="54" t="str">
        <f t="shared" ca="1" si="313"/>
        <v>PENDIENTE NOTIFICACIÓN ELECTRÓNICA</v>
      </c>
      <c r="AJ1655" s="37"/>
      <c r="AK1655" s="37"/>
      <c r="AL1655" s="37"/>
      <c r="AM1655" s="53" t="str">
        <f>IF(AK1655="","",WORKDAY(AK1655,5,FESTIVOS_CO!A:A))</f>
        <v/>
      </c>
      <c r="AN1655" s="37"/>
      <c r="AO1655" s="37"/>
      <c r="AP1655" s="54" t="str">
        <f t="shared" ca="1" si="318"/>
        <v>NO APLICA</v>
      </c>
      <c r="AQ1655" s="36"/>
      <c r="AR1655" s="43"/>
      <c r="AS1655" s="37"/>
      <c r="AT1655" s="36"/>
      <c r="AU1655" s="37"/>
      <c r="AV1655" s="36"/>
      <c r="AW1655" s="36"/>
      <c r="AX1655" s="37"/>
      <c r="AY1655" s="140" t="str">
        <f>IF(AU1655="","",WORKDAY(AU1655,5,FESTIVOS_CO!A:A))</f>
        <v/>
      </c>
      <c r="AZ1655" s="54" t="str">
        <f t="shared" ca="1" si="315"/>
        <v>NO APLICA</v>
      </c>
      <c r="BA1655" s="55" t="str">
        <f>IF(AX1655="","",WORKDAY(AX1655,5,FESTIVOS_CO!A:A))</f>
        <v/>
      </c>
      <c r="BB1655" s="39"/>
      <c r="BC1655" s="40"/>
      <c r="BD1655" s="40"/>
      <c r="BE1655" s="56" t="str">
        <f t="shared" ca="1" si="316"/>
        <v>NO APLICA</v>
      </c>
      <c r="BF1655" s="37"/>
      <c r="BG1655" s="45"/>
      <c r="BH1655" s="37"/>
      <c r="BI1655" s="36"/>
      <c r="BJ1655" s="37"/>
      <c r="BK1655" s="36"/>
      <c r="BL1655" s="36"/>
      <c r="BM1655" s="53" t="str">
        <f>IF(BJ1655="","",WORKDAY(BJ1655,5,FESTIVOS_CO!A:A))</f>
        <v/>
      </c>
      <c r="BN1655" s="57" t="str">
        <f t="shared" ca="1" si="314"/>
        <v>PENDIENTE HACER AVISO</v>
      </c>
      <c r="BO1655" s="54" t="str">
        <f t="shared" ca="1" si="319"/>
        <v>EN TRÁMITE NOTIF. POR AVISO</v>
      </c>
      <c r="BP1655" s="37"/>
      <c r="BQ1655" s="53" t="str">
        <f>IF(BP1655="","",WORKDAY(BP1655,5,FESTIVOS_CO!A:A))</f>
        <v/>
      </c>
      <c r="BR1655" s="37"/>
      <c r="BS1655" s="36"/>
      <c r="BT1655" s="38"/>
      <c r="BU1655" s="58" t="e">
        <f>VLOOKUP(BT1655,Hoja2!$C:$D,2,0)</f>
        <v>#N/A</v>
      </c>
      <c r="BV1655" s="80" t="str">
        <f>IF(
AND(AO1655="",BD1655="",BQ1655=""),
"EN PROCESO NOTIFICACION / COMUNICACION",
IF(
BT1655="",
"NO APLICA",
IF(
BU1655=60,
IF(AO1655&lt;&gt;"",AO1655,IF(BD1655&lt;&gt;"",BD1655,BQ1655))+60,
WORKDAY(
IF(AO1655&lt;&gt;"",AO1655,IF(BD1655&lt;&gt;"",BD1655,BQ1655)),
BU1655,
FESTIVOS_CO!A:A
)
)
))</f>
        <v>EN PROCESO NOTIFICACION / COMUNICACION</v>
      </c>
      <c r="BW1655" s="44"/>
      <c r="BX1655" s="53"/>
      <c r="BY1655" s="45"/>
      <c r="BZ1655" s="37"/>
      <c r="CA1655" s="54" t="str">
        <f t="shared" si="320"/>
        <v>PENDIENTE EJECUTORIA</v>
      </c>
      <c r="CB1655" s="59" t="str">
        <f t="shared" si="317"/>
        <v/>
      </c>
      <c r="CC1655" s="36"/>
      <c r="CD1655" s="40"/>
      <c r="CE1655" s="46"/>
      <c r="CF1655" s="40"/>
      <c r="CG1655" s="40"/>
      <c r="CH1655" s="40"/>
      <c r="CI1655" s="36"/>
      <c r="CJ1655" s="47"/>
      <c r="CK1655" s="40"/>
      <c r="CL1655" s="40"/>
      <c r="CM1655" s="40"/>
      <c r="CN1655" s="40"/>
    </row>
    <row r="1656" spans="1:92" ht="42.75" hidden="1">
      <c r="A1656" s="49" t="str">
        <f t="shared" ref="A1656:A1719" si="321">IF(
AND(Q1656="NO",S1656&lt;&gt;"SI"),
"TERMINADO PRODUCTO NO CONFORME",
IF(
AND(
COUNTBLANK(AJ1656:AO1656)=COLUMNS(AJ1656:AO1656),
COUNTBLANK(AQ1656:AY1656)=COLUMNS(AQ1656:AY1656),
COUNTBLANK(BC1656:BD1656)=COLUMNS(BC1656:BD1656),
COUNTBLANK(BF1656:BM1656)=COLUMNS(BF1656:BM1656),
COUNTBLANK(BP1656:BR1656)=COLUMNS(BP1656:BR1656)
),
"SIN GESTIÓN",
IF(
AND(BC1656&lt;&gt;"",BD1656&lt;&gt;"",AO1656="",AX1656="",BQ1656=""),
"NOTIFICADO POR CONDUCTA CONCLUYENTE",
IF(
AI1656="NOTIFICACIÓN ELECTRÓNICA EFECTIVA",
CA1656,
IF(
OR(
AI1656="NO PROCEDE NOTIFICACIÓN ELECTRÓNICA",
AI1656="REALIZAR CITACIÓN",
AI1656="NOTIFICACIÓN ELECTRÓNICA NO EFECTIVA"
),
IF(
AZ1656="HACER AVISO",
IF(
OR(
BN1656="NOTIFICACIÓN POR AVISO TERMINADA",
BN1656="NOTIFICACIÓN PERSONAL COMPLETA"
),
CA1656,
BN1656
),
AZ1656
),
AI1656
)
)
)
))</f>
        <v>SIN GESTIÓN</v>
      </c>
      <c r="B1656" s="58"/>
      <c r="C1656" s="37"/>
      <c r="D1656" s="37"/>
      <c r="E1656" s="49" t="str">
        <f t="shared" ref="E1656:E1719" si="322">IF(AN1656="SI",
"NOTIFICACIÓN ELECTRÓNICA",
IF(AND(BC1656&lt;&gt;"",BD1656&lt;&gt;""),
"NOTIFICACIÓN PERSONAL",
IF(BL1656="SI",
"NOTIFICACIÓN POR AVISO",
"PENDIENTE NOTIFICACIÓN"
)))</f>
        <v>PENDIENTE NOTIFICACIÓN</v>
      </c>
      <c r="F1656" s="141" t="str">
        <f t="shared" ref="F1656:F1719" si="323">IF(
AND(AN1656&lt;&gt;"SI",AW1656&lt;&gt;"SI",BL1656&lt;&gt;"SI",BC1656="",BD1656=""),
"PENDIENTE NOTIFICACIÓN",
IF(AN1656="SI",
AO1656,
IF(AW1656="SI",
AX1656,
IF(AND(BC1656&lt;&gt;"",BD1656&lt;&gt;""),
BD1656,
IF(BL1656="SI",
BQ1656,
"PENDIENTE NOTIFICACIÓN"
)))))</f>
        <v>PENDIENTE NOTIFICACIÓN</v>
      </c>
      <c r="G1656" s="49" t="str">
        <f t="shared" ref="G1656:G1719" si="324">IF(
OR(
C1656="",
F1656="PENDIENTE NOTIFICACIÓN",
NOT(ISNUMBER(C1656)),
NOT(ISNUMBER(F1656)),
F1656&lt;C1656
),
"",
F1656-C1656
)</f>
        <v/>
      </c>
      <c r="H1656" s="51" t="str">
        <f ca="1">IF(
L1656="",
"",
IF(
NETWORKDAYS(L1656,IF(M1656&lt;&gt;"",M1656,TODAY()),FESTIVOS_CO!A:A)&gt;2,
"VENCIDO",
IF(
NETWORKDAYS(L1656,IF(M1656&lt;&gt;"",M1656,TODAY()),FESTIVOS_CO!A:A)=2,
"ALERTA",
"A TIEMPO"
)))</f>
        <v/>
      </c>
      <c r="I1656" s="40"/>
      <c r="J1656" s="36"/>
      <c r="K1656" s="37"/>
      <c r="L1656" s="50"/>
      <c r="M1656" s="37"/>
      <c r="N1656" s="52"/>
      <c r="O1656" s="52"/>
      <c r="P1656" s="36"/>
      <c r="Q1656" s="36"/>
      <c r="R1656" s="40"/>
      <c r="S1656" s="36"/>
      <c r="T1656" s="40"/>
      <c r="U1656" s="40"/>
      <c r="V1656" s="81"/>
      <c r="W1656" s="40"/>
      <c r="X1656" s="40"/>
      <c r="Y1656" s="40"/>
      <c r="Z1656" s="38" t="str">
        <f>IFERROR(VLOOKUP(Y1656,DIRECTORIO!A:B,2,FALSE),"")</f>
        <v/>
      </c>
      <c r="AA1656" s="40"/>
      <c r="AB1656" s="40"/>
      <c r="AC1656" s="40"/>
      <c r="AD1656" s="40"/>
      <c r="AE1656" s="40"/>
      <c r="AF1656" s="40"/>
      <c r="AG1656" s="41" t="s">
        <v>109</v>
      </c>
      <c r="AH1656" s="42"/>
      <c r="AI1656" s="54" t="str">
        <f t="shared" ref="AI1656:AI1719" ca="1" si="325">IF(AL1656="NO",
"REALIZAR CITACIÓN",
IF(AND(AJ1656="SI",AL1656&lt;&gt;"SI",AL1656&lt;&gt;"NO"),
"PENDIENTE ENTREGA NOTIFICACIÓN ELECTRÓNICA",
IF(AND(AJ1656="SI",AL1656="SI",AN1656="SI"),
"NOTIFICACIÓN ELECTRÓNICA EFECTIVA",
IF(AND(AJ1656="",AK1656="",AL1656="",AM1656="",AN1656="",AO1656=""),
"PENDIENTE NOTIFICACIÓN ELECTRÓNICA",
IF(AJ1656="NO",
"NO PROCEDE NOTIFICACIÓN ELECTRÓNICA",
IF(AND(AJ1656="SI",F1656=""),
"PENDIENTE ENVÍO NOTIFICACIÓN ELECTRÓNICA",
IF(AND(AJ1656="SI",TODAY()-F1656&lt;=5),
"EN ESPERA DE NOTIFICACIÓN ELECTRÓNICA (5 DÍAS)",
"NOTIFICACIÓN ELECTRÓNICA NO EFECTIVA"
)))))))</f>
        <v>PENDIENTE NOTIFICACIÓN ELECTRÓNICA</v>
      </c>
      <c r="AJ1656" s="37"/>
      <c r="AK1656" s="37"/>
      <c r="AL1656" s="37"/>
      <c r="AM1656" s="53" t="str">
        <f>IF(AK1656="","",WORKDAY(AK1656,5,FESTIVOS_CO!A:A))</f>
        <v/>
      </c>
      <c r="AN1656" s="37"/>
      <c r="AO1656" s="37"/>
      <c r="AP1656" s="54" t="str">
        <f t="shared" ca="1" si="318"/>
        <v>NO APLICA</v>
      </c>
      <c r="AQ1656" s="36"/>
      <c r="AR1656" s="43"/>
      <c r="AS1656" s="37"/>
      <c r="AT1656" s="36"/>
      <c r="AU1656" s="37"/>
      <c r="AV1656" s="36"/>
      <c r="AW1656" s="36"/>
      <c r="AX1656" s="37"/>
      <c r="AY1656" s="140" t="str">
        <f>IF(AU1656="","",WORKDAY(AU1656,5,FESTIVOS_CO!A:A))</f>
        <v/>
      </c>
      <c r="AZ1656" s="54" t="str">
        <f t="shared" ca="1" si="315"/>
        <v>NO APLICA</v>
      </c>
      <c r="BA1656" s="55" t="str">
        <f>IF(AX1656="","",WORKDAY(AX1656,5,FESTIVOS_CO!A:A))</f>
        <v/>
      </c>
      <c r="BB1656" s="39"/>
      <c r="BC1656" s="40"/>
      <c r="BD1656" s="40"/>
      <c r="BE1656" s="56" t="str">
        <f t="shared" ca="1" si="316"/>
        <v>NO APLICA</v>
      </c>
      <c r="BF1656" s="37"/>
      <c r="BG1656" s="45"/>
      <c r="BH1656" s="37"/>
      <c r="BI1656" s="36"/>
      <c r="BJ1656" s="37"/>
      <c r="BK1656" s="36"/>
      <c r="BL1656" s="36"/>
      <c r="BM1656" s="53" t="str">
        <f>IF(BJ1656="","",WORKDAY(BJ1656,5,FESTIVOS_CO!A:A))</f>
        <v/>
      </c>
      <c r="BN1656" s="57" t="str">
        <f t="shared" ref="BN1656:BN1719" ca="1" si="326">IF(
AND(AZ1656="CITACIÓN COMPLETA EN ESPERA DE NOTIFICACION PERSONAL",BB1656="NO"),
"PENDIENTE HACER AVISO",
IF(AND(BC1656&lt;&gt;"",BD1656&lt;&gt;""),
"NOTIFICACIÓN PERSONAL COMPLETA",
IF(BR1656="SI",
"NOTIFICACIÓN POR AVISO TERMINADA",
IF(BE1656="NO PROCEDE",
"NO PROCEDE",
IF(BF1656="",
"PENDIENTE HACER AVISO",
IF(BG1656="",
"PENDIENTE REVISIÓN AVISO",
IF(BH1656="",
"PENDIENTE FIRMA AVISO",
IF(BI1656="",
"PENDIENTE RADICAR AVISO",
IF(BL1656="",
"EN TRÁMITE DE ENTREGA AVISO",
IF(BL1656="NO",
"PUBLICAR AVISO CARTELERA",
IF(BL1656="SI",
"VERIFICAR SI PROCEDE RECURSO",
IF(BE1656="HACER AVISO",
"HACER AVISO",
"NO APLICA"
))))))))))))</f>
        <v>PENDIENTE HACER AVISO</v>
      </c>
      <c r="BO1656" s="54" t="str">
        <f t="shared" ca="1" si="319"/>
        <v>EN TRÁMITE NOTIF. POR AVISO</v>
      </c>
      <c r="BP1656" s="37"/>
      <c r="BQ1656" s="53" t="str">
        <f>IF(BP1656="","",WORKDAY(BP1656,5,FESTIVOS_CO!A:A))</f>
        <v/>
      </c>
      <c r="BR1656" s="37"/>
      <c r="BS1656" s="36"/>
      <c r="BT1656" s="38"/>
      <c r="BU1656" s="58" t="e">
        <f>VLOOKUP(BT1656,Hoja2!$C:$D,2,0)</f>
        <v>#N/A</v>
      </c>
      <c r="BV1656" s="80" t="str">
        <f>IF(
AND(AO1656="",BD1656="",BQ1656=""),
"EN PROCESO NOTIFICACION / COMUNICACION",
IF(
BT1656="",
"NO APLICA",
IF(
BU1656=60,
IF(AO1656&lt;&gt;"",AO1656,IF(BD1656&lt;&gt;"",BD1656,BQ1656))+60,
WORKDAY(
IF(AO1656&lt;&gt;"",AO1656,IF(BD1656&lt;&gt;"",BD1656,BQ1656)),
BU1656,
FESTIVOS_CO!A:A
)
)
))</f>
        <v>EN PROCESO NOTIFICACION / COMUNICACION</v>
      </c>
      <c r="BW1656" s="44"/>
      <c r="BX1656" s="53"/>
      <c r="BY1656" s="45"/>
      <c r="BZ1656" s="37"/>
      <c r="CA1656" s="54" t="str">
        <f t="shared" si="320"/>
        <v>PENDIENTE EJECUTORIA</v>
      </c>
      <c r="CB1656" s="59" t="str">
        <f t="shared" si="317"/>
        <v/>
      </c>
      <c r="CC1656" s="36"/>
      <c r="CD1656" s="40"/>
      <c r="CE1656" s="46"/>
      <c r="CF1656" s="40"/>
      <c r="CG1656" s="40"/>
      <c r="CH1656" s="40"/>
      <c r="CI1656" s="36"/>
      <c r="CJ1656" s="47"/>
      <c r="CK1656" s="40"/>
      <c r="CL1656" s="40"/>
      <c r="CM1656" s="40"/>
      <c r="CN1656" s="40"/>
    </row>
    <row r="1657" spans="1:92" ht="42.75" hidden="1">
      <c r="A1657" s="49" t="str">
        <f t="shared" si="321"/>
        <v>SIN GESTIÓN</v>
      </c>
      <c r="B1657" s="58"/>
      <c r="C1657" s="37"/>
      <c r="D1657" s="37"/>
      <c r="E1657" s="49" t="str">
        <f t="shared" si="322"/>
        <v>PENDIENTE NOTIFICACIÓN</v>
      </c>
      <c r="F1657" s="141" t="str">
        <f t="shared" si="323"/>
        <v>PENDIENTE NOTIFICACIÓN</v>
      </c>
      <c r="G1657" s="49" t="str">
        <f t="shared" si="324"/>
        <v/>
      </c>
      <c r="H1657" s="51" t="str">
        <f ca="1">IF(
L1657="",
"",
IF(
NETWORKDAYS(L1657,IF(M1657&lt;&gt;"",M1657,TODAY()),FESTIVOS_CO!A:A)&gt;2,
"VENCIDO",
IF(
NETWORKDAYS(L1657,IF(M1657&lt;&gt;"",M1657,TODAY()),FESTIVOS_CO!A:A)=2,
"ALERTA",
"A TIEMPO"
)))</f>
        <v/>
      </c>
      <c r="I1657" s="40"/>
      <c r="J1657" s="36"/>
      <c r="K1657" s="37"/>
      <c r="L1657" s="50"/>
      <c r="M1657" s="37"/>
      <c r="N1657" s="52"/>
      <c r="O1657" s="52"/>
      <c r="P1657" s="36"/>
      <c r="Q1657" s="36"/>
      <c r="R1657" s="40"/>
      <c r="S1657" s="36"/>
      <c r="T1657" s="40"/>
      <c r="U1657" s="40"/>
      <c r="V1657" s="81"/>
      <c r="W1657" s="40"/>
      <c r="X1657" s="40"/>
      <c r="Y1657" s="40"/>
      <c r="Z1657" s="38" t="str">
        <f>IFERROR(VLOOKUP(Y1657,DIRECTORIO!A:B,2,FALSE),"")</f>
        <v/>
      </c>
      <c r="AA1657" s="40"/>
      <c r="AB1657" s="40"/>
      <c r="AC1657" s="40"/>
      <c r="AD1657" s="40"/>
      <c r="AE1657" s="40"/>
      <c r="AF1657" s="40"/>
      <c r="AG1657" s="41" t="s">
        <v>109</v>
      </c>
      <c r="AH1657" s="42"/>
      <c r="AI1657" s="54" t="str">
        <f t="shared" ca="1" si="325"/>
        <v>PENDIENTE NOTIFICACIÓN ELECTRÓNICA</v>
      </c>
      <c r="AJ1657" s="37"/>
      <c r="AK1657" s="37"/>
      <c r="AL1657" s="37"/>
      <c r="AM1657" s="53" t="str">
        <f>IF(AK1657="","",WORKDAY(AK1657,5,FESTIVOS_CO!A:A))</f>
        <v/>
      </c>
      <c r="AN1657" s="37"/>
      <c r="AO1657" s="37"/>
      <c r="AP1657" s="54" t="str">
        <f t="shared" ca="1" si="318"/>
        <v>NO APLICA</v>
      </c>
      <c r="AQ1657" s="36"/>
      <c r="AR1657" s="43"/>
      <c r="AS1657" s="37"/>
      <c r="AT1657" s="36"/>
      <c r="AU1657" s="37"/>
      <c r="AV1657" s="36"/>
      <c r="AW1657" s="36"/>
      <c r="AX1657" s="37"/>
      <c r="AY1657" s="140" t="str">
        <f>IF(AU1657="","",WORKDAY(AU1657,5,FESTIVOS_CO!A:A))</f>
        <v/>
      </c>
      <c r="AZ1657" s="54" t="str">
        <f t="shared" ca="1" si="315"/>
        <v>NO APLICA</v>
      </c>
      <c r="BA1657" s="55" t="str">
        <f>IF(AX1657="","",WORKDAY(AX1657,5,FESTIVOS_CO!A:A))</f>
        <v/>
      </c>
      <c r="BB1657" s="39"/>
      <c r="BC1657" s="40"/>
      <c r="BD1657" s="40"/>
      <c r="BE1657" s="56" t="str">
        <f t="shared" ca="1" si="316"/>
        <v>NO APLICA</v>
      </c>
      <c r="BF1657" s="37"/>
      <c r="BG1657" s="45"/>
      <c r="BH1657" s="37"/>
      <c r="BI1657" s="36"/>
      <c r="BJ1657" s="37"/>
      <c r="BK1657" s="36"/>
      <c r="BL1657" s="36"/>
      <c r="BM1657" s="53" t="str">
        <f>IF(BJ1657="","",WORKDAY(BJ1657,5,FESTIVOS_CO!A:A))</f>
        <v/>
      </c>
      <c r="BN1657" s="57" t="str">
        <f t="shared" ca="1" si="326"/>
        <v>PENDIENTE HACER AVISO</v>
      </c>
      <c r="BO1657" s="54" t="str">
        <f t="shared" ca="1" si="319"/>
        <v>EN TRÁMITE NOTIF. POR AVISO</v>
      </c>
      <c r="BP1657" s="37"/>
      <c r="BQ1657" s="53" t="str">
        <f>IF(BP1657="","",WORKDAY(BP1657,5,FESTIVOS_CO!A:A))</f>
        <v/>
      </c>
      <c r="BR1657" s="37"/>
      <c r="BS1657" s="36"/>
      <c r="BT1657" s="38"/>
      <c r="BU1657" s="58" t="e">
        <f>VLOOKUP(BT1657,Hoja2!$C:$D,2,0)</f>
        <v>#N/A</v>
      </c>
      <c r="BV1657" s="80" t="str">
        <f>IF(
AND(AO1657="",BD1657="",BQ1657=""),
"EN PROCESO NOTIFICACION / COMUNICACION",
IF(
BT1657="",
"NO APLICA",
IF(
BU1657=60,
IF(AO1657&lt;&gt;"",AO1657,IF(BD1657&lt;&gt;"",BD1657,BQ1657))+60,
WORKDAY(
IF(AO1657&lt;&gt;"",AO1657,IF(BD1657&lt;&gt;"",BD1657,BQ1657)),
BU1657,
FESTIVOS_CO!A:A
)
)
))</f>
        <v>EN PROCESO NOTIFICACION / COMUNICACION</v>
      </c>
      <c r="BW1657" s="44"/>
      <c r="BX1657" s="53"/>
      <c r="BY1657" s="45"/>
      <c r="BZ1657" s="37"/>
      <c r="CA1657" s="54" t="str">
        <f t="shared" si="320"/>
        <v>PENDIENTE EJECUTORIA</v>
      </c>
      <c r="CB1657" s="59" t="str">
        <f t="shared" si="317"/>
        <v/>
      </c>
      <c r="CC1657" s="36"/>
      <c r="CD1657" s="40"/>
      <c r="CE1657" s="46"/>
      <c r="CF1657" s="40"/>
      <c r="CG1657" s="40"/>
      <c r="CH1657" s="40"/>
      <c r="CI1657" s="36"/>
      <c r="CJ1657" s="47"/>
      <c r="CK1657" s="40"/>
      <c r="CL1657" s="40"/>
      <c r="CM1657" s="40"/>
      <c r="CN1657" s="40"/>
    </row>
    <row r="1658" spans="1:92" ht="42.75" hidden="1">
      <c r="A1658" s="49" t="str">
        <f t="shared" si="321"/>
        <v>SIN GESTIÓN</v>
      </c>
      <c r="B1658" s="58"/>
      <c r="C1658" s="37"/>
      <c r="D1658" s="37"/>
      <c r="E1658" s="49" t="str">
        <f t="shared" si="322"/>
        <v>PENDIENTE NOTIFICACIÓN</v>
      </c>
      <c r="F1658" s="141" t="str">
        <f t="shared" si="323"/>
        <v>PENDIENTE NOTIFICACIÓN</v>
      </c>
      <c r="G1658" s="49" t="str">
        <f t="shared" si="324"/>
        <v/>
      </c>
      <c r="H1658" s="51" t="str">
        <f ca="1">IF(
L1658="",
"",
IF(
NETWORKDAYS(L1658,IF(M1658&lt;&gt;"",M1658,TODAY()),FESTIVOS_CO!A:A)&gt;2,
"VENCIDO",
IF(
NETWORKDAYS(L1658,IF(M1658&lt;&gt;"",M1658,TODAY()),FESTIVOS_CO!A:A)=2,
"ALERTA",
"A TIEMPO"
)))</f>
        <v/>
      </c>
      <c r="I1658" s="40"/>
      <c r="J1658" s="36"/>
      <c r="K1658" s="37"/>
      <c r="L1658" s="50"/>
      <c r="M1658" s="37"/>
      <c r="N1658" s="52"/>
      <c r="O1658" s="52"/>
      <c r="P1658" s="36"/>
      <c r="Q1658" s="36"/>
      <c r="R1658" s="40"/>
      <c r="S1658" s="36"/>
      <c r="T1658" s="40"/>
      <c r="U1658" s="40"/>
      <c r="V1658" s="81"/>
      <c r="W1658" s="40"/>
      <c r="X1658" s="40"/>
      <c r="Y1658" s="40"/>
      <c r="Z1658" s="38" t="str">
        <f>IFERROR(VLOOKUP(Y1658,DIRECTORIO!A:B,2,FALSE),"")</f>
        <v/>
      </c>
      <c r="AA1658" s="40"/>
      <c r="AB1658" s="40"/>
      <c r="AC1658" s="40"/>
      <c r="AD1658" s="40"/>
      <c r="AE1658" s="40"/>
      <c r="AF1658" s="40"/>
      <c r="AG1658" s="41" t="s">
        <v>109</v>
      </c>
      <c r="AH1658" s="42"/>
      <c r="AI1658" s="54" t="str">
        <f t="shared" ca="1" si="325"/>
        <v>PENDIENTE NOTIFICACIÓN ELECTRÓNICA</v>
      </c>
      <c r="AJ1658" s="37"/>
      <c r="AK1658" s="37"/>
      <c r="AL1658" s="37"/>
      <c r="AM1658" s="53" t="str">
        <f>IF(AK1658="","",WORKDAY(AK1658,5,FESTIVOS_CO!A:A))</f>
        <v/>
      </c>
      <c r="AN1658" s="37"/>
      <c r="AO1658" s="37"/>
      <c r="AP1658" s="54" t="str">
        <f t="shared" ca="1" si="318"/>
        <v>NO APLICA</v>
      </c>
      <c r="AQ1658" s="36"/>
      <c r="AR1658" s="43"/>
      <c r="AS1658" s="37"/>
      <c r="AT1658" s="36"/>
      <c r="AU1658" s="37"/>
      <c r="AV1658" s="36"/>
      <c r="AW1658" s="36"/>
      <c r="AX1658" s="37"/>
      <c r="AY1658" s="140" t="str">
        <f>IF(AU1658="","",WORKDAY(AU1658,5,FESTIVOS_CO!A:A))</f>
        <v/>
      </c>
      <c r="AZ1658" s="54" t="str">
        <f t="shared" ca="1" si="315"/>
        <v>NO APLICA</v>
      </c>
      <c r="BA1658" s="55" t="str">
        <f>IF(AX1658="","",WORKDAY(AX1658,5,FESTIVOS_CO!A:A))</f>
        <v/>
      </c>
      <c r="BB1658" s="39"/>
      <c r="BC1658" s="40"/>
      <c r="BD1658" s="40"/>
      <c r="BE1658" s="56" t="str">
        <f t="shared" ca="1" si="316"/>
        <v>NO APLICA</v>
      </c>
      <c r="BF1658" s="37"/>
      <c r="BG1658" s="45"/>
      <c r="BH1658" s="37"/>
      <c r="BI1658" s="36"/>
      <c r="BJ1658" s="37"/>
      <c r="BK1658" s="36"/>
      <c r="BL1658" s="36"/>
      <c r="BM1658" s="53" t="str">
        <f>IF(BJ1658="","",WORKDAY(BJ1658,5,FESTIVOS_CO!A:A))</f>
        <v/>
      </c>
      <c r="BN1658" s="57" t="str">
        <f t="shared" ca="1" si="326"/>
        <v>PENDIENTE HACER AVISO</v>
      </c>
      <c r="BO1658" s="54" t="str">
        <f t="shared" ca="1" si="319"/>
        <v>EN TRÁMITE NOTIF. POR AVISO</v>
      </c>
      <c r="BP1658" s="37"/>
      <c r="BQ1658" s="53" t="str">
        <f>IF(BP1658="","",WORKDAY(BP1658,5,FESTIVOS_CO!A:A))</f>
        <v/>
      </c>
      <c r="BR1658" s="37"/>
      <c r="BS1658" s="36"/>
      <c r="BT1658" s="38"/>
      <c r="BU1658" s="58" t="e">
        <f>VLOOKUP(BT1658,Hoja2!$C:$D,2,0)</f>
        <v>#N/A</v>
      </c>
      <c r="BV1658" s="80" t="str">
        <f>IF(
AND(AO1658="",BD1658="",BQ1658=""),
"EN PROCESO NOTIFICACION / COMUNICACION",
IF(
BT1658="",
"NO APLICA",
IF(
BU1658=60,
IF(AO1658&lt;&gt;"",AO1658,IF(BD1658&lt;&gt;"",BD1658,BQ1658))+60,
WORKDAY(
IF(AO1658&lt;&gt;"",AO1658,IF(BD1658&lt;&gt;"",BD1658,BQ1658)),
BU1658,
FESTIVOS_CO!A:A
)
)
))</f>
        <v>EN PROCESO NOTIFICACION / COMUNICACION</v>
      </c>
      <c r="BW1658" s="44"/>
      <c r="BX1658" s="53"/>
      <c r="BY1658" s="45"/>
      <c r="BZ1658" s="37"/>
      <c r="CA1658" s="54" t="str">
        <f t="shared" si="320"/>
        <v>PENDIENTE EJECUTORIA</v>
      </c>
      <c r="CB1658" s="59" t="str">
        <f t="shared" si="317"/>
        <v/>
      </c>
      <c r="CC1658" s="36"/>
      <c r="CD1658" s="40"/>
      <c r="CE1658" s="46"/>
      <c r="CF1658" s="40"/>
      <c r="CG1658" s="40"/>
      <c r="CH1658" s="40"/>
      <c r="CI1658" s="36"/>
      <c r="CJ1658" s="47"/>
      <c r="CK1658" s="40"/>
      <c r="CL1658" s="40"/>
      <c r="CM1658" s="40"/>
      <c r="CN1658" s="40"/>
    </row>
    <row r="1659" spans="1:92" ht="42.75" hidden="1">
      <c r="A1659" s="49" t="str">
        <f t="shared" si="321"/>
        <v>SIN GESTIÓN</v>
      </c>
      <c r="B1659" s="58"/>
      <c r="C1659" s="37"/>
      <c r="D1659" s="37"/>
      <c r="E1659" s="49" t="str">
        <f t="shared" si="322"/>
        <v>PENDIENTE NOTIFICACIÓN</v>
      </c>
      <c r="F1659" s="141" t="str">
        <f t="shared" si="323"/>
        <v>PENDIENTE NOTIFICACIÓN</v>
      </c>
      <c r="G1659" s="49" t="str">
        <f t="shared" si="324"/>
        <v/>
      </c>
      <c r="H1659" s="51" t="str">
        <f ca="1">IF(
L1659="",
"",
IF(
NETWORKDAYS(L1659,IF(M1659&lt;&gt;"",M1659,TODAY()),FESTIVOS_CO!A:A)&gt;2,
"VENCIDO",
IF(
NETWORKDAYS(L1659,IF(M1659&lt;&gt;"",M1659,TODAY()),FESTIVOS_CO!A:A)=2,
"ALERTA",
"A TIEMPO"
)))</f>
        <v/>
      </c>
      <c r="I1659" s="40"/>
      <c r="J1659" s="36"/>
      <c r="K1659" s="37"/>
      <c r="L1659" s="50"/>
      <c r="M1659" s="37"/>
      <c r="N1659" s="52"/>
      <c r="O1659" s="52"/>
      <c r="P1659" s="36"/>
      <c r="Q1659" s="36"/>
      <c r="R1659" s="40"/>
      <c r="S1659" s="36"/>
      <c r="T1659" s="40"/>
      <c r="U1659" s="40"/>
      <c r="V1659" s="81"/>
      <c r="W1659" s="40"/>
      <c r="X1659" s="40"/>
      <c r="Y1659" s="40"/>
      <c r="Z1659" s="38" t="str">
        <f>IFERROR(VLOOKUP(Y1659,DIRECTORIO!A:B,2,FALSE),"")</f>
        <v/>
      </c>
      <c r="AA1659" s="40"/>
      <c r="AB1659" s="40"/>
      <c r="AC1659" s="40"/>
      <c r="AD1659" s="40"/>
      <c r="AE1659" s="40"/>
      <c r="AF1659" s="40"/>
      <c r="AG1659" s="41" t="s">
        <v>109</v>
      </c>
      <c r="AH1659" s="42"/>
      <c r="AI1659" s="54" t="str">
        <f t="shared" ca="1" si="325"/>
        <v>PENDIENTE NOTIFICACIÓN ELECTRÓNICA</v>
      </c>
      <c r="AJ1659" s="37"/>
      <c r="AK1659" s="37"/>
      <c r="AL1659" s="37"/>
      <c r="AM1659" s="53" t="str">
        <f>IF(AK1659="","",WORKDAY(AK1659,5,FESTIVOS_CO!A:A))</f>
        <v/>
      </c>
      <c r="AN1659" s="37"/>
      <c r="AO1659" s="37"/>
      <c r="AP1659" s="54" t="str">
        <f t="shared" ca="1" si="318"/>
        <v>NO APLICA</v>
      </c>
      <c r="AQ1659" s="36"/>
      <c r="AR1659" s="43"/>
      <c r="AS1659" s="37"/>
      <c r="AT1659" s="36"/>
      <c r="AU1659" s="37"/>
      <c r="AV1659" s="36"/>
      <c r="AW1659" s="36"/>
      <c r="AX1659" s="37"/>
      <c r="AY1659" s="140" t="str">
        <f>IF(AU1659="","",WORKDAY(AU1659,5,FESTIVOS_CO!A:A))</f>
        <v/>
      </c>
      <c r="AZ1659" s="54" t="str">
        <f t="shared" ca="1" si="315"/>
        <v>NO APLICA</v>
      </c>
      <c r="BA1659" s="55" t="str">
        <f>IF(AX1659="","",WORKDAY(AX1659,5,FESTIVOS_CO!A:A))</f>
        <v/>
      </c>
      <c r="BB1659" s="39"/>
      <c r="BC1659" s="40"/>
      <c r="BD1659" s="40"/>
      <c r="BE1659" s="56" t="str">
        <f t="shared" ca="1" si="316"/>
        <v>NO APLICA</v>
      </c>
      <c r="BF1659" s="37"/>
      <c r="BG1659" s="45"/>
      <c r="BH1659" s="37"/>
      <c r="BI1659" s="36"/>
      <c r="BJ1659" s="37"/>
      <c r="BK1659" s="36"/>
      <c r="BL1659" s="36"/>
      <c r="BM1659" s="53" t="str">
        <f>IF(BJ1659="","",WORKDAY(BJ1659,5,FESTIVOS_CO!A:A))</f>
        <v/>
      </c>
      <c r="BN1659" s="57" t="str">
        <f t="shared" ca="1" si="326"/>
        <v>PENDIENTE HACER AVISO</v>
      </c>
      <c r="BO1659" s="54" t="str">
        <f t="shared" ca="1" si="319"/>
        <v>EN TRÁMITE NOTIF. POR AVISO</v>
      </c>
      <c r="BP1659" s="37"/>
      <c r="BQ1659" s="53" t="str">
        <f>IF(BP1659="","",WORKDAY(BP1659,5,FESTIVOS_CO!A:A))</f>
        <v/>
      </c>
      <c r="BR1659" s="37"/>
      <c r="BS1659" s="36"/>
      <c r="BT1659" s="38"/>
      <c r="BU1659" s="58" t="e">
        <f>VLOOKUP(BT1659,Hoja2!$C:$D,2,0)</f>
        <v>#N/A</v>
      </c>
      <c r="BV1659" s="80" t="str">
        <f>IF(
AND(AO1659="",BD1659="",BQ1659=""),
"EN PROCESO NOTIFICACION / COMUNICACION",
IF(
BT1659="",
"NO APLICA",
IF(
BU1659=60,
IF(AO1659&lt;&gt;"",AO1659,IF(BD1659&lt;&gt;"",BD1659,BQ1659))+60,
WORKDAY(
IF(AO1659&lt;&gt;"",AO1659,IF(BD1659&lt;&gt;"",BD1659,BQ1659)),
BU1659,
FESTIVOS_CO!A:A
)
)
))</f>
        <v>EN PROCESO NOTIFICACION / COMUNICACION</v>
      </c>
      <c r="BW1659" s="44"/>
      <c r="BX1659" s="53"/>
      <c r="BY1659" s="45"/>
      <c r="BZ1659" s="37"/>
      <c r="CA1659" s="54" t="str">
        <f t="shared" si="320"/>
        <v>PENDIENTE EJECUTORIA</v>
      </c>
      <c r="CB1659" s="59" t="str">
        <f t="shared" si="317"/>
        <v/>
      </c>
      <c r="CC1659" s="36"/>
      <c r="CD1659" s="40"/>
      <c r="CE1659" s="46"/>
      <c r="CF1659" s="40"/>
      <c r="CG1659" s="40"/>
      <c r="CH1659" s="40"/>
      <c r="CI1659" s="36"/>
      <c r="CJ1659" s="47"/>
      <c r="CK1659" s="40"/>
      <c r="CL1659" s="40"/>
      <c r="CM1659" s="40"/>
      <c r="CN1659" s="40"/>
    </row>
    <row r="1660" spans="1:92" ht="42.75" hidden="1">
      <c r="A1660" s="49" t="str">
        <f t="shared" si="321"/>
        <v>SIN GESTIÓN</v>
      </c>
      <c r="B1660" s="58"/>
      <c r="C1660" s="37"/>
      <c r="D1660" s="37"/>
      <c r="E1660" s="49" t="str">
        <f t="shared" si="322"/>
        <v>PENDIENTE NOTIFICACIÓN</v>
      </c>
      <c r="F1660" s="141" t="str">
        <f t="shared" si="323"/>
        <v>PENDIENTE NOTIFICACIÓN</v>
      </c>
      <c r="G1660" s="49" t="str">
        <f t="shared" si="324"/>
        <v/>
      </c>
      <c r="H1660" s="51" t="str">
        <f ca="1">IF(
L1660="",
"",
IF(
NETWORKDAYS(L1660,IF(M1660&lt;&gt;"",M1660,TODAY()),FESTIVOS_CO!A:A)&gt;2,
"VENCIDO",
IF(
NETWORKDAYS(L1660,IF(M1660&lt;&gt;"",M1660,TODAY()),FESTIVOS_CO!A:A)=2,
"ALERTA",
"A TIEMPO"
)))</f>
        <v/>
      </c>
      <c r="I1660" s="40"/>
      <c r="J1660" s="36"/>
      <c r="K1660" s="37"/>
      <c r="L1660" s="50"/>
      <c r="M1660" s="37"/>
      <c r="N1660" s="52"/>
      <c r="O1660" s="52"/>
      <c r="P1660" s="36"/>
      <c r="Q1660" s="36"/>
      <c r="R1660" s="40"/>
      <c r="S1660" s="36"/>
      <c r="T1660" s="40"/>
      <c r="U1660" s="40"/>
      <c r="V1660" s="81"/>
      <c r="W1660" s="40"/>
      <c r="X1660" s="40"/>
      <c r="Y1660" s="40"/>
      <c r="Z1660" s="38" t="str">
        <f>IFERROR(VLOOKUP(Y1660,DIRECTORIO!A:B,2,FALSE),"")</f>
        <v/>
      </c>
      <c r="AA1660" s="40"/>
      <c r="AB1660" s="40"/>
      <c r="AC1660" s="40"/>
      <c r="AD1660" s="40"/>
      <c r="AE1660" s="40"/>
      <c r="AF1660" s="40"/>
      <c r="AG1660" s="41" t="s">
        <v>109</v>
      </c>
      <c r="AH1660" s="42"/>
      <c r="AI1660" s="54" t="str">
        <f t="shared" ca="1" si="325"/>
        <v>PENDIENTE NOTIFICACIÓN ELECTRÓNICA</v>
      </c>
      <c r="AJ1660" s="37"/>
      <c r="AK1660" s="37"/>
      <c r="AL1660" s="37"/>
      <c r="AM1660" s="53" t="str">
        <f>IF(AK1660="","",WORKDAY(AK1660,5,FESTIVOS_CO!A:A))</f>
        <v/>
      </c>
      <c r="AN1660" s="37"/>
      <c r="AO1660" s="37"/>
      <c r="AP1660" s="54" t="str">
        <f t="shared" ca="1" si="318"/>
        <v>NO APLICA</v>
      </c>
      <c r="AQ1660" s="36"/>
      <c r="AR1660" s="43"/>
      <c r="AS1660" s="37"/>
      <c r="AT1660" s="36"/>
      <c r="AU1660" s="37"/>
      <c r="AV1660" s="36"/>
      <c r="AW1660" s="36"/>
      <c r="AX1660" s="37"/>
      <c r="AY1660" s="140" t="str">
        <f>IF(AU1660="","",WORKDAY(AU1660,5,FESTIVOS_CO!A:A))</f>
        <v/>
      </c>
      <c r="AZ1660" s="54" t="str">
        <f t="shared" ca="1" si="315"/>
        <v>NO APLICA</v>
      </c>
      <c r="BA1660" s="55" t="str">
        <f>IF(AX1660="","",WORKDAY(AX1660,5,FESTIVOS_CO!A:A))</f>
        <v/>
      </c>
      <c r="BB1660" s="39"/>
      <c r="BC1660" s="40"/>
      <c r="BD1660" s="40"/>
      <c r="BE1660" s="56" t="str">
        <f t="shared" ca="1" si="316"/>
        <v>NO APLICA</v>
      </c>
      <c r="BF1660" s="37"/>
      <c r="BG1660" s="45"/>
      <c r="BH1660" s="37"/>
      <c r="BI1660" s="36"/>
      <c r="BJ1660" s="37"/>
      <c r="BK1660" s="36"/>
      <c r="BL1660" s="36"/>
      <c r="BM1660" s="53" t="str">
        <f>IF(BJ1660="","",WORKDAY(BJ1660,5,FESTIVOS_CO!A:A))</f>
        <v/>
      </c>
      <c r="BN1660" s="57" t="str">
        <f t="shared" ca="1" si="326"/>
        <v>PENDIENTE HACER AVISO</v>
      </c>
      <c r="BO1660" s="54" t="str">
        <f t="shared" ca="1" si="319"/>
        <v>EN TRÁMITE NOTIF. POR AVISO</v>
      </c>
      <c r="BP1660" s="37"/>
      <c r="BQ1660" s="53" t="str">
        <f>IF(BP1660="","",WORKDAY(BP1660,5,FESTIVOS_CO!A:A))</f>
        <v/>
      </c>
      <c r="BR1660" s="37"/>
      <c r="BS1660" s="36"/>
      <c r="BT1660" s="38"/>
      <c r="BU1660" s="58" t="e">
        <f>VLOOKUP(BT1660,Hoja2!$C:$D,2,0)</f>
        <v>#N/A</v>
      </c>
      <c r="BV1660" s="80" t="str">
        <f>IF(
AND(AO1660="",BD1660="",BQ1660=""),
"EN PROCESO NOTIFICACION / COMUNICACION",
IF(
BT1660="",
"NO APLICA",
IF(
BU1660=60,
IF(AO1660&lt;&gt;"",AO1660,IF(BD1660&lt;&gt;"",BD1660,BQ1660))+60,
WORKDAY(
IF(AO1660&lt;&gt;"",AO1660,IF(BD1660&lt;&gt;"",BD1660,BQ1660)),
BU1660,
FESTIVOS_CO!A:A
)
)
))</f>
        <v>EN PROCESO NOTIFICACION / COMUNICACION</v>
      </c>
      <c r="BW1660" s="44"/>
      <c r="BX1660" s="53"/>
      <c r="BY1660" s="45"/>
      <c r="BZ1660" s="37"/>
      <c r="CA1660" s="54" t="str">
        <f t="shared" si="320"/>
        <v>PENDIENTE EJECUTORIA</v>
      </c>
      <c r="CB1660" s="59" t="str">
        <f t="shared" si="317"/>
        <v/>
      </c>
      <c r="CC1660" s="36"/>
      <c r="CD1660" s="40"/>
      <c r="CE1660" s="46"/>
      <c r="CF1660" s="40"/>
      <c r="CG1660" s="40"/>
      <c r="CH1660" s="40"/>
      <c r="CI1660" s="36"/>
      <c r="CJ1660" s="47"/>
      <c r="CK1660" s="40"/>
      <c r="CL1660" s="40"/>
      <c r="CM1660" s="40"/>
      <c r="CN1660" s="40"/>
    </row>
    <row r="1661" spans="1:92" ht="42.75" hidden="1">
      <c r="A1661" s="49" t="str">
        <f t="shared" si="321"/>
        <v>SIN GESTIÓN</v>
      </c>
      <c r="B1661" s="58"/>
      <c r="C1661" s="37"/>
      <c r="D1661" s="37"/>
      <c r="E1661" s="49" t="str">
        <f t="shared" si="322"/>
        <v>PENDIENTE NOTIFICACIÓN</v>
      </c>
      <c r="F1661" s="141" t="str">
        <f t="shared" si="323"/>
        <v>PENDIENTE NOTIFICACIÓN</v>
      </c>
      <c r="G1661" s="49" t="str">
        <f t="shared" si="324"/>
        <v/>
      </c>
      <c r="H1661" s="51" t="str">
        <f ca="1">IF(
L1661="",
"",
IF(
NETWORKDAYS(L1661,IF(M1661&lt;&gt;"",M1661,TODAY()),FESTIVOS_CO!A:A)&gt;2,
"VENCIDO",
IF(
NETWORKDAYS(L1661,IF(M1661&lt;&gt;"",M1661,TODAY()),FESTIVOS_CO!A:A)=2,
"ALERTA",
"A TIEMPO"
)))</f>
        <v/>
      </c>
      <c r="I1661" s="40"/>
      <c r="J1661" s="36"/>
      <c r="K1661" s="37"/>
      <c r="L1661" s="50"/>
      <c r="M1661" s="37"/>
      <c r="N1661" s="52"/>
      <c r="O1661" s="52"/>
      <c r="P1661" s="36"/>
      <c r="Q1661" s="36"/>
      <c r="R1661" s="40"/>
      <c r="S1661" s="36"/>
      <c r="T1661" s="40"/>
      <c r="U1661" s="40"/>
      <c r="V1661" s="81"/>
      <c r="W1661" s="40"/>
      <c r="X1661" s="40"/>
      <c r="Y1661" s="40"/>
      <c r="Z1661" s="38" t="str">
        <f>IFERROR(VLOOKUP(Y1661,DIRECTORIO!A:B,2,FALSE),"")</f>
        <v/>
      </c>
      <c r="AA1661" s="40"/>
      <c r="AB1661" s="40"/>
      <c r="AC1661" s="40"/>
      <c r="AD1661" s="40"/>
      <c r="AE1661" s="40"/>
      <c r="AF1661" s="40"/>
      <c r="AG1661" s="41" t="s">
        <v>109</v>
      </c>
      <c r="AH1661" s="42"/>
      <c r="AI1661" s="54" t="str">
        <f t="shared" ca="1" si="325"/>
        <v>PENDIENTE NOTIFICACIÓN ELECTRÓNICA</v>
      </c>
      <c r="AJ1661" s="37"/>
      <c r="AK1661" s="37"/>
      <c r="AL1661" s="37"/>
      <c r="AM1661" s="53" t="str">
        <f>IF(AK1661="","",WORKDAY(AK1661,5,FESTIVOS_CO!A:A))</f>
        <v/>
      </c>
      <c r="AN1661" s="37"/>
      <c r="AO1661" s="37"/>
      <c r="AP1661" s="54" t="str">
        <f t="shared" ca="1" si="318"/>
        <v>NO APLICA</v>
      </c>
      <c r="AQ1661" s="36"/>
      <c r="AR1661" s="43"/>
      <c r="AS1661" s="37"/>
      <c r="AT1661" s="36"/>
      <c r="AU1661" s="37"/>
      <c r="AV1661" s="36"/>
      <c r="AW1661" s="36"/>
      <c r="AX1661" s="37"/>
      <c r="AY1661" s="140" t="str">
        <f>IF(AU1661="","",WORKDAY(AU1661,5,FESTIVOS_CO!A:A))</f>
        <v/>
      </c>
      <c r="AZ1661" s="54" t="str">
        <f t="shared" ca="1" si="315"/>
        <v>NO APLICA</v>
      </c>
      <c r="BA1661" s="55" t="str">
        <f>IF(AX1661="","",WORKDAY(AX1661,5,FESTIVOS_CO!A:A))</f>
        <v/>
      </c>
      <c r="BB1661" s="39"/>
      <c r="BC1661" s="40"/>
      <c r="BD1661" s="40"/>
      <c r="BE1661" s="56" t="str">
        <f t="shared" ca="1" si="316"/>
        <v>NO APLICA</v>
      </c>
      <c r="BF1661" s="37"/>
      <c r="BG1661" s="45"/>
      <c r="BH1661" s="37"/>
      <c r="BI1661" s="36"/>
      <c r="BJ1661" s="37"/>
      <c r="BK1661" s="36"/>
      <c r="BL1661" s="36"/>
      <c r="BM1661" s="53" t="str">
        <f>IF(BJ1661="","",WORKDAY(BJ1661,5,FESTIVOS_CO!A:A))</f>
        <v/>
      </c>
      <c r="BN1661" s="57" t="str">
        <f t="shared" ca="1" si="326"/>
        <v>PENDIENTE HACER AVISO</v>
      </c>
      <c r="BO1661" s="54" t="str">
        <f t="shared" ca="1" si="319"/>
        <v>EN TRÁMITE NOTIF. POR AVISO</v>
      </c>
      <c r="BP1661" s="37"/>
      <c r="BQ1661" s="53" t="str">
        <f>IF(BP1661="","",WORKDAY(BP1661,5,FESTIVOS_CO!A:A))</f>
        <v/>
      </c>
      <c r="BR1661" s="37"/>
      <c r="BS1661" s="36"/>
      <c r="BT1661" s="38"/>
      <c r="BU1661" s="58" t="e">
        <f>VLOOKUP(BT1661,Hoja2!$C:$D,2,0)</f>
        <v>#N/A</v>
      </c>
      <c r="BV1661" s="80" t="str">
        <f>IF(
AND(AO1661="",BD1661="",BQ1661=""),
"EN PROCESO NOTIFICACION / COMUNICACION",
IF(
BT1661="",
"NO APLICA",
IF(
BU1661=60,
IF(AO1661&lt;&gt;"",AO1661,IF(BD1661&lt;&gt;"",BD1661,BQ1661))+60,
WORKDAY(
IF(AO1661&lt;&gt;"",AO1661,IF(BD1661&lt;&gt;"",BD1661,BQ1661)),
BU1661,
FESTIVOS_CO!A:A
)
)
))</f>
        <v>EN PROCESO NOTIFICACION / COMUNICACION</v>
      </c>
      <c r="BW1661" s="44"/>
      <c r="BX1661" s="53"/>
      <c r="BY1661" s="45"/>
      <c r="BZ1661" s="37"/>
      <c r="CA1661" s="54" t="str">
        <f t="shared" si="320"/>
        <v>PENDIENTE EJECUTORIA</v>
      </c>
      <c r="CB1661" s="59" t="str">
        <f t="shared" si="317"/>
        <v/>
      </c>
      <c r="CC1661" s="36"/>
      <c r="CD1661" s="40"/>
      <c r="CE1661" s="46"/>
      <c r="CF1661" s="40"/>
      <c r="CG1661" s="40"/>
      <c r="CH1661" s="40"/>
      <c r="CI1661" s="36"/>
      <c r="CJ1661" s="47"/>
      <c r="CK1661" s="40"/>
      <c r="CL1661" s="40"/>
      <c r="CM1661" s="40"/>
      <c r="CN1661" s="40"/>
    </row>
    <row r="1662" spans="1:92" ht="42.75" hidden="1">
      <c r="A1662" s="49" t="str">
        <f t="shared" si="321"/>
        <v>SIN GESTIÓN</v>
      </c>
      <c r="B1662" s="58"/>
      <c r="C1662" s="37"/>
      <c r="D1662" s="37"/>
      <c r="E1662" s="49" t="str">
        <f t="shared" si="322"/>
        <v>PENDIENTE NOTIFICACIÓN</v>
      </c>
      <c r="F1662" s="141" t="str">
        <f t="shared" si="323"/>
        <v>PENDIENTE NOTIFICACIÓN</v>
      </c>
      <c r="G1662" s="49" t="str">
        <f t="shared" si="324"/>
        <v/>
      </c>
      <c r="H1662" s="51" t="str">
        <f ca="1">IF(
L1662="",
"",
IF(
NETWORKDAYS(L1662,IF(M1662&lt;&gt;"",M1662,TODAY()),FESTIVOS_CO!A:A)&gt;2,
"VENCIDO",
IF(
NETWORKDAYS(L1662,IF(M1662&lt;&gt;"",M1662,TODAY()),FESTIVOS_CO!A:A)=2,
"ALERTA",
"A TIEMPO"
)))</f>
        <v/>
      </c>
      <c r="I1662" s="40"/>
      <c r="J1662" s="36"/>
      <c r="K1662" s="37"/>
      <c r="L1662" s="50"/>
      <c r="M1662" s="37"/>
      <c r="N1662" s="52"/>
      <c r="O1662" s="52"/>
      <c r="P1662" s="36"/>
      <c r="Q1662" s="36"/>
      <c r="R1662" s="40"/>
      <c r="S1662" s="36"/>
      <c r="T1662" s="40"/>
      <c r="U1662" s="40"/>
      <c r="V1662" s="81"/>
      <c r="W1662" s="40"/>
      <c r="X1662" s="40"/>
      <c r="Y1662" s="40"/>
      <c r="Z1662" s="38" t="str">
        <f>IFERROR(VLOOKUP(Y1662,DIRECTORIO!A:B,2,FALSE),"")</f>
        <v/>
      </c>
      <c r="AA1662" s="40"/>
      <c r="AB1662" s="40"/>
      <c r="AC1662" s="40"/>
      <c r="AD1662" s="40"/>
      <c r="AE1662" s="40"/>
      <c r="AF1662" s="40"/>
      <c r="AG1662" s="41" t="s">
        <v>109</v>
      </c>
      <c r="AH1662" s="42"/>
      <c r="AI1662" s="54" t="str">
        <f t="shared" ca="1" si="325"/>
        <v>PENDIENTE NOTIFICACIÓN ELECTRÓNICA</v>
      </c>
      <c r="AJ1662" s="37"/>
      <c r="AK1662" s="37"/>
      <c r="AL1662" s="37"/>
      <c r="AM1662" s="53" t="str">
        <f>IF(AK1662="","",WORKDAY(AK1662,5,FESTIVOS_CO!A:A))</f>
        <v/>
      </c>
      <c r="AN1662" s="37"/>
      <c r="AO1662" s="37"/>
      <c r="AP1662" s="54" t="str">
        <f t="shared" ca="1" si="318"/>
        <v>NO APLICA</v>
      </c>
      <c r="AQ1662" s="36"/>
      <c r="AR1662" s="43"/>
      <c r="AS1662" s="37"/>
      <c r="AT1662" s="36"/>
      <c r="AU1662" s="37"/>
      <c r="AV1662" s="36"/>
      <c r="AW1662" s="36"/>
      <c r="AX1662" s="37"/>
      <c r="AY1662" s="140" t="str">
        <f>IF(AU1662="","",WORKDAY(AU1662,5,FESTIVOS_CO!A:A))</f>
        <v/>
      </c>
      <c r="AZ1662" s="54" t="str">
        <f t="shared" ca="1" si="315"/>
        <v>NO APLICA</v>
      </c>
      <c r="BA1662" s="55" t="str">
        <f>IF(AX1662="","",WORKDAY(AX1662,5,FESTIVOS_CO!A:A))</f>
        <v/>
      </c>
      <c r="BB1662" s="39"/>
      <c r="BC1662" s="40"/>
      <c r="BD1662" s="40"/>
      <c r="BE1662" s="56" t="str">
        <f t="shared" ca="1" si="316"/>
        <v>NO APLICA</v>
      </c>
      <c r="BF1662" s="37"/>
      <c r="BG1662" s="45"/>
      <c r="BH1662" s="37"/>
      <c r="BI1662" s="36"/>
      <c r="BJ1662" s="37"/>
      <c r="BK1662" s="36"/>
      <c r="BL1662" s="36"/>
      <c r="BM1662" s="53" t="str">
        <f>IF(BJ1662="","",WORKDAY(BJ1662,5,FESTIVOS_CO!A:A))</f>
        <v/>
      </c>
      <c r="BN1662" s="57" t="str">
        <f t="shared" ca="1" si="326"/>
        <v>PENDIENTE HACER AVISO</v>
      </c>
      <c r="BO1662" s="54" t="str">
        <f t="shared" ca="1" si="319"/>
        <v>EN TRÁMITE NOTIF. POR AVISO</v>
      </c>
      <c r="BP1662" s="37"/>
      <c r="BQ1662" s="53" t="str">
        <f>IF(BP1662="","",WORKDAY(BP1662,5,FESTIVOS_CO!A:A))</f>
        <v/>
      </c>
      <c r="BR1662" s="37"/>
      <c r="BS1662" s="36"/>
      <c r="BT1662" s="38"/>
      <c r="BU1662" s="58" t="e">
        <f>VLOOKUP(BT1662,Hoja2!$C:$D,2,0)</f>
        <v>#N/A</v>
      </c>
      <c r="BV1662" s="80" t="str">
        <f>IF(
AND(AO1662="",BD1662="",BQ1662=""),
"EN PROCESO NOTIFICACION / COMUNICACION",
IF(
BT1662="",
"NO APLICA",
IF(
BU1662=60,
IF(AO1662&lt;&gt;"",AO1662,IF(BD1662&lt;&gt;"",BD1662,BQ1662))+60,
WORKDAY(
IF(AO1662&lt;&gt;"",AO1662,IF(BD1662&lt;&gt;"",BD1662,BQ1662)),
BU1662,
FESTIVOS_CO!A:A
)
)
))</f>
        <v>EN PROCESO NOTIFICACION / COMUNICACION</v>
      </c>
      <c r="BW1662" s="44"/>
      <c r="BX1662" s="53"/>
      <c r="BY1662" s="45"/>
      <c r="BZ1662" s="37"/>
      <c r="CA1662" s="54" t="str">
        <f t="shared" si="320"/>
        <v>PENDIENTE EJECUTORIA</v>
      </c>
      <c r="CB1662" s="59" t="str">
        <f t="shared" si="317"/>
        <v/>
      </c>
      <c r="CC1662" s="36"/>
      <c r="CD1662" s="40"/>
      <c r="CE1662" s="46"/>
      <c r="CF1662" s="40"/>
      <c r="CG1662" s="40"/>
      <c r="CH1662" s="40"/>
      <c r="CI1662" s="36"/>
      <c r="CJ1662" s="47"/>
      <c r="CK1662" s="40"/>
      <c r="CL1662" s="40"/>
      <c r="CM1662" s="40"/>
      <c r="CN1662" s="40"/>
    </row>
    <row r="1663" spans="1:92" ht="42.75" hidden="1">
      <c r="A1663" s="49" t="str">
        <f t="shared" si="321"/>
        <v>SIN GESTIÓN</v>
      </c>
      <c r="B1663" s="58"/>
      <c r="C1663" s="37"/>
      <c r="D1663" s="37"/>
      <c r="E1663" s="49" t="str">
        <f t="shared" si="322"/>
        <v>PENDIENTE NOTIFICACIÓN</v>
      </c>
      <c r="F1663" s="141" t="str">
        <f t="shared" si="323"/>
        <v>PENDIENTE NOTIFICACIÓN</v>
      </c>
      <c r="G1663" s="49" t="str">
        <f t="shared" si="324"/>
        <v/>
      </c>
      <c r="H1663" s="51" t="str">
        <f ca="1">IF(
L1663="",
"",
IF(
NETWORKDAYS(L1663,IF(M1663&lt;&gt;"",M1663,TODAY()),FESTIVOS_CO!A:A)&gt;2,
"VENCIDO",
IF(
NETWORKDAYS(L1663,IF(M1663&lt;&gt;"",M1663,TODAY()),FESTIVOS_CO!A:A)=2,
"ALERTA",
"A TIEMPO"
)))</f>
        <v/>
      </c>
      <c r="I1663" s="40"/>
      <c r="J1663" s="36"/>
      <c r="K1663" s="37"/>
      <c r="L1663" s="50"/>
      <c r="M1663" s="37"/>
      <c r="N1663" s="52"/>
      <c r="O1663" s="52"/>
      <c r="P1663" s="36"/>
      <c r="Q1663" s="36"/>
      <c r="R1663" s="40"/>
      <c r="S1663" s="36"/>
      <c r="T1663" s="40"/>
      <c r="U1663" s="40"/>
      <c r="V1663" s="81"/>
      <c r="W1663" s="40"/>
      <c r="X1663" s="40"/>
      <c r="Y1663" s="40"/>
      <c r="Z1663" s="38" t="str">
        <f>IFERROR(VLOOKUP(Y1663,DIRECTORIO!A:B,2,FALSE),"")</f>
        <v/>
      </c>
      <c r="AA1663" s="40"/>
      <c r="AB1663" s="40"/>
      <c r="AC1663" s="40"/>
      <c r="AD1663" s="40"/>
      <c r="AE1663" s="40"/>
      <c r="AF1663" s="40"/>
      <c r="AG1663" s="41" t="s">
        <v>109</v>
      </c>
      <c r="AH1663" s="42"/>
      <c r="AI1663" s="54" t="str">
        <f t="shared" ca="1" si="325"/>
        <v>PENDIENTE NOTIFICACIÓN ELECTRÓNICA</v>
      </c>
      <c r="AJ1663" s="37"/>
      <c r="AK1663" s="37"/>
      <c r="AL1663" s="37"/>
      <c r="AM1663" s="53" t="str">
        <f>IF(AK1663="","",WORKDAY(AK1663,5,FESTIVOS_CO!A:A))</f>
        <v/>
      </c>
      <c r="AN1663" s="37"/>
      <c r="AO1663" s="37"/>
      <c r="AP1663" s="54" t="str">
        <f t="shared" ca="1" si="318"/>
        <v>NO APLICA</v>
      </c>
      <c r="AQ1663" s="36"/>
      <c r="AR1663" s="43"/>
      <c r="AS1663" s="37"/>
      <c r="AT1663" s="36"/>
      <c r="AU1663" s="37"/>
      <c r="AV1663" s="36"/>
      <c r="AW1663" s="36"/>
      <c r="AX1663" s="37"/>
      <c r="AY1663" s="140" t="str">
        <f>IF(AU1663="","",WORKDAY(AU1663,5,FESTIVOS_CO!A:A))</f>
        <v/>
      </c>
      <c r="AZ1663" s="54" t="str">
        <f t="shared" ca="1" si="315"/>
        <v>NO APLICA</v>
      </c>
      <c r="BA1663" s="55" t="str">
        <f>IF(AX1663="","",WORKDAY(AX1663,5,FESTIVOS_CO!A:A))</f>
        <v/>
      </c>
      <c r="BB1663" s="39"/>
      <c r="BC1663" s="40"/>
      <c r="BD1663" s="40"/>
      <c r="BE1663" s="56" t="str">
        <f t="shared" ca="1" si="316"/>
        <v>NO APLICA</v>
      </c>
      <c r="BF1663" s="37"/>
      <c r="BG1663" s="45"/>
      <c r="BH1663" s="37"/>
      <c r="BI1663" s="36"/>
      <c r="BJ1663" s="37"/>
      <c r="BK1663" s="36"/>
      <c r="BL1663" s="36"/>
      <c r="BM1663" s="53" t="str">
        <f>IF(BJ1663="","",WORKDAY(BJ1663,5,FESTIVOS_CO!A:A))</f>
        <v/>
      </c>
      <c r="BN1663" s="57" t="str">
        <f t="shared" ca="1" si="326"/>
        <v>PENDIENTE HACER AVISO</v>
      </c>
      <c r="BO1663" s="54" t="str">
        <f t="shared" ca="1" si="319"/>
        <v>EN TRÁMITE NOTIF. POR AVISO</v>
      </c>
      <c r="BP1663" s="37"/>
      <c r="BQ1663" s="53" t="str">
        <f>IF(BP1663="","",WORKDAY(BP1663,5,FESTIVOS_CO!A:A))</f>
        <v/>
      </c>
      <c r="BR1663" s="37"/>
      <c r="BS1663" s="36"/>
      <c r="BT1663" s="38"/>
      <c r="BU1663" s="58" t="e">
        <f>VLOOKUP(BT1663,Hoja2!$C:$D,2,0)</f>
        <v>#N/A</v>
      </c>
      <c r="BV1663" s="80" t="str">
        <f>IF(
AND(AO1663="",BD1663="",BQ1663=""),
"EN PROCESO NOTIFICACION / COMUNICACION",
IF(
BT1663="",
"NO APLICA",
IF(
BU1663=60,
IF(AO1663&lt;&gt;"",AO1663,IF(BD1663&lt;&gt;"",BD1663,BQ1663))+60,
WORKDAY(
IF(AO1663&lt;&gt;"",AO1663,IF(BD1663&lt;&gt;"",BD1663,BQ1663)),
BU1663,
FESTIVOS_CO!A:A
)
)
))</f>
        <v>EN PROCESO NOTIFICACION / COMUNICACION</v>
      </c>
      <c r="BW1663" s="44"/>
      <c r="BX1663" s="53"/>
      <c r="BY1663" s="45"/>
      <c r="BZ1663" s="37"/>
      <c r="CA1663" s="54" t="str">
        <f t="shared" si="320"/>
        <v>PENDIENTE EJECUTORIA</v>
      </c>
      <c r="CB1663" s="59" t="str">
        <f t="shared" si="317"/>
        <v/>
      </c>
      <c r="CC1663" s="36"/>
      <c r="CD1663" s="40"/>
      <c r="CE1663" s="46"/>
      <c r="CF1663" s="40"/>
      <c r="CG1663" s="40"/>
      <c r="CH1663" s="40"/>
      <c r="CI1663" s="36"/>
      <c r="CJ1663" s="47"/>
      <c r="CK1663" s="40"/>
      <c r="CL1663" s="40"/>
      <c r="CM1663" s="40"/>
      <c r="CN1663" s="40"/>
    </row>
    <row r="1664" spans="1:92" ht="42.75" hidden="1">
      <c r="A1664" s="49" t="str">
        <f t="shared" si="321"/>
        <v>SIN GESTIÓN</v>
      </c>
      <c r="B1664" s="58"/>
      <c r="C1664" s="37"/>
      <c r="D1664" s="37"/>
      <c r="E1664" s="49" t="str">
        <f t="shared" si="322"/>
        <v>PENDIENTE NOTIFICACIÓN</v>
      </c>
      <c r="F1664" s="141" t="str">
        <f t="shared" si="323"/>
        <v>PENDIENTE NOTIFICACIÓN</v>
      </c>
      <c r="G1664" s="49" t="str">
        <f t="shared" si="324"/>
        <v/>
      </c>
      <c r="H1664" s="51" t="str">
        <f ca="1">IF(
L1664="",
"",
IF(
NETWORKDAYS(L1664,IF(M1664&lt;&gt;"",M1664,TODAY()),FESTIVOS_CO!A:A)&gt;2,
"VENCIDO",
IF(
NETWORKDAYS(L1664,IF(M1664&lt;&gt;"",M1664,TODAY()),FESTIVOS_CO!A:A)=2,
"ALERTA",
"A TIEMPO"
)))</f>
        <v/>
      </c>
      <c r="I1664" s="40"/>
      <c r="J1664" s="36"/>
      <c r="K1664" s="37"/>
      <c r="L1664" s="50"/>
      <c r="M1664" s="37"/>
      <c r="N1664" s="52"/>
      <c r="O1664" s="52"/>
      <c r="P1664" s="36"/>
      <c r="Q1664" s="36"/>
      <c r="R1664" s="40"/>
      <c r="S1664" s="36"/>
      <c r="T1664" s="40"/>
      <c r="U1664" s="40"/>
      <c r="V1664" s="81"/>
      <c r="W1664" s="40"/>
      <c r="X1664" s="40"/>
      <c r="Y1664" s="40"/>
      <c r="Z1664" s="38" t="str">
        <f>IFERROR(VLOOKUP(Y1664,DIRECTORIO!A:B,2,FALSE),"")</f>
        <v/>
      </c>
      <c r="AA1664" s="40"/>
      <c r="AB1664" s="40"/>
      <c r="AC1664" s="40"/>
      <c r="AD1664" s="40"/>
      <c r="AE1664" s="40"/>
      <c r="AF1664" s="40"/>
      <c r="AG1664" s="41" t="s">
        <v>109</v>
      </c>
      <c r="AH1664" s="42"/>
      <c r="AI1664" s="54" t="str">
        <f t="shared" ca="1" si="325"/>
        <v>PENDIENTE NOTIFICACIÓN ELECTRÓNICA</v>
      </c>
      <c r="AJ1664" s="37"/>
      <c r="AK1664" s="37"/>
      <c r="AL1664" s="37"/>
      <c r="AM1664" s="53" t="str">
        <f>IF(AK1664="","",WORKDAY(AK1664,5,FESTIVOS_CO!A:A))</f>
        <v/>
      </c>
      <c r="AN1664" s="37"/>
      <c r="AO1664" s="37"/>
      <c r="AP1664" s="54" t="str">
        <f t="shared" ca="1" si="318"/>
        <v>NO APLICA</v>
      </c>
      <c r="AQ1664" s="36"/>
      <c r="AR1664" s="43"/>
      <c r="AS1664" s="37"/>
      <c r="AT1664" s="36"/>
      <c r="AU1664" s="37"/>
      <c r="AV1664" s="36"/>
      <c r="AW1664" s="36"/>
      <c r="AX1664" s="37"/>
      <c r="AY1664" s="140" t="str">
        <f>IF(AU1664="","",WORKDAY(AU1664,5,FESTIVOS_CO!A:A))</f>
        <v/>
      </c>
      <c r="AZ1664" s="54" t="str">
        <f t="shared" ca="1" si="315"/>
        <v>NO APLICA</v>
      </c>
      <c r="BA1664" s="55" t="str">
        <f>IF(AX1664="","",WORKDAY(AX1664,5,FESTIVOS_CO!A:A))</f>
        <v/>
      </c>
      <c r="BB1664" s="39"/>
      <c r="BC1664" s="40"/>
      <c r="BD1664" s="40"/>
      <c r="BE1664" s="56" t="str">
        <f t="shared" ca="1" si="316"/>
        <v>NO APLICA</v>
      </c>
      <c r="BF1664" s="37"/>
      <c r="BG1664" s="45"/>
      <c r="BH1664" s="37"/>
      <c r="BI1664" s="36"/>
      <c r="BJ1664" s="37"/>
      <c r="BK1664" s="36"/>
      <c r="BL1664" s="36"/>
      <c r="BM1664" s="53" t="str">
        <f>IF(BJ1664="","",WORKDAY(BJ1664,5,FESTIVOS_CO!A:A))</f>
        <v/>
      </c>
      <c r="BN1664" s="57" t="str">
        <f t="shared" ca="1" si="326"/>
        <v>PENDIENTE HACER AVISO</v>
      </c>
      <c r="BO1664" s="54" t="str">
        <f t="shared" ca="1" si="319"/>
        <v>EN TRÁMITE NOTIF. POR AVISO</v>
      </c>
      <c r="BP1664" s="37"/>
      <c r="BQ1664" s="53" t="str">
        <f>IF(BP1664="","",WORKDAY(BP1664,5,FESTIVOS_CO!A:A))</f>
        <v/>
      </c>
      <c r="BR1664" s="37"/>
      <c r="BS1664" s="36"/>
      <c r="BT1664" s="38"/>
      <c r="BU1664" s="58" t="e">
        <f>VLOOKUP(BT1664,Hoja2!$C:$D,2,0)</f>
        <v>#N/A</v>
      </c>
      <c r="BV1664" s="80" t="str">
        <f>IF(
AND(AO1664="",BD1664="",BQ1664=""),
"EN PROCESO NOTIFICACION / COMUNICACION",
IF(
BT1664="",
"NO APLICA",
IF(
BU1664=60,
IF(AO1664&lt;&gt;"",AO1664,IF(BD1664&lt;&gt;"",BD1664,BQ1664))+60,
WORKDAY(
IF(AO1664&lt;&gt;"",AO1664,IF(BD1664&lt;&gt;"",BD1664,BQ1664)),
BU1664,
FESTIVOS_CO!A:A
)
)
))</f>
        <v>EN PROCESO NOTIFICACION / COMUNICACION</v>
      </c>
      <c r="BW1664" s="44"/>
      <c r="BX1664" s="53"/>
      <c r="BY1664" s="45"/>
      <c r="BZ1664" s="37"/>
      <c r="CA1664" s="54" t="str">
        <f t="shared" si="320"/>
        <v>PENDIENTE EJECUTORIA</v>
      </c>
      <c r="CB1664" s="59" t="str">
        <f t="shared" si="317"/>
        <v/>
      </c>
      <c r="CC1664" s="36"/>
      <c r="CD1664" s="40"/>
      <c r="CE1664" s="46"/>
      <c r="CF1664" s="40"/>
      <c r="CG1664" s="40"/>
      <c r="CH1664" s="40"/>
      <c r="CI1664" s="36"/>
      <c r="CJ1664" s="47"/>
      <c r="CK1664" s="40"/>
      <c r="CL1664" s="40"/>
      <c r="CM1664" s="40"/>
      <c r="CN1664" s="40"/>
    </row>
    <row r="1665" spans="1:92" ht="42.75" hidden="1">
      <c r="A1665" s="49" t="str">
        <f t="shared" si="321"/>
        <v>SIN GESTIÓN</v>
      </c>
      <c r="B1665" s="58"/>
      <c r="C1665" s="37"/>
      <c r="D1665" s="37"/>
      <c r="E1665" s="49" t="str">
        <f t="shared" si="322"/>
        <v>PENDIENTE NOTIFICACIÓN</v>
      </c>
      <c r="F1665" s="141" t="str">
        <f t="shared" si="323"/>
        <v>PENDIENTE NOTIFICACIÓN</v>
      </c>
      <c r="G1665" s="49" t="str">
        <f t="shared" si="324"/>
        <v/>
      </c>
      <c r="H1665" s="51" t="str">
        <f ca="1">IF(
L1665="",
"",
IF(
NETWORKDAYS(L1665,IF(M1665&lt;&gt;"",M1665,TODAY()),FESTIVOS_CO!A:A)&gt;2,
"VENCIDO",
IF(
NETWORKDAYS(L1665,IF(M1665&lt;&gt;"",M1665,TODAY()),FESTIVOS_CO!A:A)=2,
"ALERTA",
"A TIEMPO"
)))</f>
        <v/>
      </c>
      <c r="I1665" s="40"/>
      <c r="J1665" s="36"/>
      <c r="K1665" s="37"/>
      <c r="L1665" s="50"/>
      <c r="M1665" s="37"/>
      <c r="N1665" s="52"/>
      <c r="O1665" s="52"/>
      <c r="P1665" s="36"/>
      <c r="Q1665" s="36"/>
      <c r="R1665" s="40"/>
      <c r="S1665" s="36"/>
      <c r="T1665" s="40"/>
      <c r="U1665" s="40"/>
      <c r="V1665" s="81"/>
      <c r="W1665" s="40"/>
      <c r="X1665" s="40"/>
      <c r="Y1665" s="40"/>
      <c r="Z1665" s="38" t="str">
        <f>IFERROR(VLOOKUP(Y1665,DIRECTORIO!A:B,2,FALSE),"")</f>
        <v/>
      </c>
      <c r="AA1665" s="40"/>
      <c r="AB1665" s="40"/>
      <c r="AC1665" s="40"/>
      <c r="AD1665" s="40"/>
      <c r="AE1665" s="40"/>
      <c r="AF1665" s="40"/>
      <c r="AG1665" s="41" t="s">
        <v>109</v>
      </c>
      <c r="AH1665" s="42"/>
      <c r="AI1665" s="54" t="str">
        <f t="shared" ca="1" si="325"/>
        <v>PENDIENTE NOTIFICACIÓN ELECTRÓNICA</v>
      </c>
      <c r="AJ1665" s="37"/>
      <c r="AK1665" s="37"/>
      <c r="AL1665" s="37"/>
      <c r="AM1665" s="53" t="str">
        <f>IF(AK1665="","",WORKDAY(AK1665,5,FESTIVOS_CO!A:A))</f>
        <v/>
      </c>
      <c r="AN1665" s="37"/>
      <c r="AO1665" s="37"/>
      <c r="AP1665" s="54" t="str">
        <f t="shared" ca="1" si="318"/>
        <v>NO APLICA</v>
      </c>
      <c r="AQ1665" s="36"/>
      <c r="AR1665" s="43"/>
      <c r="AS1665" s="37"/>
      <c r="AT1665" s="36"/>
      <c r="AU1665" s="37"/>
      <c r="AV1665" s="36"/>
      <c r="AW1665" s="36"/>
      <c r="AX1665" s="37"/>
      <c r="AY1665" s="140" t="str">
        <f>IF(AU1665="","",WORKDAY(AU1665,5,FESTIVOS_CO!A:A))</f>
        <v/>
      </c>
      <c r="AZ1665" s="54" t="str">
        <f t="shared" ca="1" si="315"/>
        <v>NO APLICA</v>
      </c>
      <c r="BA1665" s="55" t="str">
        <f>IF(AX1665="","",WORKDAY(AX1665,5,FESTIVOS_CO!A:A))</f>
        <v/>
      </c>
      <c r="BB1665" s="39"/>
      <c r="BC1665" s="40"/>
      <c r="BD1665" s="40"/>
      <c r="BE1665" s="56" t="str">
        <f t="shared" ca="1" si="316"/>
        <v>NO APLICA</v>
      </c>
      <c r="BF1665" s="37"/>
      <c r="BG1665" s="45"/>
      <c r="BH1665" s="37"/>
      <c r="BI1665" s="36"/>
      <c r="BJ1665" s="37"/>
      <c r="BK1665" s="36"/>
      <c r="BL1665" s="36"/>
      <c r="BM1665" s="53" t="str">
        <f>IF(BJ1665="","",WORKDAY(BJ1665,5,FESTIVOS_CO!A:A))</f>
        <v/>
      </c>
      <c r="BN1665" s="57" t="str">
        <f t="shared" ca="1" si="326"/>
        <v>PENDIENTE HACER AVISO</v>
      </c>
      <c r="BO1665" s="54" t="str">
        <f t="shared" ca="1" si="319"/>
        <v>EN TRÁMITE NOTIF. POR AVISO</v>
      </c>
      <c r="BP1665" s="37"/>
      <c r="BQ1665" s="53" t="str">
        <f>IF(BP1665="","",WORKDAY(BP1665,5,FESTIVOS_CO!A:A))</f>
        <v/>
      </c>
      <c r="BR1665" s="37"/>
      <c r="BS1665" s="36"/>
      <c r="BT1665" s="38"/>
      <c r="BU1665" s="58" t="e">
        <f>VLOOKUP(BT1665,Hoja2!$C:$D,2,0)</f>
        <v>#N/A</v>
      </c>
      <c r="BV1665" s="80" t="str">
        <f>IF(
AND(AO1665="",BD1665="",BQ1665=""),
"EN PROCESO NOTIFICACION / COMUNICACION",
IF(
BT1665="",
"NO APLICA",
IF(
BU1665=60,
IF(AO1665&lt;&gt;"",AO1665,IF(BD1665&lt;&gt;"",BD1665,BQ1665))+60,
WORKDAY(
IF(AO1665&lt;&gt;"",AO1665,IF(BD1665&lt;&gt;"",BD1665,BQ1665)),
BU1665,
FESTIVOS_CO!A:A
)
)
))</f>
        <v>EN PROCESO NOTIFICACION / COMUNICACION</v>
      </c>
      <c r="BW1665" s="44"/>
      <c r="BX1665" s="53"/>
      <c r="BY1665" s="45"/>
      <c r="BZ1665" s="37"/>
      <c r="CA1665" s="54" t="str">
        <f t="shared" si="320"/>
        <v>PENDIENTE EJECUTORIA</v>
      </c>
      <c r="CB1665" s="59" t="str">
        <f t="shared" si="317"/>
        <v/>
      </c>
      <c r="CC1665" s="36"/>
      <c r="CD1665" s="40"/>
      <c r="CE1665" s="46"/>
      <c r="CF1665" s="40"/>
      <c r="CG1665" s="40"/>
      <c r="CH1665" s="40"/>
      <c r="CI1665" s="36"/>
      <c r="CJ1665" s="47"/>
      <c r="CK1665" s="40"/>
      <c r="CL1665" s="40"/>
      <c r="CM1665" s="40"/>
      <c r="CN1665" s="40"/>
    </row>
    <row r="1666" spans="1:92" ht="42.75" hidden="1">
      <c r="A1666" s="49" t="str">
        <f t="shared" si="321"/>
        <v>SIN GESTIÓN</v>
      </c>
      <c r="B1666" s="58"/>
      <c r="C1666" s="37"/>
      <c r="D1666" s="37"/>
      <c r="E1666" s="49" t="str">
        <f t="shared" si="322"/>
        <v>PENDIENTE NOTIFICACIÓN</v>
      </c>
      <c r="F1666" s="141" t="str">
        <f t="shared" si="323"/>
        <v>PENDIENTE NOTIFICACIÓN</v>
      </c>
      <c r="G1666" s="49" t="str">
        <f t="shared" si="324"/>
        <v/>
      </c>
      <c r="H1666" s="51" t="str">
        <f ca="1">IF(
L1666="",
"",
IF(
NETWORKDAYS(L1666,IF(M1666&lt;&gt;"",M1666,TODAY()),FESTIVOS_CO!A:A)&gt;2,
"VENCIDO",
IF(
NETWORKDAYS(L1666,IF(M1666&lt;&gt;"",M1666,TODAY()),FESTIVOS_CO!A:A)=2,
"ALERTA",
"A TIEMPO"
)))</f>
        <v/>
      </c>
      <c r="I1666" s="40"/>
      <c r="J1666" s="36"/>
      <c r="K1666" s="37"/>
      <c r="L1666" s="50"/>
      <c r="M1666" s="37"/>
      <c r="N1666" s="52"/>
      <c r="O1666" s="52"/>
      <c r="P1666" s="36"/>
      <c r="Q1666" s="36"/>
      <c r="R1666" s="40"/>
      <c r="S1666" s="36"/>
      <c r="T1666" s="40"/>
      <c r="U1666" s="40"/>
      <c r="V1666" s="81"/>
      <c r="W1666" s="40"/>
      <c r="X1666" s="40"/>
      <c r="Y1666" s="40"/>
      <c r="Z1666" s="38" t="str">
        <f>IFERROR(VLOOKUP(Y1666,DIRECTORIO!A:B,2,FALSE),"")</f>
        <v/>
      </c>
      <c r="AA1666" s="40"/>
      <c r="AB1666" s="40"/>
      <c r="AC1666" s="40"/>
      <c r="AD1666" s="40"/>
      <c r="AE1666" s="40"/>
      <c r="AF1666" s="40"/>
      <c r="AG1666" s="41" t="s">
        <v>109</v>
      </c>
      <c r="AH1666" s="42"/>
      <c r="AI1666" s="54" t="str">
        <f t="shared" ca="1" si="325"/>
        <v>PENDIENTE NOTIFICACIÓN ELECTRÓNICA</v>
      </c>
      <c r="AJ1666" s="37"/>
      <c r="AK1666" s="37"/>
      <c r="AL1666" s="37"/>
      <c r="AM1666" s="53" t="str">
        <f>IF(AK1666="","",WORKDAY(AK1666,5,FESTIVOS_CO!A:A))</f>
        <v/>
      </c>
      <c r="AN1666" s="37"/>
      <c r="AO1666" s="37"/>
      <c r="AP1666" s="54" t="str">
        <f t="shared" ca="1" si="318"/>
        <v>NO APLICA</v>
      </c>
      <c r="AQ1666" s="36"/>
      <c r="AR1666" s="43"/>
      <c r="AS1666" s="37"/>
      <c r="AT1666" s="36"/>
      <c r="AU1666" s="37"/>
      <c r="AV1666" s="36"/>
      <c r="AW1666" s="36"/>
      <c r="AX1666" s="37"/>
      <c r="AY1666" s="140" t="str">
        <f>IF(AU1666="","",WORKDAY(AU1666,5,FESTIVOS_CO!A:A))</f>
        <v/>
      </c>
      <c r="AZ1666" s="54" t="str">
        <f t="shared" ca="1" si="315"/>
        <v>NO APLICA</v>
      </c>
      <c r="BA1666" s="55" t="str">
        <f>IF(AX1666="","",WORKDAY(AX1666,5,FESTIVOS_CO!A:A))</f>
        <v/>
      </c>
      <c r="BB1666" s="39"/>
      <c r="BC1666" s="40"/>
      <c r="BD1666" s="40"/>
      <c r="BE1666" s="56" t="str">
        <f t="shared" ca="1" si="316"/>
        <v>NO APLICA</v>
      </c>
      <c r="BF1666" s="37"/>
      <c r="BG1666" s="45"/>
      <c r="BH1666" s="37"/>
      <c r="BI1666" s="36"/>
      <c r="BJ1666" s="37"/>
      <c r="BK1666" s="36"/>
      <c r="BL1666" s="36"/>
      <c r="BM1666" s="53" t="str">
        <f>IF(BJ1666="","",WORKDAY(BJ1666,5,FESTIVOS_CO!A:A))</f>
        <v/>
      </c>
      <c r="BN1666" s="57" t="str">
        <f t="shared" ca="1" si="326"/>
        <v>PENDIENTE HACER AVISO</v>
      </c>
      <c r="BO1666" s="54" t="str">
        <f t="shared" ca="1" si="319"/>
        <v>EN TRÁMITE NOTIF. POR AVISO</v>
      </c>
      <c r="BP1666" s="37"/>
      <c r="BQ1666" s="53" t="str">
        <f>IF(BP1666="","",WORKDAY(BP1666,5,FESTIVOS_CO!A:A))</f>
        <v/>
      </c>
      <c r="BR1666" s="37"/>
      <c r="BS1666" s="36"/>
      <c r="BT1666" s="38"/>
      <c r="BU1666" s="58" t="e">
        <f>VLOOKUP(BT1666,Hoja2!$C:$D,2,0)</f>
        <v>#N/A</v>
      </c>
      <c r="BV1666" s="80" t="str">
        <f>IF(
AND(AO1666="",BD1666="",BQ1666=""),
"EN PROCESO NOTIFICACION / COMUNICACION",
IF(
BT1666="",
"NO APLICA",
IF(
BU1666=60,
IF(AO1666&lt;&gt;"",AO1666,IF(BD1666&lt;&gt;"",BD1666,BQ1666))+60,
WORKDAY(
IF(AO1666&lt;&gt;"",AO1666,IF(BD1666&lt;&gt;"",BD1666,BQ1666)),
BU1666,
FESTIVOS_CO!A:A
)
)
))</f>
        <v>EN PROCESO NOTIFICACION / COMUNICACION</v>
      </c>
      <c r="BW1666" s="44"/>
      <c r="BX1666" s="53"/>
      <c r="BY1666" s="45"/>
      <c r="BZ1666" s="37"/>
      <c r="CA1666" s="54" t="str">
        <f t="shared" si="320"/>
        <v>PENDIENTE EJECUTORIA</v>
      </c>
      <c r="CB1666" s="59" t="str">
        <f t="shared" si="317"/>
        <v/>
      </c>
      <c r="CC1666" s="36"/>
      <c r="CD1666" s="40"/>
      <c r="CE1666" s="46"/>
      <c r="CF1666" s="40"/>
      <c r="CG1666" s="40"/>
      <c r="CH1666" s="40"/>
      <c r="CI1666" s="36"/>
      <c r="CJ1666" s="47"/>
      <c r="CK1666" s="40"/>
      <c r="CL1666" s="40"/>
      <c r="CM1666" s="40"/>
      <c r="CN1666" s="40"/>
    </row>
    <row r="1667" spans="1:92" ht="42.75" hidden="1">
      <c r="A1667" s="49" t="str">
        <f t="shared" si="321"/>
        <v>SIN GESTIÓN</v>
      </c>
      <c r="B1667" s="58"/>
      <c r="C1667" s="37"/>
      <c r="D1667" s="37"/>
      <c r="E1667" s="49" t="str">
        <f t="shared" si="322"/>
        <v>PENDIENTE NOTIFICACIÓN</v>
      </c>
      <c r="F1667" s="141" t="str">
        <f t="shared" si="323"/>
        <v>PENDIENTE NOTIFICACIÓN</v>
      </c>
      <c r="G1667" s="49" t="str">
        <f t="shared" si="324"/>
        <v/>
      </c>
      <c r="H1667" s="51" t="str">
        <f ca="1">IF(
L1667="",
"",
IF(
NETWORKDAYS(L1667,IF(M1667&lt;&gt;"",M1667,TODAY()),FESTIVOS_CO!A:A)&gt;2,
"VENCIDO",
IF(
NETWORKDAYS(L1667,IF(M1667&lt;&gt;"",M1667,TODAY()),FESTIVOS_CO!A:A)=2,
"ALERTA",
"A TIEMPO"
)))</f>
        <v/>
      </c>
      <c r="I1667" s="40"/>
      <c r="J1667" s="36"/>
      <c r="K1667" s="37"/>
      <c r="L1667" s="50"/>
      <c r="M1667" s="37"/>
      <c r="N1667" s="52"/>
      <c r="O1667" s="52"/>
      <c r="P1667" s="36"/>
      <c r="Q1667" s="36"/>
      <c r="R1667" s="40"/>
      <c r="S1667" s="36"/>
      <c r="T1667" s="40"/>
      <c r="U1667" s="40"/>
      <c r="V1667" s="81"/>
      <c r="W1667" s="40"/>
      <c r="X1667" s="40"/>
      <c r="Y1667" s="40"/>
      <c r="Z1667" s="38" t="str">
        <f>IFERROR(VLOOKUP(Y1667,DIRECTORIO!A:B,2,FALSE),"")</f>
        <v/>
      </c>
      <c r="AA1667" s="40"/>
      <c r="AB1667" s="40"/>
      <c r="AC1667" s="40"/>
      <c r="AD1667" s="40"/>
      <c r="AE1667" s="40"/>
      <c r="AF1667" s="40"/>
      <c r="AG1667" s="41" t="s">
        <v>109</v>
      </c>
      <c r="AH1667" s="42"/>
      <c r="AI1667" s="54" t="str">
        <f t="shared" ca="1" si="325"/>
        <v>PENDIENTE NOTIFICACIÓN ELECTRÓNICA</v>
      </c>
      <c r="AJ1667" s="37"/>
      <c r="AK1667" s="37"/>
      <c r="AL1667" s="37"/>
      <c r="AM1667" s="53" t="str">
        <f>IF(AK1667="","",WORKDAY(AK1667,5,FESTIVOS_CO!A:A))</f>
        <v/>
      </c>
      <c r="AN1667" s="37"/>
      <c r="AO1667" s="37"/>
      <c r="AP1667" s="54" t="str">
        <f t="shared" ca="1" si="318"/>
        <v>NO APLICA</v>
      </c>
      <c r="AQ1667" s="36"/>
      <c r="AR1667" s="43"/>
      <c r="AS1667" s="37"/>
      <c r="AT1667" s="36"/>
      <c r="AU1667" s="37"/>
      <c r="AV1667" s="36"/>
      <c r="AW1667" s="36"/>
      <c r="AX1667" s="37"/>
      <c r="AY1667" s="140" t="str">
        <f>IF(AU1667="","",WORKDAY(AU1667,5,FESTIVOS_CO!A:A))</f>
        <v/>
      </c>
      <c r="AZ1667" s="54" t="str">
        <f t="shared" ca="1" si="315"/>
        <v>NO APLICA</v>
      </c>
      <c r="BA1667" s="55" t="str">
        <f>IF(AX1667="","",WORKDAY(AX1667,5,FESTIVOS_CO!A:A))</f>
        <v/>
      </c>
      <c r="BB1667" s="39"/>
      <c r="BC1667" s="40"/>
      <c r="BD1667" s="40"/>
      <c r="BE1667" s="56" t="str">
        <f t="shared" ca="1" si="316"/>
        <v>NO APLICA</v>
      </c>
      <c r="BF1667" s="37"/>
      <c r="BG1667" s="45"/>
      <c r="BH1667" s="37"/>
      <c r="BI1667" s="36"/>
      <c r="BJ1667" s="37"/>
      <c r="BK1667" s="36"/>
      <c r="BL1667" s="36"/>
      <c r="BM1667" s="53" t="str">
        <f>IF(BJ1667="","",WORKDAY(BJ1667,5,FESTIVOS_CO!A:A))</f>
        <v/>
      </c>
      <c r="BN1667" s="57" t="str">
        <f t="shared" ca="1" si="326"/>
        <v>PENDIENTE HACER AVISO</v>
      </c>
      <c r="BO1667" s="54" t="str">
        <f t="shared" ca="1" si="319"/>
        <v>EN TRÁMITE NOTIF. POR AVISO</v>
      </c>
      <c r="BP1667" s="37"/>
      <c r="BQ1667" s="53" t="str">
        <f>IF(BP1667="","",WORKDAY(BP1667,5,FESTIVOS_CO!A:A))</f>
        <v/>
      </c>
      <c r="BR1667" s="37"/>
      <c r="BS1667" s="36"/>
      <c r="BT1667" s="38"/>
      <c r="BU1667" s="58" t="e">
        <f>VLOOKUP(BT1667,Hoja2!$C:$D,2,0)</f>
        <v>#N/A</v>
      </c>
      <c r="BV1667" s="80" t="str">
        <f>IF(
AND(AO1667="",BD1667="",BQ1667=""),
"EN PROCESO NOTIFICACION / COMUNICACION",
IF(
BT1667="",
"NO APLICA",
IF(
BU1667=60,
IF(AO1667&lt;&gt;"",AO1667,IF(BD1667&lt;&gt;"",BD1667,BQ1667))+60,
WORKDAY(
IF(AO1667&lt;&gt;"",AO1667,IF(BD1667&lt;&gt;"",BD1667,BQ1667)),
BU1667,
FESTIVOS_CO!A:A
)
)
))</f>
        <v>EN PROCESO NOTIFICACION / COMUNICACION</v>
      </c>
      <c r="BW1667" s="44"/>
      <c r="BX1667" s="53"/>
      <c r="BY1667" s="45"/>
      <c r="BZ1667" s="37"/>
      <c r="CA1667" s="54" t="str">
        <f t="shared" si="320"/>
        <v>PENDIENTE EJECUTORIA</v>
      </c>
      <c r="CB1667" s="59" t="str">
        <f t="shared" si="317"/>
        <v/>
      </c>
      <c r="CC1667" s="36"/>
      <c r="CD1667" s="40"/>
      <c r="CE1667" s="46"/>
      <c r="CF1667" s="40"/>
      <c r="CG1667" s="40"/>
      <c r="CH1667" s="40"/>
      <c r="CI1667" s="36"/>
      <c r="CJ1667" s="47"/>
      <c r="CK1667" s="40"/>
      <c r="CL1667" s="40"/>
      <c r="CM1667" s="40"/>
      <c r="CN1667" s="40"/>
    </row>
    <row r="1668" spans="1:92" ht="42.75" hidden="1">
      <c r="A1668" s="49" t="str">
        <f t="shared" si="321"/>
        <v>SIN GESTIÓN</v>
      </c>
      <c r="B1668" s="58"/>
      <c r="C1668" s="37"/>
      <c r="D1668" s="37"/>
      <c r="E1668" s="49" t="str">
        <f t="shared" si="322"/>
        <v>PENDIENTE NOTIFICACIÓN</v>
      </c>
      <c r="F1668" s="141" t="str">
        <f t="shared" si="323"/>
        <v>PENDIENTE NOTIFICACIÓN</v>
      </c>
      <c r="G1668" s="49" t="str">
        <f t="shared" si="324"/>
        <v/>
      </c>
      <c r="H1668" s="51" t="str">
        <f ca="1">IF(
L1668="",
"",
IF(
NETWORKDAYS(L1668,IF(M1668&lt;&gt;"",M1668,TODAY()),FESTIVOS_CO!A:A)&gt;2,
"VENCIDO",
IF(
NETWORKDAYS(L1668,IF(M1668&lt;&gt;"",M1668,TODAY()),FESTIVOS_CO!A:A)=2,
"ALERTA",
"A TIEMPO"
)))</f>
        <v/>
      </c>
      <c r="I1668" s="40"/>
      <c r="J1668" s="36"/>
      <c r="K1668" s="37"/>
      <c r="L1668" s="50"/>
      <c r="M1668" s="37"/>
      <c r="N1668" s="52"/>
      <c r="O1668" s="52"/>
      <c r="P1668" s="36"/>
      <c r="Q1668" s="36"/>
      <c r="R1668" s="40"/>
      <c r="S1668" s="36"/>
      <c r="T1668" s="40"/>
      <c r="U1668" s="40"/>
      <c r="V1668" s="81"/>
      <c r="W1668" s="40"/>
      <c r="X1668" s="40"/>
      <c r="Y1668" s="40"/>
      <c r="Z1668" s="38" t="str">
        <f>IFERROR(VLOOKUP(Y1668,DIRECTORIO!A:B,2,FALSE),"")</f>
        <v/>
      </c>
      <c r="AA1668" s="40"/>
      <c r="AB1668" s="40"/>
      <c r="AC1668" s="40"/>
      <c r="AD1668" s="40"/>
      <c r="AE1668" s="40"/>
      <c r="AF1668" s="40"/>
      <c r="AG1668" s="41" t="s">
        <v>109</v>
      </c>
      <c r="AH1668" s="42"/>
      <c r="AI1668" s="54" t="str">
        <f t="shared" ca="1" si="325"/>
        <v>PENDIENTE NOTIFICACIÓN ELECTRÓNICA</v>
      </c>
      <c r="AJ1668" s="37"/>
      <c r="AK1668" s="37"/>
      <c r="AL1668" s="37"/>
      <c r="AM1668" s="53" t="str">
        <f>IF(AK1668="","",WORKDAY(AK1668,5,FESTIVOS_CO!A:A))</f>
        <v/>
      </c>
      <c r="AN1668" s="37"/>
      <c r="AO1668" s="37"/>
      <c r="AP1668" s="54" t="str">
        <f t="shared" ca="1" si="318"/>
        <v>NO APLICA</v>
      </c>
      <c r="AQ1668" s="36"/>
      <c r="AR1668" s="43"/>
      <c r="AS1668" s="37"/>
      <c r="AT1668" s="36"/>
      <c r="AU1668" s="37"/>
      <c r="AV1668" s="36"/>
      <c r="AW1668" s="36"/>
      <c r="AX1668" s="37"/>
      <c r="AY1668" s="140" t="str">
        <f>IF(AU1668="","",WORKDAY(AU1668,5,FESTIVOS_CO!A:A))</f>
        <v/>
      </c>
      <c r="AZ1668" s="54" t="str">
        <f t="shared" ca="1" si="315"/>
        <v>NO APLICA</v>
      </c>
      <c r="BA1668" s="55" t="str">
        <f>IF(AX1668="","",WORKDAY(AX1668,5,FESTIVOS_CO!A:A))</f>
        <v/>
      </c>
      <c r="BB1668" s="39"/>
      <c r="BC1668" s="40"/>
      <c r="BD1668" s="40"/>
      <c r="BE1668" s="56" t="str">
        <f t="shared" ca="1" si="316"/>
        <v>NO APLICA</v>
      </c>
      <c r="BF1668" s="37"/>
      <c r="BG1668" s="45"/>
      <c r="BH1668" s="37"/>
      <c r="BI1668" s="36"/>
      <c r="BJ1668" s="37"/>
      <c r="BK1668" s="36"/>
      <c r="BL1668" s="36"/>
      <c r="BM1668" s="53" t="str">
        <f>IF(BJ1668="","",WORKDAY(BJ1668,5,FESTIVOS_CO!A:A))</f>
        <v/>
      </c>
      <c r="BN1668" s="57" t="str">
        <f t="shared" ca="1" si="326"/>
        <v>PENDIENTE HACER AVISO</v>
      </c>
      <c r="BO1668" s="54" t="str">
        <f t="shared" ca="1" si="319"/>
        <v>EN TRÁMITE NOTIF. POR AVISO</v>
      </c>
      <c r="BP1668" s="37"/>
      <c r="BQ1668" s="53" t="str">
        <f>IF(BP1668="","",WORKDAY(BP1668,5,FESTIVOS_CO!A:A))</f>
        <v/>
      </c>
      <c r="BR1668" s="37"/>
      <c r="BS1668" s="36"/>
      <c r="BT1668" s="38"/>
      <c r="BU1668" s="58" t="e">
        <f>VLOOKUP(BT1668,Hoja2!$C:$D,2,0)</f>
        <v>#N/A</v>
      </c>
      <c r="BV1668" s="80" t="str">
        <f>IF(
AND(AO1668="",BD1668="",BQ1668=""),
"EN PROCESO NOTIFICACION / COMUNICACION",
IF(
BT1668="",
"NO APLICA",
IF(
BU1668=60,
IF(AO1668&lt;&gt;"",AO1668,IF(BD1668&lt;&gt;"",BD1668,BQ1668))+60,
WORKDAY(
IF(AO1668&lt;&gt;"",AO1668,IF(BD1668&lt;&gt;"",BD1668,BQ1668)),
BU1668,
FESTIVOS_CO!A:A
)
)
))</f>
        <v>EN PROCESO NOTIFICACION / COMUNICACION</v>
      </c>
      <c r="BW1668" s="44"/>
      <c r="BX1668" s="53"/>
      <c r="BY1668" s="45"/>
      <c r="BZ1668" s="37"/>
      <c r="CA1668" s="54" t="str">
        <f t="shared" si="320"/>
        <v>PENDIENTE EJECUTORIA</v>
      </c>
      <c r="CB1668" s="59" t="str">
        <f t="shared" si="317"/>
        <v/>
      </c>
      <c r="CC1668" s="36"/>
      <c r="CD1668" s="40"/>
      <c r="CE1668" s="46"/>
      <c r="CF1668" s="40"/>
      <c r="CG1668" s="40"/>
      <c r="CH1668" s="40"/>
      <c r="CI1668" s="36"/>
      <c r="CJ1668" s="47"/>
      <c r="CK1668" s="40"/>
      <c r="CL1668" s="40"/>
      <c r="CM1668" s="40"/>
      <c r="CN1668" s="40"/>
    </row>
    <row r="1669" spans="1:92" ht="42.75" hidden="1">
      <c r="A1669" s="49" t="str">
        <f t="shared" si="321"/>
        <v>SIN GESTIÓN</v>
      </c>
      <c r="B1669" s="58"/>
      <c r="C1669" s="37"/>
      <c r="D1669" s="37"/>
      <c r="E1669" s="49" t="str">
        <f t="shared" si="322"/>
        <v>PENDIENTE NOTIFICACIÓN</v>
      </c>
      <c r="F1669" s="141" t="str">
        <f t="shared" si="323"/>
        <v>PENDIENTE NOTIFICACIÓN</v>
      </c>
      <c r="G1669" s="49" t="str">
        <f t="shared" si="324"/>
        <v/>
      </c>
      <c r="H1669" s="51" t="str">
        <f ca="1">IF(
L1669="",
"",
IF(
NETWORKDAYS(L1669,IF(M1669&lt;&gt;"",M1669,TODAY()),FESTIVOS_CO!A:A)&gt;2,
"VENCIDO",
IF(
NETWORKDAYS(L1669,IF(M1669&lt;&gt;"",M1669,TODAY()),FESTIVOS_CO!A:A)=2,
"ALERTA",
"A TIEMPO"
)))</f>
        <v/>
      </c>
      <c r="I1669" s="40"/>
      <c r="J1669" s="36"/>
      <c r="K1669" s="37"/>
      <c r="L1669" s="50"/>
      <c r="M1669" s="37"/>
      <c r="N1669" s="52"/>
      <c r="O1669" s="52"/>
      <c r="P1669" s="36"/>
      <c r="Q1669" s="36"/>
      <c r="R1669" s="40"/>
      <c r="S1669" s="36"/>
      <c r="T1669" s="40"/>
      <c r="U1669" s="40"/>
      <c r="V1669" s="81"/>
      <c r="W1669" s="40"/>
      <c r="X1669" s="40"/>
      <c r="Y1669" s="40"/>
      <c r="Z1669" s="38" t="str">
        <f>IFERROR(VLOOKUP(Y1669,DIRECTORIO!A:B,2,FALSE),"")</f>
        <v/>
      </c>
      <c r="AA1669" s="40"/>
      <c r="AB1669" s="40"/>
      <c r="AC1669" s="40"/>
      <c r="AD1669" s="40"/>
      <c r="AE1669" s="40"/>
      <c r="AF1669" s="40"/>
      <c r="AG1669" s="41" t="s">
        <v>109</v>
      </c>
      <c r="AH1669" s="42"/>
      <c r="AI1669" s="54" t="str">
        <f t="shared" ca="1" si="325"/>
        <v>PENDIENTE NOTIFICACIÓN ELECTRÓNICA</v>
      </c>
      <c r="AJ1669" s="37"/>
      <c r="AK1669" s="37"/>
      <c r="AL1669" s="37"/>
      <c r="AM1669" s="53" t="str">
        <f>IF(AK1669="","",WORKDAY(AK1669,5,FESTIVOS_CO!A:A))</f>
        <v/>
      </c>
      <c r="AN1669" s="37"/>
      <c r="AO1669" s="37"/>
      <c r="AP1669" s="54" t="str">
        <f t="shared" ca="1" si="318"/>
        <v>NO APLICA</v>
      </c>
      <c r="AQ1669" s="36"/>
      <c r="AR1669" s="43"/>
      <c r="AS1669" s="37"/>
      <c r="AT1669" s="36"/>
      <c r="AU1669" s="37"/>
      <c r="AV1669" s="36"/>
      <c r="AW1669" s="36"/>
      <c r="AX1669" s="37"/>
      <c r="AY1669" s="140" t="str">
        <f>IF(AU1669="","",WORKDAY(AU1669,5,FESTIVOS_CO!A:A))</f>
        <v/>
      </c>
      <c r="AZ1669" s="54" t="str">
        <f t="shared" ca="1" si="315"/>
        <v>NO APLICA</v>
      </c>
      <c r="BA1669" s="55" t="str">
        <f>IF(AX1669="","",WORKDAY(AX1669,5,FESTIVOS_CO!A:A))</f>
        <v/>
      </c>
      <c r="BB1669" s="39"/>
      <c r="BC1669" s="40"/>
      <c r="BD1669" s="40"/>
      <c r="BE1669" s="56" t="str">
        <f t="shared" ca="1" si="316"/>
        <v>NO APLICA</v>
      </c>
      <c r="BF1669" s="37"/>
      <c r="BG1669" s="45"/>
      <c r="BH1669" s="37"/>
      <c r="BI1669" s="36"/>
      <c r="BJ1669" s="37"/>
      <c r="BK1669" s="36"/>
      <c r="BL1669" s="36"/>
      <c r="BM1669" s="53" t="str">
        <f>IF(BJ1669="","",WORKDAY(BJ1669,5,FESTIVOS_CO!A:A))</f>
        <v/>
      </c>
      <c r="BN1669" s="57" t="str">
        <f t="shared" ca="1" si="326"/>
        <v>PENDIENTE HACER AVISO</v>
      </c>
      <c r="BO1669" s="54" t="str">
        <f t="shared" ca="1" si="319"/>
        <v>EN TRÁMITE NOTIF. POR AVISO</v>
      </c>
      <c r="BP1669" s="37"/>
      <c r="BQ1669" s="53" t="str">
        <f>IF(BP1669="","",WORKDAY(BP1669,5,FESTIVOS_CO!A:A))</f>
        <v/>
      </c>
      <c r="BR1669" s="37"/>
      <c r="BS1669" s="36"/>
      <c r="BT1669" s="38"/>
      <c r="BU1669" s="58" t="e">
        <f>VLOOKUP(BT1669,Hoja2!$C:$D,2,0)</f>
        <v>#N/A</v>
      </c>
      <c r="BV1669" s="80" t="str">
        <f>IF(
AND(AO1669="",BD1669="",BQ1669=""),
"EN PROCESO NOTIFICACION / COMUNICACION",
IF(
BT1669="",
"NO APLICA",
IF(
BU1669=60,
IF(AO1669&lt;&gt;"",AO1669,IF(BD1669&lt;&gt;"",BD1669,BQ1669))+60,
WORKDAY(
IF(AO1669&lt;&gt;"",AO1669,IF(BD1669&lt;&gt;"",BD1669,BQ1669)),
BU1669,
FESTIVOS_CO!A:A
)
)
))</f>
        <v>EN PROCESO NOTIFICACION / COMUNICACION</v>
      </c>
      <c r="BW1669" s="44"/>
      <c r="BX1669" s="53"/>
      <c r="BY1669" s="45"/>
      <c r="BZ1669" s="37"/>
      <c r="CA1669" s="54" t="str">
        <f t="shared" si="320"/>
        <v>PENDIENTE EJECUTORIA</v>
      </c>
      <c r="CB1669" s="59" t="str">
        <f t="shared" si="317"/>
        <v/>
      </c>
      <c r="CC1669" s="36"/>
      <c r="CD1669" s="40"/>
      <c r="CE1669" s="46"/>
      <c r="CF1669" s="40"/>
      <c r="CG1669" s="40"/>
      <c r="CH1669" s="40"/>
      <c r="CI1669" s="36"/>
      <c r="CJ1669" s="47"/>
      <c r="CK1669" s="40"/>
      <c r="CL1669" s="40"/>
      <c r="CM1669" s="40"/>
      <c r="CN1669" s="40"/>
    </row>
    <row r="1670" spans="1:92" ht="42.75" hidden="1">
      <c r="A1670" s="49" t="str">
        <f t="shared" si="321"/>
        <v>SIN GESTIÓN</v>
      </c>
      <c r="B1670" s="58"/>
      <c r="C1670" s="37"/>
      <c r="D1670" s="37"/>
      <c r="E1670" s="49" t="str">
        <f t="shared" si="322"/>
        <v>PENDIENTE NOTIFICACIÓN</v>
      </c>
      <c r="F1670" s="141" t="str">
        <f t="shared" si="323"/>
        <v>PENDIENTE NOTIFICACIÓN</v>
      </c>
      <c r="G1670" s="49" t="str">
        <f t="shared" si="324"/>
        <v/>
      </c>
      <c r="H1670" s="51" t="str">
        <f ca="1">IF(
L1670="",
"",
IF(
NETWORKDAYS(L1670,IF(M1670&lt;&gt;"",M1670,TODAY()),FESTIVOS_CO!A:A)&gt;2,
"VENCIDO",
IF(
NETWORKDAYS(L1670,IF(M1670&lt;&gt;"",M1670,TODAY()),FESTIVOS_CO!A:A)=2,
"ALERTA",
"A TIEMPO"
)))</f>
        <v/>
      </c>
      <c r="I1670" s="40"/>
      <c r="J1670" s="36"/>
      <c r="K1670" s="37"/>
      <c r="L1670" s="50"/>
      <c r="M1670" s="37"/>
      <c r="N1670" s="52"/>
      <c r="O1670" s="52"/>
      <c r="P1670" s="36"/>
      <c r="Q1670" s="36"/>
      <c r="R1670" s="40"/>
      <c r="S1670" s="36"/>
      <c r="T1670" s="40"/>
      <c r="U1670" s="40"/>
      <c r="V1670" s="81"/>
      <c r="W1670" s="40"/>
      <c r="X1670" s="40"/>
      <c r="Y1670" s="40"/>
      <c r="Z1670" s="38" t="str">
        <f>IFERROR(VLOOKUP(Y1670,DIRECTORIO!A:B,2,FALSE),"")</f>
        <v/>
      </c>
      <c r="AA1670" s="40"/>
      <c r="AB1670" s="40"/>
      <c r="AC1670" s="40"/>
      <c r="AD1670" s="40"/>
      <c r="AE1670" s="40"/>
      <c r="AF1670" s="40"/>
      <c r="AG1670" s="41" t="s">
        <v>109</v>
      </c>
      <c r="AH1670" s="42"/>
      <c r="AI1670" s="54" t="str">
        <f t="shared" ca="1" si="325"/>
        <v>PENDIENTE NOTIFICACIÓN ELECTRÓNICA</v>
      </c>
      <c r="AJ1670" s="37"/>
      <c r="AK1670" s="37"/>
      <c r="AL1670" s="37"/>
      <c r="AM1670" s="53" t="str">
        <f>IF(AK1670="","",WORKDAY(AK1670,5,FESTIVOS_CO!A:A))</f>
        <v/>
      </c>
      <c r="AN1670" s="37"/>
      <c r="AO1670" s="37"/>
      <c r="AP1670" s="54" t="str">
        <f t="shared" ca="1" si="318"/>
        <v>NO APLICA</v>
      </c>
      <c r="AQ1670" s="36"/>
      <c r="AR1670" s="43"/>
      <c r="AS1670" s="37"/>
      <c r="AT1670" s="36"/>
      <c r="AU1670" s="37"/>
      <c r="AV1670" s="36"/>
      <c r="AW1670" s="36"/>
      <c r="AX1670" s="37"/>
      <c r="AY1670" s="140" t="str">
        <f>IF(AU1670="","",WORKDAY(AU1670,5,FESTIVOS_CO!A:A))</f>
        <v/>
      </c>
      <c r="AZ1670" s="54" t="str">
        <f t="shared" ca="1" si="315"/>
        <v>NO APLICA</v>
      </c>
      <c r="BA1670" s="55" t="str">
        <f>IF(AX1670="","",WORKDAY(AX1670,5,FESTIVOS_CO!A:A))</f>
        <v/>
      </c>
      <c r="BB1670" s="39"/>
      <c r="BC1670" s="40"/>
      <c r="BD1670" s="40"/>
      <c r="BE1670" s="56" t="str">
        <f t="shared" ca="1" si="316"/>
        <v>NO APLICA</v>
      </c>
      <c r="BF1670" s="37"/>
      <c r="BG1670" s="45"/>
      <c r="BH1670" s="37"/>
      <c r="BI1670" s="36"/>
      <c r="BJ1670" s="37"/>
      <c r="BK1670" s="36"/>
      <c r="BL1670" s="36"/>
      <c r="BM1670" s="53" t="str">
        <f>IF(BJ1670="","",WORKDAY(BJ1670,5,FESTIVOS_CO!A:A))</f>
        <v/>
      </c>
      <c r="BN1670" s="57" t="str">
        <f t="shared" ca="1" si="326"/>
        <v>PENDIENTE HACER AVISO</v>
      </c>
      <c r="BO1670" s="54" t="str">
        <f t="shared" ca="1" si="319"/>
        <v>EN TRÁMITE NOTIF. POR AVISO</v>
      </c>
      <c r="BP1670" s="37"/>
      <c r="BQ1670" s="53" t="str">
        <f>IF(BP1670="","",WORKDAY(BP1670,5,FESTIVOS_CO!A:A))</f>
        <v/>
      </c>
      <c r="BR1670" s="37"/>
      <c r="BS1670" s="36"/>
      <c r="BT1670" s="38"/>
      <c r="BU1670" s="58" t="e">
        <f>VLOOKUP(BT1670,Hoja2!$C:$D,2,0)</f>
        <v>#N/A</v>
      </c>
      <c r="BV1670" s="80" t="str">
        <f>IF(
AND(AO1670="",BD1670="",BQ1670=""),
"EN PROCESO NOTIFICACION / COMUNICACION",
IF(
BT1670="",
"NO APLICA",
IF(
BU1670=60,
IF(AO1670&lt;&gt;"",AO1670,IF(BD1670&lt;&gt;"",BD1670,BQ1670))+60,
WORKDAY(
IF(AO1670&lt;&gt;"",AO1670,IF(BD1670&lt;&gt;"",BD1670,BQ1670)),
BU1670,
FESTIVOS_CO!A:A
)
)
))</f>
        <v>EN PROCESO NOTIFICACION / COMUNICACION</v>
      </c>
      <c r="BW1670" s="44"/>
      <c r="BX1670" s="53"/>
      <c r="BY1670" s="45"/>
      <c r="BZ1670" s="37"/>
      <c r="CA1670" s="54" t="str">
        <f t="shared" si="320"/>
        <v>PENDIENTE EJECUTORIA</v>
      </c>
      <c r="CB1670" s="59" t="str">
        <f t="shared" si="317"/>
        <v/>
      </c>
      <c r="CC1670" s="36"/>
      <c r="CD1670" s="40"/>
      <c r="CE1670" s="46"/>
      <c r="CF1670" s="40"/>
      <c r="CG1670" s="40"/>
      <c r="CH1670" s="40"/>
      <c r="CI1670" s="36"/>
      <c r="CJ1670" s="47"/>
      <c r="CK1670" s="40"/>
      <c r="CL1670" s="40"/>
      <c r="CM1670" s="40"/>
      <c r="CN1670" s="40"/>
    </row>
    <row r="1671" spans="1:92" ht="42.75" hidden="1">
      <c r="A1671" s="49" t="str">
        <f t="shared" si="321"/>
        <v>SIN GESTIÓN</v>
      </c>
      <c r="B1671" s="58"/>
      <c r="C1671" s="37"/>
      <c r="D1671" s="37"/>
      <c r="E1671" s="49" t="str">
        <f t="shared" si="322"/>
        <v>PENDIENTE NOTIFICACIÓN</v>
      </c>
      <c r="F1671" s="141" t="str">
        <f t="shared" si="323"/>
        <v>PENDIENTE NOTIFICACIÓN</v>
      </c>
      <c r="G1671" s="49" t="str">
        <f t="shared" si="324"/>
        <v/>
      </c>
      <c r="H1671" s="51" t="str">
        <f ca="1">IF(
L1671="",
"",
IF(
NETWORKDAYS(L1671,IF(M1671&lt;&gt;"",M1671,TODAY()),FESTIVOS_CO!A:A)&gt;2,
"VENCIDO",
IF(
NETWORKDAYS(L1671,IF(M1671&lt;&gt;"",M1671,TODAY()),FESTIVOS_CO!A:A)=2,
"ALERTA",
"A TIEMPO"
)))</f>
        <v/>
      </c>
      <c r="I1671" s="40"/>
      <c r="J1671" s="36"/>
      <c r="K1671" s="37"/>
      <c r="L1671" s="50"/>
      <c r="M1671" s="37"/>
      <c r="N1671" s="52"/>
      <c r="O1671" s="52"/>
      <c r="P1671" s="36"/>
      <c r="Q1671" s="36"/>
      <c r="R1671" s="40"/>
      <c r="S1671" s="36"/>
      <c r="T1671" s="40"/>
      <c r="U1671" s="40"/>
      <c r="V1671" s="81"/>
      <c r="W1671" s="40"/>
      <c r="X1671" s="40"/>
      <c r="Y1671" s="40"/>
      <c r="Z1671" s="38" t="str">
        <f>IFERROR(VLOOKUP(Y1671,DIRECTORIO!A:B,2,FALSE),"")</f>
        <v/>
      </c>
      <c r="AA1671" s="40"/>
      <c r="AB1671" s="40"/>
      <c r="AC1671" s="40"/>
      <c r="AD1671" s="40"/>
      <c r="AE1671" s="40"/>
      <c r="AF1671" s="40"/>
      <c r="AG1671" s="41" t="s">
        <v>109</v>
      </c>
      <c r="AH1671" s="42"/>
      <c r="AI1671" s="54" t="str">
        <f t="shared" ca="1" si="325"/>
        <v>PENDIENTE NOTIFICACIÓN ELECTRÓNICA</v>
      </c>
      <c r="AJ1671" s="37"/>
      <c r="AK1671" s="37"/>
      <c r="AL1671" s="37"/>
      <c r="AM1671" s="53" t="str">
        <f>IF(AK1671="","",WORKDAY(AK1671,5,FESTIVOS_CO!A:A))</f>
        <v/>
      </c>
      <c r="AN1671" s="37"/>
      <c r="AO1671" s="37"/>
      <c r="AP1671" s="54" t="str">
        <f t="shared" ca="1" si="318"/>
        <v>NO APLICA</v>
      </c>
      <c r="AQ1671" s="36"/>
      <c r="AR1671" s="43"/>
      <c r="AS1671" s="37"/>
      <c r="AT1671" s="36"/>
      <c r="AU1671" s="37"/>
      <c r="AV1671" s="36"/>
      <c r="AW1671" s="36"/>
      <c r="AX1671" s="37"/>
      <c r="AY1671" s="140" t="str">
        <f>IF(AU1671="","",WORKDAY(AU1671,5,FESTIVOS_CO!A:A))</f>
        <v/>
      </c>
      <c r="AZ1671" s="54" t="str">
        <f t="shared" ca="1" si="315"/>
        <v>NO APLICA</v>
      </c>
      <c r="BA1671" s="55" t="str">
        <f>IF(AX1671="","",WORKDAY(AX1671,5,FESTIVOS_CO!A:A))</f>
        <v/>
      </c>
      <c r="BB1671" s="39"/>
      <c r="BC1671" s="40"/>
      <c r="BD1671" s="40"/>
      <c r="BE1671" s="56" t="str">
        <f t="shared" ca="1" si="316"/>
        <v>NO APLICA</v>
      </c>
      <c r="BF1671" s="37"/>
      <c r="BG1671" s="45"/>
      <c r="BH1671" s="37"/>
      <c r="BI1671" s="36"/>
      <c r="BJ1671" s="37"/>
      <c r="BK1671" s="36"/>
      <c r="BL1671" s="36"/>
      <c r="BM1671" s="53" t="str">
        <f>IF(BJ1671="","",WORKDAY(BJ1671,5,FESTIVOS_CO!A:A))</f>
        <v/>
      </c>
      <c r="BN1671" s="57" t="str">
        <f t="shared" ca="1" si="326"/>
        <v>PENDIENTE HACER AVISO</v>
      </c>
      <c r="BO1671" s="54" t="str">
        <f t="shared" ca="1" si="319"/>
        <v>EN TRÁMITE NOTIF. POR AVISO</v>
      </c>
      <c r="BP1671" s="37"/>
      <c r="BQ1671" s="53" t="str">
        <f>IF(BP1671="","",WORKDAY(BP1671,5,FESTIVOS_CO!A:A))</f>
        <v/>
      </c>
      <c r="BR1671" s="37"/>
      <c r="BS1671" s="36"/>
      <c r="BT1671" s="38"/>
      <c r="BU1671" s="58" t="e">
        <f>VLOOKUP(BT1671,Hoja2!$C:$D,2,0)</f>
        <v>#N/A</v>
      </c>
      <c r="BV1671" s="80" t="str">
        <f>IF(
AND(AO1671="",BD1671="",BQ1671=""),
"EN PROCESO NOTIFICACION / COMUNICACION",
IF(
BT1671="",
"NO APLICA",
IF(
BU1671=60,
IF(AO1671&lt;&gt;"",AO1671,IF(BD1671&lt;&gt;"",BD1671,BQ1671))+60,
WORKDAY(
IF(AO1671&lt;&gt;"",AO1671,IF(BD1671&lt;&gt;"",BD1671,BQ1671)),
BU1671,
FESTIVOS_CO!A:A
)
)
))</f>
        <v>EN PROCESO NOTIFICACION / COMUNICACION</v>
      </c>
      <c r="BW1671" s="44"/>
      <c r="BX1671" s="53"/>
      <c r="BY1671" s="45"/>
      <c r="BZ1671" s="37"/>
      <c r="CA1671" s="54" t="str">
        <f t="shared" si="320"/>
        <v>PENDIENTE EJECUTORIA</v>
      </c>
      <c r="CB1671" s="59" t="str">
        <f t="shared" si="317"/>
        <v/>
      </c>
      <c r="CC1671" s="36"/>
      <c r="CD1671" s="40"/>
      <c r="CE1671" s="46"/>
      <c r="CF1671" s="40"/>
      <c r="CG1671" s="40"/>
      <c r="CH1671" s="40"/>
      <c r="CI1671" s="36"/>
      <c r="CJ1671" s="47"/>
      <c r="CK1671" s="40"/>
      <c r="CL1671" s="40"/>
      <c r="CM1671" s="40"/>
      <c r="CN1671" s="40"/>
    </row>
    <row r="1672" spans="1:92" ht="42.75" hidden="1">
      <c r="A1672" s="49" t="str">
        <f t="shared" si="321"/>
        <v>SIN GESTIÓN</v>
      </c>
      <c r="B1672" s="58"/>
      <c r="C1672" s="37"/>
      <c r="D1672" s="37"/>
      <c r="E1672" s="49" t="str">
        <f t="shared" si="322"/>
        <v>PENDIENTE NOTIFICACIÓN</v>
      </c>
      <c r="F1672" s="141" t="str">
        <f t="shared" si="323"/>
        <v>PENDIENTE NOTIFICACIÓN</v>
      </c>
      <c r="G1672" s="49" t="str">
        <f t="shared" si="324"/>
        <v/>
      </c>
      <c r="H1672" s="51" t="str">
        <f ca="1">IF(
L1672="",
"",
IF(
NETWORKDAYS(L1672,IF(M1672&lt;&gt;"",M1672,TODAY()),FESTIVOS_CO!A:A)&gt;2,
"VENCIDO",
IF(
NETWORKDAYS(L1672,IF(M1672&lt;&gt;"",M1672,TODAY()),FESTIVOS_CO!A:A)=2,
"ALERTA",
"A TIEMPO"
)))</f>
        <v/>
      </c>
      <c r="I1672" s="40"/>
      <c r="J1672" s="36"/>
      <c r="K1672" s="37"/>
      <c r="L1672" s="50"/>
      <c r="M1672" s="37"/>
      <c r="N1672" s="52"/>
      <c r="O1672" s="52"/>
      <c r="P1672" s="36"/>
      <c r="Q1672" s="36"/>
      <c r="R1672" s="40"/>
      <c r="S1672" s="36"/>
      <c r="T1672" s="40"/>
      <c r="U1672" s="40"/>
      <c r="V1672" s="81"/>
      <c r="W1672" s="40"/>
      <c r="X1672" s="40"/>
      <c r="Y1672" s="40"/>
      <c r="Z1672" s="38" t="str">
        <f>IFERROR(VLOOKUP(Y1672,DIRECTORIO!A:B,2,FALSE),"")</f>
        <v/>
      </c>
      <c r="AA1672" s="40"/>
      <c r="AB1672" s="40"/>
      <c r="AC1672" s="40"/>
      <c r="AD1672" s="40"/>
      <c r="AE1672" s="40"/>
      <c r="AF1672" s="40"/>
      <c r="AG1672" s="41" t="s">
        <v>109</v>
      </c>
      <c r="AH1672" s="42"/>
      <c r="AI1672" s="54" t="str">
        <f t="shared" ca="1" si="325"/>
        <v>PENDIENTE NOTIFICACIÓN ELECTRÓNICA</v>
      </c>
      <c r="AJ1672" s="37"/>
      <c r="AK1672" s="37"/>
      <c r="AL1672" s="37"/>
      <c r="AM1672" s="53" t="str">
        <f>IF(AK1672="","",WORKDAY(AK1672,5,FESTIVOS_CO!A:A))</f>
        <v/>
      </c>
      <c r="AN1672" s="37"/>
      <c r="AO1672" s="37"/>
      <c r="AP1672" s="54" t="str">
        <f t="shared" ca="1" si="318"/>
        <v>NO APLICA</v>
      </c>
      <c r="AQ1672" s="36"/>
      <c r="AR1672" s="43"/>
      <c r="AS1672" s="37"/>
      <c r="AT1672" s="36"/>
      <c r="AU1672" s="37"/>
      <c r="AV1672" s="36"/>
      <c r="AW1672" s="36"/>
      <c r="AX1672" s="37"/>
      <c r="AY1672" s="140" t="str">
        <f>IF(AU1672="","",WORKDAY(AU1672,5,FESTIVOS_CO!A:A))</f>
        <v/>
      </c>
      <c r="AZ1672" s="54" t="str">
        <f t="shared" ca="1" si="315"/>
        <v>NO APLICA</v>
      </c>
      <c r="BA1672" s="55" t="str">
        <f>IF(AX1672="","",WORKDAY(AX1672,5,FESTIVOS_CO!A:A))</f>
        <v/>
      </c>
      <c r="BB1672" s="39"/>
      <c r="BC1672" s="40"/>
      <c r="BD1672" s="40"/>
      <c r="BE1672" s="56" t="str">
        <f t="shared" ca="1" si="316"/>
        <v>NO APLICA</v>
      </c>
      <c r="BF1672" s="37"/>
      <c r="BG1672" s="45"/>
      <c r="BH1672" s="37"/>
      <c r="BI1672" s="36"/>
      <c r="BJ1672" s="37"/>
      <c r="BK1672" s="36"/>
      <c r="BL1672" s="36"/>
      <c r="BM1672" s="53" t="str">
        <f>IF(BJ1672="","",WORKDAY(BJ1672,5,FESTIVOS_CO!A:A))</f>
        <v/>
      </c>
      <c r="BN1672" s="57" t="str">
        <f t="shared" ca="1" si="326"/>
        <v>PENDIENTE HACER AVISO</v>
      </c>
      <c r="BO1672" s="54" t="str">
        <f t="shared" ca="1" si="319"/>
        <v>EN TRÁMITE NOTIF. POR AVISO</v>
      </c>
      <c r="BP1672" s="37"/>
      <c r="BQ1672" s="53" t="str">
        <f>IF(BP1672="","",WORKDAY(BP1672,5,FESTIVOS_CO!A:A))</f>
        <v/>
      </c>
      <c r="BR1672" s="37"/>
      <c r="BS1672" s="36"/>
      <c r="BT1672" s="38"/>
      <c r="BU1672" s="58" t="e">
        <f>VLOOKUP(BT1672,Hoja2!$C:$D,2,0)</f>
        <v>#N/A</v>
      </c>
      <c r="BV1672" s="80" t="str">
        <f>IF(
AND(AO1672="",BD1672="",BQ1672=""),
"EN PROCESO NOTIFICACION / COMUNICACION",
IF(
BT1672="",
"NO APLICA",
IF(
BU1672=60,
IF(AO1672&lt;&gt;"",AO1672,IF(BD1672&lt;&gt;"",BD1672,BQ1672))+60,
WORKDAY(
IF(AO1672&lt;&gt;"",AO1672,IF(BD1672&lt;&gt;"",BD1672,BQ1672)),
BU1672,
FESTIVOS_CO!A:A
)
)
))</f>
        <v>EN PROCESO NOTIFICACION / COMUNICACION</v>
      </c>
      <c r="BW1672" s="44"/>
      <c r="BX1672" s="53"/>
      <c r="BY1672" s="45"/>
      <c r="BZ1672" s="37"/>
      <c r="CA1672" s="54" t="str">
        <f t="shared" si="320"/>
        <v>PENDIENTE EJECUTORIA</v>
      </c>
      <c r="CB1672" s="59" t="str">
        <f t="shared" si="317"/>
        <v/>
      </c>
      <c r="CC1672" s="36"/>
      <c r="CD1672" s="40"/>
      <c r="CE1672" s="46"/>
      <c r="CF1672" s="40"/>
      <c r="CG1672" s="40"/>
      <c r="CH1672" s="40"/>
      <c r="CI1672" s="36"/>
      <c r="CJ1672" s="47"/>
      <c r="CK1672" s="40"/>
      <c r="CL1672" s="40"/>
      <c r="CM1672" s="40"/>
      <c r="CN1672" s="40"/>
    </row>
    <row r="1673" spans="1:92" ht="42.75" hidden="1">
      <c r="A1673" s="49" t="str">
        <f t="shared" si="321"/>
        <v>SIN GESTIÓN</v>
      </c>
      <c r="B1673" s="58"/>
      <c r="C1673" s="37"/>
      <c r="D1673" s="37"/>
      <c r="E1673" s="49" t="str">
        <f t="shared" si="322"/>
        <v>PENDIENTE NOTIFICACIÓN</v>
      </c>
      <c r="F1673" s="141" t="str">
        <f t="shared" si="323"/>
        <v>PENDIENTE NOTIFICACIÓN</v>
      </c>
      <c r="G1673" s="49" t="str">
        <f t="shared" si="324"/>
        <v/>
      </c>
      <c r="H1673" s="51" t="str">
        <f ca="1">IF(
L1673="",
"",
IF(
NETWORKDAYS(L1673,IF(M1673&lt;&gt;"",M1673,TODAY()),FESTIVOS_CO!A:A)&gt;2,
"VENCIDO",
IF(
NETWORKDAYS(L1673,IF(M1673&lt;&gt;"",M1673,TODAY()),FESTIVOS_CO!A:A)=2,
"ALERTA",
"A TIEMPO"
)))</f>
        <v/>
      </c>
      <c r="I1673" s="40"/>
      <c r="J1673" s="36"/>
      <c r="K1673" s="37"/>
      <c r="L1673" s="50"/>
      <c r="M1673" s="37"/>
      <c r="N1673" s="52"/>
      <c r="O1673" s="52"/>
      <c r="P1673" s="36"/>
      <c r="Q1673" s="36"/>
      <c r="R1673" s="40"/>
      <c r="S1673" s="36"/>
      <c r="T1673" s="40"/>
      <c r="U1673" s="40"/>
      <c r="V1673" s="81"/>
      <c r="W1673" s="40"/>
      <c r="X1673" s="40"/>
      <c r="Y1673" s="40"/>
      <c r="Z1673" s="38" t="str">
        <f>IFERROR(VLOOKUP(Y1673,DIRECTORIO!A:B,2,FALSE),"")</f>
        <v/>
      </c>
      <c r="AA1673" s="40"/>
      <c r="AB1673" s="40"/>
      <c r="AC1673" s="40"/>
      <c r="AD1673" s="40"/>
      <c r="AE1673" s="40"/>
      <c r="AF1673" s="40"/>
      <c r="AG1673" s="41" t="s">
        <v>109</v>
      </c>
      <c r="AH1673" s="42"/>
      <c r="AI1673" s="54" t="str">
        <f t="shared" ca="1" si="325"/>
        <v>PENDIENTE NOTIFICACIÓN ELECTRÓNICA</v>
      </c>
      <c r="AJ1673" s="37"/>
      <c r="AK1673" s="37"/>
      <c r="AL1673" s="37"/>
      <c r="AM1673" s="53" t="str">
        <f>IF(AK1673="","",WORKDAY(AK1673,5,FESTIVOS_CO!A:A))</f>
        <v/>
      </c>
      <c r="AN1673" s="37"/>
      <c r="AO1673" s="37"/>
      <c r="AP1673" s="54" t="str">
        <f t="shared" ca="1" si="318"/>
        <v>NO APLICA</v>
      </c>
      <c r="AQ1673" s="36"/>
      <c r="AR1673" s="43"/>
      <c r="AS1673" s="37"/>
      <c r="AT1673" s="36"/>
      <c r="AU1673" s="37"/>
      <c r="AV1673" s="36"/>
      <c r="AW1673" s="36"/>
      <c r="AX1673" s="37"/>
      <c r="AY1673" s="140" t="str">
        <f>IF(AU1673="","",WORKDAY(AU1673,5,FESTIVOS_CO!A:A))</f>
        <v/>
      </c>
      <c r="AZ1673" s="54" t="str">
        <f t="shared" ca="1" si="315"/>
        <v>NO APLICA</v>
      </c>
      <c r="BA1673" s="55" t="str">
        <f>IF(AX1673="","",WORKDAY(AX1673,5,FESTIVOS_CO!A:A))</f>
        <v/>
      </c>
      <c r="BB1673" s="39"/>
      <c r="BC1673" s="40"/>
      <c r="BD1673" s="40"/>
      <c r="BE1673" s="56" t="str">
        <f t="shared" ca="1" si="316"/>
        <v>NO APLICA</v>
      </c>
      <c r="BF1673" s="37"/>
      <c r="BG1673" s="45"/>
      <c r="BH1673" s="37"/>
      <c r="BI1673" s="36"/>
      <c r="BJ1673" s="37"/>
      <c r="BK1673" s="36"/>
      <c r="BL1673" s="36"/>
      <c r="BM1673" s="53" t="str">
        <f>IF(BJ1673="","",WORKDAY(BJ1673,5,FESTIVOS_CO!A:A))</f>
        <v/>
      </c>
      <c r="BN1673" s="57" t="str">
        <f t="shared" ca="1" si="326"/>
        <v>PENDIENTE HACER AVISO</v>
      </c>
      <c r="BO1673" s="54" t="str">
        <f t="shared" ca="1" si="319"/>
        <v>EN TRÁMITE NOTIF. POR AVISO</v>
      </c>
      <c r="BP1673" s="37"/>
      <c r="BQ1673" s="53" t="str">
        <f>IF(BP1673="","",WORKDAY(BP1673,5,FESTIVOS_CO!A:A))</f>
        <v/>
      </c>
      <c r="BR1673" s="37"/>
      <c r="BS1673" s="36"/>
      <c r="BT1673" s="38"/>
      <c r="BU1673" s="58" t="e">
        <f>VLOOKUP(BT1673,Hoja2!$C:$D,2,0)</f>
        <v>#N/A</v>
      </c>
      <c r="BV1673" s="80" t="str">
        <f>IF(
AND(AO1673="",BD1673="",BQ1673=""),
"EN PROCESO NOTIFICACION / COMUNICACION",
IF(
BT1673="",
"NO APLICA",
IF(
BU1673=60,
IF(AO1673&lt;&gt;"",AO1673,IF(BD1673&lt;&gt;"",BD1673,BQ1673))+60,
WORKDAY(
IF(AO1673&lt;&gt;"",AO1673,IF(BD1673&lt;&gt;"",BD1673,BQ1673)),
BU1673,
FESTIVOS_CO!A:A
)
)
))</f>
        <v>EN PROCESO NOTIFICACION / COMUNICACION</v>
      </c>
      <c r="BW1673" s="44"/>
      <c r="BX1673" s="53"/>
      <c r="BY1673" s="45"/>
      <c r="BZ1673" s="37"/>
      <c r="CA1673" s="54" t="str">
        <f t="shared" si="320"/>
        <v>PENDIENTE EJECUTORIA</v>
      </c>
      <c r="CB1673" s="59" t="str">
        <f t="shared" si="317"/>
        <v/>
      </c>
      <c r="CC1673" s="36"/>
      <c r="CD1673" s="40"/>
      <c r="CE1673" s="46"/>
      <c r="CF1673" s="40"/>
      <c r="CG1673" s="40"/>
      <c r="CH1673" s="40"/>
      <c r="CI1673" s="36"/>
      <c r="CJ1673" s="47"/>
      <c r="CK1673" s="40"/>
      <c r="CL1673" s="40"/>
      <c r="CM1673" s="40"/>
      <c r="CN1673" s="40"/>
    </row>
    <row r="1674" spans="1:92" ht="42.75" hidden="1">
      <c r="A1674" s="49" t="str">
        <f t="shared" si="321"/>
        <v>SIN GESTIÓN</v>
      </c>
      <c r="B1674" s="58"/>
      <c r="C1674" s="37"/>
      <c r="D1674" s="37"/>
      <c r="E1674" s="49" t="str">
        <f t="shared" si="322"/>
        <v>PENDIENTE NOTIFICACIÓN</v>
      </c>
      <c r="F1674" s="141" t="str">
        <f t="shared" si="323"/>
        <v>PENDIENTE NOTIFICACIÓN</v>
      </c>
      <c r="G1674" s="49" t="str">
        <f t="shared" si="324"/>
        <v/>
      </c>
      <c r="H1674" s="51" t="str">
        <f ca="1">IF(
L1674="",
"",
IF(
NETWORKDAYS(L1674,IF(M1674&lt;&gt;"",M1674,TODAY()),FESTIVOS_CO!A:A)&gt;2,
"VENCIDO",
IF(
NETWORKDAYS(L1674,IF(M1674&lt;&gt;"",M1674,TODAY()),FESTIVOS_CO!A:A)=2,
"ALERTA",
"A TIEMPO"
)))</f>
        <v/>
      </c>
      <c r="I1674" s="40"/>
      <c r="J1674" s="36"/>
      <c r="K1674" s="37"/>
      <c r="L1674" s="50"/>
      <c r="M1674" s="37"/>
      <c r="N1674" s="52"/>
      <c r="O1674" s="52"/>
      <c r="P1674" s="36"/>
      <c r="Q1674" s="36"/>
      <c r="R1674" s="40"/>
      <c r="S1674" s="36"/>
      <c r="T1674" s="40"/>
      <c r="U1674" s="40"/>
      <c r="V1674" s="81"/>
      <c r="W1674" s="40"/>
      <c r="X1674" s="40"/>
      <c r="Y1674" s="40"/>
      <c r="Z1674" s="38" t="str">
        <f>IFERROR(VLOOKUP(Y1674,DIRECTORIO!A:B,2,FALSE),"")</f>
        <v/>
      </c>
      <c r="AA1674" s="40"/>
      <c r="AB1674" s="40"/>
      <c r="AC1674" s="40"/>
      <c r="AD1674" s="40"/>
      <c r="AE1674" s="40"/>
      <c r="AF1674" s="40"/>
      <c r="AG1674" s="41" t="s">
        <v>109</v>
      </c>
      <c r="AH1674" s="42"/>
      <c r="AI1674" s="54" t="str">
        <f t="shared" ca="1" si="325"/>
        <v>PENDIENTE NOTIFICACIÓN ELECTRÓNICA</v>
      </c>
      <c r="AJ1674" s="37"/>
      <c r="AK1674" s="37"/>
      <c r="AL1674" s="37"/>
      <c r="AM1674" s="53" t="str">
        <f>IF(AK1674="","",WORKDAY(AK1674,5,FESTIVOS_CO!A:A))</f>
        <v/>
      </c>
      <c r="AN1674" s="37"/>
      <c r="AO1674" s="37"/>
      <c r="AP1674" s="54" t="str">
        <f t="shared" ca="1" si="318"/>
        <v>NO APLICA</v>
      </c>
      <c r="AQ1674" s="36"/>
      <c r="AR1674" s="43"/>
      <c r="AS1674" s="37"/>
      <c r="AT1674" s="36"/>
      <c r="AU1674" s="37"/>
      <c r="AV1674" s="36"/>
      <c r="AW1674" s="36"/>
      <c r="AX1674" s="37"/>
      <c r="AY1674" s="140" t="str">
        <f>IF(AU1674="","",WORKDAY(AU1674,5,FESTIVOS_CO!A:A))</f>
        <v/>
      </c>
      <c r="AZ1674" s="54" t="str">
        <f t="shared" ref="AZ1674:AZ1737" ca="1" si="327">IF(
AND(BB1674="SI",BC1674&lt;&gt;"",BD1674&lt;&gt;""),
"NOTIFICACIÓN PERSONAL COMPLETA",
IF(
AND(AO1674="",AX1674="",BQ1674="",BC1674&lt;&gt;"",BD1674&lt;&gt;""),
"NOTIFICADO POR CONDUCTA CONCLUYENTE",
IF(AP1674="NO PROCEDE CITACION",
"NO PROCEDE",
IF(AP1674="NO APLICA",
"NO APLICA",
IF(AW1674="NO",
"HACER AVISO",
IF(AQ1674="",
"PENDIENTE GESTIONAR CITACIÓN",
IF(AS1674="",
"PENDIENTE FIRMA",
IF(AR1674="",
"PENDIENTE REVISIÓN",
IF(AT1674="",
"PENDIENTE RADICAR",
"CITACIÓN COMPLETA EN ESPERA PRESENTACION PERSONAL"
)))))))))</f>
        <v>NO APLICA</v>
      </c>
      <c r="BA1674" s="55" t="str">
        <f>IF(AX1674="","",WORKDAY(AX1674,5,FESTIVOS_CO!A:A))</f>
        <v/>
      </c>
      <c r="BB1674" s="39"/>
      <c r="BC1674" s="40"/>
      <c r="BD1674" s="40"/>
      <c r="BE1674" s="56" t="str">
        <f t="shared" ca="1" si="316"/>
        <v>NO APLICA</v>
      </c>
      <c r="BF1674" s="37"/>
      <c r="BG1674" s="45"/>
      <c r="BH1674" s="37"/>
      <c r="BI1674" s="36"/>
      <c r="BJ1674" s="37"/>
      <c r="BK1674" s="36"/>
      <c r="BL1674" s="36"/>
      <c r="BM1674" s="53" t="str">
        <f>IF(BJ1674="","",WORKDAY(BJ1674,5,FESTIVOS_CO!A:A))</f>
        <v/>
      </c>
      <c r="BN1674" s="57" t="str">
        <f t="shared" ca="1" si="326"/>
        <v>PENDIENTE HACER AVISO</v>
      </c>
      <c r="BO1674" s="54" t="str">
        <f t="shared" ca="1" si="319"/>
        <v>EN TRÁMITE NOTIF. POR AVISO</v>
      </c>
      <c r="BP1674" s="37"/>
      <c r="BQ1674" s="53" t="str">
        <f>IF(BP1674="","",WORKDAY(BP1674,5,FESTIVOS_CO!A:A))</f>
        <v/>
      </c>
      <c r="BR1674" s="37"/>
      <c r="BS1674" s="36"/>
      <c r="BT1674" s="38"/>
      <c r="BU1674" s="58" t="e">
        <f>VLOOKUP(BT1674,Hoja2!$C:$D,2,0)</f>
        <v>#N/A</v>
      </c>
      <c r="BV1674" s="80" t="str">
        <f>IF(
AND(AO1674="",BD1674="",BQ1674=""),
"EN PROCESO NOTIFICACION / COMUNICACION",
IF(
BT1674="",
"NO APLICA",
IF(
BU1674=60,
IF(AO1674&lt;&gt;"",AO1674,IF(BD1674&lt;&gt;"",BD1674,BQ1674))+60,
WORKDAY(
IF(AO1674&lt;&gt;"",AO1674,IF(BD1674&lt;&gt;"",BD1674,BQ1674)),
BU1674,
FESTIVOS_CO!A:A
)
)
))</f>
        <v>EN PROCESO NOTIFICACION / COMUNICACION</v>
      </c>
      <c r="BW1674" s="44"/>
      <c r="BX1674" s="53"/>
      <c r="BY1674" s="45"/>
      <c r="BZ1674" s="37"/>
      <c r="CA1674" s="54" t="str">
        <f t="shared" si="320"/>
        <v>PENDIENTE EJECUTORIA</v>
      </c>
      <c r="CB1674" s="59" t="str">
        <f t="shared" si="317"/>
        <v/>
      </c>
      <c r="CC1674" s="36"/>
      <c r="CD1674" s="40"/>
      <c r="CE1674" s="46"/>
      <c r="CF1674" s="40"/>
      <c r="CG1674" s="40"/>
      <c r="CH1674" s="40"/>
      <c r="CI1674" s="36"/>
      <c r="CJ1674" s="47"/>
      <c r="CK1674" s="40"/>
      <c r="CL1674" s="40"/>
      <c r="CM1674" s="40"/>
      <c r="CN1674" s="40"/>
    </row>
    <row r="1675" spans="1:92" ht="42.75" hidden="1">
      <c r="A1675" s="49" t="str">
        <f t="shared" si="321"/>
        <v>SIN GESTIÓN</v>
      </c>
      <c r="B1675" s="58"/>
      <c r="C1675" s="37"/>
      <c r="D1675" s="37"/>
      <c r="E1675" s="49" t="str">
        <f t="shared" si="322"/>
        <v>PENDIENTE NOTIFICACIÓN</v>
      </c>
      <c r="F1675" s="141" t="str">
        <f t="shared" si="323"/>
        <v>PENDIENTE NOTIFICACIÓN</v>
      </c>
      <c r="G1675" s="49" t="str">
        <f t="shared" si="324"/>
        <v/>
      </c>
      <c r="H1675" s="51" t="str">
        <f ca="1">IF(
L1675="",
"",
IF(
NETWORKDAYS(L1675,IF(M1675&lt;&gt;"",M1675,TODAY()),FESTIVOS_CO!A:A)&gt;2,
"VENCIDO",
IF(
NETWORKDAYS(L1675,IF(M1675&lt;&gt;"",M1675,TODAY()),FESTIVOS_CO!A:A)=2,
"ALERTA",
"A TIEMPO"
)))</f>
        <v/>
      </c>
      <c r="I1675" s="40"/>
      <c r="J1675" s="36"/>
      <c r="K1675" s="37"/>
      <c r="L1675" s="50"/>
      <c r="M1675" s="37"/>
      <c r="N1675" s="52"/>
      <c r="O1675" s="52"/>
      <c r="P1675" s="36"/>
      <c r="Q1675" s="36"/>
      <c r="R1675" s="40"/>
      <c r="S1675" s="36"/>
      <c r="T1675" s="40"/>
      <c r="U1675" s="40"/>
      <c r="V1675" s="81"/>
      <c r="W1675" s="40"/>
      <c r="X1675" s="40"/>
      <c r="Y1675" s="40"/>
      <c r="Z1675" s="38" t="str">
        <f>IFERROR(VLOOKUP(Y1675,DIRECTORIO!A:B,2,FALSE),"")</f>
        <v/>
      </c>
      <c r="AA1675" s="40"/>
      <c r="AB1675" s="40"/>
      <c r="AC1675" s="40"/>
      <c r="AD1675" s="40"/>
      <c r="AE1675" s="40"/>
      <c r="AF1675" s="40"/>
      <c r="AG1675" s="41" t="s">
        <v>109</v>
      </c>
      <c r="AH1675" s="42"/>
      <c r="AI1675" s="54" t="str">
        <f t="shared" ca="1" si="325"/>
        <v>PENDIENTE NOTIFICACIÓN ELECTRÓNICA</v>
      </c>
      <c r="AJ1675" s="37"/>
      <c r="AK1675" s="37"/>
      <c r="AL1675" s="37"/>
      <c r="AM1675" s="53" t="str">
        <f>IF(AK1675="","",WORKDAY(AK1675,5,FESTIVOS_CO!A:A))</f>
        <v/>
      </c>
      <c r="AN1675" s="37"/>
      <c r="AO1675" s="37"/>
      <c r="AP1675" s="54" t="str">
        <f t="shared" ca="1" si="318"/>
        <v>NO APLICA</v>
      </c>
      <c r="AQ1675" s="36"/>
      <c r="AR1675" s="43"/>
      <c r="AS1675" s="37"/>
      <c r="AT1675" s="36"/>
      <c r="AU1675" s="37"/>
      <c r="AV1675" s="36"/>
      <c r="AW1675" s="36"/>
      <c r="AX1675" s="37"/>
      <c r="AY1675" s="140" t="str">
        <f>IF(AU1675="","",WORKDAY(AU1675,5,FESTIVOS_CO!A:A))</f>
        <v/>
      </c>
      <c r="AZ1675" s="54" t="str">
        <f t="shared" ca="1" si="327"/>
        <v>NO APLICA</v>
      </c>
      <c r="BA1675" s="55" t="str">
        <f>IF(AX1675="","",WORKDAY(AX1675,5,FESTIVOS_CO!A:A))</f>
        <v/>
      </c>
      <c r="BB1675" s="39"/>
      <c r="BC1675" s="40"/>
      <c r="BD1675" s="40"/>
      <c r="BE1675" s="56" t="str">
        <f t="shared" ca="1" si="316"/>
        <v>NO APLICA</v>
      </c>
      <c r="BF1675" s="37"/>
      <c r="BG1675" s="45"/>
      <c r="BH1675" s="37"/>
      <c r="BI1675" s="36"/>
      <c r="BJ1675" s="37"/>
      <c r="BK1675" s="36"/>
      <c r="BL1675" s="36"/>
      <c r="BM1675" s="53" t="str">
        <f>IF(BJ1675="","",WORKDAY(BJ1675,5,FESTIVOS_CO!A:A))</f>
        <v/>
      </c>
      <c r="BN1675" s="57" t="str">
        <f t="shared" ca="1" si="326"/>
        <v>PENDIENTE HACER AVISO</v>
      </c>
      <c r="BO1675" s="54" t="str">
        <f t="shared" ca="1" si="319"/>
        <v>EN TRÁMITE NOTIF. POR AVISO</v>
      </c>
      <c r="BP1675" s="37"/>
      <c r="BQ1675" s="53" t="str">
        <f>IF(BP1675="","",WORKDAY(BP1675,5,FESTIVOS_CO!A:A))</f>
        <v/>
      </c>
      <c r="BR1675" s="37"/>
      <c r="BS1675" s="36"/>
      <c r="BT1675" s="38"/>
      <c r="BU1675" s="58" t="e">
        <f>VLOOKUP(BT1675,Hoja2!$C:$D,2,0)</f>
        <v>#N/A</v>
      </c>
      <c r="BV1675" s="80" t="str">
        <f>IF(
AND(AO1675="",BD1675="",BQ1675=""),
"EN PROCESO NOTIFICACION / COMUNICACION",
IF(
BT1675="",
"NO APLICA",
IF(
BU1675=60,
IF(AO1675&lt;&gt;"",AO1675,IF(BD1675&lt;&gt;"",BD1675,BQ1675))+60,
WORKDAY(
IF(AO1675&lt;&gt;"",AO1675,IF(BD1675&lt;&gt;"",BD1675,BQ1675)),
BU1675,
FESTIVOS_CO!A:A
)
)
))</f>
        <v>EN PROCESO NOTIFICACION / COMUNICACION</v>
      </c>
      <c r="BW1675" s="44"/>
      <c r="BX1675" s="53"/>
      <c r="BY1675" s="45"/>
      <c r="BZ1675" s="37"/>
      <c r="CA1675" s="54" t="str">
        <f t="shared" si="320"/>
        <v>PENDIENTE EJECUTORIA</v>
      </c>
      <c r="CB1675" s="59" t="str">
        <f t="shared" si="317"/>
        <v/>
      </c>
      <c r="CC1675" s="36"/>
      <c r="CD1675" s="40"/>
      <c r="CE1675" s="46"/>
      <c r="CF1675" s="40"/>
      <c r="CG1675" s="40"/>
      <c r="CH1675" s="40"/>
      <c r="CI1675" s="36"/>
      <c r="CJ1675" s="47"/>
      <c r="CK1675" s="40"/>
      <c r="CL1675" s="40"/>
      <c r="CM1675" s="40"/>
      <c r="CN1675" s="40"/>
    </row>
    <row r="1676" spans="1:92" ht="42.75" hidden="1">
      <c r="A1676" s="49" t="str">
        <f t="shared" si="321"/>
        <v>SIN GESTIÓN</v>
      </c>
      <c r="B1676" s="58"/>
      <c r="C1676" s="37"/>
      <c r="D1676" s="37"/>
      <c r="E1676" s="49" t="str">
        <f t="shared" si="322"/>
        <v>PENDIENTE NOTIFICACIÓN</v>
      </c>
      <c r="F1676" s="141" t="str">
        <f t="shared" si="323"/>
        <v>PENDIENTE NOTIFICACIÓN</v>
      </c>
      <c r="G1676" s="49" t="str">
        <f t="shared" si="324"/>
        <v/>
      </c>
      <c r="H1676" s="51" t="str">
        <f ca="1">IF(
L1676="",
"",
IF(
NETWORKDAYS(L1676,IF(M1676&lt;&gt;"",M1676,TODAY()),FESTIVOS_CO!A:A)&gt;2,
"VENCIDO",
IF(
NETWORKDAYS(L1676,IF(M1676&lt;&gt;"",M1676,TODAY()),FESTIVOS_CO!A:A)=2,
"ALERTA",
"A TIEMPO"
)))</f>
        <v/>
      </c>
      <c r="I1676" s="40"/>
      <c r="J1676" s="36"/>
      <c r="K1676" s="37"/>
      <c r="L1676" s="50"/>
      <c r="M1676" s="37"/>
      <c r="N1676" s="52"/>
      <c r="O1676" s="52"/>
      <c r="P1676" s="36"/>
      <c r="Q1676" s="36"/>
      <c r="R1676" s="40"/>
      <c r="S1676" s="36"/>
      <c r="T1676" s="40"/>
      <c r="U1676" s="40"/>
      <c r="V1676" s="81"/>
      <c r="W1676" s="40"/>
      <c r="X1676" s="40"/>
      <c r="Y1676" s="40"/>
      <c r="Z1676" s="38" t="str">
        <f>IFERROR(VLOOKUP(Y1676,DIRECTORIO!A:B,2,FALSE),"")</f>
        <v/>
      </c>
      <c r="AA1676" s="40"/>
      <c r="AB1676" s="40"/>
      <c r="AC1676" s="40"/>
      <c r="AD1676" s="40"/>
      <c r="AE1676" s="40"/>
      <c r="AF1676" s="40"/>
      <c r="AG1676" s="41" t="s">
        <v>109</v>
      </c>
      <c r="AH1676" s="42"/>
      <c r="AI1676" s="54" t="str">
        <f t="shared" ca="1" si="325"/>
        <v>PENDIENTE NOTIFICACIÓN ELECTRÓNICA</v>
      </c>
      <c r="AJ1676" s="37"/>
      <c r="AK1676" s="37"/>
      <c r="AL1676" s="37"/>
      <c r="AM1676" s="53" t="str">
        <f>IF(AK1676="","",WORKDAY(AK1676,5,FESTIVOS_CO!A:A))</f>
        <v/>
      </c>
      <c r="AN1676" s="37"/>
      <c r="AO1676" s="37"/>
      <c r="AP1676" s="54" t="str">
        <f t="shared" ca="1" si="318"/>
        <v>NO APLICA</v>
      </c>
      <c r="AQ1676" s="36"/>
      <c r="AR1676" s="43"/>
      <c r="AS1676" s="37"/>
      <c r="AT1676" s="36"/>
      <c r="AU1676" s="37"/>
      <c r="AV1676" s="36"/>
      <c r="AW1676" s="36"/>
      <c r="AX1676" s="37"/>
      <c r="AY1676" s="140" t="str">
        <f>IF(AU1676="","",WORKDAY(AU1676,5,FESTIVOS_CO!A:A))</f>
        <v/>
      </c>
      <c r="AZ1676" s="54" t="str">
        <f t="shared" ca="1" si="327"/>
        <v>NO APLICA</v>
      </c>
      <c r="BA1676" s="55" t="str">
        <f>IF(AX1676="","",WORKDAY(AX1676,5,FESTIVOS_CO!A:A))</f>
        <v/>
      </c>
      <c r="BB1676" s="39"/>
      <c r="BC1676" s="40"/>
      <c r="BD1676" s="40"/>
      <c r="BE1676" s="56" t="str">
        <f t="shared" ca="1" si="316"/>
        <v>NO APLICA</v>
      </c>
      <c r="BF1676" s="37"/>
      <c r="BG1676" s="45"/>
      <c r="BH1676" s="37"/>
      <c r="BI1676" s="36"/>
      <c r="BJ1676" s="37"/>
      <c r="BK1676" s="36"/>
      <c r="BL1676" s="36"/>
      <c r="BM1676" s="53" t="str">
        <f>IF(BJ1676="","",WORKDAY(BJ1676,5,FESTIVOS_CO!A:A))</f>
        <v/>
      </c>
      <c r="BN1676" s="57" t="str">
        <f t="shared" ca="1" si="326"/>
        <v>PENDIENTE HACER AVISO</v>
      </c>
      <c r="BO1676" s="54" t="str">
        <f t="shared" ca="1" si="319"/>
        <v>EN TRÁMITE NOTIF. POR AVISO</v>
      </c>
      <c r="BP1676" s="37"/>
      <c r="BQ1676" s="53" t="str">
        <f>IF(BP1676="","",WORKDAY(BP1676,5,FESTIVOS_CO!A:A))</f>
        <v/>
      </c>
      <c r="BR1676" s="37"/>
      <c r="BS1676" s="36"/>
      <c r="BT1676" s="38"/>
      <c r="BU1676" s="58" t="e">
        <f>VLOOKUP(BT1676,Hoja2!$C:$D,2,0)</f>
        <v>#N/A</v>
      </c>
      <c r="BV1676" s="80" t="str">
        <f>IF(
AND(AO1676="",BD1676="",BQ1676=""),
"EN PROCESO NOTIFICACION / COMUNICACION",
IF(
BT1676="",
"NO APLICA",
IF(
BU1676=60,
IF(AO1676&lt;&gt;"",AO1676,IF(BD1676&lt;&gt;"",BD1676,BQ1676))+60,
WORKDAY(
IF(AO1676&lt;&gt;"",AO1676,IF(BD1676&lt;&gt;"",BD1676,BQ1676)),
BU1676,
FESTIVOS_CO!A:A
)
)
))</f>
        <v>EN PROCESO NOTIFICACION / COMUNICACION</v>
      </c>
      <c r="BW1676" s="44"/>
      <c r="BX1676" s="53"/>
      <c r="BY1676" s="45"/>
      <c r="BZ1676" s="37"/>
      <c r="CA1676" s="54" t="str">
        <f t="shared" si="320"/>
        <v>PENDIENTE EJECUTORIA</v>
      </c>
      <c r="CB1676" s="59" t="str">
        <f t="shared" si="317"/>
        <v/>
      </c>
      <c r="CC1676" s="36"/>
      <c r="CD1676" s="40"/>
      <c r="CE1676" s="46"/>
      <c r="CF1676" s="40"/>
      <c r="CG1676" s="40"/>
      <c r="CH1676" s="40"/>
      <c r="CI1676" s="36"/>
      <c r="CJ1676" s="47"/>
      <c r="CK1676" s="40"/>
      <c r="CL1676" s="40"/>
      <c r="CM1676" s="40"/>
      <c r="CN1676" s="40"/>
    </row>
    <row r="1677" spans="1:92" ht="42.75" hidden="1">
      <c r="A1677" s="49" t="str">
        <f t="shared" si="321"/>
        <v>SIN GESTIÓN</v>
      </c>
      <c r="B1677" s="58"/>
      <c r="C1677" s="37"/>
      <c r="D1677" s="37"/>
      <c r="E1677" s="49" t="str">
        <f t="shared" si="322"/>
        <v>PENDIENTE NOTIFICACIÓN</v>
      </c>
      <c r="F1677" s="141" t="str">
        <f t="shared" si="323"/>
        <v>PENDIENTE NOTIFICACIÓN</v>
      </c>
      <c r="G1677" s="49" t="str">
        <f t="shared" si="324"/>
        <v/>
      </c>
      <c r="H1677" s="51" t="str">
        <f ca="1">IF(
L1677="",
"",
IF(
NETWORKDAYS(L1677,IF(M1677&lt;&gt;"",M1677,TODAY()),FESTIVOS_CO!A:A)&gt;2,
"VENCIDO",
IF(
NETWORKDAYS(L1677,IF(M1677&lt;&gt;"",M1677,TODAY()),FESTIVOS_CO!A:A)=2,
"ALERTA",
"A TIEMPO"
)))</f>
        <v/>
      </c>
      <c r="I1677" s="40"/>
      <c r="J1677" s="36"/>
      <c r="K1677" s="37"/>
      <c r="L1677" s="50"/>
      <c r="M1677" s="37"/>
      <c r="N1677" s="52"/>
      <c r="O1677" s="52"/>
      <c r="P1677" s="36"/>
      <c r="Q1677" s="36"/>
      <c r="R1677" s="40"/>
      <c r="S1677" s="36"/>
      <c r="T1677" s="40"/>
      <c r="U1677" s="40"/>
      <c r="V1677" s="81"/>
      <c r="W1677" s="40"/>
      <c r="X1677" s="40"/>
      <c r="Y1677" s="40"/>
      <c r="Z1677" s="38" t="str">
        <f>IFERROR(VLOOKUP(Y1677,DIRECTORIO!A:B,2,FALSE),"")</f>
        <v/>
      </c>
      <c r="AA1677" s="40"/>
      <c r="AB1677" s="40"/>
      <c r="AC1677" s="40"/>
      <c r="AD1677" s="40"/>
      <c r="AE1677" s="40"/>
      <c r="AF1677" s="40"/>
      <c r="AG1677" s="41" t="s">
        <v>109</v>
      </c>
      <c r="AH1677" s="42"/>
      <c r="AI1677" s="54" t="str">
        <f t="shared" ca="1" si="325"/>
        <v>PENDIENTE NOTIFICACIÓN ELECTRÓNICA</v>
      </c>
      <c r="AJ1677" s="37"/>
      <c r="AK1677" s="37"/>
      <c r="AL1677" s="37"/>
      <c r="AM1677" s="53" t="str">
        <f>IF(AK1677="","",WORKDAY(AK1677,5,FESTIVOS_CO!A:A))</f>
        <v/>
      </c>
      <c r="AN1677" s="37"/>
      <c r="AO1677" s="37"/>
      <c r="AP1677" s="54" t="str">
        <f t="shared" ca="1" si="318"/>
        <v>NO APLICA</v>
      </c>
      <c r="AQ1677" s="36"/>
      <c r="AR1677" s="43"/>
      <c r="AS1677" s="37"/>
      <c r="AT1677" s="36"/>
      <c r="AU1677" s="37"/>
      <c r="AV1677" s="36"/>
      <c r="AW1677" s="36"/>
      <c r="AX1677" s="37"/>
      <c r="AY1677" s="140" t="str">
        <f>IF(AU1677="","",WORKDAY(AU1677,5,FESTIVOS_CO!A:A))</f>
        <v/>
      </c>
      <c r="AZ1677" s="54" t="str">
        <f t="shared" ca="1" si="327"/>
        <v>NO APLICA</v>
      </c>
      <c r="BA1677" s="55" t="str">
        <f>IF(AX1677="","",WORKDAY(AX1677,5,FESTIVOS_CO!A:A))</f>
        <v/>
      </c>
      <c r="BB1677" s="39"/>
      <c r="BC1677" s="40"/>
      <c r="BD1677" s="40"/>
      <c r="BE1677" s="56" t="str">
        <f t="shared" ca="1" si="316"/>
        <v>NO APLICA</v>
      </c>
      <c r="BF1677" s="37"/>
      <c r="BG1677" s="45"/>
      <c r="BH1677" s="37"/>
      <c r="BI1677" s="36"/>
      <c r="BJ1677" s="37"/>
      <c r="BK1677" s="36"/>
      <c r="BL1677" s="36"/>
      <c r="BM1677" s="53" t="str">
        <f>IF(BJ1677="","",WORKDAY(BJ1677,5,FESTIVOS_CO!A:A))</f>
        <v/>
      </c>
      <c r="BN1677" s="57" t="str">
        <f t="shared" ca="1" si="326"/>
        <v>PENDIENTE HACER AVISO</v>
      </c>
      <c r="BO1677" s="54" t="str">
        <f t="shared" ca="1" si="319"/>
        <v>EN TRÁMITE NOTIF. POR AVISO</v>
      </c>
      <c r="BP1677" s="37"/>
      <c r="BQ1677" s="53" t="str">
        <f>IF(BP1677="","",WORKDAY(BP1677,5,FESTIVOS_CO!A:A))</f>
        <v/>
      </c>
      <c r="BR1677" s="37"/>
      <c r="BS1677" s="36"/>
      <c r="BT1677" s="38"/>
      <c r="BU1677" s="58" t="e">
        <f>VLOOKUP(BT1677,Hoja2!$C:$D,2,0)</f>
        <v>#N/A</v>
      </c>
      <c r="BV1677" s="80" t="str">
        <f>IF(
AND(AO1677="",BD1677="",BQ1677=""),
"EN PROCESO NOTIFICACION / COMUNICACION",
IF(
BT1677="",
"NO APLICA",
IF(
BU1677=60,
IF(AO1677&lt;&gt;"",AO1677,IF(BD1677&lt;&gt;"",BD1677,BQ1677))+60,
WORKDAY(
IF(AO1677&lt;&gt;"",AO1677,IF(BD1677&lt;&gt;"",BD1677,BQ1677)),
BU1677,
FESTIVOS_CO!A:A
)
)
))</f>
        <v>EN PROCESO NOTIFICACION / COMUNICACION</v>
      </c>
      <c r="BW1677" s="44"/>
      <c r="BX1677" s="53"/>
      <c r="BY1677" s="45"/>
      <c r="BZ1677" s="37"/>
      <c r="CA1677" s="54" t="str">
        <f t="shared" si="320"/>
        <v>PENDIENTE EJECUTORIA</v>
      </c>
      <c r="CB1677" s="59" t="str">
        <f t="shared" si="317"/>
        <v/>
      </c>
      <c r="CC1677" s="36"/>
      <c r="CD1677" s="40"/>
      <c r="CE1677" s="46"/>
      <c r="CF1677" s="40"/>
      <c r="CG1677" s="40"/>
      <c r="CH1677" s="40"/>
      <c r="CI1677" s="36"/>
      <c r="CJ1677" s="47"/>
      <c r="CK1677" s="40"/>
      <c r="CL1677" s="40"/>
      <c r="CM1677" s="40"/>
      <c r="CN1677" s="40"/>
    </row>
    <row r="1678" spans="1:92" ht="42.75" hidden="1">
      <c r="A1678" s="49" t="str">
        <f t="shared" si="321"/>
        <v>SIN GESTIÓN</v>
      </c>
      <c r="B1678" s="58"/>
      <c r="C1678" s="37"/>
      <c r="D1678" s="37"/>
      <c r="E1678" s="49" t="str">
        <f t="shared" si="322"/>
        <v>PENDIENTE NOTIFICACIÓN</v>
      </c>
      <c r="F1678" s="141" t="str">
        <f t="shared" si="323"/>
        <v>PENDIENTE NOTIFICACIÓN</v>
      </c>
      <c r="G1678" s="49" t="str">
        <f t="shared" si="324"/>
        <v/>
      </c>
      <c r="H1678" s="51" t="str">
        <f ca="1">IF(
L1678="",
"",
IF(
NETWORKDAYS(L1678,IF(M1678&lt;&gt;"",M1678,TODAY()),FESTIVOS_CO!A:A)&gt;2,
"VENCIDO",
IF(
NETWORKDAYS(L1678,IF(M1678&lt;&gt;"",M1678,TODAY()),FESTIVOS_CO!A:A)=2,
"ALERTA",
"A TIEMPO"
)))</f>
        <v/>
      </c>
      <c r="I1678" s="40"/>
      <c r="J1678" s="36"/>
      <c r="K1678" s="37"/>
      <c r="L1678" s="50"/>
      <c r="M1678" s="37"/>
      <c r="N1678" s="52"/>
      <c r="O1678" s="52"/>
      <c r="P1678" s="36"/>
      <c r="Q1678" s="36"/>
      <c r="R1678" s="40"/>
      <c r="S1678" s="36"/>
      <c r="T1678" s="40"/>
      <c r="U1678" s="40"/>
      <c r="V1678" s="81"/>
      <c r="W1678" s="40"/>
      <c r="X1678" s="40"/>
      <c r="Y1678" s="40"/>
      <c r="Z1678" s="38" t="str">
        <f>IFERROR(VLOOKUP(Y1678,DIRECTORIO!A:B,2,FALSE),"")</f>
        <v/>
      </c>
      <c r="AA1678" s="40"/>
      <c r="AB1678" s="40"/>
      <c r="AC1678" s="40"/>
      <c r="AD1678" s="40"/>
      <c r="AE1678" s="40"/>
      <c r="AF1678" s="40"/>
      <c r="AG1678" s="41" t="s">
        <v>109</v>
      </c>
      <c r="AH1678" s="42"/>
      <c r="AI1678" s="54" t="str">
        <f t="shared" ca="1" si="325"/>
        <v>PENDIENTE NOTIFICACIÓN ELECTRÓNICA</v>
      </c>
      <c r="AJ1678" s="37"/>
      <c r="AK1678" s="37"/>
      <c r="AL1678" s="37"/>
      <c r="AM1678" s="53" t="str">
        <f>IF(AK1678="","",WORKDAY(AK1678,5,FESTIVOS_CO!A:A))</f>
        <v/>
      </c>
      <c r="AN1678" s="37"/>
      <c r="AO1678" s="37"/>
      <c r="AP1678" s="54" t="str">
        <f t="shared" ca="1" si="318"/>
        <v>NO APLICA</v>
      </c>
      <c r="AQ1678" s="36"/>
      <c r="AR1678" s="43"/>
      <c r="AS1678" s="37"/>
      <c r="AT1678" s="36"/>
      <c r="AU1678" s="37"/>
      <c r="AV1678" s="36"/>
      <c r="AW1678" s="36"/>
      <c r="AX1678" s="37"/>
      <c r="AY1678" s="140" t="str">
        <f>IF(AU1678="","",WORKDAY(AU1678,5,FESTIVOS_CO!A:A))</f>
        <v/>
      </c>
      <c r="AZ1678" s="54" t="str">
        <f t="shared" ca="1" si="327"/>
        <v>NO APLICA</v>
      </c>
      <c r="BA1678" s="55" t="str">
        <f>IF(AX1678="","",WORKDAY(AX1678,5,FESTIVOS_CO!A:A))</f>
        <v/>
      </c>
      <c r="BB1678" s="39"/>
      <c r="BC1678" s="40"/>
      <c r="BD1678" s="40"/>
      <c r="BE1678" s="56" t="str">
        <f t="shared" ca="1" si="316"/>
        <v>NO APLICA</v>
      </c>
      <c r="BF1678" s="37"/>
      <c r="BG1678" s="45"/>
      <c r="BH1678" s="37"/>
      <c r="BI1678" s="36"/>
      <c r="BJ1678" s="37"/>
      <c r="BK1678" s="36"/>
      <c r="BL1678" s="36"/>
      <c r="BM1678" s="53" t="str">
        <f>IF(BJ1678="","",WORKDAY(BJ1678,5,FESTIVOS_CO!A:A))</f>
        <v/>
      </c>
      <c r="BN1678" s="57" t="str">
        <f t="shared" ca="1" si="326"/>
        <v>PENDIENTE HACER AVISO</v>
      </c>
      <c r="BO1678" s="54" t="str">
        <f t="shared" ca="1" si="319"/>
        <v>EN TRÁMITE NOTIF. POR AVISO</v>
      </c>
      <c r="BP1678" s="37"/>
      <c r="BQ1678" s="53" t="str">
        <f>IF(BP1678="","",WORKDAY(BP1678,5,FESTIVOS_CO!A:A))</f>
        <v/>
      </c>
      <c r="BR1678" s="37"/>
      <c r="BS1678" s="36"/>
      <c r="BT1678" s="38"/>
      <c r="BU1678" s="58" t="e">
        <f>VLOOKUP(BT1678,Hoja2!$C:$D,2,0)</f>
        <v>#N/A</v>
      </c>
      <c r="BV1678" s="80" t="str">
        <f>IF(
AND(AO1678="",BD1678="",BQ1678=""),
"EN PROCESO NOTIFICACION / COMUNICACION",
IF(
BT1678="",
"NO APLICA",
IF(
BU1678=60,
IF(AO1678&lt;&gt;"",AO1678,IF(BD1678&lt;&gt;"",BD1678,BQ1678))+60,
WORKDAY(
IF(AO1678&lt;&gt;"",AO1678,IF(BD1678&lt;&gt;"",BD1678,BQ1678)),
BU1678,
FESTIVOS_CO!A:A
)
)
))</f>
        <v>EN PROCESO NOTIFICACION / COMUNICACION</v>
      </c>
      <c r="BW1678" s="44"/>
      <c r="BX1678" s="53"/>
      <c r="BY1678" s="45"/>
      <c r="BZ1678" s="37"/>
      <c r="CA1678" s="54" t="str">
        <f t="shared" si="320"/>
        <v>PENDIENTE EJECUTORIA</v>
      </c>
      <c r="CB1678" s="59" t="str">
        <f t="shared" si="317"/>
        <v/>
      </c>
      <c r="CC1678" s="36"/>
      <c r="CD1678" s="40"/>
      <c r="CE1678" s="46"/>
      <c r="CF1678" s="40"/>
      <c r="CG1678" s="40"/>
      <c r="CH1678" s="40"/>
      <c r="CI1678" s="36"/>
      <c r="CJ1678" s="47"/>
      <c r="CK1678" s="40"/>
      <c r="CL1678" s="40"/>
      <c r="CM1678" s="40"/>
      <c r="CN1678" s="40"/>
    </row>
    <row r="1679" spans="1:92" ht="42.75" hidden="1">
      <c r="A1679" s="49" t="str">
        <f t="shared" si="321"/>
        <v>SIN GESTIÓN</v>
      </c>
      <c r="B1679" s="58"/>
      <c r="C1679" s="37"/>
      <c r="D1679" s="37"/>
      <c r="E1679" s="49" t="str">
        <f t="shared" si="322"/>
        <v>PENDIENTE NOTIFICACIÓN</v>
      </c>
      <c r="F1679" s="141" t="str">
        <f t="shared" si="323"/>
        <v>PENDIENTE NOTIFICACIÓN</v>
      </c>
      <c r="G1679" s="49" t="str">
        <f t="shared" si="324"/>
        <v/>
      </c>
      <c r="H1679" s="51" t="str">
        <f ca="1">IF(
L1679="",
"",
IF(
NETWORKDAYS(L1679,IF(M1679&lt;&gt;"",M1679,TODAY()),FESTIVOS_CO!A:A)&gt;2,
"VENCIDO",
IF(
NETWORKDAYS(L1679,IF(M1679&lt;&gt;"",M1679,TODAY()),FESTIVOS_CO!A:A)=2,
"ALERTA",
"A TIEMPO"
)))</f>
        <v/>
      </c>
      <c r="I1679" s="40"/>
      <c r="J1679" s="36"/>
      <c r="K1679" s="37"/>
      <c r="L1679" s="50"/>
      <c r="M1679" s="37"/>
      <c r="N1679" s="52"/>
      <c r="O1679" s="52"/>
      <c r="P1679" s="36"/>
      <c r="Q1679" s="36"/>
      <c r="R1679" s="40"/>
      <c r="S1679" s="36"/>
      <c r="T1679" s="40"/>
      <c r="U1679" s="40"/>
      <c r="V1679" s="81"/>
      <c r="W1679" s="40"/>
      <c r="X1679" s="40"/>
      <c r="Y1679" s="40"/>
      <c r="Z1679" s="38" t="str">
        <f>IFERROR(VLOOKUP(Y1679,DIRECTORIO!A:B,2,FALSE),"")</f>
        <v/>
      </c>
      <c r="AA1679" s="40"/>
      <c r="AB1679" s="40"/>
      <c r="AC1679" s="40"/>
      <c r="AD1679" s="40"/>
      <c r="AE1679" s="40"/>
      <c r="AF1679" s="40"/>
      <c r="AG1679" s="41" t="s">
        <v>109</v>
      </c>
      <c r="AH1679" s="42"/>
      <c r="AI1679" s="54" t="str">
        <f t="shared" ca="1" si="325"/>
        <v>PENDIENTE NOTIFICACIÓN ELECTRÓNICA</v>
      </c>
      <c r="AJ1679" s="37"/>
      <c r="AK1679" s="37"/>
      <c r="AL1679" s="37"/>
      <c r="AM1679" s="53" t="str">
        <f>IF(AK1679="","",WORKDAY(AK1679,5,FESTIVOS_CO!A:A))</f>
        <v/>
      </c>
      <c r="AN1679" s="37"/>
      <c r="AO1679" s="37"/>
      <c r="AP1679" s="54" t="str">
        <f t="shared" ca="1" si="318"/>
        <v>NO APLICA</v>
      </c>
      <c r="AQ1679" s="36"/>
      <c r="AR1679" s="43"/>
      <c r="AS1679" s="37"/>
      <c r="AT1679" s="36"/>
      <c r="AU1679" s="37"/>
      <c r="AV1679" s="36"/>
      <c r="AW1679" s="36"/>
      <c r="AX1679" s="37"/>
      <c r="AY1679" s="140" t="str">
        <f>IF(AU1679="","",WORKDAY(AU1679,5,FESTIVOS_CO!A:A))</f>
        <v/>
      </c>
      <c r="AZ1679" s="54" t="str">
        <f t="shared" ca="1" si="327"/>
        <v>NO APLICA</v>
      </c>
      <c r="BA1679" s="55" t="str">
        <f>IF(AX1679="","",WORKDAY(AX1679,5,FESTIVOS_CO!A:A))</f>
        <v/>
      </c>
      <c r="BB1679" s="39"/>
      <c r="BC1679" s="40"/>
      <c r="BD1679" s="40"/>
      <c r="BE1679" s="56" t="str">
        <f t="shared" ca="1" si="316"/>
        <v>NO APLICA</v>
      </c>
      <c r="BF1679" s="37"/>
      <c r="BG1679" s="45"/>
      <c r="BH1679" s="37"/>
      <c r="BI1679" s="36"/>
      <c r="BJ1679" s="37"/>
      <c r="BK1679" s="36"/>
      <c r="BL1679" s="36"/>
      <c r="BM1679" s="53" t="str">
        <f>IF(BJ1679="","",WORKDAY(BJ1679,5,FESTIVOS_CO!A:A))</f>
        <v/>
      </c>
      <c r="BN1679" s="57" t="str">
        <f t="shared" ca="1" si="326"/>
        <v>PENDIENTE HACER AVISO</v>
      </c>
      <c r="BO1679" s="54" t="str">
        <f t="shared" ca="1" si="319"/>
        <v>EN TRÁMITE NOTIF. POR AVISO</v>
      </c>
      <c r="BP1679" s="37"/>
      <c r="BQ1679" s="53" t="str">
        <f>IF(BP1679="","",WORKDAY(BP1679,5,FESTIVOS_CO!A:A))</f>
        <v/>
      </c>
      <c r="BR1679" s="37"/>
      <c r="BS1679" s="36"/>
      <c r="BT1679" s="38"/>
      <c r="BU1679" s="58" t="e">
        <f>VLOOKUP(BT1679,Hoja2!$C:$D,2,0)</f>
        <v>#N/A</v>
      </c>
      <c r="BV1679" s="80" t="str">
        <f>IF(
AND(AO1679="",BD1679="",BQ1679=""),
"EN PROCESO NOTIFICACION / COMUNICACION",
IF(
BT1679="",
"NO APLICA",
IF(
BU1679=60,
IF(AO1679&lt;&gt;"",AO1679,IF(BD1679&lt;&gt;"",BD1679,BQ1679))+60,
WORKDAY(
IF(AO1679&lt;&gt;"",AO1679,IF(BD1679&lt;&gt;"",BD1679,BQ1679)),
BU1679,
FESTIVOS_CO!A:A
)
)
))</f>
        <v>EN PROCESO NOTIFICACION / COMUNICACION</v>
      </c>
      <c r="BW1679" s="44"/>
      <c r="BX1679" s="53"/>
      <c r="BY1679" s="45"/>
      <c r="BZ1679" s="37"/>
      <c r="CA1679" s="54" t="str">
        <f t="shared" si="320"/>
        <v>PENDIENTE EJECUTORIA</v>
      </c>
      <c r="CB1679" s="59" t="str">
        <f t="shared" si="317"/>
        <v/>
      </c>
      <c r="CC1679" s="36"/>
      <c r="CD1679" s="40"/>
      <c r="CE1679" s="46"/>
      <c r="CF1679" s="40"/>
      <c r="CG1679" s="40"/>
      <c r="CH1679" s="40"/>
      <c r="CI1679" s="36"/>
      <c r="CJ1679" s="47"/>
      <c r="CK1679" s="40"/>
      <c r="CL1679" s="40"/>
      <c r="CM1679" s="40"/>
      <c r="CN1679" s="40"/>
    </row>
    <row r="1680" spans="1:92" ht="42.75" hidden="1">
      <c r="A1680" s="49" t="str">
        <f t="shared" si="321"/>
        <v>SIN GESTIÓN</v>
      </c>
      <c r="B1680" s="58"/>
      <c r="C1680" s="37"/>
      <c r="D1680" s="37"/>
      <c r="E1680" s="49" t="str">
        <f t="shared" si="322"/>
        <v>PENDIENTE NOTIFICACIÓN</v>
      </c>
      <c r="F1680" s="141" t="str">
        <f t="shared" si="323"/>
        <v>PENDIENTE NOTIFICACIÓN</v>
      </c>
      <c r="G1680" s="49" t="str">
        <f t="shared" si="324"/>
        <v/>
      </c>
      <c r="H1680" s="51" t="str">
        <f ca="1">IF(
L1680="",
"",
IF(
NETWORKDAYS(L1680,IF(M1680&lt;&gt;"",M1680,TODAY()),FESTIVOS_CO!A:A)&gt;2,
"VENCIDO",
IF(
NETWORKDAYS(L1680,IF(M1680&lt;&gt;"",M1680,TODAY()),FESTIVOS_CO!A:A)=2,
"ALERTA",
"A TIEMPO"
)))</f>
        <v/>
      </c>
      <c r="I1680" s="40"/>
      <c r="J1680" s="36"/>
      <c r="K1680" s="37"/>
      <c r="L1680" s="50"/>
      <c r="M1680" s="37"/>
      <c r="N1680" s="52"/>
      <c r="O1680" s="52"/>
      <c r="P1680" s="36"/>
      <c r="Q1680" s="36"/>
      <c r="R1680" s="40"/>
      <c r="S1680" s="36"/>
      <c r="T1680" s="40"/>
      <c r="U1680" s="40"/>
      <c r="V1680" s="81"/>
      <c r="W1680" s="40"/>
      <c r="X1680" s="40"/>
      <c r="Y1680" s="40"/>
      <c r="Z1680" s="38" t="str">
        <f>IFERROR(VLOOKUP(Y1680,DIRECTORIO!A:B,2,FALSE),"")</f>
        <v/>
      </c>
      <c r="AA1680" s="40"/>
      <c r="AB1680" s="40"/>
      <c r="AC1680" s="40"/>
      <c r="AD1680" s="40"/>
      <c r="AE1680" s="40"/>
      <c r="AF1680" s="40"/>
      <c r="AG1680" s="41" t="s">
        <v>109</v>
      </c>
      <c r="AH1680" s="42"/>
      <c r="AI1680" s="54" t="str">
        <f t="shared" ca="1" si="325"/>
        <v>PENDIENTE NOTIFICACIÓN ELECTRÓNICA</v>
      </c>
      <c r="AJ1680" s="37"/>
      <c r="AK1680" s="37"/>
      <c r="AL1680" s="37"/>
      <c r="AM1680" s="53" t="str">
        <f>IF(AK1680="","",WORKDAY(AK1680,5,FESTIVOS_CO!A:A))</f>
        <v/>
      </c>
      <c r="AN1680" s="37"/>
      <c r="AO1680" s="37"/>
      <c r="AP1680" s="54" t="str">
        <f t="shared" ca="1" si="318"/>
        <v>NO APLICA</v>
      </c>
      <c r="AQ1680" s="36"/>
      <c r="AR1680" s="43"/>
      <c r="AS1680" s="37"/>
      <c r="AT1680" s="36"/>
      <c r="AU1680" s="37"/>
      <c r="AV1680" s="36"/>
      <c r="AW1680" s="36"/>
      <c r="AX1680" s="37"/>
      <c r="AY1680" s="140" t="str">
        <f>IF(AU1680="","",WORKDAY(AU1680,5,FESTIVOS_CO!A:A))</f>
        <v/>
      </c>
      <c r="AZ1680" s="54" t="str">
        <f t="shared" ca="1" si="327"/>
        <v>NO APLICA</v>
      </c>
      <c r="BA1680" s="55" t="str">
        <f>IF(AX1680="","",WORKDAY(AX1680,5,FESTIVOS_CO!A:A))</f>
        <v/>
      </c>
      <c r="BB1680" s="39"/>
      <c r="BC1680" s="40"/>
      <c r="BD1680" s="40"/>
      <c r="BE1680" s="56" t="str">
        <f t="shared" ca="1" si="316"/>
        <v>NO APLICA</v>
      </c>
      <c r="BF1680" s="37"/>
      <c r="BG1680" s="45"/>
      <c r="BH1680" s="37"/>
      <c r="BI1680" s="36"/>
      <c r="BJ1680" s="37"/>
      <c r="BK1680" s="36"/>
      <c r="BL1680" s="36"/>
      <c r="BM1680" s="53" t="str">
        <f>IF(BJ1680="","",WORKDAY(BJ1680,5,FESTIVOS_CO!A:A))</f>
        <v/>
      </c>
      <c r="BN1680" s="57" t="str">
        <f t="shared" ca="1" si="326"/>
        <v>PENDIENTE HACER AVISO</v>
      </c>
      <c r="BO1680" s="54" t="str">
        <f t="shared" ca="1" si="319"/>
        <v>EN TRÁMITE NOTIF. POR AVISO</v>
      </c>
      <c r="BP1680" s="37"/>
      <c r="BQ1680" s="53" t="str">
        <f>IF(BP1680="","",WORKDAY(BP1680,5,FESTIVOS_CO!A:A))</f>
        <v/>
      </c>
      <c r="BR1680" s="37"/>
      <c r="BS1680" s="36"/>
      <c r="BT1680" s="38"/>
      <c r="BU1680" s="58" t="e">
        <f>VLOOKUP(BT1680,Hoja2!$C:$D,2,0)</f>
        <v>#N/A</v>
      </c>
      <c r="BV1680" s="80" t="str">
        <f>IF(
AND(AO1680="",BD1680="",BQ1680=""),
"EN PROCESO NOTIFICACION / COMUNICACION",
IF(
BT1680="",
"NO APLICA",
IF(
BU1680=60,
IF(AO1680&lt;&gt;"",AO1680,IF(BD1680&lt;&gt;"",BD1680,BQ1680))+60,
WORKDAY(
IF(AO1680&lt;&gt;"",AO1680,IF(BD1680&lt;&gt;"",BD1680,BQ1680)),
BU1680,
FESTIVOS_CO!A:A
)
)
))</f>
        <v>EN PROCESO NOTIFICACION / COMUNICACION</v>
      </c>
      <c r="BW1680" s="44"/>
      <c r="BX1680" s="53"/>
      <c r="BY1680" s="45"/>
      <c r="BZ1680" s="37"/>
      <c r="CA1680" s="54" t="str">
        <f t="shared" si="320"/>
        <v>PENDIENTE EJECUTORIA</v>
      </c>
      <c r="CB1680" s="59" t="str">
        <f t="shared" si="317"/>
        <v/>
      </c>
      <c r="CC1680" s="36"/>
      <c r="CD1680" s="40"/>
      <c r="CE1680" s="46"/>
      <c r="CF1680" s="40"/>
      <c r="CG1680" s="40"/>
      <c r="CH1680" s="40"/>
      <c r="CI1680" s="36"/>
      <c r="CJ1680" s="47"/>
      <c r="CK1680" s="40"/>
      <c r="CL1680" s="40"/>
      <c r="CM1680" s="40"/>
      <c r="CN1680" s="40"/>
    </row>
    <row r="1681" spans="1:92" ht="42.75" hidden="1">
      <c r="A1681" s="49" t="str">
        <f t="shared" si="321"/>
        <v>SIN GESTIÓN</v>
      </c>
      <c r="B1681" s="58"/>
      <c r="C1681" s="37"/>
      <c r="D1681" s="37"/>
      <c r="E1681" s="49" t="str">
        <f t="shared" si="322"/>
        <v>PENDIENTE NOTIFICACIÓN</v>
      </c>
      <c r="F1681" s="141" t="str">
        <f t="shared" si="323"/>
        <v>PENDIENTE NOTIFICACIÓN</v>
      </c>
      <c r="G1681" s="49" t="str">
        <f t="shared" si="324"/>
        <v/>
      </c>
      <c r="H1681" s="51" t="str">
        <f ca="1">IF(
L1681="",
"",
IF(
NETWORKDAYS(L1681,IF(M1681&lt;&gt;"",M1681,TODAY()),FESTIVOS_CO!A:A)&gt;2,
"VENCIDO",
IF(
NETWORKDAYS(L1681,IF(M1681&lt;&gt;"",M1681,TODAY()),FESTIVOS_CO!A:A)=2,
"ALERTA",
"A TIEMPO"
)))</f>
        <v/>
      </c>
      <c r="I1681" s="40"/>
      <c r="J1681" s="36"/>
      <c r="K1681" s="37"/>
      <c r="L1681" s="50"/>
      <c r="M1681" s="37"/>
      <c r="N1681" s="52"/>
      <c r="O1681" s="52"/>
      <c r="P1681" s="36"/>
      <c r="Q1681" s="36"/>
      <c r="R1681" s="40"/>
      <c r="S1681" s="36"/>
      <c r="T1681" s="40"/>
      <c r="U1681" s="40"/>
      <c r="V1681" s="81"/>
      <c r="W1681" s="40"/>
      <c r="X1681" s="40"/>
      <c r="Y1681" s="40"/>
      <c r="Z1681" s="38" t="str">
        <f>IFERROR(VLOOKUP(Y1681,DIRECTORIO!A:B,2,FALSE),"")</f>
        <v/>
      </c>
      <c r="AA1681" s="40"/>
      <c r="AB1681" s="40"/>
      <c r="AC1681" s="40"/>
      <c r="AD1681" s="40"/>
      <c r="AE1681" s="40"/>
      <c r="AF1681" s="40"/>
      <c r="AG1681" s="41" t="s">
        <v>109</v>
      </c>
      <c r="AH1681" s="42"/>
      <c r="AI1681" s="54" t="str">
        <f t="shared" ca="1" si="325"/>
        <v>PENDIENTE NOTIFICACIÓN ELECTRÓNICA</v>
      </c>
      <c r="AJ1681" s="37"/>
      <c r="AK1681" s="37"/>
      <c r="AL1681" s="37"/>
      <c r="AM1681" s="53" t="str">
        <f>IF(AK1681="","",WORKDAY(AK1681,5,FESTIVOS_CO!A:A))</f>
        <v/>
      </c>
      <c r="AN1681" s="37"/>
      <c r="AO1681" s="37"/>
      <c r="AP1681" s="54" t="str">
        <f t="shared" ca="1" si="318"/>
        <v>NO APLICA</v>
      </c>
      <c r="AQ1681" s="36"/>
      <c r="AR1681" s="43"/>
      <c r="AS1681" s="37"/>
      <c r="AT1681" s="36"/>
      <c r="AU1681" s="37"/>
      <c r="AV1681" s="36"/>
      <c r="AW1681" s="36"/>
      <c r="AX1681" s="37"/>
      <c r="AY1681" s="140" t="str">
        <f>IF(AU1681="","",WORKDAY(AU1681,5,FESTIVOS_CO!A:A))</f>
        <v/>
      </c>
      <c r="AZ1681" s="54" t="str">
        <f t="shared" ca="1" si="327"/>
        <v>NO APLICA</v>
      </c>
      <c r="BA1681" s="55" t="str">
        <f>IF(AX1681="","",WORKDAY(AX1681,5,FESTIVOS_CO!A:A))</f>
        <v/>
      </c>
      <c r="BB1681" s="39"/>
      <c r="BC1681" s="40"/>
      <c r="BD1681" s="40"/>
      <c r="BE1681" s="56" t="str">
        <f t="shared" ca="1" si="316"/>
        <v>NO APLICA</v>
      </c>
      <c r="BF1681" s="37"/>
      <c r="BG1681" s="45"/>
      <c r="BH1681" s="37"/>
      <c r="BI1681" s="36"/>
      <c r="BJ1681" s="37"/>
      <c r="BK1681" s="36"/>
      <c r="BL1681" s="36"/>
      <c r="BM1681" s="53" t="str">
        <f>IF(BJ1681="","",WORKDAY(BJ1681,5,FESTIVOS_CO!A:A))</f>
        <v/>
      </c>
      <c r="BN1681" s="57" t="str">
        <f t="shared" ca="1" si="326"/>
        <v>PENDIENTE HACER AVISO</v>
      </c>
      <c r="BO1681" s="54" t="str">
        <f t="shared" ca="1" si="319"/>
        <v>EN TRÁMITE NOTIF. POR AVISO</v>
      </c>
      <c r="BP1681" s="37"/>
      <c r="BQ1681" s="53" t="str">
        <f>IF(BP1681="","",WORKDAY(BP1681,5,FESTIVOS_CO!A:A))</f>
        <v/>
      </c>
      <c r="BR1681" s="37"/>
      <c r="BS1681" s="36"/>
      <c r="BT1681" s="38"/>
      <c r="BU1681" s="58" t="e">
        <f>VLOOKUP(BT1681,Hoja2!$C:$D,2,0)</f>
        <v>#N/A</v>
      </c>
      <c r="BV1681" s="80" t="str">
        <f>IF(
AND(AO1681="",BD1681="",BQ1681=""),
"EN PROCESO NOTIFICACION / COMUNICACION",
IF(
BT1681="",
"NO APLICA",
IF(
BU1681=60,
IF(AO1681&lt;&gt;"",AO1681,IF(BD1681&lt;&gt;"",BD1681,BQ1681))+60,
WORKDAY(
IF(AO1681&lt;&gt;"",AO1681,IF(BD1681&lt;&gt;"",BD1681,BQ1681)),
BU1681,
FESTIVOS_CO!A:A
)
)
))</f>
        <v>EN PROCESO NOTIFICACION / COMUNICACION</v>
      </c>
      <c r="BW1681" s="44"/>
      <c r="BX1681" s="53"/>
      <c r="BY1681" s="45"/>
      <c r="BZ1681" s="37"/>
      <c r="CA1681" s="54" t="str">
        <f t="shared" si="320"/>
        <v>PENDIENTE EJECUTORIA</v>
      </c>
      <c r="CB1681" s="59" t="str">
        <f t="shared" si="317"/>
        <v/>
      </c>
      <c r="CC1681" s="36"/>
      <c r="CD1681" s="40"/>
      <c r="CE1681" s="46"/>
      <c r="CF1681" s="40"/>
      <c r="CG1681" s="40"/>
      <c r="CH1681" s="40"/>
      <c r="CI1681" s="36"/>
      <c r="CJ1681" s="47"/>
      <c r="CK1681" s="40"/>
      <c r="CL1681" s="40"/>
      <c r="CM1681" s="40"/>
      <c r="CN1681" s="40"/>
    </row>
    <row r="1682" spans="1:92" ht="42.75" hidden="1">
      <c r="A1682" s="49" t="str">
        <f t="shared" si="321"/>
        <v>SIN GESTIÓN</v>
      </c>
      <c r="B1682" s="58"/>
      <c r="C1682" s="37"/>
      <c r="D1682" s="37"/>
      <c r="E1682" s="49" t="str">
        <f t="shared" si="322"/>
        <v>PENDIENTE NOTIFICACIÓN</v>
      </c>
      <c r="F1682" s="141" t="str">
        <f t="shared" si="323"/>
        <v>PENDIENTE NOTIFICACIÓN</v>
      </c>
      <c r="G1682" s="49" t="str">
        <f t="shared" si="324"/>
        <v/>
      </c>
      <c r="H1682" s="51" t="str">
        <f ca="1">IF(
L1682="",
"",
IF(
NETWORKDAYS(L1682,IF(M1682&lt;&gt;"",M1682,TODAY()),FESTIVOS_CO!A:A)&gt;2,
"VENCIDO",
IF(
NETWORKDAYS(L1682,IF(M1682&lt;&gt;"",M1682,TODAY()),FESTIVOS_CO!A:A)=2,
"ALERTA",
"A TIEMPO"
)))</f>
        <v/>
      </c>
      <c r="I1682" s="40"/>
      <c r="J1682" s="36"/>
      <c r="K1682" s="37"/>
      <c r="L1682" s="50"/>
      <c r="M1682" s="37"/>
      <c r="N1682" s="52"/>
      <c r="O1682" s="52"/>
      <c r="P1682" s="36"/>
      <c r="Q1682" s="36"/>
      <c r="R1682" s="40"/>
      <c r="S1682" s="36"/>
      <c r="T1682" s="40"/>
      <c r="U1682" s="40"/>
      <c r="V1682" s="81"/>
      <c r="W1682" s="40"/>
      <c r="X1682" s="40"/>
      <c r="Y1682" s="40"/>
      <c r="Z1682" s="38" t="str">
        <f>IFERROR(VLOOKUP(Y1682,DIRECTORIO!A:B,2,FALSE),"")</f>
        <v/>
      </c>
      <c r="AA1682" s="40"/>
      <c r="AB1682" s="40"/>
      <c r="AC1682" s="40"/>
      <c r="AD1682" s="40"/>
      <c r="AE1682" s="40"/>
      <c r="AF1682" s="40"/>
      <c r="AG1682" s="41" t="s">
        <v>109</v>
      </c>
      <c r="AH1682" s="42"/>
      <c r="AI1682" s="54" t="str">
        <f t="shared" ca="1" si="325"/>
        <v>PENDIENTE NOTIFICACIÓN ELECTRÓNICA</v>
      </c>
      <c r="AJ1682" s="37"/>
      <c r="AK1682" s="37"/>
      <c r="AL1682" s="37"/>
      <c r="AM1682" s="53" t="str">
        <f>IF(AK1682="","",WORKDAY(AK1682,5,FESTIVOS_CO!A:A))</f>
        <v/>
      </c>
      <c r="AN1682" s="37"/>
      <c r="AO1682" s="37"/>
      <c r="AP1682" s="54" t="str">
        <f t="shared" ca="1" si="318"/>
        <v>NO APLICA</v>
      </c>
      <c r="AQ1682" s="36"/>
      <c r="AR1682" s="43"/>
      <c r="AS1682" s="37"/>
      <c r="AT1682" s="36"/>
      <c r="AU1682" s="37"/>
      <c r="AV1682" s="36"/>
      <c r="AW1682" s="36"/>
      <c r="AX1682" s="37"/>
      <c r="AY1682" s="140" t="str">
        <f>IF(AU1682="","",WORKDAY(AU1682,5,FESTIVOS_CO!A:A))</f>
        <v/>
      </c>
      <c r="AZ1682" s="54" t="str">
        <f t="shared" ca="1" si="327"/>
        <v>NO APLICA</v>
      </c>
      <c r="BA1682" s="55" t="str">
        <f>IF(AX1682="","",WORKDAY(AX1682,5,FESTIVOS_CO!A:A))</f>
        <v/>
      </c>
      <c r="BB1682" s="39"/>
      <c r="BC1682" s="40"/>
      <c r="BD1682" s="40"/>
      <c r="BE1682" s="56" t="str">
        <f t="shared" ca="1" si="316"/>
        <v>NO APLICA</v>
      </c>
      <c r="BF1682" s="37"/>
      <c r="BG1682" s="45"/>
      <c r="BH1682" s="37"/>
      <c r="BI1682" s="36"/>
      <c r="BJ1682" s="37"/>
      <c r="BK1682" s="36"/>
      <c r="BL1682" s="36"/>
      <c r="BM1682" s="53" t="str">
        <f>IF(BJ1682="","",WORKDAY(BJ1682,5,FESTIVOS_CO!A:A))</f>
        <v/>
      </c>
      <c r="BN1682" s="57" t="str">
        <f t="shared" ca="1" si="326"/>
        <v>PENDIENTE HACER AVISO</v>
      </c>
      <c r="BO1682" s="54" t="str">
        <f t="shared" ca="1" si="319"/>
        <v>EN TRÁMITE NOTIF. POR AVISO</v>
      </c>
      <c r="BP1682" s="37"/>
      <c r="BQ1682" s="53" t="str">
        <f>IF(BP1682="","",WORKDAY(BP1682,5,FESTIVOS_CO!A:A))</f>
        <v/>
      </c>
      <c r="BR1682" s="37"/>
      <c r="BS1682" s="36"/>
      <c r="BT1682" s="38"/>
      <c r="BU1682" s="58" t="e">
        <f>VLOOKUP(BT1682,Hoja2!$C:$D,2,0)</f>
        <v>#N/A</v>
      </c>
      <c r="BV1682" s="80" t="str">
        <f>IF(
AND(AO1682="",BD1682="",BQ1682=""),
"EN PROCESO NOTIFICACION / COMUNICACION",
IF(
BT1682="",
"NO APLICA",
IF(
BU1682=60,
IF(AO1682&lt;&gt;"",AO1682,IF(BD1682&lt;&gt;"",BD1682,BQ1682))+60,
WORKDAY(
IF(AO1682&lt;&gt;"",AO1682,IF(BD1682&lt;&gt;"",BD1682,BQ1682)),
BU1682,
FESTIVOS_CO!A:A
)
)
))</f>
        <v>EN PROCESO NOTIFICACION / COMUNICACION</v>
      </c>
      <c r="BW1682" s="44"/>
      <c r="BX1682" s="53"/>
      <c r="BY1682" s="45"/>
      <c r="BZ1682" s="37"/>
      <c r="CA1682" s="54" t="str">
        <f t="shared" si="320"/>
        <v>PENDIENTE EJECUTORIA</v>
      </c>
      <c r="CB1682" s="59" t="str">
        <f t="shared" si="317"/>
        <v/>
      </c>
      <c r="CC1682" s="36"/>
      <c r="CD1682" s="40"/>
      <c r="CE1682" s="46"/>
      <c r="CF1682" s="40"/>
      <c r="CG1682" s="40"/>
      <c r="CH1682" s="40"/>
      <c r="CI1682" s="36"/>
      <c r="CJ1682" s="47"/>
      <c r="CK1682" s="40"/>
      <c r="CL1682" s="40"/>
      <c r="CM1682" s="40"/>
      <c r="CN1682" s="40"/>
    </row>
    <row r="1683" spans="1:92" ht="42.75" hidden="1">
      <c r="A1683" s="49" t="str">
        <f t="shared" si="321"/>
        <v>SIN GESTIÓN</v>
      </c>
      <c r="B1683" s="58"/>
      <c r="C1683" s="37"/>
      <c r="D1683" s="37"/>
      <c r="E1683" s="49" t="str">
        <f t="shared" si="322"/>
        <v>PENDIENTE NOTIFICACIÓN</v>
      </c>
      <c r="F1683" s="141" t="str">
        <f t="shared" si="323"/>
        <v>PENDIENTE NOTIFICACIÓN</v>
      </c>
      <c r="G1683" s="49" t="str">
        <f t="shared" si="324"/>
        <v/>
      </c>
      <c r="H1683" s="51" t="str">
        <f ca="1">IF(
L1683="",
"",
IF(
NETWORKDAYS(L1683,IF(M1683&lt;&gt;"",M1683,TODAY()),FESTIVOS_CO!A:A)&gt;2,
"VENCIDO",
IF(
NETWORKDAYS(L1683,IF(M1683&lt;&gt;"",M1683,TODAY()),FESTIVOS_CO!A:A)=2,
"ALERTA",
"A TIEMPO"
)))</f>
        <v/>
      </c>
      <c r="I1683" s="40"/>
      <c r="J1683" s="36"/>
      <c r="K1683" s="37"/>
      <c r="L1683" s="50"/>
      <c r="M1683" s="37"/>
      <c r="N1683" s="52"/>
      <c r="O1683" s="52"/>
      <c r="P1683" s="36"/>
      <c r="Q1683" s="36"/>
      <c r="R1683" s="40"/>
      <c r="S1683" s="36"/>
      <c r="T1683" s="40"/>
      <c r="U1683" s="40"/>
      <c r="V1683" s="81"/>
      <c r="W1683" s="40"/>
      <c r="X1683" s="40"/>
      <c r="Y1683" s="40"/>
      <c r="Z1683" s="38" t="str">
        <f>IFERROR(VLOOKUP(Y1683,DIRECTORIO!A:B,2,FALSE),"")</f>
        <v/>
      </c>
      <c r="AA1683" s="40"/>
      <c r="AB1683" s="40"/>
      <c r="AC1683" s="40"/>
      <c r="AD1683" s="40"/>
      <c r="AE1683" s="40"/>
      <c r="AF1683" s="40"/>
      <c r="AG1683" s="41" t="s">
        <v>109</v>
      </c>
      <c r="AH1683" s="42"/>
      <c r="AI1683" s="54" t="str">
        <f t="shared" ca="1" si="325"/>
        <v>PENDIENTE NOTIFICACIÓN ELECTRÓNICA</v>
      </c>
      <c r="AJ1683" s="37"/>
      <c r="AK1683" s="37"/>
      <c r="AL1683" s="37"/>
      <c r="AM1683" s="53" t="str">
        <f>IF(AK1683="","",WORKDAY(AK1683,5,FESTIVOS_CO!A:A))</f>
        <v/>
      </c>
      <c r="AN1683" s="37"/>
      <c r="AO1683" s="37"/>
      <c r="AP1683" s="54" t="str">
        <f t="shared" ca="1" si="318"/>
        <v>NO APLICA</v>
      </c>
      <c r="AQ1683" s="36"/>
      <c r="AR1683" s="43"/>
      <c r="AS1683" s="37"/>
      <c r="AT1683" s="36"/>
      <c r="AU1683" s="37"/>
      <c r="AV1683" s="36"/>
      <c r="AW1683" s="36"/>
      <c r="AX1683" s="37"/>
      <c r="AY1683" s="140" t="str">
        <f>IF(AU1683="","",WORKDAY(AU1683,5,FESTIVOS_CO!A:A))</f>
        <v/>
      </c>
      <c r="AZ1683" s="54" t="str">
        <f t="shared" ca="1" si="327"/>
        <v>NO APLICA</v>
      </c>
      <c r="BA1683" s="55" t="str">
        <f>IF(AX1683="","",WORKDAY(AX1683,5,FESTIVOS_CO!A:A))</f>
        <v/>
      </c>
      <c r="BB1683" s="39"/>
      <c r="BC1683" s="40"/>
      <c r="BD1683" s="40"/>
      <c r="BE1683" s="56" t="str">
        <f t="shared" ca="1" si="316"/>
        <v>NO APLICA</v>
      </c>
      <c r="BF1683" s="37"/>
      <c r="BG1683" s="45"/>
      <c r="BH1683" s="37"/>
      <c r="BI1683" s="36"/>
      <c r="BJ1683" s="37"/>
      <c r="BK1683" s="36"/>
      <c r="BL1683" s="36"/>
      <c r="BM1683" s="53" t="str">
        <f>IF(BJ1683="","",WORKDAY(BJ1683,5,FESTIVOS_CO!A:A))</f>
        <v/>
      </c>
      <c r="BN1683" s="57" t="str">
        <f t="shared" ca="1" si="326"/>
        <v>PENDIENTE HACER AVISO</v>
      </c>
      <c r="BO1683" s="54" t="str">
        <f t="shared" ca="1" si="319"/>
        <v>EN TRÁMITE NOTIF. POR AVISO</v>
      </c>
      <c r="BP1683" s="37"/>
      <c r="BQ1683" s="53" t="str">
        <f>IF(BP1683="","",WORKDAY(BP1683,5,FESTIVOS_CO!A:A))</f>
        <v/>
      </c>
      <c r="BR1683" s="37"/>
      <c r="BS1683" s="36"/>
      <c r="BT1683" s="38"/>
      <c r="BU1683" s="58" t="e">
        <f>VLOOKUP(BT1683,Hoja2!$C:$D,2,0)</f>
        <v>#N/A</v>
      </c>
      <c r="BV1683" s="80" t="str">
        <f>IF(
AND(AO1683="",BD1683="",BQ1683=""),
"EN PROCESO NOTIFICACION / COMUNICACION",
IF(
BT1683="",
"NO APLICA",
IF(
BU1683=60,
IF(AO1683&lt;&gt;"",AO1683,IF(BD1683&lt;&gt;"",BD1683,BQ1683))+60,
WORKDAY(
IF(AO1683&lt;&gt;"",AO1683,IF(BD1683&lt;&gt;"",BD1683,BQ1683)),
BU1683,
FESTIVOS_CO!A:A
)
)
))</f>
        <v>EN PROCESO NOTIFICACION / COMUNICACION</v>
      </c>
      <c r="BW1683" s="44"/>
      <c r="BX1683" s="53"/>
      <c r="BY1683" s="45"/>
      <c r="BZ1683" s="37"/>
      <c r="CA1683" s="54" t="str">
        <f t="shared" si="320"/>
        <v>PENDIENTE EJECUTORIA</v>
      </c>
      <c r="CB1683" s="59" t="str">
        <f t="shared" si="317"/>
        <v/>
      </c>
      <c r="CC1683" s="36"/>
      <c r="CD1683" s="40"/>
      <c r="CE1683" s="46"/>
      <c r="CF1683" s="40"/>
      <c r="CG1683" s="40"/>
      <c r="CH1683" s="40"/>
      <c r="CI1683" s="36"/>
      <c r="CJ1683" s="47"/>
      <c r="CK1683" s="40"/>
      <c r="CL1683" s="40"/>
      <c r="CM1683" s="40"/>
      <c r="CN1683" s="40"/>
    </row>
    <row r="1684" spans="1:92" ht="42.75" hidden="1">
      <c r="A1684" s="49" t="str">
        <f t="shared" si="321"/>
        <v>SIN GESTIÓN</v>
      </c>
      <c r="B1684" s="58"/>
      <c r="C1684" s="37"/>
      <c r="D1684" s="37"/>
      <c r="E1684" s="49" t="str">
        <f t="shared" si="322"/>
        <v>PENDIENTE NOTIFICACIÓN</v>
      </c>
      <c r="F1684" s="141" t="str">
        <f t="shared" si="323"/>
        <v>PENDIENTE NOTIFICACIÓN</v>
      </c>
      <c r="G1684" s="49" t="str">
        <f t="shared" si="324"/>
        <v/>
      </c>
      <c r="H1684" s="51" t="str">
        <f ca="1">IF(
L1684="",
"",
IF(
NETWORKDAYS(L1684,IF(M1684&lt;&gt;"",M1684,TODAY()),FESTIVOS_CO!A:A)&gt;2,
"VENCIDO",
IF(
NETWORKDAYS(L1684,IF(M1684&lt;&gt;"",M1684,TODAY()),FESTIVOS_CO!A:A)=2,
"ALERTA",
"A TIEMPO"
)))</f>
        <v/>
      </c>
      <c r="I1684" s="40"/>
      <c r="J1684" s="36"/>
      <c r="K1684" s="37"/>
      <c r="L1684" s="50"/>
      <c r="M1684" s="37"/>
      <c r="N1684" s="52"/>
      <c r="O1684" s="52"/>
      <c r="P1684" s="36"/>
      <c r="Q1684" s="36"/>
      <c r="R1684" s="40"/>
      <c r="S1684" s="36"/>
      <c r="T1684" s="40"/>
      <c r="U1684" s="40"/>
      <c r="V1684" s="81"/>
      <c r="W1684" s="40"/>
      <c r="X1684" s="40"/>
      <c r="Y1684" s="40"/>
      <c r="Z1684" s="38" t="str">
        <f>IFERROR(VLOOKUP(Y1684,DIRECTORIO!A:B,2,FALSE),"")</f>
        <v/>
      </c>
      <c r="AA1684" s="40"/>
      <c r="AB1684" s="40"/>
      <c r="AC1684" s="40"/>
      <c r="AD1684" s="40"/>
      <c r="AE1684" s="40"/>
      <c r="AF1684" s="40"/>
      <c r="AG1684" s="41" t="s">
        <v>109</v>
      </c>
      <c r="AH1684" s="42"/>
      <c r="AI1684" s="54" t="str">
        <f t="shared" ca="1" si="325"/>
        <v>PENDIENTE NOTIFICACIÓN ELECTRÓNICA</v>
      </c>
      <c r="AJ1684" s="37"/>
      <c r="AK1684" s="37"/>
      <c r="AL1684" s="37"/>
      <c r="AM1684" s="53" t="str">
        <f>IF(AK1684="","",WORKDAY(AK1684,5,FESTIVOS_CO!A:A))</f>
        <v/>
      </c>
      <c r="AN1684" s="37"/>
      <c r="AO1684" s="37"/>
      <c r="AP1684" s="54" t="str">
        <f t="shared" ca="1" si="318"/>
        <v>NO APLICA</v>
      </c>
      <c r="AQ1684" s="36"/>
      <c r="AR1684" s="43"/>
      <c r="AS1684" s="37"/>
      <c r="AT1684" s="36"/>
      <c r="AU1684" s="37"/>
      <c r="AV1684" s="36"/>
      <c r="AW1684" s="36"/>
      <c r="AX1684" s="37"/>
      <c r="AY1684" s="140" t="str">
        <f>IF(AU1684="","",WORKDAY(AU1684,5,FESTIVOS_CO!A:A))</f>
        <v/>
      </c>
      <c r="AZ1684" s="54" t="str">
        <f t="shared" ca="1" si="327"/>
        <v>NO APLICA</v>
      </c>
      <c r="BA1684" s="55" t="str">
        <f>IF(AX1684="","",WORKDAY(AX1684,5,FESTIVOS_CO!A:A))</f>
        <v/>
      </c>
      <c r="BB1684" s="39"/>
      <c r="BC1684" s="40"/>
      <c r="BD1684" s="40"/>
      <c r="BE1684" s="56" t="str">
        <f t="shared" ca="1" si="316"/>
        <v>NO APLICA</v>
      </c>
      <c r="BF1684" s="37"/>
      <c r="BG1684" s="45"/>
      <c r="BH1684" s="37"/>
      <c r="BI1684" s="36"/>
      <c r="BJ1684" s="37"/>
      <c r="BK1684" s="36"/>
      <c r="BL1684" s="36"/>
      <c r="BM1684" s="53" t="str">
        <f>IF(BJ1684="","",WORKDAY(BJ1684,5,FESTIVOS_CO!A:A))</f>
        <v/>
      </c>
      <c r="BN1684" s="57" t="str">
        <f t="shared" ca="1" si="326"/>
        <v>PENDIENTE HACER AVISO</v>
      </c>
      <c r="BO1684" s="54" t="str">
        <f t="shared" ca="1" si="319"/>
        <v>EN TRÁMITE NOTIF. POR AVISO</v>
      </c>
      <c r="BP1684" s="37"/>
      <c r="BQ1684" s="53" t="str">
        <f>IF(BP1684="","",WORKDAY(BP1684,5,FESTIVOS_CO!A:A))</f>
        <v/>
      </c>
      <c r="BR1684" s="37"/>
      <c r="BS1684" s="36"/>
      <c r="BT1684" s="38"/>
      <c r="BU1684" s="58" t="e">
        <f>VLOOKUP(BT1684,Hoja2!$C:$D,2,0)</f>
        <v>#N/A</v>
      </c>
      <c r="BV1684" s="80" t="str">
        <f>IF(
AND(AO1684="",BD1684="",BQ1684=""),
"EN PROCESO NOTIFICACION / COMUNICACION",
IF(
BT1684="",
"NO APLICA",
IF(
BU1684=60,
IF(AO1684&lt;&gt;"",AO1684,IF(BD1684&lt;&gt;"",BD1684,BQ1684))+60,
WORKDAY(
IF(AO1684&lt;&gt;"",AO1684,IF(BD1684&lt;&gt;"",BD1684,BQ1684)),
BU1684,
FESTIVOS_CO!A:A
)
)
))</f>
        <v>EN PROCESO NOTIFICACION / COMUNICACION</v>
      </c>
      <c r="BW1684" s="44"/>
      <c r="BX1684" s="53"/>
      <c r="BY1684" s="45"/>
      <c r="BZ1684" s="37"/>
      <c r="CA1684" s="54" t="str">
        <f t="shared" si="320"/>
        <v>PENDIENTE EJECUTORIA</v>
      </c>
      <c r="CB1684" s="59" t="str">
        <f t="shared" si="317"/>
        <v/>
      </c>
      <c r="CC1684" s="36"/>
      <c r="CD1684" s="40"/>
      <c r="CE1684" s="46"/>
      <c r="CF1684" s="40"/>
      <c r="CG1684" s="40"/>
      <c r="CH1684" s="40"/>
      <c r="CI1684" s="36"/>
      <c r="CJ1684" s="47"/>
      <c r="CK1684" s="40"/>
      <c r="CL1684" s="40"/>
      <c r="CM1684" s="40"/>
      <c r="CN1684" s="40"/>
    </row>
    <row r="1685" spans="1:92" ht="42.75" hidden="1">
      <c r="A1685" s="49" t="str">
        <f t="shared" si="321"/>
        <v>SIN GESTIÓN</v>
      </c>
      <c r="B1685" s="58"/>
      <c r="C1685" s="37"/>
      <c r="D1685" s="37"/>
      <c r="E1685" s="49" t="str">
        <f t="shared" si="322"/>
        <v>PENDIENTE NOTIFICACIÓN</v>
      </c>
      <c r="F1685" s="141" t="str">
        <f t="shared" si="323"/>
        <v>PENDIENTE NOTIFICACIÓN</v>
      </c>
      <c r="G1685" s="49" t="str">
        <f t="shared" si="324"/>
        <v/>
      </c>
      <c r="H1685" s="51" t="str">
        <f ca="1">IF(
L1685="",
"",
IF(
NETWORKDAYS(L1685,IF(M1685&lt;&gt;"",M1685,TODAY()),FESTIVOS_CO!A:A)&gt;2,
"VENCIDO",
IF(
NETWORKDAYS(L1685,IF(M1685&lt;&gt;"",M1685,TODAY()),FESTIVOS_CO!A:A)=2,
"ALERTA",
"A TIEMPO"
)))</f>
        <v/>
      </c>
      <c r="I1685" s="40"/>
      <c r="J1685" s="36"/>
      <c r="K1685" s="37"/>
      <c r="L1685" s="50"/>
      <c r="M1685" s="37"/>
      <c r="N1685" s="52"/>
      <c r="O1685" s="52"/>
      <c r="P1685" s="36"/>
      <c r="Q1685" s="36"/>
      <c r="R1685" s="40"/>
      <c r="S1685" s="36"/>
      <c r="T1685" s="40"/>
      <c r="U1685" s="40"/>
      <c r="V1685" s="81"/>
      <c r="W1685" s="40"/>
      <c r="X1685" s="40"/>
      <c r="Y1685" s="40"/>
      <c r="Z1685" s="38" t="str">
        <f>IFERROR(VLOOKUP(Y1685,DIRECTORIO!A:B,2,FALSE),"")</f>
        <v/>
      </c>
      <c r="AA1685" s="40"/>
      <c r="AB1685" s="40"/>
      <c r="AC1685" s="40"/>
      <c r="AD1685" s="40"/>
      <c r="AE1685" s="40"/>
      <c r="AF1685" s="40"/>
      <c r="AG1685" s="41" t="s">
        <v>109</v>
      </c>
      <c r="AH1685" s="42"/>
      <c r="AI1685" s="54" t="str">
        <f t="shared" ca="1" si="325"/>
        <v>PENDIENTE NOTIFICACIÓN ELECTRÓNICA</v>
      </c>
      <c r="AJ1685" s="37"/>
      <c r="AK1685" s="37"/>
      <c r="AL1685" s="37"/>
      <c r="AM1685" s="53" t="str">
        <f>IF(AK1685="","",WORKDAY(AK1685,5,FESTIVOS_CO!A:A))</f>
        <v/>
      </c>
      <c r="AN1685" s="37"/>
      <c r="AO1685" s="37"/>
      <c r="AP1685" s="54" t="str">
        <f t="shared" ca="1" si="318"/>
        <v>NO APLICA</v>
      </c>
      <c r="AQ1685" s="36"/>
      <c r="AR1685" s="43"/>
      <c r="AS1685" s="37"/>
      <c r="AT1685" s="36"/>
      <c r="AU1685" s="37"/>
      <c r="AV1685" s="36"/>
      <c r="AW1685" s="36"/>
      <c r="AX1685" s="37"/>
      <c r="AY1685" s="140" t="str">
        <f>IF(AU1685="","",WORKDAY(AU1685,5,FESTIVOS_CO!A:A))</f>
        <v/>
      </c>
      <c r="AZ1685" s="54" t="str">
        <f t="shared" ca="1" si="327"/>
        <v>NO APLICA</v>
      </c>
      <c r="BA1685" s="55" t="str">
        <f>IF(AX1685="","",WORKDAY(AX1685,5,FESTIVOS_CO!A:A))</f>
        <v/>
      </c>
      <c r="BB1685" s="39"/>
      <c r="BC1685" s="40"/>
      <c r="BD1685" s="40"/>
      <c r="BE1685" s="56" t="str">
        <f t="shared" ca="1" si="316"/>
        <v>NO APLICA</v>
      </c>
      <c r="BF1685" s="37"/>
      <c r="BG1685" s="45"/>
      <c r="BH1685" s="37"/>
      <c r="BI1685" s="36"/>
      <c r="BJ1685" s="37"/>
      <c r="BK1685" s="36"/>
      <c r="BL1685" s="36"/>
      <c r="BM1685" s="53" t="str">
        <f>IF(BJ1685="","",WORKDAY(BJ1685,5,FESTIVOS_CO!A:A))</f>
        <v/>
      </c>
      <c r="BN1685" s="57" t="str">
        <f t="shared" ca="1" si="326"/>
        <v>PENDIENTE HACER AVISO</v>
      </c>
      <c r="BO1685" s="54" t="str">
        <f t="shared" ca="1" si="319"/>
        <v>EN TRÁMITE NOTIF. POR AVISO</v>
      </c>
      <c r="BP1685" s="37"/>
      <c r="BQ1685" s="53" t="str">
        <f>IF(BP1685="","",WORKDAY(BP1685,5,FESTIVOS_CO!A:A))</f>
        <v/>
      </c>
      <c r="BR1685" s="37"/>
      <c r="BS1685" s="36"/>
      <c r="BT1685" s="38"/>
      <c r="BU1685" s="58" t="e">
        <f>VLOOKUP(BT1685,Hoja2!$C:$D,2,0)</f>
        <v>#N/A</v>
      </c>
      <c r="BV1685" s="80" t="str">
        <f>IF(
AND(AO1685="",BD1685="",BQ1685=""),
"EN PROCESO NOTIFICACION / COMUNICACION",
IF(
BT1685="",
"NO APLICA",
IF(
BU1685=60,
IF(AO1685&lt;&gt;"",AO1685,IF(BD1685&lt;&gt;"",BD1685,BQ1685))+60,
WORKDAY(
IF(AO1685&lt;&gt;"",AO1685,IF(BD1685&lt;&gt;"",BD1685,BQ1685)),
BU1685,
FESTIVOS_CO!A:A
)
)
))</f>
        <v>EN PROCESO NOTIFICACION / COMUNICACION</v>
      </c>
      <c r="BW1685" s="44"/>
      <c r="BX1685" s="53"/>
      <c r="BY1685" s="45"/>
      <c r="BZ1685" s="37"/>
      <c r="CA1685" s="54" t="str">
        <f t="shared" si="320"/>
        <v>PENDIENTE EJECUTORIA</v>
      </c>
      <c r="CB1685" s="59" t="str">
        <f t="shared" si="317"/>
        <v/>
      </c>
      <c r="CC1685" s="36"/>
      <c r="CD1685" s="40"/>
      <c r="CE1685" s="46"/>
      <c r="CF1685" s="40"/>
      <c r="CG1685" s="40"/>
      <c r="CH1685" s="40"/>
      <c r="CI1685" s="36"/>
      <c r="CJ1685" s="47"/>
      <c r="CK1685" s="40"/>
      <c r="CL1685" s="40"/>
      <c r="CM1685" s="40"/>
      <c r="CN1685" s="40"/>
    </row>
    <row r="1686" spans="1:92" ht="42.75" hidden="1">
      <c r="A1686" s="49" t="str">
        <f t="shared" si="321"/>
        <v>SIN GESTIÓN</v>
      </c>
      <c r="B1686" s="58"/>
      <c r="C1686" s="37"/>
      <c r="D1686" s="37"/>
      <c r="E1686" s="49" t="str">
        <f t="shared" si="322"/>
        <v>PENDIENTE NOTIFICACIÓN</v>
      </c>
      <c r="F1686" s="141" t="str">
        <f t="shared" si="323"/>
        <v>PENDIENTE NOTIFICACIÓN</v>
      </c>
      <c r="G1686" s="49" t="str">
        <f t="shared" si="324"/>
        <v/>
      </c>
      <c r="H1686" s="51" t="str">
        <f ca="1">IF(
L1686="",
"",
IF(
NETWORKDAYS(L1686,IF(M1686&lt;&gt;"",M1686,TODAY()),FESTIVOS_CO!A:A)&gt;2,
"VENCIDO",
IF(
NETWORKDAYS(L1686,IF(M1686&lt;&gt;"",M1686,TODAY()),FESTIVOS_CO!A:A)=2,
"ALERTA",
"A TIEMPO"
)))</f>
        <v/>
      </c>
      <c r="I1686" s="40"/>
      <c r="J1686" s="36"/>
      <c r="K1686" s="37"/>
      <c r="L1686" s="50"/>
      <c r="M1686" s="37"/>
      <c r="N1686" s="52"/>
      <c r="O1686" s="52"/>
      <c r="P1686" s="36"/>
      <c r="Q1686" s="36"/>
      <c r="R1686" s="40"/>
      <c r="S1686" s="36"/>
      <c r="T1686" s="40"/>
      <c r="U1686" s="40"/>
      <c r="V1686" s="81"/>
      <c r="W1686" s="40"/>
      <c r="X1686" s="40"/>
      <c r="Y1686" s="40"/>
      <c r="Z1686" s="38" t="str">
        <f>IFERROR(VLOOKUP(Y1686,DIRECTORIO!A:B,2,FALSE),"")</f>
        <v/>
      </c>
      <c r="AA1686" s="40"/>
      <c r="AB1686" s="40"/>
      <c r="AC1686" s="40"/>
      <c r="AD1686" s="40"/>
      <c r="AE1686" s="40"/>
      <c r="AF1686" s="40"/>
      <c r="AG1686" s="41" t="s">
        <v>109</v>
      </c>
      <c r="AH1686" s="42"/>
      <c r="AI1686" s="54" t="str">
        <f t="shared" ca="1" si="325"/>
        <v>PENDIENTE NOTIFICACIÓN ELECTRÓNICA</v>
      </c>
      <c r="AJ1686" s="37"/>
      <c r="AK1686" s="37"/>
      <c r="AL1686" s="37"/>
      <c r="AM1686" s="53" t="str">
        <f>IF(AK1686="","",WORKDAY(AK1686,5,FESTIVOS_CO!A:A))</f>
        <v/>
      </c>
      <c r="AN1686" s="37"/>
      <c r="AO1686" s="37"/>
      <c r="AP1686" s="54" t="str">
        <f t="shared" ca="1" si="318"/>
        <v>NO APLICA</v>
      </c>
      <c r="AQ1686" s="36"/>
      <c r="AR1686" s="43"/>
      <c r="AS1686" s="37"/>
      <c r="AT1686" s="36"/>
      <c r="AU1686" s="37"/>
      <c r="AV1686" s="36"/>
      <c r="AW1686" s="36"/>
      <c r="AX1686" s="37"/>
      <c r="AY1686" s="140" t="str">
        <f>IF(AU1686="","",WORKDAY(AU1686,5,FESTIVOS_CO!A:A))</f>
        <v/>
      </c>
      <c r="AZ1686" s="54" t="str">
        <f t="shared" ca="1" si="327"/>
        <v>NO APLICA</v>
      </c>
      <c r="BA1686" s="55" t="str">
        <f>IF(AX1686="","",WORKDAY(AX1686,5,FESTIVOS_CO!A:A))</f>
        <v/>
      </c>
      <c r="BB1686" s="39"/>
      <c r="BC1686" s="40"/>
      <c r="BD1686" s="40"/>
      <c r="BE1686" s="56" t="str">
        <f t="shared" ca="1" si="316"/>
        <v>NO APLICA</v>
      </c>
      <c r="BF1686" s="37"/>
      <c r="BG1686" s="45"/>
      <c r="BH1686" s="37"/>
      <c r="BI1686" s="36"/>
      <c r="BJ1686" s="37"/>
      <c r="BK1686" s="36"/>
      <c r="BL1686" s="36"/>
      <c r="BM1686" s="53" t="str">
        <f>IF(BJ1686="","",WORKDAY(BJ1686,5,FESTIVOS_CO!A:A))</f>
        <v/>
      </c>
      <c r="BN1686" s="57" t="str">
        <f t="shared" ca="1" si="326"/>
        <v>PENDIENTE HACER AVISO</v>
      </c>
      <c r="BO1686" s="54" t="str">
        <f t="shared" ca="1" si="319"/>
        <v>EN TRÁMITE NOTIF. POR AVISO</v>
      </c>
      <c r="BP1686" s="37"/>
      <c r="BQ1686" s="53" t="str">
        <f>IF(BP1686="","",WORKDAY(BP1686,5,FESTIVOS_CO!A:A))</f>
        <v/>
      </c>
      <c r="BR1686" s="37"/>
      <c r="BS1686" s="36"/>
      <c r="BT1686" s="38"/>
      <c r="BU1686" s="58" t="e">
        <f>VLOOKUP(BT1686,Hoja2!$C:$D,2,0)</f>
        <v>#N/A</v>
      </c>
      <c r="BV1686" s="80" t="str">
        <f>IF(
AND(AO1686="",BD1686="",BQ1686=""),
"EN PROCESO NOTIFICACION / COMUNICACION",
IF(
BT1686="",
"NO APLICA",
IF(
BU1686=60,
IF(AO1686&lt;&gt;"",AO1686,IF(BD1686&lt;&gt;"",BD1686,BQ1686))+60,
WORKDAY(
IF(AO1686&lt;&gt;"",AO1686,IF(BD1686&lt;&gt;"",BD1686,BQ1686)),
BU1686,
FESTIVOS_CO!A:A
)
)
))</f>
        <v>EN PROCESO NOTIFICACION / COMUNICACION</v>
      </c>
      <c r="BW1686" s="44"/>
      <c r="BX1686" s="53"/>
      <c r="BY1686" s="45"/>
      <c r="BZ1686" s="37"/>
      <c r="CA1686" s="54" t="str">
        <f t="shared" si="320"/>
        <v>PENDIENTE EJECUTORIA</v>
      </c>
      <c r="CB1686" s="59" t="str">
        <f t="shared" si="317"/>
        <v/>
      </c>
      <c r="CC1686" s="36"/>
      <c r="CD1686" s="40"/>
      <c r="CE1686" s="46"/>
      <c r="CF1686" s="40"/>
      <c r="CG1686" s="40"/>
      <c r="CH1686" s="40"/>
      <c r="CI1686" s="36"/>
      <c r="CJ1686" s="47"/>
      <c r="CK1686" s="40"/>
      <c r="CL1686" s="40"/>
      <c r="CM1686" s="40"/>
      <c r="CN1686" s="40"/>
    </row>
    <row r="1687" spans="1:92" ht="42.75" hidden="1">
      <c r="A1687" s="49" t="str">
        <f t="shared" si="321"/>
        <v>SIN GESTIÓN</v>
      </c>
      <c r="B1687" s="58"/>
      <c r="C1687" s="37"/>
      <c r="D1687" s="37"/>
      <c r="E1687" s="49" t="str">
        <f t="shared" si="322"/>
        <v>PENDIENTE NOTIFICACIÓN</v>
      </c>
      <c r="F1687" s="141" t="str">
        <f t="shared" si="323"/>
        <v>PENDIENTE NOTIFICACIÓN</v>
      </c>
      <c r="G1687" s="49" t="str">
        <f t="shared" si="324"/>
        <v/>
      </c>
      <c r="H1687" s="51" t="str">
        <f ca="1">IF(
L1687="",
"",
IF(
NETWORKDAYS(L1687,IF(M1687&lt;&gt;"",M1687,TODAY()),FESTIVOS_CO!A:A)&gt;2,
"VENCIDO",
IF(
NETWORKDAYS(L1687,IF(M1687&lt;&gt;"",M1687,TODAY()),FESTIVOS_CO!A:A)=2,
"ALERTA",
"A TIEMPO"
)))</f>
        <v/>
      </c>
      <c r="I1687" s="40"/>
      <c r="J1687" s="36"/>
      <c r="K1687" s="37"/>
      <c r="L1687" s="50"/>
      <c r="M1687" s="37"/>
      <c r="N1687" s="52"/>
      <c r="O1687" s="52"/>
      <c r="P1687" s="36"/>
      <c r="Q1687" s="36"/>
      <c r="R1687" s="40"/>
      <c r="S1687" s="36"/>
      <c r="T1687" s="40"/>
      <c r="U1687" s="40"/>
      <c r="V1687" s="81"/>
      <c r="W1687" s="40"/>
      <c r="X1687" s="40"/>
      <c r="Y1687" s="40"/>
      <c r="Z1687" s="38" t="str">
        <f>IFERROR(VLOOKUP(Y1687,DIRECTORIO!A:B,2,FALSE),"")</f>
        <v/>
      </c>
      <c r="AA1687" s="40"/>
      <c r="AB1687" s="40"/>
      <c r="AC1687" s="40"/>
      <c r="AD1687" s="40"/>
      <c r="AE1687" s="40"/>
      <c r="AF1687" s="40"/>
      <c r="AG1687" s="41" t="s">
        <v>109</v>
      </c>
      <c r="AH1687" s="42"/>
      <c r="AI1687" s="54" t="str">
        <f t="shared" ca="1" si="325"/>
        <v>PENDIENTE NOTIFICACIÓN ELECTRÓNICA</v>
      </c>
      <c r="AJ1687" s="37"/>
      <c r="AK1687" s="37"/>
      <c r="AL1687" s="37"/>
      <c r="AM1687" s="53" t="str">
        <f>IF(AK1687="","",WORKDAY(AK1687,5,FESTIVOS_CO!A:A))</f>
        <v/>
      </c>
      <c r="AN1687" s="37"/>
      <c r="AO1687" s="37"/>
      <c r="AP1687" s="54" t="str">
        <f t="shared" ca="1" si="318"/>
        <v>NO APLICA</v>
      </c>
      <c r="AQ1687" s="36"/>
      <c r="AR1687" s="43"/>
      <c r="AS1687" s="37"/>
      <c r="AT1687" s="36"/>
      <c r="AU1687" s="37"/>
      <c r="AV1687" s="36"/>
      <c r="AW1687" s="36"/>
      <c r="AX1687" s="37"/>
      <c r="AY1687" s="140" t="str">
        <f>IF(AU1687="","",WORKDAY(AU1687,5,FESTIVOS_CO!A:A))</f>
        <v/>
      </c>
      <c r="AZ1687" s="54" t="str">
        <f t="shared" ca="1" si="327"/>
        <v>NO APLICA</v>
      </c>
      <c r="BA1687" s="55" t="str">
        <f>IF(AX1687="","",WORKDAY(AX1687,5,FESTIVOS_CO!A:A))</f>
        <v/>
      </c>
      <c r="BB1687" s="39"/>
      <c r="BC1687" s="40"/>
      <c r="BD1687" s="40"/>
      <c r="BE1687" s="56" t="str">
        <f t="shared" ca="1" si="316"/>
        <v>NO APLICA</v>
      </c>
      <c r="BF1687" s="37"/>
      <c r="BG1687" s="45"/>
      <c r="BH1687" s="37"/>
      <c r="BI1687" s="36"/>
      <c r="BJ1687" s="37"/>
      <c r="BK1687" s="36"/>
      <c r="BL1687" s="36"/>
      <c r="BM1687" s="53" t="str">
        <f>IF(BJ1687="","",WORKDAY(BJ1687,5,FESTIVOS_CO!A:A))</f>
        <v/>
      </c>
      <c r="BN1687" s="57" t="str">
        <f t="shared" ca="1" si="326"/>
        <v>PENDIENTE HACER AVISO</v>
      </c>
      <c r="BO1687" s="54" t="str">
        <f t="shared" ca="1" si="319"/>
        <v>EN TRÁMITE NOTIF. POR AVISO</v>
      </c>
      <c r="BP1687" s="37"/>
      <c r="BQ1687" s="53" t="str">
        <f>IF(BP1687="","",WORKDAY(BP1687,5,FESTIVOS_CO!A:A))</f>
        <v/>
      </c>
      <c r="BR1687" s="37"/>
      <c r="BS1687" s="36"/>
      <c r="BT1687" s="38"/>
      <c r="BU1687" s="58" t="e">
        <f>VLOOKUP(BT1687,Hoja2!$C:$D,2,0)</f>
        <v>#N/A</v>
      </c>
      <c r="BV1687" s="80" t="str">
        <f>IF(
AND(AO1687="",BD1687="",BQ1687=""),
"EN PROCESO NOTIFICACION / COMUNICACION",
IF(
BT1687="",
"NO APLICA",
IF(
BU1687=60,
IF(AO1687&lt;&gt;"",AO1687,IF(BD1687&lt;&gt;"",BD1687,BQ1687))+60,
WORKDAY(
IF(AO1687&lt;&gt;"",AO1687,IF(BD1687&lt;&gt;"",BD1687,BQ1687)),
BU1687,
FESTIVOS_CO!A:A
)
)
))</f>
        <v>EN PROCESO NOTIFICACION / COMUNICACION</v>
      </c>
      <c r="BW1687" s="44"/>
      <c r="BX1687" s="53"/>
      <c r="BY1687" s="45"/>
      <c r="BZ1687" s="37"/>
      <c r="CA1687" s="54" t="str">
        <f t="shared" si="320"/>
        <v>PENDIENTE EJECUTORIA</v>
      </c>
      <c r="CB1687" s="59" t="str">
        <f t="shared" si="317"/>
        <v/>
      </c>
      <c r="CC1687" s="36"/>
      <c r="CD1687" s="40"/>
      <c r="CE1687" s="46"/>
      <c r="CF1687" s="40"/>
      <c r="CG1687" s="40"/>
      <c r="CH1687" s="40"/>
      <c r="CI1687" s="36"/>
      <c r="CJ1687" s="47"/>
      <c r="CK1687" s="40"/>
      <c r="CL1687" s="40"/>
      <c r="CM1687" s="40"/>
      <c r="CN1687" s="40"/>
    </row>
    <row r="1688" spans="1:92" ht="42.75" hidden="1">
      <c r="A1688" s="49" t="str">
        <f t="shared" si="321"/>
        <v>SIN GESTIÓN</v>
      </c>
      <c r="B1688" s="58"/>
      <c r="C1688" s="37"/>
      <c r="D1688" s="37"/>
      <c r="E1688" s="49" t="str">
        <f t="shared" si="322"/>
        <v>PENDIENTE NOTIFICACIÓN</v>
      </c>
      <c r="F1688" s="141" t="str">
        <f t="shared" si="323"/>
        <v>PENDIENTE NOTIFICACIÓN</v>
      </c>
      <c r="G1688" s="49" t="str">
        <f t="shared" si="324"/>
        <v/>
      </c>
      <c r="H1688" s="51" t="str">
        <f ca="1">IF(
L1688="",
"",
IF(
NETWORKDAYS(L1688,IF(M1688&lt;&gt;"",M1688,TODAY()),FESTIVOS_CO!A:A)&gt;2,
"VENCIDO",
IF(
NETWORKDAYS(L1688,IF(M1688&lt;&gt;"",M1688,TODAY()),FESTIVOS_CO!A:A)=2,
"ALERTA",
"A TIEMPO"
)))</f>
        <v/>
      </c>
      <c r="I1688" s="40"/>
      <c r="J1688" s="36"/>
      <c r="K1688" s="37"/>
      <c r="L1688" s="50"/>
      <c r="M1688" s="37"/>
      <c r="N1688" s="52"/>
      <c r="O1688" s="52"/>
      <c r="P1688" s="36"/>
      <c r="Q1688" s="36"/>
      <c r="R1688" s="40"/>
      <c r="S1688" s="36"/>
      <c r="T1688" s="40"/>
      <c r="U1688" s="40"/>
      <c r="V1688" s="81"/>
      <c r="W1688" s="40"/>
      <c r="X1688" s="40"/>
      <c r="Y1688" s="40"/>
      <c r="Z1688" s="38" t="str">
        <f>IFERROR(VLOOKUP(Y1688,DIRECTORIO!A:B,2,FALSE),"")</f>
        <v/>
      </c>
      <c r="AA1688" s="40"/>
      <c r="AB1688" s="40"/>
      <c r="AC1688" s="40"/>
      <c r="AD1688" s="40"/>
      <c r="AE1688" s="40"/>
      <c r="AF1688" s="40"/>
      <c r="AG1688" s="41" t="s">
        <v>109</v>
      </c>
      <c r="AH1688" s="42"/>
      <c r="AI1688" s="54" t="str">
        <f t="shared" ca="1" si="325"/>
        <v>PENDIENTE NOTIFICACIÓN ELECTRÓNICA</v>
      </c>
      <c r="AJ1688" s="37"/>
      <c r="AK1688" s="37"/>
      <c r="AL1688" s="37"/>
      <c r="AM1688" s="53" t="str">
        <f>IF(AK1688="","",WORKDAY(AK1688,5,FESTIVOS_CO!A:A))</f>
        <v/>
      </c>
      <c r="AN1688" s="37"/>
      <c r="AO1688" s="37"/>
      <c r="AP1688" s="54" t="str">
        <f t="shared" ca="1" si="318"/>
        <v>NO APLICA</v>
      </c>
      <c r="AQ1688" s="36"/>
      <c r="AR1688" s="43"/>
      <c r="AS1688" s="37"/>
      <c r="AT1688" s="36"/>
      <c r="AU1688" s="37"/>
      <c r="AV1688" s="36"/>
      <c r="AW1688" s="36"/>
      <c r="AX1688" s="37"/>
      <c r="AY1688" s="140" t="str">
        <f>IF(AU1688="","",WORKDAY(AU1688,5,FESTIVOS_CO!A:A))</f>
        <v/>
      </c>
      <c r="AZ1688" s="54" t="str">
        <f t="shared" ca="1" si="327"/>
        <v>NO APLICA</v>
      </c>
      <c r="BA1688" s="55" t="str">
        <f>IF(AX1688="","",WORKDAY(AX1688,5,FESTIVOS_CO!A:A))</f>
        <v/>
      </c>
      <c r="BB1688" s="39"/>
      <c r="BC1688" s="40"/>
      <c r="BD1688" s="40"/>
      <c r="BE1688" s="56" t="str">
        <f t="shared" ca="1" si="316"/>
        <v>NO APLICA</v>
      </c>
      <c r="BF1688" s="37"/>
      <c r="BG1688" s="45"/>
      <c r="BH1688" s="37"/>
      <c r="BI1688" s="36"/>
      <c r="BJ1688" s="37"/>
      <c r="BK1688" s="36"/>
      <c r="BL1688" s="36"/>
      <c r="BM1688" s="53" t="str">
        <f>IF(BJ1688="","",WORKDAY(BJ1688,5,FESTIVOS_CO!A:A))</f>
        <v/>
      </c>
      <c r="BN1688" s="57" t="str">
        <f t="shared" ca="1" si="326"/>
        <v>PENDIENTE HACER AVISO</v>
      </c>
      <c r="BO1688" s="54" t="str">
        <f t="shared" ca="1" si="319"/>
        <v>EN TRÁMITE NOTIF. POR AVISO</v>
      </c>
      <c r="BP1688" s="37"/>
      <c r="BQ1688" s="53" t="str">
        <f>IF(BP1688="","",WORKDAY(BP1688,5,FESTIVOS_CO!A:A))</f>
        <v/>
      </c>
      <c r="BR1688" s="37"/>
      <c r="BS1688" s="36"/>
      <c r="BT1688" s="38"/>
      <c r="BU1688" s="58" t="e">
        <f>VLOOKUP(BT1688,Hoja2!$C:$D,2,0)</f>
        <v>#N/A</v>
      </c>
      <c r="BV1688" s="80" t="str">
        <f>IF(
AND(AO1688="",BD1688="",BQ1688=""),
"EN PROCESO NOTIFICACION / COMUNICACION",
IF(
BT1688="",
"NO APLICA",
IF(
BU1688=60,
IF(AO1688&lt;&gt;"",AO1688,IF(BD1688&lt;&gt;"",BD1688,BQ1688))+60,
WORKDAY(
IF(AO1688&lt;&gt;"",AO1688,IF(BD1688&lt;&gt;"",BD1688,BQ1688)),
BU1688,
FESTIVOS_CO!A:A
)
)
))</f>
        <v>EN PROCESO NOTIFICACION / COMUNICACION</v>
      </c>
      <c r="BW1688" s="44"/>
      <c r="BX1688" s="53"/>
      <c r="BY1688" s="45"/>
      <c r="BZ1688" s="37"/>
      <c r="CA1688" s="54" t="str">
        <f t="shared" si="320"/>
        <v>PENDIENTE EJECUTORIA</v>
      </c>
      <c r="CB1688" s="59" t="str">
        <f t="shared" si="317"/>
        <v/>
      </c>
      <c r="CC1688" s="36"/>
      <c r="CD1688" s="40"/>
      <c r="CE1688" s="46"/>
      <c r="CF1688" s="40"/>
      <c r="CG1688" s="40"/>
      <c r="CH1688" s="40"/>
      <c r="CI1688" s="36"/>
      <c r="CJ1688" s="47"/>
      <c r="CK1688" s="40"/>
      <c r="CL1688" s="40"/>
      <c r="CM1688" s="40"/>
      <c r="CN1688" s="40"/>
    </row>
    <row r="1689" spans="1:92" ht="42.75" hidden="1">
      <c r="A1689" s="49" t="str">
        <f t="shared" si="321"/>
        <v>SIN GESTIÓN</v>
      </c>
      <c r="B1689" s="58"/>
      <c r="C1689" s="37"/>
      <c r="D1689" s="37"/>
      <c r="E1689" s="49" t="str">
        <f t="shared" si="322"/>
        <v>PENDIENTE NOTIFICACIÓN</v>
      </c>
      <c r="F1689" s="141" t="str">
        <f t="shared" si="323"/>
        <v>PENDIENTE NOTIFICACIÓN</v>
      </c>
      <c r="G1689" s="49" t="str">
        <f t="shared" si="324"/>
        <v/>
      </c>
      <c r="H1689" s="51" t="str">
        <f ca="1">IF(
L1689="",
"",
IF(
NETWORKDAYS(L1689,IF(M1689&lt;&gt;"",M1689,TODAY()),FESTIVOS_CO!A:A)&gt;2,
"VENCIDO",
IF(
NETWORKDAYS(L1689,IF(M1689&lt;&gt;"",M1689,TODAY()),FESTIVOS_CO!A:A)=2,
"ALERTA",
"A TIEMPO"
)))</f>
        <v/>
      </c>
      <c r="I1689" s="40"/>
      <c r="J1689" s="36"/>
      <c r="K1689" s="37"/>
      <c r="L1689" s="50"/>
      <c r="M1689" s="37"/>
      <c r="N1689" s="52"/>
      <c r="O1689" s="52"/>
      <c r="P1689" s="36"/>
      <c r="Q1689" s="36"/>
      <c r="R1689" s="40"/>
      <c r="S1689" s="36"/>
      <c r="T1689" s="40"/>
      <c r="U1689" s="40"/>
      <c r="V1689" s="81"/>
      <c r="W1689" s="40"/>
      <c r="X1689" s="40"/>
      <c r="Y1689" s="40"/>
      <c r="Z1689" s="38" t="str">
        <f>IFERROR(VLOOKUP(Y1689,DIRECTORIO!A:B,2,FALSE),"")</f>
        <v/>
      </c>
      <c r="AA1689" s="40"/>
      <c r="AB1689" s="40"/>
      <c r="AC1689" s="40"/>
      <c r="AD1689" s="40"/>
      <c r="AE1689" s="40"/>
      <c r="AF1689" s="40"/>
      <c r="AG1689" s="41" t="s">
        <v>109</v>
      </c>
      <c r="AH1689" s="42"/>
      <c r="AI1689" s="54" t="str">
        <f t="shared" ca="1" si="325"/>
        <v>PENDIENTE NOTIFICACIÓN ELECTRÓNICA</v>
      </c>
      <c r="AJ1689" s="37"/>
      <c r="AK1689" s="37"/>
      <c r="AL1689" s="37"/>
      <c r="AM1689" s="53" t="str">
        <f>IF(AK1689="","",WORKDAY(AK1689,5,FESTIVOS_CO!A:A))</f>
        <v/>
      </c>
      <c r="AN1689" s="37"/>
      <c r="AO1689" s="37"/>
      <c r="AP1689" s="54" t="str">
        <f t="shared" ca="1" si="318"/>
        <v>NO APLICA</v>
      </c>
      <c r="AQ1689" s="36"/>
      <c r="AR1689" s="43"/>
      <c r="AS1689" s="37"/>
      <c r="AT1689" s="36"/>
      <c r="AU1689" s="37"/>
      <c r="AV1689" s="36"/>
      <c r="AW1689" s="36"/>
      <c r="AX1689" s="37"/>
      <c r="AY1689" s="140" t="str">
        <f>IF(AU1689="","",WORKDAY(AU1689,5,FESTIVOS_CO!A:A))</f>
        <v/>
      </c>
      <c r="AZ1689" s="54" t="str">
        <f t="shared" ca="1" si="327"/>
        <v>NO APLICA</v>
      </c>
      <c r="BA1689" s="55" t="str">
        <f>IF(AX1689="","",WORKDAY(AX1689,5,FESTIVOS_CO!A:A))</f>
        <v/>
      </c>
      <c r="BB1689" s="39"/>
      <c r="BC1689" s="40"/>
      <c r="BD1689" s="40"/>
      <c r="BE1689" s="56" t="str">
        <f t="shared" ca="1" si="316"/>
        <v>NO APLICA</v>
      </c>
      <c r="BF1689" s="37"/>
      <c r="BG1689" s="45"/>
      <c r="BH1689" s="37"/>
      <c r="BI1689" s="36"/>
      <c r="BJ1689" s="37"/>
      <c r="BK1689" s="36"/>
      <c r="BL1689" s="36"/>
      <c r="BM1689" s="53" t="str">
        <f>IF(BJ1689="","",WORKDAY(BJ1689,5,FESTIVOS_CO!A:A))</f>
        <v/>
      </c>
      <c r="BN1689" s="57" t="str">
        <f t="shared" ca="1" si="326"/>
        <v>PENDIENTE HACER AVISO</v>
      </c>
      <c r="BO1689" s="54" t="str">
        <f t="shared" ca="1" si="319"/>
        <v>EN TRÁMITE NOTIF. POR AVISO</v>
      </c>
      <c r="BP1689" s="37"/>
      <c r="BQ1689" s="53" t="str">
        <f>IF(BP1689="","",WORKDAY(BP1689,5,FESTIVOS_CO!A:A))</f>
        <v/>
      </c>
      <c r="BR1689" s="37"/>
      <c r="BS1689" s="36"/>
      <c r="BT1689" s="38"/>
      <c r="BU1689" s="58" t="e">
        <f>VLOOKUP(BT1689,Hoja2!$C:$D,2,0)</f>
        <v>#N/A</v>
      </c>
      <c r="BV1689" s="80" t="str">
        <f>IF(
AND(AO1689="",BD1689="",BQ1689=""),
"EN PROCESO NOTIFICACION / COMUNICACION",
IF(
BT1689="",
"NO APLICA",
IF(
BU1689=60,
IF(AO1689&lt;&gt;"",AO1689,IF(BD1689&lt;&gt;"",BD1689,BQ1689))+60,
WORKDAY(
IF(AO1689&lt;&gt;"",AO1689,IF(BD1689&lt;&gt;"",BD1689,BQ1689)),
BU1689,
FESTIVOS_CO!A:A
)
)
))</f>
        <v>EN PROCESO NOTIFICACION / COMUNICACION</v>
      </c>
      <c r="BW1689" s="44"/>
      <c r="BX1689" s="53"/>
      <c r="BY1689" s="45"/>
      <c r="BZ1689" s="37"/>
      <c r="CA1689" s="54" t="str">
        <f t="shared" si="320"/>
        <v>PENDIENTE EJECUTORIA</v>
      </c>
      <c r="CB1689" s="59" t="str">
        <f t="shared" si="317"/>
        <v/>
      </c>
      <c r="CC1689" s="36"/>
      <c r="CD1689" s="40"/>
      <c r="CE1689" s="46"/>
      <c r="CF1689" s="40"/>
      <c r="CG1689" s="40"/>
      <c r="CH1689" s="40"/>
      <c r="CI1689" s="36"/>
      <c r="CJ1689" s="47"/>
      <c r="CK1689" s="40"/>
      <c r="CL1689" s="40"/>
      <c r="CM1689" s="40"/>
      <c r="CN1689" s="40"/>
    </row>
    <row r="1690" spans="1:92" ht="42.75" hidden="1">
      <c r="A1690" s="49" t="str">
        <f t="shared" si="321"/>
        <v>SIN GESTIÓN</v>
      </c>
      <c r="B1690" s="58"/>
      <c r="C1690" s="37"/>
      <c r="D1690" s="37"/>
      <c r="E1690" s="49" t="str">
        <f t="shared" si="322"/>
        <v>PENDIENTE NOTIFICACIÓN</v>
      </c>
      <c r="F1690" s="141" t="str">
        <f t="shared" si="323"/>
        <v>PENDIENTE NOTIFICACIÓN</v>
      </c>
      <c r="G1690" s="49" t="str">
        <f t="shared" si="324"/>
        <v/>
      </c>
      <c r="H1690" s="51" t="str">
        <f ca="1">IF(
L1690="",
"",
IF(
NETWORKDAYS(L1690,IF(M1690&lt;&gt;"",M1690,TODAY()),FESTIVOS_CO!A:A)&gt;2,
"VENCIDO",
IF(
NETWORKDAYS(L1690,IF(M1690&lt;&gt;"",M1690,TODAY()),FESTIVOS_CO!A:A)=2,
"ALERTA",
"A TIEMPO"
)))</f>
        <v/>
      </c>
      <c r="I1690" s="40"/>
      <c r="J1690" s="36"/>
      <c r="K1690" s="37"/>
      <c r="L1690" s="50"/>
      <c r="M1690" s="37"/>
      <c r="N1690" s="52"/>
      <c r="O1690" s="52"/>
      <c r="P1690" s="36"/>
      <c r="Q1690" s="36"/>
      <c r="R1690" s="40"/>
      <c r="S1690" s="36"/>
      <c r="T1690" s="40"/>
      <c r="U1690" s="40"/>
      <c r="V1690" s="81"/>
      <c r="W1690" s="40"/>
      <c r="X1690" s="40"/>
      <c r="Y1690" s="40"/>
      <c r="Z1690" s="38" t="str">
        <f>IFERROR(VLOOKUP(Y1690,DIRECTORIO!A:B,2,FALSE),"")</f>
        <v/>
      </c>
      <c r="AA1690" s="40"/>
      <c r="AB1690" s="40"/>
      <c r="AC1690" s="40"/>
      <c r="AD1690" s="40"/>
      <c r="AE1690" s="40"/>
      <c r="AF1690" s="40"/>
      <c r="AG1690" s="41" t="s">
        <v>109</v>
      </c>
      <c r="AH1690" s="42"/>
      <c r="AI1690" s="54" t="str">
        <f t="shared" ca="1" si="325"/>
        <v>PENDIENTE NOTIFICACIÓN ELECTRÓNICA</v>
      </c>
      <c r="AJ1690" s="37"/>
      <c r="AK1690" s="37"/>
      <c r="AL1690" s="37"/>
      <c r="AM1690" s="53" t="str">
        <f>IF(AK1690="","",WORKDAY(AK1690,5,FESTIVOS_CO!A:A))</f>
        <v/>
      </c>
      <c r="AN1690" s="37"/>
      <c r="AO1690" s="37"/>
      <c r="AP1690" s="54" t="str">
        <f t="shared" ca="1" si="318"/>
        <v>NO APLICA</v>
      </c>
      <c r="AQ1690" s="36"/>
      <c r="AR1690" s="43"/>
      <c r="AS1690" s="37"/>
      <c r="AT1690" s="36"/>
      <c r="AU1690" s="37"/>
      <c r="AV1690" s="36"/>
      <c r="AW1690" s="36"/>
      <c r="AX1690" s="37"/>
      <c r="AY1690" s="140" t="str">
        <f>IF(AU1690="","",WORKDAY(AU1690,5,FESTIVOS_CO!A:A))</f>
        <v/>
      </c>
      <c r="AZ1690" s="54" t="str">
        <f t="shared" ca="1" si="327"/>
        <v>NO APLICA</v>
      </c>
      <c r="BA1690" s="55" t="str">
        <f>IF(AX1690="","",WORKDAY(AX1690,5,FESTIVOS_CO!A:A))</f>
        <v/>
      </c>
      <c r="BB1690" s="39"/>
      <c r="BC1690" s="40"/>
      <c r="BD1690" s="40"/>
      <c r="BE1690" s="56" t="str">
        <f t="shared" ca="1" si="316"/>
        <v>NO APLICA</v>
      </c>
      <c r="BF1690" s="37"/>
      <c r="BG1690" s="45"/>
      <c r="BH1690" s="37"/>
      <c r="BI1690" s="36"/>
      <c r="BJ1690" s="37"/>
      <c r="BK1690" s="36"/>
      <c r="BL1690" s="36"/>
      <c r="BM1690" s="53" t="str">
        <f>IF(BJ1690="","",WORKDAY(BJ1690,5,FESTIVOS_CO!A:A))</f>
        <v/>
      </c>
      <c r="BN1690" s="57" t="str">
        <f t="shared" ca="1" si="326"/>
        <v>PENDIENTE HACER AVISO</v>
      </c>
      <c r="BO1690" s="54" t="str">
        <f t="shared" ca="1" si="319"/>
        <v>EN TRÁMITE NOTIF. POR AVISO</v>
      </c>
      <c r="BP1690" s="37"/>
      <c r="BQ1690" s="53" t="str">
        <f>IF(BP1690="","",WORKDAY(BP1690,5,FESTIVOS_CO!A:A))</f>
        <v/>
      </c>
      <c r="BR1690" s="37"/>
      <c r="BS1690" s="36"/>
      <c r="BT1690" s="38"/>
      <c r="BU1690" s="58" t="e">
        <f>VLOOKUP(BT1690,Hoja2!$C:$D,2,0)</f>
        <v>#N/A</v>
      </c>
      <c r="BV1690" s="80" t="str">
        <f>IF(
AND(AO1690="",BD1690="",BQ1690=""),
"EN PROCESO NOTIFICACION / COMUNICACION",
IF(
BT1690="",
"NO APLICA",
IF(
BU1690=60,
IF(AO1690&lt;&gt;"",AO1690,IF(BD1690&lt;&gt;"",BD1690,BQ1690))+60,
WORKDAY(
IF(AO1690&lt;&gt;"",AO1690,IF(BD1690&lt;&gt;"",BD1690,BQ1690)),
BU1690,
FESTIVOS_CO!A:A
)
)
))</f>
        <v>EN PROCESO NOTIFICACION / COMUNICACION</v>
      </c>
      <c r="BW1690" s="44"/>
      <c r="BX1690" s="53"/>
      <c r="BY1690" s="45"/>
      <c r="BZ1690" s="37"/>
      <c r="CA1690" s="54" t="str">
        <f t="shared" si="320"/>
        <v>PENDIENTE EJECUTORIA</v>
      </c>
      <c r="CB1690" s="59" t="str">
        <f t="shared" si="317"/>
        <v/>
      </c>
      <c r="CC1690" s="36"/>
      <c r="CD1690" s="40"/>
      <c r="CE1690" s="46"/>
      <c r="CF1690" s="40"/>
      <c r="CG1690" s="40"/>
      <c r="CH1690" s="40"/>
      <c r="CI1690" s="36"/>
      <c r="CJ1690" s="47"/>
      <c r="CK1690" s="40"/>
      <c r="CL1690" s="40"/>
      <c r="CM1690" s="40"/>
      <c r="CN1690" s="40"/>
    </row>
    <row r="1691" spans="1:92" ht="42.75" hidden="1">
      <c r="A1691" s="49" t="str">
        <f t="shared" si="321"/>
        <v>SIN GESTIÓN</v>
      </c>
      <c r="B1691" s="58"/>
      <c r="C1691" s="37"/>
      <c r="D1691" s="37"/>
      <c r="E1691" s="49" t="str">
        <f t="shared" si="322"/>
        <v>PENDIENTE NOTIFICACIÓN</v>
      </c>
      <c r="F1691" s="141" t="str">
        <f t="shared" si="323"/>
        <v>PENDIENTE NOTIFICACIÓN</v>
      </c>
      <c r="G1691" s="49" t="str">
        <f t="shared" si="324"/>
        <v/>
      </c>
      <c r="H1691" s="51" t="str">
        <f ca="1">IF(
L1691="",
"",
IF(
NETWORKDAYS(L1691,IF(M1691&lt;&gt;"",M1691,TODAY()),FESTIVOS_CO!A:A)&gt;2,
"VENCIDO",
IF(
NETWORKDAYS(L1691,IF(M1691&lt;&gt;"",M1691,TODAY()),FESTIVOS_CO!A:A)=2,
"ALERTA",
"A TIEMPO"
)))</f>
        <v/>
      </c>
      <c r="I1691" s="40"/>
      <c r="J1691" s="36"/>
      <c r="K1691" s="37"/>
      <c r="L1691" s="50"/>
      <c r="M1691" s="37"/>
      <c r="N1691" s="52"/>
      <c r="O1691" s="52"/>
      <c r="P1691" s="36"/>
      <c r="Q1691" s="36"/>
      <c r="R1691" s="40"/>
      <c r="S1691" s="36"/>
      <c r="T1691" s="40"/>
      <c r="U1691" s="40"/>
      <c r="V1691" s="81"/>
      <c r="W1691" s="40"/>
      <c r="X1691" s="40"/>
      <c r="Y1691" s="40"/>
      <c r="Z1691" s="38" t="str">
        <f>IFERROR(VLOOKUP(Y1691,DIRECTORIO!A:B,2,FALSE),"")</f>
        <v/>
      </c>
      <c r="AA1691" s="40"/>
      <c r="AB1691" s="40"/>
      <c r="AC1691" s="40"/>
      <c r="AD1691" s="40"/>
      <c r="AE1691" s="40"/>
      <c r="AF1691" s="40"/>
      <c r="AG1691" s="41" t="s">
        <v>109</v>
      </c>
      <c r="AH1691" s="42"/>
      <c r="AI1691" s="54" t="str">
        <f t="shared" ca="1" si="325"/>
        <v>PENDIENTE NOTIFICACIÓN ELECTRÓNICA</v>
      </c>
      <c r="AJ1691" s="37"/>
      <c r="AK1691" s="37"/>
      <c r="AL1691" s="37"/>
      <c r="AM1691" s="53" t="str">
        <f>IF(AK1691="","",WORKDAY(AK1691,5,FESTIVOS_CO!A:A))</f>
        <v/>
      </c>
      <c r="AN1691" s="37"/>
      <c r="AO1691" s="37"/>
      <c r="AP1691" s="54" t="str">
        <f t="shared" ca="1" si="318"/>
        <v>NO APLICA</v>
      </c>
      <c r="AQ1691" s="36"/>
      <c r="AR1691" s="43"/>
      <c r="AS1691" s="37"/>
      <c r="AT1691" s="36"/>
      <c r="AU1691" s="37"/>
      <c r="AV1691" s="36"/>
      <c r="AW1691" s="36"/>
      <c r="AX1691" s="37"/>
      <c r="AY1691" s="140" t="str">
        <f>IF(AU1691="","",WORKDAY(AU1691,5,FESTIVOS_CO!A:A))</f>
        <v/>
      </c>
      <c r="AZ1691" s="54" t="str">
        <f t="shared" ca="1" si="327"/>
        <v>NO APLICA</v>
      </c>
      <c r="BA1691" s="55" t="str">
        <f>IF(AX1691="","",WORKDAY(AX1691,5,FESTIVOS_CO!A:A))</f>
        <v/>
      </c>
      <c r="BB1691" s="39"/>
      <c r="BC1691" s="40"/>
      <c r="BD1691" s="40"/>
      <c r="BE1691" s="56" t="str">
        <f t="shared" ref="BE1691:BE1754" ca="1" si="328">IF(AZ1691="NO PROCEDE",
"NO PROCEDE",IF(OR(AZ1691="HACER AVISO",BB1691="NO"),
"HACER AVISO",
"NO APLICA"))</f>
        <v>NO APLICA</v>
      </c>
      <c r="BF1691" s="37"/>
      <c r="BG1691" s="45"/>
      <c r="BH1691" s="37"/>
      <c r="BI1691" s="36"/>
      <c r="BJ1691" s="37"/>
      <c r="BK1691" s="36"/>
      <c r="BL1691" s="36"/>
      <c r="BM1691" s="53" t="str">
        <f>IF(BJ1691="","",WORKDAY(BJ1691,5,FESTIVOS_CO!A:A))</f>
        <v/>
      </c>
      <c r="BN1691" s="57" t="str">
        <f t="shared" ca="1" si="326"/>
        <v>PENDIENTE HACER AVISO</v>
      </c>
      <c r="BO1691" s="54" t="str">
        <f t="shared" ca="1" si="319"/>
        <v>EN TRÁMITE NOTIF. POR AVISO</v>
      </c>
      <c r="BP1691" s="37"/>
      <c r="BQ1691" s="53" t="str">
        <f>IF(BP1691="","",WORKDAY(BP1691,5,FESTIVOS_CO!A:A))</f>
        <v/>
      </c>
      <c r="BR1691" s="37"/>
      <c r="BS1691" s="36"/>
      <c r="BT1691" s="38"/>
      <c r="BU1691" s="58" t="e">
        <f>VLOOKUP(BT1691,Hoja2!$C:$D,2,0)</f>
        <v>#N/A</v>
      </c>
      <c r="BV1691" s="80" t="str">
        <f>IF(
AND(AO1691="",BD1691="",BQ1691=""),
"EN PROCESO NOTIFICACION / COMUNICACION",
IF(
BT1691="",
"NO APLICA",
IF(
BU1691=60,
IF(AO1691&lt;&gt;"",AO1691,IF(BD1691&lt;&gt;"",BD1691,BQ1691))+60,
WORKDAY(
IF(AO1691&lt;&gt;"",AO1691,IF(BD1691&lt;&gt;"",BD1691,BQ1691)),
BU1691,
FESTIVOS_CO!A:A
)
)
))</f>
        <v>EN PROCESO NOTIFICACION / COMUNICACION</v>
      </c>
      <c r="BW1691" s="44"/>
      <c r="BX1691" s="53"/>
      <c r="BY1691" s="45"/>
      <c r="BZ1691" s="37"/>
      <c r="CA1691" s="54" t="str">
        <f t="shared" si="320"/>
        <v>PENDIENTE EJECUTORIA</v>
      </c>
      <c r="CB1691" s="59" t="str">
        <f t="shared" ref="CB1691:CB1754" si="329">IF(CC1691="NO",
"NO APLICA",
IF(CC1691="SI",
IF(COUNTBLANK(CC1691:CH1691)&gt;0,
"PENDIENTE MEMORANDO",
"MEMORANDOS ENVIADOS"
),
IF(CI1691="NO",
"NO APLICA",
IF(CI1691="SI",
IF(COUNTBLANK(CJ1691:CN1691)&gt;0,
"PENDIENTES OFICIOS",
"OFICIOS ENVIADOS"
),
""
)
)
))</f>
        <v/>
      </c>
      <c r="CC1691" s="36"/>
      <c r="CD1691" s="40"/>
      <c r="CE1691" s="46"/>
      <c r="CF1691" s="40"/>
      <c r="CG1691" s="40"/>
      <c r="CH1691" s="40"/>
      <c r="CI1691" s="36"/>
      <c r="CJ1691" s="47"/>
      <c r="CK1691" s="40"/>
      <c r="CL1691" s="40"/>
      <c r="CM1691" s="40"/>
      <c r="CN1691" s="40"/>
    </row>
    <row r="1692" spans="1:92" ht="42.75" hidden="1">
      <c r="A1692" s="49" t="str">
        <f t="shared" si="321"/>
        <v>SIN GESTIÓN</v>
      </c>
      <c r="B1692" s="58"/>
      <c r="C1692" s="37"/>
      <c r="D1692" s="37"/>
      <c r="E1692" s="49" t="str">
        <f t="shared" si="322"/>
        <v>PENDIENTE NOTIFICACIÓN</v>
      </c>
      <c r="F1692" s="141" t="str">
        <f t="shared" si="323"/>
        <v>PENDIENTE NOTIFICACIÓN</v>
      </c>
      <c r="G1692" s="49" t="str">
        <f t="shared" si="324"/>
        <v/>
      </c>
      <c r="H1692" s="51" t="str">
        <f ca="1">IF(
L1692="",
"",
IF(
NETWORKDAYS(L1692,IF(M1692&lt;&gt;"",M1692,TODAY()),FESTIVOS_CO!A:A)&gt;2,
"VENCIDO",
IF(
NETWORKDAYS(L1692,IF(M1692&lt;&gt;"",M1692,TODAY()),FESTIVOS_CO!A:A)=2,
"ALERTA",
"A TIEMPO"
)))</f>
        <v/>
      </c>
      <c r="I1692" s="40"/>
      <c r="J1692" s="36"/>
      <c r="K1692" s="37"/>
      <c r="L1692" s="50"/>
      <c r="M1692" s="37"/>
      <c r="N1692" s="52"/>
      <c r="O1692" s="52"/>
      <c r="P1692" s="36"/>
      <c r="Q1692" s="36"/>
      <c r="R1692" s="40"/>
      <c r="S1692" s="36"/>
      <c r="T1692" s="40"/>
      <c r="U1692" s="40"/>
      <c r="V1692" s="81"/>
      <c r="W1692" s="40"/>
      <c r="X1692" s="40"/>
      <c r="Y1692" s="40"/>
      <c r="Z1692" s="38" t="str">
        <f>IFERROR(VLOOKUP(Y1692,DIRECTORIO!A:B,2,FALSE),"")</f>
        <v/>
      </c>
      <c r="AA1692" s="40"/>
      <c r="AB1692" s="40"/>
      <c r="AC1692" s="40"/>
      <c r="AD1692" s="40"/>
      <c r="AE1692" s="40"/>
      <c r="AF1692" s="40"/>
      <c r="AG1692" s="41" t="s">
        <v>109</v>
      </c>
      <c r="AH1692" s="42"/>
      <c r="AI1692" s="54" t="str">
        <f t="shared" ca="1" si="325"/>
        <v>PENDIENTE NOTIFICACIÓN ELECTRÓNICA</v>
      </c>
      <c r="AJ1692" s="37"/>
      <c r="AK1692" s="37"/>
      <c r="AL1692" s="37"/>
      <c r="AM1692" s="53" t="str">
        <f>IF(AK1692="","",WORKDAY(AK1692,5,FESTIVOS_CO!A:A))</f>
        <v/>
      </c>
      <c r="AN1692" s="37"/>
      <c r="AO1692" s="37"/>
      <c r="AP1692" s="54" t="str">
        <f t="shared" ref="AP1692:AP1755" ca="1" si="330">IF(
ISNUMBER(SEARCH("PENDIENTE",UPPER(AI1692))),
"NO APLICA",
IF(
COUNTBLANK(AJ1692:AL1692)=COUNTA(AJ1692:AL1692),
"NO APLICA",
IF(
UPPER(AN1692)="SI",
"NO PROCEDE CITACION",
"NOTIFICAR POR CITACION"
)
)
)</f>
        <v>NO APLICA</v>
      </c>
      <c r="AQ1692" s="36"/>
      <c r="AR1692" s="43"/>
      <c r="AS1692" s="37"/>
      <c r="AT1692" s="36"/>
      <c r="AU1692" s="37"/>
      <c r="AV1692" s="36"/>
      <c r="AW1692" s="36"/>
      <c r="AX1692" s="37"/>
      <c r="AY1692" s="140" t="str">
        <f>IF(AU1692="","",WORKDAY(AU1692,5,FESTIVOS_CO!A:A))</f>
        <v/>
      </c>
      <c r="AZ1692" s="54" t="str">
        <f t="shared" ca="1" si="327"/>
        <v>NO APLICA</v>
      </c>
      <c r="BA1692" s="55" t="str">
        <f>IF(AX1692="","",WORKDAY(AX1692,5,FESTIVOS_CO!A:A))</f>
        <v/>
      </c>
      <c r="BB1692" s="39"/>
      <c r="BC1692" s="40"/>
      <c r="BD1692" s="40"/>
      <c r="BE1692" s="56" t="str">
        <f t="shared" ca="1" si="328"/>
        <v>NO APLICA</v>
      </c>
      <c r="BF1692" s="37"/>
      <c r="BG1692" s="45"/>
      <c r="BH1692" s="37"/>
      <c r="BI1692" s="36"/>
      <c r="BJ1692" s="37"/>
      <c r="BK1692" s="36"/>
      <c r="BL1692" s="36"/>
      <c r="BM1692" s="53" t="str">
        <f>IF(BJ1692="","",WORKDAY(BJ1692,5,FESTIVOS_CO!A:A))</f>
        <v/>
      </c>
      <c r="BN1692" s="57" t="str">
        <f t="shared" ca="1" si="326"/>
        <v>PENDIENTE HACER AVISO</v>
      </c>
      <c r="BO1692" s="54" t="str">
        <f t="shared" ca="1" si="319"/>
        <v>EN TRÁMITE NOTIF. POR AVISO</v>
      </c>
      <c r="BP1692" s="37"/>
      <c r="BQ1692" s="53" t="str">
        <f>IF(BP1692="","",WORKDAY(BP1692,5,FESTIVOS_CO!A:A))</f>
        <v/>
      </c>
      <c r="BR1692" s="37"/>
      <c r="BS1692" s="36"/>
      <c r="BT1692" s="38"/>
      <c r="BU1692" s="58" t="e">
        <f>VLOOKUP(BT1692,Hoja2!$C:$D,2,0)</f>
        <v>#N/A</v>
      </c>
      <c r="BV1692" s="80" t="str">
        <f>IF(
AND(AO1692="",BD1692="",BQ1692=""),
"EN PROCESO NOTIFICACION / COMUNICACION",
IF(
BT1692="",
"NO APLICA",
IF(
BU1692=60,
IF(AO1692&lt;&gt;"",AO1692,IF(BD1692&lt;&gt;"",BD1692,BQ1692))+60,
WORKDAY(
IF(AO1692&lt;&gt;"",AO1692,IF(BD1692&lt;&gt;"",BD1692,BQ1692)),
BU1692,
FESTIVOS_CO!A:A
)
)
))</f>
        <v>EN PROCESO NOTIFICACION / COMUNICACION</v>
      </c>
      <c r="BW1692" s="44"/>
      <c r="BX1692" s="53"/>
      <c r="BY1692" s="45"/>
      <c r="BZ1692" s="37"/>
      <c r="CA1692" s="54" t="str">
        <f t="shared" si="320"/>
        <v>PENDIENTE EJECUTORIA</v>
      </c>
      <c r="CB1692" s="59" t="str">
        <f t="shared" si="329"/>
        <v/>
      </c>
      <c r="CC1692" s="36"/>
      <c r="CD1692" s="40"/>
      <c r="CE1692" s="46"/>
      <c r="CF1692" s="40"/>
      <c r="CG1692" s="40"/>
      <c r="CH1692" s="40"/>
      <c r="CI1692" s="36"/>
      <c r="CJ1692" s="47"/>
      <c r="CK1692" s="40"/>
      <c r="CL1692" s="40"/>
      <c r="CM1692" s="40"/>
      <c r="CN1692" s="40"/>
    </row>
    <row r="1693" spans="1:92" ht="42.75" hidden="1">
      <c r="A1693" s="49" t="str">
        <f t="shared" si="321"/>
        <v>SIN GESTIÓN</v>
      </c>
      <c r="B1693" s="58"/>
      <c r="C1693" s="37"/>
      <c r="D1693" s="37"/>
      <c r="E1693" s="49" t="str">
        <f t="shared" si="322"/>
        <v>PENDIENTE NOTIFICACIÓN</v>
      </c>
      <c r="F1693" s="141" t="str">
        <f t="shared" si="323"/>
        <v>PENDIENTE NOTIFICACIÓN</v>
      </c>
      <c r="G1693" s="49" t="str">
        <f t="shared" si="324"/>
        <v/>
      </c>
      <c r="H1693" s="51" t="str">
        <f ca="1">IF(
L1693="",
"",
IF(
NETWORKDAYS(L1693,IF(M1693&lt;&gt;"",M1693,TODAY()),FESTIVOS_CO!A:A)&gt;2,
"VENCIDO",
IF(
NETWORKDAYS(L1693,IF(M1693&lt;&gt;"",M1693,TODAY()),FESTIVOS_CO!A:A)=2,
"ALERTA",
"A TIEMPO"
)))</f>
        <v/>
      </c>
      <c r="I1693" s="40"/>
      <c r="J1693" s="36"/>
      <c r="K1693" s="37"/>
      <c r="L1693" s="50"/>
      <c r="M1693" s="37"/>
      <c r="N1693" s="52"/>
      <c r="O1693" s="52"/>
      <c r="P1693" s="36"/>
      <c r="Q1693" s="36"/>
      <c r="R1693" s="40"/>
      <c r="S1693" s="36"/>
      <c r="T1693" s="40"/>
      <c r="U1693" s="40"/>
      <c r="V1693" s="81"/>
      <c r="W1693" s="40"/>
      <c r="X1693" s="40"/>
      <c r="Y1693" s="40"/>
      <c r="Z1693" s="38" t="str">
        <f>IFERROR(VLOOKUP(Y1693,DIRECTORIO!A:B,2,FALSE),"")</f>
        <v/>
      </c>
      <c r="AA1693" s="40"/>
      <c r="AB1693" s="40"/>
      <c r="AC1693" s="40"/>
      <c r="AD1693" s="40"/>
      <c r="AE1693" s="40"/>
      <c r="AF1693" s="40"/>
      <c r="AG1693" s="41" t="s">
        <v>109</v>
      </c>
      <c r="AH1693" s="42"/>
      <c r="AI1693" s="54" t="str">
        <f t="shared" ca="1" si="325"/>
        <v>PENDIENTE NOTIFICACIÓN ELECTRÓNICA</v>
      </c>
      <c r="AJ1693" s="37"/>
      <c r="AK1693" s="37"/>
      <c r="AL1693" s="37"/>
      <c r="AM1693" s="53" t="str">
        <f>IF(AK1693="","",WORKDAY(AK1693,5,FESTIVOS_CO!A:A))</f>
        <v/>
      </c>
      <c r="AN1693" s="37"/>
      <c r="AO1693" s="37"/>
      <c r="AP1693" s="54" t="str">
        <f t="shared" ca="1" si="330"/>
        <v>NO APLICA</v>
      </c>
      <c r="AQ1693" s="36"/>
      <c r="AR1693" s="43"/>
      <c r="AS1693" s="37"/>
      <c r="AT1693" s="36"/>
      <c r="AU1693" s="37"/>
      <c r="AV1693" s="36"/>
      <c r="AW1693" s="36"/>
      <c r="AX1693" s="37"/>
      <c r="AY1693" s="140" t="str">
        <f>IF(AU1693="","",WORKDAY(AU1693,5,FESTIVOS_CO!A:A))</f>
        <v/>
      </c>
      <c r="AZ1693" s="54" t="str">
        <f t="shared" ca="1" si="327"/>
        <v>NO APLICA</v>
      </c>
      <c r="BA1693" s="55" t="str">
        <f>IF(AX1693="","",WORKDAY(AX1693,5,FESTIVOS_CO!A:A))</f>
        <v/>
      </c>
      <c r="BB1693" s="39"/>
      <c r="BC1693" s="40"/>
      <c r="BD1693" s="40"/>
      <c r="BE1693" s="56" t="str">
        <f t="shared" ca="1" si="328"/>
        <v>NO APLICA</v>
      </c>
      <c r="BF1693" s="37"/>
      <c r="BG1693" s="45"/>
      <c r="BH1693" s="37"/>
      <c r="BI1693" s="36"/>
      <c r="BJ1693" s="37"/>
      <c r="BK1693" s="36"/>
      <c r="BL1693" s="36"/>
      <c r="BM1693" s="53" t="str">
        <f>IF(BJ1693="","",WORKDAY(BJ1693,5,FESTIVOS_CO!A:A))</f>
        <v/>
      </c>
      <c r="BN1693" s="57" t="str">
        <f t="shared" ca="1" si="326"/>
        <v>PENDIENTE HACER AVISO</v>
      </c>
      <c r="BO1693" s="54" t="str">
        <f t="shared" ca="1" si="319"/>
        <v>EN TRÁMITE NOTIF. POR AVISO</v>
      </c>
      <c r="BP1693" s="37"/>
      <c r="BQ1693" s="53" t="str">
        <f>IF(BP1693="","",WORKDAY(BP1693,5,FESTIVOS_CO!A:A))</f>
        <v/>
      </c>
      <c r="BR1693" s="37"/>
      <c r="BS1693" s="36"/>
      <c r="BT1693" s="38"/>
      <c r="BU1693" s="58" t="e">
        <f>VLOOKUP(BT1693,Hoja2!$C:$D,2,0)</f>
        <v>#N/A</v>
      </c>
      <c r="BV1693" s="80" t="str">
        <f>IF(
AND(AO1693="",BD1693="",BQ1693=""),
"EN PROCESO NOTIFICACION / COMUNICACION",
IF(
BT1693="",
"NO APLICA",
IF(
BU1693=60,
IF(AO1693&lt;&gt;"",AO1693,IF(BD1693&lt;&gt;"",BD1693,BQ1693))+60,
WORKDAY(
IF(AO1693&lt;&gt;"",AO1693,IF(BD1693&lt;&gt;"",BD1693,BQ1693)),
BU1693,
FESTIVOS_CO!A:A
)
)
))</f>
        <v>EN PROCESO NOTIFICACION / COMUNICACION</v>
      </c>
      <c r="BW1693" s="44"/>
      <c r="BX1693" s="53"/>
      <c r="BY1693" s="45"/>
      <c r="BZ1693" s="37"/>
      <c r="CA1693" s="54" t="str">
        <f t="shared" si="320"/>
        <v>PENDIENTE EJECUTORIA</v>
      </c>
      <c r="CB1693" s="59" t="str">
        <f t="shared" si="329"/>
        <v/>
      </c>
      <c r="CC1693" s="36"/>
      <c r="CD1693" s="40"/>
      <c r="CE1693" s="46"/>
      <c r="CF1693" s="40"/>
      <c r="CG1693" s="40"/>
      <c r="CH1693" s="40"/>
      <c r="CI1693" s="36"/>
      <c r="CJ1693" s="47"/>
      <c r="CK1693" s="40"/>
      <c r="CL1693" s="40"/>
      <c r="CM1693" s="40"/>
      <c r="CN1693" s="40"/>
    </row>
    <row r="1694" spans="1:92" ht="42.75" hidden="1">
      <c r="A1694" s="49" t="str">
        <f t="shared" si="321"/>
        <v>SIN GESTIÓN</v>
      </c>
      <c r="B1694" s="58"/>
      <c r="C1694" s="37"/>
      <c r="D1694" s="37"/>
      <c r="E1694" s="49" t="str">
        <f t="shared" si="322"/>
        <v>PENDIENTE NOTIFICACIÓN</v>
      </c>
      <c r="F1694" s="141" t="str">
        <f t="shared" si="323"/>
        <v>PENDIENTE NOTIFICACIÓN</v>
      </c>
      <c r="G1694" s="49" t="str">
        <f t="shared" si="324"/>
        <v/>
      </c>
      <c r="H1694" s="51" t="str">
        <f ca="1">IF(
L1694="",
"",
IF(
NETWORKDAYS(L1694,IF(M1694&lt;&gt;"",M1694,TODAY()),FESTIVOS_CO!A:A)&gt;2,
"VENCIDO",
IF(
NETWORKDAYS(L1694,IF(M1694&lt;&gt;"",M1694,TODAY()),FESTIVOS_CO!A:A)=2,
"ALERTA",
"A TIEMPO"
)))</f>
        <v/>
      </c>
      <c r="I1694" s="40"/>
      <c r="J1694" s="36"/>
      <c r="K1694" s="37"/>
      <c r="L1694" s="50"/>
      <c r="M1694" s="37"/>
      <c r="N1694" s="52"/>
      <c r="O1694" s="52"/>
      <c r="P1694" s="36"/>
      <c r="Q1694" s="36"/>
      <c r="R1694" s="40"/>
      <c r="S1694" s="36"/>
      <c r="T1694" s="40"/>
      <c r="U1694" s="40"/>
      <c r="V1694" s="81"/>
      <c r="W1694" s="40"/>
      <c r="X1694" s="40"/>
      <c r="Y1694" s="40"/>
      <c r="Z1694" s="38" t="str">
        <f>IFERROR(VLOOKUP(Y1694,DIRECTORIO!A:B,2,FALSE),"")</f>
        <v/>
      </c>
      <c r="AA1694" s="40"/>
      <c r="AB1694" s="40"/>
      <c r="AC1694" s="40"/>
      <c r="AD1694" s="40"/>
      <c r="AE1694" s="40"/>
      <c r="AF1694" s="40"/>
      <c r="AG1694" s="41" t="s">
        <v>109</v>
      </c>
      <c r="AH1694" s="42"/>
      <c r="AI1694" s="54" t="str">
        <f t="shared" ca="1" si="325"/>
        <v>PENDIENTE NOTIFICACIÓN ELECTRÓNICA</v>
      </c>
      <c r="AJ1694" s="37"/>
      <c r="AK1694" s="37"/>
      <c r="AL1694" s="37"/>
      <c r="AM1694" s="53" t="str">
        <f>IF(AK1694="","",WORKDAY(AK1694,5,FESTIVOS_CO!A:A))</f>
        <v/>
      </c>
      <c r="AN1694" s="37"/>
      <c r="AO1694" s="37"/>
      <c r="AP1694" s="54" t="str">
        <f t="shared" ca="1" si="330"/>
        <v>NO APLICA</v>
      </c>
      <c r="AQ1694" s="36"/>
      <c r="AR1694" s="43"/>
      <c r="AS1694" s="37"/>
      <c r="AT1694" s="36"/>
      <c r="AU1694" s="37"/>
      <c r="AV1694" s="36"/>
      <c r="AW1694" s="36"/>
      <c r="AX1694" s="37"/>
      <c r="AY1694" s="140" t="str">
        <f>IF(AU1694="","",WORKDAY(AU1694,5,FESTIVOS_CO!A:A))</f>
        <v/>
      </c>
      <c r="AZ1694" s="54" t="str">
        <f t="shared" ca="1" si="327"/>
        <v>NO APLICA</v>
      </c>
      <c r="BA1694" s="55" t="str">
        <f>IF(AX1694="","",WORKDAY(AX1694,5,FESTIVOS_CO!A:A))</f>
        <v/>
      </c>
      <c r="BB1694" s="39"/>
      <c r="BC1694" s="40"/>
      <c r="BD1694" s="40"/>
      <c r="BE1694" s="56" t="str">
        <f t="shared" ca="1" si="328"/>
        <v>NO APLICA</v>
      </c>
      <c r="BF1694" s="37"/>
      <c r="BG1694" s="45"/>
      <c r="BH1694" s="37"/>
      <c r="BI1694" s="36"/>
      <c r="BJ1694" s="37"/>
      <c r="BK1694" s="36"/>
      <c r="BL1694" s="36"/>
      <c r="BM1694" s="53" t="str">
        <f>IF(BJ1694="","",WORKDAY(BJ1694,5,FESTIVOS_CO!A:A))</f>
        <v/>
      </c>
      <c r="BN1694" s="57" t="str">
        <f t="shared" ca="1" si="326"/>
        <v>PENDIENTE HACER AVISO</v>
      </c>
      <c r="BO1694" s="54" t="str">
        <f t="shared" ca="1" si="319"/>
        <v>EN TRÁMITE NOTIF. POR AVISO</v>
      </c>
      <c r="BP1694" s="37"/>
      <c r="BQ1694" s="53" t="str">
        <f>IF(BP1694="","",WORKDAY(BP1694,5,FESTIVOS_CO!A:A))</f>
        <v/>
      </c>
      <c r="BR1694" s="37"/>
      <c r="BS1694" s="36"/>
      <c r="BT1694" s="38"/>
      <c r="BU1694" s="58" t="e">
        <f>VLOOKUP(BT1694,Hoja2!$C:$D,2,0)</f>
        <v>#N/A</v>
      </c>
      <c r="BV1694" s="80" t="str">
        <f>IF(
AND(AO1694="",BD1694="",BQ1694=""),
"EN PROCESO NOTIFICACION / COMUNICACION",
IF(
BT1694="",
"NO APLICA",
IF(
BU1694=60,
IF(AO1694&lt;&gt;"",AO1694,IF(BD1694&lt;&gt;"",BD1694,BQ1694))+60,
WORKDAY(
IF(AO1694&lt;&gt;"",AO1694,IF(BD1694&lt;&gt;"",BD1694,BQ1694)),
BU1694,
FESTIVOS_CO!A:A
)
)
))</f>
        <v>EN PROCESO NOTIFICACION / COMUNICACION</v>
      </c>
      <c r="BW1694" s="44"/>
      <c r="BX1694" s="53"/>
      <c r="BY1694" s="45"/>
      <c r="BZ1694" s="37"/>
      <c r="CA1694" s="54" t="str">
        <f t="shared" si="320"/>
        <v>PENDIENTE EJECUTORIA</v>
      </c>
      <c r="CB1694" s="59" t="str">
        <f t="shared" si="329"/>
        <v/>
      </c>
      <c r="CC1694" s="36"/>
      <c r="CD1694" s="40"/>
      <c r="CE1694" s="46"/>
      <c r="CF1694" s="40"/>
      <c r="CG1694" s="40"/>
      <c r="CH1694" s="40"/>
      <c r="CI1694" s="36"/>
      <c r="CJ1694" s="47"/>
      <c r="CK1694" s="40"/>
      <c r="CL1694" s="40"/>
      <c r="CM1694" s="40"/>
      <c r="CN1694" s="40"/>
    </row>
    <row r="1695" spans="1:92" ht="42.75" hidden="1">
      <c r="A1695" s="49" t="str">
        <f t="shared" si="321"/>
        <v>SIN GESTIÓN</v>
      </c>
      <c r="B1695" s="58"/>
      <c r="C1695" s="37"/>
      <c r="D1695" s="37"/>
      <c r="E1695" s="49" t="str">
        <f t="shared" si="322"/>
        <v>PENDIENTE NOTIFICACIÓN</v>
      </c>
      <c r="F1695" s="141" t="str">
        <f t="shared" si="323"/>
        <v>PENDIENTE NOTIFICACIÓN</v>
      </c>
      <c r="G1695" s="49" t="str">
        <f t="shared" si="324"/>
        <v/>
      </c>
      <c r="H1695" s="51" t="str">
        <f ca="1">IF(
L1695="",
"",
IF(
NETWORKDAYS(L1695,IF(M1695&lt;&gt;"",M1695,TODAY()),FESTIVOS_CO!A:A)&gt;2,
"VENCIDO",
IF(
NETWORKDAYS(L1695,IF(M1695&lt;&gt;"",M1695,TODAY()),FESTIVOS_CO!A:A)=2,
"ALERTA",
"A TIEMPO"
)))</f>
        <v/>
      </c>
      <c r="I1695" s="40"/>
      <c r="J1695" s="36"/>
      <c r="K1695" s="37"/>
      <c r="L1695" s="50"/>
      <c r="M1695" s="37"/>
      <c r="N1695" s="52"/>
      <c r="O1695" s="52"/>
      <c r="P1695" s="36"/>
      <c r="Q1695" s="36"/>
      <c r="R1695" s="40"/>
      <c r="S1695" s="36"/>
      <c r="T1695" s="40"/>
      <c r="U1695" s="40"/>
      <c r="V1695" s="81"/>
      <c r="W1695" s="40"/>
      <c r="X1695" s="40"/>
      <c r="Y1695" s="40"/>
      <c r="Z1695" s="38" t="str">
        <f>IFERROR(VLOOKUP(Y1695,DIRECTORIO!A:B,2,FALSE),"")</f>
        <v/>
      </c>
      <c r="AA1695" s="40"/>
      <c r="AB1695" s="40"/>
      <c r="AC1695" s="40"/>
      <c r="AD1695" s="40"/>
      <c r="AE1695" s="40"/>
      <c r="AF1695" s="40"/>
      <c r="AG1695" s="41" t="s">
        <v>109</v>
      </c>
      <c r="AH1695" s="42"/>
      <c r="AI1695" s="54" t="str">
        <f t="shared" ca="1" si="325"/>
        <v>PENDIENTE NOTIFICACIÓN ELECTRÓNICA</v>
      </c>
      <c r="AJ1695" s="37"/>
      <c r="AK1695" s="37"/>
      <c r="AL1695" s="37"/>
      <c r="AM1695" s="53" t="str">
        <f>IF(AK1695="","",WORKDAY(AK1695,5,FESTIVOS_CO!A:A))</f>
        <v/>
      </c>
      <c r="AN1695" s="37"/>
      <c r="AO1695" s="37"/>
      <c r="AP1695" s="54" t="str">
        <f t="shared" ca="1" si="330"/>
        <v>NO APLICA</v>
      </c>
      <c r="AQ1695" s="36"/>
      <c r="AR1695" s="43"/>
      <c r="AS1695" s="37"/>
      <c r="AT1695" s="36"/>
      <c r="AU1695" s="37"/>
      <c r="AV1695" s="36"/>
      <c r="AW1695" s="36"/>
      <c r="AX1695" s="37"/>
      <c r="AY1695" s="140" t="str">
        <f>IF(AU1695="","",WORKDAY(AU1695,5,FESTIVOS_CO!A:A))</f>
        <v/>
      </c>
      <c r="AZ1695" s="54" t="str">
        <f t="shared" ca="1" si="327"/>
        <v>NO APLICA</v>
      </c>
      <c r="BA1695" s="55" t="str">
        <f>IF(AX1695="","",WORKDAY(AX1695,5,FESTIVOS_CO!A:A))</f>
        <v/>
      </c>
      <c r="BB1695" s="39"/>
      <c r="BC1695" s="40"/>
      <c r="BD1695" s="40"/>
      <c r="BE1695" s="56" t="str">
        <f t="shared" ca="1" si="328"/>
        <v>NO APLICA</v>
      </c>
      <c r="BF1695" s="37"/>
      <c r="BG1695" s="45"/>
      <c r="BH1695" s="37"/>
      <c r="BI1695" s="36"/>
      <c r="BJ1695" s="37"/>
      <c r="BK1695" s="36"/>
      <c r="BL1695" s="36"/>
      <c r="BM1695" s="53" t="str">
        <f>IF(BJ1695="","",WORKDAY(BJ1695,5,FESTIVOS_CO!A:A))</f>
        <v/>
      </c>
      <c r="BN1695" s="57" t="str">
        <f t="shared" ca="1" si="326"/>
        <v>PENDIENTE HACER AVISO</v>
      </c>
      <c r="BO1695" s="54" t="str">
        <f t="shared" ca="1" si="319"/>
        <v>EN TRÁMITE NOTIF. POR AVISO</v>
      </c>
      <c r="BP1695" s="37"/>
      <c r="BQ1695" s="53" t="str">
        <f>IF(BP1695="","",WORKDAY(BP1695,5,FESTIVOS_CO!A:A))</f>
        <v/>
      </c>
      <c r="BR1695" s="37"/>
      <c r="BS1695" s="36"/>
      <c r="BT1695" s="38"/>
      <c r="BU1695" s="58" t="e">
        <f>VLOOKUP(BT1695,Hoja2!$C:$D,2,0)</f>
        <v>#N/A</v>
      </c>
      <c r="BV1695" s="80" t="str">
        <f>IF(
AND(AO1695="",BD1695="",BQ1695=""),
"EN PROCESO NOTIFICACION / COMUNICACION",
IF(
BT1695="",
"NO APLICA",
IF(
BU1695=60,
IF(AO1695&lt;&gt;"",AO1695,IF(BD1695&lt;&gt;"",BD1695,BQ1695))+60,
WORKDAY(
IF(AO1695&lt;&gt;"",AO1695,IF(BD1695&lt;&gt;"",BD1695,BQ1695)),
BU1695,
FESTIVOS_CO!A:A
)
)
))</f>
        <v>EN PROCESO NOTIFICACION / COMUNICACION</v>
      </c>
      <c r="BW1695" s="44"/>
      <c r="BX1695" s="53"/>
      <c r="BY1695" s="45"/>
      <c r="BZ1695" s="37"/>
      <c r="CA1695" s="54" t="str">
        <f t="shared" si="320"/>
        <v>PENDIENTE EJECUTORIA</v>
      </c>
      <c r="CB1695" s="59" t="str">
        <f t="shared" si="329"/>
        <v/>
      </c>
      <c r="CC1695" s="36"/>
      <c r="CD1695" s="40"/>
      <c r="CE1695" s="46"/>
      <c r="CF1695" s="40"/>
      <c r="CG1695" s="40"/>
      <c r="CH1695" s="40"/>
      <c r="CI1695" s="36"/>
      <c r="CJ1695" s="47"/>
      <c r="CK1695" s="40"/>
      <c r="CL1695" s="40"/>
      <c r="CM1695" s="40"/>
      <c r="CN1695" s="40"/>
    </row>
    <row r="1696" spans="1:92" ht="42.75" hidden="1">
      <c r="A1696" s="49" t="str">
        <f t="shared" si="321"/>
        <v>SIN GESTIÓN</v>
      </c>
      <c r="B1696" s="58"/>
      <c r="C1696" s="37"/>
      <c r="D1696" s="37"/>
      <c r="E1696" s="49" t="str">
        <f t="shared" si="322"/>
        <v>PENDIENTE NOTIFICACIÓN</v>
      </c>
      <c r="F1696" s="141" t="str">
        <f t="shared" si="323"/>
        <v>PENDIENTE NOTIFICACIÓN</v>
      </c>
      <c r="G1696" s="49" t="str">
        <f t="shared" si="324"/>
        <v/>
      </c>
      <c r="H1696" s="51" t="str">
        <f ca="1">IF(
L1696="",
"",
IF(
NETWORKDAYS(L1696,IF(M1696&lt;&gt;"",M1696,TODAY()),FESTIVOS_CO!A:A)&gt;2,
"VENCIDO",
IF(
NETWORKDAYS(L1696,IF(M1696&lt;&gt;"",M1696,TODAY()),FESTIVOS_CO!A:A)=2,
"ALERTA",
"A TIEMPO"
)))</f>
        <v/>
      </c>
      <c r="I1696" s="40"/>
      <c r="J1696" s="36"/>
      <c r="K1696" s="37"/>
      <c r="L1696" s="50"/>
      <c r="M1696" s="37"/>
      <c r="N1696" s="52"/>
      <c r="O1696" s="52"/>
      <c r="P1696" s="36"/>
      <c r="Q1696" s="36"/>
      <c r="R1696" s="40"/>
      <c r="S1696" s="36"/>
      <c r="T1696" s="40"/>
      <c r="U1696" s="40"/>
      <c r="V1696" s="81"/>
      <c r="W1696" s="40"/>
      <c r="X1696" s="40"/>
      <c r="Y1696" s="40"/>
      <c r="Z1696" s="38" t="str">
        <f>IFERROR(VLOOKUP(Y1696,DIRECTORIO!A:B,2,FALSE),"")</f>
        <v/>
      </c>
      <c r="AA1696" s="40"/>
      <c r="AB1696" s="40"/>
      <c r="AC1696" s="40"/>
      <c r="AD1696" s="40"/>
      <c r="AE1696" s="40"/>
      <c r="AF1696" s="40"/>
      <c r="AG1696" s="41" t="s">
        <v>109</v>
      </c>
      <c r="AH1696" s="42"/>
      <c r="AI1696" s="54" t="str">
        <f t="shared" ca="1" si="325"/>
        <v>PENDIENTE NOTIFICACIÓN ELECTRÓNICA</v>
      </c>
      <c r="AJ1696" s="37"/>
      <c r="AK1696" s="37"/>
      <c r="AL1696" s="37"/>
      <c r="AM1696" s="53" t="str">
        <f>IF(AK1696="","",WORKDAY(AK1696,5,FESTIVOS_CO!A:A))</f>
        <v/>
      </c>
      <c r="AN1696" s="37"/>
      <c r="AO1696" s="37"/>
      <c r="AP1696" s="54" t="str">
        <f t="shared" ca="1" si="330"/>
        <v>NO APLICA</v>
      </c>
      <c r="AQ1696" s="36"/>
      <c r="AR1696" s="43"/>
      <c r="AS1696" s="37"/>
      <c r="AT1696" s="36"/>
      <c r="AU1696" s="37"/>
      <c r="AV1696" s="36"/>
      <c r="AW1696" s="36"/>
      <c r="AX1696" s="37"/>
      <c r="AY1696" s="140" t="str">
        <f>IF(AU1696="","",WORKDAY(AU1696,5,FESTIVOS_CO!A:A))</f>
        <v/>
      </c>
      <c r="AZ1696" s="54" t="str">
        <f t="shared" ca="1" si="327"/>
        <v>NO APLICA</v>
      </c>
      <c r="BA1696" s="55" t="str">
        <f>IF(AX1696="","",WORKDAY(AX1696,5,FESTIVOS_CO!A:A))</f>
        <v/>
      </c>
      <c r="BB1696" s="39"/>
      <c r="BC1696" s="40"/>
      <c r="BD1696" s="40"/>
      <c r="BE1696" s="56" t="str">
        <f t="shared" ca="1" si="328"/>
        <v>NO APLICA</v>
      </c>
      <c r="BF1696" s="37"/>
      <c r="BG1696" s="45"/>
      <c r="BH1696" s="37"/>
      <c r="BI1696" s="36"/>
      <c r="BJ1696" s="37"/>
      <c r="BK1696" s="36"/>
      <c r="BL1696" s="36"/>
      <c r="BM1696" s="53" t="str">
        <f>IF(BJ1696="","",WORKDAY(BJ1696,5,FESTIVOS_CO!A:A))</f>
        <v/>
      </c>
      <c r="BN1696" s="57" t="str">
        <f t="shared" ca="1" si="326"/>
        <v>PENDIENTE HACER AVISO</v>
      </c>
      <c r="BO1696" s="54" t="str">
        <f t="shared" ca="1" si="319"/>
        <v>EN TRÁMITE NOTIF. POR AVISO</v>
      </c>
      <c r="BP1696" s="37"/>
      <c r="BQ1696" s="53" t="str">
        <f>IF(BP1696="","",WORKDAY(BP1696,5,FESTIVOS_CO!A:A))</f>
        <v/>
      </c>
      <c r="BR1696" s="37"/>
      <c r="BS1696" s="36"/>
      <c r="BT1696" s="38"/>
      <c r="BU1696" s="58" t="e">
        <f>VLOOKUP(BT1696,Hoja2!$C:$D,2,0)</f>
        <v>#N/A</v>
      </c>
      <c r="BV1696" s="80" t="str">
        <f>IF(
AND(AO1696="",BD1696="",BQ1696=""),
"EN PROCESO NOTIFICACION / COMUNICACION",
IF(
BT1696="",
"NO APLICA",
IF(
BU1696=60,
IF(AO1696&lt;&gt;"",AO1696,IF(BD1696&lt;&gt;"",BD1696,BQ1696))+60,
WORKDAY(
IF(AO1696&lt;&gt;"",AO1696,IF(BD1696&lt;&gt;"",BD1696,BQ1696)),
BU1696,
FESTIVOS_CO!A:A
)
)
))</f>
        <v>EN PROCESO NOTIFICACION / COMUNICACION</v>
      </c>
      <c r="BW1696" s="44"/>
      <c r="BX1696" s="53"/>
      <c r="BY1696" s="45"/>
      <c r="BZ1696" s="37"/>
      <c r="CA1696" s="54" t="str">
        <f t="shared" si="320"/>
        <v>PENDIENTE EJECUTORIA</v>
      </c>
      <c r="CB1696" s="59" t="str">
        <f t="shared" si="329"/>
        <v/>
      </c>
      <c r="CC1696" s="36"/>
      <c r="CD1696" s="40"/>
      <c r="CE1696" s="46"/>
      <c r="CF1696" s="40"/>
      <c r="CG1696" s="40"/>
      <c r="CH1696" s="40"/>
      <c r="CI1696" s="36"/>
      <c r="CJ1696" s="47"/>
      <c r="CK1696" s="40"/>
      <c r="CL1696" s="40"/>
      <c r="CM1696" s="40"/>
      <c r="CN1696" s="40"/>
    </row>
    <row r="1697" spans="1:92" ht="42.75" hidden="1">
      <c r="A1697" s="49" t="str">
        <f t="shared" si="321"/>
        <v>SIN GESTIÓN</v>
      </c>
      <c r="B1697" s="58"/>
      <c r="C1697" s="37"/>
      <c r="D1697" s="37"/>
      <c r="E1697" s="49" t="str">
        <f t="shared" si="322"/>
        <v>PENDIENTE NOTIFICACIÓN</v>
      </c>
      <c r="F1697" s="141" t="str">
        <f t="shared" si="323"/>
        <v>PENDIENTE NOTIFICACIÓN</v>
      </c>
      <c r="G1697" s="49" t="str">
        <f t="shared" si="324"/>
        <v/>
      </c>
      <c r="H1697" s="51" t="str">
        <f ca="1">IF(
L1697="",
"",
IF(
NETWORKDAYS(L1697,IF(M1697&lt;&gt;"",M1697,TODAY()),FESTIVOS_CO!A:A)&gt;2,
"VENCIDO",
IF(
NETWORKDAYS(L1697,IF(M1697&lt;&gt;"",M1697,TODAY()),FESTIVOS_CO!A:A)=2,
"ALERTA",
"A TIEMPO"
)))</f>
        <v/>
      </c>
      <c r="I1697" s="40"/>
      <c r="J1697" s="36"/>
      <c r="K1697" s="37"/>
      <c r="L1697" s="50"/>
      <c r="M1697" s="37"/>
      <c r="N1697" s="52"/>
      <c r="O1697" s="52"/>
      <c r="P1697" s="36"/>
      <c r="Q1697" s="36"/>
      <c r="R1697" s="40"/>
      <c r="S1697" s="36"/>
      <c r="T1697" s="40"/>
      <c r="U1697" s="40"/>
      <c r="V1697" s="81"/>
      <c r="W1697" s="40"/>
      <c r="X1697" s="40"/>
      <c r="Y1697" s="40"/>
      <c r="Z1697" s="38" t="str">
        <f>IFERROR(VLOOKUP(Y1697,DIRECTORIO!A:B,2,FALSE),"")</f>
        <v/>
      </c>
      <c r="AA1697" s="40"/>
      <c r="AB1697" s="40"/>
      <c r="AC1697" s="40"/>
      <c r="AD1697" s="40"/>
      <c r="AE1697" s="40"/>
      <c r="AF1697" s="40"/>
      <c r="AG1697" s="41" t="s">
        <v>109</v>
      </c>
      <c r="AH1697" s="42"/>
      <c r="AI1697" s="54" t="str">
        <f t="shared" ca="1" si="325"/>
        <v>PENDIENTE NOTIFICACIÓN ELECTRÓNICA</v>
      </c>
      <c r="AJ1697" s="37"/>
      <c r="AK1697" s="37"/>
      <c r="AL1697" s="37"/>
      <c r="AM1697" s="53" t="str">
        <f>IF(AK1697="","",WORKDAY(AK1697,5,FESTIVOS_CO!A:A))</f>
        <v/>
      </c>
      <c r="AN1697" s="37"/>
      <c r="AO1697" s="37"/>
      <c r="AP1697" s="54" t="str">
        <f t="shared" ca="1" si="330"/>
        <v>NO APLICA</v>
      </c>
      <c r="AQ1697" s="36"/>
      <c r="AR1697" s="43"/>
      <c r="AS1697" s="37"/>
      <c r="AT1697" s="36"/>
      <c r="AU1697" s="37"/>
      <c r="AV1697" s="36"/>
      <c r="AW1697" s="36"/>
      <c r="AX1697" s="37"/>
      <c r="AY1697" s="140" t="str">
        <f>IF(AU1697="","",WORKDAY(AU1697,5,FESTIVOS_CO!A:A))</f>
        <v/>
      </c>
      <c r="AZ1697" s="54" t="str">
        <f t="shared" ca="1" si="327"/>
        <v>NO APLICA</v>
      </c>
      <c r="BA1697" s="55" t="str">
        <f>IF(AX1697="","",WORKDAY(AX1697,5,FESTIVOS_CO!A:A))</f>
        <v/>
      </c>
      <c r="BB1697" s="39"/>
      <c r="BC1697" s="40"/>
      <c r="BD1697" s="40"/>
      <c r="BE1697" s="56" t="str">
        <f t="shared" ca="1" si="328"/>
        <v>NO APLICA</v>
      </c>
      <c r="BF1697" s="37"/>
      <c r="BG1697" s="45"/>
      <c r="BH1697" s="37"/>
      <c r="BI1697" s="36"/>
      <c r="BJ1697" s="37"/>
      <c r="BK1697" s="36"/>
      <c r="BL1697" s="36"/>
      <c r="BM1697" s="53" t="str">
        <f>IF(BJ1697="","",WORKDAY(BJ1697,5,FESTIVOS_CO!A:A))</f>
        <v/>
      </c>
      <c r="BN1697" s="57" t="str">
        <f t="shared" ca="1" si="326"/>
        <v>PENDIENTE HACER AVISO</v>
      </c>
      <c r="BO1697" s="54" t="str">
        <f t="shared" ca="1" si="319"/>
        <v>EN TRÁMITE NOTIF. POR AVISO</v>
      </c>
      <c r="BP1697" s="37"/>
      <c r="BQ1697" s="53" t="str">
        <f>IF(BP1697="","",WORKDAY(BP1697,5,FESTIVOS_CO!A:A))</f>
        <v/>
      </c>
      <c r="BR1697" s="37"/>
      <c r="BS1697" s="36"/>
      <c r="BT1697" s="38"/>
      <c r="BU1697" s="58" t="e">
        <f>VLOOKUP(BT1697,Hoja2!$C:$D,2,0)</f>
        <v>#N/A</v>
      </c>
      <c r="BV1697" s="80" t="str">
        <f>IF(
AND(AO1697="",BD1697="",BQ1697=""),
"EN PROCESO NOTIFICACION / COMUNICACION",
IF(
BT1697="",
"NO APLICA",
IF(
BU1697=60,
IF(AO1697&lt;&gt;"",AO1697,IF(BD1697&lt;&gt;"",BD1697,BQ1697))+60,
WORKDAY(
IF(AO1697&lt;&gt;"",AO1697,IF(BD1697&lt;&gt;"",BD1697,BQ1697)),
BU1697,
FESTIVOS_CO!A:A
)
)
))</f>
        <v>EN PROCESO NOTIFICACION / COMUNICACION</v>
      </c>
      <c r="BW1697" s="44"/>
      <c r="BX1697" s="53"/>
      <c r="BY1697" s="45"/>
      <c r="BZ1697" s="37"/>
      <c r="CA1697" s="54" t="str">
        <f t="shared" si="320"/>
        <v>PENDIENTE EJECUTORIA</v>
      </c>
      <c r="CB1697" s="59" t="str">
        <f t="shared" si="329"/>
        <v/>
      </c>
      <c r="CC1697" s="36"/>
      <c r="CD1697" s="40"/>
      <c r="CE1697" s="46"/>
      <c r="CF1697" s="40"/>
      <c r="CG1697" s="40"/>
      <c r="CH1697" s="40"/>
      <c r="CI1697" s="36"/>
      <c r="CJ1697" s="47"/>
      <c r="CK1697" s="40"/>
      <c r="CL1697" s="40"/>
      <c r="CM1697" s="40"/>
      <c r="CN1697" s="40"/>
    </row>
    <row r="1698" spans="1:92" ht="42.75" hidden="1">
      <c r="A1698" s="49" t="str">
        <f t="shared" si="321"/>
        <v>SIN GESTIÓN</v>
      </c>
      <c r="B1698" s="58"/>
      <c r="C1698" s="37"/>
      <c r="D1698" s="37"/>
      <c r="E1698" s="49" t="str">
        <f t="shared" si="322"/>
        <v>PENDIENTE NOTIFICACIÓN</v>
      </c>
      <c r="F1698" s="141" t="str">
        <f t="shared" si="323"/>
        <v>PENDIENTE NOTIFICACIÓN</v>
      </c>
      <c r="G1698" s="49" t="str">
        <f t="shared" si="324"/>
        <v/>
      </c>
      <c r="H1698" s="51" t="str">
        <f ca="1">IF(
L1698="",
"",
IF(
NETWORKDAYS(L1698,IF(M1698&lt;&gt;"",M1698,TODAY()),FESTIVOS_CO!A:A)&gt;2,
"VENCIDO",
IF(
NETWORKDAYS(L1698,IF(M1698&lt;&gt;"",M1698,TODAY()),FESTIVOS_CO!A:A)=2,
"ALERTA",
"A TIEMPO"
)))</f>
        <v/>
      </c>
      <c r="I1698" s="40"/>
      <c r="J1698" s="36"/>
      <c r="K1698" s="37"/>
      <c r="L1698" s="50"/>
      <c r="M1698" s="37"/>
      <c r="N1698" s="52"/>
      <c r="O1698" s="52"/>
      <c r="P1698" s="36"/>
      <c r="Q1698" s="36"/>
      <c r="R1698" s="40"/>
      <c r="S1698" s="36"/>
      <c r="T1698" s="40"/>
      <c r="U1698" s="40"/>
      <c r="V1698" s="81"/>
      <c r="W1698" s="40"/>
      <c r="X1698" s="40"/>
      <c r="Y1698" s="40"/>
      <c r="Z1698" s="38" t="str">
        <f>IFERROR(VLOOKUP(Y1698,DIRECTORIO!A:B,2,FALSE),"")</f>
        <v/>
      </c>
      <c r="AA1698" s="40"/>
      <c r="AB1698" s="40"/>
      <c r="AC1698" s="40"/>
      <c r="AD1698" s="40"/>
      <c r="AE1698" s="40"/>
      <c r="AF1698" s="40"/>
      <c r="AG1698" s="41" t="s">
        <v>109</v>
      </c>
      <c r="AH1698" s="42"/>
      <c r="AI1698" s="54" t="str">
        <f t="shared" ca="1" si="325"/>
        <v>PENDIENTE NOTIFICACIÓN ELECTRÓNICA</v>
      </c>
      <c r="AJ1698" s="37"/>
      <c r="AK1698" s="37"/>
      <c r="AL1698" s="37"/>
      <c r="AM1698" s="53" t="str">
        <f>IF(AK1698="","",WORKDAY(AK1698,5,FESTIVOS_CO!A:A))</f>
        <v/>
      </c>
      <c r="AN1698" s="37"/>
      <c r="AO1698" s="37"/>
      <c r="AP1698" s="54" t="str">
        <f t="shared" ca="1" si="330"/>
        <v>NO APLICA</v>
      </c>
      <c r="AQ1698" s="36"/>
      <c r="AR1698" s="43"/>
      <c r="AS1698" s="37"/>
      <c r="AT1698" s="36"/>
      <c r="AU1698" s="37"/>
      <c r="AV1698" s="36"/>
      <c r="AW1698" s="36"/>
      <c r="AX1698" s="37"/>
      <c r="AY1698" s="140" t="str">
        <f>IF(AU1698="","",WORKDAY(AU1698,5,FESTIVOS_CO!A:A))</f>
        <v/>
      </c>
      <c r="AZ1698" s="54" t="str">
        <f t="shared" ca="1" si="327"/>
        <v>NO APLICA</v>
      </c>
      <c r="BA1698" s="55" t="str">
        <f>IF(AX1698="","",WORKDAY(AX1698,5,FESTIVOS_CO!A:A))</f>
        <v/>
      </c>
      <c r="BB1698" s="39"/>
      <c r="BC1698" s="40"/>
      <c r="BD1698" s="40"/>
      <c r="BE1698" s="56" t="str">
        <f t="shared" ca="1" si="328"/>
        <v>NO APLICA</v>
      </c>
      <c r="BF1698" s="37"/>
      <c r="BG1698" s="45"/>
      <c r="BH1698" s="37"/>
      <c r="BI1698" s="36"/>
      <c r="BJ1698" s="37"/>
      <c r="BK1698" s="36"/>
      <c r="BL1698" s="36"/>
      <c r="BM1698" s="53" t="str">
        <f>IF(BJ1698="","",WORKDAY(BJ1698,5,FESTIVOS_CO!A:A))</f>
        <v/>
      </c>
      <c r="BN1698" s="57" t="str">
        <f t="shared" ca="1" si="326"/>
        <v>PENDIENTE HACER AVISO</v>
      </c>
      <c r="BO1698" s="54" t="str">
        <f t="shared" ca="1" si="319"/>
        <v>EN TRÁMITE NOTIF. POR AVISO</v>
      </c>
      <c r="BP1698" s="37"/>
      <c r="BQ1698" s="53" t="str">
        <f>IF(BP1698="","",WORKDAY(BP1698,5,FESTIVOS_CO!A:A))</f>
        <v/>
      </c>
      <c r="BR1698" s="37"/>
      <c r="BS1698" s="36"/>
      <c r="BT1698" s="38"/>
      <c r="BU1698" s="58" t="e">
        <f>VLOOKUP(BT1698,Hoja2!$C:$D,2,0)</f>
        <v>#N/A</v>
      </c>
      <c r="BV1698" s="80" t="str">
        <f>IF(
AND(AO1698="",BD1698="",BQ1698=""),
"EN PROCESO NOTIFICACION / COMUNICACION",
IF(
BT1698="",
"NO APLICA",
IF(
BU1698=60,
IF(AO1698&lt;&gt;"",AO1698,IF(BD1698&lt;&gt;"",BD1698,BQ1698))+60,
WORKDAY(
IF(AO1698&lt;&gt;"",AO1698,IF(BD1698&lt;&gt;"",BD1698,BQ1698)),
BU1698,
FESTIVOS_CO!A:A
)
)
))</f>
        <v>EN PROCESO NOTIFICACION / COMUNICACION</v>
      </c>
      <c r="BW1698" s="44"/>
      <c r="BX1698" s="53"/>
      <c r="BY1698" s="45"/>
      <c r="BZ1698" s="37"/>
      <c r="CA1698" s="54" t="str">
        <f t="shared" si="320"/>
        <v>PENDIENTE EJECUTORIA</v>
      </c>
      <c r="CB1698" s="59" t="str">
        <f t="shared" si="329"/>
        <v/>
      </c>
      <c r="CC1698" s="36"/>
      <c r="CD1698" s="40"/>
      <c r="CE1698" s="46"/>
      <c r="CF1698" s="40"/>
      <c r="CG1698" s="40"/>
      <c r="CH1698" s="40"/>
      <c r="CI1698" s="36"/>
      <c r="CJ1698" s="47"/>
      <c r="CK1698" s="40"/>
      <c r="CL1698" s="40"/>
      <c r="CM1698" s="40"/>
      <c r="CN1698" s="40"/>
    </row>
    <row r="1699" spans="1:92" ht="42.75" hidden="1">
      <c r="A1699" s="49" t="str">
        <f t="shared" si="321"/>
        <v>SIN GESTIÓN</v>
      </c>
      <c r="B1699" s="58"/>
      <c r="C1699" s="37"/>
      <c r="D1699" s="37"/>
      <c r="E1699" s="49" t="str">
        <f t="shared" si="322"/>
        <v>PENDIENTE NOTIFICACIÓN</v>
      </c>
      <c r="F1699" s="141" t="str">
        <f t="shared" si="323"/>
        <v>PENDIENTE NOTIFICACIÓN</v>
      </c>
      <c r="G1699" s="49" t="str">
        <f t="shared" si="324"/>
        <v/>
      </c>
      <c r="H1699" s="51" t="str">
        <f ca="1">IF(
L1699="",
"",
IF(
NETWORKDAYS(L1699,IF(M1699&lt;&gt;"",M1699,TODAY()),FESTIVOS_CO!A:A)&gt;2,
"VENCIDO",
IF(
NETWORKDAYS(L1699,IF(M1699&lt;&gt;"",M1699,TODAY()),FESTIVOS_CO!A:A)=2,
"ALERTA",
"A TIEMPO"
)))</f>
        <v/>
      </c>
      <c r="I1699" s="40"/>
      <c r="J1699" s="36"/>
      <c r="K1699" s="37"/>
      <c r="L1699" s="50"/>
      <c r="M1699" s="37"/>
      <c r="N1699" s="52"/>
      <c r="O1699" s="52"/>
      <c r="P1699" s="36"/>
      <c r="Q1699" s="36"/>
      <c r="R1699" s="40"/>
      <c r="S1699" s="36"/>
      <c r="T1699" s="40"/>
      <c r="U1699" s="40"/>
      <c r="V1699" s="81"/>
      <c r="W1699" s="40"/>
      <c r="X1699" s="40"/>
      <c r="Y1699" s="40"/>
      <c r="Z1699" s="38" t="str">
        <f>IFERROR(VLOOKUP(Y1699,DIRECTORIO!A:B,2,FALSE),"")</f>
        <v/>
      </c>
      <c r="AA1699" s="40"/>
      <c r="AB1699" s="40"/>
      <c r="AC1699" s="40"/>
      <c r="AD1699" s="40"/>
      <c r="AE1699" s="40"/>
      <c r="AF1699" s="40"/>
      <c r="AG1699" s="41" t="s">
        <v>109</v>
      </c>
      <c r="AH1699" s="42"/>
      <c r="AI1699" s="54" t="str">
        <f t="shared" ca="1" si="325"/>
        <v>PENDIENTE NOTIFICACIÓN ELECTRÓNICA</v>
      </c>
      <c r="AJ1699" s="37"/>
      <c r="AK1699" s="37"/>
      <c r="AL1699" s="37"/>
      <c r="AM1699" s="53" t="str">
        <f>IF(AK1699="","",WORKDAY(AK1699,5,FESTIVOS_CO!A:A))</f>
        <v/>
      </c>
      <c r="AN1699" s="37"/>
      <c r="AO1699" s="37"/>
      <c r="AP1699" s="54" t="str">
        <f t="shared" ca="1" si="330"/>
        <v>NO APLICA</v>
      </c>
      <c r="AQ1699" s="36"/>
      <c r="AR1699" s="43"/>
      <c r="AS1699" s="37"/>
      <c r="AT1699" s="36"/>
      <c r="AU1699" s="37"/>
      <c r="AV1699" s="36"/>
      <c r="AW1699" s="36"/>
      <c r="AX1699" s="37"/>
      <c r="AY1699" s="140" t="str">
        <f>IF(AU1699="","",WORKDAY(AU1699,5,FESTIVOS_CO!A:A))</f>
        <v/>
      </c>
      <c r="AZ1699" s="54" t="str">
        <f t="shared" ca="1" si="327"/>
        <v>NO APLICA</v>
      </c>
      <c r="BA1699" s="55" t="str">
        <f>IF(AX1699="","",WORKDAY(AX1699,5,FESTIVOS_CO!A:A))</f>
        <v/>
      </c>
      <c r="BB1699" s="39"/>
      <c r="BC1699" s="40"/>
      <c r="BD1699" s="40"/>
      <c r="BE1699" s="56" t="str">
        <f t="shared" ca="1" si="328"/>
        <v>NO APLICA</v>
      </c>
      <c r="BF1699" s="37"/>
      <c r="BG1699" s="45"/>
      <c r="BH1699" s="37"/>
      <c r="BI1699" s="36"/>
      <c r="BJ1699" s="37"/>
      <c r="BK1699" s="36"/>
      <c r="BL1699" s="36"/>
      <c r="BM1699" s="53" t="str">
        <f>IF(BJ1699="","",WORKDAY(BJ1699,5,FESTIVOS_CO!A:A))</f>
        <v/>
      </c>
      <c r="BN1699" s="57" t="str">
        <f t="shared" ca="1" si="326"/>
        <v>PENDIENTE HACER AVISO</v>
      </c>
      <c r="BO1699" s="54" t="str">
        <f t="shared" ca="1" si="319"/>
        <v>EN TRÁMITE NOTIF. POR AVISO</v>
      </c>
      <c r="BP1699" s="37"/>
      <c r="BQ1699" s="53" t="str">
        <f>IF(BP1699="","",WORKDAY(BP1699,5,FESTIVOS_CO!A:A))</f>
        <v/>
      </c>
      <c r="BR1699" s="37"/>
      <c r="BS1699" s="36"/>
      <c r="BT1699" s="38"/>
      <c r="BU1699" s="58" t="e">
        <f>VLOOKUP(BT1699,Hoja2!$C:$D,2,0)</f>
        <v>#N/A</v>
      </c>
      <c r="BV1699" s="80" t="str">
        <f>IF(
AND(AO1699="",BD1699="",BQ1699=""),
"EN PROCESO NOTIFICACION / COMUNICACION",
IF(
BT1699="",
"NO APLICA",
IF(
BU1699=60,
IF(AO1699&lt;&gt;"",AO1699,IF(BD1699&lt;&gt;"",BD1699,BQ1699))+60,
WORKDAY(
IF(AO1699&lt;&gt;"",AO1699,IF(BD1699&lt;&gt;"",BD1699,BQ1699)),
BU1699,
FESTIVOS_CO!A:A
)
)
))</f>
        <v>EN PROCESO NOTIFICACION / COMUNICACION</v>
      </c>
      <c r="BW1699" s="44"/>
      <c r="BX1699" s="53"/>
      <c r="BY1699" s="45"/>
      <c r="BZ1699" s="37"/>
      <c r="CA1699" s="54" t="str">
        <f t="shared" si="320"/>
        <v>PENDIENTE EJECUTORIA</v>
      </c>
      <c r="CB1699" s="59" t="str">
        <f t="shared" si="329"/>
        <v/>
      </c>
      <c r="CC1699" s="36"/>
      <c r="CD1699" s="40"/>
      <c r="CE1699" s="46"/>
      <c r="CF1699" s="40"/>
      <c r="CG1699" s="40"/>
      <c r="CH1699" s="40"/>
      <c r="CI1699" s="36"/>
      <c r="CJ1699" s="47"/>
      <c r="CK1699" s="40"/>
      <c r="CL1699" s="40"/>
      <c r="CM1699" s="40"/>
      <c r="CN1699" s="40"/>
    </row>
    <row r="1700" spans="1:92" ht="42.75" hidden="1">
      <c r="A1700" s="49" t="str">
        <f t="shared" si="321"/>
        <v>SIN GESTIÓN</v>
      </c>
      <c r="B1700" s="58"/>
      <c r="C1700" s="37"/>
      <c r="D1700" s="37"/>
      <c r="E1700" s="49" t="str">
        <f t="shared" si="322"/>
        <v>PENDIENTE NOTIFICACIÓN</v>
      </c>
      <c r="F1700" s="141" t="str">
        <f t="shared" si="323"/>
        <v>PENDIENTE NOTIFICACIÓN</v>
      </c>
      <c r="G1700" s="49" t="str">
        <f t="shared" si="324"/>
        <v/>
      </c>
      <c r="H1700" s="51" t="str">
        <f ca="1">IF(
L1700="",
"",
IF(
NETWORKDAYS(L1700,IF(M1700&lt;&gt;"",M1700,TODAY()),FESTIVOS_CO!A:A)&gt;2,
"VENCIDO",
IF(
NETWORKDAYS(L1700,IF(M1700&lt;&gt;"",M1700,TODAY()),FESTIVOS_CO!A:A)=2,
"ALERTA",
"A TIEMPO"
)))</f>
        <v/>
      </c>
      <c r="I1700" s="40"/>
      <c r="J1700" s="36"/>
      <c r="K1700" s="37"/>
      <c r="L1700" s="50"/>
      <c r="M1700" s="37"/>
      <c r="N1700" s="52"/>
      <c r="O1700" s="52"/>
      <c r="P1700" s="36"/>
      <c r="Q1700" s="36"/>
      <c r="R1700" s="40"/>
      <c r="S1700" s="36"/>
      <c r="T1700" s="40"/>
      <c r="U1700" s="40"/>
      <c r="V1700" s="81"/>
      <c r="W1700" s="40"/>
      <c r="X1700" s="40"/>
      <c r="Y1700" s="40"/>
      <c r="Z1700" s="38" t="str">
        <f>IFERROR(VLOOKUP(Y1700,DIRECTORIO!A:B,2,FALSE),"")</f>
        <v/>
      </c>
      <c r="AA1700" s="40"/>
      <c r="AB1700" s="40"/>
      <c r="AC1700" s="40"/>
      <c r="AD1700" s="40"/>
      <c r="AE1700" s="40"/>
      <c r="AF1700" s="40"/>
      <c r="AG1700" s="41" t="s">
        <v>109</v>
      </c>
      <c r="AH1700" s="42"/>
      <c r="AI1700" s="54" t="str">
        <f t="shared" ca="1" si="325"/>
        <v>PENDIENTE NOTIFICACIÓN ELECTRÓNICA</v>
      </c>
      <c r="AJ1700" s="37"/>
      <c r="AK1700" s="37"/>
      <c r="AL1700" s="37"/>
      <c r="AM1700" s="53" t="str">
        <f>IF(AK1700="","",WORKDAY(AK1700,5,FESTIVOS_CO!A:A))</f>
        <v/>
      </c>
      <c r="AN1700" s="37"/>
      <c r="AO1700" s="37"/>
      <c r="AP1700" s="54" t="str">
        <f t="shared" ca="1" si="330"/>
        <v>NO APLICA</v>
      </c>
      <c r="AQ1700" s="36"/>
      <c r="AR1700" s="43"/>
      <c r="AS1700" s="37"/>
      <c r="AT1700" s="36"/>
      <c r="AU1700" s="37"/>
      <c r="AV1700" s="36"/>
      <c r="AW1700" s="36"/>
      <c r="AX1700" s="37"/>
      <c r="AY1700" s="140" t="str">
        <f>IF(AU1700="","",WORKDAY(AU1700,5,FESTIVOS_CO!A:A))</f>
        <v/>
      </c>
      <c r="AZ1700" s="54" t="str">
        <f t="shared" ca="1" si="327"/>
        <v>NO APLICA</v>
      </c>
      <c r="BA1700" s="55" t="str">
        <f>IF(AX1700="","",WORKDAY(AX1700,5,FESTIVOS_CO!A:A))</f>
        <v/>
      </c>
      <c r="BB1700" s="39"/>
      <c r="BC1700" s="40"/>
      <c r="BD1700" s="40"/>
      <c r="BE1700" s="56" t="str">
        <f t="shared" ca="1" si="328"/>
        <v>NO APLICA</v>
      </c>
      <c r="BF1700" s="37"/>
      <c r="BG1700" s="45"/>
      <c r="BH1700" s="37"/>
      <c r="BI1700" s="36"/>
      <c r="BJ1700" s="37"/>
      <c r="BK1700" s="36"/>
      <c r="BL1700" s="36"/>
      <c r="BM1700" s="53" t="str">
        <f>IF(BJ1700="","",WORKDAY(BJ1700,5,FESTIVOS_CO!A:A))</f>
        <v/>
      </c>
      <c r="BN1700" s="57" t="str">
        <f t="shared" ca="1" si="326"/>
        <v>PENDIENTE HACER AVISO</v>
      </c>
      <c r="BO1700" s="54" t="str">
        <f t="shared" ca="1" si="319"/>
        <v>EN TRÁMITE NOTIF. POR AVISO</v>
      </c>
      <c r="BP1700" s="37"/>
      <c r="BQ1700" s="53" t="str">
        <f>IF(BP1700="","",WORKDAY(BP1700,5,FESTIVOS_CO!A:A))</f>
        <v/>
      </c>
      <c r="BR1700" s="37"/>
      <c r="BS1700" s="36"/>
      <c r="BT1700" s="38"/>
      <c r="BU1700" s="58" t="e">
        <f>VLOOKUP(BT1700,Hoja2!$C:$D,2,0)</f>
        <v>#N/A</v>
      </c>
      <c r="BV1700" s="80" t="str">
        <f>IF(
AND(AO1700="",BD1700="",BQ1700=""),
"EN PROCESO NOTIFICACION / COMUNICACION",
IF(
BT1700="",
"NO APLICA",
IF(
BU1700=60,
IF(AO1700&lt;&gt;"",AO1700,IF(BD1700&lt;&gt;"",BD1700,BQ1700))+60,
WORKDAY(
IF(AO1700&lt;&gt;"",AO1700,IF(BD1700&lt;&gt;"",BD1700,BQ1700)),
BU1700,
FESTIVOS_CO!A:A
)
)
))</f>
        <v>EN PROCESO NOTIFICACION / COMUNICACION</v>
      </c>
      <c r="BW1700" s="44"/>
      <c r="BX1700" s="53"/>
      <c r="BY1700" s="45"/>
      <c r="BZ1700" s="37"/>
      <c r="CA1700" s="54" t="str">
        <f t="shared" si="320"/>
        <v>PENDIENTE EJECUTORIA</v>
      </c>
      <c r="CB1700" s="59" t="str">
        <f t="shared" si="329"/>
        <v/>
      </c>
      <c r="CC1700" s="36"/>
      <c r="CD1700" s="40"/>
      <c r="CE1700" s="46"/>
      <c r="CF1700" s="40"/>
      <c r="CG1700" s="40"/>
      <c r="CH1700" s="40"/>
      <c r="CI1700" s="36"/>
      <c r="CJ1700" s="47"/>
      <c r="CK1700" s="40"/>
      <c r="CL1700" s="40"/>
      <c r="CM1700" s="40"/>
      <c r="CN1700" s="40"/>
    </row>
    <row r="1701" spans="1:92" ht="42.75" hidden="1">
      <c r="A1701" s="49" t="str">
        <f t="shared" si="321"/>
        <v>SIN GESTIÓN</v>
      </c>
      <c r="B1701" s="58"/>
      <c r="C1701" s="37"/>
      <c r="D1701" s="37"/>
      <c r="E1701" s="49" t="str">
        <f t="shared" si="322"/>
        <v>PENDIENTE NOTIFICACIÓN</v>
      </c>
      <c r="F1701" s="141" t="str">
        <f t="shared" si="323"/>
        <v>PENDIENTE NOTIFICACIÓN</v>
      </c>
      <c r="G1701" s="49" t="str">
        <f t="shared" si="324"/>
        <v/>
      </c>
      <c r="H1701" s="51" t="str">
        <f ca="1">IF(
L1701="",
"",
IF(
NETWORKDAYS(L1701,IF(M1701&lt;&gt;"",M1701,TODAY()),FESTIVOS_CO!A:A)&gt;2,
"VENCIDO",
IF(
NETWORKDAYS(L1701,IF(M1701&lt;&gt;"",M1701,TODAY()),FESTIVOS_CO!A:A)=2,
"ALERTA",
"A TIEMPO"
)))</f>
        <v/>
      </c>
      <c r="I1701" s="40"/>
      <c r="J1701" s="36"/>
      <c r="K1701" s="37"/>
      <c r="L1701" s="50"/>
      <c r="M1701" s="37"/>
      <c r="N1701" s="52"/>
      <c r="O1701" s="52"/>
      <c r="P1701" s="36"/>
      <c r="Q1701" s="36"/>
      <c r="R1701" s="40"/>
      <c r="S1701" s="36"/>
      <c r="T1701" s="40"/>
      <c r="U1701" s="40"/>
      <c r="V1701" s="81"/>
      <c r="W1701" s="40"/>
      <c r="X1701" s="40"/>
      <c r="Y1701" s="40"/>
      <c r="Z1701" s="38" t="str">
        <f>IFERROR(VLOOKUP(Y1701,DIRECTORIO!A:B,2,FALSE),"")</f>
        <v/>
      </c>
      <c r="AA1701" s="40"/>
      <c r="AB1701" s="40"/>
      <c r="AC1701" s="40"/>
      <c r="AD1701" s="40"/>
      <c r="AE1701" s="40"/>
      <c r="AF1701" s="40"/>
      <c r="AG1701" s="41" t="s">
        <v>109</v>
      </c>
      <c r="AH1701" s="42"/>
      <c r="AI1701" s="54" t="str">
        <f t="shared" ca="1" si="325"/>
        <v>PENDIENTE NOTIFICACIÓN ELECTRÓNICA</v>
      </c>
      <c r="AJ1701" s="37"/>
      <c r="AK1701" s="37"/>
      <c r="AL1701" s="37"/>
      <c r="AM1701" s="53" t="str">
        <f>IF(AK1701="","",WORKDAY(AK1701,5,FESTIVOS_CO!A:A))</f>
        <v/>
      </c>
      <c r="AN1701" s="37"/>
      <c r="AO1701" s="37"/>
      <c r="AP1701" s="54" t="str">
        <f t="shared" ca="1" si="330"/>
        <v>NO APLICA</v>
      </c>
      <c r="AQ1701" s="36"/>
      <c r="AR1701" s="43"/>
      <c r="AS1701" s="37"/>
      <c r="AT1701" s="36"/>
      <c r="AU1701" s="37"/>
      <c r="AV1701" s="36"/>
      <c r="AW1701" s="36"/>
      <c r="AX1701" s="37"/>
      <c r="AY1701" s="140" t="str">
        <f>IF(AU1701="","",WORKDAY(AU1701,5,FESTIVOS_CO!A:A))</f>
        <v/>
      </c>
      <c r="AZ1701" s="54" t="str">
        <f t="shared" ca="1" si="327"/>
        <v>NO APLICA</v>
      </c>
      <c r="BA1701" s="55" t="str">
        <f>IF(AX1701="","",WORKDAY(AX1701,5,FESTIVOS_CO!A:A))</f>
        <v/>
      </c>
      <c r="BB1701" s="39"/>
      <c r="BC1701" s="40"/>
      <c r="BD1701" s="40"/>
      <c r="BE1701" s="56" t="str">
        <f t="shared" ca="1" si="328"/>
        <v>NO APLICA</v>
      </c>
      <c r="BF1701" s="37"/>
      <c r="BG1701" s="45"/>
      <c r="BH1701" s="37"/>
      <c r="BI1701" s="36"/>
      <c r="BJ1701" s="37"/>
      <c r="BK1701" s="36"/>
      <c r="BL1701" s="36"/>
      <c r="BM1701" s="53" t="str">
        <f>IF(BJ1701="","",WORKDAY(BJ1701,5,FESTIVOS_CO!A:A))</f>
        <v/>
      </c>
      <c r="BN1701" s="57" t="str">
        <f t="shared" ca="1" si="326"/>
        <v>PENDIENTE HACER AVISO</v>
      </c>
      <c r="BO1701" s="54" t="str">
        <f t="shared" ca="1" si="319"/>
        <v>EN TRÁMITE NOTIF. POR AVISO</v>
      </c>
      <c r="BP1701" s="37"/>
      <c r="BQ1701" s="53" t="str">
        <f>IF(BP1701="","",WORKDAY(BP1701,5,FESTIVOS_CO!A:A))</f>
        <v/>
      </c>
      <c r="BR1701" s="37"/>
      <c r="BS1701" s="36"/>
      <c r="BT1701" s="38"/>
      <c r="BU1701" s="58" t="e">
        <f>VLOOKUP(BT1701,Hoja2!$C:$D,2,0)</f>
        <v>#N/A</v>
      </c>
      <c r="BV1701" s="80" t="str">
        <f>IF(
AND(AO1701="",BD1701="",BQ1701=""),
"EN PROCESO NOTIFICACION / COMUNICACION",
IF(
BT1701="",
"NO APLICA",
IF(
BU1701=60,
IF(AO1701&lt;&gt;"",AO1701,IF(BD1701&lt;&gt;"",BD1701,BQ1701))+60,
WORKDAY(
IF(AO1701&lt;&gt;"",AO1701,IF(BD1701&lt;&gt;"",BD1701,BQ1701)),
BU1701,
FESTIVOS_CO!A:A
)
)
))</f>
        <v>EN PROCESO NOTIFICACION / COMUNICACION</v>
      </c>
      <c r="BW1701" s="44"/>
      <c r="BX1701" s="53"/>
      <c r="BY1701" s="45"/>
      <c r="BZ1701" s="37"/>
      <c r="CA1701" s="54" t="str">
        <f t="shared" si="320"/>
        <v>PENDIENTE EJECUTORIA</v>
      </c>
      <c r="CB1701" s="59" t="str">
        <f t="shared" si="329"/>
        <v/>
      </c>
      <c r="CC1701" s="36"/>
      <c r="CD1701" s="40"/>
      <c r="CE1701" s="46"/>
      <c r="CF1701" s="40"/>
      <c r="CG1701" s="40"/>
      <c r="CH1701" s="40"/>
      <c r="CI1701" s="36"/>
      <c r="CJ1701" s="47"/>
      <c r="CK1701" s="40"/>
      <c r="CL1701" s="40"/>
      <c r="CM1701" s="40"/>
      <c r="CN1701" s="40"/>
    </row>
    <row r="1702" spans="1:92" ht="42.75" hidden="1">
      <c r="A1702" s="49" t="str">
        <f t="shared" si="321"/>
        <v>SIN GESTIÓN</v>
      </c>
      <c r="B1702" s="58"/>
      <c r="C1702" s="37"/>
      <c r="D1702" s="37"/>
      <c r="E1702" s="49" t="str">
        <f t="shared" si="322"/>
        <v>PENDIENTE NOTIFICACIÓN</v>
      </c>
      <c r="F1702" s="141" t="str">
        <f t="shared" si="323"/>
        <v>PENDIENTE NOTIFICACIÓN</v>
      </c>
      <c r="G1702" s="49" t="str">
        <f t="shared" si="324"/>
        <v/>
      </c>
      <c r="H1702" s="51" t="str">
        <f ca="1">IF(
L1702="",
"",
IF(
NETWORKDAYS(L1702,IF(M1702&lt;&gt;"",M1702,TODAY()),FESTIVOS_CO!A:A)&gt;2,
"VENCIDO",
IF(
NETWORKDAYS(L1702,IF(M1702&lt;&gt;"",M1702,TODAY()),FESTIVOS_CO!A:A)=2,
"ALERTA",
"A TIEMPO"
)))</f>
        <v/>
      </c>
      <c r="I1702" s="40"/>
      <c r="J1702" s="36"/>
      <c r="K1702" s="37"/>
      <c r="L1702" s="50"/>
      <c r="M1702" s="37"/>
      <c r="N1702" s="52"/>
      <c r="O1702" s="52"/>
      <c r="P1702" s="36"/>
      <c r="Q1702" s="36"/>
      <c r="R1702" s="40"/>
      <c r="S1702" s="36"/>
      <c r="T1702" s="40"/>
      <c r="U1702" s="40"/>
      <c r="V1702" s="81"/>
      <c r="W1702" s="40"/>
      <c r="X1702" s="40"/>
      <c r="Y1702" s="40"/>
      <c r="Z1702" s="38" t="str">
        <f>IFERROR(VLOOKUP(Y1702,DIRECTORIO!A:B,2,FALSE),"")</f>
        <v/>
      </c>
      <c r="AA1702" s="40"/>
      <c r="AB1702" s="40"/>
      <c r="AC1702" s="40"/>
      <c r="AD1702" s="40"/>
      <c r="AE1702" s="40"/>
      <c r="AF1702" s="40"/>
      <c r="AG1702" s="41" t="s">
        <v>109</v>
      </c>
      <c r="AH1702" s="42"/>
      <c r="AI1702" s="54" t="str">
        <f t="shared" ca="1" si="325"/>
        <v>PENDIENTE NOTIFICACIÓN ELECTRÓNICA</v>
      </c>
      <c r="AJ1702" s="37"/>
      <c r="AK1702" s="37"/>
      <c r="AL1702" s="37"/>
      <c r="AM1702" s="53" t="str">
        <f>IF(AK1702="","",WORKDAY(AK1702,5,FESTIVOS_CO!A:A))</f>
        <v/>
      </c>
      <c r="AN1702" s="37"/>
      <c r="AO1702" s="37"/>
      <c r="AP1702" s="54" t="str">
        <f t="shared" ca="1" si="330"/>
        <v>NO APLICA</v>
      </c>
      <c r="AQ1702" s="36"/>
      <c r="AR1702" s="43"/>
      <c r="AS1702" s="37"/>
      <c r="AT1702" s="36"/>
      <c r="AU1702" s="37"/>
      <c r="AV1702" s="36"/>
      <c r="AW1702" s="36"/>
      <c r="AX1702" s="37"/>
      <c r="AY1702" s="140" t="str">
        <f>IF(AU1702="","",WORKDAY(AU1702,5,FESTIVOS_CO!A:A))</f>
        <v/>
      </c>
      <c r="AZ1702" s="54" t="str">
        <f t="shared" ca="1" si="327"/>
        <v>NO APLICA</v>
      </c>
      <c r="BA1702" s="55" t="str">
        <f>IF(AX1702="","",WORKDAY(AX1702,5,FESTIVOS_CO!A:A))</f>
        <v/>
      </c>
      <c r="BB1702" s="39"/>
      <c r="BC1702" s="40"/>
      <c r="BD1702" s="40"/>
      <c r="BE1702" s="56" t="str">
        <f t="shared" ca="1" si="328"/>
        <v>NO APLICA</v>
      </c>
      <c r="BF1702" s="37"/>
      <c r="BG1702" s="45"/>
      <c r="BH1702" s="37"/>
      <c r="BI1702" s="36"/>
      <c r="BJ1702" s="37"/>
      <c r="BK1702" s="36"/>
      <c r="BL1702" s="36"/>
      <c r="BM1702" s="53" t="str">
        <f>IF(BJ1702="","",WORKDAY(BJ1702,5,FESTIVOS_CO!A:A))</f>
        <v/>
      </c>
      <c r="BN1702" s="57" t="str">
        <f t="shared" ca="1" si="326"/>
        <v>PENDIENTE HACER AVISO</v>
      </c>
      <c r="BO1702" s="54" t="str">
        <f t="shared" ca="1" si="319"/>
        <v>EN TRÁMITE NOTIF. POR AVISO</v>
      </c>
      <c r="BP1702" s="37"/>
      <c r="BQ1702" s="53" t="str">
        <f>IF(BP1702="","",WORKDAY(BP1702,5,FESTIVOS_CO!A:A))</f>
        <v/>
      </c>
      <c r="BR1702" s="37"/>
      <c r="BS1702" s="36"/>
      <c r="BT1702" s="38"/>
      <c r="BU1702" s="58" t="e">
        <f>VLOOKUP(BT1702,Hoja2!$C:$D,2,0)</f>
        <v>#N/A</v>
      </c>
      <c r="BV1702" s="80" t="str">
        <f>IF(
AND(AO1702="",BD1702="",BQ1702=""),
"EN PROCESO NOTIFICACION / COMUNICACION",
IF(
BT1702="",
"NO APLICA",
IF(
BU1702=60,
IF(AO1702&lt;&gt;"",AO1702,IF(BD1702&lt;&gt;"",BD1702,BQ1702))+60,
WORKDAY(
IF(AO1702&lt;&gt;"",AO1702,IF(BD1702&lt;&gt;"",BD1702,BQ1702)),
BU1702,
FESTIVOS_CO!A:A
)
)
))</f>
        <v>EN PROCESO NOTIFICACION / COMUNICACION</v>
      </c>
      <c r="BW1702" s="44"/>
      <c r="BX1702" s="53"/>
      <c r="BY1702" s="45"/>
      <c r="BZ1702" s="37"/>
      <c r="CA1702" s="54" t="str">
        <f t="shared" si="320"/>
        <v>PENDIENTE EJECUTORIA</v>
      </c>
      <c r="CB1702" s="59" t="str">
        <f t="shared" si="329"/>
        <v/>
      </c>
      <c r="CC1702" s="36"/>
      <c r="CD1702" s="40"/>
      <c r="CE1702" s="46"/>
      <c r="CF1702" s="40"/>
      <c r="CG1702" s="40"/>
      <c r="CH1702" s="40"/>
      <c r="CI1702" s="36"/>
      <c r="CJ1702" s="47"/>
      <c r="CK1702" s="40"/>
      <c r="CL1702" s="40"/>
      <c r="CM1702" s="40"/>
      <c r="CN1702" s="40"/>
    </row>
    <row r="1703" spans="1:92" ht="42.75" hidden="1">
      <c r="A1703" s="49" t="str">
        <f t="shared" si="321"/>
        <v>SIN GESTIÓN</v>
      </c>
      <c r="B1703" s="58"/>
      <c r="C1703" s="37"/>
      <c r="D1703" s="37"/>
      <c r="E1703" s="49" t="str">
        <f t="shared" si="322"/>
        <v>PENDIENTE NOTIFICACIÓN</v>
      </c>
      <c r="F1703" s="141" t="str">
        <f t="shared" si="323"/>
        <v>PENDIENTE NOTIFICACIÓN</v>
      </c>
      <c r="G1703" s="49" t="str">
        <f t="shared" si="324"/>
        <v/>
      </c>
      <c r="H1703" s="51" t="str">
        <f ca="1">IF(
L1703="",
"",
IF(
NETWORKDAYS(L1703,IF(M1703&lt;&gt;"",M1703,TODAY()),FESTIVOS_CO!A:A)&gt;2,
"VENCIDO",
IF(
NETWORKDAYS(L1703,IF(M1703&lt;&gt;"",M1703,TODAY()),FESTIVOS_CO!A:A)=2,
"ALERTA",
"A TIEMPO"
)))</f>
        <v/>
      </c>
      <c r="I1703" s="40"/>
      <c r="J1703" s="36"/>
      <c r="K1703" s="37"/>
      <c r="L1703" s="50"/>
      <c r="M1703" s="37"/>
      <c r="N1703" s="52"/>
      <c r="O1703" s="52"/>
      <c r="P1703" s="36"/>
      <c r="Q1703" s="36"/>
      <c r="R1703" s="40"/>
      <c r="S1703" s="36"/>
      <c r="T1703" s="40"/>
      <c r="U1703" s="40"/>
      <c r="V1703" s="81"/>
      <c r="W1703" s="40"/>
      <c r="X1703" s="40"/>
      <c r="Y1703" s="40"/>
      <c r="Z1703" s="38" t="str">
        <f>IFERROR(VLOOKUP(Y1703,DIRECTORIO!A:B,2,FALSE),"")</f>
        <v/>
      </c>
      <c r="AA1703" s="40"/>
      <c r="AB1703" s="40"/>
      <c r="AC1703" s="40"/>
      <c r="AD1703" s="40"/>
      <c r="AE1703" s="40"/>
      <c r="AF1703" s="40"/>
      <c r="AG1703" s="41" t="s">
        <v>109</v>
      </c>
      <c r="AH1703" s="42"/>
      <c r="AI1703" s="54" t="str">
        <f t="shared" ca="1" si="325"/>
        <v>PENDIENTE NOTIFICACIÓN ELECTRÓNICA</v>
      </c>
      <c r="AJ1703" s="37"/>
      <c r="AK1703" s="37"/>
      <c r="AL1703" s="37"/>
      <c r="AM1703" s="53" t="str">
        <f>IF(AK1703="","",WORKDAY(AK1703,5,FESTIVOS_CO!A:A))</f>
        <v/>
      </c>
      <c r="AN1703" s="37"/>
      <c r="AO1703" s="37"/>
      <c r="AP1703" s="54" t="str">
        <f t="shared" ca="1" si="330"/>
        <v>NO APLICA</v>
      </c>
      <c r="AQ1703" s="36"/>
      <c r="AR1703" s="43"/>
      <c r="AS1703" s="37"/>
      <c r="AT1703" s="36"/>
      <c r="AU1703" s="37"/>
      <c r="AV1703" s="36"/>
      <c r="AW1703" s="36"/>
      <c r="AX1703" s="37"/>
      <c r="AY1703" s="140" t="str">
        <f>IF(AU1703="","",WORKDAY(AU1703,5,FESTIVOS_CO!A:A))</f>
        <v/>
      </c>
      <c r="AZ1703" s="54" t="str">
        <f t="shared" ca="1" si="327"/>
        <v>NO APLICA</v>
      </c>
      <c r="BA1703" s="55" t="str">
        <f>IF(AX1703="","",WORKDAY(AX1703,5,FESTIVOS_CO!A:A))</f>
        <v/>
      </c>
      <c r="BB1703" s="39"/>
      <c r="BC1703" s="40"/>
      <c r="BD1703" s="40"/>
      <c r="BE1703" s="56" t="str">
        <f t="shared" ca="1" si="328"/>
        <v>NO APLICA</v>
      </c>
      <c r="BF1703" s="37"/>
      <c r="BG1703" s="45"/>
      <c r="BH1703" s="37"/>
      <c r="BI1703" s="36"/>
      <c r="BJ1703" s="37"/>
      <c r="BK1703" s="36"/>
      <c r="BL1703" s="36"/>
      <c r="BM1703" s="53" t="str">
        <f>IF(BJ1703="","",WORKDAY(BJ1703,5,FESTIVOS_CO!A:A))</f>
        <v/>
      </c>
      <c r="BN1703" s="57" t="str">
        <f t="shared" ca="1" si="326"/>
        <v>PENDIENTE HACER AVISO</v>
      </c>
      <c r="BO1703" s="54" t="str">
        <f t="shared" ca="1" si="319"/>
        <v>EN TRÁMITE NOTIF. POR AVISO</v>
      </c>
      <c r="BP1703" s="37"/>
      <c r="BQ1703" s="53" t="str">
        <f>IF(BP1703="","",WORKDAY(BP1703,5,FESTIVOS_CO!A:A))</f>
        <v/>
      </c>
      <c r="BR1703" s="37"/>
      <c r="BS1703" s="36"/>
      <c r="BT1703" s="38"/>
      <c r="BU1703" s="58" t="e">
        <f>VLOOKUP(BT1703,Hoja2!$C:$D,2,0)</f>
        <v>#N/A</v>
      </c>
      <c r="BV1703" s="80" t="str">
        <f>IF(
AND(AO1703="",BD1703="",BQ1703=""),
"EN PROCESO NOTIFICACION / COMUNICACION",
IF(
BT1703="",
"NO APLICA",
IF(
BU1703=60,
IF(AO1703&lt;&gt;"",AO1703,IF(BD1703&lt;&gt;"",BD1703,BQ1703))+60,
WORKDAY(
IF(AO1703&lt;&gt;"",AO1703,IF(BD1703&lt;&gt;"",BD1703,BQ1703)),
BU1703,
FESTIVOS_CO!A:A
)
)
))</f>
        <v>EN PROCESO NOTIFICACION / COMUNICACION</v>
      </c>
      <c r="BW1703" s="44"/>
      <c r="BX1703" s="53"/>
      <c r="BY1703" s="45"/>
      <c r="BZ1703" s="37"/>
      <c r="CA1703" s="54" t="str">
        <f t="shared" si="320"/>
        <v>PENDIENTE EJECUTORIA</v>
      </c>
      <c r="CB1703" s="59" t="str">
        <f t="shared" si="329"/>
        <v/>
      </c>
      <c r="CC1703" s="36"/>
      <c r="CD1703" s="40"/>
      <c r="CE1703" s="46"/>
      <c r="CF1703" s="40"/>
      <c r="CG1703" s="40"/>
      <c r="CH1703" s="40"/>
      <c r="CI1703" s="36"/>
      <c r="CJ1703" s="47"/>
      <c r="CK1703" s="40"/>
      <c r="CL1703" s="40"/>
      <c r="CM1703" s="40"/>
      <c r="CN1703" s="40"/>
    </row>
    <row r="1704" spans="1:92" ht="42.75" hidden="1">
      <c r="A1704" s="49" t="str">
        <f t="shared" si="321"/>
        <v>SIN GESTIÓN</v>
      </c>
      <c r="B1704" s="58"/>
      <c r="C1704" s="37"/>
      <c r="D1704" s="37"/>
      <c r="E1704" s="49" t="str">
        <f t="shared" si="322"/>
        <v>PENDIENTE NOTIFICACIÓN</v>
      </c>
      <c r="F1704" s="141" t="str">
        <f t="shared" si="323"/>
        <v>PENDIENTE NOTIFICACIÓN</v>
      </c>
      <c r="G1704" s="49" t="str">
        <f t="shared" si="324"/>
        <v/>
      </c>
      <c r="H1704" s="51" t="str">
        <f ca="1">IF(
L1704="",
"",
IF(
NETWORKDAYS(L1704,IF(M1704&lt;&gt;"",M1704,TODAY()),FESTIVOS_CO!A:A)&gt;2,
"VENCIDO",
IF(
NETWORKDAYS(L1704,IF(M1704&lt;&gt;"",M1704,TODAY()),FESTIVOS_CO!A:A)=2,
"ALERTA",
"A TIEMPO"
)))</f>
        <v/>
      </c>
      <c r="I1704" s="40"/>
      <c r="J1704" s="36"/>
      <c r="K1704" s="37"/>
      <c r="L1704" s="50"/>
      <c r="M1704" s="37"/>
      <c r="N1704" s="52"/>
      <c r="O1704" s="52"/>
      <c r="P1704" s="36"/>
      <c r="Q1704" s="36"/>
      <c r="R1704" s="40"/>
      <c r="S1704" s="36"/>
      <c r="T1704" s="40"/>
      <c r="U1704" s="40"/>
      <c r="V1704" s="81"/>
      <c r="W1704" s="40"/>
      <c r="X1704" s="40"/>
      <c r="Y1704" s="40"/>
      <c r="Z1704" s="38" t="str">
        <f>IFERROR(VLOOKUP(Y1704,DIRECTORIO!A:B,2,FALSE),"")</f>
        <v/>
      </c>
      <c r="AA1704" s="40"/>
      <c r="AB1704" s="40"/>
      <c r="AC1704" s="40"/>
      <c r="AD1704" s="40"/>
      <c r="AE1704" s="40"/>
      <c r="AF1704" s="40"/>
      <c r="AG1704" s="41" t="s">
        <v>109</v>
      </c>
      <c r="AH1704" s="42"/>
      <c r="AI1704" s="54" t="str">
        <f t="shared" ca="1" si="325"/>
        <v>PENDIENTE NOTIFICACIÓN ELECTRÓNICA</v>
      </c>
      <c r="AJ1704" s="37"/>
      <c r="AK1704" s="37"/>
      <c r="AL1704" s="37"/>
      <c r="AM1704" s="53" t="str">
        <f>IF(AK1704="","",WORKDAY(AK1704,5,FESTIVOS_CO!A:A))</f>
        <v/>
      </c>
      <c r="AN1704" s="37"/>
      <c r="AO1704" s="37"/>
      <c r="AP1704" s="54" t="str">
        <f t="shared" ca="1" si="330"/>
        <v>NO APLICA</v>
      </c>
      <c r="AQ1704" s="36"/>
      <c r="AR1704" s="43"/>
      <c r="AS1704" s="37"/>
      <c r="AT1704" s="36"/>
      <c r="AU1704" s="37"/>
      <c r="AV1704" s="36"/>
      <c r="AW1704" s="36"/>
      <c r="AX1704" s="37"/>
      <c r="AY1704" s="140" t="str">
        <f>IF(AU1704="","",WORKDAY(AU1704,5,FESTIVOS_CO!A:A))</f>
        <v/>
      </c>
      <c r="AZ1704" s="54" t="str">
        <f t="shared" ca="1" si="327"/>
        <v>NO APLICA</v>
      </c>
      <c r="BA1704" s="55" t="str">
        <f>IF(AX1704="","",WORKDAY(AX1704,5,FESTIVOS_CO!A:A))</f>
        <v/>
      </c>
      <c r="BB1704" s="39"/>
      <c r="BC1704" s="40"/>
      <c r="BD1704" s="40"/>
      <c r="BE1704" s="56" t="str">
        <f t="shared" ca="1" si="328"/>
        <v>NO APLICA</v>
      </c>
      <c r="BF1704" s="37"/>
      <c r="BG1704" s="45"/>
      <c r="BH1704" s="37"/>
      <c r="BI1704" s="36"/>
      <c r="BJ1704" s="37"/>
      <c r="BK1704" s="36"/>
      <c r="BL1704" s="36"/>
      <c r="BM1704" s="53" t="str">
        <f>IF(BJ1704="","",WORKDAY(BJ1704,5,FESTIVOS_CO!A:A))</f>
        <v/>
      </c>
      <c r="BN1704" s="57" t="str">
        <f t="shared" ca="1" si="326"/>
        <v>PENDIENTE HACER AVISO</v>
      </c>
      <c r="BO1704" s="54" t="str">
        <f t="shared" ca="1" si="319"/>
        <v>EN TRÁMITE NOTIF. POR AVISO</v>
      </c>
      <c r="BP1704" s="37"/>
      <c r="BQ1704" s="53" t="str">
        <f>IF(BP1704="","",WORKDAY(BP1704,5,FESTIVOS_CO!A:A))</f>
        <v/>
      </c>
      <c r="BR1704" s="37"/>
      <c r="BS1704" s="36"/>
      <c r="BT1704" s="38"/>
      <c r="BU1704" s="58" t="e">
        <f>VLOOKUP(BT1704,Hoja2!$C:$D,2,0)</f>
        <v>#N/A</v>
      </c>
      <c r="BV1704" s="80" t="str">
        <f>IF(
AND(AO1704="",BD1704="",BQ1704=""),
"EN PROCESO NOTIFICACION / COMUNICACION",
IF(
BT1704="",
"NO APLICA",
IF(
BU1704=60,
IF(AO1704&lt;&gt;"",AO1704,IF(BD1704&lt;&gt;"",BD1704,BQ1704))+60,
WORKDAY(
IF(AO1704&lt;&gt;"",AO1704,IF(BD1704&lt;&gt;"",BD1704,BQ1704)),
BU1704,
FESTIVOS_CO!A:A
)
)
))</f>
        <v>EN PROCESO NOTIFICACION / COMUNICACION</v>
      </c>
      <c r="BW1704" s="44"/>
      <c r="BX1704" s="53"/>
      <c r="BY1704" s="45"/>
      <c r="BZ1704" s="37"/>
      <c r="CA1704" s="54" t="str">
        <f t="shared" si="320"/>
        <v>PENDIENTE EJECUTORIA</v>
      </c>
      <c r="CB1704" s="59" t="str">
        <f t="shared" si="329"/>
        <v/>
      </c>
      <c r="CC1704" s="36"/>
      <c r="CD1704" s="40"/>
      <c r="CE1704" s="46"/>
      <c r="CF1704" s="40"/>
      <c r="CG1704" s="40"/>
      <c r="CH1704" s="40"/>
      <c r="CI1704" s="36"/>
      <c r="CJ1704" s="47"/>
      <c r="CK1704" s="40"/>
      <c r="CL1704" s="40"/>
      <c r="CM1704" s="40"/>
      <c r="CN1704" s="40"/>
    </row>
    <row r="1705" spans="1:92" ht="42.75" hidden="1">
      <c r="A1705" s="49" t="str">
        <f t="shared" si="321"/>
        <v>SIN GESTIÓN</v>
      </c>
      <c r="B1705" s="58"/>
      <c r="C1705" s="37"/>
      <c r="D1705" s="37"/>
      <c r="E1705" s="49" t="str">
        <f t="shared" si="322"/>
        <v>PENDIENTE NOTIFICACIÓN</v>
      </c>
      <c r="F1705" s="141" t="str">
        <f t="shared" si="323"/>
        <v>PENDIENTE NOTIFICACIÓN</v>
      </c>
      <c r="G1705" s="49" t="str">
        <f t="shared" si="324"/>
        <v/>
      </c>
      <c r="H1705" s="51" t="str">
        <f ca="1">IF(
L1705="",
"",
IF(
NETWORKDAYS(L1705,IF(M1705&lt;&gt;"",M1705,TODAY()),FESTIVOS_CO!A:A)&gt;2,
"VENCIDO",
IF(
NETWORKDAYS(L1705,IF(M1705&lt;&gt;"",M1705,TODAY()),FESTIVOS_CO!A:A)=2,
"ALERTA",
"A TIEMPO"
)))</f>
        <v/>
      </c>
      <c r="I1705" s="40"/>
      <c r="J1705" s="36"/>
      <c r="K1705" s="37"/>
      <c r="L1705" s="50"/>
      <c r="M1705" s="37"/>
      <c r="N1705" s="52"/>
      <c r="O1705" s="52"/>
      <c r="P1705" s="36"/>
      <c r="Q1705" s="36"/>
      <c r="R1705" s="40"/>
      <c r="S1705" s="36"/>
      <c r="T1705" s="40"/>
      <c r="U1705" s="40"/>
      <c r="V1705" s="81"/>
      <c r="W1705" s="40"/>
      <c r="X1705" s="40"/>
      <c r="Y1705" s="40"/>
      <c r="Z1705" s="38" t="str">
        <f>IFERROR(VLOOKUP(Y1705,DIRECTORIO!A:B,2,FALSE),"")</f>
        <v/>
      </c>
      <c r="AA1705" s="40"/>
      <c r="AB1705" s="40"/>
      <c r="AC1705" s="40"/>
      <c r="AD1705" s="40"/>
      <c r="AE1705" s="40"/>
      <c r="AF1705" s="40"/>
      <c r="AG1705" s="41" t="s">
        <v>109</v>
      </c>
      <c r="AH1705" s="42"/>
      <c r="AI1705" s="54" t="str">
        <f t="shared" ca="1" si="325"/>
        <v>PENDIENTE NOTIFICACIÓN ELECTRÓNICA</v>
      </c>
      <c r="AJ1705" s="37"/>
      <c r="AK1705" s="37"/>
      <c r="AL1705" s="37"/>
      <c r="AM1705" s="53" t="str">
        <f>IF(AK1705="","",WORKDAY(AK1705,5,FESTIVOS_CO!A:A))</f>
        <v/>
      </c>
      <c r="AN1705" s="37"/>
      <c r="AO1705" s="37"/>
      <c r="AP1705" s="54" t="str">
        <f t="shared" ca="1" si="330"/>
        <v>NO APLICA</v>
      </c>
      <c r="AQ1705" s="36"/>
      <c r="AR1705" s="43"/>
      <c r="AS1705" s="37"/>
      <c r="AT1705" s="36"/>
      <c r="AU1705" s="37"/>
      <c r="AV1705" s="36"/>
      <c r="AW1705" s="36"/>
      <c r="AX1705" s="37"/>
      <c r="AY1705" s="140" t="str">
        <f>IF(AU1705="","",WORKDAY(AU1705,5,FESTIVOS_CO!A:A))</f>
        <v/>
      </c>
      <c r="AZ1705" s="54" t="str">
        <f t="shared" ca="1" si="327"/>
        <v>NO APLICA</v>
      </c>
      <c r="BA1705" s="55" t="str">
        <f>IF(AX1705="","",WORKDAY(AX1705,5,FESTIVOS_CO!A:A))</f>
        <v/>
      </c>
      <c r="BB1705" s="39"/>
      <c r="BC1705" s="40"/>
      <c r="BD1705" s="40"/>
      <c r="BE1705" s="56" t="str">
        <f t="shared" ca="1" si="328"/>
        <v>NO APLICA</v>
      </c>
      <c r="BF1705" s="37"/>
      <c r="BG1705" s="45"/>
      <c r="BH1705" s="37"/>
      <c r="BI1705" s="36"/>
      <c r="BJ1705" s="37"/>
      <c r="BK1705" s="36"/>
      <c r="BL1705" s="36"/>
      <c r="BM1705" s="53" t="str">
        <f>IF(BJ1705="","",WORKDAY(BJ1705,5,FESTIVOS_CO!A:A))</f>
        <v/>
      </c>
      <c r="BN1705" s="57" t="str">
        <f t="shared" ca="1" si="326"/>
        <v>PENDIENTE HACER AVISO</v>
      </c>
      <c r="BO1705" s="54" t="str">
        <f t="shared" ca="1" si="319"/>
        <v>EN TRÁMITE NOTIF. POR AVISO</v>
      </c>
      <c r="BP1705" s="37"/>
      <c r="BQ1705" s="53" t="str">
        <f>IF(BP1705="","",WORKDAY(BP1705,5,FESTIVOS_CO!A:A))</f>
        <v/>
      </c>
      <c r="BR1705" s="37"/>
      <c r="BS1705" s="36"/>
      <c r="BT1705" s="38"/>
      <c r="BU1705" s="58" t="e">
        <f>VLOOKUP(BT1705,Hoja2!$C:$D,2,0)</f>
        <v>#N/A</v>
      </c>
      <c r="BV1705" s="80" t="str">
        <f>IF(
AND(AO1705="",BD1705="",BQ1705=""),
"EN PROCESO NOTIFICACION / COMUNICACION",
IF(
BT1705="",
"NO APLICA",
IF(
BU1705=60,
IF(AO1705&lt;&gt;"",AO1705,IF(BD1705&lt;&gt;"",BD1705,BQ1705))+60,
WORKDAY(
IF(AO1705&lt;&gt;"",AO1705,IF(BD1705&lt;&gt;"",BD1705,BQ1705)),
BU1705,
FESTIVOS_CO!A:A
)
)
))</f>
        <v>EN PROCESO NOTIFICACION / COMUNICACION</v>
      </c>
      <c r="BW1705" s="44"/>
      <c r="BX1705" s="53"/>
      <c r="BY1705" s="45"/>
      <c r="BZ1705" s="37"/>
      <c r="CA1705" s="54" t="str">
        <f t="shared" si="320"/>
        <v>PENDIENTE EJECUTORIA</v>
      </c>
      <c r="CB1705" s="59" t="str">
        <f t="shared" si="329"/>
        <v/>
      </c>
      <c r="CC1705" s="36"/>
      <c r="CD1705" s="40"/>
      <c r="CE1705" s="46"/>
      <c r="CF1705" s="40"/>
      <c r="CG1705" s="40"/>
      <c r="CH1705" s="40"/>
      <c r="CI1705" s="36"/>
      <c r="CJ1705" s="47"/>
      <c r="CK1705" s="40"/>
      <c r="CL1705" s="40"/>
      <c r="CM1705" s="40"/>
      <c r="CN1705" s="40"/>
    </row>
    <row r="1706" spans="1:92" ht="42.75" hidden="1">
      <c r="A1706" s="49" t="str">
        <f t="shared" si="321"/>
        <v>SIN GESTIÓN</v>
      </c>
      <c r="B1706" s="58"/>
      <c r="C1706" s="37"/>
      <c r="D1706" s="37"/>
      <c r="E1706" s="49" t="str">
        <f t="shared" si="322"/>
        <v>PENDIENTE NOTIFICACIÓN</v>
      </c>
      <c r="F1706" s="141" t="str">
        <f t="shared" si="323"/>
        <v>PENDIENTE NOTIFICACIÓN</v>
      </c>
      <c r="G1706" s="49" t="str">
        <f t="shared" si="324"/>
        <v/>
      </c>
      <c r="H1706" s="51" t="str">
        <f ca="1">IF(
L1706="",
"",
IF(
NETWORKDAYS(L1706,IF(M1706&lt;&gt;"",M1706,TODAY()),FESTIVOS_CO!A:A)&gt;2,
"VENCIDO",
IF(
NETWORKDAYS(L1706,IF(M1706&lt;&gt;"",M1706,TODAY()),FESTIVOS_CO!A:A)=2,
"ALERTA",
"A TIEMPO"
)))</f>
        <v/>
      </c>
      <c r="I1706" s="40"/>
      <c r="J1706" s="36"/>
      <c r="K1706" s="37"/>
      <c r="L1706" s="50"/>
      <c r="M1706" s="37"/>
      <c r="N1706" s="52"/>
      <c r="O1706" s="52"/>
      <c r="P1706" s="36"/>
      <c r="Q1706" s="36"/>
      <c r="R1706" s="40"/>
      <c r="S1706" s="36"/>
      <c r="T1706" s="40"/>
      <c r="U1706" s="40"/>
      <c r="V1706" s="81"/>
      <c r="W1706" s="40"/>
      <c r="X1706" s="40"/>
      <c r="Y1706" s="40"/>
      <c r="Z1706" s="38" t="str">
        <f>IFERROR(VLOOKUP(Y1706,DIRECTORIO!A:B,2,FALSE),"")</f>
        <v/>
      </c>
      <c r="AA1706" s="40"/>
      <c r="AB1706" s="40"/>
      <c r="AC1706" s="40"/>
      <c r="AD1706" s="40"/>
      <c r="AE1706" s="40"/>
      <c r="AF1706" s="40"/>
      <c r="AG1706" s="41" t="s">
        <v>109</v>
      </c>
      <c r="AH1706" s="42"/>
      <c r="AI1706" s="54" t="str">
        <f t="shared" ca="1" si="325"/>
        <v>PENDIENTE NOTIFICACIÓN ELECTRÓNICA</v>
      </c>
      <c r="AJ1706" s="37"/>
      <c r="AK1706" s="37"/>
      <c r="AL1706" s="37"/>
      <c r="AM1706" s="53" t="str">
        <f>IF(AK1706="","",WORKDAY(AK1706,5,FESTIVOS_CO!A:A))</f>
        <v/>
      </c>
      <c r="AN1706" s="37"/>
      <c r="AO1706" s="37"/>
      <c r="AP1706" s="54" t="str">
        <f t="shared" ca="1" si="330"/>
        <v>NO APLICA</v>
      </c>
      <c r="AQ1706" s="36"/>
      <c r="AR1706" s="43"/>
      <c r="AS1706" s="37"/>
      <c r="AT1706" s="36"/>
      <c r="AU1706" s="37"/>
      <c r="AV1706" s="36"/>
      <c r="AW1706" s="36"/>
      <c r="AX1706" s="37"/>
      <c r="AY1706" s="140" t="str">
        <f>IF(AU1706="","",WORKDAY(AU1706,5,FESTIVOS_CO!A:A))</f>
        <v/>
      </c>
      <c r="AZ1706" s="54" t="str">
        <f t="shared" ca="1" si="327"/>
        <v>NO APLICA</v>
      </c>
      <c r="BA1706" s="55" t="str">
        <f>IF(AX1706="","",WORKDAY(AX1706,5,FESTIVOS_CO!A:A))</f>
        <v/>
      </c>
      <c r="BB1706" s="39"/>
      <c r="BC1706" s="40"/>
      <c r="BD1706" s="40"/>
      <c r="BE1706" s="56" t="str">
        <f t="shared" ca="1" si="328"/>
        <v>NO APLICA</v>
      </c>
      <c r="BF1706" s="37"/>
      <c r="BG1706" s="45"/>
      <c r="BH1706" s="37"/>
      <c r="BI1706" s="36"/>
      <c r="BJ1706" s="37"/>
      <c r="BK1706" s="36"/>
      <c r="BL1706" s="36"/>
      <c r="BM1706" s="53" t="str">
        <f>IF(BJ1706="","",WORKDAY(BJ1706,5,FESTIVOS_CO!A:A))</f>
        <v/>
      </c>
      <c r="BN1706" s="57" t="str">
        <f t="shared" ca="1" si="326"/>
        <v>PENDIENTE HACER AVISO</v>
      </c>
      <c r="BO1706" s="54" t="str">
        <f t="shared" ca="1" si="319"/>
        <v>EN TRÁMITE NOTIF. POR AVISO</v>
      </c>
      <c r="BP1706" s="37"/>
      <c r="BQ1706" s="53" t="str">
        <f>IF(BP1706="","",WORKDAY(BP1706,5,FESTIVOS_CO!A:A))</f>
        <v/>
      </c>
      <c r="BR1706" s="37"/>
      <c r="BS1706" s="36"/>
      <c r="BT1706" s="38"/>
      <c r="BU1706" s="58" t="e">
        <f>VLOOKUP(BT1706,Hoja2!$C:$D,2,0)</f>
        <v>#N/A</v>
      </c>
      <c r="BV1706" s="80" t="str">
        <f>IF(
AND(AO1706="",BD1706="",BQ1706=""),
"EN PROCESO NOTIFICACION / COMUNICACION",
IF(
BT1706="",
"NO APLICA",
IF(
BU1706=60,
IF(AO1706&lt;&gt;"",AO1706,IF(BD1706&lt;&gt;"",BD1706,BQ1706))+60,
WORKDAY(
IF(AO1706&lt;&gt;"",AO1706,IF(BD1706&lt;&gt;"",BD1706,BQ1706)),
BU1706,
FESTIVOS_CO!A:A
)
)
))</f>
        <v>EN PROCESO NOTIFICACION / COMUNICACION</v>
      </c>
      <c r="BW1706" s="44"/>
      <c r="BX1706" s="53"/>
      <c r="BY1706" s="45"/>
      <c r="BZ1706" s="37"/>
      <c r="CA1706" s="54" t="str">
        <f t="shared" si="320"/>
        <v>PENDIENTE EJECUTORIA</v>
      </c>
      <c r="CB1706" s="59" t="str">
        <f t="shared" si="329"/>
        <v/>
      </c>
      <c r="CC1706" s="36"/>
      <c r="CD1706" s="40"/>
      <c r="CE1706" s="46"/>
      <c r="CF1706" s="40"/>
      <c r="CG1706" s="40"/>
      <c r="CH1706" s="40"/>
      <c r="CI1706" s="36"/>
      <c r="CJ1706" s="47"/>
      <c r="CK1706" s="40"/>
      <c r="CL1706" s="40"/>
      <c r="CM1706" s="40"/>
      <c r="CN1706" s="40"/>
    </row>
    <row r="1707" spans="1:92" ht="42.75" hidden="1">
      <c r="A1707" s="49" t="str">
        <f t="shared" si="321"/>
        <v>SIN GESTIÓN</v>
      </c>
      <c r="B1707" s="58"/>
      <c r="C1707" s="37"/>
      <c r="D1707" s="37"/>
      <c r="E1707" s="49" t="str">
        <f t="shared" si="322"/>
        <v>PENDIENTE NOTIFICACIÓN</v>
      </c>
      <c r="F1707" s="141" t="str">
        <f t="shared" si="323"/>
        <v>PENDIENTE NOTIFICACIÓN</v>
      </c>
      <c r="G1707" s="49" t="str">
        <f t="shared" si="324"/>
        <v/>
      </c>
      <c r="H1707" s="51" t="str">
        <f ca="1">IF(
L1707="",
"",
IF(
NETWORKDAYS(L1707,IF(M1707&lt;&gt;"",M1707,TODAY()),FESTIVOS_CO!A:A)&gt;2,
"VENCIDO",
IF(
NETWORKDAYS(L1707,IF(M1707&lt;&gt;"",M1707,TODAY()),FESTIVOS_CO!A:A)=2,
"ALERTA",
"A TIEMPO"
)))</f>
        <v/>
      </c>
      <c r="I1707" s="40"/>
      <c r="J1707" s="36"/>
      <c r="K1707" s="37"/>
      <c r="L1707" s="50"/>
      <c r="M1707" s="37"/>
      <c r="N1707" s="52"/>
      <c r="O1707" s="52"/>
      <c r="P1707" s="36"/>
      <c r="Q1707" s="36"/>
      <c r="R1707" s="40"/>
      <c r="S1707" s="36"/>
      <c r="T1707" s="40"/>
      <c r="U1707" s="40"/>
      <c r="V1707" s="81"/>
      <c r="W1707" s="40"/>
      <c r="X1707" s="40"/>
      <c r="Y1707" s="40"/>
      <c r="Z1707" s="38" t="str">
        <f>IFERROR(VLOOKUP(Y1707,DIRECTORIO!A:B,2,FALSE),"")</f>
        <v/>
      </c>
      <c r="AA1707" s="40"/>
      <c r="AB1707" s="40"/>
      <c r="AC1707" s="40"/>
      <c r="AD1707" s="40"/>
      <c r="AE1707" s="40"/>
      <c r="AF1707" s="40"/>
      <c r="AG1707" s="41" t="s">
        <v>109</v>
      </c>
      <c r="AH1707" s="42"/>
      <c r="AI1707" s="54" t="str">
        <f t="shared" ca="1" si="325"/>
        <v>PENDIENTE NOTIFICACIÓN ELECTRÓNICA</v>
      </c>
      <c r="AJ1707" s="37"/>
      <c r="AK1707" s="37"/>
      <c r="AL1707" s="37"/>
      <c r="AM1707" s="53" t="str">
        <f>IF(AK1707="","",WORKDAY(AK1707,5,FESTIVOS_CO!A:A))</f>
        <v/>
      </c>
      <c r="AN1707" s="37"/>
      <c r="AO1707" s="37"/>
      <c r="AP1707" s="54" t="str">
        <f t="shared" ca="1" si="330"/>
        <v>NO APLICA</v>
      </c>
      <c r="AQ1707" s="36"/>
      <c r="AR1707" s="43"/>
      <c r="AS1707" s="37"/>
      <c r="AT1707" s="36"/>
      <c r="AU1707" s="37"/>
      <c r="AV1707" s="36"/>
      <c r="AW1707" s="36"/>
      <c r="AX1707" s="37"/>
      <c r="AY1707" s="140" t="str">
        <f>IF(AU1707="","",WORKDAY(AU1707,5,FESTIVOS_CO!A:A))</f>
        <v/>
      </c>
      <c r="AZ1707" s="54" t="str">
        <f t="shared" ca="1" si="327"/>
        <v>NO APLICA</v>
      </c>
      <c r="BA1707" s="55" t="str">
        <f>IF(AX1707="","",WORKDAY(AX1707,5,FESTIVOS_CO!A:A))</f>
        <v/>
      </c>
      <c r="BB1707" s="39"/>
      <c r="BC1707" s="40"/>
      <c r="BD1707" s="40"/>
      <c r="BE1707" s="56" t="str">
        <f t="shared" ca="1" si="328"/>
        <v>NO APLICA</v>
      </c>
      <c r="BF1707" s="37"/>
      <c r="BG1707" s="45"/>
      <c r="BH1707" s="37"/>
      <c r="BI1707" s="36"/>
      <c r="BJ1707" s="37"/>
      <c r="BK1707" s="36"/>
      <c r="BL1707" s="36"/>
      <c r="BM1707" s="53" t="str">
        <f>IF(BJ1707="","",WORKDAY(BJ1707,5,FESTIVOS_CO!A:A))</f>
        <v/>
      </c>
      <c r="BN1707" s="57" t="str">
        <f t="shared" ca="1" si="326"/>
        <v>PENDIENTE HACER AVISO</v>
      </c>
      <c r="BO1707" s="54" t="str">
        <f t="shared" ca="1" si="319"/>
        <v>EN TRÁMITE NOTIF. POR AVISO</v>
      </c>
      <c r="BP1707" s="37"/>
      <c r="BQ1707" s="53" t="str">
        <f>IF(BP1707="","",WORKDAY(BP1707,5,FESTIVOS_CO!A:A))</f>
        <v/>
      </c>
      <c r="BR1707" s="37"/>
      <c r="BS1707" s="36"/>
      <c r="BT1707" s="38"/>
      <c r="BU1707" s="58" t="e">
        <f>VLOOKUP(BT1707,Hoja2!$C:$D,2,0)</f>
        <v>#N/A</v>
      </c>
      <c r="BV1707" s="80" t="str">
        <f>IF(
AND(AO1707="",BD1707="",BQ1707=""),
"EN PROCESO NOTIFICACION / COMUNICACION",
IF(
BT1707="",
"NO APLICA",
IF(
BU1707=60,
IF(AO1707&lt;&gt;"",AO1707,IF(BD1707&lt;&gt;"",BD1707,BQ1707))+60,
WORKDAY(
IF(AO1707&lt;&gt;"",AO1707,IF(BD1707&lt;&gt;"",BD1707,BQ1707)),
BU1707,
FESTIVOS_CO!A:A
)
)
))</f>
        <v>EN PROCESO NOTIFICACION / COMUNICACION</v>
      </c>
      <c r="BW1707" s="44"/>
      <c r="BX1707" s="53"/>
      <c r="BY1707" s="45"/>
      <c r="BZ1707" s="37"/>
      <c r="CA1707" s="54" t="str">
        <f t="shared" si="320"/>
        <v>PENDIENTE EJECUTORIA</v>
      </c>
      <c r="CB1707" s="59" t="str">
        <f t="shared" si="329"/>
        <v/>
      </c>
      <c r="CC1707" s="36"/>
      <c r="CD1707" s="40"/>
      <c r="CE1707" s="46"/>
      <c r="CF1707" s="40"/>
      <c r="CG1707" s="40"/>
      <c r="CH1707" s="40"/>
      <c r="CI1707" s="36"/>
      <c r="CJ1707" s="47"/>
      <c r="CK1707" s="40"/>
      <c r="CL1707" s="40"/>
      <c r="CM1707" s="40"/>
      <c r="CN1707" s="40"/>
    </row>
    <row r="1708" spans="1:92" ht="42.75" hidden="1">
      <c r="A1708" s="49" t="str">
        <f t="shared" si="321"/>
        <v>SIN GESTIÓN</v>
      </c>
      <c r="B1708" s="58"/>
      <c r="C1708" s="37"/>
      <c r="D1708" s="37"/>
      <c r="E1708" s="49" t="str">
        <f t="shared" si="322"/>
        <v>PENDIENTE NOTIFICACIÓN</v>
      </c>
      <c r="F1708" s="141" t="str">
        <f t="shared" si="323"/>
        <v>PENDIENTE NOTIFICACIÓN</v>
      </c>
      <c r="G1708" s="49" t="str">
        <f t="shared" si="324"/>
        <v/>
      </c>
      <c r="H1708" s="51" t="str">
        <f ca="1">IF(
L1708="",
"",
IF(
NETWORKDAYS(L1708,IF(M1708&lt;&gt;"",M1708,TODAY()),FESTIVOS_CO!A:A)&gt;2,
"VENCIDO",
IF(
NETWORKDAYS(L1708,IF(M1708&lt;&gt;"",M1708,TODAY()),FESTIVOS_CO!A:A)=2,
"ALERTA",
"A TIEMPO"
)))</f>
        <v/>
      </c>
      <c r="I1708" s="40"/>
      <c r="J1708" s="36"/>
      <c r="K1708" s="37"/>
      <c r="L1708" s="50"/>
      <c r="M1708" s="37"/>
      <c r="N1708" s="52"/>
      <c r="O1708" s="52"/>
      <c r="P1708" s="36"/>
      <c r="Q1708" s="36"/>
      <c r="R1708" s="40"/>
      <c r="S1708" s="36"/>
      <c r="T1708" s="40"/>
      <c r="U1708" s="40"/>
      <c r="V1708" s="81"/>
      <c r="W1708" s="40"/>
      <c r="X1708" s="40"/>
      <c r="Y1708" s="40"/>
      <c r="Z1708" s="38" t="str">
        <f>IFERROR(VLOOKUP(Y1708,DIRECTORIO!A:B,2,FALSE),"")</f>
        <v/>
      </c>
      <c r="AA1708" s="40"/>
      <c r="AB1708" s="40"/>
      <c r="AC1708" s="40"/>
      <c r="AD1708" s="40"/>
      <c r="AE1708" s="40"/>
      <c r="AF1708" s="40"/>
      <c r="AG1708" s="41" t="s">
        <v>109</v>
      </c>
      <c r="AH1708" s="42"/>
      <c r="AI1708" s="54" t="str">
        <f t="shared" ca="1" si="325"/>
        <v>PENDIENTE NOTIFICACIÓN ELECTRÓNICA</v>
      </c>
      <c r="AJ1708" s="37"/>
      <c r="AK1708" s="37"/>
      <c r="AL1708" s="37"/>
      <c r="AM1708" s="53" t="str">
        <f>IF(AK1708="","",WORKDAY(AK1708,5,FESTIVOS_CO!A:A))</f>
        <v/>
      </c>
      <c r="AN1708" s="37"/>
      <c r="AO1708" s="37"/>
      <c r="AP1708" s="54" t="str">
        <f t="shared" ca="1" si="330"/>
        <v>NO APLICA</v>
      </c>
      <c r="AQ1708" s="36"/>
      <c r="AR1708" s="43"/>
      <c r="AS1708" s="37"/>
      <c r="AT1708" s="36"/>
      <c r="AU1708" s="37"/>
      <c r="AV1708" s="36"/>
      <c r="AW1708" s="36"/>
      <c r="AX1708" s="37"/>
      <c r="AY1708" s="140" t="str">
        <f>IF(AU1708="","",WORKDAY(AU1708,5,FESTIVOS_CO!A:A))</f>
        <v/>
      </c>
      <c r="AZ1708" s="54" t="str">
        <f t="shared" ca="1" si="327"/>
        <v>NO APLICA</v>
      </c>
      <c r="BA1708" s="55" t="str">
        <f>IF(AX1708="","",WORKDAY(AX1708,5,FESTIVOS_CO!A:A))</f>
        <v/>
      </c>
      <c r="BB1708" s="39"/>
      <c r="BC1708" s="40"/>
      <c r="BD1708" s="40"/>
      <c r="BE1708" s="56" t="str">
        <f t="shared" ca="1" si="328"/>
        <v>NO APLICA</v>
      </c>
      <c r="BF1708" s="37"/>
      <c r="BG1708" s="45"/>
      <c r="BH1708" s="37"/>
      <c r="BI1708" s="36"/>
      <c r="BJ1708" s="37"/>
      <c r="BK1708" s="36"/>
      <c r="BL1708" s="36"/>
      <c r="BM1708" s="53" t="str">
        <f>IF(BJ1708="","",WORKDAY(BJ1708,5,FESTIVOS_CO!A:A))</f>
        <v/>
      </c>
      <c r="BN1708" s="57" t="str">
        <f t="shared" ca="1" si="326"/>
        <v>PENDIENTE HACER AVISO</v>
      </c>
      <c r="BO1708" s="54" t="str">
        <f t="shared" ca="1" si="319"/>
        <v>EN TRÁMITE NOTIF. POR AVISO</v>
      </c>
      <c r="BP1708" s="37"/>
      <c r="BQ1708" s="53" t="str">
        <f>IF(BP1708="","",WORKDAY(BP1708,5,FESTIVOS_CO!A:A))</f>
        <v/>
      </c>
      <c r="BR1708" s="37"/>
      <c r="BS1708" s="36"/>
      <c r="BT1708" s="38"/>
      <c r="BU1708" s="58" t="e">
        <f>VLOOKUP(BT1708,Hoja2!$C:$D,2,0)</f>
        <v>#N/A</v>
      </c>
      <c r="BV1708" s="80" t="str">
        <f>IF(
AND(AO1708="",BD1708="",BQ1708=""),
"EN PROCESO NOTIFICACION / COMUNICACION",
IF(
BT1708="",
"NO APLICA",
IF(
BU1708=60,
IF(AO1708&lt;&gt;"",AO1708,IF(BD1708&lt;&gt;"",BD1708,BQ1708))+60,
WORKDAY(
IF(AO1708&lt;&gt;"",AO1708,IF(BD1708&lt;&gt;"",BD1708,BQ1708)),
BU1708,
FESTIVOS_CO!A:A
)
)
))</f>
        <v>EN PROCESO NOTIFICACION / COMUNICACION</v>
      </c>
      <c r="BW1708" s="44"/>
      <c r="BX1708" s="53"/>
      <c r="BY1708" s="45"/>
      <c r="BZ1708" s="37"/>
      <c r="CA1708" s="54" t="str">
        <f t="shared" si="320"/>
        <v>PENDIENTE EJECUTORIA</v>
      </c>
      <c r="CB1708" s="59" t="str">
        <f t="shared" si="329"/>
        <v/>
      </c>
      <c r="CC1708" s="36"/>
      <c r="CD1708" s="40"/>
      <c r="CE1708" s="46"/>
      <c r="CF1708" s="40"/>
      <c r="CG1708" s="40"/>
      <c r="CH1708" s="40"/>
      <c r="CI1708" s="36"/>
      <c r="CJ1708" s="47"/>
      <c r="CK1708" s="40"/>
      <c r="CL1708" s="40"/>
      <c r="CM1708" s="40"/>
      <c r="CN1708" s="40"/>
    </row>
    <row r="1709" spans="1:92" ht="42.75" hidden="1">
      <c r="A1709" s="49" t="str">
        <f t="shared" si="321"/>
        <v>SIN GESTIÓN</v>
      </c>
      <c r="B1709" s="58"/>
      <c r="C1709" s="37"/>
      <c r="D1709" s="37"/>
      <c r="E1709" s="49" t="str">
        <f t="shared" si="322"/>
        <v>PENDIENTE NOTIFICACIÓN</v>
      </c>
      <c r="F1709" s="141" t="str">
        <f t="shared" si="323"/>
        <v>PENDIENTE NOTIFICACIÓN</v>
      </c>
      <c r="G1709" s="49" t="str">
        <f t="shared" si="324"/>
        <v/>
      </c>
      <c r="H1709" s="51" t="str">
        <f ca="1">IF(
L1709="",
"",
IF(
NETWORKDAYS(L1709,IF(M1709&lt;&gt;"",M1709,TODAY()),FESTIVOS_CO!A:A)&gt;2,
"VENCIDO",
IF(
NETWORKDAYS(L1709,IF(M1709&lt;&gt;"",M1709,TODAY()),FESTIVOS_CO!A:A)=2,
"ALERTA",
"A TIEMPO"
)))</f>
        <v/>
      </c>
      <c r="I1709" s="40"/>
      <c r="J1709" s="36"/>
      <c r="K1709" s="37"/>
      <c r="L1709" s="50"/>
      <c r="M1709" s="37"/>
      <c r="N1709" s="52"/>
      <c r="O1709" s="52"/>
      <c r="P1709" s="36"/>
      <c r="Q1709" s="36"/>
      <c r="R1709" s="40"/>
      <c r="S1709" s="36"/>
      <c r="T1709" s="40"/>
      <c r="U1709" s="40"/>
      <c r="V1709" s="81"/>
      <c r="W1709" s="40"/>
      <c r="X1709" s="40"/>
      <c r="Y1709" s="40"/>
      <c r="Z1709" s="38" t="str">
        <f>IFERROR(VLOOKUP(Y1709,DIRECTORIO!A:B,2,FALSE),"")</f>
        <v/>
      </c>
      <c r="AA1709" s="40"/>
      <c r="AB1709" s="40"/>
      <c r="AC1709" s="40"/>
      <c r="AD1709" s="40"/>
      <c r="AE1709" s="40"/>
      <c r="AF1709" s="40"/>
      <c r="AG1709" s="41" t="s">
        <v>109</v>
      </c>
      <c r="AH1709" s="42"/>
      <c r="AI1709" s="54" t="str">
        <f t="shared" ca="1" si="325"/>
        <v>PENDIENTE NOTIFICACIÓN ELECTRÓNICA</v>
      </c>
      <c r="AJ1709" s="37"/>
      <c r="AK1709" s="37"/>
      <c r="AL1709" s="37"/>
      <c r="AM1709" s="53" t="str">
        <f>IF(AK1709="","",WORKDAY(AK1709,5,FESTIVOS_CO!A:A))</f>
        <v/>
      </c>
      <c r="AN1709" s="37"/>
      <c r="AO1709" s="37"/>
      <c r="AP1709" s="54" t="str">
        <f t="shared" ca="1" si="330"/>
        <v>NO APLICA</v>
      </c>
      <c r="AQ1709" s="36"/>
      <c r="AR1709" s="43"/>
      <c r="AS1709" s="37"/>
      <c r="AT1709" s="36"/>
      <c r="AU1709" s="37"/>
      <c r="AV1709" s="36"/>
      <c r="AW1709" s="36"/>
      <c r="AX1709" s="37"/>
      <c r="AY1709" s="140" t="str">
        <f>IF(AU1709="","",WORKDAY(AU1709,5,FESTIVOS_CO!A:A))</f>
        <v/>
      </c>
      <c r="AZ1709" s="54" t="str">
        <f t="shared" ca="1" si="327"/>
        <v>NO APLICA</v>
      </c>
      <c r="BA1709" s="55" t="str">
        <f>IF(AX1709="","",WORKDAY(AX1709,5,FESTIVOS_CO!A:A))</f>
        <v/>
      </c>
      <c r="BB1709" s="39"/>
      <c r="BC1709" s="40"/>
      <c r="BD1709" s="40"/>
      <c r="BE1709" s="56" t="str">
        <f t="shared" ca="1" si="328"/>
        <v>NO APLICA</v>
      </c>
      <c r="BF1709" s="37"/>
      <c r="BG1709" s="45"/>
      <c r="BH1709" s="37"/>
      <c r="BI1709" s="36"/>
      <c r="BJ1709" s="37"/>
      <c r="BK1709" s="36"/>
      <c r="BL1709" s="36"/>
      <c r="BM1709" s="53" t="str">
        <f>IF(BJ1709="","",WORKDAY(BJ1709,5,FESTIVOS_CO!A:A))</f>
        <v/>
      </c>
      <c r="BN1709" s="57" t="str">
        <f t="shared" ca="1" si="326"/>
        <v>PENDIENTE HACER AVISO</v>
      </c>
      <c r="BO1709" s="54" t="str">
        <f t="shared" ca="1" si="319"/>
        <v>EN TRÁMITE NOTIF. POR AVISO</v>
      </c>
      <c r="BP1709" s="37"/>
      <c r="BQ1709" s="53" t="str">
        <f>IF(BP1709="","",WORKDAY(BP1709,5,FESTIVOS_CO!A:A))</f>
        <v/>
      </c>
      <c r="BR1709" s="37"/>
      <c r="BS1709" s="36"/>
      <c r="BT1709" s="38"/>
      <c r="BU1709" s="58" t="e">
        <f>VLOOKUP(BT1709,Hoja2!$C:$D,2,0)</f>
        <v>#N/A</v>
      </c>
      <c r="BV1709" s="80" t="str">
        <f>IF(
AND(AO1709="",BD1709="",BQ1709=""),
"EN PROCESO NOTIFICACION / COMUNICACION",
IF(
BT1709="",
"NO APLICA",
IF(
BU1709=60,
IF(AO1709&lt;&gt;"",AO1709,IF(BD1709&lt;&gt;"",BD1709,BQ1709))+60,
WORKDAY(
IF(AO1709&lt;&gt;"",AO1709,IF(BD1709&lt;&gt;"",BD1709,BQ1709)),
BU1709,
FESTIVOS_CO!A:A
)
)
))</f>
        <v>EN PROCESO NOTIFICACION / COMUNICACION</v>
      </c>
      <c r="BW1709" s="44"/>
      <c r="BX1709" s="53"/>
      <c r="BY1709" s="45"/>
      <c r="BZ1709" s="37"/>
      <c r="CA1709" s="54" t="str">
        <f t="shared" si="320"/>
        <v>PENDIENTE EJECUTORIA</v>
      </c>
      <c r="CB1709" s="59" t="str">
        <f t="shared" si="329"/>
        <v/>
      </c>
      <c r="CC1709" s="36"/>
      <c r="CD1709" s="40"/>
      <c r="CE1709" s="46"/>
      <c r="CF1709" s="40"/>
      <c r="CG1709" s="40"/>
      <c r="CH1709" s="40"/>
      <c r="CI1709" s="36"/>
      <c r="CJ1709" s="47"/>
      <c r="CK1709" s="40"/>
      <c r="CL1709" s="40"/>
      <c r="CM1709" s="40"/>
      <c r="CN1709" s="40"/>
    </row>
    <row r="1710" spans="1:92" ht="42.75" hidden="1">
      <c r="A1710" s="49" t="str">
        <f t="shared" si="321"/>
        <v>SIN GESTIÓN</v>
      </c>
      <c r="B1710" s="58"/>
      <c r="C1710" s="37"/>
      <c r="D1710" s="37"/>
      <c r="E1710" s="49" t="str">
        <f t="shared" si="322"/>
        <v>PENDIENTE NOTIFICACIÓN</v>
      </c>
      <c r="F1710" s="141" t="str">
        <f t="shared" si="323"/>
        <v>PENDIENTE NOTIFICACIÓN</v>
      </c>
      <c r="G1710" s="49" t="str">
        <f t="shared" si="324"/>
        <v/>
      </c>
      <c r="H1710" s="51" t="str">
        <f ca="1">IF(
L1710="",
"",
IF(
NETWORKDAYS(L1710,IF(M1710&lt;&gt;"",M1710,TODAY()),FESTIVOS_CO!A:A)&gt;2,
"VENCIDO",
IF(
NETWORKDAYS(L1710,IF(M1710&lt;&gt;"",M1710,TODAY()),FESTIVOS_CO!A:A)=2,
"ALERTA",
"A TIEMPO"
)))</f>
        <v/>
      </c>
      <c r="I1710" s="40"/>
      <c r="J1710" s="36"/>
      <c r="K1710" s="37"/>
      <c r="L1710" s="50"/>
      <c r="M1710" s="37"/>
      <c r="N1710" s="52"/>
      <c r="O1710" s="52"/>
      <c r="P1710" s="36"/>
      <c r="Q1710" s="36"/>
      <c r="R1710" s="40"/>
      <c r="S1710" s="36"/>
      <c r="T1710" s="40"/>
      <c r="U1710" s="40"/>
      <c r="V1710" s="81"/>
      <c r="W1710" s="40"/>
      <c r="X1710" s="40"/>
      <c r="Y1710" s="40"/>
      <c r="Z1710" s="38" t="str">
        <f>IFERROR(VLOOKUP(Y1710,DIRECTORIO!A:B,2,FALSE),"")</f>
        <v/>
      </c>
      <c r="AA1710" s="40"/>
      <c r="AB1710" s="40"/>
      <c r="AC1710" s="40"/>
      <c r="AD1710" s="40"/>
      <c r="AE1710" s="40"/>
      <c r="AF1710" s="40"/>
      <c r="AG1710" s="41" t="s">
        <v>109</v>
      </c>
      <c r="AH1710" s="42"/>
      <c r="AI1710" s="54" t="str">
        <f t="shared" ca="1" si="325"/>
        <v>PENDIENTE NOTIFICACIÓN ELECTRÓNICA</v>
      </c>
      <c r="AJ1710" s="37"/>
      <c r="AK1710" s="37"/>
      <c r="AL1710" s="37"/>
      <c r="AM1710" s="53" t="str">
        <f>IF(AK1710="","",WORKDAY(AK1710,5,FESTIVOS_CO!A:A))</f>
        <v/>
      </c>
      <c r="AN1710" s="37"/>
      <c r="AO1710" s="37"/>
      <c r="AP1710" s="54" t="str">
        <f t="shared" ca="1" si="330"/>
        <v>NO APLICA</v>
      </c>
      <c r="AQ1710" s="36"/>
      <c r="AR1710" s="43"/>
      <c r="AS1710" s="37"/>
      <c r="AT1710" s="36"/>
      <c r="AU1710" s="37"/>
      <c r="AV1710" s="36"/>
      <c r="AW1710" s="36"/>
      <c r="AX1710" s="37"/>
      <c r="AY1710" s="140" t="str">
        <f>IF(AU1710="","",WORKDAY(AU1710,5,FESTIVOS_CO!A:A))</f>
        <v/>
      </c>
      <c r="AZ1710" s="54" t="str">
        <f t="shared" ca="1" si="327"/>
        <v>NO APLICA</v>
      </c>
      <c r="BA1710" s="55" t="str">
        <f>IF(AX1710="","",WORKDAY(AX1710,5,FESTIVOS_CO!A:A))</f>
        <v/>
      </c>
      <c r="BB1710" s="39"/>
      <c r="BC1710" s="40"/>
      <c r="BD1710" s="40"/>
      <c r="BE1710" s="56" t="str">
        <f t="shared" ca="1" si="328"/>
        <v>NO APLICA</v>
      </c>
      <c r="BF1710" s="37"/>
      <c r="BG1710" s="45"/>
      <c r="BH1710" s="37"/>
      <c r="BI1710" s="36"/>
      <c r="BJ1710" s="37"/>
      <c r="BK1710" s="36"/>
      <c r="BL1710" s="36"/>
      <c r="BM1710" s="53" t="str">
        <f>IF(BJ1710="","",WORKDAY(BJ1710,5,FESTIVOS_CO!A:A))</f>
        <v/>
      </c>
      <c r="BN1710" s="57" t="str">
        <f t="shared" ca="1" si="326"/>
        <v>PENDIENTE HACER AVISO</v>
      </c>
      <c r="BO1710" s="54" t="str">
        <f t="shared" ca="1" si="319"/>
        <v>EN TRÁMITE NOTIF. POR AVISO</v>
      </c>
      <c r="BP1710" s="37"/>
      <c r="BQ1710" s="53" t="str">
        <f>IF(BP1710="","",WORKDAY(BP1710,5,FESTIVOS_CO!A:A))</f>
        <v/>
      </c>
      <c r="BR1710" s="37"/>
      <c r="BS1710" s="36"/>
      <c r="BT1710" s="38"/>
      <c r="BU1710" s="58" t="e">
        <f>VLOOKUP(BT1710,Hoja2!$C:$D,2,0)</f>
        <v>#N/A</v>
      </c>
      <c r="BV1710" s="80" t="str">
        <f>IF(
AND(AO1710="",BD1710="",BQ1710=""),
"EN PROCESO NOTIFICACION / COMUNICACION",
IF(
BT1710="",
"NO APLICA",
IF(
BU1710=60,
IF(AO1710&lt;&gt;"",AO1710,IF(BD1710&lt;&gt;"",BD1710,BQ1710))+60,
WORKDAY(
IF(AO1710&lt;&gt;"",AO1710,IF(BD1710&lt;&gt;"",BD1710,BQ1710)),
BU1710,
FESTIVOS_CO!A:A
)
)
))</f>
        <v>EN PROCESO NOTIFICACION / COMUNICACION</v>
      </c>
      <c r="BW1710" s="44"/>
      <c r="BX1710" s="53"/>
      <c r="BY1710" s="45"/>
      <c r="BZ1710" s="37"/>
      <c r="CA1710" s="54" t="str">
        <f t="shared" si="320"/>
        <v>PENDIENTE EJECUTORIA</v>
      </c>
      <c r="CB1710" s="59" t="str">
        <f t="shared" si="329"/>
        <v/>
      </c>
      <c r="CC1710" s="36"/>
      <c r="CD1710" s="40"/>
      <c r="CE1710" s="46"/>
      <c r="CF1710" s="40"/>
      <c r="CG1710" s="40"/>
      <c r="CH1710" s="40"/>
      <c r="CI1710" s="36"/>
      <c r="CJ1710" s="47"/>
      <c r="CK1710" s="40"/>
      <c r="CL1710" s="40"/>
      <c r="CM1710" s="40"/>
      <c r="CN1710" s="40"/>
    </row>
    <row r="1711" spans="1:92" ht="42.75" hidden="1">
      <c r="A1711" s="49" t="str">
        <f t="shared" si="321"/>
        <v>SIN GESTIÓN</v>
      </c>
      <c r="B1711" s="58"/>
      <c r="C1711" s="37"/>
      <c r="D1711" s="37"/>
      <c r="E1711" s="49" t="str">
        <f t="shared" si="322"/>
        <v>PENDIENTE NOTIFICACIÓN</v>
      </c>
      <c r="F1711" s="141" t="str">
        <f t="shared" si="323"/>
        <v>PENDIENTE NOTIFICACIÓN</v>
      </c>
      <c r="G1711" s="49" t="str">
        <f t="shared" si="324"/>
        <v/>
      </c>
      <c r="H1711" s="51" t="str">
        <f ca="1">IF(
L1711="",
"",
IF(
NETWORKDAYS(L1711,IF(M1711&lt;&gt;"",M1711,TODAY()),FESTIVOS_CO!A:A)&gt;2,
"VENCIDO",
IF(
NETWORKDAYS(L1711,IF(M1711&lt;&gt;"",M1711,TODAY()),FESTIVOS_CO!A:A)=2,
"ALERTA",
"A TIEMPO"
)))</f>
        <v/>
      </c>
      <c r="I1711" s="40"/>
      <c r="J1711" s="36"/>
      <c r="K1711" s="37"/>
      <c r="L1711" s="50"/>
      <c r="M1711" s="37"/>
      <c r="N1711" s="52"/>
      <c r="O1711" s="52"/>
      <c r="P1711" s="36"/>
      <c r="Q1711" s="36"/>
      <c r="R1711" s="40"/>
      <c r="S1711" s="36"/>
      <c r="T1711" s="40"/>
      <c r="U1711" s="40"/>
      <c r="V1711" s="81"/>
      <c r="W1711" s="40"/>
      <c r="X1711" s="40"/>
      <c r="Y1711" s="40"/>
      <c r="Z1711" s="38" t="str">
        <f>IFERROR(VLOOKUP(Y1711,DIRECTORIO!A:B,2,FALSE),"")</f>
        <v/>
      </c>
      <c r="AA1711" s="40"/>
      <c r="AB1711" s="40"/>
      <c r="AC1711" s="40"/>
      <c r="AD1711" s="40"/>
      <c r="AE1711" s="40"/>
      <c r="AF1711" s="40"/>
      <c r="AG1711" s="41" t="s">
        <v>109</v>
      </c>
      <c r="AH1711" s="42"/>
      <c r="AI1711" s="54" t="str">
        <f t="shared" ca="1" si="325"/>
        <v>PENDIENTE NOTIFICACIÓN ELECTRÓNICA</v>
      </c>
      <c r="AJ1711" s="37"/>
      <c r="AK1711" s="37"/>
      <c r="AL1711" s="37"/>
      <c r="AM1711" s="53" t="str">
        <f>IF(AK1711="","",WORKDAY(AK1711,5,FESTIVOS_CO!A:A))</f>
        <v/>
      </c>
      <c r="AN1711" s="37"/>
      <c r="AO1711" s="37"/>
      <c r="AP1711" s="54" t="str">
        <f t="shared" ca="1" si="330"/>
        <v>NO APLICA</v>
      </c>
      <c r="AQ1711" s="36"/>
      <c r="AR1711" s="43"/>
      <c r="AS1711" s="37"/>
      <c r="AT1711" s="36"/>
      <c r="AU1711" s="37"/>
      <c r="AV1711" s="36"/>
      <c r="AW1711" s="36"/>
      <c r="AX1711" s="37"/>
      <c r="AY1711" s="140" t="str">
        <f>IF(AU1711="","",WORKDAY(AU1711,5,FESTIVOS_CO!A:A))</f>
        <v/>
      </c>
      <c r="AZ1711" s="54" t="str">
        <f t="shared" ca="1" si="327"/>
        <v>NO APLICA</v>
      </c>
      <c r="BA1711" s="55" t="str">
        <f>IF(AX1711="","",WORKDAY(AX1711,5,FESTIVOS_CO!A:A))</f>
        <v/>
      </c>
      <c r="BB1711" s="39"/>
      <c r="BC1711" s="40"/>
      <c r="BD1711" s="40"/>
      <c r="BE1711" s="56" t="str">
        <f t="shared" ca="1" si="328"/>
        <v>NO APLICA</v>
      </c>
      <c r="BF1711" s="37"/>
      <c r="BG1711" s="45"/>
      <c r="BH1711" s="37"/>
      <c r="BI1711" s="36"/>
      <c r="BJ1711" s="37"/>
      <c r="BK1711" s="36"/>
      <c r="BL1711" s="36"/>
      <c r="BM1711" s="53" t="str">
        <f>IF(BJ1711="","",WORKDAY(BJ1711,5,FESTIVOS_CO!A:A))</f>
        <v/>
      </c>
      <c r="BN1711" s="57" t="str">
        <f t="shared" ca="1" si="326"/>
        <v>PENDIENTE HACER AVISO</v>
      </c>
      <c r="BO1711" s="54" t="str">
        <f t="shared" ca="1" si="319"/>
        <v>EN TRÁMITE NOTIF. POR AVISO</v>
      </c>
      <c r="BP1711" s="37"/>
      <c r="BQ1711" s="53" t="str">
        <f>IF(BP1711="","",WORKDAY(BP1711,5,FESTIVOS_CO!A:A))</f>
        <v/>
      </c>
      <c r="BR1711" s="37"/>
      <c r="BS1711" s="36"/>
      <c r="BT1711" s="38"/>
      <c r="BU1711" s="58" t="e">
        <f>VLOOKUP(BT1711,Hoja2!$C:$D,2,0)</f>
        <v>#N/A</v>
      </c>
      <c r="BV1711" s="80" t="str">
        <f>IF(
AND(AO1711="",BD1711="",BQ1711=""),
"EN PROCESO NOTIFICACION / COMUNICACION",
IF(
BT1711="",
"NO APLICA",
IF(
BU1711=60,
IF(AO1711&lt;&gt;"",AO1711,IF(BD1711&lt;&gt;"",BD1711,BQ1711))+60,
WORKDAY(
IF(AO1711&lt;&gt;"",AO1711,IF(BD1711&lt;&gt;"",BD1711,BQ1711)),
BU1711,
FESTIVOS_CO!A:A
)
)
))</f>
        <v>EN PROCESO NOTIFICACION / COMUNICACION</v>
      </c>
      <c r="BW1711" s="44"/>
      <c r="BX1711" s="53"/>
      <c r="BY1711" s="45"/>
      <c r="BZ1711" s="37"/>
      <c r="CA1711" s="54" t="str">
        <f t="shared" si="320"/>
        <v>PENDIENTE EJECUTORIA</v>
      </c>
      <c r="CB1711" s="59" t="str">
        <f t="shared" si="329"/>
        <v/>
      </c>
      <c r="CC1711" s="36"/>
      <c r="CD1711" s="40"/>
      <c r="CE1711" s="46"/>
      <c r="CF1711" s="40"/>
      <c r="CG1711" s="40"/>
      <c r="CH1711" s="40"/>
      <c r="CI1711" s="36"/>
      <c r="CJ1711" s="47"/>
      <c r="CK1711" s="40"/>
      <c r="CL1711" s="40"/>
      <c r="CM1711" s="40"/>
      <c r="CN1711" s="40"/>
    </row>
    <row r="1712" spans="1:92" ht="42.75" hidden="1">
      <c r="A1712" s="49" t="str">
        <f t="shared" si="321"/>
        <v>SIN GESTIÓN</v>
      </c>
      <c r="B1712" s="58"/>
      <c r="C1712" s="37"/>
      <c r="D1712" s="37"/>
      <c r="E1712" s="49" t="str">
        <f t="shared" si="322"/>
        <v>PENDIENTE NOTIFICACIÓN</v>
      </c>
      <c r="F1712" s="141" t="str">
        <f t="shared" si="323"/>
        <v>PENDIENTE NOTIFICACIÓN</v>
      </c>
      <c r="G1712" s="49" t="str">
        <f t="shared" si="324"/>
        <v/>
      </c>
      <c r="H1712" s="51" t="str">
        <f ca="1">IF(
L1712="",
"",
IF(
NETWORKDAYS(L1712,IF(M1712&lt;&gt;"",M1712,TODAY()),FESTIVOS_CO!A:A)&gt;2,
"VENCIDO",
IF(
NETWORKDAYS(L1712,IF(M1712&lt;&gt;"",M1712,TODAY()),FESTIVOS_CO!A:A)=2,
"ALERTA",
"A TIEMPO"
)))</f>
        <v/>
      </c>
      <c r="I1712" s="40"/>
      <c r="J1712" s="36"/>
      <c r="K1712" s="37"/>
      <c r="L1712" s="50"/>
      <c r="M1712" s="37"/>
      <c r="N1712" s="52"/>
      <c r="O1712" s="52"/>
      <c r="P1712" s="36"/>
      <c r="Q1712" s="36"/>
      <c r="R1712" s="40"/>
      <c r="S1712" s="36"/>
      <c r="T1712" s="40"/>
      <c r="U1712" s="40"/>
      <c r="V1712" s="81"/>
      <c r="W1712" s="40"/>
      <c r="X1712" s="40"/>
      <c r="Y1712" s="40"/>
      <c r="Z1712" s="38" t="str">
        <f>IFERROR(VLOOKUP(Y1712,DIRECTORIO!A:B,2,FALSE),"")</f>
        <v/>
      </c>
      <c r="AA1712" s="40"/>
      <c r="AB1712" s="40"/>
      <c r="AC1712" s="40"/>
      <c r="AD1712" s="40"/>
      <c r="AE1712" s="40"/>
      <c r="AF1712" s="40"/>
      <c r="AG1712" s="41" t="s">
        <v>109</v>
      </c>
      <c r="AH1712" s="42"/>
      <c r="AI1712" s="54" t="str">
        <f t="shared" ca="1" si="325"/>
        <v>PENDIENTE NOTIFICACIÓN ELECTRÓNICA</v>
      </c>
      <c r="AJ1712" s="37"/>
      <c r="AK1712" s="37"/>
      <c r="AL1712" s="37"/>
      <c r="AM1712" s="53" t="str">
        <f>IF(AK1712="","",WORKDAY(AK1712,5,FESTIVOS_CO!A:A))</f>
        <v/>
      </c>
      <c r="AN1712" s="37"/>
      <c r="AO1712" s="37"/>
      <c r="AP1712" s="54" t="str">
        <f t="shared" ca="1" si="330"/>
        <v>NO APLICA</v>
      </c>
      <c r="AQ1712" s="36"/>
      <c r="AR1712" s="43"/>
      <c r="AS1712" s="37"/>
      <c r="AT1712" s="36"/>
      <c r="AU1712" s="37"/>
      <c r="AV1712" s="36"/>
      <c r="AW1712" s="36"/>
      <c r="AX1712" s="37"/>
      <c r="AY1712" s="140" t="str">
        <f>IF(AU1712="","",WORKDAY(AU1712,5,FESTIVOS_CO!A:A))</f>
        <v/>
      </c>
      <c r="AZ1712" s="54" t="str">
        <f t="shared" ca="1" si="327"/>
        <v>NO APLICA</v>
      </c>
      <c r="BA1712" s="55" t="str">
        <f>IF(AX1712="","",WORKDAY(AX1712,5,FESTIVOS_CO!A:A))</f>
        <v/>
      </c>
      <c r="BB1712" s="39"/>
      <c r="BC1712" s="40"/>
      <c r="BD1712" s="40"/>
      <c r="BE1712" s="56" t="str">
        <f t="shared" ca="1" si="328"/>
        <v>NO APLICA</v>
      </c>
      <c r="BF1712" s="37"/>
      <c r="BG1712" s="45"/>
      <c r="BH1712" s="37"/>
      <c r="BI1712" s="36"/>
      <c r="BJ1712" s="37"/>
      <c r="BK1712" s="36"/>
      <c r="BL1712" s="36"/>
      <c r="BM1712" s="53" t="str">
        <f>IF(BJ1712="","",WORKDAY(BJ1712,5,FESTIVOS_CO!A:A))</f>
        <v/>
      </c>
      <c r="BN1712" s="57" t="str">
        <f t="shared" ca="1" si="326"/>
        <v>PENDIENTE HACER AVISO</v>
      </c>
      <c r="BO1712" s="54" t="str">
        <f t="shared" ca="1" si="319"/>
        <v>EN TRÁMITE NOTIF. POR AVISO</v>
      </c>
      <c r="BP1712" s="37"/>
      <c r="BQ1712" s="53" t="str">
        <f>IF(BP1712="","",WORKDAY(BP1712,5,FESTIVOS_CO!A:A))</f>
        <v/>
      </c>
      <c r="BR1712" s="37"/>
      <c r="BS1712" s="36"/>
      <c r="BT1712" s="38"/>
      <c r="BU1712" s="58" t="e">
        <f>VLOOKUP(BT1712,Hoja2!$C:$D,2,0)</f>
        <v>#N/A</v>
      </c>
      <c r="BV1712" s="80" t="str">
        <f>IF(
AND(AO1712="",BD1712="",BQ1712=""),
"EN PROCESO NOTIFICACION / COMUNICACION",
IF(
BT1712="",
"NO APLICA",
IF(
BU1712=60,
IF(AO1712&lt;&gt;"",AO1712,IF(BD1712&lt;&gt;"",BD1712,BQ1712))+60,
WORKDAY(
IF(AO1712&lt;&gt;"",AO1712,IF(BD1712&lt;&gt;"",BD1712,BQ1712)),
BU1712,
FESTIVOS_CO!A:A
)
)
))</f>
        <v>EN PROCESO NOTIFICACION / COMUNICACION</v>
      </c>
      <c r="BW1712" s="44"/>
      <c r="BX1712" s="53"/>
      <c r="BY1712" s="45"/>
      <c r="BZ1712" s="37"/>
      <c r="CA1712" s="54" t="str">
        <f t="shared" si="320"/>
        <v>PENDIENTE EJECUTORIA</v>
      </c>
      <c r="CB1712" s="59" t="str">
        <f t="shared" si="329"/>
        <v/>
      </c>
      <c r="CC1712" s="36"/>
      <c r="CD1712" s="40"/>
      <c r="CE1712" s="46"/>
      <c r="CF1712" s="40"/>
      <c r="CG1712" s="40"/>
      <c r="CH1712" s="40"/>
      <c r="CI1712" s="36"/>
      <c r="CJ1712" s="47"/>
      <c r="CK1712" s="40"/>
      <c r="CL1712" s="40"/>
      <c r="CM1712" s="40"/>
      <c r="CN1712" s="40"/>
    </row>
    <row r="1713" spans="1:92" ht="42.75" hidden="1">
      <c r="A1713" s="49" t="str">
        <f t="shared" si="321"/>
        <v>SIN GESTIÓN</v>
      </c>
      <c r="B1713" s="58"/>
      <c r="C1713" s="37"/>
      <c r="D1713" s="37"/>
      <c r="E1713" s="49" t="str">
        <f t="shared" si="322"/>
        <v>PENDIENTE NOTIFICACIÓN</v>
      </c>
      <c r="F1713" s="141" t="str">
        <f t="shared" si="323"/>
        <v>PENDIENTE NOTIFICACIÓN</v>
      </c>
      <c r="G1713" s="49" t="str">
        <f t="shared" si="324"/>
        <v/>
      </c>
      <c r="H1713" s="51" t="str">
        <f ca="1">IF(
L1713="",
"",
IF(
NETWORKDAYS(L1713,IF(M1713&lt;&gt;"",M1713,TODAY()),FESTIVOS_CO!A:A)&gt;2,
"VENCIDO",
IF(
NETWORKDAYS(L1713,IF(M1713&lt;&gt;"",M1713,TODAY()),FESTIVOS_CO!A:A)=2,
"ALERTA",
"A TIEMPO"
)))</f>
        <v/>
      </c>
      <c r="I1713" s="40"/>
      <c r="J1713" s="36"/>
      <c r="K1713" s="37"/>
      <c r="L1713" s="50"/>
      <c r="M1713" s="37"/>
      <c r="N1713" s="52"/>
      <c r="O1713" s="52"/>
      <c r="P1713" s="36"/>
      <c r="Q1713" s="36"/>
      <c r="R1713" s="40"/>
      <c r="S1713" s="36"/>
      <c r="T1713" s="40"/>
      <c r="U1713" s="40"/>
      <c r="V1713" s="81"/>
      <c r="W1713" s="40"/>
      <c r="X1713" s="40"/>
      <c r="Y1713" s="40"/>
      <c r="Z1713" s="38" t="str">
        <f>IFERROR(VLOOKUP(Y1713,DIRECTORIO!A:B,2,FALSE),"")</f>
        <v/>
      </c>
      <c r="AA1713" s="40"/>
      <c r="AB1713" s="40"/>
      <c r="AC1713" s="40"/>
      <c r="AD1713" s="40"/>
      <c r="AE1713" s="40"/>
      <c r="AF1713" s="40"/>
      <c r="AG1713" s="41" t="s">
        <v>109</v>
      </c>
      <c r="AH1713" s="42"/>
      <c r="AI1713" s="54" t="str">
        <f t="shared" ca="1" si="325"/>
        <v>PENDIENTE NOTIFICACIÓN ELECTRÓNICA</v>
      </c>
      <c r="AJ1713" s="37"/>
      <c r="AK1713" s="37"/>
      <c r="AL1713" s="37"/>
      <c r="AM1713" s="53" t="str">
        <f>IF(AK1713="","",WORKDAY(AK1713,5,FESTIVOS_CO!A:A))</f>
        <v/>
      </c>
      <c r="AN1713" s="37"/>
      <c r="AO1713" s="37"/>
      <c r="AP1713" s="54" t="str">
        <f t="shared" ca="1" si="330"/>
        <v>NO APLICA</v>
      </c>
      <c r="AQ1713" s="36"/>
      <c r="AR1713" s="43"/>
      <c r="AS1713" s="37"/>
      <c r="AT1713" s="36"/>
      <c r="AU1713" s="37"/>
      <c r="AV1713" s="36"/>
      <c r="AW1713" s="36"/>
      <c r="AX1713" s="37"/>
      <c r="AY1713" s="140" t="str">
        <f>IF(AU1713="","",WORKDAY(AU1713,5,FESTIVOS_CO!A:A))</f>
        <v/>
      </c>
      <c r="AZ1713" s="54" t="str">
        <f t="shared" ca="1" si="327"/>
        <v>NO APLICA</v>
      </c>
      <c r="BA1713" s="55" t="str">
        <f>IF(AX1713="","",WORKDAY(AX1713,5,FESTIVOS_CO!A:A))</f>
        <v/>
      </c>
      <c r="BB1713" s="39"/>
      <c r="BC1713" s="40"/>
      <c r="BD1713" s="40"/>
      <c r="BE1713" s="56" t="str">
        <f t="shared" ca="1" si="328"/>
        <v>NO APLICA</v>
      </c>
      <c r="BF1713" s="37"/>
      <c r="BG1713" s="45"/>
      <c r="BH1713" s="37"/>
      <c r="BI1713" s="36"/>
      <c r="BJ1713" s="37"/>
      <c r="BK1713" s="36"/>
      <c r="BL1713" s="36"/>
      <c r="BM1713" s="53" t="str">
        <f>IF(BJ1713="","",WORKDAY(BJ1713,5,FESTIVOS_CO!A:A))</f>
        <v/>
      </c>
      <c r="BN1713" s="57" t="str">
        <f t="shared" ca="1" si="326"/>
        <v>PENDIENTE HACER AVISO</v>
      </c>
      <c r="BO1713" s="54" t="str">
        <f t="shared" ca="1" si="319"/>
        <v>EN TRÁMITE NOTIF. POR AVISO</v>
      </c>
      <c r="BP1713" s="37"/>
      <c r="BQ1713" s="53" t="str">
        <f>IF(BP1713="","",WORKDAY(BP1713,5,FESTIVOS_CO!A:A))</f>
        <v/>
      </c>
      <c r="BR1713" s="37"/>
      <c r="BS1713" s="36"/>
      <c r="BT1713" s="38"/>
      <c r="BU1713" s="58" t="e">
        <f>VLOOKUP(BT1713,Hoja2!$C:$D,2,0)</f>
        <v>#N/A</v>
      </c>
      <c r="BV1713" s="80" t="str">
        <f>IF(
AND(AO1713="",BD1713="",BQ1713=""),
"EN PROCESO NOTIFICACION / COMUNICACION",
IF(
BT1713="",
"NO APLICA",
IF(
BU1713=60,
IF(AO1713&lt;&gt;"",AO1713,IF(BD1713&lt;&gt;"",BD1713,BQ1713))+60,
WORKDAY(
IF(AO1713&lt;&gt;"",AO1713,IF(BD1713&lt;&gt;"",BD1713,BQ1713)),
BU1713,
FESTIVOS_CO!A:A
)
)
))</f>
        <v>EN PROCESO NOTIFICACION / COMUNICACION</v>
      </c>
      <c r="BW1713" s="44"/>
      <c r="BX1713" s="53"/>
      <c r="BY1713" s="45"/>
      <c r="BZ1713" s="37"/>
      <c r="CA1713" s="54" t="str">
        <f t="shared" si="320"/>
        <v>PENDIENTE EJECUTORIA</v>
      </c>
      <c r="CB1713" s="59" t="str">
        <f t="shared" si="329"/>
        <v/>
      </c>
      <c r="CC1713" s="36"/>
      <c r="CD1713" s="40"/>
      <c r="CE1713" s="46"/>
      <c r="CF1713" s="40"/>
      <c r="CG1713" s="40"/>
      <c r="CH1713" s="40"/>
      <c r="CI1713" s="36"/>
      <c r="CJ1713" s="47"/>
      <c r="CK1713" s="40"/>
      <c r="CL1713" s="40"/>
      <c r="CM1713" s="40"/>
      <c r="CN1713" s="40"/>
    </row>
    <row r="1714" spans="1:92" ht="42.75" hidden="1">
      <c r="A1714" s="49" t="str">
        <f t="shared" si="321"/>
        <v>SIN GESTIÓN</v>
      </c>
      <c r="B1714" s="58"/>
      <c r="C1714" s="37"/>
      <c r="D1714" s="37"/>
      <c r="E1714" s="49" t="str">
        <f t="shared" si="322"/>
        <v>PENDIENTE NOTIFICACIÓN</v>
      </c>
      <c r="F1714" s="141" t="str">
        <f t="shared" si="323"/>
        <v>PENDIENTE NOTIFICACIÓN</v>
      </c>
      <c r="G1714" s="49" t="str">
        <f t="shared" si="324"/>
        <v/>
      </c>
      <c r="H1714" s="51" t="str">
        <f ca="1">IF(
L1714="",
"",
IF(
NETWORKDAYS(L1714,IF(M1714&lt;&gt;"",M1714,TODAY()),FESTIVOS_CO!A:A)&gt;2,
"VENCIDO",
IF(
NETWORKDAYS(L1714,IF(M1714&lt;&gt;"",M1714,TODAY()),FESTIVOS_CO!A:A)=2,
"ALERTA",
"A TIEMPO"
)))</f>
        <v/>
      </c>
      <c r="I1714" s="40"/>
      <c r="J1714" s="36"/>
      <c r="K1714" s="37"/>
      <c r="L1714" s="50"/>
      <c r="M1714" s="37"/>
      <c r="N1714" s="52"/>
      <c r="O1714" s="52"/>
      <c r="P1714" s="36"/>
      <c r="Q1714" s="36"/>
      <c r="R1714" s="40"/>
      <c r="S1714" s="36"/>
      <c r="T1714" s="40"/>
      <c r="U1714" s="40"/>
      <c r="V1714" s="81"/>
      <c r="W1714" s="40"/>
      <c r="X1714" s="40"/>
      <c r="Y1714" s="40"/>
      <c r="Z1714" s="38" t="str">
        <f>IFERROR(VLOOKUP(Y1714,DIRECTORIO!A:B,2,FALSE),"")</f>
        <v/>
      </c>
      <c r="AA1714" s="40"/>
      <c r="AB1714" s="40"/>
      <c r="AC1714" s="40"/>
      <c r="AD1714" s="40"/>
      <c r="AE1714" s="40"/>
      <c r="AF1714" s="40"/>
      <c r="AG1714" s="41" t="s">
        <v>109</v>
      </c>
      <c r="AH1714" s="42"/>
      <c r="AI1714" s="54" t="str">
        <f t="shared" ca="1" si="325"/>
        <v>PENDIENTE NOTIFICACIÓN ELECTRÓNICA</v>
      </c>
      <c r="AJ1714" s="37"/>
      <c r="AK1714" s="37"/>
      <c r="AL1714" s="37"/>
      <c r="AM1714" s="53" t="str">
        <f>IF(AK1714="","",WORKDAY(AK1714,5,FESTIVOS_CO!A:A))</f>
        <v/>
      </c>
      <c r="AN1714" s="37"/>
      <c r="AO1714" s="37"/>
      <c r="AP1714" s="54" t="str">
        <f t="shared" ca="1" si="330"/>
        <v>NO APLICA</v>
      </c>
      <c r="AQ1714" s="36"/>
      <c r="AR1714" s="43"/>
      <c r="AS1714" s="37"/>
      <c r="AT1714" s="36"/>
      <c r="AU1714" s="37"/>
      <c r="AV1714" s="36"/>
      <c r="AW1714" s="36"/>
      <c r="AX1714" s="37"/>
      <c r="AY1714" s="140" t="str">
        <f>IF(AU1714="","",WORKDAY(AU1714,5,FESTIVOS_CO!A:A))</f>
        <v/>
      </c>
      <c r="AZ1714" s="54" t="str">
        <f t="shared" ca="1" si="327"/>
        <v>NO APLICA</v>
      </c>
      <c r="BA1714" s="55" t="str">
        <f>IF(AX1714="","",WORKDAY(AX1714,5,FESTIVOS_CO!A:A))</f>
        <v/>
      </c>
      <c r="BB1714" s="39"/>
      <c r="BC1714" s="40"/>
      <c r="BD1714" s="40"/>
      <c r="BE1714" s="56" t="str">
        <f t="shared" ca="1" si="328"/>
        <v>NO APLICA</v>
      </c>
      <c r="BF1714" s="37"/>
      <c r="BG1714" s="45"/>
      <c r="BH1714" s="37"/>
      <c r="BI1714" s="36"/>
      <c r="BJ1714" s="37"/>
      <c r="BK1714" s="36"/>
      <c r="BL1714" s="36"/>
      <c r="BM1714" s="53" t="str">
        <f>IF(BJ1714="","",WORKDAY(BJ1714,5,FESTIVOS_CO!A:A))</f>
        <v/>
      </c>
      <c r="BN1714" s="57" t="str">
        <f t="shared" ca="1" si="326"/>
        <v>PENDIENTE HACER AVISO</v>
      </c>
      <c r="BO1714" s="54" t="str">
        <f t="shared" ca="1" si="319"/>
        <v>EN TRÁMITE NOTIF. POR AVISO</v>
      </c>
      <c r="BP1714" s="37"/>
      <c r="BQ1714" s="53" t="str">
        <f>IF(BP1714="","",WORKDAY(BP1714,5,FESTIVOS_CO!A:A))</f>
        <v/>
      </c>
      <c r="BR1714" s="37"/>
      <c r="BS1714" s="36"/>
      <c r="BT1714" s="38"/>
      <c r="BU1714" s="58" t="e">
        <f>VLOOKUP(BT1714,Hoja2!$C:$D,2,0)</f>
        <v>#N/A</v>
      </c>
      <c r="BV1714" s="80" t="str">
        <f>IF(
AND(AO1714="",BD1714="",BQ1714=""),
"EN PROCESO NOTIFICACION / COMUNICACION",
IF(
BT1714="",
"NO APLICA",
IF(
BU1714=60,
IF(AO1714&lt;&gt;"",AO1714,IF(BD1714&lt;&gt;"",BD1714,BQ1714))+60,
WORKDAY(
IF(AO1714&lt;&gt;"",AO1714,IF(BD1714&lt;&gt;"",BD1714,BQ1714)),
BU1714,
FESTIVOS_CO!A:A
)
)
))</f>
        <v>EN PROCESO NOTIFICACION / COMUNICACION</v>
      </c>
      <c r="BW1714" s="44"/>
      <c r="BX1714" s="53"/>
      <c r="BY1714" s="45"/>
      <c r="BZ1714" s="37"/>
      <c r="CA1714" s="54" t="str">
        <f t="shared" si="320"/>
        <v>PENDIENTE EJECUTORIA</v>
      </c>
      <c r="CB1714" s="59" t="str">
        <f t="shared" si="329"/>
        <v/>
      </c>
      <c r="CC1714" s="36"/>
      <c r="CD1714" s="40"/>
      <c r="CE1714" s="46"/>
      <c r="CF1714" s="40"/>
      <c r="CG1714" s="40"/>
      <c r="CH1714" s="40"/>
      <c r="CI1714" s="36"/>
      <c r="CJ1714" s="47"/>
      <c r="CK1714" s="40"/>
      <c r="CL1714" s="40"/>
      <c r="CM1714" s="40"/>
      <c r="CN1714" s="40"/>
    </row>
    <row r="1715" spans="1:92" ht="42.75" hidden="1">
      <c r="A1715" s="49" t="str">
        <f t="shared" si="321"/>
        <v>SIN GESTIÓN</v>
      </c>
      <c r="B1715" s="58"/>
      <c r="C1715" s="37"/>
      <c r="D1715" s="37"/>
      <c r="E1715" s="49" t="str">
        <f t="shared" si="322"/>
        <v>PENDIENTE NOTIFICACIÓN</v>
      </c>
      <c r="F1715" s="141" t="str">
        <f t="shared" si="323"/>
        <v>PENDIENTE NOTIFICACIÓN</v>
      </c>
      <c r="G1715" s="49" t="str">
        <f t="shared" si="324"/>
        <v/>
      </c>
      <c r="H1715" s="51" t="str">
        <f ca="1">IF(
L1715="",
"",
IF(
NETWORKDAYS(L1715,IF(M1715&lt;&gt;"",M1715,TODAY()),FESTIVOS_CO!A:A)&gt;2,
"VENCIDO",
IF(
NETWORKDAYS(L1715,IF(M1715&lt;&gt;"",M1715,TODAY()),FESTIVOS_CO!A:A)=2,
"ALERTA",
"A TIEMPO"
)))</f>
        <v/>
      </c>
      <c r="I1715" s="40"/>
      <c r="J1715" s="36"/>
      <c r="K1715" s="37"/>
      <c r="L1715" s="50"/>
      <c r="M1715" s="37"/>
      <c r="N1715" s="52"/>
      <c r="O1715" s="52"/>
      <c r="P1715" s="36"/>
      <c r="Q1715" s="36"/>
      <c r="R1715" s="40"/>
      <c r="S1715" s="36"/>
      <c r="T1715" s="40"/>
      <c r="U1715" s="40"/>
      <c r="V1715" s="81"/>
      <c r="W1715" s="40"/>
      <c r="X1715" s="40"/>
      <c r="Y1715" s="40"/>
      <c r="Z1715" s="38" t="str">
        <f>IFERROR(VLOOKUP(Y1715,DIRECTORIO!A:B,2,FALSE),"")</f>
        <v/>
      </c>
      <c r="AA1715" s="40"/>
      <c r="AB1715" s="40"/>
      <c r="AC1715" s="40"/>
      <c r="AD1715" s="40"/>
      <c r="AE1715" s="40"/>
      <c r="AF1715" s="40"/>
      <c r="AG1715" s="41" t="s">
        <v>109</v>
      </c>
      <c r="AH1715" s="42"/>
      <c r="AI1715" s="54" t="str">
        <f t="shared" ca="1" si="325"/>
        <v>PENDIENTE NOTIFICACIÓN ELECTRÓNICA</v>
      </c>
      <c r="AJ1715" s="37"/>
      <c r="AK1715" s="37"/>
      <c r="AL1715" s="37"/>
      <c r="AM1715" s="53" t="str">
        <f>IF(AK1715="","",WORKDAY(AK1715,5,FESTIVOS_CO!A:A))</f>
        <v/>
      </c>
      <c r="AN1715" s="37"/>
      <c r="AO1715" s="37"/>
      <c r="AP1715" s="54" t="str">
        <f t="shared" ca="1" si="330"/>
        <v>NO APLICA</v>
      </c>
      <c r="AQ1715" s="36"/>
      <c r="AR1715" s="43"/>
      <c r="AS1715" s="37"/>
      <c r="AT1715" s="36"/>
      <c r="AU1715" s="37"/>
      <c r="AV1715" s="36"/>
      <c r="AW1715" s="36"/>
      <c r="AX1715" s="37"/>
      <c r="AY1715" s="140" t="str">
        <f>IF(AU1715="","",WORKDAY(AU1715,5,FESTIVOS_CO!A:A))</f>
        <v/>
      </c>
      <c r="AZ1715" s="54" t="str">
        <f t="shared" ca="1" si="327"/>
        <v>NO APLICA</v>
      </c>
      <c r="BA1715" s="55" t="str">
        <f>IF(AX1715="","",WORKDAY(AX1715,5,FESTIVOS_CO!A:A))</f>
        <v/>
      </c>
      <c r="BB1715" s="39"/>
      <c r="BC1715" s="40"/>
      <c r="BD1715" s="40"/>
      <c r="BE1715" s="56" t="str">
        <f t="shared" ca="1" si="328"/>
        <v>NO APLICA</v>
      </c>
      <c r="BF1715" s="37"/>
      <c r="BG1715" s="45"/>
      <c r="BH1715" s="37"/>
      <c r="BI1715" s="36"/>
      <c r="BJ1715" s="37"/>
      <c r="BK1715" s="36"/>
      <c r="BL1715" s="36"/>
      <c r="BM1715" s="53" t="str">
        <f>IF(BJ1715="","",WORKDAY(BJ1715,5,FESTIVOS_CO!A:A))</f>
        <v/>
      </c>
      <c r="BN1715" s="57" t="str">
        <f t="shared" ca="1" si="326"/>
        <v>PENDIENTE HACER AVISO</v>
      </c>
      <c r="BO1715" s="54" t="str">
        <f t="shared" ca="1" si="319"/>
        <v>EN TRÁMITE NOTIF. POR AVISO</v>
      </c>
      <c r="BP1715" s="37"/>
      <c r="BQ1715" s="53" t="str">
        <f>IF(BP1715="","",WORKDAY(BP1715,5,FESTIVOS_CO!A:A))</f>
        <v/>
      </c>
      <c r="BR1715" s="37"/>
      <c r="BS1715" s="36"/>
      <c r="BT1715" s="38"/>
      <c r="BU1715" s="58" t="e">
        <f>VLOOKUP(BT1715,Hoja2!$C:$D,2,0)</f>
        <v>#N/A</v>
      </c>
      <c r="BV1715" s="80" t="str">
        <f>IF(
AND(AO1715="",BD1715="",BQ1715=""),
"EN PROCESO NOTIFICACION / COMUNICACION",
IF(
BT1715="",
"NO APLICA",
IF(
BU1715=60,
IF(AO1715&lt;&gt;"",AO1715,IF(BD1715&lt;&gt;"",BD1715,BQ1715))+60,
WORKDAY(
IF(AO1715&lt;&gt;"",AO1715,IF(BD1715&lt;&gt;"",BD1715,BQ1715)),
BU1715,
FESTIVOS_CO!A:A
)
)
))</f>
        <v>EN PROCESO NOTIFICACION / COMUNICACION</v>
      </c>
      <c r="BW1715" s="44"/>
      <c r="BX1715" s="53"/>
      <c r="BY1715" s="45"/>
      <c r="BZ1715" s="37"/>
      <c r="CA1715" s="54" t="str">
        <f t="shared" si="320"/>
        <v>PENDIENTE EJECUTORIA</v>
      </c>
      <c r="CB1715" s="59" t="str">
        <f t="shared" si="329"/>
        <v/>
      </c>
      <c r="CC1715" s="36"/>
      <c r="CD1715" s="40"/>
      <c r="CE1715" s="46"/>
      <c r="CF1715" s="40"/>
      <c r="CG1715" s="40"/>
      <c r="CH1715" s="40"/>
      <c r="CI1715" s="36"/>
      <c r="CJ1715" s="47"/>
      <c r="CK1715" s="40"/>
      <c r="CL1715" s="40"/>
      <c r="CM1715" s="40"/>
      <c r="CN1715" s="40"/>
    </row>
    <row r="1716" spans="1:92" ht="42.75" hidden="1">
      <c r="A1716" s="49" t="str">
        <f t="shared" si="321"/>
        <v>SIN GESTIÓN</v>
      </c>
      <c r="B1716" s="58"/>
      <c r="C1716" s="37"/>
      <c r="D1716" s="37"/>
      <c r="E1716" s="49" t="str">
        <f t="shared" si="322"/>
        <v>PENDIENTE NOTIFICACIÓN</v>
      </c>
      <c r="F1716" s="141" t="str">
        <f t="shared" si="323"/>
        <v>PENDIENTE NOTIFICACIÓN</v>
      </c>
      <c r="G1716" s="49" t="str">
        <f t="shared" si="324"/>
        <v/>
      </c>
      <c r="H1716" s="51" t="str">
        <f ca="1">IF(
L1716="",
"",
IF(
NETWORKDAYS(L1716,IF(M1716&lt;&gt;"",M1716,TODAY()),FESTIVOS_CO!A:A)&gt;2,
"VENCIDO",
IF(
NETWORKDAYS(L1716,IF(M1716&lt;&gt;"",M1716,TODAY()),FESTIVOS_CO!A:A)=2,
"ALERTA",
"A TIEMPO"
)))</f>
        <v/>
      </c>
      <c r="I1716" s="40"/>
      <c r="J1716" s="36"/>
      <c r="K1716" s="37"/>
      <c r="L1716" s="50"/>
      <c r="M1716" s="37"/>
      <c r="N1716" s="52"/>
      <c r="O1716" s="52"/>
      <c r="P1716" s="36"/>
      <c r="Q1716" s="36"/>
      <c r="R1716" s="40"/>
      <c r="S1716" s="36"/>
      <c r="T1716" s="40"/>
      <c r="U1716" s="40"/>
      <c r="V1716" s="81"/>
      <c r="W1716" s="40"/>
      <c r="X1716" s="40"/>
      <c r="Y1716" s="40"/>
      <c r="Z1716" s="38" t="str">
        <f>IFERROR(VLOOKUP(Y1716,DIRECTORIO!A:B,2,FALSE),"")</f>
        <v/>
      </c>
      <c r="AA1716" s="40"/>
      <c r="AB1716" s="40"/>
      <c r="AC1716" s="40"/>
      <c r="AD1716" s="40"/>
      <c r="AE1716" s="40"/>
      <c r="AF1716" s="40"/>
      <c r="AG1716" s="41" t="s">
        <v>109</v>
      </c>
      <c r="AH1716" s="42"/>
      <c r="AI1716" s="54" t="str">
        <f t="shared" ca="1" si="325"/>
        <v>PENDIENTE NOTIFICACIÓN ELECTRÓNICA</v>
      </c>
      <c r="AJ1716" s="37"/>
      <c r="AK1716" s="37"/>
      <c r="AL1716" s="37"/>
      <c r="AM1716" s="53" t="str">
        <f>IF(AK1716="","",WORKDAY(AK1716,5,FESTIVOS_CO!A:A))</f>
        <v/>
      </c>
      <c r="AN1716" s="37"/>
      <c r="AO1716" s="37"/>
      <c r="AP1716" s="54" t="str">
        <f t="shared" ca="1" si="330"/>
        <v>NO APLICA</v>
      </c>
      <c r="AQ1716" s="36"/>
      <c r="AR1716" s="43"/>
      <c r="AS1716" s="37"/>
      <c r="AT1716" s="36"/>
      <c r="AU1716" s="37"/>
      <c r="AV1716" s="36"/>
      <c r="AW1716" s="36"/>
      <c r="AX1716" s="37"/>
      <c r="AY1716" s="140" t="str">
        <f>IF(AU1716="","",WORKDAY(AU1716,5,FESTIVOS_CO!A:A))</f>
        <v/>
      </c>
      <c r="AZ1716" s="54" t="str">
        <f t="shared" ca="1" si="327"/>
        <v>NO APLICA</v>
      </c>
      <c r="BA1716" s="55" t="str">
        <f>IF(AX1716="","",WORKDAY(AX1716,5,FESTIVOS_CO!A:A))</f>
        <v/>
      </c>
      <c r="BB1716" s="39"/>
      <c r="BC1716" s="40"/>
      <c r="BD1716" s="40"/>
      <c r="BE1716" s="56" t="str">
        <f t="shared" ca="1" si="328"/>
        <v>NO APLICA</v>
      </c>
      <c r="BF1716" s="37"/>
      <c r="BG1716" s="45"/>
      <c r="BH1716" s="37"/>
      <c r="BI1716" s="36"/>
      <c r="BJ1716" s="37"/>
      <c r="BK1716" s="36"/>
      <c r="BL1716" s="36"/>
      <c r="BM1716" s="53" t="str">
        <f>IF(BJ1716="","",WORKDAY(BJ1716,5,FESTIVOS_CO!A:A))</f>
        <v/>
      </c>
      <c r="BN1716" s="57" t="str">
        <f t="shared" ca="1" si="326"/>
        <v>PENDIENTE HACER AVISO</v>
      </c>
      <c r="BO1716" s="54" t="str">
        <f t="shared" ca="1" si="319"/>
        <v>EN TRÁMITE NOTIF. POR AVISO</v>
      </c>
      <c r="BP1716" s="37"/>
      <c r="BQ1716" s="53" t="str">
        <f>IF(BP1716="","",WORKDAY(BP1716,5,FESTIVOS_CO!A:A))</f>
        <v/>
      </c>
      <c r="BR1716" s="37"/>
      <c r="BS1716" s="36"/>
      <c r="BT1716" s="38"/>
      <c r="BU1716" s="58" t="e">
        <f>VLOOKUP(BT1716,Hoja2!$C:$D,2,0)</f>
        <v>#N/A</v>
      </c>
      <c r="BV1716" s="80" t="str">
        <f>IF(
AND(AO1716="",BD1716="",BQ1716=""),
"EN PROCESO NOTIFICACION / COMUNICACION",
IF(
BT1716="",
"NO APLICA",
IF(
BU1716=60,
IF(AO1716&lt;&gt;"",AO1716,IF(BD1716&lt;&gt;"",BD1716,BQ1716))+60,
WORKDAY(
IF(AO1716&lt;&gt;"",AO1716,IF(BD1716&lt;&gt;"",BD1716,BQ1716)),
BU1716,
FESTIVOS_CO!A:A
)
)
))</f>
        <v>EN PROCESO NOTIFICACION / COMUNICACION</v>
      </c>
      <c r="BW1716" s="44"/>
      <c r="BX1716" s="53"/>
      <c r="BY1716" s="45"/>
      <c r="BZ1716" s="37"/>
      <c r="CA1716" s="54" t="str">
        <f t="shared" si="320"/>
        <v>PENDIENTE EJECUTORIA</v>
      </c>
      <c r="CB1716" s="59" t="str">
        <f t="shared" si="329"/>
        <v/>
      </c>
      <c r="CC1716" s="36"/>
      <c r="CD1716" s="40"/>
      <c r="CE1716" s="46"/>
      <c r="CF1716" s="40"/>
      <c r="CG1716" s="40"/>
      <c r="CH1716" s="40"/>
      <c r="CI1716" s="36"/>
      <c r="CJ1716" s="47"/>
      <c r="CK1716" s="40"/>
      <c r="CL1716" s="40"/>
      <c r="CM1716" s="40"/>
      <c r="CN1716" s="40"/>
    </row>
    <row r="1717" spans="1:92" ht="42.75" hidden="1">
      <c r="A1717" s="49" t="str">
        <f t="shared" si="321"/>
        <v>SIN GESTIÓN</v>
      </c>
      <c r="B1717" s="58"/>
      <c r="C1717" s="37"/>
      <c r="D1717" s="37"/>
      <c r="E1717" s="49" t="str">
        <f t="shared" si="322"/>
        <v>PENDIENTE NOTIFICACIÓN</v>
      </c>
      <c r="F1717" s="141" t="str">
        <f t="shared" si="323"/>
        <v>PENDIENTE NOTIFICACIÓN</v>
      </c>
      <c r="G1717" s="49" t="str">
        <f t="shared" si="324"/>
        <v/>
      </c>
      <c r="H1717" s="51" t="str">
        <f ca="1">IF(
L1717="",
"",
IF(
NETWORKDAYS(L1717,IF(M1717&lt;&gt;"",M1717,TODAY()),FESTIVOS_CO!A:A)&gt;2,
"VENCIDO",
IF(
NETWORKDAYS(L1717,IF(M1717&lt;&gt;"",M1717,TODAY()),FESTIVOS_CO!A:A)=2,
"ALERTA",
"A TIEMPO"
)))</f>
        <v/>
      </c>
      <c r="I1717" s="40"/>
      <c r="J1717" s="36"/>
      <c r="K1717" s="37"/>
      <c r="L1717" s="50"/>
      <c r="M1717" s="37"/>
      <c r="N1717" s="52"/>
      <c r="O1717" s="52"/>
      <c r="P1717" s="36"/>
      <c r="Q1717" s="36"/>
      <c r="R1717" s="40"/>
      <c r="S1717" s="36"/>
      <c r="T1717" s="40"/>
      <c r="U1717" s="40"/>
      <c r="V1717" s="81"/>
      <c r="W1717" s="40"/>
      <c r="X1717" s="40"/>
      <c r="Y1717" s="40"/>
      <c r="Z1717" s="38" t="str">
        <f>IFERROR(VLOOKUP(Y1717,DIRECTORIO!A:B,2,FALSE),"")</f>
        <v/>
      </c>
      <c r="AA1717" s="40"/>
      <c r="AB1717" s="40"/>
      <c r="AC1717" s="40"/>
      <c r="AD1717" s="40"/>
      <c r="AE1717" s="40"/>
      <c r="AF1717" s="40"/>
      <c r="AG1717" s="41" t="s">
        <v>109</v>
      </c>
      <c r="AH1717" s="42"/>
      <c r="AI1717" s="54" t="str">
        <f t="shared" ca="1" si="325"/>
        <v>PENDIENTE NOTIFICACIÓN ELECTRÓNICA</v>
      </c>
      <c r="AJ1717" s="37"/>
      <c r="AK1717" s="37"/>
      <c r="AL1717" s="37"/>
      <c r="AM1717" s="53" t="str">
        <f>IF(AK1717="","",WORKDAY(AK1717,5,FESTIVOS_CO!A:A))</f>
        <v/>
      </c>
      <c r="AN1717" s="37"/>
      <c r="AO1717" s="37"/>
      <c r="AP1717" s="54" t="str">
        <f t="shared" ca="1" si="330"/>
        <v>NO APLICA</v>
      </c>
      <c r="AQ1717" s="36"/>
      <c r="AR1717" s="43"/>
      <c r="AS1717" s="37"/>
      <c r="AT1717" s="36"/>
      <c r="AU1717" s="37"/>
      <c r="AV1717" s="36"/>
      <c r="AW1717" s="36"/>
      <c r="AX1717" s="37"/>
      <c r="AY1717" s="140" t="str">
        <f>IF(AU1717="","",WORKDAY(AU1717,5,FESTIVOS_CO!A:A))</f>
        <v/>
      </c>
      <c r="AZ1717" s="54" t="str">
        <f t="shared" ca="1" si="327"/>
        <v>NO APLICA</v>
      </c>
      <c r="BA1717" s="55" t="str">
        <f>IF(AX1717="","",WORKDAY(AX1717,5,FESTIVOS_CO!A:A))</f>
        <v/>
      </c>
      <c r="BB1717" s="39"/>
      <c r="BC1717" s="40"/>
      <c r="BD1717" s="40"/>
      <c r="BE1717" s="56" t="str">
        <f t="shared" ca="1" si="328"/>
        <v>NO APLICA</v>
      </c>
      <c r="BF1717" s="37"/>
      <c r="BG1717" s="45"/>
      <c r="BH1717" s="37"/>
      <c r="BI1717" s="36"/>
      <c r="BJ1717" s="37"/>
      <c r="BK1717" s="36"/>
      <c r="BL1717" s="36"/>
      <c r="BM1717" s="53" t="str">
        <f>IF(BJ1717="","",WORKDAY(BJ1717,5,FESTIVOS_CO!A:A))</f>
        <v/>
      </c>
      <c r="BN1717" s="57" t="str">
        <f t="shared" ca="1" si="326"/>
        <v>PENDIENTE HACER AVISO</v>
      </c>
      <c r="BO1717" s="54" t="str">
        <f t="shared" ca="1" si="319"/>
        <v>EN TRÁMITE NOTIF. POR AVISO</v>
      </c>
      <c r="BP1717" s="37"/>
      <c r="BQ1717" s="53" t="str">
        <f>IF(BP1717="","",WORKDAY(BP1717,5,FESTIVOS_CO!A:A))</f>
        <v/>
      </c>
      <c r="BR1717" s="37"/>
      <c r="BS1717" s="36"/>
      <c r="BT1717" s="38"/>
      <c r="BU1717" s="58" t="e">
        <f>VLOOKUP(BT1717,Hoja2!$C:$D,2,0)</f>
        <v>#N/A</v>
      </c>
      <c r="BV1717" s="80" t="str">
        <f>IF(
AND(AO1717="",BD1717="",BQ1717=""),
"EN PROCESO NOTIFICACION / COMUNICACION",
IF(
BT1717="",
"NO APLICA",
IF(
BU1717=60,
IF(AO1717&lt;&gt;"",AO1717,IF(BD1717&lt;&gt;"",BD1717,BQ1717))+60,
WORKDAY(
IF(AO1717&lt;&gt;"",AO1717,IF(BD1717&lt;&gt;"",BD1717,BQ1717)),
BU1717,
FESTIVOS_CO!A:A
)
)
))</f>
        <v>EN PROCESO NOTIFICACION / COMUNICACION</v>
      </c>
      <c r="BW1717" s="44"/>
      <c r="BX1717" s="53"/>
      <c r="BY1717" s="45"/>
      <c r="BZ1717" s="37"/>
      <c r="CA1717" s="54" t="str">
        <f t="shared" si="320"/>
        <v>PENDIENTE EJECUTORIA</v>
      </c>
      <c r="CB1717" s="59" t="str">
        <f t="shared" si="329"/>
        <v/>
      </c>
      <c r="CC1717" s="36"/>
      <c r="CD1717" s="40"/>
      <c r="CE1717" s="46"/>
      <c r="CF1717" s="40"/>
      <c r="CG1717" s="40"/>
      <c r="CH1717" s="40"/>
      <c r="CI1717" s="36"/>
      <c r="CJ1717" s="47"/>
      <c r="CK1717" s="40"/>
      <c r="CL1717" s="40"/>
      <c r="CM1717" s="40"/>
      <c r="CN1717" s="40"/>
    </row>
    <row r="1718" spans="1:92" ht="42.75" hidden="1">
      <c r="A1718" s="49" t="str">
        <f t="shared" si="321"/>
        <v>SIN GESTIÓN</v>
      </c>
      <c r="B1718" s="58"/>
      <c r="C1718" s="37"/>
      <c r="D1718" s="37"/>
      <c r="E1718" s="49" t="str">
        <f t="shared" si="322"/>
        <v>PENDIENTE NOTIFICACIÓN</v>
      </c>
      <c r="F1718" s="141" t="str">
        <f t="shared" si="323"/>
        <v>PENDIENTE NOTIFICACIÓN</v>
      </c>
      <c r="G1718" s="49" t="str">
        <f t="shared" si="324"/>
        <v/>
      </c>
      <c r="H1718" s="51" t="str">
        <f ca="1">IF(
L1718="",
"",
IF(
NETWORKDAYS(L1718,IF(M1718&lt;&gt;"",M1718,TODAY()),FESTIVOS_CO!A:A)&gt;2,
"VENCIDO",
IF(
NETWORKDAYS(L1718,IF(M1718&lt;&gt;"",M1718,TODAY()),FESTIVOS_CO!A:A)=2,
"ALERTA",
"A TIEMPO"
)))</f>
        <v/>
      </c>
      <c r="I1718" s="40"/>
      <c r="J1718" s="36"/>
      <c r="K1718" s="37"/>
      <c r="L1718" s="50"/>
      <c r="M1718" s="37"/>
      <c r="N1718" s="52"/>
      <c r="O1718" s="52"/>
      <c r="P1718" s="36"/>
      <c r="Q1718" s="36"/>
      <c r="R1718" s="40"/>
      <c r="S1718" s="36"/>
      <c r="T1718" s="40"/>
      <c r="U1718" s="40"/>
      <c r="V1718" s="81"/>
      <c r="W1718" s="40"/>
      <c r="X1718" s="40"/>
      <c r="Y1718" s="40"/>
      <c r="Z1718" s="38" t="str">
        <f>IFERROR(VLOOKUP(Y1718,DIRECTORIO!A:B,2,FALSE),"")</f>
        <v/>
      </c>
      <c r="AA1718" s="40"/>
      <c r="AB1718" s="40"/>
      <c r="AC1718" s="40"/>
      <c r="AD1718" s="40"/>
      <c r="AE1718" s="40"/>
      <c r="AF1718" s="40"/>
      <c r="AG1718" s="41" t="s">
        <v>109</v>
      </c>
      <c r="AH1718" s="42"/>
      <c r="AI1718" s="54" t="str">
        <f t="shared" ca="1" si="325"/>
        <v>PENDIENTE NOTIFICACIÓN ELECTRÓNICA</v>
      </c>
      <c r="AJ1718" s="37"/>
      <c r="AK1718" s="37"/>
      <c r="AL1718" s="37"/>
      <c r="AM1718" s="53" t="str">
        <f>IF(AK1718="","",WORKDAY(AK1718,5,FESTIVOS_CO!A:A))</f>
        <v/>
      </c>
      <c r="AN1718" s="37"/>
      <c r="AO1718" s="37"/>
      <c r="AP1718" s="54" t="str">
        <f t="shared" ca="1" si="330"/>
        <v>NO APLICA</v>
      </c>
      <c r="AQ1718" s="36"/>
      <c r="AR1718" s="43"/>
      <c r="AS1718" s="37"/>
      <c r="AT1718" s="36"/>
      <c r="AU1718" s="37"/>
      <c r="AV1718" s="36"/>
      <c r="AW1718" s="36"/>
      <c r="AX1718" s="37"/>
      <c r="AY1718" s="140" t="str">
        <f>IF(AU1718="","",WORKDAY(AU1718,5,FESTIVOS_CO!A:A))</f>
        <v/>
      </c>
      <c r="AZ1718" s="54" t="str">
        <f t="shared" ca="1" si="327"/>
        <v>NO APLICA</v>
      </c>
      <c r="BA1718" s="55" t="str">
        <f>IF(AX1718="","",WORKDAY(AX1718,5,FESTIVOS_CO!A:A))</f>
        <v/>
      </c>
      <c r="BB1718" s="39"/>
      <c r="BC1718" s="40"/>
      <c r="BD1718" s="40"/>
      <c r="BE1718" s="56" t="str">
        <f t="shared" ca="1" si="328"/>
        <v>NO APLICA</v>
      </c>
      <c r="BF1718" s="37"/>
      <c r="BG1718" s="45"/>
      <c r="BH1718" s="37"/>
      <c r="BI1718" s="36"/>
      <c r="BJ1718" s="37"/>
      <c r="BK1718" s="36"/>
      <c r="BL1718" s="36"/>
      <c r="BM1718" s="53" t="str">
        <f>IF(BJ1718="","",WORKDAY(BJ1718,5,FESTIVOS_CO!A:A))</f>
        <v/>
      </c>
      <c r="BN1718" s="57" t="str">
        <f t="shared" ca="1" si="326"/>
        <v>PENDIENTE HACER AVISO</v>
      </c>
      <c r="BO1718" s="54" t="str">
        <f t="shared" ref="BO1718:BO1781" ca="1" si="331">IF(BN1718="NOTIFICACIÓN PERSONAL COMPLETA",
"NO PROCEDE AVISO",
IF(BR1718="SI",
"NOTIFICACION POR AVISO TERMINADA",
IF(BE1718="NO PROCEDE",
"NO PROCEDE AVISO",
IF(BN1718="VERIFICAR SI PROCEDE RECURSO",
"NOTIFICACIÓN POR AVISO COMPLETA",
"EN TRÁMITE NOTIF. POR AVISO"
))))</f>
        <v>EN TRÁMITE NOTIF. POR AVISO</v>
      </c>
      <c r="BP1718" s="37"/>
      <c r="BQ1718" s="53" t="str">
        <f>IF(BP1718="","",WORKDAY(BP1718,5,FESTIVOS_CO!A:A))</f>
        <v/>
      </c>
      <c r="BR1718" s="37"/>
      <c r="BS1718" s="36"/>
      <c r="BT1718" s="38"/>
      <c r="BU1718" s="58" t="e">
        <f>VLOOKUP(BT1718,Hoja2!$C:$D,2,0)</f>
        <v>#N/A</v>
      </c>
      <c r="BV1718" s="80" t="str">
        <f>IF(
AND(AO1718="",BD1718="",BQ1718=""),
"EN PROCESO NOTIFICACION / COMUNICACION",
IF(
BT1718="",
"NO APLICA",
IF(
BU1718=60,
IF(AO1718&lt;&gt;"",AO1718,IF(BD1718&lt;&gt;"",BD1718,BQ1718))+60,
WORKDAY(
IF(AO1718&lt;&gt;"",AO1718,IF(BD1718&lt;&gt;"",BD1718,BQ1718)),
BU1718,
FESTIVOS_CO!A:A
)
)
))</f>
        <v>EN PROCESO NOTIFICACION / COMUNICACION</v>
      </c>
      <c r="BW1718" s="44"/>
      <c r="BX1718" s="53"/>
      <c r="BY1718" s="45"/>
      <c r="BZ1718" s="37"/>
      <c r="CA1718" s="54" t="str">
        <f t="shared" ref="CA1718:CA1781" si="332">IF(BW1718&lt;&gt;"SI",
"PENDIENTE EJECUTORIA",
IF(AND(BX1718="",BY1718="",BZ1718=""),
"PENDIENTE HACER EJECUTORIA",
IF(AND(BX1718&lt;&gt;"",BY1718="",BZ1718=""),
"PENDIENTE REVISION EJECUTORIA",
IF(AND(BX1718&lt;&gt;"",BY1718&lt;&gt;"",BZ1718=""),
"PENDIENTE FIRMA EJECUTORIA",
"PROCESO EJECUTORIA TERMINADO"
))))</f>
        <v>PENDIENTE EJECUTORIA</v>
      </c>
      <c r="CB1718" s="59" t="str">
        <f t="shared" si="329"/>
        <v/>
      </c>
      <c r="CC1718" s="36"/>
      <c r="CD1718" s="40"/>
      <c r="CE1718" s="46"/>
      <c r="CF1718" s="40"/>
      <c r="CG1718" s="40"/>
      <c r="CH1718" s="40"/>
      <c r="CI1718" s="36"/>
      <c r="CJ1718" s="47"/>
      <c r="CK1718" s="40"/>
      <c r="CL1718" s="40"/>
      <c r="CM1718" s="40"/>
      <c r="CN1718" s="40"/>
    </row>
    <row r="1719" spans="1:92" ht="42.75" hidden="1">
      <c r="A1719" s="49" t="str">
        <f t="shared" si="321"/>
        <v>SIN GESTIÓN</v>
      </c>
      <c r="B1719" s="58"/>
      <c r="C1719" s="37"/>
      <c r="D1719" s="37"/>
      <c r="E1719" s="49" t="str">
        <f t="shared" si="322"/>
        <v>PENDIENTE NOTIFICACIÓN</v>
      </c>
      <c r="F1719" s="141" t="str">
        <f t="shared" si="323"/>
        <v>PENDIENTE NOTIFICACIÓN</v>
      </c>
      <c r="G1719" s="49" t="str">
        <f t="shared" si="324"/>
        <v/>
      </c>
      <c r="H1719" s="51" t="str">
        <f ca="1">IF(
L1719="",
"",
IF(
NETWORKDAYS(L1719,IF(M1719&lt;&gt;"",M1719,TODAY()),FESTIVOS_CO!A:A)&gt;2,
"VENCIDO",
IF(
NETWORKDAYS(L1719,IF(M1719&lt;&gt;"",M1719,TODAY()),FESTIVOS_CO!A:A)=2,
"ALERTA",
"A TIEMPO"
)))</f>
        <v/>
      </c>
      <c r="I1719" s="40"/>
      <c r="J1719" s="36"/>
      <c r="K1719" s="37"/>
      <c r="L1719" s="50"/>
      <c r="M1719" s="37"/>
      <c r="N1719" s="52"/>
      <c r="O1719" s="52"/>
      <c r="P1719" s="36"/>
      <c r="Q1719" s="36"/>
      <c r="R1719" s="40"/>
      <c r="S1719" s="36"/>
      <c r="T1719" s="40"/>
      <c r="U1719" s="40"/>
      <c r="V1719" s="81"/>
      <c r="W1719" s="40"/>
      <c r="X1719" s="40"/>
      <c r="Y1719" s="40"/>
      <c r="Z1719" s="38" t="str">
        <f>IFERROR(VLOOKUP(Y1719,DIRECTORIO!A:B,2,FALSE),"")</f>
        <v/>
      </c>
      <c r="AA1719" s="40"/>
      <c r="AB1719" s="40"/>
      <c r="AC1719" s="40"/>
      <c r="AD1719" s="40"/>
      <c r="AE1719" s="40"/>
      <c r="AF1719" s="40"/>
      <c r="AG1719" s="41" t="s">
        <v>109</v>
      </c>
      <c r="AH1719" s="42"/>
      <c r="AI1719" s="54" t="str">
        <f t="shared" ca="1" si="325"/>
        <v>PENDIENTE NOTIFICACIÓN ELECTRÓNICA</v>
      </c>
      <c r="AJ1719" s="37"/>
      <c r="AK1719" s="37"/>
      <c r="AL1719" s="37"/>
      <c r="AM1719" s="53" t="str">
        <f>IF(AK1719="","",WORKDAY(AK1719,5,FESTIVOS_CO!A:A))</f>
        <v/>
      </c>
      <c r="AN1719" s="37"/>
      <c r="AO1719" s="37"/>
      <c r="AP1719" s="54" t="str">
        <f t="shared" ca="1" si="330"/>
        <v>NO APLICA</v>
      </c>
      <c r="AQ1719" s="36"/>
      <c r="AR1719" s="43"/>
      <c r="AS1719" s="37"/>
      <c r="AT1719" s="36"/>
      <c r="AU1719" s="37"/>
      <c r="AV1719" s="36"/>
      <c r="AW1719" s="36"/>
      <c r="AX1719" s="37"/>
      <c r="AY1719" s="140" t="str">
        <f>IF(AU1719="","",WORKDAY(AU1719,5,FESTIVOS_CO!A:A))</f>
        <v/>
      </c>
      <c r="AZ1719" s="54" t="str">
        <f t="shared" ca="1" si="327"/>
        <v>NO APLICA</v>
      </c>
      <c r="BA1719" s="55" t="str">
        <f>IF(AX1719="","",WORKDAY(AX1719,5,FESTIVOS_CO!A:A))</f>
        <v/>
      </c>
      <c r="BB1719" s="39"/>
      <c r="BC1719" s="40"/>
      <c r="BD1719" s="40"/>
      <c r="BE1719" s="56" t="str">
        <f t="shared" ca="1" si="328"/>
        <v>NO APLICA</v>
      </c>
      <c r="BF1719" s="37"/>
      <c r="BG1719" s="45"/>
      <c r="BH1719" s="37"/>
      <c r="BI1719" s="36"/>
      <c r="BJ1719" s="37"/>
      <c r="BK1719" s="36"/>
      <c r="BL1719" s="36"/>
      <c r="BM1719" s="53" t="str">
        <f>IF(BJ1719="","",WORKDAY(BJ1719,5,FESTIVOS_CO!A:A))</f>
        <v/>
      </c>
      <c r="BN1719" s="57" t="str">
        <f t="shared" ca="1" si="326"/>
        <v>PENDIENTE HACER AVISO</v>
      </c>
      <c r="BO1719" s="54" t="str">
        <f t="shared" ca="1" si="331"/>
        <v>EN TRÁMITE NOTIF. POR AVISO</v>
      </c>
      <c r="BP1719" s="37"/>
      <c r="BQ1719" s="53" t="str">
        <f>IF(BP1719="","",WORKDAY(BP1719,5,FESTIVOS_CO!A:A))</f>
        <v/>
      </c>
      <c r="BR1719" s="37"/>
      <c r="BS1719" s="36"/>
      <c r="BT1719" s="38"/>
      <c r="BU1719" s="58" t="e">
        <f>VLOOKUP(BT1719,Hoja2!$C:$D,2,0)</f>
        <v>#N/A</v>
      </c>
      <c r="BV1719" s="80" t="str">
        <f>IF(
AND(AO1719="",BD1719="",BQ1719=""),
"EN PROCESO NOTIFICACION / COMUNICACION",
IF(
BT1719="",
"NO APLICA",
IF(
BU1719=60,
IF(AO1719&lt;&gt;"",AO1719,IF(BD1719&lt;&gt;"",BD1719,BQ1719))+60,
WORKDAY(
IF(AO1719&lt;&gt;"",AO1719,IF(BD1719&lt;&gt;"",BD1719,BQ1719)),
BU1719,
FESTIVOS_CO!A:A
)
)
))</f>
        <v>EN PROCESO NOTIFICACION / COMUNICACION</v>
      </c>
      <c r="BW1719" s="44"/>
      <c r="BX1719" s="53"/>
      <c r="BY1719" s="45"/>
      <c r="BZ1719" s="37"/>
      <c r="CA1719" s="54" t="str">
        <f t="shared" si="332"/>
        <v>PENDIENTE EJECUTORIA</v>
      </c>
      <c r="CB1719" s="59" t="str">
        <f t="shared" si="329"/>
        <v/>
      </c>
      <c r="CC1719" s="36"/>
      <c r="CD1719" s="40"/>
      <c r="CE1719" s="46"/>
      <c r="CF1719" s="40"/>
      <c r="CG1719" s="40"/>
      <c r="CH1719" s="40"/>
      <c r="CI1719" s="36"/>
      <c r="CJ1719" s="47"/>
      <c r="CK1719" s="40"/>
      <c r="CL1719" s="40"/>
      <c r="CM1719" s="40"/>
      <c r="CN1719" s="40"/>
    </row>
    <row r="1720" spans="1:92" ht="42.75" hidden="1">
      <c r="A1720" s="49" t="str">
        <f t="shared" ref="A1720:A1783" si="333">IF(
AND(Q1720="NO",S1720&lt;&gt;"SI"),
"TERMINADO PRODUCTO NO CONFORME",
IF(
AND(
COUNTBLANK(AJ1720:AO1720)=COLUMNS(AJ1720:AO1720),
COUNTBLANK(AQ1720:AY1720)=COLUMNS(AQ1720:AY1720),
COUNTBLANK(BC1720:BD1720)=COLUMNS(BC1720:BD1720),
COUNTBLANK(BF1720:BM1720)=COLUMNS(BF1720:BM1720),
COUNTBLANK(BP1720:BR1720)=COLUMNS(BP1720:BR1720)
),
"SIN GESTIÓN",
IF(
AND(BC1720&lt;&gt;"",BD1720&lt;&gt;"",AO1720="",AX1720="",BQ1720=""),
"NOTIFICADO POR CONDUCTA CONCLUYENTE",
IF(
AI1720="NOTIFICACIÓN ELECTRÓNICA EFECTIVA",
CA1720,
IF(
OR(
AI1720="NO PROCEDE NOTIFICACIÓN ELECTRÓNICA",
AI1720="REALIZAR CITACIÓN",
AI1720="NOTIFICACIÓN ELECTRÓNICA NO EFECTIVA"
),
IF(
AZ1720="HACER AVISO",
IF(
OR(
BN1720="NOTIFICACIÓN POR AVISO TERMINADA",
BN1720="NOTIFICACIÓN PERSONAL COMPLETA"
),
CA1720,
BN1720
),
AZ1720
),
AI1720
)
)
)
))</f>
        <v>SIN GESTIÓN</v>
      </c>
      <c r="B1720" s="58"/>
      <c r="C1720" s="37"/>
      <c r="D1720" s="37"/>
      <c r="E1720" s="49" t="str">
        <f t="shared" ref="E1720:E1783" si="334">IF(AN1720="SI",
"NOTIFICACIÓN ELECTRÓNICA",
IF(AND(BC1720&lt;&gt;"",BD1720&lt;&gt;""),
"NOTIFICACIÓN PERSONAL",
IF(BL1720="SI",
"NOTIFICACIÓN POR AVISO",
"PENDIENTE NOTIFICACIÓN"
)))</f>
        <v>PENDIENTE NOTIFICACIÓN</v>
      </c>
      <c r="F1720" s="141" t="str">
        <f t="shared" ref="F1720:F1783" si="335">IF(
AND(AN1720&lt;&gt;"SI",AW1720&lt;&gt;"SI",BL1720&lt;&gt;"SI",BC1720="",BD1720=""),
"PENDIENTE NOTIFICACIÓN",
IF(AN1720="SI",
AO1720,
IF(AW1720="SI",
AX1720,
IF(AND(BC1720&lt;&gt;"",BD1720&lt;&gt;""),
BD1720,
IF(BL1720="SI",
BQ1720,
"PENDIENTE NOTIFICACIÓN"
)))))</f>
        <v>PENDIENTE NOTIFICACIÓN</v>
      </c>
      <c r="G1720" s="49" t="str">
        <f t="shared" ref="G1720:G1783" si="336">IF(
OR(
C1720="",
F1720="PENDIENTE NOTIFICACIÓN",
NOT(ISNUMBER(C1720)),
NOT(ISNUMBER(F1720)),
F1720&lt;C1720
),
"",
F1720-C1720
)</f>
        <v/>
      </c>
      <c r="H1720" s="51" t="str">
        <f ca="1">IF(
L1720="",
"",
IF(
NETWORKDAYS(L1720,IF(M1720&lt;&gt;"",M1720,TODAY()),FESTIVOS_CO!A:A)&gt;2,
"VENCIDO",
IF(
NETWORKDAYS(L1720,IF(M1720&lt;&gt;"",M1720,TODAY()),FESTIVOS_CO!A:A)=2,
"ALERTA",
"A TIEMPO"
)))</f>
        <v/>
      </c>
      <c r="I1720" s="40"/>
      <c r="J1720" s="36"/>
      <c r="K1720" s="37"/>
      <c r="L1720" s="50"/>
      <c r="M1720" s="37"/>
      <c r="N1720" s="52"/>
      <c r="O1720" s="52"/>
      <c r="P1720" s="36"/>
      <c r="Q1720" s="36"/>
      <c r="R1720" s="40"/>
      <c r="S1720" s="36"/>
      <c r="T1720" s="40"/>
      <c r="U1720" s="40"/>
      <c r="V1720" s="81"/>
      <c r="W1720" s="40"/>
      <c r="X1720" s="40"/>
      <c r="Y1720" s="40"/>
      <c r="Z1720" s="38" t="str">
        <f>IFERROR(VLOOKUP(Y1720,DIRECTORIO!A:B,2,FALSE),"")</f>
        <v/>
      </c>
      <c r="AA1720" s="40"/>
      <c r="AB1720" s="40"/>
      <c r="AC1720" s="40"/>
      <c r="AD1720" s="40"/>
      <c r="AE1720" s="40"/>
      <c r="AF1720" s="40"/>
      <c r="AG1720" s="41" t="s">
        <v>109</v>
      </c>
      <c r="AH1720" s="42"/>
      <c r="AI1720" s="54" t="str">
        <f t="shared" ref="AI1720:AI1783" ca="1" si="337">IF(AL1720="NO",
"REALIZAR CITACIÓN",
IF(AND(AJ1720="SI",AL1720&lt;&gt;"SI",AL1720&lt;&gt;"NO"),
"PENDIENTE ENTREGA NOTIFICACIÓN ELECTRÓNICA",
IF(AND(AJ1720="SI",AL1720="SI",AN1720="SI"),
"NOTIFICACIÓN ELECTRÓNICA EFECTIVA",
IF(AND(AJ1720="",AK1720="",AL1720="",AM1720="",AN1720="",AO1720=""),
"PENDIENTE NOTIFICACIÓN ELECTRÓNICA",
IF(AJ1720="NO",
"NO PROCEDE NOTIFICACIÓN ELECTRÓNICA",
IF(AND(AJ1720="SI",F1720=""),
"PENDIENTE ENVÍO NOTIFICACIÓN ELECTRÓNICA",
IF(AND(AJ1720="SI",TODAY()-F1720&lt;=5),
"EN ESPERA DE NOTIFICACIÓN ELECTRÓNICA (5 DÍAS)",
"NOTIFICACIÓN ELECTRÓNICA NO EFECTIVA"
)))))))</f>
        <v>PENDIENTE NOTIFICACIÓN ELECTRÓNICA</v>
      </c>
      <c r="AJ1720" s="37"/>
      <c r="AK1720" s="37"/>
      <c r="AL1720" s="37"/>
      <c r="AM1720" s="53" t="str">
        <f>IF(AK1720="","",WORKDAY(AK1720,5,FESTIVOS_CO!A:A))</f>
        <v/>
      </c>
      <c r="AN1720" s="37"/>
      <c r="AO1720" s="37"/>
      <c r="AP1720" s="54" t="str">
        <f t="shared" ca="1" si="330"/>
        <v>NO APLICA</v>
      </c>
      <c r="AQ1720" s="36"/>
      <c r="AR1720" s="43"/>
      <c r="AS1720" s="37"/>
      <c r="AT1720" s="36"/>
      <c r="AU1720" s="37"/>
      <c r="AV1720" s="36"/>
      <c r="AW1720" s="36"/>
      <c r="AX1720" s="37"/>
      <c r="AY1720" s="140" t="str">
        <f>IF(AU1720="","",WORKDAY(AU1720,5,FESTIVOS_CO!A:A))</f>
        <v/>
      </c>
      <c r="AZ1720" s="54" t="str">
        <f t="shared" ca="1" si="327"/>
        <v>NO APLICA</v>
      </c>
      <c r="BA1720" s="55" t="str">
        <f>IF(AX1720="","",WORKDAY(AX1720,5,FESTIVOS_CO!A:A))</f>
        <v/>
      </c>
      <c r="BB1720" s="39"/>
      <c r="BC1720" s="40"/>
      <c r="BD1720" s="40"/>
      <c r="BE1720" s="56" t="str">
        <f t="shared" ca="1" si="328"/>
        <v>NO APLICA</v>
      </c>
      <c r="BF1720" s="37"/>
      <c r="BG1720" s="45"/>
      <c r="BH1720" s="37"/>
      <c r="BI1720" s="36"/>
      <c r="BJ1720" s="37"/>
      <c r="BK1720" s="36"/>
      <c r="BL1720" s="36"/>
      <c r="BM1720" s="53" t="str">
        <f>IF(BJ1720="","",WORKDAY(BJ1720,5,FESTIVOS_CO!A:A))</f>
        <v/>
      </c>
      <c r="BN1720" s="57" t="str">
        <f t="shared" ref="BN1720:BN1783" ca="1" si="338">IF(
AND(AZ1720="CITACIÓN COMPLETA EN ESPERA DE NOTIFICACION PERSONAL",BB1720="NO"),
"PENDIENTE HACER AVISO",
IF(AND(BC1720&lt;&gt;"",BD1720&lt;&gt;""),
"NOTIFICACIÓN PERSONAL COMPLETA",
IF(BR1720="SI",
"NOTIFICACIÓN POR AVISO TERMINADA",
IF(BE1720="NO PROCEDE",
"NO PROCEDE",
IF(BF1720="",
"PENDIENTE HACER AVISO",
IF(BG1720="",
"PENDIENTE REVISIÓN AVISO",
IF(BH1720="",
"PENDIENTE FIRMA AVISO",
IF(BI1720="",
"PENDIENTE RADICAR AVISO",
IF(BL1720="",
"EN TRÁMITE DE ENTREGA AVISO",
IF(BL1720="NO",
"PUBLICAR AVISO CARTELERA",
IF(BL1720="SI",
"VERIFICAR SI PROCEDE RECURSO",
IF(BE1720="HACER AVISO",
"HACER AVISO",
"NO APLICA"
))))))))))))</f>
        <v>PENDIENTE HACER AVISO</v>
      </c>
      <c r="BO1720" s="54" t="str">
        <f t="shared" ca="1" si="331"/>
        <v>EN TRÁMITE NOTIF. POR AVISO</v>
      </c>
      <c r="BP1720" s="37"/>
      <c r="BQ1720" s="53" t="str">
        <f>IF(BP1720="","",WORKDAY(BP1720,5,FESTIVOS_CO!A:A))</f>
        <v/>
      </c>
      <c r="BR1720" s="37"/>
      <c r="BS1720" s="36"/>
      <c r="BT1720" s="38"/>
      <c r="BU1720" s="58" t="e">
        <f>VLOOKUP(BT1720,Hoja2!$C:$D,2,0)</f>
        <v>#N/A</v>
      </c>
      <c r="BV1720" s="80" t="str">
        <f>IF(
AND(AO1720="",BD1720="",BQ1720=""),
"EN PROCESO NOTIFICACION / COMUNICACION",
IF(
BT1720="",
"NO APLICA",
IF(
BU1720=60,
IF(AO1720&lt;&gt;"",AO1720,IF(BD1720&lt;&gt;"",BD1720,BQ1720))+60,
WORKDAY(
IF(AO1720&lt;&gt;"",AO1720,IF(BD1720&lt;&gt;"",BD1720,BQ1720)),
BU1720,
FESTIVOS_CO!A:A
)
)
))</f>
        <v>EN PROCESO NOTIFICACION / COMUNICACION</v>
      </c>
      <c r="BW1720" s="44"/>
      <c r="BX1720" s="53"/>
      <c r="BY1720" s="45"/>
      <c r="BZ1720" s="37"/>
      <c r="CA1720" s="54" t="str">
        <f t="shared" si="332"/>
        <v>PENDIENTE EJECUTORIA</v>
      </c>
      <c r="CB1720" s="59" t="str">
        <f t="shared" si="329"/>
        <v/>
      </c>
      <c r="CC1720" s="36"/>
      <c r="CD1720" s="40"/>
      <c r="CE1720" s="46"/>
      <c r="CF1720" s="40"/>
      <c r="CG1720" s="40"/>
      <c r="CH1720" s="40"/>
      <c r="CI1720" s="36"/>
      <c r="CJ1720" s="47"/>
      <c r="CK1720" s="40"/>
      <c r="CL1720" s="40"/>
      <c r="CM1720" s="40"/>
      <c r="CN1720" s="40"/>
    </row>
    <row r="1721" spans="1:92" ht="42.75" hidden="1">
      <c r="A1721" s="49" t="str">
        <f t="shared" si="333"/>
        <v>SIN GESTIÓN</v>
      </c>
      <c r="B1721" s="58"/>
      <c r="C1721" s="37"/>
      <c r="D1721" s="37"/>
      <c r="E1721" s="49" t="str">
        <f t="shared" si="334"/>
        <v>PENDIENTE NOTIFICACIÓN</v>
      </c>
      <c r="F1721" s="141" t="str">
        <f t="shared" si="335"/>
        <v>PENDIENTE NOTIFICACIÓN</v>
      </c>
      <c r="G1721" s="49" t="str">
        <f t="shared" si="336"/>
        <v/>
      </c>
      <c r="H1721" s="51" t="str">
        <f ca="1">IF(
L1721="",
"",
IF(
NETWORKDAYS(L1721,IF(M1721&lt;&gt;"",M1721,TODAY()),FESTIVOS_CO!A:A)&gt;2,
"VENCIDO",
IF(
NETWORKDAYS(L1721,IF(M1721&lt;&gt;"",M1721,TODAY()),FESTIVOS_CO!A:A)=2,
"ALERTA",
"A TIEMPO"
)))</f>
        <v/>
      </c>
      <c r="I1721" s="40"/>
      <c r="J1721" s="36"/>
      <c r="K1721" s="37"/>
      <c r="L1721" s="50"/>
      <c r="M1721" s="37"/>
      <c r="N1721" s="52"/>
      <c r="O1721" s="52"/>
      <c r="P1721" s="36"/>
      <c r="Q1721" s="36"/>
      <c r="R1721" s="40"/>
      <c r="S1721" s="36"/>
      <c r="T1721" s="40"/>
      <c r="U1721" s="40"/>
      <c r="V1721" s="81"/>
      <c r="W1721" s="40"/>
      <c r="X1721" s="40"/>
      <c r="Y1721" s="40"/>
      <c r="Z1721" s="38" t="str">
        <f>IFERROR(VLOOKUP(Y1721,DIRECTORIO!A:B,2,FALSE),"")</f>
        <v/>
      </c>
      <c r="AA1721" s="40"/>
      <c r="AB1721" s="40"/>
      <c r="AC1721" s="40"/>
      <c r="AD1721" s="40"/>
      <c r="AE1721" s="40"/>
      <c r="AF1721" s="40"/>
      <c r="AG1721" s="41" t="s">
        <v>109</v>
      </c>
      <c r="AH1721" s="42"/>
      <c r="AI1721" s="54" t="str">
        <f t="shared" ca="1" si="337"/>
        <v>PENDIENTE NOTIFICACIÓN ELECTRÓNICA</v>
      </c>
      <c r="AJ1721" s="37"/>
      <c r="AK1721" s="37"/>
      <c r="AL1721" s="37"/>
      <c r="AM1721" s="53" t="str">
        <f>IF(AK1721="","",WORKDAY(AK1721,5,FESTIVOS_CO!A:A))</f>
        <v/>
      </c>
      <c r="AN1721" s="37"/>
      <c r="AO1721" s="37"/>
      <c r="AP1721" s="54" t="str">
        <f t="shared" ca="1" si="330"/>
        <v>NO APLICA</v>
      </c>
      <c r="AQ1721" s="36"/>
      <c r="AR1721" s="43"/>
      <c r="AS1721" s="37"/>
      <c r="AT1721" s="36"/>
      <c r="AU1721" s="37"/>
      <c r="AV1721" s="36"/>
      <c r="AW1721" s="36"/>
      <c r="AX1721" s="37"/>
      <c r="AY1721" s="140" t="str">
        <f>IF(AU1721="","",WORKDAY(AU1721,5,FESTIVOS_CO!A:A))</f>
        <v/>
      </c>
      <c r="AZ1721" s="54" t="str">
        <f t="shared" ca="1" si="327"/>
        <v>NO APLICA</v>
      </c>
      <c r="BA1721" s="55" t="str">
        <f>IF(AX1721="","",WORKDAY(AX1721,5,FESTIVOS_CO!A:A))</f>
        <v/>
      </c>
      <c r="BB1721" s="39"/>
      <c r="BC1721" s="40"/>
      <c r="BD1721" s="40"/>
      <c r="BE1721" s="56" t="str">
        <f t="shared" ca="1" si="328"/>
        <v>NO APLICA</v>
      </c>
      <c r="BF1721" s="37"/>
      <c r="BG1721" s="45"/>
      <c r="BH1721" s="37"/>
      <c r="BI1721" s="36"/>
      <c r="BJ1721" s="37"/>
      <c r="BK1721" s="36"/>
      <c r="BL1721" s="36"/>
      <c r="BM1721" s="53" t="str">
        <f>IF(BJ1721="","",WORKDAY(BJ1721,5,FESTIVOS_CO!A:A))</f>
        <v/>
      </c>
      <c r="BN1721" s="57" t="str">
        <f t="shared" ca="1" si="338"/>
        <v>PENDIENTE HACER AVISO</v>
      </c>
      <c r="BO1721" s="54" t="str">
        <f t="shared" ca="1" si="331"/>
        <v>EN TRÁMITE NOTIF. POR AVISO</v>
      </c>
      <c r="BP1721" s="37"/>
      <c r="BQ1721" s="53" t="str">
        <f>IF(BP1721="","",WORKDAY(BP1721,5,FESTIVOS_CO!A:A))</f>
        <v/>
      </c>
      <c r="BR1721" s="37"/>
      <c r="BS1721" s="36"/>
      <c r="BT1721" s="38"/>
      <c r="BU1721" s="58" t="e">
        <f>VLOOKUP(BT1721,Hoja2!$C:$D,2,0)</f>
        <v>#N/A</v>
      </c>
      <c r="BV1721" s="80" t="str">
        <f>IF(
AND(AO1721="",BD1721="",BQ1721=""),
"EN PROCESO NOTIFICACION / COMUNICACION",
IF(
BT1721="",
"NO APLICA",
IF(
BU1721=60,
IF(AO1721&lt;&gt;"",AO1721,IF(BD1721&lt;&gt;"",BD1721,BQ1721))+60,
WORKDAY(
IF(AO1721&lt;&gt;"",AO1721,IF(BD1721&lt;&gt;"",BD1721,BQ1721)),
BU1721,
FESTIVOS_CO!A:A
)
)
))</f>
        <v>EN PROCESO NOTIFICACION / COMUNICACION</v>
      </c>
      <c r="BW1721" s="44"/>
      <c r="BX1721" s="53"/>
      <c r="BY1721" s="45"/>
      <c r="BZ1721" s="37"/>
      <c r="CA1721" s="54" t="str">
        <f t="shared" si="332"/>
        <v>PENDIENTE EJECUTORIA</v>
      </c>
      <c r="CB1721" s="59" t="str">
        <f t="shared" si="329"/>
        <v/>
      </c>
      <c r="CC1721" s="36"/>
      <c r="CD1721" s="40"/>
      <c r="CE1721" s="46"/>
      <c r="CF1721" s="40"/>
      <c r="CG1721" s="40"/>
      <c r="CH1721" s="40"/>
      <c r="CI1721" s="36"/>
      <c r="CJ1721" s="47"/>
      <c r="CK1721" s="40"/>
      <c r="CL1721" s="40"/>
      <c r="CM1721" s="40"/>
      <c r="CN1721" s="40"/>
    </row>
    <row r="1722" spans="1:92" ht="42.75" hidden="1">
      <c r="A1722" s="49" t="str">
        <f t="shared" si="333"/>
        <v>SIN GESTIÓN</v>
      </c>
      <c r="B1722" s="58"/>
      <c r="C1722" s="37"/>
      <c r="D1722" s="37"/>
      <c r="E1722" s="49" t="str">
        <f t="shared" si="334"/>
        <v>PENDIENTE NOTIFICACIÓN</v>
      </c>
      <c r="F1722" s="141" t="str">
        <f t="shared" si="335"/>
        <v>PENDIENTE NOTIFICACIÓN</v>
      </c>
      <c r="G1722" s="49" t="str">
        <f t="shared" si="336"/>
        <v/>
      </c>
      <c r="H1722" s="51" t="str">
        <f ca="1">IF(
L1722="",
"",
IF(
NETWORKDAYS(L1722,IF(M1722&lt;&gt;"",M1722,TODAY()),FESTIVOS_CO!A:A)&gt;2,
"VENCIDO",
IF(
NETWORKDAYS(L1722,IF(M1722&lt;&gt;"",M1722,TODAY()),FESTIVOS_CO!A:A)=2,
"ALERTA",
"A TIEMPO"
)))</f>
        <v/>
      </c>
      <c r="I1722" s="40"/>
      <c r="J1722" s="36"/>
      <c r="K1722" s="37"/>
      <c r="L1722" s="50"/>
      <c r="M1722" s="37"/>
      <c r="N1722" s="52"/>
      <c r="O1722" s="52"/>
      <c r="P1722" s="36"/>
      <c r="Q1722" s="36"/>
      <c r="R1722" s="40"/>
      <c r="S1722" s="36"/>
      <c r="T1722" s="40"/>
      <c r="U1722" s="40"/>
      <c r="V1722" s="81"/>
      <c r="W1722" s="40"/>
      <c r="X1722" s="40"/>
      <c r="Y1722" s="40"/>
      <c r="Z1722" s="38" t="str">
        <f>IFERROR(VLOOKUP(Y1722,DIRECTORIO!A:B,2,FALSE),"")</f>
        <v/>
      </c>
      <c r="AA1722" s="40"/>
      <c r="AB1722" s="40"/>
      <c r="AC1722" s="40"/>
      <c r="AD1722" s="40"/>
      <c r="AE1722" s="40"/>
      <c r="AF1722" s="40"/>
      <c r="AG1722" s="41" t="s">
        <v>109</v>
      </c>
      <c r="AH1722" s="42"/>
      <c r="AI1722" s="54" t="str">
        <f t="shared" ca="1" si="337"/>
        <v>PENDIENTE NOTIFICACIÓN ELECTRÓNICA</v>
      </c>
      <c r="AJ1722" s="37"/>
      <c r="AK1722" s="37"/>
      <c r="AL1722" s="37"/>
      <c r="AM1722" s="53" t="str">
        <f>IF(AK1722="","",WORKDAY(AK1722,5,FESTIVOS_CO!A:A))</f>
        <v/>
      </c>
      <c r="AN1722" s="37"/>
      <c r="AO1722" s="37"/>
      <c r="AP1722" s="54" t="str">
        <f t="shared" ca="1" si="330"/>
        <v>NO APLICA</v>
      </c>
      <c r="AQ1722" s="36"/>
      <c r="AR1722" s="43"/>
      <c r="AS1722" s="37"/>
      <c r="AT1722" s="36"/>
      <c r="AU1722" s="37"/>
      <c r="AV1722" s="36"/>
      <c r="AW1722" s="36"/>
      <c r="AX1722" s="37"/>
      <c r="AY1722" s="140" t="str">
        <f>IF(AU1722="","",WORKDAY(AU1722,5,FESTIVOS_CO!A:A))</f>
        <v/>
      </c>
      <c r="AZ1722" s="54" t="str">
        <f t="shared" ca="1" si="327"/>
        <v>NO APLICA</v>
      </c>
      <c r="BA1722" s="55" t="str">
        <f>IF(AX1722="","",WORKDAY(AX1722,5,FESTIVOS_CO!A:A))</f>
        <v/>
      </c>
      <c r="BB1722" s="39"/>
      <c r="BC1722" s="40"/>
      <c r="BD1722" s="40"/>
      <c r="BE1722" s="56" t="str">
        <f t="shared" ca="1" si="328"/>
        <v>NO APLICA</v>
      </c>
      <c r="BF1722" s="37"/>
      <c r="BG1722" s="45"/>
      <c r="BH1722" s="37"/>
      <c r="BI1722" s="36"/>
      <c r="BJ1722" s="37"/>
      <c r="BK1722" s="36"/>
      <c r="BL1722" s="36"/>
      <c r="BM1722" s="53" t="str">
        <f>IF(BJ1722="","",WORKDAY(BJ1722,5,FESTIVOS_CO!A:A))</f>
        <v/>
      </c>
      <c r="BN1722" s="57" t="str">
        <f t="shared" ca="1" si="338"/>
        <v>PENDIENTE HACER AVISO</v>
      </c>
      <c r="BO1722" s="54" t="str">
        <f t="shared" ca="1" si="331"/>
        <v>EN TRÁMITE NOTIF. POR AVISO</v>
      </c>
      <c r="BP1722" s="37"/>
      <c r="BQ1722" s="53" t="str">
        <f>IF(BP1722="","",WORKDAY(BP1722,5,FESTIVOS_CO!A:A))</f>
        <v/>
      </c>
      <c r="BR1722" s="37"/>
      <c r="BS1722" s="36"/>
      <c r="BT1722" s="38"/>
      <c r="BU1722" s="58" t="e">
        <f>VLOOKUP(BT1722,Hoja2!$C:$D,2,0)</f>
        <v>#N/A</v>
      </c>
      <c r="BV1722" s="80" t="str">
        <f>IF(
AND(AO1722="",BD1722="",BQ1722=""),
"EN PROCESO NOTIFICACION / COMUNICACION",
IF(
BT1722="",
"NO APLICA",
IF(
BU1722=60,
IF(AO1722&lt;&gt;"",AO1722,IF(BD1722&lt;&gt;"",BD1722,BQ1722))+60,
WORKDAY(
IF(AO1722&lt;&gt;"",AO1722,IF(BD1722&lt;&gt;"",BD1722,BQ1722)),
BU1722,
FESTIVOS_CO!A:A
)
)
))</f>
        <v>EN PROCESO NOTIFICACION / COMUNICACION</v>
      </c>
      <c r="BW1722" s="44"/>
      <c r="BX1722" s="53"/>
      <c r="BY1722" s="45"/>
      <c r="BZ1722" s="37"/>
      <c r="CA1722" s="54" t="str">
        <f t="shared" si="332"/>
        <v>PENDIENTE EJECUTORIA</v>
      </c>
      <c r="CB1722" s="59" t="str">
        <f t="shared" si="329"/>
        <v/>
      </c>
      <c r="CC1722" s="36"/>
      <c r="CD1722" s="40"/>
      <c r="CE1722" s="46"/>
      <c r="CF1722" s="40"/>
      <c r="CG1722" s="40"/>
      <c r="CH1722" s="40"/>
      <c r="CI1722" s="36"/>
      <c r="CJ1722" s="47"/>
      <c r="CK1722" s="40"/>
      <c r="CL1722" s="40"/>
      <c r="CM1722" s="40"/>
      <c r="CN1722" s="40"/>
    </row>
    <row r="1723" spans="1:92" ht="42.75" hidden="1">
      <c r="A1723" s="49" t="str">
        <f t="shared" si="333"/>
        <v>SIN GESTIÓN</v>
      </c>
      <c r="B1723" s="58"/>
      <c r="C1723" s="37"/>
      <c r="D1723" s="37"/>
      <c r="E1723" s="49" t="str">
        <f t="shared" si="334"/>
        <v>PENDIENTE NOTIFICACIÓN</v>
      </c>
      <c r="F1723" s="141" t="str">
        <f t="shared" si="335"/>
        <v>PENDIENTE NOTIFICACIÓN</v>
      </c>
      <c r="G1723" s="49" t="str">
        <f t="shared" si="336"/>
        <v/>
      </c>
      <c r="H1723" s="51" t="str">
        <f ca="1">IF(
L1723="",
"",
IF(
NETWORKDAYS(L1723,IF(M1723&lt;&gt;"",M1723,TODAY()),FESTIVOS_CO!A:A)&gt;2,
"VENCIDO",
IF(
NETWORKDAYS(L1723,IF(M1723&lt;&gt;"",M1723,TODAY()),FESTIVOS_CO!A:A)=2,
"ALERTA",
"A TIEMPO"
)))</f>
        <v/>
      </c>
      <c r="I1723" s="40"/>
      <c r="J1723" s="36"/>
      <c r="K1723" s="37"/>
      <c r="L1723" s="50"/>
      <c r="M1723" s="37"/>
      <c r="N1723" s="52"/>
      <c r="O1723" s="52"/>
      <c r="P1723" s="36"/>
      <c r="Q1723" s="36"/>
      <c r="R1723" s="40"/>
      <c r="S1723" s="36"/>
      <c r="T1723" s="40"/>
      <c r="U1723" s="40"/>
      <c r="V1723" s="81"/>
      <c r="W1723" s="40"/>
      <c r="X1723" s="40"/>
      <c r="Y1723" s="40"/>
      <c r="Z1723" s="38" t="str">
        <f>IFERROR(VLOOKUP(Y1723,DIRECTORIO!A:B,2,FALSE),"")</f>
        <v/>
      </c>
      <c r="AA1723" s="40"/>
      <c r="AB1723" s="40"/>
      <c r="AC1723" s="40"/>
      <c r="AD1723" s="40"/>
      <c r="AE1723" s="40"/>
      <c r="AF1723" s="40"/>
      <c r="AG1723" s="41" t="s">
        <v>109</v>
      </c>
      <c r="AH1723" s="42"/>
      <c r="AI1723" s="54" t="str">
        <f t="shared" ca="1" si="337"/>
        <v>PENDIENTE NOTIFICACIÓN ELECTRÓNICA</v>
      </c>
      <c r="AJ1723" s="37"/>
      <c r="AK1723" s="37"/>
      <c r="AL1723" s="37"/>
      <c r="AM1723" s="53" t="str">
        <f>IF(AK1723="","",WORKDAY(AK1723,5,FESTIVOS_CO!A:A))</f>
        <v/>
      </c>
      <c r="AN1723" s="37"/>
      <c r="AO1723" s="37"/>
      <c r="AP1723" s="54" t="str">
        <f t="shared" ca="1" si="330"/>
        <v>NO APLICA</v>
      </c>
      <c r="AQ1723" s="36"/>
      <c r="AR1723" s="43"/>
      <c r="AS1723" s="37"/>
      <c r="AT1723" s="36"/>
      <c r="AU1723" s="37"/>
      <c r="AV1723" s="36"/>
      <c r="AW1723" s="36"/>
      <c r="AX1723" s="37"/>
      <c r="AY1723" s="140" t="str">
        <f>IF(AU1723="","",WORKDAY(AU1723,5,FESTIVOS_CO!A:A))</f>
        <v/>
      </c>
      <c r="AZ1723" s="54" t="str">
        <f t="shared" ca="1" si="327"/>
        <v>NO APLICA</v>
      </c>
      <c r="BA1723" s="55" t="str">
        <f>IF(AX1723="","",WORKDAY(AX1723,5,FESTIVOS_CO!A:A))</f>
        <v/>
      </c>
      <c r="BB1723" s="39"/>
      <c r="BC1723" s="40"/>
      <c r="BD1723" s="40"/>
      <c r="BE1723" s="56" t="str">
        <f t="shared" ca="1" si="328"/>
        <v>NO APLICA</v>
      </c>
      <c r="BF1723" s="37"/>
      <c r="BG1723" s="45"/>
      <c r="BH1723" s="37"/>
      <c r="BI1723" s="36"/>
      <c r="BJ1723" s="37"/>
      <c r="BK1723" s="36"/>
      <c r="BL1723" s="36"/>
      <c r="BM1723" s="53" t="str">
        <f>IF(BJ1723="","",WORKDAY(BJ1723,5,FESTIVOS_CO!A:A))</f>
        <v/>
      </c>
      <c r="BN1723" s="57" t="str">
        <f t="shared" ca="1" si="338"/>
        <v>PENDIENTE HACER AVISO</v>
      </c>
      <c r="BO1723" s="54" t="str">
        <f t="shared" ca="1" si="331"/>
        <v>EN TRÁMITE NOTIF. POR AVISO</v>
      </c>
      <c r="BP1723" s="37"/>
      <c r="BQ1723" s="53" t="str">
        <f>IF(BP1723="","",WORKDAY(BP1723,5,FESTIVOS_CO!A:A))</f>
        <v/>
      </c>
      <c r="BR1723" s="37"/>
      <c r="BS1723" s="36"/>
      <c r="BT1723" s="38"/>
      <c r="BU1723" s="58" t="e">
        <f>VLOOKUP(BT1723,Hoja2!$C:$D,2,0)</f>
        <v>#N/A</v>
      </c>
      <c r="BV1723" s="80" t="str">
        <f>IF(
AND(AO1723="",BD1723="",BQ1723=""),
"EN PROCESO NOTIFICACION / COMUNICACION",
IF(
BT1723="",
"NO APLICA",
IF(
BU1723=60,
IF(AO1723&lt;&gt;"",AO1723,IF(BD1723&lt;&gt;"",BD1723,BQ1723))+60,
WORKDAY(
IF(AO1723&lt;&gt;"",AO1723,IF(BD1723&lt;&gt;"",BD1723,BQ1723)),
BU1723,
FESTIVOS_CO!A:A
)
)
))</f>
        <v>EN PROCESO NOTIFICACION / COMUNICACION</v>
      </c>
      <c r="BW1723" s="44"/>
      <c r="BX1723" s="53"/>
      <c r="BY1723" s="45"/>
      <c r="BZ1723" s="37"/>
      <c r="CA1723" s="54" t="str">
        <f t="shared" si="332"/>
        <v>PENDIENTE EJECUTORIA</v>
      </c>
      <c r="CB1723" s="59" t="str">
        <f t="shared" si="329"/>
        <v/>
      </c>
      <c r="CC1723" s="36"/>
      <c r="CD1723" s="40"/>
      <c r="CE1723" s="46"/>
      <c r="CF1723" s="40"/>
      <c r="CG1723" s="40"/>
      <c r="CH1723" s="40"/>
      <c r="CI1723" s="36"/>
      <c r="CJ1723" s="47"/>
      <c r="CK1723" s="40"/>
      <c r="CL1723" s="40"/>
      <c r="CM1723" s="40"/>
      <c r="CN1723" s="40"/>
    </row>
    <row r="1724" spans="1:92" ht="42.75" hidden="1">
      <c r="A1724" s="49" t="str">
        <f t="shared" si="333"/>
        <v>SIN GESTIÓN</v>
      </c>
      <c r="B1724" s="58"/>
      <c r="C1724" s="37"/>
      <c r="D1724" s="37"/>
      <c r="E1724" s="49" t="str">
        <f t="shared" si="334"/>
        <v>PENDIENTE NOTIFICACIÓN</v>
      </c>
      <c r="F1724" s="141" t="str">
        <f t="shared" si="335"/>
        <v>PENDIENTE NOTIFICACIÓN</v>
      </c>
      <c r="G1724" s="49" t="str">
        <f t="shared" si="336"/>
        <v/>
      </c>
      <c r="H1724" s="51" t="str">
        <f ca="1">IF(
L1724="",
"",
IF(
NETWORKDAYS(L1724,IF(M1724&lt;&gt;"",M1724,TODAY()),FESTIVOS_CO!A:A)&gt;2,
"VENCIDO",
IF(
NETWORKDAYS(L1724,IF(M1724&lt;&gt;"",M1724,TODAY()),FESTIVOS_CO!A:A)=2,
"ALERTA",
"A TIEMPO"
)))</f>
        <v/>
      </c>
      <c r="I1724" s="40"/>
      <c r="J1724" s="36"/>
      <c r="K1724" s="37"/>
      <c r="L1724" s="50"/>
      <c r="M1724" s="37"/>
      <c r="N1724" s="52"/>
      <c r="O1724" s="52"/>
      <c r="P1724" s="36"/>
      <c r="Q1724" s="36"/>
      <c r="R1724" s="40"/>
      <c r="S1724" s="36"/>
      <c r="T1724" s="40"/>
      <c r="U1724" s="40"/>
      <c r="V1724" s="81"/>
      <c r="W1724" s="40"/>
      <c r="X1724" s="40"/>
      <c r="Y1724" s="40"/>
      <c r="Z1724" s="38" t="str">
        <f>IFERROR(VLOOKUP(Y1724,DIRECTORIO!A:B,2,FALSE),"")</f>
        <v/>
      </c>
      <c r="AA1724" s="40"/>
      <c r="AB1724" s="40"/>
      <c r="AC1724" s="40"/>
      <c r="AD1724" s="40"/>
      <c r="AE1724" s="40"/>
      <c r="AF1724" s="40"/>
      <c r="AG1724" s="41" t="s">
        <v>109</v>
      </c>
      <c r="AH1724" s="42"/>
      <c r="AI1724" s="54" t="str">
        <f t="shared" ca="1" si="337"/>
        <v>PENDIENTE NOTIFICACIÓN ELECTRÓNICA</v>
      </c>
      <c r="AJ1724" s="37"/>
      <c r="AK1724" s="37"/>
      <c r="AL1724" s="37"/>
      <c r="AM1724" s="53" t="str">
        <f>IF(AK1724="","",WORKDAY(AK1724,5,FESTIVOS_CO!A:A))</f>
        <v/>
      </c>
      <c r="AN1724" s="37"/>
      <c r="AO1724" s="37"/>
      <c r="AP1724" s="54" t="str">
        <f t="shared" ca="1" si="330"/>
        <v>NO APLICA</v>
      </c>
      <c r="AQ1724" s="36"/>
      <c r="AR1724" s="43"/>
      <c r="AS1724" s="37"/>
      <c r="AT1724" s="36"/>
      <c r="AU1724" s="37"/>
      <c r="AV1724" s="36"/>
      <c r="AW1724" s="36"/>
      <c r="AX1724" s="37"/>
      <c r="AY1724" s="140" t="str">
        <f>IF(AU1724="","",WORKDAY(AU1724,5,FESTIVOS_CO!A:A))</f>
        <v/>
      </c>
      <c r="AZ1724" s="54" t="str">
        <f t="shared" ca="1" si="327"/>
        <v>NO APLICA</v>
      </c>
      <c r="BA1724" s="55" t="str">
        <f>IF(AX1724="","",WORKDAY(AX1724,5,FESTIVOS_CO!A:A))</f>
        <v/>
      </c>
      <c r="BB1724" s="39"/>
      <c r="BC1724" s="40"/>
      <c r="BD1724" s="40"/>
      <c r="BE1724" s="56" t="str">
        <f t="shared" ca="1" si="328"/>
        <v>NO APLICA</v>
      </c>
      <c r="BF1724" s="37"/>
      <c r="BG1724" s="45"/>
      <c r="BH1724" s="37"/>
      <c r="BI1724" s="36"/>
      <c r="BJ1724" s="37"/>
      <c r="BK1724" s="36"/>
      <c r="BL1724" s="36"/>
      <c r="BM1724" s="53" t="str">
        <f>IF(BJ1724="","",WORKDAY(BJ1724,5,FESTIVOS_CO!A:A))</f>
        <v/>
      </c>
      <c r="BN1724" s="57" t="str">
        <f t="shared" ca="1" si="338"/>
        <v>PENDIENTE HACER AVISO</v>
      </c>
      <c r="BO1724" s="54" t="str">
        <f t="shared" ca="1" si="331"/>
        <v>EN TRÁMITE NOTIF. POR AVISO</v>
      </c>
      <c r="BP1724" s="37"/>
      <c r="BQ1724" s="53" t="str">
        <f>IF(BP1724="","",WORKDAY(BP1724,5,FESTIVOS_CO!A:A))</f>
        <v/>
      </c>
      <c r="BR1724" s="37"/>
      <c r="BS1724" s="36"/>
      <c r="BT1724" s="38"/>
      <c r="BU1724" s="58" t="e">
        <f>VLOOKUP(BT1724,Hoja2!$C:$D,2,0)</f>
        <v>#N/A</v>
      </c>
      <c r="BV1724" s="80" t="str">
        <f>IF(
AND(AO1724="",BD1724="",BQ1724=""),
"EN PROCESO NOTIFICACION / COMUNICACION",
IF(
BT1724="",
"NO APLICA",
IF(
BU1724=60,
IF(AO1724&lt;&gt;"",AO1724,IF(BD1724&lt;&gt;"",BD1724,BQ1724))+60,
WORKDAY(
IF(AO1724&lt;&gt;"",AO1724,IF(BD1724&lt;&gt;"",BD1724,BQ1724)),
BU1724,
FESTIVOS_CO!A:A
)
)
))</f>
        <v>EN PROCESO NOTIFICACION / COMUNICACION</v>
      </c>
      <c r="BW1724" s="44"/>
      <c r="BX1724" s="53"/>
      <c r="BY1724" s="45"/>
      <c r="BZ1724" s="37"/>
      <c r="CA1724" s="54" t="str">
        <f t="shared" si="332"/>
        <v>PENDIENTE EJECUTORIA</v>
      </c>
      <c r="CB1724" s="59" t="str">
        <f t="shared" si="329"/>
        <v/>
      </c>
      <c r="CC1724" s="36"/>
      <c r="CD1724" s="40"/>
      <c r="CE1724" s="46"/>
      <c r="CF1724" s="40"/>
      <c r="CG1724" s="40"/>
      <c r="CH1724" s="40"/>
      <c r="CI1724" s="36"/>
      <c r="CJ1724" s="47"/>
      <c r="CK1724" s="40"/>
      <c r="CL1724" s="40"/>
      <c r="CM1724" s="40"/>
      <c r="CN1724" s="40"/>
    </row>
    <row r="1725" spans="1:92" ht="42.75" hidden="1">
      <c r="A1725" s="49" t="str">
        <f t="shared" si="333"/>
        <v>SIN GESTIÓN</v>
      </c>
      <c r="B1725" s="58"/>
      <c r="C1725" s="37"/>
      <c r="D1725" s="37"/>
      <c r="E1725" s="49" t="str">
        <f t="shared" si="334"/>
        <v>PENDIENTE NOTIFICACIÓN</v>
      </c>
      <c r="F1725" s="141" t="str">
        <f t="shared" si="335"/>
        <v>PENDIENTE NOTIFICACIÓN</v>
      </c>
      <c r="G1725" s="49" t="str">
        <f t="shared" si="336"/>
        <v/>
      </c>
      <c r="H1725" s="51" t="str">
        <f ca="1">IF(
L1725="",
"",
IF(
NETWORKDAYS(L1725,IF(M1725&lt;&gt;"",M1725,TODAY()),FESTIVOS_CO!A:A)&gt;2,
"VENCIDO",
IF(
NETWORKDAYS(L1725,IF(M1725&lt;&gt;"",M1725,TODAY()),FESTIVOS_CO!A:A)=2,
"ALERTA",
"A TIEMPO"
)))</f>
        <v/>
      </c>
      <c r="I1725" s="40"/>
      <c r="J1725" s="36"/>
      <c r="K1725" s="37"/>
      <c r="L1725" s="50"/>
      <c r="M1725" s="37"/>
      <c r="N1725" s="52"/>
      <c r="O1725" s="52"/>
      <c r="P1725" s="36"/>
      <c r="Q1725" s="36"/>
      <c r="R1725" s="40"/>
      <c r="S1725" s="36"/>
      <c r="T1725" s="40"/>
      <c r="U1725" s="40"/>
      <c r="V1725" s="81"/>
      <c r="W1725" s="40"/>
      <c r="X1725" s="40"/>
      <c r="Y1725" s="40"/>
      <c r="Z1725" s="38" t="str">
        <f>IFERROR(VLOOKUP(Y1725,DIRECTORIO!A:B,2,FALSE),"")</f>
        <v/>
      </c>
      <c r="AA1725" s="40"/>
      <c r="AB1725" s="40"/>
      <c r="AC1725" s="40"/>
      <c r="AD1725" s="40"/>
      <c r="AE1725" s="40"/>
      <c r="AF1725" s="40"/>
      <c r="AG1725" s="41" t="s">
        <v>109</v>
      </c>
      <c r="AH1725" s="42"/>
      <c r="AI1725" s="54" t="str">
        <f t="shared" ca="1" si="337"/>
        <v>PENDIENTE NOTIFICACIÓN ELECTRÓNICA</v>
      </c>
      <c r="AJ1725" s="37"/>
      <c r="AK1725" s="37"/>
      <c r="AL1725" s="37"/>
      <c r="AM1725" s="53" t="str">
        <f>IF(AK1725="","",WORKDAY(AK1725,5,FESTIVOS_CO!A:A))</f>
        <v/>
      </c>
      <c r="AN1725" s="37"/>
      <c r="AO1725" s="37"/>
      <c r="AP1725" s="54" t="str">
        <f t="shared" ca="1" si="330"/>
        <v>NO APLICA</v>
      </c>
      <c r="AQ1725" s="36"/>
      <c r="AR1725" s="43"/>
      <c r="AS1725" s="37"/>
      <c r="AT1725" s="36"/>
      <c r="AU1725" s="37"/>
      <c r="AV1725" s="36"/>
      <c r="AW1725" s="36"/>
      <c r="AX1725" s="37"/>
      <c r="AY1725" s="140" t="str">
        <f>IF(AU1725="","",WORKDAY(AU1725,5,FESTIVOS_CO!A:A))</f>
        <v/>
      </c>
      <c r="AZ1725" s="54" t="str">
        <f t="shared" ca="1" si="327"/>
        <v>NO APLICA</v>
      </c>
      <c r="BA1725" s="55" t="str">
        <f>IF(AX1725="","",WORKDAY(AX1725,5,FESTIVOS_CO!A:A))</f>
        <v/>
      </c>
      <c r="BB1725" s="39"/>
      <c r="BC1725" s="40"/>
      <c r="BD1725" s="40"/>
      <c r="BE1725" s="56" t="str">
        <f t="shared" ca="1" si="328"/>
        <v>NO APLICA</v>
      </c>
      <c r="BF1725" s="37"/>
      <c r="BG1725" s="45"/>
      <c r="BH1725" s="37"/>
      <c r="BI1725" s="36"/>
      <c r="BJ1725" s="37"/>
      <c r="BK1725" s="36"/>
      <c r="BL1725" s="36"/>
      <c r="BM1725" s="53" t="str">
        <f>IF(BJ1725="","",WORKDAY(BJ1725,5,FESTIVOS_CO!A:A))</f>
        <v/>
      </c>
      <c r="BN1725" s="57" t="str">
        <f t="shared" ca="1" si="338"/>
        <v>PENDIENTE HACER AVISO</v>
      </c>
      <c r="BO1725" s="54" t="str">
        <f t="shared" ca="1" si="331"/>
        <v>EN TRÁMITE NOTIF. POR AVISO</v>
      </c>
      <c r="BP1725" s="37"/>
      <c r="BQ1725" s="53" t="str">
        <f>IF(BP1725="","",WORKDAY(BP1725,5,FESTIVOS_CO!A:A))</f>
        <v/>
      </c>
      <c r="BR1725" s="37"/>
      <c r="BS1725" s="36"/>
      <c r="BT1725" s="38"/>
      <c r="BU1725" s="58" t="e">
        <f>VLOOKUP(BT1725,Hoja2!$C:$D,2,0)</f>
        <v>#N/A</v>
      </c>
      <c r="BV1725" s="80" t="str">
        <f>IF(
AND(AO1725="",BD1725="",BQ1725=""),
"EN PROCESO NOTIFICACION / COMUNICACION",
IF(
BT1725="",
"NO APLICA",
IF(
BU1725=60,
IF(AO1725&lt;&gt;"",AO1725,IF(BD1725&lt;&gt;"",BD1725,BQ1725))+60,
WORKDAY(
IF(AO1725&lt;&gt;"",AO1725,IF(BD1725&lt;&gt;"",BD1725,BQ1725)),
BU1725,
FESTIVOS_CO!A:A
)
)
))</f>
        <v>EN PROCESO NOTIFICACION / COMUNICACION</v>
      </c>
      <c r="BW1725" s="44"/>
      <c r="BX1725" s="53"/>
      <c r="BY1725" s="45"/>
      <c r="BZ1725" s="37"/>
      <c r="CA1725" s="54" t="str">
        <f t="shared" si="332"/>
        <v>PENDIENTE EJECUTORIA</v>
      </c>
      <c r="CB1725" s="59" t="str">
        <f t="shared" si="329"/>
        <v/>
      </c>
      <c r="CC1725" s="36"/>
      <c r="CD1725" s="40"/>
      <c r="CE1725" s="46"/>
      <c r="CF1725" s="40"/>
      <c r="CG1725" s="40"/>
      <c r="CH1725" s="40"/>
      <c r="CI1725" s="36"/>
      <c r="CJ1725" s="47"/>
      <c r="CK1725" s="40"/>
      <c r="CL1725" s="40"/>
      <c r="CM1725" s="40"/>
      <c r="CN1725" s="40"/>
    </row>
    <row r="1726" spans="1:92" ht="42.75" hidden="1">
      <c r="A1726" s="49" t="str">
        <f t="shared" si="333"/>
        <v>SIN GESTIÓN</v>
      </c>
      <c r="B1726" s="58"/>
      <c r="C1726" s="37"/>
      <c r="D1726" s="37"/>
      <c r="E1726" s="49" t="str">
        <f t="shared" si="334"/>
        <v>PENDIENTE NOTIFICACIÓN</v>
      </c>
      <c r="F1726" s="141" t="str">
        <f t="shared" si="335"/>
        <v>PENDIENTE NOTIFICACIÓN</v>
      </c>
      <c r="G1726" s="49" t="str">
        <f t="shared" si="336"/>
        <v/>
      </c>
      <c r="H1726" s="51" t="str">
        <f ca="1">IF(
L1726="",
"",
IF(
NETWORKDAYS(L1726,IF(M1726&lt;&gt;"",M1726,TODAY()),FESTIVOS_CO!A:A)&gt;2,
"VENCIDO",
IF(
NETWORKDAYS(L1726,IF(M1726&lt;&gt;"",M1726,TODAY()),FESTIVOS_CO!A:A)=2,
"ALERTA",
"A TIEMPO"
)))</f>
        <v/>
      </c>
      <c r="I1726" s="40"/>
      <c r="J1726" s="36"/>
      <c r="K1726" s="37"/>
      <c r="L1726" s="50"/>
      <c r="M1726" s="37"/>
      <c r="N1726" s="52"/>
      <c r="O1726" s="52"/>
      <c r="P1726" s="36"/>
      <c r="Q1726" s="36"/>
      <c r="R1726" s="40"/>
      <c r="S1726" s="36"/>
      <c r="T1726" s="40"/>
      <c r="U1726" s="40"/>
      <c r="V1726" s="81"/>
      <c r="W1726" s="40"/>
      <c r="X1726" s="40"/>
      <c r="Y1726" s="40"/>
      <c r="Z1726" s="38" t="str">
        <f>IFERROR(VLOOKUP(Y1726,DIRECTORIO!A:B,2,FALSE),"")</f>
        <v/>
      </c>
      <c r="AA1726" s="40"/>
      <c r="AB1726" s="40"/>
      <c r="AC1726" s="40"/>
      <c r="AD1726" s="40"/>
      <c r="AE1726" s="40"/>
      <c r="AF1726" s="40"/>
      <c r="AG1726" s="41" t="s">
        <v>109</v>
      </c>
      <c r="AH1726" s="42"/>
      <c r="AI1726" s="54" t="str">
        <f t="shared" ca="1" si="337"/>
        <v>PENDIENTE NOTIFICACIÓN ELECTRÓNICA</v>
      </c>
      <c r="AJ1726" s="37"/>
      <c r="AK1726" s="37"/>
      <c r="AL1726" s="37"/>
      <c r="AM1726" s="53" t="str">
        <f>IF(AK1726="","",WORKDAY(AK1726,5,FESTIVOS_CO!A:A))</f>
        <v/>
      </c>
      <c r="AN1726" s="37"/>
      <c r="AO1726" s="37"/>
      <c r="AP1726" s="54" t="str">
        <f t="shared" ca="1" si="330"/>
        <v>NO APLICA</v>
      </c>
      <c r="AQ1726" s="36"/>
      <c r="AR1726" s="43"/>
      <c r="AS1726" s="37"/>
      <c r="AT1726" s="36"/>
      <c r="AU1726" s="37"/>
      <c r="AV1726" s="36"/>
      <c r="AW1726" s="36"/>
      <c r="AX1726" s="37"/>
      <c r="AY1726" s="140" t="str">
        <f>IF(AU1726="","",WORKDAY(AU1726,5,FESTIVOS_CO!A:A))</f>
        <v/>
      </c>
      <c r="AZ1726" s="54" t="str">
        <f t="shared" ca="1" si="327"/>
        <v>NO APLICA</v>
      </c>
      <c r="BA1726" s="55" t="str">
        <f>IF(AX1726="","",WORKDAY(AX1726,5,FESTIVOS_CO!A:A))</f>
        <v/>
      </c>
      <c r="BB1726" s="39"/>
      <c r="BC1726" s="40"/>
      <c r="BD1726" s="40"/>
      <c r="BE1726" s="56" t="str">
        <f t="shared" ca="1" si="328"/>
        <v>NO APLICA</v>
      </c>
      <c r="BF1726" s="37"/>
      <c r="BG1726" s="45"/>
      <c r="BH1726" s="37"/>
      <c r="BI1726" s="36"/>
      <c r="BJ1726" s="37"/>
      <c r="BK1726" s="36"/>
      <c r="BL1726" s="36"/>
      <c r="BM1726" s="53" t="str">
        <f>IF(BJ1726="","",WORKDAY(BJ1726,5,FESTIVOS_CO!A:A))</f>
        <v/>
      </c>
      <c r="BN1726" s="57" t="str">
        <f t="shared" ca="1" si="338"/>
        <v>PENDIENTE HACER AVISO</v>
      </c>
      <c r="BO1726" s="54" t="str">
        <f t="shared" ca="1" si="331"/>
        <v>EN TRÁMITE NOTIF. POR AVISO</v>
      </c>
      <c r="BP1726" s="37"/>
      <c r="BQ1726" s="53" t="str">
        <f>IF(BP1726="","",WORKDAY(BP1726,5,FESTIVOS_CO!A:A))</f>
        <v/>
      </c>
      <c r="BR1726" s="37"/>
      <c r="BS1726" s="36"/>
      <c r="BT1726" s="38"/>
      <c r="BU1726" s="58" t="e">
        <f>VLOOKUP(BT1726,Hoja2!$C:$D,2,0)</f>
        <v>#N/A</v>
      </c>
      <c r="BV1726" s="80" t="str">
        <f>IF(
AND(AO1726="",BD1726="",BQ1726=""),
"EN PROCESO NOTIFICACION / COMUNICACION",
IF(
BT1726="",
"NO APLICA",
IF(
BU1726=60,
IF(AO1726&lt;&gt;"",AO1726,IF(BD1726&lt;&gt;"",BD1726,BQ1726))+60,
WORKDAY(
IF(AO1726&lt;&gt;"",AO1726,IF(BD1726&lt;&gt;"",BD1726,BQ1726)),
BU1726,
FESTIVOS_CO!A:A
)
)
))</f>
        <v>EN PROCESO NOTIFICACION / COMUNICACION</v>
      </c>
      <c r="BW1726" s="44"/>
      <c r="BX1726" s="53"/>
      <c r="BY1726" s="45"/>
      <c r="BZ1726" s="37"/>
      <c r="CA1726" s="54" t="str">
        <f t="shared" si="332"/>
        <v>PENDIENTE EJECUTORIA</v>
      </c>
      <c r="CB1726" s="59" t="str">
        <f t="shared" si="329"/>
        <v/>
      </c>
      <c r="CC1726" s="36"/>
      <c r="CD1726" s="40"/>
      <c r="CE1726" s="46"/>
      <c r="CF1726" s="40"/>
      <c r="CG1726" s="40"/>
      <c r="CH1726" s="40"/>
      <c r="CI1726" s="36"/>
      <c r="CJ1726" s="47"/>
      <c r="CK1726" s="40"/>
      <c r="CL1726" s="40"/>
      <c r="CM1726" s="40"/>
      <c r="CN1726" s="40"/>
    </row>
    <row r="1727" spans="1:92" ht="42.75" hidden="1">
      <c r="A1727" s="49" t="str">
        <f t="shared" si="333"/>
        <v>SIN GESTIÓN</v>
      </c>
      <c r="B1727" s="58"/>
      <c r="C1727" s="37"/>
      <c r="D1727" s="37"/>
      <c r="E1727" s="49" t="str">
        <f t="shared" si="334"/>
        <v>PENDIENTE NOTIFICACIÓN</v>
      </c>
      <c r="F1727" s="141" t="str">
        <f t="shared" si="335"/>
        <v>PENDIENTE NOTIFICACIÓN</v>
      </c>
      <c r="G1727" s="49" t="str">
        <f t="shared" si="336"/>
        <v/>
      </c>
      <c r="H1727" s="51" t="str">
        <f ca="1">IF(
L1727="",
"",
IF(
NETWORKDAYS(L1727,IF(M1727&lt;&gt;"",M1727,TODAY()),FESTIVOS_CO!A:A)&gt;2,
"VENCIDO",
IF(
NETWORKDAYS(L1727,IF(M1727&lt;&gt;"",M1727,TODAY()),FESTIVOS_CO!A:A)=2,
"ALERTA",
"A TIEMPO"
)))</f>
        <v/>
      </c>
      <c r="I1727" s="40"/>
      <c r="J1727" s="36"/>
      <c r="K1727" s="37"/>
      <c r="L1727" s="50"/>
      <c r="M1727" s="37"/>
      <c r="N1727" s="52"/>
      <c r="O1727" s="52"/>
      <c r="P1727" s="36"/>
      <c r="Q1727" s="36"/>
      <c r="R1727" s="40"/>
      <c r="S1727" s="36"/>
      <c r="T1727" s="40"/>
      <c r="U1727" s="40"/>
      <c r="V1727" s="81"/>
      <c r="W1727" s="40"/>
      <c r="X1727" s="40"/>
      <c r="Y1727" s="40"/>
      <c r="Z1727" s="38" t="str">
        <f>IFERROR(VLOOKUP(Y1727,DIRECTORIO!A:B,2,FALSE),"")</f>
        <v/>
      </c>
      <c r="AA1727" s="40"/>
      <c r="AB1727" s="40"/>
      <c r="AC1727" s="40"/>
      <c r="AD1727" s="40"/>
      <c r="AE1727" s="40"/>
      <c r="AF1727" s="40"/>
      <c r="AG1727" s="41" t="s">
        <v>109</v>
      </c>
      <c r="AH1727" s="42"/>
      <c r="AI1727" s="54" t="str">
        <f t="shared" ca="1" si="337"/>
        <v>PENDIENTE NOTIFICACIÓN ELECTRÓNICA</v>
      </c>
      <c r="AJ1727" s="37"/>
      <c r="AK1727" s="37"/>
      <c r="AL1727" s="37"/>
      <c r="AM1727" s="53" t="str">
        <f>IF(AK1727="","",WORKDAY(AK1727,5,FESTIVOS_CO!A:A))</f>
        <v/>
      </c>
      <c r="AN1727" s="37"/>
      <c r="AO1727" s="37"/>
      <c r="AP1727" s="54" t="str">
        <f t="shared" ca="1" si="330"/>
        <v>NO APLICA</v>
      </c>
      <c r="AQ1727" s="36"/>
      <c r="AR1727" s="43"/>
      <c r="AS1727" s="37"/>
      <c r="AT1727" s="36"/>
      <c r="AU1727" s="37"/>
      <c r="AV1727" s="36"/>
      <c r="AW1727" s="36"/>
      <c r="AX1727" s="37"/>
      <c r="AY1727" s="140" t="str">
        <f>IF(AU1727="","",WORKDAY(AU1727,5,FESTIVOS_CO!A:A))</f>
        <v/>
      </c>
      <c r="AZ1727" s="54" t="str">
        <f t="shared" ca="1" si="327"/>
        <v>NO APLICA</v>
      </c>
      <c r="BA1727" s="55" t="str">
        <f>IF(AX1727="","",WORKDAY(AX1727,5,FESTIVOS_CO!A:A))</f>
        <v/>
      </c>
      <c r="BB1727" s="39"/>
      <c r="BC1727" s="40"/>
      <c r="BD1727" s="40"/>
      <c r="BE1727" s="56" t="str">
        <f t="shared" ca="1" si="328"/>
        <v>NO APLICA</v>
      </c>
      <c r="BF1727" s="37"/>
      <c r="BG1727" s="45"/>
      <c r="BH1727" s="37"/>
      <c r="BI1727" s="36"/>
      <c r="BJ1727" s="37"/>
      <c r="BK1727" s="36"/>
      <c r="BL1727" s="36"/>
      <c r="BM1727" s="53" t="str">
        <f>IF(BJ1727="","",WORKDAY(BJ1727,5,FESTIVOS_CO!A:A))</f>
        <v/>
      </c>
      <c r="BN1727" s="57" t="str">
        <f t="shared" ca="1" si="338"/>
        <v>PENDIENTE HACER AVISO</v>
      </c>
      <c r="BO1727" s="54" t="str">
        <f t="shared" ca="1" si="331"/>
        <v>EN TRÁMITE NOTIF. POR AVISO</v>
      </c>
      <c r="BP1727" s="37"/>
      <c r="BQ1727" s="53" t="str">
        <f>IF(BP1727="","",WORKDAY(BP1727,5,FESTIVOS_CO!A:A))</f>
        <v/>
      </c>
      <c r="BR1727" s="37"/>
      <c r="BS1727" s="36"/>
      <c r="BT1727" s="38"/>
      <c r="BU1727" s="58" t="e">
        <f>VLOOKUP(BT1727,Hoja2!$C:$D,2,0)</f>
        <v>#N/A</v>
      </c>
      <c r="BV1727" s="80" t="str">
        <f>IF(
AND(AO1727="",BD1727="",BQ1727=""),
"EN PROCESO NOTIFICACION / COMUNICACION",
IF(
BT1727="",
"NO APLICA",
IF(
BU1727=60,
IF(AO1727&lt;&gt;"",AO1727,IF(BD1727&lt;&gt;"",BD1727,BQ1727))+60,
WORKDAY(
IF(AO1727&lt;&gt;"",AO1727,IF(BD1727&lt;&gt;"",BD1727,BQ1727)),
BU1727,
FESTIVOS_CO!A:A
)
)
))</f>
        <v>EN PROCESO NOTIFICACION / COMUNICACION</v>
      </c>
      <c r="BW1727" s="44"/>
      <c r="BX1727" s="53"/>
      <c r="BY1727" s="45"/>
      <c r="BZ1727" s="37"/>
      <c r="CA1727" s="54" t="str">
        <f t="shared" si="332"/>
        <v>PENDIENTE EJECUTORIA</v>
      </c>
      <c r="CB1727" s="59" t="str">
        <f t="shared" si="329"/>
        <v/>
      </c>
      <c r="CC1727" s="36"/>
      <c r="CD1727" s="40"/>
      <c r="CE1727" s="46"/>
      <c r="CF1727" s="40"/>
      <c r="CG1727" s="40"/>
      <c r="CH1727" s="40"/>
      <c r="CI1727" s="36"/>
      <c r="CJ1727" s="47"/>
      <c r="CK1727" s="40"/>
      <c r="CL1727" s="40"/>
      <c r="CM1727" s="40"/>
      <c r="CN1727" s="40"/>
    </row>
    <row r="1728" spans="1:92" ht="42.75" hidden="1">
      <c r="A1728" s="49" t="str">
        <f t="shared" si="333"/>
        <v>SIN GESTIÓN</v>
      </c>
      <c r="B1728" s="58"/>
      <c r="C1728" s="37"/>
      <c r="D1728" s="37"/>
      <c r="E1728" s="49" t="str">
        <f t="shared" si="334"/>
        <v>PENDIENTE NOTIFICACIÓN</v>
      </c>
      <c r="F1728" s="141" t="str">
        <f t="shared" si="335"/>
        <v>PENDIENTE NOTIFICACIÓN</v>
      </c>
      <c r="G1728" s="49" t="str">
        <f t="shared" si="336"/>
        <v/>
      </c>
      <c r="H1728" s="51" t="str">
        <f ca="1">IF(
L1728="",
"",
IF(
NETWORKDAYS(L1728,IF(M1728&lt;&gt;"",M1728,TODAY()),FESTIVOS_CO!A:A)&gt;2,
"VENCIDO",
IF(
NETWORKDAYS(L1728,IF(M1728&lt;&gt;"",M1728,TODAY()),FESTIVOS_CO!A:A)=2,
"ALERTA",
"A TIEMPO"
)))</f>
        <v/>
      </c>
      <c r="I1728" s="40"/>
      <c r="J1728" s="36"/>
      <c r="K1728" s="37"/>
      <c r="L1728" s="50"/>
      <c r="M1728" s="37"/>
      <c r="N1728" s="52"/>
      <c r="O1728" s="52"/>
      <c r="P1728" s="36"/>
      <c r="Q1728" s="36"/>
      <c r="R1728" s="40"/>
      <c r="S1728" s="36"/>
      <c r="T1728" s="40"/>
      <c r="U1728" s="40"/>
      <c r="V1728" s="81"/>
      <c r="W1728" s="40"/>
      <c r="X1728" s="40"/>
      <c r="Y1728" s="40"/>
      <c r="Z1728" s="38" t="str">
        <f>IFERROR(VLOOKUP(Y1728,DIRECTORIO!A:B,2,FALSE),"")</f>
        <v/>
      </c>
      <c r="AA1728" s="40"/>
      <c r="AB1728" s="40"/>
      <c r="AC1728" s="40"/>
      <c r="AD1728" s="40"/>
      <c r="AE1728" s="40"/>
      <c r="AF1728" s="40"/>
      <c r="AG1728" s="41" t="s">
        <v>109</v>
      </c>
      <c r="AH1728" s="42"/>
      <c r="AI1728" s="54" t="str">
        <f t="shared" ca="1" si="337"/>
        <v>PENDIENTE NOTIFICACIÓN ELECTRÓNICA</v>
      </c>
      <c r="AJ1728" s="37"/>
      <c r="AK1728" s="37"/>
      <c r="AL1728" s="37"/>
      <c r="AM1728" s="53" t="str">
        <f>IF(AK1728="","",WORKDAY(AK1728,5,FESTIVOS_CO!A:A))</f>
        <v/>
      </c>
      <c r="AN1728" s="37"/>
      <c r="AO1728" s="37"/>
      <c r="AP1728" s="54" t="str">
        <f t="shared" ca="1" si="330"/>
        <v>NO APLICA</v>
      </c>
      <c r="AQ1728" s="36"/>
      <c r="AR1728" s="43"/>
      <c r="AS1728" s="37"/>
      <c r="AT1728" s="36"/>
      <c r="AU1728" s="37"/>
      <c r="AV1728" s="36"/>
      <c r="AW1728" s="36"/>
      <c r="AX1728" s="37"/>
      <c r="AY1728" s="140" t="str">
        <f>IF(AU1728="","",WORKDAY(AU1728,5,FESTIVOS_CO!A:A))</f>
        <v/>
      </c>
      <c r="AZ1728" s="54" t="str">
        <f t="shared" ca="1" si="327"/>
        <v>NO APLICA</v>
      </c>
      <c r="BA1728" s="55" t="str">
        <f>IF(AX1728="","",WORKDAY(AX1728,5,FESTIVOS_CO!A:A))</f>
        <v/>
      </c>
      <c r="BB1728" s="39"/>
      <c r="BC1728" s="40"/>
      <c r="BD1728" s="40"/>
      <c r="BE1728" s="56" t="str">
        <f t="shared" ca="1" si="328"/>
        <v>NO APLICA</v>
      </c>
      <c r="BF1728" s="37"/>
      <c r="BG1728" s="45"/>
      <c r="BH1728" s="37"/>
      <c r="BI1728" s="36"/>
      <c r="BJ1728" s="37"/>
      <c r="BK1728" s="36"/>
      <c r="BL1728" s="36"/>
      <c r="BM1728" s="53" t="str">
        <f>IF(BJ1728="","",WORKDAY(BJ1728,5,FESTIVOS_CO!A:A))</f>
        <v/>
      </c>
      <c r="BN1728" s="57" t="str">
        <f t="shared" ca="1" si="338"/>
        <v>PENDIENTE HACER AVISO</v>
      </c>
      <c r="BO1728" s="54" t="str">
        <f t="shared" ca="1" si="331"/>
        <v>EN TRÁMITE NOTIF. POR AVISO</v>
      </c>
      <c r="BP1728" s="37"/>
      <c r="BQ1728" s="53" t="str">
        <f>IF(BP1728="","",WORKDAY(BP1728,5,FESTIVOS_CO!A:A))</f>
        <v/>
      </c>
      <c r="BR1728" s="37"/>
      <c r="BS1728" s="36"/>
      <c r="BT1728" s="38"/>
      <c r="BU1728" s="58" t="e">
        <f>VLOOKUP(BT1728,Hoja2!$C:$D,2,0)</f>
        <v>#N/A</v>
      </c>
      <c r="BV1728" s="80" t="str">
        <f>IF(
AND(AO1728="",BD1728="",BQ1728=""),
"EN PROCESO NOTIFICACION / COMUNICACION",
IF(
BT1728="",
"NO APLICA",
IF(
BU1728=60,
IF(AO1728&lt;&gt;"",AO1728,IF(BD1728&lt;&gt;"",BD1728,BQ1728))+60,
WORKDAY(
IF(AO1728&lt;&gt;"",AO1728,IF(BD1728&lt;&gt;"",BD1728,BQ1728)),
BU1728,
FESTIVOS_CO!A:A
)
)
))</f>
        <v>EN PROCESO NOTIFICACION / COMUNICACION</v>
      </c>
      <c r="BW1728" s="44"/>
      <c r="BX1728" s="53"/>
      <c r="BY1728" s="45"/>
      <c r="BZ1728" s="37"/>
      <c r="CA1728" s="54" t="str">
        <f t="shared" si="332"/>
        <v>PENDIENTE EJECUTORIA</v>
      </c>
      <c r="CB1728" s="59" t="str">
        <f t="shared" si="329"/>
        <v/>
      </c>
      <c r="CC1728" s="36"/>
      <c r="CD1728" s="40"/>
      <c r="CE1728" s="46"/>
      <c r="CF1728" s="40"/>
      <c r="CG1728" s="40"/>
      <c r="CH1728" s="40"/>
      <c r="CI1728" s="36"/>
      <c r="CJ1728" s="47"/>
      <c r="CK1728" s="40"/>
      <c r="CL1728" s="40"/>
      <c r="CM1728" s="40"/>
      <c r="CN1728" s="40"/>
    </row>
    <row r="1729" spans="1:92" ht="42.75" hidden="1">
      <c r="A1729" s="49" t="str">
        <f t="shared" si="333"/>
        <v>SIN GESTIÓN</v>
      </c>
      <c r="B1729" s="58"/>
      <c r="C1729" s="37"/>
      <c r="D1729" s="37"/>
      <c r="E1729" s="49" t="str">
        <f t="shared" si="334"/>
        <v>PENDIENTE NOTIFICACIÓN</v>
      </c>
      <c r="F1729" s="141" t="str">
        <f t="shared" si="335"/>
        <v>PENDIENTE NOTIFICACIÓN</v>
      </c>
      <c r="G1729" s="49" t="str">
        <f t="shared" si="336"/>
        <v/>
      </c>
      <c r="H1729" s="51" t="str">
        <f ca="1">IF(
L1729="",
"",
IF(
NETWORKDAYS(L1729,IF(M1729&lt;&gt;"",M1729,TODAY()),FESTIVOS_CO!A:A)&gt;2,
"VENCIDO",
IF(
NETWORKDAYS(L1729,IF(M1729&lt;&gt;"",M1729,TODAY()),FESTIVOS_CO!A:A)=2,
"ALERTA",
"A TIEMPO"
)))</f>
        <v/>
      </c>
      <c r="I1729" s="40"/>
      <c r="J1729" s="36"/>
      <c r="K1729" s="37"/>
      <c r="L1729" s="50"/>
      <c r="M1729" s="37"/>
      <c r="N1729" s="52"/>
      <c r="O1729" s="52"/>
      <c r="P1729" s="36"/>
      <c r="Q1729" s="36"/>
      <c r="R1729" s="40"/>
      <c r="S1729" s="36"/>
      <c r="T1729" s="40"/>
      <c r="U1729" s="40"/>
      <c r="V1729" s="81"/>
      <c r="W1729" s="40"/>
      <c r="X1729" s="40"/>
      <c r="Y1729" s="40"/>
      <c r="Z1729" s="38" t="str">
        <f>IFERROR(VLOOKUP(Y1729,DIRECTORIO!A:B,2,FALSE),"")</f>
        <v/>
      </c>
      <c r="AA1729" s="40"/>
      <c r="AB1729" s="40"/>
      <c r="AC1729" s="40"/>
      <c r="AD1729" s="40"/>
      <c r="AE1729" s="40"/>
      <c r="AF1729" s="40"/>
      <c r="AG1729" s="41" t="s">
        <v>109</v>
      </c>
      <c r="AH1729" s="42"/>
      <c r="AI1729" s="54" t="str">
        <f t="shared" ca="1" si="337"/>
        <v>PENDIENTE NOTIFICACIÓN ELECTRÓNICA</v>
      </c>
      <c r="AJ1729" s="37"/>
      <c r="AK1729" s="37"/>
      <c r="AL1729" s="37"/>
      <c r="AM1729" s="53" t="str">
        <f>IF(AK1729="","",WORKDAY(AK1729,5,FESTIVOS_CO!A:A))</f>
        <v/>
      </c>
      <c r="AN1729" s="37"/>
      <c r="AO1729" s="37"/>
      <c r="AP1729" s="54" t="str">
        <f t="shared" ca="1" si="330"/>
        <v>NO APLICA</v>
      </c>
      <c r="AQ1729" s="36"/>
      <c r="AR1729" s="43"/>
      <c r="AS1729" s="37"/>
      <c r="AT1729" s="36"/>
      <c r="AU1729" s="37"/>
      <c r="AV1729" s="36"/>
      <c r="AW1729" s="36"/>
      <c r="AX1729" s="37"/>
      <c r="AY1729" s="140" t="str">
        <f>IF(AU1729="","",WORKDAY(AU1729,5,FESTIVOS_CO!A:A))</f>
        <v/>
      </c>
      <c r="AZ1729" s="54" t="str">
        <f t="shared" ca="1" si="327"/>
        <v>NO APLICA</v>
      </c>
      <c r="BA1729" s="55" t="str">
        <f>IF(AX1729="","",WORKDAY(AX1729,5,FESTIVOS_CO!A:A))</f>
        <v/>
      </c>
      <c r="BB1729" s="39"/>
      <c r="BC1729" s="40"/>
      <c r="BD1729" s="40"/>
      <c r="BE1729" s="56" t="str">
        <f t="shared" ca="1" si="328"/>
        <v>NO APLICA</v>
      </c>
      <c r="BF1729" s="37"/>
      <c r="BG1729" s="45"/>
      <c r="BH1729" s="37"/>
      <c r="BI1729" s="36"/>
      <c r="BJ1729" s="37"/>
      <c r="BK1729" s="36"/>
      <c r="BL1729" s="36"/>
      <c r="BM1729" s="53" t="str">
        <f>IF(BJ1729="","",WORKDAY(BJ1729,5,FESTIVOS_CO!A:A))</f>
        <v/>
      </c>
      <c r="BN1729" s="57" t="str">
        <f t="shared" ca="1" si="338"/>
        <v>PENDIENTE HACER AVISO</v>
      </c>
      <c r="BO1729" s="54" t="str">
        <f t="shared" ca="1" si="331"/>
        <v>EN TRÁMITE NOTIF. POR AVISO</v>
      </c>
      <c r="BP1729" s="37"/>
      <c r="BQ1729" s="53" t="str">
        <f>IF(BP1729="","",WORKDAY(BP1729,5,FESTIVOS_CO!A:A))</f>
        <v/>
      </c>
      <c r="BR1729" s="37"/>
      <c r="BS1729" s="36"/>
      <c r="BT1729" s="38"/>
      <c r="BU1729" s="58" t="e">
        <f>VLOOKUP(BT1729,Hoja2!$C:$D,2,0)</f>
        <v>#N/A</v>
      </c>
      <c r="BV1729" s="80" t="str">
        <f>IF(
AND(AO1729="",BD1729="",BQ1729=""),
"EN PROCESO NOTIFICACION / COMUNICACION",
IF(
BT1729="",
"NO APLICA",
IF(
BU1729=60,
IF(AO1729&lt;&gt;"",AO1729,IF(BD1729&lt;&gt;"",BD1729,BQ1729))+60,
WORKDAY(
IF(AO1729&lt;&gt;"",AO1729,IF(BD1729&lt;&gt;"",BD1729,BQ1729)),
BU1729,
FESTIVOS_CO!A:A
)
)
))</f>
        <v>EN PROCESO NOTIFICACION / COMUNICACION</v>
      </c>
      <c r="BW1729" s="44"/>
      <c r="BX1729" s="53"/>
      <c r="BY1729" s="45"/>
      <c r="BZ1729" s="37"/>
      <c r="CA1729" s="54" t="str">
        <f t="shared" si="332"/>
        <v>PENDIENTE EJECUTORIA</v>
      </c>
      <c r="CB1729" s="59" t="str">
        <f t="shared" si="329"/>
        <v/>
      </c>
      <c r="CC1729" s="36"/>
      <c r="CD1729" s="40"/>
      <c r="CE1729" s="46"/>
      <c r="CF1729" s="40"/>
      <c r="CG1729" s="40"/>
      <c r="CH1729" s="40"/>
      <c r="CI1729" s="36"/>
      <c r="CJ1729" s="47"/>
      <c r="CK1729" s="40"/>
      <c r="CL1729" s="40"/>
      <c r="CM1729" s="40"/>
      <c r="CN1729" s="40"/>
    </row>
    <row r="1730" spans="1:92" ht="42.75" hidden="1">
      <c r="A1730" s="49" t="str">
        <f t="shared" si="333"/>
        <v>SIN GESTIÓN</v>
      </c>
      <c r="B1730" s="58"/>
      <c r="C1730" s="37"/>
      <c r="D1730" s="37"/>
      <c r="E1730" s="49" t="str">
        <f t="shared" si="334"/>
        <v>PENDIENTE NOTIFICACIÓN</v>
      </c>
      <c r="F1730" s="141" t="str">
        <f t="shared" si="335"/>
        <v>PENDIENTE NOTIFICACIÓN</v>
      </c>
      <c r="G1730" s="49" t="str">
        <f t="shared" si="336"/>
        <v/>
      </c>
      <c r="H1730" s="51" t="str">
        <f ca="1">IF(
L1730="",
"",
IF(
NETWORKDAYS(L1730,IF(M1730&lt;&gt;"",M1730,TODAY()),FESTIVOS_CO!A:A)&gt;2,
"VENCIDO",
IF(
NETWORKDAYS(L1730,IF(M1730&lt;&gt;"",M1730,TODAY()),FESTIVOS_CO!A:A)=2,
"ALERTA",
"A TIEMPO"
)))</f>
        <v/>
      </c>
      <c r="I1730" s="40"/>
      <c r="J1730" s="36"/>
      <c r="K1730" s="37"/>
      <c r="L1730" s="50"/>
      <c r="M1730" s="37"/>
      <c r="N1730" s="52"/>
      <c r="O1730" s="52"/>
      <c r="P1730" s="36"/>
      <c r="Q1730" s="36"/>
      <c r="R1730" s="40"/>
      <c r="S1730" s="36"/>
      <c r="T1730" s="40"/>
      <c r="U1730" s="40"/>
      <c r="V1730" s="81"/>
      <c r="W1730" s="40"/>
      <c r="X1730" s="40"/>
      <c r="Y1730" s="40"/>
      <c r="Z1730" s="38" t="str">
        <f>IFERROR(VLOOKUP(Y1730,DIRECTORIO!A:B,2,FALSE),"")</f>
        <v/>
      </c>
      <c r="AA1730" s="40"/>
      <c r="AB1730" s="40"/>
      <c r="AC1730" s="40"/>
      <c r="AD1730" s="40"/>
      <c r="AE1730" s="40"/>
      <c r="AF1730" s="40"/>
      <c r="AG1730" s="41" t="s">
        <v>109</v>
      </c>
      <c r="AH1730" s="42"/>
      <c r="AI1730" s="54" t="str">
        <f t="shared" ca="1" si="337"/>
        <v>PENDIENTE NOTIFICACIÓN ELECTRÓNICA</v>
      </c>
      <c r="AJ1730" s="37"/>
      <c r="AK1730" s="37"/>
      <c r="AL1730" s="37"/>
      <c r="AM1730" s="53" t="str">
        <f>IF(AK1730="","",WORKDAY(AK1730,5,FESTIVOS_CO!A:A))</f>
        <v/>
      </c>
      <c r="AN1730" s="37"/>
      <c r="AO1730" s="37"/>
      <c r="AP1730" s="54" t="str">
        <f t="shared" ca="1" si="330"/>
        <v>NO APLICA</v>
      </c>
      <c r="AQ1730" s="36"/>
      <c r="AR1730" s="43"/>
      <c r="AS1730" s="37"/>
      <c r="AT1730" s="36"/>
      <c r="AU1730" s="37"/>
      <c r="AV1730" s="36"/>
      <c r="AW1730" s="36"/>
      <c r="AX1730" s="37"/>
      <c r="AY1730" s="140" t="str">
        <f>IF(AU1730="","",WORKDAY(AU1730,5,FESTIVOS_CO!A:A))</f>
        <v/>
      </c>
      <c r="AZ1730" s="54" t="str">
        <f t="shared" ca="1" si="327"/>
        <v>NO APLICA</v>
      </c>
      <c r="BA1730" s="55" t="str">
        <f>IF(AX1730="","",WORKDAY(AX1730,5,FESTIVOS_CO!A:A))</f>
        <v/>
      </c>
      <c r="BB1730" s="39"/>
      <c r="BC1730" s="40"/>
      <c r="BD1730" s="40"/>
      <c r="BE1730" s="56" t="str">
        <f t="shared" ca="1" si="328"/>
        <v>NO APLICA</v>
      </c>
      <c r="BF1730" s="37"/>
      <c r="BG1730" s="45"/>
      <c r="BH1730" s="37"/>
      <c r="BI1730" s="36"/>
      <c r="BJ1730" s="37"/>
      <c r="BK1730" s="36"/>
      <c r="BL1730" s="36"/>
      <c r="BM1730" s="53" t="str">
        <f>IF(BJ1730="","",WORKDAY(BJ1730,5,FESTIVOS_CO!A:A))</f>
        <v/>
      </c>
      <c r="BN1730" s="57" t="str">
        <f t="shared" ca="1" si="338"/>
        <v>PENDIENTE HACER AVISO</v>
      </c>
      <c r="BO1730" s="54" t="str">
        <f t="shared" ca="1" si="331"/>
        <v>EN TRÁMITE NOTIF. POR AVISO</v>
      </c>
      <c r="BP1730" s="37"/>
      <c r="BQ1730" s="53" t="str">
        <f>IF(BP1730="","",WORKDAY(BP1730,5,FESTIVOS_CO!A:A))</f>
        <v/>
      </c>
      <c r="BR1730" s="37"/>
      <c r="BS1730" s="36"/>
      <c r="BT1730" s="38"/>
      <c r="BU1730" s="58" t="e">
        <f>VLOOKUP(BT1730,Hoja2!$C:$D,2,0)</f>
        <v>#N/A</v>
      </c>
      <c r="BV1730" s="80" t="str">
        <f>IF(
AND(AO1730="",BD1730="",BQ1730=""),
"EN PROCESO NOTIFICACION / COMUNICACION",
IF(
BT1730="",
"NO APLICA",
IF(
BU1730=60,
IF(AO1730&lt;&gt;"",AO1730,IF(BD1730&lt;&gt;"",BD1730,BQ1730))+60,
WORKDAY(
IF(AO1730&lt;&gt;"",AO1730,IF(BD1730&lt;&gt;"",BD1730,BQ1730)),
BU1730,
FESTIVOS_CO!A:A
)
)
))</f>
        <v>EN PROCESO NOTIFICACION / COMUNICACION</v>
      </c>
      <c r="BW1730" s="44"/>
      <c r="BX1730" s="53"/>
      <c r="BY1730" s="45"/>
      <c r="BZ1730" s="37"/>
      <c r="CA1730" s="54" t="str">
        <f t="shared" si="332"/>
        <v>PENDIENTE EJECUTORIA</v>
      </c>
      <c r="CB1730" s="59" t="str">
        <f t="shared" si="329"/>
        <v/>
      </c>
      <c r="CC1730" s="36"/>
      <c r="CD1730" s="40"/>
      <c r="CE1730" s="46"/>
      <c r="CF1730" s="40"/>
      <c r="CG1730" s="40"/>
      <c r="CH1730" s="40"/>
      <c r="CI1730" s="36"/>
      <c r="CJ1730" s="47"/>
      <c r="CK1730" s="40"/>
      <c r="CL1730" s="40"/>
      <c r="CM1730" s="40"/>
      <c r="CN1730" s="40"/>
    </row>
    <row r="1731" spans="1:92" ht="42.75" hidden="1">
      <c r="A1731" s="49" t="str">
        <f t="shared" si="333"/>
        <v>SIN GESTIÓN</v>
      </c>
      <c r="B1731" s="58"/>
      <c r="C1731" s="37"/>
      <c r="D1731" s="37"/>
      <c r="E1731" s="49" t="str">
        <f t="shared" si="334"/>
        <v>PENDIENTE NOTIFICACIÓN</v>
      </c>
      <c r="F1731" s="141" t="str">
        <f t="shared" si="335"/>
        <v>PENDIENTE NOTIFICACIÓN</v>
      </c>
      <c r="G1731" s="49" t="str">
        <f t="shared" si="336"/>
        <v/>
      </c>
      <c r="H1731" s="51" t="str">
        <f ca="1">IF(
L1731="",
"",
IF(
NETWORKDAYS(L1731,IF(M1731&lt;&gt;"",M1731,TODAY()),FESTIVOS_CO!A:A)&gt;2,
"VENCIDO",
IF(
NETWORKDAYS(L1731,IF(M1731&lt;&gt;"",M1731,TODAY()),FESTIVOS_CO!A:A)=2,
"ALERTA",
"A TIEMPO"
)))</f>
        <v/>
      </c>
      <c r="I1731" s="40"/>
      <c r="J1731" s="36"/>
      <c r="K1731" s="37"/>
      <c r="L1731" s="50"/>
      <c r="M1731" s="37"/>
      <c r="N1731" s="52"/>
      <c r="O1731" s="52"/>
      <c r="P1731" s="36"/>
      <c r="Q1731" s="36"/>
      <c r="R1731" s="40"/>
      <c r="S1731" s="36"/>
      <c r="T1731" s="40"/>
      <c r="U1731" s="40"/>
      <c r="V1731" s="81"/>
      <c r="W1731" s="40"/>
      <c r="X1731" s="40"/>
      <c r="Y1731" s="40"/>
      <c r="Z1731" s="38" t="str">
        <f>IFERROR(VLOOKUP(Y1731,DIRECTORIO!A:B,2,FALSE),"")</f>
        <v/>
      </c>
      <c r="AA1731" s="40"/>
      <c r="AB1731" s="40"/>
      <c r="AC1731" s="40"/>
      <c r="AD1731" s="40"/>
      <c r="AE1731" s="40"/>
      <c r="AF1731" s="40"/>
      <c r="AG1731" s="41" t="s">
        <v>109</v>
      </c>
      <c r="AH1731" s="42"/>
      <c r="AI1731" s="54" t="str">
        <f t="shared" ca="1" si="337"/>
        <v>PENDIENTE NOTIFICACIÓN ELECTRÓNICA</v>
      </c>
      <c r="AJ1731" s="37"/>
      <c r="AK1731" s="37"/>
      <c r="AL1731" s="37"/>
      <c r="AM1731" s="53" t="str">
        <f>IF(AK1731="","",WORKDAY(AK1731,5,FESTIVOS_CO!A:A))</f>
        <v/>
      </c>
      <c r="AN1731" s="37"/>
      <c r="AO1731" s="37"/>
      <c r="AP1731" s="54" t="str">
        <f t="shared" ca="1" si="330"/>
        <v>NO APLICA</v>
      </c>
      <c r="AQ1731" s="36"/>
      <c r="AR1731" s="43"/>
      <c r="AS1731" s="37"/>
      <c r="AT1731" s="36"/>
      <c r="AU1731" s="37"/>
      <c r="AV1731" s="36"/>
      <c r="AW1731" s="36"/>
      <c r="AX1731" s="37"/>
      <c r="AY1731" s="140" t="str">
        <f>IF(AU1731="","",WORKDAY(AU1731,5,FESTIVOS_CO!A:A))</f>
        <v/>
      </c>
      <c r="AZ1731" s="54" t="str">
        <f t="shared" ca="1" si="327"/>
        <v>NO APLICA</v>
      </c>
      <c r="BA1731" s="55" t="str">
        <f>IF(AX1731="","",WORKDAY(AX1731,5,FESTIVOS_CO!A:A))</f>
        <v/>
      </c>
      <c r="BB1731" s="39"/>
      <c r="BC1731" s="40"/>
      <c r="BD1731" s="40"/>
      <c r="BE1731" s="56" t="str">
        <f t="shared" ca="1" si="328"/>
        <v>NO APLICA</v>
      </c>
      <c r="BF1731" s="37"/>
      <c r="BG1731" s="45"/>
      <c r="BH1731" s="37"/>
      <c r="BI1731" s="36"/>
      <c r="BJ1731" s="37"/>
      <c r="BK1731" s="36"/>
      <c r="BL1731" s="36"/>
      <c r="BM1731" s="53" t="str">
        <f>IF(BJ1731="","",WORKDAY(BJ1731,5,FESTIVOS_CO!A:A))</f>
        <v/>
      </c>
      <c r="BN1731" s="57" t="str">
        <f t="shared" ca="1" si="338"/>
        <v>PENDIENTE HACER AVISO</v>
      </c>
      <c r="BO1731" s="54" t="str">
        <f t="shared" ca="1" si="331"/>
        <v>EN TRÁMITE NOTIF. POR AVISO</v>
      </c>
      <c r="BP1731" s="37"/>
      <c r="BQ1731" s="53" t="str">
        <f>IF(BP1731="","",WORKDAY(BP1731,5,FESTIVOS_CO!A:A))</f>
        <v/>
      </c>
      <c r="BR1731" s="37"/>
      <c r="BS1731" s="36"/>
      <c r="BT1731" s="38"/>
      <c r="BU1731" s="58" t="e">
        <f>VLOOKUP(BT1731,Hoja2!$C:$D,2,0)</f>
        <v>#N/A</v>
      </c>
      <c r="BV1731" s="80" t="str">
        <f>IF(
AND(AO1731="",BD1731="",BQ1731=""),
"EN PROCESO NOTIFICACION / COMUNICACION",
IF(
BT1731="",
"NO APLICA",
IF(
BU1731=60,
IF(AO1731&lt;&gt;"",AO1731,IF(BD1731&lt;&gt;"",BD1731,BQ1731))+60,
WORKDAY(
IF(AO1731&lt;&gt;"",AO1731,IF(BD1731&lt;&gt;"",BD1731,BQ1731)),
BU1731,
FESTIVOS_CO!A:A
)
)
))</f>
        <v>EN PROCESO NOTIFICACION / COMUNICACION</v>
      </c>
      <c r="BW1731" s="44"/>
      <c r="BX1731" s="53"/>
      <c r="BY1731" s="45"/>
      <c r="BZ1731" s="37"/>
      <c r="CA1731" s="54" t="str">
        <f t="shared" si="332"/>
        <v>PENDIENTE EJECUTORIA</v>
      </c>
      <c r="CB1731" s="59" t="str">
        <f t="shared" si="329"/>
        <v/>
      </c>
      <c r="CC1731" s="36"/>
      <c r="CD1731" s="40"/>
      <c r="CE1731" s="46"/>
      <c r="CF1731" s="40"/>
      <c r="CG1731" s="40"/>
      <c r="CH1731" s="40"/>
      <c r="CI1731" s="36"/>
      <c r="CJ1731" s="47"/>
      <c r="CK1731" s="40"/>
      <c r="CL1731" s="40"/>
      <c r="CM1731" s="40"/>
      <c r="CN1731" s="40"/>
    </row>
    <row r="1732" spans="1:92" ht="42.75" hidden="1">
      <c r="A1732" s="49" t="str">
        <f t="shared" si="333"/>
        <v>SIN GESTIÓN</v>
      </c>
      <c r="B1732" s="58"/>
      <c r="C1732" s="37"/>
      <c r="D1732" s="37"/>
      <c r="E1732" s="49" t="str">
        <f t="shared" si="334"/>
        <v>PENDIENTE NOTIFICACIÓN</v>
      </c>
      <c r="F1732" s="141" t="str">
        <f t="shared" si="335"/>
        <v>PENDIENTE NOTIFICACIÓN</v>
      </c>
      <c r="G1732" s="49" t="str">
        <f t="shared" si="336"/>
        <v/>
      </c>
      <c r="H1732" s="51" t="str">
        <f ca="1">IF(
L1732="",
"",
IF(
NETWORKDAYS(L1732,IF(M1732&lt;&gt;"",M1732,TODAY()),FESTIVOS_CO!A:A)&gt;2,
"VENCIDO",
IF(
NETWORKDAYS(L1732,IF(M1732&lt;&gt;"",M1732,TODAY()),FESTIVOS_CO!A:A)=2,
"ALERTA",
"A TIEMPO"
)))</f>
        <v/>
      </c>
      <c r="I1732" s="40"/>
      <c r="J1732" s="36"/>
      <c r="K1732" s="37"/>
      <c r="L1732" s="50"/>
      <c r="M1732" s="37"/>
      <c r="N1732" s="52"/>
      <c r="O1732" s="52"/>
      <c r="P1732" s="36"/>
      <c r="Q1732" s="36"/>
      <c r="R1732" s="40"/>
      <c r="S1732" s="36"/>
      <c r="T1732" s="40"/>
      <c r="U1732" s="40"/>
      <c r="V1732" s="81"/>
      <c r="W1732" s="40"/>
      <c r="X1732" s="40"/>
      <c r="Y1732" s="40"/>
      <c r="Z1732" s="38" t="str">
        <f>IFERROR(VLOOKUP(Y1732,DIRECTORIO!A:B,2,FALSE),"")</f>
        <v/>
      </c>
      <c r="AA1732" s="40"/>
      <c r="AB1732" s="40"/>
      <c r="AC1732" s="40"/>
      <c r="AD1732" s="40"/>
      <c r="AE1732" s="40"/>
      <c r="AF1732" s="40"/>
      <c r="AG1732" s="41" t="s">
        <v>109</v>
      </c>
      <c r="AH1732" s="42"/>
      <c r="AI1732" s="54" t="str">
        <f t="shared" ca="1" si="337"/>
        <v>PENDIENTE NOTIFICACIÓN ELECTRÓNICA</v>
      </c>
      <c r="AJ1732" s="37"/>
      <c r="AK1732" s="37"/>
      <c r="AL1732" s="37"/>
      <c r="AM1732" s="53" t="str">
        <f>IF(AK1732="","",WORKDAY(AK1732,5,FESTIVOS_CO!A:A))</f>
        <v/>
      </c>
      <c r="AN1732" s="37"/>
      <c r="AO1732" s="37"/>
      <c r="AP1732" s="54" t="str">
        <f t="shared" ca="1" si="330"/>
        <v>NO APLICA</v>
      </c>
      <c r="AQ1732" s="36"/>
      <c r="AR1732" s="43"/>
      <c r="AS1732" s="37"/>
      <c r="AT1732" s="36"/>
      <c r="AU1732" s="37"/>
      <c r="AV1732" s="36"/>
      <c r="AW1732" s="36"/>
      <c r="AX1732" s="37"/>
      <c r="AY1732" s="140" t="str">
        <f>IF(AU1732="","",WORKDAY(AU1732,5,FESTIVOS_CO!A:A))</f>
        <v/>
      </c>
      <c r="AZ1732" s="54" t="str">
        <f t="shared" ca="1" si="327"/>
        <v>NO APLICA</v>
      </c>
      <c r="BA1732" s="55" t="str">
        <f>IF(AX1732="","",WORKDAY(AX1732,5,FESTIVOS_CO!A:A))</f>
        <v/>
      </c>
      <c r="BB1732" s="39"/>
      <c r="BC1732" s="40"/>
      <c r="BD1732" s="40"/>
      <c r="BE1732" s="56" t="str">
        <f t="shared" ca="1" si="328"/>
        <v>NO APLICA</v>
      </c>
      <c r="BF1732" s="37"/>
      <c r="BG1732" s="45"/>
      <c r="BH1732" s="37"/>
      <c r="BI1732" s="36"/>
      <c r="BJ1732" s="37"/>
      <c r="BK1732" s="36"/>
      <c r="BL1732" s="36"/>
      <c r="BM1732" s="53" t="str">
        <f>IF(BJ1732="","",WORKDAY(BJ1732,5,FESTIVOS_CO!A:A))</f>
        <v/>
      </c>
      <c r="BN1732" s="57" t="str">
        <f t="shared" ca="1" si="338"/>
        <v>PENDIENTE HACER AVISO</v>
      </c>
      <c r="BO1732" s="54" t="str">
        <f t="shared" ca="1" si="331"/>
        <v>EN TRÁMITE NOTIF. POR AVISO</v>
      </c>
      <c r="BP1732" s="37"/>
      <c r="BQ1732" s="53" t="str">
        <f>IF(BP1732="","",WORKDAY(BP1732,5,FESTIVOS_CO!A:A))</f>
        <v/>
      </c>
      <c r="BR1732" s="37"/>
      <c r="BS1732" s="36"/>
      <c r="BT1732" s="38"/>
      <c r="BU1732" s="58" t="e">
        <f>VLOOKUP(BT1732,Hoja2!$C:$D,2,0)</f>
        <v>#N/A</v>
      </c>
      <c r="BV1732" s="80" t="str">
        <f>IF(
AND(AO1732="",BD1732="",BQ1732=""),
"EN PROCESO NOTIFICACION / COMUNICACION",
IF(
BT1732="",
"NO APLICA",
IF(
BU1732=60,
IF(AO1732&lt;&gt;"",AO1732,IF(BD1732&lt;&gt;"",BD1732,BQ1732))+60,
WORKDAY(
IF(AO1732&lt;&gt;"",AO1732,IF(BD1732&lt;&gt;"",BD1732,BQ1732)),
BU1732,
FESTIVOS_CO!A:A
)
)
))</f>
        <v>EN PROCESO NOTIFICACION / COMUNICACION</v>
      </c>
      <c r="BW1732" s="44"/>
      <c r="BX1732" s="53"/>
      <c r="BY1732" s="45"/>
      <c r="BZ1732" s="37"/>
      <c r="CA1732" s="54" t="str">
        <f t="shared" si="332"/>
        <v>PENDIENTE EJECUTORIA</v>
      </c>
      <c r="CB1732" s="59" t="str">
        <f t="shared" si="329"/>
        <v/>
      </c>
      <c r="CC1732" s="36"/>
      <c r="CD1732" s="40"/>
      <c r="CE1732" s="46"/>
      <c r="CF1732" s="40"/>
      <c r="CG1732" s="40"/>
      <c r="CH1732" s="40"/>
      <c r="CI1732" s="36"/>
      <c r="CJ1732" s="47"/>
      <c r="CK1732" s="40"/>
      <c r="CL1732" s="40"/>
      <c r="CM1732" s="40"/>
      <c r="CN1732" s="40"/>
    </row>
    <row r="1733" spans="1:92" ht="42.75" hidden="1">
      <c r="A1733" s="49" t="str">
        <f t="shared" si="333"/>
        <v>SIN GESTIÓN</v>
      </c>
      <c r="B1733" s="58"/>
      <c r="C1733" s="37"/>
      <c r="D1733" s="37"/>
      <c r="E1733" s="49" t="str">
        <f t="shared" si="334"/>
        <v>PENDIENTE NOTIFICACIÓN</v>
      </c>
      <c r="F1733" s="141" t="str">
        <f t="shared" si="335"/>
        <v>PENDIENTE NOTIFICACIÓN</v>
      </c>
      <c r="G1733" s="49" t="str">
        <f t="shared" si="336"/>
        <v/>
      </c>
      <c r="H1733" s="51" t="str">
        <f ca="1">IF(
L1733="",
"",
IF(
NETWORKDAYS(L1733,IF(M1733&lt;&gt;"",M1733,TODAY()),FESTIVOS_CO!A:A)&gt;2,
"VENCIDO",
IF(
NETWORKDAYS(L1733,IF(M1733&lt;&gt;"",M1733,TODAY()),FESTIVOS_CO!A:A)=2,
"ALERTA",
"A TIEMPO"
)))</f>
        <v/>
      </c>
      <c r="I1733" s="40"/>
      <c r="J1733" s="36"/>
      <c r="K1733" s="37"/>
      <c r="L1733" s="50"/>
      <c r="M1733" s="37"/>
      <c r="N1733" s="52"/>
      <c r="O1733" s="52"/>
      <c r="P1733" s="36"/>
      <c r="Q1733" s="36"/>
      <c r="R1733" s="40"/>
      <c r="S1733" s="36"/>
      <c r="T1733" s="40"/>
      <c r="U1733" s="40"/>
      <c r="V1733" s="81"/>
      <c r="W1733" s="40"/>
      <c r="X1733" s="40"/>
      <c r="Y1733" s="40"/>
      <c r="Z1733" s="38" t="str">
        <f>IFERROR(VLOOKUP(Y1733,DIRECTORIO!A:B,2,FALSE),"")</f>
        <v/>
      </c>
      <c r="AA1733" s="40"/>
      <c r="AB1733" s="40"/>
      <c r="AC1733" s="40"/>
      <c r="AD1733" s="40"/>
      <c r="AE1733" s="40"/>
      <c r="AF1733" s="40"/>
      <c r="AG1733" s="41" t="s">
        <v>109</v>
      </c>
      <c r="AH1733" s="42"/>
      <c r="AI1733" s="54" t="str">
        <f t="shared" ca="1" si="337"/>
        <v>PENDIENTE NOTIFICACIÓN ELECTRÓNICA</v>
      </c>
      <c r="AJ1733" s="37"/>
      <c r="AK1733" s="37"/>
      <c r="AL1733" s="37"/>
      <c r="AM1733" s="53" t="str">
        <f>IF(AK1733="","",WORKDAY(AK1733,5,FESTIVOS_CO!A:A))</f>
        <v/>
      </c>
      <c r="AN1733" s="37"/>
      <c r="AO1733" s="37"/>
      <c r="AP1733" s="54" t="str">
        <f t="shared" ca="1" si="330"/>
        <v>NO APLICA</v>
      </c>
      <c r="AQ1733" s="36"/>
      <c r="AR1733" s="43"/>
      <c r="AS1733" s="37"/>
      <c r="AT1733" s="36"/>
      <c r="AU1733" s="37"/>
      <c r="AV1733" s="36"/>
      <c r="AW1733" s="36"/>
      <c r="AX1733" s="37"/>
      <c r="AY1733" s="140" t="str">
        <f>IF(AU1733="","",WORKDAY(AU1733,5,FESTIVOS_CO!A:A))</f>
        <v/>
      </c>
      <c r="AZ1733" s="54" t="str">
        <f t="shared" ca="1" si="327"/>
        <v>NO APLICA</v>
      </c>
      <c r="BA1733" s="55" t="str">
        <f>IF(AX1733="","",WORKDAY(AX1733,5,FESTIVOS_CO!A:A))</f>
        <v/>
      </c>
      <c r="BB1733" s="39"/>
      <c r="BC1733" s="40"/>
      <c r="BD1733" s="40"/>
      <c r="BE1733" s="56" t="str">
        <f t="shared" ca="1" si="328"/>
        <v>NO APLICA</v>
      </c>
      <c r="BF1733" s="37"/>
      <c r="BG1733" s="45"/>
      <c r="BH1733" s="37"/>
      <c r="BI1733" s="36"/>
      <c r="BJ1733" s="37"/>
      <c r="BK1733" s="36"/>
      <c r="BL1733" s="36"/>
      <c r="BM1733" s="53" t="str">
        <f>IF(BJ1733="","",WORKDAY(BJ1733,5,FESTIVOS_CO!A:A))</f>
        <v/>
      </c>
      <c r="BN1733" s="57" t="str">
        <f t="shared" ca="1" si="338"/>
        <v>PENDIENTE HACER AVISO</v>
      </c>
      <c r="BO1733" s="54" t="str">
        <f t="shared" ca="1" si="331"/>
        <v>EN TRÁMITE NOTIF. POR AVISO</v>
      </c>
      <c r="BP1733" s="37"/>
      <c r="BQ1733" s="53" t="str">
        <f>IF(BP1733="","",WORKDAY(BP1733,5,FESTIVOS_CO!A:A))</f>
        <v/>
      </c>
      <c r="BR1733" s="37"/>
      <c r="BS1733" s="36"/>
      <c r="BT1733" s="38"/>
      <c r="BU1733" s="58" t="e">
        <f>VLOOKUP(BT1733,Hoja2!$C:$D,2,0)</f>
        <v>#N/A</v>
      </c>
      <c r="BV1733" s="80" t="str">
        <f>IF(
AND(AO1733="",BD1733="",BQ1733=""),
"EN PROCESO NOTIFICACION / COMUNICACION",
IF(
BT1733="",
"NO APLICA",
IF(
BU1733=60,
IF(AO1733&lt;&gt;"",AO1733,IF(BD1733&lt;&gt;"",BD1733,BQ1733))+60,
WORKDAY(
IF(AO1733&lt;&gt;"",AO1733,IF(BD1733&lt;&gt;"",BD1733,BQ1733)),
BU1733,
FESTIVOS_CO!A:A
)
)
))</f>
        <v>EN PROCESO NOTIFICACION / COMUNICACION</v>
      </c>
      <c r="BW1733" s="44"/>
      <c r="BX1733" s="53"/>
      <c r="BY1733" s="45"/>
      <c r="BZ1733" s="37"/>
      <c r="CA1733" s="54" t="str">
        <f t="shared" si="332"/>
        <v>PENDIENTE EJECUTORIA</v>
      </c>
      <c r="CB1733" s="59" t="str">
        <f t="shared" si="329"/>
        <v/>
      </c>
      <c r="CC1733" s="36"/>
      <c r="CD1733" s="40"/>
      <c r="CE1733" s="46"/>
      <c r="CF1733" s="40"/>
      <c r="CG1733" s="40"/>
      <c r="CH1733" s="40"/>
      <c r="CI1733" s="36"/>
      <c r="CJ1733" s="47"/>
      <c r="CK1733" s="40"/>
      <c r="CL1733" s="40"/>
      <c r="CM1733" s="40"/>
      <c r="CN1733" s="40"/>
    </row>
    <row r="1734" spans="1:92" ht="42.75" hidden="1">
      <c r="A1734" s="49" t="str">
        <f t="shared" si="333"/>
        <v>SIN GESTIÓN</v>
      </c>
      <c r="B1734" s="58"/>
      <c r="C1734" s="37"/>
      <c r="D1734" s="37"/>
      <c r="E1734" s="49" t="str">
        <f t="shared" si="334"/>
        <v>PENDIENTE NOTIFICACIÓN</v>
      </c>
      <c r="F1734" s="141" t="str">
        <f t="shared" si="335"/>
        <v>PENDIENTE NOTIFICACIÓN</v>
      </c>
      <c r="G1734" s="49" t="str">
        <f t="shared" si="336"/>
        <v/>
      </c>
      <c r="H1734" s="51" t="str">
        <f ca="1">IF(
L1734="",
"",
IF(
NETWORKDAYS(L1734,IF(M1734&lt;&gt;"",M1734,TODAY()),FESTIVOS_CO!A:A)&gt;2,
"VENCIDO",
IF(
NETWORKDAYS(L1734,IF(M1734&lt;&gt;"",M1734,TODAY()),FESTIVOS_CO!A:A)=2,
"ALERTA",
"A TIEMPO"
)))</f>
        <v/>
      </c>
      <c r="I1734" s="40"/>
      <c r="J1734" s="36"/>
      <c r="K1734" s="37"/>
      <c r="L1734" s="50"/>
      <c r="M1734" s="37"/>
      <c r="N1734" s="52"/>
      <c r="O1734" s="52"/>
      <c r="P1734" s="36"/>
      <c r="Q1734" s="36"/>
      <c r="R1734" s="40"/>
      <c r="S1734" s="36"/>
      <c r="T1734" s="40"/>
      <c r="U1734" s="40"/>
      <c r="V1734" s="81"/>
      <c r="W1734" s="40"/>
      <c r="X1734" s="40"/>
      <c r="Y1734" s="40"/>
      <c r="Z1734" s="38" t="str">
        <f>IFERROR(VLOOKUP(Y1734,DIRECTORIO!A:B,2,FALSE),"")</f>
        <v/>
      </c>
      <c r="AA1734" s="40"/>
      <c r="AB1734" s="40"/>
      <c r="AC1734" s="40"/>
      <c r="AD1734" s="40"/>
      <c r="AE1734" s="40"/>
      <c r="AF1734" s="40"/>
      <c r="AG1734" s="41" t="s">
        <v>109</v>
      </c>
      <c r="AH1734" s="42"/>
      <c r="AI1734" s="54" t="str">
        <f t="shared" ca="1" si="337"/>
        <v>PENDIENTE NOTIFICACIÓN ELECTRÓNICA</v>
      </c>
      <c r="AJ1734" s="37"/>
      <c r="AK1734" s="37"/>
      <c r="AL1734" s="37"/>
      <c r="AM1734" s="53" t="str">
        <f>IF(AK1734="","",WORKDAY(AK1734,5,FESTIVOS_CO!A:A))</f>
        <v/>
      </c>
      <c r="AN1734" s="37"/>
      <c r="AO1734" s="37"/>
      <c r="AP1734" s="54" t="str">
        <f t="shared" ca="1" si="330"/>
        <v>NO APLICA</v>
      </c>
      <c r="AQ1734" s="36"/>
      <c r="AR1734" s="43"/>
      <c r="AS1734" s="37"/>
      <c r="AT1734" s="36"/>
      <c r="AU1734" s="37"/>
      <c r="AV1734" s="36"/>
      <c r="AW1734" s="36"/>
      <c r="AX1734" s="37"/>
      <c r="AY1734" s="140" t="str">
        <f>IF(AU1734="","",WORKDAY(AU1734,5,FESTIVOS_CO!A:A))</f>
        <v/>
      </c>
      <c r="AZ1734" s="54" t="str">
        <f t="shared" ca="1" si="327"/>
        <v>NO APLICA</v>
      </c>
      <c r="BA1734" s="55" t="str">
        <f>IF(AX1734="","",WORKDAY(AX1734,5,FESTIVOS_CO!A:A))</f>
        <v/>
      </c>
      <c r="BB1734" s="39"/>
      <c r="BC1734" s="40"/>
      <c r="BD1734" s="40"/>
      <c r="BE1734" s="56" t="str">
        <f t="shared" ca="1" si="328"/>
        <v>NO APLICA</v>
      </c>
      <c r="BF1734" s="37"/>
      <c r="BG1734" s="45"/>
      <c r="BH1734" s="37"/>
      <c r="BI1734" s="36"/>
      <c r="BJ1734" s="37"/>
      <c r="BK1734" s="36"/>
      <c r="BL1734" s="36"/>
      <c r="BM1734" s="53" t="str">
        <f>IF(BJ1734="","",WORKDAY(BJ1734,5,FESTIVOS_CO!A:A))</f>
        <v/>
      </c>
      <c r="BN1734" s="57" t="str">
        <f t="shared" ca="1" si="338"/>
        <v>PENDIENTE HACER AVISO</v>
      </c>
      <c r="BO1734" s="54" t="str">
        <f t="shared" ca="1" si="331"/>
        <v>EN TRÁMITE NOTIF. POR AVISO</v>
      </c>
      <c r="BP1734" s="37"/>
      <c r="BQ1734" s="53" t="str">
        <f>IF(BP1734="","",WORKDAY(BP1734,5,FESTIVOS_CO!A:A))</f>
        <v/>
      </c>
      <c r="BR1734" s="37"/>
      <c r="BS1734" s="36"/>
      <c r="BT1734" s="38"/>
      <c r="BU1734" s="58" t="e">
        <f>VLOOKUP(BT1734,Hoja2!$C:$D,2,0)</f>
        <v>#N/A</v>
      </c>
      <c r="BV1734" s="80" t="str">
        <f>IF(
AND(AO1734="",BD1734="",BQ1734=""),
"EN PROCESO NOTIFICACION / COMUNICACION",
IF(
BT1734="",
"NO APLICA",
IF(
BU1734=60,
IF(AO1734&lt;&gt;"",AO1734,IF(BD1734&lt;&gt;"",BD1734,BQ1734))+60,
WORKDAY(
IF(AO1734&lt;&gt;"",AO1734,IF(BD1734&lt;&gt;"",BD1734,BQ1734)),
BU1734,
FESTIVOS_CO!A:A
)
)
))</f>
        <v>EN PROCESO NOTIFICACION / COMUNICACION</v>
      </c>
      <c r="BW1734" s="44"/>
      <c r="BX1734" s="53"/>
      <c r="BY1734" s="45"/>
      <c r="BZ1734" s="37"/>
      <c r="CA1734" s="54" t="str">
        <f t="shared" si="332"/>
        <v>PENDIENTE EJECUTORIA</v>
      </c>
      <c r="CB1734" s="59" t="str">
        <f t="shared" si="329"/>
        <v/>
      </c>
      <c r="CC1734" s="36"/>
      <c r="CD1734" s="40"/>
      <c r="CE1734" s="46"/>
      <c r="CF1734" s="40"/>
      <c r="CG1734" s="40"/>
      <c r="CH1734" s="40"/>
      <c r="CI1734" s="36"/>
      <c r="CJ1734" s="47"/>
      <c r="CK1734" s="40"/>
      <c r="CL1734" s="40"/>
      <c r="CM1734" s="40"/>
      <c r="CN1734" s="40"/>
    </row>
    <row r="1735" spans="1:92" ht="42.75" hidden="1">
      <c r="A1735" s="49" t="str">
        <f t="shared" si="333"/>
        <v>SIN GESTIÓN</v>
      </c>
      <c r="B1735" s="58"/>
      <c r="C1735" s="37"/>
      <c r="D1735" s="37"/>
      <c r="E1735" s="49" t="str">
        <f t="shared" si="334"/>
        <v>PENDIENTE NOTIFICACIÓN</v>
      </c>
      <c r="F1735" s="141" t="str">
        <f t="shared" si="335"/>
        <v>PENDIENTE NOTIFICACIÓN</v>
      </c>
      <c r="G1735" s="49" t="str">
        <f t="shared" si="336"/>
        <v/>
      </c>
      <c r="H1735" s="51" t="str">
        <f ca="1">IF(
L1735="",
"",
IF(
NETWORKDAYS(L1735,IF(M1735&lt;&gt;"",M1735,TODAY()),FESTIVOS_CO!A:A)&gt;2,
"VENCIDO",
IF(
NETWORKDAYS(L1735,IF(M1735&lt;&gt;"",M1735,TODAY()),FESTIVOS_CO!A:A)=2,
"ALERTA",
"A TIEMPO"
)))</f>
        <v/>
      </c>
      <c r="I1735" s="40"/>
      <c r="J1735" s="36"/>
      <c r="K1735" s="37"/>
      <c r="L1735" s="50"/>
      <c r="M1735" s="37"/>
      <c r="N1735" s="52"/>
      <c r="O1735" s="52"/>
      <c r="P1735" s="36"/>
      <c r="Q1735" s="36"/>
      <c r="R1735" s="40"/>
      <c r="S1735" s="36"/>
      <c r="T1735" s="40"/>
      <c r="U1735" s="40"/>
      <c r="V1735" s="81"/>
      <c r="W1735" s="40"/>
      <c r="X1735" s="40"/>
      <c r="Y1735" s="40"/>
      <c r="Z1735" s="38" t="str">
        <f>IFERROR(VLOOKUP(Y1735,DIRECTORIO!A:B,2,FALSE),"")</f>
        <v/>
      </c>
      <c r="AA1735" s="40"/>
      <c r="AB1735" s="40"/>
      <c r="AC1735" s="40"/>
      <c r="AD1735" s="40"/>
      <c r="AE1735" s="40"/>
      <c r="AF1735" s="40"/>
      <c r="AG1735" s="41" t="s">
        <v>109</v>
      </c>
      <c r="AH1735" s="42"/>
      <c r="AI1735" s="54" t="str">
        <f t="shared" ca="1" si="337"/>
        <v>PENDIENTE NOTIFICACIÓN ELECTRÓNICA</v>
      </c>
      <c r="AJ1735" s="37"/>
      <c r="AK1735" s="37"/>
      <c r="AL1735" s="37"/>
      <c r="AM1735" s="53" t="str">
        <f>IF(AK1735="","",WORKDAY(AK1735,5,FESTIVOS_CO!A:A))</f>
        <v/>
      </c>
      <c r="AN1735" s="37"/>
      <c r="AO1735" s="37"/>
      <c r="AP1735" s="54" t="str">
        <f t="shared" ca="1" si="330"/>
        <v>NO APLICA</v>
      </c>
      <c r="AQ1735" s="36"/>
      <c r="AR1735" s="43"/>
      <c r="AS1735" s="37"/>
      <c r="AT1735" s="36"/>
      <c r="AU1735" s="37"/>
      <c r="AV1735" s="36"/>
      <c r="AW1735" s="36"/>
      <c r="AX1735" s="37"/>
      <c r="AY1735" s="140" t="str">
        <f>IF(AU1735="","",WORKDAY(AU1735,5,FESTIVOS_CO!A:A))</f>
        <v/>
      </c>
      <c r="AZ1735" s="54" t="str">
        <f t="shared" ca="1" si="327"/>
        <v>NO APLICA</v>
      </c>
      <c r="BA1735" s="55" t="str">
        <f>IF(AX1735="","",WORKDAY(AX1735,5,FESTIVOS_CO!A:A))</f>
        <v/>
      </c>
      <c r="BB1735" s="39"/>
      <c r="BC1735" s="40"/>
      <c r="BD1735" s="40"/>
      <c r="BE1735" s="56" t="str">
        <f t="shared" ca="1" si="328"/>
        <v>NO APLICA</v>
      </c>
      <c r="BF1735" s="37"/>
      <c r="BG1735" s="45"/>
      <c r="BH1735" s="37"/>
      <c r="BI1735" s="36"/>
      <c r="BJ1735" s="37"/>
      <c r="BK1735" s="36"/>
      <c r="BL1735" s="36"/>
      <c r="BM1735" s="53" t="str">
        <f>IF(BJ1735="","",WORKDAY(BJ1735,5,FESTIVOS_CO!A:A))</f>
        <v/>
      </c>
      <c r="BN1735" s="57" t="str">
        <f t="shared" ca="1" si="338"/>
        <v>PENDIENTE HACER AVISO</v>
      </c>
      <c r="BO1735" s="54" t="str">
        <f t="shared" ca="1" si="331"/>
        <v>EN TRÁMITE NOTIF. POR AVISO</v>
      </c>
      <c r="BP1735" s="37"/>
      <c r="BQ1735" s="53" t="str">
        <f>IF(BP1735="","",WORKDAY(BP1735,5,FESTIVOS_CO!A:A))</f>
        <v/>
      </c>
      <c r="BR1735" s="37"/>
      <c r="BS1735" s="36"/>
      <c r="BT1735" s="38"/>
      <c r="BU1735" s="58" t="e">
        <f>VLOOKUP(BT1735,Hoja2!$C:$D,2,0)</f>
        <v>#N/A</v>
      </c>
      <c r="BV1735" s="80" t="str">
        <f>IF(
AND(AO1735="",BD1735="",BQ1735=""),
"EN PROCESO NOTIFICACION / COMUNICACION",
IF(
BT1735="",
"NO APLICA",
IF(
BU1735=60,
IF(AO1735&lt;&gt;"",AO1735,IF(BD1735&lt;&gt;"",BD1735,BQ1735))+60,
WORKDAY(
IF(AO1735&lt;&gt;"",AO1735,IF(BD1735&lt;&gt;"",BD1735,BQ1735)),
BU1735,
FESTIVOS_CO!A:A
)
)
))</f>
        <v>EN PROCESO NOTIFICACION / COMUNICACION</v>
      </c>
      <c r="BW1735" s="44"/>
      <c r="BX1735" s="53"/>
      <c r="BY1735" s="45"/>
      <c r="BZ1735" s="37"/>
      <c r="CA1735" s="54" t="str">
        <f t="shared" si="332"/>
        <v>PENDIENTE EJECUTORIA</v>
      </c>
      <c r="CB1735" s="59" t="str">
        <f t="shared" si="329"/>
        <v/>
      </c>
      <c r="CC1735" s="36"/>
      <c r="CD1735" s="40"/>
      <c r="CE1735" s="46"/>
      <c r="CF1735" s="40"/>
      <c r="CG1735" s="40"/>
      <c r="CH1735" s="40"/>
      <c r="CI1735" s="36"/>
      <c r="CJ1735" s="47"/>
      <c r="CK1735" s="40"/>
      <c r="CL1735" s="40"/>
      <c r="CM1735" s="40"/>
      <c r="CN1735" s="40"/>
    </row>
    <row r="1736" spans="1:92" ht="42.75" hidden="1">
      <c r="A1736" s="49" t="str">
        <f t="shared" si="333"/>
        <v>SIN GESTIÓN</v>
      </c>
      <c r="B1736" s="58"/>
      <c r="C1736" s="37"/>
      <c r="D1736" s="37"/>
      <c r="E1736" s="49" t="str">
        <f t="shared" si="334"/>
        <v>PENDIENTE NOTIFICACIÓN</v>
      </c>
      <c r="F1736" s="141" t="str">
        <f t="shared" si="335"/>
        <v>PENDIENTE NOTIFICACIÓN</v>
      </c>
      <c r="G1736" s="49" t="str">
        <f t="shared" si="336"/>
        <v/>
      </c>
      <c r="H1736" s="51" t="str">
        <f ca="1">IF(
L1736="",
"",
IF(
NETWORKDAYS(L1736,IF(M1736&lt;&gt;"",M1736,TODAY()),FESTIVOS_CO!A:A)&gt;2,
"VENCIDO",
IF(
NETWORKDAYS(L1736,IF(M1736&lt;&gt;"",M1736,TODAY()),FESTIVOS_CO!A:A)=2,
"ALERTA",
"A TIEMPO"
)))</f>
        <v/>
      </c>
      <c r="I1736" s="40"/>
      <c r="J1736" s="36"/>
      <c r="K1736" s="37"/>
      <c r="L1736" s="50"/>
      <c r="M1736" s="37"/>
      <c r="N1736" s="52"/>
      <c r="O1736" s="52"/>
      <c r="P1736" s="36"/>
      <c r="Q1736" s="36"/>
      <c r="R1736" s="40"/>
      <c r="S1736" s="36"/>
      <c r="T1736" s="40"/>
      <c r="U1736" s="40"/>
      <c r="V1736" s="81"/>
      <c r="W1736" s="40"/>
      <c r="X1736" s="40"/>
      <c r="Y1736" s="40"/>
      <c r="Z1736" s="38" t="str">
        <f>IFERROR(VLOOKUP(Y1736,DIRECTORIO!A:B,2,FALSE),"")</f>
        <v/>
      </c>
      <c r="AA1736" s="40"/>
      <c r="AB1736" s="40"/>
      <c r="AC1736" s="40"/>
      <c r="AD1736" s="40"/>
      <c r="AE1736" s="40"/>
      <c r="AF1736" s="40"/>
      <c r="AG1736" s="41" t="s">
        <v>109</v>
      </c>
      <c r="AH1736" s="42"/>
      <c r="AI1736" s="54" t="str">
        <f t="shared" ca="1" si="337"/>
        <v>PENDIENTE NOTIFICACIÓN ELECTRÓNICA</v>
      </c>
      <c r="AJ1736" s="37"/>
      <c r="AK1736" s="37"/>
      <c r="AL1736" s="37"/>
      <c r="AM1736" s="53" t="str">
        <f>IF(AK1736="","",WORKDAY(AK1736,5,FESTIVOS_CO!A:A))</f>
        <v/>
      </c>
      <c r="AN1736" s="37"/>
      <c r="AO1736" s="37"/>
      <c r="AP1736" s="54" t="str">
        <f t="shared" ca="1" si="330"/>
        <v>NO APLICA</v>
      </c>
      <c r="AQ1736" s="36"/>
      <c r="AR1736" s="43"/>
      <c r="AS1736" s="37"/>
      <c r="AT1736" s="36"/>
      <c r="AU1736" s="37"/>
      <c r="AV1736" s="36"/>
      <c r="AW1736" s="36"/>
      <c r="AX1736" s="37"/>
      <c r="AY1736" s="140" t="str">
        <f>IF(AU1736="","",WORKDAY(AU1736,5,FESTIVOS_CO!A:A))</f>
        <v/>
      </c>
      <c r="AZ1736" s="54" t="str">
        <f t="shared" ca="1" si="327"/>
        <v>NO APLICA</v>
      </c>
      <c r="BA1736" s="55" t="str">
        <f>IF(AX1736="","",WORKDAY(AX1736,5,FESTIVOS_CO!A:A))</f>
        <v/>
      </c>
      <c r="BB1736" s="39"/>
      <c r="BC1736" s="40"/>
      <c r="BD1736" s="40"/>
      <c r="BE1736" s="56" t="str">
        <f t="shared" ca="1" si="328"/>
        <v>NO APLICA</v>
      </c>
      <c r="BF1736" s="37"/>
      <c r="BG1736" s="45"/>
      <c r="BH1736" s="37"/>
      <c r="BI1736" s="36"/>
      <c r="BJ1736" s="37"/>
      <c r="BK1736" s="36"/>
      <c r="BL1736" s="36"/>
      <c r="BM1736" s="53" t="str">
        <f>IF(BJ1736="","",WORKDAY(BJ1736,5,FESTIVOS_CO!A:A))</f>
        <v/>
      </c>
      <c r="BN1736" s="57" t="str">
        <f t="shared" ca="1" si="338"/>
        <v>PENDIENTE HACER AVISO</v>
      </c>
      <c r="BO1736" s="54" t="str">
        <f t="shared" ca="1" si="331"/>
        <v>EN TRÁMITE NOTIF. POR AVISO</v>
      </c>
      <c r="BP1736" s="37"/>
      <c r="BQ1736" s="53" t="str">
        <f>IF(BP1736="","",WORKDAY(BP1736,5,FESTIVOS_CO!A:A))</f>
        <v/>
      </c>
      <c r="BR1736" s="37"/>
      <c r="BS1736" s="36"/>
      <c r="BT1736" s="38"/>
      <c r="BU1736" s="58" t="e">
        <f>VLOOKUP(BT1736,Hoja2!$C:$D,2,0)</f>
        <v>#N/A</v>
      </c>
      <c r="BV1736" s="80" t="str">
        <f>IF(
AND(AO1736="",BD1736="",BQ1736=""),
"EN PROCESO NOTIFICACION / COMUNICACION",
IF(
BT1736="",
"NO APLICA",
IF(
BU1736=60,
IF(AO1736&lt;&gt;"",AO1736,IF(BD1736&lt;&gt;"",BD1736,BQ1736))+60,
WORKDAY(
IF(AO1736&lt;&gt;"",AO1736,IF(BD1736&lt;&gt;"",BD1736,BQ1736)),
BU1736,
FESTIVOS_CO!A:A
)
)
))</f>
        <v>EN PROCESO NOTIFICACION / COMUNICACION</v>
      </c>
      <c r="BW1736" s="44"/>
      <c r="BX1736" s="53"/>
      <c r="BY1736" s="45"/>
      <c r="BZ1736" s="37"/>
      <c r="CA1736" s="54" t="str">
        <f t="shared" si="332"/>
        <v>PENDIENTE EJECUTORIA</v>
      </c>
      <c r="CB1736" s="59" t="str">
        <f t="shared" si="329"/>
        <v/>
      </c>
      <c r="CC1736" s="36"/>
      <c r="CD1736" s="40"/>
      <c r="CE1736" s="46"/>
      <c r="CF1736" s="40"/>
      <c r="CG1736" s="40"/>
      <c r="CH1736" s="40"/>
      <c r="CI1736" s="36"/>
      <c r="CJ1736" s="47"/>
      <c r="CK1736" s="40"/>
      <c r="CL1736" s="40"/>
      <c r="CM1736" s="40"/>
      <c r="CN1736" s="40"/>
    </row>
    <row r="1737" spans="1:92" ht="42.75" hidden="1">
      <c r="A1737" s="49" t="str">
        <f t="shared" si="333"/>
        <v>SIN GESTIÓN</v>
      </c>
      <c r="B1737" s="58"/>
      <c r="C1737" s="37"/>
      <c r="D1737" s="37"/>
      <c r="E1737" s="49" t="str">
        <f t="shared" si="334"/>
        <v>PENDIENTE NOTIFICACIÓN</v>
      </c>
      <c r="F1737" s="141" t="str">
        <f t="shared" si="335"/>
        <v>PENDIENTE NOTIFICACIÓN</v>
      </c>
      <c r="G1737" s="49" t="str">
        <f t="shared" si="336"/>
        <v/>
      </c>
      <c r="H1737" s="51" t="str">
        <f ca="1">IF(
L1737="",
"",
IF(
NETWORKDAYS(L1737,IF(M1737&lt;&gt;"",M1737,TODAY()),FESTIVOS_CO!A:A)&gt;2,
"VENCIDO",
IF(
NETWORKDAYS(L1737,IF(M1737&lt;&gt;"",M1737,TODAY()),FESTIVOS_CO!A:A)=2,
"ALERTA",
"A TIEMPO"
)))</f>
        <v/>
      </c>
      <c r="I1737" s="40"/>
      <c r="J1737" s="36"/>
      <c r="K1737" s="37"/>
      <c r="L1737" s="50"/>
      <c r="M1737" s="37"/>
      <c r="N1737" s="52"/>
      <c r="O1737" s="52"/>
      <c r="P1737" s="36"/>
      <c r="Q1737" s="36"/>
      <c r="R1737" s="40"/>
      <c r="S1737" s="36"/>
      <c r="T1737" s="40"/>
      <c r="U1737" s="40"/>
      <c r="V1737" s="81"/>
      <c r="W1737" s="40"/>
      <c r="X1737" s="40"/>
      <c r="Y1737" s="40"/>
      <c r="Z1737" s="38" t="str">
        <f>IFERROR(VLOOKUP(Y1737,DIRECTORIO!A:B,2,FALSE),"")</f>
        <v/>
      </c>
      <c r="AA1737" s="40"/>
      <c r="AB1737" s="40"/>
      <c r="AC1737" s="40"/>
      <c r="AD1737" s="40"/>
      <c r="AE1737" s="40"/>
      <c r="AF1737" s="40"/>
      <c r="AG1737" s="41" t="s">
        <v>109</v>
      </c>
      <c r="AH1737" s="42"/>
      <c r="AI1737" s="54" t="str">
        <f t="shared" ca="1" si="337"/>
        <v>PENDIENTE NOTIFICACIÓN ELECTRÓNICA</v>
      </c>
      <c r="AJ1737" s="37"/>
      <c r="AK1737" s="37"/>
      <c r="AL1737" s="37"/>
      <c r="AM1737" s="53" t="str">
        <f>IF(AK1737="","",WORKDAY(AK1737,5,FESTIVOS_CO!A:A))</f>
        <v/>
      </c>
      <c r="AN1737" s="37"/>
      <c r="AO1737" s="37"/>
      <c r="AP1737" s="54" t="str">
        <f t="shared" ca="1" si="330"/>
        <v>NO APLICA</v>
      </c>
      <c r="AQ1737" s="36"/>
      <c r="AR1737" s="43"/>
      <c r="AS1737" s="37"/>
      <c r="AT1737" s="36"/>
      <c r="AU1737" s="37"/>
      <c r="AV1737" s="36"/>
      <c r="AW1737" s="36"/>
      <c r="AX1737" s="37"/>
      <c r="AY1737" s="140" t="str">
        <f>IF(AU1737="","",WORKDAY(AU1737,5,FESTIVOS_CO!A:A))</f>
        <v/>
      </c>
      <c r="AZ1737" s="54" t="str">
        <f t="shared" ca="1" si="327"/>
        <v>NO APLICA</v>
      </c>
      <c r="BA1737" s="55" t="str">
        <f>IF(AX1737="","",WORKDAY(AX1737,5,FESTIVOS_CO!A:A))</f>
        <v/>
      </c>
      <c r="BB1737" s="39"/>
      <c r="BC1737" s="40"/>
      <c r="BD1737" s="40"/>
      <c r="BE1737" s="56" t="str">
        <f t="shared" ca="1" si="328"/>
        <v>NO APLICA</v>
      </c>
      <c r="BF1737" s="37"/>
      <c r="BG1737" s="45"/>
      <c r="BH1737" s="37"/>
      <c r="BI1737" s="36"/>
      <c r="BJ1737" s="37"/>
      <c r="BK1737" s="36"/>
      <c r="BL1737" s="36"/>
      <c r="BM1737" s="53" t="str">
        <f>IF(BJ1737="","",WORKDAY(BJ1737,5,FESTIVOS_CO!A:A))</f>
        <v/>
      </c>
      <c r="BN1737" s="57" t="str">
        <f t="shared" ca="1" si="338"/>
        <v>PENDIENTE HACER AVISO</v>
      </c>
      <c r="BO1737" s="54" t="str">
        <f t="shared" ca="1" si="331"/>
        <v>EN TRÁMITE NOTIF. POR AVISO</v>
      </c>
      <c r="BP1737" s="37"/>
      <c r="BQ1737" s="53" t="str">
        <f>IF(BP1737="","",WORKDAY(BP1737,5,FESTIVOS_CO!A:A))</f>
        <v/>
      </c>
      <c r="BR1737" s="37"/>
      <c r="BS1737" s="36"/>
      <c r="BT1737" s="38"/>
      <c r="BU1737" s="58" t="e">
        <f>VLOOKUP(BT1737,Hoja2!$C:$D,2,0)</f>
        <v>#N/A</v>
      </c>
      <c r="BV1737" s="80" t="str">
        <f>IF(
AND(AO1737="",BD1737="",BQ1737=""),
"EN PROCESO NOTIFICACION / COMUNICACION",
IF(
BT1737="",
"NO APLICA",
IF(
BU1737=60,
IF(AO1737&lt;&gt;"",AO1737,IF(BD1737&lt;&gt;"",BD1737,BQ1737))+60,
WORKDAY(
IF(AO1737&lt;&gt;"",AO1737,IF(BD1737&lt;&gt;"",BD1737,BQ1737)),
BU1737,
FESTIVOS_CO!A:A
)
)
))</f>
        <v>EN PROCESO NOTIFICACION / COMUNICACION</v>
      </c>
      <c r="BW1737" s="44"/>
      <c r="BX1737" s="53"/>
      <c r="BY1737" s="45"/>
      <c r="BZ1737" s="37"/>
      <c r="CA1737" s="54" t="str">
        <f t="shared" si="332"/>
        <v>PENDIENTE EJECUTORIA</v>
      </c>
      <c r="CB1737" s="59" t="str">
        <f t="shared" si="329"/>
        <v/>
      </c>
      <c r="CC1737" s="36"/>
      <c r="CD1737" s="40"/>
      <c r="CE1737" s="46"/>
      <c r="CF1737" s="40"/>
      <c r="CG1737" s="40"/>
      <c r="CH1737" s="40"/>
      <c r="CI1737" s="36"/>
      <c r="CJ1737" s="47"/>
      <c r="CK1737" s="40"/>
      <c r="CL1737" s="40"/>
      <c r="CM1737" s="40"/>
      <c r="CN1737" s="40"/>
    </row>
    <row r="1738" spans="1:92" ht="42.75" hidden="1">
      <c r="A1738" s="49" t="str">
        <f t="shared" si="333"/>
        <v>SIN GESTIÓN</v>
      </c>
      <c r="B1738" s="58"/>
      <c r="C1738" s="37"/>
      <c r="D1738" s="37"/>
      <c r="E1738" s="49" t="str">
        <f t="shared" si="334"/>
        <v>PENDIENTE NOTIFICACIÓN</v>
      </c>
      <c r="F1738" s="141" t="str">
        <f t="shared" si="335"/>
        <v>PENDIENTE NOTIFICACIÓN</v>
      </c>
      <c r="G1738" s="49" t="str">
        <f t="shared" si="336"/>
        <v/>
      </c>
      <c r="H1738" s="51" t="str">
        <f ca="1">IF(
L1738="",
"",
IF(
NETWORKDAYS(L1738,IF(M1738&lt;&gt;"",M1738,TODAY()),FESTIVOS_CO!A:A)&gt;2,
"VENCIDO",
IF(
NETWORKDAYS(L1738,IF(M1738&lt;&gt;"",M1738,TODAY()),FESTIVOS_CO!A:A)=2,
"ALERTA",
"A TIEMPO"
)))</f>
        <v/>
      </c>
      <c r="I1738" s="40"/>
      <c r="J1738" s="36"/>
      <c r="K1738" s="37"/>
      <c r="L1738" s="50"/>
      <c r="M1738" s="37"/>
      <c r="N1738" s="52"/>
      <c r="O1738" s="52"/>
      <c r="P1738" s="36"/>
      <c r="Q1738" s="36"/>
      <c r="R1738" s="40"/>
      <c r="S1738" s="36"/>
      <c r="T1738" s="40"/>
      <c r="U1738" s="40"/>
      <c r="V1738" s="81"/>
      <c r="W1738" s="40"/>
      <c r="X1738" s="40"/>
      <c r="Y1738" s="40"/>
      <c r="Z1738" s="38" t="str">
        <f>IFERROR(VLOOKUP(Y1738,DIRECTORIO!A:B,2,FALSE),"")</f>
        <v/>
      </c>
      <c r="AA1738" s="40"/>
      <c r="AB1738" s="40"/>
      <c r="AC1738" s="40"/>
      <c r="AD1738" s="40"/>
      <c r="AE1738" s="40"/>
      <c r="AF1738" s="40"/>
      <c r="AG1738" s="41" t="s">
        <v>109</v>
      </c>
      <c r="AH1738" s="42"/>
      <c r="AI1738" s="54" t="str">
        <f t="shared" ca="1" si="337"/>
        <v>PENDIENTE NOTIFICACIÓN ELECTRÓNICA</v>
      </c>
      <c r="AJ1738" s="37"/>
      <c r="AK1738" s="37"/>
      <c r="AL1738" s="37"/>
      <c r="AM1738" s="53" t="str">
        <f>IF(AK1738="","",WORKDAY(AK1738,5,FESTIVOS_CO!A:A))</f>
        <v/>
      </c>
      <c r="AN1738" s="37"/>
      <c r="AO1738" s="37"/>
      <c r="AP1738" s="54" t="str">
        <f t="shared" ca="1" si="330"/>
        <v>NO APLICA</v>
      </c>
      <c r="AQ1738" s="36"/>
      <c r="AR1738" s="43"/>
      <c r="AS1738" s="37"/>
      <c r="AT1738" s="36"/>
      <c r="AU1738" s="37"/>
      <c r="AV1738" s="36"/>
      <c r="AW1738" s="36"/>
      <c r="AX1738" s="37"/>
      <c r="AY1738" s="140" t="str">
        <f>IF(AU1738="","",WORKDAY(AU1738,5,FESTIVOS_CO!A:A))</f>
        <v/>
      </c>
      <c r="AZ1738" s="54" t="str">
        <f t="shared" ref="AZ1738:AZ1801" ca="1" si="339">IF(
AND(BB1738="SI",BC1738&lt;&gt;"",BD1738&lt;&gt;""),
"NOTIFICACIÓN PERSONAL COMPLETA",
IF(
AND(AO1738="",AX1738="",BQ1738="",BC1738&lt;&gt;"",BD1738&lt;&gt;""),
"NOTIFICADO POR CONDUCTA CONCLUYENTE",
IF(AP1738="NO PROCEDE CITACION",
"NO PROCEDE",
IF(AP1738="NO APLICA",
"NO APLICA",
IF(AW1738="NO",
"HACER AVISO",
IF(AQ1738="",
"PENDIENTE GESTIONAR CITACIÓN",
IF(AS1738="",
"PENDIENTE FIRMA",
IF(AR1738="",
"PENDIENTE REVISIÓN",
IF(AT1738="",
"PENDIENTE RADICAR",
"CITACIÓN COMPLETA EN ESPERA PRESENTACION PERSONAL"
)))))))))</f>
        <v>NO APLICA</v>
      </c>
      <c r="BA1738" s="55" t="str">
        <f>IF(AX1738="","",WORKDAY(AX1738,5,FESTIVOS_CO!A:A))</f>
        <v/>
      </c>
      <c r="BB1738" s="39"/>
      <c r="BC1738" s="40"/>
      <c r="BD1738" s="40"/>
      <c r="BE1738" s="56" t="str">
        <f t="shared" ca="1" si="328"/>
        <v>NO APLICA</v>
      </c>
      <c r="BF1738" s="37"/>
      <c r="BG1738" s="45"/>
      <c r="BH1738" s="37"/>
      <c r="BI1738" s="36"/>
      <c r="BJ1738" s="37"/>
      <c r="BK1738" s="36"/>
      <c r="BL1738" s="36"/>
      <c r="BM1738" s="53" t="str">
        <f>IF(BJ1738="","",WORKDAY(BJ1738,5,FESTIVOS_CO!A:A))</f>
        <v/>
      </c>
      <c r="BN1738" s="57" t="str">
        <f t="shared" ca="1" si="338"/>
        <v>PENDIENTE HACER AVISO</v>
      </c>
      <c r="BO1738" s="54" t="str">
        <f t="shared" ca="1" si="331"/>
        <v>EN TRÁMITE NOTIF. POR AVISO</v>
      </c>
      <c r="BP1738" s="37"/>
      <c r="BQ1738" s="53" t="str">
        <f>IF(BP1738="","",WORKDAY(BP1738,5,FESTIVOS_CO!A:A))</f>
        <v/>
      </c>
      <c r="BR1738" s="37"/>
      <c r="BS1738" s="36"/>
      <c r="BT1738" s="38"/>
      <c r="BU1738" s="58" t="e">
        <f>VLOOKUP(BT1738,Hoja2!$C:$D,2,0)</f>
        <v>#N/A</v>
      </c>
      <c r="BV1738" s="80" t="str">
        <f>IF(
AND(AO1738="",BD1738="",BQ1738=""),
"EN PROCESO NOTIFICACION / COMUNICACION",
IF(
BT1738="",
"NO APLICA",
IF(
BU1738=60,
IF(AO1738&lt;&gt;"",AO1738,IF(BD1738&lt;&gt;"",BD1738,BQ1738))+60,
WORKDAY(
IF(AO1738&lt;&gt;"",AO1738,IF(BD1738&lt;&gt;"",BD1738,BQ1738)),
BU1738,
FESTIVOS_CO!A:A
)
)
))</f>
        <v>EN PROCESO NOTIFICACION / COMUNICACION</v>
      </c>
      <c r="BW1738" s="44"/>
      <c r="BX1738" s="53"/>
      <c r="BY1738" s="45"/>
      <c r="BZ1738" s="37"/>
      <c r="CA1738" s="54" t="str">
        <f t="shared" si="332"/>
        <v>PENDIENTE EJECUTORIA</v>
      </c>
      <c r="CB1738" s="59" t="str">
        <f t="shared" si="329"/>
        <v/>
      </c>
      <c r="CC1738" s="36"/>
      <c r="CD1738" s="40"/>
      <c r="CE1738" s="46"/>
      <c r="CF1738" s="40"/>
      <c r="CG1738" s="40"/>
      <c r="CH1738" s="40"/>
      <c r="CI1738" s="36"/>
      <c r="CJ1738" s="47"/>
      <c r="CK1738" s="40"/>
      <c r="CL1738" s="40"/>
      <c r="CM1738" s="40"/>
      <c r="CN1738" s="40"/>
    </row>
    <row r="1739" spans="1:92" ht="42.75" hidden="1">
      <c r="A1739" s="49" t="str">
        <f t="shared" si="333"/>
        <v>SIN GESTIÓN</v>
      </c>
      <c r="B1739" s="58"/>
      <c r="C1739" s="37"/>
      <c r="D1739" s="37"/>
      <c r="E1739" s="49" t="str">
        <f t="shared" si="334"/>
        <v>PENDIENTE NOTIFICACIÓN</v>
      </c>
      <c r="F1739" s="141" t="str">
        <f t="shared" si="335"/>
        <v>PENDIENTE NOTIFICACIÓN</v>
      </c>
      <c r="G1739" s="49" t="str">
        <f t="shared" si="336"/>
        <v/>
      </c>
      <c r="H1739" s="51" t="str">
        <f ca="1">IF(
L1739="",
"",
IF(
NETWORKDAYS(L1739,IF(M1739&lt;&gt;"",M1739,TODAY()),FESTIVOS_CO!A:A)&gt;2,
"VENCIDO",
IF(
NETWORKDAYS(L1739,IF(M1739&lt;&gt;"",M1739,TODAY()),FESTIVOS_CO!A:A)=2,
"ALERTA",
"A TIEMPO"
)))</f>
        <v/>
      </c>
      <c r="I1739" s="40"/>
      <c r="J1739" s="36"/>
      <c r="K1739" s="37"/>
      <c r="L1739" s="50"/>
      <c r="M1739" s="37"/>
      <c r="N1739" s="52"/>
      <c r="O1739" s="52"/>
      <c r="P1739" s="36"/>
      <c r="Q1739" s="36"/>
      <c r="R1739" s="40"/>
      <c r="S1739" s="36"/>
      <c r="T1739" s="40"/>
      <c r="U1739" s="40"/>
      <c r="V1739" s="81"/>
      <c r="W1739" s="40"/>
      <c r="X1739" s="40"/>
      <c r="Y1739" s="40"/>
      <c r="Z1739" s="38" t="str">
        <f>IFERROR(VLOOKUP(Y1739,DIRECTORIO!A:B,2,FALSE),"")</f>
        <v/>
      </c>
      <c r="AA1739" s="40"/>
      <c r="AB1739" s="40"/>
      <c r="AC1739" s="40"/>
      <c r="AD1739" s="40"/>
      <c r="AE1739" s="40"/>
      <c r="AF1739" s="40"/>
      <c r="AG1739" s="41" t="s">
        <v>109</v>
      </c>
      <c r="AH1739" s="42"/>
      <c r="AI1739" s="54" t="str">
        <f t="shared" ca="1" si="337"/>
        <v>PENDIENTE NOTIFICACIÓN ELECTRÓNICA</v>
      </c>
      <c r="AJ1739" s="37"/>
      <c r="AK1739" s="37"/>
      <c r="AL1739" s="37"/>
      <c r="AM1739" s="53" t="str">
        <f>IF(AK1739="","",WORKDAY(AK1739,5,FESTIVOS_CO!A:A))</f>
        <v/>
      </c>
      <c r="AN1739" s="37"/>
      <c r="AO1739" s="37"/>
      <c r="AP1739" s="54" t="str">
        <f t="shared" ca="1" si="330"/>
        <v>NO APLICA</v>
      </c>
      <c r="AQ1739" s="36"/>
      <c r="AR1739" s="43"/>
      <c r="AS1739" s="37"/>
      <c r="AT1739" s="36"/>
      <c r="AU1739" s="37"/>
      <c r="AV1739" s="36"/>
      <c r="AW1739" s="36"/>
      <c r="AX1739" s="37"/>
      <c r="AY1739" s="140" t="str">
        <f>IF(AU1739="","",WORKDAY(AU1739,5,FESTIVOS_CO!A:A))</f>
        <v/>
      </c>
      <c r="AZ1739" s="54" t="str">
        <f t="shared" ca="1" si="339"/>
        <v>NO APLICA</v>
      </c>
      <c r="BA1739" s="55" t="str">
        <f>IF(AX1739="","",WORKDAY(AX1739,5,FESTIVOS_CO!A:A))</f>
        <v/>
      </c>
      <c r="BB1739" s="39"/>
      <c r="BC1739" s="40"/>
      <c r="BD1739" s="40"/>
      <c r="BE1739" s="56" t="str">
        <f t="shared" ca="1" si="328"/>
        <v>NO APLICA</v>
      </c>
      <c r="BF1739" s="37"/>
      <c r="BG1739" s="45"/>
      <c r="BH1739" s="37"/>
      <c r="BI1739" s="36"/>
      <c r="BJ1739" s="37"/>
      <c r="BK1739" s="36"/>
      <c r="BL1739" s="36"/>
      <c r="BM1739" s="53" t="str">
        <f>IF(BJ1739="","",WORKDAY(BJ1739,5,FESTIVOS_CO!A:A))</f>
        <v/>
      </c>
      <c r="BN1739" s="57" t="str">
        <f t="shared" ca="1" si="338"/>
        <v>PENDIENTE HACER AVISO</v>
      </c>
      <c r="BO1739" s="54" t="str">
        <f t="shared" ca="1" si="331"/>
        <v>EN TRÁMITE NOTIF. POR AVISO</v>
      </c>
      <c r="BP1739" s="37"/>
      <c r="BQ1739" s="53" t="str">
        <f>IF(BP1739="","",WORKDAY(BP1739,5,FESTIVOS_CO!A:A))</f>
        <v/>
      </c>
      <c r="BR1739" s="37"/>
      <c r="BS1739" s="36"/>
      <c r="BT1739" s="38"/>
      <c r="BU1739" s="58" t="e">
        <f>VLOOKUP(BT1739,Hoja2!$C:$D,2,0)</f>
        <v>#N/A</v>
      </c>
      <c r="BV1739" s="80" t="str">
        <f>IF(
AND(AO1739="",BD1739="",BQ1739=""),
"EN PROCESO NOTIFICACION / COMUNICACION",
IF(
BT1739="",
"NO APLICA",
IF(
BU1739=60,
IF(AO1739&lt;&gt;"",AO1739,IF(BD1739&lt;&gt;"",BD1739,BQ1739))+60,
WORKDAY(
IF(AO1739&lt;&gt;"",AO1739,IF(BD1739&lt;&gt;"",BD1739,BQ1739)),
BU1739,
FESTIVOS_CO!A:A
)
)
))</f>
        <v>EN PROCESO NOTIFICACION / COMUNICACION</v>
      </c>
      <c r="BW1739" s="44"/>
      <c r="BX1739" s="53"/>
      <c r="BY1739" s="45"/>
      <c r="BZ1739" s="37"/>
      <c r="CA1739" s="54" t="str">
        <f t="shared" si="332"/>
        <v>PENDIENTE EJECUTORIA</v>
      </c>
      <c r="CB1739" s="59" t="str">
        <f t="shared" si="329"/>
        <v/>
      </c>
      <c r="CC1739" s="36"/>
      <c r="CD1739" s="40"/>
      <c r="CE1739" s="46"/>
      <c r="CF1739" s="40"/>
      <c r="CG1739" s="40"/>
      <c r="CH1739" s="40"/>
      <c r="CI1739" s="36"/>
      <c r="CJ1739" s="47"/>
      <c r="CK1739" s="40"/>
      <c r="CL1739" s="40"/>
      <c r="CM1739" s="40"/>
      <c r="CN1739" s="40"/>
    </row>
    <row r="1740" spans="1:92" ht="42.75" hidden="1">
      <c r="A1740" s="49" t="str">
        <f t="shared" si="333"/>
        <v>SIN GESTIÓN</v>
      </c>
      <c r="B1740" s="58"/>
      <c r="C1740" s="37"/>
      <c r="D1740" s="37"/>
      <c r="E1740" s="49" t="str">
        <f t="shared" si="334"/>
        <v>PENDIENTE NOTIFICACIÓN</v>
      </c>
      <c r="F1740" s="141" t="str">
        <f t="shared" si="335"/>
        <v>PENDIENTE NOTIFICACIÓN</v>
      </c>
      <c r="G1740" s="49" t="str">
        <f t="shared" si="336"/>
        <v/>
      </c>
      <c r="H1740" s="51" t="str">
        <f ca="1">IF(
L1740="",
"",
IF(
NETWORKDAYS(L1740,IF(M1740&lt;&gt;"",M1740,TODAY()),FESTIVOS_CO!A:A)&gt;2,
"VENCIDO",
IF(
NETWORKDAYS(L1740,IF(M1740&lt;&gt;"",M1740,TODAY()),FESTIVOS_CO!A:A)=2,
"ALERTA",
"A TIEMPO"
)))</f>
        <v/>
      </c>
      <c r="I1740" s="40"/>
      <c r="J1740" s="36"/>
      <c r="K1740" s="37"/>
      <c r="L1740" s="50"/>
      <c r="M1740" s="37"/>
      <c r="N1740" s="52"/>
      <c r="O1740" s="52"/>
      <c r="P1740" s="36"/>
      <c r="Q1740" s="36"/>
      <c r="R1740" s="40"/>
      <c r="S1740" s="36"/>
      <c r="T1740" s="40"/>
      <c r="U1740" s="40"/>
      <c r="V1740" s="81"/>
      <c r="W1740" s="40"/>
      <c r="X1740" s="40"/>
      <c r="Y1740" s="40"/>
      <c r="Z1740" s="38" t="str">
        <f>IFERROR(VLOOKUP(Y1740,DIRECTORIO!A:B,2,FALSE),"")</f>
        <v/>
      </c>
      <c r="AA1740" s="40"/>
      <c r="AB1740" s="40"/>
      <c r="AC1740" s="40"/>
      <c r="AD1740" s="40"/>
      <c r="AE1740" s="40"/>
      <c r="AF1740" s="40"/>
      <c r="AG1740" s="41" t="s">
        <v>109</v>
      </c>
      <c r="AH1740" s="42"/>
      <c r="AI1740" s="54" t="str">
        <f t="shared" ca="1" si="337"/>
        <v>PENDIENTE NOTIFICACIÓN ELECTRÓNICA</v>
      </c>
      <c r="AJ1740" s="37"/>
      <c r="AK1740" s="37"/>
      <c r="AL1740" s="37"/>
      <c r="AM1740" s="53" t="str">
        <f>IF(AK1740="","",WORKDAY(AK1740,5,FESTIVOS_CO!A:A))</f>
        <v/>
      </c>
      <c r="AN1740" s="37"/>
      <c r="AO1740" s="37"/>
      <c r="AP1740" s="54" t="str">
        <f t="shared" ca="1" si="330"/>
        <v>NO APLICA</v>
      </c>
      <c r="AQ1740" s="36"/>
      <c r="AR1740" s="43"/>
      <c r="AS1740" s="37"/>
      <c r="AT1740" s="36"/>
      <c r="AU1740" s="37"/>
      <c r="AV1740" s="36"/>
      <c r="AW1740" s="36"/>
      <c r="AX1740" s="37"/>
      <c r="AY1740" s="140" t="str">
        <f>IF(AU1740="","",WORKDAY(AU1740,5,FESTIVOS_CO!A:A))</f>
        <v/>
      </c>
      <c r="AZ1740" s="54" t="str">
        <f t="shared" ca="1" si="339"/>
        <v>NO APLICA</v>
      </c>
      <c r="BA1740" s="55" t="str">
        <f>IF(AX1740="","",WORKDAY(AX1740,5,FESTIVOS_CO!A:A))</f>
        <v/>
      </c>
      <c r="BB1740" s="39"/>
      <c r="BC1740" s="40"/>
      <c r="BD1740" s="40"/>
      <c r="BE1740" s="56" t="str">
        <f t="shared" ca="1" si="328"/>
        <v>NO APLICA</v>
      </c>
      <c r="BF1740" s="37"/>
      <c r="BG1740" s="45"/>
      <c r="BH1740" s="37"/>
      <c r="BI1740" s="36"/>
      <c r="BJ1740" s="37"/>
      <c r="BK1740" s="36"/>
      <c r="BL1740" s="36"/>
      <c r="BM1740" s="53" t="str">
        <f>IF(BJ1740="","",WORKDAY(BJ1740,5,FESTIVOS_CO!A:A))</f>
        <v/>
      </c>
      <c r="BN1740" s="57" t="str">
        <f t="shared" ca="1" si="338"/>
        <v>PENDIENTE HACER AVISO</v>
      </c>
      <c r="BO1740" s="54" t="str">
        <f t="shared" ca="1" si="331"/>
        <v>EN TRÁMITE NOTIF. POR AVISO</v>
      </c>
      <c r="BP1740" s="37"/>
      <c r="BQ1740" s="53" t="str">
        <f>IF(BP1740="","",WORKDAY(BP1740,5,FESTIVOS_CO!A:A))</f>
        <v/>
      </c>
      <c r="BR1740" s="37"/>
      <c r="BS1740" s="36"/>
      <c r="BT1740" s="38"/>
      <c r="BU1740" s="58" t="e">
        <f>VLOOKUP(BT1740,Hoja2!$C:$D,2,0)</f>
        <v>#N/A</v>
      </c>
      <c r="BV1740" s="80" t="str">
        <f>IF(
AND(AO1740="",BD1740="",BQ1740=""),
"EN PROCESO NOTIFICACION / COMUNICACION",
IF(
BT1740="",
"NO APLICA",
IF(
BU1740=60,
IF(AO1740&lt;&gt;"",AO1740,IF(BD1740&lt;&gt;"",BD1740,BQ1740))+60,
WORKDAY(
IF(AO1740&lt;&gt;"",AO1740,IF(BD1740&lt;&gt;"",BD1740,BQ1740)),
BU1740,
FESTIVOS_CO!A:A
)
)
))</f>
        <v>EN PROCESO NOTIFICACION / COMUNICACION</v>
      </c>
      <c r="BW1740" s="44"/>
      <c r="BX1740" s="53"/>
      <c r="BY1740" s="45"/>
      <c r="BZ1740" s="37"/>
      <c r="CA1740" s="54" t="str">
        <f t="shared" si="332"/>
        <v>PENDIENTE EJECUTORIA</v>
      </c>
      <c r="CB1740" s="59" t="str">
        <f t="shared" si="329"/>
        <v/>
      </c>
      <c r="CC1740" s="36"/>
      <c r="CD1740" s="40"/>
      <c r="CE1740" s="46"/>
      <c r="CF1740" s="40"/>
      <c r="CG1740" s="40"/>
      <c r="CH1740" s="40"/>
      <c r="CI1740" s="36"/>
      <c r="CJ1740" s="47"/>
      <c r="CK1740" s="40"/>
      <c r="CL1740" s="40"/>
      <c r="CM1740" s="40"/>
      <c r="CN1740" s="40"/>
    </row>
    <row r="1741" spans="1:92" ht="42.75" hidden="1">
      <c r="A1741" s="49" t="str">
        <f t="shared" si="333"/>
        <v>SIN GESTIÓN</v>
      </c>
      <c r="B1741" s="58"/>
      <c r="C1741" s="37"/>
      <c r="D1741" s="37"/>
      <c r="E1741" s="49" t="str">
        <f t="shared" si="334"/>
        <v>PENDIENTE NOTIFICACIÓN</v>
      </c>
      <c r="F1741" s="141" t="str">
        <f t="shared" si="335"/>
        <v>PENDIENTE NOTIFICACIÓN</v>
      </c>
      <c r="G1741" s="49" t="str">
        <f t="shared" si="336"/>
        <v/>
      </c>
      <c r="H1741" s="51" t="str">
        <f ca="1">IF(
L1741="",
"",
IF(
NETWORKDAYS(L1741,IF(M1741&lt;&gt;"",M1741,TODAY()),FESTIVOS_CO!A:A)&gt;2,
"VENCIDO",
IF(
NETWORKDAYS(L1741,IF(M1741&lt;&gt;"",M1741,TODAY()),FESTIVOS_CO!A:A)=2,
"ALERTA",
"A TIEMPO"
)))</f>
        <v/>
      </c>
      <c r="I1741" s="40"/>
      <c r="J1741" s="36"/>
      <c r="K1741" s="37"/>
      <c r="L1741" s="50"/>
      <c r="M1741" s="37"/>
      <c r="N1741" s="52"/>
      <c r="O1741" s="52"/>
      <c r="P1741" s="36"/>
      <c r="Q1741" s="36"/>
      <c r="R1741" s="40"/>
      <c r="S1741" s="36"/>
      <c r="T1741" s="40"/>
      <c r="U1741" s="40"/>
      <c r="V1741" s="81"/>
      <c r="W1741" s="40"/>
      <c r="X1741" s="40"/>
      <c r="Y1741" s="40"/>
      <c r="Z1741" s="38" t="str">
        <f>IFERROR(VLOOKUP(Y1741,DIRECTORIO!A:B,2,FALSE),"")</f>
        <v/>
      </c>
      <c r="AA1741" s="40"/>
      <c r="AB1741" s="40"/>
      <c r="AC1741" s="40"/>
      <c r="AD1741" s="40"/>
      <c r="AE1741" s="40"/>
      <c r="AF1741" s="40"/>
      <c r="AG1741" s="41" t="s">
        <v>109</v>
      </c>
      <c r="AH1741" s="42"/>
      <c r="AI1741" s="54" t="str">
        <f t="shared" ca="1" si="337"/>
        <v>PENDIENTE NOTIFICACIÓN ELECTRÓNICA</v>
      </c>
      <c r="AJ1741" s="37"/>
      <c r="AK1741" s="37"/>
      <c r="AL1741" s="37"/>
      <c r="AM1741" s="53" t="str">
        <f>IF(AK1741="","",WORKDAY(AK1741,5,FESTIVOS_CO!A:A))</f>
        <v/>
      </c>
      <c r="AN1741" s="37"/>
      <c r="AO1741" s="37"/>
      <c r="AP1741" s="54" t="str">
        <f t="shared" ca="1" si="330"/>
        <v>NO APLICA</v>
      </c>
      <c r="AQ1741" s="36"/>
      <c r="AR1741" s="43"/>
      <c r="AS1741" s="37"/>
      <c r="AT1741" s="36"/>
      <c r="AU1741" s="37"/>
      <c r="AV1741" s="36"/>
      <c r="AW1741" s="36"/>
      <c r="AX1741" s="37"/>
      <c r="AY1741" s="140" t="str">
        <f>IF(AU1741="","",WORKDAY(AU1741,5,FESTIVOS_CO!A:A))</f>
        <v/>
      </c>
      <c r="AZ1741" s="54" t="str">
        <f t="shared" ca="1" si="339"/>
        <v>NO APLICA</v>
      </c>
      <c r="BA1741" s="55" t="str">
        <f>IF(AX1741="","",WORKDAY(AX1741,5,FESTIVOS_CO!A:A))</f>
        <v/>
      </c>
      <c r="BB1741" s="39"/>
      <c r="BC1741" s="40"/>
      <c r="BD1741" s="40"/>
      <c r="BE1741" s="56" t="str">
        <f t="shared" ca="1" si="328"/>
        <v>NO APLICA</v>
      </c>
      <c r="BF1741" s="37"/>
      <c r="BG1741" s="45"/>
      <c r="BH1741" s="37"/>
      <c r="BI1741" s="36"/>
      <c r="BJ1741" s="37"/>
      <c r="BK1741" s="36"/>
      <c r="BL1741" s="36"/>
      <c r="BM1741" s="53" t="str">
        <f>IF(BJ1741="","",WORKDAY(BJ1741,5,FESTIVOS_CO!A:A))</f>
        <v/>
      </c>
      <c r="BN1741" s="57" t="str">
        <f t="shared" ca="1" si="338"/>
        <v>PENDIENTE HACER AVISO</v>
      </c>
      <c r="BO1741" s="54" t="str">
        <f t="shared" ca="1" si="331"/>
        <v>EN TRÁMITE NOTIF. POR AVISO</v>
      </c>
      <c r="BP1741" s="37"/>
      <c r="BQ1741" s="53" t="str">
        <f>IF(BP1741="","",WORKDAY(BP1741,5,FESTIVOS_CO!A:A))</f>
        <v/>
      </c>
      <c r="BR1741" s="37"/>
      <c r="BS1741" s="36"/>
      <c r="BT1741" s="38"/>
      <c r="BU1741" s="58" t="e">
        <f>VLOOKUP(BT1741,Hoja2!$C:$D,2,0)</f>
        <v>#N/A</v>
      </c>
      <c r="BV1741" s="80" t="str">
        <f>IF(
AND(AO1741="",BD1741="",BQ1741=""),
"EN PROCESO NOTIFICACION / COMUNICACION",
IF(
BT1741="",
"NO APLICA",
IF(
BU1741=60,
IF(AO1741&lt;&gt;"",AO1741,IF(BD1741&lt;&gt;"",BD1741,BQ1741))+60,
WORKDAY(
IF(AO1741&lt;&gt;"",AO1741,IF(BD1741&lt;&gt;"",BD1741,BQ1741)),
BU1741,
FESTIVOS_CO!A:A
)
)
))</f>
        <v>EN PROCESO NOTIFICACION / COMUNICACION</v>
      </c>
      <c r="BW1741" s="44"/>
      <c r="BX1741" s="53"/>
      <c r="BY1741" s="45"/>
      <c r="BZ1741" s="37"/>
      <c r="CA1741" s="54" t="str">
        <f t="shared" si="332"/>
        <v>PENDIENTE EJECUTORIA</v>
      </c>
      <c r="CB1741" s="59" t="str">
        <f t="shared" si="329"/>
        <v/>
      </c>
      <c r="CC1741" s="36"/>
      <c r="CD1741" s="40"/>
      <c r="CE1741" s="46"/>
      <c r="CF1741" s="40"/>
      <c r="CG1741" s="40"/>
      <c r="CH1741" s="40"/>
      <c r="CI1741" s="36"/>
      <c r="CJ1741" s="47"/>
      <c r="CK1741" s="40"/>
      <c r="CL1741" s="40"/>
      <c r="CM1741" s="40"/>
      <c r="CN1741" s="40"/>
    </row>
    <row r="1742" spans="1:92" ht="42.75" hidden="1">
      <c r="A1742" s="49" t="str">
        <f t="shared" si="333"/>
        <v>SIN GESTIÓN</v>
      </c>
      <c r="B1742" s="58"/>
      <c r="C1742" s="37"/>
      <c r="D1742" s="37"/>
      <c r="E1742" s="49" t="str">
        <f t="shared" si="334"/>
        <v>PENDIENTE NOTIFICACIÓN</v>
      </c>
      <c r="F1742" s="141" t="str">
        <f t="shared" si="335"/>
        <v>PENDIENTE NOTIFICACIÓN</v>
      </c>
      <c r="G1742" s="49" t="str">
        <f t="shared" si="336"/>
        <v/>
      </c>
      <c r="H1742" s="51" t="str">
        <f ca="1">IF(
L1742="",
"",
IF(
NETWORKDAYS(L1742,IF(M1742&lt;&gt;"",M1742,TODAY()),FESTIVOS_CO!A:A)&gt;2,
"VENCIDO",
IF(
NETWORKDAYS(L1742,IF(M1742&lt;&gt;"",M1742,TODAY()),FESTIVOS_CO!A:A)=2,
"ALERTA",
"A TIEMPO"
)))</f>
        <v/>
      </c>
      <c r="I1742" s="40"/>
      <c r="J1742" s="36"/>
      <c r="K1742" s="37"/>
      <c r="L1742" s="50"/>
      <c r="M1742" s="37"/>
      <c r="N1742" s="52"/>
      <c r="O1742" s="52"/>
      <c r="P1742" s="36"/>
      <c r="Q1742" s="36"/>
      <c r="R1742" s="40"/>
      <c r="S1742" s="36"/>
      <c r="T1742" s="40"/>
      <c r="U1742" s="40"/>
      <c r="V1742" s="81"/>
      <c r="W1742" s="40"/>
      <c r="X1742" s="40"/>
      <c r="Y1742" s="40"/>
      <c r="Z1742" s="38" t="str">
        <f>IFERROR(VLOOKUP(Y1742,DIRECTORIO!A:B,2,FALSE),"")</f>
        <v/>
      </c>
      <c r="AA1742" s="40"/>
      <c r="AB1742" s="40"/>
      <c r="AC1742" s="40"/>
      <c r="AD1742" s="40"/>
      <c r="AE1742" s="40"/>
      <c r="AF1742" s="40"/>
      <c r="AG1742" s="41" t="s">
        <v>109</v>
      </c>
      <c r="AH1742" s="42"/>
      <c r="AI1742" s="54" t="str">
        <f t="shared" ca="1" si="337"/>
        <v>PENDIENTE NOTIFICACIÓN ELECTRÓNICA</v>
      </c>
      <c r="AJ1742" s="37"/>
      <c r="AK1742" s="37"/>
      <c r="AL1742" s="37"/>
      <c r="AM1742" s="53" t="str">
        <f>IF(AK1742="","",WORKDAY(AK1742,5,FESTIVOS_CO!A:A))</f>
        <v/>
      </c>
      <c r="AN1742" s="37"/>
      <c r="AO1742" s="37"/>
      <c r="AP1742" s="54" t="str">
        <f t="shared" ca="1" si="330"/>
        <v>NO APLICA</v>
      </c>
      <c r="AQ1742" s="36"/>
      <c r="AR1742" s="43"/>
      <c r="AS1742" s="37"/>
      <c r="AT1742" s="36"/>
      <c r="AU1742" s="37"/>
      <c r="AV1742" s="36"/>
      <c r="AW1742" s="36"/>
      <c r="AX1742" s="37"/>
      <c r="AY1742" s="140" t="str">
        <f>IF(AU1742="","",WORKDAY(AU1742,5,FESTIVOS_CO!A:A))</f>
        <v/>
      </c>
      <c r="AZ1742" s="54" t="str">
        <f t="shared" ca="1" si="339"/>
        <v>NO APLICA</v>
      </c>
      <c r="BA1742" s="55" t="str">
        <f>IF(AX1742="","",WORKDAY(AX1742,5,FESTIVOS_CO!A:A))</f>
        <v/>
      </c>
      <c r="BB1742" s="39"/>
      <c r="BC1742" s="40"/>
      <c r="BD1742" s="40"/>
      <c r="BE1742" s="56" t="str">
        <f t="shared" ca="1" si="328"/>
        <v>NO APLICA</v>
      </c>
      <c r="BF1742" s="37"/>
      <c r="BG1742" s="45"/>
      <c r="BH1742" s="37"/>
      <c r="BI1742" s="36"/>
      <c r="BJ1742" s="37"/>
      <c r="BK1742" s="36"/>
      <c r="BL1742" s="36"/>
      <c r="BM1742" s="53" t="str">
        <f>IF(BJ1742="","",WORKDAY(BJ1742,5,FESTIVOS_CO!A:A))</f>
        <v/>
      </c>
      <c r="BN1742" s="57" t="str">
        <f t="shared" ca="1" si="338"/>
        <v>PENDIENTE HACER AVISO</v>
      </c>
      <c r="BO1742" s="54" t="str">
        <f t="shared" ca="1" si="331"/>
        <v>EN TRÁMITE NOTIF. POR AVISO</v>
      </c>
      <c r="BP1742" s="37"/>
      <c r="BQ1742" s="53" t="str">
        <f>IF(BP1742="","",WORKDAY(BP1742,5,FESTIVOS_CO!A:A))</f>
        <v/>
      </c>
      <c r="BR1742" s="37"/>
      <c r="BS1742" s="36"/>
      <c r="BT1742" s="38"/>
      <c r="BU1742" s="58" t="e">
        <f>VLOOKUP(BT1742,Hoja2!$C:$D,2,0)</f>
        <v>#N/A</v>
      </c>
      <c r="BV1742" s="80" t="str">
        <f>IF(
AND(AO1742="",BD1742="",BQ1742=""),
"EN PROCESO NOTIFICACION / COMUNICACION",
IF(
BT1742="",
"NO APLICA",
IF(
BU1742=60,
IF(AO1742&lt;&gt;"",AO1742,IF(BD1742&lt;&gt;"",BD1742,BQ1742))+60,
WORKDAY(
IF(AO1742&lt;&gt;"",AO1742,IF(BD1742&lt;&gt;"",BD1742,BQ1742)),
BU1742,
FESTIVOS_CO!A:A
)
)
))</f>
        <v>EN PROCESO NOTIFICACION / COMUNICACION</v>
      </c>
      <c r="BW1742" s="44"/>
      <c r="BX1742" s="53"/>
      <c r="BY1742" s="45"/>
      <c r="BZ1742" s="37"/>
      <c r="CA1742" s="54" t="str">
        <f t="shared" si="332"/>
        <v>PENDIENTE EJECUTORIA</v>
      </c>
      <c r="CB1742" s="59" t="str">
        <f t="shared" si="329"/>
        <v/>
      </c>
      <c r="CC1742" s="36"/>
      <c r="CD1742" s="40"/>
      <c r="CE1742" s="46"/>
      <c r="CF1742" s="40"/>
      <c r="CG1742" s="40"/>
      <c r="CH1742" s="40"/>
      <c r="CI1742" s="36"/>
      <c r="CJ1742" s="47"/>
      <c r="CK1742" s="40"/>
      <c r="CL1742" s="40"/>
      <c r="CM1742" s="40"/>
      <c r="CN1742" s="40"/>
    </row>
    <row r="1743" spans="1:92" ht="42.75" hidden="1">
      <c r="A1743" s="49" t="str">
        <f t="shared" si="333"/>
        <v>SIN GESTIÓN</v>
      </c>
      <c r="B1743" s="58"/>
      <c r="C1743" s="37"/>
      <c r="D1743" s="37"/>
      <c r="E1743" s="49" t="str">
        <f t="shared" si="334"/>
        <v>PENDIENTE NOTIFICACIÓN</v>
      </c>
      <c r="F1743" s="141" t="str">
        <f t="shared" si="335"/>
        <v>PENDIENTE NOTIFICACIÓN</v>
      </c>
      <c r="G1743" s="49" t="str">
        <f t="shared" si="336"/>
        <v/>
      </c>
      <c r="H1743" s="51" t="str">
        <f ca="1">IF(
L1743="",
"",
IF(
NETWORKDAYS(L1743,IF(M1743&lt;&gt;"",M1743,TODAY()),FESTIVOS_CO!A:A)&gt;2,
"VENCIDO",
IF(
NETWORKDAYS(L1743,IF(M1743&lt;&gt;"",M1743,TODAY()),FESTIVOS_CO!A:A)=2,
"ALERTA",
"A TIEMPO"
)))</f>
        <v/>
      </c>
      <c r="I1743" s="40"/>
      <c r="J1743" s="36"/>
      <c r="K1743" s="37"/>
      <c r="L1743" s="50"/>
      <c r="M1743" s="37"/>
      <c r="N1743" s="52"/>
      <c r="O1743" s="52"/>
      <c r="P1743" s="36"/>
      <c r="Q1743" s="36"/>
      <c r="R1743" s="40"/>
      <c r="S1743" s="36"/>
      <c r="T1743" s="40"/>
      <c r="U1743" s="40"/>
      <c r="V1743" s="81"/>
      <c r="W1743" s="40"/>
      <c r="X1743" s="40"/>
      <c r="Y1743" s="40"/>
      <c r="Z1743" s="38" t="str">
        <f>IFERROR(VLOOKUP(Y1743,DIRECTORIO!A:B,2,FALSE),"")</f>
        <v/>
      </c>
      <c r="AA1743" s="40"/>
      <c r="AB1743" s="40"/>
      <c r="AC1743" s="40"/>
      <c r="AD1743" s="40"/>
      <c r="AE1743" s="40"/>
      <c r="AF1743" s="40"/>
      <c r="AG1743" s="41" t="s">
        <v>109</v>
      </c>
      <c r="AH1743" s="42"/>
      <c r="AI1743" s="54" t="str">
        <f t="shared" ca="1" si="337"/>
        <v>PENDIENTE NOTIFICACIÓN ELECTRÓNICA</v>
      </c>
      <c r="AJ1743" s="37"/>
      <c r="AK1743" s="37"/>
      <c r="AL1743" s="37"/>
      <c r="AM1743" s="53" t="str">
        <f>IF(AK1743="","",WORKDAY(AK1743,5,FESTIVOS_CO!A:A))</f>
        <v/>
      </c>
      <c r="AN1743" s="37"/>
      <c r="AO1743" s="37"/>
      <c r="AP1743" s="54" t="str">
        <f t="shared" ca="1" si="330"/>
        <v>NO APLICA</v>
      </c>
      <c r="AQ1743" s="36"/>
      <c r="AR1743" s="43"/>
      <c r="AS1743" s="37"/>
      <c r="AT1743" s="36"/>
      <c r="AU1743" s="37"/>
      <c r="AV1743" s="36"/>
      <c r="AW1743" s="36"/>
      <c r="AX1743" s="37"/>
      <c r="AY1743" s="140" t="str">
        <f>IF(AU1743="","",WORKDAY(AU1743,5,FESTIVOS_CO!A:A))</f>
        <v/>
      </c>
      <c r="AZ1743" s="54" t="str">
        <f t="shared" ca="1" si="339"/>
        <v>NO APLICA</v>
      </c>
      <c r="BA1743" s="55" t="str">
        <f>IF(AX1743="","",WORKDAY(AX1743,5,FESTIVOS_CO!A:A))</f>
        <v/>
      </c>
      <c r="BB1743" s="39"/>
      <c r="BC1743" s="40"/>
      <c r="BD1743" s="40"/>
      <c r="BE1743" s="56" t="str">
        <f t="shared" ca="1" si="328"/>
        <v>NO APLICA</v>
      </c>
      <c r="BF1743" s="37"/>
      <c r="BG1743" s="45"/>
      <c r="BH1743" s="37"/>
      <c r="BI1743" s="36"/>
      <c r="BJ1743" s="37"/>
      <c r="BK1743" s="36"/>
      <c r="BL1743" s="36"/>
      <c r="BM1743" s="53" t="str">
        <f>IF(BJ1743="","",WORKDAY(BJ1743,5,FESTIVOS_CO!A:A))</f>
        <v/>
      </c>
      <c r="BN1743" s="57" t="str">
        <f t="shared" ca="1" si="338"/>
        <v>PENDIENTE HACER AVISO</v>
      </c>
      <c r="BO1743" s="54" t="str">
        <f t="shared" ca="1" si="331"/>
        <v>EN TRÁMITE NOTIF. POR AVISO</v>
      </c>
      <c r="BP1743" s="37"/>
      <c r="BQ1743" s="53" t="str">
        <f>IF(BP1743="","",WORKDAY(BP1743,5,FESTIVOS_CO!A:A))</f>
        <v/>
      </c>
      <c r="BR1743" s="37"/>
      <c r="BS1743" s="36"/>
      <c r="BT1743" s="38"/>
      <c r="BU1743" s="58" t="e">
        <f>VLOOKUP(BT1743,Hoja2!$C:$D,2,0)</f>
        <v>#N/A</v>
      </c>
      <c r="BV1743" s="80" t="str">
        <f>IF(
AND(AO1743="",BD1743="",BQ1743=""),
"EN PROCESO NOTIFICACION / COMUNICACION",
IF(
BT1743="",
"NO APLICA",
IF(
BU1743=60,
IF(AO1743&lt;&gt;"",AO1743,IF(BD1743&lt;&gt;"",BD1743,BQ1743))+60,
WORKDAY(
IF(AO1743&lt;&gt;"",AO1743,IF(BD1743&lt;&gt;"",BD1743,BQ1743)),
BU1743,
FESTIVOS_CO!A:A
)
)
))</f>
        <v>EN PROCESO NOTIFICACION / COMUNICACION</v>
      </c>
      <c r="BW1743" s="44"/>
      <c r="BX1743" s="53"/>
      <c r="BY1743" s="45"/>
      <c r="BZ1743" s="37"/>
      <c r="CA1743" s="54" t="str">
        <f t="shared" si="332"/>
        <v>PENDIENTE EJECUTORIA</v>
      </c>
      <c r="CB1743" s="59" t="str">
        <f t="shared" si="329"/>
        <v/>
      </c>
      <c r="CC1743" s="36"/>
      <c r="CD1743" s="40"/>
      <c r="CE1743" s="46"/>
      <c r="CF1743" s="40"/>
      <c r="CG1743" s="40"/>
      <c r="CH1743" s="40"/>
      <c r="CI1743" s="36"/>
      <c r="CJ1743" s="47"/>
      <c r="CK1743" s="40"/>
      <c r="CL1743" s="40"/>
      <c r="CM1743" s="40"/>
      <c r="CN1743" s="40"/>
    </row>
    <row r="1744" spans="1:92" ht="42.75" hidden="1">
      <c r="A1744" s="49" t="str">
        <f t="shared" si="333"/>
        <v>SIN GESTIÓN</v>
      </c>
      <c r="B1744" s="58"/>
      <c r="C1744" s="37"/>
      <c r="D1744" s="37"/>
      <c r="E1744" s="49" t="str">
        <f t="shared" si="334"/>
        <v>PENDIENTE NOTIFICACIÓN</v>
      </c>
      <c r="F1744" s="141" t="str">
        <f t="shared" si="335"/>
        <v>PENDIENTE NOTIFICACIÓN</v>
      </c>
      <c r="G1744" s="49" t="str">
        <f t="shared" si="336"/>
        <v/>
      </c>
      <c r="H1744" s="51" t="str">
        <f ca="1">IF(
L1744="",
"",
IF(
NETWORKDAYS(L1744,IF(M1744&lt;&gt;"",M1744,TODAY()),FESTIVOS_CO!A:A)&gt;2,
"VENCIDO",
IF(
NETWORKDAYS(L1744,IF(M1744&lt;&gt;"",M1744,TODAY()),FESTIVOS_CO!A:A)=2,
"ALERTA",
"A TIEMPO"
)))</f>
        <v/>
      </c>
      <c r="I1744" s="40"/>
      <c r="J1744" s="36"/>
      <c r="K1744" s="37"/>
      <c r="L1744" s="50"/>
      <c r="M1744" s="37"/>
      <c r="N1744" s="52"/>
      <c r="O1744" s="52"/>
      <c r="P1744" s="36"/>
      <c r="Q1744" s="36"/>
      <c r="R1744" s="40"/>
      <c r="S1744" s="36"/>
      <c r="T1744" s="40"/>
      <c r="U1744" s="40"/>
      <c r="V1744" s="81"/>
      <c r="W1744" s="40"/>
      <c r="X1744" s="40"/>
      <c r="Y1744" s="40"/>
      <c r="Z1744" s="38" t="str">
        <f>IFERROR(VLOOKUP(Y1744,DIRECTORIO!A:B,2,FALSE),"")</f>
        <v/>
      </c>
      <c r="AA1744" s="40"/>
      <c r="AB1744" s="40"/>
      <c r="AC1744" s="40"/>
      <c r="AD1744" s="40"/>
      <c r="AE1744" s="40"/>
      <c r="AF1744" s="40"/>
      <c r="AG1744" s="41" t="s">
        <v>109</v>
      </c>
      <c r="AH1744" s="42"/>
      <c r="AI1744" s="54" t="str">
        <f t="shared" ca="1" si="337"/>
        <v>PENDIENTE NOTIFICACIÓN ELECTRÓNICA</v>
      </c>
      <c r="AJ1744" s="37"/>
      <c r="AK1744" s="37"/>
      <c r="AL1744" s="37"/>
      <c r="AM1744" s="53" t="str">
        <f>IF(AK1744="","",WORKDAY(AK1744,5,FESTIVOS_CO!A:A))</f>
        <v/>
      </c>
      <c r="AN1744" s="37"/>
      <c r="AO1744" s="37"/>
      <c r="AP1744" s="54" t="str">
        <f t="shared" ca="1" si="330"/>
        <v>NO APLICA</v>
      </c>
      <c r="AQ1744" s="36"/>
      <c r="AR1744" s="43"/>
      <c r="AS1744" s="37"/>
      <c r="AT1744" s="36"/>
      <c r="AU1744" s="37"/>
      <c r="AV1744" s="36"/>
      <c r="AW1744" s="36"/>
      <c r="AX1744" s="37"/>
      <c r="AY1744" s="140" t="str">
        <f>IF(AU1744="","",WORKDAY(AU1744,5,FESTIVOS_CO!A:A))</f>
        <v/>
      </c>
      <c r="AZ1744" s="54" t="str">
        <f t="shared" ca="1" si="339"/>
        <v>NO APLICA</v>
      </c>
      <c r="BA1744" s="55" t="str">
        <f>IF(AX1744="","",WORKDAY(AX1744,5,FESTIVOS_CO!A:A))</f>
        <v/>
      </c>
      <c r="BB1744" s="39"/>
      <c r="BC1744" s="40"/>
      <c r="BD1744" s="40"/>
      <c r="BE1744" s="56" t="str">
        <f t="shared" ca="1" si="328"/>
        <v>NO APLICA</v>
      </c>
      <c r="BF1744" s="37"/>
      <c r="BG1744" s="45"/>
      <c r="BH1744" s="37"/>
      <c r="BI1744" s="36"/>
      <c r="BJ1744" s="37"/>
      <c r="BK1744" s="36"/>
      <c r="BL1744" s="36"/>
      <c r="BM1744" s="53" t="str">
        <f>IF(BJ1744="","",WORKDAY(BJ1744,5,FESTIVOS_CO!A:A))</f>
        <v/>
      </c>
      <c r="BN1744" s="57" t="str">
        <f t="shared" ca="1" si="338"/>
        <v>PENDIENTE HACER AVISO</v>
      </c>
      <c r="BO1744" s="54" t="str">
        <f t="shared" ca="1" si="331"/>
        <v>EN TRÁMITE NOTIF. POR AVISO</v>
      </c>
      <c r="BP1744" s="37"/>
      <c r="BQ1744" s="53" t="str">
        <f>IF(BP1744="","",WORKDAY(BP1744,5,FESTIVOS_CO!A:A))</f>
        <v/>
      </c>
      <c r="BR1744" s="37"/>
      <c r="BS1744" s="36"/>
      <c r="BT1744" s="38"/>
      <c r="BU1744" s="58" t="e">
        <f>VLOOKUP(BT1744,Hoja2!$C:$D,2,0)</f>
        <v>#N/A</v>
      </c>
      <c r="BV1744" s="80" t="str">
        <f>IF(
AND(AO1744="",BD1744="",BQ1744=""),
"EN PROCESO NOTIFICACION / COMUNICACION",
IF(
BT1744="",
"NO APLICA",
IF(
BU1744=60,
IF(AO1744&lt;&gt;"",AO1744,IF(BD1744&lt;&gt;"",BD1744,BQ1744))+60,
WORKDAY(
IF(AO1744&lt;&gt;"",AO1744,IF(BD1744&lt;&gt;"",BD1744,BQ1744)),
BU1744,
FESTIVOS_CO!A:A
)
)
))</f>
        <v>EN PROCESO NOTIFICACION / COMUNICACION</v>
      </c>
      <c r="BW1744" s="44"/>
      <c r="BX1744" s="53"/>
      <c r="BY1744" s="45"/>
      <c r="BZ1744" s="37"/>
      <c r="CA1744" s="54" t="str">
        <f t="shared" si="332"/>
        <v>PENDIENTE EJECUTORIA</v>
      </c>
      <c r="CB1744" s="59" t="str">
        <f t="shared" si="329"/>
        <v/>
      </c>
      <c r="CC1744" s="36"/>
      <c r="CD1744" s="40"/>
      <c r="CE1744" s="46"/>
      <c r="CF1744" s="40"/>
      <c r="CG1744" s="40"/>
      <c r="CH1744" s="40"/>
      <c r="CI1744" s="36"/>
      <c r="CJ1744" s="47"/>
      <c r="CK1744" s="40"/>
      <c r="CL1744" s="40"/>
      <c r="CM1744" s="40"/>
      <c r="CN1744" s="40"/>
    </row>
    <row r="1745" spans="1:92" ht="42.75" hidden="1">
      <c r="A1745" s="49" t="str">
        <f t="shared" si="333"/>
        <v>SIN GESTIÓN</v>
      </c>
      <c r="B1745" s="58"/>
      <c r="C1745" s="37"/>
      <c r="D1745" s="37"/>
      <c r="E1745" s="49" t="str">
        <f t="shared" si="334"/>
        <v>PENDIENTE NOTIFICACIÓN</v>
      </c>
      <c r="F1745" s="141" t="str">
        <f t="shared" si="335"/>
        <v>PENDIENTE NOTIFICACIÓN</v>
      </c>
      <c r="G1745" s="49" t="str">
        <f t="shared" si="336"/>
        <v/>
      </c>
      <c r="H1745" s="51" t="str">
        <f ca="1">IF(
L1745="",
"",
IF(
NETWORKDAYS(L1745,IF(M1745&lt;&gt;"",M1745,TODAY()),FESTIVOS_CO!A:A)&gt;2,
"VENCIDO",
IF(
NETWORKDAYS(L1745,IF(M1745&lt;&gt;"",M1745,TODAY()),FESTIVOS_CO!A:A)=2,
"ALERTA",
"A TIEMPO"
)))</f>
        <v/>
      </c>
      <c r="I1745" s="40"/>
      <c r="J1745" s="36"/>
      <c r="K1745" s="37"/>
      <c r="L1745" s="50"/>
      <c r="M1745" s="37"/>
      <c r="N1745" s="52"/>
      <c r="O1745" s="52"/>
      <c r="P1745" s="36"/>
      <c r="Q1745" s="36"/>
      <c r="R1745" s="40"/>
      <c r="S1745" s="36"/>
      <c r="T1745" s="40"/>
      <c r="U1745" s="40"/>
      <c r="V1745" s="81"/>
      <c r="W1745" s="40"/>
      <c r="X1745" s="40"/>
      <c r="Y1745" s="40"/>
      <c r="Z1745" s="38" t="str">
        <f>IFERROR(VLOOKUP(Y1745,DIRECTORIO!A:B,2,FALSE),"")</f>
        <v/>
      </c>
      <c r="AA1745" s="40"/>
      <c r="AB1745" s="40"/>
      <c r="AC1745" s="40"/>
      <c r="AD1745" s="40"/>
      <c r="AE1745" s="40"/>
      <c r="AF1745" s="40"/>
      <c r="AG1745" s="41" t="s">
        <v>109</v>
      </c>
      <c r="AH1745" s="42"/>
      <c r="AI1745" s="54" t="str">
        <f t="shared" ca="1" si="337"/>
        <v>PENDIENTE NOTIFICACIÓN ELECTRÓNICA</v>
      </c>
      <c r="AJ1745" s="37"/>
      <c r="AK1745" s="37"/>
      <c r="AL1745" s="37"/>
      <c r="AM1745" s="53" t="str">
        <f>IF(AK1745="","",WORKDAY(AK1745,5,FESTIVOS_CO!A:A))</f>
        <v/>
      </c>
      <c r="AN1745" s="37"/>
      <c r="AO1745" s="37"/>
      <c r="AP1745" s="54" t="str">
        <f t="shared" ca="1" si="330"/>
        <v>NO APLICA</v>
      </c>
      <c r="AQ1745" s="36"/>
      <c r="AR1745" s="43"/>
      <c r="AS1745" s="37"/>
      <c r="AT1745" s="36"/>
      <c r="AU1745" s="37"/>
      <c r="AV1745" s="36"/>
      <c r="AW1745" s="36"/>
      <c r="AX1745" s="37"/>
      <c r="AY1745" s="140" t="str">
        <f>IF(AU1745="","",WORKDAY(AU1745,5,FESTIVOS_CO!A:A))</f>
        <v/>
      </c>
      <c r="AZ1745" s="54" t="str">
        <f t="shared" ca="1" si="339"/>
        <v>NO APLICA</v>
      </c>
      <c r="BA1745" s="55" t="str">
        <f>IF(AX1745="","",WORKDAY(AX1745,5,FESTIVOS_CO!A:A))</f>
        <v/>
      </c>
      <c r="BB1745" s="39"/>
      <c r="BC1745" s="40"/>
      <c r="BD1745" s="40"/>
      <c r="BE1745" s="56" t="str">
        <f t="shared" ca="1" si="328"/>
        <v>NO APLICA</v>
      </c>
      <c r="BF1745" s="37"/>
      <c r="BG1745" s="45"/>
      <c r="BH1745" s="37"/>
      <c r="BI1745" s="36"/>
      <c r="BJ1745" s="37"/>
      <c r="BK1745" s="36"/>
      <c r="BL1745" s="36"/>
      <c r="BM1745" s="53" t="str">
        <f>IF(BJ1745="","",WORKDAY(BJ1745,5,FESTIVOS_CO!A:A))</f>
        <v/>
      </c>
      <c r="BN1745" s="57" t="str">
        <f t="shared" ca="1" si="338"/>
        <v>PENDIENTE HACER AVISO</v>
      </c>
      <c r="BO1745" s="54" t="str">
        <f t="shared" ca="1" si="331"/>
        <v>EN TRÁMITE NOTIF. POR AVISO</v>
      </c>
      <c r="BP1745" s="37"/>
      <c r="BQ1745" s="53" t="str">
        <f>IF(BP1745="","",WORKDAY(BP1745,5,FESTIVOS_CO!A:A))</f>
        <v/>
      </c>
      <c r="BR1745" s="37"/>
      <c r="BS1745" s="36"/>
      <c r="BT1745" s="38"/>
      <c r="BU1745" s="58" t="e">
        <f>VLOOKUP(BT1745,Hoja2!$C:$D,2,0)</f>
        <v>#N/A</v>
      </c>
      <c r="BV1745" s="80" t="str">
        <f>IF(
AND(AO1745="",BD1745="",BQ1745=""),
"EN PROCESO NOTIFICACION / COMUNICACION",
IF(
BT1745="",
"NO APLICA",
IF(
BU1745=60,
IF(AO1745&lt;&gt;"",AO1745,IF(BD1745&lt;&gt;"",BD1745,BQ1745))+60,
WORKDAY(
IF(AO1745&lt;&gt;"",AO1745,IF(BD1745&lt;&gt;"",BD1745,BQ1745)),
BU1745,
FESTIVOS_CO!A:A
)
)
))</f>
        <v>EN PROCESO NOTIFICACION / COMUNICACION</v>
      </c>
      <c r="BW1745" s="44"/>
      <c r="BX1745" s="53"/>
      <c r="BY1745" s="45"/>
      <c r="BZ1745" s="37"/>
      <c r="CA1745" s="54" t="str">
        <f t="shared" si="332"/>
        <v>PENDIENTE EJECUTORIA</v>
      </c>
      <c r="CB1745" s="59" t="str">
        <f t="shared" si="329"/>
        <v/>
      </c>
      <c r="CC1745" s="36"/>
      <c r="CD1745" s="40"/>
      <c r="CE1745" s="46"/>
      <c r="CF1745" s="40"/>
      <c r="CG1745" s="40"/>
      <c r="CH1745" s="40"/>
      <c r="CI1745" s="36"/>
      <c r="CJ1745" s="47"/>
      <c r="CK1745" s="40"/>
      <c r="CL1745" s="40"/>
      <c r="CM1745" s="40"/>
      <c r="CN1745" s="40"/>
    </row>
    <row r="1746" spans="1:92" ht="42.75" hidden="1">
      <c r="A1746" s="49" t="str">
        <f t="shared" si="333"/>
        <v>SIN GESTIÓN</v>
      </c>
      <c r="B1746" s="58"/>
      <c r="C1746" s="37"/>
      <c r="D1746" s="37"/>
      <c r="E1746" s="49" t="str">
        <f t="shared" si="334"/>
        <v>PENDIENTE NOTIFICACIÓN</v>
      </c>
      <c r="F1746" s="141" t="str">
        <f t="shared" si="335"/>
        <v>PENDIENTE NOTIFICACIÓN</v>
      </c>
      <c r="G1746" s="49" t="str">
        <f t="shared" si="336"/>
        <v/>
      </c>
      <c r="H1746" s="51" t="str">
        <f ca="1">IF(
L1746="",
"",
IF(
NETWORKDAYS(L1746,IF(M1746&lt;&gt;"",M1746,TODAY()),FESTIVOS_CO!A:A)&gt;2,
"VENCIDO",
IF(
NETWORKDAYS(L1746,IF(M1746&lt;&gt;"",M1746,TODAY()),FESTIVOS_CO!A:A)=2,
"ALERTA",
"A TIEMPO"
)))</f>
        <v/>
      </c>
      <c r="I1746" s="40"/>
      <c r="J1746" s="36"/>
      <c r="K1746" s="37"/>
      <c r="L1746" s="50"/>
      <c r="M1746" s="37"/>
      <c r="N1746" s="52"/>
      <c r="O1746" s="52"/>
      <c r="P1746" s="36"/>
      <c r="Q1746" s="36"/>
      <c r="R1746" s="40"/>
      <c r="S1746" s="36"/>
      <c r="T1746" s="40"/>
      <c r="U1746" s="40"/>
      <c r="V1746" s="81"/>
      <c r="W1746" s="40"/>
      <c r="X1746" s="40"/>
      <c r="Y1746" s="40"/>
      <c r="Z1746" s="38" t="str">
        <f>IFERROR(VLOOKUP(Y1746,DIRECTORIO!A:B,2,FALSE),"")</f>
        <v/>
      </c>
      <c r="AA1746" s="40"/>
      <c r="AB1746" s="40"/>
      <c r="AC1746" s="40"/>
      <c r="AD1746" s="40"/>
      <c r="AE1746" s="40"/>
      <c r="AF1746" s="40"/>
      <c r="AG1746" s="41" t="s">
        <v>109</v>
      </c>
      <c r="AH1746" s="42"/>
      <c r="AI1746" s="54" t="str">
        <f t="shared" ca="1" si="337"/>
        <v>PENDIENTE NOTIFICACIÓN ELECTRÓNICA</v>
      </c>
      <c r="AJ1746" s="37"/>
      <c r="AK1746" s="37"/>
      <c r="AL1746" s="37"/>
      <c r="AM1746" s="53" t="str">
        <f>IF(AK1746="","",WORKDAY(AK1746,5,FESTIVOS_CO!A:A))</f>
        <v/>
      </c>
      <c r="AN1746" s="37"/>
      <c r="AO1746" s="37"/>
      <c r="AP1746" s="54" t="str">
        <f t="shared" ca="1" si="330"/>
        <v>NO APLICA</v>
      </c>
      <c r="AQ1746" s="36"/>
      <c r="AR1746" s="43"/>
      <c r="AS1746" s="37"/>
      <c r="AT1746" s="36"/>
      <c r="AU1746" s="37"/>
      <c r="AV1746" s="36"/>
      <c r="AW1746" s="36"/>
      <c r="AX1746" s="37"/>
      <c r="AY1746" s="140" t="str">
        <f>IF(AU1746="","",WORKDAY(AU1746,5,FESTIVOS_CO!A:A))</f>
        <v/>
      </c>
      <c r="AZ1746" s="54" t="str">
        <f t="shared" ca="1" si="339"/>
        <v>NO APLICA</v>
      </c>
      <c r="BA1746" s="55" t="str">
        <f>IF(AX1746="","",WORKDAY(AX1746,5,FESTIVOS_CO!A:A))</f>
        <v/>
      </c>
      <c r="BB1746" s="39"/>
      <c r="BC1746" s="40"/>
      <c r="BD1746" s="40"/>
      <c r="BE1746" s="56" t="str">
        <f t="shared" ca="1" si="328"/>
        <v>NO APLICA</v>
      </c>
      <c r="BF1746" s="37"/>
      <c r="BG1746" s="45"/>
      <c r="BH1746" s="37"/>
      <c r="BI1746" s="36"/>
      <c r="BJ1746" s="37"/>
      <c r="BK1746" s="36"/>
      <c r="BL1746" s="36"/>
      <c r="BM1746" s="53" t="str">
        <f>IF(BJ1746="","",WORKDAY(BJ1746,5,FESTIVOS_CO!A:A))</f>
        <v/>
      </c>
      <c r="BN1746" s="57" t="str">
        <f t="shared" ca="1" si="338"/>
        <v>PENDIENTE HACER AVISO</v>
      </c>
      <c r="BO1746" s="54" t="str">
        <f t="shared" ca="1" si="331"/>
        <v>EN TRÁMITE NOTIF. POR AVISO</v>
      </c>
      <c r="BP1746" s="37"/>
      <c r="BQ1746" s="53" t="str">
        <f>IF(BP1746="","",WORKDAY(BP1746,5,FESTIVOS_CO!A:A))</f>
        <v/>
      </c>
      <c r="BR1746" s="37"/>
      <c r="BS1746" s="36"/>
      <c r="BT1746" s="38"/>
      <c r="BU1746" s="58" t="e">
        <f>VLOOKUP(BT1746,Hoja2!$C:$D,2,0)</f>
        <v>#N/A</v>
      </c>
      <c r="BV1746" s="80" t="str">
        <f>IF(
AND(AO1746="",BD1746="",BQ1746=""),
"EN PROCESO NOTIFICACION / COMUNICACION",
IF(
BT1746="",
"NO APLICA",
IF(
BU1746=60,
IF(AO1746&lt;&gt;"",AO1746,IF(BD1746&lt;&gt;"",BD1746,BQ1746))+60,
WORKDAY(
IF(AO1746&lt;&gt;"",AO1746,IF(BD1746&lt;&gt;"",BD1746,BQ1746)),
BU1746,
FESTIVOS_CO!A:A
)
)
))</f>
        <v>EN PROCESO NOTIFICACION / COMUNICACION</v>
      </c>
      <c r="BW1746" s="44"/>
      <c r="BX1746" s="53"/>
      <c r="BY1746" s="45"/>
      <c r="BZ1746" s="37"/>
      <c r="CA1746" s="54" t="str">
        <f t="shared" si="332"/>
        <v>PENDIENTE EJECUTORIA</v>
      </c>
      <c r="CB1746" s="59" t="str">
        <f t="shared" si="329"/>
        <v/>
      </c>
      <c r="CC1746" s="36"/>
      <c r="CD1746" s="40"/>
      <c r="CE1746" s="46"/>
      <c r="CF1746" s="40"/>
      <c r="CG1746" s="40"/>
      <c r="CH1746" s="40"/>
      <c r="CI1746" s="36"/>
      <c r="CJ1746" s="47"/>
      <c r="CK1746" s="40"/>
      <c r="CL1746" s="40"/>
      <c r="CM1746" s="40"/>
      <c r="CN1746" s="40"/>
    </row>
    <row r="1747" spans="1:92" ht="42.75" hidden="1">
      <c r="A1747" s="49" t="str">
        <f t="shared" si="333"/>
        <v>SIN GESTIÓN</v>
      </c>
      <c r="B1747" s="58"/>
      <c r="C1747" s="37"/>
      <c r="D1747" s="37"/>
      <c r="E1747" s="49" t="str">
        <f t="shared" si="334"/>
        <v>PENDIENTE NOTIFICACIÓN</v>
      </c>
      <c r="F1747" s="141" t="str">
        <f t="shared" si="335"/>
        <v>PENDIENTE NOTIFICACIÓN</v>
      </c>
      <c r="G1747" s="49" t="str">
        <f t="shared" si="336"/>
        <v/>
      </c>
      <c r="H1747" s="51" t="str">
        <f ca="1">IF(
L1747="",
"",
IF(
NETWORKDAYS(L1747,IF(M1747&lt;&gt;"",M1747,TODAY()),FESTIVOS_CO!A:A)&gt;2,
"VENCIDO",
IF(
NETWORKDAYS(L1747,IF(M1747&lt;&gt;"",M1747,TODAY()),FESTIVOS_CO!A:A)=2,
"ALERTA",
"A TIEMPO"
)))</f>
        <v/>
      </c>
      <c r="I1747" s="40"/>
      <c r="J1747" s="36"/>
      <c r="K1747" s="37"/>
      <c r="L1747" s="50"/>
      <c r="M1747" s="37"/>
      <c r="N1747" s="52"/>
      <c r="O1747" s="52"/>
      <c r="P1747" s="36"/>
      <c r="Q1747" s="36"/>
      <c r="R1747" s="40"/>
      <c r="S1747" s="36"/>
      <c r="T1747" s="40"/>
      <c r="U1747" s="40"/>
      <c r="V1747" s="81"/>
      <c r="W1747" s="40"/>
      <c r="X1747" s="40"/>
      <c r="Y1747" s="40"/>
      <c r="Z1747" s="38" t="str">
        <f>IFERROR(VLOOKUP(Y1747,DIRECTORIO!A:B,2,FALSE),"")</f>
        <v/>
      </c>
      <c r="AA1747" s="40"/>
      <c r="AB1747" s="40"/>
      <c r="AC1747" s="40"/>
      <c r="AD1747" s="40"/>
      <c r="AE1747" s="40"/>
      <c r="AF1747" s="40"/>
      <c r="AG1747" s="41" t="s">
        <v>109</v>
      </c>
      <c r="AH1747" s="42"/>
      <c r="AI1747" s="54" t="str">
        <f t="shared" ca="1" si="337"/>
        <v>PENDIENTE NOTIFICACIÓN ELECTRÓNICA</v>
      </c>
      <c r="AJ1747" s="37"/>
      <c r="AK1747" s="37"/>
      <c r="AL1747" s="37"/>
      <c r="AM1747" s="53" t="str">
        <f>IF(AK1747="","",WORKDAY(AK1747,5,FESTIVOS_CO!A:A))</f>
        <v/>
      </c>
      <c r="AN1747" s="37"/>
      <c r="AO1747" s="37"/>
      <c r="AP1747" s="54" t="str">
        <f t="shared" ca="1" si="330"/>
        <v>NO APLICA</v>
      </c>
      <c r="AQ1747" s="36"/>
      <c r="AR1747" s="43"/>
      <c r="AS1747" s="37"/>
      <c r="AT1747" s="36"/>
      <c r="AU1747" s="37"/>
      <c r="AV1747" s="36"/>
      <c r="AW1747" s="36"/>
      <c r="AX1747" s="37"/>
      <c r="AY1747" s="140" t="str">
        <f>IF(AU1747="","",WORKDAY(AU1747,5,FESTIVOS_CO!A:A))</f>
        <v/>
      </c>
      <c r="AZ1747" s="54" t="str">
        <f t="shared" ca="1" si="339"/>
        <v>NO APLICA</v>
      </c>
      <c r="BA1747" s="55" t="str">
        <f>IF(AX1747="","",WORKDAY(AX1747,5,FESTIVOS_CO!A:A))</f>
        <v/>
      </c>
      <c r="BB1747" s="39"/>
      <c r="BC1747" s="40"/>
      <c r="BD1747" s="40"/>
      <c r="BE1747" s="56" t="str">
        <f t="shared" ca="1" si="328"/>
        <v>NO APLICA</v>
      </c>
      <c r="BF1747" s="37"/>
      <c r="BG1747" s="45"/>
      <c r="BH1747" s="37"/>
      <c r="BI1747" s="36"/>
      <c r="BJ1747" s="37"/>
      <c r="BK1747" s="36"/>
      <c r="BL1747" s="36"/>
      <c r="BM1747" s="53" t="str">
        <f>IF(BJ1747="","",WORKDAY(BJ1747,5,FESTIVOS_CO!A:A))</f>
        <v/>
      </c>
      <c r="BN1747" s="57" t="str">
        <f t="shared" ca="1" si="338"/>
        <v>PENDIENTE HACER AVISO</v>
      </c>
      <c r="BO1747" s="54" t="str">
        <f t="shared" ca="1" si="331"/>
        <v>EN TRÁMITE NOTIF. POR AVISO</v>
      </c>
      <c r="BP1747" s="37"/>
      <c r="BQ1747" s="53" t="str">
        <f>IF(BP1747="","",WORKDAY(BP1747,5,FESTIVOS_CO!A:A))</f>
        <v/>
      </c>
      <c r="BR1747" s="37"/>
      <c r="BS1747" s="36"/>
      <c r="BT1747" s="38"/>
      <c r="BU1747" s="58" t="e">
        <f>VLOOKUP(BT1747,Hoja2!$C:$D,2,0)</f>
        <v>#N/A</v>
      </c>
      <c r="BV1747" s="80" t="str">
        <f>IF(
AND(AO1747="",BD1747="",BQ1747=""),
"EN PROCESO NOTIFICACION / COMUNICACION",
IF(
BT1747="",
"NO APLICA",
IF(
BU1747=60,
IF(AO1747&lt;&gt;"",AO1747,IF(BD1747&lt;&gt;"",BD1747,BQ1747))+60,
WORKDAY(
IF(AO1747&lt;&gt;"",AO1747,IF(BD1747&lt;&gt;"",BD1747,BQ1747)),
BU1747,
FESTIVOS_CO!A:A
)
)
))</f>
        <v>EN PROCESO NOTIFICACION / COMUNICACION</v>
      </c>
      <c r="BW1747" s="44"/>
      <c r="BX1747" s="53"/>
      <c r="BY1747" s="45"/>
      <c r="BZ1747" s="37"/>
      <c r="CA1747" s="54" t="str">
        <f t="shared" si="332"/>
        <v>PENDIENTE EJECUTORIA</v>
      </c>
      <c r="CB1747" s="59" t="str">
        <f t="shared" si="329"/>
        <v/>
      </c>
      <c r="CC1747" s="36"/>
      <c r="CD1747" s="40"/>
      <c r="CE1747" s="46"/>
      <c r="CF1747" s="40"/>
      <c r="CG1747" s="40"/>
      <c r="CH1747" s="40"/>
      <c r="CI1747" s="36"/>
      <c r="CJ1747" s="47"/>
      <c r="CK1747" s="40"/>
      <c r="CL1747" s="40"/>
      <c r="CM1747" s="40"/>
      <c r="CN1747" s="40"/>
    </row>
    <row r="1748" spans="1:92" ht="42.75" hidden="1">
      <c r="A1748" s="49" t="str">
        <f t="shared" si="333"/>
        <v>SIN GESTIÓN</v>
      </c>
      <c r="B1748" s="58"/>
      <c r="C1748" s="37"/>
      <c r="D1748" s="37"/>
      <c r="E1748" s="49" t="str">
        <f t="shared" si="334"/>
        <v>PENDIENTE NOTIFICACIÓN</v>
      </c>
      <c r="F1748" s="141" t="str">
        <f t="shared" si="335"/>
        <v>PENDIENTE NOTIFICACIÓN</v>
      </c>
      <c r="G1748" s="49" t="str">
        <f t="shared" si="336"/>
        <v/>
      </c>
      <c r="H1748" s="51" t="str">
        <f ca="1">IF(
L1748="",
"",
IF(
NETWORKDAYS(L1748,IF(M1748&lt;&gt;"",M1748,TODAY()),FESTIVOS_CO!A:A)&gt;2,
"VENCIDO",
IF(
NETWORKDAYS(L1748,IF(M1748&lt;&gt;"",M1748,TODAY()),FESTIVOS_CO!A:A)=2,
"ALERTA",
"A TIEMPO"
)))</f>
        <v/>
      </c>
      <c r="I1748" s="40"/>
      <c r="J1748" s="36"/>
      <c r="K1748" s="37"/>
      <c r="L1748" s="50"/>
      <c r="M1748" s="37"/>
      <c r="N1748" s="52"/>
      <c r="O1748" s="52"/>
      <c r="P1748" s="36"/>
      <c r="Q1748" s="36"/>
      <c r="R1748" s="40"/>
      <c r="S1748" s="36"/>
      <c r="T1748" s="40"/>
      <c r="U1748" s="40"/>
      <c r="V1748" s="81"/>
      <c r="W1748" s="40"/>
      <c r="X1748" s="40"/>
      <c r="Y1748" s="40"/>
      <c r="Z1748" s="38" t="str">
        <f>IFERROR(VLOOKUP(Y1748,DIRECTORIO!A:B,2,FALSE),"")</f>
        <v/>
      </c>
      <c r="AA1748" s="40"/>
      <c r="AB1748" s="40"/>
      <c r="AC1748" s="40"/>
      <c r="AD1748" s="40"/>
      <c r="AE1748" s="40"/>
      <c r="AF1748" s="40"/>
      <c r="AG1748" s="41" t="s">
        <v>109</v>
      </c>
      <c r="AH1748" s="42"/>
      <c r="AI1748" s="54" t="str">
        <f t="shared" ca="1" si="337"/>
        <v>PENDIENTE NOTIFICACIÓN ELECTRÓNICA</v>
      </c>
      <c r="AJ1748" s="37"/>
      <c r="AK1748" s="37"/>
      <c r="AL1748" s="37"/>
      <c r="AM1748" s="53" t="str">
        <f>IF(AK1748="","",WORKDAY(AK1748,5,FESTIVOS_CO!A:A))</f>
        <v/>
      </c>
      <c r="AN1748" s="37"/>
      <c r="AO1748" s="37"/>
      <c r="AP1748" s="54" t="str">
        <f t="shared" ca="1" si="330"/>
        <v>NO APLICA</v>
      </c>
      <c r="AQ1748" s="36"/>
      <c r="AR1748" s="43"/>
      <c r="AS1748" s="37"/>
      <c r="AT1748" s="36"/>
      <c r="AU1748" s="37"/>
      <c r="AV1748" s="36"/>
      <c r="AW1748" s="36"/>
      <c r="AX1748" s="37"/>
      <c r="AY1748" s="140" t="str">
        <f>IF(AU1748="","",WORKDAY(AU1748,5,FESTIVOS_CO!A:A))</f>
        <v/>
      </c>
      <c r="AZ1748" s="54" t="str">
        <f t="shared" ca="1" si="339"/>
        <v>NO APLICA</v>
      </c>
      <c r="BA1748" s="55" t="str">
        <f>IF(AX1748="","",WORKDAY(AX1748,5,FESTIVOS_CO!A:A))</f>
        <v/>
      </c>
      <c r="BB1748" s="39"/>
      <c r="BC1748" s="40"/>
      <c r="BD1748" s="40"/>
      <c r="BE1748" s="56" t="str">
        <f t="shared" ca="1" si="328"/>
        <v>NO APLICA</v>
      </c>
      <c r="BF1748" s="37"/>
      <c r="BG1748" s="45"/>
      <c r="BH1748" s="37"/>
      <c r="BI1748" s="36"/>
      <c r="BJ1748" s="37"/>
      <c r="BK1748" s="36"/>
      <c r="BL1748" s="36"/>
      <c r="BM1748" s="53" t="str">
        <f>IF(BJ1748="","",WORKDAY(BJ1748,5,FESTIVOS_CO!A:A))</f>
        <v/>
      </c>
      <c r="BN1748" s="57" t="str">
        <f t="shared" ca="1" si="338"/>
        <v>PENDIENTE HACER AVISO</v>
      </c>
      <c r="BO1748" s="54" t="str">
        <f t="shared" ca="1" si="331"/>
        <v>EN TRÁMITE NOTIF. POR AVISO</v>
      </c>
      <c r="BP1748" s="37"/>
      <c r="BQ1748" s="53" t="str">
        <f>IF(BP1748="","",WORKDAY(BP1748,5,FESTIVOS_CO!A:A))</f>
        <v/>
      </c>
      <c r="BR1748" s="37"/>
      <c r="BS1748" s="36"/>
      <c r="BT1748" s="38"/>
      <c r="BU1748" s="58" t="e">
        <f>VLOOKUP(BT1748,Hoja2!$C:$D,2,0)</f>
        <v>#N/A</v>
      </c>
      <c r="BV1748" s="80" t="str">
        <f>IF(
AND(AO1748="",BD1748="",BQ1748=""),
"EN PROCESO NOTIFICACION / COMUNICACION",
IF(
BT1748="",
"NO APLICA",
IF(
BU1748=60,
IF(AO1748&lt;&gt;"",AO1748,IF(BD1748&lt;&gt;"",BD1748,BQ1748))+60,
WORKDAY(
IF(AO1748&lt;&gt;"",AO1748,IF(BD1748&lt;&gt;"",BD1748,BQ1748)),
BU1748,
FESTIVOS_CO!A:A
)
)
))</f>
        <v>EN PROCESO NOTIFICACION / COMUNICACION</v>
      </c>
      <c r="BW1748" s="44"/>
      <c r="BX1748" s="53"/>
      <c r="BY1748" s="45"/>
      <c r="BZ1748" s="37"/>
      <c r="CA1748" s="54" t="str">
        <f t="shared" si="332"/>
        <v>PENDIENTE EJECUTORIA</v>
      </c>
      <c r="CB1748" s="59" t="str">
        <f t="shared" si="329"/>
        <v/>
      </c>
      <c r="CC1748" s="36"/>
      <c r="CD1748" s="40"/>
      <c r="CE1748" s="46"/>
      <c r="CF1748" s="40"/>
      <c r="CG1748" s="40"/>
      <c r="CH1748" s="40"/>
      <c r="CI1748" s="36"/>
      <c r="CJ1748" s="47"/>
      <c r="CK1748" s="40"/>
      <c r="CL1748" s="40"/>
      <c r="CM1748" s="40"/>
      <c r="CN1748" s="40"/>
    </row>
    <row r="1749" spans="1:92" ht="42.75" hidden="1">
      <c r="A1749" s="49" t="str">
        <f t="shared" si="333"/>
        <v>SIN GESTIÓN</v>
      </c>
      <c r="B1749" s="58"/>
      <c r="C1749" s="37"/>
      <c r="D1749" s="37"/>
      <c r="E1749" s="49" t="str">
        <f t="shared" si="334"/>
        <v>PENDIENTE NOTIFICACIÓN</v>
      </c>
      <c r="F1749" s="141" t="str">
        <f t="shared" si="335"/>
        <v>PENDIENTE NOTIFICACIÓN</v>
      </c>
      <c r="G1749" s="49" t="str">
        <f t="shared" si="336"/>
        <v/>
      </c>
      <c r="H1749" s="51" t="str">
        <f ca="1">IF(
L1749="",
"",
IF(
NETWORKDAYS(L1749,IF(M1749&lt;&gt;"",M1749,TODAY()),FESTIVOS_CO!A:A)&gt;2,
"VENCIDO",
IF(
NETWORKDAYS(L1749,IF(M1749&lt;&gt;"",M1749,TODAY()),FESTIVOS_CO!A:A)=2,
"ALERTA",
"A TIEMPO"
)))</f>
        <v/>
      </c>
      <c r="I1749" s="40"/>
      <c r="J1749" s="36"/>
      <c r="K1749" s="37"/>
      <c r="L1749" s="50"/>
      <c r="M1749" s="37"/>
      <c r="N1749" s="52"/>
      <c r="O1749" s="52"/>
      <c r="P1749" s="36"/>
      <c r="Q1749" s="36"/>
      <c r="R1749" s="40"/>
      <c r="S1749" s="36"/>
      <c r="T1749" s="40"/>
      <c r="U1749" s="40"/>
      <c r="V1749" s="81"/>
      <c r="W1749" s="40"/>
      <c r="X1749" s="40"/>
      <c r="Y1749" s="40"/>
      <c r="Z1749" s="38" t="str">
        <f>IFERROR(VLOOKUP(Y1749,DIRECTORIO!A:B,2,FALSE),"")</f>
        <v/>
      </c>
      <c r="AA1749" s="40"/>
      <c r="AB1749" s="40"/>
      <c r="AC1749" s="40"/>
      <c r="AD1749" s="40"/>
      <c r="AE1749" s="40"/>
      <c r="AF1749" s="40"/>
      <c r="AG1749" s="41" t="s">
        <v>109</v>
      </c>
      <c r="AH1749" s="42"/>
      <c r="AI1749" s="54" t="str">
        <f t="shared" ca="1" si="337"/>
        <v>PENDIENTE NOTIFICACIÓN ELECTRÓNICA</v>
      </c>
      <c r="AJ1749" s="37"/>
      <c r="AK1749" s="37"/>
      <c r="AL1749" s="37"/>
      <c r="AM1749" s="53" t="str">
        <f>IF(AK1749="","",WORKDAY(AK1749,5,FESTIVOS_CO!A:A))</f>
        <v/>
      </c>
      <c r="AN1749" s="37"/>
      <c r="AO1749" s="37"/>
      <c r="AP1749" s="54" t="str">
        <f t="shared" ca="1" si="330"/>
        <v>NO APLICA</v>
      </c>
      <c r="AQ1749" s="36"/>
      <c r="AR1749" s="43"/>
      <c r="AS1749" s="37"/>
      <c r="AT1749" s="36"/>
      <c r="AU1749" s="37"/>
      <c r="AV1749" s="36"/>
      <c r="AW1749" s="36"/>
      <c r="AX1749" s="37"/>
      <c r="AY1749" s="140" t="str">
        <f>IF(AU1749="","",WORKDAY(AU1749,5,FESTIVOS_CO!A:A))</f>
        <v/>
      </c>
      <c r="AZ1749" s="54" t="str">
        <f t="shared" ca="1" si="339"/>
        <v>NO APLICA</v>
      </c>
      <c r="BA1749" s="55" t="str">
        <f>IF(AX1749="","",WORKDAY(AX1749,5,FESTIVOS_CO!A:A))</f>
        <v/>
      </c>
      <c r="BB1749" s="39"/>
      <c r="BC1749" s="40"/>
      <c r="BD1749" s="40"/>
      <c r="BE1749" s="56" t="str">
        <f t="shared" ca="1" si="328"/>
        <v>NO APLICA</v>
      </c>
      <c r="BF1749" s="37"/>
      <c r="BG1749" s="45"/>
      <c r="BH1749" s="37"/>
      <c r="BI1749" s="36"/>
      <c r="BJ1749" s="37"/>
      <c r="BK1749" s="36"/>
      <c r="BL1749" s="36"/>
      <c r="BM1749" s="53" t="str">
        <f>IF(BJ1749="","",WORKDAY(BJ1749,5,FESTIVOS_CO!A:A))</f>
        <v/>
      </c>
      <c r="BN1749" s="57" t="str">
        <f t="shared" ca="1" si="338"/>
        <v>PENDIENTE HACER AVISO</v>
      </c>
      <c r="BO1749" s="54" t="str">
        <f t="shared" ca="1" si="331"/>
        <v>EN TRÁMITE NOTIF. POR AVISO</v>
      </c>
      <c r="BP1749" s="37"/>
      <c r="BQ1749" s="53" t="str">
        <f>IF(BP1749="","",WORKDAY(BP1749,5,FESTIVOS_CO!A:A))</f>
        <v/>
      </c>
      <c r="BR1749" s="37"/>
      <c r="BS1749" s="36"/>
      <c r="BT1749" s="38"/>
      <c r="BU1749" s="58" t="e">
        <f>VLOOKUP(BT1749,Hoja2!$C:$D,2,0)</f>
        <v>#N/A</v>
      </c>
      <c r="BV1749" s="80" t="str">
        <f>IF(
AND(AO1749="",BD1749="",BQ1749=""),
"EN PROCESO NOTIFICACION / COMUNICACION",
IF(
BT1749="",
"NO APLICA",
IF(
BU1749=60,
IF(AO1749&lt;&gt;"",AO1749,IF(BD1749&lt;&gt;"",BD1749,BQ1749))+60,
WORKDAY(
IF(AO1749&lt;&gt;"",AO1749,IF(BD1749&lt;&gt;"",BD1749,BQ1749)),
BU1749,
FESTIVOS_CO!A:A
)
)
))</f>
        <v>EN PROCESO NOTIFICACION / COMUNICACION</v>
      </c>
      <c r="BW1749" s="44"/>
      <c r="BX1749" s="53"/>
      <c r="BY1749" s="45"/>
      <c r="BZ1749" s="37"/>
      <c r="CA1749" s="54" t="str">
        <f t="shared" si="332"/>
        <v>PENDIENTE EJECUTORIA</v>
      </c>
      <c r="CB1749" s="59" t="str">
        <f t="shared" si="329"/>
        <v/>
      </c>
      <c r="CC1749" s="36"/>
      <c r="CD1749" s="40"/>
      <c r="CE1749" s="46"/>
      <c r="CF1749" s="40"/>
      <c r="CG1749" s="40"/>
      <c r="CH1749" s="40"/>
      <c r="CI1749" s="36"/>
      <c r="CJ1749" s="47"/>
      <c r="CK1749" s="40"/>
      <c r="CL1749" s="40"/>
      <c r="CM1749" s="40"/>
      <c r="CN1749" s="40"/>
    </row>
    <row r="1750" spans="1:92" ht="42.75" hidden="1">
      <c r="A1750" s="49" t="str">
        <f t="shared" si="333"/>
        <v>SIN GESTIÓN</v>
      </c>
      <c r="B1750" s="58"/>
      <c r="C1750" s="37"/>
      <c r="D1750" s="37"/>
      <c r="E1750" s="49" t="str">
        <f t="shared" si="334"/>
        <v>PENDIENTE NOTIFICACIÓN</v>
      </c>
      <c r="F1750" s="141" t="str">
        <f t="shared" si="335"/>
        <v>PENDIENTE NOTIFICACIÓN</v>
      </c>
      <c r="G1750" s="49" t="str">
        <f t="shared" si="336"/>
        <v/>
      </c>
      <c r="H1750" s="51" t="str">
        <f ca="1">IF(
L1750="",
"",
IF(
NETWORKDAYS(L1750,IF(M1750&lt;&gt;"",M1750,TODAY()),FESTIVOS_CO!A:A)&gt;2,
"VENCIDO",
IF(
NETWORKDAYS(L1750,IF(M1750&lt;&gt;"",M1750,TODAY()),FESTIVOS_CO!A:A)=2,
"ALERTA",
"A TIEMPO"
)))</f>
        <v/>
      </c>
      <c r="I1750" s="40"/>
      <c r="J1750" s="36"/>
      <c r="K1750" s="37"/>
      <c r="L1750" s="50"/>
      <c r="M1750" s="37"/>
      <c r="N1750" s="52"/>
      <c r="O1750" s="52"/>
      <c r="P1750" s="36"/>
      <c r="Q1750" s="36"/>
      <c r="R1750" s="40"/>
      <c r="S1750" s="36"/>
      <c r="T1750" s="40"/>
      <c r="U1750" s="40"/>
      <c r="V1750" s="81"/>
      <c r="W1750" s="40"/>
      <c r="X1750" s="40"/>
      <c r="Y1750" s="40"/>
      <c r="Z1750" s="38" t="str">
        <f>IFERROR(VLOOKUP(Y1750,DIRECTORIO!A:B,2,FALSE),"")</f>
        <v/>
      </c>
      <c r="AA1750" s="40"/>
      <c r="AB1750" s="40"/>
      <c r="AC1750" s="40"/>
      <c r="AD1750" s="40"/>
      <c r="AE1750" s="40"/>
      <c r="AF1750" s="40"/>
      <c r="AG1750" s="41" t="s">
        <v>109</v>
      </c>
      <c r="AH1750" s="42"/>
      <c r="AI1750" s="54" t="str">
        <f t="shared" ca="1" si="337"/>
        <v>PENDIENTE NOTIFICACIÓN ELECTRÓNICA</v>
      </c>
      <c r="AJ1750" s="37"/>
      <c r="AK1750" s="37"/>
      <c r="AL1750" s="37"/>
      <c r="AM1750" s="53" t="str">
        <f>IF(AK1750="","",WORKDAY(AK1750,5,FESTIVOS_CO!A:A))</f>
        <v/>
      </c>
      <c r="AN1750" s="37"/>
      <c r="AO1750" s="37"/>
      <c r="AP1750" s="54" t="str">
        <f t="shared" ca="1" si="330"/>
        <v>NO APLICA</v>
      </c>
      <c r="AQ1750" s="36"/>
      <c r="AR1750" s="43"/>
      <c r="AS1750" s="37"/>
      <c r="AT1750" s="36"/>
      <c r="AU1750" s="37"/>
      <c r="AV1750" s="36"/>
      <c r="AW1750" s="36"/>
      <c r="AX1750" s="37"/>
      <c r="AY1750" s="140" t="str">
        <f>IF(AU1750="","",WORKDAY(AU1750,5,FESTIVOS_CO!A:A))</f>
        <v/>
      </c>
      <c r="AZ1750" s="54" t="str">
        <f t="shared" ca="1" si="339"/>
        <v>NO APLICA</v>
      </c>
      <c r="BA1750" s="55" t="str">
        <f>IF(AX1750="","",WORKDAY(AX1750,5,FESTIVOS_CO!A:A))</f>
        <v/>
      </c>
      <c r="BB1750" s="39"/>
      <c r="BC1750" s="40"/>
      <c r="BD1750" s="40"/>
      <c r="BE1750" s="56" t="str">
        <f t="shared" ca="1" si="328"/>
        <v>NO APLICA</v>
      </c>
      <c r="BF1750" s="37"/>
      <c r="BG1750" s="45"/>
      <c r="BH1750" s="37"/>
      <c r="BI1750" s="36"/>
      <c r="BJ1750" s="37"/>
      <c r="BK1750" s="36"/>
      <c r="BL1750" s="36"/>
      <c r="BM1750" s="53" t="str">
        <f>IF(BJ1750="","",WORKDAY(BJ1750,5,FESTIVOS_CO!A:A))</f>
        <v/>
      </c>
      <c r="BN1750" s="57" t="str">
        <f t="shared" ca="1" si="338"/>
        <v>PENDIENTE HACER AVISO</v>
      </c>
      <c r="BO1750" s="54" t="str">
        <f t="shared" ca="1" si="331"/>
        <v>EN TRÁMITE NOTIF. POR AVISO</v>
      </c>
      <c r="BP1750" s="37"/>
      <c r="BQ1750" s="53" t="str">
        <f>IF(BP1750="","",WORKDAY(BP1750,5,FESTIVOS_CO!A:A))</f>
        <v/>
      </c>
      <c r="BR1750" s="37"/>
      <c r="BS1750" s="36"/>
      <c r="BT1750" s="38"/>
      <c r="BU1750" s="58" t="e">
        <f>VLOOKUP(BT1750,Hoja2!$C:$D,2,0)</f>
        <v>#N/A</v>
      </c>
      <c r="BV1750" s="80" t="str">
        <f>IF(
AND(AO1750="",BD1750="",BQ1750=""),
"EN PROCESO NOTIFICACION / COMUNICACION",
IF(
BT1750="",
"NO APLICA",
IF(
BU1750=60,
IF(AO1750&lt;&gt;"",AO1750,IF(BD1750&lt;&gt;"",BD1750,BQ1750))+60,
WORKDAY(
IF(AO1750&lt;&gt;"",AO1750,IF(BD1750&lt;&gt;"",BD1750,BQ1750)),
BU1750,
FESTIVOS_CO!A:A
)
)
))</f>
        <v>EN PROCESO NOTIFICACION / COMUNICACION</v>
      </c>
      <c r="BW1750" s="44"/>
      <c r="BX1750" s="53"/>
      <c r="BY1750" s="45"/>
      <c r="BZ1750" s="37"/>
      <c r="CA1750" s="54" t="str">
        <f t="shared" si="332"/>
        <v>PENDIENTE EJECUTORIA</v>
      </c>
      <c r="CB1750" s="59" t="str">
        <f t="shared" si="329"/>
        <v/>
      </c>
      <c r="CC1750" s="36"/>
      <c r="CD1750" s="40"/>
      <c r="CE1750" s="46"/>
      <c r="CF1750" s="40"/>
      <c r="CG1750" s="40"/>
      <c r="CH1750" s="40"/>
      <c r="CI1750" s="36"/>
      <c r="CJ1750" s="47"/>
      <c r="CK1750" s="40"/>
      <c r="CL1750" s="40"/>
      <c r="CM1750" s="40"/>
      <c r="CN1750" s="40"/>
    </row>
    <row r="1751" spans="1:92" ht="42.75" hidden="1">
      <c r="A1751" s="49" t="str">
        <f t="shared" si="333"/>
        <v>SIN GESTIÓN</v>
      </c>
      <c r="B1751" s="58"/>
      <c r="C1751" s="37"/>
      <c r="D1751" s="37"/>
      <c r="E1751" s="49" t="str">
        <f t="shared" si="334"/>
        <v>PENDIENTE NOTIFICACIÓN</v>
      </c>
      <c r="F1751" s="141" t="str">
        <f t="shared" si="335"/>
        <v>PENDIENTE NOTIFICACIÓN</v>
      </c>
      <c r="G1751" s="49" t="str">
        <f t="shared" si="336"/>
        <v/>
      </c>
      <c r="H1751" s="51" t="str">
        <f ca="1">IF(
L1751="",
"",
IF(
NETWORKDAYS(L1751,IF(M1751&lt;&gt;"",M1751,TODAY()),FESTIVOS_CO!A:A)&gt;2,
"VENCIDO",
IF(
NETWORKDAYS(L1751,IF(M1751&lt;&gt;"",M1751,TODAY()),FESTIVOS_CO!A:A)=2,
"ALERTA",
"A TIEMPO"
)))</f>
        <v/>
      </c>
      <c r="I1751" s="40"/>
      <c r="J1751" s="36"/>
      <c r="K1751" s="37"/>
      <c r="L1751" s="50"/>
      <c r="M1751" s="37"/>
      <c r="N1751" s="52"/>
      <c r="O1751" s="52"/>
      <c r="P1751" s="36"/>
      <c r="Q1751" s="36"/>
      <c r="R1751" s="40"/>
      <c r="S1751" s="36"/>
      <c r="T1751" s="40"/>
      <c r="U1751" s="40"/>
      <c r="V1751" s="81"/>
      <c r="W1751" s="40"/>
      <c r="X1751" s="40"/>
      <c r="Y1751" s="40"/>
      <c r="Z1751" s="38" t="str">
        <f>IFERROR(VLOOKUP(Y1751,DIRECTORIO!A:B,2,FALSE),"")</f>
        <v/>
      </c>
      <c r="AA1751" s="40"/>
      <c r="AB1751" s="40"/>
      <c r="AC1751" s="40"/>
      <c r="AD1751" s="40"/>
      <c r="AE1751" s="40"/>
      <c r="AF1751" s="40"/>
      <c r="AG1751" s="41" t="s">
        <v>109</v>
      </c>
      <c r="AH1751" s="42"/>
      <c r="AI1751" s="54" t="str">
        <f t="shared" ca="1" si="337"/>
        <v>PENDIENTE NOTIFICACIÓN ELECTRÓNICA</v>
      </c>
      <c r="AJ1751" s="37"/>
      <c r="AK1751" s="37"/>
      <c r="AL1751" s="37"/>
      <c r="AM1751" s="53" t="str">
        <f>IF(AK1751="","",WORKDAY(AK1751,5,FESTIVOS_CO!A:A))</f>
        <v/>
      </c>
      <c r="AN1751" s="37"/>
      <c r="AO1751" s="37"/>
      <c r="AP1751" s="54" t="str">
        <f t="shared" ca="1" si="330"/>
        <v>NO APLICA</v>
      </c>
      <c r="AQ1751" s="36"/>
      <c r="AR1751" s="43"/>
      <c r="AS1751" s="37"/>
      <c r="AT1751" s="36"/>
      <c r="AU1751" s="37"/>
      <c r="AV1751" s="36"/>
      <c r="AW1751" s="36"/>
      <c r="AX1751" s="37"/>
      <c r="AY1751" s="140" t="str">
        <f>IF(AU1751="","",WORKDAY(AU1751,5,FESTIVOS_CO!A:A))</f>
        <v/>
      </c>
      <c r="AZ1751" s="54" t="str">
        <f t="shared" ca="1" si="339"/>
        <v>NO APLICA</v>
      </c>
      <c r="BA1751" s="55" t="str">
        <f>IF(AX1751="","",WORKDAY(AX1751,5,FESTIVOS_CO!A:A))</f>
        <v/>
      </c>
      <c r="BB1751" s="39"/>
      <c r="BC1751" s="40"/>
      <c r="BD1751" s="40"/>
      <c r="BE1751" s="56" t="str">
        <f t="shared" ca="1" si="328"/>
        <v>NO APLICA</v>
      </c>
      <c r="BF1751" s="37"/>
      <c r="BG1751" s="45"/>
      <c r="BH1751" s="37"/>
      <c r="BI1751" s="36"/>
      <c r="BJ1751" s="37"/>
      <c r="BK1751" s="36"/>
      <c r="BL1751" s="36"/>
      <c r="BM1751" s="53" t="str">
        <f>IF(BJ1751="","",WORKDAY(BJ1751,5,FESTIVOS_CO!A:A))</f>
        <v/>
      </c>
      <c r="BN1751" s="57" t="str">
        <f t="shared" ca="1" si="338"/>
        <v>PENDIENTE HACER AVISO</v>
      </c>
      <c r="BO1751" s="54" t="str">
        <f t="shared" ca="1" si="331"/>
        <v>EN TRÁMITE NOTIF. POR AVISO</v>
      </c>
      <c r="BP1751" s="37"/>
      <c r="BQ1751" s="53" t="str">
        <f>IF(BP1751="","",WORKDAY(BP1751,5,FESTIVOS_CO!A:A))</f>
        <v/>
      </c>
      <c r="BR1751" s="37"/>
      <c r="BS1751" s="36"/>
      <c r="BT1751" s="38"/>
      <c r="BU1751" s="58" t="e">
        <f>VLOOKUP(BT1751,Hoja2!$C:$D,2,0)</f>
        <v>#N/A</v>
      </c>
      <c r="BV1751" s="80" t="str">
        <f>IF(
AND(AO1751="",BD1751="",BQ1751=""),
"EN PROCESO NOTIFICACION / COMUNICACION",
IF(
BT1751="",
"NO APLICA",
IF(
BU1751=60,
IF(AO1751&lt;&gt;"",AO1751,IF(BD1751&lt;&gt;"",BD1751,BQ1751))+60,
WORKDAY(
IF(AO1751&lt;&gt;"",AO1751,IF(BD1751&lt;&gt;"",BD1751,BQ1751)),
BU1751,
FESTIVOS_CO!A:A
)
)
))</f>
        <v>EN PROCESO NOTIFICACION / COMUNICACION</v>
      </c>
      <c r="BW1751" s="44"/>
      <c r="BX1751" s="53"/>
      <c r="BY1751" s="45"/>
      <c r="BZ1751" s="37"/>
      <c r="CA1751" s="54" t="str">
        <f t="shared" si="332"/>
        <v>PENDIENTE EJECUTORIA</v>
      </c>
      <c r="CB1751" s="59" t="str">
        <f t="shared" si="329"/>
        <v/>
      </c>
      <c r="CC1751" s="36"/>
      <c r="CD1751" s="40"/>
      <c r="CE1751" s="46"/>
      <c r="CF1751" s="40"/>
      <c r="CG1751" s="40"/>
      <c r="CH1751" s="40"/>
      <c r="CI1751" s="36"/>
      <c r="CJ1751" s="47"/>
      <c r="CK1751" s="40"/>
      <c r="CL1751" s="40"/>
      <c r="CM1751" s="40"/>
      <c r="CN1751" s="40"/>
    </row>
    <row r="1752" spans="1:92" ht="42.75" hidden="1">
      <c r="A1752" s="49" t="str">
        <f t="shared" si="333"/>
        <v>SIN GESTIÓN</v>
      </c>
      <c r="B1752" s="58"/>
      <c r="C1752" s="37"/>
      <c r="D1752" s="37"/>
      <c r="E1752" s="49" t="str">
        <f t="shared" si="334"/>
        <v>PENDIENTE NOTIFICACIÓN</v>
      </c>
      <c r="F1752" s="141" t="str">
        <f t="shared" si="335"/>
        <v>PENDIENTE NOTIFICACIÓN</v>
      </c>
      <c r="G1752" s="49" t="str">
        <f t="shared" si="336"/>
        <v/>
      </c>
      <c r="H1752" s="51" t="str">
        <f ca="1">IF(
L1752="",
"",
IF(
NETWORKDAYS(L1752,IF(M1752&lt;&gt;"",M1752,TODAY()),FESTIVOS_CO!A:A)&gt;2,
"VENCIDO",
IF(
NETWORKDAYS(L1752,IF(M1752&lt;&gt;"",M1752,TODAY()),FESTIVOS_CO!A:A)=2,
"ALERTA",
"A TIEMPO"
)))</f>
        <v/>
      </c>
      <c r="I1752" s="40"/>
      <c r="J1752" s="36"/>
      <c r="K1752" s="37"/>
      <c r="L1752" s="50"/>
      <c r="M1752" s="37"/>
      <c r="N1752" s="52"/>
      <c r="O1752" s="52"/>
      <c r="P1752" s="36"/>
      <c r="Q1752" s="36"/>
      <c r="R1752" s="40"/>
      <c r="S1752" s="36"/>
      <c r="T1752" s="40"/>
      <c r="U1752" s="40"/>
      <c r="V1752" s="81"/>
      <c r="W1752" s="40"/>
      <c r="X1752" s="40"/>
      <c r="Y1752" s="40"/>
      <c r="Z1752" s="38" t="str">
        <f>IFERROR(VLOOKUP(Y1752,DIRECTORIO!A:B,2,FALSE),"")</f>
        <v/>
      </c>
      <c r="AA1752" s="40"/>
      <c r="AB1752" s="40"/>
      <c r="AC1752" s="40"/>
      <c r="AD1752" s="40"/>
      <c r="AE1752" s="40"/>
      <c r="AF1752" s="40"/>
      <c r="AG1752" s="41" t="s">
        <v>109</v>
      </c>
      <c r="AH1752" s="42"/>
      <c r="AI1752" s="54" t="str">
        <f t="shared" ca="1" si="337"/>
        <v>PENDIENTE NOTIFICACIÓN ELECTRÓNICA</v>
      </c>
      <c r="AJ1752" s="37"/>
      <c r="AK1752" s="37"/>
      <c r="AL1752" s="37"/>
      <c r="AM1752" s="53" t="str">
        <f>IF(AK1752="","",WORKDAY(AK1752,5,FESTIVOS_CO!A:A))</f>
        <v/>
      </c>
      <c r="AN1752" s="37"/>
      <c r="AO1752" s="37"/>
      <c r="AP1752" s="54" t="str">
        <f t="shared" ca="1" si="330"/>
        <v>NO APLICA</v>
      </c>
      <c r="AQ1752" s="36"/>
      <c r="AR1752" s="43"/>
      <c r="AS1752" s="37"/>
      <c r="AT1752" s="36"/>
      <c r="AU1752" s="37"/>
      <c r="AV1752" s="36"/>
      <c r="AW1752" s="36"/>
      <c r="AX1752" s="37"/>
      <c r="AY1752" s="140" t="str">
        <f>IF(AU1752="","",WORKDAY(AU1752,5,FESTIVOS_CO!A:A))</f>
        <v/>
      </c>
      <c r="AZ1752" s="54" t="str">
        <f t="shared" ca="1" si="339"/>
        <v>NO APLICA</v>
      </c>
      <c r="BA1752" s="55" t="str">
        <f>IF(AX1752="","",WORKDAY(AX1752,5,FESTIVOS_CO!A:A))</f>
        <v/>
      </c>
      <c r="BB1752" s="39"/>
      <c r="BC1752" s="40"/>
      <c r="BD1752" s="40"/>
      <c r="BE1752" s="56" t="str">
        <f t="shared" ca="1" si="328"/>
        <v>NO APLICA</v>
      </c>
      <c r="BF1752" s="37"/>
      <c r="BG1752" s="45"/>
      <c r="BH1752" s="37"/>
      <c r="BI1752" s="36"/>
      <c r="BJ1752" s="37"/>
      <c r="BK1752" s="36"/>
      <c r="BL1752" s="36"/>
      <c r="BM1752" s="53" t="str">
        <f>IF(BJ1752="","",WORKDAY(BJ1752,5,FESTIVOS_CO!A:A))</f>
        <v/>
      </c>
      <c r="BN1752" s="57" t="str">
        <f t="shared" ca="1" si="338"/>
        <v>PENDIENTE HACER AVISO</v>
      </c>
      <c r="BO1752" s="54" t="str">
        <f t="shared" ca="1" si="331"/>
        <v>EN TRÁMITE NOTIF. POR AVISO</v>
      </c>
      <c r="BP1752" s="37"/>
      <c r="BQ1752" s="53" t="str">
        <f>IF(BP1752="","",WORKDAY(BP1752,5,FESTIVOS_CO!A:A))</f>
        <v/>
      </c>
      <c r="BR1752" s="37"/>
      <c r="BS1752" s="36"/>
      <c r="BT1752" s="38"/>
      <c r="BU1752" s="58" t="e">
        <f>VLOOKUP(BT1752,Hoja2!$C:$D,2,0)</f>
        <v>#N/A</v>
      </c>
      <c r="BV1752" s="80" t="str">
        <f>IF(
AND(AO1752="",BD1752="",BQ1752=""),
"EN PROCESO NOTIFICACION / COMUNICACION",
IF(
BT1752="",
"NO APLICA",
IF(
BU1752=60,
IF(AO1752&lt;&gt;"",AO1752,IF(BD1752&lt;&gt;"",BD1752,BQ1752))+60,
WORKDAY(
IF(AO1752&lt;&gt;"",AO1752,IF(BD1752&lt;&gt;"",BD1752,BQ1752)),
BU1752,
FESTIVOS_CO!A:A
)
)
))</f>
        <v>EN PROCESO NOTIFICACION / COMUNICACION</v>
      </c>
      <c r="BW1752" s="44"/>
      <c r="BX1752" s="53"/>
      <c r="BY1752" s="45"/>
      <c r="BZ1752" s="37"/>
      <c r="CA1752" s="54" t="str">
        <f t="shared" si="332"/>
        <v>PENDIENTE EJECUTORIA</v>
      </c>
      <c r="CB1752" s="59" t="str">
        <f t="shared" si="329"/>
        <v/>
      </c>
      <c r="CC1752" s="36"/>
      <c r="CD1752" s="40"/>
      <c r="CE1752" s="46"/>
      <c r="CF1752" s="40"/>
      <c r="CG1752" s="40"/>
      <c r="CH1752" s="40"/>
      <c r="CI1752" s="36"/>
      <c r="CJ1752" s="47"/>
      <c r="CK1752" s="40"/>
      <c r="CL1752" s="40"/>
      <c r="CM1752" s="40"/>
      <c r="CN1752" s="40"/>
    </row>
    <row r="1753" spans="1:92" ht="42.75" hidden="1">
      <c r="A1753" s="49" t="str">
        <f t="shared" si="333"/>
        <v>SIN GESTIÓN</v>
      </c>
      <c r="B1753" s="58"/>
      <c r="C1753" s="37"/>
      <c r="D1753" s="37"/>
      <c r="E1753" s="49" t="str">
        <f t="shared" si="334"/>
        <v>PENDIENTE NOTIFICACIÓN</v>
      </c>
      <c r="F1753" s="141" t="str">
        <f t="shared" si="335"/>
        <v>PENDIENTE NOTIFICACIÓN</v>
      </c>
      <c r="G1753" s="49" t="str">
        <f t="shared" si="336"/>
        <v/>
      </c>
      <c r="H1753" s="51" t="str">
        <f ca="1">IF(
L1753="",
"",
IF(
NETWORKDAYS(L1753,IF(M1753&lt;&gt;"",M1753,TODAY()),FESTIVOS_CO!A:A)&gt;2,
"VENCIDO",
IF(
NETWORKDAYS(L1753,IF(M1753&lt;&gt;"",M1753,TODAY()),FESTIVOS_CO!A:A)=2,
"ALERTA",
"A TIEMPO"
)))</f>
        <v/>
      </c>
      <c r="I1753" s="40"/>
      <c r="J1753" s="36"/>
      <c r="K1753" s="37"/>
      <c r="L1753" s="50"/>
      <c r="M1753" s="37"/>
      <c r="N1753" s="52"/>
      <c r="O1753" s="52"/>
      <c r="P1753" s="36"/>
      <c r="Q1753" s="36"/>
      <c r="R1753" s="40"/>
      <c r="S1753" s="36"/>
      <c r="T1753" s="40"/>
      <c r="U1753" s="40"/>
      <c r="V1753" s="81"/>
      <c r="W1753" s="40"/>
      <c r="X1753" s="40"/>
      <c r="Y1753" s="40"/>
      <c r="Z1753" s="38" t="str">
        <f>IFERROR(VLOOKUP(Y1753,DIRECTORIO!A:B,2,FALSE),"")</f>
        <v/>
      </c>
      <c r="AA1753" s="40"/>
      <c r="AB1753" s="40"/>
      <c r="AC1753" s="40"/>
      <c r="AD1753" s="40"/>
      <c r="AE1753" s="40"/>
      <c r="AF1753" s="40"/>
      <c r="AG1753" s="41" t="s">
        <v>109</v>
      </c>
      <c r="AH1753" s="42"/>
      <c r="AI1753" s="54" t="str">
        <f t="shared" ca="1" si="337"/>
        <v>PENDIENTE NOTIFICACIÓN ELECTRÓNICA</v>
      </c>
      <c r="AJ1753" s="37"/>
      <c r="AK1753" s="37"/>
      <c r="AL1753" s="37"/>
      <c r="AM1753" s="53" t="str">
        <f>IF(AK1753="","",WORKDAY(AK1753,5,FESTIVOS_CO!A:A))</f>
        <v/>
      </c>
      <c r="AN1753" s="37"/>
      <c r="AO1753" s="37"/>
      <c r="AP1753" s="54" t="str">
        <f t="shared" ca="1" si="330"/>
        <v>NO APLICA</v>
      </c>
      <c r="AQ1753" s="36"/>
      <c r="AR1753" s="43"/>
      <c r="AS1753" s="37"/>
      <c r="AT1753" s="36"/>
      <c r="AU1753" s="37"/>
      <c r="AV1753" s="36"/>
      <c r="AW1753" s="36"/>
      <c r="AX1753" s="37"/>
      <c r="AY1753" s="140" t="str">
        <f>IF(AU1753="","",WORKDAY(AU1753,5,FESTIVOS_CO!A:A))</f>
        <v/>
      </c>
      <c r="AZ1753" s="54" t="str">
        <f t="shared" ca="1" si="339"/>
        <v>NO APLICA</v>
      </c>
      <c r="BA1753" s="55" t="str">
        <f>IF(AX1753="","",WORKDAY(AX1753,5,FESTIVOS_CO!A:A))</f>
        <v/>
      </c>
      <c r="BB1753" s="39"/>
      <c r="BC1753" s="40"/>
      <c r="BD1753" s="40"/>
      <c r="BE1753" s="56" t="str">
        <f t="shared" ca="1" si="328"/>
        <v>NO APLICA</v>
      </c>
      <c r="BF1753" s="37"/>
      <c r="BG1753" s="45"/>
      <c r="BH1753" s="37"/>
      <c r="BI1753" s="36"/>
      <c r="BJ1753" s="37"/>
      <c r="BK1753" s="36"/>
      <c r="BL1753" s="36"/>
      <c r="BM1753" s="53" t="str">
        <f>IF(BJ1753="","",WORKDAY(BJ1753,5,FESTIVOS_CO!A:A))</f>
        <v/>
      </c>
      <c r="BN1753" s="57" t="str">
        <f t="shared" ca="1" si="338"/>
        <v>PENDIENTE HACER AVISO</v>
      </c>
      <c r="BO1753" s="54" t="str">
        <f t="shared" ca="1" si="331"/>
        <v>EN TRÁMITE NOTIF. POR AVISO</v>
      </c>
      <c r="BP1753" s="37"/>
      <c r="BQ1753" s="53" t="str">
        <f>IF(BP1753="","",WORKDAY(BP1753,5,FESTIVOS_CO!A:A))</f>
        <v/>
      </c>
      <c r="BR1753" s="37"/>
      <c r="BS1753" s="36"/>
      <c r="BT1753" s="38"/>
      <c r="BU1753" s="58" t="e">
        <f>VLOOKUP(BT1753,Hoja2!$C:$D,2,0)</f>
        <v>#N/A</v>
      </c>
      <c r="BV1753" s="80" t="str">
        <f>IF(
AND(AO1753="",BD1753="",BQ1753=""),
"EN PROCESO NOTIFICACION / COMUNICACION",
IF(
BT1753="",
"NO APLICA",
IF(
BU1753=60,
IF(AO1753&lt;&gt;"",AO1753,IF(BD1753&lt;&gt;"",BD1753,BQ1753))+60,
WORKDAY(
IF(AO1753&lt;&gt;"",AO1753,IF(BD1753&lt;&gt;"",BD1753,BQ1753)),
BU1753,
FESTIVOS_CO!A:A
)
)
))</f>
        <v>EN PROCESO NOTIFICACION / COMUNICACION</v>
      </c>
      <c r="BW1753" s="44"/>
      <c r="BX1753" s="53"/>
      <c r="BY1753" s="45"/>
      <c r="BZ1753" s="37"/>
      <c r="CA1753" s="54" t="str">
        <f t="shared" si="332"/>
        <v>PENDIENTE EJECUTORIA</v>
      </c>
      <c r="CB1753" s="59" t="str">
        <f t="shared" si="329"/>
        <v/>
      </c>
      <c r="CC1753" s="36"/>
      <c r="CD1753" s="40"/>
      <c r="CE1753" s="46"/>
      <c r="CF1753" s="40"/>
      <c r="CG1753" s="40"/>
      <c r="CH1753" s="40"/>
      <c r="CI1753" s="36"/>
      <c r="CJ1753" s="47"/>
      <c r="CK1753" s="40"/>
      <c r="CL1753" s="40"/>
      <c r="CM1753" s="40"/>
      <c r="CN1753" s="40"/>
    </row>
    <row r="1754" spans="1:92" ht="42.75" hidden="1">
      <c r="A1754" s="49" t="str">
        <f t="shared" si="333"/>
        <v>SIN GESTIÓN</v>
      </c>
      <c r="B1754" s="58"/>
      <c r="C1754" s="37"/>
      <c r="D1754" s="37"/>
      <c r="E1754" s="49" t="str">
        <f t="shared" si="334"/>
        <v>PENDIENTE NOTIFICACIÓN</v>
      </c>
      <c r="F1754" s="141" t="str">
        <f t="shared" si="335"/>
        <v>PENDIENTE NOTIFICACIÓN</v>
      </c>
      <c r="G1754" s="49" t="str">
        <f t="shared" si="336"/>
        <v/>
      </c>
      <c r="H1754" s="51" t="str">
        <f ca="1">IF(
L1754="",
"",
IF(
NETWORKDAYS(L1754,IF(M1754&lt;&gt;"",M1754,TODAY()),FESTIVOS_CO!A:A)&gt;2,
"VENCIDO",
IF(
NETWORKDAYS(L1754,IF(M1754&lt;&gt;"",M1754,TODAY()),FESTIVOS_CO!A:A)=2,
"ALERTA",
"A TIEMPO"
)))</f>
        <v/>
      </c>
      <c r="I1754" s="40"/>
      <c r="J1754" s="36"/>
      <c r="K1754" s="37"/>
      <c r="L1754" s="50"/>
      <c r="M1754" s="37"/>
      <c r="N1754" s="52"/>
      <c r="O1754" s="52"/>
      <c r="P1754" s="36"/>
      <c r="Q1754" s="36"/>
      <c r="R1754" s="40"/>
      <c r="S1754" s="36"/>
      <c r="T1754" s="40"/>
      <c r="U1754" s="40"/>
      <c r="V1754" s="81"/>
      <c r="W1754" s="40"/>
      <c r="X1754" s="40"/>
      <c r="Y1754" s="40"/>
      <c r="Z1754" s="38" t="str">
        <f>IFERROR(VLOOKUP(Y1754,DIRECTORIO!A:B,2,FALSE),"")</f>
        <v/>
      </c>
      <c r="AA1754" s="40"/>
      <c r="AB1754" s="40"/>
      <c r="AC1754" s="40"/>
      <c r="AD1754" s="40"/>
      <c r="AE1754" s="40"/>
      <c r="AF1754" s="40"/>
      <c r="AG1754" s="41" t="s">
        <v>109</v>
      </c>
      <c r="AH1754" s="42"/>
      <c r="AI1754" s="54" t="str">
        <f t="shared" ca="1" si="337"/>
        <v>PENDIENTE NOTIFICACIÓN ELECTRÓNICA</v>
      </c>
      <c r="AJ1754" s="37"/>
      <c r="AK1754" s="37"/>
      <c r="AL1754" s="37"/>
      <c r="AM1754" s="53" t="str">
        <f>IF(AK1754="","",WORKDAY(AK1754,5,FESTIVOS_CO!A:A))</f>
        <v/>
      </c>
      <c r="AN1754" s="37"/>
      <c r="AO1754" s="37"/>
      <c r="AP1754" s="54" t="str">
        <f t="shared" ca="1" si="330"/>
        <v>NO APLICA</v>
      </c>
      <c r="AQ1754" s="36"/>
      <c r="AR1754" s="43"/>
      <c r="AS1754" s="37"/>
      <c r="AT1754" s="36"/>
      <c r="AU1754" s="37"/>
      <c r="AV1754" s="36"/>
      <c r="AW1754" s="36"/>
      <c r="AX1754" s="37"/>
      <c r="AY1754" s="140" t="str">
        <f>IF(AU1754="","",WORKDAY(AU1754,5,FESTIVOS_CO!A:A))</f>
        <v/>
      </c>
      <c r="AZ1754" s="54" t="str">
        <f t="shared" ca="1" si="339"/>
        <v>NO APLICA</v>
      </c>
      <c r="BA1754" s="55" t="str">
        <f>IF(AX1754="","",WORKDAY(AX1754,5,FESTIVOS_CO!A:A))</f>
        <v/>
      </c>
      <c r="BB1754" s="39"/>
      <c r="BC1754" s="40"/>
      <c r="BD1754" s="40"/>
      <c r="BE1754" s="56" t="str">
        <f t="shared" ca="1" si="328"/>
        <v>NO APLICA</v>
      </c>
      <c r="BF1754" s="37"/>
      <c r="BG1754" s="45"/>
      <c r="BH1754" s="37"/>
      <c r="BI1754" s="36"/>
      <c r="BJ1754" s="37"/>
      <c r="BK1754" s="36"/>
      <c r="BL1754" s="36"/>
      <c r="BM1754" s="53" t="str">
        <f>IF(BJ1754="","",WORKDAY(BJ1754,5,FESTIVOS_CO!A:A))</f>
        <v/>
      </c>
      <c r="BN1754" s="57" t="str">
        <f t="shared" ca="1" si="338"/>
        <v>PENDIENTE HACER AVISO</v>
      </c>
      <c r="BO1754" s="54" t="str">
        <f t="shared" ca="1" si="331"/>
        <v>EN TRÁMITE NOTIF. POR AVISO</v>
      </c>
      <c r="BP1754" s="37"/>
      <c r="BQ1754" s="53" t="str">
        <f>IF(BP1754="","",WORKDAY(BP1754,5,FESTIVOS_CO!A:A))</f>
        <v/>
      </c>
      <c r="BR1754" s="37"/>
      <c r="BS1754" s="36"/>
      <c r="BT1754" s="38"/>
      <c r="BU1754" s="58" t="e">
        <f>VLOOKUP(BT1754,Hoja2!$C:$D,2,0)</f>
        <v>#N/A</v>
      </c>
      <c r="BV1754" s="80" t="str">
        <f>IF(
AND(AO1754="",BD1754="",BQ1754=""),
"EN PROCESO NOTIFICACION / COMUNICACION",
IF(
BT1754="",
"NO APLICA",
IF(
BU1754=60,
IF(AO1754&lt;&gt;"",AO1754,IF(BD1754&lt;&gt;"",BD1754,BQ1754))+60,
WORKDAY(
IF(AO1754&lt;&gt;"",AO1754,IF(BD1754&lt;&gt;"",BD1754,BQ1754)),
BU1754,
FESTIVOS_CO!A:A
)
)
))</f>
        <v>EN PROCESO NOTIFICACION / COMUNICACION</v>
      </c>
      <c r="BW1754" s="44"/>
      <c r="BX1754" s="53"/>
      <c r="BY1754" s="45"/>
      <c r="BZ1754" s="37"/>
      <c r="CA1754" s="54" t="str">
        <f t="shared" si="332"/>
        <v>PENDIENTE EJECUTORIA</v>
      </c>
      <c r="CB1754" s="59" t="str">
        <f t="shared" si="329"/>
        <v/>
      </c>
      <c r="CC1754" s="36"/>
      <c r="CD1754" s="40"/>
      <c r="CE1754" s="46"/>
      <c r="CF1754" s="40"/>
      <c r="CG1754" s="40"/>
      <c r="CH1754" s="40"/>
      <c r="CI1754" s="36"/>
      <c r="CJ1754" s="47"/>
      <c r="CK1754" s="40"/>
      <c r="CL1754" s="40"/>
      <c r="CM1754" s="40"/>
      <c r="CN1754" s="40"/>
    </row>
    <row r="1755" spans="1:92" ht="42.75" hidden="1">
      <c r="A1755" s="49" t="str">
        <f t="shared" si="333"/>
        <v>SIN GESTIÓN</v>
      </c>
      <c r="B1755" s="58"/>
      <c r="C1755" s="37"/>
      <c r="D1755" s="37"/>
      <c r="E1755" s="49" t="str">
        <f t="shared" si="334"/>
        <v>PENDIENTE NOTIFICACIÓN</v>
      </c>
      <c r="F1755" s="141" t="str">
        <f t="shared" si="335"/>
        <v>PENDIENTE NOTIFICACIÓN</v>
      </c>
      <c r="G1755" s="49" t="str">
        <f t="shared" si="336"/>
        <v/>
      </c>
      <c r="H1755" s="51" t="str">
        <f ca="1">IF(
L1755="",
"",
IF(
NETWORKDAYS(L1755,IF(M1755&lt;&gt;"",M1755,TODAY()),FESTIVOS_CO!A:A)&gt;2,
"VENCIDO",
IF(
NETWORKDAYS(L1755,IF(M1755&lt;&gt;"",M1755,TODAY()),FESTIVOS_CO!A:A)=2,
"ALERTA",
"A TIEMPO"
)))</f>
        <v/>
      </c>
      <c r="I1755" s="40"/>
      <c r="J1755" s="36"/>
      <c r="K1755" s="37"/>
      <c r="L1755" s="50"/>
      <c r="M1755" s="37"/>
      <c r="N1755" s="52"/>
      <c r="O1755" s="52"/>
      <c r="P1755" s="36"/>
      <c r="Q1755" s="36"/>
      <c r="R1755" s="40"/>
      <c r="S1755" s="36"/>
      <c r="T1755" s="40"/>
      <c r="U1755" s="40"/>
      <c r="V1755" s="81"/>
      <c r="W1755" s="40"/>
      <c r="X1755" s="40"/>
      <c r="Y1755" s="40"/>
      <c r="Z1755" s="38" t="str">
        <f>IFERROR(VLOOKUP(Y1755,DIRECTORIO!A:B,2,FALSE),"")</f>
        <v/>
      </c>
      <c r="AA1755" s="40"/>
      <c r="AB1755" s="40"/>
      <c r="AC1755" s="40"/>
      <c r="AD1755" s="40"/>
      <c r="AE1755" s="40"/>
      <c r="AF1755" s="40"/>
      <c r="AG1755" s="41" t="s">
        <v>109</v>
      </c>
      <c r="AH1755" s="42"/>
      <c r="AI1755" s="54" t="str">
        <f t="shared" ca="1" si="337"/>
        <v>PENDIENTE NOTIFICACIÓN ELECTRÓNICA</v>
      </c>
      <c r="AJ1755" s="37"/>
      <c r="AK1755" s="37"/>
      <c r="AL1755" s="37"/>
      <c r="AM1755" s="53" t="str">
        <f>IF(AK1755="","",WORKDAY(AK1755,5,FESTIVOS_CO!A:A))</f>
        <v/>
      </c>
      <c r="AN1755" s="37"/>
      <c r="AO1755" s="37"/>
      <c r="AP1755" s="54" t="str">
        <f t="shared" ca="1" si="330"/>
        <v>NO APLICA</v>
      </c>
      <c r="AQ1755" s="36"/>
      <c r="AR1755" s="43"/>
      <c r="AS1755" s="37"/>
      <c r="AT1755" s="36"/>
      <c r="AU1755" s="37"/>
      <c r="AV1755" s="36"/>
      <c r="AW1755" s="36"/>
      <c r="AX1755" s="37"/>
      <c r="AY1755" s="140" t="str">
        <f>IF(AU1755="","",WORKDAY(AU1755,5,FESTIVOS_CO!A:A))</f>
        <v/>
      </c>
      <c r="AZ1755" s="54" t="str">
        <f t="shared" ca="1" si="339"/>
        <v>NO APLICA</v>
      </c>
      <c r="BA1755" s="55" t="str">
        <f>IF(AX1755="","",WORKDAY(AX1755,5,FESTIVOS_CO!A:A))</f>
        <v/>
      </c>
      <c r="BB1755" s="39"/>
      <c r="BC1755" s="40"/>
      <c r="BD1755" s="40"/>
      <c r="BE1755" s="56" t="str">
        <f t="shared" ref="BE1755:BE1818" ca="1" si="340">IF(AZ1755="NO PROCEDE",
"NO PROCEDE",IF(OR(AZ1755="HACER AVISO",BB1755="NO"),
"HACER AVISO",
"NO APLICA"))</f>
        <v>NO APLICA</v>
      </c>
      <c r="BF1755" s="37"/>
      <c r="BG1755" s="45"/>
      <c r="BH1755" s="37"/>
      <c r="BI1755" s="36"/>
      <c r="BJ1755" s="37"/>
      <c r="BK1755" s="36"/>
      <c r="BL1755" s="36"/>
      <c r="BM1755" s="53" t="str">
        <f>IF(BJ1755="","",WORKDAY(BJ1755,5,FESTIVOS_CO!A:A))</f>
        <v/>
      </c>
      <c r="BN1755" s="57" t="str">
        <f t="shared" ca="1" si="338"/>
        <v>PENDIENTE HACER AVISO</v>
      </c>
      <c r="BO1755" s="54" t="str">
        <f t="shared" ca="1" si="331"/>
        <v>EN TRÁMITE NOTIF. POR AVISO</v>
      </c>
      <c r="BP1755" s="37"/>
      <c r="BQ1755" s="53" t="str">
        <f>IF(BP1755="","",WORKDAY(BP1755,5,FESTIVOS_CO!A:A))</f>
        <v/>
      </c>
      <c r="BR1755" s="37"/>
      <c r="BS1755" s="36"/>
      <c r="BT1755" s="38"/>
      <c r="BU1755" s="58" t="e">
        <f>VLOOKUP(BT1755,Hoja2!$C:$D,2,0)</f>
        <v>#N/A</v>
      </c>
      <c r="BV1755" s="80" t="str">
        <f>IF(
AND(AO1755="",BD1755="",BQ1755=""),
"EN PROCESO NOTIFICACION / COMUNICACION",
IF(
BT1755="",
"NO APLICA",
IF(
BU1755=60,
IF(AO1755&lt;&gt;"",AO1755,IF(BD1755&lt;&gt;"",BD1755,BQ1755))+60,
WORKDAY(
IF(AO1755&lt;&gt;"",AO1755,IF(BD1755&lt;&gt;"",BD1755,BQ1755)),
BU1755,
FESTIVOS_CO!A:A
)
)
))</f>
        <v>EN PROCESO NOTIFICACION / COMUNICACION</v>
      </c>
      <c r="BW1755" s="44"/>
      <c r="BX1755" s="53"/>
      <c r="BY1755" s="45"/>
      <c r="BZ1755" s="37"/>
      <c r="CA1755" s="54" t="str">
        <f t="shared" si="332"/>
        <v>PENDIENTE EJECUTORIA</v>
      </c>
      <c r="CB1755" s="59" t="str">
        <f t="shared" ref="CB1755:CB1818" si="341">IF(CC1755="NO",
"NO APLICA",
IF(CC1755="SI",
IF(COUNTBLANK(CC1755:CH1755)&gt;0,
"PENDIENTE MEMORANDO",
"MEMORANDOS ENVIADOS"
),
IF(CI1755="NO",
"NO APLICA",
IF(CI1755="SI",
IF(COUNTBLANK(CJ1755:CN1755)&gt;0,
"PENDIENTES OFICIOS",
"OFICIOS ENVIADOS"
),
""
)
)
))</f>
        <v/>
      </c>
      <c r="CC1755" s="36"/>
      <c r="CD1755" s="40"/>
      <c r="CE1755" s="46"/>
      <c r="CF1755" s="40"/>
      <c r="CG1755" s="40"/>
      <c r="CH1755" s="40"/>
      <c r="CI1755" s="36"/>
      <c r="CJ1755" s="47"/>
      <c r="CK1755" s="40"/>
      <c r="CL1755" s="40"/>
      <c r="CM1755" s="40"/>
      <c r="CN1755" s="40"/>
    </row>
    <row r="1756" spans="1:92" ht="42.75" hidden="1">
      <c r="A1756" s="49" t="str">
        <f t="shared" si="333"/>
        <v>SIN GESTIÓN</v>
      </c>
      <c r="B1756" s="58"/>
      <c r="C1756" s="37"/>
      <c r="D1756" s="37"/>
      <c r="E1756" s="49" t="str">
        <f t="shared" si="334"/>
        <v>PENDIENTE NOTIFICACIÓN</v>
      </c>
      <c r="F1756" s="141" t="str">
        <f t="shared" si="335"/>
        <v>PENDIENTE NOTIFICACIÓN</v>
      </c>
      <c r="G1756" s="49" t="str">
        <f t="shared" si="336"/>
        <v/>
      </c>
      <c r="H1756" s="51" t="str">
        <f ca="1">IF(
L1756="",
"",
IF(
NETWORKDAYS(L1756,IF(M1756&lt;&gt;"",M1756,TODAY()),FESTIVOS_CO!A:A)&gt;2,
"VENCIDO",
IF(
NETWORKDAYS(L1756,IF(M1756&lt;&gt;"",M1756,TODAY()),FESTIVOS_CO!A:A)=2,
"ALERTA",
"A TIEMPO"
)))</f>
        <v/>
      </c>
      <c r="I1756" s="40"/>
      <c r="J1756" s="36"/>
      <c r="K1756" s="37"/>
      <c r="L1756" s="50"/>
      <c r="M1756" s="37"/>
      <c r="N1756" s="52"/>
      <c r="O1756" s="52"/>
      <c r="P1756" s="36"/>
      <c r="Q1756" s="36"/>
      <c r="R1756" s="40"/>
      <c r="S1756" s="36"/>
      <c r="T1756" s="40"/>
      <c r="U1756" s="40"/>
      <c r="V1756" s="81"/>
      <c r="W1756" s="40"/>
      <c r="X1756" s="40"/>
      <c r="Y1756" s="40"/>
      <c r="Z1756" s="38" t="str">
        <f>IFERROR(VLOOKUP(Y1756,DIRECTORIO!A:B,2,FALSE),"")</f>
        <v/>
      </c>
      <c r="AA1756" s="40"/>
      <c r="AB1756" s="40"/>
      <c r="AC1756" s="40"/>
      <c r="AD1756" s="40"/>
      <c r="AE1756" s="40"/>
      <c r="AF1756" s="40"/>
      <c r="AG1756" s="41" t="s">
        <v>109</v>
      </c>
      <c r="AH1756" s="42"/>
      <c r="AI1756" s="54" t="str">
        <f t="shared" ca="1" si="337"/>
        <v>PENDIENTE NOTIFICACIÓN ELECTRÓNICA</v>
      </c>
      <c r="AJ1756" s="37"/>
      <c r="AK1756" s="37"/>
      <c r="AL1756" s="37"/>
      <c r="AM1756" s="53" t="str">
        <f>IF(AK1756="","",WORKDAY(AK1756,5,FESTIVOS_CO!A:A))</f>
        <v/>
      </c>
      <c r="AN1756" s="37"/>
      <c r="AO1756" s="37"/>
      <c r="AP1756" s="54" t="str">
        <f t="shared" ref="AP1756:AP1819" ca="1" si="342">IF(
ISNUMBER(SEARCH("PENDIENTE",UPPER(AI1756))),
"NO APLICA",
IF(
COUNTBLANK(AJ1756:AL1756)=COUNTA(AJ1756:AL1756),
"NO APLICA",
IF(
UPPER(AN1756)="SI",
"NO PROCEDE CITACION",
"NOTIFICAR POR CITACION"
)
)
)</f>
        <v>NO APLICA</v>
      </c>
      <c r="AQ1756" s="36"/>
      <c r="AR1756" s="43"/>
      <c r="AS1756" s="37"/>
      <c r="AT1756" s="36"/>
      <c r="AU1756" s="37"/>
      <c r="AV1756" s="36"/>
      <c r="AW1756" s="36"/>
      <c r="AX1756" s="37"/>
      <c r="AY1756" s="140" t="str">
        <f>IF(AU1756="","",WORKDAY(AU1756,5,FESTIVOS_CO!A:A))</f>
        <v/>
      </c>
      <c r="AZ1756" s="54" t="str">
        <f t="shared" ca="1" si="339"/>
        <v>NO APLICA</v>
      </c>
      <c r="BA1756" s="55" t="str">
        <f>IF(AX1756="","",WORKDAY(AX1756,5,FESTIVOS_CO!A:A))</f>
        <v/>
      </c>
      <c r="BB1756" s="39"/>
      <c r="BC1756" s="40"/>
      <c r="BD1756" s="40"/>
      <c r="BE1756" s="56" t="str">
        <f t="shared" ca="1" si="340"/>
        <v>NO APLICA</v>
      </c>
      <c r="BF1756" s="37"/>
      <c r="BG1756" s="45"/>
      <c r="BH1756" s="37"/>
      <c r="BI1756" s="36"/>
      <c r="BJ1756" s="37"/>
      <c r="BK1756" s="36"/>
      <c r="BL1756" s="36"/>
      <c r="BM1756" s="53" t="str">
        <f>IF(BJ1756="","",WORKDAY(BJ1756,5,FESTIVOS_CO!A:A))</f>
        <v/>
      </c>
      <c r="BN1756" s="57" t="str">
        <f t="shared" ca="1" si="338"/>
        <v>PENDIENTE HACER AVISO</v>
      </c>
      <c r="BO1756" s="54" t="str">
        <f t="shared" ca="1" si="331"/>
        <v>EN TRÁMITE NOTIF. POR AVISO</v>
      </c>
      <c r="BP1756" s="37"/>
      <c r="BQ1756" s="53" t="str">
        <f>IF(BP1756="","",WORKDAY(BP1756,5,FESTIVOS_CO!A:A))</f>
        <v/>
      </c>
      <c r="BR1756" s="37"/>
      <c r="BS1756" s="36"/>
      <c r="BT1756" s="38"/>
      <c r="BU1756" s="58" t="e">
        <f>VLOOKUP(BT1756,Hoja2!$C:$D,2,0)</f>
        <v>#N/A</v>
      </c>
      <c r="BV1756" s="80" t="str">
        <f>IF(
AND(AO1756="",BD1756="",BQ1756=""),
"EN PROCESO NOTIFICACION / COMUNICACION",
IF(
BT1756="",
"NO APLICA",
IF(
BU1756=60,
IF(AO1756&lt;&gt;"",AO1756,IF(BD1756&lt;&gt;"",BD1756,BQ1756))+60,
WORKDAY(
IF(AO1756&lt;&gt;"",AO1756,IF(BD1756&lt;&gt;"",BD1756,BQ1756)),
BU1756,
FESTIVOS_CO!A:A
)
)
))</f>
        <v>EN PROCESO NOTIFICACION / COMUNICACION</v>
      </c>
      <c r="BW1756" s="44"/>
      <c r="BX1756" s="53"/>
      <c r="BY1756" s="45"/>
      <c r="BZ1756" s="37"/>
      <c r="CA1756" s="54" t="str">
        <f t="shared" si="332"/>
        <v>PENDIENTE EJECUTORIA</v>
      </c>
      <c r="CB1756" s="59" t="str">
        <f t="shared" si="341"/>
        <v/>
      </c>
      <c r="CC1756" s="36"/>
      <c r="CD1756" s="40"/>
      <c r="CE1756" s="46"/>
      <c r="CF1756" s="40"/>
      <c r="CG1756" s="40"/>
      <c r="CH1756" s="40"/>
      <c r="CI1756" s="36"/>
      <c r="CJ1756" s="47"/>
      <c r="CK1756" s="40"/>
      <c r="CL1756" s="40"/>
      <c r="CM1756" s="40"/>
      <c r="CN1756" s="40"/>
    </row>
    <row r="1757" spans="1:92" ht="42.75" hidden="1">
      <c r="A1757" s="49" t="str">
        <f t="shared" si="333"/>
        <v>SIN GESTIÓN</v>
      </c>
      <c r="B1757" s="58"/>
      <c r="C1757" s="37"/>
      <c r="D1757" s="37"/>
      <c r="E1757" s="49" t="str">
        <f t="shared" si="334"/>
        <v>PENDIENTE NOTIFICACIÓN</v>
      </c>
      <c r="F1757" s="141" t="str">
        <f t="shared" si="335"/>
        <v>PENDIENTE NOTIFICACIÓN</v>
      </c>
      <c r="G1757" s="49" t="str">
        <f t="shared" si="336"/>
        <v/>
      </c>
      <c r="H1757" s="51" t="str">
        <f ca="1">IF(
L1757="",
"",
IF(
NETWORKDAYS(L1757,IF(M1757&lt;&gt;"",M1757,TODAY()),FESTIVOS_CO!A:A)&gt;2,
"VENCIDO",
IF(
NETWORKDAYS(L1757,IF(M1757&lt;&gt;"",M1757,TODAY()),FESTIVOS_CO!A:A)=2,
"ALERTA",
"A TIEMPO"
)))</f>
        <v/>
      </c>
      <c r="I1757" s="40"/>
      <c r="J1757" s="36"/>
      <c r="K1757" s="37"/>
      <c r="L1757" s="50"/>
      <c r="M1757" s="37"/>
      <c r="N1757" s="52"/>
      <c r="O1757" s="52"/>
      <c r="P1757" s="36"/>
      <c r="Q1757" s="36"/>
      <c r="R1757" s="40"/>
      <c r="S1757" s="36"/>
      <c r="T1757" s="40"/>
      <c r="U1757" s="40"/>
      <c r="V1757" s="81"/>
      <c r="W1757" s="40"/>
      <c r="X1757" s="40"/>
      <c r="Y1757" s="40"/>
      <c r="Z1757" s="38" t="str">
        <f>IFERROR(VLOOKUP(Y1757,DIRECTORIO!A:B,2,FALSE),"")</f>
        <v/>
      </c>
      <c r="AA1757" s="40"/>
      <c r="AB1757" s="40"/>
      <c r="AC1757" s="40"/>
      <c r="AD1757" s="40"/>
      <c r="AE1757" s="40"/>
      <c r="AF1757" s="40"/>
      <c r="AG1757" s="41" t="s">
        <v>109</v>
      </c>
      <c r="AH1757" s="42"/>
      <c r="AI1757" s="54" t="str">
        <f t="shared" ca="1" si="337"/>
        <v>PENDIENTE NOTIFICACIÓN ELECTRÓNICA</v>
      </c>
      <c r="AJ1757" s="37"/>
      <c r="AK1757" s="37"/>
      <c r="AL1757" s="37"/>
      <c r="AM1757" s="53" t="str">
        <f>IF(AK1757="","",WORKDAY(AK1757,5,FESTIVOS_CO!A:A))</f>
        <v/>
      </c>
      <c r="AN1757" s="37"/>
      <c r="AO1757" s="37"/>
      <c r="AP1757" s="54" t="str">
        <f t="shared" ca="1" si="342"/>
        <v>NO APLICA</v>
      </c>
      <c r="AQ1757" s="36"/>
      <c r="AR1757" s="43"/>
      <c r="AS1757" s="37"/>
      <c r="AT1757" s="36"/>
      <c r="AU1757" s="37"/>
      <c r="AV1757" s="36"/>
      <c r="AW1757" s="36"/>
      <c r="AX1757" s="37"/>
      <c r="AY1757" s="140" t="str">
        <f>IF(AU1757="","",WORKDAY(AU1757,5,FESTIVOS_CO!A:A))</f>
        <v/>
      </c>
      <c r="AZ1757" s="54" t="str">
        <f t="shared" ca="1" si="339"/>
        <v>NO APLICA</v>
      </c>
      <c r="BA1757" s="55" t="str">
        <f>IF(AX1757="","",WORKDAY(AX1757,5,FESTIVOS_CO!A:A))</f>
        <v/>
      </c>
      <c r="BB1757" s="39"/>
      <c r="BC1757" s="40"/>
      <c r="BD1757" s="40"/>
      <c r="BE1757" s="56" t="str">
        <f t="shared" ca="1" si="340"/>
        <v>NO APLICA</v>
      </c>
      <c r="BF1757" s="37"/>
      <c r="BG1757" s="45"/>
      <c r="BH1757" s="37"/>
      <c r="BI1757" s="36"/>
      <c r="BJ1757" s="37"/>
      <c r="BK1757" s="36"/>
      <c r="BL1757" s="36"/>
      <c r="BM1757" s="53" t="str">
        <f>IF(BJ1757="","",WORKDAY(BJ1757,5,FESTIVOS_CO!A:A))</f>
        <v/>
      </c>
      <c r="BN1757" s="57" t="str">
        <f t="shared" ca="1" si="338"/>
        <v>PENDIENTE HACER AVISO</v>
      </c>
      <c r="BO1757" s="54" t="str">
        <f t="shared" ca="1" si="331"/>
        <v>EN TRÁMITE NOTIF. POR AVISO</v>
      </c>
      <c r="BP1757" s="37"/>
      <c r="BQ1757" s="53" t="str">
        <f>IF(BP1757="","",WORKDAY(BP1757,5,FESTIVOS_CO!A:A))</f>
        <v/>
      </c>
      <c r="BR1757" s="37"/>
      <c r="BS1757" s="36"/>
      <c r="BT1757" s="38"/>
      <c r="BU1757" s="58" t="e">
        <f>VLOOKUP(BT1757,Hoja2!$C:$D,2,0)</f>
        <v>#N/A</v>
      </c>
      <c r="BV1757" s="80" t="str">
        <f>IF(
AND(AO1757="",BD1757="",BQ1757=""),
"EN PROCESO NOTIFICACION / COMUNICACION",
IF(
BT1757="",
"NO APLICA",
IF(
BU1757=60,
IF(AO1757&lt;&gt;"",AO1757,IF(BD1757&lt;&gt;"",BD1757,BQ1757))+60,
WORKDAY(
IF(AO1757&lt;&gt;"",AO1757,IF(BD1757&lt;&gt;"",BD1757,BQ1757)),
BU1757,
FESTIVOS_CO!A:A
)
)
))</f>
        <v>EN PROCESO NOTIFICACION / COMUNICACION</v>
      </c>
      <c r="BW1757" s="44"/>
      <c r="BX1757" s="53"/>
      <c r="BY1757" s="45"/>
      <c r="BZ1757" s="37"/>
      <c r="CA1757" s="54" t="str">
        <f t="shared" si="332"/>
        <v>PENDIENTE EJECUTORIA</v>
      </c>
      <c r="CB1757" s="59" t="str">
        <f t="shared" si="341"/>
        <v/>
      </c>
      <c r="CC1757" s="36"/>
      <c r="CD1757" s="40"/>
      <c r="CE1757" s="46"/>
      <c r="CF1757" s="40"/>
      <c r="CG1757" s="40"/>
      <c r="CH1757" s="40"/>
      <c r="CI1757" s="36"/>
      <c r="CJ1757" s="47"/>
      <c r="CK1757" s="40"/>
      <c r="CL1757" s="40"/>
      <c r="CM1757" s="40"/>
      <c r="CN1757" s="40"/>
    </row>
    <row r="1758" spans="1:92" ht="42.75" hidden="1">
      <c r="A1758" s="49" t="str">
        <f t="shared" si="333"/>
        <v>SIN GESTIÓN</v>
      </c>
      <c r="B1758" s="58"/>
      <c r="C1758" s="37"/>
      <c r="D1758" s="37"/>
      <c r="E1758" s="49" t="str">
        <f t="shared" si="334"/>
        <v>PENDIENTE NOTIFICACIÓN</v>
      </c>
      <c r="F1758" s="141" t="str">
        <f t="shared" si="335"/>
        <v>PENDIENTE NOTIFICACIÓN</v>
      </c>
      <c r="G1758" s="49" t="str">
        <f t="shared" si="336"/>
        <v/>
      </c>
      <c r="H1758" s="51" t="str">
        <f ca="1">IF(
L1758="",
"",
IF(
NETWORKDAYS(L1758,IF(M1758&lt;&gt;"",M1758,TODAY()),FESTIVOS_CO!A:A)&gt;2,
"VENCIDO",
IF(
NETWORKDAYS(L1758,IF(M1758&lt;&gt;"",M1758,TODAY()),FESTIVOS_CO!A:A)=2,
"ALERTA",
"A TIEMPO"
)))</f>
        <v/>
      </c>
      <c r="I1758" s="40"/>
      <c r="J1758" s="36"/>
      <c r="K1758" s="37"/>
      <c r="L1758" s="50"/>
      <c r="M1758" s="37"/>
      <c r="N1758" s="52"/>
      <c r="O1758" s="52"/>
      <c r="P1758" s="36"/>
      <c r="Q1758" s="36"/>
      <c r="R1758" s="40"/>
      <c r="S1758" s="36"/>
      <c r="T1758" s="40"/>
      <c r="U1758" s="40"/>
      <c r="V1758" s="81"/>
      <c r="W1758" s="40"/>
      <c r="X1758" s="40"/>
      <c r="Y1758" s="40"/>
      <c r="Z1758" s="38" t="str">
        <f>IFERROR(VLOOKUP(Y1758,DIRECTORIO!A:B,2,FALSE),"")</f>
        <v/>
      </c>
      <c r="AA1758" s="40"/>
      <c r="AB1758" s="40"/>
      <c r="AC1758" s="40"/>
      <c r="AD1758" s="40"/>
      <c r="AE1758" s="40"/>
      <c r="AF1758" s="40"/>
      <c r="AG1758" s="41" t="s">
        <v>109</v>
      </c>
      <c r="AH1758" s="42"/>
      <c r="AI1758" s="54" t="str">
        <f t="shared" ca="1" si="337"/>
        <v>PENDIENTE NOTIFICACIÓN ELECTRÓNICA</v>
      </c>
      <c r="AJ1758" s="37"/>
      <c r="AK1758" s="37"/>
      <c r="AL1758" s="37"/>
      <c r="AM1758" s="53" t="str">
        <f>IF(AK1758="","",WORKDAY(AK1758,5,FESTIVOS_CO!A:A))</f>
        <v/>
      </c>
      <c r="AN1758" s="37"/>
      <c r="AO1758" s="37"/>
      <c r="AP1758" s="54" t="str">
        <f t="shared" ca="1" si="342"/>
        <v>NO APLICA</v>
      </c>
      <c r="AQ1758" s="36"/>
      <c r="AR1758" s="43"/>
      <c r="AS1758" s="37"/>
      <c r="AT1758" s="36"/>
      <c r="AU1758" s="37"/>
      <c r="AV1758" s="36"/>
      <c r="AW1758" s="36"/>
      <c r="AX1758" s="37"/>
      <c r="AY1758" s="140" t="str">
        <f>IF(AU1758="","",WORKDAY(AU1758,5,FESTIVOS_CO!A:A))</f>
        <v/>
      </c>
      <c r="AZ1758" s="54" t="str">
        <f t="shared" ca="1" si="339"/>
        <v>NO APLICA</v>
      </c>
      <c r="BA1758" s="55" t="str">
        <f>IF(AX1758="","",WORKDAY(AX1758,5,FESTIVOS_CO!A:A))</f>
        <v/>
      </c>
      <c r="BB1758" s="39"/>
      <c r="BC1758" s="40"/>
      <c r="BD1758" s="40"/>
      <c r="BE1758" s="56" t="str">
        <f t="shared" ca="1" si="340"/>
        <v>NO APLICA</v>
      </c>
      <c r="BF1758" s="37"/>
      <c r="BG1758" s="45"/>
      <c r="BH1758" s="37"/>
      <c r="BI1758" s="36"/>
      <c r="BJ1758" s="37"/>
      <c r="BK1758" s="36"/>
      <c r="BL1758" s="36"/>
      <c r="BM1758" s="53" t="str">
        <f>IF(BJ1758="","",WORKDAY(BJ1758,5,FESTIVOS_CO!A:A))</f>
        <v/>
      </c>
      <c r="BN1758" s="57" t="str">
        <f t="shared" ca="1" si="338"/>
        <v>PENDIENTE HACER AVISO</v>
      </c>
      <c r="BO1758" s="54" t="str">
        <f t="shared" ca="1" si="331"/>
        <v>EN TRÁMITE NOTIF. POR AVISO</v>
      </c>
      <c r="BP1758" s="37"/>
      <c r="BQ1758" s="53" t="str">
        <f>IF(BP1758="","",WORKDAY(BP1758,5,FESTIVOS_CO!A:A))</f>
        <v/>
      </c>
      <c r="BR1758" s="37"/>
      <c r="BS1758" s="36"/>
      <c r="BT1758" s="38"/>
      <c r="BU1758" s="58" t="e">
        <f>VLOOKUP(BT1758,Hoja2!$C:$D,2,0)</f>
        <v>#N/A</v>
      </c>
      <c r="BV1758" s="80" t="str">
        <f>IF(
AND(AO1758="",BD1758="",BQ1758=""),
"EN PROCESO NOTIFICACION / COMUNICACION",
IF(
BT1758="",
"NO APLICA",
IF(
BU1758=60,
IF(AO1758&lt;&gt;"",AO1758,IF(BD1758&lt;&gt;"",BD1758,BQ1758))+60,
WORKDAY(
IF(AO1758&lt;&gt;"",AO1758,IF(BD1758&lt;&gt;"",BD1758,BQ1758)),
BU1758,
FESTIVOS_CO!A:A
)
)
))</f>
        <v>EN PROCESO NOTIFICACION / COMUNICACION</v>
      </c>
      <c r="BW1758" s="44"/>
      <c r="BX1758" s="53"/>
      <c r="BY1758" s="45"/>
      <c r="BZ1758" s="37"/>
      <c r="CA1758" s="54" t="str">
        <f t="shared" si="332"/>
        <v>PENDIENTE EJECUTORIA</v>
      </c>
      <c r="CB1758" s="59" t="str">
        <f t="shared" si="341"/>
        <v/>
      </c>
      <c r="CC1758" s="36"/>
      <c r="CD1758" s="40"/>
      <c r="CE1758" s="46"/>
      <c r="CF1758" s="40"/>
      <c r="CG1758" s="40"/>
      <c r="CH1758" s="40"/>
      <c r="CI1758" s="36"/>
      <c r="CJ1758" s="47"/>
      <c r="CK1758" s="40"/>
      <c r="CL1758" s="40"/>
      <c r="CM1758" s="40"/>
      <c r="CN1758" s="40"/>
    </row>
    <row r="1759" spans="1:92" ht="42.75" hidden="1">
      <c r="A1759" s="49" t="str">
        <f t="shared" si="333"/>
        <v>SIN GESTIÓN</v>
      </c>
      <c r="B1759" s="58"/>
      <c r="C1759" s="37"/>
      <c r="D1759" s="37"/>
      <c r="E1759" s="49" t="str">
        <f t="shared" si="334"/>
        <v>PENDIENTE NOTIFICACIÓN</v>
      </c>
      <c r="F1759" s="141" t="str">
        <f t="shared" si="335"/>
        <v>PENDIENTE NOTIFICACIÓN</v>
      </c>
      <c r="G1759" s="49" t="str">
        <f t="shared" si="336"/>
        <v/>
      </c>
      <c r="H1759" s="51" t="str">
        <f ca="1">IF(
L1759="",
"",
IF(
NETWORKDAYS(L1759,IF(M1759&lt;&gt;"",M1759,TODAY()),FESTIVOS_CO!A:A)&gt;2,
"VENCIDO",
IF(
NETWORKDAYS(L1759,IF(M1759&lt;&gt;"",M1759,TODAY()),FESTIVOS_CO!A:A)=2,
"ALERTA",
"A TIEMPO"
)))</f>
        <v/>
      </c>
      <c r="I1759" s="40"/>
      <c r="J1759" s="36"/>
      <c r="K1759" s="37"/>
      <c r="L1759" s="50"/>
      <c r="M1759" s="37"/>
      <c r="N1759" s="52"/>
      <c r="O1759" s="52"/>
      <c r="P1759" s="36"/>
      <c r="Q1759" s="36"/>
      <c r="R1759" s="40"/>
      <c r="S1759" s="36"/>
      <c r="T1759" s="40"/>
      <c r="U1759" s="40"/>
      <c r="V1759" s="81"/>
      <c r="W1759" s="40"/>
      <c r="X1759" s="40"/>
      <c r="Y1759" s="40"/>
      <c r="Z1759" s="38" t="str">
        <f>IFERROR(VLOOKUP(Y1759,DIRECTORIO!A:B,2,FALSE),"")</f>
        <v/>
      </c>
      <c r="AA1759" s="40"/>
      <c r="AB1759" s="40"/>
      <c r="AC1759" s="40"/>
      <c r="AD1759" s="40"/>
      <c r="AE1759" s="40"/>
      <c r="AF1759" s="40"/>
      <c r="AG1759" s="41" t="s">
        <v>109</v>
      </c>
      <c r="AH1759" s="42"/>
      <c r="AI1759" s="54" t="str">
        <f t="shared" ca="1" si="337"/>
        <v>PENDIENTE NOTIFICACIÓN ELECTRÓNICA</v>
      </c>
      <c r="AJ1759" s="37"/>
      <c r="AK1759" s="37"/>
      <c r="AL1759" s="37"/>
      <c r="AM1759" s="53" t="str">
        <f>IF(AK1759="","",WORKDAY(AK1759,5,FESTIVOS_CO!A:A))</f>
        <v/>
      </c>
      <c r="AN1759" s="37"/>
      <c r="AO1759" s="37"/>
      <c r="AP1759" s="54" t="str">
        <f t="shared" ca="1" si="342"/>
        <v>NO APLICA</v>
      </c>
      <c r="AQ1759" s="36"/>
      <c r="AR1759" s="43"/>
      <c r="AS1759" s="37"/>
      <c r="AT1759" s="36"/>
      <c r="AU1759" s="37"/>
      <c r="AV1759" s="36"/>
      <c r="AW1759" s="36"/>
      <c r="AX1759" s="37"/>
      <c r="AY1759" s="140" t="str">
        <f>IF(AU1759="","",WORKDAY(AU1759,5,FESTIVOS_CO!A:A))</f>
        <v/>
      </c>
      <c r="AZ1759" s="54" t="str">
        <f t="shared" ca="1" si="339"/>
        <v>NO APLICA</v>
      </c>
      <c r="BA1759" s="55" t="str">
        <f>IF(AX1759="","",WORKDAY(AX1759,5,FESTIVOS_CO!A:A))</f>
        <v/>
      </c>
      <c r="BB1759" s="39"/>
      <c r="BC1759" s="40"/>
      <c r="BD1759" s="40"/>
      <c r="BE1759" s="56" t="str">
        <f t="shared" ca="1" si="340"/>
        <v>NO APLICA</v>
      </c>
      <c r="BF1759" s="37"/>
      <c r="BG1759" s="45"/>
      <c r="BH1759" s="37"/>
      <c r="BI1759" s="36"/>
      <c r="BJ1759" s="37"/>
      <c r="BK1759" s="36"/>
      <c r="BL1759" s="36"/>
      <c r="BM1759" s="53" t="str">
        <f>IF(BJ1759="","",WORKDAY(BJ1759,5,FESTIVOS_CO!A:A))</f>
        <v/>
      </c>
      <c r="BN1759" s="57" t="str">
        <f t="shared" ca="1" si="338"/>
        <v>PENDIENTE HACER AVISO</v>
      </c>
      <c r="BO1759" s="54" t="str">
        <f t="shared" ca="1" si="331"/>
        <v>EN TRÁMITE NOTIF. POR AVISO</v>
      </c>
      <c r="BP1759" s="37"/>
      <c r="BQ1759" s="53" t="str">
        <f>IF(BP1759="","",WORKDAY(BP1759,5,FESTIVOS_CO!A:A))</f>
        <v/>
      </c>
      <c r="BR1759" s="37"/>
      <c r="BS1759" s="36"/>
      <c r="BT1759" s="38"/>
      <c r="BU1759" s="58" t="e">
        <f>VLOOKUP(BT1759,Hoja2!$C:$D,2,0)</f>
        <v>#N/A</v>
      </c>
      <c r="BV1759" s="80" t="str">
        <f>IF(
AND(AO1759="",BD1759="",BQ1759=""),
"EN PROCESO NOTIFICACION / COMUNICACION",
IF(
BT1759="",
"NO APLICA",
IF(
BU1759=60,
IF(AO1759&lt;&gt;"",AO1759,IF(BD1759&lt;&gt;"",BD1759,BQ1759))+60,
WORKDAY(
IF(AO1759&lt;&gt;"",AO1759,IF(BD1759&lt;&gt;"",BD1759,BQ1759)),
BU1759,
FESTIVOS_CO!A:A
)
)
))</f>
        <v>EN PROCESO NOTIFICACION / COMUNICACION</v>
      </c>
      <c r="BW1759" s="44"/>
      <c r="BX1759" s="53"/>
      <c r="BY1759" s="45"/>
      <c r="BZ1759" s="37"/>
      <c r="CA1759" s="54" t="str">
        <f t="shared" si="332"/>
        <v>PENDIENTE EJECUTORIA</v>
      </c>
      <c r="CB1759" s="59" t="str">
        <f t="shared" si="341"/>
        <v/>
      </c>
      <c r="CC1759" s="36"/>
      <c r="CD1759" s="40"/>
      <c r="CE1759" s="46"/>
      <c r="CF1759" s="40"/>
      <c r="CG1759" s="40"/>
      <c r="CH1759" s="40"/>
      <c r="CI1759" s="36"/>
      <c r="CJ1759" s="47"/>
      <c r="CK1759" s="40"/>
      <c r="CL1759" s="40"/>
      <c r="CM1759" s="40"/>
      <c r="CN1759" s="40"/>
    </row>
    <row r="1760" spans="1:92" ht="42.75" hidden="1">
      <c r="A1760" s="49" t="str">
        <f t="shared" si="333"/>
        <v>SIN GESTIÓN</v>
      </c>
      <c r="B1760" s="58"/>
      <c r="C1760" s="37"/>
      <c r="D1760" s="37"/>
      <c r="E1760" s="49" t="str">
        <f t="shared" si="334"/>
        <v>PENDIENTE NOTIFICACIÓN</v>
      </c>
      <c r="F1760" s="141" t="str">
        <f t="shared" si="335"/>
        <v>PENDIENTE NOTIFICACIÓN</v>
      </c>
      <c r="G1760" s="49" t="str">
        <f t="shared" si="336"/>
        <v/>
      </c>
      <c r="H1760" s="51" t="str">
        <f ca="1">IF(
L1760="",
"",
IF(
NETWORKDAYS(L1760,IF(M1760&lt;&gt;"",M1760,TODAY()),FESTIVOS_CO!A:A)&gt;2,
"VENCIDO",
IF(
NETWORKDAYS(L1760,IF(M1760&lt;&gt;"",M1760,TODAY()),FESTIVOS_CO!A:A)=2,
"ALERTA",
"A TIEMPO"
)))</f>
        <v/>
      </c>
      <c r="I1760" s="40"/>
      <c r="J1760" s="36"/>
      <c r="K1760" s="37"/>
      <c r="L1760" s="50"/>
      <c r="M1760" s="37"/>
      <c r="N1760" s="52"/>
      <c r="O1760" s="52"/>
      <c r="P1760" s="36"/>
      <c r="Q1760" s="36"/>
      <c r="R1760" s="40"/>
      <c r="S1760" s="36"/>
      <c r="T1760" s="40"/>
      <c r="U1760" s="40"/>
      <c r="V1760" s="81"/>
      <c r="W1760" s="40"/>
      <c r="X1760" s="40"/>
      <c r="Y1760" s="40"/>
      <c r="Z1760" s="38" t="str">
        <f>IFERROR(VLOOKUP(Y1760,DIRECTORIO!A:B,2,FALSE),"")</f>
        <v/>
      </c>
      <c r="AA1760" s="40"/>
      <c r="AB1760" s="40"/>
      <c r="AC1760" s="40"/>
      <c r="AD1760" s="40"/>
      <c r="AE1760" s="40"/>
      <c r="AF1760" s="40"/>
      <c r="AG1760" s="41" t="s">
        <v>109</v>
      </c>
      <c r="AH1760" s="42"/>
      <c r="AI1760" s="54" t="str">
        <f t="shared" ca="1" si="337"/>
        <v>PENDIENTE NOTIFICACIÓN ELECTRÓNICA</v>
      </c>
      <c r="AJ1760" s="37"/>
      <c r="AK1760" s="37"/>
      <c r="AL1760" s="37"/>
      <c r="AM1760" s="53" t="str">
        <f>IF(AK1760="","",WORKDAY(AK1760,5,FESTIVOS_CO!A:A))</f>
        <v/>
      </c>
      <c r="AN1760" s="37"/>
      <c r="AO1760" s="37"/>
      <c r="AP1760" s="54" t="str">
        <f t="shared" ca="1" si="342"/>
        <v>NO APLICA</v>
      </c>
      <c r="AQ1760" s="36"/>
      <c r="AR1760" s="43"/>
      <c r="AS1760" s="37"/>
      <c r="AT1760" s="36"/>
      <c r="AU1760" s="37"/>
      <c r="AV1760" s="36"/>
      <c r="AW1760" s="36"/>
      <c r="AX1760" s="37"/>
      <c r="AY1760" s="140" t="str">
        <f>IF(AU1760="","",WORKDAY(AU1760,5,FESTIVOS_CO!A:A))</f>
        <v/>
      </c>
      <c r="AZ1760" s="54" t="str">
        <f t="shared" ca="1" si="339"/>
        <v>NO APLICA</v>
      </c>
      <c r="BA1760" s="55" t="str">
        <f>IF(AX1760="","",WORKDAY(AX1760,5,FESTIVOS_CO!A:A))</f>
        <v/>
      </c>
      <c r="BB1760" s="39"/>
      <c r="BC1760" s="40"/>
      <c r="BD1760" s="40"/>
      <c r="BE1760" s="56" t="str">
        <f t="shared" ca="1" si="340"/>
        <v>NO APLICA</v>
      </c>
      <c r="BF1760" s="37"/>
      <c r="BG1760" s="45"/>
      <c r="BH1760" s="37"/>
      <c r="BI1760" s="36"/>
      <c r="BJ1760" s="37"/>
      <c r="BK1760" s="36"/>
      <c r="BL1760" s="36"/>
      <c r="BM1760" s="53" t="str">
        <f>IF(BJ1760="","",WORKDAY(BJ1760,5,FESTIVOS_CO!A:A))</f>
        <v/>
      </c>
      <c r="BN1760" s="57" t="str">
        <f t="shared" ca="1" si="338"/>
        <v>PENDIENTE HACER AVISO</v>
      </c>
      <c r="BO1760" s="54" t="str">
        <f t="shared" ca="1" si="331"/>
        <v>EN TRÁMITE NOTIF. POR AVISO</v>
      </c>
      <c r="BP1760" s="37"/>
      <c r="BQ1760" s="53" t="str">
        <f>IF(BP1760="","",WORKDAY(BP1760,5,FESTIVOS_CO!A:A))</f>
        <v/>
      </c>
      <c r="BR1760" s="37"/>
      <c r="BS1760" s="36"/>
      <c r="BT1760" s="38"/>
      <c r="BU1760" s="58" t="e">
        <f>VLOOKUP(BT1760,Hoja2!$C:$D,2,0)</f>
        <v>#N/A</v>
      </c>
      <c r="BV1760" s="80" t="str">
        <f>IF(
AND(AO1760="",BD1760="",BQ1760=""),
"EN PROCESO NOTIFICACION / COMUNICACION",
IF(
BT1760="",
"NO APLICA",
IF(
BU1760=60,
IF(AO1760&lt;&gt;"",AO1760,IF(BD1760&lt;&gt;"",BD1760,BQ1760))+60,
WORKDAY(
IF(AO1760&lt;&gt;"",AO1760,IF(BD1760&lt;&gt;"",BD1760,BQ1760)),
BU1760,
FESTIVOS_CO!A:A
)
)
))</f>
        <v>EN PROCESO NOTIFICACION / COMUNICACION</v>
      </c>
      <c r="BW1760" s="44"/>
      <c r="BX1760" s="53"/>
      <c r="BY1760" s="45"/>
      <c r="BZ1760" s="37"/>
      <c r="CA1760" s="54" t="str">
        <f t="shared" si="332"/>
        <v>PENDIENTE EJECUTORIA</v>
      </c>
      <c r="CB1760" s="59" t="str">
        <f t="shared" si="341"/>
        <v/>
      </c>
      <c r="CC1760" s="36"/>
      <c r="CD1760" s="40"/>
      <c r="CE1760" s="46"/>
      <c r="CF1760" s="40"/>
      <c r="CG1760" s="40"/>
      <c r="CH1760" s="40"/>
      <c r="CI1760" s="36"/>
      <c r="CJ1760" s="47"/>
      <c r="CK1760" s="40"/>
      <c r="CL1760" s="40"/>
      <c r="CM1760" s="40"/>
      <c r="CN1760" s="40"/>
    </row>
    <row r="1761" spans="1:92" ht="42.75" hidden="1">
      <c r="A1761" s="49" t="str">
        <f t="shared" si="333"/>
        <v>SIN GESTIÓN</v>
      </c>
      <c r="B1761" s="58"/>
      <c r="C1761" s="37"/>
      <c r="D1761" s="37"/>
      <c r="E1761" s="49" t="str">
        <f t="shared" si="334"/>
        <v>PENDIENTE NOTIFICACIÓN</v>
      </c>
      <c r="F1761" s="141" t="str">
        <f t="shared" si="335"/>
        <v>PENDIENTE NOTIFICACIÓN</v>
      </c>
      <c r="G1761" s="49" t="str">
        <f t="shared" si="336"/>
        <v/>
      </c>
      <c r="H1761" s="51" t="str">
        <f ca="1">IF(
L1761="",
"",
IF(
NETWORKDAYS(L1761,IF(M1761&lt;&gt;"",M1761,TODAY()),FESTIVOS_CO!A:A)&gt;2,
"VENCIDO",
IF(
NETWORKDAYS(L1761,IF(M1761&lt;&gt;"",M1761,TODAY()),FESTIVOS_CO!A:A)=2,
"ALERTA",
"A TIEMPO"
)))</f>
        <v/>
      </c>
      <c r="I1761" s="40"/>
      <c r="J1761" s="36"/>
      <c r="K1761" s="37"/>
      <c r="L1761" s="50"/>
      <c r="M1761" s="37"/>
      <c r="N1761" s="52"/>
      <c r="O1761" s="52"/>
      <c r="P1761" s="36"/>
      <c r="Q1761" s="36"/>
      <c r="R1761" s="40"/>
      <c r="S1761" s="36"/>
      <c r="T1761" s="40"/>
      <c r="U1761" s="40"/>
      <c r="V1761" s="81"/>
      <c r="W1761" s="40"/>
      <c r="X1761" s="40"/>
      <c r="Y1761" s="40"/>
      <c r="Z1761" s="38" t="str">
        <f>IFERROR(VLOOKUP(Y1761,DIRECTORIO!A:B,2,FALSE),"")</f>
        <v/>
      </c>
      <c r="AA1761" s="40"/>
      <c r="AB1761" s="40"/>
      <c r="AC1761" s="40"/>
      <c r="AD1761" s="40"/>
      <c r="AE1761" s="40"/>
      <c r="AF1761" s="40"/>
      <c r="AG1761" s="41" t="s">
        <v>109</v>
      </c>
      <c r="AH1761" s="42"/>
      <c r="AI1761" s="54" t="str">
        <f t="shared" ca="1" si="337"/>
        <v>PENDIENTE NOTIFICACIÓN ELECTRÓNICA</v>
      </c>
      <c r="AJ1761" s="37"/>
      <c r="AK1761" s="37"/>
      <c r="AL1761" s="37"/>
      <c r="AM1761" s="53" t="str">
        <f>IF(AK1761="","",WORKDAY(AK1761,5,FESTIVOS_CO!A:A))</f>
        <v/>
      </c>
      <c r="AN1761" s="37"/>
      <c r="AO1761" s="37"/>
      <c r="AP1761" s="54" t="str">
        <f t="shared" ca="1" si="342"/>
        <v>NO APLICA</v>
      </c>
      <c r="AQ1761" s="36"/>
      <c r="AR1761" s="43"/>
      <c r="AS1761" s="37"/>
      <c r="AT1761" s="36"/>
      <c r="AU1761" s="37"/>
      <c r="AV1761" s="36"/>
      <c r="AW1761" s="36"/>
      <c r="AX1761" s="37"/>
      <c r="AY1761" s="140" t="str">
        <f>IF(AU1761="","",WORKDAY(AU1761,5,FESTIVOS_CO!A:A))</f>
        <v/>
      </c>
      <c r="AZ1761" s="54" t="str">
        <f t="shared" ca="1" si="339"/>
        <v>NO APLICA</v>
      </c>
      <c r="BA1761" s="55" t="str">
        <f>IF(AX1761="","",WORKDAY(AX1761,5,FESTIVOS_CO!A:A))</f>
        <v/>
      </c>
      <c r="BB1761" s="39"/>
      <c r="BC1761" s="40"/>
      <c r="BD1761" s="40"/>
      <c r="BE1761" s="56" t="str">
        <f t="shared" ca="1" si="340"/>
        <v>NO APLICA</v>
      </c>
      <c r="BF1761" s="37"/>
      <c r="BG1761" s="45"/>
      <c r="BH1761" s="37"/>
      <c r="BI1761" s="36"/>
      <c r="BJ1761" s="37"/>
      <c r="BK1761" s="36"/>
      <c r="BL1761" s="36"/>
      <c r="BM1761" s="53" t="str">
        <f>IF(BJ1761="","",WORKDAY(BJ1761,5,FESTIVOS_CO!A:A))</f>
        <v/>
      </c>
      <c r="BN1761" s="57" t="str">
        <f t="shared" ca="1" si="338"/>
        <v>PENDIENTE HACER AVISO</v>
      </c>
      <c r="BO1761" s="54" t="str">
        <f t="shared" ca="1" si="331"/>
        <v>EN TRÁMITE NOTIF. POR AVISO</v>
      </c>
      <c r="BP1761" s="37"/>
      <c r="BQ1761" s="53" t="str">
        <f>IF(BP1761="","",WORKDAY(BP1761,5,FESTIVOS_CO!A:A))</f>
        <v/>
      </c>
      <c r="BR1761" s="37"/>
      <c r="BS1761" s="36"/>
      <c r="BT1761" s="38"/>
      <c r="BU1761" s="58" t="e">
        <f>VLOOKUP(BT1761,Hoja2!$C:$D,2,0)</f>
        <v>#N/A</v>
      </c>
      <c r="BV1761" s="80" t="str">
        <f>IF(
AND(AO1761="",BD1761="",BQ1761=""),
"EN PROCESO NOTIFICACION / COMUNICACION",
IF(
BT1761="",
"NO APLICA",
IF(
BU1761=60,
IF(AO1761&lt;&gt;"",AO1761,IF(BD1761&lt;&gt;"",BD1761,BQ1761))+60,
WORKDAY(
IF(AO1761&lt;&gt;"",AO1761,IF(BD1761&lt;&gt;"",BD1761,BQ1761)),
BU1761,
FESTIVOS_CO!A:A
)
)
))</f>
        <v>EN PROCESO NOTIFICACION / COMUNICACION</v>
      </c>
      <c r="BW1761" s="44"/>
      <c r="BX1761" s="53"/>
      <c r="BY1761" s="45"/>
      <c r="BZ1761" s="37"/>
      <c r="CA1761" s="54" t="str">
        <f t="shared" si="332"/>
        <v>PENDIENTE EJECUTORIA</v>
      </c>
      <c r="CB1761" s="59" t="str">
        <f t="shared" si="341"/>
        <v/>
      </c>
      <c r="CC1761" s="36"/>
      <c r="CD1761" s="40"/>
      <c r="CE1761" s="46"/>
      <c r="CF1761" s="40"/>
      <c r="CG1761" s="40"/>
      <c r="CH1761" s="40"/>
      <c r="CI1761" s="36"/>
      <c r="CJ1761" s="47"/>
      <c r="CK1761" s="40"/>
      <c r="CL1761" s="40"/>
      <c r="CM1761" s="40"/>
      <c r="CN1761" s="40"/>
    </row>
    <row r="1762" spans="1:92" ht="42.75" hidden="1">
      <c r="A1762" s="49" t="str">
        <f t="shared" si="333"/>
        <v>SIN GESTIÓN</v>
      </c>
      <c r="B1762" s="58"/>
      <c r="C1762" s="37"/>
      <c r="D1762" s="37"/>
      <c r="E1762" s="49" t="str">
        <f t="shared" si="334"/>
        <v>PENDIENTE NOTIFICACIÓN</v>
      </c>
      <c r="F1762" s="141" t="str">
        <f t="shared" si="335"/>
        <v>PENDIENTE NOTIFICACIÓN</v>
      </c>
      <c r="G1762" s="49" t="str">
        <f t="shared" si="336"/>
        <v/>
      </c>
      <c r="H1762" s="51" t="str">
        <f ca="1">IF(
L1762="",
"",
IF(
NETWORKDAYS(L1762,IF(M1762&lt;&gt;"",M1762,TODAY()),FESTIVOS_CO!A:A)&gt;2,
"VENCIDO",
IF(
NETWORKDAYS(L1762,IF(M1762&lt;&gt;"",M1762,TODAY()),FESTIVOS_CO!A:A)=2,
"ALERTA",
"A TIEMPO"
)))</f>
        <v/>
      </c>
      <c r="I1762" s="40"/>
      <c r="J1762" s="36"/>
      <c r="K1762" s="37"/>
      <c r="L1762" s="50"/>
      <c r="M1762" s="37"/>
      <c r="N1762" s="52"/>
      <c r="O1762" s="52"/>
      <c r="P1762" s="36"/>
      <c r="Q1762" s="36"/>
      <c r="R1762" s="40"/>
      <c r="S1762" s="36"/>
      <c r="T1762" s="40"/>
      <c r="U1762" s="40"/>
      <c r="V1762" s="81"/>
      <c r="W1762" s="40"/>
      <c r="X1762" s="40"/>
      <c r="Y1762" s="40"/>
      <c r="Z1762" s="38" t="str">
        <f>IFERROR(VLOOKUP(Y1762,DIRECTORIO!A:B,2,FALSE),"")</f>
        <v/>
      </c>
      <c r="AA1762" s="40"/>
      <c r="AB1762" s="40"/>
      <c r="AC1762" s="40"/>
      <c r="AD1762" s="40"/>
      <c r="AE1762" s="40"/>
      <c r="AF1762" s="40"/>
      <c r="AG1762" s="41" t="s">
        <v>109</v>
      </c>
      <c r="AH1762" s="42"/>
      <c r="AI1762" s="54" t="str">
        <f t="shared" ca="1" si="337"/>
        <v>PENDIENTE NOTIFICACIÓN ELECTRÓNICA</v>
      </c>
      <c r="AJ1762" s="37"/>
      <c r="AK1762" s="37"/>
      <c r="AL1762" s="37"/>
      <c r="AM1762" s="53" t="str">
        <f>IF(AK1762="","",WORKDAY(AK1762,5,FESTIVOS_CO!A:A))</f>
        <v/>
      </c>
      <c r="AN1762" s="37"/>
      <c r="AO1762" s="37"/>
      <c r="AP1762" s="54" t="str">
        <f t="shared" ca="1" si="342"/>
        <v>NO APLICA</v>
      </c>
      <c r="AQ1762" s="36"/>
      <c r="AR1762" s="43"/>
      <c r="AS1762" s="37"/>
      <c r="AT1762" s="36"/>
      <c r="AU1762" s="37"/>
      <c r="AV1762" s="36"/>
      <c r="AW1762" s="36"/>
      <c r="AX1762" s="37"/>
      <c r="AY1762" s="140" t="str">
        <f>IF(AU1762="","",WORKDAY(AU1762,5,FESTIVOS_CO!A:A))</f>
        <v/>
      </c>
      <c r="AZ1762" s="54" t="str">
        <f t="shared" ca="1" si="339"/>
        <v>NO APLICA</v>
      </c>
      <c r="BA1762" s="55" t="str">
        <f>IF(AX1762="","",WORKDAY(AX1762,5,FESTIVOS_CO!A:A))</f>
        <v/>
      </c>
      <c r="BB1762" s="39"/>
      <c r="BC1762" s="40"/>
      <c r="BD1762" s="40"/>
      <c r="BE1762" s="56" t="str">
        <f t="shared" ca="1" si="340"/>
        <v>NO APLICA</v>
      </c>
      <c r="BF1762" s="37"/>
      <c r="BG1762" s="45"/>
      <c r="BH1762" s="37"/>
      <c r="BI1762" s="36"/>
      <c r="BJ1762" s="37"/>
      <c r="BK1762" s="36"/>
      <c r="BL1762" s="36"/>
      <c r="BM1762" s="53" t="str">
        <f>IF(BJ1762="","",WORKDAY(BJ1762,5,FESTIVOS_CO!A:A))</f>
        <v/>
      </c>
      <c r="BN1762" s="57" t="str">
        <f t="shared" ca="1" si="338"/>
        <v>PENDIENTE HACER AVISO</v>
      </c>
      <c r="BO1762" s="54" t="str">
        <f t="shared" ca="1" si="331"/>
        <v>EN TRÁMITE NOTIF. POR AVISO</v>
      </c>
      <c r="BP1762" s="37"/>
      <c r="BQ1762" s="53" t="str">
        <f>IF(BP1762="","",WORKDAY(BP1762,5,FESTIVOS_CO!A:A))</f>
        <v/>
      </c>
      <c r="BR1762" s="37"/>
      <c r="BS1762" s="36"/>
      <c r="BT1762" s="38"/>
      <c r="BU1762" s="58" t="e">
        <f>VLOOKUP(BT1762,Hoja2!$C:$D,2,0)</f>
        <v>#N/A</v>
      </c>
      <c r="BV1762" s="80" t="str">
        <f>IF(
AND(AO1762="",BD1762="",BQ1762=""),
"EN PROCESO NOTIFICACION / COMUNICACION",
IF(
BT1762="",
"NO APLICA",
IF(
BU1762=60,
IF(AO1762&lt;&gt;"",AO1762,IF(BD1762&lt;&gt;"",BD1762,BQ1762))+60,
WORKDAY(
IF(AO1762&lt;&gt;"",AO1762,IF(BD1762&lt;&gt;"",BD1762,BQ1762)),
BU1762,
FESTIVOS_CO!A:A
)
)
))</f>
        <v>EN PROCESO NOTIFICACION / COMUNICACION</v>
      </c>
      <c r="BW1762" s="44"/>
      <c r="BX1762" s="53"/>
      <c r="BY1762" s="45"/>
      <c r="BZ1762" s="37"/>
      <c r="CA1762" s="54" t="str">
        <f t="shared" si="332"/>
        <v>PENDIENTE EJECUTORIA</v>
      </c>
      <c r="CB1762" s="59" t="str">
        <f t="shared" si="341"/>
        <v/>
      </c>
      <c r="CC1762" s="36"/>
      <c r="CD1762" s="40"/>
      <c r="CE1762" s="46"/>
      <c r="CF1762" s="40"/>
      <c r="CG1762" s="40"/>
      <c r="CH1762" s="40"/>
      <c r="CI1762" s="36"/>
      <c r="CJ1762" s="47"/>
      <c r="CK1762" s="40"/>
      <c r="CL1762" s="40"/>
      <c r="CM1762" s="40"/>
      <c r="CN1762" s="40"/>
    </row>
    <row r="1763" spans="1:92" ht="42.75" hidden="1">
      <c r="A1763" s="49" t="str">
        <f t="shared" si="333"/>
        <v>SIN GESTIÓN</v>
      </c>
      <c r="B1763" s="58"/>
      <c r="C1763" s="37"/>
      <c r="D1763" s="37"/>
      <c r="E1763" s="49" t="str">
        <f t="shared" si="334"/>
        <v>PENDIENTE NOTIFICACIÓN</v>
      </c>
      <c r="F1763" s="141" t="str">
        <f t="shared" si="335"/>
        <v>PENDIENTE NOTIFICACIÓN</v>
      </c>
      <c r="G1763" s="49" t="str">
        <f t="shared" si="336"/>
        <v/>
      </c>
      <c r="H1763" s="51" t="str">
        <f ca="1">IF(
L1763="",
"",
IF(
NETWORKDAYS(L1763,IF(M1763&lt;&gt;"",M1763,TODAY()),FESTIVOS_CO!A:A)&gt;2,
"VENCIDO",
IF(
NETWORKDAYS(L1763,IF(M1763&lt;&gt;"",M1763,TODAY()),FESTIVOS_CO!A:A)=2,
"ALERTA",
"A TIEMPO"
)))</f>
        <v/>
      </c>
      <c r="I1763" s="40"/>
      <c r="J1763" s="36"/>
      <c r="K1763" s="37"/>
      <c r="L1763" s="50"/>
      <c r="M1763" s="37"/>
      <c r="N1763" s="52"/>
      <c r="O1763" s="52"/>
      <c r="P1763" s="36"/>
      <c r="Q1763" s="36"/>
      <c r="R1763" s="40"/>
      <c r="S1763" s="36"/>
      <c r="T1763" s="40"/>
      <c r="U1763" s="40"/>
      <c r="V1763" s="81"/>
      <c r="W1763" s="40"/>
      <c r="X1763" s="40"/>
      <c r="Y1763" s="40"/>
      <c r="Z1763" s="38" t="str">
        <f>IFERROR(VLOOKUP(Y1763,DIRECTORIO!A:B,2,FALSE),"")</f>
        <v/>
      </c>
      <c r="AA1763" s="40"/>
      <c r="AB1763" s="40"/>
      <c r="AC1763" s="40"/>
      <c r="AD1763" s="40"/>
      <c r="AE1763" s="40"/>
      <c r="AF1763" s="40"/>
      <c r="AG1763" s="41" t="s">
        <v>109</v>
      </c>
      <c r="AH1763" s="42"/>
      <c r="AI1763" s="54" t="str">
        <f t="shared" ca="1" si="337"/>
        <v>PENDIENTE NOTIFICACIÓN ELECTRÓNICA</v>
      </c>
      <c r="AJ1763" s="37"/>
      <c r="AK1763" s="37"/>
      <c r="AL1763" s="37"/>
      <c r="AM1763" s="53" t="str">
        <f>IF(AK1763="","",WORKDAY(AK1763,5,FESTIVOS_CO!A:A))</f>
        <v/>
      </c>
      <c r="AN1763" s="37"/>
      <c r="AO1763" s="37"/>
      <c r="AP1763" s="54" t="str">
        <f t="shared" ca="1" si="342"/>
        <v>NO APLICA</v>
      </c>
      <c r="AQ1763" s="36"/>
      <c r="AR1763" s="43"/>
      <c r="AS1763" s="37"/>
      <c r="AT1763" s="36"/>
      <c r="AU1763" s="37"/>
      <c r="AV1763" s="36"/>
      <c r="AW1763" s="36"/>
      <c r="AX1763" s="37"/>
      <c r="AY1763" s="140" t="str">
        <f>IF(AU1763="","",WORKDAY(AU1763,5,FESTIVOS_CO!A:A))</f>
        <v/>
      </c>
      <c r="AZ1763" s="54" t="str">
        <f t="shared" ca="1" si="339"/>
        <v>NO APLICA</v>
      </c>
      <c r="BA1763" s="55" t="str">
        <f>IF(AX1763="","",WORKDAY(AX1763,5,FESTIVOS_CO!A:A))</f>
        <v/>
      </c>
      <c r="BB1763" s="39"/>
      <c r="BC1763" s="40"/>
      <c r="BD1763" s="40"/>
      <c r="BE1763" s="56" t="str">
        <f t="shared" ca="1" si="340"/>
        <v>NO APLICA</v>
      </c>
      <c r="BF1763" s="37"/>
      <c r="BG1763" s="45"/>
      <c r="BH1763" s="37"/>
      <c r="BI1763" s="36"/>
      <c r="BJ1763" s="37"/>
      <c r="BK1763" s="36"/>
      <c r="BL1763" s="36"/>
      <c r="BM1763" s="53" t="str">
        <f>IF(BJ1763="","",WORKDAY(BJ1763,5,FESTIVOS_CO!A:A))</f>
        <v/>
      </c>
      <c r="BN1763" s="57" t="str">
        <f t="shared" ca="1" si="338"/>
        <v>PENDIENTE HACER AVISO</v>
      </c>
      <c r="BO1763" s="54" t="str">
        <f t="shared" ca="1" si="331"/>
        <v>EN TRÁMITE NOTIF. POR AVISO</v>
      </c>
      <c r="BP1763" s="37"/>
      <c r="BQ1763" s="53" t="str">
        <f>IF(BP1763="","",WORKDAY(BP1763,5,FESTIVOS_CO!A:A))</f>
        <v/>
      </c>
      <c r="BR1763" s="37"/>
      <c r="BS1763" s="36"/>
      <c r="BT1763" s="38"/>
      <c r="BU1763" s="58" t="e">
        <f>VLOOKUP(BT1763,Hoja2!$C:$D,2,0)</f>
        <v>#N/A</v>
      </c>
      <c r="BV1763" s="80" t="str">
        <f>IF(
AND(AO1763="",BD1763="",BQ1763=""),
"EN PROCESO NOTIFICACION / COMUNICACION",
IF(
BT1763="",
"NO APLICA",
IF(
BU1763=60,
IF(AO1763&lt;&gt;"",AO1763,IF(BD1763&lt;&gt;"",BD1763,BQ1763))+60,
WORKDAY(
IF(AO1763&lt;&gt;"",AO1763,IF(BD1763&lt;&gt;"",BD1763,BQ1763)),
BU1763,
FESTIVOS_CO!A:A
)
)
))</f>
        <v>EN PROCESO NOTIFICACION / COMUNICACION</v>
      </c>
      <c r="BW1763" s="44"/>
      <c r="BX1763" s="53"/>
      <c r="BY1763" s="45"/>
      <c r="BZ1763" s="37"/>
      <c r="CA1763" s="54" t="str">
        <f t="shared" si="332"/>
        <v>PENDIENTE EJECUTORIA</v>
      </c>
      <c r="CB1763" s="59" t="str">
        <f t="shared" si="341"/>
        <v/>
      </c>
      <c r="CC1763" s="36"/>
      <c r="CD1763" s="40"/>
      <c r="CE1763" s="46"/>
      <c r="CF1763" s="40"/>
      <c r="CG1763" s="40"/>
      <c r="CH1763" s="40"/>
      <c r="CI1763" s="36"/>
      <c r="CJ1763" s="47"/>
      <c r="CK1763" s="40"/>
      <c r="CL1763" s="40"/>
      <c r="CM1763" s="40"/>
      <c r="CN1763" s="40"/>
    </row>
    <row r="1764" spans="1:92" ht="42.75" hidden="1">
      <c r="A1764" s="49" t="str">
        <f t="shared" si="333"/>
        <v>SIN GESTIÓN</v>
      </c>
      <c r="B1764" s="58"/>
      <c r="C1764" s="37"/>
      <c r="D1764" s="37"/>
      <c r="E1764" s="49" t="str">
        <f t="shared" si="334"/>
        <v>PENDIENTE NOTIFICACIÓN</v>
      </c>
      <c r="F1764" s="141" t="str">
        <f t="shared" si="335"/>
        <v>PENDIENTE NOTIFICACIÓN</v>
      </c>
      <c r="G1764" s="49" t="str">
        <f t="shared" si="336"/>
        <v/>
      </c>
      <c r="H1764" s="51" t="str">
        <f ca="1">IF(
L1764="",
"",
IF(
NETWORKDAYS(L1764,IF(M1764&lt;&gt;"",M1764,TODAY()),FESTIVOS_CO!A:A)&gt;2,
"VENCIDO",
IF(
NETWORKDAYS(L1764,IF(M1764&lt;&gt;"",M1764,TODAY()),FESTIVOS_CO!A:A)=2,
"ALERTA",
"A TIEMPO"
)))</f>
        <v/>
      </c>
      <c r="I1764" s="40"/>
      <c r="J1764" s="36"/>
      <c r="K1764" s="37"/>
      <c r="L1764" s="50"/>
      <c r="M1764" s="37"/>
      <c r="N1764" s="52"/>
      <c r="O1764" s="52"/>
      <c r="P1764" s="36"/>
      <c r="Q1764" s="36"/>
      <c r="R1764" s="40"/>
      <c r="S1764" s="36"/>
      <c r="T1764" s="40"/>
      <c r="U1764" s="40"/>
      <c r="V1764" s="81"/>
      <c r="W1764" s="40"/>
      <c r="X1764" s="40"/>
      <c r="Y1764" s="40"/>
      <c r="Z1764" s="38" t="str">
        <f>IFERROR(VLOOKUP(Y1764,DIRECTORIO!A:B,2,FALSE),"")</f>
        <v/>
      </c>
      <c r="AA1764" s="40"/>
      <c r="AB1764" s="40"/>
      <c r="AC1764" s="40"/>
      <c r="AD1764" s="40"/>
      <c r="AE1764" s="40"/>
      <c r="AF1764" s="40"/>
      <c r="AG1764" s="41" t="s">
        <v>109</v>
      </c>
      <c r="AH1764" s="42"/>
      <c r="AI1764" s="54" t="str">
        <f t="shared" ca="1" si="337"/>
        <v>PENDIENTE NOTIFICACIÓN ELECTRÓNICA</v>
      </c>
      <c r="AJ1764" s="37"/>
      <c r="AK1764" s="37"/>
      <c r="AL1764" s="37"/>
      <c r="AM1764" s="53" t="str">
        <f>IF(AK1764="","",WORKDAY(AK1764,5,FESTIVOS_CO!A:A))</f>
        <v/>
      </c>
      <c r="AN1764" s="37"/>
      <c r="AO1764" s="37"/>
      <c r="AP1764" s="54" t="str">
        <f t="shared" ca="1" si="342"/>
        <v>NO APLICA</v>
      </c>
      <c r="AQ1764" s="36"/>
      <c r="AR1764" s="43"/>
      <c r="AS1764" s="37"/>
      <c r="AT1764" s="36"/>
      <c r="AU1764" s="37"/>
      <c r="AV1764" s="36"/>
      <c r="AW1764" s="36"/>
      <c r="AX1764" s="37"/>
      <c r="AY1764" s="140" t="str">
        <f>IF(AU1764="","",WORKDAY(AU1764,5,FESTIVOS_CO!A:A))</f>
        <v/>
      </c>
      <c r="AZ1764" s="54" t="str">
        <f t="shared" ca="1" si="339"/>
        <v>NO APLICA</v>
      </c>
      <c r="BA1764" s="55" t="str">
        <f>IF(AX1764="","",WORKDAY(AX1764,5,FESTIVOS_CO!A:A))</f>
        <v/>
      </c>
      <c r="BB1764" s="39"/>
      <c r="BC1764" s="40"/>
      <c r="BD1764" s="40"/>
      <c r="BE1764" s="56" t="str">
        <f t="shared" ca="1" si="340"/>
        <v>NO APLICA</v>
      </c>
      <c r="BF1764" s="37"/>
      <c r="BG1764" s="45"/>
      <c r="BH1764" s="37"/>
      <c r="BI1764" s="36"/>
      <c r="BJ1764" s="37"/>
      <c r="BK1764" s="36"/>
      <c r="BL1764" s="36"/>
      <c r="BM1764" s="53" t="str">
        <f>IF(BJ1764="","",WORKDAY(BJ1764,5,FESTIVOS_CO!A:A))</f>
        <v/>
      </c>
      <c r="BN1764" s="57" t="str">
        <f t="shared" ca="1" si="338"/>
        <v>PENDIENTE HACER AVISO</v>
      </c>
      <c r="BO1764" s="54" t="str">
        <f t="shared" ca="1" si="331"/>
        <v>EN TRÁMITE NOTIF. POR AVISO</v>
      </c>
      <c r="BP1764" s="37"/>
      <c r="BQ1764" s="53" t="str">
        <f>IF(BP1764="","",WORKDAY(BP1764,5,FESTIVOS_CO!A:A))</f>
        <v/>
      </c>
      <c r="BR1764" s="37"/>
      <c r="BS1764" s="36"/>
      <c r="BT1764" s="38"/>
      <c r="BU1764" s="58" t="e">
        <f>VLOOKUP(BT1764,Hoja2!$C:$D,2,0)</f>
        <v>#N/A</v>
      </c>
      <c r="BV1764" s="80" t="str">
        <f>IF(
AND(AO1764="",BD1764="",BQ1764=""),
"EN PROCESO NOTIFICACION / COMUNICACION",
IF(
BT1764="",
"NO APLICA",
IF(
BU1764=60,
IF(AO1764&lt;&gt;"",AO1764,IF(BD1764&lt;&gt;"",BD1764,BQ1764))+60,
WORKDAY(
IF(AO1764&lt;&gt;"",AO1764,IF(BD1764&lt;&gt;"",BD1764,BQ1764)),
BU1764,
FESTIVOS_CO!A:A
)
)
))</f>
        <v>EN PROCESO NOTIFICACION / COMUNICACION</v>
      </c>
      <c r="BW1764" s="44"/>
      <c r="BX1764" s="53"/>
      <c r="BY1764" s="45"/>
      <c r="BZ1764" s="37"/>
      <c r="CA1764" s="54" t="str">
        <f t="shared" si="332"/>
        <v>PENDIENTE EJECUTORIA</v>
      </c>
      <c r="CB1764" s="59" t="str">
        <f t="shared" si="341"/>
        <v/>
      </c>
      <c r="CC1764" s="36"/>
      <c r="CD1764" s="40"/>
      <c r="CE1764" s="46"/>
      <c r="CF1764" s="40"/>
      <c r="CG1764" s="40"/>
      <c r="CH1764" s="40"/>
      <c r="CI1764" s="36"/>
      <c r="CJ1764" s="47"/>
      <c r="CK1764" s="40"/>
      <c r="CL1764" s="40"/>
      <c r="CM1764" s="40"/>
      <c r="CN1764" s="40"/>
    </row>
    <row r="1765" spans="1:92" ht="42.75" hidden="1">
      <c r="A1765" s="49" t="str">
        <f t="shared" si="333"/>
        <v>SIN GESTIÓN</v>
      </c>
      <c r="B1765" s="58"/>
      <c r="C1765" s="37"/>
      <c r="D1765" s="37"/>
      <c r="E1765" s="49" t="str">
        <f t="shared" si="334"/>
        <v>PENDIENTE NOTIFICACIÓN</v>
      </c>
      <c r="F1765" s="141" t="str">
        <f t="shared" si="335"/>
        <v>PENDIENTE NOTIFICACIÓN</v>
      </c>
      <c r="G1765" s="49" t="str">
        <f t="shared" si="336"/>
        <v/>
      </c>
      <c r="H1765" s="51" t="str">
        <f ca="1">IF(
L1765="",
"",
IF(
NETWORKDAYS(L1765,IF(M1765&lt;&gt;"",M1765,TODAY()),FESTIVOS_CO!A:A)&gt;2,
"VENCIDO",
IF(
NETWORKDAYS(L1765,IF(M1765&lt;&gt;"",M1765,TODAY()),FESTIVOS_CO!A:A)=2,
"ALERTA",
"A TIEMPO"
)))</f>
        <v/>
      </c>
      <c r="I1765" s="40"/>
      <c r="J1765" s="36"/>
      <c r="K1765" s="37"/>
      <c r="L1765" s="50"/>
      <c r="M1765" s="37"/>
      <c r="N1765" s="52"/>
      <c r="O1765" s="52"/>
      <c r="P1765" s="36"/>
      <c r="Q1765" s="36"/>
      <c r="R1765" s="40"/>
      <c r="S1765" s="36"/>
      <c r="T1765" s="40"/>
      <c r="U1765" s="40"/>
      <c r="V1765" s="81"/>
      <c r="W1765" s="40"/>
      <c r="X1765" s="40"/>
      <c r="Y1765" s="40"/>
      <c r="Z1765" s="38" t="str">
        <f>IFERROR(VLOOKUP(Y1765,DIRECTORIO!A:B,2,FALSE),"")</f>
        <v/>
      </c>
      <c r="AA1765" s="40"/>
      <c r="AB1765" s="40"/>
      <c r="AC1765" s="40"/>
      <c r="AD1765" s="40"/>
      <c r="AE1765" s="40"/>
      <c r="AF1765" s="40"/>
      <c r="AG1765" s="41" t="s">
        <v>109</v>
      </c>
      <c r="AH1765" s="42"/>
      <c r="AI1765" s="54" t="str">
        <f t="shared" ca="1" si="337"/>
        <v>PENDIENTE NOTIFICACIÓN ELECTRÓNICA</v>
      </c>
      <c r="AJ1765" s="37"/>
      <c r="AK1765" s="37"/>
      <c r="AL1765" s="37"/>
      <c r="AM1765" s="53" t="str">
        <f>IF(AK1765="","",WORKDAY(AK1765,5,FESTIVOS_CO!A:A))</f>
        <v/>
      </c>
      <c r="AN1765" s="37"/>
      <c r="AO1765" s="37"/>
      <c r="AP1765" s="54" t="str">
        <f t="shared" ca="1" si="342"/>
        <v>NO APLICA</v>
      </c>
      <c r="AQ1765" s="36"/>
      <c r="AR1765" s="43"/>
      <c r="AS1765" s="37"/>
      <c r="AT1765" s="36"/>
      <c r="AU1765" s="37"/>
      <c r="AV1765" s="36"/>
      <c r="AW1765" s="36"/>
      <c r="AX1765" s="37"/>
      <c r="AY1765" s="140" t="str">
        <f>IF(AU1765="","",WORKDAY(AU1765,5,FESTIVOS_CO!A:A))</f>
        <v/>
      </c>
      <c r="AZ1765" s="54" t="str">
        <f t="shared" ca="1" si="339"/>
        <v>NO APLICA</v>
      </c>
      <c r="BA1765" s="55" t="str">
        <f>IF(AX1765="","",WORKDAY(AX1765,5,FESTIVOS_CO!A:A))</f>
        <v/>
      </c>
      <c r="BB1765" s="39"/>
      <c r="BC1765" s="40"/>
      <c r="BD1765" s="40"/>
      <c r="BE1765" s="56" t="str">
        <f t="shared" ca="1" si="340"/>
        <v>NO APLICA</v>
      </c>
      <c r="BF1765" s="37"/>
      <c r="BG1765" s="45"/>
      <c r="BH1765" s="37"/>
      <c r="BI1765" s="36"/>
      <c r="BJ1765" s="37"/>
      <c r="BK1765" s="36"/>
      <c r="BL1765" s="36"/>
      <c r="BM1765" s="53" t="str">
        <f>IF(BJ1765="","",WORKDAY(BJ1765,5,FESTIVOS_CO!A:A))</f>
        <v/>
      </c>
      <c r="BN1765" s="57" t="str">
        <f t="shared" ca="1" si="338"/>
        <v>PENDIENTE HACER AVISO</v>
      </c>
      <c r="BO1765" s="54" t="str">
        <f t="shared" ca="1" si="331"/>
        <v>EN TRÁMITE NOTIF. POR AVISO</v>
      </c>
      <c r="BP1765" s="37"/>
      <c r="BQ1765" s="53" t="str">
        <f>IF(BP1765="","",WORKDAY(BP1765,5,FESTIVOS_CO!A:A))</f>
        <v/>
      </c>
      <c r="BR1765" s="37"/>
      <c r="BS1765" s="36"/>
      <c r="BT1765" s="38"/>
      <c r="BU1765" s="58" t="e">
        <f>VLOOKUP(BT1765,Hoja2!$C:$D,2,0)</f>
        <v>#N/A</v>
      </c>
      <c r="BV1765" s="80" t="str">
        <f>IF(
AND(AO1765="",BD1765="",BQ1765=""),
"EN PROCESO NOTIFICACION / COMUNICACION",
IF(
BT1765="",
"NO APLICA",
IF(
BU1765=60,
IF(AO1765&lt;&gt;"",AO1765,IF(BD1765&lt;&gt;"",BD1765,BQ1765))+60,
WORKDAY(
IF(AO1765&lt;&gt;"",AO1765,IF(BD1765&lt;&gt;"",BD1765,BQ1765)),
BU1765,
FESTIVOS_CO!A:A
)
)
))</f>
        <v>EN PROCESO NOTIFICACION / COMUNICACION</v>
      </c>
      <c r="BW1765" s="44"/>
      <c r="BX1765" s="53"/>
      <c r="BY1765" s="45"/>
      <c r="BZ1765" s="37"/>
      <c r="CA1765" s="54" t="str">
        <f t="shared" si="332"/>
        <v>PENDIENTE EJECUTORIA</v>
      </c>
      <c r="CB1765" s="59" t="str">
        <f t="shared" si="341"/>
        <v/>
      </c>
      <c r="CC1765" s="36"/>
      <c r="CD1765" s="40"/>
      <c r="CE1765" s="46"/>
      <c r="CF1765" s="40"/>
      <c r="CG1765" s="40"/>
      <c r="CH1765" s="40"/>
      <c r="CI1765" s="36"/>
      <c r="CJ1765" s="47"/>
      <c r="CK1765" s="40"/>
      <c r="CL1765" s="40"/>
      <c r="CM1765" s="40"/>
      <c r="CN1765" s="40"/>
    </row>
    <row r="1766" spans="1:92" ht="42.75" hidden="1">
      <c r="A1766" s="49" t="str">
        <f t="shared" si="333"/>
        <v>SIN GESTIÓN</v>
      </c>
      <c r="B1766" s="58"/>
      <c r="C1766" s="37"/>
      <c r="D1766" s="37"/>
      <c r="E1766" s="49" t="str">
        <f t="shared" si="334"/>
        <v>PENDIENTE NOTIFICACIÓN</v>
      </c>
      <c r="F1766" s="141" t="str">
        <f t="shared" si="335"/>
        <v>PENDIENTE NOTIFICACIÓN</v>
      </c>
      <c r="G1766" s="49" t="str">
        <f t="shared" si="336"/>
        <v/>
      </c>
      <c r="H1766" s="51" t="str">
        <f ca="1">IF(
L1766="",
"",
IF(
NETWORKDAYS(L1766,IF(M1766&lt;&gt;"",M1766,TODAY()),FESTIVOS_CO!A:A)&gt;2,
"VENCIDO",
IF(
NETWORKDAYS(L1766,IF(M1766&lt;&gt;"",M1766,TODAY()),FESTIVOS_CO!A:A)=2,
"ALERTA",
"A TIEMPO"
)))</f>
        <v/>
      </c>
      <c r="I1766" s="40"/>
      <c r="J1766" s="36"/>
      <c r="K1766" s="37"/>
      <c r="L1766" s="50"/>
      <c r="M1766" s="37"/>
      <c r="N1766" s="52"/>
      <c r="O1766" s="52"/>
      <c r="P1766" s="36"/>
      <c r="Q1766" s="36"/>
      <c r="R1766" s="40"/>
      <c r="S1766" s="36"/>
      <c r="T1766" s="40"/>
      <c r="U1766" s="40"/>
      <c r="V1766" s="81"/>
      <c r="W1766" s="40"/>
      <c r="X1766" s="40"/>
      <c r="Y1766" s="40"/>
      <c r="Z1766" s="38" t="str">
        <f>IFERROR(VLOOKUP(Y1766,DIRECTORIO!A:B,2,FALSE),"")</f>
        <v/>
      </c>
      <c r="AA1766" s="40"/>
      <c r="AB1766" s="40"/>
      <c r="AC1766" s="40"/>
      <c r="AD1766" s="40"/>
      <c r="AE1766" s="40"/>
      <c r="AF1766" s="40"/>
      <c r="AG1766" s="41" t="s">
        <v>109</v>
      </c>
      <c r="AH1766" s="42"/>
      <c r="AI1766" s="54" t="str">
        <f t="shared" ca="1" si="337"/>
        <v>PENDIENTE NOTIFICACIÓN ELECTRÓNICA</v>
      </c>
      <c r="AJ1766" s="37"/>
      <c r="AK1766" s="37"/>
      <c r="AL1766" s="37"/>
      <c r="AM1766" s="53" t="str">
        <f>IF(AK1766="","",WORKDAY(AK1766,5,FESTIVOS_CO!A:A))</f>
        <v/>
      </c>
      <c r="AN1766" s="37"/>
      <c r="AO1766" s="37"/>
      <c r="AP1766" s="54" t="str">
        <f t="shared" ca="1" si="342"/>
        <v>NO APLICA</v>
      </c>
      <c r="AQ1766" s="36"/>
      <c r="AR1766" s="43"/>
      <c r="AS1766" s="37"/>
      <c r="AT1766" s="36"/>
      <c r="AU1766" s="37"/>
      <c r="AV1766" s="36"/>
      <c r="AW1766" s="36"/>
      <c r="AX1766" s="37"/>
      <c r="AY1766" s="140" t="str">
        <f>IF(AU1766="","",WORKDAY(AU1766,5,FESTIVOS_CO!A:A))</f>
        <v/>
      </c>
      <c r="AZ1766" s="54" t="str">
        <f t="shared" ca="1" si="339"/>
        <v>NO APLICA</v>
      </c>
      <c r="BA1766" s="55" t="str">
        <f>IF(AX1766="","",WORKDAY(AX1766,5,FESTIVOS_CO!A:A))</f>
        <v/>
      </c>
      <c r="BB1766" s="39"/>
      <c r="BC1766" s="40"/>
      <c r="BD1766" s="40"/>
      <c r="BE1766" s="56" t="str">
        <f t="shared" ca="1" si="340"/>
        <v>NO APLICA</v>
      </c>
      <c r="BF1766" s="37"/>
      <c r="BG1766" s="45"/>
      <c r="BH1766" s="37"/>
      <c r="BI1766" s="36"/>
      <c r="BJ1766" s="37"/>
      <c r="BK1766" s="36"/>
      <c r="BL1766" s="36"/>
      <c r="BM1766" s="53" t="str">
        <f>IF(BJ1766="","",WORKDAY(BJ1766,5,FESTIVOS_CO!A:A))</f>
        <v/>
      </c>
      <c r="BN1766" s="57" t="str">
        <f t="shared" ca="1" si="338"/>
        <v>PENDIENTE HACER AVISO</v>
      </c>
      <c r="BO1766" s="54" t="str">
        <f t="shared" ca="1" si="331"/>
        <v>EN TRÁMITE NOTIF. POR AVISO</v>
      </c>
      <c r="BP1766" s="37"/>
      <c r="BQ1766" s="53" t="str">
        <f>IF(BP1766="","",WORKDAY(BP1766,5,FESTIVOS_CO!A:A))</f>
        <v/>
      </c>
      <c r="BR1766" s="37"/>
      <c r="BS1766" s="36"/>
      <c r="BT1766" s="38"/>
      <c r="BU1766" s="58" t="e">
        <f>VLOOKUP(BT1766,Hoja2!$C:$D,2,0)</f>
        <v>#N/A</v>
      </c>
      <c r="BV1766" s="80" t="str">
        <f>IF(
AND(AO1766="",BD1766="",BQ1766=""),
"EN PROCESO NOTIFICACION / COMUNICACION",
IF(
BT1766="",
"NO APLICA",
IF(
BU1766=60,
IF(AO1766&lt;&gt;"",AO1766,IF(BD1766&lt;&gt;"",BD1766,BQ1766))+60,
WORKDAY(
IF(AO1766&lt;&gt;"",AO1766,IF(BD1766&lt;&gt;"",BD1766,BQ1766)),
BU1766,
FESTIVOS_CO!A:A
)
)
))</f>
        <v>EN PROCESO NOTIFICACION / COMUNICACION</v>
      </c>
      <c r="BW1766" s="44"/>
      <c r="BX1766" s="53"/>
      <c r="BY1766" s="45"/>
      <c r="BZ1766" s="37"/>
      <c r="CA1766" s="54" t="str">
        <f t="shared" si="332"/>
        <v>PENDIENTE EJECUTORIA</v>
      </c>
      <c r="CB1766" s="59" t="str">
        <f t="shared" si="341"/>
        <v/>
      </c>
      <c r="CC1766" s="36"/>
      <c r="CD1766" s="40"/>
      <c r="CE1766" s="46"/>
      <c r="CF1766" s="40"/>
      <c r="CG1766" s="40"/>
      <c r="CH1766" s="40"/>
      <c r="CI1766" s="36"/>
      <c r="CJ1766" s="47"/>
      <c r="CK1766" s="40"/>
      <c r="CL1766" s="40"/>
      <c r="CM1766" s="40"/>
      <c r="CN1766" s="40"/>
    </row>
    <row r="1767" spans="1:92" ht="42.75" hidden="1">
      <c r="A1767" s="49" t="str">
        <f t="shared" si="333"/>
        <v>SIN GESTIÓN</v>
      </c>
      <c r="B1767" s="58"/>
      <c r="C1767" s="37"/>
      <c r="D1767" s="37"/>
      <c r="E1767" s="49" t="str">
        <f t="shared" si="334"/>
        <v>PENDIENTE NOTIFICACIÓN</v>
      </c>
      <c r="F1767" s="141" t="str">
        <f t="shared" si="335"/>
        <v>PENDIENTE NOTIFICACIÓN</v>
      </c>
      <c r="G1767" s="49" t="str">
        <f t="shared" si="336"/>
        <v/>
      </c>
      <c r="H1767" s="51" t="str">
        <f ca="1">IF(
L1767="",
"",
IF(
NETWORKDAYS(L1767,IF(M1767&lt;&gt;"",M1767,TODAY()),FESTIVOS_CO!A:A)&gt;2,
"VENCIDO",
IF(
NETWORKDAYS(L1767,IF(M1767&lt;&gt;"",M1767,TODAY()),FESTIVOS_CO!A:A)=2,
"ALERTA",
"A TIEMPO"
)))</f>
        <v/>
      </c>
      <c r="I1767" s="40"/>
      <c r="J1767" s="36"/>
      <c r="K1767" s="37"/>
      <c r="L1767" s="50"/>
      <c r="M1767" s="37"/>
      <c r="N1767" s="52"/>
      <c r="O1767" s="52"/>
      <c r="P1767" s="36"/>
      <c r="Q1767" s="36"/>
      <c r="R1767" s="40"/>
      <c r="S1767" s="36"/>
      <c r="T1767" s="40"/>
      <c r="U1767" s="40"/>
      <c r="V1767" s="81"/>
      <c r="W1767" s="40"/>
      <c r="X1767" s="40"/>
      <c r="Y1767" s="40"/>
      <c r="Z1767" s="38" t="str">
        <f>IFERROR(VLOOKUP(Y1767,DIRECTORIO!A:B,2,FALSE),"")</f>
        <v/>
      </c>
      <c r="AA1767" s="40"/>
      <c r="AB1767" s="40"/>
      <c r="AC1767" s="40"/>
      <c r="AD1767" s="40"/>
      <c r="AE1767" s="40"/>
      <c r="AF1767" s="40"/>
      <c r="AG1767" s="41" t="s">
        <v>109</v>
      </c>
      <c r="AH1767" s="42"/>
      <c r="AI1767" s="54" t="str">
        <f t="shared" ca="1" si="337"/>
        <v>PENDIENTE NOTIFICACIÓN ELECTRÓNICA</v>
      </c>
      <c r="AJ1767" s="37"/>
      <c r="AK1767" s="37"/>
      <c r="AL1767" s="37"/>
      <c r="AM1767" s="53" t="str">
        <f>IF(AK1767="","",WORKDAY(AK1767,5,FESTIVOS_CO!A:A))</f>
        <v/>
      </c>
      <c r="AN1767" s="37"/>
      <c r="AO1767" s="37"/>
      <c r="AP1767" s="54" t="str">
        <f t="shared" ca="1" si="342"/>
        <v>NO APLICA</v>
      </c>
      <c r="AQ1767" s="36"/>
      <c r="AR1767" s="43"/>
      <c r="AS1767" s="37"/>
      <c r="AT1767" s="36"/>
      <c r="AU1767" s="37"/>
      <c r="AV1767" s="36"/>
      <c r="AW1767" s="36"/>
      <c r="AX1767" s="37"/>
      <c r="AY1767" s="140" t="str">
        <f>IF(AU1767="","",WORKDAY(AU1767,5,FESTIVOS_CO!A:A))</f>
        <v/>
      </c>
      <c r="AZ1767" s="54" t="str">
        <f t="shared" ca="1" si="339"/>
        <v>NO APLICA</v>
      </c>
      <c r="BA1767" s="55" t="str">
        <f>IF(AX1767="","",WORKDAY(AX1767,5,FESTIVOS_CO!A:A))</f>
        <v/>
      </c>
      <c r="BB1767" s="39"/>
      <c r="BC1767" s="40"/>
      <c r="BD1767" s="40"/>
      <c r="BE1767" s="56" t="str">
        <f t="shared" ca="1" si="340"/>
        <v>NO APLICA</v>
      </c>
      <c r="BF1767" s="37"/>
      <c r="BG1767" s="45"/>
      <c r="BH1767" s="37"/>
      <c r="BI1767" s="36"/>
      <c r="BJ1767" s="37"/>
      <c r="BK1767" s="36"/>
      <c r="BL1767" s="36"/>
      <c r="BM1767" s="53" t="str">
        <f>IF(BJ1767="","",WORKDAY(BJ1767,5,FESTIVOS_CO!A:A))</f>
        <v/>
      </c>
      <c r="BN1767" s="57" t="str">
        <f t="shared" ca="1" si="338"/>
        <v>PENDIENTE HACER AVISO</v>
      </c>
      <c r="BO1767" s="54" t="str">
        <f t="shared" ca="1" si="331"/>
        <v>EN TRÁMITE NOTIF. POR AVISO</v>
      </c>
      <c r="BP1767" s="37"/>
      <c r="BQ1767" s="53" t="str">
        <f>IF(BP1767="","",WORKDAY(BP1767,5,FESTIVOS_CO!A:A))</f>
        <v/>
      </c>
      <c r="BR1767" s="37"/>
      <c r="BS1767" s="36"/>
      <c r="BT1767" s="38"/>
      <c r="BU1767" s="58" t="e">
        <f>VLOOKUP(BT1767,Hoja2!$C:$D,2,0)</f>
        <v>#N/A</v>
      </c>
      <c r="BV1767" s="80" t="str">
        <f>IF(
AND(AO1767="",BD1767="",BQ1767=""),
"EN PROCESO NOTIFICACION / COMUNICACION",
IF(
BT1767="",
"NO APLICA",
IF(
BU1767=60,
IF(AO1767&lt;&gt;"",AO1767,IF(BD1767&lt;&gt;"",BD1767,BQ1767))+60,
WORKDAY(
IF(AO1767&lt;&gt;"",AO1767,IF(BD1767&lt;&gt;"",BD1767,BQ1767)),
BU1767,
FESTIVOS_CO!A:A
)
)
))</f>
        <v>EN PROCESO NOTIFICACION / COMUNICACION</v>
      </c>
      <c r="BW1767" s="44"/>
      <c r="BX1767" s="53"/>
      <c r="BY1767" s="45"/>
      <c r="BZ1767" s="37"/>
      <c r="CA1767" s="54" t="str">
        <f t="shared" si="332"/>
        <v>PENDIENTE EJECUTORIA</v>
      </c>
      <c r="CB1767" s="59" t="str">
        <f t="shared" si="341"/>
        <v/>
      </c>
      <c r="CC1767" s="36"/>
      <c r="CD1767" s="40"/>
      <c r="CE1767" s="46"/>
      <c r="CF1767" s="40"/>
      <c r="CG1767" s="40"/>
      <c r="CH1767" s="40"/>
      <c r="CI1767" s="36"/>
      <c r="CJ1767" s="47"/>
      <c r="CK1767" s="40"/>
      <c r="CL1767" s="40"/>
      <c r="CM1767" s="40"/>
      <c r="CN1767" s="40"/>
    </row>
    <row r="1768" spans="1:92" ht="42.75" hidden="1">
      <c r="A1768" s="49" t="str">
        <f t="shared" si="333"/>
        <v>SIN GESTIÓN</v>
      </c>
      <c r="B1768" s="58"/>
      <c r="C1768" s="37"/>
      <c r="D1768" s="37"/>
      <c r="E1768" s="49" t="str">
        <f t="shared" si="334"/>
        <v>PENDIENTE NOTIFICACIÓN</v>
      </c>
      <c r="F1768" s="141" t="str">
        <f t="shared" si="335"/>
        <v>PENDIENTE NOTIFICACIÓN</v>
      </c>
      <c r="G1768" s="49" t="str">
        <f t="shared" si="336"/>
        <v/>
      </c>
      <c r="H1768" s="51" t="str">
        <f ca="1">IF(
L1768="",
"",
IF(
NETWORKDAYS(L1768,IF(M1768&lt;&gt;"",M1768,TODAY()),FESTIVOS_CO!A:A)&gt;2,
"VENCIDO",
IF(
NETWORKDAYS(L1768,IF(M1768&lt;&gt;"",M1768,TODAY()),FESTIVOS_CO!A:A)=2,
"ALERTA",
"A TIEMPO"
)))</f>
        <v/>
      </c>
      <c r="I1768" s="40"/>
      <c r="J1768" s="36"/>
      <c r="K1768" s="37"/>
      <c r="L1768" s="50"/>
      <c r="M1768" s="37"/>
      <c r="N1768" s="52"/>
      <c r="O1768" s="52"/>
      <c r="P1768" s="36"/>
      <c r="Q1768" s="36"/>
      <c r="R1768" s="40"/>
      <c r="S1768" s="36"/>
      <c r="T1768" s="40"/>
      <c r="U1768" s="40"/>
      <c r="V1768" s="81"/>
      <c r="W1768" s="40"/>
      <c r="X1768" s="40"/>
      <c r="Y1768" s="40"/>
      <c r="Z1768" s="38" t="str">
        <f>IFERROR(VLOOKUP(Y1768,DIRECTORIO!A:B,2,FALSE),"")</f>
        <v/>
      </c>
      <c r="AA1768" s="40"/>
      <c r="AB1768" s="40"/>
      <c r="AC1768" s="40"/>
      <c r="AD1768" s="40"/>
      <c r="AE1768" s="40"/>
      <c r="AF1768" s="40"/>
      <c r="AG1768" s="41" t="s">
        <v>109</v>
      </c>
      <c r="AH1768" s="42"/>
      <c r="AI1768" s="54" t="str">
        <f t="shared" ca="1" si="337"/>
        <v>PENDIENTE NOTIFICACIÓN ELECTRÓNICA</v>
      </c>
      <c r="AJ1768" s="37"/>
      <c r="AK1768" s="37"/>
      <c r="AL1768" s="37"/>
      <c r="AM1768" s="53" t="str">
        <f>IF(AK1768="","",WORKDAY(AK1768,5,FESTIVOS_CO!A:A))</f>
        <v/>
      </c>
      <c r="AN1768" s="37"/>
      <c r="AO1768" s="37"/>
      <c r="AP1768" s="54" t="str">
        <f t="shared" ca="1" si="342"/>
        <v>NO APLICA</v>
      </c>
      <c r="AQ1768" s="36"/>
      <c r="AR1768" s="43"/>
      <c r="AS1768" s="37"/>
      <c r="AT1768" s="36"/>
      <c r="AU1768" s="37"/>
      <c r="AV1768" s="36"/>
      <c r="AW1768" s="36"/>
      <c r="AX1768" s="37"/>
      <c r="AY1768" s="140" t="str">
        <f>IF(AU1768="","",WORKDAY(AU1768,5,FESTIVOS_CO!A:A))</f>
        <v/>
      </c>
      <c r="AZ1768" s="54" t="str">
        <f t="shared" ca="1" si="339"/>
        <v>NO APLICA</v>
      </c>
      <c r="BA1768" s="55" t="str">
        <f>IF(AX1768="","",WORKDAY(AX1768,5,FESTIVOS_CO!A:A))</f>
        <v/>
      </c>
      <c r="BB1768" s="39"/>
      <c r="BC1768" s="40"/>
      <c r="BD1768" s="40"/>
      <c r="BE1768" s="56" t="str">
        <f t="shared" ca="1" si="340"/>
        <v>NO APLICA</v>
      </c>
      <c r="BF1768" s="37"/>
      <c r="BG1768" s="45"/>
      <c r="BH1768" s="37"/>
      <c r="BI1768" s="36"/>
      <c r="BJ1768" s="37"/>
      <c r="BK1768" s="36"/>
      <c r="BL1768" s="36"/>
      <c r="BM1768" s="53" t="str">
        <f>IF(BJ1768="","",WORKDAY(BJ1768,5,FESTIVOS_CO!A:A))</f>
        <v/>
      </c>
      <c r="BN1768" s="57" t="str">
        <f t="shared" ca="1" si="338"/>
        <v>PENDIENTE HACER AVISO</v>
      </c>
      <c r="BO1768" s="54" t="str">
        <f t="shared" ca="1" si="331"/>
        <v>EN TRÁMITE NOTIF. POR AVISO</v>
      </c>
      <c r="BP1768" s="37"/>
      <c r="BQ1768" s="53" t="str">
        <f>IF(BP1768="","",WORKDAY(BP1768,5,FESTIVOS_CO!A:A))</f>
        <v/>
      </c>
      <c r="BR1768" s="37"/>
      <c r="BS1768" s="36"/>
      <c r="BT1768" s="38"/>
      <c r="BU1768" s="58" t="e">
        <f>VLOOKUP(BT1768,Hoja2!$C:$D,2,0)</f>
        <v>#N/A</v>
      </c>
      <c r="BV1768" s="80" t="str">
        <f>IF(
AND(AO1768="",BD1768="",BQ1768=""),
"EN PROCESO NOTIFICACION / COMUNICACION",
IF(
BT1768="",
"NO APLICA",
IF(
BU1768=60,
IF(AO1768&lt;&gt;"",AO1768,IF(BD1768&lt;&gt;"",BD1768,BQ1768))+60,
WORKDAY(
IF(AO1768&lt;&gt;"",AO1768,IF(BD1768&lt;&gt;"",BD1768,BQ1768)),
BU1768,
FESTIVOS_CO!A:A
)
)
))</f>
        <v>EN PROCESO NOTIFICACION / COMUNICACION</v>
      </c>
      <c r="BW1768" s="44"/>
      <c r="BX1768" s="53"/>
      <c r="BY1768" s="45"/>
      <c r="BZ1768" s="37"/>
      <c r="CA1768" s="54" t="str">
        <f t="shared" si="332"/>
        <v>PENDIENTE EJECUTORIA</v>
      </c>
      <c r="CB1768" s="59" t="str">
        <f t="shared" si="341"/>
        <v/>
      </c>
      <c r="CC1768" s="36"/>
      <c r="CD1768" s="40"/>
      <c r="CE1768" s="46"/>
      <c r="CF1768" s="40"/>
      <c r="CG1768" s="40"/>
      <c r="CH1768" s="40"/>
      <c r="CI1768" s="36"/>
      <c r="CJ1768" s="47"/>
      <c r="CK1768" s="40"/>
      <c r="CL1768" s="40"/>
      <c r="CM1768" s="40"/>
      <c r="CN1768" s="40"/>
    </row>
    <row r="1769" spans="1:92" ht="42.75" hidden="1">
      <c r="A1769" s="49" t="str">
        <f t="shared" si="333"/>
        <v>SIN GESTIÓN</v>
      </c>
      <c r="B1769" s="58"/>
      <c r="C1769" s="37"/>
      <c r="D1769" s="37"/>
      <c r="E1769" s="49" t="str">
        <f t="shared" si="334"/>
        <v>PENDIENTE NOTIFICACIÓN</v>
      </c>
      <c r="F1769" s="141" t="str">
        <f t="shared" si="335"/>
        <v>PENDIENTE NOTIFICACIÓN</v>
      </c>
      <c r="G1769" s="49" t="str">
        <f t="shared" si="336"/>
        <v/>
      </c>
      <c r="H1769" s="51" t="str">
        <f ca="1">IF(
L1769="",
"",
IF(
NETWORKDAYS(L1769,IF(M1769&lt;&gt;"",M1769,TODAY()),FESTIVOS_CO!A:A)&gt;2,
"VENCIDO",
IF(
NETWORKDAYS(L1769,IF(M1769&lt;&gt;"",M1769,TODAY()),FESTIVOS_CO!A:A)=2,
"ALERTA",
"A TIEMPO"
)))</f>
        <v/>
      </c>
      <c r="I1769" s="40"/>
      <c r="J1769" s="36"/>
      <c r="K1769" s="37"/>
      <c r="L1769" s="50"/>
      <c r="M1769" s="37"/>
      <c r="N1769" s="52"/>
      <c r="O1769" s="52"/>
      <c r="P1769" s="36"/>
      <c r="Q1769" s="36"/>
      <c r="R1769" s="40"/>
      <c r="S1769" s="36"/>
      <c r="T1769" s="40"/>
      <c r="U1769" s="40"/>
      <c r="V1769" s="81"/>
      <c r="W1769" s="40"/>
      <c r="X1769" s="40"/>
      <c r="Y1769" s="40"/>
      <c r="Z1769" s="38" t="str">
        <f>IFERROR(VLOOKUP(Y1769,DIRECTORIO!A:B,2,FALSE),"")</f>
        <v/>
      </c>
      <c r="AA1769" s="40"/>
      <c r="AB1769" s="40"/>
      <c r="AC1769" s="40"/>
      <c r="AD1769" s="40"/>
      <c r="AE1769" s="40"/>
      <c r="AF1769" s="40"/>
      <c r="AG1769" s="41" t="s">
        <v>109</v>
      </c>
      <c r="AH1769" s="42"/>
      <c r="AI1769" s="54" t="str">
        <f t="shared" ca="1" si="337"/>
        <v>PENDIENTE NOTIFICACIÓN ELECTRÓNICA</v>
      </c>
      <c r="AJ1769" s="37"/>
      <c r="AK1769" s="37"/>
      <c r="AL1769" s="37"/>
      <c r="AM1769" s="53" t="str">
        <f>IF(AK1769="","",WORKDAY(AK1769,5,FESTIVOS_CO!A:A))</f>
        <v/>
      </c>
      <c r="AN1769" s="37"/>
      <c r="AO1769" s="37"/>
      <c r="AP1769" s="54" t="str">
        <f t="shared" ca="1" si="342"/>
        <v>NO APLICA</v>
      </c>
      <c r="AQ1769" s="36"/>
      <c r="AR1769" s="43"/>
      <c r="AS1769" s="37"/>
      <c r="AT1769" s="36"/>
      <c r="AU1769" s="37"/>
      <c r="AV1769" s="36"/>
      <c r="AW1769" s="36"/>
      <c r="AX1769" s="37"/>
      <c r="AY1769" s="140" t="str">
        <f>IF(AU1769="","",WORKDAY(AU1769,5,FESTIVOS_CO!A:A))</f>
        <v/>
      </c>
      <c r="AZ1769" s="54" t="str">
        <f t="shared" ca="1" si="339"/>
        <v>NO APLICA</v>
      </c>
      <c r="BA1769" s="55" t="str">
        <f>IF(AX1769="","",WORKDAY(AX1769,5,FESTIVOS_CO!A:A))</f>
        <v/>
      </c>
      <c r="BB1769" s="39"/>
      <c r="BC1769" s="40"/>
      <c r="BD1769" s="40"/>
      <c r="BE1769" s="56" t="str">
        <f t="shared" ca="1" si="340"/>
        <v>NO APLICA</v>
      </c>
      <c r="BF1769" s="37"/>
      <c r="BG1769" s="45"/>
      <c r="BH1769" s="37"/>
      <c r="BI1769" s="36"/>
      <c r="BJ1769" s="37"/>
      <c r="BK1769" s="36"/>
      <c r="BL1769" s="36"/>
      <c r="BM1769" s="53" t="str">
        <f>IF(BJ1769="","",WORKDAY(BJ1769,5,FESTIVOS_CO!A:A))</f>
        <v/>
      </c>
      <c r="BN1769" s="57" t="str">
        <f t="shared" ca="1" si="338"/>
        <v>PENDIENTE HACER AVISO</v>
      </c>
      <c r="BO1769" s="54" t="str">
        <f t="shared" ca="1" si="331"/>
        <v>EN TRÁMITE NOTIF. POR AVISO</v>
      </c>
      <c r="BP1769" s="37"/>
      <c r="BQ1769" s="53" t="str">
        <f>IF(BP1769="","",WORKDAY(BP1769,5,FESTIVOS_CO!A:A))</f>
        <v/>
      </c>
      <c r="BR1769" s="37"/>
      <c r="BS1769" s="36"/>
      <c r="BT1769" s="38"/>
      <c r="BU1769" s="58" t="e">
        <f>VLOOKUP(BT1769,Hoja2!$C:$D,2,0)</f>
        <v>#N/A</v>
      </c>
      <c r="BV1769" s="80" t="str">
        <f>IF(
AND(AO1769="",BD1769="",BQ1769=""),
"EN PROCESO NOTIFICACION / COMUNICACION",
IF(
BT1769="",
"NO APLICA",
IF(
BU1769=60,
IF(AO1769&lt;&gt;"",AO1769,IF(BD1769&lt;&gt;"",BD1769,BQ1769))+60,
WORKDAY(
IF(AO1769&lt;&gt;"",AO1769,IF(BD1769&lt;&gt;"",BD1769,BQ1769)),
BU1769,
FESTIVOS_CO!A:A
)
)
))</f>
        <v>EN PROCESO NOTIFICACION / COMUNICACION</v>
      </c>
      <c r="BW1769" s="44"/>
      <c r="BX1769" s="53"/>
      <c r="BY1769" s="45"/>
      <c r="BZ1769" s="37"/>
      <c r="CA1769" s="54" t="str">
        <f t="shared" si="332"/>
        <v>PENDIENTE EJECUTORIA</v>
      </c>
      <c r="CB1769" s="59" t="str">
        <f t="shared" si="341"/>
        <v/>
      </c>
      <c r="CC1769" s="36"/>
      <c r="CD1769" s="40"/>
      <c r="CE1769" s="46"/>
      <c r="CF1769" s="40"/>
      <c r="CG1769" s="40"/>
      <c r="CH1769" s="40"/>
      <c r="CI1769" s="36"/>
      <c r="CJ1769" s="47"/>
      <c r="CK1769" s="40"/>
      <c r="CL1769" s="40"/>
      <c r="CM1769" s="40"/>
      <c r="CN1769" s="40"/>
    </row>
    <row r="1770" spans="1:92" ht="42.75" hidden="1">
      <c r="A1770" s="49" t="str">
        <f t="shared" si="333"/>
        <v>SIN GESTIÓN</v>
      </c>
      <c r="B1770" s="58"/>
      <c r="C1770" s="37"/>
      <c r="D1770" s="37"/>
      <c r="E1770" s="49" t="str">
        <f t="shared" si="334"/>
        <v>PENDIENTE NOTIFICACIÓN</v>
      </c>
      <c r="F1770" s="141" t="str">
        <f t="shared" si="335"/>
        <v>PENDIENTE NOTIFICACIÓN</v>
      </c>
      <c r="G1770" s="49" t="str">
        <f t="shared" si="336"/>
        <v/>
      </c>
      <c r="H1770" s="51" t="str">
        <f ca="1">IF(
L1770="",
"",
IF(
NETWORKDAYS(L1770,IF(M1770&lt;&gt;"",M1770,TODAY()),FESTIVOS_CO!A:A)&gt;2,
"VENCIDO",
IF(
NETWORKDAYS(L1770,IF(M1770&lt;&gt;"",M1770,TODAY()),FESTIVOS_CO!A:A)=2,
"ALERTA",
"A TIEMPO"
)))</f>
        <v/>
      </c>
      <c r="I1770" s="40"/>
      <c r="J1770" s="36"/>
      <c r="K1770" s="37"/>
      <c r="L1770" s="50"/>
      <c r="M1770" s="37"/>
      <c r="N1770" s="52"/>
      <c r="O1770" s="52"/>
      <c r="P1770" s="36"/>
      <c r="Q1770" s="36"/>
      <c r="R1770" s="40"/>
      <c r="S1770" s="36"/>
      <c r="T1770" s="40"/>
      <c r="U1770" s="40"/>
      <c r="V1770" s="81"/>
      <c r="W1770" s="40"/>
      <c r="X1770" s="40"/>
      <c r="Y1770" s="40"/>
      <c r="Z1770" s="38" t="str">
        <f>IFERROR(VLOOKUP(Y1770,DIRECTORIO!A:B,2,FALSE),"")</f>
        <v/>
      </c>
      <c r="AA1770" s="40"/>
      <c r="AB1770" s="40"/>
      <c r="AC1770" s="40"/>
      <c r="AD1770" s="40"/>
      <c r="AE1770" s="40"/>
      <c r="AF1770" s="40"/>
      <c r="AG1770" s="41" t="s">
        <v>109</v>
      </c>
      <c r="AH1770" s="42"/>
      <c r="AI1770" s="54" t="str">
        <f t="shared" ca="1" si="337"/>
        <v>PENDIENTE NOTIFICACIÓN ELECTRÓNICA</v>
      </c>
      <c r="AJ1770" s="37"/>
      <c r="AK1770" s="37"/>
      <c r="AL1770" s="37"/>
      <c r="AM1770" s="53" t="str">
        <f>IF(AK1770="","",WORKDAY(AK1770,5,FESTIVOS_CO!A:A))</f>
        <v/>
      </c>
      <c r="AN1770" s="37"/>
      <c r="AO1770" s="37"/>
      <c r="AP1770" s="54" t="str">
        <f t="shared" ca="1" si="342"/>
        <v>NO APLICA</v>
      </c>
      <c r="AQ1770" s="36"/>
      <c r="AR1770" s="43"/>
      <c r="AS1770" s="37"/>
      <c r="AT1770" s="36"/>
      <c r="AU1770" s="37"/>
      <c r="AV1770" s="36"/>
      <c r="AW1770" s="36"/>
      <c r="AX1770" s="37"/>
      <c r="AY1770" s="140" t="str">
        <f>IF(AU1770="","",WORKDAY(AU1770,5,FESTIVOS_CO!A:A))</f>
        <v/>
      </c>
      <c r="AZ1770" s="54" t="str">
        <f t="shared" ca="1" si="339"/>
        <v>NO APLICA</v>
      </c>
      <c r="BA1770" s="55" t="str">
        <f>IF(AX1770="","",WORKDAY(AX1770,5,FESTIVOS_CO!A:A))</f>
        <v/>
      </c>
      <c r="BB1770" s="39"/>
      <c r="BC1770" s="40"/>
      <c r="BD1770" s="40"/>
      <c r="BE1770" s="56" t="str">
        <f t="shared" ca="1" si="340"/>
        <v>NO APLICA</v>
      </c>
      <c r="BF1770" s="37"/>
      <c r="BG1770" s="45"/>
      <c r="BH1770" s="37"/>
      <c r="BI1770" s="36"/>
      <c r="BJ1770" s="37"/>
      <c r="BK1770" s="36"/>
      <c r="BL1770" s="36"/>
      <c r="BM1770" s="53" t="str">
        <f>IF(BJ1770="","",WORKDAY(BJ1770,5,FESTIVOS_CO!A:A))</f>
        <v/>
      </c>
      <c r="BN1770" s="57" t="str">
        <f t="shared" ca="1" si="338"/>
        <v>PENDIENTE HACER AVISO</v>
      </c>
      <c r="BO1770" s="54" t="str">
        <f t="shared" ca="1" si="331"/>
        <v>EN TRÁMITE NOTIF. POR AVISO</v>
      </c>
      <c r="BP1770" s="37"/>
      <c r="BQ1770" s="53" t="str">
        <f>IF(BP1770="","",WORKDAY(BP1770,5,FESTIVOS_CO!A:A))</f>
        <v/>
      </c>
      <c r="BR1770" s="37"/>
      <c r="BS1770" s="36"/>
      <c r="BT1770" s="38"/>
      <c r="BU1770" s="58" t="e">
        <f>VLOOKUP(BT1770,Hoja2!$C:$D,2,0)</f>
        <v>#N/A</v>
      </c>
      <c r="BV1770" s="80" t="str">
        <f>IF(
AND(AO1770="",BD1770="",BQ1770=""),
"EN PROCESO NOTIFICACION / COMUNICACION",
IF(
BT1770="",
"NO APLICA",
IF(
BU1770=60,
IF(AO1770&lt;&gt;"",AO1770,IF(BD1770&lt;&gt;"",BD1770,BQ1770))+60,
WORKDAY(
IF(AO1770&lt;&gt;"",AO1770,IF(BD1770&lt;&gt;"",BD1770,BQ1770)),
BU1770,
FESTIVOS_CO!A:A
)
)
))</f>
        <v>EN PROCESO NOTIFICACION / COMUNICACION</v>
      </c>
      <c r="BW1770" s="44"/>
      <c r="BX1770" s="53"/>
      <c r="BY1770" s="45"/>
      <c r="BZ1770" s="37"/>
      <c r="CA1770" s="54" t="str">
        <f t="shared" si="332"/>
        <v>PENDIENTE EJECUTORIA</v>
      </c>
      <c r="CB1770" s="59" t="str">
        <f t="shared" si="341"/>
        <v/>
      </c>
      <c r="CC1770" s="36"/>
      <c r="CD1770" s="40"/>
      <c r="CE1770" s="46"/>
      <c r="CF1770" s="40"/>
      <c r="CG1770" s="40"/>
      <c r="CH1770" s="40"/>
      <c r="CI1770" s="36"/>
      <c r="CJ1770" s="47"/>
      <c r="CK1770" s="40"/>
      <c r="CL1770" s="40"/>
      <c r="CM1770" s="40"/>
      <c r="CN1770" s="40"/>
    </row>
    <row r="1771" spans="1:92" ht="42.75" hidden="1">
      <c r="A1771" s="49" t="str">
        <f t="shared" si="333"/>
        <v>SIN GESTIÓN</v>
      </c>
      <c r="B1771" s="58"/>
      <c r="C1771" s="37"/>
      <c r="D1771" s="37"/>
      <c r="E1771" s="49" t="str">
        <f t="shared" si="334"/>
        <v>PENDIENTE NOTIFICACIÓN</v>
      </c>
      <c r="F1771" s="141" t="str">
        <f t="shared" si="335"/>
        <v>PENDIENTE NOTIFICACIÓN</v>
      </c>
      <c r="G1771" s="49" t="str">
        <f t="shared" si="336"/>
        <v/>
      </c>
      <c r="H1771" s="51" t="str">
        <f ca="1">IF(
L1771="",
"",
IF(
NETWORKDAYS(L1771,IF(M1771&lt;&gt;"",M1771,TODAY()),FESTIVOS_CO!A:A)&gt;2,
"VENCIDO",
IF(
NETWORKDAYS(L1771,IF(M1771&lt;&gt;"",M1771,TODAY()),FESTIVOS_CO!A:A)=2,
"ALERTA",
"A TIEMPO"
)))</f>
        <v/>
      </c>
      <c r="I1771" s="40"/>
      <c r="J1771" s="36"/>
      <c r="K1771" s="37"/>
      <c r="L1771" s="50"/>
      <c r="M1771" s="37"/>
      <c r="N1771" s="52"/>
      <c r="O1771" s="52"/>
      <c r="P1771" s="36"/>
      <c r="Q1771" s="36"/>
      <c r="R1771" s="40"/>
      <c r="S1771" s="36"/>
      <c r="T1771" s="40"/>
      <c r="U1771" s="40"/>
      <c r="V1771" s="81"/>
      <c r="W1771" s="40"/>
      <c r="X1771" s="40"/>
      <c r="Y1771" s="40"/>
      <c r="Z1771" s="38" t="str">
        <f>IFERROR(VLOOKUP(Y1771,DIRECTORIO!A:B,2,FALSE),"")</f>
        <v/>
      </c>
      <c r="AA1771" s="40"/>
      <c r="AB1771" s="40"/>
      <c r="AC1771" s="40"/>
      <c r="AD1771" s="40"/>
      <c r="AE1771" s="40"/>
      <c r="AF1771" s="40"/>
      <c r="AG1771" s="41" t="s">
        <v>109</v>
      </c>
      <c r="AH1771" s="42"/>
      <c r="AI1771" s="54" t="str">
        <f t="shared" ca="1" si="337"/>
        <v>PENDIENTE NOTIFICACIÓN ELECTRÓNICA</v>
      </c>
      <c r="AJ1771" s="37"/>
      <c r="AK1771" s="37"/>
      <c r="AL1771" s="37"/>
      <c r="AM1771" s="53" t="str">
        <f>IF(AK1771="","",WORKDAY(AK1771,5,FESTIVOS_CO!A:A))</f>
        <v/>
      </c>
      <c r="AN1771" s="37"/>
      <c r="AO1771" s="37"/>
      <c r="AP1771" s="54" t="str">
        <f t="shared" ca="1" si="342"/>
        <v>NO APLICA</v>
      </c>
      <c r="AQ1771" s="36"/>
      <c r="AR1771" s="43"/>
      <c r="AS1771" s="37"/>
      <c r="AT1771" s="36"/>
      <c r="AU1771" s="37"/>
      <c r="AV1771" s="36"/>
      <c r="AW1771" s="36"/>
      <c r="AX1771" s="37"/>
      <c r="AY1771" s="140" t="str">
        <f>IF(AU1771="","",WORKDAY(AU1771,5,FESTIVOS_CO!A:A))</f>
        <v/>
      </c>
      <c r="AZ1771" s="54" t="str">
        <f t="shared" ca="1" si="339"/>
        <v>NO APLICA</v>
      </c>
      <c r="BA1771" s="55" t="str">
        <f>IF(AX1771="","",WORKDAY(AX1771,5,FESTIVOS_CO!A:A))</f>
        <v/>
      </c>
      <c r="BB1771" s="39"/>
      <c r="BC1771" s="40"/>
      <c r="BD1771" s="40"/>
      <c r="BE1771" s="56" t="str">
        <f t="shared" ca="1" si="340"/>
        <v>NO APLICA</v>
      </c>
      <c r="BF1771" s="37"/>
      <c r="BG1771" s="45"/>
      <c r="BH1771" s="37"/>
      <c r="BI1771" s="36"/>
      <c r="BJ1771" s="37"/>
      <c r="BK1771" s="36"/>
      <c r="BL1771" s="36"/>
      <c r="BM1771" s="53" t="str">
        <f>IF(BJ1771="","",WORKDAY(BJ1771,5,FESTIVOS_CO!A:A))</f>
        <v/>
      </c>
      <c r="BN1771" s="57" t="str">
        <f t="shared" ca="1" si="338"/>
        <v>PENDIENTE HACER AVISO</v>
      </c>
      <c r="BO1771" s="54" t="str">
        <f t="shared" ca="1" si="331"/>
        <v>EN TRÁMITE NOTIF. POR AVISO</v>
      </c>
      <c r="BP1771" s="37"/>
      <c r="BQ1771" s="53" t="str">
        <f>IF(BP1771="","",WORKDAY(BP1771,5,FESTIVOS_CO!A:A))</f>
        <v/>
      </c>
      <c r="BR1771" s="37"/>
      <c r="BS1771" s="36"/>
      <c r="BT1771" s="38"/>
      <c r="BU1771" s="58" t="e">
        <f>VLOOKUP(BT1771,Hoja2!$C:$D,2,0)</f>
        <v>#N/A</v>
      </c>
      <c r="BV1771" s="80" t="str">
        <f>IF(
AND(AO1771="",BD1771="",BQ1771=""),
"EN PROCESO NOTIFICACION / COMUNICACION",
IF(
BT1771="",
"NO APLICA",
IF(
BU1771=60,
IF(AO1771&lt;&gt;"",AO1771,IF(BD1771&lt;&gt;"",BD1771,BQ1771))+60,
WORKDAY(
IF(AO1771&lt;&gt;"",AO1771,IF(BD1771&lt;&gt;"",BD1771,BQ1771)),
BU1771,
FESTIVOS_CO!A:A
)
)
))</f>
        <v>EN PROCESO NOTIFICACION / COMUNICACION</v>
      </c>
      <c r="BW1771" s="44"/>
      <c r="BX1771" s="53"/>
      <c r="BY1771" s="45"/>
      <c r="BZ1771" s="37"/>
      <c r="CA1771" s="54" t="str">
        <f t="shared" si="332"/>
        <v>PENDIENTE EJECUTORIA</v>
      </c>
      <c r="CB1771" s="59" t="str">
        <f t="shared" si="341"/>
        <v/>
      </c>
      <c r="CC1771" s="36"/>
      <c r="CD1771" s="40"/>
      <c r="CE1771" s="46"/>
      <c r="CF1771" s="40"/>
      <c r="CG1771" s="40"/>
      <c r="CH1771" s="40"/>
      <c r="CI1771" s="36"/>
      <c r="CJ1771" s="47"/>
      <c r="CK1771" s="40"/>
      <c r="CL1771" s="40"/>
      <c r="CM1771" s="40"/>
      <c r="CN1771" s="40"/>
    </row>
    <row r="1772" spans="1:92" ht="42.75" hidden="1">
      <c r="A1772" s="49" t="str">
        <f t="shared" si="333"/>
        <v>SIN GESTIÓN</v>
      </c>
      <c r="B1772" s="58"/>
      <c r="C1772" s="37"/>
      <c r="D1772" s="37"/>
      <c r="E1772" s="49" t="str">
        <f t="shared" si="334"/>
        <v>PENDIENTE NOTIFICACIÓN</v>
      </c>
      <c r="F1772" s="141" t="str">
        <f t="shared" si="335"/>
        <v>PENDIENTE NOTIFICACIÓN</v>
      </c>
      <c r="G1772" s="49" t="str">
        <f t="shared" si="336"/>
        <v/>
      </c>
      <c r="H1772" s="51" t="str">
        <f ca="1">IF(
L1772="",
"",
IF(
NETWORKDAYS(L1772,IF(M1772&lt;&gt;"",M1772,TODAY()),FESTIVOS_CO!A:A)&gt;2,
"VENCIDO",
IF(
NETWORKDAYS(L1772,IF(M1772&lt;&gt;"",M1772,TODAY()),FESTIVOS_CO!A:A)=2,
"ALERTA",
"A TIEMPO"
)))</f>
        <v/>
      </c>
      <c r="I1772" s="40"/>
      <c r="J1772" s="36"/>
      <c r="K1772" s="37"/>
      <c r="L1772" s="50"/>
      <c r="M1772" s="37"/>
      <c r="N1772" s="52"/>
      <c r="O1772" s="52"/>
      <c r="P1772" s="36"/>
      <c r="Q1772" s="36"/>
      <c r="R1772" s="40"/>
      <c r="S1772" s="36"/>
      <c r="T1772" s="40"/>
      <c r="U1772" s="40"/>
      <c r="V1772" s="81"/>
      <c r="W1772" s="40"/>
      <c r="X1772" s="40"/>
      <c r="Y1772" s="40"/>
      <c r="Z1772" s="38" t="str">
        <f>IFERROR(VLOOKUP(Y1772,DIRECTORIO!A:B,2,FALSE),"")</f>
        <v/>
      </c>
      <c r="AA1772" s="40"/>
      <c r="AB1772" s="40"/>
      <c r="AC1772" s="40"/>
      <c r="AD1772" s="40"/>
      <c r="AE1772" s="40"/>
      <c r="AF1772" s="40"/>
      <c r="AG1772" s="41" t="s">
        <v>109</v>
      </c>
      <c r="AH1772" s="42"/>
      <c r="AI1772" s="54" t="str">
        <f t="shared" ca="1" si="337"/>
        <v>PENDIENTE NOTIFICACIÓN ELECTRÓNICA</v>
      </c>
      <c r="AJ1772" s="37"/>
      <c r="AK1772" s="37"/>
      <c r="AL1772" s="37"/>
      <c r="AM1772" s="53" t="str">
        <f>IF(AK1772="","",WORKDAY(AK1772,5,FESTIVOS_CO!A:A))</f>
        <v/>
      </c>
      <c r="AN1772" s="37"/>
      <c r="AO1772" s="37"/>
      <c r="AP1772" s="54" t="str">
        <f t="shared" ca="1" si="342"/>
        <v>NO APLICA</v>
      </c>
      <c r="AQ1772" s="36"/>
      <c r="AR1772" s="43"/>
      <c r="AS1772" s="37"/>
      <c r="AT1772" s="36"/>
      <c r="AU1772" s="37"/>
      <c r="AV1772" s="36"/>
      <c r="AW1772" s="36"/>
      <c r="AX1772" s="37"/>
      <c r="AY1772" s="140" t="str">
        <f>IF(AU1772="","",WORKDAY(AU1772,5,FESTIVOS_CO!A:A))</f>
        <v/>
      </c>
      <c r="AZ1772" s="54" t="str">
        <f t="shared" ca="1" si="339"/>
        <v>NO APLICA</v>
      </c>
      <c r="BA1772" s="55" t="str">
        <f>IF(AX1772="","",WORKDAY(AX1772,5,FESTIVOS_CO!A:A))</f>
        <v/>
      </c>
      <c r="BB1772" s="39"/>
      <c r="BC1772" s="40"/>
      <c r="BD1772" s="40"/>
      <c r="BE1772" s="56" t="str">
        <f t="shared" ca="1" si="340"/>
        <v>NO APLICA</v>
      </c>
      <c r="BF1772" s="37"/>
      <c r="BG1772" s="45"/>
      <c r="BH1772" s="37"/>
      <c r="BI1772" s="36"/>
      <c r="BJ1772" s="37"/>
      <c r="BK1772" s="36"/>
      <c r="BL1772" s="36"/>
      <c r="BM1772" s="53" t="str">
        <f>IF(BJ1772="","",WORKDAY(BJ1772,5,FESTIVOS_CO!A:A))</f>
        <v/>
      </c>
      <c r="BN1772" s="57" t="str">
        <f t="shared" ca="1" si="338"/>
        <v>PENDIENTE HACER AVISO</v>
      </c>
      <c r="BO1772" s="54" t="str">
        <f t="shared" ca="1" si="331"/>
        <v>EN TRÁMITE NOTIF. POR AVISO</v>
      </c>
      <c r="BP1772" s="37"/>
      <c r="BQ1772" s="53" t="str">
        <f>IF(BP1772="","",WORKDAY(BP1772,5,FESTIVOS_CO!A:A))</f>
        <v/>
      </c>
      <c r="BR1772" s="37"/>
      <c r="BS1772" s="36"/>
      <c r="BT1772" s="38"/>
      <c r="BU1772" s="58" t="e">
        <f>VLOOKUP(BT1772,Hoja2!$C:$D,2,0)</f>
        <v>#N/A</v>
      </c>
      <c r="BV1772" s="80" t="str">
        <f>IF(
AND(AO1772="",BD1772="",BQ1772=""),
"EN PROCESO NOTIFICACION / COMUNICACION",
IF(
BT1772="",
"NO APLICA",
IF(
BU1772=60,
IF(AO1772&lt;&gt;"",AO1772,IF(BD1772&lt;&gt;"",BD1772,BQ1772))+60,
WORKDAY(
IF(AO1772&lt;&gt;"",AO1772,IF(BD1772&lt;&gt;"",BD1772,BQ1772)),
BU1772,
FESTIVOS_CO!A:A
)
)
))</f>
        <v>EN PROCESO NOTIFICACION / COMUNICACION</v>
      </c>
      <c r="BW1772" s="44"/>
      <c r="BX1772" s="53"/>
      <c r="BY1772" s="45"/>
      <c r="BZ1772" s="37"/>
      <c r="CA1772" s="54" t="str">
        <f t="shared" si="332"/>
        <v>PENDIENTE EJECUTORIA</v>
      </c>
      <c r="CB1772" s="59" t="str">
        <f t="shared" si="341"/>
        <v/>
      </c>
      <c r="CC1772" s="36"/>
      <c r="CD1772" s="40"/>
      <c r="CE1772" s="46"/>
      <c r="CF1772" s="40"/>
      <c r="CG1772" s="40"/>
      <c r="CH1772" s="40"/>
      <c r="CI1772" s="36"/>
      <c r="CJ1772" s="47"/>
      <c r="CK1772" s="40"/>
      <c r="CL1772" s="40"/>
      <c r="CM1772" s="40"/>
      <c r="CN1772" s="40"/>
    </row>
    <row r="1773" spans="1:92" ht="42.75" hidden="1">
      <c r="A1773" s="49" t="str">
        <f t="shared" si="333"/>
        <v>SIN GESTIÓN</v>
      </c>
      <c r="B1773" s="58"/>
      <c r="C1773" s="37"/>
      <c r="D1773" s="37"/>
      <c r="E1773" s="49" t="str">
        <f t="shared" si="334"/>
        <v>PENDIENTE NOTIFICACIÓN</v>
      </c>
      <c r="F1773" s="141" t="str">
        <f t="shared" si="335"/>
        <v>PENDIENTE NOTIFICACIÓN</v>
      </c>
      <c r="G1773" s="49" t="str">
        <f t="shared" si="336"/>
        <v/>
      </c>
      <c r="H1773" s="51" t="str">
        <f ca="1">IF(
L1773="",
"",
IF(
NETWORKDAYS(L1773,IF(M1773&lt;&gt;"",M1773,TODAY()),FESTIVOS_CO!A:A)&gt;2,
"VENCIDO",
IF(
NETWORKDAYS(L1773,IF(M1773&lt;&gt;"",M1773,TODAY()),FESTIVOS_CO!A:A)=2,
"ALERTA",
"A TIEMPO"
)))</f>
        <v/>
      </c>
      <c r="I1773" s="40"/>
      <c r="J1773" s="36"/>
      <c r="K1773" s="37"/>
      <c r="L1773" s="50"/>
      <c r="M1773" s="37"/>
      <c r="N1773" s="52"/>
      <c r="O1773" s="52"/>
      <c r="P1773" s="36"/>
      <c r="Q1773" s="36"/>
      <c r="R1773" s="40"/>
      <c r="S1773" s="36"/>
      <c r="T1773" s="40"/>
      <c r="U1773" s="40"/>
      <c r="V1773" s="81"/>
      <c r="W1773" s="40"/>
      <c r="X1773" s="40"/>
      <c r="Y1773" s="40"/>
      <c r="Z1773" s="38" t="str">
        <f>IFERROR(VLOOKUP(Y1773,DIRECTORIO!A:B,2,FALSE),"")</f>
        <v/>
      </c>
      <c r="AA1773" s="40"/>
      <c r="AB1773" s="40"/>
      <c r="AC1773" s="40"/>
      <c r="AD1773" s="40"/>
      <c r="AE1773" s="40"/>
      <c r="AF1773" s="40"/>
      <c r="AG1773" s="41" t="s">
        <v>109</v>
      </c>
      <c r="AH1773" s="42"/>
      <c r="AI1773" s="54" t="str">
        <f t="shared" ca="1" si="337"/>
        <v>PENDIENTE NOTIFICACIÓN ELECTRÓNICA</v>
      </c>
      <c r="AJ1773" s="37"/>
      <c r="AK1773" s="37"/>
      <c r="AL1773" s="37"/>
      <c r="AM1773" s="53" t="str">
        <f>IF(AK1773="","",WORKDAY(AK1773,5,FESTIVOS_CO!A:A))</f>
        <v/>
      </c>
      <c r="AN1773" s="37"/>
      <c r="AO1773" s="37"/>
      <c r="AP1773" s="54" t="str">
        <f t="shared" ca="1" si="342"/>
        <v>NO APLICA</v>
      </c>
      <c r="AQ1773" s="36"/>
      <c r="AR1773" s="43"/>
      <c r="AS1773" s="37"/>
      <c r="AT1773" s="36"/>
      <c r="AU1773" s="37"/>
      <c r="AV1773" s="36"/>
      <c r="AW1773" s="36"/>
      <c r="AX1773" s="37"/>
      <c r="AY1773" s="140" t="str">
        <f>IF(AU1773="","",WORKDAY(AU1773,5,FESTIVOS_CO!A:A))</f>
        <v/>
      </c>
      <c r="AZ1773" s="54" t="str">
        <f t="shared" ca="1" si="339"/>
        <v>NO APLICA</v>
      </c>
      <c r="BA1773" s="55" t="str">
        <f>IF(AX1773="","",WORKDAY(AX1773,5,FESTIVOS_CO!A:A))</f>
        <v/>
      </c>
      <c r="BB1773" s="39"/>
      <c r="BC1773" s="40"/>
      <c r="BD1773" s="40"/>
      <c r="BE1773" s="56" t="str">
        <f t="shared" ca="1" si="340"/>
        <v>NO APLICA</v>
      </c>
      <c r="BF1773" s="37"/>
      <c r="BG1773" s="45"/>
      <c r="BH1773" s="37"/>
      <c r="BI1773" s="36"/>
      <c r="BJ1773" s="37"/>
      <c r="BK1773" s="36"/>
      <c r="BL1773" s="36"/>
      <c r="BM1773" s="53" t="str">
        <f>IF(BJ1773="","",WORKDAY(BJ1773,5,FESTIVOS_CO!A:A))</f>
        <v/>
      </c>
      <c r="BN1773" s="57" t="str">
        <f t="shared" ca="1" si="338"/>
        <v>PENDIENTE HACER AVISO</v>
      </c>
      <c r="BO1773" s="54" t="str">
        <f t="shared" ca="1" si="331"/>
        <v>EN TRÁMITE NOTIF. POR AVISO</v>
      </c>
      <c r="BP1773" s="37"/>
      <c r="BQ1773" s="53" t="str">
        <f>IF(BP1773="","",WORKDAY(BP1773,5,FESTIVOS_CO!A:A))</f>
        <v/>
      </c>
      <c r="BR1773" s="37"/>
      <c r="BS1773" s="36"/>
      <c r="BT1773" s="38"/>
      <c r="BU1773" s="58" t="e">
        <f>VLOOKUP(BT1773,Hoja2!$C:$D,2,0)</f>
        <v>#N/A</v>
      </c>
      <c r="BV1773" s="80" t="str">
        <f>IF(
AND(AO1773="",BD1773="",BQ1773=""),
"EN PROCESO NOTIFICACION / COMUNICACION",
IF(
BT1773="",
"NO APLICA",
IF(
BU1773=60,
IF(AO1773&lt;&gt;"",AO1773,IF(BD1773&lt;&gt;"",BD1773,BQ1773))+60,
WORKDAY(
IF(AO1773&lt;&gt;"",AO1773,IF(BD1773&lt;&gt;"",BD1773,BQ1773)),
BU1773,
FESTIVOS_CO!A:A
)
)
))</f>
        <v>EN PROCESO NOTIFICACION / COMUNICACION</v>
      </c>
      <c r="BW1773" s="44"/>
      <c r="BX1773" s="53"/>
      <c r="BY1773" s="45"/>
      <c r="BZ1773" s="37"/>
      <c r="CA1773" s="54" t="str">
        <f t="shared" si="332"/>
        <v>PENDIENTE EJECUTORIA</v>
      </c>
      <c r="CB1773" s="59" t="str">
        <f t="shared" si="341"/>
        <v/>
      </c>
      <c r="CC1773" s="36"/>
      <c r="CD1773" s="40"/>
      <c r="CE1773" s="46"/>
      <c r="CF1773" s="40"/>
      <c r="CG1773" s="40"/>
      <c r="CH1773" s="40"/>
      <c r="CI1773" s="36"/>
      <c r="CJ1773" s="47"/>
      <c r="CK1773" s="40"/>
      <c r="CL1773" s="40"/>
      <c r="CM1773" s="40"/>
      <c r="CN1773" s="40"/>
    </row>
    <row r="1774" spans="1:92" ht="42.75" hidden="1">
      <c r="A1774" s="49" t="str">
        <f t="shared" si="333"/>
        <v>SIN GESTIÓN</v>
      </c>
      <c r="B1774" s="58"/>
      <c r="C1774" s="37"/>
      <c r="D1774" s="37"/>
      <c r="E1774" s="49" t="str">
        <f t="shared" si="334"/>
        <v>PENDIENTE NOTIFICACIÓN</v>
      </c>
      <c r="F1774" s="141" t="str">
        <f t="shared" si="335"/>
        <v>PENDIENTE NOTIFICACIÓN</v>
      </c>
      <c r="G1774" s="49" t="str">
        <f t="shared" si="336"/>
        <v/>
      </c>
      <c r="H1774" s="51" t="str">
        <f ca="1">IF(
L1774="",
"",
IF(
NETWORKDAYS(L1774,IF(M1774&lt;&gt;"",M1774,TODAY()),FESTIVOS_CO!A:A)&gt;2,
"VENCIDO",
IF(
NETWORKDAYS(L1774,IF(M1774&lt;&gt;"",M1774,TODAY()),FESTIVOS_CO!A:A)=2,
"ALERTA",
"A TIEMPO"
)))</f>
        <v/>
      </c>
      <c r="I1774" s="40"/>
      <c r="J1774" s="36"/>
      <c r="K1774" s="37"/>
      <c r="L1774" s="50"/>
      <c r="M1774" s="37"/>
      <c r="N1774" s="52"/>
      <c r="O1774" s="52"/>
      <c r="P1774" s="36"/>
      <c r="Q1774" s="36"/>
      <c r="R1774" s="40"/>
      <c r="S1774" s="36"/>
      <c r="T1774" s="40"/>
      <c r="U1774" s="40"/>
      <c r="V1774" s="81"/>
      <c r="W1774" s="40"/>
      <c r="X1774" s="40"/>
      <c r="Y1774" s="40"/>
      <c r="Z1774" s="38" t="str">
        <f>IFERROR(VLOOKUP(Y1774,DIRECTORIO!A:B,2,FALSE),"")</f>
        <v/>
      </c>
      <c r="AA1774" s="40"/>
      <c r="AB1774" s="40"/>
      <c r="AC1774" s="40"/>
      <c r="AD1774" s="40"/>
      <c r="AE1774" s="40"/>
      <c r="AF1774" s="40"/>
      <c r="AG1774" s="41" t="s">
        <v>109</v>
      </c>
      <c r="AH1774" s="42"/>
      <c r="AI1774" s="54" t="str">
        <f t="shared" ca="1" si="337"/>
        <v>PENDIENTE NOTIFICACIÓN ELECTRÓNICA</v>
      </c>
      <c r="AJ1774" s="37"/>
      <c r="AK1774" s="37"/>
      <c r="AL1774" s="37"/>
      <c r="AM1774" s="53" t="str">
        <f>IF(AK1774="","",WORKDAY(AK1774,5,FESTIVOS_CO!A:A))</f>
        <v/>
      </c>
      <c r="AN1774" s="37"/>
      <c r="AO1774" s="37"/>
      <c r="AP1774" s="54" t="str">
        <f t="shared" ca="1" si="342"/>
        <v>NO APLICA</v>
      </c>
      <c r="AQ1774" s="36"/>
      <c r="AR1774" s="43"/>
      <c r="AS1774" s="37"/>
      <c r="AT1774" s="36"/>
      <c r="AU1774" s="37"/>
      <c r="AV1774" s="36"/>
      <c r="AW1774" s="36"/>
      <c r="AX1774" s="37"/>
      <c r="AY1774" s="140" t="str">
        <f>IF(AU1774="","",WORKDAY(AU1774,5,FESTIVOS_CO!A:A))</f>
        <v/>
      </c>
      <c r="AZ1774" s="54" t="str">
        <f t="shared" ca="1" si="339"/>
        <v>NO APLICA</v>
      </c>
      <c r="BA1774" s="55" t="str">
        <f>IF(AX1774="","",WORKDAY(AX1774,5,FESTIVOS_CO!A:A))</f>
        <v/>
      </c>
      <c r="BB1774" s="39"/>
      <c r="BC1774" s="40"/>
      <c r="BD1774" s="40"/>
      <c r="BE1774" s="56" t="str">
        <f t="shared" ca="1" si="340"/>
        <v>NO APLICA</v>
      </c>
      <c r="BF1774" s="37"/>
      <c r="BG1774" s="45"/>
      <c r="BH1774" s="37"/>
      <c r="BI1774" s="36"/>
      <c r="BJ1774" s="37"/>
      <c r="BK1774" s="36"/>
      <c r="BL1774" s="36"/>
      <c r="BM1774" s="53" t="str">
        <f>IF(BJ1774="","",WORKDAY(BJ1774,5,FESTIVOS_CO!A:A))</f>
        <v/>
      </c>
      <c r="BN1774" s="57" t="str">
        <f t="shared" ca="1" si="338"/>
        <v>PENDIENTE HACER AVISO</v>
      </c>
      <c r="BO1774" s="54" t="str">
        <f t="shared" ca="1" si="331"/>
        <v>EN TRÁMITE NOTIF. POR AVISO</v>
      </c>
      <c r="BP1774" s="37"/>
      <c r="BQ1774" s="53" t="str">
        <f>IF(BP1774="","",WORKDAY(BP1774,5,FESTIVOS_CO!A:A))</f>
        <v/>
      </c>
      <c r="BR1774" s="37"/>
      <c r="BS1774" s="36"/>
      <c r="BT1774" s="38"/>
      <c r="BU1774" s="58" t="e">
        <f>VLOOKUP(BT1774,Hoja2!$C:$D,2,0)</f>
        <v>#N/A</v>
      </c>
      <c r="BV1774" s="80" t="str">
        <f>IF(
AND(AO1774="",BD1774="",BQ1774=""),
"EN PROCESO NOTIFICACION / COMUNICACION",
IF(
BT1774="",
"NO APLICA",
IF(
BU1774=60,
IF(AO1774&lt;&gt;"",AO1774,IF(BD1774&lt;&gt;"",BD1774,BQ1774))+60,
WORKDAY(
IF(AO1774&lt;&gt;"",AO1774,IF(BD1774&lt;&gt;"",BD1774,BQ1774)),
BU1774,
FESTIVOS_CO!A:A
)
)
))</f>
        <v>EN PROCESO NOTIFICACION / COMUNICACION</v>
      </c>
      <c r="BW1774" s="44"/>
      <c r="BX1774" s="53"/>
      <c r="BY1774" s="45"/>
      <c r="BZ1774" s="37"/>
      <c r="CA1774" s="54" t="str">
        <f t="shared" si="332"/>
        <v>PENDIENTE EJECUTORIA</v>
      </c>
      <c r="CB1774" s="59" t="str">
        <f t="shared" si="341"/>
        <v/>
      </c>
      <c r="CC1774" s="36"/>
      <c r="CD1774" s="40"/>
      <c r="CE1774" s="46"/>
      <c r="CF1774" s="40"/>
      <c r="CG1774" s="40"/>
      <c r="CH1774" s="40"/>
      <c r="CI1774" s="36"/>
      <c r="CJ1774" s="47"/>
      <c r="CK1774" s="40"/>
      <c r="CL1774" s="40"/>
      <c r="CM1774" s="40"/>
      <c r="CN1774" s="40"/>
    </row>
    <row r="1775" spans="1:92" ht="42.75" hidden="1">
      <c r="A1775" s="49" t="str">
        <f t="shared" si="333"/>
        <v>SIN GESTIÓN</v>
      </c>
      <c r="B1775" s="58"/>
      <c r="C1775" s="37"/>
      <c r="D1775" s="37"/>
      <c r="E1775" s="49" t="str">
        <f t="shared" si="334"/>
        <v>PENDIENTE NOTIFICACIÓN</v>
      </c>
      <c r="F1775" s="141" t="str">
        <f t="shared" si="335"/>
        <v>PENDIENTE NOTIFICACIÓN</v>
      </c>
      <c r="G1775" s="49" t="str">
        <f t="shared" si="336"/>
        <v/>
      </c>
      <c r="H1775" s="51" t="str">
        <f ca="1">IF(
L1775="",
"",
IF(
NETWORKDAYS(L1775,IF(M1775&lt;&gt;"",M1775,TODAY()),FESTIVOS_CO!A:A)&gt;2,
"VENCIDO",
IF(
NETWORKDAYS(L1775,IF(M1775&lt;&gt;"",M1775,TODAY()),FESTIVOS_CO!A:A)=2,
"ALERTA",
"A TIEMPO"
)))</f>
        <v/>
      </c>
      <c r="I1775" s="40"/>
      <c r="J1775" s="36"/>
      <c r="K1775" s="37"/>
      <c r="L1775" s="50"/>
      <c r="M1775" s="37"/>
      <c r="N1775" s="52"/>
      <c r="O1775" s="52"/>
      <c r="P1775" s="36"/>
      <c r="Q1775" s="36"/>
      <c r="R1775" s="40"/>
      <c r="S1775" s="36"/>
      <c r="T1775" s="40"/>
      <c r="U1775" s="40"/>
      <c r="V1775" s="81"/>
      <c r="W1775" s="40"/>
      <c r="X1775" s="40"/>
      <c r="Y1775" s="40"/>
      <c r="Z1775" s="38" t="str">
        <f>IFERROR(VLOOKUP(Y1775,DIRECTORIO!A:B,2,FALSE),"")</f>
        <v/>
      </c>
      <c r="AA1775" s="40"/>
      <c r="AB1775" s="40"/>
      <c r="AC1775" s="40"/>
      <c r="AD1775" s="40"/>
      <c r="AE1775" s="40"/>
      <c r="AF1775" s="40"/>
      <c r="AG1775" s="41" t="s">
        <v>109</v>
      </c>
      <c r="AH1775" s="42"/>
      <c r="AI1775" s="54" t="str">
        <f t="shared" ca="1" si="337"/>
        <v>PENDIENTE NOTIFICACIÓN ELECTRÓNICA</v>
      </c>
      <c r="AJ1775" s="37"/>
      <c r="AK1775" s="37"/>
      <c r="AL1775" s="37"/>
      <c r="AM1775" s="53" t="str">
        <f>IF(AK1775="","",WORKDAY(AK1775,5,FESTIVOS_CO!A:A))</f>
        <v/>
      </c>
      <c r="AN1775" s="37"/>
      <c r="AO1775" s="37"/>
      <c r="AP1775" s="54" t="str">
        <f t="shared" ca="1" si="342"/>
        <v>NO APLICA</v>
      </c>
      <c r="AQ1775" s="36"/>
      <c r="AR1775" s="43"/>
      <c r="AS1775" s="37"/>
      <c r="AT1775" s="36"/>
      <c r="AU1775" s="37"/>
      <c r="AV1775" s="36"/>
      <c r="AW1775" s="36"/>
      <c r="AX1775" s="37"/>
      <c r="AY1775" s="140" t="str">
        <f>IF(AU1775="","",WORKDAY(AU1775,5,FESTIVOS_CO!A:A))</f>
        <v/>
      </c>
      <c r="AZ1775" s="54" t="str">
        <f t="shared" ca="1" si="339"/>
        <v>NO APLICA</v>
      </c>
      <c r="BA1775" s="55" t="str">
        <f>IF(AX1775="","",WORKDAY(AX1775,5,FESTIVOS_CO!A:A))</f>
        <v/>
      </c>
      <c r="BB1775" s="39"/>
      <c r="BC1775" s="40"/>
      <c r="BD1775" s="40"/>
      <c r="BE1775" s="56" t="str">
        <f t="shared" ca="1" si="340"/>
        <v>NO APLICA</v>
      </c>
      <c r="BF1775" s="37"/>
      <c r="BG1775" s="45"/>
      <c r="BH1775" s="37"/>
      <c r="BI1775" s="36"/>
      <c r="BJ1775" s="37"/>
      <c r="BK1775" s="36"/>
      <c r="BL1775" s="36"/>
      <c r="BM1775" s="53" t="str">
        <f>IF(BJ1775="","",WORKDAY(BJ1775,5,FESTIVOS_CO!A:A))</f>
        <v/>
      </c>
      <c r="BN1775" s="57" t="str">
        <f t="shared" ca="1" si="338"/>
        <v>PENDIENTE HACER AVISO</v>
      </c>
      <c r="BO1775" s="54" t="str">
        <f t="shared" ca="1" si="331"/>
        <v>EN TRÁMITE NOTIF. POR AVISO</v>
      </c>
      <c r="BP1775" s="37"/>
      <c r="BQ1775" s="53" t="str">
        <f>IF(BP1775="","",WORKDAY(BP1775,5,FESTIVOS_CO!A:A))</f>
        <v/>
      </c>
      <c r="BR1775" s="37"/>
      <c r="BS1775" s="36"/>
      <c r="BT1775" s="38"/>
      <c r="BU1775" s="58" t="e">
        <f>VLOOKUP(BT1775,Hoja2!$C:$D,2,0)</f>
        <v>#N/A</v>
      </c>
      <c r="BV1775" s="80" t="str">
        <f>IF(
AND(AO1775="",BD1775="",BQ1775=""),
"EN PROCESO NOTIFICACION / COMUNICACION",
IF(
BT1775="",
"NO APLICA",
IF(
BU1775=60,
IF(AO1775&lt;&gt;"",AO1775,IF(BD1775&lt;&gt;"",BD1775,BQ1775))+60,
WORKDAY(
IF(AO1775&lt;&gt;"",AO1775,IF(BD1775&lt;&gt;"",BD1775,BQ1775)),
BU1775,
FESTIVOS_CO!A:A
)
)
))</f>
        <v>EN PROCESO NOTIFICACION / COMUNICACION</v>
      </c>
      <c r="BW1775" s="44"/>
      <c r="BX1775" s="53"/>
      <c r="BY1775" s="45"/>
      <c r="BZ1775" s="37"/>
      <c r="CA1775" s="54" t="str">
        <f t="shared" si="332"/>
        <v>PENDIENTE EJECUTORIA</v>
      </c>
      <c r="CB1775" s="59" t="str">
        <f t="shared" si="341"/>
        <v/>
      </c>
      <c r="CC1775" s="36"/>
      <c r="CD1775" s="40"/>
      <c r="CE1775" s="46"/>
      <c r="CF1775" s="40"/>
      <c r="CG1775" s="40"/>
      <c r="CH1775" s="40"/>
      <c r="CI1775" s="36"/>
      <c r="CJ1775" s="47"/>
      <c r="CK1775" s="40"/>
      <c r="CL1775" s="40"/>
      <c r="CM1775" s="40"/>
      <c r="CN1775" s="40"/>
    </row>
    <row r="1776" spans="1:92" ht="42.75" hidden="1">
      <c r="A1776" s="49" t="str">
        <f t="shared" si="333"/>
        <v>SIN GESTIÓN</v>
      </c>
      <c r="B1776" s="58"/>
      <c r="C1776" s="37"/>
      <c r="D1776" s="37"/>
      <c r="E1776" s="49" t="str">
        <f t="shared" si="334"/>
        <v>PENDIENTE NOTIFICACIÓN</v>
      </c>
      <c r="F1776" s="141" t="str">
        <f t="shared" si="335"/>
        <v>PENDIENTE NOTIFICACIÓN</v>
      </c>
      <c r="G1776" s="49" t="str">
        <f t="shared" si="336"/>
        <v/>
      </c>
      <c r="H1776" s="51" t="str">
        <f ca="1">IF(
L1776="",
"",
IF(
NETWORKDAYS(L1776,IF(M1776&lt;&gt;"",M1776,TODAY()),FESTIVOS_CO!A:A)&gt;2,
"VENCIDO",
IF(
NETWORKDAYS(L1776,IF(M1776&lt;&gt;"",M1776,TODAY()),FESTIVOS_CO!A:A)=2,
"ALERTA",
"A TIEMPO"
)))</f>
        <v/>
      </c>
      <c r="I1776" s="40"/>
      <c r="J1776" s="36"/>
      <c r="K1776" s="37"/>
      <c r="L1776" s="50"/>
      <c r="M1776" s="37"/>
      <c r="N1776" s="52"/>
      <c r="O1776" s="52"/>
      <c r="P1776" s="36"/>
      <c r="Q1776" s="36"/>
      <c r="R1776" s="40"/>
      <c r="S1776" s="36"/>
      <c r="T1776" s="40"/>
      <c r="U1776" s="40"/>
      <c r="V1776" s="81"/>
      <c r="W1776" s="40"/>
      <c r="X1776" s="40"/>
      <c r="Y1776" s="40"/>
      <c r="Z1776" s="38" t="str">
        <f>IFERROR(VLOOKUP(Y1776,DIRECTORIO!A:B,2,FALSE),"")</f>
        <v/>
      </c>
      <c r="AA1776" s="40"/>
      <c r="AB1776" s="40"/>
      <c r="AC1776" s="40"/>
      <c r="AD1776" s="40"/>
      <c r="AE1776" s="40"/>
      <c r="AF1776" s="40"/>
      <c r="AG1776" s="41" t="s">
        <v>109</v>
      </c>
      <c r="AH1776" s="42"/>
      <c r="AI1776" s="54" t="str">
        <f t="shared" ca="1" si="337"/>
        <v>PENDIENTE NOTIFICACIÓN ELECTRÓNICA</v>
      </c>
      <c r="AJ1776" s="37"/>
      <c r="AK1776" s="37"/>
      <c r="AL1776" s="37"/>
      <c r="AM1776" s="53" t="str">
        <f>IF(AK1776="","",WORKDAY(AK1776,5,FESTIVOS_CO!A:A))</f>
        <v/>
      </c>
      <c r="AN1776" s="37"/>
      <c r="AO1776" s="37"/>
      <c r="AP1776" s="54" t="str">
        <f t="shared" ca="1" si="342"/>
        <v>NO APLICA</v>
      </c>
      <c r="AQ1776" s="36"/>
      <c r="AR1776" s="43"/>
      <c r="AS1776" s="37"/>
      <c r="AT1776" s="36"/>
      <c r="AU1776" s="37"/>
      <c r="AV1776" s="36"/>
      <c r="AW1776" s="36"/>
      <c r="AX1776" s="37"/>
      <c r="AY1776" s="140" t="str">
        <f>IF(AU1776="","",WORKDAY(AU1776,5,FESTIVOS_CO!A:A))</f>
        <v/>
      </c>
      <c r="AZ1776" s="54" t="str">
        <f t="shared" ca="1" si="339"/>
        <v>NO APLICA</v>
      </c>
      <c r="BA1776" s="55" t="str">
        <f>IF(AX1776="","",WORKDAY(AX1776,5,FESTIVOS_CO!A:A))</f>
        <v/>
      </c>
      <c r="BB1776" s="39"/>
      <c r="BC1776" s="40"/>
      <c r="BD1776" s="40"/>
      <c r="BE1776" s="56" t="str">
        <f t="shared" ca="1" si="340"/>
        <v>NO APLICA</v>
      </c>
      <c r="BF1776" s="37"/>
      <c r="BG1776" s="45"/>
      <c r="BH1776" s="37"/>
      <c r="BI1776" s="36"/>
      <c r="BJ1776" s="37"/>
      <c r="BK1776" s="36"/>
      <c r="BL1776" s="36"/>
      <c r="BM1776" s="53" t="str">
        <f>IF(BJ1776="","",WORKDAY(BJ1776,5,FESTIVOS_CO!A:A))</f>
        <v/>
      </c>
      <c r="BN1776" s="57" t="str">
        <f t="shared" ca="1" si="338"/>
        <v>PENDIENTE HACER AVISO</v>
      </c>
      <c r="BO1776" s="54" t="str">
        <f t="shared" ca="1" si="331"/>
        <v>EN TRÁMITE NOTIF. POR AVISO</v>
      </c>
      <c r="BP1776" s="37"/>
      <c r="BQ1776" s="53" t="str">
        <f>IF(BP1776="","",WORKDAY(BP1776,5,FESTIVOS_CO!A:A))</f>
        <v/>
      </c>
      <c r="BR1776" s="37"/>
      <c r="BS1776" s="36"/>
      <c r="BT1776" s="38"/>
      <c r="BU1776" s="58" t="e">
        <f>VLOOKUP(BT1776,Hoja2!$C:$D,2,0)</f>
        <v>#N/A</v>
      </c>
      <c r="BV1776" s="80" t="str">
        <f>IF(
AND(AO1776="",BD1776="",BQ1776=""),
"EN PROCESO NOTIFICACION / COMUNICACION",
IF(
BT1776="",
"NO APLICA",
IF(
BU1776=60,
IF(AO1776&lt;&gt;"",AO1776,IF(BD1776&lt;&gt;"",BD1776,BQ1776))+60,
WORKDAY(
IF(AO1776&lt;&gt;"",AO1776,IF(BD1776&lt;&gt;"",BD1776,BQ1776)),
BU1776,
FESTIVOS_CO!A:A
)
)
))</f>
        <v>EN PROCESO NOTIFICACION / COMUNICACION</v>
      </c>
      <c r="BW1776" s="44"/>
      <c r="BX1776" s="53"/>
      <c r="BY1776" s="45"/>
      <c r="BZ1776" s="37"/>
      <c r="CA1776" s="54" t="str">
        <f t="shared" si="332"/>
        <v>PENDIENTE EJECUTORIA</v>
      </c>
      <c r="CB1776" s="59" t="str">
        <f t="shared" si="341"/>
        <v/>
      </c>
      <c r="CC1776" s="36"/>
      <c r="CD1776" s="40"/>
      <c r="CE1776" s="46"/>
      <c r="CF1776" s="40"/>
      <c r="CG1776" s="40"/>
      <c r="CH1776" s="40"/>
      <c r="CI1776" s="36"/>
      <c r="CJ1776" s="47"/>
      <c r="CK1776" s="40"/>
      <c r="CL1776" s="40"/>
      <c r="CM1776" s="40"/>
      <c r="CN1776" s="40"/>
    </row>
    <row r="1777" spans="1:92" ht="42.75" hidden="1">
      <c r="A1777" s="49" t="str">
        <f t="shared" si="333"/>
        <v>SIN GESTIÓN</v>
      </c>
      <c r="B1777" s="58"/>
      <c r="C1777" s="37"/>
      <c r="D1777" s="37"/>
      <c r="E1777" s="49" t="str">
        <f t="shared" si="334"/>
        <v>PENDIENTE NOTIFICACIÓN</v>
      </c>
      <c r="F1777" s="141" t="str">
        <f t="shared" si="335"/>
        <v>PENDIENTE NOTIFICACIÓN</v>
      </c>
      <c r="G1777" s="49" t="str">
        <f t="shared" si="336"/>
        <v/>
      </c>
      <c r="H1777" s="51" t="str">
        <f ca="1">IF(
L1777="",
"",
IF(
NETWORKDAYS(L1777,IF(M1777&lt;&gt;"",M1777,TODAY()),FESTIVOS_CO!A:A)&gt;2,
"VENCIDO",
IF(
NETWORKDAYS(L1777,IF(M1777&lt;&gt;"",M1777,TODAY()),FESTIVOS_CO!A:A)=2,
"ALERTA",
"A TIEMPO"
)))</f>
        <v/>
      </c>
      <c r="I1777" s="40"/>
      <c r="J1777" s="36"/>
      <c r="K1777" s="37"/>
      <c r="L1777" s="50"/>
      <c r="M1777" s="37"/>
      <c r="N1777" s="52"/>
      <c r="O1777" s="52"/>
      <c r="P1777" s="36"/>
      <c r="Q1777" s="36"/>
      <c r="R1777" s="40"/>
      <c r="S1777" s="36"/>
      <c r="T1777" s="40"/>
      <c r="U1777" s="40"/>
      <c r="V1777" s="81"/>
      <c r="W1777" s="40"/>
      <c r="X1777" s="40"/>
      <c r="Y1777" s="40"/>
      <c r="Z1777" s="38" t="str">
        <f>IFERROR(VLOOKUP(Y1777,DIRECTORIO!A:B,2,FALSE),"")</f>
        <v/>
      </c>
      <c r="AA1777" s="40"/>
      <c r="AB1777" s="40"/>
      <c r="AC1777" s="40"/>
      <c r="AD1777" s="40"/>
      <c r="AE1777" s="40"/>
      <c r="AF1777" s="40"/>
      <c r="AG1777" s="41" t="s">
        <v>109</v>
      </c>
      <c r="AH1777" s="42"/>
      <c r="AI1777" s="54" t="str">
        <f t="shared" ca="1" si="337"/>
        <v>PENDIENTE NOTIFICACIÓN ELECTRÓNICA</v>
      </c>
      <c r="AJ1777" s="37"/>
      <c r="AK1777" s="37"/>
      <c r="AL1777" s="37"/>
      <c r="AM1777" s="53" t="str">
        <f>IF(AK1777="","",WORKDAY(AK1777,5,FESTIVOS_CO!A:A))</f>
        <v/>
      </c>
      <c r="AN1777" s="37"/>
      <c r="AO1777" s="37"/>
      <c r="AP1777" s="54" t="str">
        <f t="shared" ca="1" si="342"/>
        <v>NO APLICA</v>
      </c>
      <c r="AQ1777" s="36"/>
      <c r="AR1777" s="43"/>
      <c r="AS1777" s="37"/>
      <c r="AT1777" s="36"/>
      <c r="AU1777" s="37"/>
      <c r="AV1777" s="36"/>
      <c r="AW1777" s="36"/>
      <c r="AX1777" s="37"/>
      <c r="AY1777" s="140" t="str">
        <f>IF(AU1777="","",WORKDAY(AU1777,5,FESTIVOS_CO!A:A))</f>
        <v/>
      </c>
      <c r="AZ1777" s="54" t="str">
        <f t="shared" ca="1" si="339"/>
        <v>NO APLICA</v>
      </c>
      <c r="BA1777" s="55" t="str">
        <f>IF(AX1777="","",WORKDAY(AX1777,5,FESTIVOS_CO!A:A))</f>
        <v/>
      </c>
      <c r="BB1777" s="39"/>
      <c r="BC1777" s="40"/>
      <c r="BD1777" s="40"/>
      <c r="BE1777" s="56" t="str">
        <f t="shared" ca="1" si="340"/>
        <v>NO APLICA</v>
      </c>
      <c r="BF1777" s="37"/>
      <c r="BG1777" s="45"/>
      <c r="BH1777" s="37"/>
      <c r="BI1777" s="36"/>
      <c r="BJ1777" s="37"/>
      <c r="BK1777" s="36"/>
      <c r="BL1777" s="36"/>
      <c r="BM1777" s="53" t="str">
        <f>IF(BJ1777="","",WORKDAY(BJ1777,5,FESTIVOS_CO!A:A))</f>
        <v/>
      </c>
      <c r="BN1777" s="57" t="str">
        <f t="shared" ca="1" si="338"/>
        <v>PENDIENTE HACER AVISO</v>
      </c>
      <c r="BO1777" s="54" t="str">
        <f t="shared" ca="1" si="331"/>
        <v>EN TRÁMITE NOTIF. POR AVISO</v>
      </c>
      <c r="BP1777" s="37"/>
      <c r="BQ1777" s="53" t="str">
        <f>IF(BP1777="","",WORKDAY(BP1777,5,FESTIVOS_CO!A:A))</f>
        <v/>
      </c>
      <c r="BR1777" s="37"/>
      <c r="BS1777" s="36"/>
      <c r="BT1777" s="38"/>
      <c r="BU1777" s="58" t="e">
        <f>VLOOKUP(BT1777,Hoja2!$C:$D,2,0)</f>
        <v>#N/A</v>
      </c>
      <c r="BV1777" s="80" t="str">
        <f>IF(
AND(AO1777="",BD1777="",BQ1777=""),
"EN PROCESO NOTIFICACION / COMUNICACION",
IF(
BT1777="",
"NO APLICA",
IF(
BU1777=60,
IF(AO1777&lt;&gt;"",AO1777,IF(BD1777&lt;&gt;"",BD1777,BQ1777))+60,
WORKDAY(
IF(AO1777&lt;&gt;"",AO1777,IF(BD1777&lt;&gt;"",BD1777,BQ1777)),
BU1777,
FESTIVOS_CO!A:A
)
)
))</f>
        <v>EN PROCESO NOTIFICACION / COMUNICACION</v>
      </c>
      <c r="BW1777" s="44"/>
      <c r="BX1777" s="53"/>
      <c r="BY1777" s="45"/>
      <c r="BZ1777" s="37"/>
      <c r="CA1777" s="54" t="str">
        <f t="shared" si="332"/>
        <v>PENDIENTE EJECUTORIA</v>
      </c>
      <c r="CB1777" s="59" t="str">
        <f t="shared" si="341"/>
        <v/>
      </c>
      <c r="CC1777" s="36"/>
      <c r="CD1777" s="40"/>
      <c r="CE1777" s="46"/>
      <c r="CF1777" s="40"/>
      <c r="CG1777" s="40"/>
      <c r="CH1777" s="40"/>
      <c r="CI1777" s="36"/>
      <c r="CJ1777" s="47"/>
      <c r="CK1777" s="40"/>
      <c r="CL1777" s="40"/>
      <c r="CM1777" s="40"/>
      <c r="CN1777" s="40"/>
    </row>
    <row r="1778" spans="1:92" ht="42.75" hidden="1">
      <c r="A1778" s="49" t="str">
        <f t="shared" si="333"/>
        <v>SIN GESTIÓN</v>
      </c>
      <c r="B1778" s="58"/>
      <c r="C1778" s="37"/>
      <c r="D1778" s="37"/>
      <c r="E1778" s="49" t="str">
        <f t="shared" si="334"/>
        <v>PENDIENTE NOTIFICACIÓN</v>
      </c>
      <c r="F1778" s="141" t="str">
        <f t="shared" si="335"/>
        <v>PENDIENTE NOTIFICACIÓN</v>
      </c>
      <c r="G1778" s="49" t="str">
        <f t="shared" si="336"/>
        <v/>
      </c>
      <c r="H1778" s="51" t="str">
        <f ca="1">IF(
L1778="",
"",
IF(
NETWORKDAYS(L1778,IF(M1778&lt;&gt;"",M1778,TODAY()),FESTIVOS_CO!A:A)&gt;2,
"VENCIDO",
IF(
NETWORKDAYS(L1778,IF(M1778&lt;&gt;"",M1778,TODAY()),FESTIVOS_CO!A:A)=2,
"ALERTA",
"A TIEMPO"
)))</f>
        <v/>
      </c>
      <c r="I1778" s="40"/>
      <c r="J1778" s="36"/>
      <c r="K1778" s="37"/>
      <c r="L1778" s="50"/>
      <c r="M1778" s="37"/>
      <c r="N1778" s="52"/>
      <c r="O1778" s="52"/>
      <c r="P1778" s="36"/>
      <c r="Q1778" s="36"/>
      <c r="R1778" s="40"/>
      <c r="S1778" s="36"/>
      <c r="T1778" s="40"/>
      <c r="U1778" s="40"/>
      <c r="V1778" s="81"/>
      <c r="W1778" s="40"/>
      <c r="X1778" s="40"/>
      <c r="Y1778" s="40"/>
      <c r="Z1778" s="38" t="str">
        <f>IFERROR(VLOOKUP(Y1778,DIRECTORIO!A:B,2,FALSE),"")</f>
        <v/>
      </c>
      <c r="AA1778" s="40"/>
      <c r="AB1778" s="40"/>
      <c r="AC1778" s="40"/>
      <c r="AD1778" s="40"/>
      <c r="AE1778" s="40"/>
      <c r="AF1778" s="40"/>
      <c r="AG1778" s="41" t="s">
        <v>109</v>
      </c>
      <c r="AH1778" s="42"/>
      <c r="AI1778" s="54" t="str">
        <f t="shared" ca="1" si="337"/>
        <v>PENDIENTE NOTIFICACIÓN ELECTRÓNICA</v>
      </c>
      <c r="AJ1778" s="37"/>
      <c r="AK1778" s="37"/>
      <c r="AL1778" s="37"/>
      <c r="AM1778" s="53" t="str">
        <f>IF(AK1778="","",WORKDAY(AK1778,5,FESTIVOS_CO!A:A))</f>
        <v/>
      </c>
      <c r="AN1778" s="37"/>
      <c r="AO1778" s="37"/>
      <c r="AP1778" s="54" t="str">
        <f t="shared" ca="1" si="342"/>
        <v>NO APLICA</v>
      </c>
      <c r="AQ1778" s="36"/>
      <c r="AR1778" s="43"/>
      <c r="AS1778" s="37"/>
      <c r="AT1778" s="36"/>
      <c r="AU1778" s="37"/>
      <c r="AV1778" s="36"/>
      <c r="AW1778" s="36"/>
      <c r="AX1778" s="37"/>
      <c r="AY1778" s="140" t="str">
        <f>IF(AU1778="","",WORKDAY(AU1778,5,FESTIVOS_CO!A:A))</f>
        <v/>
      </c>
      <c r="AZ1778" s="54" t="str">
        <f t="shared" ca="1" si="339"/>
        <v>NO APLICA</v>
      </c>
      <c r="BA1778" s="55" t="str">
        <f>IF(AX1778="","",WORKDAY(AX1778,5,FESTIVOS_CO!A:A))</f>
        <v/>
      </c>
      <c r="BB1778" s="39"/>
      <c r="BC1778" s="40"/>
      <c r="BD1778" s="40"/>
      <c r="BE1778" s="56" t="str">
        <f t="shared" ca="1" si="340"/>
        <v>NO APLICA</v>
      </c>
      <c r="BF1778" s="37"/>
      <c r="BG1778" s="45"/>
      <c r="BH1778" s="37"/>
      <c r="BI1778" s="36"/>
      <c r="BJ1778" s="37"/>
      <c r="BK1778" s="36"/>
      <c r="BL1778" s="36"/>
      <c r="BM1778" s="53" t="str">
        <f>IF(BJ1778="","",WORKDAY(BJ1778,5,FESTIVOS_CO!A:A))</f>
        <v/>
      </c>
      <c r="BN1778" s="57" t="str">
        <f t="shared" ca="1" si="338"/>
        <v>PENDIENTE HACER AVISO</v>
      </c>
      <c r="BO1778" s="54" t="str">
        <f t="shared" ca="1" si="331"/>
        <v>EN TRÁMITE NOTIF. POR AVISO</v>
      </c>
      <c r="BP1778" s="37"/>
      <c r="BQ1778" s="53" t="str">
        <f>IF(BP1778="","",WORKDAY(BP1778,5,FESTIVOS_CO!A:A))</f>
        <v/>
      </c>
      <c r="BR1778" s="37"/>
      <c r="BS1778" s="36"/>
      <c r="BT1778" s="38"/>
      <c r="BU1778" s="58" t="e">
        <f>VLOOKUP(BT1778,Hoja2!$C:$D,2,0)</f>
        <v>#N/A</v>
      </c>
      <c r="BV1778" s="80" t="str">
        <f>IF(
AND(AO1778="",BD1778="",BQ1778=""),
"EN PROCESO NOTIFICACION / COMUNICACION",
IF(
BT1778="",
"NO APLICA",
IF(
BU1778=60,
IF(AO1778&lt;&gt;"",AO1778,IF(BD1778&lt;&gt;"",BD1778,BQ1778))+60,
WORKDAY(
IF(AO1778&lt;&gt;"",AO1778,IF(BD1778&lt;&gt;"",BD1778,BQ1778)),
BU1778,
FESTIVOS_CO!A:A
)
)
))</f>
        <v>EN PROCESO NOTIFICACION / COMUNICACION</v>
      </c>
      <c r="BW1778" s="44"/>
      <c r="BX1778" s="53"/>
      <c r="BY1778" s="45"/>
      <c r="BZ1778" s="37"/>
      <c r="CA1778" s="54" t="str">
        <f t="shared" si="332"/>
        <v>PENDIENTE EJECUTORIA</v>
      </c>
      <c r="CB1778" s="59" t="str">
        <f t="shared" si="341"/>
        <v/>
      </c>
      <c r="CC1778" s="36"/>
      <c r="CD1778" s="40"/>
      <c r="CE1778" s="46"/>
      <c r="CF1778" s="40"/>
      <c r="CG1778" s="40"/>
      <c r="CH1778" s="40"/>
      <c r="CI1778" s="36"/>
      <c r="CJ1778" s="47"/>
      <c r="CK1778" s="40"/>
      <c r="CL1778" s="40"/>
      <c r="CM1778" s="40"/>
      <c r="CN1778" s="40"/>
    </row>
    <row r="1779" spans="1:92" ht="42.75" hidden="1">
      <c r="A1779" s="49" t="str">
        <f t="shared" si="333"/>
        <v>SIN GESTIÓN</v>
      </c>
      <c r="B1779" s="58"/>
      <c r="C1779" s="37"/>
      <c r="D1779" s="37"/>
      <c r="E1779" s="49" t="str">
        <f t="shared" si="334"/>
        <v>PENDIENTE NOTIFICACIÓN</v>
      </c>
      <c r="F1779" s="141" t="str">
        <f t="shared" si="335"/>
        <v>PENDIENTE NOTIFICACIÓN</v>
      </c>
      <c r="G1779" s="49" t="str">
        <f t="shared" si="336"/>
        <v/>
      </c>
      <c r="H1779" s="51" t="str">
        <f ca="1">IF(
L1779="",
"",
IF(
NETWORKDAYS(L1779,IF(M1779&lt;&gt;"",M1779,TODAY()),FESTIVOS_CO!A:A)&gt;2,
"VENCIDO",
IF(
NETWORKDAYS(L1779,IF(M1779&lt;&gt;"",M1779,TODAY()),FESTIVOS_CO!A:A)=2,
"ALERTA",
"A TIEMPO"
)))</f>
        <v/>
      </c>
      <c r="I1779" s="40"/>
      <c r="J1779" s="36"/>
      <c r="K1779" s="37"/>
      <c r="L1779" s="50"/>
      <c r="M1779" s="37"/>
      <c r="N1779" s="52"/>
      <c r="O1779" s="52"/>
      <c r="P1779" s="36"/>
      <c r="Q1779" s="36"/>
      <c r="R1779" s="40"/>
      <c r="S1779" s="36"/>
      <c r="T1779" s="40"/>
      <c r="U1779" s="40"/>
      <c r="V1779" s="81"/>
      <c r="W1779" s="40"/>
      <c r="X1779" s="40"/>
      <c r="Y1779" s="40"/>
      <c r="Z1779" s="38" t="str">
        <f>IFERROR(VLOOKUP(Y1779,DIRECTORIO!A:B,2,FALSE),"")</f>
        <v/>
      </c>
      <c r="AA1779" s="40"/>
      <c r="AB1779" s="40"/>
      <c r="AC1779" s="40"/>
      <c r="AD1779" s="40"/>
      <c r="AE1779" s="40"/>
      <c r="AF1779" s="40"/>
      <c r="AG1779" s="41" t="s">
        <v>109</v>
      </c>
      <c r="AH1779" s="42"/>
      <c r="AI1779" s="54" t="str">
        <f t="shared" ca="1" si="337"/>
        <v>PENDIENTE NOTIFICACIÓN ELECTRÓNICA</v>
      </c>
      <c r="AJ1779" s="37"/>
      <c r="AK1779" s="37"/>
      <c r="AL1779" s="37"/>
      <c r="AM1779" s="53" t="str">
        <f>IF(AK1779="","",WORKDAY(AK1779,5,FESTIVOS_CO!A:A))</f>
        <v/>
      </c>
      <c r="AN1779" s="37"/>
      <c r="AO1779" s="37"/>
      <c r="AP1779" s="54" t="str">
        <f t="shared" ca="1" si="342"/>
        <v>NO APLICA</v>
      </c>
      <c r="AQ1779" s="36"/>
      <c r="AR1779" s="43"/>
      <c r="AS1779" s="37"/>
      <c r="AT1779" s="36"/>
      <c r="AU1779" s="37"/>
      <c r="AV1779" s="36"/>
      <c r="AW1779" s="36"/>
      <c r="AX1779" s="37"/>
      <c r="AY1779" s="140" t="str">
        <f>IF(AU1779="","",WORKDAY(AU1779,5,FESTIVOS_CO!A:A))</f>
        <v/>
      </c>
      <c r="AZ1779" s="54" t="str">
        <f t="shared" ca="1" si="339"/>
        <v>NO APLICA</v>
      </c>
      <c r="BA1779" s="55" t="str">
        <f>IF(AX1779="","",WORKDAY(AX1779,5,FESTIVOS_CO!A:A))</f>
        <v/>
      </c>
      <c r="BB1779" s="39"/>
      <c r="BC1779" s="40"/>
      <c r="BD1779" s="40"/>
      <c r="BE1779" s="56" t="str">
        <f t="shared" ca="1" si="340"/>
        <v>NO APLICA</v>
      </c>
      <c r="BF1779" s="37"/>
      <c r="BG1779" s="45"/>
      <c r="BH1779" s="37"/>
      <c r="BI1779" s="36"/>
      <c r="BJ1779" s="37"/>
      <c r="BK1779" s="36"/>
      <c r="BL1779" s="36"/>
      <c r="BM1779" s="53" t="str">
        <f>IF(BJ1779="","",WORKDAY(BJ1779,5,FESTIVOS_CO!A:A))</f>
        <v/>
      </c>
      <c r="BN1779" s="57" t="str">
        <f t="shared" ca="1" si="338"/>
        <v>PENDIENTE HACER AVISO</v>
      </c>
      <c r="BO1779" s="54" t="str">
        <f t="shared" ca="1" si="331"/>
        <v>EN TRÁMITE NOTIF. POR AVISO</v>
      </c>
      <c r="BP1779" s="37"/>
      <c r="BQ1779" s="53" t="str">
        <f>IF(BP1779="","",WORKDAY(BP1779,5,FESTIVOS_CO!A:A))</f>
        <v/>
      </c>
      <c r="BR1779" s="37"/>
      <c r="BS1779" s="36"/>
      <c r="BT1779" s="38"/>
      <c r="BU1779" s="58" t="e">
        <f>VLOOKUP(BT1779,Hoja2!$C:$D,2,0)</f>
        <v>#N/A</v>
      </c>
      <c r="BV1779" s="80" t="str">
        <f>IF(
AND(AO1779="",BD1779="",BQ1779=""),
"EN PROCESO NOTIFICACION / COMUNICACION",
IF(
BT1779="",
"NO APLICA",
IF(
BU1779=60,
IF(AO1779&lt;&gt;"",AO1779,IF(BD1779&lt;&gt;"",BD1779,BQ1779))+60,
WORKDAY(
IF(AO1779&lt;&gt;"",AO1779,IF(BD1779&lt;&gt;"",BD1779,BQ1779)),
BU1779,
FESTIVOS_CO!A:A
)
)
))</f>
        <v>EN PROCESO NOTIFICACION / COMUNICACION</v>
      </c>
      <c r="BW1779" s="44"/>
      <c r="BX1779" s="53"/>
      <c r="BY1779" s="45"/>
      <c r="BZ1779" s="37"/>
      <c r="CA1779" s="54" t="str">
        <f t="shared" si="332"/>
        <v>PENDIENTE EJECUTORIA</v>
      </c>
      <c r="CB1779" s="59" t="str">
        <f t="shared" si="341"/>
        <v/>
      </c>
      <c r="CC1779" s="36"/>
      <c r="CD1779" s="40"/>
      <c r="CE1779" s="46"/>
      <c r="CF1779" s="40"/>
      <c r="CG1779" s="40"/>
      <c r="CH1779" s="40"/>
      <c r="CI1779" s="36"/>
      <c r="CJ1779" s="47"/>
      <c r="CK1779" s="40"/>
      <c r="CL1779" s="40"/>
      <c r="CM1779" s="40"/>
      <c r="CN1779" s="40"/>
    </row>
    <row r="1780" spans="1:92" ht="42.75" hidden="1">
      <c r="A1780" s="49" t="str">
        <f t="shared" si="333"/>
        <v>SIN GESTIÓN</v>
      </c>
      <c r="B1780" s="58"/>
      <c r="C1780" s="37"/>
      <c r="D1780" s="37"/>
      <c r="E1780" s="49" t="str">
        <f t="shared" si="334"/>
        <v>PENDIENTE NOTIFICACIÓN</v>
      </c>
      <c r="F1780" s="141" t="str">
        <f t="shared" si="335"/>
        <v>PENDIENTE NOTIFICACIÓN</v>
      </c>
      <c r="G1780" s="49" t="str">
        <f t="shared" si="336"/>
        <v/>
      </c>
      <c r="H1780" s="51" t="str">
        <f ca="1">IF(
L1780="",
"",
IF(
NETWORKDAYS(L1780,IF(M1780&lt;&gt;"",M1780,TODAY()),FESTIVOS_CO!A:A)&gt;2,
"VENCIDO",
IF(
NETWORKDAYS(L1780,IF(M1780&lt;&gt;"",M1780,TODAY()),FESTIVOS_CO!A:A)=2,
"ALERTA",
"A TIEMPO"
)))</f>
        <v/>
      </c>
      <c r="I1780" s="40"/>
      <c r="J1780" s="36"/>
      <c r="K1780" s="37"/>
      <c r="L1780" s="50"/>
      <c r="M1780" s="37"/>
      <c r="N1780" s="52"/>
      <c r="O1780" s="52"/>
      <c r="P1780" s="36"/>
      <c r="Q1780" s="36"/>
      <c r="R1780" s="40"/>
      <c r="S1780" s="36"/>
      <c r="T1780" s="40"/>
      <c r="U1780" s="40"/>
      <c r="V1780" s="81"/>
      <c r="W1780" s="40"/>
      <c r="X1780" s="40"/>
      <c r="Y1780" s="40"/>
      <c r="Z1780" s="38" t="str">
        <f>IFERROR(VLOOKUP(Y1780,DIRECTORIO!A:B,2,FALSE),"")</f>
        <v/>
      </c>
      <c r="AA1780" s="40"/>
      <c r="AB1780" s="40"/>
      <c r="AC1780" s="40"/>
      <c r="AD1780" s="40"/>
      <c r="AE1780" s="40"/>
      <c r="AF1780" s="40"/>
      <c r="AG1780" s="41" t="s">
        <v>109</v>
      </c>
      <c r="AH1780" s="42"/>
      <c r="AI1780" s="54" t="str">
        <f t="shared" ca="1" si="337"/>
        <v>PENDIENTE NOTIFICACIÓN ELECTRÓNICA</v>
      </c>
      <c r="AJ1780" s="37"/>
      <c r="AK1780" s="37"/>
      <c r="AL1780" s="37"/>
      <c r="AM1780" s="53" t="str">
        <f>IF(AK1780="","",WORKDAY(AK1780,5,FESTIVOS_CO!A:A))</f>
        <v/>
      </c>
      <c r="AN1780" s="37"/>
      <c r="AO1780" s="37"/>
      <c r="AP1780" s="54" t="str">
        <f t="shared" ca="1" si="342"/>
        <v>NO APLICA</v>
      </c>
      <c r="AQ1780" s="36"/>
      <c r="AR1780" s="43"/>
      <c r="AS1780" s="37"/>
      <c r="AT1780" s="36"/>
      <c r="AU1780" s="37"/>
      <c r="AV1780" s="36"/>
      <c r="AW1780" s="36"/>
      <c r="AX1780" s="37"/>
      <c r="AY1780" s="140" t="str">
        <f>IF(AU1780="","",WORKDAY(AU1780,5,FESTIVOS_CO!A:A))</f>
        <v/>
      </c>
      <c r="AZ1780" s="54" t="str">
        <f t="shared" ca="1" si="339"/>
        <v>NO APLICA</v>
      </c>
      <c r="BA1780" s="55" t="str">
        <f>IF(AX1780="","",WORKDAY(AX1780,5,FESTIVOS_CO!A:A))</f>
        <v/>
      </c>
      <c r="BB1780" s="39"/>
      <c r="BC1780" s="40"/>
      <c r="BD1780" s="40"/>
      <c r="BE1780" s="56" t="str">
        <f t="shared" ca="1" si="340"/>
        <v>NO APLICA</v>
      </c>
      <c r="BF1780" s="37"/>
      <c r="BG1780" s="45"/>
      <c r="BH1780" s="37"/>
      <c r="BI1780" s="36"/>
      <c r="BJ1780" s="37"/>
      <c r="BK1780" s="36"/>
      <c r="BL1780" s="36"/>
      <c r="BM1780" s="53" t="str">
        <f>IF(BJ1780="","",WORKDAY(BJ1780,5,FESTIVOS_CO!A:A))</f>
        <v/>
      </c>
      <c r="BN1780" s="57" t="str">
        <f t="shared" ca="1" si="338"/>
        <v>PENDIENTE HACER AVISO</v>
      </c>
      <c r="BO1780" s="54" t="str">
        <f t="shared" ca="1" si="331"/>
        <v>EN TRÁMITE NOTIF. POR AVISO</v>
      </c>
      <c r="BP1780" s="37"/>
      <c r="BQ1780" s="53" t="str">
        <f>IF(BP1780="","",WORKDAY(BP1780,5,FESTIVOS_CO!A:A))</f>
        <v/>
      </c>
      <c r="BR1780" s="37"/>
      <c r="BS1780" s="36"/>
      <c r="BT1780" s="38"/>
      <c r="BU1780" s="58" t="e">
        <f>VLOOKUP(BT1780,Hoja2!$C:$D,2,0)</f>
        <v>#N/A</v>
      </c>
      <c r="BV1780" s="80" t="str">
        <f>IF(
AND(AO1780="",BD1780="",BQ1780=""),
"EN PROCESO NOTIFICACION / COMUNICACION",
IF(
BT1780="",
"NO APLICA",
IF(
BU1780=60,
IF(AO1780&lt;&gt;"",AO1780,IF(BD1780&lt;&gt;"",BD1780,BQ1780))+60,
WORKDAY(
IF(AO1780&lt;&gt;"",AO1780,IF(BD1780&lt;&gt;"",BD1780,BQ1780)),
BU1780,
FESTIVOS_CO!A:A
)
)
))</f>
        <v>EN PROCESO NOTIFICACION / COMUNICACION</v>
      </c>
      <c r="BW1780" s="44"/>
      <c r="BX1780" s="53"/>
      <c r="BY1780" s="45"/>
      <c r="BZ1780" s="37"/>
      <c r="CA1780" s="54" t="str">
        <f t="shared" si="332"/>
        <v>PENDIENTE EJECUTORIA</v>
      </c>
      <c r="CB1780" s="59" t="str">
        <f t="shared" si="341"/>
        <v/>
      </c>
      <c r="CC1780" s="36"/>
      <c r="CD1780" s="40"/>
      <c r="CE1780" s="46"/>
      <c r="CF1780" s="40"/>
      <c r="CG1780" s="40"/>
      <c r="CH1780" s="40"/>
      <c r="CI1780" s="36"/>
      <c r="CJ1780" s="47"/>
      <c r="CK1780" s="40"/>
      <c r="CL1780" s="40"/>
      <c r="CM1780" s="40"/>
      <c r="CN1780" s="40"/>
    </row>
    <row r="1781" spans="1:92" ht="42.75" hidden="1">
      <c r="A1781" s="49" t="str">
        <f t="shared" si="333"/>
        <v>SIN GESTIÓN</v>
      </c>
      <c r="B1781" s="58"/>
      <c r="C1781" s="37"/>
      <c r="D1781" s="37"/>
      <c r="E1781" s="49" t="str">
        <f t="shared" si="334"/>
        <v>PENDIENTE NOTIFICACIÓN</v>
      </c>
      <c r="F1781" s="141" t="str">
        <f t="shared" si="335"/>
        <v>PENDIENTE NOTIFICACIÓN</v>
      </c>
      <c r="G1781" s="49" t="str">
        <f t="shared" si="336"/>
        <v/>
      </c>
      <c r="H1781" s="51" t="str">
        <f ca="1">IF(
L1781="",
"",
IF(
NETWORKDAYS(L1781,IF(M1781&lt;&gt;"",M1781,TODAY()),FESTIVOS_CO!A:A)&gt;2,
"VENCIDO",
IF(
NETWORKDAYS(L1781,IF(M1781&lt;&gt;"",M1781,TODAY()),FESTIVOS_CO!A:A)=2,
"ALERTA",
"A TIEMPO"
)))</f>
        <v/>
      </c>
      <c r="I1781" s="40"/>
      <c r="J1781" s="36"/>
      <c r="K1781" s="37"/>
      <c r="L1781" s="50"/>
      <c r="M1781" s="37"/>
      <c r="N1781" s="52"/>
      <c r="O1781" s="52"/>
      <c r="P1781" s="36"/>
      <c r="Q1781" s="36"/>
      <c r="R1781" s="40"/>
      <c r="S1781" s="36"/>
      <c r="T1781" s="40"/>
      <c r="U1781" s="40"/>
      <c r="V1781" s="81"/>
      <c r="W1781" s="40"/>
      <c r="X1781" s="40"/>
      <c r="Y1781" s="40"/>
      <c r="Z1781" s="38" t="str">
        <f>IFERROR(VLOOKUP(Y1781,DIRECTORIO!A:B,2,FALSE),"")</f>
        <v/>
      </c>
      <c r="AA1781" s="40"/>
      <c r="AB1781" s="40"/>
      <c r="AC1781" s="40"/>
      <c r="AD1781" s="40"/>
      <c r="AE1781" s="40"/>
      <c r="AF1781" s="40"/>
      <c r="AG1781" s="41" t="s">
        <v>109</v>
      </c>
      <c r="AH1781" s="42"/>
      <c r="AI1781" s="54" t="str">
        <f t="shared" ca="1" si="337"/>
        <v>PENDIENTE NOTIFICACIÓN ELECTRÓNICA</v>
      </c>
      <c r="AJ1781" s="37"/>
      <c r="AK1781" s="37"/>
      <c r="AL1781" s="37"/>
      <c r="AM1781" s="53" t="str">
        <f>IF(AK1781="","",WORKDAY(AK1781,5,FESTIVOS_CO!A:A))</f>
        <v/>
      </c>
      <c r="AN1781" s="37"/>
      <c r="AO1781" s="37"/>
      <c r="AP1781" s="54" t="str">
        <f t="shared" ca="1" si="342"/>
        <v>NO APLICA</v>
      </c>
      <c r="AQ1781" s="36"/>
      <c r="AR1781" s="43"/>
      <c r="AS1781" s="37"/>
      <c r="AT1781" s="36"/>
      <c r="AU1781" s="37"/>
      <c r="AV1781" s="36"/>
      <c r="AW1781" s="36"/>
      <c r="AX1781" s="37"/>
      <c r="AY1781" s="140" t="str">
        <f>IF(AU1781="","",WORKDAY(AU1781,5,FESTIVOS_CO!A:A))</f>
        <v/>
      </c>
      <c r="AZ1781" s="54" t="str">
        <f t="shared" ca="1" si="339"/>
        <v>NO APLICA</v>
      </c>
      <c r="BA1781" s="55" t="str">
        <f>IF(AX1781="","",WORKDAY(AX1781,5,FESTIVOS_CO!A:A))</f>
        <v/>
      </c>
      <c r="BB1781" s="39"/>
      <c r="BC1781" s="40"/>
      <c r="BD1781" s="40"/>
      <c r="BE1781" s="56" t="str">
        <f t="shared" ca="1" si="340"/>
        <v>NO APLICA</v>
      </c>
      <c r="BF1781" s="37"/>
      <c r="BG1781" s="45"/>
      <c r="BH1781" s="37"/>
      <c r="BI1781" s="36"/>
      <c r="BJ1781" s="37"/>
      <c r="BK1781" s="36"/>
      <c r="BL1781" s="36"/>
      <c r="BM1781" s="53" t="str">
        <f>IF(BJ1781="","",WORKDAY(BJ1781,5,FESTIVOS_CO!A:A))</f>
        <v/>
      </c>
      <c r="BN1781" s="57" t="str">
        <f t="shared" ca="1" si="338"/>
        <v>PENDIENTE HACER AVISO</v>
      </c>
      <c r="BO1781" s="54" t="str">
        <f t="shared" ca="1" si="331"/>
        <v>EN TRÁMITE NOTIF. POR AVISO</v>
      </c>
      <c r="BP1781" s="37"/>
      <c r="BQ1781" s="53" t="str">
        <f>IF(BP1781="","",WORKDAY(BP1781,5,FESTIVOS_CO!A:A))</f>
        <v/>
      </c>
      <c r="BR1781" s="37"/>
      <c r="BS1781" s="36"/>
      <c r="BT1781" s="38"/>
      <c r="BU1781" s="58" t="e">
        <f>VLOOKUP(BT1781,Hoja2!$C:$D,2,0)</f>
        <v>#N/A</v>
      </c>
      <c r="BV1781" s="80" t="str">
        <f>IF(
AND(AO1781="",BD1781="",BQ1781=""),
"EN PROCESO NOTIFICACION / COMUNICACION",
IF(
BT1781="",
"NO APLICA",
IF(
BU1781=60,
IF(AO1781&lt;&gt;"",AO1781,IF(BD1781&lt;&gt;"",BD1781,BQ1781))+60,
WORKDAY(
IF(AO1781&lt;&gt;"",AO1781,IF(BD1781&lt;&gt;"",BD1781,BQ1781)),
BU1781,
FESTIVOS_CO!A:A
)
)
))</f>
        <v>EN PROCESO NOTIFICACION / COMUNICACION</v>
      </c>
      <c r="BW1781" s="44"/>
      <c r="BX1781" s="53"/>
      <c r="BY1781" s="45"/>
      <c r="BZ1781" s="37"/>
      <c r="CA1781" s="54" t="str">
        <f t="shared" si="332"/>
        <v>PENDIENTE EJECUTORIA</v>
      </c>
      <c r="CB1781" s="59" t="str">
        <f t="shared" si="341"/>
        <v/>
      </c>
      <c r="CC1781" s="36"/>
      <c r="CD1781" s="40"/>
      <c r="CE1781" s="46"/>
      <c r="CF1781" s="40"/>
      <c r="CG1781" s="40"/>
      <c r="CH1781" s="40"/>
      <c r="CI1781" s="36"/>
      <c r="CJ1781" s="47"/>
      <c r="CK1781" s="40"/>
      <c r="CL1781" s="40"/>
      <c r="CM1781" s="40"/>
      <c r="CN1781" s="40"/>
    </row>
    <row r="1782" spans="1:92" ht="42.75" hidden="1">
      <c r="A1782" s="49" t="str">
        <f t="shared" si="333"/>
        <v>SIN GESTIÓN</v>
      </c>
      <c r="B1782" s="58"/>
      <c r="C1782" s="37"/>
      <c r="D1782" s="37"/>
      <c r="E1782" s="49" t="str">
        <f t="shared" si="334"/>
        <v>PENDIENTE NOTIFICACIÓN</v>
      </c>
      <c r="F1782" s="141" t="str">
        <f t="shared" si="335"/>
        <v>PENDIENTE NOTIFICACIÓN</v>
      </c>
      <c r="G1782" s="49" t="str">
        <f t="shared" si="336"/>
        <v/>
      </c>
      <c r="H1782" s="51" t="str">
        <f ca="1">IF(
L1782="",
"",
IF(
NETWORKDAYS(L1782,IF(M1782&lt;&gt;"",M1782,TODAY()),FESTIVOS_CO!A:A)&gt;2,
"VENCIDO",
IF(
NETWORKDAYS(L1782,IF(M1782&lt;&gt;"",M1782,TODAY()),FESTIVOS_CO!A:A)=2,
"ALERTA",
"A TIEMPO"
)))</f>
        <v/>
      </c>
      <c r="I1782" s="40"/>
      <c r="J1782" s="36"/>
      <c r="K1782" s="37"/>
      <c r="L1782" s="50"/>
      <c r="M1782" s="37"/>
      <c r="N1782" s="52"/>
      <c r="O1782" s="52"/>
      <c r="P1782" s="36"/>
      <c r="Q1782" s="36"/>
      <c r="R1782" s="40"/>
      <c r="S1782" s="36"/>
      <c r="T1782" s="40"/>
      <c r="U1782" s="40"/>
      <c r="V1782" s="81"/>
      <c r="W1782" s="40"/>
      <c r="X1782" s="40"/>
      <c r="Y1782" s="40"/>
      <c r="Z1782" s="38" t="str">
        <f>IFERROR(VLOOKUP(Y1782,DIRECTORIO!A:B,2,FALSE),"")</f>
        <v/>
      </c>
      <c r="AA1782" s="40"/>
      <c r="AB1782" s="40"/>
      <c r="AC1782" s="40"/>
      <c r="AD1782" s="40"/>
      <c r="AE1782" s="40"/>
      <c r="AF1782" s="40"/>
      <c r="AG1782" s="41" t="s">
        <v>109</v>
      </c>
      <c r="AH1782" s="42"/>
      <c r="AI1782" s="54" t="str">
        <f t="shared" ca="1" si="337"/>
        <v>PENDIENTE NOTIFICACIÓN ELECTRÓNICA</v>
      </c>
      <c r="AJ1782" s="37"/>
      <c r="AK1782" s="37"/>
      <c r="AL1782" s="37"/>
      <c r="AM1782" s="53" t="str">
        <f>IF(AK1782="","",WORKDAY(AK1782,5,FESTIVOS_CO!A:A))</f>
        <v/>
      </c>
      <c r="AN1782" s="37"/>
      <c r="AO1782" s="37"/>
      <c r="AP1782" s="54" t="str">
        <f t="shared" ca="1" si="342"/>
        <v>NO APLICA</v>
      </c>
      <c r="AQ1782" s="36"/>
      <c r="AR1782" s="43"/>
      <c r="AS1782" s="37"/>
      <c r="AT1782" s="36"/>
      <c r="AU1782" s="37"/>
      <c r="AV1782" s="36"/>
      <c r="AW1782" s="36"/>
      <c r="AX1782" s="37"/>
      <c r="AY1782" s="140" t="str">
        <f>IF(AU1782="","",WORKDAY(AU1782,5,FESTIVOS_CO!A:A))</f>
        <v/>
      </c>
      <c r="AZ1782" s="54" t="str">
        <f t="shared" ca="1" si="339"/>
        <v>NO APLICA</v>
      </c>
      <c r="BA1782" s="55" t="str">
        <f>IF(AX1782="","",WORKDAY(AX1782,5,FESTIVOS_CO!A:A))</f>
        <v/>
      </c>
      <c r="BB1782" s="39"/>
      <c r="BC1782" s="40"/>
      <c r="BD1782" s="40"/>
      <c r="BE1782" s="56" t="str">
        <f t="shared" ca="1" si="340"/>
        <v>NO APLICA</v>
      </c>
      <c r="BF1782" s="37"/>
      <c r="BG1782" s="45"/>
      <c r="BH1782" s="37"/>
      <c r="BI1782" s="36"/>
      <c r="BJ1782" s="37"/>
      <c r="BK1782" s="36"/>
      <c r="BL1782" s="36"/>
      <c r="BM1782" s="53" t="str">
        <f>IF(BJ1782="","",WORKDAY(BJ1782,5,FESTIVOS_CO!A:A))</f>
        <v/>
      </c>
      <c r="BN1782" s="57" t="str">
        <f t="shared" ca="1" si="338"/>
        <v>PENDIENTE HACER AVISO</v>
      </c>
      <c r="BO1782" s="54" t="str">
        <f t="shared" ref="BO1782:BO1845" ca="1" si="343">IF(BN1782="NOTIFICACIÓN PERSONAL COMPLETA",
"NO PROCEDE AVISO",
IF(BR1782="SI",
"NOTIFICACION POR AVISO TERMINADA",
IF(BE1782="NO PROCEDE",
"NO PROCEDE AVISO",
IF(BN1782="VERIFICAR SI PROCEDE RECURSO",
"NOTIFICACIÓN POR AVISO COMPLETA",
"EN TRÁMITE NOTIF. POR AVISO"
))))</f>
        <v>EN TRÁMITE NOTIF. POR AVISO</v>
      </c>
      <c r="BP1782" s="37"/>
      <c r="BQ1782" s="53" t="str">
        <f>IF(BP1782="","",WORKDAY(BP1782,5,FESTIVOS_CO!A:A))</f>
        <v/>
      </c>
      <c r="BR1782" s="37"/>
      <c r="BS1782" s="36"/>
      <c r="BT1782" s="38"/>
      <c r="BU1782" s="58" t="e">
        <f>VLOOKUP(BT1782,Hoja2!$C:$D,2,0)</f>
        <v>#N/A</v>
      </c>
      <c r="BV1782" s="80" t="str">
        <f>IF(
AND(AO1782="",BD1782="",BQ1782=""),
"EN PROCESO NOTIFICACION / COMUNICACION",
IF(
BT1782="",
"NO APLICA",
IF(
BU1782=60,
IF(AO1782&lt;&gt;"",AO1782,IF(BD1782&lt;&gt;"",BD1782,BQ1782))+60,
WORKDAY(
IF(AO1782&lt;&gt;"",AO1782,IF(BD1782&lt;&gt;"",BD1782,BQ1782)),
BU1782,
FESTIVOS_CO!A:A
)
)
))</f>
        <v>EN PROCESO NOTIFICACION / COMUNICACION</v>
      </c>
      <c r="BW1782" s="44"/>
      <c r="BX1782" s="53"/>
      <c r="BY1782" s="45"/>
      <c r="BZ1782" s="37"/>
      <c r="CA1782" s="54" t="str">
        <f t="shared" ref="CA1782:CA1845" si="344">IF(BW1782&lt;&gt;"SI",
"PENDIENTE EJECUTORIA",
IF(AND(BX1782="",BY1782="",BZ1782=""),
"PENDIENTE HACER EJECUTORIA",
IF(AND(BX1782&lt;&gt;"",BY1782="",BZ1782=""),
"PENDIENTE REVISION EJECUTORIA",
IF(AND(BX1782&lt;&gt;"",BY1782&lt;&gt;"",BZ1782=""),
"PENDIENTE FIRMA EJECUTORIA",
"PROCESO EJECUTORIA TERMINADO"
))))</f>
        <v>PENDIENTE EJECUTORIA</v>
      </c>
      <c r="CB1782" s="59" t="str">
        <f t="shared" si="341"/>
        <v/>
      </c>
      <c r="CC1782" s="36"/>
      <c r="CD1782" s="40"/>
      <c r="CE1782" s="46"/>
      <c r="CF1782" s="40"/>
      <c r="CG1782" s="40"/>
      <c r="CH1782" s="40"/>
      <c r="CI1782" s="36"/>
      <c r="CJ1782" s="47"/>
      <c r="CK1782" s="40"/>
      <c r="CL1782" s="40"/>
      <c r="CM1782" s="40"/>
      <c r="CN1782" s="40"/>
    </row>
    <row r="1783" spans="1:92" ht="42.75" hidden="1">
      <c r="A1783" s="49" t="str">
        <f t="shared" si="333"/>
        <v>SIN GESTIÓN</v>
      </c>
      <c r="B1783" s="58"/>
      <c r="C1783" s="37"/>
      <c r="D1783" s="37"/>
      <c r="E1783" s="49" t="str">
        <f t="shared" si="334"/>
        <v>PENDIENTE NOTIFICACIÓN</v>
      </c>
      <c r="F1783" s="141" t="str">
        <f t="shared" si="335"/>
        <v>PENDIENTE NOTIFICACIÓN</v>
      </c>
      <c r="G1783" s="49" t="str">
        <f t="shared" si="336"/>
        <v/>
      </c>
      <c r="H1783" s="51" t="str">
        <f ca="1">IF(
L1783="",
"",
IF(
NETWORKDAYS(L1783,IF(M1783&lt;&gt;"",M1783,TODAY()),FESTIVOS_CO!A:A)&gt;2,
"VENCIDO",
IF(
NETWORKDAYS(L1783,IF(M1783&lt;&gt;"",M1783,TODAY()),FESTIVOS_CO!A:A)=2,
"ALERTA",
"A TIEMPO"
)))</f>
        <v/>
      </c>
      <c r="I1783" s="40"/>
      <c r="J1783" s="36"/>
      <c r="K1783" s="37"/>
      <c r="L1783" s="50"/>
      <c r="M1783" s="37"/>
      <c r="N1783" s="52"/>
      <c r="O1783" s="52"/>
      <c r="P1783" s="36"/>
      <c r="Q1783" s="36"/>
      <c r="R1783" s="40"/>
      <c r="S1783" s="36"/>
      <c r="T1783" s="40"/>
      <c r="U1783" s="40"/>
      <c r="V1783" s="81"/>
      <c r="W1783" s="40"/>
      <c r="X1783" s="40"/>
      <c r="Y1783" s="40"/>
      <c r="Z1783" s="38" t="str">
        <f>IFERROR(VLOOKUP(Y1783,DIRECTORIO!A:B,2,FALSE),"")</f>
        <v/>
      </c>
      <c r="AA1783" s="40"/>
      <c r="AB1783" s="40"/>
      <c r="AC1783" s="40"/>
      <c r="AD1783" s="40"/>
      <c r="AE1783" s="40"/>
      <c r="AF1783" s="40"/>
      <c r="AG1783" s="41" t="s">
        <v>109</v>
      </c>
      <c r="AH1783" s="42"/>
      <c r="AI1783" s="54" t="str">
        <f t="shared" ca="1" si="337"/>
        <v>PENDIENTE NOTIFICACIÓN ELECTRÓNICA</v>
      </c>
      <c r="AJ1783" s="37"/>
      <c r="AK1783" s="37"/>
      <c r="AL1783" s="37"/>
      <c r="AM1783" s="53" t="str">
        <f>IF(AK1783="","",WORKDAY(AK1783,5,FESTIVOS_CO!A:A))</f>
        <v/>
      </c>
      <c r="AN1783" s="37"/>
      <c r="AO1783" s="37"/>
      <c r="AP1783" s="54" t="str">
        <f t="shared" ca="1" si="342"/>
        <v>NO APLICA</v>
      </c>
      <c r="AQ1783" s="36"/>
      <c r="AR1783" s="43"/>
      <c r="AS1783" s="37"/>
      <c r="AT1783" s="36"/>
      <c r="AU1783" s="37"/>
      <c r="AV1783" s="36"/>
      <c r="AW1783" s="36"/>
      <c r="AX1783" s="37"/>
      <c r="AY1783" s="140" t="str">
        <f>IF(AU1783="","",WORKDAY(AU1783,5,FESTIVOS_CO!A:A))</f>
        <v/>
      </c>
      <c r="AZ1783" s="54" t="str">
        <f t="shared" ca="1" si="339"/>
        <v>NO APLICA</v>
      </c>
      <c r="BA1783" s="55" t="str">
        <f>IF(AX1783="","",WORKDAY(AX1783,5,FESTIVOS_CO!A:A))</f>
        <v/>
      </c>
      <c r="BB1783" s="39"/>
      <c r="BC1783" s="40"/>
      <c r="BD1783" s="40"/>
      <c r="BE1783" s="56" t="str">
        <f t="shared" ca="1" si="340"/>
        <v>NO APLICA</v>
      </c>
      <c r="BF1783" s="37"/>
      <c r="BG1783" s="45"/>
      <c r="BH1783" s="37"/>
      <c r="BI1783" s="36"/>
      <c r="BJ1783" s="37"/>
      <c r="BK1783" s="36"/>
      <c r="BL1783" s="36"/>
      <c r="BM1783" s="53" t="str">
        <f>IF(BJ1783="","",WORKDAY(BJ1783,5,FESTIVOS_CO!A:A))</f>
        <v/>
      </c>
      <c r="BN1783" s="57" t="str">
        <f t="shared" ca="1" si="338"/>
        <v>PENDIENTE HACER AVISO</v>
      </c>
      <c r="BO1783" s="54" t="str">
        <f t="shared" ca="1" si="343"/>
        <v>EN TRÁMITE NOTIF. POR AVISO</v>
      </c>
      <c r="BP1783" s="37"/>
      <c r="BQ1783" s="53" t="str">
        <f>IF(BP1783="","",WORKDAY(BP1783,5,FESTIVOS_CO!A:A))</f>
        <v/>
      </c>
      <c r="BR1783" s="37"/>
      <c r="BS1783" s="36"/>
      <c r="BT1783" s="38"/>
      <c r="BU1783" s="58" t="e">
        <f>VLOOKUP(BT1783,Hoja2!$C:$D,2,0)</f>
        <v>#N/A</v>
      </c>
      <c r="BV1783" s="80" t="str">
        <f>IF(
AND(AO1783="",BD1783="",BQ1783=""),
"EN PROCESO NOTIFICACION / COMUNICACION",
IF(
BT1783="",
"NO APLICA",
IF(
BU1783=60,
IF(AO1783&lt;&gt;"",AO1783,IF(BD1783&lt;&gt;"",BD1783,BQ1783))+60,
WORKDAY(
IF(AO1783&lt;&gt;"",AO1783,IF(BD1783&lt;&gt;"",BD1783,BQ1783)),
BU1783,
FESTIVOS_CO!A:A
)
)
))</f>
        <v>EN PROCESO NOTIFICACION / COMUNICACION</v>
      </c>
      <c r="BW1783" s="44"/>
      <c r="BX1783" s="53"/>
      <c r="BY1783" s="45"/>
      <c r="BZ1783" s="37"/>
      <c r="CA1783" s="54" t="str">
        <f t="shared" si="344"/>
        <v>PENDIENTE EJECUTORIA</v>
      </c>
      <c r="CB1783" s="59" t="str">
        <f t="shared" si="341"/>
        <v/>
      </c>
      <c r="CC1783" s="36"/>
      <c r="CD1783" s="40"/>
      <c r="CE1783" s="46"/>
      <c r="CF1783" s="40"/>
      <c r="CG1783" s="40"/>
      <c r="CH1783" s="40"/>
      <c r="CI1783" s="36"/>
      <c r="CJ1783" s="47"/>
      <c r="CK1783" s="40"/>
      <c r="CL1783" s="40"/>
      <c r="CM1783" s="40"/>
      <c r="CN1783" s="40"/>
    </row>
    <row r="1784" spans="1:92" ht="42.75" hidden="1">
      <c r="A1784" s="49" t="str">
        <f t="shared" ref="A1784:A1847" si="345">IF(
AND(Q1784="NO",S1784&lt;&gt;"SI"),
"TERMINADO PRODUCTO NO CONFORME",
IF(
AND(
COUNTBLANK(AJ1784:AO1784)=COLUMNS(AJ1784:AO1784),
COUNTBLANK(AQ1784:AY1784)=COLUMNS(AQ1784:AY1784),
COUNTBLANK(BC1784:BD1784)=COLUMNS(BC1784:BD1784),
COUNTBLANK(BF1784:BM1784)=COLUMNS(BF1784:BM1784),
COUNTBLANK(BP1784:BR1784)=COLUMNS(BP1784:BR1784)
),
"SIN GESTIÓN",
IF(
AND(BC1784&lt;&gt;"",BD1784&lt;&gt;"",AO1784="",AX1784="",BQ1784=""),
"NOTIFICADO POR CONDUCTA CONCLUYENTE",
IF(
AI1784="NOTIFICACIÓN ELECTRÓNICA EFECTIVA",
CA1784,
IF(
OR(
AI1784="NO PROCEDE NOTIFICACIÓN ELECTRÓNICA",
AI1784="REALIZAR CITACIÓN",
AI1784="NOTIFICACIÓN ELECTRÓNICA NO EFECTIVA"
),
IF(
AZ1784="HACER AVISO",
IF(
OR(
BN1784="NOTIFICACIÓN POR AVISO TERMINADA",
BN1784="NOTIFICACIÓN PERSONAL COMPLETA"
),
CA1784,
BN1784
),
AZ1784
),
AI1784
)
)
)
))</f>
        <v>SIN GESTIÓN</v>
      </c>
      <c r="B1784" s="58"/>
      <c r="C1784" s="37"/>
      <c r="D1784" s="37"/>
      <c r="E1784" s="49" t="str">
        <f t="shared" ref="E1784:E1847" si="346">IF(AN1784="SI",
"NOTIFICACIÓN ELECTRÓNICA",
IF(AND(BC1784&lt;&gt;"",BD1784&lt;&gt;""),
"NOTIFICACIÓN PERSONAL",
IF(BL1784="SI",
"NOTIFICACIÓN POR AVISO",
"PENDIENTE NOTIFICACIÓN"
)))</f>
        <v>PENDIENTE NOTIFICACIÓN</v>
      </c>
      <c r="F1784" s="141" t="str">
        <f t="shared" ref="F1784:F1847" si="347">IF(
AND(AN1784&lt;&gt;"SI",AW1784&lt;&gt;"SI",BL1784&lt;&gt;"SI",BC1784="",BD1784=""),
"PENDIENTE NOTIFICACIÓN",
IF(AN1784="SI",
AO1784,
IF(AW1784="SI",
AX1784,
IF(AND(BC1784&lt;&gt;"",BD1784&lt;&gt;""),
BD1784,
IF(BL1784="SI",
BQ1784,
"PENDIENTE NOTIFICACIÓN"
)))))</f>
        <v>PENDIENTE NOTIFICACIÓN</v>
      </c>
      <c r="G1784" s="49" t="str">
        <f t="shared" ref="G1784:G1847" si="348">IF(
OR(
C1784="",
F1784="PENDIENTE NOTIFICACIÓN",
NOT(ISNUMBER(C1784)),
NOT(ISNUMBER(F1784)),
F1784&lt;C1784
),
"",
F1784-C1784
)</f>
        <v/>
      </c>
      <c r="H1784" s="51" t="str">
        <f ca="1">IF(
L1784="",
"",
IF(
NETWORKDAYS(L1784,IF(M1784&lt;&gt;"",M1784,TODAY()),FESTIVOS_CO!A:A)&gt;2,
"VENCIDO",
IF(
NETWORKDAYS(L1784,IF(M1784&lt;&gt;"",M1784,TODAY()),FESTIVOS_CO!A:A)=2,
"ALERTA",
"A TIEMPO"
)))</f>
        <v/>
      </c>
      <c r="I1784" s="40"/>
      <c r="J1784" s="36"/>
      <c r="K1784" s="37"/>
      <c r="L1784" s="50"/>
      <c r="M1784" s="37"/>
      <c r="N1784" s="52"/>
      <c r="O1784" s="52"/>
      <c r="P1784" s="36"/>
      <c r="Q1784" s="36"/>
      <c r="R1784" s="40"/>
      <c r="S1784" s="36"/>
      <c r="T1784" s="40"/>
      <c r="U1784" s="40"/>
      <c r="V1784" s="81"/>
      <c r="W1784" s="40"/>
      <c r="X1784" s="40"/>
      <c r="Y1784" s="40"/>
      <c r="Z1784" s="38" t="str">
        <f>IFERROR(VLOOKUP(Y1784,DIRECTORIO!A:B,2,FALSE),"")</f>
        <v/>
      </c>
      <c r="AA1784" s="40"/>
      <c r="AB1784" s="40"/>
      <c r="AC1784" s="40"/>
      <c r="AD1784" s="40"/>
      <c r="AE1784" s="40"/>
      <c r="AF1784" s="40"/>
      <c r="AG1784" s="41" t="s">
        <v>109</v>
      </c>
      <c r="AH1784" s="42"/>
      <c r="AI1784" s="54" t="str">
        <f t="shared" ref="AI1784:AI1847" ca="1" si="349">IF(AL1784="NO",
"REALIZAR CITACIÓN",
IF(AND(AJ1784="SI",AL1784&lt;&gt;"SI",AL1784&lt;&gt;"NO"),
"PENDIENTE ENTREGA NOTIFICACIÓN ELECTRÓNICA",
IF(AND(AJ1784="SI",AL1784="SI",AN1784="SI"),
"NOTIFICACIÓN ELECTRÓNICA EFECTIVA",
IF(AND(AJ1784="",AK1784="",AL1784="",AM1784="",AN1784="",AO1784=""),
"PENDIENTE NOTIFICACIÓN ELECTRÓNICA",
IF(AJ1784="NO",
"NO PROCEDE NOTIFICACIÓN ELECTRÓNICA",
IF(AND(AJ1784="SI",F1784=""),
"PENDIENTE ENVÍO NOTIFICACIÓN ELECTRÓNICA",
IF(AND(AJ1784="SI",TODAY()-F1784&lt;=5),
"EN ESPERA DE NOTIFICACIÓN ELECTRÓNICA (5 DÍAS)",
"NOTIFICACIÓN ELECTRÓNICA NO EFECTIVA"
)))))))</f>
        <v>PENDIENTE NOTIFICACIÓN ELECTRÓNICA</v>
      </c>
      <c r="AJ1784" s="37"/>
      <c r="AK1784" s="37"/>
      <c r="AL1784" s="37"/>
      <c r="AM1784" s="53" t="str">
        <f>IF(AK1784="","",WORKDAY(AK1784,5,FESTIVOS_CO!A:A))</f>
        <v/>
      </c>
      <c r="AN1784" s="37"/>
      <c r="AO1784" s="37"/>
      <c r="AP1784" s="54" t="str">
        <f t="shared" ca="1" si="342"/>
        <v>NO APLICA</v>
      </c>
      <c r="AQ1784" s="36"/>
      <c r="AR1784" s="43"/>
      <c r="AS1784" s="37"/>
      <c r="AT1784" s="36"/>
      <c r="AU1784" s="37"/>
      <c r="AV1784" s="36"/>
      <c r="AW1784" s="36"/>
      <c r="AX1784" s="37"/>
      <c r="AY1784" s="140" t="str">
        <f>IF(AU1784="","",WORKDAY(AU1784,5,FESTIVOS_CO!A:A))</f>
        <v/>
      </c>
      <c r="AZ1784" s="54" t="str">
        <f t="shared" ca="1" si="339"/>
        <v>NO APLICA</v>
      </c>
      <c r="BA1784" s="55" t="str">
        <f>IF(AX1784="","",WORKDAY(AX1784,5,FESTIVOS_CO!A:A))</f>
        <v/>
      </c>
      <c r="BB1784" s="39"/>
      <c r="BC1784" s="40"/>
      <c r="BD1784" s="40"/>
      <c r="BE1784" s="56" t="str">
        <f t="shared" ca="1" si="340"/>
        <v>NO APLICA</v>
      </c>
      <c r="BF1784" s="37"/>
      <c r="BG1784" s="45"/>
      <c r="BH1784" s="37"/>
      <c r="BI1784" s="36"/>
      <c r="BJ1784" s="37"/>
      <c r="BK1784" s="36"/>
      <c r="BL1784" s="36"/>
      <c r="BM1784" s="53" t="str">
        <f>IF(BJ1784="","",WORKDAY(BJ1784,5,FESTIVOS_CO!A:A))</f>
        <v/>
      </c>
      <c r="BN1784" s="57" t="str">
        <f t="shared" ref="BN1784:BN1847" ca="1" si="350">IF(
AND(AZ1784="CITACIÓN COMPLETA EN ESPERA DE NOTIFICACION PERSONAL",BB1784="NO"),
"PENDIENTE HACER AVISO",
IF(AND(BC1784&lt;&gt;"",BD1784&lt;&gt;""),
"NOTIFICACIÓN PERSONAL COMPLETA",
IF(BR1784="SI",
"NOTIFICACIÓN POR AVISO TERMINADA",
IF(BE1784="NO PROCEDE",
"NO PROCEDE",
IF(BF1784="",
"PENDIENTE HACER AVISO",
IF(BG1784="",
"PENDIENTE REVISIÓN AVISO",
IF(BH1784="",
"PENDIENTE FIRMA AVISO",
IF(BI1784="",
"PENDIENTE RADICAR AVISO",
IF(BL1784="",
"EN TRÁMITE DE ENTREGA AVISO",
IF(BL1784="NO",
"PUBLICAR AVISO CARTELERA",
IF(BL1784="SI",
"VERIFICAR SI PROCEDE RECURSO",
IF(BE1784="HACER AVISO",
"HACER AVISO",
"NO APLICA"
))))))))))))</f>
        <v>PENDIENTE HACER AVISO</v>
      </c>
      <c r="BO1784" s="54" t="str">
        <f t="shared" ca="1" si="343"/>
        <v>EN TRÁMITE NOTIF. POR AVISO</v>
      </c>
      <c r="BP1784" s="37"/>
      <c r="BQ1784" s="53" t="str">
        <f>IF(BP1784="","",WORKDAY(BP1784,5,FESTIVOS_CO!A:A))</f>
        <v/>
      </c>
      <c r="BR1784" s="37"/>
      <c r="BS1784" s="36"/>
      <c r="BT1784" s="38"/>
      <c r="BU1784" s="58" t="e">
        <f>VLOOKUP(BT1784,Hoja2!$C:$D,2,0)</f>
        <v>#N/A</v>
      </c>
      <c r="BV1784" s="80" t="str">
        <f>IF(
AND(AO1784="",BD1784="",BQ1784=""),
"EN PROCESO NOTIFICACION / COMUNICACION",
IF(
BT1784="",
"NO APLICA",
IF(
BU1784=60,
IF(AO1784&lt;&gt;"",AO1784,IF(BD1784&lt;&gt;"",BD1784,BQ1784))+60,
WORKDAY(
IF(AO1784&lt;&gt;"",AO1784,IF(BD1784&lt;&gt;"",BD1784,BQ1784)),
BU1784,
FESTIVOS_CO!A:A
)
)
))</f>
        <v>EN PROCESO NOTIFICACION / COMUNICACION</v>
      </c>
      <c r="BW1784" s="44"/>
      <c r="BX1784" s="53"/>
      <c r="BY1784" s="45"/>
      <c r="BZ1784" s="37"/>
      <c r="CA1784" s="54" t="str">
        <f t="shared" si="344"/>
        <v>PENDIENTE EJECUTORIA</v>
      </c>
      <c r="CB1784" s="59" t="str">
        <f t="shared" si="341"/>
        <v/>
      </c>
      <c r="CC1784" s="36"/>
      <c r="CD1784" s="40"/>
      <c r="CE1784" s="46"/>
      <c r="CF1784" s="40"/>
      <c r="CG1784" s="40"/>
      <c r="CH1784" s="40"/>
      <c r="CI1784" s="36"/>
      <c r="CJ1784" s="47"/>
      <c r="CK1784" s="40"/>
      <c r="CL1784" s="40"/>
      <c r="CM1784" s="40"/>
      <c r="CN1784" s="40"/>
    </row>
    <row r="1785" spans="1:92" ht="42.75" hidden="1">
      <c r="A1785" s="49" t="str">
        <f t="shared" si="345"/>
        <v>SIN GESTIÓN</v>
      </c>
      <c r="B1785" s="58"/>
      <c r="C1785" s="37"/>
      <c r="D1785" s="37"/>
      <c r="E1785" s="49" t="str">
        <f t="shared" si="346"/>
        <v>PENDIENTE NOTIFICACIÓN</v>
      </c>
      <c r="F1785" s="141" t="str">
        <f t="shared" si="347"/>
        <v>PENDIENTE NOTIFICACIÓN</v>
      </c>
      <c r="G1785" s="49" t="str">
        <f t="shared" si="348"/>
        <v/>
      </c>
      <c r="H1785" s="51" t="str">
        <f ca="1">IF(
L1785="",
"",
IF(
NETWORKDAYS(L1785,IF(M1785&lt;&gt;"",M1785,TODAY()),FESTIVOS_CO!A:A)&gt;2,
"VENCIDO",
IF(
NETWORKDAYS(L1785,IF(M1785&lt;&gt;"",M1785,TODAY()),FESTIVOS_CO!A:A)=2,
"ALERTA",
"A TIEMPO"
)))</f>
        <v/>
      </c>
      <c r="I1785" s="40"/>
      <c r="J1785" s="36"/>
      <c r="K1785" s="37"/>
      <c r="L1785" s="50"/>
      <c r="M1785" s="37"/>
      <c r="N1785" s="52"/>
      <c r="O1785" s="52"/>
      <c r="P1785" s="36"/>
      <c r="Q1785" s="36"/>
      <c r="R1785" s="40"/>
      <c r="S1785" s="36"/>
      <c r="T1785" s="40"/>
      <c r="U1785" s="40"/>
      <c r="V1785" s="81"/>
      <c r="W1785" s="40"/>
      <c r="X1785" s="40"/>
      <c r="Y1785" s="40"/>
      <c r="Z1785" s="38" t="str">
        <f>IFERROR(VLOOKUP(Y1785,DIRECTORIO!A:B,2,FALSE),"")</f>
        <v/>
      </c>
      <c r="AA1785" s="40"/>
      <c r="AB1785" s="40"/>
      <c r="AC1785" s="40"/>
      <c r="AD1785" s="40"/>
      <c r="AE1785" s="40"/>
      <c r="AF1785" s="40"/>
      <c r="AG1785" s="41" t="s">
        <v>109</v>
      </c>
      <c r="AH1785" s="42"/>
      <c r="AI1785" s="54" t="str">
        <f t="shared" ca="1" si="349"/>
        <v>PENDIENTE NOTIFICACIÓN ELECTRÓNICA</v>
      </c>
      <c r="AJ1785" s="37"/>
      <c r="AK1785" s="37"/>
      <c r="AL1785" s="37"/>
      <c r="AM1785" s="53" t="str">
        <f>IF(AK1785="","",WORKDAY(AK1785,5,FESTIVOS_CO!A:A))</f>
        <v/>
      </c>
      <c r="AN1785" s="37"/>
      <c r="AO1785" s="37"/>
      <c r="AP1785" s="54" t="str">
        <f t="shared" ca="1" si="342"/>
        <v>NO APLICA</v>
      </c>
      <c r="AQ1785" s="36"/>
      <c r="AR1785" s="43"/>
      <c r="AS1785" s="37"/>
      <c r="AT1785" s="36"/>
      <c r="AU1785" s="37"/>
      <c r="AV1785" s="36"/>
      <c r="AW1785" s="36"/>
      <c r="AX1785" s="37"/>
      <c r="AY1785" s="140" t="str">
        <f>IF(AU1785="","",WORKDAY(AU1785,5,FESTIVOS_CO!A:A))</f>
        <v/>
      </c>
      <c r="AZ1785" s="54" t="str">
        <f t="shared" ca="1" si="339"/>
        <v>NO APLICA</v>
      </c>
      <c r="BA1785" s="55" t="str">
        <f>IF(AX1785="","",WORKDAY(AX1785,5,FESTIVOS_CO!A:A))</f>
        <v/>
      </c>
      <c r="BB1785" s="39"/>
      <c r="BC1785" s="40"/>
      <c r="BD1785" s="40"/>
      <c r="BE1785" s="56" t="str">
        <f t="shared" ca="1" si="340"/>
        <v>NO APLICA</v>
      </c>
      <c r="BF1785" s="37"/>
      <c r="BG1785" s="45"/>
      <c r="BH1785" s="37"/>
      <c r="BI1785" s="36"/>
      <c r="BJ1785" s="37"/>
      <c r="BK1785" s="36"/>
      <c r="BL1785" s="36"/>
      <c r="BM1785" s="53" t="str">
        <f>IF(BJ1785="","",WORKDAY(BJ1785,5,FESTIVOS_CO!A:A))</f>
        <v/>
      </c>
      <c r="BN1785" s="57" t="str">
        <f t="shared" ca="1" si="350"/>
        <v>PENDIENTE HACER AVISO</v>
      </c>
      <c r="BO1785" s="54" t="str">
        <f t="shared" ca="1" si="343"/>
        <v>EN TRÁMITE NOTIF. POR AVISO</v>
      </c>
      <c r="BP1785" s="37"/>
      <c r="BQ1785" s="53" t="str">
        <f>IF(BP1785="","",WORKDAY(BP1785,5,FESTIVOS_CO!A:A))</f>
        <v/>
      </c>
      <c r="BR1785" s="37"/>
      <c r="BS1785" s="36"/>
      <c r="BT1785" s="38"/>
      <c r="BU1785" s="58" t="e">
        <f>VLOOKUP(BT1785,Hoja2!$C:$D,2,0)</f>
        <v>#N/A</v>
      </c>
      <c r="BV1785" s="80" t="str">
        <f>IF(
AND(AO1785="",BD1785="",BQ1785=""),
"EN PROCESO NOTIFICACION / COMUNICACION",
IF(
BT1785="",
"NO APLICA",
IF(
BU1785=60,
IF(AO1785&lt;&gt;"",AO1785,IF(BD1785&lt;&gt;"",BD1785,BQ1785))+60,
WORKDAY(
IF(AO1785&lt;&gt;"",AO1785,IF(BD1785&lt;&gt;"",BD1785,BQ1785)),
BU1785,
FESTIVOS_CO!A:A
)
)
))</f>
        <v>EN PROCESO NOTIFICACION / COMUNICACION</v>
      </c>
      <c r="BW1785" s="44"/>
      <c r="BX1785" s="53"/>
      <c r="BY1785" s="45"/>
      <c r="BZ1785" s="37"/>
      <c r="CA1785" s="54" t="str">
        <f t="shared" si="344"/>
        <v>PENDIENTE EJECUTORIA</v>
      </c>
      <c r="CB1785" s="59" t="str">
        <f t="shared" si="341"/>
        <v/>
      </c>
      <c r="CC1785" s="36"/>
      <c r="CD1785" s="40"/>
      <c r="CE1785" s="46"/>
      <c r="CF1785" s="40"/>
      <c r="CG1785" s="40"/>
      <c r="CH1785" s="40"/>
      <c r="CI1785" s="36"/>
      <c r="CJ1785" s="47"/>
      <c r="CK1785" s="40"/>
      <c r="CL1785" s="40"/>
      <c r="CM1785" s="40"/>
      <c r="CN1785" s="40"/>
    </row>
    <row r="1786" spans="1:92" ht="42.75" hidden="1">
      <c r="A1786" s="49" t="str">
        <f t="shared" si="345"/>
        <v>SIN GESTIÓN</v>
      </c>
      <c r="B1786" s="58"/>
      <c r="C1786" s="37"/>
      <c r="D1786" s="37"/>
      <c r="E1786" s="49" t="str">
        <f t="shared" si="346"/>
        <v>PENDIENTE NOTIFICACIÓN</v>
      </c>
      <c r="F1786" s="141" t="str">
        <f t="shared" si="347"/>
        <v>PENDIENTE NOTIFICACIÓN</v>
      </c>
      <c r="G1786" s="49" t="str">
        <f t="shared" si="348"/>
        <v/>
      </c>
      <c r="H1786" s="51" t="str">
        <f ca="1">IF(
L1786="",
"",
IF(
NETWORKDAYS(L1786,IF(M1786&lt;&gt;"",M1786,TODAY()),FESTIVOS_CO!A:A)&gt;2,
"VENCIDO",
IF(
NETWORKDAYS(L1786,IF(M1786&lt;&gt;"",M1786,TODAY()),FESTIVOS_CO!A:A)=2,
"ALERTA",
"A TIEMPO"
)))</f>
        <v/>
      </c>
      <c r="I1786" s="40"/>
      <c r="J1786" s="36"/>
      <c r="K1786" s="37"/>
      <c r="L1786" s="50"/>
      <c r="M1786" s="37"/>
      <c r="N1786" s="52"/>
      <c r="O1786" s="52"/>
      <c r="P1786" s="36"/>
      <c r="Q1786" s="36"/>
      <c r="R1786" s="40"/>
      <c r="S1786" s="36"/>
      <c r="T1786" s="40"/>
      <c r="U1786" s="40"/>
      <c r="V1786" s="81"/>
      <c r="W1786" s="40"/>
      <c r="X1786" s="40"/>
      <c r="Y1786" s="40"/>
      <c r="Z1786" s="38" t="str">
        <f>IFERROR(VLOOKUP(Y1786,DIRECTORIO!A:B,2,FALSE),"")</f>
        <v/>
      </c>
      <c r="AA1786" s="40"/>
      <c r="AB1786" s="40"/>
      <c r="AC1786" s="40"/>
      <c r="AD1786" s="40"/>
      <c r="AE1786" s="40"/>
      <c r="AF1786" s="40"/>
      <c r="AG1786" s="41" t="s">
        <v>109</v>
      </c>
      <c r="AH1786" s="42"/>
      <c r="AI1786" s="54" t="str">
        <f t="shared" ca="1" si="349"/>
        <v>PENDIENTE NOTIFICACIÓN ELECTRÓNICA</v>
      </c>
      <c r="AJ1786" s="37"/>
      <c r="AK1786" s="37"/>
      <c r="AL1786" s="37"/>
      <c r="AM1786" s="53" t="str">
        <f>IF(AK1786="","",WORKDAY(AK1786,5,FESTIVOS_CO!A:A))</f>
        <v/>
      </c>
      <c r="AN1786" s="37"/>
      <c r="AO1786" s="37"/>
      <c r="AP1786" s="54" t="str">
        <f t="shared" ca="1" si="342"/>
        <v>NO APLICA</v>
      </c>
      <c r="AQ1786" s="36"/>
      <c r="AR1786" s="43"/>
      <c r="AS1786" s="37"/>
      <c r="AT1786" s="36"/>
      <c r="AU1786" s="37"/>
      <c r="AV1786" s="36"/>
      <c r="AW1786" s="36"/>
      <c r="AX1786" s="37"/>
      <c r="AY1786" s="140" t="str">
        <f>IF(AU1786="","",WORKDAY(AU1786,5,FESTIVOS_CO!A:A))</f>
        <v/>
      </c>
      <c r="AZ1786" s="54" t="str">
        <f t="shared" ca="1" si="339"/>
        <v>NO APLICA</v>
      </c>
      <c r="BA1786" s="55" t="str">
        <f>IF(AX1786="","",WORKDAY(AX1786,5,FESTIVOS_CO!A:A))</f>
        <v/>
      </c>
      <c r="BB1786" s="39"/>
      <c r="BC1786" s="40"/>
      <c r="BD1786" s="40"/>
      <c r="BE1786" s="56" t="str">
        <f t="shared" ca="1" si="340"/>
        <v>NO APLICA</v>
      </c>
      <c r="BF1786" s="37"/>
      <c r="BG1786" s="45"/>
      <c r="BH1786" s="37"/>
      <c r="BI1786" s="36"/>
      <c r="BJ1786" s="37"/>
      <c r="BK1786" s="36"/>
      <c r="BL1786" s="36"/>
      <c r="BM1786" s="53" t="str">
        <f>IF(BJ1786="","",WORKDAY(BJ1786,5,FESTIVOS_CO!A:A))</f>
        <v/>
      </c>
      <c r="BN1786" s="57" t="str">
        <f t="shared" ca="1" si="350"/>
        <v>PENDIENTE HACER AVISO</v>
      </c>
      <c r="BO1786" s="54" t="str">
        <f t="shared" ca="1" si="343"/>
        <v>EN TRÁMITE NOTIF. POR AVISO</v>
      </c>
      <c r="BP1786" s="37"/>
      <c r="BQ1786" s="53" t="str">
        <f>IF(BP1786="","",WORKDAY(BP1786,5,FESTIVOS_CO!A:A))</f>
        <v/>
      </c>
      <c r="BR1786" s="37"/>
      <c r="BS1786" s="36"/>
      <c r="BT1786" s="38"/>
      <c r="BU1786" s="58" t="e">
        <f>VLOOKUP(BT1786,Hoja2!$C:$D,2,0)</f>
        <v>#N/A</v>
      </c>
      <c r="BV1786" s="80" t="str">
        <f>IF(
AND(AO1786="",BD1786="",BQ1786=""),
"EN PROCESO NOTIFICACION / COMUNICACION",
IF(
BT1786="",
"NO APLICA",
IF(
BU1786=60,
IF(AO1786&lt;&gt;"",AO1786,IF(BD1786&lt;&gt;"",BD1786,BQ1786))+60,
WORKDAY(
IF(AO1786&lt;&gt;"",AO1786,IF(BD1786&lt;&gt;"",BD1786,BQ1786)),
BU1786,
FESTIVOS_CO!A:A
)
)
))</f>
        <v>EN PROCESO NOTIFICACION / COMUNICACION</v>
      </c>
      <c r="BW1786" s="44"/>
      <c r="BX1786" s="53"/>
      <c r="BY1786" s="45"/>
      <c r="BZ1786" s="37"/>
      <c r="CA1786" s="54" t="str">
        <f t="shared" si="344"/>
        <v>PENDIENTE EJECUTORIA</v>
      </c>
      <c r="CB1786" s="59" t="str">
        <f t="shared" si="341"/>
        <v/>
      </c>
      <c r="CC1786" s="36"/>
      <c r="CD1786" s="40"/>
      <c r="CE1786" s="46"/>
      <c r="CF1786" s="40"/>
      <c r="CG1786" s="40"/>
      <c r="CH1786" s="40"/>
      <c r="CI1786" s="36"/>
      <c r="CJ1786" s="47"/>
      <c r="CK1786" s="40"/>
      <c r="CL1786" s="40"/>
      <c r="CM1786" s="40"/>
      <c r="CN1786" s="40"/>
    </row>
    <row r="1787" spans="1:92" ht="42.75" hidden="1">
      <c r="A1787" s="49" t="str">
        <f t="shared" si="345"/>
        <v>SIN GESTIÓN</v>
      </c>
      <c r="B1787" s="58"/>
      <c r="C1787" s="37"/>
      <c r="D1787" s="37"/>
      <c r="E1787" s="49" t="str">
        <f t="shared" si="346"/>
        <v>PENDIENTE NOTIFICACIÓN</v>
      </c>
      <c r="F1787" s="141" t="str">
        <f t="shared" si="347"/>
        <v>PENDIENTE NOTIFICACIÓN</v>
      </c>
      <c r="G1787" s="49" t="str">
        <f t="shared" si="348"/>
        <v/>
      </c>
      <c r="H1787" s="51" t="str">
        <f ca="1">IF(
L1787="",
"",
IF(
NETWORKDAYS(L1787,IF(M1787&lt;&gt;"",M1787,TODAY()),FESTIVOS_CO!A:A)&gt;2,
"VENCIDO",
IF(
NETWORKDAYS(L1787,IF(M1787&lt;&gt;"",M1787,TODAY()),FESTIVOS_CO!A:A)=2,
"ALERTA",
"A TIEMPO"
)))</f>
        <v/>
      </c>
      <c r="I1787" s="40"/>
      <c r="J1787" s="36"/>
      <c r="K1787" s="37"/>
      <c r="L1787" s="50"/>
      <c r="M1787" s="37"/>
      <c r="N1787" s="52"/>
      <c r="O1787" s="52"/>
      <c r="P1787" s="36"/>
      <c r="Q1787" s="36"/>
      <c r="R1787" s="40"/>
      <c r="S1787" s="36"/>
      <c r="T1787" s="40"/>
      <c r="U1787" s="40"/>
      <c r="V1787" s="81"/>
      <c r="W1787" s="40"/>
      <c r="X1787" s="40"/>
      <c r="Y1787" s="40"/>
      <c r="Z1787" s="38" t="str">
        <f>IFERROR(VLOOKUP(Y1787,DIRECTORIO!A:B,2,FALSE),"")</f>
        <v/>
      </c>
      <c r="AA1787" s="40"/>
      <c r="AB1787" s="40"/>
      <c r="AC1787" s="40"/>
      <c r="AD1787" s="40"/>
      <c r="AE1787" s="40"/>
      <c r="AF1787" s="40"/>
      <c r="AG1787" s="41" t="s">
        <v>109</v>
      </c>
      <c r="AH1787" s="42"/>
      <c r="AI1787" s="54" t="str">
        <f t="shared" ca="1" si="349"/>
        <v>PENDIENTE NOTIFICACIÓN ELECTRÓNICA</v>
      </c>
      <c r="AJ1787" s="37"/>
      <c r="AK1787" s="37"/>
      <c r="AL1787" s="37"/>
      <c r="AM1787" s="53" t="str">
        <f>IF(AK1787="","",WORKDAY(AK1787,5,FESTIVOS_CO!A:A))</f>
        <v/>
      </c>
      <c r="AN1787" s="37"/>
      <c r="AO1787" s="37"/>
      <c r="AP1787" s="54" t="str">
        <f t="shared" ca="1" si="342"/>
        <v>NO APLICA</v>
      </c>
      <c r="AQ1787" s="36"/>
      <c r="AR1787" s="43"/>
      <c r="AS1787" s="37"/>
      <c r="AT1787" s="36"/>
      <c r="AU1787" s="37"/>
      <c r="AV1787" s="36"/>
      <c r="AW1787" s="36"/>
      <c r="AX1787" s="37"/>
      <c r="AY1787" s="140" t="str">
        <f>IF(AU1787="","",WORKDAY(AU1787,5,FESTIVOS_CO!A:A))</f>
        <v/>
      </c>
      <c r="AZ1787" s="54" t="str">
        <f t="shared" ca="1" si="339"/>
        <v>NO APLICA</v>
      </c>
      <c r="BA1787" s="55" t="str">
        <f>IF(AX1787="","",WORKDAY(AX1787,5,FESTIVOS_CO!A:A))</f>
        <v/>
      </c>
      <c r="BB1787" s="39"/>
      <c r="BC1787" s="40"/>
      <c r="BD1787" s="40"/>
      <c r="BE1787" s="56" t="str">
        <f t="shared" ca="1" si="340"/>
        <v>NO APLICA</v>
      </c>
      <c r="BF1787" s="37"/>
      <c r="BG1787" s="45"/>
      <c r="BH1787" s="37"/>
      <c r="BI1787" s="36"/>
      <c r="BJ1787" s="37"/>
      <c r="BK1787" s="36"/>
      <c r="BL1787" s="36"/>
      <c r="BM1787" s="53" t="str">
        <f>IF(BJ1787="","",WORKDAY(BJ1787,5,FESTIVOS_CO!A:A))</f>
        <v/>
      </c>
      <c r="BN1787" s="57" t="str">
        <f t="shared" ca="1" si="350"/>
        <v>PENDIENTE HACER AVISO</v>
      </c>
      <c r="BO1787" s="54" t="str">
        <f t="shared" ca="1" si="343"/>
        <v>EN TRÁMITE NOTIF. POR AVISO</v>
      </c>
      <c r="BP1787" s="37"/>
      <c r="BQ1787" s="53" t="str">
        <f>IF(BP1787="","",WORKDAY(BP1787,5,FESTIVOS_CO!A:A))</f>
        <v/>
      </c>
      <c r="BR1787" s="37"/>
      <c r="BS1787" s="36"/>
      <c r="BT1787" s="38"/>
      <c r="BU1787" s="58" t="e">
        <f>VLOOKUP(BT1787,Hoja2!$C:$D,2,0)</f>
        <v>#N/A</v>
      </c>
      <c r="BV1787" s="80" t="str">
        <f>IF(
AND(AO1787="",BD1787="",BQ1787=""),
"EN PROCESO NOTIFICACION / COMUNICACION",
IF(
BT1787="",
"NO APLICA",
IF(
BU1787=60,
IF(AO1787&lt;&gt;"",AO1787,IF(BD1787&lt;&gt;"",BD1787,BQ1787))+60,
WORKDAY(
IF(AO1787&lt;&gt;"",AO1787,IF(BD1787&lt;&gt;"",BD1787,BQ1787)),
BU1787,
FESTIVOS_CO!A:A
)
)
))</f>
        <v>EN PROCESO NOTIFICACION / COMUNICACION</v>
      </c>
      <c r="BW1787" s="44"/>
      <c r="BX1787" s="53"/>
      <c r="BY1787" s="45"/>
      <c r="BZ1787" s="37"/>
      <c r="CA1787" s="54" t="str">
        <f t="shared" si="344"/>
        <v>PENDIENTE EJECUTORIA</v>
      </c>
      <c r="CB1787" s="59" t="str">
        <f t="shared" si="341"/>
        <v/>
      </c>
      <c r="CC1787" s="36"/>
      <c r="CD1787" s="40"/>
      <c r="CE1787" s="46"/>
      <c r="CF1787" s="40"/>
      <c r="CG1787" s="40"/>
      <c r="CH1787" s="40"/>
      <c r="CI1787" s="36"/>
      <c r="CJ1787" s="47"/>
      <c r="CK1787" s="40"/>
      <c r="CL1787" s="40"/>
      <c r="CM1787" s="40"/>
      <c r="CN1787" s="40"/>
    </row>
    <row r="1788" spans="1:92" ht="42.75" hidden="1">
      <c r="A1788" s="49" t="str">
        <f t="shared" si="345"/>
        <v>SIN GESTIÓN</v>
      </c>
      <c r="B1788" s="58"/>
      <c r="C1788" s="37"/>
      <c r="D1788" s="37"/>
      <c r="E1788" s="49" t="str">
        <f t="shared" si="346"/>
        <v>PENDIENTE NOTIFICACIÓN</v>
      </c>
      <c r="F1788" s="141" t="str">
        <f t="shared" si="347"/>
        <v>PENDIENTE NOTIFICACIÓN</v>
      </c>
      <c r="G1788" s="49" t="str">
        <f t="shared" si="348"/>
        <v/>
      </c>
      <c r="H1788" s="51" t="str">
        <f ca="1">IF(
L1788="",
"",
IF(
NETWORKDAYS(L1788,IF(M1788&lt;&gt;"",M1788,TODAY()),FESTIVOS_CO!A:A)&gt;2,
"VENCIDO",
IF(
NETWORKDAYS(L1788,IF(M1788&lt;&gt;"",M1788,TODAY()),FESTIVOS_CO!A:A)=2,
"ALERTA",
"A TIEMPO"
)))</f>
        <v/>
      </c>
      <c r="I1788" s="40"/>
      <c r="J1788" s="36"/>
      <c r="K1788" s="37"/>
      <c r="L1788" s="50"/>
      <c r="M1788" s="37"/>
      <c r="N1788" s="52"/>
      <c r="O1788" s="52"/>
      <c r="P1788" s="36"/>
      <c r="Q1788" s="36"/>
      <c r="R1788" s="40"/>
      <c r="S1788" s="36"/>
      <c r="T1788" s="40"/>
      <c r="U1788" s="40"/>
      <c r="V1788" s="81"/>
      <c r="W1788" s="40"/>
      <c r="X1788" s="40"/>
      <c r="Y1788" s="40"/>
      <c r="Z1788" s="38" t="str">
        <f>IFERROR(VLOOKUP(Y1788,DIRECTORIO!A:B,2,FALSE),"")</f>
        <v/>
      </c>
      <c r="AA1788" s="40"/>
      <c r="AB1788" s="40"/>
      <c r="AC1788" s="40"/>
      <c r="AD1788" s="40"/>
      <c r="AE1788" s="40"/>
      <c r="AF1788" s="40"/>
      <c r="AG1788" s="41" t="s">
        <v>109</v>
      </c>
      <c r="AH1788" s="42"/>
      <c r="AI1788" s="54" t="str">
        <f t="shared" ca="1" si="349"/>
        <v>PENDIENTE NOTIFICACIÓN ELECTRÓNICA</v>
      </c>
      <c r="AJ1788" s="37"/>
      <c r="AK1788" s="37"/>
      <c r="AL1788" s="37"/>
      <c r="AM1788" s="53" t="str">
        <f>IF(AK1788="","",WORKDAY(AK1788,5,FESTIVOS_CO!A:A))</f>
        <v/>
      </c>
      <c r="AN1788" s="37"/>
      <c r="AO1788" s="37"/>
      <c r="AP1788" s="54" t="str">
        <f t="shared" ca="1" si="342"/>
        <v>NO APLICA</v>
      </c>
      <c r="AQ1788" s="36"/>
      <c r="AR1788" s="43"/>
      <c r="AS1788" s="37"/>
      <c r="AT1788" s="36"/>
      <c r="AU1788" s="37"/>
      <c r="AV1788" s="36"/>
      <c r="AW1788" s="36"/>
      <c r="AX1788" s="37"/>
      <c r="AY1788" s="140" t="str">
        <f>IF(AU1788="","",WORKDAY(AU1788,5,FESTIVOS_CO!A:A))</f>
        <v/>
      </c>
      <c r="AZ1788" s="54" t="str">
        <f t="shared" ca="1" si="339"/>
        <v>NO APLICA</v>
      </c>
      <c r="BA1788" s="55" t="str">
        <f>IF(AX1788="","",WORKDAY(AX1788,5,FESTIVOS_CO!A:A))</f>
        <v/>
      </c>
      <c r="BB1788" s="39"/>
      <c r="BC1788" s="40"/>
      <c r="BD1788" s="40"/>
      <c r="BE1788" s="56" t="str">
        <f t="shared" ca="1" si="340"/>
        <v>NO APLICA</v>
      </c>
      <c r="BF1788" s="37"/>
      <c r="BG1788" s="45"/>
      <c r="BH1788" s="37"/>
      <c r="BI1788" s="36"/>
      <c r="BJ1788" s="37"/>
      <c r="BK1788" s="36"/>
      <c r="BL1788" s="36"/>
      <c r="BM1788" s="53" t="str">
        <f>IF(BJ1788="","",WORKDAY(BJ1788,5,FESTIVOS_CO!A:A))</f>
        <v/>
      </c>
      <c r="BN1788" s="57" t="str">
        <f t="shared" ca="1" si="350"/>
        <v>PENDIENTE HACER AVISO</v>
      </c>
      <c r="BO1788" s="54" t="str">
        <f t="shared" ca="1" si="343"/>
        <v>EN TRÁMITE NOTIF. POR AVISO</v>
      </c>
      <c r="BP1788" s="37"/>
      <c r="BQ1788" s="53" t="str">
        <f>IF(BP1788="","",WORKDAY(BP1788,5,FESTIVOS_CO!A:A))</f>
        <v/>
      </c>
      <c r="BR1788" s="37"/>
      <c r="BS1788" s="36"/>
      <c r="BT1788" s="38"/>
      <c r="BU1788" s="58" t="e">
        <f>VLOOKUP(BT1788,Hoja2!$C:$D,2,0)</f>
        <v>#N/A</v>
      </c>
      <c r="BV1788" s="80" t="str">
        <f>IF(
AND(AO1788="",BD1788="",BQ1788=""),
"EN PROCESO NOTIFICACION / COMUNICACION",
IF(
BT1788="",
"NO APLICA",
IF(
BU1788=60,
IF(AO1788&lt;&gt;"",AO1788,IF(BD1788&lt;&gt;"",BD1788,BQ1788))+60,
WORKDAY(
IF(AO1788&lt;&gt;"",AO1788,IF(BD1788&lt;&gt;"",BD1788,BQ1788)),
BU1788,
FESTIVOS_CO!A:A
)
)
))</f>
        <v>EN PROCESO NOTIFICACION / COMUNICACION</v>
      </c>
      <c r="BW1788" s="44"/>
      <c r="BX1788" s="53"/>
      <c r="BY1788" s="45"/>
      <c r="BZ1788" s="37"/>
      <c r="CA1788" s="54" t="str">
        <f t="shared" si="344"/>
        <v>PENDIENTE EJECUTORIA</v>
      </c>
      <c r="CB1788" s="59" t="str">
        <f t="shared" si="341"/>
        <v/>
      </c>
      <c r="CC1788" s="36"/>
      <c r="CD1788" s="40"/>
      <c r="CE1788" s="46"/>
      <c r="CF1788" s="40"/>
      <c r="CG1788" s="40"/>
      <c r="CH1788" s="40"/>
      <c r="CI1788" s="36"/>
      <c r="CJ1788" s="47"/>
      <c r="CK1788" s="40"/>
      <c r="CL1788" s="40"/>
      <c r="CM1788" s="40"/>
      <c r="CN1788" s="40"/>
    </row>
    <row r="1789" spans="1:92" ht="42.75" hidden="1">
      <c r="A1789" s="49" t="str">
        <f t="shared" si="345"/>
        <v>SIN GESTIÓN</v>
      </c>
      <c r="B1789" s="58"/>
      <c r="C1789" s="37"/>
      <c r="D1789" s="37"/>
      <c r="E1789" s="49" t="str">
        <f t="shared" si="346"/>
        <v>PENDIENTE NOTIFICACIÓN</v>
      </c>
      <c r="F1789" s="141" t="str">
        <f t="shared" si="347"/>
        <v>PENDIENTE NOTIFICACIÓN</v>
      </c>
      <c r="G1789" s="49" t="str">
        <f t="shared" si="348"/>
        <v/>
      </c>
      <c r="H1789" s="51" t="str">
        <f ca="1">IF(
L1789="",
"",
IF(
NETWORKDAYS(L1789,IF(M1789&lt;&gt;"",M1789,TODAY()),FESTIVOS_CO!A:A)&gt;2,
"VENCIDO",
IF(
NETWORKDAYS(L1789,IF(M1789&lt;&gt;"",M1789,TODAY()),FESTIVOS_CO!A:A)=2,
"ALERTA",
"A TIEMPO"
)))</f>
        <v/>
      </c>
      <c r="I1789" s="40"/>
      <c r="J1789" s="36"/>
      <c r="K1789" s="37"/>
      <c r="L1789" s="50"/>
      <c r="M1789" s="37"/>
      <c r="N1789" s="52"/>
      <c r="O1789" s="52"/>
      <c r="P1789" s="36"/>
      <c r="Q1789" s="36"/>
      <c r="R1789" s="40"/>
      <c r="S1789" s="36"/>
      <c r="T1789" s="40"/>
      <c r="U1789" s="40"/>
      <c r="V1789" s="81"/>
      <c r="W1789" s="40"/>
      <c r="X1789" s="40"/>
      <c r="Y1789" s="40"/>
      <c r="Z1789" s="38" t="str">
        <f>IFERROR(VLOOKUP(Y1789,DIRECTORIO!A:B,2,FALSE),"")</f>
        <v/>
      </c>
      <c r="AA1789" s="40"/>
      <c r="AB1789" s="40"/>
      <c r="AC1789" s="40"/>
      <c r="AD1789" s="40"/>
      <c r="AE1789" s="40"/>
      <c r="AF1789" s="40"/>
      <c r="AG1789" s="41" t="s">
        <v>109</v>
      </c>
      <c r="AH1789" s="42"/>
      <c r="AI1789" s="54" t="str">
        <f t="shared" ca="1" si="349"/>
        <v>PENDIENTE NOTIFICACIÓN ELECTRÓNICA</v>
      </c>
      <c r="AJ1789" s="37"/>
      <c r="AK1789" s="37"/>
      <c r="AL1789" s="37"/>
      <c r="AM1789" s="53" t="str">
        <f>IF(AK1789="","",WORKDAY(AK1789,5,FESTIVOS_CO!A:A))</f>
        <v/>
      </c>
      <c r="AN1789" s="37"/>
      <c r="AO1789" s="37"/>
      <c r="AP1789" s="54" t="str">
        <f t="shared" ca="1" si="342"/>
        <v>NO APLICA</v>
      </c>
      <c r="AQ1789" s="36"/>
      <c r="AR1789" s="43"/>
      <c r="AS1789" s="37"/>
      <c r="AT1789" s="36"/>
      <c r="AU1789" s="37"/>
      <c r="AV1789" s="36"/>
      <c r="AW1789" s="36"/>
      <c r="AX1789" s="37"/>
      <c r="AY1789" s="140" t="str">
        <f>IF(AU1789="","",WORKDAY(AU1789,5,FESTIVOS_CO!A:A))</f>
        <v/>
      </c>
      <c r="AZ1789" s="54" t="str">
        <f t="shared" ca="1" si="339"/>
        <v>NO APLICA</v>
      </c>
      <c r="BA1789" s="55" t="str">
        <f>IF(AX1789="","",WORKDAY(AX1789,5,FESTIVOS_CO!A:A))</f>
        <v/>
      </c>
      <c r="BB1789" s="39"/>
      <c r="BC1789" s="40"/>
      <c r="BD1789" s="40"/>
      <c r="BE1789" s="56" t="str">
        <f t="shared" ca="1" si="340"/>
        <v>NO APLICA</v>
      </c>
      <c r="BF1789" s="37"/>
      <c r="BG1789" s="45"/>
      <c r="BH1789" s="37"/>
      <c r="BI1789" s="36"/>
      <c r="BJ1789" s="37"/>
      <c r="BK1789" s="36"/>
      <c r="BL1789" s="36"/>
      <c r="BM1789" s="53" t="str">
        <f>IF(BJ1789="","",WORKDAY(BJ1789,5,FESTIVOS_CO!A:A))</f>
        <v/>
      </c>
      <c r="BN1789" s="57" t="str">
        <f t="shared" ca="1" si="350"/>
        <v>PENDIENTE HACER AVISO</v>
      </c>
      <c r="BO1789" s="54" t="str">
        <f t="shared" ca="1" si="343"/>
        <v>EN TRÁMITE NOTIF. POR AVISO</v>
      </c>
      <c r="BP1789" s="37"/>
      <c r="BQ1789" s="53" t="str">
        <f>IF(BP1789="","",WORKDAY(BP1789,5,FESTIVOS_CO!A:A))</f>
        <v/>
      </c>
      <c r="BR1789" s="37"/>
      <c r="BS1789" s="36"/>
      <c r="BT1789" s="38"/>
      <c r="BU1789" s="58" t="e">
        <f>VLOOKUP(BT1789,Hoja2!$C:$D,2,0)</f>
        <v>#N/A</v>
      </c>
      <c r="BV1789" s="80" t="str">
        <f>IF(
AND(AO1789="",BD1789="",BQ1789=""),
"EN PROCESO NOTIFICACION / COMUNICACION",
IF(
BT1789="",
"NO APLICA",
IF(
BU1789=60,
IF(AO1789&lt;&gt;"",AO1789,IF(BD1789&lt;&gt;"",BD1789,BQ1789))+60,
WORKDAY(
IF(AO1789&lt;&gt;"",AO1789,IF(BD1789&lt;&gt;"",BD1789,BQ1789)),
BU1789,
FESTIVOS_CO!A:A
)
)
))</f>
        <v>EN PROCESO NOTIFICACION / COMUNICACION</v>
      </c>
      <c r="BW1789" s="44"/>
      <c r="BX1789" s="53"/>
      <c r="BY1789" s="45"/>
      <c r="BZ1789" s="37"/>
      <c r="CA1789" s="54" t="str">
        <f t="shared" si="344"/>
        <v>PENDIENTE EJECUTORIA</v>
      </c>
      <c r="CB1789" s="59" t="str">
        <f t="shared" si="341"/>
        <v/>
      </c>
      <c r="CC1789" s="36"/>
      <c r="CD1789" s="40"/>
      <c r="CE1789" s="46"/>
      <c r="CF1789" s="40"/>
      <c r="CG1789" s="40"/>
      <c r="CH1789" s="40"/>
      <c r="CI1789" s="36"/>
      <c r="CJ1789" s="47"/>
      <c r="CK1789" s="40"/>
      <c r="CL1789" s="40"/>
      <c r="CM1789" s="40"/>
      <c r="CN1789" s="40"/>
    </row>
    <row r="1790" spans="1:92" ht="42.75" hidden="1">
      <c r="A1790" s="49" t="str">
        <f t="shared" si="345"/>
        <v>SIN GESTIÓN</v>
      </c>
      <c r="B1790" s="58"/>
      <c r="C1790" s="37"/>
      <c r="D1790" s="37"/>
      <c r="E1790" s="49" t="str">
        <f t="shared" si="346"/>
        <v>PENDIENTE NOTIFICACIÓN</v>
      </c>
      <c r="F1790" s="141" t="str">
        <f t="shared" si="347"/>
        <v>PENDIENTE NOTIFICACIÓN</v>
      </c>
      <c r="G1790" s="49" t="str">
        <f t="shared" si="348"/>
        <v/>
      </c>
      <c r="H1790" s="51" t="str">
        <f ca="1">IF(
L1790="",
"",
IF(
NETWORKDAYS(L1790,IF(M1790&lt;&gt;"",M1790,TODAY()),FESTIVOS_CO!A:A)&gt;2,
"VENCIDO",
IF(
NETWORKDAYS(L1790,IF(M1790&lt;&gt;"",M1790,TODAY()),FESTIVOS_CO!A:A)=2,
"ALERTA",
"A TIEMPO"
)))</f>
        <v/>
      </c>
      <c r="I1790" s="40"/>
      <c r="J1790" s="36"/>
      <c r="K1790" s="37"/>
      <c r="L1790" s="50"/>
      <c r="M1790" s="37"/>
      <c r="N1790" s="52"/>
      <c r="O1790" s="52"/>
      <c r="P1790" s="36"/>
      <c r="Q1790" s="36"/>
      <c r="R1790" s="40"/>
      <c r="S1790" s="36"/>
      <c r="T1790" s="40"/>
      <c r="U1790" s="40"/>
      <c r="V1790" s="81"/>
      <c r="W1790" s="40"/>
      <c r="X1790" s="40"/>
      <c r="Y1790" s="40"/>
      <c r="Z1790" s="38" t="str">
        <f>IFERROR(VLOOKUP(Y1790,DIRECTORIO!A:B,2,FALSE),"")</f>
        <v/>
      </c>
      <c r="AA1790" s="40"/>
      <c r="AB1790" s="40"/>
      <c r="AC1790" s="40"/>
      <c r="AD1790" s="40"/>
      <c r="AE1790" s="40"/>
      <c r="AF1790" s="40"/>
      <c r="AG1790" s="41" t="s">
        <v>109</v>
      </c>
      <c r="AH1790" s="42"/>
      <c r="AI1790" s="54" t="str">
        <f t="shared" ca="1" si="349"/>
        <v>PENDIENTE NOTIFICACIÓN ELECTRÓNICA</v>
      </c>
      <c r="AJ1790" s="37"/>
      <c r="AK1790" s="37"/>
      <c r="AL1790" s="37"/>
      <c r="AM1790" s="53" t="str">
        <f>IF(AK1790="","",WORKDAY(AK1790,5,FESTIVOS_CO!A:A))</f>
        <v/>
      </c>
      <c r="AN1790" s="37"/>
      <c r="AO1790" s="37"/>
      <c r="AP1790" s="54" t="str">
        <f t="shared" ca="1" si="342"/>
        <v>NO APLICA</v>
      </c>
      <c r="AQ1790" s="36"/>
      <c r="AR1790" s="43"/>
      <c r="AS1790" s="37"/>
      <c r="AT1790" s="36"/>
      <c r="AU1790" s="37"/>
      <c r="AV1790" s="36"/>
      <c r="AW1790" s="36"/>
      <c r="AX1790" s="37"/>
      <c r="AY1790" s="140" t="str">
        <f>IF(AU1790="","",WORKDAY(AU1790,5,FESTIVOS_CO!A:A))</f>
        <v/>
      </c>
      <c r="AZ1790" s="54" t="str">
        <f t="shared" ca="1" si="339"/>
        <v>NO APLICA</v>
      </c>
      <c r="BA1790" s="55" t="str">
        <f>IF(AX1790="","",WORKDAY(AX1790,5,FESTIVOS_CO!A:A))</f>
        <v/>
      </c>
      <c r="BB1790" s="39"/>
      <c r="BC1790" s="40"/>
      <c r="BD1790" s="40"/>
      <c r="BE1790" s="56" t="str">
        <f t="shared" ca="1" si="340"/>
        <v>NO APLICA</v>
      </c>
      <c r="BF1790" s="37"/>
      <c r="BG1790" s="45"/>
      <c r="BH1790" s="37"/>
      <c r="BI1790" s="36"/>
      <c r="BJ1790" s="37"/>
      <c r="BK1790" s="36"/>
      <c r="BL1790" s="36"/>
      <c r="BM1790" s="53" t="str">
        <f>IF(BJ1790="","",WORKDAY(BJ1790,5,FESTIVOS_CO!A:A))</f>
        <v/>
      </c>
      <c r="BN1790" s="57" t="str">
        <f t="shared" ca="1" si="350"/>
        <v>PENDIENTE HACER AVISO</v>
      </c>
      <c r="BO1790" s="54" t="str">
        <f t="shared" ca="1" si="343"/>
        <v>EN TRÁMITE NOTIF. POR AVISO</v>
      </c>
      <c r="BP1790" s="37"/>
      <c r="BQ1790" s="53" t="str">
        <f>IF(BP1790="","",WORKDAY(BP1790,5,FESTIVOS_CO!A:A))</f>
        <v/>
      </c>
      <c r="BR1790" s="37"/>
      <c r="BS1790" s="36"/>
      <c r="BT1790" s="38"/>
      <c r="BU1790" s="58" t="e">
        <f>VLOOKUP(BT1790,Hoja2!$C:$D,2,0)</f>
        <v>#N/A</v>
      </c>
      <c r="BV1790" s="80" t="str">
        <f>IF(
AND(AO1790="",BD1790="",BQ1790=""),
"EN PROCESO NOTIFICACION / COMUNICACION",
IF(
BT1790="",
"NO APLICA",
IF(
BU1790=60,
IF(AO1790&lt;&gt;"",AO1790,IF(BD1790&lt;&gt;"",BD1790,BQ1790))+60,
WORKDAY(
IF(AO1790&lt;&gt;"",AO1790,IF(BD1790&lt;&gt;"",BD1790,BQ1790)),
BU1790,
FESTIVOS_CO!A:A
)
)
))</f>
        <v>EN PROCESO NOTIFICACION / COMUNICACION</v>
      </c>
      <c r="BW1790" s="44"/>
      <c r="BX1790" s="53"/>
      <c r="BY1790" s="45"/>
      <c r="BZ1790" s="37"/>
      <c r="CA1790" s="54" t="str">
        <f t="shared" si="344"/>
        <v>PENDIENTE EJECUTORIA</v>
      </c>
      <c r="CB1790" s="59" t="str">
        <f t="shared" si="341"/>
        <v/>
      </c>
      <c r="CC1790" s="36"/>
      <c r="CD1790" s="40"/>
      <c r="CE1790" s="46"/>
      <c r="CF1790" s="40"/>
      <c r="CG1790" s="40"/>
      <c r="CH1790" s="40"/>
      <c r="CI1790" s="36"/>
      <c r="CJ1790" s="47"/>
      <c r="CK1790" s="40"/>
      <c r="CL1790" s="40"/>
      <c r="CM1790" s="40"/>
      <c r="CN1790" s="40"/>
    </row>
    <row r="1791" spans="1:92" ht="42.75" hidden="1">
      <c r="A1791" s="49" t="str">
        <f t="shared" si="345"/>
        <v>SIN GESTIÓN</v>
      </c>
      <c r="B1791" s="58"/>
      <c r="C1791" s="37"/>
      <c r="D1791" s="37"/>
      <c r="E1791" s="49" t="str">
        <f t="shared" si="346"/>
        <v>PENDIENTE NOTIFICACIÓN</v>
      </c>
      <c r="F1791" s="141" t="str">
        <f t="shared" si="347"/>
        <v>PENDIENTE NOTIFICACIÓN</v>
      </c>
      <c r="G1791" s="49" t="str">
        <f t="shared" si="348"/>
        <v/>
      </c>
      <c r="H1791" s="51" t="str">
        <f ca="1">IF(
L1791="",
"",
IF(
NETWORKDAYS(L1791,IF(M1791&lt;&gt;"",M1791,TODAY()),FESTIVOS_CO!A:A)&gt;2,
"VENCIDO",
IF(
NETWORKDAYS(L1791,IF(M1791&lt;&gt;"",M1791,TODAY()),FESTIVOS_CO!A:A)=2,
"ALERTA",
"A TIEMPO"
)))</f>
        <v/>
      </c>
      <c r="I1791" s="40"/>
      <c r="J1791" s="36"/>
      <c r="K1791" s="37"/>
      <c r="L1791" s="50"/>
      <c r="M1791" s="37"/>
      <c r="N1791" s="52"/>
      <c r="O1791" s="52"/>
      <c r="P1791" s="36"/>
      <c r="Q1791" s="36"/>
      <c r="R1791" s="40"/>
      <c r="S1791" s="36"/>
      <c r="T1791" s="40"/>
      <c r="U1791" s="40"/>
      <c r="V1791" s="81"/>
      <c r="W1791" s="40"/>
      <c r="X1791" s="40"/>
      <c r="Y1791" s="40"/>
      <c r="Z1791" s="38" t="str">
        <f>IFERROR(VLOOKUP(Y1791,DIRECTORIO!A:B,2,FALSE),"")</f>
        <v/>
      </c>
      <c r="AA1791" s="40"/>
      <c r="AB1791" s="40"/>
      <c r="AC1791" s="40"/>
      <c r="AD1791" s="40"/>
      <c r="AE1791" s="40"/>
      <c r="AF1791" s="40"/>
      <c r="AG1791" s="41" t="s">
        <v>109</v>
      </c>
      <c r="AH1791" s="42"/>
      <c r="AI1791" s="54" t="str">
        <f t="shared" ca="1" si="349"/>
        <v>PENDIENTE NOTIFICACIÓN ELECTRÓNICA</v>
      </c>
      <c r="AJ1791" s="37"/>
      <c r="AK1791" s="37"/>
      <c r="AL1791" s="37"/>
      <c r="AM1791" s="53" t="str">
        <f>IF(AK1791="","",WORKDAY(AK1791,5,FESTIVOS_CO!A:A))</f>
        <v/>
      </c>
      <c r="AN1791" s="37"/>
      <c r="AO1791" s="37"/>
      <c r="AP1791" s="54" t="str">
        <f t="shared" ca="1" si="342"/>
        <v>NO APLICA</v>
      </c>
      <c r="AQ1791" s="36"/>
      <c r="AR1791" s="43"/>
      <c r="AS1791" s="37"/>
      <c r="AT1791" s="36"/>
      <c r="AU1791" s="37"/>
      <c r="AV1791" s="36"/>
      <c r="AW1791" s="36"/>
      <c r="AX1791" s="37"/>
      <c r="AY1791" s="140" t="str">
        <f>IF(AU1791="","",WORKDAY(AU1791,5,FESTIVOS_CO!A:A))</f>
        <v/>
      </c>
      <c r="AZ1791" s="54" t="str">
        <f t="shared" ca="1" si="339"/>
        <v>NO APLICA</v>
      </c>
      <c r="BA1791" s="55" t="str">
        <f>IF(AX1791="","",WORKDAY(AX1791,5,FESTIVOS_CO!A:A))</f>
        <v/>
      </c>
      <c r="BB1791" s="39"/>
      <c r="BC1791" s="40"/>
      <c r="BD1791" s="40"/>
      <c r="BE1791" s="56" t="str">
        <f t="shared" ca="1" si="340"/>
        <v>NO APLICA</v>
      </c>
      <c r="BF1791" s="37"/>
      <c r="BG1791" s="45"/>
      <c r="BH1791" s="37"/>
      <c r="BI1791" s="36"/>
      <c r="BJ1791" s="37"/>
      <c r="BK1791" s="36"/>
      <c r="BL1791" s="36"/>
      <c r="BM1791" s="53" t="str">
        <f>IF(BJ1791="","",WORKDAY(BJ1791,5,FESTIVOS_CO!A:A))</f>
        <v/>
      </c>
      <c r="BN1791" s="57" t="str">
        <f t="shared" ca="1" si="350"/>
        <v>PENDIENTE HACER AVISO</v>
      </c>
      <c r="BO1791" s="54" t="str">
        <f t="shared" ca="1" si="343"/>
        <v>EN TRÁMITE NOTIF. POR AVISO</v>
      </c>
      <c r="BP1791" s="37"/>
      <c r="BQ1791" s="53" t="str">
        <f>IF(BP1791="","",WORKDAY(BP1791,5,FESTIVOS_CO!A:A))</f>
        <v/>
      </c>
      <c r="BR1791" s="37"/>
      <c r="BS1791" s="36"/>
      <c r="BT1791" s="38"/>
      <c r="BU1791" s="58" t="e">
        <f>VLOOKUP(BT1791,Hoja2!$C:$D,2,0)</f>
        <v>#N/A</v>
      </c>
      <c r="BV1791" s="80" t="str">
        <f>IF(
AND(AO1791="",BD1791="",BQ1791=""),
"EN PROCESO NOTIFICACION / COMUNICACION",
IF(
BT1791="",
"NO APLICA",
IF(
BU1791=60,
IF(AO1791&lt;&gt;"",AO1791,IF(BD1791&lt;&gt;"",BD1791,BQ1791))+60,
WORKDAY(
IF(AO1791&lt;&gt;"",AO1791,IF(BD1791&lt;&gt;"",BD1791,BQ1791)),
BU1791,
FESTIVOS_CO!A:A
)
)
))</f>
        <v>EN PROCESO NOTIFICACION / COMUNICACION</v>
      </c>
      <c r="BW1791" s="44"/>
      <c r="BX1791" s="53"/>
      <c r="BY1791" s="45"/>
      <c r="BZ1791" s="37"/>
      <c r="CA1791" s="54" t="str">
        <f t="shared" si="344"/>
        <v>PENDIENTE EJECUTORIA</v>
      </c>
      <c r="CB1791" s="59" t="str">
        <f t="shared" si="341"/>
        <v/>
      </c>
      <c r="CC1791" s="36"/>
      <c r="CD1791" s="40"/>
      <c r="CE1791" s="46"/>
      <c r="CF1791" s="40"/>
      <c r="CG1791" s="40"/>
      <c r="CH1791" s="40"/>
      <c r="CI1791" s="36"/>
      <c r="CJ1791" s="47"/>
      <c r="CK1791" s="40"/>
      <c r="CL1791" s="40"/>
      <c r="CM1791" s="40"/>
      <c r="CN1791" s="40"/>
    </row>
    <row r="1792" spans="1:92" ht="42.75" hidden="1">
      <c r="A1792" s="49" t="str">
        <f t="shared" si="345"/>
        <v>SIN GESTIÓN</v>
      </c>
      <c r="B1792" s="58"/>
      <c r="C1792" s="37"/>
      <c r="D1792" s="37"/>
      <c r="E1792" s="49" t="str">
        <f t="shared" si="346"/>
        <v>PENDIENTE NOTIFICACIÓN</v>
      </c>
      <c r="F1792" s="141" t="str">
        <f t="shared" si="347"/>
        <v>PENDIENTE NOTIFICACIÓN</v>
      </c>
      <c r="G1792" s="49" t="str">
        <f t="shared" si="348"/>
        <v/>
      </c>
      <c r="H1792" s="51" t="str">
        <f ca="1">IF(
L1792="",
"",
IF(
NETWORKDAYS(L1792,IF(M1792&lt;&gt;"",M1792,TODAY()),FESTIVOS_CO!A:A)&gt;2,
"VENCIDO",
IF(
NETWORKDAYS(L1792,IF(M1792&lt;&gt;"",M1792,TODAY()),FESTIVOS_CO!A:A)=2,
"ALERTA",
"A TIEMPO"
)))</f>
        <v/>
      </c>
      <c r="I1792" s="40"/>
      <c r="J1792" s="36"/>
      <c r="K1792" s="37"/>
      <c r="L1792" s="50"/>
      <c r="M1792" s="37"/>
      <c r="N1792" s="52"/>
      <c r="O1792" s="52"/>
      <c r="P1792" s="36"/>
      <c r="Q1792" s="36"/>
      <c r="R1792" s="40"/>
      <c r="S1792" s="36"/>
      <c r="T1792" s="40"/>
      <c r="U1792" s="40"/>
      <c r="V1792" s="81"/>
      <c r="W1792" s="40"/>
      <c r="X1792" s="40"/>
      <c r="Y1792" s="40"/>
      <c r="Z1792" s="38" t="str">
        <f>IFERROR(VLOOKUP(Y1792,DIRECTORIO!A:B,2,FALSE),"")</f>
        <v/>
      </c>
      <c r="AA1792" s="40"/>
      <c r="AB1792" s="40"/>
      <c r="AC1792" s="40"/>
      <c r="AD1792" s="40"/>
      <c r="AE1792" s="40"/>
      <c r="AF1792" s="40"/>
      <c r="AG1792" s="41" t="s">
        <v>109</v>
      </c>
      <c r="AH1792" s="42"/>
      <c r="AI1792" s="54" t="str">
        <f t="shared" ca="1" si="349"/>
        <v>PENDIENTE NOTIFICACIÓN ELECTRÓNICA</v>
      </c>
      <c r="AJ1792" s="37"/>
      <c r="AK1792" s="37"/>
      <c r="AL1792" s="37"/>
      <c r="AM1792" s="53" t="str">
        <f>IF(AK1792="","",WORKDAY(AK1792,5,FESTIVOS_CO!A:A))</f>
        <v/>
      </c>
      <c r="AN1792" s="37"/>
      <c r="AO1792" s="37"/>
      <c r="AP1792" s="54" t="str">
        <f t="shared" ca="1" si="342"/>
        <v>NO APLICA</v>
      </c>
      <c r="AQ1792" s="36"/>
      <c r="AR1792" s="43"/>
      <c r="AS1792" s="37"/>
      <c r="AT1792" s="36"/>
      <c r="AU1792" s="37"/>
      <c r="AV1792" s="36"/>
      <c r="AW1792" s="36"/>
      <c r="AX1792" s="37"/>
      <c r="AY1792" s="140" t="str">
        <f>IF(AU1792="","",WORKDAY(AU1792,5,FESTIVOS_CO!A:A))</f>
        <v/>
      </c>
      <c r="AZ1792" s="54" t="str">
        <f t="shared" ca="1" si="339"/>
        <v>NO APLICA</v>
      </c>
      <c r="BA1792" s="55" t="str">
        <f>IF(AX1792="","",WORKDAY(AX1792,5,FESTIVOS_CO!A:A))</f>
        <v/>
      </c>
      <c r="BB1792" s="39"/>
      <c r="BC1792" s="40"/>
      <c r="BD1792" s="40"/>
      <c r="BE1792" s="56" t="str">
        <f t="shared" ca="1" si="340"/>
        <v>NO APLICA</v>
      </c>
      <c r="BF1792" s="37"/>
      <c r="BG1792" s="45"/>
      <c r="BH1792" s="37"/>
      <c r="BI1792" s="36"/>
      <c r="BJ1792" s="37"/>
      <c r="BK1792" s="36"/>
      <c r="BL1792" s="36"/>
      <c r="BM1792" s="53" t="str">
        <f>IF(BJ1792="","",WORKDAY(BJ1792,5,FESTIVOS_CO!A:A))</f>
        <v/>
      </c>
      <c r="BN1792" s="57" t="str">
        <f t="shared" ca="1" si="350"/>
        <v>PENDIENTE HACER AVISO</v>
      </c>
      <c r="BO1792" s="54" t="str">
        <f t="shared" ca="1" si="343"/>
        <v>EN TRÁMITE NOTIF. POR AVISO</v>
      </c>
      <c r="BP1792" s="37"/>
      <c r="BQ1792" s="53" t="str">
        <f>IF(BP1792="","",WORKDAY(BP1792,5,FESTIVOS_CO!A:A))</f>
        <v/>
      </c>
      <c r="BR1792" s="37"/>
      <c r="BS1792" s="36"/>
      <c r="BT1792" s="38"/>
      <c r="BU1792" s="58" t="e">
        <f>VLOOKUP(BT1792,Hoja2!$C:$D,2,0)</f>
        <v>#N/A</v>
      </c>
      <c r="BV1792" s="80" t="str">
        <f>IF(
AND(AO1792="",BD1792="",BQ1792=""),
"EN PROCESO NOTIFICACION / COMUNICACION",
IF(
BT1792="",
"NO APLICA",
IF(
BU1792=60,
IF(AO1792&lt;&gt;"",AO1792,IF(BD1792&lt;&gt;"",BD1792,BQ1792))+60,
WORKDAY(
IF(AO1792&lt;&gt;"",AO1792,IF(BD1792&lt;&gt;"",BD1792,BQ1792)),
BU1792,
FESTIVOS_CO!A:A
)
)
))</f>
        <v>EN PROCESO NOTIFICACION / COMUNICACION</v>
      </c>
      <c r="BW1792" s="44"/>
      <c r="BX1792" s="53"/>
      <c r="BY1792" s="45"/>
      <c r="BZ1792" s="37"/>
      <c r="CA1792" s="54" t="str">
        <f t="shared" si="344"/>
        <v>PENDIENTE EJECUTORIA</v>
      </c>
      <c r="CB1792" s="59" t="str">
        <f t="shared" si="341"/>
        <v/>
      </c>
      <c r="CC1792" s="36"/>
      <c r="CD1792" s="40"/>
      <c r="CE1792" s="46"/>
      <c r="CF1792" s="40"/>
      <c r="CG1792" s="40"/>
      <c r="CH1792" s="40"/>
      <c r="CI1792" s="36"/>
      <c r="CJ1792" s="47"/>
      <c r="CK1792" s="40"/>
      <c r="CL1792" s="40"/>
      <c r="CM1792" s="40"/>
      <c r="CN1792" s="40"/>
    </row>
    <row r="1793" spans="1:92" ht="42.75" hidden="1">
      <c r="A1793" s="49" t="str">
        <f t="shared" si="345"/>
        <v>SIN GESTIÓN</v>
      </c>
      <c r="B1793" s="58"/>
      <c r="C1793" s="37"/>
      <c r="D1793" s="37"/>
      <c r="E1793" s="49" t="str">
        <f t="shared" si="346"/>
        <v>PENDIENTE NOTIFICACIÓN</v>
      </c>
      <c r="F1793" s="141" t="str">
        <f t="shared" si="347"/>
        <v>PENDIENTE NOTIFICACIÓN</v>
      </c>
      <c r="G1793" s="49" t="str">
        <f t="shared" si="348"/>
        <v/>
      </c>
      <c r="H1793" s="51" t="str">
        <f ca="1">IF(
L1793="",
"",
IF(
NETWORKDAYS(L1793,IF(M1793&lt;&gt;"",M1793,TODAY()),FESTIVOS_CO!A:A)&gt;2,
"VENCIDO",
IF(
NETWORKDAYS(L1793,IF(M1793&lt;&gt;"",M1793,TODAY()),FESTIVOS_CO!A:A)=2,
"ALERTA",
"A TIEMPO"
)))</f>
        <v/>
      </c>
      <c r="I1793" s="40"/>
      <c r="J1793" s="36"/>
      <c r="K1793" s="37"/>
      <c r="L1793" s="50"/>
      <c r="M1793" s="37"/>
      <c r="N1793" s="52"/>
      <c r="O1793" s="52"/>
      <c r="P1793" s="36"/>
      <c r="Q1793" s="36"/>
      <c r="R1793" s="40"/>
      <c r="S1793" s="36"/>
      <c r="T1793" s="40"/>
      <c r="U1793" s="40"/>
      <c r="V1793" s="81"/>
      <c r="W1793" s="40"/>
      <c r="X1793" s="40"/>
      <c r="Y1793" s="40"/>
      <c r="Z1793" s="38" t="str">
        <f>IFERROR(VLOOKUP(Y1793,DIRECTORIO!A:B,2,FALSE),"")</f>
        <v/>
      </c>
      <c r="AA1793" s="40"/>
      <c r="AB1793" s="40"/>
      <c r="AC1793" s="40"/>
      <c r="AD1793" s="40"/>
      <c r="AE1793" s="40"/>
      <c r="AF1793" s="40"/>
      <c r="AG1793" s="41" t="s">
        <v>109</v>
      </c>
      <c r="AH1793" s="42"/>
      <c r="AI1793" s="54" t="str">
        <f t="shared" ca="1" si="349"/>
        <v>PENDIENTE NOTIFICACIÓN ELECTRÓNICA</v>
      </c>
      <c r="AJ1793" s="37"/>
      <c r="AK1793" s="37"/>
      <c r="AL1793" s="37"/>
      <c r="AM1793" s="53" t="str">
        <f>IF(AK1793="","",WORKDAY(AK1793,5,FESTIVOS_CO!A:A))</f>
        <v/>
      </c>
      <c r="AN1793" s="37"/>
      <c r="AO1793" s="37"/>
      <c r="AP1793" s="54" t="str">
        <f t="shared" ca="1" si="342"/>
        <v>NO APLICA</v>
      </c>
      <c r="AQ1793" s="36"/>
      <c r="AR1793" s="43"/>
      <c r="AS1793" s="37"/>
      <c r="AT1793" s="36"/>
      <c r="AU1793" s="37"/>
      <c r="AV1793" s="36"/>
      <c r="AW1793" s="36"/>
      <c r="AX1793" s="37"/>
      <c r="AY1793" s="140" t="str">
        <f>IF(AU1793="","",WORKDAY(AU1793,5,FESTIVOS_CO!A:A))</f>
        <v/>
      </c>
      <c r="AZ1793" s="54" t="str">
        <f t="shared" ca="1" si="339"/>
        <v>NO APLICA</v>
      </c>
      <c r="BA1793" s="55" t="str">
        <f>IF(AX1793="","",WORKDAY(AX1793,5,FESTIVOS_CO!A:A))</f>
        <v/>
      </c>
      <c r="BB1793" s="39"/>
      <c r="BC1793" s="40"/>
      <c r="BD1793" s="40"/>
      <c r="BE1793" s="56" t="str">
        <f t="shared" ca="1" si="340"/>
        <v>NO APLICA</v>
      </c>
      <c r="BF1793" s="37"/>
      <c r="BG1793" s="45"/>
      <c r="BH1793" s="37"/>
      <c r="BI1793" s="36"/>
      <c r="BJ1793" s="37"/>
      <c r="BK1793" s="36"/>
      <c r="BL1793" s="36"/>
      <c r="BM1793" s="53" t="str">
        <f>IF(BJ1793="","",WORKDAY(BJ1793,5,FESTIVOS_CO!A:A))</f>
        <v/>
      </c>
      <c r="BN1793" s="57" t="str">
        <f t="shared" ca="1" si="350"/>
        <v>PENDIENTE HACER AVISO</v>
      </c>
      <c r="BO1793" s="54" t="str">
        <f t="shared" ca="1" si="343"/>
        <v>EN TRÁMITE NOTIF. POR AVISO</v>
      </c>
      <c r="BP1793" s="37"/>
      <c r="BQ1793" s="53" t="str">
        <f>IF(BP1793="","",WORKDAY(BP1793,5,FESTIVOS_CO!A:A))</f>
        <v/>
      </c>
      <c r="BR1793" s="37"/>
      <c r="BS1793" s="36"/>
      <c r="BT1793" s="38"/>
      <c r="BU1793" s="58" t="e">
        <f>VLOOKUP(BT1793,Hoja2!$C:$D,2,0)</f>
        <v>#N/A</v>
      </c>
      <c r="BV1793" s="80" t="str">
        <f>IF(
AND(AO1793="",BD1793="",BQ1793=""),
"EN PROCESO NOTIFICACION / COMUNICACION",
IF(
BT1793="",
"NO APLICA",
IF(
BU1793=60,
IF(AO1793&lt;&gt;"",AO1793,IF(BD1793&lt;&gt;"",BD1793,BQ1793))+60,
WORKDAY(
IF(AO1793&lt;&gt;"",AO1793,IF(BD1793&lt;&gt;"",BD1793,BQ1793)),
BU1793,
FESTIVOS_CO!A:A
)
)
))</f>
        <v>EN PROCESO NOTIFICACION / COMUNICACION</v>
      </c>
      <c r="BW1793" s="44"/>
      <c r="BX1793" s="53"/>
      <c r="BY1793" s="45"/>
      <c r="BZ1793" s="37"/>
      <c r="CA1793" s="54" t="str">
        <f t="shared" si="344"/>
        <v>PENDIENTE EJECUTORIA</v>
      </c>
      <c r="CB1793" s="59" t="str">
        <f t="shared" si="341"/>
        <v/>
      </c>
      <c r="CC1793" s="36"/>
      <c r="CD1793" s="40"/>
      <c r="CE1793" s="46"/>
      <c r="CF1793" s="40"/>
      <c r="CG1793" s="40"/>
      <c r="CH1793" s="40"/>
      <c r="CI1793" s="36"/>
      <c r="CJ1793" s="47"/>
      <c r="CK1793" s="40"/>
      <c r="CL1793" s="40"/>
      <c r="CM1793" s="40"/>
      <c r="CN1793" s="40"/>
    </row>
    <row r="1794" spans="1:92" ht="42.75" hidden="1">
      <c r="A1794" s="49" t="str">
        <f t="shared" si="345"/>
        <v>SIN GESTIÓN</v>
      </c>
      <c r="B1794" s="58"/>
      <c r="C1794" s="37"/>
      <c r="D1794" s="37"/>
      <c r="E1794" s="49" t="str">
        <f t="shared" si="346"/>
        <v>PENDIENTE NOTIFICACIÓN</v>
      </c>
      <c r="F1794" s="141" t="str">
        <f t="shared" si="347"/>
        <v>PENDIENTE NOTIFICACIÓN</v>
      </c>
      <c r="G1794" s="49" t="str">
        <f t="shared" si="348"/>
        <v/>
      </c>
      <c r="H1794" s="51" t="str">
        <f ca="1">IF(
L1794="",
"",
IF(
NETWORKDAYS(L1794,IF(M1794&lt;&gt;"",M1794,TODAY()),FESTIVOS_CO!A:A)&gt;2,
"VENCIDO",
IF(
NETWORKDAYS(L1794,IF(M1794&lt;&gt;"",M1794,TODAY()),FESTIVOS_CO!A:A)=2,
"ALERTA",
"A TIEMPO"
)))</f>
        <v/>
      </c>
      <c r="I1794" s="40"/>
      <c r="J1794" s="36"/>
      <c r="K1794" s="37"/>
      <c r="L1794" s="50"/>
      <c r="M1794" s="37"/>
      <c r="N1794" s="52"/>
      <c r="O1794" s="52"/>
      <c r="P1794" s="36"/>
      <c r="Q1794" s="36"/>
      <c r="R1794" s="40"/>
      <c r="S1794" s="36"/>
      <c r="T1794" s="40"/>
      <c r="U1794" s="40"/>
      <c r="V1794" s="81"/>
      <c r="W1794" s="40"/>
      <c r="X1794" s="40"/>
      <c r="Y1794" s="40"/>
      <c r="Z1794" s="38" t="str">
        <f>IFERROR(VLOOKUP(Y1794,DIRECTORIO!A:B,2,FALSE),"")</f>
        <v/>
      </c>
      <c r="AA1794" s="40"/>
      <c r="AB1794" s="40"/>
      <c r="AC1794" s="40"/>
      <c r="AD1794" s="40"/>
      <c r="AE1794" s="40"/>
      <c r="AF1794" s="40"/>
      <c r="AG1794" s="41" t="s">
        <v>109</v>
      </c>
      <c r="AH1794" s="42"/>
      <c r="AI1794" s="54" t="str">
        <f t="shared" ca="1" si="349"/>
        <v>PENDIENTE NOTIFICACIÓN ELECTRÓNICA</v>
      </c>
      <c r="AJ1794" s="37"/>
      <c r="AK1794" s="37"/>
      <c r="AL1794" s="37"/>
      <c r="AM1794" s="53" t="str">
        <f>IF(AK1794="","",WORKDAY(AK1794,5,FESTIVOS_CO!A:A))</f>
        <v/>
      </c>
      <c r="AN1794" s="37"/>
      <c r="AO1794" s="37"/>
      <c r="AP1794" s="54" t="str">
        <f t="shared" ca="1" si="342"/>
        <v>NO APLICA</v>
      </c>
      <c r="AQ1794" s="36"/>
      <c r="AR1794" s="43"/>
      <c r="AS1794" s="37"/>
      <c r="AT1794" s="36"/>
      <c r="AU1794" s="37"/>
      <c r="AV1794" s="36"/>
      <c r="AW1794" s="36"/>
      <c r="AX1794" s="37"/>
      <c r="AY1794" s="140" t="str">
        <f>IF(AU1794="","",WORKDAY(AU1794,5,FESTIVOS_CO!A:A))</f>
        <v/>
      </c>
      <c r="AZ1794" s="54" t="str">
        <f t="shared" ca="1" si="339"/>
        <v>NO APLICA</v>
      </c>
      <c r="BA1794" s="55" t="str">
        <f>IF(AX1794="","",WORKDAY(AX1794,5,FESTIVOS_CO!A:A))</f>
        <v/>
      </c>
      <c r="BB1794" s="39"/>
      <c r="BC1794" s="40"/>
      <c r="BD1794" s="40"/>
      <c r="BE1794" s="56" t="str">
        <f t="shared" ca="1" si="340"/>
        <v>NO APLICA</v>
      </c>
      <c r="BF1794" s="37"/>
      <c r="BG1794" s="45"/>
      <c r="BH1794" s="37"/>
      <c r="BI1794" s="36"/>
      <c r="BJ1794" s="37"/>
      <c r="BK1794" s="36"/>
      <c r="BL1794" s="36"/>
      <c r="BM1794" s="53" t="str">
        <f>IF(BJ1794="","",WORKDAY(BJ1794,5,FESTIVOS_CO!A:A))</f>
        <v/>
      </c>
      <c r="BN1794" s="57" t="str">
        <f t="shared" ca="1" si="350"/>
        <v>PENDIENTE HACER AVISO</v>
      </c>
      <c r="BO1794" s="54" t="str">
        <f t="shared" ca="1" si="343"/>
        <v>EN TRÁMITE NOTIF. POR AVISO</v>
      </c>
      <c r="BP1794" s="37"/>
      <c r="BQ1794" s="53" t="str">
        <f>IF(BP1794="","",WORKDAY(BP1794,5,FESTIVOS_CO!A:A))</f>
        <v/>
      </c>
      <c r="BR1794" s="37"/>
      <c r="BS1794" s="36"/>
      <c r="BT1794" s="38"/>
      <c r="BU1794" s="58" t="e">
        <f>VLOOKUP(BT1794,Hoja2!$C:$D,2,0)</f>
        <v>#N/A</v>
      </c>
      <c r="BV1794" s="80" t="str">
        <f>IF(
AND(AO1794="",BD1794="",BQ1794=""),
"EN PROCESO NOTIFICACION / COMUNICACION",
IF(
BT1794="",
"NO APLICA",
IF(
BU1794=60,
IF(AO1794&lt;&gt;"",AO1794,IF(BD1794&lt;&gt;"",BD1794,BQ1794))+60,
WORKDAY(
IF(AO1794&lt;&gt;"",AO1794,IF(BD1794&lt;&gt;"",BD1794,BQ1794)),
BU1794,
FESTIVOS_CO!A:A
)
)
))</f>
        <v>EN PROCESO NOTIFICACION / COMUNICACION</v>
      </c>
      <c r="BW1794" s="44"/>
      <c r="BX1794" s="53"/>
      <c r="BY1794" s="45"/>
      <c r="BZ1794" s="37"/>
      <c r="CA1794" s="54" t="str">
        <f t="shared" si="344"/>
        <v>PENDIENTE EJECUTORIA</v>
      </c>
      <c r="CB1794" s="59" t="str">
        <f t="shared" si="341"/>
        <v/>
      </c>
      <c r="CC1794" s="36"/>
      <c r="CD1794" s="40"/>
      <c r="CE1794" s="46"/>
      <c r="CF1794" s="40"/>
      <c r="CG1794" s="40"/>
      <c r="CH1794" s="40"/>
      <c r="CI1794" s="36"/>
      <c r="CJ1794" s="47"/>
      <c r="CK1794" s="40"/>
      <c r="CL1794" s="40"/>
      <c r="CM1794" s="40"/>
      <c r="CN1794" s="40"/>
    </row>
    <row r="1795" spans="1:92" ht="42.75" hidden="1">
      <c r="A1795" s="49" t="str">
        <f t="shared" si="345"/>
        <v>SIN GESTIÓN</v>
      </c>
      <c r="B1795" s="58"/>
      <c r="C1795" s="37"/>
      <c r="D1795" s="37"/>
      <c r="E1795" s="49" t="str">
        <f t="shared" si="346"/>
        <v>PENDIENTE NOTIFICACIÓN</v>
      </c>
      <c r="F1795" s="141" t="str">
        <f t="shared" si="347"/>
        <v>PENDIENTE NOTIFICACIÓN</v>
      </c>
      <c r="G1795" s="49" t="str">
        <f t="shared" si="348"/>
        <v/>
      </c>
      <c r="H1795" s="51" t="str">
        <f ca="1">IF(
L1795="",
"",
IF(
NETWORKDAYS(L1795,IF(M1795&lt;&gt;"",M1795,TODAY()),FESTIVOS_CO!A:A)&gt;2,
"VENCIDO",
IF(
NETWORKDAYS(L1795,IF(M1795&lt;&gt;"",M1795,TODAY()),FESTIVOS_CO!A:A)=2,
"ALERTA",
"A TIEMPO"
)))</f>
        <v/>
      </c>
      <c r="I1795" s="40"/>
      <c r="J1795" s="36"/>
      <c r="K1795" s="37"/>
      <c r="L1795" s="50"/>
      <c r="M1795" s="37"/>
      <c r="N1795" s="52"/>
      <c r="O1795" s="52"/>
      <c r="P1795" s="36"/>
      <c r="Q1795" s="36"/>
      <c r="R1795" s="40"/>
      <c r="S1795" s="36"/>
      <c r="T1795" s="40"/>
      <c r="U1795" s="40"/>
      <c r="V1795" s="81"/>
      <c r="W1795" s="40"/>
      <c r="X1795" s="40"/>
      <c r="Y1795" s="40"/>
      <c r="Z1795" s="38" t="str">
        <f>IFERROR(VLOOKUP(Y1795,DIRECTORIO!A:B,2,FALSE),"")</f>
        <v/>
      </c>
      <c r="AA1795" s="40"/>
      <c r="AB1795" s="40"/>
      <c r="AC1795" s="40"/>
      <c r="AD1795" s="40"/>
      <c r="AE1795" s="40"/>
      <c r="AF1795" s="40"/>
      <c r="AG1795" s="41" t="s">
        <v>109</v>
      </c>
      <c r="AH1795" s="42"/>
      <c r="AI1795" s="54" t="str">
        <f t="shared" ca="1" si="349"/>
        <v>PENDIENTE NOTIFICACIÓN ELECTRÓNICA</v>
      </c>
      <c r="AJ1795" s="37"/>
      <c r="AK1795" s="37"/>
      <c r="AL1795" s="37"/>
      <c r="AM1795" s="53" t="str">
        <f>IF(AK1795="","",WORKDAY(AK1795,5,FESTIVOS_CO!A:A))</f>
        <v/>
      </c>
      <c r="AN1795" s="37"/>
      <c r="AO1795" s="37"/>
      <c r="AP1795" s="54" t="str">
        <f t="shared" ca="1" si="342"/>
        <v>NO APLICA</v>
      </c>
      <c r="AQ1795" s="36"/>
      <c r="AR1795" s="43"/>
      <c r="AS1795" s="37"/>
      <c r="AT1795" s="36"/>
      <c r="AU1795" s="37"/>
      <c r="AV1795" s="36"/>
      <c r="AW1795" s="36"/>
      <c r="AX1795" s="37"/>
      <c r="AY1795" s="140" t="str">
        <f>IF(AU1795="","",WORKDAY(AU1795,5,FESTIVOS_CO!A:A))</f>
        <v/>
      </c>
      <c r="AZ1795" s="54" t="str">
        <f t="shared" ca="1" si="339"/>
        <v>NO APLICA</v>
      </c>
      <c r="BA1795" s="55" t="str">
        <f>IF(AX1795="","",WORKDAY(AX1795,5,FESTIVOS_CO!A:A))</f>
        <v/>
      </c>
      <c r="BB1795" s="39"/>
      <c r="BC1795" s="40"/>
      <c r="BD1795" s="40"/>
      <c r="BE1795" s="56" t="str">
        <f t="shared" ca="1" si="340"/>
        <v>NO APLICA</v>
      </c>
      <c r="BF1795" s="37"/>
      <c r="BG1795" s="45"/>
      <c r="BH1795" s="37"/>
      <c r="BI1795" s="36"/>
      <c r="BJ1795" s="37"/>
      <c r="BK1795" s="36"/>
      <c r="BL1795" s="36"/>
      <c r="BM1795" s="53" t="str">
        <f>IF(BJ1795="","",WORKDAY(BJ1795,5,FESTIVOS_CO!A:A))</f>
        <v/>
      </c>
      <c r="BN1795" s="57" t="str">
        <f t="shared" ca="1" si="350"/>
        <v>PENDIENTE HACER AVISO</v>
      </c>
      <c r="BO1795" s="54" t="str">
        <f t="shared" ca="1" si="343"/>
        <v>EN TRÁMITE NOTIF. POR AVISO</v>
      </c>
      <c r="BP1795" s="37"/>
      <c r="BQ1795" s="53" t="str">
        <f>IF(BP1795="","",WORKDAY(BP1795,5,FESTIVOS_CO!A:A))</f>
        <v/>
      </c>
      <c r="BR1795" s="37"/>
      <c r="BS1795" s="36"/>
      <c r="BT1795" s="38"/>
      <c r="BU1795" s="58" t="e">
        <f>VLOOKUP(BT1795,Hoja2!$C:$D,2,0)</f>
        <v>#N/A</v>
      </c>
      <c r="BV1795" s="80" t="str">
        <f>IF(
AND(AO1795="",BD1795="",BQ1795=""),
"EN PROCESO NOTIFICACION / COMUNICACION",
IF(
BT1795="",
"NO APLICA",
IF(
BU1795=60,
IF(AO1795&lt;&gt;"",AO1795,IF(BD1795&lt;&gt;"",BD1795,BQ1795))+60,
WORKDAY(
IF(AO1795&lt;&gt;"",AO1795,IF(BD1795&lt;&gt;"",BD1795,BQ1795)),
BU1795,
FESTIVOS_CO!A:A
)
)
))</f>
        <v>EN PROCESO NOTIFICACION / COMUNICACION</v>
      </c>
      <c r="BW1795" s="44"/>
      <c r="BX1795" s="53"/>
      <c r="BY1795" s="45"/>
      <c r="BZ1795" s="37"/>
      <c r="CA1795" s="54" t="str">
        <f t="shared" si="344"/>
        <v>PENDIENTE EJECUTORIA</v>
      </c>
      <c r="CB1795" s="59" t="str">
        <f t="shared" si="341"/>
        <v/>
      </c>
      <c r="CC1795" s="36"/>
      <c r="CD1795" s="40"/>
      <c r="CE1795" s="46"/>
      <c r="CF1795" s="40"/>
      <c r="CG1795" s="40"/>
      <c r="CH1795" s="40"/>
      <c r="CI1795" s="36"/>
      <c r="CJ1795" s="47"/>
      <c r="CK1795" s="40"/>
      <c r="CL1795" s="40"/>
      <c r="CM1795" s="40"/>
      <c r="CN1795" s="40"/>
    </row>
    <row r="1796" spans="1:92" ht="42.75" hidden="1">
      <c r="A1796" s="49" t="str">
        <f t="shared" si="345"/>
        <v>SIN GESTIÓN</v>
      </c>
      <c r="B1796" s="58"/>
      <c r="C1796" s="37"/>
      <c r="D1796" s="37"/>
      <c r="E1796" s="49" t="str">
        <f t="shared" si="346"/>
        <v>PENDIENTE NOTIFICACIÓN</v>
      </c>
      <c r="F1796" s="141" t="str">
        <f t="shared" si="347"/>
        <v>PENDIENTE NOTIFICACIÓN</v>
      </c>
      <c r="G1796" s="49" t="str">
        <f t="shared" si="348"/>
        <v/>
      </c>
      <c r="H1796" s="51" t="str">
        <f ca="1">IF(
L1796="",
"",
IF(
NETWORKDAYS(L1796,IF(M1796&lt;&gt;"",M1796,TODAY()),FESTIVOS_CO!A:A)&gt;2,
"VENCIDO",
IF(
NETWORKDAYS(L1796,IF(M1796&lt;&gt;"",M1796,TODAY()),FESTIVOS_CO!A:A)=2,
"ALERTA",
"A TIEMPO"
)))</f>
        <v/>
      </c>
      <c r="I1796" s="40"/>
      <c r="J1796" s="36"/>
      <c r="K1796" s="37"/>
      <c r="L1796" s="50"/>
      <c r="M1796" s="37"/>
      <c r="N1796" s="52"/>
      <c r="O1796" s="52"/>
      <c r="P1796" s="36"/>
      <c r="Q1796" s="36"/>
      <c r="R1796" s="40"/>
      <c r="S1796" s="36"/>
      <c r="T1796" s="40"/>
      <c r="U1796" s="40"/>
      <c r="V1796" s="81"/>
      <c r="W1796" s="40"/>
      <c r="X1796" s="40"/>
      <c r="Y1796" s="40"/>
      <c r="Z1796" s="38" t="str">
        <f>IFERROR(VLOOKUP(Y1796,DIRECTORIO!A:B,2,FALSE),"")</f>
        <v/>
      </c>
      <c r="AA1796" s="40"/>
      <c r="AB1796" s="40"/>
      <c r="AC1796" s="40"/>
      <c r="AD1796" s="40"/>
      <c r="AE1796" s="40"/>
      <c r="AF1796" s="40"/>
      <c r="AG1796" s="41" t="s">
        <v>109</v>
      </c>
      <c r="AH1796" s="42"/>
      <c r="AI1796" s="54" t="str">
        <f t="shared" ca="1" si="349"/>
        <v>PENDIENTE NOTIFICACIÓN ELECTRÓNICA</v>
      </c>
      <c r="AJ1796" s="37"/>
      <c r="AK1796" s="37"/>
      <c r="AL1796" s="37"/>
      <c r="AM1796" s="53" t="str">
        <f>IF(AK1796="","",WORKDAY(AK1796,5,FESTIVOS_CO!A:A))</f>
        <v/>
      </c>
      <c r="AN1796" s="37"/>
      <c r="AO1796" s="37"/>
      <c r="AP1796" s="54" t="str">
        <f t="shared" ca="1" si="342"/>
        <v>NO APLICA</v>
      </c>
      <c r="AQ1796" s="36"/>
      <c r="AR1796" s="43"/>
      <c r="AS1796" s="37"/>
      <c r="AT1796" s="36"/>
      <c r="AU1796" s="37"/>
      <c r="AV1796" s="36"/>
      <c r="AW1796" s="36"/>
      <c r="AX1796" s="37"/>
      <c r="AY1796" s="140" t="str">
        <f>IF(AU1796="","",WORKDAY(AU1796,5,FESTIVOS_CO!A:A))</f>
        <v/>
      </c>
      <c r="AZ1796" s="54" t="str">
        <f t="shared" ca="1" si="339"/>
        <v>NO APLICA</v>
      </c>
      <c r="BA1796" s="55" t="str">
        <f>IF(AX1796="","",WORKDAY(AX1796,5,FESTIVOS_CO!A:A))</f>
        <v/>
      </c>
      <c r="BB1796" s="39"/>
      <c r="BC1796" s="40"/>
      <c r="BD1796" s="40"/>
      <c r="BE1796" s="56" t="str">
        <f t="shared" ca="1" si="340"/>
        <v>NO APLICA</v>
      </c>
      <c r="BF1796" s="37"/>
      <c r="BG1796" s="45"/>
      <c r="BH1796" s="37"/>
      <c r="BI1796" s="36"/>
      <c r="BJ1796" s="37"/>
      <c r="BK1796" s="36"/>
      <c r="BL1796" s="36"/>
      <c r="BM1796" s="53" t="str">
        <f>IF(BJ1796="","",WORKDAY(BJ1796,5,FESTIVOS_CO!A:A))</f>
        <v/>
      </c>
      <c r="BN1796" s="57" t="str">
        <f t="shared" ca="1" si="350"/>
        <v>PENDIENTE HACER AVISO</v>
      </c>
      <c r="BO1796" s="54" t="str">
        <f t="shared" ca="1" si="343"/>
        <v>EN TRÁMITE NOTIF. POR AVISO</v>
      </c>
      <c r="BP1796" s="37"/>
      <c r="BQ1796" s="53" t="str">
        <f>IF(BP1796="","",WORKDAY(BP1796,5,FESTIVOS_CO!A:A))</f>
        <v/>
      </c>
      <c r="BR1796" s="37"/>
      <c r="BS1796" s="36"/>
      <c r="BT1796" s="38"/>
      <c r="BU1796" s="58" t="e">
        <f>VLOOKUP(BT1796,Hoja2!$C:$D,2,0)</f>
        <v>#N/A</v>
      </c>
      <c r="BV1796" s="80" t="str">
        <f>IF(
AND(AO1796="",BD1796="",BQ1796=""),
"EN PROCESO NOTIFICACION / COMUNICACION",
IF(
BT1796="",
"NO APLICA",
IF(
BU1796=60,
IF(AO1796&lt;&gt;"",AO1796,IF(BD1796&lt;&gt;"",BD1796,BQ1796))+60,
WORKDAY(
IF(AO1796&lt;&gt;"",AO1796,IF(BD1796&lt;&gt;"",BD1796,BQ1796)),
BU1796,
FESTIVOS_CO!A:A
)
)
))</f>
        <v>EN PROCESO NOTIFICACION / COMUNICACION</v>
      </c>
      <c r="BW1796" s="44"/>
      <c r="BX1796" s="53"/>
      <c r="BY1796" s="45"/>
      <c r="BZ1796" s="37"/>
      <c r="CA1796" s="54" t="str">
        <f t="shared" si="344"/>
        <v>PENDIENTE EJECUTORIA</v>
      </c>
      <c r="CB1796" s="59" t="str">
        <f t="shared" si="341"/>
        <v/>
      </c>
      <c r="CC1796" s="36"/>
      <c r="CD1796" s="40"/>
      <c r="CE1796" s="46"/>
      <c r="CF1796" s="40"/>
      <c r="CG1796" s="40"/>
      <c r="CH1796" s="40"/>
      <c r="CI1796" s="36"/>
      <c r="CJ1796" s="47"/>
      <c r="CK1796" s="40"/>
      <c r="CL1796" s="40"/>
      <c r="CM1796" s="40"/>
      <c r="CN1796" s="40"/>
    </row>
    <row r="1797" spans="1:92" ht="42.75" hidden="1">
      <c r="A1797" s="49" t="str">
        <f t="shared" si="345"/>
        <v>SIN GESTIÓN</v>
      </c>
      <c r="B1797" s="58"/>
      <c r="C1797" s="37"/>
      <c r="D1797" s="37"/>
      <c r="E1797" s="49" t="str">
        <f t="shared" si="346"/>
        <v>PENDIENTE NOTIFICACIÓN</v>
      </c>
      <c r="F1797" s="141" t="str">
        <f t="shared" si="347"/>
        <v>PENDIENTE NOTIFICACIÓN</v>
      </c>
      <c r="G1797" s="49" t="str">
        <f t="shared" si="348"/>
        <v/>
      </c>
      <c r="H1797" s="51" t="str">
        <f ca="1">IF(
L1797="",
"",
IF(
NETWORKDAYS(L1797,IF(M1797&lt;&gt;"",M1797,TODAY()),FESTIVOS_CO!A:A)&gt;2,
"VENCIDO",
IF(
NETWORKDAYS(L1797,IF(M1797&lt;&gt;"",M1797,TODAY()),FESTIVOS_CO!A:A)=2,
"ALERTA",
"A TIEMPO"
)))</f>
        <v/>
      </c>
      <c r="I1797" s="40"/>
      <c r="J1797" s="36"/>
      <c r="K1797" s="37"/>
      <c r="L1797" s="50"/>
      <c r="M1797" s="37"/>
      <c r="N1797" s="52"/>
      <c r="O1797" s="52"/>
      <c r="P1797" s="36"/>
      <c r="Q1797" s="36"/>
      <c r="R1797" s="40"/>
      <c r="S1797" s="36"/>
      <c r="T1797" s="40"/>
      <c r="U1797" s="40"/>
      <c r="V1797" s="81"/>
      <c r="W1797" s="40"/>
      <c r="X1797" s="40"/>
      <c r="Y1797" s="40"/>
      <c r="Z1797" s="38" t="str">
        <f>IFERROR(VLOOKUP(Y1797,DIRECTORIO!A:B,2,FALSE),"")</f>
        <v/>
      </c>
      <c r="AA1797" s="40"/>
      <c r="AB1797" s="40"/>
      <c r="AC1797" s="40"/>
      <c r="AD1797" s="40"/>
      <c r="AE1797" s="40"/>
      <c r="AF1797" s="40"/>
      <c r="AG1797" s="41" t="s">
        <v>109</v>
      </c>
      <c r="AH1797" s="42"/>
      <c r="AI1797" s="54" t="str">
        <f t="shared" ca="1" si="349"/>
        <v>PENDIENTE NOTIFICACIÓN ELECTRÓNICA</v>
      </c>
      <c r="AJ1797" s="37"/>
      <c r="AK1797" s="37"/>
      <c r="AL1797" s="37"/>
      <c r="AM1797" s="53" t="str">
        <f>IF(AK1797="","",WORKDAY(AK1797,5,FESTIVOS_CO!A:A))</f>
        <v/>
      </c>
      <c r="AN1797" s="37"/>
      <c r="AO1797" s="37"/>
      <c r="AP1797" s="54" t="str">
        <f t="shared" ca="1" si="342"/>
        <v>NO APLICA</v>
      </c>
      <c r="AQ1797" s="36"/>
      <c r="AR1797" s="43"/>
      <c r="AS1797" s="37"/>
      <c r="AT1797" s="36"/>
      <c r="AU1797" s="37"/>
      <c r="AV1797" s="36"/>
      <c r="AW1797" s="36"/>
      <c r="AX1797" s="37"/>
      <c r="AY1797" s="140" t="str">
        <f>IF(AU1797="","",WORKDAY(AU1797,5,FESTIVOS_CO!A:A))</f>
        <v/>
      </c>
      <c r="AZ1797" s="54" t="str">
        <f t="shared" ca="1" si="339"/>
        <v>NO APLICA</v>
      </c>
      <c r="BA1797" s="55" t="str">
        <f>IF(AX1797="","",WORKDAY(AX1797,5,FESTIVOS_CO!A:A))</f>
        <v/>
      </c>
      <c r="BB1797" s="39"/>
      <c r="BC1797" s="40"/>
      <c r="BD1797" s="40"/>
      <c r="BE1797" s="56" t="str">
        <f t="shared" ca="1" si="340"/>
        <v>NO APLICA</v>
      </c>
      <c r="BF1797" s="37"/>
      <c r="BG1797" s="45"/>
      <c r="BH1797" s="37"/>
      <c r="BI1797" s="36"/>
      <c r="BJ1797" s="37"/>
      <c r="BK1797" s="36"/>
      <c r="BL1797" s="36"/>
      <c r="BM1797" s="53" t="str">
        <f>IF(BJ1797="","",WORKDAY(BJ1797,5,FESTIVOS_CO!A:A))</f>
        <v/>
      </c>
      <c r="BN1797" s="57" t="str">
        <f t="shared" ca="1" si="350"/>
        <v>PENDIENTE HACER AVISO</v>
      </c>
      <c r="BO1797" s="54" t="str">
        <f t="shared" ca="1" si="343"/>
        <v>EN TRÁMITE NOTIF. POR AVISO</v>
      </c>
      <c r="BP1797" s="37"/>
      <c r="BQ1797" s="53" t="str">
        <f>IF(BP1797="","",WORKDAY(BP1797,5,FESTIVOS_CO!A:A))</f>
        <v/>
      </c>
      <c r="BR1797" s="37"/>
      <c r="BS1797" s="36"/>
      <c r="BT1797" s="38"/>
      <c r="BU1797" s="58" t="e">
        <f>VLOOKUP(BT1797,Hoja2!$C:$D,2,0)</f>
        <v>#N/A</v>
      </c>
      <c r="BV1797" s="80" t="str">
        <f>IF(
AND(AO1797="",BD1797="",BQ1797=""),
"EN PROCESO NOTIFICACION / COMUNICACION",
IF(
BT1797="",
"NO APLICA",
IF(
BU1797=60,
IF(AO1797&lt;&gt;"",AO1797,IF(BD1797&lt;&gt;"",BD1797,BQ1797))+60,
WORKDAY(
IF(AO1797&lt;&gt;"",AO1797,IF(BD1797&lt;&gt;"",BD1797,BQ1797)),
BU1797,
FESTIVOS_CO!A:A
)
)
))</f>
        <v>EN PROCESO NOTIFICACION / COMUNICACION</v>
      </c>
      <c r="BW1797" s="44"/>
      <c r="BX1797" s="53"/>
      <c r="BY1797" s="45"/>
      <c r="BZ1797" s="37"/>
      <c r="CA1797" s="54" t="str">
        <f t="shared" si="344"/>
        <v>PENDIENTE EJECUTORIA</v>
      </c>
      <c r="CB1797" s="59" t="str">
        <f t="shared" si="341"/>
        <v/>
      </c>
      <c r="CC1797" s="36"/>
      <c r="CD1797" s="40"/>
      <c r="CE1797" s="46"/>
      <c r="CF1797" s="40"/>
      <c r="CG1797" s="40"/>
      <c r="CH1797" s="40"/>
      <c r="CI1797" s="36"/>
      <c r="CJ1797" s="47"/>
      <c r="CK1797" s="40"/>
      <c r="CL1797" s="40"/>
      <c r="CM1797" s="40"/>
      <c r="CN1797" s="40"/>
    </row>
    <row r="1798" spans="1:92" ht="42.75" hidden="1">
      <c r="A1798" s="49" t="str">
        <f t="shared" si="345"/>
        <v>SIN GESTIÓN</v>
      </c>
      <c r="B1798" s="58"/>
      <c r="C1798" s="37"/>
      <c r="D1798" s="37"/>
      <c r="E1798" s="49" t="str">
        <f t="shared" si="346"/>
        <v>PENDIENTE NOTIFICACIÓN</v>
      </c>
      <c r="F1798" s="141" t="str">
        <f t="shared" si="347"/>
        <v>PENDIENTE NOTIFICACIÓN</v>
      </c>
      <c r="G1798" s="49" t="str">
        <f t="shared" si="348"/>
        <v/>
      </c>
      <c r="H1798" s="51" t="str">
        <f ca="1">IF(
L1798="",
"",
IF(
NETWORKDAYS(L1798,IF(M1798&lt;&gt;"",M1798,TODAY()),FESTIVOS_CO!A:A)&gt;2,
"VENCIDO",
IF(
NETWORKDAYS(L1798,IF(M1798&lt;&gt;"",M1798,TODAY()),FESTIVOS_CO!A:A)=2,
"ALERTA",
"A TIEMPO"
)))</f>
        <v/>
      </c>
      <c r="I1798" s="40"/>
      <c r="J1798" s="36"/>
      <c r="K1798" s="37"/>
      <c r="L1798" s="50"/>
      <c r="M1798" s="37"/>
      <c r="N1798" s="52"/>
      <c r="O1798" s="52"/>
      <c r="P1798" s="36"/>
      <c r="Q1798" s="36"/>
      <c r="R1798" s="40"/>
      <c r="S1798" s="36"/>
      <c r="T1798" s="40"/>
      <c r="U1798" s="40"/>
      <c r="V1798" s="81"/>
      <c r="W1798" s="40"/>
      <c r="X1798" s="40"/>
      <c r="Y1798" s="40"/>
      <c r="Z1798" s="38" t="str">
        <f>IFERROR(VLOOKUP(Y1798,DIRECTORIO!A:B,2,FALSE),"")</f>
        <v/>
      </c>
      <c r="AA1798" s="40"/>
      <c r="AB1798" s="40"/>
      <c r="AC1798" s="40"/>
      <c r="AD1798" s="40"/>
      <c r="AE1798" s="40"/>
      <c r="AF1798" s="40"/>
      <c r="AG1798" s="41" t="s">
        <v>109</v>
      </c>
      <c r="AH1798" s="42"/>
      <c r="AI1798" s="54" t="str">
        <f t="shared" ca="1" si="349"/>
        <v>PENDIENTE NOTIFICACIÓN ELECTRÓNICA</v>
      </c>
      <c r="AJ1798" s="37"/>
      <c r="AK1798" s="37"/>
      <c r="AL1798" s="37"/>
      <c r="AM1798" s="53" t="str">
        <f>IF(AK1798="","",WORKDAY(AK1798,5,FESTIVOS_CO!A:A))</f>
        <v/>
      </c>
      <c r="AN1798" s="37"/>
      <c r="AO1798" s="37"/>
      <c r="AP1798" s="54" t="str">
        <f t="shared" ca="1" si="342"/>
        <v>NO APLICA</v>
      </c>
      <c r="AQ1798" s="36"/>
      <c r="AR1798" s="43"/>
      <c r="AS1798" s="37"/>
      <c r="AT1798" s="36"/>
      <c r="AU1798" s="37"/>
      <c r="AV1798" s="36"/>
      <c r="AW1798" s="36"/>
      <c r="AX1798" s="37"/>
      <c r="AY1798" s="140" t="str">
        <f>IF(AU1798="","",WORKDAY(AU1798,5,FESTIVOS_CO!A:A))</f>
        <v/>
      </c>
      <c r="AZ1798" s="54" t="str">
        <f t="shared" ca="1" si="339"/>
        <v>NO APLICA</v>
      </c>
      <c r="BA1798" s="55" t="str">
        <f>IF(AX1798="","",WORKDAY(AX1798,5,FESTIVOS_CO!A:A))</f>
        <v/>
      </c>
      <c r="BB1798" s="39"/>
      <c r="BC1798" s="40"/>
      <c r="BD1798" s="40"/>
      <c r="BE1798" s="56" t="str">
        <f t="shared" ca="1" si="340"/>
        <v>NO APLICA</v>
      </c>
      <c r="BF1798" s="37"/>
      <c r="BG1798" s="45"/>
      <c r="BH1798" s="37"/>
      <c r="BI1798" s="36"/>
      <c r="BJ1798" s="37"/>
      <c r="BK1798" s="36"/>
      <c r="BL1798" s="36"/>
      <c r="BM1798" s="53" t="str">
        <f>IF(BJ1798="","",WORKDAY(BJ1798,5,FESTIVOS_CO!A:A))</f>
        <v/>
      </c>
      <c r="BN1798" s="57" t="str">
        <f t="shared" ca="1" si="350"/>
        <v>PENDIENTE HACER AVISO</v>
      </c>
      <c r="BO1798" s="54" t="str">
        <f t="shared" ca="1" si="343"/>
        <v>EN TRÁMITE NOTIF. POR AVISO</v>
      </c>
      <c r="BP1798" s="37"/>
      <c r="BQ1798" s="53" t="str">
        <f>IF(BP1798="","",WORKDAY(BP1798,5,FESTIVOS_CO!A:A))</f>
        <v/>
      </c>
      <c r="BR1798" s="37"/>
      <c r="BS1798" s="36"/>
      <c r="BT1798" s="38"/>
      <c r="BU1798" s="58" t="e">
        <f>VLOOKUP(BT1798,Hoja2!$C:$D,2,0)</f>
        <v>#N/A</v>
      </c>
      <c r="BV1798" s="80" t="str">
        <f>IF(
AND(AO1798="",BD1798="",BQ1798=""),
"EN PROCESO NOTIFICACION / COMUNICACION",
IF(
BT1798="",
"NO APLICA",
IF(
BU1798=60,
IF(AO1798&lt;&gt;"",AO1798,IF(BD1798&lt;&gt;"",BD1798,BQ1798))+60,
WORKDAY(
IF(AO1798&lt;&gt;"",AO1798,IF(BD1798&lt;&gt;"",BD1798,BQ1798)),
BU1798,
FESTIVOS_CO!A:A
)
)
))</f>
        <v>EN PROCESO NOTIFICACION / COMUNICACION</v>
      </c>
      <c r="BW1798" s="44"/>
      <c r="BX1798" s="53"/>
      <c r="BY1798" s="45"/>
      <c r="BZ1798" s="37"/>
      <c r="CA1798" s="54" t="str">
        <f t="shared" si="344"/>
        <v>PENDIENTE EJECUTORIA</v>
      </c>
      <c r="CB1798" s="59" t="str">
        <f t="shared" si="341"/>
        <v/>
      </c>
      <c r="CC1798" s="36"/>
      <c r="CD1798" s="40"/>
      <c r="CE1798" s="46"/>
      <c r="CF1798" s="40"/>
      <c r="CG1798" s="40"/>
      <c r="CH1798" s="40"/>
      <c r="CI1798" s="36"/>
      <c r="CJ1798" s="47"/>
      <c r="CK1798" s="40"/>
      <c r="CL1798" s="40"/>
      <c r="CM1798" s="40"/>
      <c r="CN1798" s="40"/>
    </row>
    <row r="1799" spans="1:92" ht="42.75" hidden="1">
      <c r="A1799" s="49" t="str">
        <f t="shared" si="345"/>
        <v>SIN GESTIÓN</v>
      </c>
      <c r="B1799" s="58"/>
      <c r="C1799" s="37"/>
      <c r="D1799" s="37"/>
      <c r="E1799" s="49" t="str">
        <f t="shared" si="346"/>
        <v>PENDIENTE NOTIFICACIÓN</v>
      </c>
      <c r="F1799" s="141" t="str">
        <f t="shared" si="347"/>
        <v>PENDIENTE NOTIFICACIÓN</v>
      </c>
      <c r="G1799" s="49" t="str">
        <f t="shared" si="348"/>
        <v/>
      </c>
      <c r="H1799" s="51" t="str">
        <f ca="1">IF(
L1799="",
"",
IF(
NETWORKDAYS(L1799,IF(M1799&lt;&gt;"",M1799,TODAY()),FESTIVOS_CO!A:A)&gt;2,
"VENCIDO",
IF(
NETWORKDAYS(L1799,IF(M1799&lt;&gt;"",M1799,TODAY()),FESTIVOS_CO!A:A)=2,
"ALERTA",
"A TIEMPO"
)))</f>
        <v/>
      </c>
      <c r="I1799" s="40"/>
      <c r="J1799" s="36"/>
      <c r="K1799" s="37"/>
      <c r="L1799" s="50"/>
      <c r="M1799" s="37"/>
      <c r="N1799" s="52"/>
      <c r="O1799" s="52"/>
      <c r="P1799" s="36"/>
      <c r="Q1799" s="36"/>
      <c r="R1799" s="40"/>
      <c r="S1799" s="36"/>
      <c r="T1799" s="40"/>
      <c r="U1799" s="40"/>
      <c r="V1799" s="81"/>
      <c r="W1799" s="40"/>
      <c r="X1799" s="40"/>
      <c r="Y1799" s="40"/>
      <c r="Z1799" s="38" t="str">
        <f>IFERROR(VLOOKUP(Y1799,DIRECTORIO!A:B,2,FALSE),"")</f>
        <v/>
      </c>
      <c r="AA1799" s="40"/>
      <c r="AB1799" s="40"/>
      <c r="AC1799" s="40"/>
      <c r="AD1799" s="40"/>
      <c r="AE1799" s="40"/>
      <c r="AF1799" s="40"/>
      <c r="AG1799" s="41" t="s">
        <v>109</v>
      </c>
      <c r="AH1799" s="42"/>
      <c r="AI1799" s="54" t="str">
        <f t="shared" ca="1" si="349"/>
        <v>PENDIENTE NOTIFICACIÓN ELECTRÓNICA</v>
      </c>
      <c r="AJ1799" s="37"/>
      <c r="AK1799" s="37"/>
      <c r="AL1799" s="37"/>
      <c r="AM1799" s="53" t="str">
        <f>IF(AK1799="","",WORKDAY(AK1799,5,FESTIVOS_CO!A:A))</f>
        <v/>
      </c>
      <c r="AN1799" s="37"/>
      <c r="AO1799" s="37"/>
      <c r="AP1799" s="54" t="str">
        <f t="shared" ca="1" si="342"/>
        <v>NO APLICA</v>
      </c>
      <c r="AQ1799" s="36"/>
      <c r="AR1799" s="43"/>
      <c r="AS1799" s="37"/>
      <c r="AT1799" s="36"/>
      <c r="AU1799" s="37"/>
      <c r="AV1799" s="36"/>
      <c r="AW1799" s="36"/>
      <c r="AX1799" s="37"/>
      <c r="AY1799" s="140" t="str">
        <f>IF(AU1799="","",WORKDAY(AU1799,5,FESTIVOS_CO!A:A))</f>
        <v/>
      </c>
      <c r="AZ1799" s="54" t="str">
        <f t="shared" ca="1" si="339"/>
        <v>NO APLICA</v>
      </c>
      <c r="BA1799" s="55" t="str">
        <f>IF(AX1799="","",WORKDAY(AX1799,5,FESTIVOS_CO!A:A))</f>
        <v/>
      </c>
      <c r="BB1799" s="39"/>
      <c r="BC1799" s="40"/>
      <c r="BD1799" s="40"/>
      <c r="BE1799" s="56" t="str">
        <f t="shared" ca="1" si="340"/>
        <v>NO APLICA</v>
      </c>
      <c r="BF1799" s="37"/>
      <c r="BG1799" s="45"/>
      <c r="BH1799" s="37"/>
      <c r="BI1799" s="36"/>
      <c r="BJ1799" s="37"/>
      <c r="BK1799" s="36"/>
      <c r="BL1799" s="36"/>
      <c r="BM1799" s="53" t="str">
        <f>IF(BJ1799="","",WORKDAY(BJ1799,5,FESTIVOS_CO!A:A))</f>
        <v/>
      </c>
      <c r="BN1799" s="57" t="str">
        <f t="shared" ca="1" si="350"/>
        <v>PENDIENTE HACER AVISO</v>
      </c>
      <c r="BO1799" s="54" t="str">
        <f t="shared" ca="1" si="343"/>
        <v>EN TRÁMITE NOTIF. POR AVISO</v>
      </c>
      <c r="BP1799" s="37"/>
      <c r="BQ1799" s="53" t="str">
        <f>IF(BP1799="","",WORKDAY(BP1799,5,FESTIVOS_CO!A:A))</f>
        <v/>
      </c>
      <c r="BR1799" s="37"/>
      <c r="BS1799" s="36"/>
      <c r="BT1799" s="38"/>
      <c r="BU1799" s="58" t="e">
        <f>VLOOKUP(BT1799,Hoja2!$C:$D,2,0)</f>
        <v>#N/A</v>
      </c>
      <c r="BV1799" s="80" t="str">
        <f>IF(
AND(AO1799="",BD1799="",BQ1799=""),
"EN PROCESO NOTIFICACION / COMUNICACION",
IF(
BT1799="",
"NO APLICA",
IF(
BU1799=60,
IF(AO1799&lt;&gt;"",AO1799,IF(BD1799&lt;&gt;"",BD1799,BQ1799))+60,
WORKDAY(
IF(AO1799&lt;&gt;"",AO1799,IF(BD1799&lt;&gt;"",BD1799,BQ1799)),
BU1799,
FESTIVOS_CO!A:A
)
)
))</f>
        <v>EN PROCESO NOTIFICACION / COMUNICACION</v>
      </c>
      <c r="BW1799" s="44"/>
      <c r="BX1799" s="53"/>
      <c r="BY1799" s="45"/>
      <c r="BZ1799" s="37"/>
      <c r="CA1799" s="54" t="str">
        <f t="shared" si="344"/>
        <v>PENDIENTE EJECUTORIA</v>
      </c>
      <c r="CB1799" s="59" t="str">
        <f t="shared" si="341"/>
        <v/>
      </c>
      <c r="CC1799" s="36"/>
      <c r="CD1799" s="40"/>
      <c r="CE1799" s="46"/>
      <c r="CF1799" s="40"/>
      <c r="CG1799" s="40"/>
      <c r="CH1799" s="40"/>
      <c r="CI1799" s="36"/>
      <c r="CJ1799" s="47"/>
      <c r="CK1799" s="40"/>
      <c r="CL1799" s="40"/>
      <c r="CM1799" s="40"/>
      <c r="CN1799" s="40"/>
    </row>
    <row r="1800" spans="1:92" ht="42.75" hidden="1">
      <c r="A1800" s="49" t="str">
        <f t="shared" si="345"/>
        <v>SIN GESTIÓN</v>
      </c>
      <c r="B1800" s="58"/>
      <c r="C1800" s="37"/>
      <c r="D1800" s="37"/>
      <c r="E1800" s="49" t="str">
        <f t="shared" si="346"/>
        <v>PENDIENTE NOTIFICACIÓN</v>
      </c>
      <c r="F1800" s="141" t="str">
        <f t="shared" si="347"/>
        <v>PENDIENTE NOTIFICACIÓN</v>
      </c>
      <c r="G1800" s="49" t="str">
        <f t="shared" si="348"/>
        <v/>
      </c>
      <c r="H1800" s="51" t="str">
        <f ca="1">IF(
L1800="",
"",
IF(
NETWORKDAYS(L1800,IF(M1800&lt;&gt;"",M1800,TODAY()),FESTIVOS_CO!A:A)&gt;2,
"VENCIDO",
IF(
NETWORKDAYS(L1800,IF(M1800&lt;&gt;"",M1800,TODAY()),FESTIVOS_CO!A:A)=2,
"ALERTA",
"A TIEMPO"
)))</f>
        <v/>
      </c>
      <c r="I1800" s="40"/>
      <c r="J1800" s="36"/>
      <c r="K1800" s="37"/>
      <c r="L1800" s="50"/>
      <c r="M1800" s="37"/>
      <c r="N1800" s="52"/>
      <c r="O1800" s="52"/>
      <c r="P1800" s="36"/>
      <c r="Q1800" s="36"/>
      <c r="R1800" s="40"/>
      <c r="S1800" s="36"/>
      <c r="T1800" s="40"/>
      <c r="U1800" s="40"/>
      <c r="V1800" s="81"/>
      <c r="W1800" s="40"/>
      <c r="X1800" s="40"/>
      <c r="Y1800" s="40"/>
      <c r="Z1800" s="38" t="str">
        <f>IFERROR(VLOOKUP(Y1800,DIRECTORIO!A:B,2,FALSE),"")</f>
        <v/>
      </c>
      <c r="AA1800" s="40"/>
      <c r="AB1800" s="40"/>
      <c r="AC1800" s="40"/>
      <c r="AD1800" s="40"/>
      <c r="AE1800" s="40"/>
      <c r="AF1800" s="40"/>
      <c r="AG1800" s="41" t="s">
        <v>109</v>
      </c>
      <c r="AH1800" s="42"/>
      <c r="AI1800" s="54" t="str">
        <f t="shared" ca="1" si="349"/>
        <v>PENDIENTE NOTIFICACIÓN ELECTRÓNICA</v>
      </c>
      <c r="AJ1800" s="37"/>
      <c r="AK1800" s="37"/>
      <c r="AL1800" s="37"/>
      <c r="AM1800" s="53" t="str">
        <f>IF(AK1800="","",WORKDAY(AK1800,5,FESTIVOS_CO!A:A))</f>
        <v/>
      </c>
      <c r="AN1800" s="37"/>
      <c r="AO1800" s="37"/>
      <c r="AP1800" s="54" t="str">
        <f t="shared" ca="1" si="342"/>
        <v>NO APLICA</v>
      </c>
      <c r="AQ1800" s="36"/>
      <c r="AR1800" s="43"/>
      <c r="AS1800" s="37"/>
      <c r="AT1800" s="36"/>
      <c r="AU1800" s="37"/>
      <c r="AV1800" s="36"/>
      <c r="AW1800" s="36"/>
      <c r="AX1800" s="37"/>
      <c r="AY1800" s="140" t="str">
        <f>IF(AU1800="","",WORKDAY(AU1800,5,FESTIVOS_CO!A:A))</f>
        <v/>
      </c>
      <c r="AZ1800" s="54" t="str">
        <f t="shared" ca="1" si="339"/>
        <v>NO APLICA</v>
      </c>
      <c r="BA1800" s="55" t="str">
        <f>IF(AX1800="","",WORKDAY(AX1800,5,FESTIVOS_CO!A:A))</f>
        <v/>
      </c>
      <c r="BB1800" s="39"/>
      <c r="BC1800" s="40"/>
      <c r="BD1800" s="40"/>
      <c r="BE1800" s="56" t="str">
        <f t="shared" ca="1" si="340"/>
        <v>NO APLICA</v>
      </c>
      <c r="BF1800" s="37"/>
      <c r="BG1800" s="45"/>
      <c r="BH1800" s="37"/>
      <c r="BI1800" s="36"/>
      <c r="BJ1800" s="37"/>
      <c r="BK1800" s="36"/>
      <c r="BL1800" s="36"/>
      <c r="BM1800" s="53" t="str">
        <f>IF(BJ1800="","",WORKDAY(BJ1800,5,FESTIVOS_CO!A:A))</f>
        <v/>
      </c>
      <c r="BN1800" s="57" t="str">
        <f t="shared" ca="1" si="350"/>
        <v>PENDIENTE HACER AVISO</v>
      </c>
      <c r="BO1800" s="54" t="str">
        <f t="shared" ca="1" si="343"/>
        <v>EN TRÁMITE NOTIF. POR AVISO</v>
      </c>
      <c r="BP1800" s="37"/>
      <c r="BQ1800" s="53" t="str">
        <f>IF(BP1800="","",WORKDAY(BP1800,5,FESTIVOS_CO!A:A))</f>
        <v/>
      </c>
      <c r="BR1800" s="37"/>
      <c r="BS1800" s="36"/>
      <c r="BT1800" s="38"/>
      <c r="BU1800" s="58" t="e">
        <f>VLOOKUP(BT1800,Hoja2!$C:$D,2,0)</f>
        <v>#N/A</v>
      </c>
      <c r="BV1800" s="80" t="str">
        <f>IF(
AND(AO1800="",BD1800="",BQ1800=""),
"EN PROCESO NOTIFICACION / COMUNICACION",
IF(
BT1800="",
"NO APLICA",
IF(
BU1800=60,
IF(AO1800&lt;&gt;"",AO1800,IF(BD1800&lt;&gt;"",BD1800,BQ1800))+60,
WORKDAY(
IF(AO1800&lt;&gt;"",AO1800,IF(BD1800&lt;&gt;"",BD1800,BQ1800)),
BU1800,
FESTIVOS_CO!A:A
)
)
))</f>
        <v>EN PROCESO NOTIFICACION / COMUNICACION</v>
      </c>
      <c r="BW1800" s="44"/>
      <c r="BX1800" s="53"/>
      <c r="BY1800" s="45"/>
      <c r="BZ1800" s="37"/>
      <c r="CA1800" s="54" t="str">
        <f t="shared" si="344"/>
        <v>PENDIENTE EJECUTORIA</v>
      </c>
      <c r="CB1800" s="59" t="str">
        <f t="shared" si="341"/>
        <v/>
      </c>
      <c r="CC1800" s="36"/>
      <c r="CD1800" s="40"/>
      <c r="CE1800" s="46"/>
      <c r="CF1800" s="40"/>
      <c r="CG1800" s="40"/>
      <c r="CH1800" s="40"/>
      <c r="CI1800" s="36"/>
      <c r="CJ1800" s="47"/>
      <c r="CK1800" s="40"/>
      <c r="CL1800" s="40"/>
      <c r="CM1800" s="40"/>
      <c r="CN1800" s="40"/>
    </row>
    <row r="1801" spans="1:92" ht="42.75" hidden="1">
      <c r="A1801" s="49" t="str">
        <f t="shared" si="345"/>
        <v>SIN GESTIÓN</v>
      </c>
      <c r="B1801" s="58"/>
      <c r="C1801" s="37"/>
      <c r="D1801" s="37"/>
      <c r="E1801" s="49" t="str">
        <f t="shared" si="346"/>
        <v>PENDIENTE NOTIFICACIÓN</v>
      </c>
      <c r="F1801" s="141" t="str">
        <f t="shared" si="347"/>
        <v>PENDIENTE NOTIFICACIÓN</v>
      </c>
      <c r="G1801" s="49" t="str">
        <f t="shared" si="348"/>
        <v/>
      </c>
      <c r="H1801" s="51" t="str">
        <f ca="1">IF(
L1801="",
"",
IF(
NETWORKDAYS(L1801,IF(M1801&lt;&gt;"",M1801,TODAY()),FESTIVOS_CO!A:A)&gt;2,
"VENCIDO",
IF(
NETWORKDAYS(L1801,IF(M1801&lt;&gt;"",M1801,TODAY()),FESTIVOS_CO!A:A)=2,
"ALERTA",
"A TIEMPO"
)))</f>
        <v/>
      </c>
      <c r="I1801" s="40"/>
      <c r="J1801" s="36"/>
      <c r="K1801" s="37"/>
      <c r="L1801" s="50"/>
      <c r="M1801" s="37"/>
      <c r="N1801" s="52"/>
      <c r="O1801" s="52"/>
      <c r="P1801" s="36"/>
      <c r="Q1801" s="36"/>
      <c r="R1801" s="40"/>
      <c r="S1801" s="36"/>
      <c r="T1801" s="40"/>
      <c r="U1801" s="40"/>
      <c r="V1801" s="81"/>
      <c r="W1801" s="40"/>
      <c r="X1801" s="40"/>
      <c r="Y1801" s="40"/>
      <c r="Z1801" s="38" t="str">
        <f>IFERROR(VLOOKUP(Y1801,DIRECTORIO!A:B,2,FALSE),"")</f>
        <v/>
      </c>
      <c r="AA1801" s="40"/>
      <c r="AB1801" s="40"/>
      <c r="AC1801" s="40"/>
      <c r="AD1801" s="40"/>
      <c r="AE1801" s="40"/>
      <c r="AF1801" s="40"/>
      <c r="AG1801" s="41" t="s">
        <v>109</v>
      </c>
      <c r="AH1801" s="42"/>
      <c r="AI1801" s="54" t="str">
        <f t="shared" ca="1" si="349"/>
        <v>PENDIENTE NOTIFICACIÓN ELECTRÓNICA</v>
      </c>
      <c r="AJ1801" s="37"/>
      <c r="AK1801" s="37"/>
      <c r="AL1801" s="37"/>
      <c r="AM1801" s="53" t="str">
        <f>IF(AK1801="","",WORKDAY(AK1801,5,FESTIVOS_CO!A:A))</f>
        <v/>
      </c>
      <c r="AN1801" s="37"/>
      <c r="AO1801" s="37"/>
      <c r="AP1801" s="54" t="str">
        <f t="shared" ca="1" si="342"/>
        <v>NO APLICA</v>
      </c>
      <c r="AQ1801" s="36"/>
      <c r="AR1801" s="43"/>
      <c r="AS1801" s="37"/>
      <c r="AT1801" s="36"/>
      <c r="AU1801" s="37"/>
      <c r="AV1801" s="36"/>
      <c r="AW1801" s="36"/>
      <c r="AX1801" s="37"/>
      <c r="AY1801" s="140" t="str">
        <f>IF(AU1801="","",WORKDAY(AU1801,5,FESTIVOS_CO!A:A))</f>
        <v/>
      </c>
      <c r="AZ1801" s="54" t="str">
        <f t="shared" ca="1" si="339"/>
        <v>NO APLICA</v>
      </c>
      <c r="BA1801" s="55" t="str">
        <f>IF(AX1801="","",WORKDAY(AX1801,5,FESTIVOS_CO!A:A))</f>
        <v/>
      </c>
      <c r="BB1801" s="39"/>
      <c r="BC1801" s="40"/>
      <c r="BD1801" s="40"/>
      <c r="BE1801" s="56" t="str">
        <f t="shared" ca="1" si="340"/>
        <v>NO APLICA</v>
      </c>
      <c r="BF1801" s="37"/>
      <c r="BG1801" s="45"/>
      <c r="BH1801" s="37"/>
      <c r="BI1801" s="36"/>
      <c r="BJ1801" s="37"/>
      <c r="BK1801" s="36"/>
      <c r="BL1801" s="36"/>
      <c r="BM1801" s="53" t="str">
        <f>IF(BJ1801="","",WORKDAY(BJ1801,5,FESTIVOS_CO!A:A))</f>
        <v/>
      </c>
      <c r="BN1801" s="57" t="str">
        <f t="shared" ca="1" si="350"/>
        <v>PENDIENTE HACER AVISO</v>
      </c>
      <c r="BO1801" s="54" t="str">
        <f t="shared" ca="1" si="343"/>
        <v>EN TRÁMITE NOTIF. POR AVISO</v>
      </c>
      <c r="BP1801" s="37"/>
      <c r="BQ1801" s="53" t="str">
        <f>IF(BP1801="","",WORKDAY(BP1801,5,FESTIVOS_CO!A:A))</f>
        <v/>
      </c>
      <c r="BR1801" s="37"/>
      <c r="BS1801" s="36"/>
      <c r="BT1801" s="38"/>
      <c r="BU1801" s="58" t="e">
        <f>VLOOKUP(BT1801,Hoja2!$C:$D,2,0)</f>
        <v>#N/A</v>
      </c>
      <c r="BV1801" s="80" t="str">
        <f>IF(
AND(AO1801="",BD1801="",BQ1801=""),
"EN PROCESO NOTIFICACION / COMUNICACION",
IF(
BT1801="",
"NO APLICA",
IF(
BU1801=60,
IF(AO1801&lt;&gt;"",AO1801,IF(BD1801&lt;&gt;"",BD1801,BQ1801))+60,
WORKDAY(
IF(AO1801&lt;&gt;"",AO1801,IF(BD1801&lt;&gt;"",BD1801,BQ1801)),
BU1801,
FESTIVOS_CO!A:A
)
)
))</f>
        <v>EN PROCESO NOTIFICACION / COMUNICACION</v>
      </c>
      <c r="BW1801" s="44"/>
      <c r="BX1801" s="53"/>
      <c r="BY1801" s="45"/>
      <c r="BZ1801" s="37"/>
      <c r="CA1801" s="54" t="str">
        <f t="shared" si="344"/>
        <v>PENDIENTE EJECUTORIA</v>
      </c>
      <c r="CB1801" s="59" t="str">
        <f t="shared" si="341"/>
        <v/>
      </c>
      <c r="CC1801" s="36"/>
      <c r="CD1801" s="40"/>
      <c r="CE1801" s="46"/>
      <c r="CF1801" s="40"/>
      <c r="CG1801" s="40"/>
      <c r="CH1801" s="40"/>
      <c r="CI1801" s="36"/>
      <c r="CJ1801" s="47"/>
      <c r="CK1801" s="40"/>
      <c r="CL1801" s="40"/>
      <c r="CM1801" s="40"/>
      <c r="CN1801" s="40"/>
    </row>
    <row r="1802" spans="1:92" ht="42.75" hidden="1">
      <c r="A1802" s="49" t="str">
        <f t="shared" si="345"/>
        <v>SIN GESTIÓN</v>
      </c>
      <c r="B1802" s="58"/>
      <c r="C1802" s="37"/>
      <c r="D1802" s="37"/>
      <c r="E1802" s="49" t="str">
        <f t="shared" si="346"/>
        <v>PENDIENTE NOTIFICACIÓN</v>
      </c>
      <c r="F1802" s="141" t="str">
        <f t="shared" si="347"/>
        <v>PENDIENTE NOTIFICACIÓN</v>
      </c>
      <c r="G1802" s="49" t="str">
        <f t="shared" si="348"/>
        <v/>
      </c>
      <c r="H1802" s="51" t="str">
        <f ca="1">IF(
L1802="",
"",
IF(
NETWORKDAYS(L1802,IF(M1802&lt;&gt;"",M1802,TODAY()),FESTIVOS_CO!A:A)&gt;2,
"VENCIDO",
IF(
NETWORKDAYS(L1802,IF(M1802&lt;&gt;"",M1802,TODAY()),FESTIVOS_CO!A:A)=2,
"ALERTA",
"A TIEMPO"
)))</f>
        <v/>
      </c>
      <c r="I1802" s="40"/>
      <c r="J1802" s="36"/>
      <c r="K1802" s="37"/>
      <c r="L1802" s="50"/>
      <c r="M1802" s="37"/>
      <c r="N1802" s="52"/>
      <c r="O1802" s="52"/>
      <c r="P1802" s="36"/>
      <c r="Q1802" s="36"/>
      <c r="R1802" s="40"/>
      <c r="S1802" s="36"/>
      <c r="T1802" s="40"/>
      <c r="U1802" s="40"/>
      <c r="V1802" s="81"/>
      <c r="W1802" s="40"/>
      <c r="X1802" s="40"/>
      <c r="Y1802" s="40"/>
      <c r="Z1802" s="38" t="str">
        <f>IFERROR(VLOOKUP(Y1802,DIRECTORIO!A:B,2,FALSE),"")</f>
        <v/>
      </c>
      <c r="AA1802" s="40"/>
      <c r="AB1802" s="40"/>
      <c r="AC1802" s="40"/>
      <c r="AD1802" s="40"/>
      <c r="AE1802" s="40"/>
      <c r="AF1802" s="40"/>
      <c r="AG1802" s="41" t="s">
        <v>109</v>
      </c>
      <c r="AH1802" s="42"/>
      <c r="AI1802" s="54" t="str">
        <f t="shared" ca="1" si="349"/>
        <v>PENDIENTE NOTIFICACIÓN ELECTRÓNICA</v>
      </c>
      <c r="AJ1802" s="37"/>
      <c r="AK1802" s="37"/>
      <c r="AL1802" s="37"/>
      <c r="AM1802" s="53" t="str">
        <f>IF(AK1802="","",WORKDAY(AK1802,5,FESTIVOS_CO!A:A))</f>
        <v/>
      </c>
      <c r="AN1802" s="37"/>
      <c r="AO1802" s="37"/>
      <c r="AP1802" s="54" t="str">
        <f t="shared" ca="1" si="342"/>
        <v>NO APLICA</v>
      </c>
      <c r="AQ1802" s="36"/>
      <c r="AR1802" s="43"/>
      <c r="AS1802" s="37"/>
      <c r="AT1802" s="36"/>
      <c r="AU1802" s="37"/>
      <c r="AV1802" s="36"/>
      <c r="AW1802" s="36"/>
      <c r="AX1802" s="37"/>
      <c r="AY1802" s="140" t="str">
        <f>IF(AU1802="","",WORKDAY(AU1802,5,FESTIVOS_CO!A:A))</f>
        <v/>
      </c>
      <c r="AZ1802" s="54" t="str">
        <f t="shared" ref="AZ1802:AZ1865" ca="1" si="351">IF(
AND(BB1802="SI",BC1802&lt;&gt;"",BD1802&lt;&gt;""),
"NOTIFICACIÓN PERSONAL COMPLETA",
IF(
AND(AO1802="",AX1802="",BQ1802="",BC1802&lt;&gt;"",BD1802&lt;&gt;""),
"NOTIFICADO POR CONDUCTA CONCLUYENTE",
IF(AP1802="NO PROCEDE CITACION",
"NO PROCEDE",
IF(AP1802="NO APLICA",
"NO APLICA",
IF(AW1802="NO",
"HACER AVISO",
IF(AQ1802="",
"PENDIENTE GESTIONAR CITACIÓN",
IF(AS1802="",
"PENDIENTE FIRMA",
IF(AR1802="",
"PENDIENTE REVISIÓN",
IF(AT1802="",
"PENDIENTE RADICAR",
"CITACIÓN COMPLETA EN ESPERA PRESENTACION PERSONAL"
)))))))))</f>
        <v>NO APLICA</v>
      </c>
      <c r="BA1802" s="55" t="str">
        <f>IF(AX1802="","",WORKDAY(AX1802,5,FESTIVOS_CO!A:A))</f>
        <v/>
      </c>
      <c r="BB1802" s="39"/>
      <c r="BC1802" s="40"/>
      <c r="BD1802" s="40"/>
      <c r="BE1802" s="56" t="str">
        <f t="shared" ca="1" si="340"/>
        <v>NO APLICA</v>
      </c>
      <c r="BF1802" s="37"/>
      <c r="BG1802" s="45"/>
      <c r="BH1802" s="37"/>
      <c r="BI1802" s="36"/>
      <c r="BJ1802" s="37"/>
      <c r="BK1802" s="36"/>
      <c r="BL1802" s="36"/>
      <c r="BM1802" s="53" t="str">
        <f>IF(BJ1802="","",WORKDAY(BJ1802,5,FESTIVOS_CO!A:A))</f>
        <v/>
      </c>
      <c r="BN1802" s="57" t="str">
        <f t="shared" ca="1" si="350"/>
        <v>PENDIENTE HACER AVISO</v>
      </c>
      <c r="BO1802" s="54" t="str">
        <f t="shared" ca="1" si="343"/>
        <v>EN TRÁMITE NOTIF. POR AVISO</v>
      </c>
      <c r="BP1802" s="37"/>
      <c r="BQ1802" s="53" t="str">
        <f>IF(BP1802="","",WORKDAY(BP1802,5,FESTIVOS_CO!A:A))</f>
        <v/>
      </c>
      <c r="BR1802" s="37"/>
      <c r="BS1802" s="36"/>
      <c r="BT1802" s="38"/>
      <c r="BU1802" s="58" t="e">
        <f>VLOOKUP(BT1802,Hoja2!$C:$D,2,0)</f>
        <v>#N/A</v>
      </c>
      <c r="BV1802" s="80" t="str">
        <f>IF(
AND(AO1802="",BD1802="",BQ1802=""),
"EN PROCESO NOTIFICACION / COMUNICACION",
IF(
BT1802="",
"NO APLICA",
IF(
BU1802=60,
IF(AO1802&lt;&gt;"",AO1802,IF(BD1802&lt;&gt;"",BD1802,BQ1802))+60,
WORKDAY(
IF(AO1802&lt;&gt;"",AO1802,IF(BD1802&lt;&gt;"",BD1802,BQ1802)),
BU1802,
FESTIVOS_CO!A:A
)
)
))</f>
        <v>EN PROCESO NOTIFICACION / COMUNICACION</v>
      </c>
      <c r="BW1802" s="44"/>
      <c r="BX1802" s="53"/>
      <c r="BY1802" s="45"/>
      <c r="BZ1802" s="37"/>
      <c r="CA1802" s="54" t="str">
        <f t="shared" si="344"/>
        <v>PENDIENTE EJECUTORIA</v>
      </c>
      <c r="CB1802" s="59" t="str">
        <f t="shared" si="341"/>
        <v/>
      </c>
      <c r="CC1802" s="36"/>
      <c r="CD1802" s="40"/>
      <c r="CE1802" s="46"/>
      <c r="CF1802" s="40"/>
      <c r="CG1802" s="40"/>
      <c r="CH1802" s="40"/>
      <c r="CI1802" s="36"/>
      <c r="CJ1802" s="47"/>
      <c r="CK1802" s="40"/>
      <c r="CL1802" s="40"/>
      <c r="CM1802" s="40"/>
      <c r="CN1802" s="40"/>
    </row>
    <row r="1803" spans="1:92" ht="42.75" hidden="1">
      <c r="A1803" s="49" t="str">
        <f t="shared" si="345"/>
        <v>SIN GESTIÓN</v>
      </c>
      <c r="B1803" s="58"/>
      <c r="C1803" s="37"/>
      <c r="D1803" s="37"/>
      <c r="E1803" s="49" t="str">
        <f t="shared" si="346"/>
        <v>PENDIENTE NOTIFICACIÓN</v>
      </c>
      <c r="F1803" s="141" t="str">
        <f t="shared" si="347"/>
        <v>PENDIENTE NOTIFICACIÓN</v>
      </c>
      <c r="G1803" s="49" t="str">
        <f t="shared" si="348"/>
        <v/>
      </c>
      <c r="H1803" s="51" t="str">
        <f ca="1">IF(
L1803="",
"",
IF(
NETWORKDAYS(L1803,IF(M1803&lt;&gt;"",M1803,TODAY()),FESTIVOS_CO!A:A)&gt;2,
"VENCIDO",
IF(
NETWORKDAYS(L1803,IF(M1803&lt;&gt;"",M1803,TODAY()),FESTIVOS_CO!A:A)=2,
"ALERTA",
"A TIEMPO"
)))</f>
        <v/>
      </c>
      <c r="I1803" s="40"/>
      <c r="J1803" s="36"/>
      <c r="K1803" s="37"/>
      <c r="L1803" s="50"/>
      <c r="M1803" s="37"/>
      <c r="N1803" s="52"/>
      <c r="O1803" s="52"/>
      <c r="P1803" s="36"/>
      <c r="Q1803" s="36"/>
      <c r="R1803" s="40"/>
      <c r="S1803" s="36"/>
      <c r="T1803" s="40"/>
      <c r="U1803" s="40"/>
      <c r="V1803" s="81"/>
      <c r="W1803" s="40"/>
      <c r="X1803" s="40"/>
      <c r="Y1803" s="40"/>
      <c r="Z1803" s="38" t="str">
        <f>IFERROR(VLOOKUP(Y1803,DIRECTORIO!A:B,2,FALSE),"")</f>
        <v/>
      </c>
      <c r="AA1803" s="40"/>
      <c r="AB1803" s="40"/>
      <c r="AC1803" s="40"/>
      <c r="AD1803" s="40"/>
      <c r="AE1803" s="40"/>
      <c r="AF1803" s="40"/>
      <c r="AG1803" s="41" t="s">
        <v>109</v>
      </c>
      <c r="AH1803" s="42"/>
      <c r="AI1803" s="54" t="str">
        <f t="shared" ca="1" si="349"/>
        <v>PENDIENTE NOTIFICACIÓN ELECTRÓNICA</v>
      </c>
      <c r="AJ1803" s="37"/>
      <c r="AK1803" s="37"/>
      <c r="AL1803" s="37"/>
      <c r="AM1803" s="53" t="str">
        <f>IF(AK1803="","",WORKDAY(AK1803,5,FESTIVOS_CO!A:A))</f>
        <v/>
      </c>
      <c r="AN1803" s="37"/>
      <c r="AO1803" s="37"/>
      <c r="AP1803" s="54" t="str">
        <f t="shared" ca="1" si="342"/>
        <v>NO APLICA</v>
      </c>
      <c r="AQ1803" s="36"/>
      <c r="AR1803" s="43"/>
      <c r="AS1803" s="37"/>
      <c r="AT1803" s="36"/>
      <c r="AU1803" s="37"/>
      <c r="AV1803" s="36"/>
      <c r="AW1803" s="36"/>
      <c r="AX1803" s="37"/>
      <c r="AY1803" s="140" t="str">
        <f>IF(AU1803="","",WORKDAY(AU1803,5,FESTIVOS_CO!A:A))</f>
        <v/>
      </c>
      <c r="AZ1803" s="54" t="str">
        <f t="shared" ca="1" si="351"/>
        <v>NO APLICA</v>
      </c>
      <c r="BA1803" s="55" t="str">
        <f>IF(AX1803="","",WORKDAY(AX1803,5,FESTIVOS_CO!A:A))</f>
        <v/>
      </c>
      <c r="BB1803" s="39"/>
      <c r="BC1803" s="40"/>
      <c r="BD1803" s="40"/>
      <c r="BE1803" s="56" t="str">
        <f t="shared" ca="1" si="340"/>
        <v>NO APLICA</v>
      </c>
      <c r="BF1803" s="37"/>
      <c r="BG1803" s="45"/>
      <c r="BH1803" s="37"/>
      <c r="BI1803" s="36"/>
      <c r="BJ1803" s="37"/>
      <c r="BK1803" s="36"/>
      <c r="BL1803" s="36"/>
      <c r="BM1803" s="53" t="str">
        <f>IF(BJ1803="","",WORKDAY(BJ1803,5,FESTIVOS_CO!A:A))</f>
        <v/>
      </c>
      <c r="BN1803" s="57" t="str">
        <f t="shared" ca="1" si="350"/>
        <v>PENDIENTE HACER AVISO</v>
      </c>
      <c r="BO1803" s="54" t="str">
        <f t="shared" ca="1" si="343"/>
        <v>EN TRÁMITE NOTIF. POR AVISO</v>
      </c>
      <c r="BP1803" s="37"/>
      <c r="BQ1803" s="53" t="str">
        <f>IF(BP1803="","",WORKDAY(BP1803,5,FESTIVOS_CO!A:A))</f>
        <v/>
      </c>
      <c r="BR1803" s="37"/>
      <c r="BS1803" s="36"/>
      <c r="BT1803" s="38"/>
      <c r="BU1803" s="58" t="e">
        <f>VLOOKUP(BT1803,Hoja2!$C:$D,2,0)</f>
        <v>#N/A</v>
      </c>
      <c r="BV1803" s="80" t="str">
        <f>IF(
AND(AO1803="",BD1803="",BQ1803=""),
"EN PROCESO NOTIFICACION / COMUNICACION",
IF(
BT1803="",
"NO APLICA",
IF(
BU1803=60,
IF(AO1803&lt;&gt;"",AO1803,IF(BD1803&lt;&gt;"",BD1803,BQ1803))+60,
WORKDAY(
IF(AO1803&lt;&gt;"",AO1803,IF(BD1803&lt;&gt;"",BD1803,BQ1803)),
BU1803,
FESTIVOS_CO!A:A
)
)
))</f>
        <v>EN PROCESO NOTIFICACION / COMUNICACION</v>
      </c>
      <c r="BW1803" s="44"/>
      <c r="BX1803" s="53"/>
      <c r="BY1803" s="45"/>
      <c r="BZ1803" s="37"/>
      <c r="CA1803" s="54" t="str">
        <f t="shared" si="344"/>
        <v>PENDIENTE EJECUTORIA</v>
      </c>
      <c r="CB1803" s="59" t="str">
        <f t="shared" si="341"/>
        <v/>
      </c>
      <c r="CC1803" s="36"/>
      <c r="CD1803" s="40"/>
      <c r="CE1803" s="46"/>
      <c r="CF1803" s="40"/>
      <c r="CG1803" s="40"/>
      <c r="CH1803" s="40"/>
      <c r="CI1803" s="36"/>
      <c r="CJ1803" s="47"/>
      <c r="CK1803" s="40"/>
      <c r="CL1803" s="40"/>
      <c r="CM1803" s="40"/>
      <c r="CN1803" s="40"/>
    </row>
    <row r="1804" spans="1:92" ht="42.75" hidden="1">
      <c r="A1804" s="49" t="str">
        <f t="shared" si="345"/>
        <v>SIN GESTIÓN</v>
      </c>
      <c r="B1804" s="58"/>
      <c r="C1804" s="37"/>
      <c r="D1804" s="37"/>
      <c r="E1804" s="49" t="str">
        <f t="shared" si="346"/>
        <v>PENDIENTE NOTIFICACIÓN</v>
      </c>
      <c r="F1804" s="141" t="str">
        <f t="shared" si="347"/>
        <v>PENDIENTE NOTIFICACIÓN</v>
      </c>
      <c r="G1804" s="49" t="str">
        <f t="shared" si="348"/>
        <v/>
      </c>
      <c r="H1804" s="51" t="str">
        <f ca="1">IF(
L1804="",
"",
IF(
NETWORKDAYS(L1804,IF(M1804&lt;&gt;"",M1804,TODAY()),FESTIVOS_CO!A:A)&gt;2,
"VENCIDO",
IF(
NETWORKDAYS(L1804,IF(M1804&lt;&gt;"",M1804,TODAY()),FESTIVOS_CO!A:A)=2,
"ALERTA",
"A TIEMPO"
)))</f>
        <v/>
      </c>
      <c r="I1804" s="40"/>
      <c r="J1804" s="36"/>
      <c r="K1804" s="37"/>
      <c r="L1804" s="50"/>
      <c r="M1804" s="37"/>
      <c r="N1804" s="52"/>
      <c r="O1804" s="52"/>
      <c r="P1804" s="36"/>
      <c r="Q1804" s="36"/>
      <c r="R1804" s="40"/>
      <c r="S1804" s="36"/>
      <c r="T1804" s="40"/>
      <c r="U1804" s="40"/>
      <c r="V1804" s="81"/>
      <c r="W1804" s="40"/>
      <c r="X1804" s="40"/>
      <c r="Y1804" s="40"/>
      <c r="Z1804" s="38" t="str">
        <f>IFERROR(VLOOKUP(Y1804,DIRECTORIO!A:B,2,FALSE),"")</f>
        <v/>
      </c>
      <c r="AA1804" s="40"/>
      <c r="AB1804" s="40"/>
      <c r="AC1804" s="40"/>
      <c r="AD1804" s="40"/>
      <c r="AE1804" s="40"/>
      <c r="AF1804" s="40"/>
      <c r="AG1804" s="41" t="s">
        <v>109</v>
      </c>
      <c r="AH1804" s="42"/>
      <c r="AI1804" s="54" t="str">
        <f t="shared" ca="1" si="349"/>
        <v>PENDIENTE NOTIFICACIÓN ELECTRÓNICA</v>
      </c>
      <c r="AJ1804" s="37"/>
      <c r="AK1804" s="37"/>
      <c r="AL1804" s="37"/>
      <c r="AM1804" s="53" t="str">
        <f>IF(AK1804="","",WORKDAY(AK1804,5,FESTIVOS_CO!A:A))</f>
        <v/>
      </c>
      <c r="AN1804" s="37"/>
      <c r="AO1804" s="37"/>
      <c r="AP1804" s="54" t="str">
        <f t="shared" ca="1" si="342"/>
        <v>NO APLICA</v>
      </c>
      <c r="AQ1804" s="36"/>
      <c r="AR1804" s="43"/>
      <c r="AS1804" s="37"/>
      <c r="AT1804" s="36"/>
      <c r="AU1804" s="37"/>
      <c r="AV1804" s="36"/>
      <c r="AW1804" s="36"/>
      <c r="AX1804" s="37"/>
      <c r="AY1804" s="140" t="str">
        <f>IF(AU1804="","",WORKDAY(AU1804,5,FESTIVOS_CO!A:A))</f>
        <v/>
      </c>
      <c r="AZ1804" s="54" t="str">
        <f t="shared" ca="1" si="351"/>
        <v>NO APLICA</v>
      </c>
      <c r="BA1804" s="55" t="str">
        <f>IF(AX1804="","",WORKDAY(AX1804,5,FESTIVOS_CO!A:A))</f>
        <v/>
      </c>
      <c r="BB1804" s="39"/>
      <c r="BC1804" s="40"/>
      <c r="BD1804" s="40"/>
      <c r="BE1804" s="56" t="str">
        <f t="shared" ca="1" si="340"/>
        <v>NO APLICA</v>
      </c>
      <c r="BF1804" s="37"/>
      <c r="BG1804" s="45"/>
      <c r="BH1804" s="37"/>
      <c r="BI1804" s="36"/>
      <c r="BJ1804" s="37"/>
      <c r="BK1804" s="36"/>
      <c r="BL1804" s="36"/>
      <c r="BM1804" s="53" t="str">
        <f>IF(BJ1804="","",WORKDAY(BJ1804,5,FESTIVOS_CO!A:A))</f>
        <v/>
      </c>
      <c r="BN1804" s="57" t="str">
        <f t="shared" ca="1" si="350"/>
        <v>PENDIENTE HACER AVISO</v>
      </c>
      <c r="BO1804" s="54" t="str">
        <f t="shared" ca="1" si="343"/>
        <v>EN TRÁMITE NOTIF. POR AVISO</v>
      </c>
      <c r="BP1804" s="37"/>
      <c r="BQ1804" s="53" t="str">
        <f>IF(BP1804="","",WORKDAY(BP1804,5,FESTIVOS_CO!A:A))</f>
        <v/>
      </c>
      <c r="BR1804" s="37"/>
      <c r="BS1804" s="36"/>
      <c r="BT1804" s="38"/>
      <c r="BU1804" s="58" t="e">
        <f>VLOOKUP(BT1804,Hoja2!$C:$D,2,0)</f>
        <v>#N/A</v>
      </c>
      <c r="BV1804" s="80" t="str">
        <f>IF(
AND(AO1804="",BD1804="",BQ1804=""),
"EN PROCESO NOTIFICACION / COMUNICACION",
IF(
BT1804="",
"NO APLICA",
IF(
BU1804=60,
IF(AO1804&lt;&gt;"",AO1804,IF(BD1804&lt;&gt;"",BD1804,BQ1804))+60,
WORKDAY(
IF(AO1804&lt;&gt;"",AO1804,IF(BD1804&lt;&gt;"",BD1804,BQ1804)),
BU1804,
FESTIVOS_CO!A:A
)
)
))</f>
        <v>EN PROCESO NOTIFICACION / COMUNICACION</v>
      </c>
      <c r="BW1804" s="44"/>
      <c r="BX1804" s="53"/>
      <c r="BY1804" s="45"/>
      <c r="BZ1804" s="37"/>
      <c r="CA1804" s="54" t="str">
        <f t="shared" si="344"/>
        <v>PENDIENTE EJECUTORIA</v>
      </c>
      <c r="CB1804" s="59" t="str">
        <f t="shared" si="341"/>
        <v/>
      </c>
      <c r="CC1804" s="36"/>
      <c r="CD1804" s="40"/>
      <c r="CE1804" s="46"/>
      <c r="CF1804" s="40"/>
      <c r="CG1804" s="40"/>
      <c r="CH1804" s="40"/>
      <c r="CI1804" s="36"/>
      <c r="CJ1804" s="47"/>
      <c r="CK1804" s="40"/>
      <c r="CL1804" s="40"/>
      <c r="CM1804" s="40"/>
      <c r="CN1804" s="40"/>
    </row>
    <row r="1805" spans="1:92" ht="42.75" hidden="1">
      <c r="A1805" s="49" t="str">
        <f t="shared" si="345"/>
        <v>SIN GESTIÓN</v>
      </c>
      <c r="B1805" s="58"/>
      <c r="C1805" s="37"/>
      <c r="D1805" s="37"/>
      <c r="E1805" s="49" t="str">
        <f t="shared" si="346"/>
        <v>PENDIENTE NOTIFICACIÓN</v>
      </c>
      <c r="F1805" s="141" t="str">
        <f t="shared" si="347"/>
        <v>PENDIENTE NOTIFICACIÓN</v>
      </c>
      <c r="G1805" s="49" t="str">
        <f t="shared" si="348"/>
        <v/>
      </c>
      <c r="H1805" s="51" t="str">
        <f ca="1">IF(
L1805="",
"",
IF(
NETWORKDAYS(L1805,IF(M1805&lt;&gt;"",M1805,TODAY()),FESTIVOS_CO!A:A)&gt;2,
"VENCIDO",
IF(
NETWORKDAYS(L1805,IF(M1805&lt;&gt;"",M1805,TODAY()),FESTIVOS_CO!A:A)=2,
"ALERTA",
"A TIEMPO"
)))</f>
        <v/>
      </c>
      <c r="I1805" s="40"/>
      <c r="J1805" s="36"/>
      <c r="K1805" s="37"/>
      <c r="L1805" s="50"/>
      <c r="M1805" s="37"/>
      <c r="N1805" s="52"/>
      <c r="O1805" s="52"/>
      <c r="P1805" s="36"/>
      <c r="Q1805" s="36"/>
      <c r="R1805" s="40"/>
      <c r="S1805" s="36"/>
      <c r="T1805" s="40"/>
      <c r="U1805" s="40"/>
      <c r="V1805" s="81"/>
      <c r="W1805" s="40"/>
      <c r="X1805" s="40"/>
      <c r="Y1805" s="40"/>
      <c r="Z1805" s="38" t="str">
        <f>IFERROR(VLOOKUP(Y1805,DIRECTORIO!A:B,2,FALSE),"")</f>
        <v/>
      </c>
      <c r="AA1805" s="40"/>
      <c r="AB1805" s="40"/>
      <c r="AC1805" s="40"/>
      <c r="AD1805" s="40"/>
      <c r="AE1805" s="40"/>
      <c r="AF1805" s="40"/>
      <c r="AG1805" s="41" t="s">
        <v>109</v>
      </c>
      <c r="AH1805" s="42"/>
      <c r="AI1805" s="54" t="str">
        <f t="shared" ca="1" si="349"/>
        <v>PENDIENTE NOTIFICACIÓN ELECTRÓNICA</v>
      </c>
      <c r="AJ1805" s="37"/>
      <c r="AK1805" s="37"/>
      <c r="AL1805" s="37"/>
      <c r="AM1805" s="53" t="str">
        <f>IF(AK1805="","",WORKDAY(AK1805,5,FESTIVOS_CO!A:A))</f>
        <v/>
      </c>
      <c r="AN1805" s="37"/>
      <c r="AO1805" s="37"/>
      <c r="AP1805" s="54" t="str">
        <f t="shared" ca="1" si="342"/>
        <v>NO APLICA</v>
      </c>
      <c r="AQ1805" s="36"/>
      <c r="AR1805" s="43"/>
      <c r="AS1805" s="37"/>
      <c r="AT1805" s="36"/>
      <c r="AU1805" s="37"/>
      <c r="AV1805" s="36"/>
      <c r="AW1805" s="36"/>
      <c r="AX1805" s="37"/>
      <c r="AY1805" s="140" t="str">
        <f>IF(AU1805="","",WORKDAY(AU1805,5,FESTIVOS_CO!A:A))</f>
        <v/>
      </c>
      <c r="AZ1805" s="54" t="str">
        <f t="shared" ca="1" si="351"/>
        <v>NO APLICA</v>
      </c>
      <c r="BA1805" s="55" t="str">
        <f>IF(AX1805="","",WORKDAY(AX1805,5,FESTIVOS_CO!A:A))</f>
        <v/>
      </c>
      <c r="BB1805" s="39"/>
      <c r="BC1805" s="40"/>
      <c r="BD1805" s="40"/>
      <c r="BE1805" s="56" t="str">
        <f t="shared" ca="1" si="340"/>
        <v>NO APLICA</v>
      </c>
      <c r="BF1805" s="37"/>
      <c r="BG1805" s="45"/>
      <c r="BH1805" s="37"/>
      <c r="BI1805" s="36"/>
      <c r="BJ1805" s="37"/>
      <c r="BK1805" s="36"/>
      <c r="BL1805" s="36"/>
      <c r="BM1805" s="53" t="str">
        <f>IF(BJ1805="","",WORKDAY(BJ1805,5,FESTIVOS_CO!A:A))</f>
        <v/>
      </c>
      <c r="BN1805" s="57" t="str">
        <f t="shared" ca="1" si="350"/>
        <v>PENDIENTE HACER AVISO</v>
      </c>
      <c r="BO1805" s="54" t="str">
        <f t="shared" ca="1" si="343"/>
        <v>EN TRÁMITE NOTIF. POR AVISO</v>
      </c>
      <c r="BP1805" s="37"/>
      <c r="BQ1805" s="53" t="str">
        <f>IF(BP1805="","",WORKDAY(BP1805,5,FESTIVOS_CO!A:A))</f>
        <v/>
      </c>
      <c r="BR1805" s="37"/>
      <c r="BS1805" s="36"/>
      <c r="BT1805" s="38"/>
      <c r="BU1805" s="58" t="e">
        <f>VLOOKUP(BT1805,Hoja2!$C:$D,2,0)</f>
        <v>#N/A</v>
      </c>
      <c r="BV1805" s="80" t="str">
        <f>IF(
AND(AO1805="",BD1805="",BQ1805=""),
"EN PROCESO NOTIFICACION / COMUNICACION",
IF(
BT1805="",
"NO APLICA",
IF(
BU1805=60,
IF(AO1805&lt;&gt;"",AO1805,IF(BD1805&lt;&gt;"",BD1805,BQ1805))+60,
WORKDAY(
IF(AO1805&lt;&gt;"",AO1805,IF(BD1805&lt;&gt;"",BD1805,BQ1805)),
BU1805,
FESTIVOS_CO!A:A
)
)
))</f>
        <v>EN PROCESO NOTIFICACION / COMUNICACION</v>
      </c>
      <c r="BW1805" s="44"/>
      <c r="BX1805" s="53"/>
      <c r="BY1805" s="45"/>
      <c r="BZ1805" s="37"/>
      <c r="CA1805" s="54" t="str">
        <f t="shared" si="344"/>
        <v>PENDIENTE EJECUTORIA</v>
      </c>
      <c r="CB1805" s="59" t="str">
        <f t="shared" si="341"/>
        <v/>
      </c>
      <c r="CC1805" s="36"/>
      <c r="CD1805" s="40"/>
      <c r="CE1805" s="46"/>
      <c r="CF1805" s="40"/>
      <c r="CG1805" s="40"/>
      <c r="CH1805" s="40"/>
      <c r="CI1805" s="36"/>
      <c r="CJ1805" s="47"/>
      <c r="CK1805" s="40"/>
      <c r="CL1805" s="40"/>
      <c r="CM1805" s="40"/>
      <c r="CN1805" s="40"/>
    </row>
    <row r="1806" spans="1:92" ht="42.75" hidden="1">
      <c r="A1806" s="49" t="str">
        <f t="shared" si="345"/>
        <v>SIN GESTIÓN</v>
      </c>
      <c r="B1806" s="58"/>
      <c r="C1806" s="37"/>
      <c r="D1806" s="37"/>
      <c r="E1806" s="49" t="str">
        <f t="shared" si="346"/>
        <v>PENDIENTE NOTIFICACIÓN</v>
      </c>
      <c r="F1806" s="141" t="str">
        <f t="shared" si="347"/>
        <v>PENDIENTE NOTIFICACIÓN</v>
      </c>
      <c r="G1806" s="49" t="str">
        <f t="shared" si="348"/>
        <v/>
      </c>
      <c r="H1806" s="51" t="str">
        <f ca="1">IF(
L1806="",
"",
IF(
NETWORKDAYS(L1806,IF(M1806&lt;&gt;"",M1806,TODAY()),FESTIVOS_CO!A:A)&gt;2,
"VENCIDO",
IF(
NETWORKDAYS(L1806,IF(M1806&lt;&gt;"",M1806,TODAY()),FESTIVOS_CO!A:A)=2,
"ALERTA",
"A TIEMPO"
)))</f>
        <v/>
      </c>
      <c r="I1806" s="40"/>
      <c r="J1806" s="36"/>
      <c r="K1806" s="37"/>
      <c r="L1806" s="50"/>
      <c r="M1806" s="37"/>
      <c r="N1806" s="52"/>
      <c r="O1806" s="52"/>
      <c r="P1806" s="36"/>
      <c r="Q1806" s="36"/>
      <c r="R1806" s="40"/>
      <c r="S1806" s="36"/>
      <c r="T1806" s="40"/>
      <c r="U1806" s="40"/>
      <c r="V1806" s="81"/>
      <c r="W1806" s="40"/>
      <c r="X1806" s="40"/>
      <c r="Y1806" s="40"/>
      <c r="Z1806" s="38" t="str">
        <f>IFERROR(VLOOKUP(Y1806,DIRECTORIO!A:B,2,FALSE),"")</f>
        <v/>
      </c>
      <c r="AA1806" s="40"/>
      <c r="AB1806" s="40"/>
      <c r="AC1806" s="40"/>
      <c r="AD1806" s="40"/>
      <c r="AE1806" s="40"/>
      <c r="AF1806" s="40"/>
      <c r="AG1806" s="41" t="s">
        <v>109</v>
      </c>
      <c r="AH1806" s="42"/>
      <c r="AI1806" s="54" t="str">
        <f t="shared" ca="1" si="349"/>
        <v>PENDIENTE NOTIFICACIÓN ELECTRÓNICA</v>
      </c>
      <c r="AJ1806" s="37"/>
      <c r="AK1806" s="37"/>
      <c r="AL1806" s="37"/>
      <c r="AM1806" s="53" t="str">
        <f>IF(AK1806="","",WORKDAY(AK1806,5,FESTIVOS_CO!A:A))</f>
        <v/>
      </c>
      <c r="AN1806" s="37"/>
      <c r="AO1806" s="37"/>
      <c r="AP1806" s="54" t="str">
        <f t="shared" ca="1" si="342"/>
        <v>NO APLICA</v>
      </c>
      <c r="AQ1806" s="36"/>
      <c r="AR1806" s="43"/>
      <c r="AS1806" s="37"/>
      <c r="AT1806" s="36"/>
      <c r="AU1806" s="37"/>
      <c r="AV1806" s="36"/>
      <c r="AW1806" s="36"/>
      <c r="AX1806" s="37"/>
      <c r="AY1806" s="140" t="str">
        <f>IF(AU1806="","",WORKDAY(AU1806,5,FESTIVOS_CO!A:A))</f>
        <v/>
      </c>
      <c r="AZ1806" s="54" t="str">
        <f t="shared" ca="1" si="351"/>
        <v>NO APLICA</v>
      </c>
      <c r="BA1806" s="55" t="str">
        <f>IF(AX1806="","",WORKDAY(AX1806,5,FESTIVOS_CO!A:A))</f>
        <v/>
      </c>
      <c r="BB1806" s="39"/>
      <c r="BC1806" s="40"/>
      <c r="BD1806" s="40"/>
      <c r="BE1806" s="56" t="str">
        <f t="shared" ca="1" si="340"/>
        <v>NO APLICA</v>
      </c>
      <c r="BF1806" s="37"/>
      <c r="BG1806" s="45"/>
      <c r="BH1806" s="37"/>
      <c r="BI1806" s="36"/>
      <c r="BJ1806" s="37"/>
      <c r="BK1806" s="36"/>
      <c r="BL1806" s="36"/>
      <c r="BM1806" s="53" t="str">
        <f>IF(BJ1806="","",WORKDAY(BJ1806,5,FESTIVOS_CO!A:A))</f>
        <v/>
      </c>
      <c r="BN1806" s="57" t="str">
        <f t="shared" ca="1" si="350"/>
        <v>PENDIENTE HACER AVISO</v>
      </c>
      <c r="BO1806" s="54" t="str">
        <f t="shared" ca="1" si="343"/>
        <v>EN TRÁMITE NOTIF. POR AVISO</v>
      </c>
      <c r="BP1806" s="37"/>
      <c r="BQ1806" s="53" t="str">
        <f>IF(BP1806="","",WORKDAY(BP1806,5,FESTIVOS_CO!A:A))</f>
        <v/>
      </c>
      <c r="BR1806" s="37"/>
      <c r="BS1806" s="36"/>
      <c r="BT1806" s="38"/>
      <c r="BU1806" s="58" t="e">
        <f>VLOOKUP(BT1806,Hoja2!$C:$D,2,0)</f>
        <v>#N/A</v>
      </c>
      <c r="BV1806" s="80" t="str">
        <f>IF(
AND(AO1806="",BD1806="",BQ1806=""),
"EN PROCESO NOTIFICACION / COMUNICACION",
IF(
BT1806="",
"NO APLICA",
IF(
BU1806=60,
IF(AO1806&lt;&gt;"",AO1806,IF(BD1806&lt;&gt;"",BD1806,BQ1806))+60,
WORKDAY(
IF(AO1806&lt;&gt;"",AO1806,IF(BD1806&lt;&gt;"",BD1806,BQ1806)),
BU1806,
FESTIVOS_CO!A:A
)
)
))</f>
        <v>EN PROCESO NOTIFICACION / COMUNICACION</v>
      </c>
      <c r="BW1806" s="44"/>
      <c r="BX1806" s="53"/>
      <c r="BY1806" s="45"/>
      <c r="BZ1806" s="37"/>
      <c r="CA1806" s="54" t="str">
        <f t="shared" si="344"/>
        <v>PENDIENTE EJECUTORIA</v>
      </c>
      <c r="CB1806" s="59" t="str">
        <f t="shared" si="341"/>
        <v/>
      </c>
      <c r="CC1806" s="36"/>
      <c r="CD1806" s="40"/>
      <c r="CE1806" s="46"/>
      <c r="CF1806" s="40"/>
      <c r="CG1806" s="40"/>
      <c r="CH1806" s="40"/>
      <c r="CI1806" s="36"/>
      <c r="CJ1806" s="47"/>
      <c r="CK1806" s="40"/>
      <c r="CL1806" s="40"/>
      <c r="CM1806" s="40"/>
      <c r="CN1806" s="40"/>
    </row>
    <row r="1807" spans="1:92" ht="42.75" hidden="1">
      <c r="A1807" s="49" t="str">
        <f t="shared" si="345"/>
        <v>SIN GESTIÓN</v>
      </c>
      <c r="B1807" s="58"/>
      <c r="C1807" s="37"/>
      <c r="D1807" s="37"/>
      <c r="E1807" s="49" t="str">
        <f t="shared" si="346"/>
        <v>PENDIENTE NOTIFICACIÓN</v>
      </c>
      <c r="F1807" s="141" t="str">
        <f t="shared" si="347"/>
        <v>PENDIENTE NOTIFICACIÓN</v>
      </c>
      <c r="G1807" s="49" t="str">
        <f t="shared" si="348"/>
        <v/>
      </c>
      <c r="H1807" s="51" t="str">
        <f ca="1">IF(
L1807="",
"",
IF(
NETWORKDAYS(L1807,IF(M1807&lt;&gt;"",M1807,TODAY()),FESTIVOS_CO!A:A)&gt;2,
"VENCIDO",
IF(
NETWORKDAYS(L1807,IF(M1807&lt;&gt;"",M1807,TODAY()),FESTIVOS_CO!A:A)=2,
"ALERTA",
"A TIEMPO"
)))</f>
        <v/>
      </c>
      <c r="I1807" s="40"/>
      <c r="J1807" s="36"/>
      <c r="K1807" s="37"/>
      <c r="L1807" s="50"/>
      <c r="M1807" s="37"/>
      <c r="N1807" s="52"/>
      <c r="O1807" s="52"/>
      <c r="P1807" s="36"/>
      <c r="Q1807" s="36"/>
      <c r="R1807" s="40"/>
      <c r="S1807" s="36"/>
      <c r="T1807" s="40"/>
      <c r="U1807" s="40"/>
      <c r="V1807" s="81"/>
      <c r="W1807" s="40"/>
      <c r="X1807" s="40"/>
      <c r="Y1807" s="40"/>
      <c r="Z1807" s="38" t="str">
        <f>IFERROR(VLOOKUP(Y1807,DIRECTORIO!A:B,2,FALSE),"")</f>
        <v/>
      </c>
      <c r="AA1807" s="40"/>
      <c r="AB1807" s="40"/>
      <c r="AC1807" s="40"/>
      <c r="AD1807" s="40"/>
      <c r="AE1807" s="40"/>
      <c r="AF1807" s="40"/>
      <c r="AG1807" s="41" t="s">
        <v>109</v>
      </c>
      <c r="AH1807" s="42"/>
      <c r="AI1807" s="54" t="str">
        <f t="shared" ca="1" si="349"/>
        <v>PENDIENTE NOTIFICACIÓN ELECTRÓNICA</v>
      </c>
      <c r="AJ1807" s="37"/>
      <c r="AK1807" s="37"/>
      <c r="AL1807" s="37"/>
      <c r="AM1807" s="53" t="str">
        <f>IF(AK1807="","",WORKDAY(AK1807,5,FESTIVOS_CO!A:A))</f>
        <v/>
      </c>
      <c r="AN1807" s="37"/>
      <c r="AO1807" s="37"/>
      <c r="AP1807" s="54" t="str">
        <f t="shared" ca="1" si="342"/>
        <v>NO APLICA</v>
      </c>
      <c r="AQ1807" s="36"/>
      <c r="AR1807" s="43"/>
      <c r="AS1807" s="37"/>
      <c r="AT1807" s="36"/>
      <c r="AU1807" s="37"/>
      <c r="AV1807" s="36"/>
      <c r="AW1807" s="36"/>
      <c r="AX1807" s="37"/>
      <c r="AY1807" s="140" t="str">
        <f>IF(AU1807="","",WORKDAY(AU1807,5,FESTIVOS_CO!A:A))</f>
        <v/>
      </c>
      <c r="AZ1807" s="54" t="str">
        <f t="shared" ca="1" si="351"/>
        <v>NO APLICA</v>
      </c>
      <c r="BA1807" s="55" t="str">
        <f>IF(AX1807="","",WORKDAY(AX1807,5,FESTIVOS_CO!A:A))</f>
        <v/>
      </c>
      <c r="BB1807" s="39"/>
      <c r="BC1807" s="40"/>
      <c r="BD1807" s="40"/>
      <c r="BE1807" s="56" t="str">
        <f t="shared" ca="1" si="340"/>
        <v>NO APLICA</v>
      </c>
      <c r="BF1807" s="37"/>
      <c r="BG1807" s="45"/>
      <c r="BH1807" s="37"/>
      <c r="BI1807" s="36"/>
      <c r="BJ1807" s="37"/>
      <c r="BK1807" s="36"/>
      <c r="BL1807" s="36"/>
      <c r="BM1807" s="53" t="str">
        <f>IF(BJ1807="","",WORKDAY(BJ1807,5,FESTIVOS_CO!A:A))</f>
        <v/>
      </c>
      <c r="BN1807" s="57" t="str">
        <f t="shared" ca="1" si="350"/>
        <v>PENDIENTE HACER AVISO</v>
      </c>
      <c r="BO1807" s="54" t="str">
        <f t="shared" ca="1" si="343"/>
        <v>EN TRÁMITE NOTIF. POR AVISO</v>
      </c>
      <c r="BP1807" s="37"/>
      <c r="BQ1807" s="53" t="str">
        <f>IF(BP1807="","",WORKDAY(BP1807,5,FESTIVOS_CO!A:A))</f>
        <v/>
      </c>
      <c r="BR1807" s="37"/>
      <c r="BS1807" s="36"/>
      <c r="BT1807" s="38"/>
      <c r="BU1807" s="58" t="e">
        <f>VLOOKUP(BT1807,Hoja2!$C:$D,2,0)</f>
        <v>#N/A</v>
      </c>
      <c r="BV1807" s="80" t="str">
        <f>IF(
AND(AO1807="",BD1807="",BQ1807=""),
"EN PROCESO NOTIFICACION / COMUNICACION",
IF(
BT1807="",
"NO APLICA",
IF(
BU1807=60,
IF(AO1807&lt;&gt;"",AO1807,IF(BD1807&lt;&gt;"",BD1807,BQ1807))+60,
WORKDAY(
IF(AO1807&lt;&gt;"",AO1807,IF(BD1807&lt;&gt;"",BD1807,BQ1807)),
BU1807,
FESTIVOS_CO!A:A
)
)
))</f>
        <v>EN PROCESO NOTIFICACION / COMUNICACION</v>
      </c>
      <c r="BW1807" s="44"/>
      <c r="BX1807" s="53"/>
      <c r="BY1807" s="45"/>
      <c r="BZ1807" s="37"/>
      <c r="CA1807" s="54" t="str">
        <f t="shared" si="344"/>
        <v>PENDIENTE EJECUTORIA</v>
      </c>
      <c r="CB1807" s="59" t="str">
        <f t="shared" si="341"/>
        <v/>
      </c>
      <c r="CC1807" s="36"/>
      <c r="CD1807" s="40"/>
      <c r="CE1807" s="46"/>
      <c r="CF1807" s="40"/>
      <c r="CG1807" s="40"/>
      <c r="CH1807" s="40"/>
      <c r="CI1807" s="36"/>
      <c r="CJ1807" s="47"/>
      <c r="CK1807" s="40"/>
      <c r="CL1807" s="40"/>
      <c r="CM1807" s="40"/>
      <c r="CN1807" s="40"/>
    </row>
    <row r="1808" spans="1:92" ht="42.75" hidden="1">
      <c r="A1808" s="49" t="str">
        <f t="shared" si="345"/>
        <v>SIN GESTIÓN</v>
      </c>
      <c r="B1808" s="58"/>
      <c r="C1808" s="37"/>
      <c r="D1808" s="37"/>
      <c r="E1808" s="49" t="str">
        <f t="shared" si="346"/>
        <v>PENDIENTE NOTIFICACIÓN</v>
      </c>
      <c r="F1808" s="141" t="str">
        <f t="shared" si="347"/>
        <v>PENDIENTE NOTIFICACIÓN</v>
      </c>
      <c r="G1808" s="49" t="str">
        <f t="shared" si="348"/>
        <v/>
      </c>
      <c r="H1808" s="51" t="str">
        <f ca="1">IF(
L1808="",
"",
IF(
NETWORKDAYS(L1808,IF(M1808&lt;&gt;"",M1808,TODAY()),FESTIVOS_CO!A:A)&gt;2,
"VENCIDO",
IF(
NETWORKDAYS(L1808,IF(M1808&lt;&gt;"",M1808,TODAY()),FESTIVOS_CO!A:A)=2,
"ALERTA",
"A TIEMPO"
)))</f>
        <v/>
      </c>
      <c r="I1808" s="40"/>
      <c r="J1808" s="36"/>
      <c r="K1808" s="37"/>
      <c r="L1808" s="50"/>
      <c r="M1808" s="37"/>
      <c r="N1808" s="52"/>
      <c r="O1808" s="52"/>
      <c r="P1808" s="36"/>
      <c r="Q1808" s="36"/>
      <c r="R1808" s="40"/>
      <c r="S1808" s="36"/>
      <c r="T1808" s="40"/>
      <c r="U1808" s="40"/>
      <c r="V1808" s="81"/>
      <c r="W1808" s="40"/>
      <c r="X1808" s="40"/>
      <c r="Y1808" s="40"/>
      <c r="Z1808" s="38" t="str">
        <f>IFERROR(VLOOKUP(Y1808,DIRECTORIO!A:B,2,FALSE),"")</f>
        <v/>
      </c>
      <c r="AA1808" s="40"/>
      <c r="AB1808" s="40"/>
      <c r="AC1808" s="40"/>
      <c r="AD1808" s="40"/>
      <c r="AE1808" s="40"/>
      <c r="AF1808" s="40"/>
      <c r="AG1808" s="41" t="s">
        <v>109</v>
      </c>
      <c r="AH1808" s="42"/>
      <c r="AI1808" s="54" t="str">
        <f t="shared" ca="1" si="349"/>
        <v>PENDIENTE NOTIFICACIÓN ELECTRÓNICA</v>
      </c>
      <c r="AJ1808" s="37"/>
      <c r="AK1808" s="37"/>
      <c r="AL1808" s="37"/>
      <c r="AM1808" s="53" t="str">
        <f>IF(AK1808="","",WORKDAY(AK1808,5,FESTIVOS_CO!A:A))</f>
        <v/>
      </c>
      <c r="AN1808" s="37"/>
      <c r="AO1808" s="37"/>
      <c r="AP1808" s="54" t="str">
        <f t="shared" ca="1" si="342"/>
        <v>NO APLICA</v>
      </c>
      <c r="AQ1808" s="36"/>
      <c r="AR1808" s="43"/>
      <c r="AS1808" s="37"/>
      <c r="AT1808" s="36"/>
      <c r="AU1808" s="37"/>
      <c r="AV1808" s="36"/>
      <c r="AW1808" s="36"/>
      <c r="AX1808" s="37"/>
      <c r="AY1808" s="140" t="str">
        <f>IF(AU1808="","",WORKDAY(AU1808,5,FESTIVOS_CO!A:A))</f>
        <v/>
      </c>
      <c r="AZ1808" s="54" t="str">
        <f t="shared" ca="1" si="351"/>
        <v>NO APLICA</v>
      </c>
      <c r="BA1808" s="55" t="str">
        <f>IF(AX1808="","",WORKDAY(AX1808,5,FESTIVOS_CO!A:A))</f>
        <v/>
      </c>
      <c r="BB1808" s="39"/>
      <c r="BC1808" s="40"/>
      <c r="BD1808" s="40"/>
      <c r="BE1808" s="56" t="str">
        <f t="shared" ca="1" si="340"/>
        <v>NO APLICA</v>
      </c>
      <c r="BF1808" s="37"/>
      <c r="BG1808" s="45"/>
      <c r="BH1808" s="37"/>
      <c r="BI1808" s="36"/>
      <c r="BJ1808" s="37"/>
      <c r="BK1808" s="36"/>
      <c r="BL1808" s="36"/>
      <c r="BM1808" s="53" t="str">
        <f>IF(BJ1808="","",WORKDAY(BJ1808,5,FESTIVOS_CO!A:A))</f>
        <v/>
      </c>
      <c r="BN1808" s="57" t="str">
        <f t="shared" ca="1" si="350"/>
        <v>PENDIENTE HACER AVISO</v>
      </c>
      <c r="BO1808" s="54" t="str">
        <f t="shared" ca="1" si="343"/>
        <v>EN TRÁMITE NOTIF. POR AVISO</v>
      </c>
      <c r="BP1808" s="37"/>
      <c r="BQ1808" s="53" t="str">
        <f>IF(BP1808="","",WORKDAY(BP1808,5,FESTIVOS_CO!A:A))</f>
        <v/>
      </c>
      <c r="BR1808" s="37"/>
      <c r="BS1808" s="36"/>
      <c r="BT1808" s="38"/>
      <c r="BU1808" s="58" t="e">
        <f>VLOOKUP(BT1808,Hoja2!$C:$D,2,0)</f>
        <v>#N/A</v>
      </c>
      <c r="BV1808" s="80" t="str">
        <f>IF(
AND(AO1808="",BD1808="",BQ1808=""),
"EN PROCESO NOTIFICACION / COMUNICACION",
IF(
BT1808="",
"NO APLICA",
IF(
BU1808=60,
IF(AO1808&lt;&gt;"",AO1808,IF(BD1808&lt;&gt;"",BD1808,BQ1808))+60,
WORKDAY(
IF(AO1808&lt;&gt;"",AO1808,IF(BD1808&lt;&gt;"",BD1808,BQ1808)),
BU1808,
FESTIVOS_CO!A:A
)
)
))</f>
        <v>EN PROCESO NOTIFICACION / COMUNICACION</v>
      </c>
      <c r="BW1808" s="44"/>
      <c r="BX1808" s="53"/>
      <c r="BY1808" s="45"/>
      <c r="BZ1808" s="37"/>
      <c r="CA1808" s="54" t="str">
        <f t="shared" si="344"/>
        <v>PENDIENTE EJECUTORIA</v>
      </c>
      <c r="CB1808" s="59" t="str">
        <f t="shared" si="341"/>
        <v/>
      </c>
      <c r="CC1808" s="36"/>
      <c r="CD1808" s="40"/>
      <c r="CE1808" s="46"/>
      <c r="CF1808" s="40"/>
      <c r="CG1808" s="40"/>
      <c r="CH1808" s="40"/>
      <c r="CI1808" s="36"/>
      <c r="CJ1808" s="47"/>
      <c r="CK1808" s="40"/>
      <c r="CL1808" s="40"/>
      <c r="CM1808" s="40"/>
      <c r="CN1808" s="40"/>
    </row>
    <row r="1809" spans="1:92" ht="42.75" hidden="1">
      <c r="A1809" s="49" t="str">
        <f t="shared" si="345"/>
        <v>SIN GESTIÓN</v>
      </c>
      <c r="B1809" s="58"/>
      <c r="C1809" s="37"/>
      <c r="D1809" s="37"/>
      <c r="E1809" s="49" t="str">
        <f t="shared" si="346"/>
        <v>PENDIENTE NOTIFICACIÓN</v>
      </c>
      <c r="F1809" s="141" t="str">
        <f t="shared" si="347"/>
        <v>PENDIENTE NOTIFICACIÓN</v>
      </c>
      <c r="G1809" s="49" t="str">
        <f t="shared" si="348"/>
        <v/>
      </c>
      <c r="H1809" s="51" t="str">
        <f ca="1">IF(
L1809="",
"",
IF(
NETWORKDAYS(L1809,IF(M1809&lt;&gt;"",M1809,TODAY()),FESTIVOS_CO!A:A)&gt;2,
"VENCIDO",
IF(
NETWORKDAYS(L1809,IF(M1809&lt;&gt;"",M1809,TODAY()),FESTIVOS_CO!A:A)=2,
"ALERTA",
"A TIEMPO"
)))</f>
        <v/>
      </c>
      <c r="I1809" s="40"/>
      <c r="J1809" s="36"/>
      <c r="K1809" s="37"/>
      <c r="L1809" s="50"/>
      <c r="M1809" s="37"/>
      <c r="N1809" s="52"/>
      <c r="O1809" s="52"/>
      <c r="P1809" s="36"/>
      <c r="Q1809" s="36"/>
      <c r="R1809" s="40"/>
      <c r="S1809" s="36"/>
      <c r="T1809" s="40"/>
      <c r="U1809" s="40"/>
      <c r="V1809" s="81"/>
      <c r="W1809" s="40"/>
      <c r="X1809" s="40"/>
      <c r="Y1809" s="40"/>
      <c r="Z1809" s="38" t="str">
        <f>IFERROR(VLOOKUP(Y1809,DIRECTORIO!A:B,2,FALSE),"")</f>
        <v/>
      </c>
      <c r="AA1809" s="40"/>
      <c r="AB1809" s="40"/>
      <c r="AC1809" s="40"/>
      <c r="AD1809" s="40"/>
      <c r="AE1809" s="40"/>
      <c r="AF1809" s="40"/>
      <c r="AG1809" s="41" t="s">
        <v>109</v>
      </c>
      <c r="AH1809" s="42"/>
      <c r="AI1809" s="54" t="str">
        <f t="shared" ca="1" si="349"/>
        <v>PENDIENTE NOTIFICACIÓN ELECTRÓNICA</v>
      </c>
      <c r="AJ1809" s="37"/>
      <c r="AK1809" s="37"/>
      <c r="AL1809" s="37"/>
      <c r="AM1809" s="53" t="str">
        <f>IF(AK1809="","",WORKDAY(AK1809,5,FESTIVOS_CO!A:A))</f>
        <v/>
      </c>
      <c r="AN1809" s="37"/>
      <c r="AO1809" s="37"/>
      <c r="AP1809" s="54" t="str">
        <f t="shared" ca="1" si="342"/>
        <v>NO APLICA</v>
      </c>
      <c r="AQ1809" s="36"/>
      <c r="AR1809" s="43"/>
      <c r="AS1809" s="37"/>
      <c r="AT1809" s="36"/>
      <c r="AU1809" s="37"/>
      <c r="AV1809" s="36"/>
      <c r="AW1809" s="36"/>
      <c r="AX1809" s="37"/>
      <c r="AY1809" s="140" t="str">
        <f>IF(AU1809="","",WORKDAY(AU1809,5,FESTIVOS_CO!A:A))</f>
        <v/>
      </c>
      <c r="AZ1809" s="54" t="str">
        <f t="shared" ca="1" si="351"/>
        <v>NO APLICA</v>
      </c>
      <c r="BA1809" s="55" t="str">
        <f>IF(AX1809="","",WORKDAY(AX1809,5,FESTIVOS_CO!A:A))</f>
        <v/>
      </c>
      <c r="BB1809" s="39"/>
      <c r="BC1809" s="40"/>
      <c r="BD1809" s="40"/>
      <c r="BE1809" s="56" t="str">
        <f t="shared" ca="1" si="340"/>
        <v>NO APLICA</v>
      </c>
      <c r="BF1809" s="37"/>
      <c r="BG1809" s="45"/>
      <c r="BH1809" s="37"/>
      <c r="BI1809" s="36"/>
      <c r="BJ1809" s="37"/>
      <c r="BK1809" s="36"/>
      <c r="BL1809" s="36"/>
      <c r="BM1809" s="53" t="str">
        <f>IF(BJ1809="","",WORKDAY(BJ1809,5,FESTIVOS_CO!A:A))</f>
        <v/>
      </c>
      <c r="BN1809" s="57" t="str">
        <f t="shared" ca="1" si="350"/>
        <v>PENDIENTE HACER AVISO</v>
      </c>
      <c r="BO1809" s="54" t="str">
        <f t="shared" ca="1" si="343"/>
        <v>EN TRÁMITE NOTIF. POR AVISO</v>
      </c>
      <c r="BP1809" s="37"/>
      <c r="BQ1809" s="53" t="str">
        <f>IF(BP1809="","",WORKDAY(BP1809,5,FESTIVOS_CO!A:A))</f>
        <v/>
      </c>
      <c r="BR1809" s="37"/>
      <c r="BS1809" s="36"/>
      <c r="BT1809" s="38"/>
      <c r="BU1809" s="58" t="e">
        <f>VLOOKUP(BT1809,Hoja2!$C:$D,2,0)</f>
        <v>#N/A</v>
      </c>
      <c r="BV1809" s="80" t="str">
        <f>IF(
AND(AO1809="",BD1809="",BQ1809=""),
"EN PROCESO NOTIFICACION / COMUNICACION",
IF(
BT1809="",
"NO APLICA",
IF(
BU1809=60,
IF(AO1809&lt;&gt;"",AO1809,IF(BD1809&lt;&gt;"",BD1809,BQ1809))+60,
WORKDAY(
IF(AO1809&lt;&gt;"",AO1809,IF(BD1809&lt;&gt;"",BD1809,BQ1809)),
BU1809,
FESTIVOS_CO!A:A
)
)
))</f>
        <v>EN PROCESO NOTIFICACION / COMUNICACION</v>
      </c>
      <c r="BW1809" s="44"/>
      <c r="BX1809" s="53"/>
      <c r="BY1809" s="45"/>
      <c r="BZ1809" s="37"/>
      <c r="CA1809" s="54" t="str">
        <f t="shared" si="344"/>
        <v>PENDIENTE EJECUTORIA</v>
      </c>
      <c r="CB1809" s="59" t="str">
        <f t="shared" si="341"/>
        <v/>
      </c>
      <c r="CC1809" s="36"/>
      <c r="CD1809" s="40"/>
      <c r="CE1809" s="46"/>
      <c r="CF1809" s="40"/>
      <c r="CG1809" s="40"/>
      <c r="CH1809" s="40"/>
      <c r="CI1809" s="36"/>
      <c r="CJ1809" s="47"/>
      <c r="CK1809" s="40"/>
      <c r="CL1809" s="40"/>
      <c r="CM1809" s="40"/>
      <c r="CN1809" s="40"/>
    </row>
    <row r="1810" spans="1:92" ht="42.75" hidden="1">
      <c r="A1810" s="49" t="str">
        <f t="shared" si="345"/>
        <v>SIN GESTIÓN</v>
      </c>
      <c r="B1810" s="58"/>
      <c r="C1810" s="37"/>
      <c r="D1810" s="37"/>
      <c r="E1810" s="49" t="str">
        <f t="shared" si="346"/>
        <v>PENDIENTE NOTIFICACIÓN</v>
      </c>
      <c r="F1810" s="141" t="str">
        <f t="shared" si="347"/>
        <v>PENDIENTE NOTIFICACIÓN</v>
      </c>
      <c r="G1810" s="49" t="str">
        <f t="shared" si="348"/>
        <v/>
      </c>
      <c r="H1810" s="51" t="str">
        <f ca="1">IF(
L1810="",
"",
IF(
NETWORKDAYS(L1810,IF(M1810&lt;&gt;"",M1810,TODAY()),FESTIVOS_CO!A:A)&gt;2,
"VENCIDO",
IF(
NETWORKDAYS(L1810,IF(M1810&lt;&gt;"",M1810,TODAY()),FESTIVOS_CO!A:A)=2,
"ALERTA",
"A TIEMPO"
)))</f>
        <v/>
      </c>
      <c r="I1810" s="40"/>
      <c r="J1810" s="36"/>
      <c r="K1810" s="37"/>
      <c r="L1810" s="50"/>
      <c r="M1810" s="37"/>
      <c r="N1810" s="52"/>
      <c r="O1810" s="52"/>
      <c r="P1810" s="36"/>
      <c r="Q1810" s="36"/>
      <c r="R1810" s="40"/>
      <c r="S1810" s="36"/>
      <c r="T1810" s="40"/>
      <c r="U1810" s="40"/>
      <c r="V1810" s="81"/>
      <c r="W1810" s="40"/>
      <c r="X1810" s="40"/>
      <c r="Y1810" s="40"/>
      <c r="Z1810" s="38" t="str">
        <f>IFERROR(VLOOKUP(Y1810,DIRECTORIO!A:B,2,FALSE),"")</f>
        <v/>
      </c>
      <c r="AA1810" s="40"/>
      <c r="AB1810" s="40"/>
      <c r="AC1810" s="40"/>
      <c r="AD1810" s="40"/>
      <c r="AE1810" s="40"/>
      <c r="AF1810" s="40"/>
      <c r="AG1810" s="41" t="s">
        <v>109</v>
      </c>
      <c r="AH1810" s="42"/>
      <c r="AI1810" s="54" t="str">
        <f t="shared" ca="1" si="349"/>
        <v>PENDIENTE NOTIFICACIÓN ELECTRÓNICA</v>
      </c>
      <c r="AJ1810" s="37"/>
      <c r="AK1810" s="37"/>
      <c r="AL1810" s="37"/>
      <c r="AM1810" s="53" t="str">
        <f>IF(AK1810="","",WORKDAY(AK1810,5,FESTIVOS_CO!A:A))</f>
        <v/>
      </c>
      <c r="AN1810" s="37"/>
      <c r="AO1810" s="37"/>
      <c r="AP1810" s="54" t="str">
        <f t="shared" ca="1" si="342"/>
        <v>NO APLICA</v>
      </c>
      <c r="AQ1810" s="36"/>
      <c r="AR1810" s="43"/>
      <c r="AS1810" s="37"/>
      <c r="AT1810" s="36"/>
      <c r="AU1810" s="37"/>
      <c r="AV1810" s="36"/>
      <c r="AW1810" s="36"/>
      <c r="AX1810" s="37"/>
      <c r="AY1810" s="140" t="str">
        <f>IF(AU1810="","",WORKDAY(AU1810,5,FESTIVOS_CO!A:A))</f>
        <v/>
      </c>
      <c r="AZ1810" s="54" t="str">
        <f t="shared" ca="1" si="351"/>
        <v>NO APLICA</v>
      </c>
      <c r="BA1810" s="55" t="str">
        <f>IF(AX1810="","",WORKDAY(AX1810,5,FESTIVOS_CO!A:A))</f>
        <v/>
      </c>
      <c r="BB1810" s="39"/>
      <c r="BC1810" s="40"/>
      <c r="BD1810" s="40"/>
      <c r="BE1810" s="56" t="str">
        <f t="shared" ca="1" si="340"/>
        <v>NO APLICA</v>
      </c>
      <c r="BF1810" s="37"/>
      <c r="BG1810" s="45"/>
      <c r="BH1810" s="37"/>
      <c r="BI1810" s="36"/>
      <c r="BJ1810" s="37"/>
      <c r="BK1810" s="36"/>
      <c r="BL1810" s="36"/>
      <c r="BM1810" s="53" t="str">
        <f>IF(BJ1810="","",WORKDAY(BJ1810,5,FESTIVOS_CO!A:A))</f>
        <v/>
      </c>
      <c r="BN1810" s="57" t="str">
        <f t="shared" ca="1" si="350"/>
        <v>PENDIENTE HACER AVISO</v>
      </c>
      <c r="BO1810" s="54" t="str">
        <f t="shared" ca="1" si="343"/>
        <v>EN TRÁMITE NOTIF. POR AVISO</v>
      </c>
      <c r="BP1810" s="37"/>
      <c r="BQ1810" s="53" t="str">
        <f>IF(BP1810="","",WORKDAY(BP1810,5,FESTIVOS_CO!A:A))</f>
        <v/>
      </c>
      <c r="BR1810" s="37"/>
      <c r="BS1810" s="36"/>
      <c r="BT1810" s="38"/>
      <c r="BU1810" s="58" t="e">
        <f>VLOOKUP(BT1810,Hoja2!$C:$D,2,0)</f>
        <v>#N/A</v>
      </c>
      <c r="BV1810" s="80" t="str">
        <f>IF(
AND(AO1810="",BD1810="",BQ1810=""),
"EN PROCESO NOTIFICACION / COMUNICACION",
IF(
BT1810="",
"NO APLICA",
IF(
BU1810=60,
IF(AO1810&lt;&gt;"",AO1810,IF(BD1810&lt;&gt;"",BD1810,BQ1810))+60,
WORKDAY(
IF(AO1810&lt;&gt;"",AO1810,IF(BD1810&lt;&gt;"",BD1810,BQ1810)),
BU1810,
FESTIVOS_CO!A:A
)
)
))</f>
        <v>EN PROCESO NOTIFICACION / COMUNICACION</v>
      </c>
      <c r="BW1810" s="44"/>
      <c r="BX1810" s="53"/>
      <c r="BY1810" s="45"/>
      <c r="BZ1810" s="37"/>
      <c r="CA1810" s="54" t="str">
        <f t="shared" si="344"/>
        <v>PENDIENTE EJECUTORIA</v>
      </c>
      <c r="CB1810" s="59" t="str">
        <f t="shared" si="341"/>
        <v/>
      </c>
      <c r="CC1810" s="36"/>
      <c r="CD1810" s="40"/>
      <c r="CE1810" s="46"/>
      <c r="CF1810" s="40"/>
      <c r="CG1810" s="40"/>
      <c r="CH1810" s="40"/>
      <c r="CI1810" s="36"/>
      <c r="CJ1810" s="47"/>
      <c r="CK1810" s="40"/>
      <c r="CL1810" s="40"/>
      <c r="CM1810" s="40"/>
      <c r="CN1810" s="40"/>
    </row>
    <row r="1811" spans="1:92" ht="42.75" hidden="1">
      <c r="A1811" s="49" t="str">
        <f t="shared" si="345"/>
        <v>SIN GESTIÓN</v>
      </c>
      <c r="B1811" s="58"/>
      <c r="C1811" s="37"/>
      <c r="D1811" s="37"/>
      <c r="E1811" s="49" t="str">
        <f t="shared" si="346"/>
        <v>PENDIENTE NOTIFICACIÓN</v>
      </c>
      <c r="F1811" s="141" t="str">
        <f t="shared" si="347"/>
        <v>PENDIENTE NOTIFICACIÓN</v>
      </c>
      <c r="G1811" s="49" t="str">
        <f t="shared" si="348"/>
        <v/>
      </c>
      <c r="H1811" s="51" t="str">
        <f ca="1">IF(
L1811="",
"",
IF(
NETWORKDAYS(L1811,IF(M1811&lt;&gt;"",M1811,TODAY()),FESTIVOS_CO!A:A)&gt;2,
"VENCIDO",
IF(
NETWORKDAYS(L1811,IF(M1811&lt;&gt;"",M1811,TODAY()),FESTIVOS_CO!A:A)=2,
"ALERTA",
"A TIEMPO"
)))</f>
        <v/>
      </c>
      <c r="I1811" s="40"/>
      <c r="J1811" s="36"/>
      <c r="K1811" s="37"/>
      <c r="L1811" s="50"/>
      <c r="M1811" s="37"/>
      <c r="N1811" s="52"/>
      <c r="O1811" s="52"/>
      <c r="P1811" s="36"/>
      <c r="Q1811" s="36"/>
      <c r="R1811" s="40"/>
      <c r="S1811" s="36"/>
      <c r="T1811" s="40"/>
      <c r="U1811" s="40"/>
      <c r="V1811" s="81"/>
      <c r="W1811" s="40"/>
      <c r="X1811" s="40"/>
      <c r="Y1811" s="40"/>
      <c r="Z1811" s="38" t="str">
        <f>IFERROR(VLOOKUP(Y1811,DIRECTORIO!A:B,2,FALSE),"")</f>
        <v/>
      </c>
      <c r="AA1811" s="40"/>
      <c r="AB1811" s="40"/>
      <c r="AC1811" s="40"/>
      <c r="AD1811" s="40"/>
      <c r="AE1811" s="40"/>
      <c r="AF1811" s="40"/>
      <c r="AG1811" s="41" t="s">
        <v>109</v>
      </c>
      <c r="AH1811" s="42"/>
      <c r="AI1811" s="54" t="str">
        <f t="shared" ca="1" si="349"/>
        <v>PENDIENTE NOTIFICACIÓN ELECTRÓNICA</v>
      </c>
      <c r="AJ1811" s="37"/>
      <c r="AK1811" s="37"/>
      <c r="AL1811" s="37"/>
      <c r="AM1811" s="53" t="str">
        <f>IF(AK1811="","",WORKDAY(AK1811,5,FESTIVOS_CO!A:A))</f>
        <v/>
      </c>
      <c r="AN1811" s="37"/>
      <c r="AO1811" s="37"/>
      <c r="AP1811" s="54" t="str">
        <f t="shared" ca="1" si="342"/>
        <v>NO APLICA</v>
      </c>
      <c r="AQ1811" s="36"/>
      <c r="AR1811" s="43"/>
      <c r="AS1811" s="37"/>
      <c r="AT1811" s="36"/>
      <c r="AU1811" s="37"/>
      <c r="AV1811" s="36"/>
      <c r="AW1811" s="36"/>
      <c r="AX1811" s="37"/>
      <c r="AY1811" s="140" t="str">
        <f>IF(AU1811="","",WORKDAY(AU1811,5,FESTIVOS_CO!A:A))</f>
        <v/>
      </c>
      <c r="AZ1811" s="54" t="str">
        <f t="shared" ca="1" si="351"/>
        <v>NO APLICA</v>
      </c>
      <c r="BA1811" s="55" t="str">
        <f>IF(AX1811="","",WORKDAY(AX1811,5,FESTIVOS_CO!A:A))</f>
        <v/>
      </c>
      <c r="BB1811" s="39"/>
      <c r="BC1811" s="40"/>
      <c r="BD1811" s="40"/>
      <c r="BE1811" s="56" t="str">
        <f t="shared" ca="1" si="340"/>
        <v>NO APLICA</v>
      </c>
      <c r="BF1811" s="37"/>
      <c r="BG1811" s="45"/>
      <c r="BH1811" s="37"/>
      <c r="BI1811" s="36"/>
      <c r="BJ1811" s="37"/>
      <c r="BK1811" s="36"/>
      <c r="BL1811" s="36"/>
      <c r="BM1811" s="53" t="str">
        <f>IF(BJ1811="","",WORKDAY(BJ1811,5,FESTIVOS_CO!A:A))</f>
        <v/>
      </c>
      <c r="BN1811" s="57" t="str">
        <f t="shared" ca="1" si="350"/>
        <v>PENDIENTE HACER AVISO</v>
      </c>
      <c r="BO1811" s="54" t="str">
        <f t="shared" ca="1" si="343"/>
        <v>EN TRÁMITE NOTIF. POR AVISO</v>
      </c>
      <c r="BP1811" s="37"/>
      <c r="BQ1811" s="53" t="str">
        <f>IF(BP1811="","",WORKDAY(BP1811,5,FESTIVOS_CO!A:A))</f>
        <v/>
      </c>
      <c r="BR1811" s="37"/>
      <c r="BS1811" s="36"/>
      <c r="BT1811" s="38"/>
      <c r="BU1811" s="58" t="e">
        <f>VLOOKUP(BT1811,Hoja2!$C:$D,2,0)</f>
        <v>#N/A</v>
      </c>
      <c r="BV1811" s="80" t="str">
        <f>IF(
AND(AO1811="",BD1811="",BQ1811=""),
"EN PROCESO NOTIFICACION / COMUNICACION",
IF(
BT1811="",
"NO APLICA",
IF(
BU1811=60,
IF(AO1811&lt;&gt;"",AO1811,IF(BD1811&lt;&gt;"",BD1811,BQ1811))+60,
WORKDAY(
IF(AO1811&lt;&gt;"",AO1811,IF(BD1811&lt;&gt;"",BD1811,BQ1811)),
BU1811,
FESTIVOS_CO!A:A
)
)
))</f>
        <v>EN PROCESO NOTIFICACION / COMUNICACION</v>
      </c>
      <c r="BW1811" s="44"/>
      <c r="BX1811" s="53"/>
      <c r="BY1811" s="45"/>
      <c r="BZ1811" s="37"/>
      <c r="CA1811" s="54" t="str">
        <f t="shared" si="344"/>
        <v>PENDIENTE EJECUTORIA</v>
      </c>
      <c r="CB1811" s="59" t="str">
        <f t="shared" si="341"/>
        <v/>
      </c>
      <c r="CC1811" s="36"/>
      <c r="CD1811" s="40"/>
      <c r="CE1811" s="46"/>
      <c r="CF1811" s="40"/>
      <c r="CG1811" s="40"/>
      <c r="CH1811" s="40"/>
      <c r="CI1811" s="36"/>
      <c r="CJ1811" s="47"/>
      <c r="CK1811" s="40"/>
      <c r="CL1811" s="40"/>
      <c r="CM1811" s="40"/>
      <c r="CN1811" s="40"/>
    </row>
    <row r="1812" spans="1:92" ht="42.75" hidden="1">
      <c r="A1812" s="49" t="str">
        <f t="shared" si="345"/>
        <v>SIN GESTIÓN</v>
      </c>
      <c r="B1812" s="58"/>
      <c r="C1812" s="37"/>
      <c r="D1812" s="37"/>
      <c r="E1812" s="49" t="str">
        <f t="shared" si="346"/>
        <v>PENDIENTE NOTIFICACIÓN</v>
      </c>
      <c r="F1812" s="141" t="str">
        <f t="shared" si="347"/>
        <v>PENDIENTE NOTIFICACIÓN</v>
      </c>
      <c r="G1812" s="49" t="str">
        <f t="shared" si="348"/>
        <v/>
      </c>
      <c r="H1812" s="51" t="str">
        <f ca="1">IF(
L1812="",
"",
IF(
NETWORKDAYS(L1812,IF(M1812&lt;&gt;"",M1812,TODAY()),FESTIVOS_CO!A:A)&gt;2,
"VENCIDO",
IF(
NETWORKDAYS(L1812,IF(M1812&lt;&gt;"",M1812,TODAY()),FESTIVOS_CO!A:A)=2,
"ALERTA",
"A TIEMPO"
)))</f>
        <v/>
      </c>
      <c r="I1812" s="40"/>
      <c r="J1812" s="36"/>
      <c r="K1812" s="37"/>
      <c r="L1812" s="50"/>
      <c r="M1812" s="37"/>
      <c r="N1812" s="52"/>
      <c r="O1812" s="52"/>
      <c r="P1812" s="36"/>
      <c r="Q1812" s="36"/>
      <c r="R1812" s="40"/>
      <c r="S1812" s="36"/>
      <c r="T1812" s="40"/>
      <c r="U1812" s="40"/>
      <c r="V1812" s="81"/>
      <c r="W1812" s="40"/>
      <c r="X1812" s="40"/>
      <c r="Y1812" s="40"/>
      <c r="Z1812" s="38" t="str">
        <f>IFERROR(VLOOKUP(Y1812,DIRECTORIO!A:B,2,FALSE),"")</f>
        <v/>
      </c>
      <c r="AA1812" s="40"/>
      <c r="AB1812" s="40"/>
      <c r="AC1812" s="40"/>
      <c r="AD1812" s="40"/>
      <c r="AE1812" s="40"/>
      <c r="AF1812" s="40"/>
      <c r="AG1812" s="41" t="s">
        <v>109</v>
      </c>
      <c r="AH1812" s="42"/>
      <c r="AI1812" s="54" t="str">
        <f t="shared" ca="1" si="349"/>
        <v>PENDIENTE NOTIFICACIÓN ELECTRÓNICA</v>
      </c>
      <c r="AJ1812" s="37"/>
      <c r="AK1812" s="37"/>
      <c r="AL1812" s="37"/>
      <c r="AM1812" s="53" t="str">
        <f>IF(AK1812="","",WORKDAY(AK1812,5,FESTIVOS_CO!A:A))</f>
        <v/>
      </c>
      <c r="AN1812" s="37"/>
      <c r="AO1812" s="37"/>
      <c r="AP1812" s="54" t="str">
        <f t="shared" ca="1" si="342"/>
        <v>NO APLICA</v>
      </c>
      <c r="AQ1812" s="36"/>
      <c r="AR1812" s="43"/>
      <c r="AS1812" s="37"/>
      <c r="AT1812" s="36"/>
      <c r="AU1812" s="37"/>
      <c r="AV1812" s="36"/>
      <c r="AW1812" s="36"/>
      <c r="AX1812" s="37"/>
      <c r="AY1812" s="140" t="str">
        <f>IF(AU1812="","",WORKDAY(AU1812,5,FESTIVOS_CO!A:A))</f>
        <v/>
      </c>
      <c r="AZ1812" s="54" t="str">
        <f t="shared" ca="1" si="351"/>
        <v>NO APLICA</v>
      </c>
      <c r="BA1812" s="55" t="str">
        <f>IF(AX1812="","",WORKDAY(AX1812,5,FESTIVOS_CO!A:A))</f>
        <v/>
      </c>
      <c r="BB1812" s="39"/>
      <c r="BC1812" s="40"/>
      <c r="BD1812" s="40"/>
      <c r="BE1812" s="56" t="str">
        <f t="shared" ca="1" si="340"/>
        <v>NO APLICA</v>
      </c>
      <c r="BF1812" s="37"/>
      <c r="BG1812" s="45"/>
      <c r="BH1812" s="37"/>
      <c r="BI1812" s="36"/>
      <c r="BJ1812" s="37"/>
      <c r="BK1812" s="36"/>
      <c r="BL1812" s="36"/>
      <c r="BM1812" s="53" t="str">
        <f>IF(BJ1812="","",WORKDAY(BJ1812,5,FESTIVOS_CO!A:A))</f>
        <v/>
      </c>
      <c r="BN1812" s="57" t="str">
        <f t="shared" ca="1" si="350"/>
        <v>PENDIENTE HACER AVISO</v>
      </c>
      <c r="BO1812" s="54" t="str">
        <f t="shared" ca="1" si="343"/>
        <v>EN TRÁMITE NOTIF. POR AVISO</v>
      </c>
      <c r="BP1812" s="37"/>
      <c r="BQ1812" s="53" t="str">
        <f>IF(BP1812="","",WORKDAY(BP1812,5,FESTIVOS_CO!A:A))</f>
        <v/>
      </c>
      <c r="BR1812" s="37"/>
      <c r="BS1812" s="36"/>
      <c r="BT1812" s="38"/>
      <c r="BU1812" s="58" t="e">
        <f>VLOOKUP(BT1812,Hoja2!$C:$D,2,0)</f>
        <v>#N/A</v>
      </c>
      <c r="BV1812" s="80" t="str">
        <f>IF(
AND(AO1812="",BD1812="",BQ1812=""),
"EN PROCESO NOTIFICACION / COMUNICACION",
IF(
BT1812="",
"NO APLICA",
IF(
BU1812=60,
IF(AO1812&lt;&gt;"",AO1812,IF(BD1812&lt;&gt;"",BD1812,BQ1812))+60,
WORKDAY(
IF(AO1812&lt;&gt;"",AO1812,IF(BD1812&lt;&gt;"",BD1812,BQ1812)),
BU1812,
FESTIVOS_CO!A:A
)
)
))</f>
        <v>EN PROCESO NOTIFICACION / COMUNICACION</v>
      </c>
      <c r="BW1812" s="44"/>
      <c r="BX1812" s="53"/>
      <c r="BY1812" s="45"/>
      <c r="BZ1812" s="37"/>
      <c r="CA1812" s="54" t="str">
        <f t="shared" si="344"/>
        <v>PENDIENTE EJECUTORIA</v>
      </c>
      <c r="CB1812" s="59" t="str">
        <f t="shared" si="341"/>
        <v/>
      </c>
      <c r="CC1812" s="36"/>
      <c r="CD1812" s="40"/>
      <c r="CE1812" s="46"/>
      <c r="CF1812" s="40"/>
      <c r="CG1812" s="40"/>
      <c r="CH1812" s="40"/>
      <c r="CI1812" s="36"/>
      <c r="CJ1812" s="47"/>
      <c r="CK1812" s="40"/>
      <c r="CL1812" s="40"/>
      <c r="CM1812" s="40"/>
      <c r="CN1812" s="40"/>
    </row>
    <row r="1813" spans="1:92" ht="42.75" hidden="1">
      <c r="A1813" s="49" t="str">
        <f t="shared" si="345"/>
        <v>SIN GESTIÓN</v>
      </c>
      <c r="B1813" s="58"/>
      <c r="C1813" s="37"/>
      <c r="D1813" s="37"/>
      <c r="E1813" s="49" t="str">
        <f t="shared" si="346"/>
        <v>PENDIENTE NOTIFICACIÓN</v>
      </c>
      <c r="F1813" s="141" t="str">
        <f t="shared" si="347"/>
        <v>PENDIENTE NOTIFICACIÓN</v>
      </c>
      <c r="G1813" s="49" t="str">
        <f t="shared" si="348"/>
        <v/>
      </c>
      <c r="H1813" s="51" t="str">
        <f ca="1">IF(
L1813="",
"",
IF(
NETWORKDAYS(L1813,IF(M1813&lt;&gt;"",M1813,TODAY()),FESTIVOS_CO!A:A)&gt;2,
"VENCIDO",
IF(
NETWORKDAYS(L1813,IF(M1813&lt;&gt;"",M1813,TODAY()),FESTIVOS_CO!A:A)=2,
"ALERTA",
"A TIEMPO"
)))</f>
        <v/>
      </c>
      <c r="I1813" s="40"/>
      <c r="J1813" s="36"/>
      <c r="K1813" s="37"/>
      <c r="L1813" s="50"/>
      <c r="M1813" s="37"/>
      <c r="N1813" s="52"/>
      <c r="O1813" s="52"/>
      <c r="P1813" s="36"/>
      <c r="Q1813" s="36"/>
      <c r="R1813" s="40"/>
      <c r="S1813" s="36"/>
      <c r="T1813" s="40"/>
      <c r="U1813" s="40"/>
      <c r="V1813" s="81"/>
      <c r="W1813" s="40"/>
      <c r="X1813" s="40"/>
      <c r="Y1813" s="40"/>
      <c r="Z1813" s="38" t="str">
        <f>IFERROR(VLOOKUP(Y1813,DIRECTORIO!A:B,2,FALSE),"")</f>
        <v/>
      </c>
      <c r="AA1813" s="40"/>
      <c r="AB1813" s="40"/>
      <c r="AC1813" s="40"/>
      <c r="AD1813" s="40"/>
      <c r="AE1813" s="40"/>
      <c r="AF1813" s="40"/>
      <c r="AG1813" s="41" t="s">
        <v>109</v>
      </c>
      <c r="AH1813" s="42"/>
      <c r="AI1813" s="54" t="str">
        <f t="shared" ca="1" si="349"/>
        <v>PENDIENTE NOTIFICACIÓN ELECTRÓNICA</v>
      </c>
      <c r="AJ1813" s="37"/>
      <c r="AK1813" s="37"/>
      <c r="AL1813" s="37"/>
      <c r="AM1813" s="53" t="str">
        <f>IF(AK1813="","",WORKDAY(AK1813,5,FESTIVOS_CO!A:A))</f>
        <v/>
      </c>
      <c r="AN1813" s="37"/>
      <c r="AO1813" s="37"/>
      <c r="AP1813" s="54" t="str">
        <f t="shared" ca="1" si="342"/>
        <v>NO APLICA</v>
      </c>
      <c r="AQ1813" s="36"/>
      <c r="AR1813" s="43"/>
      <c r="AS1813" s="37"/>
      <c r="AT1813" s="36"/>
      <c r="AU1813" s="37"/>
      <c r="AV1813" s="36"/>
      <c r="AW1813" s="36"/>
      <c r="AX1813" s="37"/>
      <c r="AY1813" s="140" t="str">
        <f>IF(AU1813="","",WORKDAY(AU1813,5,FESTIVOS_CO!A:A))</f>
        <v/>
      </c>
      <c r="AZ1813" s="54" t="str">
        <f t="shared" ca="1" si="351"/>
        <v>NO APLICA</v>
      </c>
      <c r="BA1813" s="55" t="str">
        <f>IF(AX1813="","",WORKDAY(AX1813,5,FESTIVOS_CO!A:A))</f>
        <v/>
      </c>
      <c r="BB1813" s="39"/>
      <c r="BC1813" s="40"/>
      <c r="BD1813" s="40"/>
      <c r="BE1813" s="56" t="str">
        <f t="shared" ca="1" si="340"/>
        <v>NO APLICA</v>
      </c>
      <c r="BF1813" s="37"/>
      <c r="BG1813" s="45"/>
      <c r="BH1813" s="37"/>
      <c r="BI1813" s="36"/>
      <c r="BJ1813" s="37"/>
      <c r="BK1813" s="36"/>
      <c r="BL1813" s="36"/>
      <c r="BM1813" s="53" t="str">
        <f>IF(BJ1813="","",WORKDAY(BJ1813,5,FESTIVOS_CO!A:A))</f>
        <v/>
      </c>
      <c r="BN1813" s="57" t="str">
        <f t="shared" ca="1" si="350"/>
        <v>PENDIENTE HACER AVISO</v>
      </c>
      <c r="BO1813" s="54" t="str">
        <f t="shared" ca="1" si="343"/>
        <v>EN TRÁMITE NOTIF. POR AVISO</v>
      </c>
      <c r="BP1813" s="37"/>
      <c r="BQ1813" s="53" t="str">
        <f>IF(BP1813="","",WORKDAY(BP1813,5,FESTIVOS_CO!A:A))</f>
        <v/>
      </c>
      <c r="BR1813" s="37"/>
      <c r="BS1813" s="36"/>
      <c r="BT1813" s="38"/>
      <c r="BU1813" s="58" t="e">
        <f>VLOOKUP(BT1813,Hoja2!$C:$D,2,0)</f>
        <v>#N/A</v>
      </c>
      <c r="BV1813" s="80" t="str">
        <f>IF(
AND(AO1813="",BD1813="",BQ1813=""),
"EN PROCESO NOTIFICACION / COMUNICACION",
IF(
BT1813="",
"NO APLICA",
IF(
BU1813=60,
IF(AO1813&lt;&gt;"",AO1813,IF(BD1813&lt;&gt;"",BD1813,BQ1813))+60,
WORKDAY(
IF(AO1813&lt;&gt;"",AO1813,IF(BD1813&lt;&gt;"",BD1813,BQ1813)),
BU1813,
FESTIVOS_CO!A:A
)
)
))</f>
        <v>EN PROCESO NOTIFICACION / COMUNICACION</v>
      </c>
      <c r="BW1813" s="44"/>
      <c r="BX1813" s="53"/>
      <c r="BY1813" s="45"/>
      <c r="BZ1813" s="37"/>
      <c r="CA1813" s="54" t="str">
        <f t="shared" si="344"/>
        <v>PENDIENTE EJECUTORIA</v>
      </c>
      <c r="CB1813" s="59" t="str">
        <f t="shared" si="341"/>
        <v/>
      </c>
      <c r="CC1813" s="36"/>
      <c r="CD1813" s="40"/>
      <c r="CE1813" s="46"/>
      <c r="CF1813" s="40"/>
      <c r="CG1813" s="40"/>
      <c r="CH1813" s="40"/>
      <c r="CI1813" s="36"/>
      <c r="CJ1813" s="47"/>
      <c r="CK1813" s="40"/>
      <c r="CL1813" s="40"/>
      <c r="CM1813" s="40"/>
      <c r="CN1813" s="40"/>
    </row>
    <row r="1814" spans="1:92" ht="42.75" hidden="1">
      <c r="A1814" s="49" t="str">
        <f t="shared" si="345"/>
        <v>SIN GESTIÓN</v>
      </c>
      <c r="B1814" s="58"/>
      <c r="C1814" s="37"/>
      <c r="D1814" s="37"/>
      <c r="E1814" s="49" t="str">
        <f t="shared" si="346"/>
        <v>PENDIENTE NOTIFICACIÓN</v>
      </c>
      <c r="F1814" s="141" t="str">
        <f t="shared" si="347"/>
        <v>PENDIENTE NOTIFICACIÓN</v>
      </c>
      <c r="G1814" s="49" t="str">
        <f t="shared" si="348"/>
        <v/>
      </c>
      <c r="H1814" s="51" t="str">
        <f ca="1">IF(
L1814="",
"",
IF(
NETWORKDAYS(L1814,IF(M1814&lt;&gt;"",M1814,TODAY()),FESTIVOS_CO!A:A)&gt;2,
"VENCIDO",
IF(
NETWORKDAYS(L1814,IF(M1814&lt;&gt;"",M1814,TODAY()),FESTIVOS_CO!A:A)=2,
"ALERTA",
"A TIEMPO"
)))</f>
        <v/>
      </c>
      <c r="I1814" s="40"/>
      <c r="J1814" s="36"/>
      <c r="K1814" s="37"/>
      <c r="L1814" s="50"/>
      <c r="M1814" s="37"/>
      <c r="N1814" s="52"/>
      <c r="O1814" s="52"/>
      <c r="P1814" s="36"/>
      <c r="Q1814" s="36"/>
      <c r="R1814" s="40"/>
      <c r="S1814" s="36"/>
      <c r="T1814" s="40"/>
      <c r="U1814" s="40"/>
      <c r="V1814" s="81"/>
      <c r="W1814" s="40"/>
      <c r="X1814" s="40"/>
      <c r="Y1814" s="40"/>
      <c r="Z1814" s="38" t="str">
        <f>IFERROR(VLOOKUP(Y1814,DIRECTORIO!A:B,2,FALSE),"")</f>
        <v/>
      </c>
      <c r="AA1814" s="40"/>
      <c r="AB1814" s="40"/>
      <c r="AC1814" s="40"/>
      <c r="AD1814" s="40"/>
      <c r="AE1814" s="40"/>
      <c r="AF1814" s="40"/>
      <c r="AG1814" s="41" t="s">
        <v>109</v>
      </c>
      <c r="AH1814" s="42"/>
      <c r="AI1814" s="54" t="str">
        <f t="shared" ca="1" si="349"/>
        <v>PENDIENTE NOTIFICACIÓN ELECTRÓNICA</v>
      </c>
      <c r="AJ1814" s="37"/>
      <c r="AK1814" s="37"/>
      <c r="AL1814" s="37"/>
      <c r="AM1814" s="53" t="str">
        <f>IF(AK1814="","",WORKDAY(AK1814,5,FESTIVOS_CO!A:A))</f>
        <v/>
      </c>
      <c r="AN1814" s="37"/>
      <c r="AO1814" s="37"/>
      <c r="AP1814" s="54" t="str">
        <f t="shared" ca="1" si="342"/>
        <v>NO APLICA</v>
      </c>
      <c r="AQ1814" s="36"/>
      <c r="AR1814" s="43"/>
      <c r="AS1814" s="37"/>
      <c r="AT1814" s="36"/>
      <c r="AU1814" s="37"/>
      <c r="AV1814" s="36"/>
      <c r="AW1814" s="36"/>
      <c r="AX1814" s="37"/>
      <c r="AY1814" s="140" t="str">
        <f>IF(AU1814="","",WORKDAY(AU1814,5,FESTIVOS_CO!A:A))</f>
        <v/>
      </c>
      <c r="AZ1814" s="54" t="str">
        <f t="shared" ca="1" si="351"/>
        <v>NO APLICA</v>
      </c>
      <c r="BA1814" s="55" t="str">
        <f>IF(AX1814="","",WORKDAY(AX1814,5,FESTIVOS_CO!A:A))</f>
        <v/>
      </c>
      <c r="BB1814" s="39"/>
      <c r="BC1814" s="40"/>
      <c r="BD1814" s="40"/>
      <c r="BE1814" s="56" t="str">
        <f t="shared" ca="1" si="340"/>
        <v>NO APLICA</v>
      </c>
      <c r="BF1814" s="37"/>
      <c r="BG1814" s="45"/>
      <c r="BH1814" s="37"/>
      <c r="BI1814" s="36"/>
      <c r="BJ1814" s="37"/>
      <c r="BK1814" s="36"/>
      <c r="BL1814" s="36"/>
      <c r="BM1814" s="53" t="str">
        <f>IF(BJ1814="","",WORKDAY(BJ1814,5,FESTIVOS_CO!A:A))</f>
        <v/>
      </c>
      <c r="BN1814" s="57" t="str">
        <f t="shared" ca="1" si="350"/>
        <v>PENDIENTE HACER AVISO</v>
      </c>
      <c r="BO1814" s="54" t="str">
        <f t="shared" ca="1" si="343"/>
        <v>EN TRÁMITE NOTIF. POR AVISO</v>
      </c>
      <c r="BP1814" s="37"/>
      <c r="BQ1814" s="53" t="str">
        <f>IF(BP1814="","",WORKDAY(BP1814,5,FESTIVOS_CO!A:A))</f>
        <v/>
      </c>
      <c r="BR1814" s="37"/>
      <c r="BS1814" s="36"/>
      <c r="BT1814" s="38"/>
      <c r="BU1814" s="58" t="e">
        <f>VLOOKUP(BT1814,Hoja2!$C:$D,2,0)</f>
        <v>#N/A</v>
      </c>
      <c r="BV1814" s="80" t="str">
        <f>IF(
AND(AO1814="",BD1814="",BQ1814=""),
"EN PROCESO NOTIFICACION / COMUNICACION",
IF(
BT1814="",
"NO APLICA",
IF(
BU1814=60,
IF(AO1814&lt;&gt;"",AO1814,IF(BD1814&lt;&gt;"",BD1814,BQ1814))+60,
WORKDAY(
IF(AO1814&lt;&gt;"",AO1814,IF(BD1814&lt;&gt;"",BD1814,BQ1814)),
BU1814,
FESTIVOS_CO!A:A
)
)
))</f>
        <v>EN PROCESO NOTIFICACION / COMUNICACION</v>
      </c>
      <c r="BW1814" s="44"/>
      <c r="BX1814" s="53"/>
      <c r="BY1814" s="45"/>
      <c r="BZ1814" s="37"/>
      <c r="CA1814" s="54" t="str">
        <f t="shared" si="344"/>
        <v>PENDIENTE EJECUTORIA</v>
      </c>
      <c r="CB1814" s="59" t="str">
        <f t="shared" si="341"/>
        <v/>
      </c>
      <c r="CC1814" s="36"/>
      <c r="CD1814" s="40"/>
      <c r="CE1814" s="46"/>
      <c r="CF1814" s="40"/>
      <c r="CG1814" s="40"/>
      <c r="CH1814" s="40"/>
      <c r="CI1814" s="36"/>
      <c r="CJ1814" s="47"/>
      <c r="CK1814" s="40"/>
      <c r="CL1814" s="40"/>
      <c r="CM1814" s="40"/>
      <c r="CN1814" s="40"/>
    </row>
    <row r="1815" spans="1:92" ht="42.75" hidden="1">
      <c r="A1815" s="49" t="str">
        <f t="shared" si="345"/>
        <v>SIN GESTIÓN</v>
      </c>
      <c r="B1815" s="58"/>
      <c r="C1815" s="37"/>
      <c r="D1815" s="37"/>
      <c r="E1815" s="49" t="str">
        <f t="shared" si="346"/>
        <v>PENDIENTE NOTIFICACIÓN</v>
      </c>
      <c r="F1815" s="141" t="str">
        <f t="shared" si="347"/>
        <v>PENDIENTE NOTIFICACIÓN</v>
      </c>
      <c r="G1815" s="49" t="str">
        <f t="shared" si="348"/>
        <v/>
      </c>
      <c r="H1815" s="51" t="str">
        <f ca="1">IF(
L1815="",
"",
IF(
NETWORKDAYS(L1815,IF(M1815&lt;&gt;"",M1815,TODAY()),FESTIVOS_CO!A:A)&gt;2,
"VENCIDO",
IF(
NETWORKDAYS(L1815,IF(M1815&lt;&gt;"",M1815,TODAY()),FESTIVOS_CO!A:A)=2,
"ALERTA",
"A TIEMPO"
)))</f>
        <v/>
      </c>
      <c r="I1815" s="40"/>
      <c r="J1815" s="36"/>
      <c r="K1815" s="37"/>
      <c r="L1815" s="50"/>
      <c r="M1815" s="37"/>
      <c r="N1815" s="52"/>
      <c r="O1815" s="52"/>
      <c r="P1815" s="36"/>
      <c r="Q1815" s="36"/>
      <c r="R1815" s="40"/>
      <c r="S1815" s="36"/>
      <c r="T1815" s="40"/>
      <c r="U1815" s="40"/>
      <c r="V1815" s="81"/>
      <c r="W1815" s="40"/>
      <c r="X1815" s="40"/>
      <c r="Y1815" s="40"/>
      <c r="Z1815" s="38" t="str">
        <f>IFERROR(VLOOKUP(Y1815,DIRECTORIO!A:B,2,FALSE),"")</f>
        <v/>
      </c>
      <c r="AA1815" s="40"/>
      <c r="AB1815" s="40"/>
      <c r="AC1815" s="40"/>
      <c r="AD1815" s="40"/>
      <c r="AE1815" s="40"/>
      <c r="AF1815" s="40"/>
      <c r="AG1815" s="41" t="s">
        <v>109</v>
      </c>
      <c r="AH1815" s="42"/>
      <c r="AI1815" s="54" t="str">
        <f t="shared" ca="1" si="349"/>
        <v>PENDIENTE NOTIFICACIÓN ELECTRÓNICA</v>
      </c>
      <c r="AJ1815" s="37"/>
      <c r="AK1815" s="37"/>
      <c r="AL1815" s="37"/>
      <c r="AM1815" s="53" t="str">
        <f>IF(AK1815="","",WORKDAY(AK1815,5,FESTIVOS_CO!A:A))</f>
        <v/>
      </c>
      <c r="AN1815" s="37"/>
      <c r="AO1815" s="37"/>
      <c r="AP1815" s="54" t="str">
        <f t="shared" ca="1" si="342"/>
        <v>NO APLICA</v>
      </c>
      <c r="AQ1815" s="36"/>
      <c r="AR1815" s="43"/>
      <c r="AS1815" s="37"/>
      <c r="AT1815" s="36"/>
      <c r="AU1815" s="37"/>
      <c r="AV1815" s="36"/>
      <c r="AW1815" s="36"/>
      <c r="AX1815" s="37"/>
      <c r="AY1815" s="140" t="str">
        <f>IF(AU1815="","",WORKDAY(AU1815,5,FESTIVOS_CO!A:A))</f>
        <v/>
      </c>
      <c r="AZ1815" s="54" t="str">
        <f t="shared" ca="1" si="351"/>
        <v>NO APLICA</v>
      </c>
      <c r="BA1815" s="55" t="str">
        <f>IF(AX1815="","",WORKDAY(AX1815,5,FESTIVOS_CO!A:A))</f>
        <v/>
      </c>
      <c r="BB1815" s="39"/>
      <c r="BC1815" s="40"/>
      <c r="BD1815" s="40"/>
      <c r="BE1815" s="56" t="str">
        <f t="shared" ca="1" si="340"/>
        <v>NO APLICA</v>
      </c>
      <c r="BF1815" s="37"/>
      <c r="BG1815" s="45"/>
      <c r="BH1815" s="37"/>
      <c r="BI1815" s="36"/>
      <c r="BJ1815" s="37"/>
      <c r="BK1815" s="36"/>
      <c r="BL1815" s="36"/>
      <c r="BM1815" s="53" t="str">
        <f>IF(BJ1815="","",WORKDAY(BJ1815,5,FESTIVOS_CO!A:A))</f>
        <v/>
      </c>
      <c r="BN1815" s="57" t="str">
        <f t="shared" ca="1" si="350"/>
        <v>PENDIENTE HACER AVISO</v>
      </c>
      <c r="BO1815" s="54" t="str">
        <f t="shared" ca="1" si="343"/>
        <v>EN TRÁMITE NOTIF. POR AVISO</v>
      </c>
      <c r="BP1815" s="37"/>
      <c r="BQ1815" s="53" t="str">
        <f>IF(BP1815="","",WORKDAY(BP1815,5,FESTIVOS_CO!A:A))</f>
        <v/>
      </c>
      <c r="BR1815" s="37"/>
      <c r="BS1815" s="36"/>
      <c r="BT1815" s="38"/>
      <c r="BU1815" s="58" t="e">
        <f>VLOOKUP(BT1815,Hoja2!$C:$D,2,0)</f>
        <v>#N/A</v>
      </c>
      <c r="BV1815" s="80" t="str">
        <f>IF(
AND(AO1815="",BD1815="",BQ1815=""),
"EN PROCESO NOTIFICACION / COMUNICACION",
IF(
BT1815="",
"NO APLICA",
IF(
BU1815=60,
IF(AO1815&lt;&gt;"",AO1815,IF(BD1815&lt;&gt;"",BD1815,BQ1815))+60,
WORKDAY(
IF(AO1815&lt;&gt;"",AO1815,IF(BD1815&lt;&gt;"",BD1815,BQ1815)),
BU1815,
FESTIVOS_CO!A:A
)
)
))</f>
        <v>EN PROCESO NOTIFICACION / COMUNICACION</v>
      </c>
      <c r="BW1815" s="44"/>
      <c r="BX1815" s="53"/>
      <c r="BY1815" s="45"/>
      <c r="BZ1815" s="37"/>
      <c r="CA1815" s="54" t="str">
        <f t="shared" si="344"/>
        <v>PENDIENTE EJECUTORIA</v>
      </c>
      <c r="CB1815" s="59" t="str">
        <f t="shared" si="341"/>
        <v/>
      </c>
      <c r="CC1815" s="36"/>
      <c r="CD1815" s="40"/>
      <c r="CE1815" s="46"/>
      <c r="CF1815" s="40"/>
      <c r="CG1815" s="40"/>
      <c r="CH1815" s="40"/>
      <c r="CI1815" s="36"/>
      <c r="CJ1815" s="47"/>
      <c r="CK1815" s="40"/>
      <c r="CL1815" s="40"/>
      <c r="CM1815" s="40"/>
      <c r="CN1815" s="40"/>
    </row>
    <row r="1816" spans="1:92" ht="42.75" hidden="1">
      <c r="A1816" s="49" t="str">
        <f t="shared" si="345"/>
        <v>SIN GESTIÓN</v>
      </c>
      <c r="B1816" s="58"/>
      <c r="C1816" s="37"/>
      <c r="D1816" s="37"/>
      <c r="E1816" s="49" t="str">
        <f t="shared" si="346"/>
        <v>PENDIENTE NOTIFICACIÓN</v>
      </c>
      <c r="F1816" s="141" t="str">
        <f t="shared" si="347"/>
        <v>PENDIENTE NOTIFICACIÓN</v>
      </c>
      <c r="G1816" s="49" t="str">
        <f t="shared" si="348"/>
        <v/>
      </c>
      <c r="H1816" s="51" t="str">
        <f ca="1">IF(
L1816="",
"",
IF(
NETWORKDAYS(L1816,IF(M1816&lt;&gt;"",M1816,TODAY()),FESTIVOS_CO!A:A)&gt;2,
"VENCIDO",
IF(
NETWORKDAYS(L1816,IF(M1816&lt;&gt;"",M1816,TODAY()),FESTIVOS_CO!A:A)=2,
"ALERTA",
"A TIEMPO"
)))</f>
        <v/>
      </c>
      <c r="I1816" s="40"/>
      <c r="J1816" s="36"/>
      <c r="K1816" s="37"/>
      <c r="L1816" s="50"/>
      <c r="M1816" s="37"/>
      <c r="N1816" s="52"/>
      <c r="O1816" s="52"/>
      <c r="P1816" s="36"/>
      <c r="Q1816" s="36"/>
      <c r="R1816" s="40"/>
      <c r="S1816" s="36"/>
      <c r="T1816" s="40"/>
      <c r="U1816" s="40"/>
      <c r="V1816" s="81"/>
      <c r="W1816" s="40"/>
      <c r="X1816" s="40"/>
      <c r="Y1816" s="40"/>
      <c r="Z1816" s="38" t="str">
        <f>IFERROR(VLOOKUP(Y1816,DIRECTORIO!A:B,2,FALSE),"")</f>
        <v/>
      </c>
      <c r="AA1816" s="40"/>
      <c r="AB1816" s="40"/>
      <c r="AC1816" s="40"/>
      <c r="AD1816" s="40"/>
      <c r="AE1816" s="40"/>
      <c r="AF1816" s="40"/>
      <c r="AG1816" s="41" t="s">
        <v>109</v>
      </c>
      <c r="AH1816" s="42"/>
      <c r="AI1816" s="54" t="str">
        <f t="shared" ca="1" si="349"/>
        <v>PENDIENTE NOTIFICACIÓN ELECTRÓNICA</v>
      </c>
      <c r="AJ1816" s="37"/>
      <c r="AK1816" s="37"/>
      <c r="AL1816" s="37"/>
      <c r="AM1816" s="53" t="str">
        <f>IF(AK1816="","",WORKDAY(AK1816,5,FESTIVOS_CO!A:A))</f>
        <v/>
      </c>
      <c r="AN1816" s="37"/>
      <c r="AO1816" s="37"/>
      <c r="AP1816" s="54" t="str">
        <f t="shared" ca="1" si="342"/>
        <v>NO APLICA</v>
      </c>
      <c r="AQ1816" s="36"/>
      <c r="AR1816" s="43"/>
      <c r="AS1816" s="37"/>
      <c r="AT1816" s="36"/>
      <c r="AU1816" s="37"/>
      <c r="AV1816" s="36"/>
      <c r="AW1816" s="36"/>
      <c r="AX1816" s="37"/>
      <c r="AY1816" s="140" t="str">
        <f>IF(AU1816="","",WORKDAY(AU1816,5,FESTIVOS_CO!A:A))</f>
        <v/>
      </c>
      <c r="AZ1816" s="54" t="str">
        <f t="shared" ca="1" si="351"/>
        <v>NO APLICA</v>
      </c>
      <c r="BA1816" s="55" t="str">
        <f>IF(AX1816="","",WORKDAY(AX1816,5,FESTIVOS_CO!A:A))</f>
        <v/>
      </c>
      <c r="BB1816" s="39"/>
      <c r="BC1816" s="40"/>
      <c r="BD1816" s="40"/>
      <c r="BE1816" s="56" t="str">
        <f t="shared" ca="1" si="340"/>
        <v>NO APLICA</v>
      </c>
      <c r="BF1816" s="37"/>
      <c r="BG1816" s="45"/>
      <c r="BH1816" s="37"/>
      <c r="BI1816" s="36"/>
      <c r="BJ1816" s="37"/>
      <c r="BK1816" s="36"/>
      <c r="BL1816" s="36"/>
      <c r="BM1816" s="53" t="str">
        <f>IF(BJ1816="","",WORKDAY(BJ1816,5,FESTIVOS_CO!A:A))</f>
        <v/>
      </c>
      <c r="BN1816" s="57" t="str">
        <f t="shared" ca="1" si="350"/>
        <v>PENDIENTE HACER AVISO</v>
      </c>
      <c r="BO1816" s="54" t="str">
        <f t="shared" ca="1" si="343"/>
        <v>EN TRÁMITE NOTIF. POR AVISO</v>
      </c>
      <c r="BP1816" s="37"/>
      <c r="BQ1816" s="53" t="str">
        <f>IF(BP1816="","",WORKDAY(BP1816,5,FESTIVOS_CO!A:A))</f>
        <v/>
      </c>
      <c r="BR1816" s="37"/>
      <c r="BS1816" s="36"/>
      <c r="BT1816" s="38"/>
      <c r="BU1816" s="58" t="e">
        <f>VLOOKUP(BT1816,Hoja2!$C:$D,2,0)</f>
        <v>#N/A</v>
      </c>
      <c r="BV1816" s="80" t="str">
        <f>IF(
AND(AO1816="",BD1816="",BQ1816=""),
"EN PROCESO NOTIFICACION / COMUNICACION",
IF(
BT1816="",
"NO APLICA",
IF(
BU1816=60,
IF(AO1816&lt;&gt;"",AO1816,IF(BD1816&lt;&gt;"",BD1816,BQ1816))+60,
WORKDAY(
IF(AO1816&lt;&gt;"",AO1816,IF(BD1816&lt;&gt;"",BD1816,BQ1816)),
BU1816,
FESTIVOS_CO!A:A
)
)
))</f>
        <v>EN PROCESO NOTIFICACION / COMUNICACION</v>
      </c>
      <c r="BW1816" s="44"/>
      <c r="BX1816" s="53"/>
      <c r="BY1816" s="45"/>
      <c r="BZ1816" s="37"/>
      <c r="CA1816" s="54" t="str">
        <f t="shared" si="344"/>
        <v>PENDIENTE EJECUTORIA</v>
      </c>
      <c r="CB1816" s="59" t="str">
        <f t="shared" si="341"/>
        <v/>
      </c>
      <c r="CC1816" s="36"/>
      <c r="CD1816" s="40"/>
      <c r="CE1816" s="46"/>
      <c r="CF1816" s="40"/>
      <c r="CG1816" s="40"/>
      <c r="CH1816" s="40"/>
      <c r="CI1816" s="36"/>
      <c r="CJ1816" s="47"/>
      <c r="CK1816" s="40"/>
      <c r="CL1816" s="40"/>
      <c r="CM1816" s="40"/>
      <c r="CN1816" s="40"/>
    </row>
    <row r="1817" spans="1:92" ht="42.75" hidden="1">
      <c r="A1817" s="49" t="str">
        <f t="shared" si="345"/>
        <v>SIN GESTIÓN</v>
      </c>
      <c r="B1817" s="58"/>
      <c r="C1817" s="37"/>
      <c r="D1817" s="37"/>
      <c r="E1817" s="49" t="str">
        <f t="shared" si="346"/>
        <v>PENDIENTE NOTIFICACIÓN</v>
      </c>
      <c r="F1817" s="141" t="str">
        <f t="shared" si="347"/>
        <v>PENDIENTE NOTIFICACIÓN</v>
      </c>
      <c r="G1817" s="49" t="str">
        <f t="shared" si="348"/>
        <v/>
      </c>
      <c r="H1817" s="51" t="str">
        <f ca="1">IF(
L1817="",
"",
IF(
NETWORKDAYS(L1817,IF(M1817&lt;&gt;"",M1817,TODAY()),FESTIVOS_CO!A:A)&gt;2,
"VENCIDO",
IF(
NETWORKDAYS(L1817,IF(M1817&lt;&gt;"",M1817,TODAY()),FESTIVOS_CO!A:A)=2,
"ALERTA",
"A TIEMPO"
)))</f>
        <v/>
      </c>
      <c r="I1817" s="40"/>
      <c r="J1817" s="36"/>
      <c r="K1817" s="37"/>
      <c r="L1817" s="50"/>
      <c r="M1817" s="37"/>
      <c r="N1817" s="52"/>
      <c r="O1817" s="52"/>
      <c r="P1817" s="36"/>
      <c r="Q1817" s="36"/>
      <c r="R1817" s="40"/>
      <c r="S1817" s="36"/>
      <c r="T1817" s="40"/>
      <c r="U1817" s="40"/>
      <c r="V1817" s="81"/>
      <c r="W1817" s="40"/>
      <c r="X1817" s="40"/>
      <c r="Y1817" s="40"/>
      <c r="Z1817" s="38" t="str">
        <f>IFERROR(VLOOKUP(Y1817,DIRECTORIO!A:B,2,FALSE),"")</f>
        <v/>
      </c>
      <c r="AA1817" s="40"/>
      <c r="AB1817" s="40"/>
      <c r="AC1817" s="40"/>
      <c r="AD1817" s="40"/>
      <c r="AE1817" s="40"/>
      <c r="AF1817" s="40"/>
      <c r="AG1817" s="41" t="s">
        <v>109</v>
      </c>
      <c r="AH1817" s="42"/>
      <c r="AI1817" s="54" t="str">
        <f t="shared" ca="1" si="349"/>
        <v>PENDIENTE NOTIFICACIÓN ELECTRÓNICA</v>
      </c>
      <c r="AJ1817" s="37"/>
      <c r="AK1817" s="37"/>
      <c r="AL1817" s="37"/>
      <c r="AM1817" s="53" t="str">
        <f>IF(AK1817="","",WORKDAY(AK1817,5,FESTIVOS_CO!A:A))</f>
        <v/>
      </c>
      <c r="AN1817" s="37"/>
      <c r="AO1817" s="37"/>
      <c r="AP1817" s="54" t="str">
        <f t="shared" ca="1" si="342"/>
        <v>NO APLICA</v>
      </c>
      <c r="AQ1817" s="36"/>
      <c r="AR1817" s="43"/>
      <c r="AS1817" s="37"/>
      <c r="AT1817" s="36"/>
      <c r="AU1817" s="37"/>
      <c r="AV1817" s="36"/>
      <c r="AW1817" s="36"/>
      <c r="AX1817" s="37"/>
      <c r="AY1817" s="140" t="str">
        <f>IF(AU1817="","",WORKDAY(AU1817,5,FESTIVOS_CO!A:A))</f>
        <v/>
      </c>
      <c r="AZ1817" s="54" t="str">
        <f t="shared" ca="1" si="351"/>
        <v>NO APLICA</v>
      </c>
      <c r="BA1817" s="55" t="str">
        <f>IF(AX1817="","",WORKDAY(AX1817,5,FESTIVOS_CO!A:A))</f>
        <v/>
      </c>
      <c r="BB1817" s="39"/>
      <c r="BC1817" s="40"/>
      <c r="BD1817" s="40"/>
      <c r="BE1817" s="56" t="str">
        <f t="shared" ca="1" si="340"/>
        <v>NO APLICA</v>
      </c>
      <c r="BF1817" s="37"/>
      <c r="BG1817" s="45"/>
      <c r="BH1817" s="37"/>
      <c r="BI1817" s="36"/>
      <c r="BJ1817" s="37"/>
      <c r="BK1817" s="36"/>
      <c r="BL1817" s="36"/>
      <c r="BM1817" s="53" t="str">
        <f>IF(BJ1817="","",WORKDAY(BJ1817,5,FESTIVOS_CO!A:A))</f>
        <v/>
      </c>
      <c r="BN1817" s="57" t="str">
        <f t="shared" ca="1" si="350"/>
        <v>PENDIENTE HACER AVISO</v>
      </c>
      <c r="BO1817" s="54" t="str">
        <f t="shared" ca="1" si="343"/>
        <v>EN TRÁMITE NOTIF. POR AVISO</v>
      </c>
      <c r="BP1817" s="37"/>
      <c r="BQ1817" s="53" t="str">
        <f>IF(BP1817="","",WORKDAY(BP1817,5,FESTIVOS_CO!A:A))</f>
        <v/>
      </c>
      <c r="BR1817" s="37"/>
      <c r="BS1817" s="36"/>
      <c r="BT1817" s="38"/>
      <c r="BU1817" s="58" t="e">
        <f>VLOOKUP(BT1817,Hoja2!$C:$D,2,0)</f>
        <v>#N/A</v>
      </c>
      <c r="BV1817" s="80" t="str">
        <f>IF(
AND(AO1817="",BD1817="",BQ1817=""),
"EN PROCESO NOTIFICACION / COMUNICACION",
IF(
BT1817="",
"NO APLICA",
IF(
BU1817=60,
IF(AO1817&lt;&gt;"",AO1817,IF(BD1817&lt;&gt;"",BD1817,BQ1817))+60,
WORKDAY(
IF(AO1817&lt;&gt;"",AO1817,IF(BD1817&lt;&gt;"",BD1817,BQ1817)),
BU1817,
FESTIVOS_CO!A:A
)
)
))</f>
        <v>EN PROCESO NOTIFICACION / COMUNICACION</v>
      </c>
      <c r="BW1817" s="44"/>
      <c r="BX1817" s="53"/>
      <c r="BY1817" s="45"/>
      <c r="BZ1817" s="37"/>
      <c r="CA1817" s="54" t="str">
        <f t="shared" si="344"/>
        <v>PENDIENTE EJECUTORIA</v>
      </c>
      <c r="CB1817" s="59" t="str">
        <f t="shared" si="341"/>
        <v/>
      </c>
      <c r="CC1817" s="36"/>
      <c r="CD1817" s="40"/>
      <c r="CE1817" s="46"/>
      <c r="CF1817" s="40"/>
      <c r="CG1817" s="40"/>
      <c r="CH1817" s="40"/>
      <c r="CI1817" s="36"/>
      <c r="CJ1817" s="47"/>
      <c r="CK1817" s="40"/>
      <c r="CL1817" s="40"/>
      <c r="CM1817" s="40"/>
      <c r="CN1817" s="40"/>
    </row>
    <row r="1818" spans="1:92" ht="42.75" hidden="1">
      <c r="A1818" s="49" t="str">
        <f t="shared" si="345"/>
        <v>SIN GESTIÓN</v>
      </c>
      <c r="B1818" s="58"/>
      <c r="C1818" s="37"/>
      <c r="D1818" s="37"/>
      <c r="E1818" s="49" t="str">
        <f t="shared" si="346"/>
        <v>PENDIENTE NOTIFICACIÓN</v>
      </c>
      <c r="F1818" s="141" t="str">
        <f t="shared" si="347"/>
        <v>PENDIENTE NOTIFICACIÓN</v>
      </c>
      <c r="G1818" s="49" t="str">
        <f t="shared" si="348"/>
        <v/>
      </c>
      <c r="H1818" s="51" t="str">
        <f ca="1">IF(
L1818="",
"",
IF(
NETWORKDAYS(L1818,IF(M1818&lt;&gt;"",M1818,TODAY()),FESTIVOS_CO!A:A)&gt;2,
"VENCIDO",
IF(
NETWORKDAYS(L1818,IF(M1818&lt;&gt;"",M1818,TODAY()),FESTIVOS_CO!A:A)=2,
"ALERTA",
"A TIEMPO"
)))</f>
        <v/>
      </c>
      <c r="I1818" s="40"/>
      <c r="J1818" s="36"/>
      <c r="K1818" s="37"/>
      <c r="L1818" s="50"/>
      <c r="M1818" s="37"/>
      <c r="N1818" s="52"/>
      <c r="O1818" s="52"/>
      <c r="P1818" s="36"/>
      <c r="Q1818" s="36"/>
      <c r="R1818" s="40"/>
      <c r="S1818" s="36"/>
      <c r="T1818" s="40"/>
      <c r="U1818" s="40"/>
      <c r="V1818" s="81"/>
      <c r="W1818" s="40"/>
      <c r="X1818" s="40"/>
      <c r="Y1818" s="40"/>
      <c r="Z1818" s="38" t="str">
        <f>IFERROR(VLOOKUP(Y1818,DIRECTORIO!A:B,2,FALSE),"")</f>
        <v/>
      </c>
      <c r="AA1818" s="40"/>
      <c r="AB1818" s="40"/>
      <c r="AC1818" s="40"/>
      <c r="AD1818" s="40"/>
      <c r="AE1818" s="40"/>
      <c r="AF1818" s="40"/>
      <c r="AG1818" s="41" t="s">
        <v>109</v>
      </c>
      <c r="AH1818" s="42"/>
      <c r="AI1818" s="54" t="str">
        <f t="shared" ca="1" si="349"/>
        <v>PENDIENTE NOTIFICACIÓN ELECTRÓNICA</v>
      </c>
      <c r="AJ1818" s="37"/>
      <c r="AK1818" s="37"/>
      <c r="AL1818" s="37"/>
      <c r="AM1818" s="53" t="str">
        <f>IF(AK1818="","",WORKDAY(AK1818,5,FESTIVOS_CO!A:A))</f>
        <v/>
      </c>
      <c r="AN1818" s="37"/>
      <c r="AO1818" s="37"/>
      <c r="AP1818" s="54" t="str">
        <f t="shared" ca="1" si="342"/>
        <v>NO APLICA</v>
      </c>
      <c r="AQ1818" s="36"/>
      <c r="AR1818" s="43"/>
      <c r="AS1818" s="37"/>
      <c r="AT1818" s="36"/>
      <c r="AU1818" s="37"/>
      <c r="AV1818" s="36"/>
      <c r="AW1818" s="36"/>
      <c r="AX1818" s="37"/>
      <c r="AY1818" s="140" t="str">
        <f>IF(AU1818="","",WORKDAY(AU1818,5,FESTIVOS_CO!A:A))</f>
        <v/>
      </c>
      <c r="AZ1818" s="54" t="str">
        <f t="shared" ca="1" si="351"/>
        <v>NO APLICA</v>
      </c>
      <c r="BA1818" s="55" t="str">
        <f>IF(AX1818="","",WORKDAY(AX1818,5,FESTIVOS_CO!A:A))</f>
        <v/>
      </c>
      <c r="BB1818" s="39"/>
      <c r="BC1818" s="40"/>
      <c r="BD1818" s="40"/>
      <c r="BE1818" s="56" t="str">
        <f t="shared" ca="1" si="340"/>
        <v>NO APLICA</v>
      </c>
      <c r="BF1818" s="37"/>
      <c r="BG1818" s="45"/>
      <c r="BH1818" s="37"/>
      <c r="BI1818" s="36"/>
      <c r="BJ1818" s="37"/>
      <c r="BK1818" s="36"/>
      <c r="BL1818" s="36"/>
      <c r="BM1818" s="53" t="str">
        <f>IF(BJ1818="","",WORKDAY(BJ1818,5,FESTIVOS_CO!A:A))</f>
        <v/>
      </c>
      <c r="BN1818" s="57" t="str">
        <f t="shared" ca="1" si="350"/>
        <v>PENDIENTE HACER AVISO</v>
      </c>
      <c r="BO1818" s="54" t="str">
        <f t="shared" ca="1" si="343"/>
        <v>EN TRÁMITE NOTIF. POR AVISO</v>
      </c>
      <c r="BP1818" s="37"/>
      <c r="BQ1818" s="53" t="str">
        <f>IF(BP1818="","",WORKDAY(BP1818,5,FESTIVOS_CO!A:A))</f>
        <v/>
      </c>
      <c r="BR1818" s="37"/>
      <c r="BS1818" s="36"/>
      <c r="BT1818" s="38"/>
      <c r="BU1818" s="58" t="e">
        <f>VLOOKUP(BT1818,Hoja2!$C:$D,2,0)</f>
        <v>#N/A</v>
      </c>
      <c r="BV1818" s="80" t="str">
        <f>IF(
AND(AO1818="",BD1818="",BQ1818=""),
"EN PROCESO NOTIFICACION / COMUNICACION",
IF(
BT1818="",
"NO APLICA",
IF(
BU1818=60,
IF(AO1818&lt;&gt;"",AO1818,IF(BD1818&lt;&gt;"",BD1818,BQ1818))+60,
WORKDAY(
IF(AO1818&lt;&gt;"",AO1818,IF(BD1818&lt;&gt;"",BD1818,BQ1818)),
BU1818,
FESTIVOS_CO!A:A
)
)
))</f>
        <v>EN PROCESO NOTIFICACION / COMUNICACION</v>
      </c>
      <c r="BW1818" s="44"/>
      <c r="BX1818" s="53"/>
      <c r="BY1818" s="45"/>
      <c r="BZ1818" s="37"/>
      <c r="CA1818" s="54" t="str">
        <f t="shared" si="344"/>
        <v>PENDIENTE EJECUTORIA</v>
      </c>
      <c r="CB1818" s="59" t="str">
        <f t="shared" si="341"/>
        <v/>
      </c>
      <c r="CC1818" s="36"/>
      <c r="CD1818" s="40"/>
      <c r="CE1818" s="46"/>
      <c r="CF1818" s="40"/>
      <c r="CG1818" s="40"/>
      <c r="CH1818" s="40"/>
      <c r="CI1818" s="36"/>
      <c r="CJ1818" s="47"/>
      <c r="CK1818" s="40"/>
      <c r="CL1818" s="40"/>
      <c r="CM1818" s="40"/>
      <c r="CN1818" s="40"/>
    </row>
    <row r="1819" spans="1:92" ht="42.75" hidden="1">
      <c r="A1819" s="49" t="str">
        <f t="shared" si="345"/>
        <v>SIN GESTIÓN</v>
      </c>
      <c r="B1819" s="58"/>
      <c r="C1819" s="37"/>
      <c r="D1819" s="37"/>
      <c r="E1819" s="49" t="str">
        <f t="shared" si="346"/>
        <v>PENDIENTE NOTIFICACIÓN</v>
      </c>
      <c r="F1819" s="141" t="str">
        <f t="shared" si="347"/>
        <v>PENDIENTE NOTIFICACIÓN</v>
      </c>
      <c r="G1819" s="49" t="str">
        <f t="shared" si="348"/>
        <v/>
      </c>
      <c r="H1819" s="51" t="str">
        <f ca="1">IF(
L1819="",
"",
IF(
NETWORKDAYS(L1819,IF(M1819&lt;&gt;"",M1819,TODAY()),FESTIVOS_CO!A:A)&gt;2,
"VENCIDO",
IF(
NETWORKDAYS(L1819,IF(M1819&lt;&gt;"",M1819,TODAY()),FESTIVOS_CO!A:A)=2,
"ALERTA",
"A TIEMPO"
)))</f>
        <v/>
      </c>
      <c r="I1819" s="40"/>
      <c r="J1819" s="36"/>
      <c r="K1819" s="37"/>
      <c r="L1819" s="50"/>
      <c r="M1819" s="37"/>
      <c r="N1819" s="52"/>
      <c r="O1819" s="52"/>
      <c r="P1819" s="36"/>
      <c r="Q1819" s="36"/>
      <c r="R1819" s="40"/>
      <c r="S1819" s="36"/>
      <c r="T1819" s="40"/>
      <c r="U1819" s="40"/>
      <c r="V1819" s="81"/>
      <c r="W1819" s="40"/>
      <c r="X1819" s="40"/>
      <c r="Y1819" s="40"/>
      <c r="Z1819" s="38" t="str">
        <f>IFERROR(VLOOKUP(Y1819,DIRECTORIO!A:B,2,FALSE),"")</f>
        <v/>
      </c>
      <c r="AA1819" s="40"/>
      <c r="AB1819" s="40"/>
      <c r="AC1819" s="40"/>
      <c r="AD1819" s="40"/>
      <c r="AE1819" s="40"/>
      <c r="AF1819" s="40"/>
      <c r="AG1819" s="41" t="s">
        <v>109</v>
      </c>
      <c r="AH1819" s="42"/>
      <c r="AI1819" s="54" t="str">
        <f t="shared" ca="1" si="349"/>
        <v>PENDIENTE NOTIFICACIÓN ELECTRÓNICA</v>
      </c>
      <c r="AJ1819" s="37"/>
      <c r="AK1819" s="37"/>
      <c r="AL1819" s="37"/>
      <c r="AM1819" s="53" t="str">
        <f>IF(AK1819="","",WORKDAY(AK1819,5,FESTIVOS_CO!A:A))</f>
        <v/>
      </c>
      <c r="AN1819" s="37"/>
      <c r="AO1819" s="37"/>
      <c r="AP1819" s="54" t="str">
        <f t="shared" ca="1" si="342"/>
        <v>NO APLICA</v>
      </c>
      <c r="AQ1819" s="36"/>
      <c r="AR1819" s="43"/>
      <c r="AS1819" s="37"/>
      <c r="AT1819" s="36"/>
      <c r="AU1819" s="37"/>
      <c r="AV1819" s="36"/>
      <c r="AW1819" s="36"/>
      <c r="AX1819" s="37"/>
      <c r="AY1819" s="140" t="str">
        <f>IF(AU1819="","",WORKDAY(AU1819,5,FESTIVOS_CO!A:A))</f>
        <v/>
      </c>
      <c r="AZ1819" s="54" t="str">
        <f t="shared" ca="1" si="351"/>
        <v>NO APLICA</v>
      </c>
      <c r="BA1819" s="55" t="str">
        <f>IF(AX1819="","",WORKDAY(AX1819,5,FESTIVOS_CO!A:A))</f>
        <v/>
      </c>
      <c r="BB1819" s="39"/>
      <c r="BC1819" s="40"/>
      <c r="BD1819" s="40"/>
      <c r="BE1819" s="56" t="str">
        <f t="shared" ref="BE1819:BE1882" ca="1" si="352">IF(AZ1819="NO PROCEDE",
"NO PROCEDE",IF(OR(AZ1819="HACER AVISO",BB1819="NO"),
"HACER AVISO",
"NO APLICA"))</f>
        <v>NO APLICA</v>
      </c>
      <c r="BF1819" s="37"/>
      <c r="BG1819" s="45"/>
      <c r="BH1819" s="37"/>
      <c r="BI1819" s="36"/>
      <c r="BJ1819" s="37"/>
      <c r="BK1819" s="36"/>
      <c r="BL1819" s="36"/>
      <c r="BM1819" s="53" t="str">
        <f>IF(BJ1819="","",WORKDAY(BJ1819,5,FESTIVOS_CO!A:A))</f>
        <v/>
      </c>
      <c r="BN1819" s="57" t="str">
        <f t="shared" ca="1" si="350"/>
        <v>PENDIENTE HACER AVISO</v>
      </c>
      <c r="BO1819" s="54" t="str">
        <f t="shared" ca="1" si="343"/>
        <v>EN TRÁMITE NOTIF. POR AVISO</v>
      </c>
      <c r="BP1819" s="37"/>
      <c r="BQ1819" s="53" t="str">
        <f>IF(BP1819="","",WORKDAY(BP1819,5,FESTIVOS_CO!A:A))</f>
        <v/>
      </c>
      <c r="BR1819" s="37"/>
      <c r="BS1819" s="36"/>
      <c r="BT1819" s="38"/>
      <c r="BU1819" s="58" t="e">
        <f>VLOOKUP(BT1819,Hoja2!$C:$D,2,0)</f>
        <v>#N/A</v>
      </c>
      <c r="BV1819" s="80" t="str">
        <f>IF(
AND(AO1819="",BD1819="",BQ1819=""),
"EN PROCESO NOTIFICACION / COMUNICACION",
IF(
BT1819="",
"NO APLICA",
IF(
BU1819=60,
IF(AO1819&lt;&gt;"",AO1819,IF(BD1819&lt;&gt;"",BD1819,BQ1819))+60,
WORKDAY(
IF(AO1819&lt;&gt;"",AO1819,IF(BD1819&lt;&gt;"",BD1819,BQ1819)),
BU1819,
FESTIVOS_CO!A:A
)
)
))</f>
        <v>EN PROCESO NOTIFICACION / COMUNICACION</v>
      </c>
      <c r="BW1819" s="44"/>
      <c r="BX1819" s="53"/>
      <c r="BY1819" s="45"/>
      <c r="BZ1819" s="37"/>
      <c r="CA1819" s="54" t="str">
        <f t="shared" si="344"/>
        <v>PENDIENTE EJECUTORIA</v>
      </c>
      <c r="CB1819" s="59" t="str">
        <f t="shared" ref="CB1819:CB1882" si="353">IF(CC1819="NO",
"NO APLICA",
IF(CC1819="SI",
IF(COUNTBLANK(CC1819:CH1819)&gt;0,
"PENDIENTE MEMORANDO",
"MEMORANDOS ENVIADOS"
),
IF(CI1819="NO",
"NO APLICA",
IF(CI1819="SI",
IF(COUNTBLANK(CJ1819:CN1819)&gt;0,
"PENDIENTES OFICIOS",
"OFICIOS ENVIADOS"
),
""
)
)
))</f>
        <v/>
      </c>
      <c r="CC1819" s="36"/>
      <c r="CD1819" s="40"/>
      <c r="CE1819" s="46"/>
      <c r="CF1819" s="40"/>
      <c r="CG1819" s="40"/>
      <c r="CH1819" s="40"/>
      <c r="CI1819" s="36"/>
      <c r="CJ1819" s="47"/>
      <c r="CK1819" s="40"/>
      <c r="CL1819" s="40"/>
      <c r="CM1819" s="40"/>
      <c r="CN1819" s="40"/>
    </row>
    <row r="1820" spans="1:92" ht="42.75" hidden="1">
      <c r="A1820" s="49" t="str">
        <f t="shared" si="345"/>
        <v>SIN GESTIÓN</v>
      </c>
      <c r="B1820" s="58"/>
      <c r="C1820" s="37"/>
      <c r="D1820" s="37"/>
      <c r="E1820" s="49" t="str">
        <f t="shared" si="346"/>
        <v>PENDIENTE NOTIFICACIÓN</v>
      </c>
      <c r="F1820" s="141" t="str">
        <f t="shared" si="347"/>
        <v>PENDIENTE NOTIFICACIÓN</v>
      </c>
      <c r="G1820" s="49" t="str">
        <f t="shared" si="348"/>
        <v/>
      </c>
      <c r="H1820" s="51" t="str">
        <f ca="1">IF(
L1820="",
"",
IF(
NETWORKDAYS(L1820,IF(M1820&lt;&gt;"",M1820,TODAY()),FESTIVOS_CO!A:A)&gt;2,
"VENCIDO",
IF(
NETWORKDAYS(L1820,IF(M1820&lt;&gt;"",M1820,TODAY()),FESTIVOS_CO!A:A)=2,
"ALERTA",
"A TIEMPO"
)))</f>
        <v/>
      </c>
      <c r="I1820" s="40"/>
      <c r="J1820" s="36"/>
      <c r="K1820" s="37"/>
      <c r="L1820" s="50"/>
      <c r="M1820" s="37"/>
      <c r="N1820" s="52"/>
      <c r="O1820" s="52"/>
      <c r="P1820" s="36"/>
      <c r="Q1820" s="36"/>
      <c r="R1820" s="40"/>
      <c r="S1820" s="36"/>
      <c r="T1820" s="40"/>
      <c r="U1820" s="40"/>
      <c r="V1820" s="81"/>
      <c r="W1820" s="40"/>
      <c r="X1820" s="40"/>
      <c r="Y1820" s="40"/>
      <c r="Z1820" s="38" t="str">
        <f>IFERROR(VLOOKUP(Y1820,DIRECTORIO!A:B,2,FALSE),"")</f>
        <v/>
      </c>
      <c r="AA1820" s="40"/>
      <c r="AB1820" s="40"/>
      <c r="AC1820" s="40"/>
      <c r="AD1820" s="40"/>
      <c r="AE1820" s="40"/>
      <c r="AF1820" s="40"/>
      <c r="AG1820" s="41" t="s">
        <v>109</v>
      </c>
      <c r="AH1820" s="42"/>
      <c r="AI1820" s="54" t="str">
        <f t="shared" ca="1" si="349"/>
        <v>PENDIENTE NOTIFICACIÓN ELECTRÓNICA</v>
      </c>
      <c r="AJ1820" s="37"/>
      <c r="AK1820" s="37"/>
      <c r="AL1820" s="37"/>
      <c r="AM1820" s="53" t="str">
        <f>IF(AK1820="","",WORKDAY(AK1820,5,FESTIVOS_CO!A:A))</f>
        <v/>
      </c>
      <c r="AN1820" s="37"/>
      <c r="AO1820" s="37"/>
      <c r="AP1820" s="54" t="str">
        <f t="shared" ref="AP1820:AP1883" ca="1" si="354">IF(
ISNUMBER(SEARCH("PENDIENTE",UPPER(AI1820))),
"NO APLICA",
IF(
COUNTBLANK(AJ1820:AL1820)=COUNTA(AJ1820:AL1820),
"NO APLICA",
IF(
UPPER(AN1820)="SI",
"NO PROCEDE CITACION",
"NOTIFICAR POR CITACION"
)
)
)</f>
        <v>NO APLICA</v>
      </c>
      <c r="AQ1820" s="36"/>
      <c r="AR1820" s="43"/>
      <c r="AS1820" s="37"/>
      <c r="AT1820" s="36"/>
      <c r="AU1820" s="37"/>
      <c r="AV1820" s="36"/>
      <c r="AW1820" s="36"/>
      <c r="AX1820" s="37"/>
      <c r="AY1820" s="140" t="str">
        <f>IF(AU1820="","",WORKDAY(AU1820,5,FESTIVOS_CO!A:A))</f>
        <v/>
      </c>
      <c r="AZ1820" s="54" t="str">
        <f t="shared" ca="1" si="351"/>
        <v>NO APLICA</v>
      </c>
      <c r="BA1820" s="55" t="str">
        <f>IF(AX1820="","",WORKDAY(AX1820,5,FESTIVOS_CO!A:A))</f>
        <v/>
      </c>
      <c r="BB1820" s="39"/>
      <c r="BC1820" s="40"/>
      <c r="BD1820" s="40"/>
      <c r="BE1820" s="56" t="str">
        <f t="shared" ca="1" si="352"/>
        <v>NO APLICA</v>
      </c>
      <c r="BF1820" s="37"/>
      <c r="BG1820" s="45"/>
      <c r="BH1820" s="37"/>
      <c r="BI1820" s="36"/>
      <c r="BJ1820" s="37"/>
      <c r="BK1820" s="36"/>
      <c r="BL1820" s="36"/>
      <c r="BM1820" s="53" t="str">
        <f>IF(BJ1820="","",WORKDAY(BJ1820,5,FESTIVOS_CO!A:A))</f>
        <v/>
      </c>
      <c r="BN1820" s="57" t="str">
        <f t="shared" ca="1" si="350"/>
        <v>PENDIENTE HACER AVISO</v>
      </c>
      <c r="BO1820" s="54" t="str">
        <f t="shared" ca="1" si="343"/>
        <v>EN TRÁMITE NOTIF. POR AVISO</v>
      </c>
      <c r="BP1820" s="37"/>
      <c r="BQ1820" s="53" t="str">
        <f>IF(BP1820="","",WORKDAY(BP1820,5,FESTIVOS_CO!A:A))</f>
        <v/>
      </c>
      <c r="BR1820" s="37"/>
      <c r="BS1820" s="36"/>
      <c r="BT1820" s="38"/>
      <c r="BU1820" s="58" t="e">
        <f>VLOOKUP(BT1820,Hoja2!$C:$D,2,0)</f>
        <v>#N/A</v>
      </c>
      <c r="BV1820" s="80" t="str">
        <f>IF(
AND(AO1820="",BD1820="",BQ1820=""),
"EN PROCESO NOTIFICACION / COMUNICACION",
IF(
BT1820="",
"NO APLICA",
IF(
BU1820=60,
IF(AO1820&lt;&gt;"",AO1820,IF(BD1820&lt;&gt;"",BD1820,BQ1820))+60,
WORKDAY(
IF(AO1820&lt;&gt;"",AO1820,IF(BD1820&lt;&gt;"",BD1820,BQ1820)),
BU1820,
FESTIVOS_CO!A:A
)
)
))</f>
        <v>EN PROCESO NOTIFICACION / COMUNICACION</v>
      </c>
      <c r="BW1820" s="44"/>
      <c r="BX1820" s="53"/>
      <c r="BY1820" s="45"/>
      <c r="BZ1820" s="37"/>
      <c r="CA1820" s="54" t="str">
        <f t="shared" si="344"/>
        <v>PENDIENTE EJECUTORIA</v>
      </c>
      <c r="CB1820" s="59" t="str">
        <f t="shared" si="353"/>
        <v/>
      </c>
      <c r="CC1820" s="36"/>
      <c r="CD1820" s="40"/>
      <c r="CE1820" s="46"/>
      <c r="CF1820" s="40"/>
      <c r="CG1820" s="40"/>
      <c r="CH1820" s="40"/>
      <c r="CI1820" s="36"/>
      <c r="CJ1820" s="47"/>
      <c r="CK1820" s="40"/>
      <c r="CL1820" s="40"/>
      <c r="CM1820" s="40"/>
      <c r="CN1820" s="40"/>
    </row>
    <row r="1821" spans="1:92" ht="42.75" hidden="1">
      <c r="A1821" s="49" t="str">
        <f t="shared" si="345"/>
        <v>SIN GESTIÓN</v>
      </c>
      <c r="B1821" s="58"/>
      <c r="C1821" s="37"/>
      <c r="D1821" s="37"/>
      <c r="E1821" s="49" t="str">
        <f t="shared" si="346"/>
        <v>PENDIENTE NOTIFICACIÓN</v>
      </c>
      <c r="F1821" s="141" t="str">
        <f t="shared" si="347"/>
        <v>PENDIENTE NOTIFICACIÓN</v>
      </c>
      <c r="G1821" s="49" t="str">
        <f t="shared" si="348"/>
        <v/>
      </c>
      <c r="H1821" s="51" t="str">
        <f ca="1">IF(
L1821="",
"",
IF(
NETWORKDAYS(L1821,IF(M1821&lt;&gt;"",M1821,TODAY()),FESTIVOS_CO!A:A)&gt;2,
"VENCIDO",
IF(
NETWORKDAYS(L1821,IF(M1821&lt;&gt;"",M1821,TODAY()),FESTIVOS_CO!A:A)=2,
"ALERTA",
"A TIEMPO"
)))</f>
        <v/>
      </c>
      <c r="I1821" s="40"/>
      <c r="J1821" s="36"/>
      <c r="K1821" s="37"/>
      <c r="L1821" s="50"/>
      <c r="M1821" s="37"/>
      <c r="N1821" s="52"/>
      <c r="O1821" s="52"/>
      <c r="P1821" s="36"/>
      <c r="Q1821" s="36"/>
      <c r="R1821" s="40"/>
      <c r="S1821" s="36"/>
      <c r="T1821" s="40"/>
      <c r="U1821" s="40"/>
      <c r="V1821" s="81"/>
      <c r="W1821" s="40"/>
      <c r="X1821" s="40"/>
      <c r="Y1821" s="40"/>
      <c r="Z1821" s="38" t="str">
        <f>IFERROR(VLOOKUP(Y1821,DIRECTORIO!A:B,2,FALSE),"")</f>
        <v/>
      </c>
      <c r="AA1821" s="40"/>
      <c r="AB1821" s="40"/>
      <c r="AC1821" s="40"/>
      <c r="AD1821" s="40"/>
      <c r="AE1821" s="40"/>
      <c r="AF1821" s="40"/>
      <c r="AG1821" s="41" t="s">
        <v>109</v>
      </c>
      <c r="AH1821" s="42"/>
      <c r="AI1821" s="54" t="str">
        <f t="shared" ca="1" si="349"/>
        <v>PENDIENTE NOTIFICACIÓN ELECTRÓNICA</v>
      </c>
      <c r="AJ1821" s="37"/>
      <c r="AK1821" s="37"/>
      <c r="AL1821" s="37"/>
      <c r="AM1821" s="53" t="str">
        <f>IF(AK1821="","",WORKDAY(AK1821,5,FESTIVOS_CO!A:A))</f>
        <v/>
      </c>
      <c r="AN1821" s="37"/>
      <c r="AO1821" s="37"/>
      <c r="AP1821" s="54" t="str">
        <f t="shared" ca="1" si="354"/>
        <v>NO APLICA</v>
      </c>
      <c r="AQ1821" s="36"/>
      <c r="AR1821" s="43"/>
      <c r="AS1821" s="37"/>
      <c r="AT1821" s="36"/>
      <c r="AU1821" s="37"/>
      <c r="AV1821" s="36"/>
      <c r="AW1821" s="36"/>
      <c r="AX1821" s="37"/>
      <c r="AY1821" s="140" t="str">
        <f>IF(AU1821="","",WORKDAY(AU1821,5,FESTIVOS_CO!A:A))</f>
        <v/>
      </c>
      <c r="AZ1821" s="54" t="str">
        <f t="shared" ca="1" si="351"/>
        <v>NO APLICA</v>
      </c>
      <c r="BA1821" s="55" t="str">
        <f>IF(AX1821="","",WORKDAY(AX1821,5,FESTIVOS_CO!A:A))</f>
        <v/>
      </c>
      <c r="BB1821" s="39"/>
      <c r="BC1821" s="40"/>
      <c r="BD1821" s="40"/>
      <c r="BE1821" s="56" t="str">
        <f t="shared" ca="1" si="352"/>
        <v>NO APLICA</v>
      </c>
      <c r="BF1821" s="37"/>
      <c r="BG1821" s="45"/>
      <c r="BH1821" s="37"/>
      <c r="BI1821" s="36"/>
      <c r="BJ1821" s="37"/>
      <c r="BK1821" s="36"/>
      <c r="BL1821" s="36"/>
      <c r="BM1821" s="53" t="str">
        <f>IF(BJ1821="","",WORKDAY(BJ1821,5,FESTIVOS_CO!A:A))</f>
        <v/>
      </c>
      <c r="BN1821" s="57" t="str">
        <f t="shared" ca="1" si="350"/>
        <v>PENDIENTE HACER AVISO</v>
      </c>
      <c r="BO1821" s="54" t="str">
        <f t="shared" ca="1" si="343"/>
        <v>EN TRÁMITE NOTIF. POR AVISO</v>
      </c>
      <c r="BP1821" s="37"/>
      <c r="BQ1821" s="53" t="str">
        <f>IF(BP1821="","",WORKDAY(BP1821,5,FESTIVOS_CO!A:A))</f>
        <v/>
      </c>
      <c r="BR1821" s="37"/>
      <c r="BS1821" s="36"/>
      <c r="BT1821" s="38"/>
      <c r="BU1821" s="58" t="e">
        <f>VLOOKUP(BT1821,Hoja2!$C:$D,2,0)</f>
        <v>#N/A</v>
      </c>
      <c r="BV1821" s="80" t="str">
        <f>IF(
AND(AO1821="",BD1821="",BQ1821=""),
"EN PROCESO NOTIFICACION / COMUNICACION",
IF(
BT1821="",
"NO APLICA",
IF(
BU1821=60,
IF(AO1821&lt;&gt;"",AO1821,IF(BD1821&lt;&gt;"",BD1821,BQ1821))+60,
WORKDAY(
IF(AO1821&lt;&gt;"",AO1821,IF(BD1821&lt;&gt;"",BD1821,BQ1821)),
BU1821,
FESTIVOS_CO!A:A
)
)
))</f>
        <v>EN PROCESO NOTIFICACION / COMUNICACION</v>
      </c>
      <c r="BW1821" s="44"/>
      <c r="BX1821" s="53"/>
      <c r="BY1821" s="45"/>
      <c r="BZ1821" s="37"/>
      <c r="CA1821" s="54" t="str">
        <f t="shared" si="344"/>
        <v>PENDIENTE EJECUTORIA</v>
      </c>
      <c r="CB1821" s="59" t="str">
        <f t="shared" si="353"/>
        <v/>
      </c>
      <c r="CC1821" s="36"/>
      <c r="CD1821" s="40"/>
      <c r="CE1821" s="46"/>
      <c r="CF1821" s="40"/>
      <c r="CG1821" s="40"/>
      <c r="CH1821" s="40"/>
      <c r="CI1821" s="36"/>
      <c r="CJ1821" s="47"/>
      <c r="CK1821" s="40"/>
      <c r="CL1821" s="40"/>
      <c r="CM1821" s="40"/>
      <c r="CN1821" s="40"/>
    </row>
    <row r="1822" spans="1:92" ht="42.75" hidden="1">
      <c r="A1822" s="49" t="str">
        <f t="shared" si="345"/>
        <v>SIN GESTIÓN</v>
      </c>
      <c r="B1822" s="58"/>
      <c r="C1822" s="37"/>
      <c r="D1822" s="37"/>
      <c r="E1822" s="49" t="str">
        <f t="shared" si="346"/>
        <v>PENDIENTE NOTIFICACIÓN</v>
      </c>
      <c r="F1822" s="141" t="str">
        <f t="shared" si="347"/>
        <v>PENDIENTE NOTIFICACIÓN</v>
      </c>
      <c r="G1822" s="49" t="str">
        <f t="shared" si="348"/>
        <v/>
      </c>
      <c r="H1822" s="51" t="str">
        <f ca="1">IF(
L1822="",
"",
IF(
NETWORKDAYS(L1822,IF(M1822&lt;&gt;"",M1822,TODAY()),FESTIVOS_CO!A:A)&gt;2,
"VENCIDO",
IF(
NETWORKDAYS(L1822,IF(M1822&lt;&gt;"",M1822,TODAY()),FESTIVOS_CO!A:A)=2,
"ALERTA",
"A TIEMPO"
)))</f>
        <v/>
      </c>
      <c r="I1822" s="40"/>
      <c r="J1822" s="36"/>
      <c r="K1822" s="37"/>
      <c r="L1822" s="50"/>
      <c r="M1822" s="37"/>
      <c r="N1822" s="52"/>
      <c r="O1822" s="52"/>
      <c r="P1822" s="36"/>
      <c r="Q1822" s="36"/>
      <c r="R1822" s="40"/>
      <c r="S1822" s="36"/>
      <c r="T1822" s="40"/>
      <c r="U1822" s="40"/>
      <c r="V1822" s="81"/>
      <c r="W1822" s="40"/>
      <c r="X1822" s="40"/>
      <c r="Y1822" s="40"/>
      <c r="Z1822" s="38" t="str">
        <f>IFERROR(VLOOKUP(Y1822,DIRECTORIO!A:B,2,FALSE),"")</f>
        <v/>
      </c>
      <c r="AA1822" s="40"/>
      <c r="AB1822" s="40"/>
      <c r="AC1822" s="40"/>
      <c r="AD1822" s="40"/>
      <c r="AE1822" s="40"/>
      <c r="AF1822" s="40"/>
      <c r="AG1822" s="41" t="s">
        <v>109</v>
      </c>
      <c r="AH1822" s="42"/>
      <c r="AI1822" s="54" t="str">
        <f t="shared" ca="1" si="349"/>
        <v>PENDIENTE NOTIFICACIÓN ELECTRÓNICA</v>
      </c>
      <c r="AJ1822" s="37"/>
      <c r="AK1822" s="37"/>
      <c r="AL1822" s="37"/>
      <c r="AM1822" s="53" t="str">
        <f>IF(AK1822="","",WORKDAY(AK1822,5,FESTIVOS_CO!A:A))</f>
        <v/>
      </c>
      <c r="AN1822" s="37"/>
      <c r="AO1822" s="37"/>
      <c r="AP1822" s="54" t="str">
        <f t="shared" ca="1" si="354"/>
        <v>NO APLICA</v>
      </c>
      <c r="AQ1822" s="36"/>
      <c r="AR1822" s="43"/>
      <c r="AS1822" s="37"/>
      <c r="AT1822" s="36"/>
      <c r="AU1822" s="37"/>
      <c r="AV1822" s="36"/>
      <c r="AW1822" s="36"/>
      <c r="AX1822" s="37"/>
      <c r="AY1822" s="140" t="str">
        <f>IF(AU1822="","",WORKDAY(AU1822,5,FESTIVOS_CO!A:A))</f>
        <v/>
      </c>
      <c r="AZ1822" s="54" t="str">
        <f t="shared" ca="1" si="351"/>
        <v>NO APLICA</v>
      </c>
      <c r="BA1822" s="55" t="str">
        <f>IF(AX1822="","",WORKDAY(AX1822,5,FESTIVOS_CO!A:A))</f>
        <v/>
      </c>
      <c r="BB1822" s="39"/>
      <c r="BC1822" s="40"/>
      <c r="BD1822" s="40"/>
      <c r="BE1822" s="56" t="str">
        <f t="shared" ca="1" si="352"/>
        <v>NO APLICA</v>
      </c>
      <c r="BF1822" s="37"/>
      <c r="BG1822" s="45"/>
      <c r="BH1822" s="37"/>
      <c r="BI1822" s="36"/>
      <c r="BJ1822" s="37"/>
      <c r="BK1822" s="36"/>
      <c r="BL1822" s="36"/>
      <c r="BM1822" s="53" t="str">
        <f>IF(BJ1822="","",WORKDAY(BJ1822,5,FESTIVOS_CO!A:A))</f>
        <v/>
      </c>
      <c r="BN1822" s="57" t="str">
        <f t="shared" ca="1" si="350"/>
        <v>PENDIENTE HACER AVISO</v>
      </c>
      <c r="BO1822" s="54" t="str">
        <f t="shared" ca="1" si="343"/>
        <v>EN TRÁMITE NOTIF. POR AVISO</v>
      </c>
      <c r="BP1822" s="37"/>
      <c r="BQ1822" s="53" t="str">
        <f>IF(BP1822="","",WORKDAY(BP1822,5,FESTIVOS_CO!A:A))</f>
        <v/>
      </c>
      <c r="BR1822" s="37"/>
      <c r="BS1822" s="36"/>
      <c r="BT1822" s="38"/>
      <c r="BU1822" s="58" t="e">
        <f>VLOOKUP(BT1822,Hoja2!$C:$D,2,0)</f>
        <v>#N/A</v>
      </c>
      <c r="BV1822" s="80" t="str">
        <f>IF(
AND(AO1822="",BD1822="",BQ1822=""),
"EN PROCESO NOTIFICACION / COMUNICACION",
IF(
BT1822="",
"NO APLICA",
IF(
BU1822=60,
IF(AO1822&lt;&gt;"",AO1822,IF(BD1822&lt;&gt;"",BD1822,BQ1822))+60,
WORKDAY(
IF(AO1822&lt;&gt;"",AO1822,IF(BD1822&lt;&gt;"",BD1822,BQ1822)),
BU1822,
FESTIVOS_CO!A:A
)
)
))</f>
        <v>EN PROCESO NOTIFICACION / COMUNICACION</v>
      </c>
      <c r="BW1822" s="44"/>
      <c r="BX1822" s="53"/>
      <c r="BY1822" s="45"/>
      <c r="BZ1822" s="37"/>
      <c r="CA1822" s="54" t="str">
        <f t="shared" si="344"/>
        <v>PENDIENTE EJECUTORIA</v>
      </c>
      <c r="CB1822" s="59" t="str">
        <f t="shared" si="353"/>
        <v/>
      </c>
      <c r="CC1822" s="36"/>
      <c r="CD1822" s="40"/>
      <c r="CE1822" s="46"/>
      <c r="CF1822" s="40"/>
      <c r="CG1822" s="40"/>
      <c r="CH1822" s="40"/>
      <c r="CI1822" s="36"/>
      <c r="CJ1822" s="47"/>
      <c r="CK1822" s="40"/>
      <c r="CL1822" s="40"/>
      <c r="CM1822" s="40"/>
      <c r="CN1822" s="40"/>
    </row>
    <row r="1823" spans="1:92" ht="42.75" hidden="1">
      <c r="A1823" s="49" t="str">
        <f t="shared" si="345"/>
        <v>SIN GESTIÓN</v>
      </c>
      <c r="B1823" s="58"/>
      <c r="C1823" s="37"/>
      <c r="D1823" s="37"/>
      <c r="E1823" s="49" t="str">
        <f t="shared" si="346"/>
        <v>PENDIENTE NOTIFICACIÓN</v>
      </c>
      <c r="F1823" s="141" t="str">
        <f t="shared" si="347"/>
        <v>PENDIENTE NOTIFICACIÓN</v>
      </c>
      <c r="G1823" s="49" t="str">
        <f t="shared" si="348"/>
        <v/>
      </c>
      <c r="H1823" s="51" t="str">
        <f ca="1">IF(
L1823="",
"",
IF(
NETWORKDAYS(L1823,IF(M1823&lt;&gt;"",M1823,TODAY()),FESTIVOS_CO!A:A)&gt;2,
"VENCIDO",
IF(
NETWORKDAYS(L1823,IF(M1823&lt;&gt;"",M1823,TODAY()),FESTIVOS_CO!A:A)=2,
"ALERTA",
"A TIEMPO"
)))</f>
        <v/>
      </c>
      <c r="I1823" s="40"/>
      <c r="J1823" s="36"/>
      <c r="K1823" s="37"/>
      <c r="L1823" s="50"/>
      <c r="M1823" s="37"/>
      <c r="N1823" s="52"/>
      <c r="O1823" s="52"/>
      <c r="P1823" s="36"/>
      <c r="Q1823" s="36"/>
      <c r="R1823" s="40"/>
      <c r="S1823" s="36"/>
      <c r="T1823" s="40"/>
      <c r="U1823" s="40"/>
      <c r="V1823" s="81"/>
      <c r="W1823" s="40"/>
      <c r="X1823" s="40"/>
      <c r="Y1823" s="40"/>
      <c r="Z1823" s="38" t="str">
        <f>IFERROR(VLOOKUP(Y1823,DIRECTORIO!A:B,2,FALSE),"")</f>
        <v/>
      </c>
      <c r="AA1823" s="40"/>
      <c r="AB1823" s="40"/>
      <c r="AC1823" s="40"/>
      <c r="AD1823" s="40"/>
      <c r="AE1823" s="40"/>
      <c r="AF1823" s="40"/>
      <c r="AG1823" s="41" t="s">
        <v>109</v>
      </c>
      <c r="AH1823" s="42"/>
      <c r="AI1823" s="54" t="str">
        <f t="shared" ca="1" si="349"/>
        <v>PENDIENTE NOTIFICACIÓN ELECTRÓNICA</v>
      </c>
      <c r="AJ1823" s="37"/>
      <c r="AK1823" s="37"/>
      <c r="AL1823" s="37"/>
      <c r="AM1823" s="53" t="str">
        <f>IF(AK1823="","",WORKDAY(AK1823,5,FESTIVOS_CO!A:A))</f>
        <v/>
      </c>
      <c r="AN1823" s="37"/>
      <c r="AO1823" s="37"/>
      <c r="AP1823" s="54" t="str">
        <f t="shared" ca="1" si="354"/>
        <v>NO APLICA</v>
      </c>
      <c r="AQ1823" s="36"/>
      <c r="AR1823" s="43"/>
      <c r="AS1823" s="37"/>
      <c r="AT1823" s="36"/>
      <c r="AU1823" s="37"/>
      <c r="AV1823" s="36"/>
      <c r="AW1823" s="36"/>
      <c r="AX1823" s="37"/>
      <c r="AY1823" s="140" t="str">
        <f>IF(AU1823="","",WORKDAY(AU1823,5,FESTIVOS_CO!A:A))</f>
        <v/>
      </c>
      <c r="AZ1823" s="54" t="str">
        <f t="shared" ca="1" si="351"/>
        <v>NO APLICA</v>
      </c>
      <c r="BA1823" s="55" t="str">
        <f>IF(AX1823="","",WORKDAY(AX1823,5,FESTIVOS_CO!A:A))</f>
        <v/>
      </c>
      <c r="BB1823" s="39"/>
      <c r="BC1823" s="40"/>
      <c r="BD1823" s="40"/>
      <c r="BE1823" s="56" t="str">
        <f t="shared" ca="1" si="352"/>
        <v>NO APLICA</v>
      </c>
      <c r="BF1823" s="37"/>
      <c r="BG1823" s="45"/>
      <c r="BH1823" s="37"/>
      <c r="BI1823" s="36"/>
      <c r="BJ1823" s="37"/>
      <c r="BK1823" s="36"/>
      <c r="BL1823" s="36"/>
      <c r="BM1823" s="53" t="str">
        <f>IF(BJ1823="","",WORKDAY(BJ1823,5,FESTIVOS_CO!A:A))</f>
        <v/>
      </c>
      <c r="BN1823" s="57" t="str">
        <f t="shared" ca="1" si="350"/>
        <v>PENDIENTE HACER AVISO</v>
      </c>
      <c r="BO1823" s="54" t="str">
        <f t="shared" ca="1" si="343"/>
        <v>EN TRÁMITE NOTIF. POR AVISO</v>
      </c>
      <c r="BP1823" s="37"/>
      <c r="BQ1823" s="53" t="str">
        <f>IF(BP1823="","",WORKDAY(BP1823,5,FESTIVOS_CO!A:A))</f>
        <v/>
      </c>
      <c r="BR1823" s="37"/>
      <c r="BS1823" s="36"/>
      <c r="BT1823" s="38"/>
      <c r="BU1823" s="58" t="e">
        <f>VLOOKUP(BT1823,Hoja2!$C:$D,2,0)</f>
        <v>#N/A</v>
      </c>
      <c r="BV1823" s="80" t="str">
        <f>IF(
AND(AO1823="",BD1823="",BQ1823=""),
"EN PROCESO NOTIFICACION / COMUNICACION",
IF(
BT1823="",
"NO APLICA",
IF(
BU1823=60,
IF(AO1823&lt;&gt;"",AO1823,IF(BD1823&lt;&gt;"",BD1823,BQ1823))+60,
WORKDAY(
IF(AO1823&lt;&gt;"",AO1823,IF(BD1823&lt;&gt;"",BD1823,BQ1823)),
BU1823,
FESTIVOS_CO!A:A
)
)
))</f>
        <v>EN PROCESO NOTIFICACION / COMUNICACION</v>
      </c>
      <c r="BW1823" s="44"/>
      <c r="BX1823" s="53"/>
      <c r="BY1823" s="45"/>
      <c r="BZ1823" s="37"/>
      <c r="CA1823" s="54" t="str">
        <f t="shared" si="344"/>
        <v>PENDIENTE EJECUTORIA</v>
      </c>
      <c r="CB1823" s="59" t="str">
        <f t="shared" si="353"/>
        <v/>
      </c>
      <c r="CC1823" s="36"/>
      <c r="CD1823" s="40"/>
      <c r="CE1823" s="46"/>
      <c r="CF1823" s="40"/>
      <c r="CG1823" s="40"/>
      <c r="CH1823" s="40"/>
      <c r="CI1823" s="36"/>
      <c r="CJ1823" s="47"/>
      <c r="CK1823" s="40"/>
      <c r="CL1823" s="40"/>
      <c r="CM1823" s="40"/>
      <c r="CN1823" s="40"/>
    </row>
    <row r="1824" spans="1:92" ht="42.75" hidden="1">
      <c r="A1824" s="49" t="str">
        <f t="shared" si="345"/>
        <v>SIN GESTIÓN</v>
      </c>
      <c r="B1824" s="58"/>
      <c r="C1824" s="37"/>
      <c r="D1824" s="37"/>
      <c r="E1824" s="49" t="str">
        <f t="shared" si="346"/>
        <v>PENDIENTE NOTIFICACIÓN</v>
      </c>
      <c r="F1824" s="141" t="str">
        <f t="shared" si="347"/>
        <v>PENDIENTE NOTIFICACIÓN</v>
      </c>
      <c r="G1824" s="49" t="str">
        <f t="shared" si="348"/>
        <v/>
      </c>
      <c r="H1824" s="51" t="str">
        <f ca="1">IF(
L1824="",
"",
IF(
NETWORKDAYS(L1824,IF(M1824&lt;&gt;"",M1824,TODAY()),FESTIVOS_CO!A:A)&gt;2,
"VENCIDO",
IF(
NETWORKDAYS(L1824,IF(M1824&lt;&gt;"",M1824,TODAY()),FESTIVOS_CO!A:A)=2,
"ALERTA",
"A TIEMPO"
)))</f>
        <v/>
      </c>
      <c r="I1824" s="40"/>
      <c r="J1824" s="36"/>
      <c r="K1824" s="37"/>
      <c r="L1824" s="50"/>
      <c r="M1824" s="37"/>
      <c r="N1824" s="52"/>
      <c r="O1824" s="52"/>
      <c r="P1824" s="36"/>
      <c r="Q1824" s="36"/>
      <c r="R1824" s="40"/>
      <c r="S1824" s="36"/>
      <c r="T1824" s="40"/>
      <c r="U1824" s="40"/>
      <c r="V1824" s="81"/>
      <c r="W1824" s="40"/>
      <c r="X1824" s="40"/>
      <c r="Y1824" s="40"/>
      <c r="Z1824" s="38" t="str">
        <f>IFERROR(VLOOKUP(Y1824,DIRECTORIO!A:B,2,FALSE),"")</f>
        <v/>
      </c>
      <c r="AA1824" s="40"/>
      <c r="AB1824" s="40"/>
      <c r="AC1824" s="40"/>
      <c r="AD1824" s="40"/>
      <c r="AE1824" s="40"/>
      <c r="AF1824" s="40"/>
      <c r="AG1824" s="41" t="s">
        <v>109</v>
      </c>
      <c r="AH1824" s="42"/>
      <c r="AI1824" s="54" t="str">
        <f t="shared" ca="1" si="349"/>
        <v>PENDIENTE NOTIFICACIÓN ELECTRÓNICA</v>
      </c>
      <c r="AJ1824" s="37"/>
      <c r="AK1824" s="37"/>
      <c r="AL1824" s="37"/>
      <c r="AM1824" s="53" t="str">
        <f>IF(AK1824="","",WORKDAY(AK1824,5,FESTIVOS_CO!A:A))</f>
        <v/>
      </c>
      <c r="AN1824" s="37"/>
      <c r="AO1824" s="37"/>
      <c r="AP1824" s="54" t="str">
        <f t="shared" ca="1" si="354"/>
        <v>NO APLICA</v>
      </c>
      <c r="AQ1824" s="36"/>
      <c r="AR1824" s="43"/>
      <c r="AS1824" s="37"/>
      <c r="AT1824" s="36"/>
      <c r="AU1824" s="37"/>
      <c r="AV1824" s="36"/>
      <c r="AW1824" s="36"/>
      <c r="AX1824" s="37"/>
      <c r="AY1824" s="140" t="str">
        <f>IF(AU1824="","",WORKDAY(AU1824,5,FESTIVOS_CO!A:A))</f>
        <v/>
      </c>
      <c r="AZ1824" s="54" t="str">
        <f t="shared" ca="1" si="351"/>
        <v>NO APLICA</v>
      </c>
      <c r="BA1824" s="55" t="str">
        <f>IF(AX1824="","",WORKDAY(AX1824,5,FESTIVOS_CO!A:A))</f>
        <v/>
      </c>
      <c r="BB1824" s="39"/>
      <c r="BC1824" s="40"/>
      <c r="BD1824" s="40"/>
      <c r="BE1824" s="56" t="str">
        <f t="shared" ca="1" si="352"/>
        <v>NO APLICA</v>
      </c>
      <c r="BF1824" s="37"/>
      <c r="BG1824" s="45"/>
      <c r="BH1824" s="37"/>
      <c r="BI1824" s="36"/>
      <c r="BJ1824" s="37"/>
      <c r="BK1824" s="36"/>
      <c r="BL1824" s="36"/>
      <c r="BM1824" s="53" t="str">
        <f>IF(BJ1824="","",WORKDAY(BJ1824,5,FESTIVOS_CO!A:A))</f>
        <v/>
      </c>
      <c r="BN1824" s="57" t="str">
        <f t="shared" ca="1" si="350"/>
        <v>PENDIENTE HACER AVISO</v>
      </c>
      <c r="BO1824" s="54" t="str">
        <f t="shared" ca="1" si="343"/>
        <v>EN TRÁMITE NOTIF. POR AVISO</v>
      </c>
      <c r="BP1824" s="37"/>
      <c r="BQ1824" s="53" t="str">
        <f>IF(BP1824="","",WORKDAY(BP1824,5,FESTIVOS_CO!A:A))</f>
        <v/>
      </c>
      <c r="BR1824" s="37"/>
      <c r="BS1824" s="36"/>
      <c r="BT1824" s="38"/>
      <c r="BU1824" s="58" t="e">
        <f>VLOOKUP(BT1824,Hoja2!$C:$D,2,0)</f>
        <v>#N/A</v>
      </c>
      <c r="BV1824" s="80" t="str">
        <f>IF(
AND(AO1824="",BD1824="",BQ1824=""),
"EN PROCESO NOTIFICACION / COMUNICACION",
IF(
BT1824="",
"NO APLICA",
IF(
BU1824=60,
IF(AO1824&lt;&gt;"",AO1824,IF(BD1824&lt;&gt;"",BD1824,BQ1824))+60,
WORKDAY(
IF(AO1824&lt;&gt;"",AO1824,IF(BD1824&lt;&gt;"",BD1824,BQ1824)),
BU1824,
FESTIVOS_CO!A:A
)
)
))</f>
        <v>EN PROCESO NOTIFICACION / COMUNICACION</v>
      </c>
      <c r="BW1824" s="44"/>
      <c r="BX1824" s="53"/>
      <c r="BY1824" s="45"/>
      <c r="BZ1824" s="37"/>
      <c r="CA1824" s="54" t="str">
        <f t="shared" si="344"/>
        <v>PENDIENTE EJECUTORIA</v>
      </c>
      <c r="CB1824" s="59" t="str">
        <f t="shared" si="353"/>
        <v/>
      </c>
      <c r="CC1824" s="36"/>
      <c r="CD1824" s="40"/>
      <c r="CE1824" s="46"/>
      <c r="CF1824" s="40"/>
      <c r="CG1824" s="40"/>
      <c r="CH1824" s="40"/>
      <c r="CI1824" s="36"/>
      <c r="CJ1824" s="47"/>
      <c r="CK1824" s="40"/>
      <c r="CL1824" s="40"/>
      <c r="CM1824" s="40"/>
      <c r="CN1824" s="40"/>
    </row>
    <row r="1825" spans="1:92" ht="42.75" hidden="1">
      <c r="A1825" s="49" t="str">
        <f t="shared" si="345"/>
        <v>SIN GESTIÓN</v>
      </c>
      <c r="B1825" s="58"/>
      <c r="C1825" s="37"/>
      <c r="D1825" s="37"/>
      <c r="E1825" s="49" t="str">
        <f t="shared" si="346"/>
        <v>PENDIENTE NOTIFICACIÓN</v>
      </c>
      <c r="F1825" s="141" t="str">
        <f t="shared" si="347"/>
        <v>PENDIENTE NOTIFICACIÓN</v>
      </c>
      <c r="G1825" s="49" t="str">
        <f t="shared" si="348"/>
        <v/>
      </c>
      <c r="H1825" s="51" t="str">
        <f ca="1">IF(
L1825="",
"",
IF(
NETWORKDAYS(L1825,IF(M1825&lt;&gt;"",M1825,TODAY()),FESTIVOS_CO!A:A)&gt;2,
"VENCIDO",
IF(
NETWORKDAYS(L1825,IF(M1825&lt;&gt;"",M1825,TODAY()),FESTIVOS_CO!A:A)=2,
"ALERTA",
"A TIEMPO"
)))</f>
        <v/>
      </c>
      <c r="I1825" s="40"/>
      <c r="J1825" s="36"/>
      <c r="K1825" s="37"/>
      <c r="L1825" s="50"/>
      <c r="M1825" s="37"/>
      <c r="N1825" s="52"/>
      <c r="O1825" s="52"/>
      <c r="P1825" s="36"/>
      <c r="Q1825" s="36"/>
      <c r="R1825" s="40"/>
      <c r="S1825" s="36"/>
      <c r="T1825" s="40"/>
      <c r="U1825" s="40"/>
      <c r="V1825" s="81"/>
      <c r="W1825" s="40"/>
      <c r="X1825" s="40"/>
      <c r="Y1825" s="40"/>
      <c r="Z1825" s="38" t="str">
        <f>IFERROR(VLOOKUP(Y1825,DIRECTORIO!A:B,2,FALSE),"")</f>
        <v/>
      </c>
      <c r="AA1825" s="40"/>
      <c r="AB1825" s="40"/>
      <c r="AC1825" s="40"/>
      <c r="AD1825" s="40"/>
      <c r="AE1825" s="40"/>
      <c r="AF1825" s="40"/>
      <c r="AG1825" s="41" t="s">
        <v>109</v>
      </c>
      <c r="AH1825" s="42"/>
      <c r="AI1825" s="54" t="str">
        <f t="shared" ca="1" si="349"/>
        <v>PENDIENTE NOTIFICACIÓN ELECTRÓNICA</v>
      </c>
      <c r="AJ1825" s="37"/>
      <c r="AK1825" s="37"/>
      <c r="AL1825" s="37"/>
      <c r="AM1825" s="53" t="str">
        <f>IF(AK1825="","",WORKDAY(AK1825,5,FESTIVOS_CO!A:A))</f>
        <v/>
      </c>
      <c r="AN1825" s="37"/>
      <c r="AO1825" s="37"/>
      <c r="AP1825" s="54" t="str">
        <f t="shared" ca="1" si="354"/>
        <v>NO APLICA</v>
      </c>
      <c r="AQ1825" s="36"/>
      <c r="AR1825" s="43"/>
      <c r="AS1825" s="37"/>
      <c r="AT1825" s="36"/>
      <c r="AU1825" s="37"/>
      <c r="AV1825" s="36"/>
      <c r="AW1825" s="36"/>
      <c r="AX1825" s="37"/>
      <c r="AY1825" s="140" t="str">
        <f>IF(AU1825="","",WORKDAY(AU1825,5,FESTIVOS_CO!A:A))</f>
        <v/>
      </c>
      <c r="AZ1825" s="54" t="str">
        <f t="shared" ca="1" si="351"/>
        <v>NO APLICA</v>
      </c>
      <c r="BA1825" s="55" t="str">
        <f>IF(AX1825="","",WORKDAY(AX1825,5,FESTIVOS_CO!A:A))</f>
        <v/>
      </c>
      <c r="BB1825" s="39"/>
      <c r="BC1825" s="40"/>
      <c r="BD1825" s="40"/>
      <c r="BE1825" s="56" t="str">
        <f t="shared" ca="1" si="352"/>
        <v>NO APLICA</v>
      </c>
      <c r="BF1825" s="37"/>
      <c r="BG1825" s="45"/>
      <c r="BH1825" s="37"/>
      <c r="BI1825" s="36"/>
      <c r="BJ1825" s="37"/>
      <c r="BK1825" s="36"/>
      <c r="BL1825" s="36"/>
      <c r="BM1825" s="53" t="str">
        <f>IF(BJ1825="","",WORKDAY(BJ1825,5,FESTIVOS_CO!A:A))</f>
        <v/>
      </c>
      <c r="BN1825" s="57" t="str">
        <f t="shared" ca="1" si="350"/>
        <v>PENDIENTE HACER AVISO</v>
      </c>
      <c r="BO1825" s="54" t="str">
        <f t="shared" ca="1" si="343"/>
        <v>EN TRÁMITE NOTIF. POR AVISO</v>
      </c>
      <c r="BP1825" s="37"/>
      <c r="BQ1825" s="53" t="str">
        <f>IF(BP1825="","",WORKDAY(BP1825,5,FESTIVOS_CO!A:A))</f>
        <v/>
      </c>
      <c r="BR1825" s="37"/>
      <c r="BS1825" s="36"/>
      <c r="BT1825" s="38"/>
      <c r="BU1825" s="58" t="e">
        <f>VLOOKUP(BT1825,Hoja2!$C:$D,2,0)</f>
        <v>#N/A</v>
      </c>
      <c r="BV1825" s="80" t="str">
        <f>IF(
AND(AO1825="",BD1825="",BQ1825=""),
"EN PROCESO NOTIFICACION / COMUNICACION",
IF(
BT1825="",
"NO APLICA",
IF(
BU1825=60,
IF(AO1825&lt;&gt;"",AO1825,IF(BD1825&lt;&gt;"",BD1825,BQ1825))+60,
WORKDAY(
IF(AO1825&lt;&gt;"",AO1825,IF(BD1825&lt;&gt;"",BD1825,BQ1825)),
BU1825,
FESTIVOS_CO!A:A
)
)
))</f>
        <v>EN PROCESO NOTIFICACION / COMUNICACION</v>
      </c>
      <c r="BW1825" s="44"/>
      <c r="BX1825" s="53"/>
      <c r="BY1825" s="45"/>
      <c r="BZ1825" s="37"/>
      <c r="CA1825" s="54" t="str">
        <f t="shared" si="344"/>
        <v>PENDIENTE EJECUTORIA</v>
      </c>
      <c r="CB1825" s="59" t="str">
        <f t="shared" si="353"/>
        <v/>
      </c>
      <c r="CC1825" s="36"/>
      <c r="CD1825" s="40"/>
      <c r="CE1825" s="46"/>
      <c r="CF1825" s="40"/>
      <c r="CG1825" s="40"/>
      <c r="CH1825" s="40"/>
      <c r="CI1825" s="36"/>
      <c r="CJ1825" s="47"/>
      <c r="CK1825" s="40"/>
      <c r="CL1825" s="40"/>
      <c r="CM1825" s="40"/>
      <c r="CN1825" s="40"/>
    </row>
    <row r="1826" spans="1:92" ht="42.75" hidden="1">
      <c r="A1826" s="49" t="str">
        <f t="shared" si="345"/>
        <v>SIN GESTIÓN</v>
      </c>
      <c r="B1826" s="58"/>
      <c r="C1826" s="37"/>
      <c r="D1826" s="37"/>
      <c r="E1826" s="49" t="str">
        <f t="shared" si="346"/>
        <v>PENDIENTE NOTIFICACIÓN</v>
      </c>
      <c r="F1826" s="141" t="str">
        <f t="shared" si="347"/>
        <v>PENDIENTE NOTIFICACIÓN</v>
      </c>
      <c r="G1826" s="49" t="str">
        <f t="shared" si="348"/>
        <v/>
      </c>
      <c r="H1826" s="51" t="str">
        <f ca="1">IF(
L1826="",
"",
IF(
NETWORKDAYS(L1826,IF(M1826&lt;&gt;"",M1826,TODAY()),FESTIVOS_CO!A:A)&gt;2,
"VENCIDO",
IF(
NETWORKDAYS(L1826,IF(M1826&lt;&gt;"",M1826,TODAY()),FESTIVOS_CO!A:A)=2,
"ALERTA",
"A TIEMPO"
)))</f>
        <v/>
      </c>
      <c r="I1826" s="40"/>
      <c r="J1826" s="36"/>
      <c r="K1826" s="37"/>
      <c r="L1826" s="50"/>
      <c r="M1826" s="37"/>
      <c r="N1826" s="52"/>
      <c r="O1826" s="52"/>
      <c r="P1826" s="36"/>
      <c r="Q1826" s="36"/>
      <c r="R1826" s="40"/>
      <c r="S1826" s="36"/>
      <c r="T1826" s="40"/>
      <c r="U1826" s="40"/>
      <c r="V1826" s="81"/>
      <c r="W1826" s="40"/>
      <c r="X1826" s="40"/>
      <c r="Y1826" s="40"/>
      <c r="Z1826" s="38" t="str">
        <f>IFERROR(VLOOKUP(Y1826,DIRECTORIO!A:B,2,FALSE),"")</f>
        <v/>
      </c>
      <c r="AA1826" s="40"/>
      <c r="AB1826" s="40"/>
      <c r="AC1826" s="40"/>
      <c r="AD1826" s="40"/>
      <c r="AE1826" s="40"/>
      <c r="AF1826" s="40"/>
      <c r="AG1826" s="41" t="s">
        <v>109</v>
      </c>
      <c r="AH1826" s="42"/>
      <c r="AI1826" s="54" t="str">
        <f t="shared" ca="1" si="349"/>
        <v>PENDIENTE NOTIFICACIÓN ELECTRÓNICA</v>
      </c>
      <c r="AJ1826" s="37"/>
      <c r="AK1826" s="37"/>
      <c r="AL1826" s="37"/>
      <c r="AM1826" s="53" t="str">
        <f>IF(AK1826="","",WORKDAY(AK1826,5,FESTIVOS_CO!A:A))</f>
        <v/>
      </c>
      <c r="AN1826" s="37"/>
      <c r="AO1826" s="37"/>
      <c r="AP1826" s="54" t="str">
        <f t="shared" ca="1" si="354"/>
        <v>NO APLICA</v>
      </c>
      <c r="AQ1826" s="36"/>
      <c r="AR1826" s="43"/>
      <c r="AS1826" s="37"/>
      <c r="AT1826" s="36"/>
      <c r="AU1826" s="37"/>
      <c r="AV1826" s="36"/>
      <c r="AW1826" s="36"/>
      <c r="AX1826" s="37"/>
      <c r="AY1826" s="140" t="str">
        <f>IF(AU1826="","",WORKDAY(AU1826,5,FESTIVOS_CO!A:A))</f>
        <v/>
      </c>
      <c r="AZ1826" s="54" t="str">
        <f t="shared" ca="1" si="351"/>
        <v>NO APLICA</v>
      </c>
      <c r="BA1826" s="55" t="str">
        <f>IF(AX1826="","",WORKDAY(AX1826,5,FESTIVOS_CO!A:A))</f>
        <v/>
      </c>
      <c r="BB1826" s="39"/>
      <c r="BC1826" s="40"/>
      <c r="BD1826" s="40"/>
      <c r="BE1826" s="56" t="str">
        <f t="shared" ca="1" si="352"/>
        <v>NO APLICA</v>
      </c>
      <c r="BF1826" s="37"/>
      <c r="BG1826" s="45"/>
      <c r="BH1826" s="37"/>
      <c r="BI1826" s="36"/>
      <c r="BJ1826" s="37"/>
      <c r="BK1826" s="36"/>
      <c r="BL1826" s="36"/>
      <c r="BM1826" s="53" t="str">
        <f>IF(BJ1826="","",WORKDAY(BJ1826,5,FESTIVOS_CO!A:A))</f>
        <v/>
      </c>
      <c r="BN1826" s="57" t="str">
        <f t="shared" ca="1" si="350"/>
        <v>PENDIENTE HACER AVISO</v>
      </c>
      <c r="BO1826" s="54" t="str">
        <f t="shared" ca="1" si="343"/>
        <v>EN TRÁMITE NOTIF. POR AVISO</v>
      </c>
      <c r="BP1826" s="37"/>
      <c r="BQ1826" s="53" t="str">
        <f>IF(BP1826="","",WORKDAY(BP1826,5,FESTIVOS_CO!A:A))</f>
        <v/>
      </c>
      <c r="BR1826" s="37"/>
      <c r="BS1826" s="36"/>
      <c r="BT1826" s="38"/>
      <c r="BU1826" s="58" t="e">
        <f>VLOOKUP(BT1826,Hoja2!$C:$D,2,0)</f>
        <v>#N/A</v>
      </c>
      <c r="BV1826" s="80" t="str">
        <f>IF(
AND(AO1826="",BD1826="",BQ1826=""),
"EN PROCESO NOTIFICACION / COMUNICACION",
IF(
BT1826="",
"NO APLICA",
IF(
BU1826=60,
IF(AO1826&lt;&gt;"",AO1826,IF(BD1826&lt;&gt;"",BD1826,BQ1826))+60,
WORKDAY(
IF(AO1826&lt;&gt;"",AO1826,IF(BD1826&lt;&gt;"",BD1826,BQ1826)),
BU1826,
FESTIVOS_CO!A:A
)
)
))</f>
        <v>EN PROCESO NOTIFICACION / COMUNICACION</v>
      </c>
      <c r="BW1826" s="44"/>
      <c r="BX1826" s="53"/>
      <c r="BY1826" s="45"/>
      <c r="BZ1826" s="37"/>
      <c r="CA1826" s="54" t="str">
        <f t="shared" si="344"/>
        <v>PENDIENTE EJECUTORIA</v>
      </c>
      <c r="CB1826" s="59" t="str">
        <f t="shared" si="353"/>
        <v/>
      </c>
      <c r="CC1826" s="36"/>
      <c r="CD1826" s="40"/>
      <c r="CE1826" s="46"/>
      <c r="CF1826" s="40"/>
      <c r="CG1826" s="40"/>
      <c r="CH1826" s="40"/>
      <c r="CI1826" s="36"/>
      <c r="CJ1826" s="47"/>
      <c r="CK1826" s="40"/>
      <c r="CL1826" s="40"/>
      <c r="CM1826" s="40"/>
      <c r="CN1826" s="40"/>
    </row>
    <row r="1827" spans="1:92" ht="42.75" hidden="1">
      <c r="A1827" s="49" t="str">
        <f t="shared" si="345"/>
        <v>SIN GESTIÓN</v>
      </c>
      <c r="B1827" s="58"/>
      <c r="C1827" s="37"/>
      <c r="D1827" s="37"/>
      <c r="E1827" s="49" t="str">
        <f t="shared" si="346"/>
        <v>PENDIENTE NOTIFICACIÓN</v>
      </c>
      <c r="F1827" s="141" t="str">
        <f t="shared" si="347"/>
        <v>PENDIENTE NOTIFICACIÓN</v>
      </c>
      <c r="G1827" s="49" t="str">
        <f t="shared" si="348"/>
        <v/>
      </c>
      <c r="H1827" s="51" t="str">
        <f ca="1">IF(
L1827="",
"",
IF(
NETWORKDAYS(L1827,IF(M1827&lt;&gt;"",M1827,TODAY()),FESTIVOS_CO!A:A)&gt;2,
"VENCIDO",
IF(
NETWORKDAYS(L1827,IF(M1827&lt;&gt;"",M1827,TODAY()),FESTIVOS_CO!A:A)=2,
"ALERTA",
"A TIEMPO"
)))</f>
        <v/>
      </c>
      <c r="I1827" s="40"/>
      <c r="J1827" s="36"/>
      <c r="K1827" s="37"/>
      <c r="L1827" s="50"/>
      <c r="M1827" s="37"/>
      <c r="N1827" s="52"/>
      <c r="O1827" s="52"/>
      <c r="P1827" s="36"/>
      <c r="Q1827" s="36"/>
      <c r="R1827" s="40"/>
      <c r="S1827" s="36"/>
      <c r="T1827" s="40"/>
      <c r="U1827" s="40"/>
      <c r="V1827" s="81"/>
      <c r="W1827" s="40"/>
      <c r="X1827" s="40"/>
      <c r="Y1827" s="40"/>
      <c r="Z1827" s="38" t="str">
        <f>IFERROR(VLOOKUP(Y1827,DIRECTORIO!A:B,2,FALSE),"")</f>
        <v/>
      </c>
      <c r="AA1827" s="40"/>
      <c r="AB1827" s="40"/>
      <c r="AC1827" s="40"/>
      <c r="AD1827" s="40"/>
      <c r="AE1827" s="40"/>
      <c r="AF1827" s="40"/>
      <c r="AG1827" s="41" t="s">
        <v>109</v>
      </c>
      <c r="AH1827" s="42"/>
      <c r="AI1827" s="54" t="str">
        <f t="shared" ca="1" si="349"/>
        <v>PENDIENTE NOTIFICACIÓN ELECTRÓNICA</v>
      </c>
      <c r="AJ1827" s="37"/>
      <c r="AK1827" s="37"/>
      <c r="AL1827" s="37"/>
      <c r="AM1827" s="53" t="str">
        <f>IF(AK1827="","",WORKDAY(AK1827,5,FESTIVOS_CO!A:A))</f>
        <v/>
      </c>
      <c r="AN1827" s="37"/>
      <c r="AO1827" s="37"/>
      <c r="AP1827" s="54" t="str">
        <f t="shared" ca="1" si="354"/>
        <v>NO APLICA</v>
      </c>
      <c r="AQ1827" s="36"/>
      <c r="AR1827" s="43"/>
      <c r="AS1827" s="37"/>
      <c r="AT1827" s="36"/>
      <c r="AU1827" s="37"/>
      <c r="AV1827" s="36"/>
      <c r="AW1827" s="36"/>
      <c r="AX1827" s="37"/>
      <c r="AY1827" s="140" t="str">
        <f>IF(AU1827="","",WORKDAY(AU1827,5,FESTIVOS_CO!A:A))</f>
        <v/>
      </c>
      <c r="AZ1827" s="54" t="str">
        <f t="shared" ca="1" si="351"/>
        <v>NO APLICA</v>
      </c>
      <c r="BA1827" s="55" t="str">
        <f>IF(AX1827="","",WORKDAY(AX1827,5,FESTIVOS_CO!A:A))</f>
        <v/>
      </c>
      <c r="BB1827" s="39"/>
      <c r="BC1827" s="40"/>
      <c r="BD1827" s="40"/>
      <c r="BE1827" s="56" t="str">
        <f t="shared" ca="1" si="352"/>
        <v>NO APLICA</v>
      </c>
      <c r="BF1827" s="37"/>
      <c r="BG1827" s="45"/>
      <c r="BH1827" s="37"/>
      <c r="BI1827" s="36"/>
      <c r="BJ1827" s="37"/>
      <c r="BK1827" s="36"/>
      <c r="BL1827" s="36"/>
      <c r="BM1827" s="53" t="str">
        <f>IF(BJ1827="","",WORKDAY(BJ1827,5,FESTIVOS_CO!A:A))</f>
        <v/>
      </c>
      <c r="BN1827" s="57" t="str">
        <f t="shared" ca="1" si="350"/>
        <v>PENDIENTE HACER AVISO</v>
      </c>
      <c r="BO1827" s="54" t="str">
        <f t="shared" ca="1" si="343"/>
        <v>EN TRÁMITE NOTIF. POR AVISO</v>
      </c>
      <c r="BP1827" s="37"/>
      <c r="BQ1827" s="53" t="str">
        <f>IF(BP1827="","",WORKDAY(BP1827,5,FESTIVOS_CO!A:A))</f>
        <v/>
      </c>
      <c r="BR1827" s="37"/>
      <c r="BS1827" s="36"/>
      <c r="BT1827" s="38"/>
      <c r="BU1827" s="58" t="e">
        <f>VLOOKUP(BT1827,Hoja2!$C:$D,2,0)</f>
        <v>#N/A</v>
      </c>
      <c r="BV1827" s="80" t="str">
        <f>IF(
AND(AO1827="",BD1827="",BQ1827=""),
"EN PROCESO NOTIFICACION / COMUNICACION",
IF(
BT1827="",
"NO APLICA",
IF(
BU1827=60,
IF(AO1827&lt;&gt;"",AO1827,IF(BD1827&lt;&gt;"",BD1827,BQ1827))+60,
WORKDAY(
IF(AO1827&lt;&gt;"",AO1827,IF(BD1827&lt;&gt;"",BD1827,BQ1827)),
BU1827,
FESTIVOS_CO!A:A
)
)
))</f>
        <v>EN PROCESO NOTIFICACION / COMUNICACION</v>
      </c>
      <c r="BW1827" s="44"/>
      <c r="BX1827" s="53"/>
      <c r="BY1827" s="45"/>
      <c r="BZ1827" s="37"/>
      <c r="CA1827" s="54" t="str">
        <f t="shared" si="344"/>
        <v>PENDIENTE EJECUTORIA</v>
      </c>
      <c r="CB1827" s="59" t="str">
        <f t="shared" si="353"/>
        <v/>
      </c>
      <c r="CC1827" s="36"/>
      <c r="CD1827" s="40"/>
      <c r="CE1827" s="46"/>
      <c r="CF1827" s="40"/>
      <c r="CG1827" s="40"/>
      <c r="CH1827" s="40"/>
      <c r="CI1827" s="36"/>
      <c r="CJ1827" s="47"/>
      <c r="CK1827" s="40"/>
      <c r="CL1827" s="40"/>
      <c r="CM1827" s="40"/>
      <c r="CN1827" s="40"/>
    </row>
    <row r="1828" spans="1:92" ht="42.75" hidden="1">
      <c r="A1828" s="49" t="str">
        <f t="shared" si="345"/>
        <v>SIN GESTIÓN</v>
      </c>
      <c r="B1828" s="58"/>
      <c r="C1828" s="37"/>
      <c r="D1828" s="37"/>
      <c r="E1828" s="49" t="str">
        <f t="shared" si="346"/>
        <v>PENDIENTE NOTIFICACIÓN</v>
      </c>
      <c r="F1828" s="141" t="str">
        <f t="shared" si="347"/>
        <v>PENDIENTE NOTIFICACIÓN</v>
      </c>
      <c r="G1828" s="49" t="str">
        <f t="shared" si="348"/>
        <v/>
      </c>
      <c r="H1828" s="51" t="str">
        <f ca="1">IF(
L1828="",
"",
IF(
NETWORKDAYS(L1828,IF(M1828&lt;&gt;"",M1828,TODAY()),FESTIVOS_CO!A:A)&gt;2,
"VENCIDO",
IF(
NETWORKDAYS(L1828,IF(M1828&lt;&gt;"",M1828,TODAY()),FESTIVOS_CO!A:A)=2,
"ALERTA",
"A TIEMPO"
)))</f>
        <v/>
      </c>
      <c r="I1828" s="40"/>
      <c r="J1828" s="36"/>
      <c r="K1828" s="37"/>
      <c r="L1828" s="50"/>
      <c r="M1828" s="37"/>
      <c r="N1828" s="52"/>
      <c r="O1828" s="52"/>
      <c r="P1828" s="36"/>
      <c r="Q1828" s="36"/>
      <c r="R1828" s="40"/>
      <c r="S1828" s="36"/>
      <c r="T1828" s="40"/>
      <c r="U1828" s="40"/>
      <c r="V1828" s="81"/>
      <c r="W1828" s="40"/>
      <c r="X1828" s="40"/>
      <c r="Y1828" s="40"/>
      <c r="Z1828" s="38" t="str">
        <f>IFERROR(VLOOKUP(Y1828,DIRECTORIO!A:B,2,FALSE),"")</f>
        <v/>
      </c>
      <c r="AA1828" s="40"/>
      <c r="AB1828" s="40"/>
      <c r="AC1828" s="40"/>
      <c r="AD1828" s="40"/>
      <c r="AE1828" s="40"/>
      <c r="AF1828" s="40"/>
      <c r="AG1828" s="41" t="s">
        <v>109</v>
      </c>
      <c r="AH1828" s="42"/>
      <c r="AI1828" s="54" t="str">
        <f t="shared" ca="1" si="349"/>
        <v>PENDIENTE NOTIFICACIÓN ELECTRÓNICA</v>
      </c>
      <c r="AJ1828" s="37"/>
      <c r="AK1828" s="37"/>
      <c r="AL1828" s="37"/>
      <c r="AM1828" s="53" t="str">
        <f>IF(AK1828="","",WORKDAY(AK1828,5,FESTIVOS_CO!A:A))</f>
        <v/>
      </c>
      <c r="AN1828" s="37"/>
      <c r="AO1828" s="37"/>
      <c r="AP1828" s="54" t="str">
        <f t="shared" ca="1" si="354"/>
        <v>NO APLICA</v>
      </c>
      <c r="AQ1828" s="36"/>
      <c r="AR1828" s="43"/>
      <c r="AS1828" s="37"/>
      <c r="AT1828" s="36"/>
      <c r="AU1828" s="37"/>
      <c r="AV1828" s="36"/>
      <c r="AW1828" s="36"/>
      <c r="AX1828" s="37"/>
      <c r="AY1828" s="140" t="str">
        <f>IF(AU1828="","",WORKDAY(AU1828,5,FESTIVOS_CO!A:A))</f>
        <v/>
      </c>
      <c r="AZ1828" s="54" t="str">
        <f t="shared" ca="1" si="351"/>
        <v>NO APLICA</v>
      </c>
      <c r="BA1828" s="55" t="str">
        <f>IF(AX1828="","",WORKDAY(AX1828,5,FESTIVOS_CO!A:A))</f>
        <v/>
      </c>
      <c r="BB1828" s="39"/>
      <c r="BC1828" s="40"/>
      <c r="BD1828" s="40"/>
      <c r="BE1828" s="56" t="str">
        <f t="shared" ca="1" si="352"/>
        <v>NO APLICA</v>
      </c>
      <c r="BF1828" s="37"/>
      <c r="BG1828" s="45"/>
      <c r="BH1828" s="37"/>
      <c r="BI1828" s="36"/>
      <c r="BJ1828" s="37"/>
      <c r="BK1828" s="36"/>
      <c r="BL1828" s="36"/>
      <c r="BM1828" s="53" t="str">
        <f>IF(BJ1828="","",WORKDAY(BJ1828,5,FESTIVOS_CO!A:A))</f>
        <v/>
      </c>
      <c r="BN1828" s="57" t="str">
        <f t="shared" ca="1" si="350"/>
        <v>PENDIENTE HACER AVISO</v>
      </c>
      <c r="BO1828" s="54" t="str">
        <f t="shared" ca="1" si="343"/>
        <v>EN TRÁMITE NOTIF. POR AVISO</v>
      </c>
      <c r="BP1828" s="37"/>
      <c r="BQ1828" s="53" t="str">
        <f>IF(BP1828="","",WORKDAY(BP1828,5,FESTIVOS_CO!A:A))</f>
        <v/>
      </c>
      <c r="BR1828" s="37"/>
      <c r="BS1828" s="36"/>
      <c r="BT1828" s="38"/>
      <c r="BU1828" s="58" t="e">
        <f>VLOOKUP(BT1828,Hoja2!$C:$D,2,0)</f>
        <v>#N/A</v>
      </c>
      <c r="BV1828" s="80" t="str">
        <f>IF(
AND(AO1828="",BD1828="",BQ1828=""),
"EN PROCESO NOTIFICACION / COMUNICACION",
IF(
BT1828="",
"NO APLICA",
IF(
BU1828=60,
IF(AO1828&lt;&gt;"",AO1828,IF(BD1828&lt;&gt;"",BD1828,BQ1828))+60,
WORKDAY(
IF(AO1828&lt;&gt;"",AO1828,IF(BD1828&lt;&gt;"",BD1828,BQ1828)),
BU1828,
FESTIVOS_CO!A:A
)
)
))</f>
        <v>EN PROCESO NOTIFICACION / COMUNICACION</v>
      </c>
      <c r="BW1828" s="44"/>
      <c r="BX1828" s="53"/>
      <c r="BY1828" s="45"/>
      <c r="BZ1828" s="37"/>
      <c r="CA1828" s="54" t="str">
        <f t="shared" si="344"/>
        <v>PENDIENTE EJECUTORIA</v>
      </c>
      <c r="CB1828" s="59" t="str">
        <f t="shared" si="353"/>
        <v/>
      </c>
      <c r="CC1828" s="36"/>
      <c r="CD1828" s="40"/>
      <c r="CE1828" s="46"/>
      <c r="CF1828" s="40"/>
      <c r="CG1828" s="40"/>
      <c r="CH1828" s="40"/>
      <c r="CI1828" s="36"/>
      <c r="CJ1828" s="47"/>
      <c r="CK1828" s="40"/>
      <c r="CL1828" s="40"/>
      <c r="CM1828" s="40"/>
      <c r="CN1828" s="40"/>
    </row>
    <row r="1829" spans="1:92" ht="42.75" hidden="1">
      <c r="A1829" s="49" t="str">
        <f t="shared" si="345"/>
        <v>SIN GESTIÓN</v>
      </c>
      <c r="B1829" s="58"/>
      <c r="C1829" s="37"/>
      <c r="D1829" s="37"/>
      <c r="E1829" s="49" t="str">
        <f t="shared" si="346"/>
        <v>PENDIENTE NOTIFICACIÓN</v>
      </c>
      <c r="F1829" s="141" t="str">
        <f t="shared" si="347"/>
        <v>PENDIENTE NOTIFICACIÓN</v>
      </c>
      <c r="G1829" s="49" t="str">
        <f t="shared" si="348"/>
        <v/>
      </c>
      <c r="H1829" s="51" t="str">
        <f ca="1">IF(
L1829="",
"",
IF(
NETWORKDAYS(L1829,IF(M1829&lt;&gt;"",M1829,TODAY()),FESTIVOS_CO!A:A)&gt;2,
"VENCIDO",
IF(
NETWORKDAYS(L1829,IF(M1829&lt;&gt;"",M1829,TODAY()),FESTIVOS_CO!A:A)=2,
"ALERTA",
"A TIEMPO"
)))</f>
        <v/>
      </c>
      <c r="I1829" s="40"/>
      <c r="J1829" s="36"/>
      <c r="K1829" s="37"/>
      <c r="L1829" s="50"/>
      <c r="M1829" s="37"/>
      <c r="N1829" s="52"/>
      <c r="O1829" s="52"/>
      <c r="P1829" s="36"/>
      <c r="Q1829" s="36"/>
      <c r="R1829" s="40"/>
      <c r="S1829" s="36"/>
      <c r="T1829" s="40"/>
      <c r="U1829" s="40"/>
      <c r="V1829" s="81"/>
      <c r="W1829" s="40"/>
      <c r="X1829" s="40"/>
      <c r="Y1829" s="40"/>
      <c r="Z1829" s="38" t="str">
        <f>IFERROR(VLOOKUP(Y1829,DIRECTORIO!A:B,2,FALSE),"")</f>
        <v/>
      </c>
      <c r="AA1829" s="40"/>
      <c r="AB1829" s="40"/>
      <c r="AC1829" s="40"/>
      <c r="AD1829" s="40"/>
      <c r="AE1829" s="40"/>
      <c r="AF1829" s="40"/>
      <c r="AG1829" s="41" t="s">
        <v>109</v>
      </c>
      <c r="AH1829" s="42"/>
      <c r="AI1829" s="54" t="str">
        <f t="shared" ca="1" si="349"/>
        <v>PENDIENTE NOTIFICACIÓN ELECTRÓNICA</v>
      </c>
      <c r="AJ1829" s="37"/>
      <c r="AK1829" s="37"/>
      <c r="AL1829" s="37"/>
      <c r="AM1829" s="53" t="str">
        <f>IF(AK1829="","",WORKDAY(AK1829,5,FESTIVOS_CO!A:A))</f>
        <v/>
      </c>
      <c r="AN1829" s="37"/>
      <c r="AO1829" s="37"/>
      <c r="AP1829" s="54" t="str">
        <f t="shared" ca="1" si="354"/>
        <v>NO APLICA</v>
      </c>
      <c r="AQ1829" s="36"/>
      <c r="AR1829" s="43"/>
      <c r="AS1829" s="37"/>
      <c r="AT1829" s="36"/>
      <c r="AU1829" s="37"/>
      <c r="AV1829" s="36"/>
      <c r="AW1829" s="36"/>
      <c r="AX1829" s="37"/>
      <c r="AY1829" s="140" t="str">
        <f>IF(AU1829="","",WORKDAY(AU1829,5,FESTIVOS_CO!A:A))</f>
        <v/>
      </c>
      <c r="AZ1829" s="54" t="str">
        <f t="shared" ca="1" si="351"/>
        <v>NO APLICA</v>
      </c>
      <c r="BA1829" s="55" t="str">
        <f>IF(AX1829="","",WORKDAY(AX1829,5,FESTIVOS_CO!A:A))</f>
        <v/>
      </c>
      <c r="BB1829" s="39"/>
      <c r="BC1829" s="40"/>
      <c r="BD1829" s="40"/>
      <c r="BE1829" s="56" t="str">
        <f t="shared" ca="1" si="352"/>
        <v>NO APLICA</v>
      </c>
      <c r="BF1829" s="37"/>
      <c r="BG1829" s="45"/>
      <c r="BH1829" s="37"/>
      <c r="BI1829" s="36"/>
      <c r="BJ1829" s="37"/>
      <c r="BK1829" s="36"/>
      <c r="BL1829" s="36"/>
      <c r="BM1829" s="53" t="str">
        <f>IF(BJ1829="","",WORKDAY(BJ1829,5,FESTIVOS_CO!A:A))</f>
        <v/>
      </c>
      <c r="BN1829" s="57" t="str">
        <f t="shared" ca="1" si="350"/>
        <v>PENDIENTE HACER AVISO</v>
      </c>
      <c r="BO1829" s="54" t="str">
        <f t="shared" ca="1" si="343"/>
        <v>EN TRÁMITE NOTIF. POR AVISO</v>
      </c>
      <c r="BP1829" s="37"/>
      <c r="BQ1829" s="53" t="str">
        <f>IF(BP1829="","",WORKDAY(BP1829,5,FESTIVOS_CO!A:A))</f>
        <v/>
      </c>
      <c r="BR1829" s="37"/>
      <c r="BS1829" s="36"/>
      <c r="BT1829" s="38"/>
      <c r="BU1829" s="58" t="e">
        <f>VLOOKUP(BT1829,Hoja2!$C:$D,2,0)</f>
        <v>#N/A</v>
      </c>
      <c r="BV1829" s="80" t="str">
        <f>IF(
AND(AO1829="",BD1829="",BQ1829=""),
"EN PROCESO NOTIFICACION / COMUNICACION",
IF(
BT1829="",
"NO APLICA",
IF(
BU1829=60,
IF(AO1829&lt;&gt;"",AO1829,IF(BD1829&lt;&gt;"",BD1829,BQ1829))+60,
WORKDAY(
IF(AO1829&lt;&gt;"",AO1829,IF(BD1829&lt;&gt;"",BD1829,BQ1829)),
BU1829,
FESTIVOS_CO!A:A
)
)
))</f>
        <v>EN PROCESO NOTIFICACION / COMUNICACION</v>
      </c>
      <c r="BW1829" s="44"/>
      <c r="BX1829" s="53"/>
      <c r="BY1829" s="45"/>
      <c r="BZ1829" s="37"/>
      <c r="CA1829" s="54" t="str">
        <f t="shared" si="344"/>
        <v>PENDIENTE EJECUTORIA</v>
      </c>
      <c r="CB1829" s="59" t="str">
        <f t="shared" si="353"/>
        <v/>
      </c>
      <c r="CC1829" s="36"/>
      <c r="CD1829" s="40"/>
      <c r="CE1829" s="46"/>
      <c r="CF1829" s="40"/>
      <c r="CG1829" s="40"/>
      <c r="CH1829" s="40"/>
      <c r="CI1829" s="36"/>
      <c r="CJ1829" s="47"/>
      <c r="CK1829" s="40"/>
      <c r="CL1829" s="40"/>
      <c r="CM1829" s="40"/>
      <c r="CN1829" s="40"/>
    </row>
    <row r="1830" spans="1:92" ht="42.75" hidden="1">
      <c r="A1830" s="49" t="str">
        <f t="shared" si="345"/>
        <v>SIN GESTIÓN</v>
      </c>
      <c r="B1830" s="58"/>
      <c r="C1830" s="37"/>
      <c r="D1830" s="37"/>
      <c r="E1830" s="49" t="str">
        <f t="shared" si="346"/>
        <v>PENDIENTE NOTIFICACIÓN</v>
      </c>
      <c r="F1830" s="141" t="str">
        <f t="shared" si="347"/>
        <v>PENDIENTE NOTIFICACIÓN</v>
      </c>
      <c r="G1830" s="49" t="str">
        <f t="shared" si="348"/>
        <v/>
      </c>
      <c r="H1830" s="51" t="str">
        <f ca="1">IF(
L1830="",
"",
IF(
NETWORKDAYS(L1830,IF(M1830&lt;&gt;"",M1830,TODAY()),FESTIVOS_CO!A:A)&gt;2,
"VENCIDO",
IF(
NETWORKDAYS(L1830,IF(M1830&lt;&gt;"",M1830,TODAY()),FESTIVOS_CO!A:A)=2,
"ALERTA",
"A TIEMPO"
)))</f>
        <v/>
      </c>
      <c r="I1830" s="40"/>
      <c r="J1830" s="36"/>
      <c r="K1830" s="37"/>
      <c r="L1830" s="50"/>
      <c r="M1830" s="37"/>
      <c r="N1830" s="52"/>
      <c r="O1830" s="52"/>
      <c r="P1830" s="36"/>
      <c r="Q1830" s="36"/>
      <c r="R1830" s="40"/>
      <c r="S1830" s="36"/>
      <c r="T1830" s="40"/>
      <c r="U1830" s="40"/>
      <c r="V1830" s="81"/>
      <c r="W1830" s="40"/>
      <c r="X1830" s="40"/>
      <c r="Y1830" s="40"/>
      <c r="Z1830" s="38" t="str">
        <f>IFERROR(VLOOKUP(Y1830,DIRECTORIO!A:B,2,FALSE),"")</f>
        <v/>
      </c>
      <c r="AA1830" s="40"/>
      <c r="AB1830" s="40"/>
      <c r="AC1830" s="40"/>
      <c r="AD1830" s="40"/>
      <c r="AE1830" s="40"/>
      <c r="AF1830" s="40"/>
      <c r="AG1830" s="41" t="s">
        <v>109</v>
      </c>
      <c r="AH1830" s="42"/>
      <c r="AI1830" s="54" t="str">
        <f t="shared" ca="1" si="349"/>
        <v>PENDIENTE NOTIFICACIÓN ELECTRÓNICA</v>
      </c>
      <c r="AJ1830" s="37"/>
      <c r="AK1830" s="37"/>
      <c r="AL1830" s="37"/>
      <c r="AM1830" s="53" t="str">
        <f>IF(AK1830="","",WORKDAY(AK1830,5,FESTIVOS_CO!A:A))</f>
        <v/>
      </c>
      <c r="AN1830" s="37"/>
      <c r="AO1830" s="37"/>
      <c r="AP1830" s="54" t="str">
        <f t="shared" ca="1" si="354"/>
        <v>NO APLICA</v>
      </c>
      <c r="AQ1830" s="36"/>
      <c r="AR1830" s="43"/>
      <c r="AS1830" s="37"/>
      <c r="AT1830" s="36"/>
      <c r="AU1830" s="37"/>
      <c r="AV1830" s="36"/>
      <c r="AW1830" s="36"/>
      <c r="AX1830" s="37"/>
      <c r="AY1830" s="140" t="str">
        <f>IF(AU1830="","",WORKDAY(AU1830,5,FESTIVOS_CO!A:A))</f>
        <v/>
      </c>
      <c r="AZ1830" s="54" t="str">
        <f t="shared" ca="1" si="351"/>
        <v>NO APLICA</v>
      </c>
      <c r="BA1830" s="55" t="str">
        <f>IF(AX1830="","",WORKDAY(AX1830,5,FESTIVOS_CO!A:A))</f>
        <v/>
      </c>
      <c r="BB1830" s="39"/>
      <c r="BC1830" s="40"/>
      <c r="BD1830" s="40"/>
      <c r="BE1830" s="56" t="str">
        <f t="shared" ca="1" si="352"/>
        <v>NO APLICA</v>
      </c>
      <c r="BF1830" s="37"/>
      <c r="BG1830" s="45"/>
      <c r="BH1830" s="37"/>
      <c r="BI1830" s="36"/>
      <c r="BJ1830" s="37"/>
      <c r="BK1830" s="36"/>
      <c r="BL1830" s="36"/>
      <c r="BM1830" s="53" t="str">
        <f>IF(BJ1830="","",WORKDAY(BJ1830,5,FESTIVOS_CO!A:A))</f>
        <v/>
      </c>
      <c r="BN1830" s="57" t="str">
        <f t="shared" ca="1" si="350"/>
        <v>PENDIENTE HACER AVISO</v>
      </c>
      <c r="BO1830" s="54" t="str">
        <f t="shared" ca="1" si="343"/>
        <v>EN TRÁMITE NOTIF. POR AVISO</v>
      </c>
      <c r="BP1830" s="37"/>
      <c r="BQ1830" s="53" t="str">
        <f>IF(BP1830="","",WORKDAY(BP1830,5,FESTIVOS_CO!A:A))</f>
        <v/>
      </c>
      <c r="BR1830" s="37"/>
      <c r="BS1830" s="36"/>
      <c r="BT1830" s="38"/>
      <c r="BU1830" s="58" t="e">
        <f>VLOOKUP(BT1830,Hoja2!$C:$D,2,0)</f>
        <v>#N/A</v>
      </c>
      <c r="BV1830" s="80" t="str">
        <f>IF(
AND(AO1830="",BD1830="",BQ1830=""),
"EN PROCESO NOTIFICACION / COMUNICACION",
IF(
BT1830="",
"NO APLICA",
IF(
BU1830=60,
IF(AO1830&lt;&gt;"",AO1830,IF(BD1830&lt;&gt;"",BD1830,BQ1830))+60,
WORKDAY(
IF(AO1830&lt;&gt;"",AO1830,IF(BD1830&lt;&gt;"",BD1830,BQ1830)),
BU1830,
FESTIVOS_CO!A:A
)
)
))</f>
        <v>EN PROCESO NOTIFICACION / COMUNICACION</v>
      </c>
      <c r="BW1830" s="44"/>
      <c r="BX1830" s="53"/>
      <c r="BY1830" s="45"/>
      <c r="BZ1830" s="37"/>
      <c r="CA1830" s="54" t="str">
        <f t="shared" si="344"/>
        <v>PENDIENTE EJECUTORIA</v>
      </c>
      <c r="CB1830" s="59" t="str">
        <f t="shared" si="353"/>
        <v/>
      </c>
      <c r="CC1830" s="36"/>
      <c r="CD1830" s="40"/>
      <c r="CE1830" s="46"/>
      <c r="CF1830" s="40"/>
      <c r="CG1830" s="40"/>
      <c r="CH1830" s="40"/>
      <c r="CI1830" s="36"/>
      <c r="CJ1830" s="47"/>
      <c r="CK1830" s="40"/>
      <c r="CL1830" s="40"/>
      <c r="CM1830" s="40"/>
      <c r="CN1830" s="40"/>
    </row>
    <row r="1831" spans="1:92" ht="42.75" hidden="1">
      <c r="A1831" s="49" t="str">
        <f t="shared" si="345"/>
        <v>SIN GESTIÓN</v>
      </c>
      <c r="B1831" s="58"/>
      <c r="C1831" s="37"/>
      <c r="D1831" s="37"/>
      <c r="E1831" s="49" t="str">
        <f t="shared" si="346"/>
        <v>PENDIENTE NOTIFICACIÓN</v>
      </c>
      <c r="F1831" s="141" t="str">
        <f t="shared" si="347"/>
        <v>PENDIENTE NOTIFICACIÓN</v>
      </c>
      <c r="G1831" s="49" t="str">
        <f t="shared" si="348"/>
        <v/>
      </c>
      <c r="H1831" s="51" t="str">
        <f ca="1">IF(
L1831="",
"",
IF(
NETWORKDAYS(L1831,IF(M1831&lt;&gt;"",M1831,TODAY()),FESTIVOS_CO!A:A)&gt;2,
"VENCIDO",
IF(
NETWORKDAYS(L1831,IF(M1831&lt;&gt;"",M1831,TODAY()),FESTIVOS_CO!A:A)=2,
"ALERTA",
"A TIEMPO"
)))</f>
        <v/>
      </c>
      <c r="I1831" s="40"/>
      <c r="J1831" s="36"/>
      <c r="K1831" s="37"/>
      <c r="L1831" s="50"/>
      <c r="M1831" s="37"/>
      <c r="N1831" s="52"/>
      <c r="O1831" s="52"/>
      <c r="P1831" s="36"/>
      <c r="Q1831" s="36"/>
      <c r="R1831" s="40"/>
      <c r="S1831" s="36"/>
      <c r="T1831" s="40"/>
      <c r="U1831" s="40"/>
      <c r="V1831" s="81"/>
      <c r="W1831" s="40"/>
      <c r="X1831" s="40"/>
      <c r="Y1831" s="40"/>
      <c r="Z1831" s="38" t="str">
        <f>IFERROR(VLOOKUP(Y1831,DIRECTORIO!A:B,2,FALSE),"")</f>
        <v/>
      </c>
      <c r="AA1831" s="40"/>
      <c r="AB1831" s="40"/>
      <c r="AC1831" s="40"/>
      <c r="AD1831" s="40"/>
      <c r="AE1831" s="40"/>
      <c r="AF1831" s="40"/>
      <c r="AG1831" s="41" t="s">
        <v>109</v>
      </c>
      <c r="AH1831" s="42"/>
      <c r="AI1831" s="54" t="str">
        <f t="shared" ca="1" si="349"/>
        <v>PENDIENTE NOTIFICACIÓN ELECTRÓNICA</v>
      </c>
      <c r="AJ1831" s="37"/>
      <c r="AK1831" s="37"/>
      <c r="AL1831" s="37"/>
      <c r="AM1831" s="53" t="str">
        <f>IF(AK1831="","",WORKDAY(AK1831,5,FESTIVOS_CO!A:A))</f>
        <v/>
      </c>
      <c r="AN1831" s="37"/>
      <c r="AO1831" s="37"/>
      <c r="AP1831" s="54" t="str">
        <f t="shared" ca="1" si="354"/>
        <v>NO APLICA</v>
      </c>
      <c r="AQ1831" s="36"/>
      <c r="AR1831" s="43"/>
      <c r="AS1831" s="37"/>
      <c r="AT1831" s="36"/>
      <c r="AU1831" s="37"/>
      <c r="AV1831" s="36"/>
      <c r="AW1831" s="36"/>
      <c r="AX1831" s="37"/>
      <c r="AY1831" s="140" t="str">
        <f>IF(AU1831="","",WORKDAY(AU1831,5,FESTIVOS_CO!A:A))</f>
        <v/>
      </c>
      <c r="AZ1831" s="54" t="str">
        <f t="shared" ca="1" si="351"/>
        <v>NO APLICA</v>
      </c>
      <c r="BA1831" s="55" t="str">
        <f>IF(AX1831="","",WORKDAY(AX1831,5,FESTIVOS_CO!A:A))</f>
        <v/>
      </c>
      <c r="BB1831" s="39"/>
      <c r="BC1831" s="40"/>
      <c r="BD1831" s="40"/>
      <c r="BE1831" s="56" t="str">
        <f t="shared" ca="1" si="352"/>
        <v>NO APLICA</v>
      </c>
      <c r="BF1831" s="37"/>
      <c r="BG1831" s="45"/>
      <c r="BH1831" s="37"/>
      <c r="BI1831" s="36"/>
      <c r="BJ1831" s="37"/>
      <c r="BK1831" s="36"/>
      <c r="BL1831" s="36"/>
      <c r="BM1831" s="53" t="str">
        <f>IF(BJ1831="","",WORKDAY(BJ1831,5,FESTIVOS_CO!A:A))</f>
        <v/>
      </c>
      <c r="BN1831" s="57" t="str">
        <f t="shared" ca="1" si="350"/>
        <v>PENDIENTE HACER AVISO</v>
      </c>
      <c r="BO1831" s="54" t="str">
        <f t="shared" ca="1" si="343"/>
        <v>EN TRÁMITE NOTIF. POR AVISO</v>
      </c>
      <c r="BP1831" s="37"/>
      <c r="BQ1831" s="53" t="str">
        <f>IF(BP1831="","",WORKDAY(BP1831,5,FESTIVOS_CO!A:A))</f>
        <v/>
      </c>
      <c r="BR1831" s="37"/>
      <c r="BS1831" s="36"/>
      <c r="BT1831" s="38"/>
      <c r="BU1831" s="58" t="e">
        <f>VLOOKUP(BT1831,Hoja2!$C:$D,2,0)</f>
        <v>#N/A</v>
      </c>
      <c r="BV1831" s="80" t="str">
        <f>IF(
AND(AO1831="",BD1831="",BQ1831=""),
"EN PROCESO NOTIFICACION / COMUNICACION",
IF(
BT1831="",
"NO APLICA",
IF(
BU1831=60,
IF(AO1831&lt;&gt;"",AO1831,IF(BD1831&lt;&gt;"",BD1831,BQ1831))+60,
WORKDAY(
IF(AO1831&lt;&gt;"",AO1831,IF(BD1831&lt;&gt;"",BD1831,BQ1831)),
BU1831,
FESTIVOS_CO!A:A
)
)
))</f>
        <v>EN PROCESO NOTIFICACION / COMUNICACION</v>
      </c>
      <c r="BW1831" s="44"/>
      <c r="BX1831" s="53"/>
      <c r="BY1831" s="45"/>
      <c r="BZ1831" s="37"/>
      <c r="CA1831" s="54" t="str">
        <f t="shared" si="344"/>
        <v>PENDIENTE EJECUTORIA</v>
      </c>
      <c r="CB1831" s="59" t="str">
        <f t="shared" si="353"/>
        <v/>
      </c>
      <c r="CC1831" s="36"/>
      <c r="CD1831" s="40"/>
      <c r="CE1831" s="46"/>
      <c r="CF1831" s="40"/>
      <c r="CG1831" s="40"/>
      <c r="CH1831" s="40"/>
      <c r="CI1831" s="36"/>
      <c r="CJ1831" s="47"/>
      <c r="CK1831" s="40"/>
      <c r="CL1831" s="40"/>
      <c r="CM1831" s="40"/>
      <c r="CN1831" s="40"/>
    </row>
    <row r="1832" spans="1:92" ht="42.75" hidden="1">
      <c r="A1832" s="49" t="str">
        <f t="shared" si="345"/>
        <v>SIN GESTIÓN</v>
      </c>
      <c r="B1832" s="58"/>
      <c r="C1832" s="37"/>
      <c r="D1832" s="37"/>
      <c r="E1832" s="49" t="str">
        <f t="shared" si="346"/>
        <v>PENDIENTE NOTIFICACIÓN</v>
      </c>
      <c r="F1832" s="141" t="str">
        <f t="shared" si="347"/>
        <v>PENDIENTE NOTIFICACIÓN</v>
      </c>
      <c r="G1832" s="49" t="str">
        <f t="shared" si="348"/>
        <v/>
      </c>
      <c r="H1832" s="51" t="str">
        <f ca="1">IF(
L1832="",
"",
IF(
NETWORKDAYS(L1832,IF(M1832&lt;&gt;"",M1832,TODAY()),FESTIVOS_CO!A:A)&gt;2,
"VENCIDO",
IF(
NETWORKDAYS(L1832,IF(M1832&lt;&gt;"",M1832,TODAY()),FESTIVOS_CO!A:A)=2,
"ALERTA",
"A TIEMPO"
)))</f>
        <v/>
      </c>
      <c r="I1832" s="40"/>
      <c r="J1832" s="36"/>
      <c r="K1832" s="37"/>
      <c r="L1832" s="50"/>
      <c r="M1832" s="37"/>
      <c r="N1832" s="52"/>
      <c r="O1832" s="52"/>
      <c r="P1832" s="36"/>
      <c r="Q1832" s="36"/>
      <c r="R1832" s="40"/>
      <c r="S1832" s="36"/>
      <c r="T1832" s="40"/>
      <c r="U1832" s="40"/>
      <c r="V1832" s="81"/>
      <c r="W1832" s="40"/>
      <c r="X1832" s="40"/>
      <c r="Y1832" s="40"/>
      <c r="Z1832" s="38" t="str">
        <f>IFERROR(VLOOKUP(Y1832,DIRECTORIO!A:B,2,FALSE),"")</f>
        <v/>
      </c>
      <c r="AA1832" s="40"/>
      <c r="AB1832" s="40"/>
      <c r="AC1832" s="40"/>
      <c r="AD1832" s="40"/>
      <c r="AE1832" s="40"/>
      <c r="AF1832" s="40"/>
      <c r="AG1832" s="41" t="s">
        <v>109</v>
      </c>
      <c r="AH1832" s="42"/>
      <c r="AI1832" s="54" t="str">
        <f t="shared" ca="1" si="349"/>
        <v>PENDIENTE NOTIFICACIÓN ELECTRÓNICA</v>
      </c>
      <c r="AJ1832" s="37"/>
      <c r="AK1832" s="37"/>
      <c r="AL1832" s="37"/>
      <c r="AM1832" s="53" t="str">
        <f>IF(AK1832="","",WORKDAY(AK1832,5,FESTIVOS_CO!A:A))</f>
        <v/>
      </c>
      <c r="AN1832" s="37"/>
      <c r="AO1832" s="37"/>
      <c r="AP1832" s="54" t="str">
        <f t="shared" ca="1" si="354"/>
        <v>NO APLICA</v>
      </c>
      <c r="AQ1832" s="36"/>
      <c r="AR1832" s="43"/>
      <c r="AS1832" s="37"/>
      <c r="AT1832" s="36"/>
      <c r="AU1832" s="37"/>
      <c r="AV1832" s="36"/>
      <c r="AW1832" s="36"/>
      <c r="AX1832" s="37"/>
      <c r="AY1832" s="140" t="str">
        <f>IF(AU1832="","",WORKDAY(AU1832,5,FESTIVOS_CO!A:A))</f>
        <v/>
      </c>
      <c r="AZ1832" s="54" t="str">
        <f t="shared" ca="1" si="351"/>
        <v>NO APLICA</v>
      </c>
      <c r="BA1832" s="55" t="str">
        <f>IF(AX1832="","",WORKDAY(AX1832,5,FESTIVOS_CO!A:A))</f>
        <v/>
      </c>
      <c r="BB1832" s="39"/>
      <c r="BC1832" s="40"/>
      <c r="BD1832" s="40"/>
      <c r="BE1832" s="56" t="str">
        <f t="shared" ca="1" si="352"/>
        <v>NO APLICA</v>
      </c>
      <c r="BF1832" s="37"/>
      <c r="BG1832" s="45"/>
      <c r="BH1832" s="37"/>
      <c r="BI1832" s="36"/>
      <c r="BJ1832" s="37"/>
      <c r="BK1832" s="36"/>
      <c r="BL1832" s="36"/>
      <c r="BM1832" s="53" t="str">
        <f>IF(BJ1832="","",WORKDAY(BJ1832,5,FESTIVOS_CO!A:A))</f>
        <v/>
      </c>
      <c r="BN1832" s="57" t="str">
        <f t="shared" ca="1" si="350"/>
        <v>PENDIENTE HACER AVISO</v>
      </c>
      <c r="BO1832" s="54" t="str">
        <f t="shared" ca="1" si="343"/>
        <v>EN TRÁMITE NOTIF. POR AVISO</v>
      </c>
      <c r="BP1832" s="37"/>
      <c r="BQ1832" s="53" t="str">
        <f>IF(BP1832="","",WORKDAY(BP1832,5,FESTIVOS_CO!A:A))</f>
        <v/>
      </c>
      <c r="BR1832" s="37"/>
      <c r="BS1832" s="36"/>
      <c r="BT1832" s="38"/>
      <c r="BU1832" s="58" t="e">
        <f>VLOOKUP(BT1832,Hoja2!$C:$D,2,0)</f>
        <v>#N/A</v>
      </c>
      <c r="BV1832" s="80" t="str">
        <f>IF(
AND(AO1832="",BD1832="",BQ1832=""),
"EN PROCESO NOTIFICACION / COMUNICACION",
IF(
BT1832="",
"NO APLICA",
IF(
BU1832=60,
IF(AO1832&lt;&gt;"",AO1832,IF(BD1832&lt;&gt;"",BD1832,BQ1832))+60,
WORKDAY(
IF(AO1832&lt;&gt;"",AO1832,IF(BD1832&lt;&gt;"",BD1832,BQ1832)),
BU1832,
FESTIVOS_CO!A:A
)
)
))</f>
        <v>EN PROCESO NOTIFICACION / COMUNICACION</v>
      </c>
      <c r="BW1832" s="44"/>
      <c r="BX1832" s="53"/>
      <c r="BY1832" s="45"/>
      <c r="BZ1832" s="37"/>
      <c r="CA1832" s="54" t="str">
        <f t="shared" si="344"/>
        <v>PENDIENTE EJECUTORIA</v>
      </c>
      <c r="CB1832" s="59" t="str">
        <f t="shared" si="353"/>
        <v/>
      </c>
      <c r="CC1832" s="36"/>
      <c r="CD1832" s="40"/>
      <c r="CE1832" s="46"/>
      <c r="CF1832" s="40"/>
      <c r="CG1832" s="40"/>
      <c r="CH1832" s="40"/>
      <c r="CI1832" s="36"/>
      <c r="CJ1832" s="47"/>
      <c r="CK1832" s="40"/>
      <c r="CL1832" s="40"/>
      <c r="CM1832" s="40"/>
      <c r="CN1832" s="40"/>
    </row>
    <row r="1833" spans="1:92" ht="42.75" hidden="1">
      <c r="A1833" s="49" t="str">
        <f t="shared" si="345"/>
        <v>SIN GESTIÓN</v>
      </c>
      <c r="B1833" s="58"/>
      <c r="C1833" s="37"/>
      <c r="D1833" s="37"/>
      <c r="E1833" s="49" t="str">
        <f t="shared" si="346"/>
        <v>PENDIENTE NOTIFICACIÓN</v>
      </c>
      <c r="F1833" s="141" t="str">
        <f t="shared" si="347"/>
        <v>PENDIENTE NOTIFICACIÓN</v>
      </c>
      <c r="G1833" s="49" t="str">
        <f t="shared" si="348"/>
        <v/>
      </c>
      <c r="H1833" s="51" t="str">
        <f ca="1">IF(
L1833="",
"",
IF(
NETWORKDAYS(L1833,IF(M1833&lt;&gt;"",M1833,TODAY()),FESTIVOS_CO!A:A)&gt;2,
"VENCIDO",
IF(
NETWORKDAYS(L1833,IF(M1833&lt;&gt;"",M1833,TODAY()),FESTIVOS_CO!A:A)=2,
"ALERTA",
"A TIEMPO"
)))</f>
        <v/>
      </c>
      <c r="I1833" s="40"/>
      <c r="J1833" s="36"/>
      <c r="K1833" s="37"/>
      <c r="L1833" s="50"/>
      <c r="M1833" s="37"/>
      <c r="N1833" s="52"/>
      <c r="O1833" s="52"/>
      <c r="P1833" s="36"/>
      <c r="Q1833" s="36"/>
      <c r="R1833" s="40"/>
      <c r="S1833" s="36"/>
      <c r="T1833" s="40"/>
      <c r="U1833" s="40"/>
      <c r="V1833" s="81"/>
      <c r="W1833" s="40"/>
      <c r="X1833" s="40"/>
      <c r="Y1833" s="40"/>
      <c r="Z1833" s="38" t="str">
        <f>IFERROR(VLOOKUP(Y1833,DIRECTORIO!A:B,2,FALSE),"")</f>
        <v/>
      </c>
      <c r="AA1833" s="40"/>
      <c r="AB1833" s="40"/>
      <c r="AC1833" s="40"/>
      <c r="AD1833" s="40"/>
      <c r="AE1833" s="40"/>
      <c r="AF1833" s="40"/>
      <c r="AG1833" s="41" t="s">
        <v>109</v>
      </c>
      <c r="AH1833" s="42"/>
      <c r="AI1833" s="54" t="str">
        <f t="shared" ca="1" si="349"/>
        <v>PENDIENTE NOTIFICACIÓN ELECTRÓNICA</v>
      </c>
      <c r="AJ1833" s="37"/>
      <c r="AK1833" s="37"/>
      <c r="AL1833" s="37"/>
      <c r="AM1833" s="53" t="str">
        <f>IF(AK1833="","",WORKDAY(AK1833,5,FESTIVOS_CO!A:A))</f>
        <v/>
      </c>
      <c r="AN1833" s="37"/>
      <c r="AO1833" s="37"/>
      <c r="AP1833" s="54" t="str">
        <f t="shared" ca="1" si="354"/>
        <v>NO APLICA</v>
      </c>
      <c r="AQ1833" s="36"/>
      <c r="AR1833" s="43"/>
      <c r="AS1833" s="37"/>
      <c r="AT1833" s="36"/>
      <c r="AU1833" s="37"/>
      <c r="AV1833" s="36"/>
      <c r="AW1833" s="36"/>
      <c r="AX1833" s="37"/>
      <c r="AY1833" s="140" t="str">
        <f>IF(AU1833="","",WORKDAY(AU1833,5,FESTIVOS_CO!A:A))</f>
        <v/>
      </c>
      <c r="AZ1833" s="54" t="str">
        <f t="shared" ca="1" si="351"/>
        <v>NO APLICA</v>
      </c>
      <c r="BA1833" s="55" t="str">
        <f>IF(AX1833="","",WORKDAY(AX1833,5,FESTIVOS_CO!A:A))</f>
        <v/>
      </c>
      <c r="BB1833" s="39"/>
      <c r="BC1833" s="40"/>
      <c r="BD1833" s="40"/>
      <c r="BE1833" s="56" t="str">
        <f t="shared" ca="1" si="352"/>
        <v>NO APLICA</v>
      </c>
      <c r="BF1833" s="37"/>
      <c r="BG1833" s="45"/>
      <c r="BH1833" s="37"/>
      <c r="BI1833" s="36"/>
      <c r="BJ1833" s="37"/>
      <c r="BK1833" s="36"/>
      <c r="BL1833" s="36"/>
      <c r="BM1833" s="53" t="str">
        <f>IF(BJ1833="","",WORKDAY(BJ1833,5,FESTIVOS_CO!A:A))</f>
        <v/>
      </c>
      <c r="BN1833" s="57" t="str">
        <f t="shared" ca="1" si="350"/>
        <v>PENDIENTE HACER AVISO</v>
      </c>
      <c r="BO1833" s="54" t="str">
        <f t="shared" ca="1" si="343"/>
        <v>EN TRÁMITE NOTIF. POR AVISO</v>
      </c>
      <c r="BP1833" s="37"/>
      <c r="BQ1833" s="53" t="str">
        <f>IF(BP1833="","",WORKDAY(BP1833,5,FESTIVOS_CO!A:A))</f>
        <v/>
      </c>
      <c r="BR1833" s="37"/>
      <c r="BS1833" s="36"/>
      <c r="BT1833" s="38"/>
      <c r="BU1833" s="58" t="e">
        <f>VLOOKUP(BT1833,Hoja2!$C:$D,2,0)</f>
        <v>#N/A</v>
      </c>
      <c r="BV1833" s="80" t="str">
        <f>IF(
AND(AO1833="",BD1833="",BQ1833=""),
"EN PROCESO NOTIFICACION / COMUNICACION",
IF(
BT1833="",
"NO APLICA",
IF(
BU1833=60,
IF(AO1833&lt;&gt;"",AO1833,IF(BD1833&lt;&gt;"",BD1833,BQ1833))+60,
WORKDAY(
IF(AO1833&lt;&gt;"",AO1833,IF(BD1833&lt;&gt;"",BD1833,BQ1833)),
BU1833,
FESTIVOS_CO!A:A
)
)
))</f>
        <v>EN PROCESO NOTIFICACION / COMUNICACION</v>
      </c>
      <c r="BW1833" s="44"/>
      <c r="BX1833" s="53"/>
      <c r="BY1833" s="45"/>
      <c r="BZ1833" s="37"/>
      <c r="CA1833" s="54" t="str">
        <f t="shared" si="344"/>
        <v>PENDIENTE EJECUTORIA</v>
      </c>
      <c r="CB1833" s="59" t="str">
        <f t="shared" si="353"/>
        <v/>
      </c>
      <c r="CC1833" s="36"/>
      <c r="CD1833" s="40"/>
      <c r="CE1833" s="46"/>
      <c r="CF1833" s="40"/>
      <c r="CG1833" s="40"/>
      <c r="CH1833" s="40"/>
      <c r="CI1833" s="36"/>
      <c r="CJ1833" s="47"/>
      <c r="CK1833" s="40"/>
      <c r="CL1833" s="40"/>
      <c r="CM1833" s="40"/>
      <c r="CN1833" s="40"/>
    </row>
    <row r="1834" spans="1:92" ht="42.75" hidden="1">
      <c r="A1834" s="49" t="str">
        <f t="shared" si="345"/>
        <v>SIN GESTIÓN</v>
      </c>
      <c r="B1834" s="58"/>
      <c r="C1834" s="37"/>
      <c r="D1834" s="37"/>
      <c r="E1834" s="49" t="str">
        <f t="shared" si="346"/>
        <v>PENDIENTE NOTIFICACIÓN</v>
      </c>
      <c r="F1834" s="141" t="str">
        <f t="shared" si="347"/>
        <v>PENDIENTE NOTIFICACIÓN</v>
      </c>
      <c r="G1834" s="49" t="str">
        <f t="shared" si="348"/>
        <v/>
      </c>
      <c r="H1834" s="51" t="str">
        <f ca="1">IF(
L1834="",
"",
IF(
NETWORKDAYS(L1834,IF(M1834&lt;&gt;"",M1834,TODAY()),FESTIVOS_CO!A:A)&gt;2,
"VENCIDO",
IF(
NETWORKDAYS(L1834,IF(M1834&lt;&gt;"",M1834,TODAY()),FESTIVOS_CO!A:A)=2,
"ALERTA",
"A TIEMPO"
)))</f>
        <v/>
      </c>
      <c r="I1834" s="40"/>
      <c r="J1834" s="36"/>
      <c r="K1834" s="37"/>
      <c r="L1834" s="50"/>
      <c r="M1834" s="37"/>
      <c r="N1834" s="52"/>
      <c r="O1834" s="52"/>
      <c r="P1834" s="36"/>
      <c r="Q1834" s="36"/>
      <c r="R1834" s="40"/>
      <c r="S1834" s="36"/>
      <c r="T1834" s="40"/>
      <c r="U1834" s="40"/>
      <c r="V1834" s="81"/>
      <c r="W1834" s="40"/>
      <c r="X1834" s="40"/>
      <c r="Y1834" s="40"/>
      <c r="Z1834" s="38" t="str">
        <f>IFERROR(VLOOKUP(Y1834,DIRECTORIO!A:B,2,FALSE),"")</f>
        <v/>
      </c>
      <c r="AA1834" s="40"/>
      <c r="AB1834" s="40"/>
      <c r="AC1834" s="40"/>
      <c r="AD1834" s="40"/>
      <c r="AE1834" s="40"/>
      <c r="AF1834" s="40"/>
      <c r="AG1834" s="41" t="s">
        <v>109</v>
      </c>
      <c r="AH1834" s="42"/>
      <c r="AI1834" s="54" t="str">
        <f t="shared" ca="1" si="349"/>
        <v>PENDIENTE NOTIFICACIÓN ELECTRÓNICA</v>
      </c>
      <c r="AJ1834" s="37"/>
      <c r="AK1834" s="37"/>
      <c r="AL1834" s="37"/>
      <c r="AM1834" s="53" t="str">
        <f>IF(AK1834="","",WORKDAY(AK1834,5,FESTIVOS_CO!A:A))</f>
        <v/>
      </c>
      <c r="AN1834" s="37"/>
      <c r="AO1834" s="37"/>
      <c r="AP1834" s="54" t="str">
        <f t="shared" ca="1" si="354"/>
        <v>NO APLICA</v>
      </c>
      <c r="AQ1834" s="36"/>
      <c r="AR1834" s="43"/>
      <c r="AS1834" s="37"/>
      <c r="AT1834" s="36"/>
      <c r="AU1834" s="37"/>
      <c r="AV1834" s="36"/>
      <c r="AW1834" s="36"/>
      <c r="AX1834" s="37"/>
      <c r="AY1834" s="140" t="str">
        <f>IF(AU1834="","",WORKDAY(AU1834,5,FESTIVOS_CO!A:A))</f>
        <v/>
      </c>
      <c r="AZ1834" s="54" t="str">
        <f t="shared" ca="1" si="351"/>
        <v>NO APLICA</v>
      </c>
      <c r="BA1834" s="55" t="str">
        <f>IF(AX1834="","",WORKDAY(AX1834,5,FESTIVOS_CO!A:A))</f>
        <v/>
      </c>
      <c r="BB1834" s="39"/>
      <c r="BC1834" s="40"/>
      <c r="BD1834" s="40"/>
      <c r="BE1834" s="56" t="str">
        <f t="shared" ca="1" si="352"/>
        <v>NO APLICA</v>
      </c>
      <c r="BF1834" s="37"/>
      <c r="BG1834" s="45"/>
      <c r="BH1834" s="37"/>
      <c r="BI1834" s="36"/>
      <c r="BJ1834" s="37"/>
      <c r="BK1834" s="36"/>
      <c r="BL1834" s="36"/>
      <c r="BM1834" s="53" t="str">
        <f>IF(BJ1834="","",WORKDAY(BJ1834,5,FESTIVOS_CO!A:A))</f>
        <v/>
      </c>
      <c r="BN1834" s="57" t="str">
        <f t="shared" ca="1" si="350"/>
        <v>PENDIENTE HACER AVISO</v>
      </c>
      <c r="BO1834" s="54" t="str">
        <f t="shared" ca="1" si="343"/>
        <v>EN TRÁMITE NOTIF. POR AVISO</v>
      </c>
      <c r="BP1834" s="37"/>
      <c r="BQ1834" s="53" t="str">
        <f>IF(BP1834="","",WORKDAY(BP1834,5,FESTIVOS_CO!A:A))</f>
        <v/>
      </c>
      <c r="BR1834" s="37"/>
      <c r="BS1834" s="36"/>
      <c r="BT1834" s="38"/>
      <c r="BU1834" s="58" t="e">
        <f>VLOOKUP(BT1834,Hoja2!$C:$D,2,0)</f>
        <v>#N/A</v>
      </c>
      <c r="BV1834" s="80" t="str">
        <f>IF(
AND(AO1834="",BD1834="",BQ1834=""),
"EN PROCESO NOTIFICACION / COMUNICACION",
IF(
BT1834="",
"NO APLICA",
IF(
BU1834=60,
IF(AO1834&lt;&gt;"",AO1834,IF(BD1834&lt;&gt;"",BD1834,BQ1834))+60,
WORKDAY(
IF(AO1834&lt;&gt;"",AO1834,IF(BD1834&lt;&gt;"",BD1834,BQ1834)),
BU1834,
FESTIVOS_CO!A:A
)
)
))</f>
        <v>EN PROCESO NOTIFICACION / COMUNICACION</v>
      </c>
      <c r="BW1834" s="44"/>
      <c r="BX1834" s="53"/>
      <c r="BY1834" s="45"/>
      <c r="BZ1834" s="37"/>
      <c r="CA1834" s="54" t="str">
        <f t="shared" si="344"/>
        <v>PENDIENTE EJECUTORIA</v>
      </c>
      <c r="CB1834" s="59" t="str">
        <f t="shared" si="353"/>
        <v/>
      </c>
      <c r="CC1834" s="36"/>
      <c r="CD1834" s="40"/>
      <c r="CE1834" s="46"/>
      <c r="CF1834" s="40"/>
      <c r="CG1834" s="40"/>
      <c r="CH1834" s="40"/>
      <c r="CI1834" s="36"/>
      <c r="CJ1834" s="47"/>
      <c r="CK1834" s="40"/>
      <c r="CL1834" s="40"/>
      <c r="CM1834" s="40"/>
      <c r="CN1834" s="40"/>
    </row>
    <row r="1835" spans="1:92" ht="42.75" hidden="1">
      <c r="A1835" s="49" t="str">
        <f t="shared" si="345"/>
        <v>SIN GESTIÓN</v>
      </c>
      <c r="B1835" s="58"/>
      <c r="C1835" s="37"/>
      <c r="D1835" s="37"/>
      <c r="E1835" s="49" t="str">
        <f t="shared" si="346"/>
        <v>PENDIENTE NOTIFICACIÓN</v>
      </c>
      <c r="F1835" s="141" t="str">
        <f t="shared" si="347"/>
        <v>PENDIENTE NOTIFICACIÓN</v>
      </c>
      <c r="G1835" s="49" t="str">
        <f t="shared" si="348"/>
        <v/>
      </c>
      <c r="H1835" s="51" t="str">
        <f ca="1">IF(
L1835="",
"",
IF(
NETWORKDAYS(L1835,IF(M1835&lt;&gt;"",M1835,TODAY()),FESTIVOS_CO!A:A)&gt;2,
"VENCIDO",
IF(
NETWORKDAYS(L1835,IF(M1835&lt;&gt;"",M1835,TODAY()),FESTIVOS_CO!A:A)=2,
"ALERTA",
"A TIEMPO"
)))</f>
        <v/>
      </c>
      <c r="I1835" s="40"/>
      <c r="J1835" s="36"/>
      <c r="K1835" s="37"/>
      <c r="L1835" s="50"/>
      <c r="M1835" s="37"/>
      <c r="N1835" s="52"/>
      <c r="O1835" s="52"/>
      <c r="P1835" s="36"/>
      <c r="Q1835" s="36"/>
      <c r="R1835" s="40"/>
      <c r="S1835" s="36"/>
      <c r="T1835" s="40"/>
      <c r="U1835" s="40"/>
      <c r="V1835" s="81"/>
      <c r="W1835" s="40"/>
      <c r="X1835" s="40"/>
      <c r="Y1835" s="40"/>
      <c r="Z1835" s="38" t="str">
        <f>IFERROR(VLOOKUP(Y1835,DIRECTORIO!A:B,2,FALSE),"")</f>
        <v/>
      </c>
      <c r="AA1835" s="40"/>
      <c r="AB1835" s="40"/>
      <c r="AC1835" s="40"/>
      <c r="AD1835" s="40"/>
      <c r="AE1835" s="40"/>
      <c r="AF1835" s="40"/>
      <c r="AG1835" s="41" t="s">
        <v>109</v>
      </c>
      <c r="AH1835" s="42"/>
      <c r="AI1835" s="54" t="str">
        <f t="shared" ca="1" si="349"/>
        <v>PENDIENTE NOTIFICACIÓN ELECTRÓNICA</v>
      </c>
      <c r="AJ1835" s="37"/>
      <c r="AK1835" s="37"/>
      <c r="AL1835" s="37"/>
      <c r="AM1835" s="53" t="str">
        <f>IF(AK1835="","",WORKDAY(AK1835,5,FESTIVOS_CO!A:A))</f>
        <v/>
      </c>
      <c r="AN1835" s="37"/>
      <c r="AO1835" s="37"/>
      <c r="AP1835" s="54" t="str">
        <f t="shared" ca="1" si="354"/>
        <v>NO APLICA</v>
      </c>
      <c r="AQ1835" s="36"/>
      <c r="AR1835" s="43"/>
      <c r="AS1835" s="37"/>
      <c r="AT1835" s="36"/>
      <c r="AU1835" s="37"/>
      <c r="AV1835" s="36"/>
      <c r="AW1835" s="36"/>
      <c r="AX1835" s="37"/>
      <c r="AY1835" s="140" t="str">
        <f>IF(AU1835="","",WORKDAY(AU1835,5,FESTIVOS_CO!A:A))</f>
        <v/>
      </c>
      <c r="AZ1835" s="54" t="str">
        <f t="shared" ca="1" si="351"/>
        <v>NO APLICA</v>
      </c>
      <c r="BA1835" s="55" t="str">
        <f>IF(AX1835="","",WORKDAY(AX1835,5,FESTIVOS_CO!A:A))</f>
        <v/>
      </c>
      <c r="BB1835" s="39"/>
      <c r="BC1835" s="40"/>
      <c r="BD1835" s="40"/>
      <c r="BE1835" s="56" t="str">
        <f t="shared" ca="1" si="352"/>
        <v>NO APLICA</v>
      </c>
      <c r="BF1835" s="37"/>
      <c r="BG1835" s="45"/>
      <c r="BH1835" s="37"/>
      <c r="BI1835" s="36"/>
      <c r="BJ1835" s="37"/>
      <c r="BK1835" s="36"/>
      <c r="BL1835" s="36"/>
      <c r="BM1835" s="53" t="str">
        <f>IF(BJ1835="","",WORKDAY(BJ1835,5,FESTIVOS_CO!A:A))</f>
        <v/>
      </c>
      <c r="BN1835" s="57" t="str">
        <f t="shared" ca="1" si="350"/>
        <v>PENDIENTE HACER AVISO</v>
      </c>
      <c r="BO1835" s="54" t="str">
        <f t="shared" ca="1" si="343"/>
        <v>EN TRÁMITE NOTIF. POR AVISO</v>
      </c>
      <c r="BP1835" s="37"/>
      <c r="BQ1835" s="53" t="str">
        <f>IF(BP1835="","",WORKDAY(BP1835,5,FESTIVOS_CO!A:A))</f>
        <v/>
      </c>
      <c r="BR1835" s="37"/>
      <c r="BS1835" s="36"/>
      <c r="BT1835" s="38"/>
      <c r="BU1835" s="58" t="e">
        <f>VLOOKUP(BT1835,Hoja2!$C:$D,2,0)</f>
        <v>#N/A</v>
      </c>
      <c r="BV1835" s="80" t="str">
        <f>IF(
AND(AO1835="",BD1835="",BQ1835=""),
"EN PROCESO NOTIFICACION / COMUNICACION",
IF(
BT1835="",
"NO APLICA",
IF(
BU1835=60,
IF(AO1835&lt;&gt;"",AO1835,IF(BD1835&lt;&gt;"",BD1835,BQ1835))+60,
WORKDAY(
IF(AO1835&lt;&gt;"",AO1835,IF(BD1835&lt;&gt;"",BD1835,BQ1835)),
BU1835,
FESTIVOS_CO!A:A
)
)
))</f>
        <v>EN PROCESO NOTIFICACION / COMUNICACION</v>
      </c>
      <c r="BW1835" s="44"/>
      <c r="BX1835" s="53"/>
      <c r="BY1835" s="45"/>
      <c r="BZ1835" s="37"/>
      <c r="CA1835" s="54" t="str">
        <f t="shared" si="344"/>
        <v>PENDIENTE EJECUTORIA</v>
      </c>
      <c r="CB1835" s="59" t="str">
        <f t="shared" si="353"/>
        <v/>
      </c>
      <c r="CC1835" s="36"/>
      <c r="CD1835" s="40"/>
      <c r="CE1835" s="46"/>
      <c r="CF1835" s="40"/>
      <c r="CG1835" s="40"/>
      <c r="CH1835" s="40"/>
      <c r="CI1835" s="36"/>
      <c r="CJ1835" s="47"/>
      <c r="CK1835" s="40"/>
      <c r="CL1835" s="40"/>
      <c r="CM1835" s="40"/>
      <c r="CN1835" s="40"/>
    </row>
    <row r="1836" spans="1:92" ht="42.75" hidden="1">
      <c r="A1836" s="49" t="str">
        <f t="shared" si="345"/>
        <v>SIN GESTIÓN</v>
      </c>
      <c r="B1836" s="58"/>
      <c r="C1836" s="37"/>
      <c r="D1836" s="37"/>
      <c r="E1836" s="49" t="str">
        <f t="shared" si="346"/>
        <v>PENDIENTE NOTIFICACIÓN</v>
      </c>
      <c r="F1836" s="141" t="str">
        <f t="shared" si="347"/>
        <v>PENDIENTE NOTIFICACIÓN</v>
      </c>
      <c r="G1836" s="49" t="str">
        <f t="shared" si="348"/>
        <v/>
      </c>
      <c r="H1836" s="51" t="str">
        <f ca="1">IF(
L1836="",
"",
IF(
NETWORKDAYS(L1836,IF(M1836&lt;&gt;"",M1836,TODAY()),FESTIVOS_CO!A:A)&gt;2,
"VENCIDO",
IF(
NETWORKDAYS(L1836,IF(M1836&lt;&gt;"",M1836,TODAY()),FESTIVOS_CO!A:A)=2,
"ALERTA",
"A TIEMPO"
)))</f>
        <v/>
      </c>
      <c r="I1836" s="40"/>
      <c r="J1836" s="36"/>
      <c r="K1836" s="37"/>
      <c r="L1836" s="50"/>
      <c r="M1836" s="37"/>
      <c r="N1836" s="52"/>
      <c r="O1836" s="52"/>
      <c r="P1836" s="36"/>
      <c r="Q1836" s="36"/>
      <c r="R1836" s="40"/>
      <c r="S1836" s="36"/>
      <c r="T1836" s="40"/>
      <c r="U1836" s="40"/>
      <c r="V1836" s="81"/>
      <c r="W1836" s="40"/>
      <c r="X1836" s="40"/>
      <c r="Y1836" s="40"/>
      <c r="Z1836" s="38" t="str">
        <f>IFERROR(VLOOKUP(Y1836,DIRECTORIO!A:B,2,FALSE),"")</f>
        <v/>
      </c>
      <c r="AA1836" s="40"/>
      <c r="AB1836" s="40"/>
      <c r="AC1836" s="40"/>
      <c r="AD1836" s="40"/>
      <c r="AE1836" s="40"/>
      <c r="AF1836" s="40"/>
      <c r="AG1836" s="41" t="s">
        <v>109</v>
      </c>
      <c r="AH1836" s="42"/>
      <c r="AI1836" s="54" t="str">
        <f t="shared" ca="1" si="349"/>
        <v>PENDIENTE NOTIFICACIÓN ELECTRÓNICA</v>
      </c>
      <c r="AJ1836" s="37"/>
      <c r="AK1836" s="37"/>
      <c r="AL1836" s="37"/>
      <c r="AM1836" s="53" t="str">
        <f>IF(AK1836="","",WORKDAY(AK1836,5,FESTIVOS_CO!A:A))</f>
        <v/>
      </c>
      <c r="AN1836" s="37"/>
      <c r="AO1836" s="37"/>
      <c r="AP1836" s="54" t="str">
        <f t="shared" ca="1" si="354"/>
        <v>NO APLICA</v>
      </c>
      <c r="AQ1836" s="36"/>
      <c r="AR1836" s="43"/>
      <c r="AS1836" s="37"/>
      <c r="AT1836" s="36"/>
      <c r="AU1836" s="37"/>
      <c r="AV1836" s="36"/>
      <c r="AW1836" s="36"/>
      <c r="AX1836" s="37"/>
      <c r="AY1836" s="140" t="str">
        <f>IF(AU1836="","",WORKDAY(AU1836,5,FESTIVOS_CO!A:A))</f>
        <v/>
      </c>
      <c r="AZ1836" s="54" t="str">
        <f t="shared" ca="1" si="351"/>
        <v>NO APLICA</v>
      </c>
      <c r="BA1836" s="55" t="str">
        <f>IF(AX1836="","",WORKDAY(AX1836,5,FESTIVOS_CO!A:A))</f>
        <v/>
      </c>
      <c r="BB1836" s="39"/>
      <c r="BC1836" s="40"/>
      <c r="BD1836" s="40"/>
      <c r="BE1836" s="56" t="str">
        <f t="shared" ca="1" si="352"/>
        <v>NO APLICA</v>
      </c>
      <c r="BF1836" s="37"/>
      <c r="BG1836" s="45"/>
      <c r="BH1836" s="37"/>
      <c r="BI1836" s="36"/>
      <c r="BJ1836" s="37"/>
      <c r="BK1836" s="36"/>
      <c r="BL1836" s="36"/>
      <c r="BM1836" s="53" t="str">
        <f>IF(BJ1836="","",WORKDAY(BJ1836,5,FESTIVOS_CO!A:A))</f>
        <v/>
      </c>
      <c r="BN1836" s="57" t="str">
        <f t="shared" ca="1" si="350"/>
        <v>PENDIENTE HACER AVISO</v>
      </c>
      <c r="BO1836" s="54" t="str">
        <f t="shared" ca="1" si="343"/>
        <v>EN TRÁMITE NOTIF. POR AVISO</v>
      </c>
      <c r="BP1836" s="37"/>
      <c r="BQ1836" s="53" t="str">
        <f>IF(BP1836="","",WORKDAY(BP1836,5,FESTIVOS_CO!A:A))</f>
        <v/>
      </c>
      <c r="BR1836" s="37"/>
      <c r="BS1836" s="36"/>
      <c r="BT1836" s="38"/>
      <c r="BU1836" s="58" t="e">
        <f>VLOOKUP(BT1836,Hoja2!$C:$D,2,0)</f>
        <v>#N/A</v>
      </c>
      <c r="BV1836" s="80" t="str">
        <f>IF(
AND(AO1836="",BD1836="",BQ1836=""),
"EN PROCESO NOTIFICACION / COMUNICACION",
IF(
BT1836="",
"NO APLICA",
IF(
BU1836=60,
IF(AO1836&lt;&gt;"",AO1836,IF(BD1836&lt;&gt;"",BD1836,BQ1836))+60,
WORKDAY(
IF(AO1836&lt;&gt;"",AO1836,IF(BD1836&lt;&gt;"",BD1836,BQ1836)),
BU1836,
FESTIVOS_CO!A:A
)
)
))</f>
        <v>EN PROCESO NOTIFICACION / COMUNICACION</v>
      </c>
      <c r="BW1836" s="44"/>
      <c r="BX1836" s="53"/>
      <c r="BY1836" s="45"/>
      <c r="BZ1836" s="37"/>
      <c r="CA1836" s="54" t="str">
        <f t="shared" si="344"/>
        <v>PENDIENTE EJECUTORIA</v>
      </c>
      <c r="CB1836" s="59" t="str">
        <f t="shared" si="353"/>
        <v/>
      </c>
      <c r="CC1836" s="36"/>
      <c r="CD1836" s="40"/>
      <c r="CE1836" s="46"/>
      <c r="CF1836" s="40"/>
      <c r="CG1836" s="40"/>
      <c r="CH1836" s="40"/>
      <c r="CI1836" s="36"/>
      <c r="CJ1836" s="47"/>
      <c r="CK1836" s="40"/>
      <c r="CL1836" s="40"/>
      <c r="CM1836" s="40"/>
      <c r="CN1836" s="40"/>
    </row>
    <row r="1837" spans="1:92" ht="42.75" hidden="1">
      <c r="A1837" s="49" t="str">
        <f t="shared" si="345"/>
        <v>SIN GESTIÓN</v>
      </c>
      <c r="B1837" s="58"/>
      <c r="C1837" s="37"/>
      <c r="D1837" s="37"/>
      <c r="E1837" s="49" t="str">
        <f t="shared" si="346"/>
        <v>PENDIENTE NOTIFICACIÓN</v>
      </c>
      <c r="F1837" s="141" t="str">
        <f t="shared" si="347"/>
        <v>PENDIENTE NOTIFICACIÓN</v>
      </c>
      <c r="G1837" s="49" t="str">
        <f t="shared" si="348"/>
        <v/>
      </c>
      <c r="H1837" s="51" t="str">
        <f ca="1">IF(
L1837="",
"",
IF(
NETWORKDAYS(L1837,IF(M1837&lt;&gt;"",M1837,TODAY()),FESTIVOS_CO!A:A)&gt;2,
"VENCIDO",
IF(
NETWORKDAYS(L1837,IF(M1837&lt;&gt;"",M1837,TODAY()),FESTIVOS_CO!A:A)=2,
"ALERTA",
"A TIEMPO"
)))</f>
        <v/>
      </c>
      <c r="I1837" s="40"/>
      <c r="J1837" s="36"/>
      <c r="K1837" s="37"/>
      <c r="L1837" s="50"/>
      <c r="M1837" s="37"/>
      <c r="N1837" s="52"/>
      <c r="O1837" s="52"/>
      <c r="P1837" s="36"/>
      <c r="Q1837" s="36"/>
      <c r="R1837" s="40"/>
      <c r="S1837" s="36"/>
      <c r="T1837" s="40"/>
      <c r="U1837" s="40"/>
      <c r="V1837" s="81"/>
      <c r="W1837" s="40"/>
      <c r="X1837" s="40"/>
      <c r="Y1837" s="40"/>
      <c r="Z1837" s="38" t="str">
        <f>IFERROR(VLOOKUP(Y1837,DIRECTORIO!A:B,2,FALSE),"")</f>
        <v/>
      </c>
      <c r="AA1837" s="40"/>
      <c r="AB1837" s="40"/>
      <c r="AC1837" s="40"/>
      <c r="AD1837" s="40"/>
      <c r="AE1837" s="40"/>
      <c r="AF1837" s="40"/>
      <c r="AG1837" s="41" t="s">
        <v>109</v>
      </c>
      <c r="AH1837" s="42"/>
      <c r="AI1837" s="54" t="str">
        <f t="shared" ca="1" si="349"/>
        <v>PENDIENTE NOTIFICACIÓN ELECTRÓNICA</v>
      </c>
      <c r="AJ1837" s="37"/>
      <c r="AK1837" s="37"/>
      <c r="AL1837" s="37"/>
      <c r="AM1837" s="53" t="str">
        <f>IF(AK1837="","",WORKDAY(AK1837,5,FESTIVOS_CO!A:A))</f>
        <v/>
      </c>
      <c r="AN1837" s="37"/>
      <c r="AO1837" s="37"/>
      <c r="AP1837" s="54" t="str">
        <f t="shared" ca="1" si="354"/>
        <v>NO APLICA</v>
      </c>
      <c r="AQ1837" s="36"/>
      <c r="AR1837" s="43"/>
      <c r="AS1837" s="37"/>
      <c r="AT1837" s="36"/>
      <c r="AU1837" s="37"/>
      <c r="AV1837" s="36"/>
      <c r="AW1837" s="36"/>
      <c r="AX1837" s="37"/>
      <c r="AY1837" s="140" t="str">
        <f>IF(AU1837="","",WORKDAY(AU1837,5,FESTIVOS_CO!A:A))</f>
        <v/>
      </c>
      <c r="AZ1837" s="54" t="str">
        <f t="shared" ca="1" si="351"/>
        <v>NO APLICA</v>
      </c>
      <c r="BA1837" s="55" t="str">
        <f>IF(AX1837="","",WORKDAY(AX1837,5,FESTIVOS_CO!A:A))</f>
        <v/>
      </c>
      <c r="BB1837" s="39"/>
      <c r="BC1837" s="40"/>
      <c r="BD1837" s="40"/>
      <c r="BE1837" s="56" t="str">
        <f t="shared" ca="1" si="352"/>
        <v>NO APLICA</v>
      </c>
      <c r="BF1837" s="37"/>
      <c r="BG1837" s="45"/>
      <c r="BH1837" s="37"/>
      <c r="BI1837" s="36"/>
      <c r="BJ1837" s="37"/>
      <c r="BK1837" s="36"/>
      <c r="BL1837" s="36"/>
      <c r="BM1837" s="53" t="str">
        <f>IF(BJ1837="","",WORKDAY(BJ1837,5,FESTIVOS_CO!A:A))</f>
        <v/>
      </c>
      <c r="BN1837" s="57" t="str">
        <f t="shared" ca="1" si="350"/>
        <v>PENDIENTE HACER AVISO</v>
      </c>
      <c r="BO1837" s="54" t="str">
        <f t="shared" ca="1" si="343"/>
        <v>EN TRÁMITE NOTIF. POR AVISO</v>
      </c>
      <c r="BP1837" s="37"/>
      <c r="BQ1837" s="53" t="str">
        <f>IF(BP1837="","",WORKDAY(BP1837,5,FESTIVOS_CO!A:A))</f>
        <v/>
      </c>
      <c r="BR1837" s="37"/>
      <c r="BS1837" s="36"/>
      <c r="BT1837" s="38"/>
      <c r="BU1837" s="58" t="e">
        <f>VLOOKUP(BT1837,Hoja2!$C:$D,2,0)</f>
        <v>#N/A</v>
      </c>
      <c r="BV1837" s="80" t="str">
        <f>IF(
AND(AO1837="",BD1837="",BQ1837=""),
"EN PROCESO NOTIFICACION / COMUNICACION",
IF(
BT1837="",
"NO APLICA",
IF(
BU1837=60,
IF(AO1837&lt;&gt;"",AO1837,IF(BD1837&lt;&gt;"",BD1837,BQ1837))+60,
WORKDAY(
IF(AO1837&lt;&gt;"",AO1837,IF(BD1837&lt;&gt;"",BD1837,BQ1837)),
BU1837,
FESTIVOS_CO!A:A
)
)
))</f>
        <v>EN PROCESO NOTIFICACION / COMUNICACION</v>
      </c>
      <c r="BW1837" s="44"/>
      <c r="BX1837" s="53"/>
      <c r="BY1837" s="45"/>
      <c r="BZ1837" s="37"/>
      <c r="CA1837" s="54" t="str">
        <f t="shared" si="344"/>
        <v>PENDIENTE EJECUTORIA</v>
      </c>
      <c r="CB1837" s="59" t="str">
        <f t="shared" si="353"/>
        <v/>
      </c>
      <c r="CC1837" s="36"/>
      <c r="CD1837" s="40"/>
      <c r="CE1837" s="46"/>
      <c r="CF1837" s="40"/>
      <c r="CG1837" s="40"/>
      <c r="CH1837" s="40"/>
      <c r="CI1837" s="36"/>
      <c r="CJ1837" s="47"/>
      <c r="CK1837" s="40"/>
      <c r="CL1837" s="40"/>
      <c r="CM1837" s="40"/>
      <c r="CN1837" s="40"/>
    </row>
    <row r="1838" spans="1:92" ht="42.75" hidden="1">
      <c r="A1838" s="49" t="str">
        <f t="shared" si="345"/>
        <v>SIN GESTIÓN</v>
      </c>
      <c r="B1838" s="58"/>
      <c r="C1838" s="37"/>
      <c r="D1838" s="37"/>
      <c r="E1838" s="49" t="str">
        <f t="shared" si="346"/>
        <v>PENDIENTE NOTIFICACIÓN</v>
      </c>
      <c r="F1838" s="141" t="str">
        <f t="shared" si="347"/>
        <v>PENDIENTE NOTIFICACIÓN</v>
      </c>
      <c r="G1838" s="49" t="str">
        <f t="shared" si="348"/>
        <v/>
      </c>
      <c r="H1838" s="51" t="str">
        <f ca="1">IF(
L1838="",
"",
IF(
NETWORKDAYS(L1838,IF(M1838&lt;&gt;"",M1838,TODAY()),FESTIVOS_CO!A:A)&gt;2,
"VENCIDO",
IF(
NETWORKDAYS(L1838,IF(M1838&lt;&gt;"",M1838,TODAY()),FESTIVOS_CO!A:A)=2,
"ALERTA",
"A TIEMPO"
)))</f>
        <v/>
      </c>
      <c r="I1838" s="40"/>
      <c r="J1838" s="36"/>
      <c r="K1838" s="37"/>
      <c r="L1838" s="50"/>
      <c r="M1838" s="37"/>
      <c r="N1838" s="52"/>
      <c r="O1838" s="52"/>
      <c r="P1838" s="36"/>
      <c r="Q1838" s="36"/>
      <c r="R1838" s="40"/>
      <c r="S1838" s="36"/>
      <c r="T1838" s="40"/>
      <c r="U1838" s="40"/>
      <c r="V1838" s="81"/>
      <c r="W1838" s="40"/>
      <c r="X1838" s="40"/>
      <c r="Y1838" s="40"/>
      <c r="Z1838" s="38" t="str">
        <f>IFERROR(VLOOKUP(Y1838,DIRECTORIO!A:B,2,FALSE),"")</f>
        <v/>
      </c>
      <c r="AA1838" s="40"/>
      <c r="AB1838" s="40"/>
      <c r="AC1838" s="40"/>
      <c r="AD1838" s="40"/>
      <c r="AE1838" s="40"/>
      <c r="AF1838" s="40"/>
      <c r="AG1838" s="41" t="s">
        <v>109</v>
      </c>
      <c r="AH1838" s="42"/>
      <c r="AI1838" s="54" t="str">
        <f t="shared" ca="1" si="349"/>
        <v>PENDIENTE NOTIFICACIÓN ELECTRÓNICA</v>
      </c>
      <c r="AJ1838" s="37"/>
      <c r="AK1838" s="37"/>
      <c r="AL1838" s="37"/>
      <c r="AM1838" s="53" t="str">
        <f>IF(AK1838="","",WORKDAY(AK1838,5,FESTIVOS_CO!A:A))</f>
        <v/>
      </c>
      <c r="AN1838" s="37"/>
      <c r="AO1838" s="37"/>
      <c r="AP1838" s="54" t="str">
        <f t="shared" ca="1" si="354"/>
        <v>NO APLICA</v>
      </c>
      <c r="AQ1838" s="36"/>
      <c r="AR1838" s="43"/>
      <c r="AS1838" s="37"/>
      <c r="AT1838" s="36"/>
      <c r="AU1838" s="37"/>
      <c r="AV1838" s="36"/>
      <c r="AW1838" s="36"/>
      <c r="AX1838" s="37"/>
      <c r="AY1838" s="140" t="str">
        <f>IF(AU1838="","",WORKDAY(AU1838,5,FESTIVOS_CO!A:A))</f>
        <v/>
      </c>
      <c r="AZ1838" s="54" t="str">
        <f t="shared" ca="1" si="351"/>
        <v>NO APLICA</v>
      </c>
      <c r="BA1838" s="55" t="str">
        <f>IF(AX1838="","",WORKDAY(AX1838,5,FESTIVOS_CO!A:A))</f>
        <v/>
      </c>
      <c r="BB1838" s="39"/>
      <c r="BC1838" s="40"/>
      <c r="BD1838" s="40"/>
      <c r="BE1838" s="56" t="str">
        <f t="shared" ca="1" si="352"/>
        <v>NO APLICA</v>
      </c>
      <c r="BF1838" s="37"/>
      <c r="BG1838" s="45"/>
      <c r="BH1838" s="37"/>
      <c r="BI1838" s="36"/>
      <c r="BJ1838" s="37"/>
      <c r="BK1838" s="36"/>
      <c r="BL1838" s="36"/>
      <c r="BM1838" s="53" t="str">
        <f>IF(BJ1838="","",WORKDAY(BJ1838,5,FESTIVOS_CO!A:A))</f>
        <v/>
      </c>
      <c r="BN1838" s="57" t="str">
        <f t="shared" ca="1" si="350"/>
        <v>PENDIENTE HACER AVISO</v>
      </c>
      <c r="BO1838" s="54" t="str">
        <f t="shared" ca="1" si="343"/>
        <v>EN TRÁMITE NOTIF. POR AVISO</v>
      </c>
      <c r="BP1838" s="37"/>
      <c r="BQ1838" s="53" t="str">
        <f>IF(BP1838="","",WORKDAY(BP1838,5,FESTIVOS_CO!A:A))</f>
        <v/>
      </c>
      <c r="BR1838" s="37"/>
      <c r="BS1838" s="36"/>
      <c r="BT1838" s="38"/>
      <c r="BU1838" s="58" t="e">
        <f>VLOOKUP(BT1838,Hoja2!$C:$D,2,0)</f>
        <v>#N/A</v>
      </c>
      <c r="BV1838" s="80" t="str">
        <f>IF(
AND(AO1838="",BD1838="",BQ1838=""),
"EN PROCESO NOTIFICACION / COMUNICACION",
IF(
BT1838="",
"NO APLICA",
IF(
BU1838=60,
IF(AO1838&lt;&gt;"",AO1838,IF(BD1838&lt;&gt;"",BD1838,BQ1838))+60,
WORKDAY(
IF(AO1838&lt;&gt;"",AO1838,IF(BD1838&lt;&gt;"",BD1838,BQ1838)),
BU1838,
FESTIVOS_CO!A:A
)
)
))</f>
        <v>EN PROCESO NOTIFICACION / COMUNICACION</v>
      </c>
      <c r="BW1838" s="44"/>
      <c r="BX1838" s="53"/>
      <c r="BY1838" s="45"/>
      <c r="BZ1838" s="37"/>
      <c r="CA1838" s="54" t="str">
        <f t="shared" si="344"/>
        <v>PENDIENTE EJECUTORIA</v>
      </c>
      <c r="CB1838" s="59" t="str">
        <f t="shared" si="353"/>
        <v/>
      </c>
      <c r="CC1838" s="36"/>
      <c r="CD1838" s="40"/>
      <c r="CE1838" s="46"/>
      <c r="CF1838" s="40"/>
      <c r="CG1838" s="40"/>
      <c r="CH1838" s="40"/>
      <c r="CI1838" s="36"/>
      <c r="CJ1838" s="47"/>
      <c r="CK1838" s="40"/>
      <c r="CL1838" s="40"/>
      <c r="CM1838" s="40"/>
      <c r="CN1838" s="40"/>
    </row>
    <row r="1839" spans="1:92" ht="42.75" hidden="1">
      <c r="A1839" s="49" t="str">
        <f t="shared" si="345"/>
        <v>SIN GESTIÓN</v>
      </c>
      <c r="B1839" s="58"/>
      <c r="C1839" s="37"/>
      <c r="D1839" s="37"/>
      <c r="E1839" s="49" t="str">
        <f t="shared" si="346"/>
        <v>PENDIENTE NOTIFICACIÓN</v>
      </c>
      <c r="F1839" s="141" t="str">
        <f t="shared" si="347"/>
        <v>PENDIENTE NOTIFICACIÓN</v>
      </c>
      <c r="G1839" s="49" t="str">
        <f t="shared" si="348"/>
        <v/>
      </c>
      <c r="H1839" s="51" t="str">
        <f ca="1">IF(
L1839="",
"",
IF(
NETWORKDAYS(L1839,IF(M1839&lt;&gt;"",M1839,TODAY()),FESTIVOS_CO!A:A)&gt;2,
"VENCIDO",
IF(
NETWORKDAYS(L1839,IF(M1839&lt;&gt;"",M1839,TODAY()),FESTIVOS_CO!A:A)=2,
"ALERTA",
"A TIEMPO"
)))</f>
        <v/>
      </c>
      <c r="I1839" s="40"/>
      <c r="J1839" s="36"/>
      <c r="K1839" s="37"/>
      <c r="L1839" s="50"/>
      <c r="M1839" s="37"/>
      <c r="N1839" s="52"/>
      <c r="O1839" s="52"/>
      <c r="P1839" s="36"/>
      <c r="Q1839" s="36"/>
      <c r="R1839" s="40"/>
      <c r="S1839" s="36"/>
      <c r="T1839" s="40"/>
      <c r="U1839" s="40"/>
      <c r="V1839" s="81"/>
      <c r="W1839" s="40"/>
      <c r="X1839" s="40"/>
      <c r="Y1839" s="40"/>
      <c r="Z1839" s="38" t="str">
        <f>IFERROR(VLOOKUP(Y1839,DIRECTORIO!A:B,2,FALSE),"")</f>
        <v/>
      </c>
      <c r="AA1839" s="40"/>
      <c r="AB1839" s="40"/>
      <c r="AC1839" s="40"/>
      <c r="AD1839" s="40"/>
      <c r="AE1839" s="40"/>
      <c r="AF1839" s="40"/>
      <c r="AG1839" s="41" t="s">
        <v>109</v>
      </c>
      <c r="AH1839" s="42"/>
      <c r="AI1839" s="54" t="str">
        <f t="shared" ca="1" si="349"/>
        <v>PENDIENTE NOTIFICACIÓN ELECTRÓNICA</v>
      </c>
      <c r="AJ1839" s="37"/>
      <c r="AK1839" s="37"/>
      <c r="AL1839" s="37"/>
      <c r="AM1839" s="53" t="str">
        <f>IF(AK1839="","",WORKDAY(AK1839,5,FESTIVOS_CO!A:A))</f>
        <v/>
      </c>
      <c r="AN1839" s="37"/>
      <c r="AO1839" s="37"/>
      <c r="AP1839" s="54" t="str">
        <f t="shared" ca="1" si="354"/>
        <v>NO APLICA</v>
      </c>
      <c r="AQ1839" s="36"/>
      <c r="AR1839" s="43"/>
      <c r="AS1839" s="37"/>
      <c r="AT1839" s="36"/>
      <c r="AU1839" s="37"/>
      <c r="AV1839" s="36"/>
      <c r="AW1839" s="36"/>
      <c r="AX1839" s="37"/>
      <c r="AY1839" s="140" t="str">
        <f>IF(AU1839="","",WORKDAY(AU1839,5,FESTIVOS_CO!A:A))</f>
        <v/>
      </c>
      <c r="AZ1839" s="54" t="str">
        <f t="shared" ca="1" si="351"/>
        <v>NO APLICA</v>
      </c>
      <c r="BA1839" s="55" t="str">
        <f>IF(AX1839="","",WORKDAY(AX1839,5,FESTIVOS_CO!A:A))</f>
        <v/>
      </c>
      <c r="BB1839" s="39"/>
      <c r="BC1839" s="40"/>
      <c r="BD1839" s="40"/>
      <c r="BE1839" s="56" t="str">
        <f t="shared" ca="1" si="352"/>
        <v>NO APLICA</v>
      </c>
      <c r="BF1839" s="37"/>
      <c r="BG1839" s="45"/>
      <c r="BH1839" s="37"/>
      <c r="BI1839" s="36"/>
      <c r="BJ1839" s="37"/>
      <c r="BK1839" s="36"/>
      <c r="BL1839" s="36"/>
      <c r="BM1839" s="53" t="str">
        <f>IF(BJ1839="","",WORKDAY(BJ1839,5,FESTIVOS_CO!A:A))</f>
        <v/>
      </c>
      <c r="BN1839" s="57" t="str">
        <f t="shared" ca="1" si="350"/>
        <v>PENDIENTE HACER AVISO</v>
      </c>
      <c r="BO1839" s="54" t="str">
        <f t="shared" ca="1" si="343"/>
        <v>EN TRÁMITE NOTIF. POR AVISO</v>
      </c>
      <c r="BP1839" s="37"/>
      <c r="BQ1839" s="53" t="str">
        <f>IF(BP1839="","",WORKDAY(BP1839,5,FESTIVOS_CO!A:A))</f>
        <v/>
      </c>
      <c r="BR1839" s="37"/>
      <c r="BS1839" s="36"/>
      <c r="BT1839" s="38"/>
      <c r="BU1839" s="58" t="e">
        <f>VLOOKUP(BT1839,Hoja2!$C:$D,2,0)</f>
        <v>#N/A</v>
      </c>
      <c r="BV1839" s="80" t="str">
        <f>IF(
AND(AO1839="",BD1839="",BQ1839=""),
"EN PROCESO NOTIFICACION / COMUNICACION",
IF(
BT1839="",
"NO APLICA",
IF(
BU1839=60,
IF(AO1839&lt;&gt;"",AO1839,IF(BD1839&lt;&gt;"",BD1839,BQ1839))+60,
WORKDAY(
IF(AO1839&lt;&gt;"",AO1839,IF(BD1839&lt;&gt;"",BD1839,BQ1839)),
BU1839,
FESTIVOS_CO!A:A
)
)
))</f>
        <v>EN PROCESO NOTIFICACION / COMUNICACION</v>
      </c>
      <c r="BW1839" s="44"/>
      <c r="BX1839" s="53"/>
      <c r="BY1839" s="45"/>
      <c r="BZ1839" s="37"/>
      <c r="CA1839" s="54" t="str">
        <f t="shared" si="344"/>
        <v>PENDIENTE EJECUTORIA</v>
      </c>
      <c r="CB1839" s="59" t="str">
        <f t="shared" si="353"/>
        <v/>
      </c>
      <c r="CC1839" s="36"/>
      <c r="CD1839" s="40"/>
      <c r="CE1839" s="46"/>
      <c r="CF1839" s="40"/>
      <c r="CG1839" s="40"/>
      <c r="CH1839" s="40"/>
      <c r="CI1839" s="36"/>
      <c r="CJ1839" s="47"/>
      <c r="CK1839" s="40"/>
      <c r="CL1839" s="40"/>
      <c r="CM1839" s="40"/>
      <c r="CN1839" s="40"/>
    </row>
    <row r="1840" spans="1:92" ht="42.75" hidden="1">
      <c r="A1840" s="49" t="str">
        <f t="shared" si="345"/>
        <v>SIN GESTIÓN</v>
      </c>
      <c r="B1840" s="58"/>
      <c r="C1840" s="37"/>
      <c r="D1840" s="37"/>
      <c r="E1840" s="49" t="str">
        <f t="shared" si="346"/>
        <v>PENDIENTE NOTIFICACIÓN</v>
      </c>
      <c r="F1840" s="141" t="str">
        <f t="shared" si="347"/>
        <v>PENDIENTE NOTIFICACIÓN</v>
      </c>
      <c r="G1840" s="49" t="str">
        <f t="shared" si="348"/>
        <v/>
      </c>
      <c r="H1840" s="51" t="str">
        <f ca="1">IF(
L1840="",
"",
IF(
NETWORKDAYS(L1840,IF(M1840&lt;&gt;"",M1840,TODAY()),FESTIVOS_CO!A:A)&gt;2,
"VENCIDO",
IF(
NETWORKDAYS(L1840,IF(M1840&lt;&gt;"",M1840,TODAY()),FESTIVOS_CO!A:A)=2,
"ALERTA",
"A TIEMPO"
)))</f>
        <v/>
      </c>
      <c r="I1840" s="40"/>
      <c r="J1840" s="36"/>
      <c r="K1840" s="37"/>
      <c r="L1840" s="50"/>
      <c r="M1840" s="37"/>
      <c r="N1840" s="52"/>
      <c r="O1840" s="52"/>
      <c r="P1840" s="36"/>
      <c r="Q1840" s="36"/>
      <c r="R1840" s="40"/>
      <c r="S1840" s="36"/>
      <c r="T1840" s="40"/>
      <c r="U1840" s="40"/>
      <c r="V1840" s="81"/>
      <c r="W1840" s="40"/>
      <c r="X1840" s="40"/>
      <c r="Y1840" s="40"/>
      <c r="Z1840" s="38" t="str">
        <f>IFERROR(VLOOKUP(Y1840,DIRECTORIO!A:B,2,FALSE),"")</f>
        <v/>
      </c>
      <c r="AA1840" s="40"/>
      <c r="AB1840" s="40"/>
      <c r="AC1840" s="40"/>
      <c r="AD1840" s="40"/>
      <c r="AE1840" s="40"/>
      <c r="AF1840" s="40"/>
      <c r="AG1840" s="41" t="s">
        <v>109</v>
      </c>
      <c r="AH1840" s="42"/>
      <c r="AI1840" s="54" t="str">
        <f t="shared" ca="1" si="349"/>
        <v>PENDIENTE NOTIFICACIÓN ELECTRÓNICA</v>
      </c>
      <c r="AJ1840" s="37"/>
      <c r="AK1840" s="37"/>
      <c r="AL1840" s="37"/>
      <c r="AM1840" s="53" t="str">
        <f>IF(AK1840="","",WORKDAY(AK1840,5,FESTIVOS_CO!A:A))</f>
        <v/>
      </c>
      <c r="AN1840" s="37"/>
      <c r="AO1840" s="37"/>
      <c r="AP1840" s="54" t="str">
        <f t="shared" ca="1" si="354"/>
        <v>NO APLICA</v>
      </c>
      <c r="AQ1840" s="36"/>
      <c r="AR1840" s="43"/>
      <c r="AS1840" s="37"/>
      <c r="AT1840" s="36"/>
      <c r="AU1840" s="37"/>
      <c r="AV1840" s="36"/>
      <c r="AW1840" s="36"/>
      <c r="AX1840" s="37"/>
      <c r="AY1840" s="140" t="str">
        <f>IF(AU1840="","",WORKDAY(AU1840,5,FESTIVOS_CO!A:A))</f>
        <v/>
      </c>
      <c r="AZ1840" s="54" t="str">
        <f t="shared" ca="1" si="351"/>
        <v>NO APLICA</v>
      </c>
      <c r="BA1840" s="55" t="str">
        <f>IF(AX1840="","",WORKDAY(AX1840,5,FESTIVOS_CO!A:A))</f>
        <v/>
      </c>
      <c r="BB1840" s="39"/>
      <c r="BC1840" s="40"/>
      <c r="BD1840" s="40"/>
      <c r="BE1840" s="56" t="str">
        <f t="shared" ca="1" si="352"/>
        <v>NO APLICA</v>
      </c>
      <c r="BF1840" s="37"/>
      <c r="BG1840" s="45"/>
      <c r="BH1840" s="37"/>
      <c r="BI1840" s="36"/>
      <c r="BJ1840" s="37"/>
      <c r="BK1840" s="36"/>
      <c r="BL1840" s="36"/>
      <c r="BM1840" s="53" t="str">
        <f>IF(BJ1840="","",WORKDAY(BJ1840,5,FESTIVOS_CO!A:A))</f>
        <v/>
      </c>
      <c r="BN1840" s="57" t="str">
        <f t="shared" ca="1" si="350"/>
        <v>PENDIENTE HACER AVISO</v>
      </c>
      <c r="BO1840" s="54" t="str">
        <f t="shared" ca="1" si="343"/>
        <v>EN TRÁMITE NOTIF. POR AVISO</v>
      </c>
      <c r="BP1840" s="37"/>
      <c r="BQ1840" s="53" t="str">
        <f>IF(BP1840="","",WORKDAY(BP1840,5,FESTIVOS_CO!A:A))</f>
        <v/>
      </c>
      <c r="BR1840" s="37"/>
      <c r="BS1840" s="36"/>
      <c r="BT1840" s="38"/>
      <c r="BU1840" s="58" t="e">
        <f>VLOOKUP(BT1840,Hoja2!$C:$D,2,0)</f>
        <v>#N/A</v>
      </c>
      <c r="BV1840" s="80" t="str">
        <f>IF(
AND(AO1840="",BD1840="",BQ1840=""),
"EN PROCESO NOTIFICACION / COMUNICACION",
IF(
BT1840="",
"NO APLICA",
IF(
BU1840=60,
IF(AO1840&lt;&gt;"",AO1840,IF(BD1840&lt;&gt;"",BD1840,BQ1840))+60,
WORKDAY(
IF(AO1840&lt;&gt;"",AO1840,IF(BD1840&lt;&gt;"",BD1840,BQ1840)),
BU1840,
FESTIVOS_CO!A:A
)
)
))</f>
        <v>EN PROCESO NOTIFICACION / COMUNICACION</v>
      </c>
      <c r="BW1840" s="44"/>
      <c r="BX1840" s="53"/>
      <c r="BY1840" s="45"/>
      <c r="BZ1840" s="37"/>
      <c r="CA1840" s="54" t="str">
        <f t="shared" si="344"/>
        <v>PENDIENTE EJECUTORIA</v>
      </c>
      <c r="CB1840" s="59" t="str">
        <f t="shared" si="353"/>
        <v/>
      </c>
      <c r="CC1840" s="36"/>
      <c r="CD1840" s="40"/>
      <c r="CE1840" s="46"/>
      <c r="CF1840" s="40"/>
      <c r="CG1840" s="40"/>
      <c r="CH1840" s="40"/>
      <c r="CI1840" s="36"/>
      <c r="CJ1840" s="47"/>
      <c r="CK1840" s="40"/>
      <c r="CL1840" s="40"/>
      <c r="CM1840" s="40"/>
      <c r="CN1840" s="40"/>
    </row>
    <row r="1841" spans="1:92" ht="42.75" hidden="1">
      <c r="A1841" s="49" t="str">
        <f t="shared" si="345"/>
        <v>SIN GESTIÓN</v>
      </c>
      <c r="B1841" s="58"/>
      <c r="C1841" s="37"/>
      <c r="D1841" s="37"/>
      <c r="E1841" s="49" t="str">
        <f t="shared" si="346"/>
        <v>PENDIENTE NOTIFICACIÓN</v>
      </c>
      <c r="F1841" s="141" t="str">
        <f t="shared" si="347"/>
        <v>PENDIENTE NOTIFICACIÓN</v>
      </c>
      <c r="G1841" s="49" t="str">
        <f t="shared" si="348"/>
        <v/>
      </c>
      <c r="H1841" s="51" t="str">
        <f ca="1">IF(
L1841="",
"",
IF(
NETWORKDAYS(L1841,IF(M1841&lt;&gt;"",M1841,TODAY()),FESTIVOS_CO!A:A)&gt;2,
"VENCIDO",
IF(
NETWORKDAYS(L1841,IF(M1841&lt;&gt;"",M1841,TODAY()),FESTIVOS_CO!A:A)=2,
"ALERTA",
"A TIEMPO"
)))</f>
        <v/>
      </c>
      <c r="I1841" s="40"/>
      <c r="J1841" s="36"/>
      <c r="K1841" s="37"/>
      <c r="L1841" s="50"/>
      <c r="M1841" s="37"/>
      <c r="N1841" s="52"/>
      <c r="O1841" s="52"/>
      <c r="P1841" s="36"/>
      <c r="Q1841" s="36"/>
      <c r="R1841" s="40"/>
      <c r="S1841" s="36"/>
      <c r="T1841" s="40"/>
      <c r="U1841" s="40"/>
      <c r="V1841" s="81"/>
      <c r="W1841" s="40"/>
      <c r="X1841" s="40"/>
      <c r="Y1841" s="40"/>
      <c r="Z1841" s="38" t="str">
        <f>IFERROR(VLOOKUP(Y1841,DIRECTORIO!A:B,2,FALSE),"")</f>
        <v/>
      </c>
      <c r="AA1841" s="40"/>
      <c r="AB1841" s="40"/>
      <c r="AC1841" s="40"/>
      <c r="AD1841" s="40"/>
      <c r="AE1841" s="40"/>
      <c r="AF1841" s="40"/>
      <c r="AG1841" s="41" t="s">
        <v>109</v>
      </c>
      <c r="AH1841" s="42"/>
      <c r="AI1841" s="54" t="str">
        <f t="shared" ca="1" si="349"/>
        <v>PENDIENTE NOTIFICACIÓN ELECTRÓNICA</v>
      </c>
      <c r="AJ1841" s="37"/>
      <c r="AK1841" s="37"/>
      <c r="AL1841" s="37"/>
      <c r="AM1841" s="53" t="str">
        <f>IF(AK1841="","",WORKDAY(AK1841,5,FESTIVOS_CO!A:A))</f>
        <v/>
      </c>
      <c r="AN1841" s="37"/>
      <c r="AO1841" s="37"/>
      <c r="AP1841" s="54" t="str">
        <f t="shared" ca="1" si="354"/>
        <v>NO APLICA</v>
      </c>
      <c r="AQ1841" s="36"/>
      <c r="AR1841" s="43"/>
      <c r="AS1841" s="37"/>
      <c r="AT1841" s="36"/>
      <c r="AU1841" s="37"/>
      <c r="AV1841" s="36"/>
      <c r="AW1841" s="36"/>
      <c r="AX1841" s="37"/>
      <c r="AY1841" s="140" t="str">
        <f>IF(AU1841="","",WORKDAY(AU1841,5,FESTIVOS_CO!A:A))</f>
        <v/>
      </c>
      <c r="AZ1841" s="54" t="str">
        <f t="shared" ca="1" si="351"/>
        <v>NO APLICA</v>
      </c>
      <c r="BA1841" s="55" t="str">
        <f>IF(AX1841="","",WORKDAY(AX1841,5,FESTIVOS_CO!A:A))</f>
        <v/>
      </c>
      <c r="BB1841" s="39"/>
      <c r="BC1841" s="40"/>
      <c r="BD1841" s="40"/>
      <c r="BE1841" s="56" t="str">
        <f t="shared" ca="1" si="352"/>
        <v>NO APLICA</v>
      </c>
      <c r="BF1841" s="37"/>
      <c r="BG1841" s="45"/>
      <c r="BH1841" s="37"/>
      <c r="BI1841" s="36"/>
      <c r="BJ1841" s="37"/>
      <c r="BK1841" s="36"/>
      <c r="BL1841" s="36"/>
      <c r="BM1841" s="53" t="str">
        <f>IF(BJ1841="","",WORKDAY(BJ1841,5,FESTIVOS_CO!A:A))</f>
        <v/>
      </c>
      <c r="BN1841" s="57" t="str">
        <f t="shared" ca="1" si="350"/>
        <v>PENDIENTE HACER AVISO</v>
      </c>
      <c r="BO1841" s="54" t="str">
        <f t="shared" ca="1" si="343"/>
        <v>EN TRÁMITE NOTIF. POR AVISO</v>
      </c>
      <c r="BP1841" s="37"/>
      <c r="BQ1841" s="53" t="str">
        <f>IF(BP1841="","",WORKDAY(BP1841,5,FESTIVOS_CO!A:A))</f>
        <v/>
      </c>
      <c r="BR1841" s="37"/>
      <c r="BS1841" s="36"/>
      <c r="BT1841" s="38"/>
      <c r="BU1841" s="58" t="e">
        <f>VLOOKUP(BT1841,Hoja2!$C:$D,2,0)</f>
        <v>#N/A</v>
      </c>
      <c r="BV1841" s="80" t="str">
        <f>IF(
AND(AO1841="",BD1841="",BQ1841=""),
"EN PROCESO NOTIFICACION / COMUNICACION",
IF(
BT1841="",
"NO APLICA",
IF(
BU1841=60,
IF(AO1841&lt;&gt;"",AO1841,IF(BD1841&lt;&gt;"",BD1841,BQ1841))+60,
WORKDAY(
IF(AO1841&lt;&gt;"",AO1841,IF(BD1841&lt;&gt;"",BD1841,BQ1841)),
BU1841,
FESTIVOS_CO!A:A
)
)
))</f>
        <v>EN PROCESO NOTIFICACION / COMUNICACION</v>
      </c>
      <c r="BW1841" s="44"/>
      <c r="BX1841" s="53"/>
      <c r="BY1841" s="45"/>
      <c r="BZ1841" s="37"/>
      <c r="CA1841" s="54" t="str">
        <f t="shared" si="344"/>
        <v>PENDIENTE EJECUTORIA</v>
      </c>
      <c r="CB1841" s="59" t="str">
        <f t="shared" si="353"/>
        <v/>
      </c>
      <c r="CC1841" s="36"/>
      <c r="CD1841" s="40"/>
      <c r="CE1841" s="46"/>
      <c r="CF1841" s="40"/>
      <c r="CG1841" s="40"/>
      <c r="CH1841" s="40"/>
      <c r="CI1841" s="36"/>
      <c r="CJ1841" s="47"/>
      <c r="CK1841" s="40"/>
      <c r="CL1841" s="40"/>
      <c r="CM1841" s="40"/>
      <c r="CN1841" s="40"/>
    </row>
    <row r="1842" spans="1:92" ht="42.75" hidden="1">
      <c r="A1842" s="49" t="str">
        <f t="shared" si="345"/>
        <v>SIN GESTIÓN</v>
      </c>
      <c r="B1842" s="58"/>
      <c r="C1842" s="37"/>
      <c r="D1842" s="37"/>
      <c r="E1842" s="49" t="str">
        <f t="shared" si="346"/>
        <v>PENDIENTE NOTIFICACIÓN</v>
      </c>
      <c r="F1842" s="141" t="str">
        <f t="shared" si="347"/>
        <v>PENDIENTE NOTIFICACIÓN</v>
      </c>
      <c r="G1842" s="49" t="str">
        <f t="shared" si="348"/>
        <v/>
      </c>
      <c r="H1842" s="51" t="str">
        <f ca="1">IF(
L1842="",
"",
IF(
NETWORKDAYS(L1842,IF(M1842&lt;&gt;"",M1842,TODAY()),FESTIVOS_CO!A:A)&gt;2,
"VENCIDO",
IF(
NETWORKDAYS(L1842,IF(M1842&lt;&gt;"",M1842,TODAY()),FESTIVOS_CO!A:A)=2,
"ALERTA",
"A TIEMPO"
)))</f>
        <v/>
      </c>
      <c r="I1842" s="40"/>
      <c r="J1842" s="36"/>
      <c r="K1842" s="37"/>
      <c r="L1842" s="50"/>
      <c r="M1842" s="37"/>
      <c r="N1842" s="52"/>
      <c r="O1842" s="52"/>
      <c r="P1842" s="36"/>
      <c r="Q1842" s="36"/>
      <c r="R1842" s="40"/>
      <c r="S1842" s="36"/>
      <c r="T1842" s="40"/>
      <c r="U1842" s="40"/>
      <c r="V1842" s="81"/>
      <c r="W1842" s="40"/>
      <c r="X1842" s="40"/>
      <c r="Y1842" s="40"/>
      <c r="Z1842" s="38" t="str">
        <f>IFERROR(VLOOKUP(Y1842,DIRECTORIO!A:B,2,FALSE),"")</f>
        <v/>
      </c>
      <c r="AA1842" s="40"/>
      <c r="AB1842" s="40"/>
      <c r="AC1842" s="40"/>
      <c r="AD1842" s="40"/>
      <c r="AE1842" s="40"/>
      <c r="AF1842" s="40"/>
      <c r="AG1842" s="41" t="s">
        <v>109</v>
      </c>
      <c r="AH1842" s="42"/>
      <c r="AI1842" s="54" t="str">
        <f t="shared" ca="1" si="349"/>
        <v>PENDIENTE NOTIFICACIÓN ELECTRÓNICA</v>
      </c>
      <c r="AJ1842" s="37"/>
      <c r="AK1842" s="37"/>
      <c r="AL1842" s="37"/>
      <c r="AM1842" s="53" t="str">
        <f>IF(AK1842="","",WORKDAY(AK1842,5,FESTIVOS_CO!A:A))</f>
        <v/>
      </c>
      <c r="AN1842" s="37"/>
      <c r="AO1842" s="37"/>
      <c r="AP1842" s="54" t="str">
        <f t="shared" ca="1" si="354"/>
        <v>NO APLICA</v>
      </c>
      <c r="AQ1842" s="36"/>
      <c r="AR1842" s="43"/>
      <c r="AS1842" s="37"/>
      <c r="AT1842" s="36"/>
      <c r="AU1842" s="37"/>
      <c r="AV1842" s="36"/>
      <c r="AW1842" s="36"/>
      <c r="AX1842" s="37"/>
      <c r="AY1842" s="140" t="str">
        <f>IF(AU1842="","",WORKDAY(AU1842,5,FESTIVOS_CO!A:A))</f>
        <v/>
      </c>
      <c r="AZ1842" s="54" t="str">
        <f t="shared" ca="1" si="351"/>
        <v>NO APLICA</v>
      </c>
      <c r="BA1842" s="55" t="str">
        <f>IF(AX1842="","",WORKDAY(AX1842,5,FESTIVOS_CO!A:A))</f>
        <v/>
      </c>
      <c r="BB1842" s="39"/>
      <c r="BC1842" s="40"/>
      <c r="BD1842" s="40"/>
      <c r="BE1842" s="56" t="str">
        <f t="shared" ca="1" si="352"/>
        <v>NO APLICA</v>
      </c>
      <c r="BF1842" s="37"/>
      <c r="BG1842" s="45"/>
      <c r="BH1842" s="37"/>
      <c r="BI1842" s="36"/>
      <c r="BJ1842" s="37"/>
      <c r="BK1842" s="36"/>
      <c r="BL1842" s="36"/>
      <c r="BM1842" s="53" t="str">
        <f>IF(BJ1842="","",WORKDAY(BJ1842,5,FESTIVOS_CO!A:A))</f>
        <v/>
      </c>
      <c r="BN1842" s="57" t="str">
        <f t="shared" ca="1" si="350"/>
        <v>PENDIENTE HACER AVISO</v>
      </c>
      <c r="BO1842" s="54" t="str">
        <f t="shared" ca="1" si="343"/>
        <v>EN TRÁMITE NOTIF. POR AVISO</v>
      </c>
      <c r="BP1842" s="37"/>
      <c r="BQ1842" s="53" t="str">
        <f>IF(BP1842="","",WORKDAY(BP1842,5,FESTIVOS_CO!A:A))</f>
        <v/>
      </c>
      <c r="BR1842" s="37"/>
      <c r="BS1842" s="36"/>
      <c r="BT1842" s="38"/>
      <c r="BU1842" s="58" t="e">
        <f>VLOOKUP(BT1842,Hoja2!$C:$D,2,0)</f>
        <v>#N/A</v>
      </c>
      <c r="BV1842" s="80" t="str">
        <f>IF(
AND(AO1842="",BD1842="",BQ1842=""),
"EN PROCESO NOTIFICACION / COMUNICACION",
IF(
BT1842="",
"NO APLICA",
IF(
BU1842=60,
IF(AO1842&lt;&gt;"",AO1842,IF(BD1842&lt;&gt;"",BD1842,BQ1842))+60,
WORKDAY(
IF(AO1842&lt;&gt;"",AO1842,IF(BD1842&lt;&gt;"",BD1842,BQ1842)),
BU1842,
FESTIVOS_CO!A:A
)
)
))</f>
        <v>EN PROCESO NOTIFICACION / COMUNICACION</v>
      </c>
      <c r="BW1842" s="44"/>
      <c r="BX1842" s="53"/>
      <c r="BY1842" s="45"/>
      <c r="BZ1842" s="37"/>
      <c r="CA1842" s="54" t="str">
        <f t="shared" si="344"/>
        <v>PENDIENTE EJECUTORIA</v>
      </c>
      <c r="CB1842" s="59" t="str">
        <f t="shared" si="353"/>
        <v/>
      </c>
      <c r="CC1842" s="36"/>
      <c r="CD1842" s="40"/>
      <c r="CE1842" s="46"/>
      <c r="CF1842" s="40"/>
      <c r="CG1842" s="40"/>
      <c r="CH1842" s="40"/>
      <c r="CI1842" s="36"/>
      <c r="CJ1842" s="47"/>
      <c r="CK1842" s="40"/>
      <c r="CL1842" s="40"/>
      <c r="CM1842" s="40"/>
      <c r="CN1842" s="40"/>
    </row>
    <row r="1843" spans="1:92" ht="42.75" hidden="1">
      <c r="A1843" s="49" t="str">
        <f t="shared" si="345"/>
        <v>SIN GESTIÓN</v>
      </c>
      <c r="B1843" s="58"/>
      <c r="C1843" s="37"/>
      <c r="D1843" s="37"/>
      <c r="E1843" s="49" t="str">
        <f t="shared" si="346"/>
        <v>PENDIENTE NOTIFICACIÓN</v>
      </c>
      <c r="F1843" s="141" t="str">
        <f t="shared" si="347"/>
        <v>PENDIENTE NOTIFICACIÓN</v>
      </c>
      <c r="G1843" s="49" t="str">
        <f t="shared" si="348"/>
        <v/>
      </c>
      <c r="H1843" s="51" t="str">
        <f ca="1">IF(
L1843="",
"",
IF(
NETWORKDAYS(L1843,IF(M1843&lt;&gt;"",M1843,TODAY()),FESTIVOS_CO!A:A)&gt;2,
"VENCIDO",
IF(
NETWORKDAYS(L1843,IF(M1843&lt;&gt;"",M1843,TODAY()),FESTIVOS_CO!A:A)=2,
"ALERTA",
"A TIEMPO"
)))</f>
        <v/>
      </c>
      <c r="I1843" s="40"/>
      <c r="J1843" s="36"/>
      <c r="K1843" s="37"/>
      <c r="L1843" s="50"/>
      <c r="M1843" s="37"/>
      <c r="N1843" s="52"/>
      <c r="O1843" s="52"/>
      <c r="P1843" s="36"/>
      <c r="Q1843" s="36"/>
      <c r="R1843" s="40"/>
      <c r="S1843" s="36"/>
      <c r="T1843" s="40"/>
      <c r="U1843" s="40"/>
      <c r="V1843" s="81"/>
      <c r="W1843" s="40"/>
      <c r="X1843" s="40"/>
      <c r="Y1843" s="40"/>
      <c r="Z1843" s="38" t="str">
        <f>IFERROR(VLOOKUP(Y1843,DIRECTORIO!A:B,2,FALSE),"")</f>
        <v/>
      </c>
      <c r="AA1843" s="40"/>
      <c r="AB1843" s="40"/>
      <c r="AC1843" s="40"/>
      <c r="AD1843" s="40"/>
      <c r="AE1843" s="40"/>
      <c r="AF1843" s="40"/>
      <c r="AG1843" s="41" t="s">
        <v>109</v>
      </c>
      <c r="AH1843" s="42"/>
      <c r="AI1843" s="54" t="str">
        <f t="shared" ca="1" si="349"/>
        <v>PENDIENTE NOTIFICACIÓN ELECTRÓNICA</v>
      </c>
      <c r="AJ1843" s="37"/>
      <c r="AK1843" s="37"/>
      <c r="AL1843" s="37"/>
      <c r="AM1843" s="53" t="str">
        <f>IF(AK1843="","",WORKDAY(AK1843,5,FESTIVOS_CO!A:A))</f>
        <v/>
      </c>
      <c r="AN1843" s="37"/>
      <c r="AO1843" s="37"/>
      <c r="AP1843" s="54" t="str">
        <f t="shared" ca="1" si="354"/>
        <v>NO APLICA</v>
      </c>
      <c r="AQ1843" s="36"/>
      <c r="AR1843" s="43"/>
      <c r="AS1843" s="37"/>
      <c r="AT1843" s="36"/>
      <c r="AU1843" s="37"/>
      <c r="AV1843" s="36"/>
      <c r="AW1843" s="36"/>
      <c r="AX1843" s="37"/>
      <c r="AY1843" s="140" t="str">
        <f>IF(AU1843="","",WORKDAY(AU1843,5,FESTIVOS_CO!A:A))</f>
        <v/>
      </c>
      <c r="AZ1843" s="54" t="str">
        <f t="shared" ca="1" si="351"/>
        <v>NO APLICA</v>
      </c>
      <c r="BA1843" s="55" t="str">
        <f>IF(AX1843="","",WORKDAY(AX1843,5,FESTIVOS_CO!A:A))</f>
        <v/>
      </c>
      <c r="BB1843" s="39"/>
      <c r="BC1843" s="40"/>
      <c r="BD1843" s="40"/>
      <c r="BE1843" s="56" t="str">
        <f t="shared" ca="1" si="352"/>
        <v>NO APLICA</v>
      </c>
      <c r="BF1843" s="37"/>
      <c r="BG1843" s="45"/>
      <c r="BH1843" s="37"/>
      <c r="BI1843" s="36"/>
      <c r="BJ1843" s="37"/>
      <c r="BK1843" s="36"/>
      <c r="BL1843" s="36"/>
      <c r="BM1843" s="53" t="str">
        <f>IF(BJ1843="","",WORKDAY(BJ1843,5,FESTIVOS_CO!A:A))</f>
        <v/>
      </c>
      <c r="BN1843" s="57" t="str">
        <f t="shared" ca="1" si="350"/>
        <v>PENDIENTE HACER AVISO</v>
      </c>
      <c r="BO1843" s="54" t="str">
        <f t="shared" ca="1" si="343"/>
        <v>EN TRÁMITE NOTIF. POR AVISO</v>
      </c>
      <c r="BP1843" s="37"/>
      <c r="BQ1843" s="53" t="str">
        <f>IF(BP1843="","",WORKDAY(BP1843,5,FESTIVOS_CO!A:A))</f>
        <v/>
      </c>
      <c r="BR1843" s="37"/>
      <c r="BS1843" s="36"/>
      <c r="BT1843" s="38"/>
      <c r="BU1843" s="58" t="e">
        <f>VLOOKUP(BT1843,Hoja2!$C:$D,2,0)</f>
        <v>#N/A</v>
      </c>
      <c r="BV1843" s="80" t="str">
        <f>IF(
AND(AO1843="",BD1843="",BQ1843=""),
"EN PROCESO NOTIFICACION / COMUNICACION",
IF(
BT1843="",
"NO APLICA",
IF(
BU1843=60,
IF(AO1843&lt;&gt;"",AO1843,IF(BD1843&lt;&gt;"",BD1843,BQ1843))+60,
WORKDAY(
IF(AO1843&lt;&gt;"",AO1843,IF(BD1843&lt;&gt;"",BD1843,BQ1843)),
BU1843,
FESTIVOS_CO!A:A
)
)
))</f>
        <v>EN PROCESO NOTIFICACION / COMUNICACION</v>
      </c>
      <c r="BW1843" s="44"/>
      <c r="BX1843" s="53"/>
      <c r="BY1843" s="45"/>
      <c r="BZ1843" s="37"/>
      <c r="CA1843" s="54" t="str">
        <f t="shared" si="344"/>
        <v>PENDIENTE EJECUTORIA</v>
      </c>
      <c r="CB1843" s="59" t="str">
        <f t="shared" si="353"/>
        <v/>
      </c>
      <c r="CC1843" s="36"/>
      <c r="CD1843" s="40"/>
      <c r="CE1843" s="46"/>
      <c r="CF1843" s="40"/>
      <c r="CG1843" s="40"/>
      <c r="CH1843" s="40"/>
      <c r="CI1843" s="36"/>
      <c r="CJ1843" s="47"/>
      <c r="CK1843" s="40"/>
      <c r="CL1843" s="40"/>
      <c r="CM1843" s="40"/>
      <c r="CN1843" s="40"/>
    </row>
    <row r="1844" spans="1:92" ht="42.75" hidden="1">
      <c r="A1844" s="49" t="str">
        <f t="shared" si="345"/>
        <v>SIN GESTIÓN</v>
      </c>
      <c r="B1844" s="58"/>
      <c r="C1844" s="37"/>
      <c r="D1844" s="37"/>
      <c r="E1844" s="49" t="str">
        <f t="shared" si="346"/>
        <v>PENDIENTE NOTIFICACIÓN</v>
      </c>
      <c r="F1844" s="141" t="str">
        <f t="shared" si="347"/>
        <v>PENDIENTE NOTIFICACIÓN</v>
      </c>
      <c r="G1844" s="49" t="str">
        <f t="shared" si="348"/>
        <v/>
      </c>
      <c r="H1844" s="51" t="str">
        <f ca="1">IF(
L1844="",
"",
IF(
NETWORKDAYS(L1844,IF(M1844&lt;&gt;"",M1844,TODAY()),FESTIVOS_CO!A:A)&gt;2,
"VENCIDO",
IF(
NETWORKDAYS(L1844,IF(M1844&lt;&gt;"",M1844,TODAY()),FESTIVOS_CO!A:A)=2,
"ALERTA",
"A TIEMPO"
)))</f>
        <v/>
      </c>
      <c r="I1844" s="40"/>
      <c r="J1844" s="36"/>
      <c r="K1844" s="37"/>
      <c r="L1844" s="50"/>
      <c r="M1844" s="37"/>
      <c r="N1844" s="52"/>
      <c r="O1844" s="52"/>
      <c r="P1844" s="36"/>
      <c r="Q1844" s="36"/>
      <c r="R1844" s="40"/>
      <c r="S1844" s="36"/>
      <c r="T1844" s="40"/>
      <c r="U1844" s="40"/>
      <c r="V1844" s="81"/>
      <c r="W1844" s="40"/>
      <c r="X1844" s="40"/>
      <c r="Y1844" s="40"/>
      <c r="Z1844" s="38" t="str">
        <f>IFERROR(VLOOKUP(Y1844,DIRECTORIO!A:B,2,FALSE),"")</f>
        <v/>
      </c>
      <c r="AA1844" s="40"/>
      <c r="AB1844" s="40"/>
      <c r="AC1844" s="40"/>
      <c r="AD1844" s="40"/>
      <c r="AE1844" s="40"/>
      <c r="AF1844" s="40"/>
      <c r="AG1844" s="41" t="s">
        <v>109</v>
      </c>
      <c r="AH1844" s="42"/>
      <c r="AI1844" s="54" t="str">
        <f t="shared" ca="1" si="349"/>
        <v>PENDIENTE NOTIFICACIÓN ELECTRÓNICA</v>
      </c>
      <c r="AJ1844" s="37"/>
      <c r="AK1844" s="37"/>
      <c r="AL1844" s="37"/>
      <c r="AM1844" s="53" t="str">
        <f>IF(AK1844="","",WORKDAY(AK1844,5,FESTIVOS_CO!A:A))</f>
        <v/>
      </c>
      <c r="AN1844" s="37"/>
      <c r="AO1844" s="37"/>
      <c r="AP1844" s="54" t="str">
        <f t="shared" ca="1" si="354"/>
        <v>NO APLICA</v>
      </c>
      <c r="AQ1844" s="36"/>
      <c r="AR1844" s="43"/>
      <c r="AS1844" s="37"/>
      <c r="AT1844" s="36"/>
      <c r="AU1844" s="37"/>
      <c r="AV1844" s="36"/>
      <c r="AW1844" s="36"/>
      <c r="AX1844" s="37"/>
      <c r="AY1844" s="140" t="str">
        <f>IF(AU1844="","",WORKDAY(AU1844,5,FESTIVOS_CO!A:A))</f>
        <v/>
      </c>
      <c r="AZ1844" s="54" t="str">
        <f t="shared" ca="1" si="351"/>
        <v>NO APLICA</v>
      </c>
      <c r="BA1844" s="55" t="str">
        <f>IF(AX1844="","",WORKDAY(AX1844,5,FESTIVOS_CO!A:A))</f>
        <v/>
      </c>
      <c r="BB1844" s="39"/>
      <c r="BC1844" s="40"/>
      <c r="BD1844" s="40"/>
      <c r="BE1844" s="56" t="str">
        <f t="shared" ca="1" si="352"/>
        <v>NO APLICA</v>
      </c>
      <c r="BF1844" s="37"/>
      <c r="BG1844" s="45"/>
      <c r="BH1844" s="37"/>
      <c r="BI1844" s="36"/>
      <c r="BJ1844" s="37"/>
      <c r="BK1844" s="36"/>
      <c r="BL1844" s="36"/>
      <c r="BM1844" s="53" t="str">
        <f>IF(BJ1844="","",WORKDAY(BJ1844,5,FESTIVOS_CO!A:A))</f>
        <v/>
      </c>
      <c r="BN1844" s="57" t="str">
        <f t="shared" ca="1" si="350"/>
        <v>PENDIENTE HACER AVISO</v>
      </c>
      <c r="BO1844" s="54" t="str">
        <f t="shared" ca="1" si="343"/>
        <v>EN TRÁMITE NOTIF. POR AVISO</v>
      </c>
      <c r="BP1844" s="37"/>
      <c r="BQ1844" s="53" t="str">
        <f>IF(BP1844="","",WORKDAY(BP1844,5,FESTIVOS_CO!A:A))</f>
        <v/>
      </c>
      <c r="BR1844" s="37"/>
      <c r="BS1844" s="36"/>
      <c r="BT1844" s="38"/>
      <c r="BU1844" s="58" t="e">
        <f>VLOOKUP(BT1844,Hoja2!$C:$D,2,0)</f>
        <v>#N/A</v>
      </c>
      <c r="BV1844" s="80" t="str">
        <f>IF(
AND(AO1844="",BD1844="",BQ1844=""),
"EN PROCESO NOTIFICACION / COMUNICACION",
IF(
BT1844="",
"NO APLICA",
IF(
BU1844=60,
IF(AO1844&lt;&gt;"",AO1844,IF(BD1844&lt;&gt;"",BD1844,BQ1844))+60,
WORKDAY(
IF(AO1844&lt;&gt;"",AO1844,IF(BD1844&lt;&gt;"",BD1844,BQ1844)),
BU1844,
FESTIVOS_CO!A:A
)
)
))</f>
        <v>EN PROCESO NOTIFICACION / COMUNICACION</v>
      </c>
      <c r="BW1844" s="44"/>
      <c r="BX1844" s="53"/>
      <c r="BY1844" s="45"/>
      <c r="BZ1844" s="37"/>
      <c r="CA1844" s="54" t="str">
        <f t="shared" si="344"/>
        <v>PENDIENTE EJECUTORIA</v>
      </c>
      <c r="CB1844" s="59" t="str">
        <f t="shared" si="353"/>
        <v/>
      </c>
      <c r="CC1844" s="36"/>
      <c r="CD1844" s="40"/>
      <c r="CE1844" s="46"/>
      <c r="CF1844" s="40"/>
      <c r="CG1844" s="40"/>
      <c r="CH1844" s="40"/>
      <c r="CI1844" s="36"/>
      <c r="CJ1844" s="47"/>
      <c r="CK1844" s="40"/>
      <c r="CL1844" s="40"/>
      <c r="CM1844" s="40"/>
      <c r="CN1844" s="40"/>
    </row>
    <row r="1845" spans="1:92" ht="42.75" hidden="1">
      <c r="A1845" s="49" t="str">
        <f t="shared" si="345"/>
        <v>SIN GESTIÓN</v>
      </c>
      <c r="B1845" s="58"/>
      <c r="C1845" s="37"/>
      <c r="D1845" s="37"/>
      <c r="E1845" s="49" t="str">
        <f t="shared" si="346"/>
        <v>PENDIENTE NOTIFICACIÓN</v>
      </c>
      <c r="F1845" s="141" t="str">
        <f t="shared" si="347"/>
        <v>PENDIENTE NOTIFICACIÓN</v>
      </c>
      <c r="G1845" s="49" t="str">
        <f t="shared" si="348"/>
        <v/>
      </c>
      <c r="H1845" s="51" t="str">
        <f ca="1">IF(
L1845="",
"",
IF(
NETWORKDAYS(L1845,IF(M1845&lt;&gt;"",M1845,TODAY()),FESTIVOS_CO!A:A)&gt;2,
"VENCIDO",
IF(
NETWORKDAYS(L1845,IF(M1845&lt;&gt;"",M1845,TODAY()),FESTIVOS_CO!A:A)=2,
"ALERTA",
"A TIEMPO"
)))</f>
        <v/>
      </c>
      <c r="I1845" s="40"/>
      <c r="J1845" s="36"/>
      <c r="K1845" s="37"/>
      <c r="L1845" s="50"/>
      <c r="M1845" s="37"/>
      <c r="N1845" s="52"/>
      <c r="O1845" s="52"/>
      <c r="P1845" s="36"/>
      <c r="Q1845" s="36"/>
      <c r="R1845" s="40"/>
      <c r="S1845" s="36"/>
      <c r="T1845" s="40"/>
      <c r="U1845" s="40"/>
      <c r="V1845" s="81"/>
      <c r="W1845" s="40"/>
      <c r="X1845" s="40"/>
      <c r="Y1845" s="40"/>
      <c r="Z1845" s="38" t="str">
        <f>IFERROR(VLOOKUP(Y1845,DIRECTORIO!A:B,2,FALSE),"")</f>
        <v/>
      </c>
      <c r="AA1845" s="40"/>
      <c r="AB1845" s="40"/>
      <c r="AC1845" s="40"/>
      <c r="AD1845" s="40"/>
      <c r="AE1845" s="40"/>
      <c r="AF1845" s="40"/>
      <c r="AG1845" s="41" t="s">
        <v>109</v>
      </c>
      <c r="AH1845" s="42"/>
      <c r="AI1845" s="54" t="str">
        <f t="shared" ca="1" si="349"/>
        <v>PENDIENTE NOTIFICACIÓN ELECTRÓNICA</v>
      </c>
      <c r="AJ1845" s="37"/>
      <c r="AK1845" s="37"/>
      <c r="AL1845" s="37"/>
      <c r="AM1845" s="53" t="str">
        <f>IF(AK1845="","",WORKDAY(AK1845,5,FESTIVOS_CO!A:A))</f>
        <v/>
      </c>
      <c r="AN1845" s="37"/>
      <c r="AO1845" s="37"/>
      <c r="AP1845" s="54" t="str">
        <f t="shared" ca="1" si="354"/>
        <v>NO APLICA</v>
      </c>
      <c r="AQ1845" s="36"/>
      <c r="AR1845" s="43"/>
      <c r="AS1845" s="37"/>
      <c r="AT1845" s="36"/>
      <c r="AU1845" s="37"/>
      <c r="AV1845" s="36"/>
      <c r="AW1845" s="36"/>
      <c r="AX1845" s="37"/>
      <c r="AY1845" s="140" t="str">
        <f>IF(AU1845="","",WORKDAY(AU1845,5,FESTIVOS_CO!A:A))</f>
        <v/>
      </c>
      <c r="AZ1845" s="54" t="str">
        <f t="shared" ca="1" si="351"/>
        <v>NO APLICA</v>
      </c>
      <c r="BA1845" s="55" t="str">
        <f>IF(AX1845="","",WORKDAY(AX1845,5,FESTIVOS_CO!A:A))</f>
        <v/>
      </c>
      <c r="BB1845" s="39"/>
      <c r="BC1845" s="40"/>
      <c r="BD1845" s="40"/>
      <c r="BE1845" s="56" t="str">
        <f t="shared" ca="1" si="352"/>
        <v>NO APLICA</v>
      </c>
      <c r="BF1845" s="37"/>
      <c r="BG1845" s="45"/>
      <c r="BH1845" s="37"/>
      <c r="BI1845" s="36"/>
      <c r="BJ1845" s="37"/>
      <c r="BK1845" s="36"/>
      <c r="BL1845" s="36"/>
      <c r="BM1845" s="53" t="str">
        <f>IF(BJ1845="","",WORKDAY(BJ1845,5,FESTIVOS_CO!A:A))</f>
        <v/>
      </c>
      <c r="BN1845" s="57" t="str">
        <f t="shared" ca="1" si="350"/>
        <v>PENDIENTE HACER AVISO</v>
      </c>
      <c r="BO1845" s="54" t="str">
        <f t="shared" ca="1" si="343"/>
        <v>EN TRÁMITE NOTIF. POR AVISO</v>
      </c>
      <c r="BP1845" s="37"/>
      <c r="BQ1845" s="53" t="str">
        <f>IF(BP1845="","",WORKDAY(BP1845,5,FESTIVOS_CO!A:A))</f>
        <v/>
      </c>
      <c r="BR1845" s="37"/>
      <c r="BS1845" s="36"/>
      <c r="BT1845" s="38"/>
      <c r="BU1845" s="58" t="e">
        <f>VLOOKUP(BT1845,Hoja2!$C:$D,2,0)</f>
        <v>#N/A</v>
      </c>
      <c r="BV1845" s="80" t="str">
        <f>IF(
AND(AO1845="",BD1845="",BQ1845=""),
"EN PROCESO NOTIFICACION / COMUNICACION",
IF(
BT1845="",
"NO APLICA",
IF(
BU1845=60,
IF(AO1845&lt;&gt;"",AO1845,IF(BD1845&lt;&gt;"",BD1845,BQ1845))+60,
WORKDAY(
IF(AO1845&lt;&gt;"",AO1845,IF(BD1845&lt;&gt;"",BD1845,BQ1845)),
BU1845,
FESTIVOS_CO!A:A
)
)
))</f>
        <v>EN PROCESO NOTIFICACION / COMUNICACION</v>
      </c>
      <c r="BW1845" s="44"/>
      <c r="BX1845" s="53"/>
      <c r="BY1845" s="45"/>
      <c r="BZ1845" s="37"/>
      <c r="CA1845" s="54" t="str">
        <f t="shared" si="344"/>
        <v>PENDIENTE EJECUTORIA</v>
      </c>
      <c r="CB1845" s="59" t="str">
        <f t="shared" si="353"/>
        <v/>
      </c>
      <c r="CC1845" s="36"/>
      <c r="CD1845" s="40"/>
      <c r="CE1845" s="46"/>
      <c r="CF1845" s="40"/>
      <c r="CG1845" s="40"/>
      <c r="CH1845" s="40"/>
      <c r="CI1845" s="36"/>
      <c r="CJ1845" s="47"/>
      <c r="CK1845" s="40"/>
      <c r="CL1845" s="40"/>
      <c r="CM1845" s="40"/>
      <c r="CN1845" s="40"/>
    </row>
    <row r="1846" spans="1:92" ht="42.75" hidden="1">
      <c r="A1846" s="49" t="str">
        <f t="shared" si="345"/>
        <v>SIN GESTIÓN</v>
      </c>
      <c r="B1846" s="58"/>
      <c r="C1846" s="37"/>
      <c r="D1846" s="37"/>
      <c r="E1846" s="49" t="str">
        <f t="shared" si="346"/>
        <v>PENDIENTE NOTIFICACIÓN</v>
      </c>
      <c r="F1846" s="141" t="str">
        <f t="shared" si="347"/>
        <v>PENDIENTE NOTIFICACIÓN</v>
      </c>
      <c r="G1846" s="49" t="str">
        <f t="shared" si="348"/>
        <v/>
      </c>
      <c r="H1846" s="51" t="str">
        <f ca="1">IF(
L1846="",
"",
IF(
NETWORKDAYS(L1846,IF(M1846&lt;&gt;"",M1846,TODAY()),FESTIVOS_CO!A:A)&gt;2,
"VENCIDO",
IF(
NETWORKDAYS(L1846,IF(M1846&lt;&gt;"",M1846,TODAY()),FESTIVOS_CO!A:A)=2,
"ALERTA",
"A TIEMPO"
)))</f>
        <v/>
      </c>
      <c r="I1846" s="40"/>
      <c r="J1846" s="36"/>
      <c r="K1846" s="37"/>
      <c r="L1846" s="50"/>
      <c r="M1846" s="37"/>
      <c r="N1846" s="52"/>
      <c r="O1846" s="52"/>
      <c r="P1846" s="36"/>
      <c r="Q1846" s="36"/>
      <c r="R1846" s="40"/>
      <c r="S1846" s="36"/>
      <c r="T1846" s="40"/>
      <c r="U1846" s="40"/>
      <c r="V1846" s="81"/>
      <c r="W1846" s="40"/>
      <c r="X1846" s="40"/>
      <c r="Y1846" s="40"/>
      <c r="Z1846" s="38" t="str">
        <f>IFERROR(VLOOKUP(Y1846,DIRECTORIO!A:B,2,FALSE),"")</f>
        <v/>
      </c>
      <c r="AA1846" s="40"/>
      <c r="AB1846" s="40"/>
      <c r="AC1846" s="40"/>
      <c r="AD1846" s="40"/>
      <c r="AE1846" s="40"/>
      <c r="AF1846" s="40"/>
      <c r="AG1846" s="41" t="s">
        <v>109</v>
      </c>
      <c r="AH1846" s="42"/>
      <c r="AI1846" s="54" t="str">
        <f t="shared" ca="1" si="349"/>
        <v>PENDIENTE NOTIFICACIÓN ELECTRÓNICA</v>
      </c>
      <c r="AJ1846" s="37"/>
      <c r="AK1846" s="37"/>
      <c r="AL1846" s="37"/>
      <c r="AM1846" s="53" t="str">
        <f>IF(AK1846="","",WORKDAY(AK1846,5,FESTIVOS_CO!A:A))</f>
        <v/>
      </c>
      <c r="AN1846" s="37"/>
      <c r="AO1846" s="37"/>
      <c r="AP1846" s="54" t="str">
        <f t="shared" ca="1" si="354"/>
        <v>NO APLICA</v>
      </c>
      <c r="AQ1846" s="36"/>
      <c r="AR1846" s="43"/>
      <c r="AS1846" s="37"/>
      <c r="AT1846" s="36"/>
      <c r="AU1846" s="37"/>
      <c r="AV1846" s="36"/>
      <c r="AW1846" s="36"/>
      <c r="AX1846" s="37"/>
      <c r="AY1846" s="140" t="str">
        <f>IF(AU1846="","",WORKDAY(AU1846,5,FESTIVOS_CO!A:A))</f>
        <v/>
      </c>
      <c r="AZ1846" s="54" t="str">
        <f t="shared" ca="1" si="351"/>
        <v>NO APLICA</v>
      </c>
      <c r="BA1846" s="55" t="str">
        <f>IF(AX1846="","",WORKDAY(AX1846,5,FESTIVOS_CO!A:A))</f>
        <v/>
      </c>
      <c r="BB1846" s="39"/>
      <c r="BC1846" s="40"/>
      <c r="BD1846" s="40"/>
      <c r="BE1846" s="56" t="str">
        <f t="shared" ca="1" si="352"/>
        <v>NO APLICA</v>
      </c>
      <c r="BF1846" s="37"/>
      <c r="BG1846" s="45"/>
      <c r="BH1846" s="37"/>
      <c r="BI1846" s="36"/>
      <c r="BJ1846" s="37"/>
      <c r="BK1846" s="36"/>
      <c r="BL1846" s="36"/>
      <c r="BM1846" s="53" t="str">
        <f>IF(BJ1846="","",WORKDAY(BJ1846,5,FESTIVOS_CO!A:A))</f>
        <v/>
      </c>
      <c r="BN1846" s="57" t="str">
        <f t="shared" ca="1" si="350"/>
        <v>PENDIENTE HACER AVISO</v>
      </c>
      <c r="BO1846" s="54" t="str">
        <f t="shared" ref="BO1846:BO1909" ca="1" si="355">IF(BN1846="NOTIFICACIÓN PERSONAL COMPLETA",
"NO PROCEDE AVISO",
IF(BR1846="SI",
"NOTIFICACION POR AVISO TERMINADA",
IF(BE1846="NO PROCEDE",
"NO PROCEDE AVISO",
IF(BN1846="VERIFICAR SI PROCEDE RECURSO",
"NOTIFICACIÓN POR AVISO COMPLETA",
"EN TRÁMITE NOTIF. POR AVISO"
))))</f>
        <v>EN TRÁMITE NOTIF. POR AVISO</v>
      </c>
      <c r="BP1846" s="37"/>
      <c r="BQ1846" s="53" t="str">
        <f>IF(BP1846="","",WORKDAY(BP1846,5,FESTIVOS_CO!A:A))</f>
        <v/>
      </c>
      <c r="BR1846" s="37"/>
      <c r="BS1846" s="36"/>
      <c r="BT1846" s="38"/>
      <c r="BU1846" s="58" t="e">
        <f>VLOOKUP(BT1846,Hoja2!$C:$D,2,0)</f>
        <v>#N/A</v>
      </c>
      <c r="BV1846" s="80" t="str">
        <f>IF(
AND(AO1846="",BD1846="",BQ1846=""),
"EN PROCESO NOTIFICACION / COMUNICACION",
IF(
BT1846="",
"NO APLICA",
IF(
BU1846=60,
IF(AO1846&lt;&gt;"",AO1846,IF(BD1846&lt;&gt;"",BD1846,BQ1846))+60,
WORKDAY(
IF(AO1846&lt;&gt;"",AO1846,IF(BD1846&lt;&gt;"",BD1846,BQ1846)),
BU1846,
FESTIVOS_CO!A:A
)
)
))</f>
        <v>EN PROCESO NOTIFICACION / COMUNICACION</v>
      </c>
      <c r="BW1846" s="44"/>
      <c r="BX1846" s="53"/>
      <c r="BY1846" s="45"/>
      <c r="BZ1846" s="37"/>
      <c r="CA1846" s="54" t="str">
        <f t="shared" ref="CA1846:CA1909" si="356">IF(BW1846&lt;&gt;"SI",
"PENDIENTE EJECUTORIA",
IF(AND(BX1846="",BY1846="",BZ1846=""),
"PENDIENTE HACER EJECUTORIA",
IF(AND(BX1846&lt;&gt;"",BY1846="",BZ1846=""),
"PENDIENTE REVISION EJECUTORIA",
IF(AND(BX1846&lt;&gt;"",BY1846&lt;&gt;"",BZ1846=""),
"PENDIENTE FIRMA EJECUTORIA",
"PROCESO EJECUTORIA TERMINADO"
))))</f>
        <v>PENDIENTE EJECUTORIA</v>
      </c>
      <c r="CB1846" s="59" t="str">
        <f t="shared" si="353"/>
        <v/>
      </c>
      <c r="CC1846" s="36"/>
      <c r="CD1846" s="40"/>
      <c r="CE1846" s="46"/>
      <c r="CF1846" s="40"/>
      <c r="CG1846" s="40"/>
      <c r="CH1846" s="40"/>
      <c r="CI1846" s="36"/>
      <c r="CJ1846" s="47"/>
      <c r="CK1846" s="40"/>
      <c r="CL1846" s="40"/>
      <c r="CM1846" s="40"/>
      <c r="CN1846" s="40"/>
    </row>
    <row r="1847" spans="1:92" ht="42.75" hidden="1">
      <c r="A1847" s="49" t="str">
        <f t="shared" si="345"/>
        <v>SIN GESTIÓN</v>
      </c>
      <c r="B1847" s="58"/>
      <c r="C1847" s="37"/>
      <c r="D1847" s="37"/>
      <c r="E1847" s="49" t="str">
        <f t="shared" si="346"/>
        <v>PENDIENTE NOTIFICACIÓN</v>
      </c>
      <c r="F1847" s="141" t="str">
        <f t="shared" si="347"/>
        <v>PENDIENTE NOTIFICACIÓN</v>
      </c>
      <c r="G1847" s="49" t="str">
        <f t="shared" si="348"/>
        <v/>
      </c>
      <c r="H1847" s="51" t="str">
        <f ca="1">IF(
L1847="",
"",
IF(
NETWORKDAYS(L1847,IF(M1847&lt;&gt;"",M1847,TODAY()),FESTIVOS_CO!A:A)&gt;2,
"VENCIDO",
IF(
NETWORKDAYS(L1847,IF(M1847&lt;&gt;"",M1847,TODAY()),FESTIVOS_CO!A:A)=2,
"ALERTA",
"A TIEMPO"
)))</f>
        <v/>
      </c>
      <c r="I1847" s="40"/>
      <c r="J1847" s="36"/>
      <c r="K1847" s="37"/>
      <c r="L1847" s="50"/>
      <c r="M1847" s="37"/>
      <c r="N1847" s="52"/>
      <c r="O1847" s="52"/>
      <c r="P1847" s="36"/>
      <c r="Q1847" s="36"/>
      <c r="R1847" s="40"/>
      <c r="S1847" s="36"/>
      <c r="T1847" s="40"/>
      <c r="U1847" s="40"/>
      <c r="V1847" s="81"/>
      <c r="W1847" s="40"/>
      <c r="X1847" s="40"/>
      <c r="Y1847" s="40"/>
      <c r="Z1847" s="38" t="str">
        <f>IFERROR(VLOOKUP(Y1847,DIRECTORIO!A:B,2,FALSE),"")</f>
        <v/>
      </c>
      <c r="AA1847" s="40"/>
      <c r="AB1847" s="40"/>
      <c r="AC1847" s="40"/>
      <c r="AD1847" s="40"/>
      <c r="AE1847" s="40"/>
      <c r="AF1847" s="40"/>
      <c r="AG1847" s="41" t="s">
        <v>109</v>
      </c>
      <c r="AH1847" s="42"/>
      <c r="AI1847" s="54" t="str">
        <f t="shared" ca="1" si="349"/>
        <v>PENDIENTE NOTIFICACIÓN ELECTRÓNICA</v>
      </c>
      <c r="AJ1847" s="37"/>
      <c r="AK1847" s="37"/>
      <c r="AL1847" s="37"/>
      <c r="AM1847" s="53" t="str">
        <f>IF(AK1847="","",WORKDAY(AK1847,5,FESTIVOS_CO!A:A))</f>
        <v/>
      </c>
      <c r="AN1847" s="37"/>
      <c r="AO1847" s="37"/>
      <c r="AP1847" s="54" t="str">
        <f t="shared" ca="1" si="354"/>
        <v>NO APLICA</v>
      </c>
      <c r="AQ1847" s="36"/>
      <c r="AR1847" s="43"/>
      <c r="AS1847" s="37"/>
      <c r="AT1847" s="36"/>
      <c r="AU1847" s="37"/>
      <c r="AV1847" s="36"/>
      <c r="AW1847" s="36"/>
      <c r="AX1847" s="37"/>
      <c r="AY1847" s="140" t="str">
        <f>IF(AU1847="","",WORKDAY(AU1847,5,FESTIVOS_CO!A:A))</f>
        <v/>
      </c>
      <c r="AZ1847" s="54" t="str">
        <f t="shared" ca="1" si="351"/>
        <v>NO APLICA</v>
      </c>
      <c r="BA1847" s="55" t="str">
        <f>IF(AX1847="","",WORKDAY(AX1847,5,FESTIVOS_CO!A:A))</f>
        <v/>
      </c>
      <c r="BB1847" s="39"/>
      <c r="BC1847" s="40"/>
      <c r="BD1847" s="40"/>
      <c r="BE1847" s="56" t="str">
        <f t="shared" ca="1" si="352"/>
        <v>NO APLICA</v>
      </c>
      <c r="BF1847" s="37"/>
      <c r="BG1847" s="45"/>
      <c r="BH1847" s="37"/>
      <c r="BI1847" s="36"/>
      <c r="BJ1847" s="37"/>
      <c r="BK1847" s="36"/>
      <c r="BL1847" s="36"/>
      <c r="BM1847" s="53" t="str">
        <f>IF(BJ1847="","",WORKDAY(BJ1847,5,FESTIVOS_CO!A:A))</f>
        <v/>
      </c>
      <c r="BN1847" s="57" t="str">
        <f t="shared" ca="1" si="350"/>
        <v>PENDIENTE HACER AVISO</v>
      </c>
      <c r="BO1847" s="54" t="str">
        <f t="shared" ca="1" si="355"/>
        <v>EN TRÁMITE NOTIF. POR AVISO</v>
      </c>
      <c r="BP1847" s="37"/>
      <c r="BQ1847" s="53" t="str">
        <f>IF(BP1847="","",WORKDAY(BP1847,5,FESTIVOS_CO!A:A))</f>
        <v/>
      </c>
      <c r="BR1847" s="37"/>
      <c r="BS1847" s="36"/>
      <c r="BT1847" s="38"/>
      <c r="BU1847" s="58" t="e">
        <f>VLOOKUP(BT1847,Hoja2!$C:$D,2,0)</f>
        <v>#N/A</v>
      </c>
      <c r="BV1847" s="80" t="str">
        <f>IF(
AND(AO1847="",BD1847="",BQ1847=""),
"EN PROCESO NOTIFICACION / COMUNICACION",
IF(
BT1847="",
"NO APLICA",
IF(
BU1847=60,
IF(AO1847&lt;&gt;"",AO1847,IF(BD1847&lt;&gt;"",BD1847,BQ1847))+60,
WORKDAY(
IF(AO1847&lt;&gt;"",AO1847,IF(BD1847&lt;&gt;"",BD1847,BQ1847)),
BU1847,
FESTIVOS_CO!A:A
)
)
))</f>
        <v>EN PROCESO NOTIFICACION / COMUNICACION</v>
      </c>
      <c r="BW1847" s="44"/>
      <c r="BX1847" s="53"/>
      <c r="BY1847" s="45"/>
      <c r="BZ1847" s="37"/>
      <c r="CA1847" s="54" t="str">
        <f t="shared" si="356"/>
        <v>PENDIENTE EJECUTORIA</v>
      </c>
      <c r="CB1847" s="59" t="str">
        <f t="shared" si="353"/>
        <v/>
      </c>
      <c r="CC1847" s="36"/>
      <c r="CD1847" s="40"/>
      <c r="CE1847" s="46"/>
      <c r="CF1847" s="40"/>
      <c r="CG1847" s="40"/>
      <c r="CH1847" s="40"/>
      <c r="CI1847" s="36"/>
      <c r="CJ1847" s="47"/>
      <c r="CK1847" s="40"/>
      <c r="CL1847" s="40"/>
      <c r="CM1847" s="40"/>
      <c r="CN1847" s="40"/>
    </row>
    <row r="1848" spans="1:92" ht="42.75" hidden="1">
      <c r="A1848" s="49" t="str">
        <f t="shared" ref="A1848:A1911" si="357">IF(
AND(Q1848="NO",S1848&lt;&gt;"SI"),
"TERMINADO PRODUCTO NO CONFORME",
IF(
AND(
COUNTBLANK(AJ1848:AO1848)=COLUMNS(AJ1848:AO1848),
COUNTBLANK(AQ1848:AY1848)=COLUMNS(AQ1848:AY1848),
COUNTBLANK(BC1848:BD1848)=COLUMNS(BC1848:BD1848),
COUNTBLANK(BF1848:BM1848)=COLUMNS(BF1848:BM1848),
COUNTBLANK(BP1848:BR1848)=COLUMNS(BP1848:BR1848)
),
"SIN GESTIÓN",
IF(
AND(BC1848&lt;&gt;"",BD1848&lt;&gt;"",AO1848="",AX1848="",BQ1848=""),
"NOTIFICADO POR CONDUCTA CONCLUYENTE",
IF(
AI1848="NOTIFICACIÓN ELECTRÓNICA EFECTIVA",
CA1848,
IF(
OR(
AI1848="NO PROCEDE NOTIFICACIÓN ELECTRÓNICA",
AI1848="REALIZAR CITACIÓN",
AI1848="NOTIFICACIÓN ELECTRÓNICA NO EFECTIVA"
),
IF(
AZ1848="HACER AVISO",
IF(
OR(
BN1848="NOTIFICACIÓN POR AVISO TERMINADA",
BN1848="NOTIFICACIÓN PERSONAL COMPLETA"
),
CA1848,
BN1848
),
AZ1848
),
AI1848
)
)
)
))</f>
        <v>SIN GESTIÓN</v>
      </c>
      <c r="B1848" s="58"/>
      <c r="C1848" s="37"/>
      <c r="D1848" s="37"/>
      <c r="E1848" s="49" t="str">
        <f t="shared" ref="E1848:E1911" si="358">IF(AN1848="SI",
"NOTIFICACIÓN ELECTRÓNICA",
IF(AND(BC1848&lt;&gt;"",BD1848&lt;&gt;""),
"NOTIFICACIÓN PERSONAL",
IF(BL1848="SI",
"NOTIFICACIÓN POR AVISO",
"PENDIENTE NOTIFICACIÓN"
)))</f>
        <v>PENDIENTE NOTIFICACIÓN</v>
      </c>
      <c r="F1848" s="141" t="str">
        <f t="shared" ref="F1848:F1911" si="359">IF(
AND(AN1848&lt;&gt;"SI",AW1848&lt;&gt;"SI",BL1848&lt;&gt;"SI",BC1848="",BD1848=""),
"PENDIENTE NOTIFICACIÓN",
IF(AN1848="SI",
AO1848,
IF(AW1848="SI",
AX1848,
IF(AND(BC1848&lt;&gt;"",BD1848&lt;&gt;""),
BD1848,
IF(BL1848="SI",
BQ1848,
"PENDIENTE NOTIFICACIÓN"
)))))</f>
        <v>PENDIENTE NOTIFICACIÓN</v>
      </c>
      <c r="G1848" s="49" t="str">
        <f t="shared" ref="G1848:G1911" si="360">IF(
OR(
C1848="",
F1848="PENDIENTE NOTIFICACIÓN",
NOT(ISNUMBER(C1848)),
NOT(ISNUMBER(F1848)),
F1848&lt;C1848
),
"",
F1848-C1848
)</f>
        <v/>
      </c>
      <c r="H1848" s="51" t="str">
        <f ca="1">IF(
L1848="",
"",
IF(
NETWORKDAYS(L1848,IF(M1848&lt;&gt;"",M1848,TODAY()),FESTIVOS_CO!A:A)&gt;2,
"VENCIDO",
IF(
NETWORKDAYS(L1848,IF(M1848&lt;&gt;"",M1848,TODAY()),FESTIVOS_CO!A:A)=2,
"ALERTA",
"A TIEMPO"
)))</f>
        <v/>
      </c>
      <c r="I1848" s="40"/>
      <c r="J1848" s="36"/>
      <c r="K1848" s="37"/>
      <c r="L1848" s="50"/>
      <c r="M1848" s="37"/>
      <c r="N1848" s="52"/>
      <c r="O1848" s="52"/>
      <c r="P1848" s="36"/>
      <c r="Q1848" s="36"/>
      <c r="R1848" s="40"/>
      <c r="S1848" s="36"/>
      <c r="T1848" s="40"/>
      <c r="U1848" s="40"/>
      <c r="V1848" s="81"/>
      <c r="W1848" s="40"/>
      <c r="X1848" s="40"/>
      <c r="Y1848" s="40"/>
      <c r="Z1848" s="38" t="str">
        <f>IFERROR(VLOOKUP(Y1848,DIRECTORIO!A:B,2,FALSE),"")</f>
        <v/>
      </c>
      <c r="AA1848" s="40"/>
      <c r="AB1848" s="40"/>
      <c r="AC1848" s="40"/>
      <c r="AD1848" s="40"/>
      <c r="AE1848" s="40"/>
      <c r="AF1848" s="40"/>
      <c r="AG1848" s="41" t="s">
        <v>109</v>
      </c>
      <c r="AH1848" s="42"/>
      <c r="AI1848" s="54" t="str">
        <f t="shared" ref="AI1848:AI1911" ca="1" si="361">IF(AL1848="NO",
"REALIZAR CITACIÓN",
IF(AND(AJ1848="SI",AL1848&lt;&gt;"SI",AL1848&lt;&gt;"NO"),
"PENDIENTE ENTREGA NOTIFICACIÓN ELECTRÓNICA",
IF(AND(AJ1848="SI",AL1848="SI",AN1848="SI"),
"NOTIFICACIÓN ELECTRÓNICA EFECTIVA",
IF(AND(AJ1848="",AK1848="",AL1848="",AM1848="",AN1848="",AO1848=""),
"PENDIENTE NOTIFICACIÓN ELECTRÓNICA",
IF(AJ1848="NO",
"NO PROCEDE NOTIFICACIÓN ELECTRÓNICA",
IF(AND(AJ1848="SI",F1848=""),
"PENDIENTE ENVÍO NOTIFICACIÓN ELECTRÓNICA",
IF(AND(AJ1848="SI",TODAY()-F1848&lt;=5),
"EN ESPERA DE NOTIFICACIÓN ELECTRÓNICA (5 DÍAS)",
"NOTIFICACIÓN ELECTRÓNICA NO EFECTIVA"
)))))))</f>
        <v>PENDIENTE NOTIFICACIÓN ELECTRÓNICA</v>
      </c>
      <c r="AJ1848" s="37"/>
      <c r="AK1848" s="37"/>
      <c r="AL1848" s="37"/>
      <c r="AM1848" s="53" t="str">
        <f>IF(AK1848="","",WORKDAY(AK1848,5,FESTIVOS_CO!A:A))</f>
        <v/>
      </c>
      <c r="AN1848" s="37"/>
      <c r="AO1848" s="37"/>
      <c r="AP1848" s="54" t="str">
        <f t="shared" ca="1" si="354"/>
        <v>NO APLICA</v>
      </c>
      <c r="AQ1848" s="36"/>
      <c r="AR1848" s="43"/>
      <c r="AS1848" s="37"/>
      <c r="AT1848" s="36"/>
      <c r="AU1848" s="37"/>
      <c r="AV1848" s="36"/>
      <c r="AW1848" s="36"/>
      <c r="AX1848" s="37"/>
      <c r="AY1848" s="140" t="str">
        <f>IF(AU1848="","",WORKDAY(AU1848,5,FESTIVOS_CO!A:A))</f>
        <v/>
      </c>
      <c r="AZ1848" s="54" t="str">
        <f t="shared" ca="1" si="351"/>
        <v>NO APLICA</v>
      </c>
      <c r="BA1848" s="55" t="str">
        <f>IF(AX1848="","",WORKDAY(AX1848,5,FESTIVOS_CO!A:A))</f>
        <v/>
      </c>
      <c r="BB1848" s="39"/>
      <c r="BC1848" s="40"/>
      <c r="BD1848" s="40"/>
      <c r="BE1848" s="56" t="str">
        <f t="shared" ca="1" si="352"/>
        <v>NO APLICA</v>
      </c>
      <c r="BF1848" s="37"/>
      <c r="BG1848" s="45"/>
      <c r="BH1848" s="37"/>
      <c r="BI1848" s="36"/>
      <c r="BJ1848" s="37"/>
      <c r="BK1848" s="36"/>
      <c r="BL1848" s="36"/>
      <c r="BM1848" s="53" t="str">
        <f>IF(BJ1848="","",WORKDAY(BJ1848,5,FESTIVOS_CO!A:A))</f>
        <v/>
      </c>
      <c r="BN1848" s="57" t="str">
        <f t="shared" ref="BN1848:BN1911" ca="1" si="362">IF(
AND(AZ1848="CITACIÓN COMPLETA EN ESPERA DE NOTIFICACION PERSONAL",BB1848="NO"),
"PENDIENTE HACER AVISO",
IF(AND(BC1848&lt;&gt;"",BD1848&lt;&gt;""),
"NOTIFICACIÓN PERSONAL COMPLETA",
IF(BR1848="SI",
"NOTIFICACIÓN POR AVISO TERMINADA",
IF(BE1848="NO PROCEDE",
"NO PROCEDE",
IF(BF1848="",
"PENDIENTE HACER AVISO",
IF(BG1848="",
"PENDIENTE REVISIÓN AVISO",
IF(BH1848="",
"PENDIENTE FIRMA AVISO",
IF(BI1848="",
"PENDIENTE RADICAR AVISO",
IF(BL1848="",
"EN TRÁMITE DE ENTREGA AVISO",
IF(BL1848="NO",
"PUBLICAR AVISO CARTELERA",
IF(BL1848="SI",
"VERIFICAR SI PROCEDE RECURSO",
IF(BE1848="HACER AVISO",
"HACER AVISO",
"NO APLICA"
))))))))))))</f>
        <v>PENDIENTE HACER AVISO</v>
      </c>
      <c r="BO1848" s="54" t="str">
        <f t="shared" ca="1" si="355"/>
        <v>EN TRÁMITE NOTIF. POR AVISO</v>
      </c>
      <c r="BP1848" s="37"/>
      <c r="BQ1848" s="53" t="str">
        <f>IF(BP1848="","",WORKDAY(BP1848,5,FESTIVOS_CO!A:A))</f>
        <v/>
      </c>
      <c r="BR1848" s="37"/>
      <c r="BS1848" s="36"/>
      <c r="BT1848" s="38"/>
      <c r="BU1848" s="58" t="e">
        <f>VLOOKUP(BT1848,Hoja2!$C:$D,2,0)</f>
        <v>#N/A</v>
      </c>
      <c r="BV1848" s="80" t="str">
        <f>IF(
AND(AO1848="",BD1848="",BQ1848=""),
"EN PROCESO NOTIFICACION / COMUNICACION",
IF(
BT1848="",
"NO APLICA",
IF(
BU1848=60,
IF(AO1848&lt;&gt;"",AO1848,IF(BD1848&lt;&gt;"",BD1848,BQ1848))+60,
WORKDAY(
IF(AO1848&lt;&gt;"",AO1848,IF(BD1848&lt;&gt;"",BD1848,BQ1848)),
BU1848,
FESTIVOS_CO!A:A
)
)
))</f>
        <v>EN PROCESO NOTIFICACION / COMUNICACION</v>
      </c>
      <c r="BW1848" s="44"/>
      <c r="BX1848" s="53"/>
      <c r="BY1848" s="45"/>
      <c r="BZ1848" s="37"/>
      <c r="CA1848" s="54" t="str">
        <f t="shared" si="356"/>
        <v>PENDIENTE EJECUTORIA</v>
      </c>
      <c r="CB1848" s="59" t="str">
        <f t="shared" si="353"/>
        <v/>
      </c>
      <c r="CC1848" s="36"/>
      <c r="CD1848" s="40"/>
      <c r="CE1848" s="46"/>
      <c r="CF1848" s="40"/>
      <c r="CG1848" s="40"/>
      <c r="CH1848" s="40"/>
      <c r="CI1848" s="36"/>
      <c r="CJ1848" s="47"/>
      <c r="CK1848" s="40"/>
      <c r="CL1848" s="40"/>
      <c r="CM1848" s="40"/>
      <c r="CN1848" s="40"/>
    </row>
    <row r="1849" spans="1:92" ht="42.75" hidden="1">
      <c r="A1849" s="49" t="str">
        <f t="shared" si="357"/>
        <v>SIN GESTIÓN</v>
      </c>
      <c r="B1849" s="58"/>
      <c r="C1849" s="37"/>
      <c r="D1849" s="37"/>
      <c r="E1849" s="49" t="str">
        <f t="shared" si="358"/>
        <v>PENDIENTE NOTIFICACIÓN</v>
      </c>
      <c r="F1849" s="141" t="str">
        <f t="shared" si="359"/>
        <v>PENDIENTE NOTIFICACIÓN</v>
      </c>
      <c r="G1849" s="49" t="str">
        <f t="shared" si="360"/>
        <v/>
      </c>
      <c r="H1849" s="51" t="str">
        <f ca="1">IF(
L1849="",
"",
IF(
NETWORKDAYS(L1849,IF(M1849&lt;&gt;"",M1849,TODAY()),FESTIVOS_CO!A:A)&gt;2,
"VENCIDO",
IF(
NETWORKDAYS(L1849,IF(M1849&lt;&gt;"",M1849,TODAY()),FESTIVOS_CO!A:A)=2,
"ALERTA",
"A TIEMPO"
)))</f>
        <v/>
      </c>
      <c r="I1849" s="40"/>
      <c r="J1849" s="36"/>
      <c r="K1849" s="37"/>
      <c r="L1849" s="50"/>
      <c r="M1849" s="37"/>
      <c r="N1849" s="52"/>
      <c r="O1849" s="52"/>
      <c r="P1849" s="36"/>
      <c r="Q1849" s="36"/>
      <c r="R1849" s="40"/>
      <c r="S1849" s="36"/>
      <c r="T1849" s="40"/>
      <c r="U1849" s="40"/>
      <c r="V1849" s="81"/>
      <c r="W1849" s="40"/>
      <c r="X1849" s="40"/>
      <c r="Y1849" s="40"/>
      <c r="Z1849" s="38" t="str">
        <f>IFERROR(VLOOKUP(Y1849,DIRECTORIO!A:B,2,FALSE),"")</f>
        <v/>
      </c>
      <c r="AA1849" s="40"/>
      <c r="AB1849" s="40"/>
      <c r="AC1849" s="40"/>
      <c r="AD1849" s="40"/>
      <c r="AE1849" s="40"/>
      <c r="AF1849" s="40"/>
      <c r="AG1849" s="41" t="s">
        <v>109</v>
      </c>
      <c r="AH1849" s="42"/>
      <c r="AI1849" s="54" t="str">
        <f t="shared" ca="1" si="361"/>
        <v>PENDIENTE NOTIFICACIÓN ELECTRÓNICA</v>
      </c>
      <c r="AJ1849" s="37"/>
      <c r="AK1849" s="37"/>
      <c r="AL1849" s="37"/>
      <c r="AM1849" s="53" t="str">
        <f>IF(AK1849="","",WORKDAY(AK1849,5,FESTIVOS_CO!A:A))</f>
        <v/>
      </c>
      <c r="AN1849" s="37"/>
      <c r="AO1849" s="37"/>
      <c r="AP1849" s="54" t="str">
        <f t="shared" ca="1" si="354"/>
        <v>NO APLICA</v>
      </c>
      <c r="AQ1849" s="36"/>
      <c r="AR1849" s="43"/>
      <c r="AS1849" s="37"/>
      <c r="AT1849" s="36"/>
      <c r="AU1849" s="37"/>
      <c r="AV1849" s="36"/>
      <c r="AW1849" s="36"/>
      <c r="AX1849" s="37"/>
      <c r="AY1849" s="140" t="str">
        <f>IF(AU1849="","",WORKDAY(AU1849,5,FESTIVOS_CO!A:A))</f>
        <v/>
      </c>
      <c r="AZ1849" s="54" t="str">
        <f t="shared" ca="1" si="351"/>
        <v>NO APLICA</v>
      </c>
      <c r="BA1849" s="55" t="str">
        <f>IF(AX1849="","",WORKDAY(AX1849,5,FESTIVOS_CO!A:A))</f>
        <v/>
      </c>
      <c r="BB1849" s="39"/>
      <c r="BC1849" s="40"/>
      <c r="BD1849" s="40"/>
      <c r="BE1849" s="56" t="str">
        <f t="shared" ca="1" si="352"/>
        <v>NO APLICA</v>
      </c>
      <c r="BF1849" s="37"/>
      <c r="BG1849" s="45"/>
      <c r="BH1849" s="37"/>
      <c r="BI1849" s="36"/>
      <c r="BJ1849" s="37"/>
      <c r="BK1849" s="36"/>
      <c r="BL1849" s="36"/>
      <c r="BM1849" s="53" t="str">
        <f>IF(BJ1849="","",WORKDAY(BJ1849,5,FESTIVOS_CO!A:A))</f>
        <v/>
      </c>
      <c r="BN1849" s="57" t="str">
        <f t="shared" ca="1" si="362"/>
        <v>PENDIENTE HACER AVISO</v>
      </c>
      <c r="BO1849" s="54" t="str">
        <f t="shared" ca="1" si="355"/>
        <v>EN TRÁMITE NOTIF. POR AVISO</v>
      </c>
      <c r="BP1849" s="37"/>
      <c r="BQ1849" s="53" t="str">
        <f>IF(BP1849="","",WORKDAY(BP1849,5,FESTIVOS_CO!A:A))</f>
        <v/>
      </c>
      <c r="BR1849" s="37"/>
      <c r="BS1849" s="36"/>
      <c r="BT1849" s="38"/>
      <c r="BU1849" s="58" t="e">
        <f>VLOOKUP(BT1849,Hoja2!$C:$D,2,0)</f>
        <v>#N/A</v>
      </c>
      <c r="BV1849" s="80" t="str">
        <f>IF(
AND(AO1849="",BD1849="",BQ1849=""),
"EN PROCESO NOTIFICACION / COMUNICACION",
IF(
BT1849="",
"NO APLICA",
IF(
BU1849=60,
IF(AO1849&lt;&gt;"",AO1849,IF(BD1849&lt;&gt;"",BD1849,BQ1849))+60,
WORKDAY(
IF(AO1849&lt;&gt;"",AO1849,IF(BD1849&lt;&gt;"",BD1849,BQ1849)),
BU1849,
FESTIVOS_CO!A:A
)
)
))</f>
        <v>EN PROCESO NOTIFICACION / COMUNICACION</v>
      </c>
      <c r="BW1849" s="44"/>
      <c r="BX1849" s="53"/>
      <c r="BY1849" s="45"/>
      <c r="BZ1849" s="37"/>
      <c r="CA1849" s="54" t="str">
        <f t="shared" si="356"/>
        <v>PENDIENTE EJECUTORIA</v>
      </c>
      <c r="CB1849" s="59" t="str">
        <f t="shared" si="353"/>
        <v/>
      </c>
      <c r="CC1849" s="36"/>
      <c r="CD1849" s="40"/>
      <c r="CE1849" s="46"/>
      <c r="CF1849" s="40"/>
      <c r="CG1849" s="40"/>
      <c r="CH1849" s="40"/>
      <c r="CI1849" s="36"/>
      <c r="CJ1849" s="47"/>
      <c r="CK1849" s="40"/>
      <c r="CL1849" s="40"/>
      <c r="CM1849" s="40"/>
      <c r="CN1849" s="40"/>
    </row>
    <row r="1850" spans="1:92" ht="42.75" hidden="1">
      <c r="A1850" s="49" t="str">
        <f t="shared" si="357"/>
        <v>SIN GESTIÓN</v>
      </c>
      <c r="B1850" s="58"/>
      <c r="C1850" s="37"/>
      <c r="D1850" s="37"/>
      <c r="E1850" s="49" t="str">
        <f t="shared" si="358"/>
        <v>PENDIENTE NOTIFICACIÓN</v>
      </c>
      <c r="F1850" s="141" t="str">
        <f t="shared" si="359"/>
        <v>PENDIENTE NOTIFICACIÓN</v>
      </c>
      <c r="G1850" s="49" t="str">
        <f t="shared" si="360"/>
        <v/>
      </c>
      <c r="H1850" s="51" t="str">
        <f ca="1">IF(
L1850="",
"",
IF(
NETWORKDAYS(L1850,IF(M1850&lt;&gt;"",M1850,TODAY()),FESTIVOS_CO!A:A)&gt;2,
"VENCIDO",
IF(
NETWORKDAYS(L1850,IF(M1850&lt;&gt;"",M1850,TODAY()),FESTIVOS_CO!A:A)=2,
"ALERTA",
"A TIEMPO"
)))</f>
        <v/>
      </c>
      <c r="I1850" s="40"/>
      <c r="J1850" s="36"/>
      <c r="K1850" s="37"/>
      <c r="L1850" s="50"/>
      <c r="M1850" s="37"/>
      <c r="N1850" s="52"/>
      <c r="O1850" s="52"/>
      <c r="P1850" s="36"/>
      <c r="Q1850" s="36"/>
      <c r="R1850" s="40"/>
      <c r="S1850" s="36"/>
      <c r="T1850" s="40"/>
      <c r="U1850" s="40"/>
      <c r="V1850" s="81"/>
      <c r="W1850" s="40"/>
      <c r="X1850" s="40"/>
      <c r="Y1850" s="40"/>
      <c r="Z1850" s="38" t="str">
        <f>IFERROR(VLOOKUP(Y1850,DIRECTORIO!A:B,2,FALSE),"")</f>
        <v/>
      </c>
      <c r="AA1850" s="40"/>
      <c r="AB1850" s="40"/>
      <c r="AC1850" s="40"/>
      <c r="AD1850" s="40"/>
      <c r="AE1850" s="40"/>
      <c r="AF1850" s="40"/>
      <c r="AG1850" s="41" t="s">
        <v>109</v>
      </c>
      <c r="AH1850" s="42"/>
      <c r="AI1850" s="54" t="str">
        <f t="shared" ca="1" si="361"/>
        <v>PENDIENTE NOTIFICACIÓN ELECTRÓNICA</v>
      </c>
      <c r="AJ1850" s="37"/>
      <c r="AK1850" s="37"/>
      <c r="AL1850" s="37"/>
      <c r="AM1850" s="53" t="str">
        <f>IF(AK1850="","",WORKDAY(AK1850,5,FESTIVOS_CO!A:A))</f>
        <v/>
      </c>
      <c r="AN1850" s="37"/>
      <c r="AO1850" s="37"/>
      <c r="AP1850" s="54" t="str">
        <f t="shared" ca="1" si="354"/>
        <v>NO APLICA</v>
      </c>
      <c r="AQ1850" s="36"/>
      <c r="AR1850" s="43"/>
      <c r="AS1850" s="37"/>
      <c r="AT1850" s="36"/>
      <c r="AU1850" s="37"/>
      <c r="AV1850" s="36"/>
      <c r="AW1850" s="36"/>
      <c r="AX1850" s="37"/>
      <c r="AY1850" s="140" t="str">
        <f>IF(AU1850="","",WORKDAY(AU1850,5,FESTIVOS_CO!A:A))</f>
        <v/>
      </c>
      <c r="AZ1850" s="54" t="str">
        <f t="shared" ca="1" si="351"/>
        <v>NO APLICA</v>
      </c>
      <c r="BA1850" s="55" t="str">
        <f>IF(AX1850="","",WORKDAY(AX1850,5,FESTIVOS_CO!A:A))</f>
        <v/>
      </c>
      <c r="BB1850" s="39"/>
      <c r="BC1850" s="40"/>
      <c r="BD1850" s="40"/>
      <c r="BE1850" s="56" t="str">
        <f t="shared" ca="1" si="352"/>
        <v>NO APLICA</v>
      </c>
      <c r="BF1850" s="37"/>
      <c r="BG1850" s="45"/>
      <c r="BH1850" s="37"/>
      <c r="BI1850" s="36"/>
      <c r="BJ1850" s="37"/>
      <c r="BK1850" s="36"/>
      <c r="BL1850" s="36"/>
      <c r="BM1850" s="53" t="str">
        <f>IF(BJ1850="","",WORKDAY(BJ1850,5,FESTIVOS_CO!A:A))</f>
        <v/>
      </c>
      <c r="BN1850" s="57" t="str">
        <f t="shared" ca="1" si="362"/>
        <v>PENDIENTE HACER AVISO</v>
      </c>
      <c r="BO1850" s="54" t="str">
        <f t="shared" ca="1" si="355"/>
        <v>EN TRÁMITE NOTIF. POR AVISO</v>
      </c>
      <c r="BP1850" s="37"/>
      <c r="BQ1850" s="53" t="str">
        <f>IF(BP1850="","",WORKDAY(BP1850,5,FESTIVOS_CO!A:A))</f>
        <v/>
      </c>
      <c r="BR1850" s="37"/>
      <c r="BS1850" s="36"/>
      <c r="BT1850" s="38"/>
      <c r="BU1850" s="58" t="e">
        <f>VLOOKUP(BT1850,Hoja2!$C:$D,2,0)</f>
        <v>#N/A</v>
      </c>
      <c r="BV1850" s="80" t="str">
        <f>IF(
AND(AO1850="",BD1850="",BQ1850=""),
"EN PROCESO NOTIFICACION / COMUNICACION",
IF(
BT1850="",
"NO APLICA",
IF(
BU1850=60,
IF(AO1850&lt;&gt;"",AO1850,IF(BD1850&lt;&gt;"",BD1850,BQ1850))+60,
WORKDAY(
IF(AO1850&lt;&gt;"",AO1850,IF(BD1850&lt;&gt;"",BD1850,BQ1850)),
BU1850,
FESTIVOS_CO!A:A
)
)
))</f>
        <v>EN PROCESO NOTIFICACION / COMUNICACION</v>
      </c>
      <c r="BW1850" s="44"/>
      <c r="BX1850" s="53"/>
      <c r="BY1850" s="45"/>
      <c r="BZ1850" s="37"/>
      <c r="CA1850" s="54" t="str">
        <f t="shared" si="356"/>
        <v>PENDIENTE EJECUTORIA</v>
      </c>
      <c r="CB1850" s="59" t="str">
        <f t="shared" si="353"/>
        <v/>
      </c>
      <c r="CC1850" s="36"/>
      <c r="CD1850" s="40"/>
      <c r="CE1850" s="46"/>
      <c r="CF1850" s="40"/>
      <c r="CG1850" s="40"/>
      <c r="CH1850" s="40"/>
      <c r="CI1850" s="36"/>
      <c r="CJ1850" s="47"/>
      <c r="CK1850" s="40"/>
      <c r="CL1850" s="40"/>
      <c r="CM1850" s="40"/>
      <c r="CN1850" s="40"/>
    </row>
    <row r="1851" spans="1:92" ht="42.75" hidden="1">
      <c r="A1851" s="49" t="str">
        <f t="shared" si="357"/>
        <v>SIN GESTIÓN</v>
      </c>
      <c r="B1851" s="58"/>
      <c r="C1851" s="37"/>
      <c r="D1851" s="37"/>
      <c r="E1851" s="49" t="str">
        <f t="shared" si="358"/>
        <v>PENDIENTE NOTIFICACIÓN</v>
      </c>
      <c r="F1851" s="141" t="str">
        <f t="shared" si="359"/>
        <v>PENDIENTE NOTIFICACIÓN</v>
      </c>
      <c r="G1851" s="49" t="str">
        <f t="shared" si="360"/>
        <v/>
      </c>
      <c r="H1851" s="51" t="str">
        <f ca="1">IF(
L1851="",
"",
IF(
NETWORKDAYS(L1851,IF(M1851&lt;&gt;"",M1851,TODAY()),FESTIVOS_CO!A:A)&gt;2,
"VENCIDO",
IF(
NETWORKDAYS(L1851,IF(M1851&lt;&gt;"",M1851,TODAY()),FESTIVOS_CO!A:A)=2,
"ALERTA",
"A TIEMPO"
)))</f>
        <v/>
      </c>
      <c r="I1851" s="40"/>
      <c r="J1851" s="36"/>
      <c r="K1851" s="37"/>
      <c r="L1851" s="50"/>
      <c r="M1851" s="37"/>
      <c r="N1851" s="52"/>
      <c r="O1851" s="52"/>
      <c r="P1851" s="36"/>
      <c r="Q1851" s="36"/>
      <c r="R1851" s="40"/>
      <c r="S1851" s="36"/>
      <c r="T1851" s="40"/>
      <c r="U1851" s="40"/>
      <c r="V1851" s="81"/>
      <c r="W1851" s="40"/>
      <c r="X1851" s="40"/>
      <c r="Y1851" s="40"/>
      <c r="Z1851" s="38" t="str">
        <f>IFERROR(VLOOKUP(Y1851,DIRECTORIO!A:B,2,FALSE),"")</f>
        <v/>
      </c>
      <c r="AA1851" s="40"/>
      <c r="AB1851" s="40"/>
      <c r="AC1851" s="40"/>
      <c r="AD1851" s="40"/>
      <c r="AE1851" s="40"/>
      <c r="AF1851" s="40"/>
      <c r="AG1851" s="41" t="s">
        <v>109</v>
      </c>
      <c r="AH1851" s="42"/>
      <c r="AI1851" s="54" t="str">
        <f t="shared" ca="1" si="361"/>
        <v>PENDIENTE NOTIFICACIÓN ELECTRÓNICA</v>
      </c>
      <c r="AJ1851" s="37"/>
      <c r="AK1851" s="37"/>
      <c r="AL1851" s="37"/>
      <c r="AM1851" s="53" t="str">
        <f>IF(AK1851="","",WORKDAY(AK1851,5,FESTIVOS_CO!A:A))</f>
        <v/>
      </c>
      <c r="AN1851" s="37"/>
      <c r="AO1851" s="37"/>
      <c r="AP1851" s="54" t="str">
        <f t="shared" ca="1" si="354"/>
        <v>NO APLICA</v>
      </c>
      <c r="AQ1851" s="36"/>
      <c r="AR1851" s="43"/>
      <c r="AS1851" s="37"/>
      <c r="AT1851" s="36"/>
      <c r="AU1851" s="37"/>
      <c r="AV1851" s="36"/>
      <c r="AW1851" s="36"/>
      <c r="AX1851" s="37"/>
      <c r="AY1851" s="140" t="str">
        <f>IF(AU1851="","",WORKDAY(AU1851,5,FESTIVOS_CO!A:A))</f>
        <v/>
      </c>
      <c r="AZ1851" s="54" t="str">
        <f t="shared" ca="1" si="351"/>
        <v>NO APLICA</v>
      </c>
      <c r="BA1851" s="55" t="str">
        <f>IF(AX1851="","",WORKDAY(AX1851,5,FESTIVOS_CO!A:A))</f>
        <v/>
      </c>
      <c r="BB1851" s="39"/>
      <c r="BC1851" s="40"/>
      <c r="BD1851" s="40"/>
      <c r="BE1851" s="56" t="str">
        <f t="shared" ca="1" si="352"/>
        <v>NO APLICA</v>
      </c>
      <c r="BF1851" s="37"/>
      <c r="BG1851" s="45"/>
      <c r="BH1851" s="37"/>
      <c r="BI1851" s="36"/>
      <c r="BJ1851" s="37"/>
      <c r="BK1851" s="36"/>
      <c r="BL1851" s="36"/>
      <c r="BM1851" s="53" t="str">
        <f>IF(BJ1851="","",WORKDAY(BJ1851,5,FESTIVOS_CO!A:A))</f>
        <v/>
      </c>
      <c r="BN1851" s="57" t="str">
        <f t="shared" ca="1" si="362"/>
        <v>PENDIENTE HACER AVISO</v>
      </c>
      <c r="BO1851" s="54" t="str">
        <f t="shared" ca="1" si="355"/>
        <v>EN TRÁMITE NOTIF. POR AVISO</v>
      </c>
      <c r="BP1851" s="37"/>
      <c r="BQ1851" s="53" t="str">
        <f>IF(BP1851="","",WORKDAY(BP1851,5,FESTIVOS_CO!A:A))</f>
        <v/>
      </c>
      <c r="BR1851" s="37"/>
      <c r="BS1851" s="36"/>
      <c r="BT1851" s="38"/>
      <c r="BU1851" s="58" t="e">
        <f>VLOOKUP(BT1851,Hoja2!$C:$D,2,0)</f>
        <v>#N/A</v>
      </c>
      <c r="BV1851" s="80" t="str">
        <f>IF(
AND(AO1851="",BD1851="",BQ1851=""),
"EN PROCESO NOTIFICACION / COMUNICACION",
IF(
BT1851="",
"NO APLICA",
IF(
BU1851=60,
IF(AO1851&lt;&gt;"",AO1851,IF(BD1851&lt;&gt;"",BD1851,BQ1851))+60,
WORKDAY(
IF(AO1851&lt;&gt;"",AO1851,IF(BD1851&lt;&gt;"",BD1851,BQ1851)),
BU1851,
FESTIVOS_CO!A:A
)
)
))</f>
        <v>EN PROCESO NOTIFICACION / COMUNICACION</v>
      </c>
      <c r="BW1851" s="44"/>
      <c r="BX1851" s="53"/>
      <c r="BY1851" s="45"/>
      <c r="BZ1851" s="37"/>
      <c r="CA1851" s="54" t="str">
        <f t="shared" si="356"/>
        <v>PENDIENTE EJECUTORIA</v>
      </c>
      <c r="CB1851" s="59" t="str">
        <f t="shared" si="353"/>
        <v/>
      </c>
      <c r="CC1851" s="36"/>
      <c r="CD1851" s="40"/>
      <c r="CE1851" s="46"/>
      <c r="CF1851" s="40"/>
      <c r="CG1851" s="40"/>
      <c r="CH1851" s="40"/>
      <c r="CI1851" s="36"/>
      <c r="CJ1851" s="47"/>
      <c r="CK1851" s="40"/>
      <c r="CL1851" s="40"/>
      <c r="CM1851" s="40"/>
      <c r="CN1851" s="40"/>
    </row>
    <row r="1852" spans="1:92" ht="42.75" hidden="1">
      <c r="A1852" s="49" t="str">
        <f t="shared" si="357"/>
        <v>SIN GESTIÓN</v>
      </c>
      <c r="B1852" s="58"/>
      <c r="C1852" s="37"/>
      <c r="D1852" s="37"/>
      <c r="E1852" s="49" t="str">
        <f t="shared" si="358"/>
        <v>PENDIENTE NOTIFICACIÓN</v>
      </c>
      <c r="F1852" s="141" t="str">
        <f t="shared" si="359"/>
        <v>PENDIENTE NOTIFICACIÓN</v>
      </c>
      <c r="G1852" s="49" t="str">
        <f t="shared" si="360"/>
        <v/>
      </c>
      <c r="H1852" s="51" t="str">
        <f ca="1">IF(
L1852="",
"",
IF(
NETWORKDAYS(L1852,IF(M1852&lt;&gt;"",M1852,TODAY()),FESTIVOS_CO!A:A)&gt;2,
"VENCIDO",
IF(
NETWORKDAYS(L1852,IF(M1852&lt;&gt;"",M1852,TODAY()),FESTIVOS_CO!A:A)=2,
"ALERTA",
"A TIEMPO"
)))</f>
        <v/>
      </c>
      <c r="I1852" s="40"/>
      <c r="J1852" s="36"/>
      <c r="K1852" s="37"/>
      <c r="L1852" s="50"/>
      <c r="M1852" s="37"/>
      <c r="N1852" s="52"/>
      <c r="O1852" s="52"/>
      <c r="P1852" s="36"/>
      <c r="Q1852" s="36"/>
      <c r="R1852" s="40"/>
      <c r="S1852" s="36"/>
      <c r="T1852" s="40"/>
      <c r="U1852" s="40"/>
      <c r="V1852" s="81"/>
      <c r="W1852" s="40"/>
      <c r="X1852" s="40"/>
      <c r="Y1852" s="40"/>
      <c r="Z1852" s="38" t="str">
        <f>IFERROR(VLOOKUP(Y1852,DIRECTORIO!A:B,2,FALSE),"")</f>
        <v/>
      </c>
      <c r="AA1852" s="40"/>
      <c r="AB1852" s="40"/>
      <c r="AC1852" s="40"/>
      <c r="AD1852" s="40"/>
      <c r="AE1852" s="40"/>
      <c r="AF1852" s="40"/>
      <c r="AG1852" s="41" t="s">
        <v>109</v>
      </c>
      <c r="AH1852" s="42"/>
      <c r="AI1852" s="54" t="str">
        <f t="shared" ca="1" si="361"/>
        <v>PENDIENTE NOTIFICACIÓN ELECTRÓNICA</v>
      </c>
      <c r="AJ1852" s="37"/>
      <c r="AK1852" s="37"/>
      <c r="AL1852" s="37"/>
      <c r="AM1852" s="53" t="str">
        <f>IF(AK1852="","",WORKDAY(AK1852,5,FESTIVOS_CO!A:A))</f>
        <v/>
      </c>
      <c r="AN1852" s="37"/>
      <c r="AO1852" s="37"/>
      <c r="AP1852" s="54" t="str">
        <f t="shared" ca="1" si="354"/>
        <v>NO APLICA</v>
      </c>
      <c r="AQ1852" s="36"/>
      <c r="AR1852" s="43"/>
      <c r="AS1852" s="37"/>
      <c r="AT1852" s="36"/>
      <c r="AU1852" s="37"/>
      <c r="AV1852" s="36"/>
      <c r="AW1852" s="36"/>
      <c r="AX1852" s="37"/>
      <c r="AY1852" s="140" t="str">
        <f>IF(AU1852="","",WORKDAY(AU1852,5,FESTIVOS_CO!A:A))</f>
        <v/>
      </c>
      <c r="AZ1852" s="54" t="str">
        <f t="shared" ca="1" si="351"/>
        <v>NO APLICA</v>
      </c>
      <c r="BA1852" s="55" t="str">
        <f>IF(AX1852="","",WORKDAY(AX1852,5,FESTIVOS_CO!A:A))</f>
        <v/>
      </c>
      <c r="BB1852" s="39"/>
      <c r="BC1852" s="40"/>
      <c r="BD1852" s="40"/>
      <c r="BE1852" s="56" t="str">
        <f t="shared" ca="1" si="352"/>
        <v>NO APLICA</v>
      </c>
      <c r="BF1852" s="37"/>
      <c r="BG1852" s="45"/>
      <c r="BH1852" s="37"/>
      <c r="BI1852" s="36"/>
      <c r="BJ1852" s="37"/>
      <c r="BK1852" s="36"/>
      <c r="BL1852" s="36"/>
      <c r="BM1852" s="53" t="str">
        <f>IF(BJ1852="","",WORKDAY(BJ1852,5,FESTIVOS_CO!A:A))</f>
        <v/>
      </c>
      <c r="BN1852" s="57" t="str">
        <f t="shared" ca="1" si="362"/>
        <v>PENDIENTE HACER AVISO</v>
      </c>
      <c r="BO1852" s="54" t="str">
        <f t="shared" ca="1" si="355"/>
        <v>EN TRÁMITE NOTIF. POR AVISO</v>
      </c>
      <c r="BP1852" s="37"/>
      <c r="BQ1852" s="53" t="str">
        <f>IF(BP1852="","",WORKDAY(BP1852,5,FESTIVOS_CO!A:A))</f>
        <v/>
      </c>
      <c r="BR1852" s="37"/>
      <c r="BS1852" s="36"/>
      <c r="BT1852" s="38"/>
      <c r="BU1852" s="58" t="e">
        <f>VLOOKUP(BT1852,Hoja2!$C:$D,2,0)</f>
        <v>#N/A</v>
      </c>
      <c r="BV1852" s="80" t="str">
        <f>IF(
AND(AO1852="",BD1852="",BQ1852=""),
"EN PROCESO NOTIFICACION / COMUNICACION",
IF(
BT1852="",
"NO APLICA",
IF(
BU1852=60,
IF(AO1852&lt;&gt;"",AO1852,IF(BD1852&lt;&gt;"",BD1852,BQ1852))+60,
WORKDAY(
IF(AO1852&lt;&gt;"",AO1852,IF(BD1852&lt;&gt;"",BD1852,BQ1852)),
BU1852,
FESTIVOS_CO!A:A
)
)
))</f>
        <v>EN PROCESO NOTIFICACION / COMUNICACION</v>
      </c>
      <c r="BW1852" s="44"/>
      <c r="BX1852" s="53"/>
      <c r="BY1852" s="45"/>
      <c r="BZ1852" s="37"/>
      <c r="CA1852" s="54" t="str">
        <f t="shared" si="356"/>
        <v>PENDIENTE EJECUTORIA</v>
      </c>
      <c r="CB1852" s="59" t="str">
        <f t="shared" si="353"/>
        <v/>
      </c>
      <c r="CC1852" s="36"/>
      <c r="CD1852" s="40"/>
      <c r="CE1852" s="46"/>
      <c r="CF1852" s="40"/>
      <c r="CG1852" s="40"/>
      <c r="CH1852" s="40"/>
      <c r="CI1852" s="36"/>
      <c r="CJ1852" s="47"/>
      <c r="CK1852" s="40"/>
      <c r="CL1852" s="40"/>
      <c r="CM1852" s="40"/>
      <c r="CN1852" s="40"/>
    </row>
    <row r="1853" spans="1:92" ht="42.75" hidden="1">
      <c r="A1853" s="49" t="str">
        <f t="shared" si="357"/>
        <v>SIN GESTIÓN</v>
      </c>
      <c r="B1853" s="58"/>
      <c r="C1853" s="37"/>
      <c r="D1853" s="37"/>
      <c r="E1853" s="49" t="str">
        <f t="shared" si="358"/>
        <v>PENDIENTE NOTIFICACIÓN</v>
      </c>
      <c r="F1853" s="141" t="str">
        <f t="shared" si="359"/>
        <v>PENDIENTE NOTIFICACIÓN</v>
      </c>
      <c r="G1853" s="49" t="str">
        <f t="shared" si="360"/>
        <v/>
      </c>
      <c r="H1853" s="51" t="str">
        <f ca="1">IF(
L1853="",
"",
IF(
NETWORKDAYS(L1853,IF(M1853&lt;&gt;"",M1853,TODAY()),FESTIVOS_CO!A:A)&gt;2,
"VENCIDO",
IF(
NETWORKDAYS(L1853,IF(M1853&lt;&gt;"",M1853,TODAY()),FESTIVOS_CO!A:A)=2,
"ALERTA",
"A TIEMPO"
)))</f>
        <v/>
      </c>
      <c r="I1853" s="40"/>
      <c r="J1853" s="36"/>
      <c r="K1853" s="37"/>
      <c r="L1853" s="50"/>
      <c r="M1853" s="37"/>
      <c r="N1853" s="52"/>
      <c r="O1853" s="52"/>
      <c r="P1853" s="36"/>
      <c r="Q1853" s="36"/>
      <c r="R1853" s="40"/>
      <c r="S1853" s="36"/>
      <c r="T1853" s="40"/>
      <c r="U1853" s="40"/>
      <c r="V1853" s="81"/>
      <c r="W1853" s="40"/>
      <c r="X1853" s="40"/>
      <c r="Y1853" s="40"/>
      <c r="Z1853" s="38" t="str">
        <f>IFERROR(VLOOKUP(Y1853,DIRECTORIO!A:B,2,FALSE),"")</f>
        <v/>
      </c>
      <c r="AA1853" s="40"/>
      <c r="AB1853" s="40"/>
      <c r="AC1853" s="40"/>
      <c r="AD1853" s="40"/>
      <c r="AE1853" s="40"/>
      <c r="AF1853" s="40"/>
      <c r="AG1853" s="41" t="s">
        <v>109</v>
      </c>
      <c r="AH1853" s="42"/>
      <c r="AI1853" s="54" t="str">
        <f t="shared" ca="1" si="361"/>
        <v>PENDIENTE NOTIFICACIÓN ELECTRÓNICA</v>
      </c>
      <c r="AJ1853" s="37"/>
      <c r="AK1853" s="37"/>
      <c r="AL1853" s="37"/>
      <c r="AM1853" s="53" t="str">
        <f>IF(AK1853="","",WORKDAY(AK1853,5,FESTIVOS_CO!A:A))</f>
        <v/>
      </c>
      <c r="AN1853" s="37"/>
      <c r="AO1853" s="37"/>
      <c r="AP1853" s="54" t="str">
        <f t="shared" ca="1" si="354"/>
        <v>NO APLICA</v>
      </c>
      <c r="AQ1853" s="36"/>
      <c r="AR1853" s="43"/>
      <c r="AS1853" s="37"/>
      <c r="AT1853" s="36"/>
      <c r="AU1853" s="37"/>
      <c r="AV1853" s="36"/>
      <c r="AW1853" s="36"/>
      <c r="AX1853" s="37"/>
      <c r="AY1853" s="140" t="str">
        <f>IF(AU1853="","",WORKDAY(AU1853,5,FESTIVOS_CO!A:A))</f>
        <v/>
      </c>
      <c r="AZ1853" s="54" t="str">
        <f t="shared" ca="1" si="351"/>
        <v>NO APLICA</v>
      </c>
      <c r="BA1853" s="55" t="str">
        <f>IF(AX1853="","",WORKDAY(AX1853,5,FESTIVOS_CO!A:A))</f>
        <v/>
      </c>
      <c r="BB1853" s="39"/>
      <c r="BC1853" s="40"/>
      <c r="BD1853" s="40"/>
      <c r="BE1853" s="56" t="str">
        <f t="shared" ca="1" si="352"/>
        <v>NO APLICA</v>
      </c>
      <c r="BF1853" s="37"/>
      <c r="BG1853" s="45"/>
      <c r="BH1853" s="37"/>
      <c r="BI1853" s="36"/>
      <c r="BJ1853" s="37"/>
      <c r="BK1853" s="36"/>
      <c r="BL1853" s="36"/>
      <c r="BM1853" s="53" t="str">
        <f>IF(BJ1853="","",WORKDAY(BJ1853,5,FESTIVOS_CO!A:A))</f>
        <v/>
      </c>
      <c r="BN1853" s="57" t="str">
        <f t="shared" ca="1" si="362"/>
        <v>PENDIENTE HACER AVISO</v>
      </c>
      <c r="BO1853" s="54" t="str">
        <f t="shared" ca="1" si="355"/>
        <v>EN TRÁMITE NOTIF. POR AVISO</v>
      </c>
      <c r="BP1853" s="37"/>
      <c r="BQ1853" s="53" t="str">
        <f>IF(BP1853="","",WORKDAY(BP1853,5,FESTIVOS_CO!A:A))</f>
        <v/>
      </c>
      <c r="BR1853" s="37"/>
      <c r="BS1853" s="36"/>
      <c r="BT1853" s="38"/>
      <c r="BU1853" s="58" t="e">
        <f>VLOOKUP(BT1853,Hoja2!$C:$D,2,0)</f>
        <v>#N/A</v>
      </c>
      <c r="BV1853" s="80" t="str">
        <f>IF(
AND(AO1853="",BD1853="",BQ1853=""),
"EN PROCESO NOTIFICACION / COMUNICACION",
IF(
BT1853="",
"NO APLICA",
IF(
BU1853=60,
IF(AO1853&lt;&gt;"",AO1853,IF(BD1853&lt;&gt;"",BD1853,BQ1853))+60,
WORKDAY(
IF(AO1853&lt;&gt;"",AO1853,IF(BD1853&lt;&gt;"",BD1853,BQ1853)),
BU1853,
FESTIVOS_CO!A:A
)
)
))</f>
        <v>EN PROCESO NOTIFICACION / COMUNICACION</v>
      </c>
      <c r="BW1853" s="44"/>
      <c r="BX1853" s="53"/>
      <c r="BY1853" s="45"/>
      <c r="BZ1853" s="37"/>
      <c r="CA1853" s="54" t="str">
        <f t="shared" si="356"/>
        <v>PENDIENTE EJECUTORIA</v>
      </c>
      <c r="CB1853" s="59" t="str">
        <f t="shared" si="353"/>
        <v/>
      </c>
      <c r="CC1853" s="36"/>
      <c r="CD1853" s="40"/>
      <c r="CE1853" s="46"/>
      <c r="CF1853" s="40"/>
      <c r="CG1853" s="40"/>
      <c r="CH1853" s="40"/>
      <c r="CI1853" s="36"/>
      <c r="CJ1853" s="47"/>
      <c r="CK1853" s="40"/>
      <c r="CL1853" s="40"/>
      <c r="CM1853" s="40"/>
      <c r="CN1853" s="40"/>
    </row>
    <row r="1854" spans="1:92" ht="42.75" hidden="1">
      <c r="A1854" s="49" t="str">
        <f t="shared" si="357"/>
        <v>SIN GESTIÓN</v>
      </c>
      <c r="B1854" s="58"/>
      <c r="C1854" s="37"/>
      <c r="D1854" s="37"/>
      <c r="E1854" s="49" t="str">
        <f t="shared" si="358"/>
        <v>PENDIENTE NOTIFICACIÓN</v>
      </c>
      <c r="F1854" s="141" t="str">
        <f t="shared" si="359"/>
        <v>PENDIENTE NOTIFICACIÓN</v>
      </c>
      <c r="G1854" s="49" t="str">
        <f t="shared" si="360"/>
        <v/>
      </c>
      <c r="H1854" s="51" t="str">
        <f ca="1">IF(
L1854="",
"",
IF(
NETWORKDAYS(L1854,IF(M1854&lt;&gt;"",M1854,TODAY()),FESTIVOS_CO!A:A)&gt;2,
"VENCIDO",
IF(
NETWORKDAYS(L1854,IF(M1854&lt;&gt;"",M1854,TODAY()),FESTIVOS_CO!A:A)=2,
"ALERTA",
"A TIEMPO"
)))</f>
        <v/>
      </c>
      <c r="I1854" s="40"/>
      <c r="J1854" s="36"/>
      <c r="K1854" s="37"/>
      <c r="L1854" s="50"/>
      <c r="M1854" s="37"/>
      <c r="N1854" s="52"/>
      <c r="O1854" s="52"/>
      <c r="P1854" s="36"/>
      <c r="Q1854" s="36"/>
      <c r="R1854" s="40"/>
      <c r="S1854" s="36"/>
      <c r="T1854" s="40"/>
      <c r="U1854" s="40"/>
      <c r="V1854" s="81"/>
      <c r="W1854" s="40"/>
      <c r="X1854" s="40"/>
      <c r="Y1854" s="40"/>
      <c r="Z1854" s="38" t="str">
        <f>IFERROR(VLOOKUP(Y1854,DIRECTORIO!A:B,2,FALSE),"")</f>
        <v/>
      </c>
      <c r="AA1854" s="40"/>
      <c r="AB1854" s="40"/>
      <c r="AC1854" s="40"/>
      <c r="AD1854" s="40"/>
      <c r="AE1854" s="40"/>
      <c r="AF1854" s="40"/>
      <c r="AG1854" s="41" t="s">
        <v>109</v>
      </c>
      <c r="AH1854" s="42"/>
      <c r="AI1854" s="54" t="str">
        <f t="shared" ca="1" si="361"/>
        <v>PENDIENTE NOTIFICACIÓN ELECTRÓNICA</v>
      </c>
      <c r="AJ1854" s="37"/>
      <c r="AK1854" s="37"/>
      <c r="AL1854" s="37"/>
      <c r="AM1854" s="53" t="str">
        <f>IF(AK1854="","",WORKDAY(AK1854,5,FESTIVOS_CO!A:A))</f>
        <v/>
      </c>
      <c r="AN1854" s="37"/>
      <c r="AO1854" s="37"/>
      <c r="AP1854" s="54" t="str">
        <f t="shared" ca="1" si="354"/>
        <v>NO APLICA</v>
      </c>
      <c r="AQ1854" s="36"/>
      <c r="AR1854" s="43"/>
      <c r="AS1854" s="37"/>
      <c r="AT1854" s="36"/>
      <c r="AU1854" s="37"/>
      <c r="AV1854" s="36"/>
      <c r="AW1854" s="36"/>
      <c r="AX1854" s="37"/>
      <c r="AY1854" s="140" t="str">
        <f>IF(AU1854="","",WORKDAY(AU1854,5,FESTIVOS_CO!A:A))</f>
        <v/>
      </c>
      <c r="AZ1854" s="54" t="str">
        <f t="shared" ca="1" si="351"/>
        <v>NO APLICA</v>
      </c>
      <c r="BA1854" s="55" t="str">
        <f>IF(AX1854="","",WORKDAY(AX1854,5,FESTIVOS_CO!A:A))</f>
        <v/>
      </c>
      <c r="BB1854" s="39"/>
      <c r="BC1854" s="40"/>
      <c r="BD1854" s="40"/>
      <c r="BE1854" s="56" t="str">
        <f t="shared" ca="1" si="352"/>
        <v>NO APLICA</v>
      </c>
      <c r="BF1854" s="37"/>
      <c r="BG1854" s="45"/>
      <c r="BH1854" s="37"/>
      <c r="BI1854" s="36"/>
      <c r="BJ1854" s="37"/>
      <c r="BK1854" s="36"/>
      <c r="BL1854" s="36"/>
      <c r="BM1854" s="53" t="str">
        <f>IF(BJ1854="","",WORKDAY(BJ1854,5,FESTIVOS_CO!A:A))</f>
        <v/>
      </c>
      <c r="BN1854" s="57" t="str">
        <f t="shared" ca="1" si="362"/>
        <v>PENDIENTE HACER AVISO</v>
      </c>
      <c r="BO1854" s="54" t="str">
        <f t="shared" ca="1" si="355"/>
        <v>EN TRÁMITE NOTIF. POR AVISO</v>
      </c>
      <c r="BP1854" s="37"/>
      <c r="BQ1854" s="53" t="str">
        <f>IF(BP1854="","",WORKDAY(BP1854,5,FESTIVOS_CO!A:A))</f>
        <v/>
      </c>
      <c r="BR1854" s="37"/>
      <c r="BS1854" s="36"/>
      <c r="BT1854" s="38"/>
      <c r="BU1854" s="58" t="e">
        <f>VLOOKUP(BT1854,Hoja2!$C:$D,2,0)</f>
        <v>#N/A</v>
      </c>
      <c r="BV1854" s="80" t="str">
        <f>IF(
AND(AO1854="",BD1854="",BQ1854=""),
"EN PROCESO NOTIFICACION / COMUNICACION",
IF(
BT1854="",
"NO APLICA",
IF(
BU1854=60,
IF(AO1854&lt;&gt;"",AO1854,IF(BD1854&lt;&gt;"",BD1854,BQ1854))+60,
WORKDAY(
IF(AO1854&lt;&gt;"",AO1854,IF(BD1854&lt;&gt;"",BD1854,BQ1854)),
BU1854,
FESTIVOS_CO!A:A
)
)
))</f>
        <v>EN PROCESO NOTIFICACION / COMUNICACION</v>
      </c>
      <c r="BW1854" s="44"/>
      <c r="BX1854" s="53"/>
      <c r="BY1854" s="45"/>
      <c r="BZ1854" s="37"/>
      <c r="CA1854" s="54" t="str">
        <f t="shared" si="356"/>
        <v>PENDIENTE EJECUTORIA</v>
      </c>
      <c r="CB1854" s="59" t="str">
        <f t="shared" si="353"/>
        <v/>
      </c>
      <c r="CC1854" s="36"/>
      <c r="CD1854" s="40"/>
      <c r="CE1854" s="46"/>
      <c r="CF1854" s="40"/>
      <c r="CG1854" s="40"/>
      <c r="CH1854" s="40"/>
      <c r="CI1854" s="36"/>
      <c r="CJ1854" s="47"/>
      <c r="CK1854" s="40"/>
      <c r="CL1854" s="40"/>
      <c r="CM1854" s="40"/>
      <c r="CN1854" s="40"/>
    </row>
    <row r="1855" spans="1:92" ht="42.75" hidden="1">
      <c r="A1855" s="49" t="str">
        <f t="shared" si="357"/>
        <v>SIN GESTIÓN</v>
      </c>
      <c r="B1855" s="58"/>
      <c r="C1855" s="37"/>
      <c r="D1855" s="37"/>
      <c r="E1855" s="49" t="str">
        <f t="shared" si="358"/>
        <v>PENDIENTE NOTIFICACIÓN</v>
      </c>
      <c r="F1855" s="141" t="str">
        <f t="shared" si="359"/>
        <v>PENDIENTE NOTIFICACIÓN</v>
      </c>
      <c r="G1855" s="49" t="str">
        <f t="shared" si="360"/>
        <v/>
      </c>
      <c r="H1855" s="51" t="str">
        <f ca="1">IF(
L1855="",
"",
IF(
NETWORKDAYS(L1855,IF(M1855&lt;&gt;"",M1855,TODAY()),FESTIVOS_CO!A:A)&gt;2,
"VENCIDO",
IF(
NETWORKDAYS(L1855,IF(M1855&lt;&gt;"",M1855,TODAY()),FESTIVOS_CO!A:A)=2,
"ALERTA",
"A TIEMPO"
)))</f>
        <v/>
      </c>
      <c r="I1855" s="40"/>
      <c r="J1855" s="36"/>
      <c r="K1855" s="37"/>
      <c r="L1855" s="50"/>
      <c r="M1855" s="37"/>
      <c r="N1855" s="52"/>
      <c r="O1855" s="52"/>
      <c r="P1855" s="36"/>
      <c r="Q1855" s="36"/>
      <c r="R1855" s="40"/>
      <c r="S1855" s="36"/>
      <c r="T1855" s="40"/>
      <c r="U1855" s="40"/>
      <c r="V1855" s="81"/>
      <c r="W1855" s="40"/>
      <c r="X1855" s="40"/>
      <c r="Y1855" s="40"/>
      <c r="Z1855" s="38" t="str">
        <f>IFERROR(VLOOKUP(Y1855,DIRECTORIO!A:B,2,FALSE),"")</f>
        <v/>
      </c>
      <c r="AA1855" s="40"/>
      <c r="AB1855" s="40"/>
      <c r="AC1855" s="40"/>
      <c r="AD1855" s="40"/>
      <c r="AE1855" s="40"/>
      <c r="AF1855" s="40"/>
      <c r="AG1855" s="41" t="s">
        <v>109</v>
      </c>
      <c r="AH1855" s="42"/>
      <c r="AI1855" s="54" t="str">
        <f t="shared" ca="1" si="361"/>
        <v>PENDIENTE NOTIFICACIÓN ELECTRÓNICA</v>
      </c>
      <c r="AJ1855" s="37"/>
      <c r="AK1855" s="37"/>
      <c r="AL1855" s="37"/>
      <c r="AM1855" s="53" t="str">
        <f>IF(AK1855="","",WORKDAY(AK1855,5,FESTIVOS_CO!A:A))</f>
        <v/>
      </c>
      <c r="AN1855" s="37"/>
      <c r="AO1855" s="37"/>
      <c r="AP1855" s="54" t="str">
        <f t="shared" ca="1" si="354"/>
        <v>NO APLICA</v>
      </c>
      <c r="AQ1855" s="36"/>
      <c r="AR1855" s="43"/>
      <c r="AS1855" s="37"/>
      <c r="AT1855" s="36"/>
      <c r="AU1855" s="37"/>
      <c r="AV1855" s="36"/>
      <c r="AW1855" s="36"/>
      <c r="AX1855" s="37"/>
      <c r="AY1855" s="140" t="str">
        <f>IF(AU1855="","",WORKDAY(AU1855,5,FESTIVOS_CO!A:A))</f>
        <v/>
      </c>
      <c r="AZ1855" s="54" t="str">
        <f t="shared" ca="1" si="351"/>
        <v>NO APLICA</v>
      </c>
      <c r="BA1855" s="55" t="str">
        <f>IF(AX1855="","",WORKDAY(AX1855,5,FESTIVOS_CO!A:A))</f>
        <v/>
      </c>
      <c r="BB1855" s="39"/>
      <c r="BC1855" s="40"/>
      <c r="BD1855" s="40"/>
      <c r="BE1855" s="56" t="str">
        <f t="shared" ca="1" si="352"/>
        <v>NO APLICA</v>
      </c>
      <c r="BF1855" s="37"/>
      <c r="BG1855" s="45"/>
      <c r="BH1855" s="37"/>
      <c r="BI1855" s="36"/>
      <c r="BJ1855" s="37"/>
      <c r="BK1855" s="36"/>
      <c r="BL1855" s="36"/>
      <c r="BM1855" s="53" t="str">
        <f>IF(BJ1855="","",WORKDAY(BJ1855,5,FESTIVOS_CO!A:A))</f>
        <v/>
      </c>
      <c r="BN1855" s="57" t="str">
        <f t="shared" ca="1" si="362"/>
        <v>PENDIENTE HACER AVISO</v>
      </c>
      <c r="BO1855" s="54" t="str">
        <f t="shared" ca="1" si="355"/>
        <v>EN TRÁMITE NOTIF. POR AVISO</v>
      </c>
      <c r="BP1855" s="37"/>
      <c r="BQ1855" s="53" t="str">
        <f>IF(BP1855="","",WORKDAY(BP1855,5,FESTIVOS_CO!A:A))</f>
        <v/>
      </c>
      <c r="BR1855" s="37"/>
      <c r="BS1855" s="36"/>
      <c r="BT1855" s="38"/>
      <c r="BU1855" s="58" t="e">
        <f>VLOOKUP(BT1855,Hoja2!$C:$D,2,0)</f>
        <v>#N/A</v>
      </c>
      <c r="BV1855" s="80" t="str">
        <f>IF(
AND(AO1855="",BD1855="",BQ1855=""),
"EN PROCESO NOTIFICACION / COMUNICACION",
IF(
BT1855="",
"NO APLICA",
IF(
BU1855=60,
IF(AO1855&lt;&gt;"",AO1855,IF(BD1855&lt;&gt;"",BD1855,BQ1855))+60,
WORKDAY(
IF(AO1855&lt;&gt;"",AO1855,IF(BD1855&lt;&gt;"",BD1855,BQ1855)),
BU1855,
FESTIVOS_CO!A:A
)
)
))</f>
        <v>EN PROCESO NOTIFICACION / COMUNICACION</v>
      </c>
      <c r="BW1855" s="44"/>
      <c r="BX1855" s="53"/>
      <c r="BY1855" s="45"/>
      <c r="BZ1855" s="37"/>
      <c r="CA1855" s="54" t="str">
        <f t="shared" si="356"/>
        <v>PENDIENTE EJECUTORIA</v>
      </c>
      <c r="CB1855" s="59" t="str">
        <f t="shared" si="353"/>
        <v/>
      </c>
      <c r="CC1855" s="36"/>
      <c r="CD1855" s="40"/>
      <c r="CE1855" s="46"/>
      <c r="CF1855" s="40"/>
      <c r="CG1855" s="40"/>
      <c r="CH1855" s="40"/>
      <c r="CI1855" s="36"/>
      <c r="CJ1855" s="47"/>
      <c r="CK1855" s="40"/>
      <c r="CL1855" s="40"/>
      <c r="CM1855" s="40"/>
      <c r="CN1855" s="40"/>
    </row>
    <row r="1856" spans="1:92" ht="42.75" hidden="1">
      <c r="A1856" s="49" t="str">
        <f t="shared" si="357"/>
        <v>SIN GESTIÓN</v>
      </c>
      <c r="B1856" s="58"/>
      <c r="C1856" s="37"/>
      <c r="D1856" s="37"/>
      <c r="E1856" s="49" t="str">
        <f t="shared" si="358"/>
        <v>PENDIENTE NOTIFICACIÓN</v>
      </c>
      <c r="F1856" s="141" t="str">
        <f t="shared" si="359"/>
        <v>PENDIENTE NOTIFICACIÓN</v>
      </c>
      <c r="G1856" s="49" t="str">
        <f t="shared" si="360"/>
        <v/>
      </c>
      <c r="H1856" s="51" t="str">
        <f ca="1">IF(
L1856="",
"",
IF(
NETWORKDAYS(L1856,IF(M1856&lt;&gt;"",M1856,TODAY()),FESTIVOS_CO!A:A)&gt;2,
"VENCIDO",
IF(
NETWORKDAYS(L1856,IF(M1856&lt;&gt;"",M1856,TODAY()),FESTIVOS_CO!A:A)=2,
"ALERTA",
"A TIEMPO"
)))</f>
        <v/>
      </c>
      <c r="I1856" s="40"/>
      <c r="J1856" s="36"/>
      <c r="K1856" s="37"/>
      <c r="L1856" s="50"/>
      <c r="M1856" s="37"/>
      <c r="N1856" s="52"/>
      <c r="O1856" s="52"/>
      <c r="P1856" s="36"/>
      <c r="Q1856" s="36"/>
      <c r="R1856" s="40"/>
      <c r="S1856" s="36"/>
      <c r="T1856" s="40"/>
      <c r="U1856" s="40"/>
      <c r="V1856" s="81"/>
      <c r="W1856" s="40"/>
      <c r="X1856" s="40"/>
      <c r="Y1856" s="40"/>
      <c r="Z1856" s="38" t="str">
        <f>IFERROR(VLOOKUP(Y1856,DIRECTORIO!A:B,2,FALSE),"")</f>
        <v/>
      </c>
      <c r="AA1856" s="40"/>
      <c r="AB1856" s="40"/>
      <c r="AC1856" s="40"/>
      <c r="AD1856" s="40"/>
      <c r="AE1856" s="40"/>
      <c r="AF1856" s="40"/>
      <c r="AG1856" s="41" t="s">
        <v>109</v>
      </c>
      <c r="AH1856" s="42"/>
      <c r="AI1856" s="54" t="str">
        <f t="shared" ca="1" si="361"/>
        <v>PENDIENTE NOTIFICACIÓN ELECTRÓNICA</v>
      </c>
      <c r="AJ1856" s="37"/>
      <c r="AK1856" s="37"/>
      <c r="AL1856" s="37"/>
      <c r="AM1856" s="53" t="str">
        <f>IF(AK1856="","",WORKDAY(AK1856,5,FESTIVOS_CO!A:A))</f>
        <v/>
      </c>
      <c r="AN1856" s="37"/>
      <c r="AO1856" s="37"/>
      <c r="AP1856" s="54" t="str">
        <f t="shared" ca="1" si="354"/>
        <v>NO APLICA</v>
      </c>
      <c r="AQ1856" s="36"/>
      <c r="AR1856" s="43"/>
      <c r="AS1856" s="37"/>
      <c r="AT1856" s="36"/>
      <c r="AU1856" s="37"/>
      <c r="AV1856" s="36"/>
      <c r="AW1856" s="36"/>
      <c r="AX1856" s="37"/>
      <c r="AY1856" s="140" t="str">
        <f>IF(AU1856="","",WORKDAY(AU1856,5,FESTIVOS_CO!A:A))</f>
        <v/>
      </c>
      <c r="AZ1856" s="54" t="str">
        <f t="shared" ca="1" si="351"/>
        <v>NO APLICA</v>
      </c>
      <c r="BA1856" s="55" t="str">
        <f>IF(AX1856="","",WORKDAY(AX1856,5,FESTIVOS_CO!A:A))</f>
        <v/>
      </c>
      <c r="BB1856" s="39"/>
      <c r="BC1856" s="40"/>
      <c r="BD1856" s="40"/>
      <c r="BE1856" s="56" t="str">
        <f t="shared" ca="1" si="352"/>
        <v>NO APLICA</v>
      </c>
      <c r="BF1856" s="37"/>
      <c r="BG1856" s="45"/>
      <c r="BH1856" s="37"/>
      <c r="BI1856" s="36"/>
      <c r="BJ1856" s="37"/>
      <c r="BK1856" s="36"/>
      <c r="BL1856" s="36"/>
      <c r="BM1856" s="53" t="str">
        <f>IF(BJ1856="","",WORKDAY(BJ1856,5,FESTIVOS_CO!A:A))</f>
        <v/>
      </c>
      <c r="BN1856" s="57" t="str">
        <f t="shared" ca="1" si="362"/>
        <v>PENDIENTE HACER AVISO</v>
      </c>
      <c r="BO1856" s="54" t="str">
        <f t="shared" ca="1" si="355"/>
        <v>EN TRÁMITE NOTIF. POR AVISO</v>
      </c>
      <c r="BP1856" s="37"/>
      <c r="BQ1856" s="53" t="str">
        <f>IF(BP1856="","",WORKDAY(BP1856,5,FESTIVOS_CO!A:A))</f>
        <v/>
      </c>
      <c r="BR1856" s="37"/>
      <c r="BS1856" s="36"/>
      <c r="BT1856" s="38"/>
      <c r="BU1856" s="58" t="e">
        <f>VLOOKUP(BT1856,Hoja2!$C:$D,2,0)</f>
        <v>#N/A</v>
      </c>
      <c r="BV1856" s="80" t="str">
        <f>IF(
AND(AO1856="",BD1856="",BQ1856=""),
"EN PROCESO NOTIFICACION / COMUNICACION",
IF(
BT1856="",
"NO APLICA",
IF(
BU1856=60,
IF(AO1856&lt;&gt;"",AO1856,IF(BD1856&lt;&gt;"",BD1856,BQ1856))+60,
WORKDAY(
IF(AO1856&lt;&gt;"",AO1856,IF(BD1856&lt;&gt;"",BD1856,BQ1856)),
BU1856,
FESTIVOS_CO!A:A
)
)
))</f>
        <v>EN PROCESO NOTIFICACION / COMUNICACION</v>
      </c>
      <c r="BW1856" s="44"/>
      <c r="BX1856" s="53"/>
      <c r="BY1856" s="45"/>
      <c r="BZ1856" s="37"/>
      <c r="CA1856" s="54" t="str">
        <f t="shared" si="356"/>
        <v>PENDIENTE EJECUTORIA</v>
      </c>
      <c r="CB1856" s="59" t="str">
        <f t="shared" si="353"/>
        <v/>
      </c>
      <c r="CC1856" s="36"/>
      <c r="CD1856" s="40"/>
      <c r="CE1856" s="46"/>
      <c r="CF1856" s="40"/>
      <c r="CG1856" s="40"/>
      <c r="CH1856" s="40"/>
      <c r="CI1856" s="36"/>
      <c r="CJ1856" s="47"/>
      <c r="CK1856" s="40"/>
      <c r="CL1856" s="40"/>
      <c r="CM1856" s="40"/>
      <c r="CN1856" s="40"/>
    </row>
    <row r="1857" spans="1:92" ht="42.75" hidden="1">
      <c r="A1857" s="49" t="str">
        <f t="shared" si="357"/>
        <v>SIN GESTIÓN</v>
      </c>
      <c r="B1857" s="58"/>
      <c r="C1857" s="37"/>
      <c r="D1857" s="37"/>
      <c r="E1857" s="49" t="str">
        <f t="shared" si="358"/>
        <v>PENDIENTE NOTIFICACIÓN</v>
      </c>
      <c r="F1857" s="141" t="str">
        <f t="shared" si="359"/>
        <v>PENDIENTE NOTIFICACIÓN</v>
      </c>
      <c r="G1857" s="49" t="str">
        <f t="shared" si="360"/>
        <v/>
      </c>
      <c r="H1857" s="51" t="str">
        <f ca="1">IF(
L1857="",
"",
IF(
NETWORKDAYS(L1857,IF(M1857&lt;&gt;"",M1857,TODAY()),FESTIVOS_CO!A:A)&gt;2,
"VENCIDO",
IF(
NETWORKDAYS(L1857,IF(M1857&lt;&gt;"",M1857,TODAY()),FESTIVOS_CO!A:A)=2,
"ALERTA",
"A TIEMPO"
)))</f>
        <v/>
      </c>
      <c r="I1857" s="40"/>
      <c r="J1857" s="36"/>
      <c r="K1857" s="37"/>
      <c r="L1857" s="50"/>
      <c r="M1857" s="37"/>
      <c r="N1857" s="52"/>
      <c r="O1857" s="52"/>
      <c r="P1857" s="36"/>
      <c r="Q1857" s="36"/>
      <c r="R1857" s="40"/>
      <c r="S1857" s="36"/>
      <c r="T1857" s="40"/>
      <c r="U1857" s="40"/>
      <c r="V1857" s="81"/>
      <c r="W1857" s="40"/>
      <c r="X1857" s="40"/>
      <c r="Y1857" s="40"/>
      <c r="Z1857" s="38" t="str">
        <f>IFERROR(VLOOKUP(Y1857,DIRECTORIO!A:B,2,FALSE),"")</f>
        <v/>
      </c>
      <c r="AA1857" s="40"/>
      <c r="AB1857" s="40"/>
      <c r="AC1857" s="40"/>
      <c r="AD1857" s="40"/>
      <c r="AE1857" s="40"/>
      <c r="AF1857" s="40"/>
      <c r="AG1857" s="41" t="s">
        <v>109</v>
      </c>
      <c r="AH1857" s="42"/>
      <c r="AI1857" s="54" t="str">
        <f t="shared" ca="1" si="361"/>
        <v>PENDIENTE NOTIFICACIÓN ELECTRÓNICA</v>
      </c>
      <c r="AJ1857" s="37"/>
      <c r="AK1857" s="37"/>
      <c r="AL1857" s="37"/>
      <c r="AM1857" s="53" t="str">
        <f>IF(AK1857="","",WORKDAY(AK1857,5,FESTIVOS_CO!A:A))</f>
        <v/>
      </c>
      <c r="AN1857" s="37"/>
      <c r="AO1857" s="37"/>
      <c r="AP1857" s="54" t="str">
        <f t="shared" ca="1" si="354"/>
        <v>NO APLICA</v>
      </c>
      <c r="AQ1857" s="36"/>
      <c r="AR1857" s="43"/>
      <c r="AS1857" s="37"/>
      <c r="AT1857" s="36"/>
      <c r="AU1857" s="37"/>
      <c r="AV1857" s="36"/>
      <c r="AW1857" s="36"/>
      <c r="AX1857" s="37"/>
      <c r="AY1857" s="140" t="str">
        <f>IF(AU1857="","",WORKDAY(AU1857,5,FESTIVOS_CO!A:A))</f>
        <v/>
      </c>
      <c r="AZ1857" s="54" t="str">
        <f t="shared" ca="1" si="351"/>
        <v>NO APLICA</v>
      </c>
      <c r="BA1857" s="55" t="str">
        <f>IF(AX1857="","",WORKDAY(AX1857,5,FESTIVOS_CO!A:A))</f>
        <v/>
      </c>
      <c r="BB1857" s="39"/>
      <c r="BC1857" s="40"/>
      <c r="BD1857" s="40"/>
      <c r="BE1857" s="56" t="str">
        <f t="shared" ca="1" si="352"/>
        <v>NO APLICA</v>
      </c>
      <c r="BF1857" s="37"/>
      <c r="BG1857" s="45"/>
      <c r="BH1857" s="37"/>
      <c r="BI1857" s="36"/>
      <c r="BJ1857" s="37"/>
      <c r="BK1857" s="36"/>
      <c r="BL1857" s="36"/>
      <c r="BM1857" s="53" t="str">
        <f>IF(BJ1857="","",WORKDAY(BJ1857,5,FESTIVOS_CO!A:A))</f>
        <v/>
      </c>
      <c r="BN1857" s="57" t="str">
        <f t="shared" ca="1" si="362"/>
        <v>PENDIENTE HACER AVISO</v>
      </c>
      <c r="BO1857" s="54" t="str">
        <f t="shared" ca="1" si="355"/>
        <v>EN TRÁMITE NOTIF. POR AVISO</v>
      </c>
      <c r="BP1857" s="37"/>
      <c r="BQ1857" s="53" t="str">
        <f>IF(BP1857="","",WORKDAY(BP1857,5,FESTIVOS_CO!A:A))</f>
        <v/>
      </c>
      <c r="BR1857" s="37"/>
      <c r="BS1857" s="36"/>
      <c r="BT1857" s="38"/>
      <c r="BU1857" s="58" t="e">
        <f>VLOOKUP(BT1857,Hoja2!$C:$D,2,0)</f>
        <v>#N/A</v>
      </c>
      <c r="BV1857" s="80" t="str">
        <f>IF(
AND(AO1857="",BD1857="",BQ1857=""),
"EN PROCESO NOTIFICACION / COMUNICACION",
IF(
BT1857="",
"NO APLICA",
IF(
BU1857=60,
IF(AO1857&lt;&gt;"",AO1857,IF(BD1857&lt;&gt;"",BD1857,BQ1857))+60,
WORKDAY(
IF(AO1857&lt;&gt;"",AO1857,IF(BD1857&lt;&gt;"",BD1857,BQ1857)),
BU1857,
FESTIVOS_CO!A:A
)
)
))</f>
        <v>EN PROCESO NOTIFICACION / COMUNICACION</v>
      </c>
      <c r="BW1857" s="44"/>
      <c r="BX1857" s="53"/>
      <c r="BY1857" s="45"/>
      <c r="BZ1857" s="37"/>
      <c r="CA1857" s="54" t="str">
        <f t="shared" si="356"/>
        <v>PENDIENTE EJECUTORIA</v>
      </c>
      <c r="CB1857" s="59" t="str">
        <f t="shared" si="353"/>
        <v/>
      </c>
      <c r="CC1857" s="36"/>
      <c r="CD1857" s="40"/>
      <c r="CE1857" s="46"/>
      <c r="CF1857" s="40"/>
      <c r="CG1857" s="40"/>
      <c r="CH1857" s="40"/>
      <c r="CI1857" s="36"/>
      <c r="CJ1857" s="47"/>
      <c r="CK1857" s="40"/>
      <c r="CL1857" s="40"/>
      <c r="CM1857" s="40"/>
      <c r="CN1857" s="40"/>
    </row>
    <row r="1858" spans="1:92" ht="42.75" hidden="1">
      <c r="A1858" s="49" t="str">
        <f t="shared" si="357"/>
        <v>SIN GESTIÓN</v>
      </c>
      <c r="B1858" s="58"/>
      <c r="C1858" s="37"/>
      <c r="D1858" s="37"/>
      <c r="E1858" s="49" t="str">
        <f t="shared" si="358"/>
        <v>PENDIENTE NOTIFICACIÓN</v>
      </c>
      <c r="F1858" s="141" t="str">
        <f t="shared" si="359"/>
        <v>PENDIENTE NOTIFICACIÓN</v>
      </c>
      <c r="G1858" s="49" t="str">
        <f t="shared" si="360"/>
        <v/>
      </c>
      <c r="H1858" s="51" t="str">
        <f ca="1">IF(
L1858="",
"",
IF(
NETWORKDAYS(L1858,IF(M1858&lt;&gt;"",M1858,TODAY()),FESTIVOS_CO!A:A)&gt;2,
"VENCIDO",
IF(
NETWORKDAYS(L1858,IF(M1858&lt;&gt;"",M1858,TODAY()),FESTIVOS_CO!A:A)=2,
"ALERTA",
"A TIEMPO"
)))</f>
        <v/>
      </c>
      <c r="I1858" s="40"/>
      <c r="J1858" s="36"/>
      <c r="K1858" s="37"/>
      <c r="L1858" s="50"/>
      <c r="M1858" s="37"/>
      <c r="N1858" s="52"/>
      <c r="O1858" s="52"/>
      <c r="P1858" s="36"/>
      <c r="Q1858" s="36"/>
      <c r="R1858" s="40"/>
      <c r="S1858" s="36"/>
      <c r="T1858" s="40"/>
      <c r="U1858" s="40"/>
      <c r="V1858" s="81"/>
      <c r="W1858" s="40"/>
      <c r="X1858" s="40"/>
      <c r="Y1858" s="40"/>
      <c r="Z1858" s="38" t="str">
        <f>IFERROR(VLOOKUP(Y1858,DIRECTORIO!A:B,2,FALSE),"")</f>
        <v/>
      </c>
      <c r="AA1858" s="40"/>
      <c r="AB1858" s="40"/>
      <c r="AC1858" s="40"/>
      <c r="AD1858" s="40"/>
      <c r="AE1858" s="40"/>
      <c r="AF1858" s="40"/>
      <c r="AG1858" s="41" t="s">
        <v>109</v>
      </c>
      <c r="AH1858" s="42"/>
      <c r="AI1858" s="54" t="str">
        <f t="shared" ca="1" si="361"/>
        <v>PENDIENTE NOTIFICACIÓN ELECTRÓNICA</v>
      </c>
      <c r="AJ1858" s="37"/>
      <c r="AK1858" s="37"/>
      <c r="AL1858" s="37"/>
      <c r="AM1858" s="53" t="str">
        <f>IF(AK1858="","",WORKDAY(AK1858,5,FESTIVOS_CO!A:A))</f>
        <v/>
      </c>
      <c r="AN1858" s="37"/>
      <c r="AO1858" s="37"/>
      <c r="AP1858" s="54" t="str">
        <f t="shared" ca="1" si="354"/>
        <v>NO APLICA</v>
      </c>
      <c r="AQ1858" s="36"/>
      <c r="AR1858" s="43"/>
      <c r="AS1858" s="37"/>
      <c r="AT1858" s="36"/>
      <c r="AU1858" s="37"/>
      <c r="AV1858" s="36"/>
      <c r="AW1858" s="36"/>
      <c r="AX1858" s="37"/>
      <c r="AY1858" s="140" t="str">
        <f>IF(AU1858="","",WORKDAY(AU1858,5,FESTIVOS_CO!A:A))</f>
        <v/>
      </c>
      <c r="AZ1858" s="54" t="str">
        <f t="shared" ca="1" si="351"/>
        <v>NO APLICA</v>
      </c>
      <c r="BA1858" s="55" t="str">
        <f>IF(AX1858="","",WORKDAY(AX1858,5,FESTIVOS_CO!A:A))</f>
        <v/>
      </c>
      <c r="BB1858" s="39"/>
      <c r="BC1858" s="40"/>
      <c r="BD1858" s="40"/>
      <c r="BE1858" s="56" t="str">
        <f t="shared" ca="1" si="352"/>
        <v>NO APLICA</v>
      </c>
      <c r="BF1858" s="37"/>
      <c r="BG1858" s="45"/>
      <c r="BH1858" s="37"/>
      <c r="BI1858" s="36"/>
      <c r="BJ1858" s="37"/>
      <c r="BK1858" s="36"/>
      <c r="BL1858" s="36"/>
      <c r="BM1858" s="53" t="str">
        <f>IF(BJ1858="","",WORKDAY(BJ1858,5,FESTIVOS_CO!A:A))</f>
        <v/>
      </c>
      <c r="BN1858" s="57" t="str">
        <f t="shared" ca="1" si="362"/>
        <v>PENDIENTE HACER AVISO</v>
      </c>
      <c r="BO1858" s="54" t="str">
        <f t="shared" ca="1" si="355"/>
        <v>EN TRÁMITE NOTIF. POR AVISO</v>
      </c>
      <c r="BP1858" s="37"/>
      <c r="BQ1858" s="53" t="str">
        <f>IF(BP1858="","",WORKDAY(BP1858,5,FESTIVOS_CO!A:A))</f>
        <v/>
      </c>
      <c r="BR1858" s="37"/>
      <c r="BS1858" s="36"/>
      <c r="BT1858" s="38"/>
      <c r="BU1858" s="58" t="e">
        <f>VLOOKUP(BT1858,Hoja2!$C:$D,2,0)</f>
        <v>#N/A</v>
      </c>
      <c r="BV1858" s="80" t="str">
        <f>IF(
AND(AO1858="",BD1858="",BQ1858=""),
"EN PROCESO NOTIFICACION / COMUNICACION",
IF(
BT1858="",
"NO APLICA",
IF(
BU1858=60,
IF(AO1858&lt;&gt;"",AO1858,IF(BD1858&lt;&gt;"",BD1858,BQ1858))+60,
WORKDAY(
IF(AO1858&lt;&gt;"",AO1858,IF(BD1858&lt;&gt;"",BD1858,BQ1858)),
BU1858,
FESTIVOS_CO!A:A
)
)
))</f>
        <v>EN PROCESO NOTIFICACION / COMUNICACION</v>
      </c>
      <c r="BW1858" s="44"/>
      <c r="BX1858" s="53"/>
      <c r="BY1858" s="45"/>
      <c r="BZ1858" s="37"/>
      <c r="CA1858" s="54" t="str">
        <f t="shared" si="356"/>
        <v>PENDIENTE EJECUTORIA</v>
      </c>
      <c r="CB1858" s="59" t="str">
        <f t="shared" si="353"/>
        <v/>
      </c>
      <c r="CC1858" s="36"/>
      <c r="CD1858" s="40"/>
      <c r="CE1858" s="46"/>
      <c r="CF1858" s="40"/>
      <c r="CG1858" s="40"/>
      <c r="CH1858" s="40"/>
      <c r="CI1858" s="36"/>
      <c r="CJ1858" s="47"/>
      <c r="CK1858" s="40"/>
      <c r="CL1858" s="40"/>
      <c r="CM1858" s="40"/>
      <c r="CN1858" s="40"/>
    </row>
    <row r="1859" spans="1:92" ht="42.75" hidden="1">
      <c r="A1859" s="49" t="str">
        <f t="shared" si="357"/>
        <v>SIN GESTIÓN</v>
      </c>
      <c r="B1859" s="58"/>
      <c r="C1859" s="37"/>
      <c r="D1859" s="37"/>
      <c r="E1859" s="49" t="str">
        <f t="shared" si="358"/>
        <v>PENDIENTE NOTIFICACIÓN</v>
      </c>
      <c r="F1859" s="141" t="str">
        <f t="shared" si="359"/>
        <v>PENDIENTE NOTIFICACIÓN</v>
      </c>
      <c r="G1859" s="49" t="str">
        <f t="shared" si="360"/>
        <v/>
      </c>
      <c r="H1859" s="51" t="str">
        <f ca="1">IF(
L1859="",
"",
IF(
NETWORKDAYS(L1859,IF(M1859&lt;&gt;"",M1859,TODAY()),FESTIVOS_CO!A:A)&gt;2,
"VENCIDO",
IF(
NETWORKDAYS(L1859,IF(M1859&lt;&gt;"",M1859,TODAY()),FESTIVOS_CO!A:A)=2,
"ALERTA",
"A TIEMPO"
)))</f>
        <v/>
      </c>
      <c r="I1859" s="40"/>
      <c r="J1859" s="36"/>
      <c r="K1859" s="37"/>
      <c r="L1859" s="50"/>
      <c r="M1859" s="37"/>
      <c r="N1859" s="52"/>
      <c r="O1859" s="52"/>
      <c r="P1859" s="36"/>
      <c r="Q1859" s="36"/>
      <c r="R1859" s="40"/>
      <c r="S1859" s="36"/>
      <c r="T1859" s="40"/>
      <c r="U1859" s="40"/>
      <c r="V1859" s="81"/>
      <c r="W1859" s="40"/>
      <c r="X1859" s="40"/>
      <c r="Y1859" s="40"/>
      <c r="Z1859" s="38" t="str">
        <f>IFERROR(VLOOKUP(Y1859,DIRECTORIO!A:B,2,FALSE),"")</f>
        <v/>
      </c>
      <c r="AA1859" s="40"/>
      <c r="AB1859" s="40"/>
      <c r="AC1859" s="40"/>
      <c r="AD1859" s="40"/>
      <c r="AE1859" s="40"/>
      <c r="AF1859" s="40"/>
      <c r="AG1859" s="41" t="s">
        <v>109</v>
      </c>
      <c r="AH1859" s="42"/>
      <c r="AI1859" s="54" t="str">
        <f t="shared" ca="1" si="361"/>
        <v>PENDIENTE NOTIFICACIÓN ELECTRÓNICA</v>
      </c>
      <c r="AJ1859" s="37"/>
      <c r="AK1859" s="37"/>
      <c r="AL1859" s="37"/>
      <c r="AM1859" s="53" t="str">
        <f>IF(AK1859="","",WORKDAY(AK1859,5,FESTIVOS_CO!A:A))</f>
        <v/>
      </c>
      <c r="AN1859" s="37"/>
      <c r="AO1859" s="37"/>
      <c r="AP1859" s="54" t="str">
        <f t="shared" ca="1" si="354"/>
        <v>NO APLICA</v>
      </c>
      <c r="AQ1859" s="36"/>
      <c r="AR1859" s="43"/>
      <c r="AS1859" s="37"/>
      <c r="AT1859" s="36"/>
      <c r="AU1859" s="37"/>
      <c r="AV1859" s="36"/>
      <c r="AW1859" s="36"/>
      <c r="AX1859" s="37"/>
      <c r="AY1859" s="140" t="str">
        <f>IF(AU1859="","",WORKDAY(AU1859,5,FESTIVOS_CO!A:A))</f>
        <v/>
      </c>
      <c r="AZ1859" s="54" t="str">
        <f t="shared" ca="1" si="351"/>
        <v>NO APLICA</v>
      </c>
      <c r="BA1859" s="55" t="str">
        <f>IF(AX1859="","",WORKDAY(AX1859,5,FESTIVOS_CO!A:A))</f>
        <v/>
      </c>
      <c r="BB1859" s="39"/>
      <c r="BC1859" s="40"/>
      <c r="BD1859" s="40"/>
      <c r="BE1859" s="56" t="str">
        <f t="shared" ca="1" si="352"/>
        <v>NO APLICA</v>
      </c>
      <c r="BF1859" s="37"/>
      <c r="BG1859" s="45"/>
      <c r="BH1859" s="37"/>
      <c r="BI1859" s="36"/>
      <c r="BJ1859" s="37"/>
      <c r="BK1859" s="36"/>
      <c r="BL1859" s="36"/>
      <c r="BM1859" s="53" t="str">
        <f>IF(BJ1859="","",WORKDAY(BJ1859,5,FESTIVOS_CO!A:A))</f>
        <v/>
      </c>
      <c r="BN1859" s="57" t="str">
        <f t="shared" ca="1" si="362"/>
        <v>PENDIENTE HACER AVISO</v>
      </c>
      <c r="BO1859" s="54" t="str">
        <f t="shared" ca="1" si="355"/>
        <v>EN TRÁMITE NOTIF. POR AVISO</v>
      </c>
      <c r="BP1859" s="37"/>
      <c r="BQ1859" s="53" t="str">
        <f>IF(BP1859="","",WORKDAY(BP1859,5,FESTIVOS_CO!A:A))</f>
        <v/>
      </c>
      <c r="BR1859" s="37"/>
      <c r="BS1859" s="36"/>
      <c r="BT1859" s="38"/>
      <c r="BU1859" s="58" t="e">
        <f>VLOOKUP(BT1859,Hoja2!$C:$D,2,0)</f>
        <v>#N/A</v>
      </c>
      <c r="BV1859" s="80" t="str">
        <f>IF(
AND(AO1859="",BD1859="",BQ1859=""),
"EN PROCESO NOTIFICACION / COMUNICACION",
IF(
BT1859="",
"NO APLICA",
IF(
BU1859=60,
IF(AO1859&lt;&gt;"",AO1859,IF(BD1859&lt;&gt;"",BD1859,BQ1859))+60,
WORKDAY(
IF(AO1859&lt;&gt;"",AO1859,IF(BD1859&lt;&gt;"",BD1859,BQ1859)),
BU1859,
FESTIVOS_CO!A:A
)
)
))</f>
        <v>EN PROCESO NOTIFICACION / COMUNICACION</v>
      </c>
      <c r="BW1859" s="44"/>
      <c r="BX1859" s="53"/>
      <c r="BY1859" s="45"/>
      <c r="BZ1859" s="37"/>
      <c r="CA1859" s="54" t="str">
        <f t="shared" si="356"/>
        <v>PENDIENTE EJECUTORIA</v>
      </c>
      <c r="CB1859" s="59" t="str">
        <f t="shared" si="353"/>
        <v/>
      </c>
      <c r="CC1859" s="36"/>
      <c r="CD1859" s="40"/>
      <c r="CE1859" s="46"/>
      <c r="CF1859" s="40"/>
      <c r="CG1859" s="40"/>
      <c r="CH1859" s="40"/>
      <c r="CI1859" s="36"/>
      <c r="CJ1859" s="47"/>
      <c r="CK1859" s="40"/>
      <c r="CL1859" s="40"/>
      <c r="CM1859" s="40"/>
      <c r="CN1859" s="40"/>
    </row>
    <row r="1860" spans="1:92" ht="42.75" hidden="1">
      <c r="A1860" s="49" t="str">
        <f t="shared" si="357"/>
        <v>SIN GESTIÓN</v>
      </c>
      <c r="B1860" s="58"/>
      <c r="C1860" s="37"/>
      <c r="D1860" s="37"/>
      <c r="E1860" s="49" t="str">
        <f t="shared" si="358"/>
        <v>PENDIENTE NOTIFICACIÓN</v>
      </c>
      <c r="F1860" s="141" t="str">
        <f t="shared" si="359"/>
        <v>PENDIENTE NOTIFICACIÓN</v>
      </c>
      <c r="G1860" s="49" t="str">
        <f t="shared" si="360"/>
        <v/>
      </c>
      <c r="H1860" s="51" t="str">
        <f ca="1">IF(
L1860="",
"",
IF(
NETWORKDAYS(L1860,IF(M1860&lt;&gt;"",M1860,TODAY()),FESTIVOS_CO!A:A)&gt;2,
"VENCIDO",
IF(
NETWORKDAYS(L1860,IF(M1860&lt;&gt;"",M1860,TODAY()),FESTIVOS_CO!A:A)=2,
"ALERTA",
"A TIEMPO"
)))</f>
        <v/>
      </c>
      <c r="I1860" s="40"/>
      <c r="J1860" s="36"/>
      <c r="K1860" s="37"/>
      <c r="L1860" s="50"/>
      <c r="M1860" s="37"/>
      <c r="N1860" s="52"/>
      <c r="O1860" s="52"/>
      <c r="P1860" s="36"/>
      <c r="Q1860" s="36"/>
      <c r="R1860" s="40"/>
      <c r="S1860" s="36"/>
      <c r="T1860" s="40"/>
      <c r="U1860" s="40"/>
      <c r="V1860" s="81"/>
      <c r="W1860" s="40"/>
      <c r="X1860" s="40"/>
      <c r="Y1860" s="40"/>
      <c r="Z1860" s="38" t="str">
        <f>IFERROR(VLOOKUP(Y1860,DIRECTORIO!A:B,2,FALSE),"")</f>
        <v/>
      </c>
      <c r="AA1860" s="40"/>
      <c r="AB1860" s="40"/>
      <c r="AC1860" s="40"/>
      <c r="AD1860" s="40"/>
      <c r="AE1860" s="40"/>
      <c r="AF1860" s="40"/>
      <c r="AG1860" s="41" t="s">
        <v>109</v>
      </c>
      <c r="AH1860" s="42"/>
      <c r="AI1860" s="54" t="str">
        <f t="shared" ca="1" si="361"/>
        <v>PENDIENTE NOTIFICACIÓN ELECTRÓNICA</v>
      </c>
      <c r="AJ1860" s="37"/>
      <c r="AK1860" s="37"/>
      <c r="AL1860" s="37"/>
      <c r="AM1860" s="53" t="str">
        <f>IF(AK1860="","",WORKDAY(AK1860,5,FESTIVOS_CO!A:A))</f>
        <v/>
      </c>
      <c r="AN1860" s="37"/>
      <c r="AO1860" s="37"/>
      <c r="AP1860" s="54" t="str">
        <f t="shared" ca="1" si="354"/>
        <v>NO APLICA</v>
      </c>
      <c r="AQ1860" s="36"/>
      <c r="AR1860" s="43"/>
      <c r="AS1860" s="37"/>
      <c r="AT1860" s="36"/>
      <c r="AU1860" s="37"/>
      <c r="AV1860" s="36"/>
      <c r="AW1860" s="36"/>
      <c r="AX1860" s="37"/>
      <c r="AY1860" s="140" t="str">
        <f>IF(AU1860="","",WORKDAY(AU1860,5,FESTIVOS_CO!A:A))</f>
        <v/>
      </c>
      <c r="AZ1860" s="54" t="str">
        <f t="shared" ca="1" si="351"/>
        <v>NO APLICA</v>
      </c>
      <c r="BA1860" s="55" t="str">
        <f>IF(AX1860="","",WORKDAY(AX1860,5,FESTIVOS_CO!A:A))</f>
        <v/>
      </c>
      <c r="BB1860" s="39"/>
      <c r="BC1860" s="40"/>
      <c r="BD1860" s="40"/>
      <c r="BE1860" s="56" t="str">
        <f t="shared" ca="1" si="352"/>
        <v>NO APLICA</v>
      </c>
      <c r="BF1860" s="37"/>
      <c r="BG1860" s="45"/>
      <c r="BH1860" s="37"/>
      <c r="BI1860" s="36"/>
      <c r="BJ1860" s="37"/>
      <c r="BK1860" s="36"/>
      <c r="BL1860" s="36"/>
      <c r="BM1860" s="53" t="str">
        <f>IF(BJ1860="","",WORKDAY(BJ1860,5,FESTIVOS_CO!A:A))</f>
        <v/>
      </c>
      <c r="BN1860" s="57" t="str">
        <f t="shared" ca="1" si="362"/>
        <v>PENDIENTE HACER AVISO</v>
      </c>
      <c r="BO1860" s="54" t="str">
        <f t="shared" ca="1" si="355"/>
        <v>EN TRÁMITE NOTIF. POR AVISO</v>
      </c>
      <c r="BP1860" s="37"/>
      <c r="BQ1860" s="53" t="str">
        <f>IF(BP1860="","",WORKDAY(BP1860,5,FESTIVOS_CO!A:A))</f>
        <v/>
      </c>
      <c r="BR1860" s="37"/>
      <c r="BS1860" s="36"/>
      <c r="BT1860" s="38"/>
      <c r="BU1860" s="58" t="e">
        <f>VLOOKUP(BT1860,Hoja2!$C:$D,2,0)</f>
        <v>#N/A</v>
      </c>
      <c r="BV1860" s="80" t="str">
        <f>IF(
AND(AO1860="",BD1860="",BQ1860=""),
"EN PROCESO NOTIFICACION / COMUNICACION",
IF(
BT1860="",
"NO APLICA",
IF(
BU1860=60,
IF(AO1860&lt;&gt;"",AO1860,IF(BD1860&lt;&gt;"",BD1860,BQ1860))+60,
WORKDAY(
IF(AO1860&lt;&gt;"",AO1860,IF(BD1860&lt;&gt;"",BD1860,BQ1860)),
BU1860,
FESTIVOS_CO!A:A
)
)
))</f>
        <v>EN PROCESO NOTIFICACION / COMUNICACION</v>
      </c>
      <c r="BW1860" s="44"/>
      <c r="BX1860" s="53"/>
      <c r="BY1860" s="45"/>
      <c r="BZ1860" s="37"/>
      <c r="CA1860" s="54" t="str">
        <f t="shared" si="356"/>
        <v>PENDIENTE EJECUTORIA</v>
      </c>
      <c r="CB1860" s="59" t="str">
        <f t="shared" si="353"/>
        <v/>
      </c>
      <c r="CC1860" s="36"/>
      <c r="CD1860" s="40"/>
      <c r="CE1860" s="46"/>
      <c r="CF1860" s="40"/>
      <c r="CG1860" s="40"/>
      <c r="CH1860" s="40"/>
      <c r="CI1860" s="36"/>
      <c r="CJ1860" s="47"/>
      <c r="CK1860" s="40"/>
      <c r="CL1860" s="40"/>
      <c r="CM1860" s="40"/>
      <c r="CN1860" s="40"/>
    </row>
    <row r="1861" spans="1:92" ht="42.75" hidden="1">
      <c r="A1861" s="49" t="str">
        <f t="shared" si="357"/>
        <v>SIN GESTIÓN</v>
      </c>
      <c r="B1861" s="58"/>
      <c r="C1861" s="37"/>
      <c r="D1861" s="37"/>
      <c r="E1861" s="49" t="str">
        <f t="shared" si="358"/>
        <v>PENDIENTE NOTIFICACIÓN</v>
      </c>
      <c r="F1861" s="141" t="str">
        <f t="shared" si="359"/>
        <v>PENDIENTE NOTIFICACIÓN</v>
      </c>
      <c r="G1861" s="49" t="str">
        <f t="shared" si="360"/>
        <v/>
      </c>
      <c r="H1861" s="51" t="str">
        <f ca="1">IF(
L1861="",
"",
IF(
NETWORKDAYS(L1861,IF(M1861&lt;&gt;"",M1861,TODAY()),FESTIVOS_CO!A:A)&gt;2,
"VENCIDO",
IF(
NETWORKDAYS(L1861,IF(M1861&lt;&gt;"",M1861,TODAY()),FESTIVOS_CO!A:A)=2,
"ALERTA",
"A TIEMPO"
)))</f>
        <v/>
      </c>
      <c r="I1861" s="40"/>
      <c r="J1861" s="36"/>
      <c r="K1861" s="37"/>
      <c r="L1861" s="50"/>
      <c r="M1861" s="37"/>
      <c r="N1861" s="52"/>
      <c r="O1861" s="52"/>
      <c r="P1861" s="36"/>
      <c r="Q1861" s="36"/>
      <c r="R1861" s="40"/>
      <c r="S1861" s="36"/>
      <c r="T1861" s="40"/>
      <c r="U1861" s="40"/>
      <c r="V1861" s="81"/>
      <c r="W1861" s="40"/>
      <c r="X1861" s="40"/>
      <c r="Y1861" s="40"/>
      <c r="Z1861" s="38" t="str">
        <f>IFERROR(VLOOKUP(Y1861,DIRECTORIO!A:B,2,FALSE),"")</f>
        <v/>
      </c>
      <c r="AA1861" s="40"/>
      <c r="AB1861" s="40"/>
      <c r="AC1861" s="40"/>
      <c r="AD1861" s="40"/>
      <c r="AE1861" s="40"/>
      <c r="AF1861" s="40"/>
      <c r="AG1861" s="41" t="s">
        <v>109</v>
      </c>
      <c r="AH1861" s="42"/>
      <c r="AI1861" s="54" t="str">
        <f t="shared" ca="1" si="361"/>
        <v>PENDIENTE NOTIFICACIÓN ELECTRÓNICA</v>
      </c>
      <c r="AJ1861" s="37"/>
      <c r="AK1861" s="37"/>
      <c r="AL1861" s="37"/>
      <c r="AM1861" s="53" t="str">
        <f>IF(AK1861="","",WORKDAY(AK1861,5,FESTIVOS_CO!A:A))</f>
        <v/>
      </c>
      <c r="AN1861" s="37"/>
      <c r="AO1861" s="37"/>
      <c r="AP1861" s="54" t="str">
        <f t="shared" ca="1" si="354"/>
        <v>NO APLICA</v>
      </c>
      <c r="AQ1861" s="36"/>
      <c r="AR1861" s="43"/>
      <c r="AS1861" s="37"/>
      <c r="AT1861" s="36"/>
      <c r="AU1861" s="37"/>
      <c r="AV1861" s="36"/>
      <c r="AW1861" s="36"/>
      <c r="AX1861" s="37"/>
      <c r="AY1861" s="140" t="str">
        <f>IF(AU1861="","",WORKDAY(AU1861,5,FESTIVOS_CO!A:A))</f>
        <v/>
      </c>
      <c r="AZ1861" s="54" t="str">
        <f t="shared" ca="1" si="351"/>
        <v>NO APLICA</v>
      </c>
      <c r="BA1861" s="55" t="str">
        <f>IF(AX1861="","",WORKDAY(AX1861,5,FESTIVOS_CO!A:A))</f>
        <v/>
      </c>
      <c r="BB1861" s="39"/>
      <c r="BC1861" s="40"/>
      <c r="BD1861" s="40"/>
      <c r="BE1861" s="56" t="str">
        <f t="shared" ca="1" si="352"/>
        <v>NO APLICA</v>
      </c>
      <c r="BF1861" s="37"/>
      <c r="BG1861" s="45"/>
      <c r="BH1861" s="37"/>
      <c r="BI1861" s="36"/>
      <c r="BJ1861" s="37"/>
      <c r="BK1861" s="36"/>
      <c r="BL1861" s="36"/>
      <c r="BM1861" s="53" t="str">
        <f>IF(BJ1861="","",WORKDAY(BJ1861,5,FESTIVOS_CO!A:A))</f>
        <v/>
      </c>
      <c r="BN1861" s="57" t="str">
        <f t="shared" ca="1" si="362"/>
        <v>PENDIENTE HACER AVISO</v>
      </c>
      <c r="BO1861" s="54" t="str">
        <f t="shared" ca="1" si="355"/>
        <v>EN TRÁMITE NOTIF. POR AVISO</v>
      </c>
      <c r="BP1861" s="37"/>
      <c r="BQ1861" s="53" t="str">
        <f>IF(BP1861="","",WORKDAY(BP1861,5,FESTIVOS_CO!A:A))</f>
        <v/>
      </c>
      <c r="BR1861" s="37"/>
      <c r="BS1861" s="36"/>
      <c r="BT1861" s="38"/>
      <c r="BU1861" s="58" t="e">
        <f>VLOOKUP(BT1861,Hoja2!$C:$D,2,0)</f>
        <v>#N/A</v>
      </c>
      <c r="BV1861" s="80" t="str">
        <f>IF(
AND(AO1861="",BD1861="",BQ1861=""),
"EN PROCESO NOTIFICACION / COMUNICACION",
IF(
BT1861="",
"NO APLICA",
IF(
BU1861=60,
IF(AO1861&lt;&gt;"",AO1861,IF(BD1861&lt;&gt;"",BD1861,BQ1861))+60,
WORKDAY(
IF(AO1861&lt;&gt;"",AO1861,IF(BD1861&lt;&gt;"",BD1861,BQ1861)),
BU1861,
FESTIVOS_CO!A:A
)
)
))</f>
        <v>EN PROCESO NOTIFICACION / COMUNICACION</v>
      </c>
      <c r="BW1861" s="44"/>
      <c r="BX1861" s="53"/>
      <c r="BY1861" s="45"/>
      <c r="BZ1861" s="37"/>
      <c r="CA1861" s="54" t="str">
        <f t="shared" si="356"/>
        <v>PENDIENTE EJECUTORIA</v>
      </c>
      <c r="CB1861" s="59" t="str">
        <f t="shared" si="353"/>
        <v/>
      </c>
      <c r="CC1861" s="36"/>
      <c r="CD1861" s="40"/>
      <c r="CE1861" s="46"/>
      <c r="CF1861" s="40"/>
      <c r="CG1861" s="40"/>
      <c r="CH1861" s="40"/>
      <c r="CI1861" s="36"/>
      <c r="CJ1861" s="47"/>
      <c r="CK1861" s="40"/>
      <c r="CL1861" s="40"/>
      <c r="CM1861" s="40"/>
      <c r="CN1861" s="40"/>
    </row>
    <row r="1862" spans="1:92" ht="42.75" hidden="1">
      <c r="A1862" s="49" t="str">
        <f t="shared" si="357"/>
        <v>SIN GESTIÓN</v>
      </c>
      <c r="B1862" s="58"/>
      <c r="C1862" s="37"/>
      <c r="D1862" s="37"/>
      <c r="E1862" s="49" t="str">
        <f t="shared" si="358"/>
        <v>PENDIENTE NOTIFICACIÓN</v>
      </c>
      <c r="F1862" s="141" t="str">
        <f t="shared" si="359"/>
        <v>PENDIENTE NOTIFICACIÓN</v>
      </c>
      <c r="G1862" s="49" t="str">
        <f t="shared" si="360"/>
        <v/>
      </c>
      <c r="H1862" s="51" t="str">
        <f ca="1">IF(
L1862="",
"",
IF(
NETWORKDAYS(L1862,IF(M1862&lt;&gt;"",M1862,TODAY()),FESTIVOS_CO!A:A)&gt;2,
"VENCIDO",
IF(
NETWORKDAYS(L1862,IF(M1862&lt;&gt;"",M1862,TODAY()),FESTIVOS_CO!A:A)=2,
"ALERTA",
"A TIEMPO"
)))</f>
        <v/>
      </c>
      <c r="I1862" s="40"/>
      <c r="J1862" s="36"/>
      <c r="K1862" s="37"/>
      <c r="L1862" s="50"/>
      <c r="M1862" s="37"/>
      <c r="N1862" s="52"/>
      <c r="O1862" s="52"/>
      <c r="P1862" s="36"/>
      <c r="Q1862" s="36"/>
      <c r="R1862" s="40"/>
      <c r="S1862" s="36"/>
      <c r="T1862" s="40"/>
      <c r="U1862" s="40"/>
      <c r="V1862" s="81"/>
      <c r="W1862" s="40"/>
      <c r="X1862" s="40"/>
      <c r="Y1862" s="40"/>
      <c r="Z1862" s="38" t="str">
        <f>IFERROR(VLOOKUP(Y1862,DIRECTORIO!A:B,2,FALSE),"")</f>
        <v/>
      </c>
      <c r="AA1862" s="40"/>
      <c r="AB1862" s="40"/>
      <c r="AC1862" s="40"/>
      <c r="AD1862" s="40"/>
      <c r="AE1862" s="40"/>
      <c r="AF1862" s="40"/>
      <c r="AG1862" s="41" t="s">
        <v>109</v>
      </c>
      <c r="AH1862" s="42"/>
      <c r="AI1862" s="54" t="str">
        <f t="shared" ca="1" si="361"/>
        <v>PENDIENTE NOTIFICACIÓN ELECTRÓNICA</v>
      </c>
      <c r="AJ1862" s="37"/>
      <c r="AK1862" s="37"/>
      <c r="AL1862" s="37"/>
      <c r="AM1862" s="53" t="str">
        <f>IF(AK1862="","",WORKDAY(AK1862,5,FESTIVOS_CO!A:A))</f>
        <v/>
      </c>
      <c r="AN1862" s="37"/>
      <c r="AO1862" s="37"/>
      <c r="AP1862" s="54" t="str">
        <f t="shared" ca="1" si="354"/>
        <v>NO APLICA</v>
      </c>
      <c r="AQ1862" s="36"/>
      <c r="AR1862" s="43"/>
      <c r="AS1862" s="37"/>
      <c r="AT1862" s="36"/>
      <c r="AU1862" s="37"/>
      <c r="AV1862" s="36"/>
      <c r="AW1862" s="36"/>
      <c r="AX1862" s="37"/>
      <c r="AY1862" s="140" t="str">
        <f>IF(AU1862="","",WORKDAY(AU1862,5,FESTIVOS_CO!A:A))</f>
        <v/>
      </c>
      <c r="AZ1862" s="54" t="str">
        <f t="shared" ca="1" si="351"/>
        <v>NO APLICA</v>
      </c>
      <c r="BA1862" s="55" t="str">
        <f>IF(AX1862="","",WORKDAY(AX1862,5,FESTIVOS_CO!A:A))</f>
        <v/>
      </c>
      <c r="BB1862" s="39"/>
      <c r="BC1862" s="40"/>
      <c r="BD1862" s="40"/>
      <c r="BE1862" s="56" t="str">
        <f t="shared" ca="1" si="352"/>
        <v>NO APLICA</v>
      </c>
      <c r="BF1862" s="37"/>
      <c r="BG1862" s="45"/>
      <c r="BH1862" s="37"/>
      <c r="BI1862" s="36"/>
      <c r="BJ1862" s="37"/>
      <c r="BK1862" s="36"/>
      <c r="BL1862" s="36"/>
      <c r="BM1862" s="53" t="str">
        <f>IF(BJ1862="","",WORKDAY(BJ1862,5,FESTIVOS_CO!A:A))</f>
        <v/>
      </c>
      <c r="BN1862" s="57" t="str">
        <f t="shared" ca="1" si="362"/>
        <v>PENDIENTE HACER AVISO</v>
      </c>
      <c r="BO1862" s="54" t="str">
        <f t="shared" ca="1" si="355"/>
        <v>EN TRÁMITE NOTIF. POR AVISO</v>
      </c>
      <c r="BP1862" s="37"/>
      <c r="BQ1862" s="53" t="str">
        <f>IF(BP1862="","",WORKDAY(BP1862,5,FESTIVOS_CO!A:A))</f>
        <v/>
      </c>
      <c r="BR1862" s="37"/>
      <c r="BS1862" s="36"/>
      <c r="BT1862" s="38"/>
      <c r="BU1862" s="58" t="e">
        <f>VLOOKUP(BT1862,Hoja2!$C:$D,2,0)</f>
        <v>#N/A</v>
      </c>
      <c r="BV1862" s="80" t="str">
        <f>IF(
AND(AO1862="",BD1862="",BQ1862=""),
"EN PROCESO NOTIFICACION / COMUNICACION",
IF(
BT1862="",
"NO APLICA",
IF(
BU1862=60,
IF(AO1862&lt;&gt;"",AO1862,IF(BD1862&lt;&gt;"",BD1862,BQ1862))+60,
WORKDAY(
IF(AO1862&lt;&gt;"",AO1862,IF(BD1862&lt;&gt;"",BD1862,BQ1862)),
BU1862,
FESTIVOS_CO!A:A
)
)
))</f>
        <v>EN PROCESO NOTIFICACION / COMUNICACION</v>
      </c>
      <c r="BW1862" s="44"/>
      <c r="BX1862" s="53"/>
      <c r="BY1862" s="45"/>
      <c r="BZ1862" s="37"/>
      <c r="CA1862" s="54" t="str">
        <f t="shared" si="356"/>
        <v>PENDIENTE EJECUTORIA</v>
      </c>
      <c r="CB1862" s="59" t="str">
        <f t="shared" si="353"/>
        <v/>
      </c>
      <c r="CC1862" s="36"/>
      <c r="CD1862" s="40"/>
      <c r="CE1862" s="46"/>
      <c r="CF1862" s="40"/>
      <c r="CG1862" s="40"/>
      <c r="CH1862" s="40"/>
      <c r="CI1862" s="36"/>
      <c r="CJ1862" s="47"/>
      <c r="CK1862" s="40"/>
      <c r="CL1862" s="40"/>
      <c r="CM1862" s="40"/>
      <c r="CN1862" s="40"/>
    </row>
    <row r="1863" spans="1:92" ht="42.75" hidden="1">
      <c r="A1863" s="49" t="str">
        <f t="shared" si="357"/>
        <v>SIN GESTIÓN</v>
      </c>
      <c r="B1863" s="58"/>
      <c r="C1863" s="37"/>
      <c r="D1863" s="37"/>
      <c r="E1863" s="49" t="str">
        <f t="shared" si="358"/>
        <v>PENDIENTE NOTIFICACIÓN</v>
      </c>
      <c r="F1863" s="141" t="str">
        <f t="shared" si="359"/>
        <v>PENDIENTE NOTIFICACIÓN</v>
      </c>
      <c r="G1863" s="49" t="str">
        <f t="shared" si="360"/>
        <v/>
      </c>
      <c r="H1863" s="51" t="str">
        <f ca="1">IF(
L1863="",
"",
IF(
NETWORKDAYS(L1863,IF(M1863&lt;&gt;"",M1863,TODAY()),FESTIVOS_CO!A:A)&gt;2,
"VENCIDO",
IF(
NETWORKDAYS(L1863,IF(M1863&lt;&gt;"",M1863,TODAY()),FESTIVOS_CO!A:A)=2,
"ALERTA",
"A TIEMPO"
)))</f>
        <v/>
      </c>
      <c r="I1863" s="40"/>
      <c r="J1863" s="36"/>
      <c r="K1863" s="37"/>
      <c r="L1863" s="50"/>
      <c r="M1863" s="37"/>
      <c r="N1863" s="52"/>
      <c r="O1863" s="52"/>
      <c r="P1863" s="36"/>
      <c r="Q1863" s="36"/>
      <c r="R1863" s="40"/>
      <c r="S1863" s="36"/>
      <c r="T1863" s="40"/>
      <c r="U1863" s="40"/>
      <c r="V1863" s="81"/>
      <c r="W1863" s="40"/>
      <c r="X1863" s="40"/>
      <c r="Y1863" s="40"/>
      <c r="Z1863" s="38" t="str">
        <f>IFERROR(VLOOKUP(Y1863,DIRECTORIO!A:B,2,FALSE),"")</f>
        <v/>
      </c>
      <c r="AA1863" s="40"/>
      <c r="AB1863" s="40"/>
      <c r="AC1863" s="40"/>
      <c r="AD1863" s="40"/>
      <c r="AE1863" s="40"/>
      <c r="AF1863" s="40"/>
      <c r="AG1863" s="41" t="s">
        <v>109</v>
      </c>
      <c r="AH1863" s="42"/>
      <c r="AI1863" s="54" t="str">
        <f t="shared" ca="1" si="361"/>
        <v>PENDIENTE NOTIFICACIÓN ELECTRÓNICA</v>
      </c>
      <c r="AJ1863" s="37"/>
      <c r="AK1863" s="37"/>
      <c r="AL1863" s="37"/>
      <c r="AM1863" s="53" t="str">
        <f>IF(AK1863="","",WORKDAY(AK1863,5,FESTIVOS_CO!A:A))</f>
        <v/>
      </c>
      <c r="AN1863" s="37"/>
      <c r="AO1863" s="37"/>
      <c r="AP1863" s="54" t="str">
        <f t="shared" ca="1" si="354"/>
        <v>NO APLICA</v>
      </c>
      <c r="AQ1863" s="36"/>
      <c r="AR1863" s="43"/>
      <c r="AS1863" s="37"/>
      <c r="AT1863" s="36"/>
      <c r="AU1863" s="37"/>
      <c r="AV1863" s="36"/>
      <c r="AW1863" s="36"/>
      <c r="AX1863" s="37"/>
      <c r="AY1863" s="140" t="str">
        <f>IF(AU1863="","",WORKDAY(AU1863,5,FESTIVOS_CO!A:A))</f>
        <v/>
      </c>
      <c r="AZ1863" s="54" t="str">
        <f t="shared" ca="1" si="351"/>
        <v>NO APLICA</v>
      </c>
      <c r="BA1863" s="55" t="str">
        <f>IF(AX1863="","",WORKDAY(AX1863,5,FESTIVOS_CO!A:A))</f>
        <v/>
      </c>
      <c r="BB1863" s="39"/>
      <c r="BC1863" s="40"/>
      <c r="BD1863" s="40"/>
      <c r="BE1863" s="56" t="str">
        <f t="shared" ca="1" si="352"/>
        <v>NO APLICA</v>
      </c>
      <c r="BF1863" s="37"/>
      <c r="BG1863" s="45"/>
      <c r="BH1863" s="37"/>
      <c r="BI1863" s="36"/>
      <c r="BJ1863" s="37"/>
      <c r="BK1863" s="36"/>
      <c r="BL1863" s="36"/>
      <c r="BM1863" s="53" t="str">
        <f>IF(BJ1863="","",WORKDAY(BJ1863,5,FESTIVOS_CO!A:A))</f>
        <v/>
      </c>
      <c r="BN1863" s="57" t="str">
        <f t="shared" ca="1" si="362"/>
        <v>PENDIENTE HACER AVISO</v>
      </c>
      <c r="BO1863" s="54" t="str">
        <f t="shared" ca="1" si="355"/>
        <v>EN TRÁMITE NOTIF. POR AVISO</v>
      </c>
      <c r="BP1863" s="37"/>
      <c r="BQ1863" s="53" t="str">
        <f>IF(BP1863="","",WORKDAY(BP1863,5,FESTIVOS_CO!A:A))</f>
        <v/>
      </c>
      <c r="BR1863" s="37"/>
      <c r="BS1863" s="36"/>
      <c r="BT1863" s="38"/>
      <c r="BU1863" s="58" t="e">
        <f>VLOOKUP(BT1863,Hoja2!$C:$D,2,0)</f>
        <v>#N/A</v>
      </c>
      <c r="BV1863" s="80" t="str">
        <f>IF(
AND(AO1863="",BD1863="",BQ1863=""),
"EN PROCESO NOTIFICACION / COMUNICACION",
IF(
BT1863="",
"NO APLICA",
IF(
BU1863=60,
IF(AO1863&lt;&gt;"",AO1863,IF(BD1863&lt;&gt;"",BD1863,BQ1863))+60,
WORKDAY(
IF(AO1863&lt;&gt;"",AO1863,IF(BD1863&lt;&gt;"",BD1863,BQ1863)),
BU1863,
FESTIVOS_CO!A:A
)
)
))</f>
        <v>EN PROCESO NOTIFICACION / COMUNICACION</v>
      </c>
      <c r="BW1863" s="44"/>
      <c r="BX1863" s="53"/>
      <c r="BY1863" s="45"/>
      <c r="BZ1863" s="37"/>
      <c r="CA1863" s="54" t="str">
        <f t="shared" si="356"/>
        <v>PENDIENTE EJECUTORIA</v>
      </c>
      <c r="CB1863" s="59" t="str">
        <f t="shared" si="353"/>
        <v/>
      </c>
      <c r="CC1863" s="36"/>
      <c r="CD1863" s="40"/>
      <c r="CE1863" s="46"/>
      <c r="CF1863" s="40"/>
      <c r="CG1863" s="40"/>
      <c r="CH1863" s="40"/>
      <c r="CI1863" s="36"/>
      <c r="CJ1863" s="47"/>
      <c r="CK1863" s="40"/>
      <c r="CL1863" s="40"/>
      <c r="CM1863" s="40"/>
      <c r="CN1863" s="40"/>
    </row>
    <row r="1864" spans="1:92" ht="42.75" hidden="1">
      <c r="A1864" s="49" t="str">
        <f t="shared" si="357"/>
        <v>SIN GESTIÓN</v>
      </c>
      <c r="B1864" s="58"/>
      <c r="C1864" s="37"/>
      <c r="D1864" s="37"/>
      <c r="E1864" s="49" t="str">
        <f t="shared" si="358"/>
        <v>PENDIENTE NOTIFICACIÓN</v>
      </c>
      <c r="F1864" s="141" t="str">
        <f t="shared" si="359"/>
        <v>PENDIENTE NOTIFICACIÓN</v>
      </c>
      <c r="G1864" s="49" t="str">
        <f t="shared" si="360"/>
        <v/>
      </c>
      <c r="H1864" s="51" t="str">
        <f ca="1">IF(
L1864="",
"",
IF(
NETWORKDAYS(L1864,IF(M1864&lt;&gt;"",M1864,TODAY()),FESTIVOS_CO!A:A)&gt;2,
"VENCIDO",
IF(
NETWORKDAYS(L1864,IF(M1864&lt;&gt;"",M1864,TODAY()),FESTIVOS_CO!A:A)=2,
"ALERTA",
"A TIEMPO"
)))</f>
        <v/>
      </c>
      <c r="I1864" s="40"/>
      <c r="J1864" s="36"/>
      <c r="K1864" s="37"/>
      <c r="L1864" s="50"/>
      <c r="M1864" s="37"/>
      <c r="N1864" s="52"/>
      <c r="O1864" s="52"/>
      <c r="P1864" s="36"/>
      <c r="Q1864" s="36"/>
      <c r="R1864" s="40"/>
      <c r="S1864" s="36"/>
      <c r="T1864" s="40"/>
      <c r="U1864" s="40"/>
      <c r="V1864" s="81"/>
      <c r="W1864" s="40"/>
      <c r="X1864" s="40"/>
      <c r="Y1864" s="40"/>
      <c r="Z1864" s="38" t="str">
        <f>IFERROR(VLOOKUP(Y1864,DIRECTORIO!A:B,2,FALSE),"")</f>
        <v/>
      </c>
      <c r="AA1864" s="40"/>
      <c r="AB1864" s="40"/>
      <c r="AC1864" s="40"/>
      <c r="AD1864" s="40"/>
      <c r="AE1864" s="40"/>
      <c r="AF1864" s="40"/>
      <c r="AG1864" s="41" t="s">
        <v>109</v>
      </c>
      <c r="AH1864" s="42"/>
      <c r="AI1864" s="54" t="str">
        <f t="shared" ca="1" si="361"/>
        <v>PENDIENTE NOTIFICACIÓN ELECTRÓNICA</v>
      </c>
      <c r="AJ1864" s="37"/>
      <c r="AK1864" s="37"/>
      <c r="AL1864" s="37"/>
      <c r="AM1864" s="53" t="str">
        <f>IF(AK1864="","",WORKDAY(AK1864,5,FESTIVOS_CO!A:A))</f>
        <v/>
      </c>
      <c r="AN1864" s="37"/>
      <c r="AO1864" s="37"/>
      <c r="AP1864" s="54" t="str">
        <f t="shared" ca="1" si="354"/>
        <v>NO APLICA</v>
      </c>
      <c r="AQ1864" s="36"/>
      <c r="AR1864" s="43"/>
      <c r="AS1864" s="37"/>
      <c r="AT1864" s="36"/>
      <c r="AU1864" s="37"/>
      <c r="AV1864" s="36"/>
      <c r="AW1864" s="36"/>
      <c r="AX1864" s="37"/>
      <c r="AY1864" s="140" t="str">
        <f>IF(AU1864="","",WORKDAY(AU1864,5,FESTIVOS_CO!A:A))</f>
        <v/>
      </c>
      <c r="AZ1864" s="54" t="str">
        <f t="shared" ca="1" si="351"/>
        <v>NO APLICA</v>
      </c>
      <c r="BA1864" s="55" t="str">
        <f>IF(AX1864="","",WORKDAY(AX1864,5,FESTIVOS_CO!A:A))</f>
        <v/>
      </c>
      <c r="BB1864" s="39"/>
      <c r="BC1864" s="40"/>
      <c r="BD1864" s="40"/>
      <c r="BE1864" s="56" t="str">
        <f t="shared" ca="1" si="352"/>
        <v>NO APLICA</v>
      </c>
      <c r="BF1864" s="37"/>
      <c r="BG1864" s="45"/>
      <c r="BH1864" s="37"/>
      <c r="BI1864" s="36"/>
      <c r="BJ1864" s="37"/>
      <c r="BK1864" s="36"/>
      <c r="BL1864" s="36"/>
      <c r="BM1864" s="53" t="str">
        <f>IF(BJ1864="","",WORKDAY(BJ1864,5,FESTIVOS_CO!A:A))</f>
        <v/>
      </c>
      <c r="BN1864" s="57" t="str">
        <f t="shared" ca="1" si="362"/>
        <v>PENDIENTE HACER AVISO</v>
      </c>
      <c r="BO1864" s="54" t="str">
        <f t="shared" ca="1" si="355"/>
        <v>EN TRÁMITE NOTIF. POR AVISO</v>
      </c>
      <c r="BP1864" s="37"/>
      <c r="BQ1864" s="53" t="str">
        <f>IF(BP1864="","",WORKDAY(BP1864,5,FESTIVOS_CO!A:A))</f>
        <v/>
      </c>
      <c r="BR1864" s="37"/>
      <c r="BS1864" s="36"/>
      <c r="BT1864" s="38"/>
      <c r="BU1864" s="58" t="e">
        <f>VLOOKUP(BT1864,Hoja2!$C:$D,2,0)</f>
        <v>#N/A</v>
      </c>
      <c r="BV1864" s="80" t="str">
        <f>IF(
AND(AO1864="",BD1864="",BQ1864=""),
"EN PROCESO NOTIFICACION / COMUNICACION",
IF(
BT1864="",
"NO APLICA",
IF(
BU1864=60,
IF(AO1864&lt;&gt;"",AO1864,IF(BD1864&lt;&gt;"",BD1864,BQ1864))+60,
WORKDAY(
IF(AO1864&lt;&gt;"",AO1864,IF(BD1864&lt;&gt;"",BD1864,BQ1864)),
BU1864,
FESTIVOS_CO!A:A
)
)
))</f>
        <v>EN PROCESO NOTIFICACION / COMUNICACION</v>
      </c>
      <c r="BW1864" s="44"/>
      <c r="BX1864" s="53"/>
      <c r="BY1864" s="45"/>
      <c r="BZ1864" s="37"/>
      <c r="CA1864" s="54" t="str">
        <f t="shared" si="356"/>
        <v>PENDIENTE EJECUTORIA</v>
      </c>
      <c r="CB1864" s="59" t="str">
        <f t="shared" si="353"/>
        <v/>
      </c>
      <c r="CC1864" s="36"/>
      <c r="CD1864" s="40"/>
      <c r="CE1864" s="46"/>
      <c r="CF1864" s="40"/>
      <c r="CG1864" s="40"/>
      <c r="CH1864" s="40"/>
      <c r="CI1864" s="36"/>
      <c r="CJ1864" s="47"/>
      <c r="CK1864" s="40"/>
      <c r="CL1864" s="40"/>
      <c r="CM1864" s="40"/>
      <c r="CN1864" s="40"/>
    </row>
    <row r="1865" spans="1:92" ht="42.75" hidden="1">
      <c r="A1865" s="49" t="str">
        <f t="shared" si="357"/>
        <v>SIN GESTIÓN</v>
      </c>
      <c r="B1865" s="58"/>
      <c r="C1865" s="37"/>
      <c r="D1865" s="37"/>
      <c r="E1865" s="49" t="str">
        <f t="shared" si="358"/>
        <v>PENDIENTE NOTIFICACIÓN</v>
      </c>
      <c r="F1865" s="141" t="str">
        <f t="shared" si="359"/>
        <v>PENDIENTE NOTIFICACIÓN</v>
      </c>
      <c r="G1865" s="49" t="str">
        <f t="shared" si="360"/>
        <v/>
      </c>
      <c r="H1865" s="51" t="str">
        <f ca="1">IF(
L1865="",
"",
IF(
NETWORKDAYS(L1865,IF(M1865&lt;&gt;"",M1865,TODAY()),FESTIVOS_CO!A:A)&gt;2,
"VENCIDO",
IF(
NETWORKDAYS(L1865,IF(M1865&lt;&gt;"",M1865,TODAY()),FESTIVOS_CO!A:A)=2,
"ALERTA",
"A TIEMPO"
)))</f>
        <v/>
      </c>
      <c r="I1865" s="40"/>
      <c r="J1865" s="36"/>
      <c r="K1865" s="37"/>
      <c r="L1865" s="50"/>
      <c r="M1865" s="37"/>
      <c r="N1865" s="52"/>
      <c r="O1865" s="52"/>
      <c r="P1865" s="36"/>
      <c r="Q1865" s="36"/>
      <c r="R1865" s="40"/>
      <c r="S1865" s="36"/>
      <c r="T1865" s="40"/>
      <c r="U1865" s="40"/>
      <c r="V1865" s="81"/>
      <c r="W1865" s="40"/>
      <c r="X1865" s="40"/>
      <c r="Y1865" s="40"/>
      <c r="Z1865" s="38" t="str">
        <f>IFERROR(VLOOKUP(Y1865,DIRECTORIO!A:B,2,FALSE),"")</f>
        <v/>
      </c>
      <c r="AA1865" s="40"/>
      <c r="AB1865" s="40"/>
      <c r="AC1865" s="40"/>
      <c r="AD1865" s="40"/>
      <c r="AE1865" s="40"/>
      <c r="AF1865" s="40"/>
      <c r="AG1865" s="41" t="s">
        <v>109</v>
      </c>
      <c r="AH1865" s="42"/>
      <c r="AI1865" s="54" t="str">
        <f t="shared" ca="1" si="361"/>
        <v>PENDIENTE NOTIFICACIÓN ELECTRÓNICA</v>
      </c>
      <c r="AJ1865" s="37"/>
      <c r="AK1865" s="37"/>
      <c r="AL1865" s="37"/>
      <c r="AM1865" s="53" t="str">
        <f>IF(AK1865="","",WORKDAY(AK1865,5,FESTIVOS_CO!A:A))</f>
        <v/>
      </c>
      <c r="AN1865" s="37"/>
      <c r="AO1865" s="37"/>
      <c r="AP1865" s="54" t="str">
        <f t="shared" ca="1" si="354"/>
        <v>NO APLICA</v>
      </c>
      <c r="AQ1865" s="36"/>
      <c r="AR1865" s="43"/>
      <c r="AS1865" s="37"/>
      <c r="AT1865" s="36"/>
      <c r="AU1865" s="37"/>
      <c r="AV1865" s="36"/>
      <c r="AW1865" s="36"/>
      <c r="AX1865" s="37"/>
      <c r="AY1865" s="140" t="str">
        <f>IF(AU1865="","",WORKDAY(AU1865,5,FESTIVOS_CO!A:A))</f>
        <v/>
      </c>
      <c r="AZ1865" s="54" t="str">
        <f t="shared" ca="1" si="351"/>
        <v>NO APLICA</v>
      </c>
      <c r="BA1865" s="55" t="str">
        <f>IF(AX1865="","",WORKDAY(AX1865,5,FESTIVOS_CO!A:A))</f>
        <v/>
      </c>
      <c r="BB1865" s="39"/>
      <c r="BC1865" s="40"/>
      <c r="BD1865" s="40"/>
      <c r="BE1865" s="56" t="str">
        <f t="shared" ca="1" si="352"/>
        <v>NO APLICA</v>
      </c>
      <c r="BF1865" s="37"/>
      <c r="BG1865" s="45"/>
      <c r="BH1865" s="37"/>
      <c r="BI1865" s="36"/>
      <c r="BJ1865" s="37"/>
      <c r="BK1865" s="36"/>
      <c r="BL1865" s="36"/>
      <c r="BM1865" s="53" t="str">
        <f>IF(BJ1865="","",WORKDAY(BJ1865,5,FESTIVOS_CO!A:A))</f>
        <v/>
      </c>
      <c r="BN1865" s="57" t="str">
        <f t="shared" ca="1" si="362"/>
        <v>PENDIENTE HACER AVISO</v>
      </c>
      <c r="BO1865" s="54" t="str">
        <f t="shared" ca="1" si="355"/>
        <v>EN TRÁMITE NOTIF. POR AVISO</v>
      </c>
      <c r="BP1865" s="37"/>
      <c r="BQ1865" s="53" t="str">
        <f>IF(BP1865="","",WORKDAY(BP1865,5,FESTIVOS_CO!A:A))</f>
        <v/>
      </c>
      <c r="BR1865" s="37"/>
      <c r="BS1865" s="36"/>
      <c r="BT1865" s="38"/>
      <c r="BU1865" s="58" t="e">
        <f>VLOOKUP(BT1865,Hoja2!$C:$D,2,0)</f>
        <v>#N/A</v>
      </c>
      <c r="BV1865" s="80" t="str">
        <f>IF(
AND(AO1865="",BD1865="",BQ1865=""),
"EN PROCESO NOTIFICACION / COMUNICACION",
IF(
BT1865="",
"NO APLICA",
IF(
BU1865=60,
IF(AO1865&lt;&gt;"",AO1865,IF(BD1865&lt;&gt;"",BD1865,BQ1865))+60,
WORKDAY(
IF(AO1865&lt;&gt;"",AO1865,IF(BD1865&lt;&gt;"",BD1865,BQ1865)),
BU1865,
FESTIVOS_CO!A:A
)
)
))</f>
        <v>EN PROCESO NOTIFICACION / COMUNICACION</v>
      </c>
      <c r="BW1865" s="44"/>
      <c r="BX1865" s="53"/>
      <c r="BY1865" s="45"/>
      <c r="BZ1865" s="37"/>
      <c r="CA1865" s="54" t="str">
        <f t="shared" si="356"/>
        <v>PENDIENTE EJECUTORIA</v>
      </c>
      <c r="CB1865" s="59" t="str">
        <f t="shared" si="353"/>
        <v/>
      </c>
      <c r="CC1865" s="36"/>
      <c r="CD1865" s="40"/>
      <c r="CE1865" s="46"/>
      <c r="CF1865" s="40"/>
      <c r="CG1865" s="40"/>
      <c r="CH1865" s="40"/>
      <c r="CI1865" s="36"/>
      <c r="CJ1865" s="47"/>
      <c r="CK1865" s="40"/>
      <c r="CL1865" s="40"/>
      <c r="CM1865" s="40"/>
      <c r="CN1865" s="40"/>
    </row>
    <row r="1866" spans="1:92" ht="42.75" hidden="1">
      <c r="A1866" s="49" t="str">
        <f t="shared" si="357"/>
        <v>SIN GESTIÓN</v>
      </c>
      <c r="B1866" s="58"/>
      <c r="C1866" s="37"/>
      <c r="D1866" s="37"/>
      <c r="E1866" s="49" t="str">
        <f t="shared" si="358"/>
        <v>PENDIENTE NOTIFICACIÓN</v>
      </c>
      <c r="F1866" s="141" t="str">
        <f t="shared" si="359"/>
        <v>PENDIENTE NOTIFICACIÓN</v>
      </c>
      <c r="G1866" s="49" t="str">
        <f t="shared" si="360"/>
        <v/>
      </c>
      <c r="H1866" s="51" t="str">
        <f ca="1">IF(
L1866="",
"",
IF(
NETWORKDAYS(L1866,IF(M1866&lt;&gt;"",M1866,TODAY()),FESTIVOS_CO!A:A)&gt;2,
"VENCIDO",
IF(
NETWORKDAYS(L1866,IF(M1866&lt;&gt;"",M1866,TODAY()),FESTIVOS_CO!A:A)=2,
"ALERTA",
"A TIEMPO"
)))</f>
        <v/>
      </c>
      <c r="I1866" s="40"/>
      <c r="J1866" s="36"/>
      <c r="K1866" s="37"/>
      <c r="L1866" s="50"/>
      <c r="M1866" s="37"/>
      <c r="N1866" s="52"/>
      <c r="O1866" s="52"/>
      <c r="P1866" s="36"/>
      <c r="Q1866" s="36"/>
      <c r="R1866" s="40"/>
      <c r="S1866" s="36"/>
      <c r="T1866" s="40"/>
      <c r="U1866" s="40"/>
      <c r="V1866" s="81"/>
      <c r="W1866" s="40"/>
      <c r="X1866" s="40"/>
      <c r="Y1866" s="40"/>
      <c r="Z1866" s="38" t="str">
        <f>IFERROR(VLOOKUP(Y1866,DIRECTORIO!A:B,2,FALSE),"")</f>
        <v/>
      </c>
      <c r="AA1866" s="40"/>
      <c r="AB1866" s="40"/>
      <c r="AC1866" s="40"/>
      <c r="AD1866" s="40"/>
      <c r="AE1866" s="40"/>
      <c r="AF1866" s="40"/>
      <c r="AG1866" s="41" t="s">
        <v>109</v>
      </c>
      <c r="AH1866" s="42"/>
      <c r="AI1866" s="54" t="str">
        <f t="shared" ca="1" si="361"/>
        <v>PENDIENTE NOTIFICACIÓN ELECTRÓNICA</v>
      </c>
      <c r="AJ1866" s="37"/>
      <c r="AK1866" s="37"/>
      <c r="AL1866" s="37"/>
      <c r="AM1866" s="53" t="str">
        <f>IF(AK1866="","",WORKDAY(AK1866,5,FESTIVOS_CO!A:A))</f>
        <v/>
      </c>
      <c r="AN1866" s="37"/>
      <c r="AO1866" s="37"/>
      <c r="AP1866" s="54" t="str">
        <f t="shared" ca="1" si="354"/>
        <v>NO APLICA</v>
      </c>
      <c r="AQ1866" s="36"/>
      <c r="AR1866" s="43"/>
      <c r="AS1866" s="37"/>
      <c r="AT1866" s="36"/>
      <c r="AU1866" s="37"/>
      <c r="AV1866" s="36"/>
      <c r="AW1866" s="36"/>
      <c r="AX1866" s="37"/>
      <c r="AY1866" s="140" t="str">
        <f>IF(AU1866="","",WORKDAY(AU1866,5,FESTIVOS_CO!A:A))</f>
        <v/>
      </c>
      <c r="AZ1866" s="54" t="str">
        <f t="shared" ref="AZ1866:AZ1929" ca="1" si="363">IF(
AND(BB1866="SI",BC1866&lt;&gt;"",BD1866&lt;&gt;""),
"NOTIFICACIÓN PERSONAL COMPLETA",
IF(
AND(AO1866="",AX1866="",BQ1866="",BC1866&lt;&gt;"",BD1866&lt;&gt;""),
"NOTIFICADO POR CONDUCTA CONCLUYENTE",
IF(AP1866="NO PROCEDE CITACION",
"NO PROCEDE",
IF(AP1866="NO APLICA",
"NO APLICA",
IF(AW1866="NO",
"HACER AVISO",
IF(AQ1866="",
"PENDIENTE GESTIONAR CITACIÓN",
IF(AS1866="",
"PENDIENTE FIRMA",
IF(AR1866="",
"PENDIENTE REVISIÓN",
IF(AT1866="",
"PENDIENTE RADICAR",
"CITACIÓN COMPLETA EN ESPERA PRESENTACION PERSONAL"
)))))))))</f>
        <v>NO APLICA</v>
      </c>
      <c r="BA1866" s="55" t="str">
        <f>IF(AX1866="","",WORKDAY(AX1866,5,FESTIVOS_CO!A:A))</f>
        <v/>
      </c>
      <c r="BB1866" s="39"/>
      <c r="BC1866" s="40"/>
      <c r="BD1866" s="40"/>
      <c r="BE1866" s="56" t="str">
        <f t="shared" ca="1" si="352"/>
        <v>NO APLICA</v>
      </c>
      <c r="BF1866" s="37"/>
      <c r="BG1866" s="45"/>
      <c r="BH1866" s="37"/>
      <c r="BI1866" s="36"/>
      <c r="BJ1866" s="37"/>
      <c r="BK1866" s="36"/>
      <c r="BL1866" s="36"/>
      <c r="BM1866" s="53" t="str">
        <f>IF(BJ1866="","",WORKDAY(BJ1866,5,FESTIVOS_CO!A:A))</f>
        <v/>
      </c>
      <c r="BN1866" s="57" t="str">
        <f t="shared" ca="1" si="362"/>
        <v>PENDIENTE HACER AVISO</v>
      </c>
      <c r="BO1866" s="54" t="str">
        <f t="shared" ca="1" si="355"/>
        <v>EN TRÁMITE NOTIF. POR AVISO</v>
      </c>
      <c r="BP1866" s="37"/>
      <c r="BQ1866" s="53" t="str">
        <f>IF(BP1866="","",WORKDAY(BP1866,5,FESTIVOS_CO!A:A))</f>
        <v/>
      </c>
      <c r="BR1866" s="37"/>
      <c r="BS1866" s="36"/>
      <c r="BT1866" s="38"/>
      <c r="BU1866" s="58" t="e">
        <f>VLOOKUP(BT1866,Hoja2!$C:$D,2,0)</f>
        <v>#N/A</v>
      </c>
      <c r="BV1866" s="80" t="str">
        <f>IF(
AND(AO1866="",BD1866="",BQ1866=""),
"EN PROCESO NOTIFICACION / COMUNICACION",
IF(
BT1866="",
"NO APLICA",
IF(
BU1866=60,
IF(AO1866&lt;&gt;"",AO1866,IF(BD1866&lt;&gt;"",BD1866,BQ1866))+60,
WORKDAY(
IF(AO1866&lt;&gt;"",AO1866,IF(BD1866&lt;&gt;"",BD1866,BQ1866)),
BU1866,
FESTIVOS_CO!A:A
)
)
))</f>
        <v>EN PROCESO NOTIFICACION / COMUNICACION</v>
      </c>
      <c r="BW1866" s="44"/>
      <c r="BX1866" s="53"/>
      <c r="BY1866" s="45"/>
      <c r="BZ1866" s="37"/>
      <c r="CA1866" s="54" t="str">
        <f t="shared" si="356"/>
        <v>PENDIENTE EJECUTORIA</v>
      </c>
      <c r="CB1866" s="59" t="str">
        <f t="shared" si="353"/>
        <v/>
      </c>
      <c r="CC1866" s="36"/>
      <c r="CD1866" s="40"/>
      <c r="CE1866" s="46"/>
      <c r="CF1866" s="40"/>
      <c r="CG1866" s="40"/>
      <c r="CH1866" s="40"/>
      <c r="CI1866" s="36"/>
      <c r="CJ1866" s="47"/>
      <c r="CK1866" s="40"/>
      <c r="CL1866" s="40"/>
      <c r="CM1866" s="40"/>
      <c r="CN1866" s="40"/>
    </row>
    <row r="1867" spans="1:92" ht="42.75" hidden="1">
      <c r="A1867" s="49" t="str">
        <f t="shared" si="357"/>
        <v>SIN GESTIÓN</v>
      </c>
      <c r="B1867" s="58"/>
      <c r="C1867" s="37"/>
      <c r="D1867" s="37"/>
      <c r="E1867" s="49" t="str">
        <f t="shared" si="358"/>
        <v>PENDIENTE NOTIFICACIÓN</v>
      </c>
      <c r="F1867" s="141" t="str">
        <f t="shared" si="359"/>
        <v>PENDIENTE NOTIFICACIÓN</v>
      </c>
      <c r="G1867" s="49" t="str">
        <f t="shared" si="360"/>
        <v/>
      </c>
      <c r="H1867" s="51" t="str">
        <f ca="1">IF(
L1867="",
"",
IF(
NETWORKDAYS(L1867,IF(M1867&lt;&gt;"",M1867,TODAY()),FESTIVOS_CO!A:A)&gt;2,
"VENCIDO",
IF(
NETWORKDAYS(L1867,IF(M1867&lt;&gt;"",M1867,TODAY()),FESTIVOS_CO!A:A)=2,
"ALERTA",
"A TIEMPO"
)))</f>
        <v/>
      </c>
      <c r="I1867" s="40"/>
      <c r="J1867" s="36"/>
      <c r="K1867" s="37"/>
      <c r="L1867" s="50"/>
      <c r="M1867" s="37"/>
      <c r="N1867" s="52"/>
      <c r="O1867" s="52"/>
      <c r="P1867" s="36"/>
      <c r="Q1867" s="36"/>
      <c r="R1867" s="40"/>
      <c r="S1867" s="36"/>
      <c r="T1867" s="40"/>
      <c r="U1867" s="40"/>
      <c r="V1867" s="81"/>
      <c r="W1867" s="40"/>
      <c r="X1867" s="40"/>
      <c r="Y1867" s="40"/>
      <c r="Z1867" s="38" t="str">
        <f>IFERROR(VLOOKUP(Y1867,DIRECTORIO!A:B,2,FALSE),"")</f>
        <v/>
      </c>
      <c r="AA1867" s="40"/>
      <c r="AB1867" s="40"/>
      <c r="AC1867" s="40"/>
      <c r="AD1867" s="40"/>
      <c r="AE1867" s="40"/>
      <c r="AF1867" s="40"/>
      <c r="AG1867" s="41" t="s">
        <v>109</v>
      </c>
      <c r="AH1867" s="42"/>
      <c r="AI1867" s="54" t="str">
        <f t="shared" ca="1" si="361"/>
        <v>PENDIENTE NOTIFICACIÓN ELECTRÓNICA</v>
      </c>
      <c r="AJ1867" s="37"/>
      <c r="AK1867" s="37"/>
      <c r="AL1867" s="37"/>
      <c r="AM1867" s="53" t="str">
        <f>IF(AK1867="","",WORKDAY(AK1867,5,FESTIVOS_CO!A:A))</f>
        <v/>
      </c>
      <c r="AN1867" s="37"/>
      <c r="AO1867" s="37"/>
      <c r="AP1867" s="54" t="str">
        <f t="shared" ca="1" si="354"/>
        <v>NO APLICA</v>
      </c>
      <c r="AQ1867" s="36"/>
      <c r="AR1867" s="43"/>
      <c r="AS1867" s="37"/>
      <c r="AT1867" s="36"/>
      <c r="AU1867" s="37"/>
      <c r="AV1867" s="36"/>
      <c r="AW1867" s="36"/>
      <c r="AX1867" s="37"/>
      <c r="AY1867" s="140" t="str">
        <f>IF(AU1867="","",WORKDAY(AU1867,5,FESTIVOS_CO!A:A))</f>
        <v/>
      </c>
      <c r="AZ1867" s="54" t="str">
        <f t="shared" ca="1" si="363"/>
        <v>NO APLICA</v>
      </c>
      <c r="BA1867" s="55" t="str">
        <f>IF(AX1867="","",WORKDAY(AX1867,5,FESTIVOS_CO!A:A))</f>
        <v/>
      </c>
      <c r="BB1867" s="39"/>
      <c r="BC1867" s="40"/>
      <c r="BD1867" s="40"/>
      <c r="BE1867" s="56" t="str">
        <f t="shared" ca="1" si="352"/>
        <v>NO APLICA</v>
      </c>
      <c r="BF1867" s="37"/>
      <c r="BG1867" s="45"/>
      <c r="BH1867" s="37"/>
      <c r="BI1867" s="36"/>
      <c r="BJ1867" s="37"/>
      <c r="BK1867" s="36"/>
      <c r="BL1867" s="36"/>
      <c r="BM1867" s="53" t="str">
        <f>IF(BJ1867="","",WORKDAY(BJ1867,5,FESTIVOS_CO!A:A))</f>
        <v/>
      </c>
      <c r="BN1867" s="57" t="str">
        <f t="shared" ca="1" si="362"/>
        <v>PENDIENTE HACER AVISO</v>
      </c>
      <c r="BO1867" s="54" t="str">
        <f t="shared" ca="1" si="355"/>
        <v>EN TRÁMITE NOTIF. POR AVISO</v>
      </c>
      <c r="BP1867" s="37"/>
      <c r="BQ1867" s="53" t="str">
        <f>IF(BP1867="","",WORKDAY(BP1867,5,FESTIVOS_CO!A:A))</f>
        <v/>
      </c>
      <c r="BR1867" s="37"/>
      <c r="BS1867" s="36"/>
      <c r="BT1867" s="38"/>
      <c r="BU1867" s="58" t="e">
        <f>VLOOKUP(BT1867,Hoja2!$C:$D,2,0)</f>
        <v>#N/A</v>
      </c>
      <c r="BV1867" s="80" t="str">
        <f>IF(
AND(AO1867="",BD1867="",BQ1867=""),
"EN PROCESO NOTIFICACION / COMUNICACION",
IF(
BT1867="",
"NO APLICA",
IF(
BU1867=60,
IF(AO1867&lt;&gt;"",AO1867,IF(BD1867&lt;&gt;"",BD1867,BQ1867))+60,
WORKDAY(
IF(AO1867&lt;&gt;"",AO1867,IF(BD1867&lt;&gt;"",BD1867,BQ1867)),
BU1867,
FESTIVOS_CO!A:A
)
)
))</f>
        <v>EN PROCESO NOTIFICACION / COMUNICACION</v>
      </c>
      <c r="BW1867" s="44"/>
      <c r="BX1867" s="53"/>
      <c r="BY1867" s="45"/>
      <c r="BZ1867" s="37"/>
      <c r="CA1867" s="54" t="str">
        <f t="shared" si="356"/>
        <v>PENDIENTE EJECUTORIA</v>
      </c>
      <c r="CB1867" s="59" t="str">
        <f t="shared" si="353"/>
        <v/>
      </c>
      <c r="CC1867" s="36"/>
      <c r="CD1867" s="40"/>
      <c r="CE1867" s="46"/>
      <c r="CF1867" s="40"/>
      <c r="CG1867" s="40"/>
      <c r="CH1867" s="40"/>
      <c r="CI1867" s="36"/>
      <c r="CJ1867" s="47"/>
      <c r="CK1867" s="40"/>
      <c r="CL1867" s="40"/>
      <c r="CM1867" s="40"/>
      <c r="CN1867" s="40"/>
    </row>
    <row r="1868" spans="1:92" ht="42.75" hidden="1">
      <c r="A1868" s="49" t="str">
        <f t="shared" si="357"/>
        <v>SIN GESTIÓN</v>
      </c>
      <c r="B1868" s="58"/>
      <c r="C1868" s="37"/>
      <c r="D1868" s="37"/>
      <c r="E1868" s="49" t="str">
        <f t="shared" si="358"/>
        <v>PENDIENTE NOTIFICACIÓN</v>
      </c>
      <c r="F1868" s="141" t="str">
        <f t="shared" si="359"/>
        <v>PENDIENTE NOTIFICACIÓN</v>
      </c>
      <c r="G1868" s="49" t="str">
        <f t="shared" si="360"/>
        <v/>
      </c>
      <c r="H1868" s="51" t="str">
        <f ca="1">IF(
L1868="",
"",
IF(
NETWORKDAYS(L1868,IF(M1868&lt;&gt;"",M1868,TODAY()),FESTIVOS_CO!A:A)&gt;2,
"VENCIDO",
IF(
NETWORKDAYS(L1868,IF(M1868&lt;&gt;"",M1868,TODAY()),FESTIVOS_CO!A:A)=2,
"ALERTA",
"A TIEMPO"
)))</f>
        <v/>
      </c>
      <c r="I1868" s="40"/>
      <c r="J1868" s="36"/>
      <c r="K1868" s="37"/>
      <c r="L1868" s="50"/>
      <c r="M1868" s="37"/>
      <c r="N1868" s="52"/>
      <c r="O1868" s="52"/>
      <c r="P1868" s="36"/>
      <c r="Q1868" s="36"/>
      <c r="R1868" s="40"/>
      <c r="S1868" s="36"/>
      <c r="T1868" s="40"/>
      <c r="U1868" s="40"/>
      <c r="V1868" s="81"/>
      <c r="W1868" s="40"/>
      <c r="X1868" s="40"/>
      <c r="Y1868" s="40"/>
      <c r="Z1868" s="38" t="str">
        <f>IFERROR(VLOOKUP(Y1868,DIRECTORIO!A:B,2,FALSE),"")</f>
        <v/>
      </c>
      <c r="AA1868" s="40"/>
      <c r="AB1868" s="40"/>
      <c r="AC1868" s="40"/>
      <c r="AD1868" s="40"/>
      <c r="AE1868" s="40"/>
      <c r="AF1868" s="40"/>
      <c r="AG1868" s="41" t="s">
        <v>109</v>
      </c>
      <c r="AH1868" s="42"/>
      <c r="AI1868" s="54" t="str">
        <f t="shared" ca="1" si="361"/>
        <v>PENDIENTE NOTIFICACIÓN ELECTRÓNICA</v>
      </c>
      <c r="AJ1868" s="37"/>
      <c r="AK1868" s="37"/>
      <c r="AL1868" s="37"/>
      <c r="AM1868" s="53" t="str">
        <f>IF(AK1868="","",WORKDAY(AK1868,5,FESTIVOS_CO!A:A))</f>
        <v/>
      </c>
      <c r="AN1868" s="37"/>
      <c r="AO1868" s="37"/>
      <c r="AP1868" s="54" t="str">
        <f t="shared" ca="1" si="354"/>
        <v>NO APLICA</v>
      </c>
      <c r="AQ1868" s="36"/>
      <c r="AR1868" s="43"/>
      <c r="AS1868" s="37"/>
      <c r="AT1868" s="36"/>
      <c r="AU1868" s="37"/>
      <c r="AV1868" s="36"/>
      <c r="AW1868" s="36"/>
      <c r="AX1868" s="37"/>
      <c r="AY1868" s="140" t="str">
        <f>IF(AU1868="","",WORKDAY(AU1868,5,FESTIVOS_CO!A:A))</f>
        <v/>
      </c>
      <c r="AZ1868" s="54" t="str">
        <f t="shared" ca="1" si="363"/>
        <v>NO APLICA</v>
      </c>
      <c r="BA1868" s="55" t="str">
        <f>IF(AX1868="","",WORKDAY(AX1868,5,FESTIVOS_CO!A:A))</f>
        <v/>
      </c>
      <c r="BB1868" s="39"/>
      <c r="BC1868" s="40"/>
      <c r="BD1868" s="40"/>
      <c r="BE1868" s="56" t="str">
        <f t="shared" ca="1" si="352"/>
        <v>NO APLICA</v>
      </c>
      <c r="BF1868" s="37"/>
      <c r="BG1868" s="45"/>
      <c r="BH1868" s="37"/>
      <c r="BI1868" s="36"/>
      <c r="BJ1868" s="37"/>
      <c r="BK1868" s="36"/>
      <c r="BL1868" s="36"/>
      <c r="BM1868" s="53" t="str">
        <f>IF(BJ1868="","",WORKDAY(BJ1868,5,FESTIVOS_CO!A:A))</f>
        <v/>
      </c>
      <c r="BN1868" s="57" t="str">
        <f t="shared" ca="1" si="362"/>
        <v>PENDIENTE HACER AVISO</v>
      </c>
      <c r="BO1868" s="54" t="str">
        <f t="shared" ca="1" si="355"/>
        <v>EN TRÁMITE NOTIF. POR AVISO</v>
      </c>
      <c r="BP1868" s="37"/>
      <c r="BQ1868" s="53" t="str">
        <f>IF(BP1868="","",WORKDAY(BP1868,5,FESTIVOS_CO!A:A))</f>
        <v/>
      </c>
      <c r="BR1868" s="37"/>
      <c r="BS1868" s="36"/>
      <c r="BT1868" s="38"/>
      <c r="BU1868" s="58" t="e">
        <f>VLOOKUP(BT1868,Hoja2!$C:$D,2,0)</f>
        <v>#N/A</v>
      </c>
      <c r="BV1868" s="80" t="str">
        <f>IF(
AND(AO1868="",BD1868="",BQ1868=""),
"EN PROCESO NOTIFICACION / COMUNICACION",
IF(
BT1868="",
"NO APLICA",
IF(
BU1868=60,
IF(AO1868&lt;&gt;"",AO1868,IF(BD1868&lt;&gt;"",BD1868,BQ1868))+60,
WORKDAY(
IF(AO1868&lt;&gt;"",AO1868,IF(BD1868&lt;&gt;"",BD1868,BQ1868)),
BU1868,
FESTIVOS_CO!A:A
)
)
))</f>
        <v>EN PROCESO NOTIFICACION / COMUNICACION</v>
      </c>
      <c r="BW1868" s="44"/>
      <c r="BX1868" s="53"/>
      <c r="BY1868" s="45"/>
      <c r="BZ1868" s="37"/>
      <c r="CA1868" s="54" t="str">
        <f t="shared" si="356"/>
        <v>PENDIENTE EJECUTORIA</v>
      </c>
      <c r="CB1868" s="59" t="str">
        <f t="shared" si="353"/>
        <v/>
      </c>
      <c r="CC1868" s="36"/>
      <c r="CD1868" s="40"/>
      <c r="CE1868" s="46"/>
      <c r="CF1868" s="40"/>
      <c r="CG1868" s="40"/>
      <c r="CH1868" s="40"/>
      <c r="CI1868" s="36"/>
      <c r="CJ1868" s="47"/>
      <c r="CK1868" s="40"/>
      <c r="CL1868" s="40"/>
      <c r="CM1868" s="40"/>
      <c r="CN1868" s="40"/>
    </row>
    <row r="1869" spans="1:92" ht="42.75" hidden="1">
      <c r="A1869" s="49" t="str">
        <f t="shared" si="357"/>
        <v>SIN GESTIÓN</v>
      </c>
      <c r="B1869" s="58"/>
      <c r="C1869" s="37"/>
      <c r="D1869" s="37"/>
      <c r="E1869" s="49" t="str">
        <f t="shared" si="358"/>
        <v>PENDIENTE NOTIFICACIÓN</v>
      </c>
      <c r="F1869" s="141" t="str">
        <f t="shared" si="359"/>
        <v>PENDIENTE NOTIFICACIÓN</v>
      </c>
      <c r="G1869" s="49" t="str">
        <f t="shared" si="360"/>
        <v/>
      </c>
      <c r="H1869" s="51" t="str">
        <f ca="1">IF(
L1869="",
"",
IF(
NETWORKDAYS(L1869,IF(M1869&lt;&gt;"",M1869,TODAY()),FESTIVOS_CO!A:A)&gt;2,
"VENCIDO",
IF(
NETWORKDAYS(L1869,IF(M1869&lt;&gt;"",M1869,TODAY()),FESTIVOS_CO!A:A)=2,
"ALERTA",
"A TIEMPO"
)))</f>
        <v/>
      </c>
      <c r="I1869" s="40"/>
      <c r="J1869" s="36"/>
      <c r="K1869" s="37"/>
      <c r="L1869" s="50"/>
      <c r="M1869" s="37"/>
      <c r="N1869" s="52"/>
      <c r="O1869" s="52"/>
      <c r="P1869" s="36"/>
      <c r="Q1869" s="36"/>
      <c r="R1869" s="40"/>
      <c r="S1869" s="36"/>
      <c r="T1869" s="40"/>
      <c r="U1869" s="40"/>
      <c r="V1869" s="81"/>
      <c r="W1869" s="40"/>
      <c r="X1869" s="40"/>
      <c r="Y1869" s="40"/>
      <c r="Z1869" s="38" t="str">
        <f>IFERROR(VLOOKUP(Y1869,DIRECTORIO!A:B,2,FALSE),"")</f>
        <v/>
      </c>
      <c r="AA1869" s="40"/>
      <c r="AB1869" s="40"/>
      <c r="AC1869" s="40"/>
      <c r="AD1869" s="40"/>
      <c r="AE1869" s="40"/>
      <c r="AF1869" s="40"/>
      <c r="AG1869" s="41" t="s">
        <v>109</v>
      </c>
      <c r="AH1869" s="42"/>
      <c r="AI1869" s="54" t="str">
        <f t="shared" ca="1" si="361"/>
        <v>PENDIENTE NOTIFICACIÓN ELECTRÓNICA</v>
      </c>
      <c r="AJ1869" s="37"/>
      <c r="AK1869" s="37"/>
      <c r="AL1869" s="37"/>
      <c r="AM1869" s="53" t="str">
        <f>IF(AK1869="","",WORKDAY(AK1869,5,FESTIVOS_CO!A:A))</f>
        <v/>
      </c>
      <c r="AN1869" s="37"/>
      <c r="AO1869" s="37"/>
      <c r="AP1869" s="54" t="str">
        <f t="shared" ca="1" si="354"/>
        <v>NO APLICA</v>
      </c>
      <c r="AQ1869" s="36"/>
      <c r="AR1869" s="43"/>
      <c r="AS1869" s="37"/>
      <c r="AT1869" s="36"/>
      <c r="AU1869" s="37"/>
      <c r="AV1869" s="36"/>
      <c r="AW1869" s="36"/>
      <c r="AX1869" s="37"/>
      <c r="AY1869" s="140" t="str">
        <f>IF(AU1869="","",WORKDAY(AU1869,5,FESTIVOS_CO!A:A))</f>
        <v/>
      </c>
      <c r="AZ1869" s="54" t="str">
        <f t="shared" ca="1" si="363"/>
        <v>NO APLICA</v>
      </c>
      <c r="BA1869" s="55" t="str">
        <f>IF(AX1869="","",WORKDAY(AX1869,5,FESTIVOS_CO!A:A))</f>
        <v/>
      </c>
      <c r="BB1869" s="39"/>
      <c r="BC1869" s="40"/>
      <c r="BD1869" s="40"/>
      <c r="BE1869" s="56" t="str">
        <f t="shared" ca="1" si="352"/>
        <v>NO APLICA</v>
      </c>
      <c r="BF1869" s="37"/>
      <c r="BG1869" s="45"/>
      <c r="BH1869" s="37"/>
      <c r="BI1869" s="36"/>
      <c r="BJ1869" s="37"/>
      <c r="BK1869" s="36"/>
      <c r="BL1869" s="36"/>
      <c r="BM1869" s="53" t="str">
        <f>IF(BJ1869="","",WORKDAY(BJ1869,5,FESTIVOS_CO!A:A))</f>
        <v/>
      </c>
      <c r="BN1869" s="57" t="str">
        <f t="shared" ca="1" si="362"/>
        <v>PENDIENTE HACER AVISO</v>
      </c>
      <c r="BO1869" s="54" t="str">
        <f t="shared" ca="1" si="355"/>
        <v>EN TRÁMITE NOTIF. POR AVISO</v>
      </c>
      <c r="BP1869" s="37"/>
      <c r="BQ1869" s="53" t="str">
        <f>IF(BP1869="","",WORKDAY(BP1869,5,FESTIVOS_CO!A:A))</f>
        <v/>
      </c>
      <c r="BR1869" s="37"/>
      <c r="BS1869" s="36"/>
      <c r="BT1869" s="38"/>
      <c r="BU1869" s="58" t="e">
        <f>VLOOKUP(BT1869,Hoja2!$C:$D,2,0)</f>
        <v>#N/A</v>
      </c>
      <c r="BV1869" s="80" t="str">
        <f>IF(
AND(AO1869="",BD1869="",BQ1869=""),
"EN PROCESO NOTIFICACION / COMUNICACION",
IF(
BT1869="",
"NO APLICA",
IF(
BU1869=60,
IF(AO1869&lt;&gt;"",AO1869,IF(BD1869&lt;&gt;"",BD1869,BQ1869))+60,
WORKDAY(
IF(AO1869&lt;&gt;"",AO1869,IF(BD1869&lt;&gt;"",BD1869,BQ1869)),
BU1869,
FESTIVOS_CO!A:A
)
)
))</f>
        <v>EN PROCESO NOTIFICACION / COMUNICACION</v>
      </c>
      <c r="BW1869" s="44"/>
      <c r="BX1869" s="53"/>
      <c r="BY1869" s="45"/>
      <c r="BZ1869" s="37"/>
      <c r="CA1869" s="54" t="str">
        <f t="shared" si="356"/>
        <v>PENDIENTE EJECUTORIA</v>
      </c>
      <c r="CB1869" s="59" t="str">
        <f t="shared" si="353"/>
        <v/>
      </c>
      <c r="CC1869" s="36"/>
      <c r="CD1869" s="40"/>
      <c r="CE1869" s="46"/>
      <c r="CF1869" s="40"/>
      <c r="CG1869" s="40"/>
      <c r="CH1869" s="40"/>
      <c r="CI1869" s="36"/>
      <c r="CJ1869" s="47"/>
      <c r="CK1869" s="40"/>
      <c r="CL1869" s="40"/>
      <c r="CM1869" s="40"/>
      <c r="CN1869" s="40"/>
    </row>
    <row r="1870" spans="1:92" ht="42.75" hidden="1">
      <c r="A1870" s="49" t="str">
        <f t="shared" si="357"/>
        <v>SIN GESTIÓN</v>
      </c>
      <c r="B1870" s="58"/>
      <c r="C1870" s="37"/>
      <c r="D1870" s="37"/>
      <c r="E1870" s="49" t="str">
        <f t="shared" si="358"/>
        <v>PENDIENTE NOTIFICACIÓN</v>
      </c>
      <c r="F1870" s="141" t="str">
        <f t="shared" si="359"/>
        <v>PENDIENTE NOTIFICACIÓN</v>
      </c>
      <c r="G1870" s="49" t="str">
        <f t="shared" si="360"/>
        <v/>
      </c>
      <c r="H1870" s="51" t="str">
        <f ca="1">IF(
L1870="",
"",
IF(
NETWORKDAYS(L1870,IF(M1870&lt;&gt;"",M1870,TODAY()),FESTIVOS_CO!A:A)&gt;2,
"VENCIDO",
IF(
NETWORKDAYS(L1870,IF(M1870&lt;&gt;"",M1870,TODAY()),FESTIVOS_CO!A:A)=2,
"ALERTA",
"A TIEMPO"
)))</f>
        <v/>
      </c>
      <c r="I1870" s="40"/>
      <c r="J1870" s="36"/>
      <c r="K1870" s="37"/>
      <c r="L1870" s="50"/>
      <c r="M1870" s="37"/>
      <c r="N1870" s="52"/>
      <c r="O1870" s="52"/>
      <c r="P1870" s="36"/>
      <c r="Q1870" s="36"/>
      <c r="R1870" s="40"/>
      <c r="S1870" s="36"/>
      <c r="T1870" s="40"/>
      <c r="U1870" s="40"/>
      <c r="V1870" s="81"/>
      <c r="W1870" s="40"/>
      <c r="X1870" s="40"/>
      <c r="Y1870" s="40"/>
      <c r="Z1870" s="38" t="str">
        <f>IFERROR(VLOOKUP(Y1870,DIRECTORIO!A:B,2,FALSE),"")</f>
        <v/>
      </c>
      <c r="AA1870" s="40"/>
      <c r="AB1870" s="40"/>
      <c r="AC1870" s="40"/>
      <c r="AD1870" s="40"/>
      <c r="AE1870" s="40"/>
      <c r="AF1870" s="40"/>
      <c r="AG1870" s="41" t="s">
        <v>109</v>
      </c>
      <c r="AH1870" s="42"/>
      <c r="AI1870" s="54" t="str">
        <f t="shared" ca="1" si="361"/>
        <v>PENDIENTE NOTIFICACIÓN ELECTRÓNICA</v>
      </c>
      <c r="AJ1870" s="37"/>
      <c r="AK1870" s="37"/>
      <c r="AL1870" s="37"/>
      <c r="AM1870" s="53" t="str">
        <f>IF(AK1870="","",WORKDAY(AK1870,5,FESTIVOS_CO!A:A))</f>
        <v/>
      </c>
      <c r="AN1870" s="37"/>
      <c r="AO1870" s="37"/>
      <c r="AP1870" s="54" t="str">
        <f t="shared" ca="1" si="354"/>
        <v>NO APLICA</v>
      </c>
      <c r="AQ1870" s="36"/>
      <c r="AR1870" s="43"/>
      <c r="AS1870" s="37"/>
      <c r="AT1870" s="36"/>
      <c r="AU1870" s="37"/>
      <c r="AV1870" s="36"/>
      <c r="AW1870" s="36"/>
      <c r="AX1870" s="37"/>
      <c r="AY1870" s="140" t="str">
        <f>IF(AU1870="","",WORKDAY(AU1870,5,FESTIVOS_CO!A:A))</f>
        <v/>
      </c>
      <c r="AZ1870" s="54" t="str">
        <f t="shared" ca="1" si="363"/>
        <v>NO APLICA</v>
      </c>
      <c r="BA1870" s="55" t="str">
        <f>IF(AX1870="","",WORKDAY(AX1870,5,FESTIVOS_CO!A:A))</f>
        <v/>
      </c>
      <c r="BB1870" s="39"/>
      <c r="BC1870" s="40"/>
      <c r="BD1870" s="40"/>
      <c r="BE1870" s="56" t="str">
        <f t="shared" ca="1" si="352"/>
        <v>NO APLICA</v>
      </c>
      <c r="BF1870" s="37"/>
      <c r="BG1870" s="45"/>
      <c r="BH1870" s="37"/>
      <c r="BI1870" s="36"/>
      <c r="BJ1870" s="37"/>
      <c r="BK1870" s="36"/>
      <c r="BL1870" s="36"/>
      <c r="BM1870" s="53" t="str">
        <f>IF(BJ1870="","",WORKDAY(BJ1870,5,FESTIVOS_CO!A:A))</f>
        <v/>
      </c>
      <c r="BN1870" s="57" t="str">
        <f t="shared" ca="1" si="362"/>
        <v>PENDIENTE HACER AVISO</v>
      </c>
      <c r="BO1870" s="54" t="str">
        <f t="shared" ca="1" si="355"/>
        <v>EN TRÁMITE NOTIF. POR AVISO</v>
      </c>
      <c r="BP1870" s="37"/>
      <c r="BQ1870" s="53" t="str">
        <f>IF(BP1870="","",WORKDAY(BP1870,5,FESTIVOS_CO!A:A))</f>
        <v/>
      </c>
      <c r="BR1870" s="37"/>
      <c r="BS1870" s="36"/>
      <c r="BT1870" s="38"/>
      <c r="BU1870" s="58" t="e">
        <f>VLOOKUP(BT1870,Hoja2!$C:$D,2,0)</f>
        <v>#N/A</v>
      </c>
      <c r="BV1870" s="80" t="str">
        <f>IF(
AND(AO1870="",BD1870="",BQ1870=""),
"EN PROCESO NOTIFICACION / COMUNICACION",
IF(
BT1870="",
"NO APLICA",
IF(
BU1870=60,
IF(AO1870&lt;&gt;"",AO1870,IF(BD1870&lt;&gt;"",BD1870,BQ1870))+60,
WORKDAY(
IF(AO1870&lt;&gt;"",AO1870,IF(BD1870&lt;&gt;"",BD1870,BQ1870)),
BU1870,
FESTIVOS_CO!A:A
)
)
))</f>
        <v>EN PROCESO NOTIFICACION / COMUNICACION</v>
      </c>
      <c r="BW1870" s="44"/>
      <c r="BX1870" s="53"/>
      <c r="BY1870" s="45"/>
      <c r="BZ1870" s="37"/>
      <c r="CA1870" s="54" t="str">
        <f t="shared" si="356"/>
        <v>PENDIENTE EJECUTORIA</v>
      </c>
      <c r="CB1870" s="59" t="str">
        <f t="shared" si="353"/>
        <v/>
      </c>
      <c r="CC1870" s="36"/>
      <c r="CD1870" s="40"/>
      <c r="CE1870" s="46"/>
      <c r="CF1870" s="40"/>
      <c r="CG1870" s="40"/>
      <c r="CH1870" s="40"/>
      <c r="CI1870" s="36"/>
      <c r="CJ1870" s="47"/>
      <c r="CK1870" s="40"/>
      <c r="CL1870" s="40"/>
      <c r="CM1870" s="40"/>
      <c r="CN1870" s="40"/>
    </row>
    <row r="1871" spans="1:92" ht="42.75" hidden="1">
      <c r="A1871" s="49" t="str">
        <f t="shared" si="357"/>
        <v>SIN GESTIÓN</v>
      </c>
      <c r="B1871" s="58"/>
      <c r="C1871" s="37"/>
      <c r="D1871" s="37"/>
      <c r="E1871" s="49" t="str">
        <f t="shared" si="358"/>
        <v>PENDIENTE NOTIFICACIÓN</v>
      </c>
      <c r="F1871" s="141" t="str">
        <f t="shared" si="359"/>
        <v>PENDIENTE NOTIFICACIÓN</v>
      </c>
      <c r="G1871" s="49" t="str">
        <f t="shared" si="360"/>
        <v/>
      </c>
      <c r="H1871" s="51" t="str">
        <f ca="1">IF(
L1871="",
"",
IF(
NETWORKDAYS(L1871,IF(M1871&lt;&gt;"",M1871,TODAY()),FESTIVOS_CO!A:A)&gt;2,
"VENCIDO",
IF(
NETWORKDAYS(L1871,IF(M1871&lt;&gt;"",M1871,TODAY()),FESTIVOS_CO!A:A)=2,
"ALERTA",
"A TIEMPO"
)))</f>
        <v/>
      </c>
      <c r="I1871" s="40"/>
      <c r="J1871" s="36"/>
      <c r="K1871" s="37"/>
      <c r="L1871" s="50"/>
      <c r="M1871" s="37"/>
      <c r="N1871" s="52"/>
      <c r="O1871" s="52"/>
      <c r="P1871" s="36"/>
      <c r="Q1871" s="36"/>
      <c r="R1871" s="40"/>
      <c r="S1871" s="36"/>
      <c r="T1871" s="40"/>
      <c r="U1871" s="40"/>
      <c r="V1871" s="81"/>
      <c r="W1871" s="40"/>
      <c r="X1871" s="40"/>
      <c r="Y1871" s="40"/>
      <c r="Z1871" s="38" t="str">
        <f>IFERROR(VLOOKUP(Y1871,DIRECTORIO!A:B,2,FALSE),"")</f>
        <v/>
      </c>
      <c r="AA1871" s="40"/>
      <c r="AB1871" s="40"/>
      <c r="AC1871" s="40"/>
      <c r="AD1871" s="40"/>
      <c r="AE1871" s="40"/>
      <c r="AF1871" s="40"/>
      <c r="AG1871" s="41" t="s">
        <v>109</v>
      </c>
      <c r="AH1871" s="42"/>
      <c r="AI1871" s="54" t="str">
        <f t="shared" ca="1" si="361"/>
        <v>PENDIENTE NOTIFICACIÓN ELECTRÓNICA</v>
      </c>
      <c r="AJ1871" s="37"/>
      <c r="AK1871" s="37"/>
      <c r="AL1871" s="37"/>
      <c r="AM1871" s="53" t="str">
        <f>IF(AK1871="","",WORKDAY(AK1871,5,FESTIVOS_CO!A:A))</f>
        <v/>
      </c>
      <c r="AN1871" s="37"/>
      <c r="AO1871" s="37"/>
      <c r="AP1871" s="54" t="str">
        <f t="shared" ca="1" si="354"/>
        <v>NO APLICA</v>
      </c>
      <c r="AQ1871" s="36"/>
      <c r="AR1871" s="43"/>
      <c r="AS1871" s="37"/>
      <c r="AT1871" s="36"/>
      <c r="AU1871" s="37"/>
      <c r="AV1871" s="36"/>
      <c r="AW1871" s="36"/>
      <c r="AX1871" s="37"/>
      <c r="AY1871" s="140" t="str">
        <f>IF(AU1871="","",WORKDAY(AU1871,5,FESTIVOS_CO!A:A))</f>
        <v/>
      </c>
      <c r="AZ1871" s="54" t="str">
        <f t="shared" ca="1" si="363"/>
        <v>NO APLICA</v>
      </c>
      <c r="BA1871" s="55" t="str">
        <f>IF(AX1871="","",WORKDAY(AX1871,5,FESTIVOS_CO!A:A))</f>
        <v/>
      </c>
      <c r="BB1871" s="39"/>
      <c r="BC1871" s="40"/>
      <c r="BD1871" s="40"/>
      <c r="BE1871" s="56" t="str">
        <f t="shared" ca="1" si="352"/>
        <v>NO APLICA</v>
      </c>
      <c r="BF1871" s="37"/>
      <c r="BG1871" s="45"/>
      <c r="BH1871" s="37"/>
      <c r="BI1871" s="36"/>
      <c r="BJ1871" s="37"/>
      <c r="BK1871" s="36"/>
      <c r="BL1871" s="36"/>
      <c r="BM1871" s="53" t="str">
        <f>IF(BJ1871="","",WORKDAY(BJ1871,5,FESTIVOS_CO!A:A))</f>
        <v/>
      </c>
      <c r="BN1871" s="57" t="str">
        <f t="shared" ca="1" si="362"/>
        <v>PENDIENTE HACER AVISO</v>
      </c>
      <c r="BO1871" s="54" t="str">
        <f t="shared" ca="1" si="355"/>
        <v>EN TRÁMITE NOTIF. POR AVISO</v>
      </c>
      <c r="BP1871" s="37"/>
      <c r="BQ1871" s="53" t="str">
        <f>IF(BP1871="","",WORKDAY(BP1871,5,FESTIVOS_CO!A:A))</f>
        <v/>
      </c>
      <c r="BR1871" s="37"/>
      <c r="BS1871" s="36"/>
      <c r="BT1871" s="38"/>
      <c r="BU1871" s="58" t="e">
        <f>VLOOKUP(BT1871,Hoja2!$C:$D,2,0)</f>
        <v>#N/A</v>
      </c>
      <c r="BV1871" s="80" t="str">
        <f>IF(
AND(AO1871="",BD1871="",BQ1871=""),
"EN PROCESO NOTIFICACION / COMUNICACION",
IF(
BT1871="",
"NO APLICA",
IF(
BU1871=60,
IF(AO1871&lt;&gt;"",AO1871,IF(BD1871&lt;&gt;"",BD1871,BQ1871))+60,
WORKDAY(
IF(AO1871&lt;&gt;"",AO1871,IF(BD1871&lt;&gt;"",BD1871,BQ1871)),
BU1871,
FESTIVOS_CO!A:A
)
)
))</f>
        <v>EN PROCESO NOTIFICACION / COMUNICACION</v>
      </c>
      <c r="BW1871" s="44"/>
      <c r="BX1871" s="53"/>
      <c r="BY1871" s="45"/>
      <c r="BZ1871" s="37"/>
      <c r="CA1871" s="54" t="str">
        <f t="shared" si="356"/>
        <v>PENDIENTE EJECUTORIA</v>
      </c>
      <c r="CB1871" s="59" t="str">
        <f t="shared" si="353"/>
        <v/>
      </c>
      <c r="CC1871" s="36"/>
      <c r="CD1871" s="40"/>
      <c r="CE1871" s="46"/>
      <c r="CF1871" s="40"/>
      <c r="CG1871" s="40"/>
      <c r="CH1871" s="40"/>
      <c r="CI1871" s="36"/>
      <c r="CJ1871" s="47"/>
      <c r="CK1871" s="40"/>
      <c r="CL1871" s="40"/>
      <c r="CM1871" s="40"/>
      <c r="CN1871" s="40"/>
    </row>
    <row r="1872" spans="1:92" ht="42.75" hidden="1">
      <c r="A1872" s="49" t="str">
        <f t="shared" si="357"/>
        <v>SIN GESTIÓN</v>
      </c>
      <c r="B1872" s="58"/>
      <c r="C1872" s="37"/>
      <c r="D1872" s="37"/>
      <c r="E1872" s="49" t="str">
        <f t="shared" si="358"/>
        <v>PENDIENTE NOTIFICACIÓN</v>
      </c>
      <c r="F1872" s="141" t="str">
        <f t="shared" si="359"/>
        <v>PENDIENTE NOTIFICACIÓN</v>
      </c>
      <c r="G1872" s="49" t="str">
        <f t="shared" si="360"/>
        <v/>
      </c>
      <c r="H1872" s="51" t="str">
        <f ca="1">IF(
L1872="",
"",
IF(
NETWORKDAYS(L1872,IF(M1872&lt;&gt;"",M1872,TODAY()),FESTIVOS_CO!A:A)&gt;2,
"VENCIDO",
IF(
NETWORKDAYS(L1872,IF(M1872&lt;&gt;"",M1872,TODAY()),FESTIVOS_CO!A:A)=2,
"ALERTA",
"A TIEMPO"
)))</f>
        <v/>
      </c>
      <c r="I1872" s="40"/>
      <c r="J1872" s="36"/>
      <c r="K1872" s="37"/>
      <c r="L1872" s="50"/>
      <c r="M1872" s="37"/>
      <c r="N1872" s="52"/>
      <c r="O1872" s="52"/>
      <c r="P1872" s="36"/>
      <c r="Q1872" s="36"/>
      <c r="R1872" s="40"/>
      <c r="S1872" s="36"/>
      <c r="T1872" s="40"/>
      <c r="U1872" s="40"/>
      <c r="V1872" s="81"/>
      <c r="W1872" s="40"/>
      <c r="X1872" s="40"/>
      <c r="Y1872" s="40"/>
      <c r="Z1872" s="38" t="str">
        <f>IFERROR(VLOOKUP(Y1872,DIRECTORIO!A:B,2,FALSE),"")</f>
        <v/>
      </c>
      <c r="AA1872" s="40"/>
      <c r="AB1872" s="40"/>
      <c r="AC1872" s="40"/>
      <c r="AD1872" s="40"/>
      <c r="AE1872" s="40"/>
      <c r="AF1872" s="40"/>
      <c r="AG1872" s="41" t="s">
        <v>109</v>
      </c>
      <c r="AH1872" s="42"/>
      <c r="AI1872" s="54" t="str">
        <f t="shared" ca="1" si="361"/>
        <v>PENDIENTE NOTIFICACIÓN ELECTRÓNICA</v>
      </c>
      <c r="AJ1872" s="37"/>
      <c r="AK1872" s="37"/>
      <c r="AL1872" s="37"/>
      <c r="AM1872" s="53" t="str">
        <f>IF(AK1872="","",WORKDAY(AK1872,5,FESTIVOS_CO!A:A))</f>
        <v/>
      </c>
      <c r="AN1872" s="37"/>
      <c r="AO1872" s="37"/>
      <c r="AP1872" s="54" t="str">
        <f t="shared" ca="1" si="354"/>
        <v>NO APLICA</v>
      </c>
      <c r="AQ1872" s="36"/>
      <c r="AR1872" s="43"/>
      <c r="AS1872" s="37"/>
      <c r="AT1872" s="36"/>
      <c r="AU1872" s="37"/>
      <c r="AV1872" s="36"/>
      <c r="AW1872" s="36"/>
      <c r="AX1872" s="37"/>
      <c r="AY1872" s="140" t="str">
        <f>IF(AU1872="","",WORKDAY(AU1872,5,FESTIVOS_CO!A:A))</f>
        <v/>
      </c>
      <c r="AZ1872" s="54" t="str">
        <f t="shared" ca="1" si="363"/>
        <v>NO APLICA</v>
      </c>
      <c r="BA1872" s="55" t="str">
        <f>IF(AX1872="","",WORKDAY(AX1872,5,FESTIVOS_CO!A:A))</f>
        <v/>
      </c>
      <c r="BB1872" s="39"/>
      <c r="BC1872" s="40"/>
      <c r="BD1872" s="40"/>
      <c r="BE1872" s="56" t="str">
        <f t="shared" ca="1" si="352"/>
        <v>NO APLICA</v>
      </c>
      <c r="BF1872" s="37"/>
      <c r="BG1872" s="45"/>
      <c r="BH1872" s="37"/>
      <c r="BI1872" s="36"/>
      <c r="BJ1872" s="37"/>
      <c r="BK1872" s="36"/>
      <c r="BL1872" s="36"/>
      <c r="BM1872" s="53" t="str">
        <f>IF(BJ1872="","",WORKDAY(BJ1872,5,FESTIVOS_CO!A:A))</f>
        <v/>
      </c>
      <c r="BN1872" s="57" t="str">
        <f t="shared" ca="1" si="362"/>
        <v>PENDIENTE HACER AVISO</v>
      </c>
      <c r="BO1872" s="54" t="str">
        <f t="shared" ca="1" si="355"/>
        <v>EN TRÁMITE NOTIF. POR AVISO</v>
      </c>
      <c r="BP1872" s="37"/>
      <c r="BQ1872" s="53" t="str">
        <f>IF(BP1872="","",WORKDAY(BP1872,5,FESTIVOS_CO!A:A))</f>
        <v/>
      </c>
      <c r="BR1872" s="37"/>
      <c r="BS1872" s="36"/>
      <c r="BT1872" s="38"/>
      <c r="BU1872" s="58" t="e">
        <f>VLOOKUP(BT1872,Hoja2!$C:$D,2,0)</f>
        <v>#N/A</v>
      </c>
      <c r="BV1872" s="80" t="str">
        <f>IF(
AND(AO1872="",BD1872="",BQ1872=""),
"EN PROCESO NOTIFICACION / COMUNICACION",
IF(
BT1872="",
"NO APLICA",
IF(
BU1872=60,
IF(AO1872&lt;&gt;"",AO1872,IF(BD1872&lt;&gt;"",BD1872,BQ1872))+60,
WORKDAY(
IF(AO1872&lt;&gt;"",AO1872,IF(BD1872&lt;&gt;"",BD1872,BQ1872)),
BU1872,
FESTIVOS_CO!A:A
)
)
))</f>
        <v>EN PROCESO NOTIFICACION / COMUNICACION</v>
      </c>
      <c r="BW1872" s="44"/>
      <c r="BX1872" s="53"/>
      <c r="BY1872" s="45"/>
      <c r="BZ1872" s="37"/>
      <c r="CA1872" s="54" t="str">
        <f t="shared" si="356"/>
        <v>PENDIENTE EJECUTORIA</v>
      </c>
      <c r="CB1872" s="59" t="str">
        <f t="shared" si="353"/>
        <v/>
      </c>
      <c r="CC1872" s="36"/>
      <c r="CD1872" s="40"/>
      <c r="CE1872" s="46"/>
      <c r="CF1872" s="40"/>
      <c r="CG1872" s="40"/>
      <c r="CH1872" s="40"/>
      <c r="CI1872" s="36"/>
      <c r="CJ1872" s="47"/>
      <c r="CK1872" s="40"/>
      <c r="CL1872" s="40"/>
      <c r="CM1872" s="40"/>
      <c r="CN1872" s="40"/>
    </row>
    <row r="1873" spans="1:92" ht="42.75" hidden="1">
      <c r="A1873" s="49" t="str">
        <f t="shared" si="357"/>
        <v>SIN GESTIÓN</v>
      </c>
      <c r="B1873" s="58"/>
      <c r="C1873" s="37"/>
      <c r="D1873" s="37"/>
      <c r="E1873" s="49" t="str">
        <f t="shared" si="358"/>
        <v>PENDIENTE NOTIFICACIÓN</v>
      </c>
      <c r="F1873" s="141" t="str">
        <f t="shared" si="359"/>
        <v>PENDIENTE NOTIFICACIÓN</v>
      </c>
      <c r="G1873" s="49" t="str">
        <f t="shared" si="360"/>
        <v/>
      </c>
      <c r="H1873" s="51" t="str">
        <f ca="1">IF(
L1873="",
"",
IF(
NETWORKDAYS(L1873,IF(M1873&lt;&gt;"",M1873,TODAY()),FESTIVOS_CO!A:A)&gt;2,
"VENCIDO",
IF(
NETWORKDAYS(L1873,IF(M1873&lt;&gt;"",M1873,TODAY()),FESTIVOS_CO!A:A)=2,
"ALERTA",
"A TIEMPO"
)))</f>
        <v/>
      </c>
      <c r="I1873" s="40"/>
      <c r="J1873" s="36"/>
      <c r="K1873" s="37"/>
      <c r="L1873" s="50"/>
      <c r="M1873" s="37"/>
      <c r="N1873" s="52"/>
      <c r="O1873" s="52"/>
      <c r="P1873" s="36"/>
      <c r="Q1873" s="36"/>
      <c r="R1873" s="40"/>
      <c r="S1873" s="36"/>
      <c r="T1873" s="40"/>
      <c r="U1873" s="40"/>
      <c r="V1873" s="81"/>
      <c r="W1873" s="40"/>
      <c r="X1873" s="40"/>
      <c r="Y1873" s="40"/>
      <c r="Z1873" s="38" t="str">
        <f>IFERROR(VLOOKUP(Y1873,DIRECTORIO!A:B,2,FALSE),"")</f>
        <v/>
      </c>
      <c r="AA1873" s="40"/>
      <c r="AB1873" s="40"/>
      <c r="AC1873" s="40"/>
      <c r="AD1873" s="40"/>
      <c r="AE1873" s="40"/>
      <c r="AF1873" s="40"/>
      <c r="AG1873" s="41" t="s">
        <v>109</v>
      </c>
      <c r="AH1873" s="42"/>
      <c r="AI1873" s="54" t="str">
        <f t="shared" ca="1" si="361"/>
        <v>PENDIENTE NOTIFICACIÓN ELECTRÓNICA</v>
      </c>
      <c r="AJ1873" s="37"/>
      <c r="AK1873" s="37"/>
      <c r="AL1873" s="37"/>
      <c r="AM1873" s="53" t="str">
        <f>IF(AK1873="","",WORKDAY(AK1873,5,FESTIVOS_CO!A:A))</f>
        <v/>
      </c>
      <c r="AN1873" s="37"/>
      <c r="AO1873" s="37"/>
      <c r="AP1873" s="54" t="str">
        <f t="shared" ca="1" si="354"/>
        <v>NO APLICA</v>
      </c>
      <c r="AQ1873" s="36"/>
      <c r="AR1873" s="43"/>
      <c r="AS1873" s="37"/>
      <c r="AT1873" s="36"/>
      <c r="AU1873" s="37"/>
      <c r="AV1873" s="36"/>
      <c r="AW1873" s="36"/>
      <c r="AX1873" s="37"/>
      <c r="AY1873" s="140" t="str">
        <f>IF(AU1873="","",WORKDAY(AU1873,5,FESTIVOS_CO!A:A))</f>
        <v/>
      </c>
      <c r="AZ1873" s="54" t="str">
        <f t="shared" ca="1" si="363"/>
        <v>NO APLICA</v>
      </c>
      <c r="BA1873" s="55" t="str">
        <f>IF(AX1873="","",WORKDAY(AX1873,5,FESTIVOS_CO!A:A))</f>
        <v/>
      </c>
      <c r="BB1873" s="39"/>
      <c r="BC1873" s="40"/>
      <c r="BD1873" s="40"/>
      <c r="BE1873" s="56" t="str">
        <f t="shared" ca="1" si="352"/>
        <v>NO APLICA</v>
      </c>
      <c r="BF1873" s="37"/>
      <c r="BG1873" s="45"/>
      <c r="BH1873" s="37"/>
      <c r="BI1873" s="36"/>
      <c r="BJ1873" s="37"/>
      <c r="BK1873" s="36"/>
      <c r="BL1873" s="36"/>
      <c r="BM1873" s="53" t="str">
        <f>IF(BJ1873="","",WORKDAY(BJ1873,5,FESTIVOS_CO!A:A))</f>
        <v/>
      </c>
      <c r="BN1873" s="57" t="str">
        <f t="shared" ca="1" si="362"/>
        <v>PENDIENTE HACER AVISO</v>
      </c>
      <c r="BO1873" s="54" t="str">
        <f t="shared" ca="1" si="355"/>
        <v>EN TRÁMITE NOTIF. POR AVISO</v>
      </c>
      <c r="BP1873" s="37"/>
      <c r="BQ1873" s="53" t="str">
        <f>IF(BP1873="","",WORKDAY(BP1873,5,FESTIVOS_CO!A:A))</f>
        <v/>
      </c>
      <c r="BR1873" s="37"/>
      <c r="BS1873" s="36"/>
      <c r="BT1873" s="38"/>
      <c r="BU1873" s="58" t="e">
        <f>VLOOKUP(BT1873,Hoja2!$C:$D,2,0)</f>
        <v>#N/A</v>
      </c>
      <c r="BV1873" s="80" t="str">
        <f>IF(
AND(AO1873="",BD1873="",BQ1873=""),
"EN PROCESO NOTIFICACION / COMUNICACION",
IF(
BT1873="",
"NO APLICA",
IF(
BU1873=60,
IF(AO1873&lt;&gt;"",AO1873,IF(BD1873&lt;&gt;"",BD1873,BQ1873))+60,
WORKDAY(
IF(AO1873&lt;&gt;"",AO1873,IF(BD1873&lt;&gt;"",BD1873,BQ1873)),
BU1873,
FESTIVOS_CO!A:A
)
)
))</f>
        <v>EN PROCESO NOTIFICACION / COMUNICACION</v>
      </c>
      <c r="BW1873" s="44"/>
      <c r="BX1873" s="53"/>
      <c r="BY1873" s="45"/>
      <c r="BZ1873" s="37"/>
      <c r="CA1873" s="54" t="str">
        <f t="shared" si="356"/>
        <v>PENDIENTE EJECUTORIA</v>
      </c>
      <c r="CB1873" s="59" t="str">
        <f t="shared" si="353"/>
        <v/>
      </c>
      <c r="CC1873" s="36"/>
      <c r="CD1873" s="40"/>
      <c r="CE1873" s="46"/>
      <c r="CF1873" s="40"/>
      <c r="CG1873" s="40"/>
      <c r="CH1873" s="40"/>
      <c r="CI1873" s="36"/>
      <c r="CJ1873" s="47"/>
      <c r="CK1873" s="40"/>
      <c r="CL1873" s="40"/>
      <c r="CM1873" s="40"/>
      <c r="CN1873" s="40"/>
    </row>
    <row r="1874" spans="1:92" ht="42.75" hidden="1">
      <c r="A1874" s="49" t="str">
        <f t="shared" si="357"/>
        <v>SIN GESTIÓN</v>
      </c>
      <c r="B1874" s="58"/>
      <c r="C1874" s="37"/>
      <c r="D1874" s="37"/>
      <c r="E1874" s="49" t="str">
        <f t="shared" si="358"/>
        <v>PENDIENTE NOTIFICACIÓN</v>
      </c>
      <c r="F1874" s="141" t="str">
        <f t="shared" si="359"/>
        <v>PENDIENTE NOTIFICACIÓN</v>
      </c>
      <c r="G1874" s="49" t="str">
        <f t="shared" si="360"/>
        <v/>
      </c>
      <c r="H1874" s="51" t="str">
        <f ca="1">IF(
L1874="",
"",
IF(
NETWORKDAYS(L1874,IF(M1874&lt;&gt;"",M1874,TODAY()),FESTIVOS_CO!A:A)&gt;2,
"VENCIDO",
IF(
NETWORKDAYS(L1874,IF(M1874&lt;&gt;"",M1874,TODAY()),FESTIVOS_CO!A:A)=2,
"ALERTA",
"A TIEMPO"
)))</f>
        <v/>
      </c>
      <c r="I1874" s="40"/>
      <c r="J1874" s="36"/>
      <c r="K1874" s="37"/>
      <c r="L1874" s="50"/>
      <c r="M1874" s="37"/>
      <c r="N1874" s="52"/>
      <c r="O1874" s="52"/>
      <c r="P1874" s="36"/>
      <c r="Q1874" s="36"/>
      <c r="R1874" s="40"/>
      <c r="S1874" s="36"/>
      <c r="T1874" s="40"/>
      <c r="U1874" s="40"/>
      <c r="V1874" s="81"/>
      <c r="W1874" s="40"/>
      <c r="X1874" s="40"/>
      <c r="Y1874" s="40"/>
      <c r="Z1874" s="38" t="str">
        <f>IFERROR(VLOOKUP(Y1874,DIRECTORIO!A:B,2,FALSE),"")</f>
        <v/>
      </c>
      <c r="AA1874" s="40"/>
      <c r="AB1874" s="40"/>
      <c r="AC1874" s="40"/>
      <c r="AD1874" s="40"/>
      <c r="AE1874" s="40"/>
      <c r="AF1874" s="40"/>
      <c r="AG1874" s="41" t="s">
        <v>109</v>
      </c>
      <c r="AH1874" s="42"/>
      <c r="AI1874" s="54" t="str">
        <f t="shared" ca="1" si="361"/>
        <v>PENDIENTE NOTIFICACIÓN ELECTRÓNICA</v>
      </c>
      <c r="AJ1874" s="37"/>
      <c r="AK1874" s="37"/>
      <c r="AL1874" s="37"/>
      <c r="AM1874" s="53" t="str">
        <f>IF(AK1874="","",WORKDAY(AK1874,5,FESTIVOS_CO!A:A))</f>
        <v/>
      </c>
      <c r="AN1874" s="37"/>
      <c r="AO1874" s="37"/>
      <c r="AP1874" s="54" t="str">
        <f t="shared" ca="1" si="354"/>
        <v>NO APLICA</v>
      </c>
      <c r="AQ1874" s="36"/>
      <c r="AR1874" s="43"/>
      <c r="AS1874" s="37"/>
      <c r="AT1874" s="36"/>
      <c r="AU1874" s="37"/>
      <c r="AV1874" s="36"/>
      <c r="AW1874" s="36"/>
      <c r="AX1874" s="37"/>
      <c r="AY1874" s="140" t="str">
        <f>IF(AU1874="","",WORKDAY(AU1874,5,FESTIVOS_CO!A:A))</f>
        <v/>
      </c>
      <c r="AZ1874" s="54" t="str">
        <f t="shared" ca="1" si="363"/>
        <v>NO APLICA</v>
      </c>
      <c r="BA1874" s="55" t="str">
        <f>IF(AX1874="","",WORKDAY(AX1874,5,FESTIVOS_CO!A:A))</f>
        <v/>
      </c>
      <c r="BB1874" s="39"/>
      <c r="BC1874" s="40"/>
      <c r="BD1874" s="40"/>
      <c r="BE1874" s="56" t="str">
        <f t="shared" ca="1" si="352"/>
        <v>NO APLICA</v>
      </c>
      <c r="BF1874" s="37"/>
      <c r="BG1874" s="45"/>
      <c r="BH1874" s="37"/>
      <c r="BI1874" s="36"/>
      <c r="BJ1874" s="37"/>
      <c r="BK1874" s="36"/>
      <c r="BL1874" s="36"/>
      <c r="BM1874" s="53" t="str">
        <f>IF(BJ1874="","",WORKDAY(BJ1874,5,FESTIVOS_CO!A:A))</f>
        <v/>
      </c>
      <c r="BN1874" s="57" t="str">
        <f t="shared" ca="1" si="362"/>
        <v>PENDIENTE HACER AVISO</v>
      </c>
      <c r="BO1874" s="54" t="str">
        <f t="shared" ca="1" si="355"/>
        <v>EN TRÁMITE NOTIF. POR AVISO</v>
      </c>
      <c r="BP1874" s="37"/>
      <c r="BQ1874" s="53" t="str">
        <f>IF(BP1874="","",WORKDAY(BP1874,5,FESTIVOS_CO!A:A))</f>
        <v/>
      </c>
      <c r="BR1874" s="37"/>
      <c r="BS1874" s="36"/>
      <c r="BT1874" s="38"/>
      <c r="BU1874" s="58" t="e">
        <f>VLOOKUP(BT1874,Hoja2!$C:$D,2,0)</f>
        <v>#N/A</v>
      </c>
      <c r="BV1874" s="80" t="str">
        <f>IF(
AND(AO1874="",BD1874="",BQ1874=""),
"EN PROCESO NOTIFICACION / COMUNICACION",
IF(
BT1874="",
"NO APLICA",
IF(
BU1874=60,
IF(AO1874&lt;&gt;"",AO1874,IF(BD1874&lt;&gt;"",BD1874,BQ1874))+60,
WORKDAY(
IF(AO1874&lt;&gt;"",AO1874,IF(BD1874&lt;&gt;"",BD1874,BQ1874)),
BU1874,
FESTIVOS_CO!A:A
)
)
))</f>
        <v>EN PROCESO NOTIFICACION / COMUNICACION</v>
      </c>
      <c r="BW1874" s="44"/>
      <c r="BX1874" s="53"/>
      <c r="BY1874" s="45"/>
      <c r="BZ1874" s="37"/>
      <c r="CA1874" s="54" t="str">
        <f t="shared" si="356"/>
        <v>PENDIENTE EJECUTORIA</v>
      </c>
      <c r="CB1874" s="59" t="str">
        <f t="shared" si="353"/>
        <v/>
      </c>
      <c r="CC1874" s="36"/>
      <c r="CD1874" s="40"/>
      <c r="CE1874" s="46"/>
      <c r="CF1874" s="40"/>
      <c r="CG1874" s="40"/>
      <c r="CH1874" s="40"/>
      <c r="CI1874" s="36"/>
      <c r="CJ1874" s="47"/>
      <c r="CK1874" s="40"/>
      <c r="CL1874" s="40"/>
      <c r="CM1874" s="40"/>
      <c r="CN1874" s="40"/>
    </row>
    <row r="1875" spans="1:92" ht="42.75" hidden="1">
      <c r="A1875" s="49" t="str">
        <f t="shared" si="357"/>
        <v>SIN GESTIÓN</v>
      </c>
      <c r="B1875" s="58"/>
      <c r="C1875" s="37"/>
      <c r="D1875" s="37"/>
      <c r="E1875" s="49" t="str">
        <f t="shared" si="358"/>
        <v>PENDIENTE NOTIFICACIÓN</v>
      </c>
      <c r="F1875" s="141" t="str">
        <f t="shared" si="359"/>
        <v>PENDIENTE NOTIFICACIÓN</v>
      </c>
      <c r="G1875" s="49" t="str">
        <f t="shared" si="360"/>
        <v/>
      </c>
      <c r="H1875" s="51" t="str">
        <f ca="1">IF(
L1875="",
"",
IF(
NETWORKDAYS(L1875,IF(M1875&lt;&gt;"",M1875,TODAY()),FESTIVOS_CO!A:A)&gt;2,
"VENCIDO",
IF(
NETWORKDAYS(L1875,IF(M1875&lt;&gt;"",M1875,TODAY()),FESTIVOS_CO!A:A)=2,
"ALERTA",
"A TIEMPO"
)))</f>
        <v/>
      </c>
      <c r="I1875" s="40"/>
      <c r="J1875" s="36"/>
      <c r="K1875" s="37"/>
      <c r="L1875" s="50"/>
      <c r="M1875" s="37"/>
      <c r="N1875" s="52"/>
      <c r="O1875" s="52"/>
      <c r="P1875" s="36"/>
      <c r="Q1875" s="36"/>
      <c r="R1875" s="40"/>
      <c r="S1875" s="36"/>
      <c r="T1875" s="40"/>
      <c r="U1875" s="40"/>
      <c r="V1875" s="81"/>
      <c r="W1875" s="40"/>
      <c r="X1875" s="40"/>
      <c r="Y1875" s="40"/>
      <c r="Z1875" s="38" t="str">
        <f>IFERROR(VLOOKUP(Y1875,DIRECTORIO!A:B,2,FALSE),"")</f>
        <v/>
      </c>
      <c r="AA1875" s="40"/>
      <c r="AB1875" s="40"/>
      <c r="AC1875" s="40"/>
      <c r="AD1875" s="40"/>
      <c r="AE1875" s="40"/>
      <c r="AF1875" s="40"/>
      <c r="AG1875" s="41" t="s">
        <v>109</v>
      </c>
      <c r="AH1875" s="42"/>
      <c r="AI1875" s="54" t="str">
        <f t="shared" ca="1" si="361"/>
        <v>PENDIENTE NOTIFICACIÓN ELECTRÓNICA</v>
      </c>
      <c r="AJ1875" s="37"/>
      <c r="AK1875" s="37"/>
      <c r="AL1875" s="37"/>
      <c r="AM1875" s="53" t="str">
        <f>IF(AK1875="","",WORKDAY(AK1875,5,FESTIVOS_CO!A:A))</f>
        <v/>
      </c>
      <c r="AN1875" s="37"/>
      <c r="AO1875" s="37"/>
      <c r="AP1875" s="54" t="str">
        <f t="shared" ca="1" si="354"/>
        <v>NO APLICA</v>
      </c>
      <c r="AQ1875" s="36"/>
      <c r="AR1875" s="43"/>
      <c r="AS1875" s="37"/>
      <c r="AT1875" s="36"/>
      <c r="AU1875" s="37"/>
      <c r="AV1875" s="36"/>
      <c r="AW1875" s="36"/>
      <c r="AX1875" s="37"/>
      <c r="AY1875" s="140" t="str">
        <f>IF(AU1875="","",WORKDAY(AU1875,5,FESTIVOS_CO!A:A))</f>
        <v/>
      </c>
      <c r="AZ1875" s="54" t="str">
        <f t="shared" ca="1" si="363"/>
        <v>NO APLICA</v>
      </c>
      <c r="BA1875" s="55" t="str">
        <f>IF(AX1875="","",WORKDAY(AX1875,5,FESTIVOS_CO!A:A))</f>
        <v/>
      </c>
      <c r="BB1875" s="39"/>
      <c r="BC1875" s="40"/>
      <c r="BD1875" s="40"/>
      <c r="BE1875" s="56" t="str">
        <f t="shared" ca="1" si="352"/>
        <v>NO APLICA</v>
      </c>
      <c r="BF1875" s="37"/>
      <c r="BG1875" s="45"/>
      <c r="BH1875" s="37"/>
      <c r="BI1875" s="36"/>
      <c r="BJ1875" s="37"/>
      <c r="BK1875" s="36"/>
      <c r="BL1875" s="36"/>
      <c r="BM1875" s="53" t="str">
        <f>IF(BJ1875="","",WORKDAY(BJ1875,5,FESTIVOS_CO!A:A))</f>
        <v/>
      </c>
      <c r="BN1875" s="57" t="str">
        <f t="shared" ca="1" si="362"/>
        <v>PENDIENTE HACER AVISO</v>
      </c>
      <c r="BO1875" s="54" t="str">
        <f t="shared" ca="1" si="355"/>
        <v>EN TRÁMITE NOTIF. POR AVISO</v>
      </c>
      <c r="BP1875" s="37"/>
      <c r="BQ1875" s="53" t="str">
        <f>IF(BP1875="","",WORKDAY(BP1875,5,FESTIVOS_CO!A:A))</f>
        <v/>
      </c>
      <c r="BR1875" s="37"/>
      <c r="BS1875" s="36"/>
      <c r="BT1875" s="38"/>
      <c r="BU1875" s="58" t="e">
        <f>VLOOKUP(BT1875,Hoja2!$C:$D,2,0)</f>
        <v>#N/A</v>
      </c>
      <c r="BV1875" s="80" t="str">
        <f>IF(
AND(AO1875="",BD1875="",BQ1875=""),
"EN PROCESO NOTIFICACION / COMUNICACION",
IF(
BT1875="",
"NO APLICA",
IF(
BU1875=60,
IF(AO1875&lt;&gt;"",AO1875,IF(BD1875&lt;&gt;"",BD1875,BQ1875))+60,
WORKDAY(
IF(AO1875&lt;&gt;"",AO1875,IF(BD1875&lt;&gt;"",BD1875,BQ1875)),
BU1875,
FESTIVOS_CO!A:A
)
)
))</f>
        <v>EN PROCESO NOTIFICACION / COMUNICACION</v>
      </c>
      <c r="BW1875" s="44"/>
      <c r="BX1875" s="53"/>
      <c r="BY1875" s="45"/>
      <c r="BZ1875" s="37"/>
      <c r="CA1875" s="54" t="str">
        <f t="shared" si="356"/>
        <v>PENDIENTE EJECUTORIA</v>
      </c>
      <c r="CB1875" s="59" t="str">
        <f t="shared" si="353"/>
        <v/>
      </c>
      <c r="CC1875" s="36"/>
      <c r="CD1875" s="40"/>
      <c r="CE1875" s="46"/>
      <c r="CF1875" s="40"/>
      <c r="CG1875" s="40"/>
      <c r="CH1875" s="40"/>
      <c r="CI1875" s="36"/>
      <c r="CJ1875" s="47"/>
      <c r="CK1875" s="40"/>
      <c r="CL1875" s="40"/>
      <c r="CM1875" s="40"/>
      <c r="CN1875" s="40"/>
    </row>
    <row r="1876" spans="1:92" ht="42.75" hidden="1">
      <c r="A1876" s="49" t="str">
        <f t="shared" si="357"/>
        <v>SIN GESTIÓN</v>
      </c>
      <c r="B1876" s="58"/>
      <c r="C1876" s="37"/>
      <c r="D1876" s="37"/>
      <c r="E1876" s="49" t="str">
        <f t="shared" si="358"/>
        <v>PENDIENTE NOTIFICACIÓN</v>
      </c>
      <c r="F1876" s="141" t="str">
        <f t="shared" si="359"/>
        <v>PENDIENTE NOTIFICACIÓN</v>
      </c>
      <c r="G1876" s="49" t="str">
        <f t="shared" si="360"/>
        <v/>
      </c>
      <c r="H1876" s="51" t="str">
        <f ca="1">IF(
L1876="",
"",
IF(
NETWORKDAYS(L1876,IF(M1876&lt;&gt;"",M1876,TODAY()),FESTIVOS_CO!A:A)&gt;2,
"VENCIDO",
IF(
NETWORKDAYS(L1876,IF(M1876&lt;&gt;"",M1876,TODAY()),FESTIVOS_CO!A:A)=2,
"ALERTA",
"A TIEMPO"
)))</f>
        <v/>
      </c>
      <c r="I1876" s="40"/>
      <c r="J1876" s="36"/>
      <c r="K1876" s="37"/>
      <c r="L1876" s="50"/>
      <c r="M1876" s="37"/>
      <c r="N1876" s="52"/>
      <c r="O1876" s="52"/>
      <c r="P1876" s="36"/>
      <c r="Q1876" s="36"/>
      <c r="R1876" s="40"/>
      <c r="S1876" s="36"/>
      <c r="T1876" s="40"/>
      <c r="U1876" s="40"/>
      <c r="V1876" s="81"/>
      <c r="W1876" s="40"/>
      <c r="X1876" s="40"/>
      <c r="Y1876" s="40"/>
      <c r="Z1876" s="38" t="str">
        <f>IFERROR(VLOOKUP(Y1876,DIRECTORIO!A:B,2,FALSE),"")</f>
        <v/>
      </c>
      <c r="AA1876" s="40"/>
      <c r="AB1876" s="40"/>
      <c r="AC1876" s="40"/>
      <c r="AD1876" s="40"/>
      <c r="AE1876" s="40"/>
      <c r="AF1876" s="40"/>
      <c r="AG1876" s="41" t="s">
        <v>109</v>
      </c>
      <c r="AH1876" s="42"/>
      <c r="AI1876" s="54" t="str">
        <f t="shared" ca="1" si="361"/>
        <v>PENDIENTE NOTIFICACIÓN ELECTRÓNICA</v>
      </c>
      <c r="AJ1876" s="37"/>
      <c r="AK1876" s="37"/>
      <c r="AL1876" s="37"/>
      <c r="AM1876" s="53" t="str">
        <f>IF(AK1876="","",WORKDAY(AK1876,5,FESTIVOS_CO!A:A))</f>
        <v/>
      </c>
      <c r="AN1876" s="37"/>
      <c r="AO1876" s="37"/>
      <c r="AP1876" s="54" t="str">
        <f t="shared" ca="1" si="354"/>
        <v>NO APLICA</v>
      </c>
      <c r="AQ1876" s="36"/>
      <c r="AR1876" s="43"/>
      <c r="AS1876" s="37"/>
      <c r="AT1876" s="36"/>
      <c r="AU1876" s="37"/>
      <c r="AV1876" s="36"/>
      <c r="AW1876" s="36"/>
      <c r="AX1876" s="37"/>
      <c r="AY1876" s="140" t="str">
        <f>IF(AU1876="","",WORKDAY(AU1876,5,FESTIVOS_CO!A:A))</f>
        <v/>
      </c>
      <c r="AZ1876" s="54" t="str">
        <f t="shared" ca="1" si="363"/>
        <v>NO APLICA</v>
      </c>
      <c r="BA1876" s="55" t="str">
        <f>IF(AX1876="","",WORKDAY(AX1876,5,FESTIVOS_CO!A:A))</f>
        <v/>
      </c>
      <c r="BB1876" s="39"/>
      <c r="BC1876" s="40"/>
      <c r="BD1876" s="40"/>
      <c r="BE1876" s="56" t="str">
        <f t="shared" ca="1" si="352"/>
        <v>NO APLICA</v>
      </c>
      <c r="BF1876" s="37"/>
      <c r="BG1876" s="45"/>
      <c r="BH1876" s="37"/>
      <c r="BI1876" s="36"/>
      <c r="BJ1876" s="37"/>
      <c r="BK1876" s="36"/>
      <c r="BL1876" s="36"/>
      <c r="BM1876" s="53" t="str">
        <f>IF(BJ1876="","",WORKDAY(BJ1876,5,FESTIVOS_CO!A:A))</f>
        <v/>
      </c>
      <c r="BN1876" s="57" t="str">
        <f t="shared" ca="1" si="362"/>
        <v>PENDIENTE HACER AVISO</v>
      </c>
      <c r="BO1876" s="54" t="str">
        <f t="shared" ca="1" si="355"/>
        <v>EN TRÁMITE NOTIF. POR AVISO</v>
      </c>
      <c r="BP1876" s="37"/>
      <c r="BQ1876" s="53" t="str">
        <f>IF(BP1876="","",WORKDAY(BP1876,5,FESTIVOS_CO!A:A))</f>
        <v/>
      </c>
      <c r="BR1876" s="37"/>
      <c r="BS1876" s="36"/>
      <c r="BT1876" s="38"/>
      <c r="BU1876" s="58" t="e">
        <f>VLOOKUP(BT1876,Hoja2!$C:$D,2,0)</f>
        <v>#N/A</v>
      </c>
      <c r="BV1876" s="80" t="str">
        <f>IF(
AND(AO1876="",BD1876="",BQ1876=""),
"EN PROCESO NOTIFICACION / COMUNICACION",
IF(
BT1876="",
"NO APLICA",
IF(
BU1876=60,
IF(AO1876&lt;&gt;"",AO1876,IF(BD1876&lt;&gt;"",BD1876,BQ1876))+60,
WORKDAY(
IF(AO1876&lt;&gt;"",AO1876,IF(BD1876&lt;&gt;"",BD1876,BQ1876)),
BU1876,
FESTIVOS_CO!A:A
)
)
))</f>
        <v>EN PROCESO NOTIFICACION / COMUNICACION</v>
      </c>
      <c r="BW1876" s="44"/>
      <c r="BX1876" s="53"/>
      <c r="BY1876" s="45"/>
      <c r="BZ1876" s="37"/>
      <c r="CA1876" s="54" t="str">
        <f t="shared" si="356"/>
        <v>PENDIENTE EJECUTORIA</v>
      </c>
      <c r="CB1876" s="59" t="str">
        <f t="shared" si="353"/>
        <v/>
      </c>
      <c r="CC1876" s="36"/>
      <c r="CD1876" s="40"/>
      <c r="CE1876" s="46"/>
      <c r="CF1876" s="40"/>
      <c r="CG1876" s="40"/>
      <c r="CH1876" s="40"/>
      <c r="CI1876" s="36"/>
      <c r="CJ1876" s="47"/>
      <c r="CK1876" s="40"/>
      <c r="CL1876" s="40"/>
      <c r="CM1876" s="40"/>
      <c r="CN1876" s="40"/>
    </row>
    <row r="1877" spans="1:92" ht="42.75" hidden="1">
      <c r="A1877" s="49" t="str">
        <f t="shared" si="357"/>
        <v>SIN GESTIÓN</v>
      </c>
      <c r="B1877" s="58"/>
      <c r="C1877" s="37"/>
      <c r="D1877" s="37"/>
      <c r="E1877" s="49" t="str">
        <f t="shared" si="358"/>
        <v>PENDIENTE NOTIFICACIÓN</v>
      </c>
      <c r="F1877" s="141" t="str">
        <f t="shared" si="359"/>
        <v>PENDIENTE NOTIFICACIÓN</v>
      </c>
      <c r="G1877" s="49" t="str">
        <f t="shared" si="360"/>
        <v/>
      </c>
      <c r="H1877" s="51" t="str">
        <f ca="1">IF(
L1877="",
"",
IF(
NETWORKDAYS(L1877,IF(M1877&lt;&gt;"",M1877,TODAY()),FESTIVOS_CO!A:A)&gt;2,
"VENCIDO",
IF(
NETWORKDAYS(L1877,IF(M1877&lt;&gt;"",M1877,TODAY()),FESTIVOS_CO!A:A)=2,
"ALERTA",
"A TIEMPO"
)))</f>
        <v/>
      </c>
      <c r="I1877" s="40"/>
      <c r="J1877" s="36"/>
      <c r="K1877" s="37"/>
      <c r="L1877" s="50"/>
      <c r="M1877" s="37"/>
      <c r="N1877" s="52"/>
      <c r="O1877" s="52"/>
      <c r="P1877" s="36"/>
      <c r="Q1877" s="36"/>
      <c r="R1877" s="40"/>
      <c r="S1877" s="36"/>
      <c r="T1877" s="40"/>
      <c r="U1877" s="40"/>
      <c r="V1877" s="81"/>
      <c r="W1877" s="40"/>
      <c r="X1877" s="40"/>
      <c r="Y1877" s="40"/>
      <c r="Z1877" s="38" t="str">
        <f>IFERROR(VLOOKUP(Y1877,DIRECTORIO!A:B,2,FALSE),"")</f>
        <v/>
      </c>
      <c r="AA1877" s="40"/>
      <c r="AB1877" s="40"/>
      <c r="AC1877" s="40"/>
      <c r="AD1877" s="40"/>
      <c r="AE1877" s="40"/>
      <c r="AF1877" s="40"/>
      <c r="AG1877" s="41" t="s">
        <v>109</v>
      </c>
      <c r="AH1877" s="42"/>
      <c r="AI1877" s="54" t="str">
        <f t="shared" ca="1" si="361"/>
        <v>PENDIENTE NOTIFICACIÓN ELECTRÓNICA</v>
      </c>
      <c r="AJ1877" s="37"/>
      <c r="AK1877" s="37"/>
      <c r="AL1877" s="37"/>
      <c r="AM1877" s="53" t="str">
        <f>IF(AK1877="","",WORKDAY(AK1877,5,FESTIVOS_CO!A:A))</f>
        <v/>
      </c>
      <c r="AN1877" s="37"/>
      <c r="AO1877" s="37"/>
      <c r="AP1877" s="54" t="str">
        <f t="shared" ca="1" si="354"/>
        <v>NO APLICA</v>
      </c>
      <c r="AQ1877" s="36"/>
      <c r="AR1877" s="43"/>
      <c r="AS1877" s="37"/>
      <c r="AT1877" s="36"/>
      <c r="AU1877" s="37"/>
      <c r="AV1877" s="36"/>
      <c r="AW1877" s="36"/>
      <c r="AX1877" s="37"/>
      <c r="AY1877" s="140" t="str">
        <f>IF(AU1877="","",WORKDAY(AU1877,5,FESTIVOS_CO!A:A))</f>
        <v/>
      </c>
      <c r="AZ1877" s="54" t="str">
        <f t="shared" ca="1" si="363"/>
        <v>NO APLICA</v>
      </c>
      <c r="BA1877" s="55" t="str">
        <f>IF(AX1877="","",WORKDAY(AX1877,5,FESTIVOS_CO!A:A))</f>
        <v/>
      </c>
      <c r="BB1877" s="39"/>
      <c r="BC1877" s="40"/>
      <c r="BD1877" s="40"/>
      <c r="BE1877" s="56" t="str">
        <f t="shared" ca="1" si="352"/>
        <v>NO APLICA</v>
      </c>
      <c r="BF1877" s="37"/>
      <c r="BG1877" s="45"/>
      <c r="BH1877" s="37"/>
      <c r="BI1877" s="36"/>
      <c r="BJ1877" s="37"/>
      <c r="BK1877" s="36"/>
      <c r="BL1877" s="36"/>
      <c r="BM1877" s="53" t="str">
        <f>IF(BJ1877="","",WORKDAY(BJ1877,5,FESTIVOS_CO!A:A))</f>
        <v/>
      </c>
      <c r="BN1877" s="57" t="str">
        <f t="shared" ca="1" si="362"/>
        <v>PENDIENTE HACER AVISO</v>
      </c>
      <c r="BO1877" s="54" t="str">
        <f t="shared" ca="1" si="355"/>
        <v>EN TRÁMITE NOTIF. POR AVISO</v>
      </c>
      <c r="BP1877" s="37"/>
      <c r="BQ1877" s="53" t="str">
        <f>IF(BP1877="","",WORKDAY(BP1877,5,FESTIVOS_CO!A:A))</f>
        <v/>
      </c>
      <c r="BR1877" s="37"/>
      <c r="BS1877" s="36"/>
      <c r="BT1877" s="38"/>
      <c r="BU1877" s="58" t="e">
        <f>VLOOKUP(BT1877,Hoja2!$C:$D,2,0)</f>
        <v>#N/A</v>
      </c>
      <c r="BV1877" s="80" t="str">
        <f>IF(
AND(AO1877="",BD1877="",BQ1877=""),
"EN PROCESO NOTIFICACION / COMUNICACION",
IF(
BT1877="",
"NO APLICA",
IF(
BU1877=60,
IF(AO1877&lt;&gt;"",AO1877,IF(BD1877&lt;&gt;"",BD1877,BQ1877))+60,
WORKDAY(
IF(AO1877&lt;&gt;"",AO1877,IF(BD1877&lt;&gt;"",BD1877,BQ1877)),
BU1877,
FESTIVOS_CO!A:A
)
)
))</f>
        <v>EN PROCESO NOTIFICACION / COMUNICACION</v>
      </c>
      <c r="BW1877" s="44"/>
      <c r="BX1877" s="53"/>
      <c r="BY1877" s="45"/>
      <c r="BZ1877" s="37"/>
      <c r="CA1877" s="54" t="str">
        <f t="shared" si="356"/>
        <v>PENDIENTE EJECUTORIA</v>
      </c>
      <c r="CB1877" s="59" t="str">
        <f t="shared" si="353"/>
        <v/>
      </c>
      <c r="CC1877" s="36"/>
      <c r="CD1877" s="40"/>
      <c r="CE1877" s="46"/>
      <c r="CF1877" s="40"/>
      <c r="CG1877" s="40"/>
      <c r="CH1877" s="40"/>
      <c r="CI1877" s="36"/>
      <c r="CJ1877" s="47"/>
      <c r="CK1877" s="40"/>
      <c r="CL1877" s="40"/>
      <c r="CM1877" s="40"/>
      <c r="CN1877" s="40"/>
    </row>
    <row r="1878" spans="1:92" ht="42.75" hidden="1">
      <c r="A1878" s="49" t="str">
        <f t="shared" si="357"/>
        <v>SIN GESTIÓN</v>
      </c>
      <c r="B1878" s="58"/>
      <c r="C1878" s="37"/>
      <c r="D1878" s="37"/>
      <c r="E1878" s="49" t="str">
        <f t="shared" si="358"/>
        <v>PENDIENTE NOTIFICACIÓN</v>
      </c>
      <c r="F1878" s="141" t="str">
        <f t="shared" si="359"/>
        <v>PENDIENTE NOTIFICACIÓN</v>
      </c>
      <c r="G1878" s="49" t="str">
        <f t="shared" si="360"/>
        <v/>
      </c>
      <c r="H1878" s="51" t="str">
        <f ca="1">IF(
L1878="",
"",
IF(
NETWORKDAYS(L1878,IF(M1878&lt;&gt;"",M1878,TODAY()),FESTIVOS_CO!A:A)&gt;2,
"VENCIDO",
IF(
NETWORKDAYS(L1878,IF(M1878&lt;&gt;"",M1878,TODAY()),FESTIVOS_CO!A:A)=2,
"ALERTA",
"A TIEMPO"
)))</f>
        <v/>
      </c>
      <c r="I1878" s="40"/>
      <c r="J1878" s="36"/>
      <c r="K1878" s="37"/>
      <c r="L1878" s="50"/>
      <c r="M1878" s="37"/>
      <c r="N1878" s="52"/>
      <c r="O1878" s="52"/>
      <c r="P1878" s="36"/>
      <c r="Q1878" s="36"/>
      <c r="R1878" s="40"/>
      <c r="S1878" s="36"/>
      <c r="T1878" s="40"/>
      <c r="U1878" s="40"/>
      <c r="V1878" s="81"/>
      <c r="W1878" s="40"/>
      <c r="X1878" s="40"/>
      <c r="Y1878" s="40"/>
      <c r="Z1878" s="38" t="str">
        <f>IFERROR(VLOOKUP(Y1878,DIRECTORIO!A:B,2,FALSE),"")</f>
        <v/>
      </c>
      <c r="AA1878" s="40"/>
      <c r="AB1878" s="40"/>
      <c r="AC1878" s="40"/>
      <c r="AD1878" s="40"/>
      <c r="AE1878" s="40"/>
      <c r="AF1878" s="40"/>
      <c r="AG1878" s="41" t="s">
        <v>109</v>
      </c>
      <c r="AH1878" s="42"/>
      <c r="AI1878" s="54" t="str">
        <f t="shared" ca="1" si="361"/>
        <v>PENDIENTE NOTIFICACIÓN ELECTRÓNICA</v>
      </c>
      <c r="AJ1878" s="37"/>
      <c r="AK1878" s="37"/>
      <c r="AL1878" s="37"/>
      <c r="AM1878" s="53" t="str">
        <f>IF(AK1878="","",WORKDAY(AK1878,5,FESTIVOS_CO!A:A))</f>
        <v/>
      </c>
      <c r="AN1878" s="37"/>
      <c r="AO1878" s="37"/>
      <c r="AP1878" s="54" t="str">
        <f t="shared" ca="1" si="354"/>
        <v>NO APLICA</v>
      </c>
      <c r="AQ1878" s="36"/>
      <c r="AR1878" s="43"/>
      <c r="AS1878" s="37"/>
      <c r="AT1878" s="36"/>
      <c r="AU1878" s="37"/>
      <c r="AV1878" s="36"/>
      <c r="AW1878" s="36"/>
      <c r="AX1878" s="37"/>
      <c r="AY1878" s="140" t="str">
        <f>IF(AU1878="","",WORKDAY(AU1878,5,FESTIVOS_CO!A:A))</f>
        <v/>
      </c>
      <c r="AZ1878" s="54" t="str">
        <f t="shared" ca="1" si="363"/>
        <v>NO APLICA</v>
      </c>
      <c r="BA1878" s="55" t="str">
        <f>IF(AX1878="","",WORKDAY(AX1878,5,FESTIVOS_CO!A:A))</f>
        <v/>
      </c>
      <c r="BB1878" s="39"/>
      <c r="BC1878" s="40"/>
      <c r="BD1878" s="40"/>
      <c r="BE1878" s="56" t="str">
        <f t="shared" ca="1" si="352"/>
        <v>NO APLICA</v>
      </c>
      <c r="BF1878" s="37"/>
      <c r="BG1878" s="45"/>
      <c r="BH1878" s="37"/>
      <c r="BI1878" s="36"/>
      <c r="BJ1878" s="37"/>
      <c r="BK1878" s="36"/>
      <c r="BL1878" s="36"/>
      <c r="BM1878" s="53" t="str">
        <f>IF(BJ1878="","",WORKDAY(BJ1878,5,FESTIVOS_CO!A:A))</f>
        <v/>
      </c>
      <c r="BN1878" s="57" t="str">
        <f t="shared" ca="1" si="362"/>
        <v>PENDIENTE HACER AVISO</v>
      </c>
      <c r="BO1878" s="54" t="str">
        <f t="shared" ca="1" si="355"/>
        <v>EN TRÁMITE NOTIF. POR AVISO</v>
      </c>
      <c r="BP1878" s="37"/>
      <c r="BQ1878" s="53" t="str">
        <f>IF(BP1878="","",WORKDAY(BP1878,5,FESTIVOS_CO!A:A))</f>
        <v/>
      </c>
      <c r="BR1878" s="37"/>
      <c r="BS1878" s="36"/>
      <c r="BT1878" s="38"/>
      <c r="BU1878" s="58" t="e">
        <f>VLOOKUP(BT1878,Hoja2!$C:$D,2,0)</f>
        <v>#N/A</v>
      </c>
      <c r="BV1878" s="80" t="str">
        <f>IF(
AND(AO1878="",BD1878="",BQ1878=""),
"EN PROCESO NOTIFICACION / COMUNICACION",
IF(
BT1878="",
"NO APLICA",
IF(
BU1878=60,
IF(AO1878&lt;&gt;"",AO1878,IF(BD1878&lt;&gt;"",BD1878,BQ1878))+60,
WORKDAY(
IF(AO1878&lt;&gt;"",AO1878,IF(BD1878&lt;&gt;"",BD1878,BQ1878)),
BU1878,
FESTIVOS_CO!A:A
)
)
))</f>
        <v>EN PROCESO NOTIFICACION / COMUNICACION</v>
      </c>
      <c r="BW1878" s="44"/>
      <c r="BX1878" s="53"/>
      <c r="BY1878" s="45"/>
      <c r="BZ1878" s="37"/>
      <c r="CA1878" s="54" t="str">
        <f t="shared" si="356"/>
        <v>PENDIENTE EJECUTORIA</v>
      </c>
      <c r="CB1878" s="59" t="str">
        <f t="shared" si="353"/>
        <v/>
      </c>
      <c r="CC1878" s="36"/>
      <c r="CD1878" s="40"/>
      <c r="CE1878" s="46"/>
      <c r="CF1878" s="40"/>
      <c r="CG1878" s="40"/>
      <c r="CH1878" s="40"/>
      <c r="CI1878" s="36"/>
      <c r="CJ1878" s="47"/>
      <c r="CK1878" s="40"/>
      <c r="CL1878" s="40"/>
      <c r="CM1878" s="40"/>
      <c r="CN1878" s="40"/>
    </row>
    <row r="1879" spans="1:92" ht="42.75" hidden="1">
      <c r="A1879" s="49" t="str">
        <f t="shared" si="357"/>
        <v>SIN GESTIÓN</v>
      </c>
      <c r="B1879" s="58"/>
      <c r="C1879" s="37"/>
      <c r="D1879" s="37"/>
      <c r="E1879" s="49" t="str">
        <f t="shared" si="358"/>
        <v>PENDIENTE NOTIFICACIÓN</v>
      </c>
      <c r="F1879" s="141" t="str">
        <f t="shared" si="359"/>
        <v>PENDIENTE NOTIFICACIÓN</v>
      </c>
      <c r="G1879" s="49" t="str">
        <f t="shared" si="360"/>
        <v/>
      </c>
      <c r="H1879" s="51" t="str">
        <f ca="1">IF(
L1879="",
"",
IF(
NETWORKDAYS(L1879,IF(M1879&lt;&gt;"",M1879,TODAY()),FESTIVOS_CO!A:A)&gt;2,
"VENCIDO",
IF(
NETWORKDAYS(L1879,IF(M1879&lt;&gt;"",M1879,TODAY()),FESTIVOS_CO!A:A)=2,
"ALERTA",
"A TIEMPO"
)))</f>
        <v/>
      </c>
      <c r="I1879" s="40"/>
      <c r="J1879" s="36"/>
      <c r="K1879" s="37"/>
      <c r="L1879" s="50"/>
      <c r="M1879" s="37"/>
      <c r="N1879" s="52"/>
      <c r="O1879" s="52"/>
      <c r="P1879" s="36"/>
      <c r="Q1879" s="36"/>
      <c r="R1879" s="40"/>
      <c r="S1879" s="36"/>
      <c r="T1879" s="40"/>
      <c r="U1879" s="40"/>
      <c r="V1879" s="81"/>
      <c r="W1879" s="40"/>
      <c r="X1879" s="40"/>
      <c r="Y1879" s="40"/>
      <c r="Z1879" s="38" t="str">
        <f>IFERROR(VLOOKUP(Y1879,DIRECTORIO!A:B,2,FALSE),"")</f>
        <v/>
      </c>
      <c r="AA1879" s="40"/>
      <c r="AB1879" s="40"/>
      <c r="AC1879" s="40"/>
      <c r="AD1879" s="40"/>
      <c r="AE1879" s="40"/>
      <c r="AF1879" s="40"/>
      <c r="AG1879" s="41" t="s">
        <v>109</v>
      </c>
      <c r="AH1879" s="42"/>
      <c r="AI1879" s="54" t="str">
        <f t="shared" ca="1" si="361"/>
        <v>PENDIENTE NOTIFICACIÓN ELECTRÓNICA</v>
      </c>
      <c r="AJ1879" s="37"/>
      <c r="AK1879" s="37"/>
      <c r="AL1879" s="37"/>
      <c r="AM1879" s="53" t="str">
        <f>IF(AK1879="","",WORKDAY(AK1879,5,FESTIVOS_CO!A:A))</f>
        <v/>
      </c>
      <c r="AN1879" s="37"/>
      <c r="AO1879" s="37"/>
      <c r="AP1879" s="54" t="str">
        <f t="shared" ca="1" si="354"/>
        <v>NO APLICA</v>
      </c>
      <c r="AQ1879" s="36"/>
      <c r="AR1879" s="43"/>
      <c r="AS1879" s="37"/>
      <c r="AT1879" s="36"/>
      <c r="AU1879" s="37"/>
      <c r="AV1879" s="36"/>
      <c r="AW1879" s="36"/>
      <c r="AX1879" s="37"/>
      <c r="AY1879" s="140" t="str">
        <f>IF(AU1879="","",WORKDAY(AU1879,5,FESTIVOS_CO!A:A))</f>
        <v/>
      </c>
      <c r="AZ1879" s="54" t="str">
        <f t="shared" ca="1" si="363"/>
        <v>NO APLICA</v>
      </c>
      <c r="BA1879" s="55" t="str">
        <f>IF(AX1879="","",WORKDAY(AX1879,5,FESTIVOS_CO!A:A))</f>
        <v/>
      </c>
      <c r="BB1879" s="39"/>
      <c r="BC1879" s="40"/>
      <c r="BD1879" s="40"/>
      <c r="BE1879" s="56" t="str">
        <f t="shared" ca="1" si="352"/>
        <v>NO APLICA</v>
      </c>
      <c r="BF1879" s="37"/>
      <c r="BG1879" s="45"/>
      <c r="BH1879" s="37"/>
      <c r="BI1879" s="36"/>
      <c r="BJ1879" s="37"/>
      <c r="BK1879" s="36"/>
      <c r="BL1879" s="36"/>
      <c r="BM1879" s="53" t="str">
        <f>IF(BJ1879="","",WORKDAY(BJ1879,5,FESTIVOS_CO!A:A))</f>
        <v/>
      </c>
      <c r="BN1879" s="57" t="str">
        <f t="shared" ca="1" si="362"/>
        <v>PENDIENTE HACER AVISO</v>
      </c>
      <c r="BO1879" s="54" t="str">
        <f t="shared" ca="1" si="355"/>
        <v>EN TRÁMITE NOTIF. POR AVISO</v>
      </c>
      <c r="BP1879" s="37"/>
      <c r="BQ1879" s="53" t="str">
        <f>IF(BP1879="","",WORKDAY(BP1879,5,FESTIVOS_CO!A:A))</f>
        <v/>
      </c>
      <c r="BR1879" s="37"/>
      <c r="BS1879" s="36"/>
      <c r="BT1879" s="38"/>
      <c r="BU1879" s="58" t="e">
        <f>VLOOKUP(BT1879,Hoja2!$C:$D,2,0)</f>
        <v>#N/A</v>
      </c>
      <c r="BV1879" s="80" t="str">
        <f>IF(
AND(AO1879="",BD1879="",BQ1879=""),
"EN PROCESO NOTIFICACION / COMUNICACION",
IF(
BT1879="",
"NO APLICA",
IF(
BU1879=60,
IF(AO1879&lt;&gt;"",AO1879,IF(BD1879&lt;&gt;"",BD1879,BQ1879))+60,
WORKDAY(
IF(AO1879&lt;&gt;"",AO1879,IF(BD1879&lt;&gt;"",BD1879,BQ1879)),
BU1879,
FESTIVOS_CO!A:A
)
)
))</f>
        <v>EN PROCESO NOTIFICACION / COMUNICACION</v>
      </c>
      <c r="BW1879" s="44"/>
      <c r="BX1879" s="53"/>
      <c r="BY1879" s="45"/>
      <c r="BZ1879" s="37"/>
      <c r="CA1879" s="54" t="str">
        <f t="shared" si="356"/>
        <v>PENDIENTE EJECUTORIA</v>
      </c>
      <c r="CB1879" s="59" t="str">
        <f t="shared" si="353"/>
        <v/>
      </c>
      <c r="CC1879" s="36"/>
      <c r="CD1879" s="40"/>
      <c r="CE1879" s="46"/>
      <c r="CF1879" s="40"/>
      <c r="CG1879" s="40"/>
      <c r="CH1879" s="40"/>
      <c r="CI1879" s="36"/>
      <c r="CJ1879" s="47"/>
      <c r="CK1879" s="40"/>
      <c r="CL1879" s="40"/>
      <c r="CM1879" s="40"/>
      <c r="CN1879" s="40"/>
    </row>
    <row r="1880" spans="1:92" ht="42.75" hidden="1">
      <c r="A1880" s="49" t="str">
        <f t="shared" si="357"/>
        <v>SIN GESTIÓN</v>
      </c>
      <c r="B1880" s="58"/>
      <c r="C1880" s="37"/>
      <c r="D1880" s="37"/>
      <c r="E1880" s="49" t="str">
        <f t="shared" si="358"/>
        <v>PENDIENTE NOTIFICACIÓN</v>
      </c>
      <c r="F1880" s="141" t="str">
        <f t="shared" si="359"/>
        <v>PENDIENTE NOTIFICACIÓN</v>
      </c>
      <c r="G1880" s="49" t="str">
        <f t="shared" si="360"/>
        <v/>
      </c>
      <c r="H1880" s="51" t="str">
        <f ca="1">IF(
L1880="",
"",
IF(
NETWORKDAYS(L1880,IF(M1880&lt;&gt;"",M1880,TODAY()),FESTIVOS_CO!A:A)&gt;2,
"VENCIDO",
IF(
NETWORKDAYS(L1880,IF(M1880&lt;&gt;"",M1880,TODAY()),FESTIVOS_CO!A:A)=2,
"ALERTA",
"A TIEMPO"
)))</f>
        <v/>
      </c>
      <c r="I1880" s="40"/>
      <c r="J1880" s="36"/>
      <c r="K1880" s="37"/>
      <c r="L1880" s="50"/>
      <c r="M1880" s="37"/>
      <c r="N1880" s="52"/>
      <c r="O1880" s="52"/>
      <c r="P1880" s="36"/>
      <c r="Q1880" s="36"/>
      <c r="R1880" s="40"/>
      <c r="S1880" s="36"/>
      <c r="T1880" s="40"/>
      <c r="U1880" s="40"/>
      <c r="V1880" s="81"/>
      <c r="W1880" s="40"/>
      <c r="X1880" s="40"/>
      <c r="Y1880" s="40"/>
      <c r="Z1880" s="38" t="str">
        <f>IFERROR(VLOOKUP(Y1880,DIRECTORIO!A:B,2,FALSE),"")</f>
        <v/>
      </c>
      <c r="AA1880" s="40"/>
      <c r="AB1880" s="40"/>
      <c r="AC1880" s="40"/>
      <c r="AD1880" s="40"/>
      <c r="AE1880" s="40"/>
      <c r="AF1880" s="40"/>
      <c r="AG1880" s="41" t="s">
        <v>109</v>
      </c>
      <c r="AH1880" s="42"/>
      <c r="AI1880" s="54" t="str">
        <f t="shared" ca="1" si="361"/>
        <v>PENDIENTE NOTIFICACIÓN ELECTRÓNICA</v>
      </c>
      <c r="AJ1880" s="37"/>
      <c r="AK1880" s="37"/>
      <c r="AL1880" s="37"/>
      <c r="AM1880" s="53" t="str">
        <f>IF(AK1880="","",WORKDAY(AK1880,5,FESTIVOS_CO!A:A))</f>
        <v/>
      </c>
      <c r="AN1880" s="37"/>
      <c r="AO1880" s="37"/>
      <c r="AP1880" s="54" t="str">
        <f t="shared" ca="1" si="354"/>
        <v>NO APLICA</v>
      </c>
      <c r="AQ1880" s="36"/>
      <c r="AR1880" s="43"/>
      <c r="AS1880" s="37"/>
      <c r="AT1880" s="36"/>
      <c r="AU1880" s="37"/>
      <c r="AV1880" s="36"/>
      <c r="AW1880" s="36"/>
      <c r="AX1880" s="37"/>
      <c r="AY1880" s="140" t="str">
        <f>IF(AU1880="","",WORKDAY(AU1880,5,FESTIVOS_CO!A:A))</f>
        <v/>
      </c>
      <c r="AZ1880" s="54" t="str">
        <f t="shared" ca="1" si="363"/>
        <v>NO APLICA</v>
      </c>
      <c r="BA1880" s="55" t="str">
        <f>IF(AX1880="","",WORKDAY(AX1880,5,FESTIVOS_CO!A:A))</f>
        <v/>
      </c>
      <c r="BB1880" s="39"/>
      <c r="BC1880" s="40"/>
      <c r="BD1880" s="40"/>
      <c r="BE1880" s="56" t="str">
        <f t="shared" ca="1" si="352"/>
        <v>NO APLICA</v>
      </c>
      <c r="BF1880" s="37"/>
      <c r="BG1880" s="45"/>
      <c r="BH1880" s="37"/>
      <c r="BI1880" s="36"/>
      <c r="BJ1880" s="37"/>
      <c r="BK1880" s="36"/>
      <c r="BL1880" s="36"/>
      <c r="BM1880" s="53" t="str">
        <f>IF(BJ1880="","",WORKDAY(BJ1880,5,FESTIVOS_CO!A:A))</f>
        <v/>
      </c>
      <c r="BN1880" s="57" t="str">
        <f t="shared" ca="1" si="362"/>
        <v>PENDIENTE HACER AVISO</v>
      </c>
      <c r="BO1880" s="54" t="str">
        <f t="shared" ca="1" si="355"/>
        <v>EN TRÁMITE NOTIF. POR AVISO</v>
      </c>
      <c r="BP1880" s="37"/>
      <c r="BQ1880" s="53" t="str">
        <f>IF(BP1880="","",WORKDAY(BP1880,5,FESTIVOS_CO!A:A))</f>
        <v/>
      </c>
      <c r="BR1880" s="37"/>
      <c r="BS1880" s="36"/>
      <c r="BT1880" s="38"/>
      <c r="BU1880" s="58" t="e">
        <f>VLOOKUP(BT1880,Hoja2!$C:$D,2,0)</f>
        <v>#N/A</v>
      </c>
      <c r="BV1880" s="80" t="str">
        <f>IF(
AND(AO1880="",BD1880="",BQ1880=""),
"EN PROCESO NOTIFICACION / COMUNICACION",
IF(
BT1880="",
"NO APLICA",
IF(
BU1880=60,
IF(AO1880&lt;&gt;"",AO1880,IF(BD1880&lt;&gt;"",BD1880,BQ1880))+60,
WORKDAY(
IF(AO1880&lt;&gt;"",AO1880,IF(BD1880&lt;&gt;"",BD1880,BQ1880)),
BU1880,
FESTIVOS_CO!A:A
)
)
))</f>
        <v>EN PROCESO NOTIFICACION / COMUNICACION</v>
      </c>
      <c r="BW1880" s="44"/>
      <c r="BX1880" s="53"/>
      <c r="BY1880" s="45"/>
      <c r="BZ1880" s="37"/>
      <c r="CA1880" s="54" t="str">
        <f t="shared" si="356"/>
        <v>PENDIENTE EJECUTORIA</v>
      </c>
      <c r="CB1880" s="59" t="str">
        <f t="shared" si="353"/>
        <v/>
      </c>
      <c r="CC1880" s="36"/>
      <c r="CD1880" s="40"/>
      <c r="CE1880" s="46"/>
      <c r="CF1880" s="40"/>
      <c r="CG1880" s="40"/>
      <c r="CH1880" s="40"/>
      <c r="CI1880" s="36"/>
      <c r="CJ1880" s="47"/>
      <c r="CK1880" s="40"/>
      <c r="CL1880" s="40"/>
      <c r="CM1880" s="40"/>
      <c r="CN1880" s="40"/>
    </row>
    <row r="1881" spans="1:92" ht="42.75" hidden="1">
      <c r="A1881" s="49" t="str">
        <f t="shared" si="357"/>
        <v>SIN GESTIÓN</v>
      </c>
      <c r="B1881" s="58"/>
      <c r="C1881" s="37"/>
      <c r="D1881" s="37"/>
      <c r="E1881" s="49" t="str">
        <f t="shared" si="358"/>
        <v>PENDIENTE NOTIFICACIÓN</v>
      </c>
      <c r="F1881" s="141" t="str">
        <f t="shared" si="359"/>
        <v>PENDIENTE NOTIFICACIÓN</v>
      </c>
      <c r="G1881" s="49" t="str">
        <f t="shared" si="360"/>
        <v/>
      </c>
      <c r="H1881" s="51" t="str">
        <f ca="1">IF(
L1881="",
"",
IF(
NETWORKDAYS(L1881,IF(M1881&lt;&gt;"",M1881,TODAY()),FESTIVOS_CO!A:A)&gt;2,
"VENCIDO",
IF(
NETWORKDAYS(L1881,IF(M1881&lt;&gt;"",M1881,TODAY()),FESTIVOS_CO!A:A)=2,
"ALERTA",
"A TIEMPO"
)))</f>
        <v/>
      </c>
      <c r="I1881" s="40"/>
      <c r="J1881" s="36"/>
      <c r="K1881" s="37"/>
      <c r="L1881" s="50"/>
      <c r="M1881" s="37"/>
      <c r="N1881" s="52"/>
      <c r="O1881" s="52"/>
      <c r="P1881" s="36"/>
      <c r="Q1881" s="36"/>
      <c r="R1881" s="40"/>
      <c r="S1881" s="36"/>
      <c r="T1881" s="40"/>
      <c r="U1881" s="40"/>
      <c r="V1881" s="81"/>
      <c r="W1881" s="40"/>
      <c r="X1881" s="40"/>
      <c r="Y1881" s="40"/>
      <c r="Z1881" s="38" t="str">
        <f>IFERROR(VLOOKUP(Y1881,DIRECTORIO!A:B,2,FALSE),"")</f>
        <v/>
      </c>
      <c r="AA1881" s="40"/>
      <c r="AB1881" s="40"/>
      <c r="AC1881" s="40"/>
      <c r="AD1881" s="40"/>
      <c r="AE1881" s="40"/>
      <c r="AF1881" s="40"/>
      <c r="AG1881" s="41" t="s">
        <v>109</v>
      </c>
      <c r="AH1881" s="42"/>
      <c r="AI1881" s="54" t="str">
        <f t="shared" ca="1" si="361"/>
        <v>PENDIENTE NOTIFICACIÓN ELECTRÓNICA</v>
      </c>
      <c r="AJ1881" s="37"/>
      <c r="AK1881" s="37"/>
      <c r="AL1881" s="37"/>
      <c r="AM1881" s="53" t="str">
        <f>IF(AK1881="","",WORKDAY(AK1881,5,FESTIVOS_CO!A:A))</f>
        <v/>
      </c>
      <c r="AN1881" s="37"/>
      <c r="AO1881" s="37"/>
      <c r="AP1881" s="54" t="str">
        <f t="shared" ca="1" si="354"/>
        <v>NO APLICA</v>
      </c>
      <c r="AQ1881" s="36"/>
      <c r="AR1881" s="43"/>
      <c r="AS1881" s="37"/>
      <c r="AT1881" s="36"/>
      <c r="AU1881" s="37"/>
      <c r="AV1881" s="36"/>
      <c r="AW1881" s="36"/>
      <c r="AX1881" s="37"/>
      <c r="AY1881" s="140" t="str">
        <f>IF(AU1881="","",WORKDAY(AU1881,5,FESTIVOS_CO!A:A))</f>
        <v/>
      </c>
      <c r="AZ1881" s="54" t="str">
        <f t="shared" ca="1" si="363"/>
        <v>NO APLICA</v>
      </c>
      <c r="BA1881" s="55" t="str">
        <f>IF(AX1881="","",WORKDAY(AX1881,5,FESTIVOS_CO!A:A))</f>
        <v/>
      </c>
      <c r="BB1881" s="39"/>
      <c r="BC1881" s="40"/>
      <c r="BD1881" s="40"/>
      <c r="BE1881" s="56" t="str">
        <f t="shared" ca="1" si="352"/>
        <v>NO APLICA</v>
      </c>
      <c r="BF1881" s="37"/>
      <c r="BG1881" s="45"/>
      <c r="BH1881" s="37"/>
      <c r="BI1881" s="36"/>
      <c r="BJ1881" s="37"/>
      <c r="BK1881" s="36"/>
      <c r="BL1881" s="36"/>
      <c r="BM1881" s="53" t="str">
        <f>IF(BJ1881="","",WORKDAY(BJ1881,5,FESTIVOS_CO!A:A))</f>
        <v/>
      </c>
      <c r="BN1881" s="57" t="str">
        <f t="shared" ca="1" si="362"/>
        <v>PENDIENTE HACER AVISO</v>
      </c>
      <c r="BO1881" s="54" t="str">
        <f t="shared" ca="1" si="355"/>
        <v>EN TRÁMITE NOTIF. POR AVISO</v>
      </c>
      <c r="BP1881" s="37"/>
      <c r="BQ1881" s="53" t="str">
        <f>IF(BP1881="","",WORKDAY(BP1881,5,FESTIVOS_CO!A:A))</f>
        <v/>
      </c>
      <c r="BR1881" s="37"/>
      <c r="BS1881" s="36"/>
      <c r="BT1881" s="38"/>
      <c r="BU1881" s="58" t="e">
        <f>VLOOKUP(BT1881,Hoja2!$C:$D,2,0)</f>
        <v>#N/A</v>
      </c>
      <c r="BV1881" s="80" t="str">
        <f>IF(
AND(AO1881="",BD1881="",BQ1881=""),
"EN PROCESO NOTIFICACION / COMUNICACION",
IF(
BT1881="",
"NO APLICA",
IF(
BU1881=60,
IF(AO1881&lt;&gt;"",AO1881,IF(BD1881&lt;&gt;"",BD1881,BQ1881))+60,
WORKDAY(
IF(AO1881&lt;&gt;"",AO1881,IF(BD1881&lt;&gt;"",BD1881,BQ1881)),
BU1881,
FESTIVOS_CO!A:A
)
)
))</f>
        <v>EN PROCESO NOTIFICACION / COMUNICACION</v>
      </c>
      <c r="BW1881" s="44"/>
      <c r="BX1881" s="53"/>
      <c r="BY1881" s="45"/>
      <c r="BZ1881" s="37"/>
      <c r="CA1881" s="54" t="str">
        <f t="shared" si="356"/>
        <v>PENDIENTE EJECUTORIA</v>
      </c>
      <c r="CB1881" s="59" t="str">
        <f t="shared" si="353"/>
        <v/>
      </c>
      <c r="CC1881" s="36"/>
      <c r="CD1881" s="40"/>
      <c r="CE1881" s="46"/>
      <c r="CF1881" s="40"/>
      <c r="CG1881" s="40"/>
      <c r="CH1881" s="40"/>
      <c r="CI1881" s="36"/>
      <c r="CJ1881" s="47"/>
      <c r="CK1881" s="40"/>
      <c r="CL1881" s="40"/>
      <c r="CM1881" s="40"/>
      <c r="CN1881" s="40"/>
    </row>
    <row r="1882" spans="1:92" ht="42.75" hidden="1">
      <c r="A1882" s="49" t="str">
        <f t="shared" si="357"/>
        <v>SIN GESTIÓN</v>
      </c>
      <c r="B1882" s="58"/>
      <c r="C1882" s="37"/>
      <c r="D1882" s="37"/>
      <c r="E1882" s="49" t="str">
        <f t="shared" si="358"/>
        <v>PENDIENTE NOTIFICACIÓN</v>
      </c>
      <c r="F1882" s="141" t="str">
        <f t="shared" si="359"/>
        <v>PENDIENTE NOTIFICACIÓN</v>
      </c>
      <c r="G1882" s="49" t="str">
        <f t="shared" si="360"/>
        <v/>
      </c>
      <c r="H1882" s="51" t="str">
        <f ca="1">IF(
L1882="",
"",
IF(
NETWORKDAYS(L1882,IF(M1882&lt;&gt;"",M1882,TODAY()),FESTIVOS_CO!A:A)&gt;2,
"VENCIDO",
IF(
NETWORKDAYS(L1882,IF(M1882&lt;&gt;"",M1882,TODAY()),FESTIVOS_CO!A:A)=2,
"ALERTA",
"A TIEMPO"
)))</f>
        <v/>
      </c>
      <c r="I1882" s="40"/>
      <c r="J1882" s="36"/>
      <c r="K1882" s="37"/>
      <c r="L1882" s="50"/>
      <c r="M1882" s="37"/>
      <c r="N1882" s="52"/>
      <c r="O1882" s="52"/>
      <c r="P1882" s="36"/>
      <c r="Q1882" s="36"/>
      <c r="R1882" s="40"/>
      <c r="S1882" s="36"/>
      <c r="T1882" s="40"/>
      <c r="U1882" s="40"/>
      <c r="V1882" s="81"/>
      <c r="W1882" s="40"/>
      <c r="X1882" s="40"/>
      <c r="Y1882" s="40"/>
      <c r="Z1882" s="38" t="str">
        <f>IFERROR(VLOOKUP(Y1882,DIRECTORIO!A:B,2,FALSE),"")</f>
        <v/>
      </c>
      <c r="AA1882" s="40"/>
      <c r="AB1882" s="40"/>
      <c r="AC1882" s="40"/>
      <c r="AD1882" s="40"/>
      <c r="AE1882" s="40"/>
      <c r="AF1882" s="40"/>
      <c r="AG1882" s="41" t="s">
        <v>109</v>
      </c>
      <c r="AH1882" s="42"/>
      <c r="AI1882" s="54" t="str">
        <f t="shared" ca="1" si="361"/>
        <v>PENDIENTE NOTIFICACIÓN ELECTRÓNICA</v>
      </c>
      <c r="AJ1882" s="37"/>
      <c r="AK1882" s="37"/>
      <c r="AL1882" s="37"/>
      <c r="AM1882" s="53" t="str">
        <f>IF(AK1882="","",WORKDAY(AK1882,5,FESTIVOS_CO!A:A))</f>
        <v/>
      </c>
      <c r="AN1882" s="37"/>
      <c r="AO1882" s="37"/>
      <c r="AP1882" s="54" t="str">
        <f t="shared" ca="1" si="354"/>
        <v>NO APLICA</v>
      </c>
      <c r="AQ1882" s="36"/>
      <c r="AR1882" s="43"/>
      <c r="AS1882" s="37"/>
      <c r="AT1882" s="36"/>
      <c r="AU1882" s="37"/>
      <c r="AV1882" s="36"/>
      <c r="AW1882" s="36"/>
      <c r="AX1882" s="37"/>
      <c r="AY1882" s="140" t="str">
        <f>IF(AU1882="","",WORKDAY(AU1882,5,FESTIVOS_CO!A:A))</f>
        <v/>
      </c>
      <c r="AZ1882" s="54" t="str">
        <f t="shared" ca="1" si="363"/>
        <v>NO APLICA</v>
      </c>
      <c r="BA1882" s="55" t="str">
        <f>IF(AX1882="","",WORKDAY(AX1882,5,FESTIVOS_CO!A:A))</f>
        <v/>
      </c>
      <c r="BB1882" s="39"/>
      <c r="BC1882" s="40"/>
      <c r="BD1882" s="40"/>
      <c r="BE1882" s="56" t="str">
        <f t="shared" ca="1" si="352"/>
        <v>NO APLICA</v>
      </c>
      <c r="BF1882" s="37"/>
      <c r="BG1882" s="45"/>
      <c r="BH1882" s="37"/>
      <c r="BI1882" s="36"/>
      <c r="BJ1882" s="37"/>
      <c r="BK1882" s="36"/>
      <c r="BL1882" s="36"/>
      <c r="BM1882" s="53" t="str">
        <f>IF(BJ1882="","",WORKDAY(BJ1882,5,FESTIVOS_CO!A:A))</f>
        <v/>
      </c>
      <c r="BN1882" s="57" t="str">
        <f t="shared" ca="1" si="362"/>
        <v>PENDIENTE HACER AVISO</v>
      </c>
      <c r="BO1882" s="54" t="str">
        <f t="shared" ca="1" si="355"/>
        <v>EN TRÁMITE NOTIF. POR AVISO</v>
      </c>
      <c r="BP1882" s="37"/>
      <c r="BQ1882" s="53" t="str">
        <f>IF(BP1882="","",WORKDAY(BP1882,5,FESTIVOS_CO!A:A))</f>
        <v/>
      </c>
      <c r="BR1882" s="37"/>
      <c r="BS1882" s="36"/>
      <c r="BT1882" s="38"/>
      <c r="BU1882" s="58" t="e">
        <f>VLOOKUP(BT1882,Hoja2!$C:$D,2,0)</f>
        <v>#N/A</v>
      </c>
      <c r="BV1882" s="80" t="str">
        <f>IF(
AND(AO1882="",BD1882="",BQ1882=""),
"EN PROCESO NOTIFICACION / COMUNICACION",
IF(
BT1882="",
"NO APLICA",
IF(
BU1882=60,
IF(AO1882&lt;&gt;"",AO1882,IF(BD1882&lt;&gt;"",BD1882,BQ1882))+60,
WORKDAY(
IF(AO1882&lt;&gt;"",AO1882,IF(BD1882&lt;&gt;"",BD1882,BQ1882)),
BU1882,
FESTIVOS_CO!A:A
)
)
))</f>
        <v>EN PROCESO NOTIFICACION / COMUNICACION</v>
      </c>
      <c r="BW1882" s="44"/>
      <c r="BX1882" s="53"/>
      <c r="BY1882" s="45"/>
      <c r="BZ1882" s="37"/>
      <c r="CA1882" s="54" t="str">
        <f t="shared" si="356"/>
        <v>PENDIENTE EJECUTORIA</v>
      </c>
      <c r="CB1882" s="59" t="str">
        <f t="shared" si="353"/>
        <v/>
      </c>
      <c r="CC1882" s="36"/>
      <c r="CD1882" s="40"/>
      <c r="CE1882" s="46"/>
      <c r="CF1882" s="40"/>
      <c r="CG1882" s="40"/>
      <c r="CH1882" s="40"/>
      <c r="CI1882" s="36"/>
      <c r="CJ1882" s="47"/>
      <c r="CK1882" s="40"/>
      <c r="CL1882" s="40"/>
      <c r="CM1882" s="40"/>
      <c r="CN1882" s="40"/>
    </row>
    <row r="1883" spans="1:92" ht="42.75" hidden="1">
      <c r="A1883" s="49" t="str">
        <f t="shared" si="357"/>
        <v>SIN GESTIÓN</v>
      </c>
      <c r="B1883" s="58"/>
      <c r="C1883" s="37"/>
      <c r="D1883" s="37"/>
      <c r="E1883" s="49" t="str">
        <f t="shared" si="358"/>
        <v>PENDIENTE NOTIFICACIÓN</v>
      </c>
      <c r="F1883" s="141" t="str">
        <f t="shared" si="359"/>
        <v>PENDIENTE NOTIFICACIÓN</v>
      </c>
      <c r="G1883" s="49" t="str">
        <f t="shared" si="360"/>
        <v/>
      </c>
      <c r="H1883" s="51" t="str">
        <f ca="1">IF(
L1883="",
"",
IF(
NETWORKDAYS(L1883,IF(M1883&lt;&gt;"",M1883,TODAY()),FESTIVOS_CO!A:A)&gt;2,
"VENCIDO",
IF(
NETWORKDAYS(L1883,IF(M1883&lt;&gt;"",M1883,TODAY()),FESTIVOS_CO!A:A)=2,
"ALERTA",
"A TIEMPO"
)))</f>
        <v/>
      </c>
      <c r="I1883" s="40"/>
      <c r="J1883" s="36"/>
      <c r="K1883" s="37"/>
      <c r="L1883" s="50"/>
      <c r="M1883" s="37"/>
      <c r="N1883" s="52"/>
      <c r="O1883" s="52"/>
      <c r="P1883" s="36"/>
      <c r="Q1883" s="36"/>
      <c r="R1883" s="40"/>
      <c r="S1883" s="36"/>
      <c r="T1883" s="40"/>
      <c r="U1883" s="40"/>
      <c r="V1883" s="81"/>
      <c r="W1883" s="40"/>
      <c r="X1883" s="40"/>
      <c r="Y1883" s="40"/>
      <c r="Z1883" s="38" t="str">
        <f>IFERROR(VLOOKUP(Y1883,DIRECTORIO!A:B,2,FALSE),"")</f>
        <v/>
      </c>
      <c r="AA1883" s="40"/>
      <c r="AB1883" s="40"/>
      <c r="AC1883" s="40"/>
      <c r="AD1883" s="40"/>
      <c r="AE1883" s="40"/>
      <c r="AF1883" s="40"/>
      <c r="AG1883" s="41" t="s">
        <v>109</v>
      </c>
      <c r="AH1883" s="42"/>
      <c r="AI1883" s="54" t="str">
        <f t="shared" ca="1" si="361"/>
        <v>PENDIENTE NOTIFICACIÓN ELECTRÓNICA</v>
      </c>
      <c r="AJ1883" s="37"/>
      <c r="AK1883" s="37"/>
      <c r="AL1883" s="37"/>
      <c r="AM1883" s="53" t="str">
        <f>IF(AK1883="","",WORKDAY(AK1883,5,FESTIVOS_CO!A:A))</f>
        <v/>
      </c>
      <c r="AN1883" s="37"/>
      <c r="AO1883" s="37"/>
      <c r="AP1883" s="54" t="str">
        <f t="shared" ca="1" si="354"/>
        <v>NO APLICA</v>
      </c>
      <c r="AQ1883" s="36"/>
      <c r="AR1883" s="43"/>
      <c r="AS1883" s="37"/>
      <c r="AT1883" s="36"/>
      <c r="AU1883" s="37"/>
      <c r="AV1883" s="36"/>
      <c r="AW1883" s="36"/>
      <c r="AX1883" s="37"/>
      <c r="AY1883" s="140" t="str">
        <f>IF(AU1883="","",WORKDAY(AU1883,5,FESTIVOS_CO!A:A))</f>
        <v/>
      </c>
      <c r="AZ1883" s="54" t="str">
        <f t="shared" ca="1" si="363"/>
        <v>NO APLICA</v>
      </c>
      <c r="BA1883" s="55" t="str">
        <f>IF(AX1883="","",WORKDAY(AX1883,5,FESTIVOS_CO!A:A))</f>
        <v/>
      </c>
      <c r="BB1883" s="39"/>
      <c r="BC1883" s="40"/>
      <c r="BD1883" s="40"/>
      <c r="BE1883" s="56" t="str">
        <f t="shared" ref="BE1883:BE1946" ca="1" si="364">IF(AZ1883="NO PROCEDE",
"NO PROCEDE",IF(OR(AZ1883="HACER AVISO",BB1883="NO"),
"HACER AVISO",
"NO APLICA"))</f>
        <v>NO APLICA</v>
      </c>
      <c r="BF1883" s="37"/>
      <c r="BG1883" s="45"/>
      <c r="BH1883" s="37"/>
      <c r="BI1883" s="36"/>
      <c r="BJ1883" s="37"/>
      <c r="BK1883" s="36"/>
      <c r="BL1883" s="36"/>
      <c r="BM1883" s="53" t="str">
        <f>IF(BJ1883="","",WORKDAY(BJ1883,5,FESTIVOS_CO!A:A))</f>
        <v/>
      </c>
      <c r="BN1883" s="57" t="str">
        <f t="shared" ca="1" si="362"/>
        <v>PENDIENTE HACER AVISO</v>
      </c>
      <c r="BO1883" s="54" t="str">
        <f t="shared" ca="1" si="355"/>
        <v>EN TRÁMITE NOTIF. POR AVISO</v>
      </c>
      <c r="BP1883" s="37"/>
      <c r="BQ1883" s="53" t="str">
        <f>IF(BP1883="","",WORKDAY(BP1883,5,FESTIVOS_CO!A:A))</f>
        <v/>
      </c>
      <c r="BR1883" s="37"/>
      <c r="BS1883" s="36"/>
      <c r="BT1883" s="38"/>
      <c r="BU1883" s="58" t="e">
        <f>VLOOKUP(BT1883,Hoja2!$C:$D,2,0)</f>
        <v>#N/A</v>
      </c>
      <c r="BV1883" s="80" t="str">
        <f>IF(
AND(AO1883="",BD1883="",BQ1883=""),
"EN PROCESO NOTIFICACION / COMUNICACION",
IF(
BT1883="",
"NO APLICA",
IF(
BU1883=60,
IF(AO1883&lt;&gt;"",AO1883,IF(BD1883&lt;&gt;"",BD1883,BQ1883))+60,
WORKDAY(
IF(AO1883&lt;&gt;"",AO1883,IF(BD1883&lt;&gt;"",BD1883,BQ1883)),
BU1883,
FESTIVOS_CO!A:A
)
)
))</f>
        <v>EN PROCESO NOTIFICACION / COMUNICACION</v>
      </c>
      <c r="BW1883" s="44"/>
      <c r="BX1883" s="53"/>
      <c r="BY1883" s="45"/>
      <c r="BZ1883" s="37"/>
      <c r="CA1883" s="54" t="str">
        <f t="shared" si="356"/>
        <v>PENDIENTE EJECUTORIA</v>
      </c>
      <c r="CB1883" s="59" t="str">
        <f t="shared" ref="CB1883:CB1946" si="365">IF(CC1883="NO",
"NO APLICA",
IF(CC1883="SI",
IF(COUNTBLANK(CC1883:CH1883)&gt;0,
"PENDIENTE MEMORANDO",
"MEMORANDOS ENVIADOS"
),
IF(CI1883="NO",
"NO APLICA",
IF(CI1883="SI",
IF(COUNTBLANK(CJ1883:CN1883)&gt;0,
"PENDIENTES OFICIOS",
"OFICIOS ENVIADOS"
),
""
)
)
))</f>
        <v/>
      </c>
      <c r="CC1883" s="36"/>
      <c r="CD1883" s="40"/>
      <c r="CE1883" s="46"/>
      <c r="CF1883" s="40"/>
      <c r="CG1883" s="40"/>
      <c r="CH1883" s="40"/>
      <c r="CI1883" s="36"/>
      <c r="CJ1883" s="47"/>
      <c r="CK1883" s="40"/>
      <c r="CL1883" s="40"/>
      <c r="CM1883" s="40"/>
      <c r="CN1883" s="40"/>
    </row>
    <row r="1884" spans="1:92" ht="42.75" hidden="1">
      <c r="A1884" s="49" t="str">
        <f t="shared" si="357"/>
        <v>SIN GESTIÓN</v>
      </c>
      <c r="B1884" s="58"/>
      <c r="C1884" s="37"/>
      <c r="D1884" s="37"/>
      <c r="E1884" s="49" t="str">
        <f t="shared" si="358"/>
        <v>PENDIENTE NOTIFICACIÓN</v>
      </c>
      <c r="F1884" s="141" t="str">
        <f t="shared" si="359"/>
        <v>PENDIENTE NOTIFICACIÓN</v>
      </c>
      <c r="G1884" s="49" t="str">
        <f t="shared" si="360"/>
        <v/>
      </c>
      <c r="H1884" s="51" t="str">
        <f ca="1">IF(
L1884="",
"",
IF(
NETWORKDAYS(L1884,IF(M1884&lt;&gt;"",M1884,TODAY()),FESTIVOS_CO!A:A)&gt;2,
"VENCIDO",
IF(
NETWORKDAYS(L1884,IF(M1884&lt;&gt;"",M1884,TODAY()),FESTIVOS_CO!A:A)=2,
"ALERTA",
"A TIEMPO"
)))</f>
        <v/>
      </c>
      <c r="I1884" s="40"/>
      <c r="J1884" s="36"/>
      <c r="K1884" s="37"/>
      <c r="L1884" s="50"/>
      <c r="M1884" s="37"/>
      <c r="N1884" s="52"/>
      <c r="O1884" s="52"/>
      <c r="P1884" s="36"/>
      <c r="Q1884" s="36"/>
      <c r="R1884" s="40"/>
      <c r="S1884" s="36"/>
      <c r="T1884" s="40"/>
      <c r="U1884" s="40"/>
      <c r="V1884" s="81"/>
      <c r="W1884" s="40"/>
      <c r="X1884" s="40"/>
      <c r="Y1884" s="40"/>
      <c r="Z1884" s="38" t="str">
        <f>IFERROR(VLOOKUP(Y1884,DIRECTORIO!A:B,2,FALSE),"")</f>
        <v/>
      </c>
      <c r="AA1884" s="40"/>
      <c r="AB1884" s="40"/>
      <c r="AC1884" s="40"/>
      <c r="AD1884" s="40"/>
      <c r="AE1884" s="40"/>
      <c r="AF1884" s="40"/>
      <c r="AG1884" s="41" t="s">
        <v>109</v>
      </c>
      <c r="AH1884" s="42"/>
      <c r="AI1884" s="54" t="str">
        <f t="shared" ca="1" si="361"/>
        <v>PENDIENTE NOTIFICACIÓN ELECTRÓNICA</v>
      </c>
      <c r="AJ1884" s="37"/>
      <c r="AK1884" s="37"/>
      <c r="AL1884" s="37"/>
      <c r="AM1884" s="53" t="str">
        <f>IF(AK1884="","",WORKDAY(AK1884,5,FESTIVOS_CO!A:A))</f>
        <v/>
      </c>
      <c r="AN1884" s="37"/>
      <c r="AO1884" s="37"/>
      <c r="AP1884" s="54" t="str">
        <f t="shared" ref="AP1884:AP1947" ca="1" si="366">IF(
ISNUMBER(SEARCH("PENDIENTE",UPPER(AI1884))),
"NO APLICA",
IF(
COUNTBLANK(AJ1884:AL1884)=COUNTA(AJ1884:AL1884),
"NO APLICA",
IF(
UPPER(AN1884)="SI",
"NO PROCEDE CITACION",
"NOTIFICAR POR CITACION"
)
)
)</f>
        <v>NO APLICA</v>
      </c>
      <c r="AQ1884" s="36"/>
      <c r="AR1884" s="43"/>
      <c r="AS1884" s="37"/>
      <c r="AT1884" s="36"/>
      <c r="AU1884" s="37"/>
      <c r="AV1884" s="36"/>
      <c r="AW1884" s="36"/>
      <c r="AX1884" s="37"/>
      <c r="AY1884" s="140" t="str">
        <f>IF(AU1884="","",WORKDAY(AU1884,5,FESTIVOS_CO!A:A))</f>
        <v/>
      </c>
      <c r="AZ1884" s="54" t="str">
        <f t="shared" ca="1" si="363"/>
        <v>NO APLICA</v>
      </c>
      <c r="BA1884" s="55" t="str">
        <f>IF(AX1884="","",WORKDAY(AX1884,5,FESTIVOS_CO!A:A))</f>
        <v/>
      </c>
      <c r="BB1884" s="39"/>
      <c r="BC1884" s="40"/>
      <c r="BD1884" s="40"/>
      <c r="BE1884" s="56" t="str">
        <f t="shared" ca="1" si="364"/>
        <v>NO APLICA</v>
      </c>
      <c r="BF1884" s="37"/>
      <c r="BG1884" s="45"/>
      <c r="BH1884" s="37"/>
      <c r="BI1884" s="36"/>
      <c r="BJ1884" s="37"/>
      <c r="BK1884" s="36"/>
      <c r="BL1884" s="36"/>
      <c r="BM1884" s="53" t="str">
        <f>IF(BJ1884="","",WORKDAY(BJ1884,5,FESTIVOS_CO!A:A))</f>
        <v/>
      </c>
      <c r="BN1884" s="57" t="str">
        <f t="shared" ca="1" si="362"/>
        <v>PENDIENTE HACER AVISO</v>
      </c>
      <c r="BO1884" s="54" t="str">
        <f t="shared" ca="1" si="355"/>
        <v>EN TRÁMITE NOTIF. POR AVISO</v>
      </c>
      <c r="BP1884" s="37"/>
      <c r="BQ1884" s="53" t="str">
        <f>IF(BP1884="","",WORKDAY(BP1884,5,FESTIVOS_CO!A:A))</f>
        <v/>
      </c>
      <c r="BR1884" s="37"/>
      <c r="BS1884" s="36"/>
      <c r="BT1884" s="38"/>
      <c r="BU1884" s="58" t="e">
        <f>VLOOKUP(BT1884,Hoja2!$C:$D,2,0)</f>
        <v>#N/A</v>
      </c>
      <c r="BV1884" s="80" t="str">
        <f>IF(
AND(AO1884="",BD1884="",BQ1884=""),
"EN PROCESO NOTIFICACION / COMUNICACION",
IF(
BT1884="",
"NO APLICA",
IF(
BU1884=60,
IF(AO1884&lt;&gt;"",AO1884,IF(BD1884&lt;&gt;"",BD1884,BQ1884))+60,
WORKDAY(
IF(AO1884&lt;&gt;"",AO1884,IF(BD1884&lt;&gt;"",BD1884,BQ1884)),
BU1884,
FESTIVOS_CO!A:A
)
)
))</f>
        <v>EN PROCESO NOTIFICACION / COMUNICACION</v>
      </c>
      <c r="BW1884" s="44"/>
      <c r="BX1884" s="53"/>
      <c r="BY1884" s="45"/>
      <c r="BZ1884" s="37"/>
      <c r="CA1884" s="54" t="str">
        <f t="shared" si="356"/>
        <v>PENDIENTE EJECUTORIA</v>
      </c>
      <c r="CB1884" s="59" t="str">
        <f t="shared" si="365"/>
        <v/>
      </c>
      <c r="CC1884" s="36"/>
      <c r="CD1884" s="40"/>
      <c r="CE1884" s="46"/>
      <c r="CF1884" s="40"/>
      <c r="CG1884" s="40"/>
      <c r="CH1884" s="40"/>
      <c r="CI1884" s="36"/>
      <c r="CJ1884" s="47"/>
      <c r="CK1884" s="40"/>
      <c r="CL1884" s="40"/>
      <c r="CM1884" s="40"/>
      <c r="CN1884" s="40"/>
    </row>
    <row r="1885" spans="1:92" ht="42.75" hidden="1">
      <c r="A1885" s="49" t="str">
        <f t="shared" si="357"/>
        <v>SIN GESTIÓN</v>
      </c>
      <c r="B1885" s="58"/>
      <c r="C1885" s="37"/>
      <c r="D1885" s="37"/>
      <c r="E1885" s="49" t="str">
        <f t="shared" si="358"/>
        <v>PENDIENTE NOTIFICACIÓN</v>
      </c>
      <c r="F1885" s="141" t="str">
        <f t="shared" si="359"/>
        <v>PENDIENTE NOTIFICACIÓN</v>
      </c>
      <c r="G1885" s="49" t="str">
        <f t="shared" si="360"/>
        <v/>
      </c>
      <c r="H1885" s="51" t="str">
        <f ca="1">IF(
L1885="",
"",
IF(
NETWORKDAYS(L1885,IF(M1885&lt;&gt;"",M1885,TODAY()),FESTIVOS_CO!A:A)&gt;2,
"VENCIDO",
IF(
NETWORKDAYS(L1885,IF(M1885&lt;&gt;"",M1885,TODAY()),FESTIVOS_CO!A:A)=2,
"ALERTA",
"A TIEMPO"
)))</f>
        <v/>
      </c>
      <c r="I1885" s="40"/>
      <c r="J1885" s="36"/>
      <c r="K1885" s="37"/>
      <c r="L1885" s="50"/>
      <c r="M1885" s="37"/>
      <c r="N1885" s="52"/>
      <c r="O1885" s="52"/>
      <c r="P1885" s="36"/>
      <c r="Q1885" s="36"/>
      <c r="R1885" s="40"/>
      <c r="S1885" s="36"/>
      <c r="T1885" s="40"/>
      <c r="U1885" s="40"/>
      <c r="V1885" s="81"/>
      <c r="W1885" s="40"/>
      <c r="X1885" s="40"/>
      <c r="Y1885" s="40"/>
      <c r="Z1885" s="38" t="str">
        <f>IFERROR(VLOOKUP(Y1885,DIRECTORIO!A:B,2,FALSE),"")</f>
        <v/>
      </c>
      <c r="AA1885" s="40"/>
      <c r="AB1885" s="40"/>
      <c r="AC1885" s="40"/>
      <c r="AD1885" s="40"/>
      <c r="AE1885" s="40"/>
      <c r="AF1885" s="40"/>
      <c r="AG1885" s="41" t="s">
        <v>109</v>
      </c>
      <c r="AH1885" s="42"/>
      <c r="AI1885" s="54" t="str">
        <f t="shared" ca="1" si="361"/>
        <v>PENDIENTE NOTIFICACIÓN ELECTRÓNICA</v>
      </c>
      <c r="AJ1885" s="37"/>
      <c r="AK1885" s="37"/>
      <c r="AL1885" s="37"/>
      <c r="AM1885" s="53" t="str">
        <f>IF(AK1885="","",WORKDAY(AK1885,5,FESTIVOS_CO!A:A))</f>
        <v/>
      </c>
      <c r="AN1885" s="37"/>
      <c r="AO1885" s="37"/>
      <c r="AP1885" s="54" t="str">
        <f t="shared" ca="1" si="366"/>
        <v>NO APLICA</v>
      </c>
      <c r="AQ1885" s="36"/>
      <c r="AR1885" s="43"/>
      <c r="AS1885" s="37"/>
      <c r="AT1885" s="36"/>
      <c r="AU1885" s="37"/>
      <c r="AV1885" s="36"/>
      <c r="AW1885" s="36"/>
      <c r="AX1885" s="37"/>
      <c r="AY1885" s="140" t="str">
        <f>IF(AU1885="","",WORKDAY(AU1885,5,FESTIVOS_CO!A:A))</f>
        <v/>
      </c>
      <c r="AZ1885" s="54" t="str">
        <f t="shared" ca="1" si="363"/>
        <v>NO APLICA</v>
      </c>
      <c r="BA1885" s="55" t="str">
        <f>IF(AX1885="","",WORKDAY(AX1885,5,FESTIVOS_CO!A:A))</f>
        <v/>
      </c>
      <c r="BB1885" s="39"/>
      <c r="BC1885" s="40"/>
      <c r="BD1885" s="40"/>
      <c r="BE1885" s="56" t="str">
        <f t="shared" ca="1" si="364"/>
        <v>NO APLICA</v>
      </c>
      <c r="BF1885" s="37"/>
      <c r="BG1885" s="45"/>
      <c r="BH1885" s="37"/>
      <c r="BI1885" s="36"/>
      <c r="BJ1885" s="37"/>
      <c r="BK1885" s="36"/>
      <c r="BL1885" s="36"/>
      <c r="BM1885" s="53" t="str">
        <f>IF(BJ1885="","",WORKDAY(BJ1885,5,FESTIVOS_CO!A:A))</f>
        <v/>
      </c>
      <c r="BN1885" s="57" t="str">
        <f t="shared" ca="1" si="362"/>
        <v>PENDIENTE HACER AVISO</v>
      </c>
      <c r="BO1885" s="54" t="str">
        <f t="shared" ca="1" si="355"/>
        <v>EN TRÁMITE NOTIF. POR AVISO</v>
      </c>
      <c r="BP1885" s="37"/>
      <c r="BQ1885" s="53" t="str">
        <f>IF(BP1885="","",WORKDAY(BP1885,5,FESTIVOS_CO!A:A))</f>
        <v/>
      </c>
      <c r="BR1885" s="37"/>
      <c r="BS1885" s="36"/>
      <c r="BT1885" s="38"/>
      <c r="BU1885" s="58" t="e">
        <f>VLOOKUP(BT1885,Hoja2!$C:$D,2,0)</f>
        <v>#N/A</v>
      </c>
      <c r="BV1885" s="80" t="str">
        <f>IF(
AND(AO1885="",BD1885="",BQ1885=""),
"EN PROCESO NOTIFICACION / COMUNICACION",
IF(
BT1885="",
"NO APLICA",
IF(
BU1885=60,
IF(AO1885&lt;&gt;"",AO1885,IF(BD1885&lt;&gt;"",BD1885,BQ1885))+60,
WORKDAY(
IF(AO1885&lt;&gt;"",AO1885,IF(BD1885&lt;&gt;"",BD1885,BQ1885)),
BU1885,
FESTIVOS_CO!A:A
)
)
))</f>
        <v>EN PROCESO NOTIFICACION / COMUNICACION</v>
      </c>
      <c r="BW1885" s="44"/>
      <c r="BX1885" s="53"/>
      <c r="BY1885" s="45"/>
      <c r="BZ1885" s="37"/>
      <c r="CA1885" s="54" t="str">
        <f t="shared" si="356"/>
        <v>PENDIENTE EJECUTORIA</v>
      </c>
      <c r="CB1885" s="59" t="str">
        <f t="shared" si="365"/>
        <v/>
      </c>
      <c r="CC1885" s="36"/>
      <c r="CD1885" s="40"/>
      <c r="CE1885" s="46"/>
      <c r="CF1885" s="40"/>
      <c r="CG1885" s="40"/>
      <c r="CH1885" s="40"/>
      <c r="CI1885" s="36"/>
      <c r="CJ1885" s="47"/>
      <c r="CK1885" s="40"/>
      <c r="CL1885" s="40"/>
      <c r="CM1885" s="40"/>
      <c r="CN1885" s="40"/>
    </row>
    <row r="1886" spans="1:92" ht="42.75" hidden="1">
      <c r="A1886" s="49" t="str">
        <f t="shared" si="357"/>
        <v>SIN GESTIÓN</v>
      </c>
      <c r="B1886" s="58"/>
      <c r="C1886" s="37"/>
      <c r="D1886" s="37"/>
      <c r="E1886" s="49" t="str">
        <f t="shared" si="358"/>
        <v>PENDIENTE NOTIFICACIÓN</v>
      </c>
      <c r="F1886" s="141" t="str">
        <f t="shared" si="359"/>
        <v>PENDIENTE NOTIFICACIÓN</v>
      </c>
      <c r="G1886" s="49" t="str">
        <f t="shared" si="360"/>
        <v/>
      </c>
      <c r="H1886" s="51" t="str">
        <f ca="1">IF(
L1886="",
"",
IF(
NETWORKDAYS(L1886,IF(M1886&lt;&gt;"",M1886,TODAY()),FESTIVOS_CO!A:A)&gt;2,
"VENCIDO",
IF(
NETWORKDAYS(L1886,IF(M1886&lt;&gt;"",M1886,TODAY()),FESTIVOS_CO!A:A)=2,
"ALERTA",
"A TIEMPO"
)))</f>
        <v/>
      </c>
      <c r="I1886" s="40"/>
      <c r="J1886" s="36"/>
      <c r="K1886" s="37"/>
      <c r="L1886" s="50"/>
      <c r="M1886" s="37"/>
      <c r="N1886" s="52"/>
      <c r="O1886" s="52"/>
      <c r="P1886" s="36"/>
      <c r="Q1886" s="36"/>
      <c r="R1886" s="40"/>
      <c r="S1886" s="36"/>
      <c r="T1886" s="40"/>
      <c r="U1886" s="40"/>
      <c r="V1886" s="81"/>
      <c r="W1886" s="40"/>
      <c r="X1886" s="40"/>
      <c r="Y1886" s="40"/>
      <c r="Z1886" s="38" t="str">
        <f>IFERROR(VLOOKUP(Y1886,DIRECTORIO!A:B,2,FALSE),"")</f>
        <v/>
      </c>
      <c r="AA1886" s="40"/>
      <c r="AB1886" s="40"/>
      <c r="AC1886" s="40"/>
      <c r="AD1886" s="40"/>
      <c r="AE1886" s="40"/>
      <c r="AF1886" s="40"/>
      <c r="AG1886" s="41" t="s">
        <v>109</v>
      </c>
      <c r="AH1886" s="42"/>
      <c r="AI1886" s="54" t="str">
        <f t="shared" ca="1" si="361"/>
        <v>PENDIENTE NOTIFICACIÓN ELECTRÓNICA</v>
      </c>
      <c r="AJ1886" s="37"/>
      <c r="AK1886" s="37"/>
      <c r="AL1886" s="37"/>
      <c r="AM1886" s="53" t="str">
        <f>IF(AK1886="","",WORKDAY(AK1886,5,FESTIVOS_CO!A:A))</f>
        <v/>
      </c>
      <c r="AN1886" s="37"/>
      <c r="AO1886" s="37"/>
      <c r="AP1886" s="54" t="str">
        <f t="shared" ca="1" si="366"/>
        <v>NO APLICA</v>
      </c>
      <c r="AQ1886" s="36"/>
      <c r="AR1886" s="43"/>
      <c r="AS1886" s="37"/>
      <c r="AT1886" s="36"/>
      <c r="AU1886" s="37"/>
      <c r="AV1886" s="36"/>
      <c r="AW1886" s="36"/>
      <c r="AX1886" s="37"/>
      <c r="AY1886" s="140" t="str">
        <f>IF(AU1886="","",WORKDAY(AU1886,5,FESTIVOS_CO!A:A))</f>
        <v/>
      </c>
      <c r="AZ1886" s="54" t="str">
        <f t="shared" ca="1" si="363"/>
        <v>NO APLICA</v>
      </c>
      <c r="BA1886" s="55" t="str">
        <f>IF(AX1886="","",WORKDAY(AX1886,5,FESTIVOS_CO!A:A))</f>
        <v/>
      </c>
      <c r="BB1886" s="39"/>
      <c r="BC1886" s="40"/>
      <c r="BD1886" s="40"/>
      <c r="BE1886" s="56" t="str">
        <f t="shared" ca="1" si="364"/>
        <v>NO APLICA</v>
      </c>
      <c r="BF1886" s="37"/>
      <c r="BG1886" s="45"/>
      <c r="BH1886" s="37"/>
      <c r="BI1886" s="36"/>
      <c r="BJ1886" s="37"/>
      <c r="BK1886" s="36"/>
      <c r="BL1886" s="36"/>
      <c r="BM1886" s="53" t="str">
        <f>IF(BJ1886="","",WORKDAY(BJ1886,5,FESTIVOS_CO!A:A))</f>
        <v/>
      </c>
      <c r="BN1886" s="57" t="str">
        <f t="shared" ca="1" si="362"/>
        <v>PENDIENTE HACER AVISO</v>
      </c>
      <c r="BO1886" s="54" t="str">
        <f t="shared" ca="1" si="355"/>
        <v>EN TRÁMITE NOTIF. POR AVISO</v>
      </c>
      <c r="BP1886" s="37"/>
      <c r="BQ1886" s="53" t="str">
        <f>IF(BP1886="","",WORKDAY(BP1886,5,FESTIVOS_CO!A:A))</f>
        <v/>
      </c>
      <c r="BR1886" s="37"/>
      <c r="BS1886" s="36"/>
      <c r="BT1886" s="38"/>
      <c r="BU1886" s="58" t="e">
        <f>VLOOKUP(BT1886,Hoja2!$C:$D,2,0)</f>
        <v>#N/A</v>
      </c>
      <c r="BV1886" s="80" t="str">
        <f>IF(
AND(AO1886="",BD1886="",BQ1886=""),
"EN PROCESO NOTIFICACION / COMUNICACION",
IF(
BT1886="",
"NO APLICA",
IF(
BU1886=60,
IF(AO1886&lt;&gt;"",AO1886,IF(BD1886&lt;&gt;"",BD1886,BQ1886))+60,
WORKDAY(
IF(AO1886&lt;&gt;"",AO1886,IF(BD1886&lt;&gt;"",BD1886,BQ1886)),
BU1886,
FESTIVOS_CO!A:A
)
)
))</f>
        <v>EN PROCESO NOTIFICACION / COMUNICACION</v>
      </c>
      <c r="BW1886" s="44"/>
      <c r="BX1886" s="53"/>
      <c r="BY1886" s="45"/>
      <c r="BZ1886" s="37"/>
      <c r="CA1886" s="54" t="str">
        <f t="shared" si="356"/>
        <v>PENDIENTE EJECUTORIA</v>
      </c>
      <c r="CB1886" s="59" t="str">
        <f t="shared" si="365"/>
        <v/>
      </c>
      <c r="CC1886" s="36"/>
      <c r="CD1886" s="40"/>
      <c r="CE1886" s="46"/>
      <c r="CF1886" s="40"/>
      <c r="CG1886" s="40"/>
      <c r="CH1886" s="40"/>
      <c r="CI1886" s="36"/>
      <c r="CJ1886" s="47"/>
      <c r="CK1886" s="40"/>
      <c r="CL1886" s="40"/>
      <c r="CM1886" s="40"/>
      <c r="CN1886" s="40"/>
    </row>
    <row r="1887" spans="1:92" ht="42.75" hidden="1">
      <c r="A1887" s="49" t="str">
        <f t="shared" si="357"/>
        <v>SIN GESTIÓN</v>
      </c>
      <c r="B1887" s="58"/>
      <c r="C1887" s="37"/>
      <c r="D1887" s="37"/>
      <c r="E1887" s="49" t="str">
        <f t="shared" si="358"/>
        <v>PENDIENTE NOTIFICACIÓN</v>
      </c>
      <c r="F1887" s="141" t="str">
        <f t="shared" si="359"/>
        <v>PENDIENTE NOTIFICACIÓN</v>
      </c>
      <c r="G1887" s="49" t="str">
        <f t="shared" si="360"/>
        <v/>
      </c>
      <c r="H1887" s="51" t="str">
        <f ca="1">IF(
L1887="",
"",
IF(
NETWORKDAYS(L1887,IF(M1887&lt;&gt;"",M1887,TODAY()),FESTIVOS_CO!A:A)&gt;2,
"VENCIDO",
IF(
NETWORKDAYS(L1887,IF(M1887&lt;&gt;"",M1887,TODAY()),FESTIVOS_CO!A:A)=2,
"ALERTA",
"A TIEMPO"
)))</f>
        <v/>
      </c>
      <c r="I1887" s="40"/>
      <c r="J1887" s="36"/>
      <c r="K1887" s="37"/>
      <c r="L1887" s="50"/>
      <c r="M1887" s="37"/>
      <c r="N1887" s="52"/>
      <c r="O1887" s="52"/>
      <c r="P1887" s="36"/>
      <c r="Q1887" s="36"/>
      <c r="R1887" s="40"/>
      <c r="S1887" s="36"/>
      <c r="T1887" s="40"/>
      <c r="U1887" s="40"/>
      <c r="V1887" s="81"/>
      <c r="W1887" s="40"/>
      <c r="X1887" s="40"/>
      <c r="Y1887" s="40"/>
      <c r="Z1887" s="38" t="str">
        <f>IFERROR(VLOOKUP(Y1887,DIRECTORIO!A:B,2,FALSE),"")</f>
        <v/>
      </c>
      <c r="AA1887" s="40"/>
      <c r="AB1887" s="40"/>
      <c r="AC1887" s="40"/>
      <c r="AD1887" s="40"/>
      <c r="AE1887" s="40"/>
      <c r="AF1887" s="40"/>
      <c r="AG1887" s="41" t="s">
        <v>109</v>
      </c>
      <c r="AH1887" s="42"/>
      <c r="AI1887" s="54" t="str">
        <f t="shared" ca="1" si="361"/>
        <v>PENDIENTE NOTIFICACIÓN ELECTRÓNICA</v>
      </c>
      <c r="AJ1887" s="37"/>
      <c r="AK1887" s="37"/>
      <c r="AL1887" s="37"/>
      <c r="AM1887" s="53" t="str">
        <f>IF(AK1887="","",WORKDAY(AK1887,5,FESTIVOS_CO!A:A))</f>
        <v/>
      </c>
      <c r="AN1887" s="37"/>
      <c r="AO1887" s="37"/>
      <c r="AP1887" s="54" t="str">
        <f t="shared" ca="1" si="366"/>
        <v>NO APLICA</v>
      </c>
      <c r="AQ1887" s="36"/>
      <c r="AR1887" s="43"/>
      <c r="AS1887" s="37"/>
      <c r="AT1887" s="36"/>
      <c r="AU1887" s="37"/>
      <c r="AV1887" s="36"/>
      <c r="AW1887" s="36"/>
      <c r="AX1887" s="37"/>
      <c r="AY1887" s="140" t="str">
        <f>IF(AU1887="","",WORKDAY(AU1887,5,FESTIVOS_CO!A:A))</f>
        <v/>
      </c>
      <c r="AZ1887" s="54" t="str">
        <f t="shared" ca="1" si="363"/>
        <v>NO APLICA</v>
      </c>
      <c r="BA1887" s="55" t="str">
        <f>IF(AX1887="","",WORKDAY(AX1887,5,FESTIVOS_CO!A:A))</f>
        <v/>
      </c>
      <c r="BB1887" s="39"/>
      <c r="BC1887" s="40"/>
      <c r="BD1887" s="40"/>
      <c r="BE1887" s="56" t="str">
        <f t="shared" ca="1" si="364"/>
        <v>NO APLICA</v>
      </c>
      <c r="BF1887" s="37"/>
      <c r="BG1887" s="45"/>
      <c r="BH1887" s="37"/>
      <c r="BI1887" s="36"/>
      <c r="BJ1887" s="37"/>
      <c r="BK1887" s="36"/>
      <c r="BL1887" s="36"/>
      <c r="BM1887" s="53" t="str">
        <f>IF(BJ1887="","",WORKDAY(BJ1887,5,FESTIVOS_CO!A:A))</f>
        <v/>
      </c>
      <c r="BN1887" s="57" t="str">
        <f t="shared" ca="1" si="362"/>
        <v>PENDIENTE HACER AVISO</v>
      </c>
      <c r="BO1887" s="54" t="str">
        <f t="shared" ca="1" si="355"/>
        <v>EN TRÁMITE NOTIF. POR AVISO</v>
      </c>
      <c r="BP1887" s="37"/>
      <c r="BQ1887" s="53" t="str">
        <f>IF(BP1887="","",WORKDAY(BP1887,5,FESTIVOS_CO!A:A))</f>
        <v/>
      </c>
      <c r="BR1887" s="37"/>
      <c r="BS1887" s="36"/>
      <c r="BT1887" s="38"/>
      <c r="BU1887" s="58" t="e">
        <f>VLOOKUP(BT1887,Hoja2!$C:$D,2,0)</f>
        <v>#N/A</v>
      </c>
      <c r="BV1887" s="80" t="str">
        <f>IF(
AND(AO1887="",BD1887="",BQ1887=""),
"EN PROCESO NOTIFICACION / COMUNICACION",
IF(
BT1887="",
"NO APLICA",
IF(
BU1887=60,
IF(AO1887&lt;&gt;"",AO1887,IF(BD1887&lt;&gt;"",BD1887,BQ1887))+60,
WORKDAY(
IF(AO1887&lt;&gt;"",AO1887,IF(BD1887&lt;&gt;"",BD1887,BQ1887)),
BU1887,
FESTIVOS_CO!A:A
)
)
))</f>
        <v>EN PROCESO NOTIFICACION / COMUNICACION</v>
      </c>
      <c r="BW1887" s="44"/>
      <c r="BX1887" s="53"/>
      <c r="BY1887" s="45"/>
      <c r="BZ1887" s="37"/>
      <c r="CA1887" s="54" t="str">
        <f t="shared" si="356"/>
        <v>PENDIENTE EJECUTORIA</v>
      </c>
      <c r="CB1887" s="59" t="str">
        <f t="shared" si="365"/>
        <v/>
      </c>
      <c r="CC1887" s="36"/>
      <c r="CD1887" s="40"/>
      <c r="CE1887" s="46"/>
      <c r="CF1887" s="40"/>
      <c r="CG1887" s="40"/>
      <c r="CH1887" s="40"/>
      <c r="CI1887" s="36"/>
      <c r="CJ1887" s="47"/>
      <c r="CK1887" s="40"/>
      <c r="CL1887" s="40"/>
      <c r="CM1887" s="40"/>
      <c r="CN1887" s="40"/>
    </row>
    <row r="1888" spans="1:92" ht="42.75" hidden="1">
      <c r="A1888" s="49" t="str">
        <f t="shared" si="357"/>
        <v>SIN GESTIÓN</v>
      </c>
      <c r="B1888" s="58"/>
      <c r="C1888" s="37"/>
      <c r="D1888" s="37"/>
      <c r="E1888" s="49" t="str">
        <f t="shared" si="358"/>
        <v>PENDIENTE NOTIFICACIÓN</v>
      </c>
      <c r="F1888" s="141" t="str">
        <f t="shared" si="359"/>
        <v>PENDIENTE NOTIFICACIÓN</v>
      </c>
      <c r="G1888" s="49" t="str">
        <f t="shared" si="360"/>
        <v/>
      </c>
      <c r="H1888" s="51" t="str">
        <f ca="1">IF(
L1888="",
"",
IF(
NETWORKDAYS(L1888,IF(M1888&lt;&gt;"",M1888,TODAY()),FESTIVOS_CO!A:A)&gt;2,
"VENCIDO",
IF(
NETWORKDAYS(L1888,IF(M1888&lt;&gt;"",M1888,TODAY()),FESTIVOS_CO!A:A)=2,
"ALERTA",
"A TIEMPO"
)))</f>
        <v/>
      </c>
      <c r="I1888" s="40"/>
      <c r="J1888" s="36"/>
      <c r="K1888" s="37"/>
      <c r="L1888" s="50"/>
      <c r="M1888" s="37"/>
      <c r="N1888" s="52"/>
      <c r="O1888" s="52"/>
      <c r="P1888" s="36"/>
      <c r="Q1888" s="36"/>
      <c r="R1888" s="40"/>
      <c r="S1888" s="36"/>
      <c r="T1888" s="40"/>
      <c r="U1888" s="40"/>
      <c r="V1888" s="81"/>
      <c r="W1888" s="40"/>
      <c r="X1888" s="40"/>
      <c r="Y1888" s="40"/>
      <c r="Z1888" s="38" t="str">
        <f>IFERROR(VLOOKUP(Y1888,DIRECTORIO!A:B,2,FALSE),"")</f>
        <v/>
      </c>
      <c r="AA1888" s="40"/>
      <c r="AB1888" s="40"/>
      <c r="AC1888" s="40"/>
      <c r="AD1888" s="40"/>
      <c r="AE1888" s="40"/>
      <c r="AF1888" s="40"/>
      <c r="AG1888" s="41" t="s">
        <v>109</v>
      </c>
      <c r="AH1888" s="42"/>
      <c r="AI1888" s="54" t="str">
        <f t="shared" ca="1" si="361"/>
        <v>PENDIENTE NOTIFICACIÓN ELECTRÓNICA</v>
      </c>
      <c r="AJ1888" s="37"/>
      <c r="AK1888" s="37"/>
      <c r="AL1888" s="37"/>
      <c r="AM1888" s="53" t="str">
        <f>IF(AK1888="","",WORKDAY(AK1888,5,FESTIVOS_CO!A:A))</f>
        <v/>
      </c>
      <c r="AN1888" s="37"/>
      <c r="AO1888" s="37"/>
      <c r="AP1888" s="54" t="str">
        <f t="shared" ca="1" si="366"/>
        <v>NO APLICA</v>
      </c>
      <c r="AQ1888" s="36"/>
      <c r="AR1888" s="43"/>
      <c r="AS1888" s="37"/>
      <c r="AT1888" s="36"/>
      <c r="AU1888" s="37"/>
      <c r="AV1888" s="36"/>
      <c r="AW1888" s="36"/>
      <c r="AX1888" s="37"/>
      <c r="AY1888" s="140" t="str">
        <f>IF(AU1888="","",WORKDAY(AU1888,5,FESTIVOS_CO!A:A))</f>
        <v/>
      </c>
      <c r="AZ1888" s="54" t="str">
        <f t="shared" ca="1" si="363"/>
        <v>NO APLICA</v>
      </c>
      <c r="BA1888" s="55" t="str">
        <f>IF(AX1888="","",WORKDAY(AX1888,5,FESTIVOS_CO!A:A))</f>
        <v/>
      </c>
      <c r="BB1888" s="39"/>
      <c r="BC1888" s="40"/>
      <c r="BD1888" s="40"/>
      <c r="BE1888" s="56" t="str">
        <f t="shared" ca="1" si="364"/>
        <v>NO APLICA</v>
      </c>
      <c r="BF1888" s="37"/>
      <c r="BG1888" s="45"/>
      <c r="BH1888" s="37"/>
      <c r="BI1888" s="36"/>
      <c r="BJ1888" s="37"/>
      <c r="BK1888" s="36"/>
      <c r="BL1888" s="36"/>
      <c r="BM1888" s="53" t="str">
        <f>IF(BJ1888="","",WORKDAY(BJ1888,5,FESTIVOS_CO!A:A))</f>
        <v/>
      </c>
      <c r="BN1888" s="57" t="str">
        <f t="shared" ca="1" si="362"/>
        <v>PENDIENTE HACER AVISO</v>
      </c>
      <c r="BO1888" s="54" t="str">
        <f t="shared" ca="1" si="355"/>
        <v>EN TRÁMITE NOTIF. POR AVISO</v>
      </c>
      <c r="BP1888" s="37"/>
      <c r="BQ1888" s="53" t="str">
        <f>IF(BP1888="","",WORKDAY(BP1888,5,FESTIVOS_CO!A:A))</f>
        <v/>
      </c>
      <c r="BR1888" s="37"/>
      <c r="BS1888" s="36"/>
      <c r="BT1888" s="38"/>
      <c r="BU1888" s="58" t="e">
        <f>VLOOKUP(BT1888,Hoja2!$C:$D,2,0)</f>
        <v>#N/A</v>
      </c>
      <c r="BV1888" s="80" t="str">
        <f>IF(
AND(AO1888="",BD1888="",BQ1888=""),
"EN PROCESO NOTIFICACION / COMUNICACION",
IF(
BT1888="",
"NO APLICA",
IF(
BU1888=60,
IF(AO1888&lt;&gt;"",AO1888,IF(BD1888&lt;&gt;"",BD1888,BQ1888))+60,
WORKDAY(
IF(AO1888&lt;&gt;"",AO1888,IF(BD1888&lt;&gt;"",BD1888,BQ1888)),
BU1888,
FESTIVOS_CO!A:A
)
)
))</f>
        <v>EN PROCESO NOTIFICACION / COMUNICACION</v>
      </c>
      <c r="BW1888" s="44"/>
      <c r="BX1888" s="53"/>
      <c r="BY1888" s="45"/>
      <c r="BZ1888" s="37"/>
      <c r="CA1888" s="54" t="str">
        <f t="shared" si="356"/>
        <v>PENDIENTE EJECUTORIA</v>
      </c>
      <c r="CB1888" s="59" t="str">
        <f t="shared" si="365"/>
        <v/>
      </c>
      <c r="CC1888" s="36"/>
      <c r="CD1888" s="40"/>
      <c r="CE1888" s="46"/>
      <c r="CF1888" s="40"/>
      <c r="CG1888" s="40"/>
      <c r="CH1888" s="40"/>
      <c r="CI1888" s="36"/>
      <c r="CJ1888" s="47"/>
      <c r="CK1888" s="40"/>
      <c r="CL1888" s="40"/>
      <c r="CM1888" s="40"/>
      <c r="CN1888" s="40"/>
    </row>
    <row r="1889" spans="1:92" ht="42.75" hidden="1">
      <c r="A1889" s="49" t="str">
        <f t="shared" si="357"/>
        <v>SIN GESTIÓN</v>
      </c>
      <c r="B1889" s="58"/>
      <c r="C1889" s="37"/>
      <c r="D1889" s="37"/>
      <c r="E1889" s="49" t="str">
        <f t="shared" si="358"/>
        <v>PENDIENTE NOTIFICACIÓN</v>
      </c>
      <c r="F1889" s="141" t="str">
        <f t="shared" si="359"/>
        <v>PENDIENTE NOTIFICACIÓN</v>
      </c>
      <c r="G1889" s="49" t="str">
        <f t="shared" si="360"/>
        <v/>
      </c>
      <c r="H1889" s="51" t="str">
        <f ca="1">IF(
L1889="",
"",
IF(
NETWORKDAYS(L1889,IF(M1889&lt;&gt;"",M1889,TODAY()),FESTIVOS_CO!A:A)&gt;2,
"VENCIDO",
IF(
NETWORKDAYS(L1889,IF(M1889&lt;&gt;"",M1889,TODAY()),FESTIVOS_CO!A:A)=2,
"ALERTA",
"A TIEMPO"
)))</f>
        <v/>
      </c>
      <c r="I1889" s="40"/>
      <c r="J1889" s="36"/>
      <c r="K1889" s="37"/>
      <c r="L1889" s="50"/>
      <c r="M1889" s="37"/>
      <c r="N1889" s="52"/>
      <c r="O1889" s="52"/>
      <c r="P1889" s="36"/>
      <c r="Q1889" s="36"/>
      <c r="R1889" s="40"/>
      <c r="S1889" s="36"/>
      <c r="T1889" s="40"/>
      <c r="U1889" s="40"/>
      <c r="V1889" s="81"/>
      <c r="W1889" s="40"/>
      <c r="X1889" s="40"/>
      <c r="Y1889" s="40"/>
      <c r="Z1889" s="38" t="str">
        <f>IFERROR(VLOOKUP(Y1889,DIRECTORIO!A:B,2,FALSE),"")</f>
        <v/>
      </c>
      <c r="AA1889" s="40"/>
      <c r="AB1889" s="40"/>
      <c r="AC1889" s="40"/>
      <c r="AD1889" s="40"/>
      <c r="AE1889" s="40"/>
      <c r="AF1889" s="40"/>
      <c r="AG1889" s="41" t="s">
        <v>109</v>
      </c>
      <c r="AH1889" s="42"/>
      <c r="AI1889" s="54" t="str">
        <f t="shared" ca="1" si="361"/>
        <v>PENDIENTE NOTIFICACIÓN ELECTRÓNICA</v>
      </c>
      <c r="AJ1889" s="37"/>
      <c r="AK1889" s="37"/>
      <c r="AL1889" s="37"/>
      <c r="AM1889" s="53" t="str">
        <f>IF(AK1889="","",WORKDAY(AK1889,5,FESTIVOS_CO!A:A))</f>
        <v/>
      </c>
      <c r="AN1889" s="37"/>
      <c r="AO1889" s="37"/>
      <c r="AP1889" s="54" t="str">
        <f t="shared" ca="1" si="366"/>
        <v>NO APLICA</v>
      </c>
      <c r="AQ1889" s="36"/>
      <c r="AR1889" s="43"/>
      <c r="AS1889" s="37"/>
      <c r="AT1889" s="36"/>
      <c r="AU1889" s="37"/>
      <c r="AV1889" s="36"/>
      <c r="AW1889" s="36"/>
      <c r="AX1889" s="37"/>
      <c r="AY1889" s="140" t="str">
        <f>IF(AU1889="","",WORKDAY(AU1889,5,FESTIVOS_CO!A:A))</f>
        <v/>
      </c>
      <c r="AZ1889" s="54" t="str">
        <f t="shared" ca="1" si="363"/>
        <v>NO APLICA</v>
      </c>
      <c r="BA1889" s="55" t="str">
        <f>IF(AX1889="","",WORKDAY(AX1889,5,FESTIVOS_CO!A:A))</f>
        <v/>
      </c>
      <c r="BB1889" s="39"/>
      <c r="BC1889" s="40"/>
      <c r="BD1889" s="40"/>
      <c r="BE1889" s="56" t="str">
        <f t="shared" ca="1" si="364"/>
        <v>NO APLICA</v>
      </c>
      <c r="BF1889" s="37"/>
      <c r="BG1889" s="45"/>
      <c r="BH1889" s="37"/>
      <c r="BI1889" s="36"/>
      <c r="BJ1889" s="37"/>
      <c r="BK1889" s="36"/>
      <c r="BL1889" s="36"/>
      <c r="BM1889" s="53" t="str">
        <f>IF(BJ1889="","",WORKDAY(BJ1889,5,FESTIVOS_CO!A:A))</f>
        <v/>
      </c>
      <c r="BN1889" s="57" t="str">
        <f t="shared" ca="1" si="362"/>
        <v>PENDIENTE HACER AVISO</v>
      </c>
      <c r="BO1889" s="54" t="str">
        <f t="shared" ca="1" si="355"/>
        <v>EN TRÁMITE NOTIF. POR AVISO</v>
      </c>
      <c r="BP1889" s="37"/>
      <c r="BQ1889" s="53" t="str">
        <f>IF(BP1889="","",WORKDAY(BP1889,5,FESTIVOS_CO!A:A))</f>
        <v/>
      </c>
      <c r="BR1889" s="37"/>
      <c r="BS1889" s="36"/>
      <c r="BT1889" s="38"/>
      <c r="BU1889" s="58" t="e">
        <f>VLOOKUP(BT1889,Hoja2!$C:$D,2,0)</f>
        <v>#N/A</v>
      </c>
      <c r="BV1889" s="80" t="str">
        <f>IF(
AND(AO1889="",BD1889="",BQ1889=""),
"EN PROCESO NOTIFICACION / COMUNICACION",
IF(
BT1889="",
"NO APLICA",
IF(
BU1889=60,
IF(AO1889&lt;&gt;"",AO1889,IF(BD1889&lt;&gt;"",BD1889,BQ1889))+60,
WORKDAY(
IF(AO1889&lt;&gt;"",AO1889,IF(BD1889&lt;&gt;"",BD1889,BQ1889)),
BU1889,
FESTIVOS_CO!A:A
)
)
))</f>
        <v>EN PROCESO NOTIFICACION / COMUNICACION</v>
      </c>
      <c r="BW1889" s="44"/>
      <c r="BX1889" s="53"/>
      <c r="BY1889" s="45"/>
      <c r="BZ1889" s="37"/>
      <c r="CA1889" s="54" t="str">
        <f t="shared" si="356"/>
        <v>PENDIENTE EJECUTORIA</v>
      </c>
      <c r="CB1889" s="59" t="str">
        <f t="shared" si="365"/>
        <v/>
      </c>
      <c r="CC1889" s="36"/>
      <c r="CD1889" s="40"/>
      <c r="CE1889" s="46"/>
      <c r="CF1889" s="40"/>
      <c r="CG1889" s="40"/>
      <c r="CH1889" s="40"/>
      <c r="CI1889" s="36"/>
      <c r="CJ1889" s="47"/>
      <c r="CK1889" s="40"/>
      <c r="CL1889" s="40"/>
      <c r="CM1889" s="40"/>
      <c r="CN1889" s="40"/>
    </row>
    <row r="1890" spans="1:92" ht="42.75" hidden="1">
      <c r="A1890" s="49" t="str">
        <f t="shared" si="357"/>
        <v>SIN GESTIÓN</v>
      </c>
      <c r="B1890" s="58"/>
      <c r="C1890" s="37"/>
      <c r="D1890" s="37"/>
      <c r="E1890" s="49" t="str">
        <f t="shared" si="358"/>
        <v>PENDIENTE NOTIFICACIÓN</v>
      </c>
      <c r="F1890" s="141" t="str">
        <f t="shared" si="359"/>
        <v>PENDIENTE NOTIFICACIÓN</v>
      </c>
      <c r="G1890" s="49" t="str">
        <f t="shared" si="360"/>
        <v/>
      </c>
      <c r="H1890" s="51" t="str">
        <f ca="1">IF(
L1890="",
"",
IF(
NETWORKDAYS(L1890,IF(M1890&lt;&gt;"",M1890,TODAY()),FESTIVOS_CO!A:A)&gt;2,
"VENCIDO",
IF(
NETWORKDAYS(L1890,IF(M1890&lt;&gt;"",M1890,TODAY()),FESTIVOS_CO!A:A)=2,
"ALERTA",
"A TIEMPO"
)))</f>
        <v/>
      </c>
      <c r="I1890" s="40"/>
      <c r="J1890" s="36"/>
      <c r="K1890" s="37"/>
      <c r="L1890" s="50"/>
      <c r="M1890" s="37"/>
      <c r="N1890" s="52"/>
      <c r="O1890" s="52"/>
      <c r="P1890" s="36"/>
      <c r="Q1890" s="36"/>
      <c r="R1890" s="40"/>
      <c r="S1890" s="36"/>
      <c r="T1890" s="40"/>
      <c r="U1890" s="40"/>
      <c r="V1890" s="81"/>
      <c r="W1890" s="40"/>
      <c r="X1890" s="40"/>
      <c r="Y1890" s="40"/>
      <c r="Z1890" s="38" t="str">
        <f>IFERROR(VLOOKUP(Y1890,DIRECTORIO!A:B,2,FALSE),"")</f>
        <v/>
      </c>
      <c r="AA1890" s="40"/>
      <c r="AB1890" s="40"/>
      <c r="AC1890" s="40"/>
      <c r="AD1890" s="40"/>
      <c r="AE1890" s="40"/>
      <c r="AF1890" s="40"/>
      <c r="AG1890" s="41" t="s">
        <v>109</v>
      </c>
      <c r="AH1890" s="42"/>
      <c r="AI1890" s="54" t="str">
        <f t="shared" ca="1" si="361"/>
        <v>PENDIENTE NOTIFICACIÓN ELECTRÓNICA</v>
      </c>
      <c r="AJ1890" s="37"/>
      <c r="AK1890" s="37"/>
      <c r="AL1890" s="37"/>
      <c r="AM1890" s="53" t="str">
        <f>IF(AK1890="","",WORKDAY(AK1890,5,FESTIVOS_CO!A:A))</f>
        <v/>
      </c>
      <c r="AN1890" s="37"/>
      <c r="AO1890" s="37"/>
      <c r="AP1890" s="54" t="str">
        <f t="shared" ca="1" si="366"/>
        <v>NO APLICA</v>
      </c>
      <c r="AQ1890" s="36"/>
      <c r="AR1890" s="43"/>
      <c r="AS1890" s="37"/>
      <c r="AT1890" s="36"/>
      <c r="AU1890" s="37"/>
      <c r="AV1890" s="36"/>
      <c r="AW1890" s="36"/>
      <c r="AX1890" s="37"/>
      <c r="AY1890" s="140" t="str">
        <f>IF(AU1890="","",WORKDAY(AU1890,5,FESTIVOS_CO!A:A))</f>
        <v/>
      </c>
      <c r="AZ1890" s="54" t="str">
        <f t="shared" ca="1" si="363"/>
        <v>NO APLICA</v>
      </c>
      <c r="BA1890" s="55" t="str">
        <f>IF(AX1890="","",WORKDAY(AX1890,5,FESTIVOS_CO!A:A))</f>
        <v/>
      </c>
      <c r="BB1890" s="39"/>
      <c r="BC1890" s="40"/>
      <c r="BD1890" s="40"/>
      <c r="BE1890" s="56" t="str">
        <f t="shared" ca="1" si="364"/>
        <v>NO APLICA</v>
      </c>
      <c r="BF1890" s="37"/>
      <c r="BG1890" s="45"/>
      <c r="BH1890" s="37"/>
      <c r="BI1890" s="36"/>
      <c r="BJ1890" s="37"/>
      <c r="BK1890" s="36"/>
      <c r="BL1890" s="36"/>
      <c r="BM1890" s="53" t="str">
        <f>IF(BJ1890="","",WORKDAY(BJ1890,5,FESTIVOS_CO!A:A))</f>
        <v/>
      </c>
      <c r="BN1890" s="57" t="str">
        <f t="shared" ca="1" si="362"/>
        <v>PENDIENTE HACER AVISO</v>
      </c>
      <c r="BO1890" s="54" t="str">
        <f t="shared" ca="1" si="355"/>
        <v>EN TRÁMITE NOTIF. POR AVISO</v>
      </c>
      <c r="BP1890" s="37"/>
      <c r="BQ1890" s="53" t="str">
        <f>IF(BP1890="","",WORKDAY(BP1890,5,FESTIVOS_CO!A:A))</f>
        <v/>
      </c>
      <c r="BR1890" s="37"/>
      <c r="BS1890" s="36"/>
      <c r="BT1890" s="38"/>
      <c r="BU1890" s="58" t="e">
        <f>VLOOKUP(BT1890,Hoja2!$C:$D,2,0)</f>
        <v>#N/A</v>
      </c>
      <c r="BV1890" s="80" t="str">
        <f>IF(
AND(AO1890="",BD1890="",BQ1890=""),
"EN PROCESO NOTIFICACION / COMUNICACION",
IF(
BT1890="",
"NO APLICA",
IF(
BU1890=60,
IF(AO1890&lt;&gt;"",AO1890,IF(BD1890&lt;&gt;"",BD1890,BQ1890))+60,
WORKDAY(
IF(AO1890&lt;&gt;"",AO1890,IF(BD1890&lt;&gt;"",BD1890,BQ1890)),
BU1890,
FESTIVOS_CO!A:A
)
)
))</f>
        <v>EN PROCESO NOTIFICACION / COMUNICACION</v>
      </c>
      <c r="BW1890" s="44"/>
      <c r="BX1890" s="53"/>
      <c r="BY1890" s="45"/>
      <c r="BZ1890" s="37"/>
      <c r="CA1890" s="54" t="str">
        <f t="shared" si="356"/>
        <v>PENDIENTE EJECUTORIA</v>
      </c>
      <c r="CB1890" s="59" t="str">
        <f t="shared" si="365"/>
        <v/>
      </c>
      <c r="CC1890" s="36"/>
      <c r="CD1890" s="40"/>
      <c r="CE1890" s="46"/>
      <c r="CF1890" s="40"/>
      <c r="CG1890" s="40"/>
      <c r="CH1890" s="40"/>
      <c r="CI1890" s="36"/>
      <c r="CJ1890" s="47"/>
      <c r="CK1890" s="40"/>
      <c r="CL1890" s="40"/>
      <c r="CM1890" s="40"/>
      <c r="CN1890" s="40"/>
    </row>
    <row r="1891" spans="1:92" ht="42.75" hidden="1">
      <c r="A1891" s="49" t="str">
        <f t="shared" si="357"/>
        <v>SIN GESTIÓN</v>
      </c>
      <c r="B1891" s="58"/>
      <c r="C1891" s="37"/>
      <c r="D1891" s="37"/>
      <c r="E1891" s="49" t="str">
        <f t="shared" si="358"/>
        <v>PENDIENTE NOTIFICACIÓN</v>
      </c>
      <c r="F1891" s="141" t="str">
        <f t="shared" si="359"/>
        <v>PENDIENTE NOTIFICACIÓN</v>
      </c>
      <c r="G1891" s="49" t="str">
        <f t="shared" si="360"/>
        <v/>
      </c>
      <c r="H1891" s="51" t="str">
        <f ca="1">IF(
L1891="",
"",
IF(
NETWORKDAYS(L1891,IF(M1891&lt;&gt;"",M1891,TODAY()),FESTIVOS_CO!A:A)&gt;2,
"VENCIDO",
IF(
NETWORKDAYS(L1891,IF(M1891&lt;&gt;"",M1891,TODAY()),FESTIVOS_CO!A:A)=2,
"ALERTA",
"A TIEMPO"
)))</f>
        <v/>
      </c>
      <c r="I1891" s="40"/>
      <c r="J1891" s="36"/>
      <c r="K1891" s="37"/>
      <c r="L1891" s="50"/>
      <c r="M1891" s="37"/>
      <c r="N1891" s="52"/>
      <c r="O1891" s="52"/>
      <c r="P1891" s="36"/>
      <c r="Q1891" s="36"/>
      <c r="R1891" s="40"/>
      <c r="S1891" s="36"/>
      <c r="T1891" s="40"/>
      <c r="U1891" s="40"/>
      <c r="V1891" s="81"/>
      <c r="W1891" s="40"/>
      <c r="X1891" s="40"/>
      <c r="Y1891" s="40"/>
      <c r="Z1891" s="38" t="str">
        <f>IFERROR(VLOOKUP(Y1891,DIRECTORIO!A:B,2,FALSE),"")</f>
        <v/>
      </c>
      <c r="AA1891" s="40"/>
      <c r="AB1891" s="40"/>
      <c r="AC1891" s="40"/>
      <c r="AD1891" s="40"/>
      <c r="AE1891" s="40"/>
      <c r="AF1891" s="40"/>
      <c r="AG1891" s="41" t="s">
        <v>109</v>
      </c>
      <c r="AH1891" s="42"/>
      <c r="AI1891" s="54" t="str">
        <f t="shared" ca="1" si="361"/>
        <v>PENDIENTE NOTIFICACIÓN ELECTRÓNICA</v>
      </c>
      <c r="AJ1891" s="37"/>
      <c r="AK1891" s="37"/>
      <c r="AL1891" s="37"/>
      <c r="AM1891" s="53" t="str">
        <f>IF(AK1891="","",WORKDAY(AK1891,5,FESTIVOS_CO!A:A))</f>
        <v/>
      </c>
      <c r="AN1891" s="37"/>
      <c r="AO1891" s="37"/>
      <c r="AP1891" s="54" t="str">
        <f t="shared" ca="1" si="366"/>
        <v>NO APLICA</v>
      </c>
      <c r="AQ1891" s="36"/>
      <c r="AR1891" s="43"/>
      <c r="AS1891" s="37"/>
      <c r="AT1891" s="36"/>
      <c r="AU1891" s="37"/>
      <c r="AV1891" s="36"/>
      <c r="AW1891" s="36"/>
      <c r="AX1891" s="37"/>
      <c r="AY1891" s="140" t="str">
        <f>IF(AU1891="","",WORKDAY(AU1891,5,FESTIVOS_CO!A:A))</f>
        <v/>
      </c>
      <c r="AZ1891" s="54" t="str">
        <f t="shared" ca="1" si="363"/>
        <v>NO APLICA</v>
      </c>
      <c r="BA1891" s="55" t="str">
        <f>IF(AX1891="","",WORKDAY(AX1891,5,FESTIVOS_CO!A:A))</f>
        <v/>
      </c>
      <c r="BB1891" s="39"/>
      <c r="BC1891" s="40"/>
      <c r="BD1891" s="40"/>
      <c r="BE1891" s="56" t="str">
        <f t="shared" ca="1" si="364"/>
        <v>NO APLICA</v>
      </c>
      <c r="BF1891" s="37"/>
      <c r="BG1891" s="45"/>
      <c r="BH1891" s="37"/>
      <c r="BI1891" s="36"/>
      <c r="BJ1891" s="37"/>
      <c r="BK1891" s="36"/>
      <c r="BL1891" s="36"/>
      <c r="BM1891" s="53" t="str">
        <f>IF(BJ1891="","",WORKDAY(BJ1891,5,FESTIVOS_CO!A:A))</f>
        <v/>
      </c>
      <c r="BN1891" s="57" t="str">
        <f t="shared" ca="1" si="362"/>
        <v>PENDIENTE HACER AVISO</v>
      </c>
      <c r="BO1891" s="54" t="str">
        <f t="shared" ca="1" si="355"/>
        <v>EN TRÁMITE NOTIF. POR AVISO</v>
      </c>
      <c r="BP1891" s="37"/>
      <c r="BQ1891" s="53" t="str">
        <f>IF(BP1891="","",WORKDAY(BP1891,5,FESTIVOS_CO!A:A))</f>
        <v/>
      </c>
      <c r="BR1891" s="37"/>
      <c r="BS1891" s="36"/>
      <c r="BT1891" s="38"/>
      <c r="BU1891" s="58" t="e">
        <f>VLOOKUP(BT1891,Hoja2!$C:$D,2,0)</f>
        <v>#N/A</v>
      </c>
      <c r="BV1891" s="80" t="str">
        <f>IF(
AND(AO1891="",BD1891="",BQ1891=""),
"EN PROCESO NOTIFICACION / COMUNICACION",
IF(
BT1891="",
"NO APLICA",
IF(
BU1891=60,
IF(AO1891&lt;&gt;"",AO1891,IF(BD1891&lt;&gt;"",BD1891,BQ1891))+60,
WORKDAY(
IF(AO1891&lt;&gt;"",AO1891,IF(BD1891&lt;&gt;"",BD1891,BQ1891)),
BU1891,
FESTIVOS_CO!A:A
)
)
))</f>
        <v>EN PROCESO NOTIFICACION / COMUNICACION</v>
      </c>
      <c r="BW1891" s="44"/>
      <c r="BX1891" s="53"/>
      <c r="BY1891" s="45"/>
      <c r="BZ1891" s="37"/>
      <c r="CA1891" s="54" t="str">
        <f t="shared" si="356"/>
        <v>PENDIENTE EJECUTORIA</v>
      </c>
      <c r="CB1891" s="59" t="str">
        <f t="shared" si="365"/>
        <v/>
      </c>
      <c r="CC1891" s="36"/>
      <c r="CD1891" s="40"/>
      <c r="CE1891" s="46"/>
      <c r="CF1891" s="40"/>
      <c r="CG1891" s="40"/>
      <c r="CH1891" s="40"/>
      <c r="CI1891" s="36"/>
      <c r="CJ1891" s="47"/>
      <c r="CK1891" s="40"/>
      <c r="CL1891" s="40"/>
      <c r="CM1891" s="40"/>
      <c r="CN1891" s="40"/>
    </row>
    <row r="1892" spans="1:92" ht="42.75" hidden="1">
      <c r="A1892" s="49" t="str">
        <f t="shared" si="357"/>
        <v>SIN GESTIÓN</v>
      </c>
      <c r="B1892" s="58"/>
      <c r="C1892" s="37"/>
      <c r="D1892" s="37"/>
      <c r="E1892" s="49" t="str">
        <f t="shared" si="358"/>
        <v>PENDIENTE NOTIFICACIÓN</v>
      </c>
      <c r="F1892" s="141" t="str">
        <f t="shared" si="359"/>
        <v>PENDIENTE NOTIFICACIÓN</v>
      </c>
      <c r="G1892" s="49" t="str">
        <f t="shared" si="360"/>
        <v/>
      </c>
      <c r="H1892" s="51" t="str">
        <f ca="1">IF(
L1892="",
"",
IF(
NETWORKDAYS(L1892,IF(M1892&lt;&gt;"",M1892,TODAY()),FESTIVOS_CO!A:A)&gt;2,
"VENCIDO",
IF(
NETWORKDAYS(L1892,IF(M1892&lt;&gt;"",M1892,TODAY()),FESTIVOS_CO!A:A)=2,
"ALERTA",
"A TIEMPO"
)))</f>
        <v/>
      </c>
      <c r="I1892" s="40"/>
      <c r="J1892" s="36"/>
      <c r="K1892" s="37"/>
      <c r="L1892" s="50"/>
      <c r="M1892" s="37"/>
      <c r="N1892" s="52"/>
      <c r="O1892" s="52"/>
      <c r="P1892" s="36"/>
      <c r="Q1892" s="36"/>
      <c r="R1892" s="40"/>
      <c r="S1892" s="36"/>
      <c r="T1892" s="40"/>
      <c r="U1892" s="40"/>
      <c r="V1892" s="81"/>
      <c r="W1892" s="40"/>
      <c r="X1892" s="40"/>
      <c r="Y1892" s="40"/>
      <c r="Z1892" s="38" t="str">
        <f>IFERROR(VLOOKUP(Y1892,DIRECTORIO!A:B,2,FALSE),"")</f>
        <v/>
      </c>
      <c r="AA1892" s="40"/>
      <c r="AB1892" s="40"/>
      <c r="AC1892" s="40"/>
      <c r="AD1892" s="40"/>
      <c r="AE1892" s="40"/>
      <c r="AF1892" s="40"/>
      <c r="AG1892" s="41" t="s">
        <v>109</v>
      </c>
      <c r="AH1892" s="42"/>
      <c r="AI1892" s="54" t="str">
        <f t="shared" ca="1" si="361"/>
        <v>PENDIENTE NOTIFICACIÓN ELECTRÓNICA</v>
      </c>
      <c r="AJ1892" s="37"/>
      <c r="AK1892" s="37"/>
      <c r="AL1892" s="37"/>
      <c r="AM1892" s="53" t="str">
        <f>IF(AK1892="","",WORKDAY(AK1892,5,FESTIVOS_CO!A:A))</f>
        <v/>
      </c>
      <c r="AN1892" s="37"/>
      <c r="AO1892" s="37"/>
      <c r="AP1892" s="54" t="str">
        <f t="shared" ca="1" si="366"/>
        <v>NO APLICA</v>
      </c>
      <c r="AQ1892" s="36"/>
      <c r="AR1892" s="43"/>
      <c r="AS1892" s="37"/>
      <c r="AT1892" s="36"/>
      <c r="AU1892" s="37"/>
      <c r="AV1892" s="36"/>
      <c r="AW1892" s="36"/>
      <c r="AX1892" s="37"/>
      <c r="AY1892" s="140" t="str">
        <f>IF(AU1892="","",WORKDAY(AU1892,5,FESTIVOS_CO!A:A))</f>
        <v/>
      </c>
      <c r="AZ1892" s="54" t="str">
        <f t="shared" ca="1" si="363"/>
        <v>NO APLICA</v>
      </c>
      <c r="BA1892" s="55" t="str">
        <f>IF(AX1892="","",WORKDAY(AX1892,5,FESTIVOS_CO!A:A))</f>
        <v/>
      </c>
      <c r="BB1892" s="39"/>
      <c r="BC1892" s="40"/>
      <c r="BD1892" s="40"/>
      <c r="BE1892" s="56" t="str">
        <f t="shared" ca="1" si="364"/>
        <v>NO APLICA</v>
      </c>
      <c r="BF1892" s="37"/>
      <c r="BG1892" s="45"/>
      <c r="BH1892" s="37"/>
      <c r="BI1892" s="36"/>
      <c r="BJ1892" s="37"/>
      <c r="BK1892" s="36"/>
      <c r="BL1892" s="36"/>
      <c r="BM1892" s="53" t="str">
        <f>IF(BJ1892="","",WORKDAY(BJ1892,5,FESTIVOS_CO!A:A))</f>
        <v/>
      </c>
      <c r="BN1892" s="57" t="str">
        <f t="shared" ca="1" si="362"/>
        <v>PENDIENTE HACER AVISO</v>
      </c>
      <c r="BO1892" s="54" t="str">
        <f t="shared" ca="1" si="355"/>
        <v>EN TRÁMITE NOTIF. POR AVISO</v>
      </c>
      <c r="BP1892" s="37"/>
      <c r="BQ1892" s="53" t="str">
        <f>IF(BP1892="","",WORKDAY(BP1892,5,FESTIVOS_CO!A:A))</f>
        <v/>
      </c>
      <c r="BR1892" s="37"/>
      <c r="BS1892" s="36"/>
      <c r="BT1892" s="38"/>
      <c r="BU1892" s="58" t="e">
        <f>VLOOKUP(BT1892,Hoja2!$C:$D,2,0)</f>
        <v>#N/A</v>
      </c>
      <c r="BV1892" s="80" t="str">
        <f>IF(
AND(AO1892="",BD1892="",BQ1892=""),
"EN PROCESO NOTIFICACION / COMUNICACION",
IF(
BT1892="",
"NO APLICA",
IF(
BU1892=60,
IF(AO1892&lt;&gt;"",AO1892,IF(BD1892&lt;&gt;"",BD1892,BQ1892))+60,
WORKDAY(
IF(AO1892&lt;&gt;"",AO1892,IF(BD1892&lt;&gt;"",BD1892,BQ1892)),
BU1892,
FESTIVOS_CO!A:A
)
)
))</f>
        <v>EN PROCESO NOTIFICACION / COMUNICACION</v>
      </c>
      <c r="BW1892" s="44"/>
      <c r="BX1892" s="53"/>
      <c r="BY1892" s="45"/>
      <c r="BZ1892" s="37"/>
      <c r="CA1892" s="54" t="str">
        <f t="shared" si="356"/>
        <v>PENDIENTE EJECUTORIA</v>
      </c>
      <c r="CB1892" s="59" t="str">
        <f t="shared" si="365"/>
        <v/>
      </c>
      <c r="CC1892" s="36"/>
      <c r="CD1892" s="40"/>
      <c r="CE1892" s="46"/>
      <c r="CF1892" s="40"/>
      <c r="CG1892" s="40"/>
      <c r="CH1892" s="40"/>
      <c r="CI1892" s="36"/>
      <c r="CJ1892" s="47"/>
      <c r="CK1892" s="40"/>
      <c r="CL1892" s="40"/>
      <c r="CM1892" s="40"/>
      <c r="CN1892" s="40"/>
    </row>
    <row r="1893" spans="1:92" ht="42.75" hidden="1">
      <c r="A1893" s="49" t="str">
        <f t="shared" si="357"/>
        <v>SIN GESTIÓN</v>
      </c>
      <c r="B1893" s="58"/>
      <c r="C1893" s="37"/>
      <c r="D1893" s="37"/>
      <c r="E1893" s="49" t="str">
        <f t="shared" si="358"/>
        <v>PENDIENTE NOTIFICACIÓN</v>
      </c>
      <c r="F1893" s="141" t="str">
        <f t="shared" si="359"/>
        <v>PENDIENTE NOTIFICACIÓN</v>
      </c>
      <c r="G1893" s="49" t="str">
        <f t="shared" si="360"/>
        <v/>
      </c>
      <c r="H1893" s="51" t="str">
        <f ca="1">IF(
L1893="",
"",
IF(
NETWORKDAYS(L1893,IF(M1893&lt;&gt;"",M1893,TODAY()),FESTIVOS_CO!A:A)&gt;2,
"VENCIDO",
IF(
NETWORKDAYS(L1893,IF(M1893&lt;&gt;"",M1893,TODAY()),FESTIVOS_CO!A:A)=2,
"ALERTA",
"A TIEMPO"
)))</f>
        <v/>
      </c>
      <c r="I1893" s="40"/>
      <c r="J1893" s="36"/>
      <c r="K1893" s="37"/>
      <c r="L1893" s="50"/>
      <c r="M1893" s="37"/>
      <c r="N1893" s="52"/>
      <c r="O1893" s="52"/>
      <c r="P1893" s="36"/>
      <c r="Q1893" s="36"/>
      <c r="R1893" s="40"/>
      <c r="S1893" s="36"/>
      <c r="T1893" s="40"/>
      <c r="U1893" s="40"/>
      <c r="V1893" s="81"/>
      <c r="W1893" s="40"/>
      <c r="X1893" s="40"/>
      <c r="Y1893" s="40"/>
      <c r="Z1893" s="38" t="str">
        <f>IFERROR(VLOOKUP(Y1893,DIRECTORIO!A:B,2,FALSE),"")</f>
        <v/>
      </c>
      <c r="AA1893" s="40"/>
      <c r="AB1893" s="40"/>
      <c r="AC1893" s="40"/>
      <c r="AD1893" s="40"/>
      <c r="AE1893" s="40"/>
      <c r="AF1893" s="40"/>
      <c r="AG1893" s="41" t="s">
        <v>109</v>
      </c>
      <c r="AH1893" s="42"/>
      <c r="AI1893" s="54" t="str">
        <f t="shared" ca="1" si="361"/>
        <v>PENDIENTE NOTIFICACIÓN ELECTRÓNICA</v>
      </c>
      <c r="AJ1893" s="37"/>
      <c r="AK1893" s="37"/>
      <c r="AL1893" s="37"/>
      <c r="AM1893" s="53" t="str">
        <f>IF(AK1893="","",WORKDAY(AK1893,5,FESTIVOS_CO!A:A))</f>
        <v/>
      </c>
      <c r="AN1893" s="37"/>
      <c r="AO1893" s="37"/>
      <c r="AP1893" s="54" t="str">
        <f t="shared" ca="1" si="366"/>
        <v>NO APLICA</v>
      </c>
      <c r="AQ1893" s="36"/>
      <c r="AR1893" s="43"/>
      <c r="AS1893" s="37"/>
      <c r="AT1893" s="36"/>
      <c r="AU1893" s="37"/>
      <c r="AV1893" s="36"/>
      <c r="AW1893" s="36"/>
      <c r="AX1893" s="37"/>
      <c r="AY1893" s="140" t="str">
        <f>IF(AU1893="","",WORKDAY(AU1893,5,FESTIVOS_CO!A:A))</f>
        <v/>
      </c>
      <c r="AZ1893" s="54" t="str">
        <f t="shared" ca="1" si="363"/>
        <v>NO APLICA</v>
      </c>
      <c r="BA1893" s="55" t="str">
        <f>IF(AX1893="","",WORKDAY(AX1893,5,FESTIVOS_CO!A:A))</f>
        <v/>
      </c>
      <c r="BB1893" s="39"/>
      <c r="BC1893" s="40"/>
      <c r="BD1893" s="40"/>
      <c r="BE1893" s="56" t="str">
        <f t="shared" ca="1" si="364"/>
        <v>NO APLICA</v>
      </c>
      <c r="BF1893" s="37"/>
      <c r="BG1893" s="45"/>
      <c r="BH1893" s="37"/>
      <c r="BI1893" s="36"/>
      <c r="BJ1893" s="37"/>
      <c r="BK1893" s="36"/>
      <c r="BL1893" s="36"/>
      <c r="BM1893" s="53" t="str">
        <f>IF(BJ1893="","",WORKDAY(BJ1893,5,FESTIVOS_CO!A:A))</f>
        <v/>
      </c>
      <c r="BN1893" s="57" t="str">
        <f t="shared" ca="1" si="362"/>
        <v>PENDIENTE HACER AVISO</v>
      </c>
      <c r="BO1893" s="54" t="str">
        <f t="shared" ca="1" si="355"/>
        <v>EN TRÁMITE NOTIF. POR AVISO</v>
      </c>
      <c r="BP1893" s="37"/>
      <c r="BQ1893" s="53" t="str">
        <f>IF(BP1893="","",WORKDAY(BP1893,5,FESTIVOS_CO!A:A))</f>
        <v/>
      </c>
      <c r="BR1893" s="37"/>
      <c r="BS1893" s="36"/>
      <c r="BT1893" s="38"/>
      <c r="BU1893" s="58" t="e">
        <f>VLOOKUP(BT1893,Hoja2!$C:$D,2,0)</f>
        <v>#N/A</v>
      </c>
      <c r="BV1893" s="80" t="str">
        <f>IF(
AND(AO1893="",BD1893="",BQ1893=""),
"EN PROCESO NOTIFICACION / COMUNICACION",
IF(
BT1893="",
"NO APLICA",
IF(
BU1893=60,
IF(AO1893&lt;&gt;"",AO1893,IF(BD1893&lt;&gt;"",BD1893,BQ1893))+60,
WORKDAY(
IF(AO1893&lt;&gt;"",AO1893,IF(BD1893&lt;&gt;"",BD1893,BQ1893)),
BU1893,
FESTIVOS_CO!A:A
)
)
))</f>
        <v>EN PROCESO NOTIFICACION / COMUNICACION</v>
      </c>
      <c r="BW1893" s="44"/>
      <c r="BX1893" s="53"/>
      <c r="BY1893" s="45"/>
      <c r="BZ1893" s="37"/>
      <c r="CA1893" s="54" t="str">
        <f t="shared" si="356"/>
        <v>PENDIENTE EJECUTORIA</v>
      </c>
      <c r="CB1893" s="59" t="str">
        <f t="shared" si="365"/>
        <v/>
      </c>
      <c r="CC1893" s="36"/>
      <c r="CD1893" s="40"/>
      <c r="CE1893" s="46"/>
      <c r="CF1893" s="40"/>
      <c r="CG1893" s="40"/>
      <c r="CH1893" s="40"/>
      <c r="CI1893" s="36"/>
      <c r="CJ1893" s="47"/>
      <c r="CK1893" s="40"/>
      <c r="CL1893" s="40"/>
      <c r="CM1893" s="40"/>
      <c r="CN1893" s="40"/>
    </row>
    <row r="1894" spans="1:92" ht="42.75" hidden="1">
      <c r="A1894" s="49" t="str">
        <f t="shared" si="357"/>
        <v>SIN GESTIÓN</v>
      </c>
      <c r="B1894" s="58"/>
      <c r="C1894" s="37"/>
      <c r="D1894" s="37"/>
      <c r="E1894" s="49" t="str">
        <f t="shared" si="358"/>
        <v>PENDIENTE NOTIFICACIÓN</v>
      </c>
      <c r="F1894" s="141" t="str">
        <f t="shared" si="359"/>
        <v>PENDIENTE NOTIFICACIÓN</v>
      </c>
      <c r="G1894" s="49" t="str">
        <f t="shared" si="360"/>
        <v/>
      </c>
      <c r="H1894" s="51" t="str">
        <f ca="1">IF(
L1894="",
"",
IF(
NETWORKDAYS(L1894,IF(M1894&lt;&gt;"",M1894,TODAY()),FESTIVOS_CO!A:A)&gt;2,
"VENCIDO",
IF(
NETWORKDAYS(L1894,IF(M1894&lt;&gt;"",M1894,TODAY()),FESTIVOS_CO!A:A)=2,
"ALERTA",
"A TIEMPO"
)))</f>
        <v/>
      </c>
      <c r="I1894" s="40"/>
      <c r="J1894" s="36"/>
      <c r="K1894" s="37"/>
      <c r="L1894" s="50"/>
      <c r="M1894" s="37"/>
      <c r="N1894" s="52"/>
      <c r="O1894" s="52"/>
      <c r="P1894" s="36"/>
      <c r="Q1894" s="36"/>
      <c r="R1894" s="40"/>
      <c r="S1894" s="36"/>
      <c r="T1894" s="40"/>
      <c r="U1894" s="40"/>
      <c r="V1894" s="81"/>
      <c r="W1894" s="40"/>
      <c r="X1894" s="40"/>
      <c r="Y1894" s="40"/>
      <c r="Z1894" s="38" t="str">
        <f>IFERROR(VLOOKUP(Y1894,DIRECTORIO!A:B,2,FALSE),"")</f>
        <v/>
      </c>
      <c r="AA1894" s="40"/>
      <c r="AB1894" s="40"/>
      <c r="AC1894" s="40"/>
      <c r="AD1894" s="40"/>
      <c r="AE1894" s="40"/>
      <c r="AF1894" s="40"/>
      <c r="AG1894" s="41" t="s">
        <v>109</v>
      </c>
      <c r="AH1894" s="42"/>
      <c r="AI1894" s="54" t="str">
        <f t="shared" ca="1" si="361"/>
        <v>PENDIENTE NOTIFICACIÓN ELECTRÓNICA</v>
      </c>
      <c r="AJ1894" s="37"/>
      <c r="AK1894" s="37"/>
      <c r="AL1894" s="37"/>
      <c r="AM1894" s="53" t="str">
        <f>IF(AK1894="","",WORKDAY(AK1894,5,FESTIVOS_CO!A:A))</f>
        <v/>
      </c>
      <c r="AN1894" s="37"/>
      <c r="AO1894" s="37"/>
      <c r="AP1894" s="54" t="str">
        <f t="shared" ca="1" si="366"/>
        <v>NO APLICA</v>
      </c>
      <c r="AQ1894" s="36"/>
      <c r="AR1894" s="43"/>
      <c r="AS1894" s="37"/>
      <c r="AT1894" s="36"/>
      <c r="AU1894" s="37"/>
      <c r="AV1894" s="36"/>
      <c r="AW1894" s="36"/>
      <c r="AX1894" s="37"/>
      <c r="AY1894" s="140" t="str">
        <f>IF(AU1894="","",WORKDAY(AU1894,5,FESTIVOS_CO!A:A))</f>
        <v/>
      </c>
      <c r="AZ1894" s="54" t="str">
        <f t="shared" ca="1" si="363"/>
        <v>NO APLICA</v>
      </c>
      <c r="BA1894" s="55" t="str">
        <f>IF(AX1894="","",WORKDAY(AX1894,5,FESTIVOS_CO!A:A))</f>
        <v/>
      </c>
      <c r="BB1894" s="39"/>
      <c r="BC1894" s="40"/>
      <c r="BD1894" s="40"/>
      <c r="BE1894" s="56" t="str">
        <f t="shared" ca="1" si="364"/>
        <v>NO APLICA</v>
      </c>
      <c r="BF1894" s="37"/>
      <c r="BG1894" s="45"/>
      <c r="BH1894" s="37"/>
      <c r="BI1894" s="36"/>
      <c r="BJ1894" s="37"/>
      <c r="BK1894" s="36"/>
      <c r="BL1894" s="36"/>
      <c r="BM1894" s="53" t="str">
        <f>IF(BJ1894="","",WORKDAY(BJ1894,5,FESTIVOS_CO!A:A))</f>
        <v/>
      </c>
      <c r="BN1894" s="57" t="str">
        <f t="shared" ca="1" si="362"/>
        <v>PENDIENTE HACER AVISO</v>
      </c>
      <c r="BO1894" s="54" t="str">
        <f t="shared" ca="1" si="355"/>
        <v>EN TRÁMITE NOTIF. POR AVISO</v>
      </c>
      <c r="BP1894" s="37"/>
      <c r="BQ1894" s="53" t="str">
        <f>IF(BP1894="","",WORKDAY(BP1894,5,FESTIVOS_CO!A:A))</f>
        <v/>
      </c>
      <c r="BR1894" s="37"/>
      <c r="BS1894" s="36"/>
      <c r="BT1894" s="38"/>
      <c r="BU1894" s="58" t="e">
        <f>VLOOKUP(BT1894,Hoja2!$C:$D,2,0)</f>
        <v>#N/A</v>
      </c>
      <c r="BV1894" s="80" t="str">
        <f>IF(
AND(AO1894="",BD1894="",BQ1894=""),
"EN PROCESO NOTIFICACION / COMUNICACION",
IF(
BT1894="",
"NO APLICA",
IF(
BU1894=60,
IF(AO1894&lt;&gt;"",AO1894,IF(BD1894&lt;&gt;"",BD1894,BQ1894))+60,
WORKDAY(
IF(AO1894&lt;&gt;"",AO1894,IF(BD1894&lt;&gt;"",BD1894,BQ1894)),
BU1894,
FESTIVOS_CO!A:A
)
)
))</f>
        <v>EN PROCESO NOTIFICACION / COMUNICACION</v>
      </c>
      <c r="BW1894" s="44"/>
      <c r="BX1894" s="53"/>
      <c r="BY1894" s="45"/>
      <c r="BZ1894" s="37"/>
      <c r="CA1894" s="54" t="str">
        <f t="shared" si="356"/>
        <v>PENDIENTE EJECUTORIA</v>
      </c>
      <c r="CB1894" s="59" t="str">
        <f t="shared" si="365"/>
        <v/>
      </c>
      <c r="CC1894" s="36"/>
      <c r="CD1894" s="40"/>
      <c r="CE1894" s="46"/>
      <c r="CF1894" s="40"/>
      <c r="CG1894" s="40"/>
      <c r="CH1894" s="40"/>
      <c r="CI1894" s="36"/>
      <c r="CJ1894" s="47"/>
      <c r="CK1894" s="40"/>
      <c r="CL1894" s="40"/>
      <c r="CM1894" s="40"/>
      <c r="CN1894" s="40"/>
    </row>
    <row r="1895" spans="1:92" ht="42.75" hidden="1">
      <c r="A1895" s="49" t="str">
        <f t="shared" si="357"/>
        <v>SIN GESTIÓN</v>
      </c>
      <c r="B1895" s="58"/>
      <c r="C1895" s="37"/>
      <c r="D1895" s="37"/>
      <c r="E1895" s="49" t="str">
        <f t="shared" si="358"/>
        <v>PENDIENTE NOTIFICACIÓN</v>
      </c>
      <c r="F1895" s="141" t="str">
        <f t="shared" si="359"/>
        <v>PENDIENTE NOTIFICACIÓN</v>
      </c>
      <c r="G1895" s="49" t="str">
        <f t="shared" si="360"/>
        <v/>
      </c>
      <c r="H1895" s="51" t="str">
        <f ca="1">IF(
L1895="",
"",
IF(
NETWORKDAYS(L1895,IF(M1895&lt;&gt;"",M1895,TODAY()),FESTIVOS_CO!A:A)&gt;2,
"VENCIDO",
IF(
NETWORKDAYS(L1895,IF(M1895&lt;&gt;"",M1895,TODAY()),FESTIVOS_CO!A:A)=2,
"ALERTA",
"A TIEMPO"
)))</f>
        <v/>
      </c>
      <c r="I1895" s="40"/>
      <c r="J1895" s="36"/>
      <c r="K1895" s="37"/>
      <c r="L1895" s="50"/>
      <c r="M1895" s="37"/>
      <c r="N1895" s="52"/>
      <c r="O1895" s="52"/>
      <c r="P1895" s="36"/>
      <c r="Q1895" s="36"/>
      <c r="R1895" s="40"/>
      <c r="S1895" s="36"/>
      <c r="T1895" s="40"/>
      <c r="U1895" s="40"/>
      <c r="V1895" s="81"/>
      <c r="W1895" s="40"/>
      <c r="X1895" s="40"/>
      <c r="Y1895" s="40"/>
      <c r="Z1895" s="38" t="str">
        <f>IFERROR(VLOOKUP(Y1895,DIRECTORIO!A:B,2,FALSE),"")</f>
        <v/>
      </c>
      <c r="AA1895" s="40"/>
      <c r="AB1895" s="40"/>
      <c r="AC1895" s="40"/>
      <c r="AD1895" s="40"/>
      <c r="AE1895" s="40"/>
      <c r="AF1895" s="40"/>
      <c r="AG1895" s="41" t="s">
        <v>109</v>
      </c>
      <c r="AH1895" s="42"/>
      <c r="AI1895" s="54" t="str">
        <f t="shared" ca="1" si="361"/>
        <v>PENDIENTE NOTIFICACIÓN ELECTRÓNICA</v>
      </c>
      <c r="AJ1895" s="37"/>
      <c r="AK1895" s="37"/>
      <c r="AL1895" s="37"/>
      <c r="AM1895" s="53" t="str">
        <f>IF(AK1895="","",WORKDAY(AK1895,5,FESTIVOS_CO!A:A))</f>
        <v/>
      </c>
      <c r="AN1895" s="37"/>
      <c r="AO1895" s="37"/>
      <c r="AP1895" s="54" t="str">
        <f t="shared" ca="1" si="366"/>
        <v>NO APLICA</v>
      </c>
      <c r="AQ1895" s="36"/>
      <c r="AR1895" s="43"/>
      <c r="AS1895" s="37"/>
      <c r="AT1895" s="36"/>
      <c r="AU1895" s="37"/>
      <c r="AV1895" s="36"/>
      <c r="AW1895" s="36"/>
      <c r="AX1895" s="37"/>
      <c r="AY1895" s="140" t="str">
        <f>IF(AU1895="","",WORKDAY(AU1895,5,FESTIVOS_CO!A:A))</f>
        <v/>
      </c>
      <c r="AZ1895" s="54" t="str">
        <f t="shared" ca="1" si="363"/>
        <v>NO APLICA</v>
      </c>
      <c r="BA1895" s="55" t="str">
        <f>IF(AX1895="","",WORKDAY(AX1895,5,FESTIVOS_CO!A:A))</f>
        <v/>
      </c>
      <c r="BB1895" s="39"/>
      <c r="BC1895" s="40"/>
      <c r="BD1895" s="40"/>
      <c r="BE1895" s="56" t="str">
        <f t="shared" ca="1" si="364"/>
        <v>NO APLICA</v>
      </c>
      <c r="BF1895" s="37"/>
      <c r="BG1895" s="45"/>
      <c r="BH1895" s="37"/>
      <c r="BI1895" s="36"/>
      <c r="BJ1895" s="37"/>
      <c r="BK1895" s="36"/>
      <c r="BL1895" s="36"/>
      <c r="BM1895" s="53" t="str">
        <f>IF(BJ1895="","",WORKDAY(BJ1895,5,FESTIVOS_CO!A:A))</f>
        <v/>
      </c>
      <c r="BN1895" s="57" t="str">
        <f t="shared" ca="1" si="362"/>
        <v>PENDIENTE HACER AVISO</v>
      </c>
      <c r="BO1895" s="54" t="str">
        <f t="shared" ca="1" si="355"/>
        <v>EN TRÁMITE NOTIF. POR AVISO</v>
      </c>
      <c r="BP1895" s="37"/>
      <c r="BQ1895" s="53" t="str">
        <f>IF(BP1895="","",WORKDAY(BP1895,5,FESTIVOS_CO!A:A))</f>
        <v/>
      </c>
      <c r="BR1895" s="37"/>
      <c r="BS1895" s="36"/>
      <c r="BT1895" s="38"/>
      <c r="BU1895" s="58" t="e">
        <f>VLOOKUP(BT1895,Hoja2!$C:$D,2,0)</f>
        <v>#N/A</v>
      </c>
      <c r="BV1895" s="80" t="str">
        <f>IF(
AND(AO1895="",BD1895="",BQ1895=""),
"EN PROCESO NOTIFICACION / COMUNICACION",
IF(
BT1895="",
"NO APLICA",
IF(
BU1895=60,
IF(AO1895&lt;&gt;"",AO1895,IF(BD1895&lt;&gt;"",BD1895,BQ1895))+60,
WORKDAY(
IF(AO1895&lt;&gt;"",AO1895,IF(BD1895&lt;&gt;"",BD1895,BQ1895)),
BU1895,
FESTIVOS_CO!A:A
)
)
))</f>
        <v>EN PROCESO NOTIFICACION / COMUNICACION</v>
      </c>
      <c r="BW1895" s="44"/>
      <c r="BX1895" s="53"/>
      <c r="BY1895" s="45"/>
      <c r="BZ1895" s="37"/>
      <c r="CA1895" s="54" t="str">
        <f t="shared" si="356"/>
        <v>PENDIENTE EJECUTORIA</v>
      </c>
      <c r="CB1895" s="59" t="str">
        <f t="shared" si="365"/>
        <v/>
      </c>
      <c r="CC1895" s="36"/>
      <c r="CD1895" s="40"/>
      <c r="CE1895" s="46"/>
      <c r="CF1895" s="40"/>
      <c r="CG1895" s="40"/>
      <c r="CH1895" s="40"/>
      <c r="CI1895" s="36"/>
      <c r="CJ1895" s="47"/>
      <c r="CK1895" s="40"/>
      <c r="CL1895" s="40"/>
      <c r="CM1895" s="40"/>
      <c r="CN1895" s="40"/>
    </row>
    <row r="1896" spans="1:92" ht="42.75" hidden="1">
      <c r="A1896" s="49" t="str">
        <f t="shared" si="357"/>
        <v>SIN GESTIÓN</v>
      </c>
      <c r="B1896" s="58"/>
      <c r="C1896" s="37"/>
      <c r="D1896" s="37"/>
      <c r="E1896" s="49" t="str">
        <f t="shared" si="358"/>
        <v>PENDIENTE NOTIFICACIÓN</v>
      </c>
      <c r="F1896" s="141" t="str">
        <f t="shared" si="359"/>
        <v>PENDIENTE NOTIFICACIÓN</v>
      </c>
      <c r="G1896" s="49" t="str">
        <f t="shared" si="360"/>
        <v/>
      </c>
      <c r="H1896" s="51" t="str">
        <f ca="1">IF(
L1896="",
"",
IF(
NETWORKDAYS(L1896,IF(M1896&lt;&gt;"",M1896,TODAY()),FESTIVOS_CO!A:A)&gt;2,
"VENCIDO",
IF(
NETWORKDAYS(L1896,IF(M1896&lt;&gt;"",M1896,TODAY()),FESTIVOS_CO!A:A)=2,
"ALERTA",
"A TIEMPO"
)))</f>
        <v/>
      </c>
      <c r="I1896" s="40"/>
      <c r="J1896" s="36"/>
      <c r="K1896" s="37"/>
      <c r="L1896" s="50"/>
      <c r="M1896" s="37"/>
      <c r="N1896" s="52"/>
      <c r="O1896" s="52"/>
      <c r="P1896" s="36"/>
      <c r="Q1896" s="36"/>
      <c r="R1896" s="40"/>
      <c r="S1896" s="36"/>
      <c r="T1896" s="40"/>
      <c r="U1896" s="40"/>
      <c r="V1896" s="81"/>
      <c r="W1896" s="40"/>
      <c r="X1896" s="40"/>
      <c r="Y1896" s="40"/>
      <c r="Z1896" s="38" t="str">
        <f>IFERROR(VLOOKUP(Y1896,DIRECTORIO!A:B,2,FALSE),"")</f>
        <v/>
      </c>
      <c r="AA1896" s="40"/>
      <c r="AB1896" s="40"/>
      <c r="AC1896" s="40"/>
      <c r="AD1896" s="40"/>
      <c r="AE1896" s="40"/>
      <c r="AF1896" s="40"/>
      <c r="AG1896" s="41" t="s">
        <v>109</v>
      </c>
      <c r="AH1896" s="42"/>
      <c r="AI1896" s="54" t="str">
        <f t="shared" ca="1" si="361"/>
        <v>PENDIENTE NOTIFICACIÓN ELECTRÓNICA</v>
      </c>
      <c r="AJ1896" s="37"/>
      <c r="AK1896" s="37"/>
      <c r="AL1896" s="37"/>
      <c r="AM1896" s="53" t="str">
        <f>IF(AK1896="","",WORKDAY(AK1896,5,FESTIVOS_CO!A:A))</f>
        <v/>
      </c>
      <c r="AN1896" s="37"/>
      <c r="AO1896" s="37"/>
      <c r="AP1896" s="54" t="str">
        <f t="shared" ca="1" si="366"/>
        <v>NO APLICA</v>
      </c>
      <c r="AQ1896" s="36"/>
      <c r="AR1896" s="43"/>
      <c r="AS1896" s="37"/>
      <c r="AT1896" s="36"/>
      <c r="AU1896" s="37"/>
      <c r="AV1896" s="36"/>
      <c r="AW1896" s="36"/>
      <c r="AX1896" s="37"/>
      <c r="AY1896" s="140" t="str">
        <f>IF(AU1896="","",WORKDAY(AU1896,5,FESTIVOS_CO!A:A))</f>
        <v/>
      </c>
      <c r="AZ1896" s="54" t="str">
        <f t="shared" ca="1" si="363"/>
        <v>NO APLICA</v>
      </c>
      <c r="BA1896" s="55" t="str">
        <f>IF(AX1896="","",WORKDAY(AX1896,5,FESTIVOS_CO!A:A))</f>
        <v/>
      </c>
      <c r="BB1896" s="39"/>
      <c r="BC1896" s="40"/>
      <c r="BD1896" s="40"/>
      <c r="BE1896" s="56" t="str">
        <f t="shared" ca="1" si="364"/>
        <v>NO APLICA</v>
      </c>
      <c r="BF1896" s="37"/>
      <c r="BG1896" s="45"/>
      <c r="BH1896" s="37"/>
      <c r="BI1896" s="36"/>
      <c r="BJ1896" s="37"/>
      <c r="BK1896" s="36"/>
      <c r="BL1896" s="36"/>
      <c r="BM1896" s="53" t="str">
        <f>IF(BJ1896="","",WORKDAY(BJ1896,5,FESTIVOS_CO!A:A))</f>
        <v/>
      </c>
      <c r="BN1896" s="57" t="str">
        <f t="shared" ca="1" si="362"/>
        <v>PENDIENTE HACER AVISO</v>
      </c>
      <c r="BO1896" s="54" t="str">
        <f t="shared" ca="1" si="355"/>
        <v>EN TRÁMITE NOTIF. POR AVISO</v>
      </c>
      <c r="BP1896" s="37"/>
      <c r="BQ1896" s="53" t="str">
        <f>IF(BP1896="","",WORKDAY(BP1896,5,FESTIVOS_CO!A:A))</f>
        <v/>
      </c>
      <c r="BR1896" s="37"/>
      <c r="BS1896" s="36"/>
      <c r="BT1896" s="38"/>
      <c r="BU1896" s="58" t="e">
        <f>VLOOKUP(BT1896,Hoja2!$C:$D,2,0)</f>
        <v>#N/A</v>
      </c>
      <c r="BV1896" s="80" t="str">
        <f>IF(
AND(AO1896="",BD1896="",BQ1896=""),
"EN PROCESO NOTIFICACION / COMUNICACION",
IF(
BT1896="",
"NO APLICA",
IF(
BU1896=60,
IF(AO1896&lt;&gt;"",AO1896,IF(BD1896&lt;&gt;"",BD1896,BQ1896))+60,
WORKDAY(
IF(AO1896&lt;&gt;"",AO1896,IF(BD1896&lt;&gt;"",BD1896,BQ1896)),
BU1896,
FESTIVOS_CO!A:A
)
)
))</f>
        <v>EN PROCESO NOTIFICACION / COMUNICACION</v>
      </c>
      <c r="BW1896" s="44"/>
      <c r="BX1896" s="53"/>
      <c r="BY1896" s="45"/>
      <c r="BZ1896" s="37"/>
      <c r="CA1896" s="54" t="str">
        <f t="shared" si="356"/>
        <v>PENDIENTE EJECUTORIA</v>
      </c>
      <c r="CB1896" s="59" t="str">
        <f t="shared" si="365"/>
        <v/>
      </c>
      <c r="CC1896" s="36"/>
      <c r="CD1896" s="40"/>
      <c r="CE1896" s="46"/>
      <c r="CF1896" s="40"/>
      <c r="CG1896" s="40"/>
      <c r="CH1896" s="40"/>
      <c r="CI1896" s="36"/>
      <c r="CJ1896" s="47"/>
      <c r="CK1896" s="40"/>
      <c r="CL1896" s="40"/>
      <c r="CM1896" s="40"/>
      <c r="CN1896" s="40"/>
    </row>
    <row r="1897" spans="1:92" ht="42.75" hidden="1">
      <c r="A1897" s="49" t="str">
        <f t="shared" si="357"/>
        <v>SIN GESTIÓN</v>
      </c>
      <c r="B1897" s="58"/>
      <c r="C1897" s="37"/>
      <c r="D1897" s="37"/>
      <c r="E1897" s="49" t="str">
        <f t="shared" si="358"/>
        <v>PENDIENTE NOTIFICACIÓN</v>
      </c>
      <c r="F1897" s="141" t="str">
        <f t="shared" si="359"/>
        <v>PENDIENTE NOTIFICACIÓN</v>
      </c>
      <c r="G1897" s="49" t="str">
        <f t="shared" si="360"/>
        <v/>
      </c>
      <c r="H1897" s="51" t="str">
        <f ca="1">IF(
L1897="",
"",
IF(
NETWORKDAYS(L1897,IF(M1897&lt;&gt;"",M1897,TODAY()),FESTIVOS_CO!A:A)&gt;2,
"VENCIDO",
IF(
NETWORKDAYS(L1897,IF(M1897&lt;&gt;"",M1897,TODAY()),FESTIVOS_CO!A:A)=2,
"ALERTA",
"A TIEMPO"
)))</f>
        <v/>
      </c>
      <c r="I1897" s="40"/>
      <c r="J1897" s="36"/>
      <c r="K1897" s="37"/>
      <c r="L1897" s="50"/>
      <c r="M1897" s="37"/>
      <c r="N1897" s="52"/>
      <c r="O1897" s="52"/>
      <c r="P1897" s="36"/>
      <c r="Q1897" s="36"/>
      <c r="R1897" s="40"/>
      <c r="S1897" s="36"/>
      <c r="T1897" s="40"/>
      <c r="U1897" s="40"/>
      <c r="V1897" s="81"/>
      <c r="W1897" s="40"/>
      <c r="X1897" s="40"/>
      <c r="Y1897" s="40"/>
      <c r="Z1897" s="38" t="str">
        <f>IFERROR(VLOOKUP(Y1897,DIRECTORIO!A:B,2,FALSE),"")</f>
        <v/>
      </c>
      <c r="AA1897" s="40"/>
      <c r="AB1897" s="40"/>
      <c r="AC1897" s="40"/>
      <c r="AD1897" s="40"/>
      <c r="AE1897" s="40"/>
      <c r="AF1897" s="40"/>
      <c r="AG1897" s="41" t="s">
        <v>109</v>
      </c>
      <c r="AH1897" s="42"/>
      <c r="AI1897" s="54" t="str">
        <f t="shared" ca="1" si="361"/>
        <v>PENDIENTE NOTIFICACIÓN ELECTRÓNICA</v>
      </c>
      <c r="AJ1897" s="37"/>
      <c r="AK1897" s="37"/>
      <c r="AL1897" s="37"/>
      <c r="AM1897" s="53" t="str">
        <f>IF(AK1897="","",WORKDAY(AK1897,5,FESTIVOS_CO!A:A))</f>
        <v/>
      </c>
      <c r="AN1897" s="37"/>
      <c r="AO1897" s="37"/>
      <c r="AP1897" s="54" t="str">
        <f t="shared" ca="1" si="366"/>
        <v>NO APLICA</v>
      </c>
      <c r="AQ1897" s="36"/>
      <c r="AR1897" s="43"/>
      <c r="AS1897" s="37"/>
      <c r="AT1897" s="36"/>
      <c r="AU1897" s="37"/>
      <c r="AV1897" s="36"/>
      <c r="AW1897" s="36"/>
      <c r="AX1897" s="37"/>
      <c r="AY1897" s="140" t="str">
        <f>IF(AU1897="","",WORKDAY(AU1897,5,FESTIVOS_CO!A:A))</f>
        <v/>
      </c>
      <c r="AZ1897" s="54" t="str">
        <f t="shared" ca="1" si="363"/>
        <v>NO APLICA</v>
      </c>
      <c r="BA1897" s="55" t="str">
        <f>IF(AX1897="","",WORKDAY(AX1897,5,FESTIVOS_CO!A:A))</f>
        <v/>
      </c>
      <c r="BB1897" s="39"/>
      <c r="BC1897" s="40"/>
      <c r="BD1897" s="40"/>
      <c r="BE1897" s="56" t="str">
        <f t="shared" ca="1" si="364"/>
        <v>NO APLICA</v>
      </c>
      <c r="BF1897" s="37"/>
      <c r="BG1897" s="45"/>
      <c r="BH1897" s="37"/>
      <c r="BI1897" s="36"/>
      <c r="BJ1897" s="37"/>
      <c r="BK1897" s="36"/>
      <c r="BL1897" s="36"/>
      <c r="BM1897" s="53" t="str">
        <f>IF(BJ1897="","",WORKDAY(BJ1897,5,FESTIVOS_CO!A:A))</f>
        <v/>
      </c>
      <c r="BN1897" s="57" t="str">
        <f t="shared" ca="1" si="362"/>
        <v>PENDIENTE HACER AVISO</v>
      </c>
      <c r="BO1897" s="54" t="str">
        <f t="shared" ca="1" si="355"/>
        <v>EN TRÁMITE NOTIF. POR AVISO</v>
      </c>
      <c r="BP1897" s="37"/>
      <c r="BQ1897" s="53" t="str">
        <f>IF(BP1897="","",WORKDAY(BP1897,5,FESTIVOS_CO!A:A))</f>
        <v/>
      </c>
      <c r="BR1897" s="37"/>
      <c r="BS1897" s="36"/>
      <c r="BT1897" s="38"/>
      <c r="BU1897" s="58" t="e">
        <f>VLOOKUP(BT1897,Hoja2!$C:$D,2,0)</f>
        <v>#N/A</v>
      </c>
      <c r="BV1897" s="80" t="str">
        <f>IF(
AND(AO1897="",BD1897="",BQ1897=""),
"EN PROCESO NOTIFICACION / COMUNICACION",
IF(
BT1897="",
"NO APLICA",
IF(
BU1897=60,
IF(AO1897&lt;&gt;"",AO1897,IF(BD1897&lt;&gt;"",BD1897,BQ1897))+60,
WORKDAY(
IF(AO1897&lt;&gt;"",AO1897,IF(BD1897&lt;&gt;"",BD1897,BQ1897)),
BU1897,
FESTIVOS_CO!A:A
)
)
))</f>
        <v>EN PROCESO NOTIFICACION / COMUNICACION</v>
      </c>
      <c r="BW1897" s="44"/>
      <c r="BX1897" s="53"/>
      <c r="BY1897" s="45"/>
      <c r="BZ1897" s="37"/>
      <c r="CA1897" s="54" t="str">
        <f t="shared" si="356"/>
        <v>PENDIENTE EJECUTORIA</v>
      </c>
      <c r="CB1897" s="59" t="str">
        <f t="shared" si="365"/>
        <v/>
      </c>
      <c r="CC1897" s="36"/>
      <c r="CD1897" s="40"/>
      <c r="CE1897" s="46"/>
      <c r="CF1897" s="40"/>
      <c r="CG1897" s="40"/>
      <c r="CH1897" s="40"/>
      <c r="CI1897" s="36"/>
      <c r="CJ1897" s="47"/>
      <c r="CK1897" s="40"/>
      <c r="CL1897" s="40"/>
      <c r="CM1897" s="40"/>
      <c r="CN1897" s="40"/>
    </row>
    <row r="1898" spans="1:92" ht="42.75" hidden="1">
      <c r="A1898" s="49" t="str">
        <f t="shared" si="357"/>
        <v>SIN GESTIÓN</v>
      </c>
      <c r="B1898" s="58"/>
      <c r="C1898" s="37"/>
      <c r="D1898" s="37"/>
      <c r="E1898" s="49" t="str">
        <f t="shared" si="358"/>
        <v>PENDIENTE NOTIFICACIÓN</v>
      </c>
      <c r="F1898" s="141" t="str">
        <f t="shared" si="359"/>
        <v>PENDIENTE NOTIFICACIÓN</v>
      </c>
      <c r="G1898" s="49" t="str">
        <f t="shared" si="360"/>
        <v/>
      </c>
      <c r="H1898" s="51" t="str">
        <f ca="1">IF(
L1898="",
"",
IF(
NETWORKDAYS(L1898,IF(M1898&lt;&gt;"",M1898,TODAY()),FESTIVOS_CO!A:A)&gt;2,
"VENCIDO",
IF(
NETWORKDAYS(L1898,IF(M1898&lt;&gt;"",M1898,TODAY()),FESTIVOS_CO!A:A)=2,
"ALERTA",
"A TIEMPO"
)))</f>
        <v/>
      </c>
      <c r="I1898" s="40"/>
      <c r="J1898" s="36"/>
      <c r="K1898" s="37"/>
      <c r="L1898" s="50"/>
      <c r="M1898" s="37"/>
      <c r="N1898" s="52"/>
      <c r="O1898" s="52"/>
      <c r="P1898" s="36"/>
      <c r="Q1898" s="36"/>
      <c r="R1898" s="40"/>
      <c r="S1898" s="36"/>
      <c r="T1898" s="40"/>
      <c r="U1898" s="40"/>
      <c r="V1898" s="81"/>
      <c r="W1898" s="40"/>
      <c r="X1898" s="40"/>
      <c r="Y1898" s="40"/>
      <c r="Z1898" s="38" t="str">
        <f>IFERROR(VLOOKUP(Y1898,DIRECTORIO!A:B,2,FALSE),"")</f>
        <v/>
      </c>
      <c r="AA1898" s="40"/>
      <c r="AB1898" s="40"/>
      <c r="AC1898" s="40"/>
      <c r="AD1898" s="40"/>
      <c r="AE1898" s="40"/>
      <c r="AF1898" s="40"/>
      <c r="AG1898" s="41" t="s">
        <v>109</v>
      </c>
      <c r="AH1898" s="42"/>
      <c r="AI1898" s="54" t="str">
        <f t="shared" ca="1" si="361"/>
        <v>PENDIENTE NOTIFICACIÓN ELECTRÓNICA</v>
      </c>
      <c r="AJ1898" s="37"/>
      <c r="AK1898" s="37"/>
      <c r="AL1898" s="37"/>
      <c r="AM1898" s="53" t="str">
        <f>IF(AK1898="","",WORKDAY(AK1898,5,FESTIVOS_CO!A:A))</f>
        <v/>
      </c>
      <c r="AN1898" s="37"/>
      <c r="AO1898" s="37"/>
      <c r="AP1898" s="54" t="str">
        <f t="shared" ca="1" si="366"/>
        <v>NO APLICA</v>
      </c>
      <c r="AQ1898" s="36"/>
      <c r="AR1898" s="43"/>
      <c r="AS1898" s="37"/>
      <c r="AT1898" s="36"/>
      <c r="AU1898" s="37"/>
      <c r="AV1898" s="36"/>
      <c r="AW1898" s="36"/>
      <c r="AX1898" s="37"/>
      <c r="AY1898" s="140" t="str">
        <f>IF(AU1898="","",WORKDAY(AU1898,5,FESTIVOS_CO!A:A))</f>
        <v/>
      </c>
      <c r="AZ1898" s="54" t="str">
        <f t="shared" ca="1" si="363"/>
        <v>NO APLICA</v>
      </c>
      <c r="BA1898" s="55" t="str">
        <f>IF(AX1898="","",WORKDAY(AX1898,5,FESTIVOS_CO!A:A))</f>
        <v/>
      </c>
      <c r="BB1898" s="39"/>
      <c r="BC1898" s="40"/>
      <c r="BD1898" s="40"/>
      <c r="BE1898" s="56" t="str">
        <f t="shared" ca="1" si="364"/>
        <v>NO APLICA</v>
      </c>
      <c r="BF1898" s="37"/>
      <c r="BG1898" s="45"/>
      <c r="BH1898" s="37"/>
      <c r="BI1898" s="36"/>
      <c r="BJ1898" s="37"/>
      <c r="BK1898" s="36"/>
      <c r="BL1898" s="36"/>
      <c r="BM1898" s="53" t="str">
        <f>IF(BJ1898="","",WORKDAY(BJ1898,5,FESTIVOS_CO!A:A))</f>
        <v/>
      </c>
      <c r="BN1898" s="57" t="str">
        <f t="shared" ca="1" si="362"/>
        <v>PENDIENTE HACER AVISO</v>
      </c>
      <c r="BO1898" s="54" t="str">
        <f t="shared" ca="1" si="355"/>
        <v>EN TRÁMITE NOTIF. POR AVISO</v>
      </c>
      <c r="BP1898" s="37"/>
      <c r="BQ1898" s="53" t="str">
        <f>IF(BP1898="","",WORKDAY(BP1898,5,FESTIVOS_CO!A:A))</f>
        <v/>
      </c>
      <c r="BR1898" s="37"/>
      <c r="BS1898" s="36"/>
      <c r="BT1898" s="38"/>
      <c r="BU1898" s="58" t="e">
        <f>VLOOKUP(BT1898,Hoja2!$C:$D,2,0)</f>
        <v>#N/A</v>
      </c>
      <c r="BV1898" s="80" t="str">
        <f>IF(
AND(AO1898="",BD1898="",BQ1898=""),
"EN PROCESO NOTIFICACION / COMUNICACION",
IF(
BT1898="",
"NO APLICA",
IF(
BU1898=60,
IF(AO1898&lt;&gt;"",AO1898,IF(BD1898&lt;&gt;"",BD1898,BQ1898))+60,
WORKDAY(
IF(AO1898&lt;&gt;"",AO1898,IF(BD1898&lt;&gt;"",BD1898,BQ1898)),
BU1898,
FESTIVOS_CO!A:A
)
)
))</f>
        <v>EN PROCESO NOTIFICACION / COMUNICACION</v>
      </c>
      <c r="BW1898" s="44"/>
      <c r="BX1898" s="53"/>
      <c r="BY1898" s="45"/>
      <c r="BZ1898" s="37"/>
      <c r="CA1898" s="54" t="str">
        <f t="shared" si="356"/>
        <v>PENDIENTE EJECUTORIA</v>
      </c>
      <c r="CB1898" s="59" t="str">
        <f t="shared" si="365"/>
        <v/>
      </c>
      <c r="CC1898" s="36"/>
      <c r="CD1898" s="40"/>
      <c r="CE1898" s="46"/>
      <c r="CF1898" s="40"/>
      <c r="CG1898" s="40"/>
      <c r="CH1898" s="40"/>
      <c r="CI1898" s="36"/>
      <c r="CJ1898" s="47"/>
      <c r="CK1898" s="40"/>
      <c r="CL1898" s="40"/>
      <c r="CM1898" s="40"/>
      <c r="CN1898" s="40"/>
    </row>
    <row r="1899" spans="1:92" ht="42.75" hidden="1">
      <c r="A1899" s="49" t="str">
        <f t="shared" si="357"/>
        <v>SIN GESTIÓN</v>
      </c>
      <c r="B1899" s="58"/>
      <c r="C1899" s="37"/>
      <c r="D1899" s="37"/>
      <c r="E1899" s="49" t="str">
        <f t="shared" si="358"/>
        <v>PENDIENTE NOTIFICACIÓN</v>
      </c>
      <c r="F1899" s="141" t="str">
        <f t="shared" si="359"/>
        <v>PENDIENTE NOTIFICACIÓN</v>
      </c>
      <c r="G1899" s="49" t="str">
        <f t="shared" si="360"/>
        <v/>
      </c>
      <c r="H1899" s="51" t="str">
        <f ca="1">IF(
L1899="",
"",
IF(
NETWORKDAYS(L1899,IF(M1899&lt;&gt;"",M1899,TODAY()),FESTIVOS_CO!A:A)&gt;2,
"VENCIDO",
IF(
NETWORKDAYS(L1899,IF(M1899&lt;&gt;"",M1899,TODAY()),FESTIVOS_CO!A:A)=2,
"ALERTA",
"A TIEMPO"
)))</f>
        <v/>
      </c>
      <c r="I1899" s="40"/>
      <c r="J1899" s="36"/>
      <c r="K1899" s="37"/>
      <c r="L1899" s="50"/>
      <c r="M1899" s="37"/>
      <c r="N1899" s="52"/>
      <c r="O1899" s="52"/>
      <c r="P1899" s="36"/>
      <c r="Q1899" s="36"/>
      <c r="R1899" s="40"/>
      <c r="S1899" s="36"/>
      <c r="T1899" s="40"/>
      <c r="U1899" s="40"/>
      <c r="V1899" s="81"/>
      <c r="W1899" s="40"/>
      <c r="X1899" s="40"/>
      <c r="Y1899" s="40"/>
      <c r="Z1899" s="38" t="str">
        <f>IFERROR(VLOOKUP(Y1899,DIRECTORIO!A:B,2,FALSE),"")</f>
        <v/>
      </c>
      <c r="AA1899" s="40"/>
      <c r="AB1899" s="40"/>
      <c r="AC1899" s="40"/>
      <c r="AD1899" s="40"/>
      <c r="AE1899" s="40"/>
      <c r="AF1899" s="40"/>
      <c r="AG1899" s="41" t="s">
        <v>109</v>
      </c>
      <c r="AH1899" s="42"/>
      <c r="AI1899" s="54" t="str">
        <f t="shared" ca="1" si="361"/>
        <v>PENDIENTE NOTIFICACIÓN ELECTRÓNICA</v>
      </c>
      <c r="AJ1899" s="37"/>
      <c r="AK1899" s="37"/>
      <c r="AL1899" s="37"/>
      <c r="AM1899" s="53" t="str">
        <f>IF(AK1899="","",WORKDAY(AK1899,5,FESTIVOS_CO!A:A))</f>
        <v/>
      </c>
      <c r="AN1899" s="37"/>
      <c r="AO1899" s="37"/>
      <c r="AP1899" s="54" t="str">
        <f t="shared" ca="1" si="366"/>
        <v>NO APLICA</v>
      </c>
      <c r="AQ1899" s="36"/>
      <c r="AR1899" s="43"/>
      <c r="AS1899" s="37"/>
      <c r="AT1899" s="36"/>
      <c r="AU1899" s="37"/>
      <c r="AV1899" s="36"/>
      <c r="AW1899" s="36"/>
      <c r="AX1899" s="37"/>
      <c r="AY1899" s="140" t="str">
        <f>IF(AU1899="","",WORKDAY(AU1899,5,FESTIVOS_CO!A:A))</f>
        <v/>
      </c>
      <c r="AZ1899" s="54" t="str">
        <f t="shared" ca="1" si="363"/>
        <v>NO APLICA</v>
      </c>
      <c r="BA1899" s="55" t="str">
        <f>IF(AX1899="","",WORKDAY(AX1899,5,FESTIVOS_CO!A:A))</f>
        <v/>
      </c>
      <c r="BB1899" s="39"/>
      <c r="BC1899" s="40"/>
      <c r="BD1899" s="40"/>
      <c r="BE1899" s="56" t="str">
        <f t="shared" ca="1" si="364"/>
        <v>NO APLICA</v>
      </c>
      <c r="BF1899" s="37"/>
      <c r="BG1899" s="45"/>
      <c r="BH1899" s="37"/>
      <c r="BI1899" s="36"/>
      <c r="BJ1899" s="37"/>
      <c r="BK1899" s="36"/>
      <c r="BL1899" s="36"/>
      <c r="BM1899" s="53" t="str">
        <f>IF(BJ1899="","",WORKDAY(BJ1899,5,FESTIVOS_CO!A:A))</f>
        <v/>
      </c>
      <c r="BN1899" s="57" t="str">
        <f t="shared" ca="1" si="362"/>
        <v>PENDIENTE HACER AVISO</v>
      </c>
      <c r="BO1899" s="54" t="str">
        <f t="shared" ca="1" si="355"/>
        <v>EN TRÁMITE NOTIF. POR AVISO</v>
      </c>
      <c r="BP1899" s="37"/>
      <c r="BQ1899" s="53" t="str">
        <f>IF(BP1899="","",WORKDAY(BP1899,5,FESTIVOS_CO!A:A))</f>
        <v/>
      </c>
      <c r="BR1899" s="37"/>
      <c r="BS1899" s="36"/>
      <c r="BT1899" s="38"/>
      <c r="BU1899" s="58" t="e">
        <f>VLOOKUP(BT1899,Hoja2!$C:$D,2,0)</f>
        <v>#N/A</v>
      </c>
      <c r="BV1899" s="80" t="str">
        <f>IF(
AND(AO1899="",BD1899="",BQ1899=""),
"EN PROCESO NOTIFICACION / COMUNICACION",
IF(
BT1899="",
"NO APLICA",
IF(
BU1899=60,
IF(AO1899&lt;&gt;"",AO1899,IF(BD1899&lt;&gt;"",BD1899,BQ1899))+60,
WORKDAY(
IF(AO1899&lt;&gt;"",AO1899,IF(BD1899&lt;&gt;"",BD1899,BQ1899)),
BU1899,
FESTIVOS_CO!A:A
)
)
))</f>
        <v>EN PROCESO NOTIFICACION / COMUNICACION</v>
      </c>
      <c r="BW1899" s="44"/>
      <c r="BX1899" s="53"/>
      <c r="BY1899" s="45"/>
      <c r="BZ1899" s="37"/>
      <c r="CA1899" s="54" t="str">
        <f t="shared" si="356"/>
        <v>PENDIENTE EJECUTORIA</v>
      </c>
      <c r="CB1899" s="59" t="str">
        <f t="shared" si="365"/>
        <v/>
      </c>
      <c r="CC1899" s="36"/>
      <c r="CD1899" s="40"/>
      <c r="CE1899" s="46"/>
      <c r="CF1899" s="40"/>
      <c r="CG1899" s="40"/>
      <c r="CH1899" s="40"/>
      <c r="CI1899" s="36"/>
      <c r="CJ1899" s="47"/>
      <c r="CK1899" s="40"/>
      <c r="CL1899" s="40"/>
      <c r="CM1899" s="40"/>
      <c r="CN1899" s="40"/>
    </row>
    <row r="1900" spans="1:92" ht="42.75" hidden="1">
      <c r="A1900" s="49" t="str">
        <f t="shared" si="357"/>
        <v>SIN GESTIÓN</v>
      </c>
      <c r="B1900" s="58"/>
      <c r="C1900" s="37"/>
      <c r="D1900" s="37"/>
      <c r="E1900" s="49" t="str">
        <f t="shared" si="358"/>
        <v>PENDIENTE NOTIFICACIÓN</v>
      </c>
      <c r="F1900" s="141" t="str">
        <f t="shared" si="359"/>
        <v>PENDIENTE NOTIFICACIÓN</v>
      </c>
      <c r="G1900" s="49" t="str">
        <f t="shared" si="360"/>
        <v/>
      </c>
      <c r="H1900" s="51" t="str">
        <f ca="1">IF(
L1900="",
"",
IF(
NETWORKDAYS(L1900,IF(M1900&lt;&gt;"",M1900,TODAY()),FESTIVOS_CO!A:A)&gt;2,
"VENCIDO",
IF(
NETWORKDAYS(L1900,IF(M1900&lt;&gt;"",M1900,TODAY()),FESTIVOS_CO!A:A)=2,
"ALERTA",
"A TIEMPO"
)))</f>
        <v/>
      </c>
      <c r="I1900" s="40"/>
      <c r="J1900" s="36"/>
      <c r="K1900" s="37"/>
      <c r="L1900" s="50"/>
      <c r="M1900" s="37"/>
      <c r="N1900" s="52"/>
      <c r="O1900" s="52"/>
      <c r="P1900" s="36"/>
      <c r="Q1900" s="36"/>
      <c r="R1900" s="40"/>
      <c r="S1900" s="36"/>
      <c r="T1900" s="40"/>
      <c r="U1900" s="40"/>
      <c r="V1900" s="81"/>
      <c r="W1900" s="40"/>
      <c r="X1900" s="40"/>
      <c r="Y1900" s="40"/>
      <c r="Z1900" s="38" t="str">
        <f>IFERROR(VLOOKUP(Y1900,DIRECTORIO!A:B,2,FALSE),"")</f>
        <v/>
      </c>
      <c r="AA1900" s="40"/>
      <c r="AB1900" s="40"/>
      <c r="AC1900" s="40"/>
      <c r="AD1900" s="40"/>
      <c r="AE1900" s="40"/>
      <c r="AF1900" s="40"/>
      <c r="AG1900" s="41" t="s">
        <v>109</v>
      </c>
      <c r="AH1900" s="42"/>
      <c r="AI1900" s="54" t="str">
        <f t="shared" ca="1" si="361"/>
        <v>PENDIENTE NOTIFICACIÓN ELECTRÓNICA</v>
      </c>
      <c r="AJ1900" s="37"/>
      <c r="AK1900" s="37"/>
      <c r="AL1900" s="37"/>
      <c r="AM1900" s="53" t="str">
        <f>IF(AK1900="","",WORKDAY(AK1900,5,FESTIVOS_CO!A:A))</f>
        <v/>
      </c>
      <c r="AN1900" s="37"/>
      <c r="AO1900" s="37"/>
      <c r="AP1900" s="54" t="str">
        <f t="shared" ca="1" si="366"/>
        <v>NO APLICA</v>
      </c>
      <c r="AQ1900" s="36"/>
      <c r="AR1900" s="43"/>
      <c r="AS1900" s="37"/>
      <c r="AT1900" s="36"/>
      <c r="AU1900" s="37"/>
      <c r="AV1900" s="36"/>
      <c r="AW1900" s="36"/>
      <c r="AX1900" s="37"/>
      <c r="AY1900" s="140" t="str">
        <f>IF(AU1900="","",WORKDAY(AU1900,5,FESTIVOS_CO!A:A))</f>
        <v/>
      </c>
      <c r="AZ1900" s="54" t="str">
        <f t="shared" ca="1" si="363"/>
        <v>NO APLICA</v>
      </c>
      <c r="BA1900" s="55" t="str">
        <f>IF(AX1900="","",WORKDAY(AX1900,5,FESTIVOS_CO!A:A))</f>
        <v/>
      </c>
      <c r="BB1900" s="39"/>
      <c r="BC1900" s="40"/>
      <c r="BD1900" s="40"/>
      <c r="BE1900" s="56" t="str">
        <f t="shared" ca="1" si="364"/>
        <v>NO APLICA</v>
      </c>
      <c r="BF1900" s="37"/>
      <c r="BG1900" s="45"/>
      <c r="BH1900" s="37"/>
      <c r="BI1900" s="36"/>
      <c r="BJ1900" s="37"/>
      <c r="BK1900" s="36"/>
      <c r="BL1900" s="36"/>
      <c r="BM1900" s="53" t="str">
        <f>IF(BJ1900="","",WORKDAY(BJ1900,5,FESTIVOS_CO!A:A))</f>
        <v/>
      </c>
      <c r="BN1900" s="57" t="str">
        <f t="shared" ca="1" si="362"/>
        <v>PENDIENTE HACER AVISO</v>
      </c>
      <c r="BO1900" s="54" t="str">
        <f t="shared" ca="1" si="355"/>
        <v>EN TRÁMITE NOTIF. POR AVISO</v>
      </c>
      <c r="BP1900" s="37"/>
      <c r="BQ1900" s="53" t="str">
        <f>IF(BP1900="","",WORKDAY(BP1900,5,FESTIVOS_CO!A:A))</f>
        <v/>
      </c>
      <c r="BR1900" s="37"/>
      <c r="BS1900" s="36"/>
      <c r="BT1900" s="38"/>
      <c r="BU1900" s="58" t="e">
        <f>VLOOKUP(BT1900,Hoja2!$C:$D,2,0)</f>
        <v>#N/A</v>
      </c>
      <c r="BV1900" s="80" t="str">
        <f>IF(
AND(AO1900="",BD1900="",BQ1900=""),
"EN PROCESO NOTIFICACION / COMUNICACION",
IF(
BT1900="",
"NO APLICA",
IF(
BU1900=60,
IF(AO1900&lt;&gt;"",AO1900,IF(BD1900&lt;&gt;"",BD1900,BQ1900))+60,
WORKDAY(
IF(AO1900&lt;&gt;"",AO1900,IF(BD1900&lt;&gt;"",BD1900,BQ1900)),
BU1900,
FESTIVOS_CO!A:A
)
)
))</f>
        <v>EN PROCESO NOTIFICACION / COMUNICACION</v>
      </c>
      <c r="BW1900" s="44"/>
      <c r="BX1900" s="53"/>
      <c r="BY1900" s="45"/>
      <c r="BZ1900" s="37"/>
      <c r="CA1900" s="54" t="str">
        <f t="shared" si="356"/>
        <v>PENDIENTE EJECUTORIA</v>
      </c>
      <c r="CB1900" s="59" t="str">
        <f t="shared" si="365"/>
        <v/>
      </c>
      <c r="CC1900" s="36"/>
      <c r="CD1900" s="40"/>
      <c r="CE1900" s="46"/>
      <c r="CF1900" s="40"/>
      <c r="CG1900" s="40"/>
      <c r="CH1900" s="40"/>
      <c r="CI1900" s="36"/>
      <c r="CJ1900" s="47"/>
      <c r="CK1900" s="40"/>
      <c r="CL1900" s="40"/>
      <c r="CM1900" s="40"/>
      <c r="CN1900" s="40"/>
    </row>
    <row r="1901" spans="1:92" ht="42.75" hidden="1">
      <c r="A1901" s="49" t="str">
        <f t="shared" si="357"/>
        <v>SIN GESTIÓN</v>
      </c>
      <c r="B1901" s="58"/>
      <c r="C1901" s="37"/>
      <c r="D1901" s="37"/>
      <c r="E1901" s="49" t="str">
        <f t="shared" si="358"/>
        <v>PENDIENTE NOTIFICACIÓN</v>
      </c>
      <c r="F1901" s="141" t="str">
        <f t="shared" si="359"/>
        <v>PENDIENTE NOTIFICACIÓN</v>
      </c>
      <c r="G1901" s="49" t="str">
        <f t="shared" si="360"/>
        <v/>
      </c>
      <c r="H1901" s="51" t="str">
        <f ca="1">IF(
L1901="",
"",
IF(
NETWORKDAYS(L1901,IF(M1901&lt;&gt;"",M1901,TODAY()),FESTIVOS_CO!A:A)&gt;2,
"VENCIDO",
IF(
NETWORKDAYS(L1901,IF(M1901&lt;&gt;"",M1901,TODAY()),FESTIVOS_CO!A:A)=2,
"ALERTA",
"A TIEMPO"
)))</f>
        <v/>
      </c>
      <c r="I1901" s="40"/>
      <c r="J1901" s="36"/>
      <c r="K1901" s="37"/>
      <c r="L1901" s="50"/>
      <c r="M1901" s="37"/>
      <c r="N1901" s="52"/>
      <c r="O1901" s="52"/>
      <c r="P1901" s="36"/>
      <c r="Q1901" s="36"/>
      <c r="R1901" s="40"/>
      <c r="S1901" s="36"/>
      <c r="T1901" s="40"/>
      <c r="U1901" s="40"/>
      <c r="V1901" s="81"/>
      <c r="W1901" s="40"/>
      <c r="X1901" s="40"/>
      <c r="Y1901" s="40"/>
      <c r="Z1901" s="38" t="str">
        <f>IFERROR(VLOOKUP(Y1901,DIRECTORIO!A:B,2,FALSE),"")</f>
        <v/>
      </c>
      <c r="AA1901" s="40"/>
      <c r="AB1901" s="40"/>
      <c r="AC1901" s="40"/>
      <c r="AD1901" s="40"/>
      <c r="AE1901" s="40"/>
      <c r="AF1901" s="40"/>
      <c r="AG1901" s="41" t="s">
        <v>109</v>
      </c>
      <c r="AH1901" s="42"/>
      <c r="AI1901" s="54" t="str">
        <f t="shared" ca="1" si="361"/>
        <v>PENDIENTE NOTIFICACIÓN ELECTRÓNICA</v>
      </c>
      <c r="AJ1901" s="37"/>
      <c r="AK1901" s="37"/>
      <c r="AL1901" s="37"/>
      <c r="AM1901" s="53" t="str">
        <f>IF(AK1901="","",WORKDAY(AK1901,5,FESTIVOS_CO!A:A))</f>
        <v/>
      </c>
      <c r="AN1901" s="37"/>
      <c r="AO1901" s="37"/>
      <c r="AP1901" s="54" t="str">
        <f t="shared" ca="1" si="366"/>
        <v>NO APLICA</v>
      </c>
      <c r="AQ1901" s="36"/>
      <c r="AR1901" s="43"/>
      <c r="AS1901" s="37"/>
      <c r="AT1901" s="36"/>
      <c r="AU1901" s="37"/>
      <c r="AV1901" s="36"/>
      <c r="AW1901" s="36"/>
      <c r="AX1901" s="37"/>
      <c r="AY1901" s="140" t="str">
        <f>IF(AU1901="","",WORKDAY(AU1901,5,FESTIVOS_CO!A:A))</f>
        <v/>
      </c>
      <c r="AZ1901" s="54" t="str">
        <f t="shared" ca="1" si="363"/>
        <v>NO APLICA</v>
      </c>
      <c r="BA1901" s="55" t="str">
        <f>IF(AX1901="","",WORKDAY(AX1901,5,FESTIVOS_CO!A:A))</f>
        <v/>
      </c>
      <c r="BB1901" s="39"/>
      <c r="BC1901" s="40"/>
      <c r="BD1901" s="40"/>
      <c r="BE1901" s="56" t="str">
        <f t="shared" ca="1" si="364"/>
        <v>NO APLICA</v>
      </c>
      <c r="BF1901" s="37"/>
      <c r="BG1901" s="45"/>
      <c r="BH1901" s="37"/>
      <c r="BI1901" s="36"/>
      <c r="BJ1901" s="37"/>
      <c r="BK1901" s="36"/>
      <c r="BL1901" s="36"/>
      <c r="BM1901" s="53" t="str">
        <f>IF(BJ1901="","",WORKDAY(BJ1901,5,FESTIVOS_CO!A:A))</f>
        <v/>
      </c>
      <c r="BN1901" s="57" t="str">
        <f t="shared" ca="1" si="362"/>
        <v>PENDIENTE HACER AVISO</v>
      </c>
      <c r="BO1901" s="54" t="str">
        <f t="shared" ca="1" si="355"/>
        <v>EN TRÁMITE NOTIF. POR AVISO</v>
      </c>
      <c r="BP1901" s="37"/>
      <c r="BQ1901" s="53" t="str">
        <f>IF(BP1901="","",WORKDAY(BP1901,5,FESTIVOS_CO!A:A))</f>
        <v/>
      </c>
      <c r="BR1901" s="37"/>
      <c r="BS1901" s="36"/>
      <c r="BT1901" s="38"/>
      <c r="BU1901" s="58" t="e">
        <f>VLOOKUP(BT1901,Hoja2!$C:$D,2,0)</f>
        <v>#N/A</v>
      </c>
      <c r="BV1901" s="80" t="str">
        <f>IF(
AND(AO1901="",BD1901="",BQ1901=""),
"EN PROCESO NOTIFICACION / COMUNICACION",
IF(
BT1901="",
"NO APLICA",
IF(
BU1901=60,
IF(AO1901&lt;&gt;"",AO1901,IF(BD1901&lt;&gt;"",BD1901,BQ1901))+60,
WORKDAY(
IF(AO1901&lt;&gt;"",AO1901,IF(BD1901&lt;&gt;"",BD1901,BQ1901)),
BU1901,
FESTIVOS_CO!A:A
)
)
))</f>
        <v>EN PROCESO NOTIFICACION / COMUNICACION</v>
      </c>
      <c r="BW1901" s="44"/>
      <c r="BX1901" s="53"/>
      <c r="BY1901" s="45"/>
      <c r="BZ1901" s="37"/>
      <c r="CA1901" s="54" t="str">
        <f t="shared" si="356"/>
        <v>PENDIENTE EJECUTORIA</v>
      </c>
      <c r="CB1901" s="59" t="str">
        <f t="shared" si="365"/>
        <v/>
      </c>
      <c r="CC1901" s="36"/>
      <c r="CD1901" s="40"/>
      <c r="CE1901" s="46"/>
      <c r="CF1901" s="40"/>
      <c r="CG1901" s="40"/>
      <c r="CH1901" s="40"/>
      <c r="CI1901" s="36"/>
      <c r="CJ1901" s="47"/>
      <c r="CK1901" s="40"/>
      <c r="CL1901" s="40"/>
      <c r="CM1901" s="40"/>
      <c r="CN1901" s="40"/>
    </row>
    <row r="1902" spans="1:92" ht="42.75" hidden="1">
      <c r="A1902" s="49" t="str">
        <f t="shared" si="357"/>
        <v>SIN GESTIÓN</v>
      </c>
      <c r="B1902" s="58"/>
      <c r="C1902" s="37"/>
      <c r="D1902" s="37"/>
      <c r="E1902" s="49" t="str">
        <f t="shared" si="358"/>
        <v>PENDIENTE NOTIFICACIÓN</v>
      </c>
      <c r="F1902" s="141" t="str">
        <f t="shared" si="359"/>
        <v>PENDIENTE NOTIFICACIÓN</v>
      </c>
      <c r="G1902" s="49" t="str">
        <f t="shared" si="360"/>
        <v/>
      </c>
      <c r="H1902" s="51" t="str">
        <f ca="1">IF(
L1902="",
"",
IF(
NETWORKDAYS(L1902,IF(M1902&lt;&gt;"",M1902,TODAY()),FESTIVOS_CO!A:A)&gt;2,
"VENCIDO",
IF(
NETWORKDAYS(L1902,IF(M1902&lt;&gt;"",M1902,TODAY()),FESTIVOS_CO!A:A)=2,
"ALERTA",
"A TIEMPO"
)))</f>
        <v/>
      </c>
      <c r="I1902" s="40"/>
      <c r="J1902" s="36"/>
      <c r="K1902" s="37"/>
      <c r="L1902" s="50"/>
      <c r="M1902" s="37"/>
      <c r="N1902" s="52"/>
      <c r="O1902" s="52"/>
      <c r="P1902" s="36"/>
      <c r="Q1902" s="36"/>
      <c r="R1902" s="40"/>
      <c r="S1902" s="36"/>
      <c r="T1902" s="40"/>
      <c r="U1902" s="40"/>
      <c r="V1902" s="81"/>
      <c r="W1902" s="40"/>
      <c r="X1902" s="40"/>
      <c r="Y1902" s="40"/>
      <c r="Z1902" s="38" t="str">
        <f>IFERROR(VLOOKUP(Y1902,DIRECTORIO!A:B,2,FALSE),"")</f>
        <v/>
      </c>
      <c r="AA1902" s="40"/>
      <c r="AB1902" s="40"/>
      <c r="AC1902" s="40"/>
      <c r="AD1902" s="40"/>
      <c r="AE1902" s="40"/>
      <c r="AF1902" s="40"/>
      <c r="AG1902" s="41" t="s">
        <v>109</v>
      </c>
      <c r="AH1902" s="42"/>
      <c r="AI1902" s="54" t="str">
        <f t="shared" ca="1" si="361"/>
        <v>PENDIENTE NOTIFICACIÓN ELECTRÓNICA</v>
      </c>
      <c r="AJ1902" s="37"/>
      <c r="AK1902" s="37"/>
      <c r="AL1902" s="37"/>
      <c r="AM1902" s="53" t="str">
        <f>IF(AK1902="","",WORKDAY(AK1902,5,FESTIVOS_CO!A:A))</f>
        <v/>
      </c>
      <c r="AN1902" s="37"/>
      <c r="AO1902" s="37"/>
      <c r="AP1902" s="54" t="str">
        <f t="shared" ca="1" si="366"/>
        <v>NO APLICA</v>
      </c>
      <c r="AQ1902" s="36"/>
      <c r="AR1902" s="43"/>
      <c r="AS1902" s="37"/>
      <c r="AT1902" s="36"/>
      <c r="AU1902" s="37"/>
      <c r="AV1902" s="36"/>
      <c r="AW1902" s="36"/>
      <c r="AX1902" s="37"/>
      <c r="AY1902" s="140" t="str">
        <f>IF(AU1902="","",WORKDAY(AU1902,5,FESTIVOS_CO!A:A))</f>
        <v/>
      </c>
      <c r="AZ1902" s="54" t="str">
        <f t="shared" ca="1" si="363"/>
        <v>NO APLICA</v>
      </c>
      <c r="BA1902" s="55" t="str">
        <f>IF(AX1902="","",WORKDAY(AX1902,5,FESTIVOS_CO!A:A))</f>
        <v/>
      </c>
      <c r="BB1902" s="39"/>
      <c r="BC1902" s="40"/>
      <c r="BD1902" s="40"/>
      <c r="BE1902" s="56" t="str">
        <f t="shared" ca="1" si="364"/>
        <v>NO APLICA</v>
      </c>
      <c r="BF1902" s="37"/>
      <c r="BG1902" s="45"/>
      <c r="BH1902" s="37"/>
      <c r="BI1902" s="36"/>
      <c r="BJ1902" s="37"/>
      <c r="BK1902" s="36"/>
      <c r="BL1902" s="36"/>
      <c r="BM1902" s="53" t="str">
        <f>IF(BJ1902="","",WORKDAY(BJ1902,5,FESTIVOS_CO!A:A))</f>
        <v/>
      </c>
      <c r="BN1902" s="57" t="str">
        <f t="shared" ca="1" si="362"/>
        <v>PENDIENTE HACER AVISO</v>
      </c>
      <c r="BO1902" s="54" t="str">
        <f t="shared" ca="1" si="355"/>
        <v>EN TRÁMITE NOTIF. POR AVISO</v>
      </c>
      <c r="BP1902" s="37"/>
      <c r="BQ1902" s="53" t="str">
        <f>IF(BP1902="","",WORKDAY(BP1902,5,FESTIVOS_CO!A:A))</f>
        <v/>
      </c>
      <c r="BR1902" s="37"/>
      <c r="BS1902" s="36"/>
      <c r="BT1902" s="38"/>
      <c r="BU1902" s="58" t="e">
        <f>VLOOKUP(BT1902,Hoja2!$C:$D,2,0)</f>
        <v>#N/A</v>
      </c>
      <c r="BV1902" s="80" t="str">
        <f>IF(
AND(AO1902="",BD1902="",BQ1902=""),
"EN PROCESO NOTIFICACION / COMUNICACION",
IF(
BT1902="",
"NO APLICA",
IF(
BU1902=60,
IF(AO1902&lt;&gt;"",AO1902,IF(BD1902&lt;&gt;"",BD1902,BQ1902))+60,
WORKDAY(
IF(AO1902&lt;&gt;"",AO1902,IF(BD1902&lt;&gt;"",BD1902,BQ1902)),
BU1902,
FESTIVOS_CO!A:A
)
)
))</f>
        <v>EN PROCESO NOTIFICACION / COMUNICACION</v>
      </c>
      <c r="BW1902" s="44"/>
      <c r="BX1902" s="53"/>
      <c r="BY1902" s="45"/>
      <c r="BZ1902" s="37"/>
      <c r="CA1902" s="54" t="str">
        <f t="shared" si="356"/>
        <v>PENDIENTE EJECUTORIA</v>
      </c>
      <c r="CB1902" s="59" t="str">
        <f t="shared" si="365"/>
        <v/>
      </c>
      <c r="CC1902" s="36"/>
      <c r="CD1902" s="40"/>
      <c r="CE1902" s="46"/>
      <c r="CF1902" s="40"/>
      <c r="CG1902" s="40"/>
      <c r="CH1902" s="40"/>
      <c r="CI1902" s="36"/>
      <c r="CJ1902" s="47"/>
      <c r="CK1902" s="40"/>
      <c r="CL1902" s="40"/>
      <c r="CM1902" s="40"/>
      <c r="CN1902" s="40"/>
    </row>
    <row r="1903" spans="1:92" ht="42.75" hidden="1">
      <c r="A1903" s="49" t="str">
        <f t="shared" si="357"/>
        <v>SIN GESTIÓN</v>
      </c>
      <c r="B1903" s="58"/>
      <c r="C1903" s="37"/>
      <c r="D1903" s="37"/>
      <c r="E1903" s="49" t="str">
        <f t="shared" si="358"/>
        <v>PENDIENTE NOTIFICACIÓN</v>
      </c>
      <c r="F1903" s="141" t="str">
        <f t="shared" si="359"/>
        <v>PENDIENTE NOTIFICACIÓN</v>
      </c>
      <c r="G1903" s="49" t="str">
        <f t="shared" si="360"/>
        <v/>
      </c>
      <c r="H1903" s="51" t="str">
        <f ca="1">IF(
L1903="",
"",
IF(
NETWORKDAYS(L1903,IF(M1903&lt;&gt;"",M1903,TODAY()),FESTIVOS_CO!A:A)&gt;2,
"VENCIDO",
IF(
NETWORKDAYS(L1903,IF(M1903&lt;&gt;"",M1903,TODAY()),FESTIVOS_CO!A:A)=2,
"ALERTA",
"A TIEMPO"
)))</f>
        <v/>
      </c>
      <c r="I1903" s="40"/>
      <c r="J1903" s="36"/>
      <c r="K1903" s="37"/>
      <c r="L1903" s="50"/>
      <c r="M1903" s="37"/>
      <c r="N1903" s="52"/>
      <c r="O1903" s="52"/>
      <c r="P1903" s="36"/>
      <c r="Q1903" s="36"/>
      <c r="R1903" s="40"/>
      <c r="S1903" s="36"/>
      <c r="T1903" s="40"/>
      <c r="U1903" s="40"/>
      <c r="V1903" s="81"/>
      <c r="W1903" s="40"/>
      <c r="X1903" s="40"/>
      <c r="Y1903" s="40"/>
      <c r="Z1903" s="38" t="str">
        <f>IFERROR(VLOOKUP(Y1903,DIRECTORIO!A:B,2,FALSE),"")</f>
        <v/>
      </c>
      <c r="AA1903" s="40"/>
      <c r="AB1903" s="40"/>
      <c r="AC1903" s="40"/>
      <c r="AD1903" s="40"/>
      <c r="AE1903" s="40"/>
      <c r="AF1903" s="40"/>
      <c r="AG1903" s="41" t="s">
        <v>109</v>
      </c>
      <c r="AH1903" s="42"/>
      <c r="AI1903" s="54" t="str">
        <f t="shared" ca="1" si="361"/>
        <v>PENDIENTE NOTIFICACIÓN ELECTRÓNICA</v>
      </c>
      <c r="AJ1903" s="37"/>
      <c r="AK1903" s="37"/>
      <c r="AL1903" s="37"/>
      <c r="AM1903" s="53" t="str">
        <f>IF(AK1903="","",WORKDAY(AK1903,5,FESTIVOS_CO!A:A))</f>
        <v/>
      </c>
      <c r="AN1903" s="37"/>
      <c r="AO1903" s="37"/>
      <c r="AP1903" s="54" t="str">
        <f t="shared" ca="1" si="366"/>
        <v>NO APLICA</v>
      </c>
      <c r="AQ1903" s="36"/>
      <c r="AR1903" s="43"/>
      <c r="AS1903" s="37"/>
      <c r="AT1903" s="36"/>
      <c r="AU1903" s="37"/>
      <c r="AV1903" s="36"/>
      <c r="AW1903" s="36"/>
      <c r="AX1903" s="37"/>
      <c r="AY1903" s="140" t="str">
        <f>IF(AU1903="","",WORKDAY(AU1903,5,FESTIVOS_CO!A:A))</f>
        <v/>
      </c>
      <c r="AZ1903" s="54" t="str">
        <f t="shared" ca="1" si="363"/>
        <v>NO APLICA</v>
      </c>
      <c r="BA1903" s="55" t="str">
        <f>IF(AX1903="","",WORKDAY(AX1903,5,FESTIVOS_CO!A:A))</f>
        <v/>
      </c>
      <c r="BB1903" s="39"/>
      <c r="BC1903" s="40"/>
      <c r="BD1903" s="40"/>
      <c r="BE1903" s="56" t="str">
        <f t="shared" ca="1" si="364"/>
        <v>NO APLICA</v>
      </c>
      <c r="BF1903" s="37"/>
      <c r="BG1903" s="45"/>
      <c r="BH1903" s="37"/>
      <c r="BI1903" s="36"/>
      <c r="BJ1903" s="37"/>
      <c r="BK1903" s="36"/>
      <c r="BL1903" s="36"/>
      <c r="BM1903" s="53" t="str">
        <f>IF(BJ1903="","",WORKDAY(BJ1903,5,FESTIVOS_CO!A:A))</f>
        <v/>
      </c>
      <c r="BN1903" s="57" t="str">
        <f t="shared" ca="1" si="362"/>
        <v>PENDIENTE HACER AVISO</v>
      </c>
      <c r="BO1903" s="54" t="str">
        <f t="shared" ca="1" si="355"/>
        <v>EN TRÁMITE NOTIF. POR AVISO</v>
      </c>
      <c r="BP1903" s="37"/>
      <c r="BQ1903" s="53" t="str">
        <f>IF(BP1903="","",WORKDAY(BP1903,5,FESTIVOS_CO!A:A))</f>
        <v/>
      </c>
      <c r="BR1903" s="37"/>
      <c r="BS1903" s="36"/>
      <c r="BT1903" s="38"/>
      <c r="BU1903" s="58" t="e">
        <f>VLOOKUP(BT1903,Hoja2!$C:$D,2,0)</f>
        <v>#N/A</v>
      </c>
      <c r="BV1903" s="80" t="str">
        <f>IF(
AND(AO1903="",BD1903="",BQ1903=""),
"EN PROCESO NOTIFICACION / COMUNICACION",
IF(
BT1903="",
"NO APLICA",
IF(
BU1903=60,
IF(AO1903&lt;&gt;"",AO1903,IF(BD1903&lt;&gt;"",BD1903,BQ1903))+60,
WORKDAY(
IF(AO1903&lt;&gt;"",AO1903,IF(BD1903&lt;&gt;"",BD1903,BQ1903)),
BU1903,
FESTIVOS_CO!A:A
)
)
))</f>
        <v>EN PROCESO NOTIFICACION / COMUNICACION</v>
      </c>
      <c r="BW1903" s="44"/>
      <c r="BX1903" s="53"/>
      <c r="BY1903" s="45"/>
      <c r="BZ1903" s="37"/>
      <c r="CA1903" s="54" t="str">
        <f t="shared" si="356"/>
        <v>PENDIENTE EJECUTORIA</v>
      </c>
      <c r="CB1903" s="59" t="str">
        <f t="shared" si="365"/>
        <v/>
      </c>
      <c r="CC1903" s="36"/>
      <c r="CD1903" s="40"/>
      <c r="CE1903" s="46"/>
      <c r="CF1903" s="40"/>
      <c r="CG1903" s="40"/>
      <c r="CH1903" s="40"/>
      <c r="CI1903" s="36"/>
      <c r="CJ1903" s="47"/>
      <c r="CK1903" s="40"/>
      <c r="CL1903" s="40"/>
      <c r="CM1903" s="40"/>
      <c r="CN1903" s="40"/>
    </row>
    <row r="1904" spans="1:92" ht="42.75" hidden="1">
      <c r="A1904" s="49" t="str">
        <f t="shared" si="357"/>
        <v>SIN GESTIÓN</v>
      </c>
      <c r="B1904" s="58"/>
      <c r="C1904" s="37"/>
      <c r="D1904" s="37"/>
      <c r="E1904" s="49" t="str">
        <f t="shared" si="358"/>
        <v>PENDIENTE NOTIFICACIÓN</v>
      </c>
      <c r="F1904" s="141" t="str">
        <f t="shared" si="359"/>
        <v>PENDIENTE NOTIFICACIÓN</v>
      </c>
      <c r="G1904" s="49" t="str">
        <f t="shared" si="360"/>
        <v/>
      </c>
      <c r="H1904" s="51" t="str">
        <f ca="1">IF(
L1904="",
"",
IF(
NETWORKDAYS(L1904,IF(M1904&lt;&gt;"",M1904,TODAY()),FESTIVOS_CO!A:A)&gt;2,
"VENCIDO",
IF(
NETWORKDAYS(L1904,IF(M1904&lt;&gt;"",M1904,TODAY()),FESTIVOS_CO!A:A)=2,
"ALERTA",
"A TIEMPO"
)))</f>
        <v/>
      </c>
      <c r="I1904" s="40"/>
      <c r="J1904" s="36"/>
      <c r="K1904" s="37"/>
      <c r="L1904" s="50"/>
      <c r="M1904" s="37"/>
      <c r="N1904" s="52"/>
      <c r="O1904" s="52"/>
      <c r="P1904" s="36"/>
      <c r="Q1904" s="36"/>
      <c r="R1904" s="40"/>
      <c r="S1904" s="36"/>
      <c r="T1904" s="40"/>
      <c r="U1904" s="40"/>
      <c r="V1904" s="81"/>
      <c r="W1904" s="40"/>
      <c r="X1904" s="40"/>
      <c r="Y1904" s="40"/>
      <c r="Z1904" s="38" t="str">
        <f>IFERROR(VLOOKUP(Y1904,DIRECTORIO!A:B,2,FALSE),"")</f>
        <v/>
      </c>
      <c r="AA1904" s="40"/>
      <c r="AB1904" s="40"/>
      <c r="AC1904" s="40"/>
      <c r="AD1904" s="40"/>
      <c r="AE1904" s="40"/>
      <c r="AF1904" s="40"/>
      <c r="AG1904" s="41" t="s">
        <v>109</v>
      </c>
      <c r="AH1904" s="42"/>
      <c r="AI1904" s="54" t="str">
        <f t="shared" ca="1" si="361"/>
        <v>PENDIENTE NOTIFICACIÓN ELECTRÓNICA</v>
      </c>
      <c r="AJ1904" s="37"/>
      <c r="AK1904" s="37"/>
      <c r="AL1904" s="37"/>
      <c r="AM1904" s="53" t="str">
        <f>IF(AK1904="","",WORKDAY(AK1904,5,FESTIVOS_CO!A:A))</f>
        <v/>
      </c>
      <c r="AN1904" s="37"/>
      <c r="AO1904" s="37"/>
      <c r="AP1904" s="54" t="str">
        <f t="shared" ca="1" si="366"/>
        <v>NO APLICA</v>
      </c>
      <c r="AQ1904" s="36"/>
      <c r="AR1904" s="43"/>
      <c r="AS1904" s="37"/>
      <c r="AT1904" s="36"/>
      <c r="AU1904" s="37"/>
      <c r="AV1904" s="36"/>
      <c r="AW1904" s="36"/>
      <c r="AX1904" s="37"/>
      <c r="AY1904" s="140" t="str">
        <f>IF(AU1904="","",WORKDAY(AU1904,5,FESTIVOS_CO!A:A))</f>
        <v/>
      </c>
      <c r="AZ1904" s="54" t="str">
        <f t="shared" ca="1" si="363"/>
        <v>NO APLICA</v>
      </c>
      <c r="BA1904" s="55" t="str">
        <f>IF(AX1904="","",WORKDAY(AX1904,5,FESTIVOS_CO!A:A))</f>
        <v/>
      </c>
      <c r="BB1904" s="39"/>
      <c r="BC1904" s="40"/>
      <c r="BD1904" s="40"/>
      <c r="BE1904" s="56" t="str">
        <f t="shared" ca="1" si="364"/>
        <v>NO APLICA</v>
      </c>
      <c r="BF1904" s="37"/>
      <c r="BG1904" s="45"/>
      <c r="BH1904" s="37"/>
      <c r="BI1904" s="36"/>
      <c r="BJ1904" s="37"/>
      <c r="BK1904" s="36"/>
      <c r="BL1904" s="36"/>
      <c r="BM1904" s="53" t="str">
        <f>IF(BJ1904="","",WORKDAY(BJ1904,5,FESTIVOS_CO!A:A))</f>
        <v/>
      </c>
      <c r="BN1904" s="57" t="str">
        <f t="shared" ca="1" si="362"/>
        <v>PENDIENTE HACER AVISO</v>
      </c>
      <c r="BO1904" s="54" t="str">
        <f t="shared" ca="1" si="355"/>
        <v>EN TRÁMITE NOTIF. POR AVISO</v>
      </c>
      <c r="BP1904" s="37"/>
      <c r="BQ1904" s="53" t="str">
        <f>IF(BP1904="","",WORKDAY(BP1904,5,FESTIVOS_CO!A:A))</f>
        <v/>
      </c>
      <c r="BR1904" s="37"/>
      <c r="BS1904" s="36"/>
      <c r="BT1904" s="38"/>
      <c r="BU1904" s="58" t="e">
        <f>VLOOKUP(BT1904,Hoja2!$C:$D,2,0)</f>
        <v>#N/A</v>
      </c>
      <c r="BV1904" s="80" t="str">
        <f>IF(
AND(AO1904="",BD1904="",BQ1904=""),
"EN PROCESO NOTIFICACION / COMUNICACION",
IF(
BT1904="",
"NO APLICA",
IF(
BU1904=60,
IF(AO1904&lt;&gt;"",AO1904,IF(BD1904&lt;&gt;"",BD1904,BQ1904))+60,
WORKDAY(
IF(AO1904&lt;&gt;"",AO1904,IF(BD1904&lt;&gt;"",BD1904,BQ1904)),
BU1904,
FESTIVOS_CO!A:A
)
)
))</f>
        <v>EN PROCESO NOTIFICACION / COMUNICACION</v>
      </c>
      <c r="BW1904" s="44"/>
      <c r="BX1904" s="53"/>
      <c r="BY1904" s="45"/>
      <c r="BZ1904" s="37"/>
      <c r="CA1904" s="54" t="str">
        <f t="shared" si="356"/>
        <v>PENDIENTE EJECUTORIA</v>
      </c>
      <c r="CB1904" s="59" t="str">
        <f t="shared" si="365"/>
        <v/>
      </c>
      <c r="CC1904" s="36"/>
      <c r="CD1904" s="40"/>
      <c r="CE1904" s="46"/>
      <c r="CF1904" s="40"/>
      <c r="CG1904" s="40"/>
      <c r="CH1904" s="40"/>
      <c r="CI1904" s="36"/>
      <c r="CJ1904" s="47"/>
      <c r="CK1904" s="40"/>
      <c r="CL1904" s="40"/>
      <c r="CM1904" s="40"/>
      <c r="CN1904" s="40"/>
    </row>
    <row r="1905" spans="1:92" ht="42.75" hidden="1">
      <c r="A1905" s="49" t="str">
        <f t="shared" si="357"/>
        <v>SIN GESTIÓN</v>
      </c>
      <c r="B1905" s="58"/>
      <c r="C1905" s="37"/>
      <c r="D1905" s="37"/>
      <c r="E1905" s="49" t="str">
        <f t="shared" si="358"/>
        <v>PENDIENTE NOTIFICACIÓN</v>
      </c>
      <c r="F1905" s="141" t="str">
        <f t="shared" si="359"/>
        <v>PENDIENTE NOTIFICACIÓN</v>
      </c>
      <c r="G1905" s="49" t="str">
        <f t="shared" si="360"/>
        <v/>
      </c>
      <c r="H1905" s="51" t="str">
        <f ca="1">IF(
L1905="",
"",
IF(
NETWORKDAYS(L1905,IF(M1905&lt;&gt;"",M1905,TODAY()),FESTIVOS_CO!A:A)&gt;2,
"VENCIDO",
IF(
NETWORKDAYS(L1905,IF(M1905&lt;&gt;"",M1905,TODAY()),FESTIVOS_CO!A:A)=2,
"ALERTA",
"A TIEMPO"
)))</f>
        <v/>
      </c>
      <c r="I1905" s="40"/>
      <c r="J1905" s="36"/>
      <c r="K1905" s="37"/>
      <c r="L1905" s="50"/>
      <c r="M1905" s="37"/>
      <c r="N1905" s="52"/>
      <c r="O1905" s="52"/>
      <c r="P1905" s="36"/>
      <c r="Q1905" s="36"/>
      <c r="R1905" s="40"/>
      <c r="S1905" s="36"/>
      <c r="T1905" s="40"/>
      <c r="U1905" s="40"/>
      <c r="V1905" s="81"/>
      <c r="W1905" s="40"/>
      <c r="X1905" s="40"/>
      <c r="Y1905" s="40"/>
      <c r="Z1905" s="38" t="str">
        <f>IFERROR(VLOOKUP(Y1905,DIRECTORIO!A:B,2,FALSE),"")</f>
        <v/>
      </c>
      <c r="AA1905" s="40"/>
      <c r="AB1905" s="40"/>
      <c r="AC1905" s="40"/>
      <c r="AD1905" s="40"/>
      <c r="AE1905" s="40"/>
      <c r="AF1905" s="40"/>
      <c r="AG1905" s="41" t="s">
        <v>109</v>
      </c>
      <c r="AH1905" s="42"/>
      <c r="AI1905" s="54" t="str">
        <f t="shared" ca="1" si="361"/>
        <v>PENDIENTE NOTIFICACIÓN ELECTRÓNICA</v>
      </c>
      <c r="AJ1905" s="37"/>
      <c r="AK1905" s="37"/>
      <c r="AL1905" s="37"/>
      <c r="AM1905" s="53" t="str">
        <f>IF(AK1905="","",WORKDAY(AK1905,5,FESTIVOS_CO!A:A))</f>
        <v/>
      </c>
      <c r="AN1905" s="37"/>
      <c r="AO1905" s="37"/>
      <c r="AP1905" s="54" t="str">
        <f t="shared" ca="1" si="366"/>
        <v>NO APLICA</v>
      </c>
      <c r="AQ1905" s="36"/>
      <c r="AR1905" s="43"/>
      <c r="AS1905" s="37"/>
      <c r="AT1905" s="36"/>
      <c r="AU1905" s="37"/>
      <c r="AV1905" s="36"/>
      <c r="AW1905" s="36"/>
      <c r="AX1905" s="37"/>
      <c r="AY1905" s="140" t="str">
        <f>IF(AU1905="","",WORKDAY(AU1905,5,FESTIVOS_CO!A:A))</f>
        <v/>
      </c>
      <c r="AZ1905" s="54" t="str">
        <f t="shared" ca="1" si="363"/>
        <v>NO APLICA</v>
      </c>
      <c r="BA1905" s="55" t="str">
        <f>IF(AX1905="","",WORKDAY(AX1905,5,FESTIVOS_CO!A:A))</f>
        <v/>
      </c>
      <c r="BB1905" s="39"/>
      <c r="BC1905" s="40"/>
      <c r="BD1905" s="40"/>
      <c r="BE1905" s="56" t="str">
        <f t="shared" ca="1" si="364"/>
        <v>NO APLICA</v>
      </c>
      <c r="BF1905" s="37"/>
      <c r="BG1905" s="45"/>
      <c r="BH1905" s="37"/>
      <c r="BI1905" s="36"/>
      <c r="BJ1905" s="37"/>
      <c r="BK1905" s="36"/>
      <c r="BL1905" s="36"/>
      <c r="BM1905" s="53" t="str">
        <f>IF(BJ1905="","",WORKDAY(BJ1905,5,FESTIVOS_CO!A:A))</f>
        <v/>
      </c>
      <c r="BN1905" s="57" t="str">
        <f t="shared" ca="1" si="362"/>
        <v>PENDIENTE HACER AVISO</v>
      </c>
      <c r="BO1905" s="54" t="str">
        <f t="shared" ca="1" si="355"/>
        <v>EN TRÁMITE NOTIF. POR AVISO</v>
      </c>
      <c r="BP1905" s="37"/>
      <c r="BQ1905" s="53" t="str">
        <f>IF(BP1905="","",WORKDAY(BP1905,5,FESTIVOS_CO!A:A))</f>
        <v/>
      </c>
      <c r="BR1905" s="37"/>
      <c r="BS1905" s="36"/>
      <c r="BT1905" s="38"/>
      <c r="BU1905" s="58" t="e">
        <f>VLOOKUP(BT1905,Hoja2!$C:$D,2,0)</f>
        <v>#N/A</v>
      </c>
      <c r="BV1905" s="80" t="str">
        <f>IF(
AND(AO1905="",BD1905="",BQ1905=""),
"EN PROCESO NOTIFICACION / COMUNICACION",
IF(
BT1905="",
"NO APLICA",
IF(
BU1905=60,
IF(AO1905&lt;&gt;"",AO1905,IF(BD1905&lt;&gt;"",BD1905,BQ1905))+60,
WORKDAY(
IF(AO1905&lt;&gt;"",AO1905,IF(BD1905&lt;&gt;"",BD1905,BQ1905)),
BU1905,
FESTIVOS_CO!A:A
)
)
))</f>
        <v>EN PROCESO NOTIFICACION / COMUNICACION</v>
      </c>
      <c r="BW1905" s="44"/>
      <c r="BX1905" s="53"/>
      <c r="BY1905" s="45"/>
      <c r="BZ1905" s="37"/>
      <c r="CA1905" s="54" t="str">
        <f t="shared" si="356"/>
        <v>PENDIENTE EJECUTORIA</v>
      </c>
      <c r="CB1905" s="59" t="str">
        <f t="shared" si="365"/>
        <v/>
      </c>
      <c r="CC1905" s="36"/>
      <c r="CD1905" s="40"/>
      <c r="CE1905" s="46"/>
      <c r="CF1905" s="40"/>
      <c r="CG1905" s="40"/>
      <c r="CH1905" s="40"/>
      <c r="CI1905" s="36"/>
      <c r="CJ1905" s="47"/>
      <c r="CK1905" s="40"/>
      <c r="CL1905" s="40"/>
      <c r="CM1905" s="40"/>
      <c r="CN1905" s="40"/>
    </row>
    <row r="1906" spans="1:92" ht="42.75" hidden="1">
      <c r="A1906" s="49" t="str">
        <f t="shared" si="357"/>
        <v>SIN GESTIÓN</v>
      </c>
      <c r="B1906" s="58"/>
      <c r="C1906" s="37"/>
      <c r="D1906" s="37"/>
      <c r="E1906" s="49" t="str">
        <f t="shared" si="358"/>
        <v>PENDIENTE NOTIFICACIÓN</v>
      </c>
      <c r="F1906" s="141" t="str">
        <f t="shared" si="359"/>
        <v>PENDIENTE NOTIFICACIÓN</v>
      </c>
      <c r="G1906" s="49" t="str">
        <f t="shared" si="360"/>
        <v/>
      </c>
      <c r="H1906" s="51" t="str">
        <f ca="1">IF(
L1906="",
"",
IF(
NETWORKDAYS(L1906,IF(M1906&lt;&gt;"",M1906,TODAY()),FESTIVOS_CO!A:A)&gt;2,
"VENCIDO",
IF(
NETWORKDAYS(L1906,IF(M1906&lt;&gt;"",M1906,TODAY()),FESTIVOS_CO!A:A)=2,
"ALERTA",
"A TIEMPO"
)))</f>
        <v/>
      </c>
      <c r="I1906" s="40"/>
      <c r="J1906" s="36"/>
      <c r="K1906" s="37"/>
      <c r="L1906" s="50"/>
      <c r="M1906" s="37"/>
      <c r="N1906" s="52"/>
      <c r="O1906" s="52"/>
      <c r="P1906" s="36"/>
      <c r="Q1906" s="36"/>
      <c r="R1906" s="40"/>
      <c r="S1906" s="36"/>
      <c r="T1906" s="40"/>
      <c r="U1906" s="40"/>
      <c r="V1906" s="81"/>
      <c r="W1906" s="40"/>
      <c r="X1906" s="40"/>
      <c r="Y1906" s="40"/>
      <c r="Z1906" s="38" t="str">
        <f>IFERROR(VLOOKUP(Y1906,DIRECTORIO!A:B,2,FALSE),"")</f>
        <v/>
      </c>
      <c r="AA1906" s="40"/>
      <c r="AB1906" s="40"/>
      <c r="AC1906" s="40"/>
      <c r="AD1906" s="40"/>
      <c r="AE1906" s="40"/>
      <c r="AF1906" s="40"/>
      <c r="AG1906" s="41" t="s">
        <v>109</v>
      </c>
      <c r="AH1906" s="42"/>
      <c r="AI1906" s="54" t="str">
        <f t="shared" ca="1" si="361"/>
        <v>PENDIENTE NOTIFICACIÓN ELECTRÓNICA</v>
      </c>
      <c r="AJ1906" s="37"/>
      <c r="AK1906" s="37"/>
      <c r="AL1906" s="37"/>
      <c r="AM1906" s="53" t="str">
        <f>IF(AK1906="","",WORKDAY(AK1906,5,FESTIVOS_CO!A:A))</f>
        <v/>
      </c>
      <c r="AN1906" s="37"/>
      <c r="AO1906" s="37"/>
      <c r="AP1906" s="54" t="str">
        <f t="shared" ca="1" si="366"/>
        <v>NO APLICA</v>
      </c>
      <c r="AQ1906" s="36"/>
      <c r="AR1906" s="43"/>
      <c r="AS1906" s="37"/>
      <c r="AT1906" s="36"/>
      <c r="AU1906" s="37"/>
      <c r="AV1906" s="36"/>
      <c r="AW1906" s="36"/>
      <c r="AX1906" s="37"/>
      <c r="AY1906" s="140" t="str">
        <f>IF(AU1906="","",WORKDAY(AU1906,5,FESTIVOS_CO!A:A))</f>
        <v/>
      </c>
      <c r="AZ1906" s="54" t="str">
        <f t="shared" ca="1" si="363"/>
        <v>NO APLICA</v>
      </c>
      <c r="BA1906" s="55" t="str">
        <f>IF(AX1906="","",WORKDAY(AX1906,5,FESTIVOS_CO!A:A))</f>
        <v/>
      </c>
      <c r="BB1906" s="39"/>
      <c r="BC1906" s="40"/>
      <c r="BD1906" s="40"/>
      <c r="BE1906" s="56" t="str">
        <f t="shared" ca="1" si="364"/>
        <v>NO APLICA</v>
      </c>
      <c r="BF1906" s="37"/>
      <c r="BG1906" s="45"/>
      <c r="BH1906" s="37"/>
      <c r="BI1906" s="36"/>
      <c r="BJ1906" s="37"/>
      <c r="BK1906" s="36"/>
      <c r="BL1906" s="36"/>
      <c r="BM1906" s="53" t="str">
        <f>IF(BJ1906="","",WORKDAY(BJ1906,5,FESTIVOS_CO!A:A))</f>
        <v/>
      </c>
      <c r="BN1906" s="57" t="str">
        <f t="shared" ca="1" si="362"/>
        <v>PENDIENTE HACER AVISO</v>
      </c>
      <c r="BO1906" s="54" t="str">
        <f t="shared" ca="1" si="355"/>
        <v>EN TRÁMITE NOTIF. POR AVISO</v>
      </c>
      <c r="BP1906" s="37"/>
      <c r="BQ1906" s="53" t="str">
        <f>IF(BP1906="","",WORKDAY(BP1906,5,FESTIVOS_CO!A:A))</f>
        <v/>
      </c>
      <c r="BR1906" s="37"/>
      <c r="BS1906" s="36"/>
      <c r="BT1906" s="38"/>
      <c r="BU1906" s="58" t="e">
        <f>VLOOKUP(BT1906,Hoja2!$C:$D,2,0)</f>
        <v>#N/A</v>
      </c>
      <c r="BV1906" s="80" t="str">
        <f>IF(
AND(AO1906="",BD1906="",BQ1906=""),
"EN PROCESO NOTIFICACION / COMUNICACION",
IF(
BT1906="",
"NO APLICA",
IF(
BU1906=60,
IF(AO1906&lt;&gt;"",AO1906,IF(BD1906&lt;&gt;"",BD1906,BQ1906))+60,
WORKDAY(
IF(AO1906&lt;&gt;"",AO1906,IF(BD1906&lt;&gt;"",BD1906,BQ1906)),
BU1906,
FESTIVOS_CO!A:A
)
)
))</f>
        <v>EN PROCESO NOTIFICACION / COMUNICACION</v>
      </c>
      <c r="BW1906" s="44"/>
      <c r="BX1906" s="53"/>
      <c r="BY1906" s="45"/>
      <c r="BZ1906" s="37"/>
      <c r="CA1906" s="54" t="str">
        <f t="shared" si="356"/>
        <v>PENDIENTE EJECUTORIA</v>
      </c>
      <c r="CB1906" s="59" t="str">
        <f t="shared" si="365"/>
        <v/>
      </c>
      <c r="CC1906" s="36"/>
      <c r="CD1906" s="40"/>
      <c r="CE1906" s="46"/>
      <c r="CF1906" s="40"/>
      <c r="CG1906" s="40"/>
      <c r="CH1906" s="40"/>
      <c r="CI1906" s="36"/>
      <c r="CJ1906" s="47"/>
      <c r="CK1906" s="40"/>
      <c r="CL1906" s="40"/>
      <c r="CM1906" s="40"/>
      <c r="CN1906" s="40"/>
    </row>
    <row r="1907" spans="1:92" ht="42.75" hidden="1">
      <c r="A1907" s="49" t="str">
        <f t="shared" si="357"/>
        <v>SIN GESTIÓN</v>
      </c>
      <c r="B1907" s="58"/>
      <c r="C1907" s="37"/>
      <c r="D1907" s="37"/>
      <c r="E1907" s="49" t="str">
        <f t="shared" si="358"/>
        <v>PENDIENTE NOTIFICACIÓN</v>
      </c>
      <c r="F1907" s="141" t="str">
        <f t="shared" si="359"/>
        <v>PENDIENTE NOTIFICACIÓN</v>
      </c>
      <c r="G1907" s="49" t="str">
        <f t="shared" si="360"/>
        <v/>
      </c>
      <c r="H1907" s="51" t="str">
        <f ca="1">IF(
L1907="",
"",
IF(
NETWORKDAYS(L1907,IF(M1907&lt;&gt;"",M1907,TODAY()),FESTIVOS_CO!A:A)&gt;2,
"VENCIDO",
IF(
NETWORKDAYS(L1907,IF(M1907&lt;&gt;"",M1907,TODAY()),FESTIVOS_CO!A:A)=2,
"ALERTA",
"A TIEMPO"
)))</f>
        <v/>
      </c>
      <c r="I1907" s="40"/>
      <c r="J1907" s="36"/>
      <c r="K1907" s="37"/>
      <c r="L1907" s="50"/>
      <c r="M1907" s="37"/>
      <c r="N1907" s="52"/>
      <c r="O1907" s="52"/>
      <c r="P1907" s="36"/>
      <c r="Q1907" s="36"/>
      <c r="R1907" s="40"/>
      <c r="S1907" s="36"/>
      <c r="T1907" s="40"/>
      <c r="U1907" s="40"/>
      <c r="V1907" s="81"/>
      <c r="W1907" s="40"/>
      <c r="X1907" s="40"/>
      <c r="Y1907" s="40"/>
      <c r="Z1907" s="38" t="str">
        <f>IFERROR(VLOOKUP(Y1907,DIRECTORIO!A:B,2,FALSE),"")</f>
        <v/>
      </c>
      <c r="AA1907" s="40"/>
      <c r="AB1907" s="40"/>
      <c r="AC1907" s="40"/>
      <c r="AD1907" s="40"/>
      <c r="AE1907" s="40"/>
      <c r="AF1907" s="40"/>
      <c r="AG1907" s="41" t="s">
        <v>109</v>
      </c>
      <c r="AH1907" s="42"/>
      <c r="AI1907" s="54" t="str">
        <f t="shared" ca="1" si="361"/>
        <v>PENDIENTE NOTIFICACIÓN ELECTRÓNICA</v>
      </c>
      <c r="AJ1907" s="37"/>
      <c r="AK1907" s="37"/>
      <c r="AL1907" s="37"/>
      <c r="AM1907" s="53" t="str">
        <f>IF(AK1907="","",WORKDAY(AK1907,5,FESTIVOS_CO!A:A))</f>
        <v/>
      </c>
      <c r="AN1907" s="37"/>
      <c r="AO1907" s="37"/>
      <c r="AP1907" s="54" t="str">
        <f t="shared" ca="1" si="366"/>
        <v>NO APLICA</v>
      </c>
      <c r="AQ1907" s="36"/>
      <c r="AR1907" s="43"/>
      <c r="AS1907" s="37"/>
      <c r="AT1907" s="36"/>
      <c r="AU1907" s="37"/>
      <c r="AV1907" s="36"/>
      <c r="AW1907" s="36"/>
      <c r="AX1907" s="37"/>
      <c r="AY1907" s="140" t="str">
        <f>IF(AU1907="","",WORKDAY(AU1907,5,FESTIVOS_CO!A:A))</f>
        <v/>
      </c>
      <c r="AZ1907" s="54" t="str">
        <f t="shared" ca="1" si="363"/>
        <v>NO APLICA</v>
      </c>
      <c r="BA1907" s="55" t="str">
        <f>IF(AX1907="","",WORKDAY(AX1907,5,FESTIVOS_CO!A:A))</f>
        <v/>
      </c>
      <c r="BB1907" s="39"/>
      <c r="BC1907" s="40"/>
      <c r="BD1907" s="40"/>
      <c r="BE1907" s="56" t="str">
        <f t="shared" ca="1" si="364"/>
        <v>NO APLICA</v>
      </c>
      <c r="BF1907" s="37"/>
      <c r="BG1907" s="45"/>
      <c r="BH1907" s="37"/>
      <c r="BI1907" s="36"/>
      <c r="BJ1907" s="37"/>
      <c r="BK1907" s="36"/>
      <c r="BL1907" s="36"/>
      <c r="BM1907" s="53" t="str">
        <f>IF(BJ1907="","",WORKDAY(BJ1907,5,FESTIVOS_CO!A:A))</f>
        <v/>
      </c>
      <c r="BN1907" s="57" t="str">
        <f t="shared" ca="1" si="362"/>
        <v>PENDIENTE HACER AVISO</v>
      </c>
      <c r="BO1907" s="54" t="str">
        <f t="shared" ca="1" si="355"/>
        <v>EN TRÁMITE NOTIF. POR AVISO</v>
      </c>
      <c r="BP1907" s="37"/>
      <c r="BQ1907" s="53" t="str">
        <f>IF(BP1907="","",WORKDAY(BP1907,5,FESTIVOS_CO!A:A))</f>
        <v/>
      </c>
      <c r="BR1907" s="37"/>
      <c r="BS1907" s="36"/>
      <c r="BT1907" s="38"/>
      <c r="BU1907" s="58" t="e">
        <f>VLOOKUP(BT1907,Hoja2!$C:$D,2,0)</f>
        <v>#N/A</v>
      </c>
      <c r="BV1907" s="80" t="str">
        <f>IF(
AND(AO1907="",BD1907="",BQ1907=""),
"EN PROCESO NOTIFICACION / COMUNICACION",
IF(
BT1907="",
"NO APLICA",
IF(
BU1907=60,
IF(AO1907&lt;&gt;"",AO1907,IF(BD1907&lt;&gt;"",BD1907,BQ1907))+60,
WORKDAY(
IF(AO1907&lt;&gt;"",AO1907,IF(BD1907&lt;&gt;"",BD1907,BQ1907)),
BU1907,
FESTIVOS_CO!A:A
)
)
))</f>
        <v>EN PROCESO NOTIFICACION / COMUNICACION</v>
      </c>
      <c r="BW1907" s="44"/>
      <c r="BX1907" s="53"/>
      <c r="BY1907" s="45"/>
      <c r="BZ1907" s="37"/>
      <c r="CA1907" s="54" t="str">
        <f t="shared" si="356"/>
        <v>PENDIENTE EJECUTORIA</v>
      </c>
      <c r="CB1907" s="59" t="str">
        <f t="shared" si="365"/>
        <v/>
      </c>
      <c r="CC1907" s="36"/>
      <c r="CD1907" s="40"/>
      <c r="CE1907" s="46"/>
      <c r="CF1907" s="40"/>
      <c r="CG1907" s="40"/>
      <c r="CH1907" s="40"/>
      <c r="CI1907" s="36"/>
      <c r="CJ1907" s="47"/>
      <c r="CK1907" s="40"/>
      <c r="CL1907" s="40"/>
      <c r="CM1907" s="40"/>
      <c r="CN1907" s="40"/>
    </row>
    <row r="1908" spans="1:92" ht="42.75" hidden="1">
      <c r="A1908" s="49" t="str">
        <f t="shared" si="357"/>
        <v>SIN GESTIÓN</v>
      </c>
      <c r="B1908" s="58"/>
      <c r="C1908" s="37"/>
      <c r="D1908" s="37"/>
      <c r="E1908" s="49" t="str">
        <f t="shared" si="358"/>
        <v>PENDIENTE NOTIFICACIÓN</v>
      </c>
      <c r="F1908" s="141" t="str">
        <f t="shared" si="359"/>
        <v>PENDIENTE NOTIFICACIÓN</v>
      </c>
      <c r="G1908" s="49" t="str">
        <f t="shared" si="360"/>
        <v/>
      </c>
      <c r="H1908" s="51" t="str">
        <f ca="1">IF(
L1908="",
"",
IF(
NETWORKDAYS(L1908,IF(M1908&lt;&gt;"",M1908,TODAY()),FESTIVOS_CO!A:A)&gt;2,
"VENCIDO",
IF(
NETWORKDAYS(L1908,IF(M1908&lt;&gt;"",M1908,TODAY()),FESTIVOS_CO!A:A)=2,
"ALERTA",
"A TIEMPO"
)))</f>
        <v/>
      </c>
      <c r="I1908" s="40"/>
      <c r="J1908" s="36"/>
      <c r="K1908" s="37"/>
      <c r="L1908" s="50"/>
      <c r="M1908" s="37"/>
      <c r="N1908" s="52"/>
      <c r="O1908" s="52"/>
      <c r="P1908" s="36"/>
      <c r="Q1908" s="36"/>
      <c r="R1908" s="40"/>
      <c r="S1908" s="36"/>
      <c r="T1908" s="40"/>
      <c r="U1908" s="40"/>
      <c r="V1908" s="81"/>
      <c r="W1908" s="40"/>
      <c r="X1908" s="40"/>
      <c r="Y1908" s="40"/>
      <c r="Z1908" s="38" t="str">
        <f>IFERROR(VLOOKUP(Y1908,DIRECTORIO!A:B,2,FALSE),"")</f>
        <v/>
      </c>
      <c r="AA1908" s="40"/>
      <c r="AB1908" s="40"/>
      <c r="AC1908" s="40"/>
      <c r="AD1908" s="40"/>
      <c r="AE1908" s="40"/>
      <c r="AF1908" s="40"/>
      <c r="AG1908" s="41" t="s">
        <v>109</v>
      </c>
      <c r="AH1908" s="42"/>
      <c r="AI1908" s="54" t="str">
        <f t="shared" ca="1" si="361"/>
        <v>PENDIENTE NOTIFICACIÓN ELECTRÓNICA</v>
      </c>
      <c r="AJ1908" s="37"/>
      <c r="AK1908" s="37"/>
      <c r="AL1908" s="37"/>
      <c r="AM1908" s="53" t="str">
        <f>IF(AK1908="","",WORKDAY(AK1908,5,FESTIVOS_CO!A:A))</f>
        <v/>
      </c>
      <c r="AN1908" s="37"/>
      <c r="AO1908" s="37"/>
      <c r="AP1908" s="54" t="str">
        <f t="shared" ca="1" si="366"/>
        <v>NO APLICA</v>
      </c>
      <c r="AQ1908" s="36"/>
      <c r="AR1908" s="43"/>
      <c r="AS1908" s="37"/>
      <c r="AT1908" s="36"/>
      <c r="AU1908" s="37"/>
      <c r="AV1908" s="36"/>
      <c r="AW1908" s="36"/>
      <c r="AX1908" s="37"/>
      <c r="AY1908" s="140" t="str">
        <f>IF(AU1908="","",WORKDAY(AU1908,5,FESTIVOS_CO!A:A))</f>
        <v/>
      </c>
      <c r="AZ1908" s="54" t="str">
        <f t="shared" ca="1" si="363"/>
        <v>NO APLICA</v>
      </c>
      <c r="BA1908" s="55" t="str">
        <f>IF(AX1908="","",WORKDAY(AX1908,5,FESTIVOS_CO!A:A))</f>
        <v/>
      </c>
      <c r="BB1908" s="39"/>
      <c r="BC1908" s="40"/>
      <c r="BD1908" s="40"/>
      <c r="BE1908" s="56" t="str">
        <f t="shared" ca="1" si="364"/>
        <v>NO APLICA</v>
      </c>
      <c r="BF1908" s="37"/>
      <c r="BG1908" s="45"/>
      <c r="BH1908" s="37"/>
      <c r="BI1908" s="36"/>
      <c r="BJ1908" s="37"/>
      <c r="BK1908" s="36"/>
      <c r="BL1908" s="36"/>
      <c r="BM1908" s="53" t="str">
        <f>IF(BJ1908="","",WORKDAY(BJ1908,5,FESTIVOS_CO!A:A))</f>
        <v/>
      </c>
      <c r="BN1908" s="57" t="str">
        <f t="shared" ca="1" si="362"/>
        <v>PENDIENTE HACER AVISO</v>
      </c>
      <c r="BO1908" s="54" t="str">
        <f t="shared" ca="1" si="355"/>
        <v>EN TRÁMITE NOTIF. POR AVISO</v>
      </c>
      <c r="BP1908" s="37"/>
      <c r="BQ1908" s="53" t="str">
        <f>IF(BP1908="","",WORKDAY(BP1908,5,FESTIVOS_CO!A:A))</f>
        <v/>
      </c>
      <c r="BR1908" s="37"/>
      <c r="BS1908" s="36"/>
      <c r="BT1908" s="38"/>
      <c r="BU1908" s="58" t="e">
        <f>VLOOKUP(BT1908,Hoja2!$C:$D,2,0)</f>
        <v>#N/A</v>
      </c>
      <c r="BV1908" s="80" t="str">
        <f>IF(
AND(AO1908="",BD1908="",BQ1908=""),
"EN PROCESO NOTIFICACION / COMUNICACION",
IF(
BT1908="",
"NO APLICA",
IF(
BU1908=60,
IF(AO1908&lt;&gt;"",AO1908,IF(BD1908&lt;&gt;"",BD1908,BQ1908))+60,
WORKDAY(
IF(AO1908&lt;&gt;"",AO1908,IF(BD1908&lt;&gt;"",BD1908,BQ1908)),
BU1908,
FESTIVOS_CO!A:A
)
)
))</f>
        <v>EN PROCESO NOTIFICACION / COMUNICACION</v>
      </c>
      <c r="BW1908" s="44"/>
      <c r="BX1908" s="53"/>
      <c r="BY1908" s="45"/>
      <c r="BZ1908" s="37"/>
      <c r="CA1908" s="54" t="str">
        <f t="shared" si="356"/>
        <v>PENDIENTE EJECUTORIA</v>
      </c>
      <c r="CB1908" s="59" t="str">
        <f t="shared" si="365"/>
        <v/>
      </c>
      <c r="CC1908" s="36"/>
      <c r="CD1908" s="40"/>
      <c r="CE1908" s="46"/>
      <c r="CF1908" s="40"/>
      <c r="CG1908" s="40"/>
      <c r="CH1908" s="40"/>
      <c r="CI1908" s="36"/>
      <c r="CJ1908" s="47"/>
      <c r="CK1908" s="40"/>
      <c r="CL1908" s="40"/>
      <c r="CM1908" s="40"/>
      <c r="CN1908" s="40"/>
    </row>
    <row r="1909" spans="1:92" ht="42.75" hidden="1">
      <c r="A1909" s="49" t="str">
        <f t="shared" si="357"/>
        <v>SIN GESTIÓN</v>
      </c>
      <c r="B1909" s="58"/>
      <c r="C1909" s="37"/>
      <c r="D1909" s="37"/>
      <c r="E1909" s="49" t="str">
        <f t="shared" si="358"/>
        <v>PENDIENTE NOTIFICACIÓN</v>
      </c>
      <c r="F1909" s="141" t="str">
        <f t="shared" si="359"/>
        <v>PENDIENTE NOTIFICACIÓN</v>
      </c>
      <c r="G1909" s="49" t="str">
        <f t="shared" si="360"/>
        <v/>
      </c>
      <c r="H1909" s="51" t="str">
        <f ca="1">IF(
L1909="",
"",
IF(
NETWORKDAYS(L1909,IF(M1909&lt;&gt;"",M1909,TODAY()),FESTIVOS_CO!A:A)&gt;2,
"VENCIDO",
IF(
NETWORKDAYS(L1909,IF(M1909&lt;&gt;"",M1909,TODAY()),FESTIVOS_CO!A:A)=2,
"ALERTA",
"A TIEMPO"
)))</f>
        <v/>
      </c>
      <c r="I1909" s="40"/>
      <c r="J1909" s="36"/>
      <c r="K1909" s="37"/>
      <c r="L1909" s="50"/>
      <c r="M1909" s="37"/>
      <c r="N1909" s="52"/>
      <c r="O1909" s="52"/>
      <c r="P1909" s="36"/>
      <c r="Q1909" s="36"/>
      <c r="R1909" s="40"/>
      <c r="S1909" s="36"/>
      <c r="T1909" s="40"/>
      <c r="U1909" s="40"/>
      <c r="V1909" s="81"/>
      <c r="W1909" s="40"/>
      <c r="X1909" s="40"/>
      <c r="Y1909" s="40"/>
      <c r="Z1909" s="38" t="str">
        <f>IFERROR(VLOOKUP(Y1909,DIRECTORIO!A:B,2,FALSE),"")</f>
        <v/>
      </c>
      <c r="AA1909" s="40"/>
      <c r="AB1909" s="40"/>
      <c r="AC1909" s="40"/>
      <c r="AD1909" s="40"/>
      <c r="AE1909" s="40"/>
      <c r="AF1909" s="40"/>
      <c r="AG1909" s="41" t="s">
        <v>109</v>
      </c>
      <c r="AH1909" s="42"/>
      <c r="AI1909" s="54" t="str">
        <f t="shared" ca="1" si="361"/>
        <v>PENDIENTE NOTIFICACIÓN ELECTRÓNICA</v>
      </c>
      <c r="AJ1909" s="37"/>
      <c r="AK1909" s="37"/>
      <c r="AL1909" s="37"/>
      <c r="AM1909" s="53" t="str">
        <f>IF(AK1909="","",WORKDAY(AK1909,5,FESTIVOS_CO!A:A))</f>
        <v/>
      </c>
      <c r="AN1909" s="37"/>
      <c r="AO1909" s="37"/>
      <c r="AP1909" s="54" t="str">
        <f t="shared" ca="1" si="366"/>
        <v>NO APLICA</v>
      </c>
      <c r="AQ1909" s="36"/>
      <c r="AR1909" s="43"/>
      <c r="AS1909" s="37"/>
      <c r="AT1909" s="36"/>
      <c r="AU1909" s="37"/>
      <c r="AV1909" s="36"/>
      <c r="AW1909" s="36"/>
      <c r="AX1909" s="37"/>
      <c r="AY1909" s="140" t="str">
        <f>IF(AU1909="","",WORKDAY(AU1909,5,FESTIVOS_CO!A:A))</f>
        <v/>
      </c>
      <c r="AZ1909" s="54" t="str">
        <f t="shared" ca="1" si="363"/>
        <v>NO APLICA</v>
      </c>
      <c r="BA1909" s="55" t="str">
        <f>IF(AX1909="","",WORKDAY(AX1909,5,FESTIVOS_CO!A:A))</f>
        <v/>
      </c>
      <c r="BB1909" s="39"/>
      <c r="BC1909" s="40"/>
      <c r="BD1909" s="40"/>
      <c r="BE1909" s="56" t="str">
        <f t="shared" ca="1" si="364"/>
        <v>NO APLICA</v>
      </c>
      <c r="BF1909" s="37"/>
      <c r="BG1909" s="45"/>
      <c r="BH1909" s="37"/>
      <c r="BI1909" s="36"/>
      <c r="BJ1909" s="37"/>
      <c r="BK1909" s="36"/>
      <c r="BL1909" s="36"/>
      <c r="BM1909" s="53" t="str">
        <f>IF(BJ1909="","",WORKDAY(BJ1909,5,FESTIVOS_CO!A:A))</f>
        <v/>
      </c>
      <c r="BN1909" s="57" t="str">
        <f t="shared" ca="1" si="362"/>
        <v>PENDIENTE HACER AVISO</v>
      </c>
      <c r="BO1909" s="54" t="str">
        <f t="shared" ca="1" si="355"/>
        <v>EN TRÁMITE NOTIF. POR AVISO</v>
      </c>
      <c r="BP1909" s="37"/>
      <c r="BQ1909" s="53" t="str">
        <f>IF(BP1909="","",WORKDAY(BP1909,5,FESTIVOS_CO!A:A))</f>
        <v/>
      </c>
      <c r="BR1909" s="37"/>
      <c r="BS1909" s="36"/>
      <c r="BT1909" s="38"/>
      <c r="BU1909" s="58" t="e">
        <f>VLOOKUP(BT1909,Hoja2!$C:$D,2,0)</f>
        <v>#N/A</v>
      </c>
      <c r="BV1909" s="80" t="str">
        <f>IF(
AND(AO1909="",BD1909="",BQ1909=""),
"EN PROCESO NOTIFICACION / COMUNICACION",
IF(
BT1909="",
"NO APLICA",
IF(
BU1909=60,
IF(AO1909&lt;&gt;"",AO1909,IF(BD1909&lt;&gt;"",BD1909,BQ1909))+60,
WORKDAY(
IF(AO1909&lt;&gt;"",AO1909,IF(BD1909&lt;&gt;"",BD1909,BQ1909)),
BU1909,
FESTIVOS_CO!A:A
)
)
))</f>
        <v>EN PROCESO NOTIFICACION / COMUNICACION</v>
      </c>
      <c r="BW1909" s="44"/>
      <c r="BX1909" s="53"/>
      <c r="BY1909" s="45"/>
      <c r="BZ1909" s="37"/>
      <c r="CA1909" s="54" t="str">
        <f t="shared" si="356"/>
        <v>PENDIENTE EJECUTORIA</v>
      </c>
      <c r="CB1909" s="59" t="str">
        <f t="shared" si="365"/>
        <v/>
      </c>
      <c r="CC1909" s="36"/>
      <c r="CD1909" s="40"/>
      <c r="CE1909" s="46"/>
      <c r="CF1909" s="40"/>
      <c r="CG1909" s="40"/>
      <c r="CH1909" s="40"/>
      <c r="CI1909" s="36"/>
      <c r="CJ1909" s="47"/>
      <c r="CK1909" s="40"/>
      <c r="CL1909" s="40"/>
      <c r="CM1909" s="40"/>
      <c r="CN1909" s="40"/>
    </row>
    <row r="1910" spans="1:92" ht="42.75" hidden="1">
      <c r="A1910" s="49" t="str">
        <f t="shared" si="357"/>
        <v>SIN GESTIÓN</v>
      </c>
      <c r="B1910" s="58"/>
      <c r="C1910" s="37"/>
      <c r="D1910" s="37"/>
      <c r="E1910" s="49" t="str">
        <f t="shared" si="358"/>
        <v>PENDIENTE NOTIFICACIÓN</v>
      </c>
      <c r="F1910" s="141" t="str">
        <f t="shared" si="359"/>
        <v>PENDIENTE NOTIFICACIÓN</v>
      </c>
      <c r="G1910" s="49" t="str">
        <f t="shared" si="360"/>
        <v/>
      </c>
      <c r="H1910" s="51" t="str">
        <f ca="1">IF(
L1910="",
"",
IF(
NETWORKDAYS(L1910,IF(M1910&lt;&gt;"",M1910,TODAY()),FESTIVOS_CO!A:A)&gt;2,
"VENCIDO",
IF(
NETWORKDAYS(L1910,IF(M1910&lt;&gt;"",M1910,TODAY()),FESTIVOS_CO!A:A)=2,
"ALERTA",
"A TIEMPO"
)))</f>
        <v/>
      </c>
      <c r="I1910" s="40"/>
      <c r="J1910" s="36"/>
      <c r="K1910" s="37"/>
      <c r="L1910" s="50"/>
      <c r="M1910" s="37"/>
      <c r="N1910" s="52"/>
      <c r="O1910" s="52"/>
      <c r="P1910" s="36"/>
      <c r="Q1910" s="36"/>
      <c r="R1910" s="40"/>
      <c r="S1910" s="36"/>
      <c r="T1910" s="40"/>
      <c r="U1910" s="40"/>
      <c r="V1910" s="81"/>
      <c r="W1910" s="40"/>
      <c r="X1910" s="40"/>
      <c r="Y1910" s="40"/>
      <c r="Z1910" s="38" t="str">
        <f>IFERROR(VLOOKUP(Y1910,DIRECTORIO!A:B,2,FALSE),"")</f>
        <v/>
      </c>
      <c r="AA1910" s="40"/>
      <c r="AB1910" s="40"/>
      <c r="AC1910" s="40"/>
      <c r="AD1910" s="40"/>
      <c r="AE1910" s="40"/>
      <c r="AF1910" s="40"/>
      <c r="AG1910" s="41" t="s">
        <v>109</v>
      </c>
      <c r="AH1910" s="42"/>
      <c r="AI1910" s="54" t="str">
        <f t="shared" ca="1" si="361"/>
        <v>PENDIENTE NOTIFICACIÓN ELECTRÓNICA</v>
      </c>
      <c r="AJ1910" s="37"/>
      <c r="AK1910" s="37"/>
      <c r="AL1910" s="37"/>
      <c r="AM1910" s="53" t="str">
        <f>IF(AK1910="","",WORKDAY(AK1910,5,FESTIVOS_CO!A:A))</f>
        <v/>
      </c>
      <c r="AN1910" s="37"/>
      <c r="AO1910" s="37"/>
      <c r="AP1910" s="54" t="str">
        <f t="shared" ca="1" si="366"/>
        <v>NO APLICA</v>
      </c>
      <c r="AQ1910" s="36"/>
      <c r="AR1910" s="43"/>
      <c r="AS1910" s="37"/>
      <c r="AT1910" s="36"/>
      <c r="AU1910" s="37"/>
      <c r="AV1910" s="36"/>
      <c r="AW1910" s="36"/>
      <c r="AX1910" s="37"/>
      <c r="AY1910" s="140" t="str">
        <f>IF(AU1910="","",WORKDAY(AU1910,5,FESTIVOS_CO!A:A))</f>
        <v/>
      </c>
      <c r="AZ1910" s="54" t="str">
        <f t="shared" ca="1" si="363"/>
        <v>NO APLICA</v>
      </c>
      <c r="BA1910" s="55" t="str">
        <f>IF(AX1910="","",WORKDAY(AX1910,5,FESTIVOS_CO!A:A))</f>
        <v/>
      </c>
      <c r="BB1910" s="39"/>
      <c r="BC1910" s="40"/>
      <c r="BD1910" s="40"/>
      <c r="BE1910" s="56" t="str">
        <f t="shared" ca="1" si="364"/>
        <v>NO APLICA</v>
      </c>
      <c r="BF1910" s="37"/>
      <c r="BG1910" s="45"/>
      <c r="BH1910" s="37"/>
      <c r="BI1910" s="36"/>
      <c r="BJ1910" s="37"/>
      <c r="BK1910" s="36"/>
      <c r="BL1910" s="36"/>
      <c r="BM1910" s="53" t="str">
        <f>IF(BJ1910="","",WORKDAY(BJ1910,5,FESTIVOS_CO!A:A))</f>
        <v/>
      </c>
      <c r="BN1910" s="57" t="str">
        <f t="shared" ca="1" si="362"/>
        <v>PENDIENTE HACER AVISO</v>
      </c>
      <c r="BO1910" s="54" t="str">
        <f t="shared" ref="BO1910:BO1973" ca="1" si="367">IF(BN1910="NOTIFICACIÓN PERSONAL COMPLETA",
"NO PROCEDE AVISO",
IF(BR1910="SI",
"NOTIFICACION POR AVISO TERMINADA",
IF(BE1910="NO PROCEDE",
"NO PROCEDE AVISO",
IF(BN1910="VERIFICAR SI PROCEDE RECURSO",
"NOTIFICACIÓN POR AVISO COMPLETA",
"EN TRÁMITE NOTIF. POR AVISO"
))))</f>
        <v>EN TRÁMITE NOTIF. POR AVISO</v>
      </c>
      <c r="BP1910" s="37"/>
      <c r="BQ1910" s="53" t="str">
        <f>IF(BP1910="","",WORKDAY(BP1910,5,FESTIVOS_CO!A:A))</f>
        <v/>
      </c>
      <c r="BR1910" s="37"/>
      <c r="BS1910" s="36"/>
      <c r="BT1910" s="38"/>
      <c r="BU1910" s="58" t="e">
        <f>VLOOKUP(BT1910,Hoja2!$C:$D,2,0)</f>
        <v>#N/A</v>
      </c>
      <c r="BV1910" s="80" t="str">
        <f>IF(
AND(AO1910="",BD1910="",BQ1910=""),
"EN PROCESO NOTIFICACION / COMUNICACION",
IF(
BT1910="",
"NO APLICA",
IF(
BU1910=60,
IF(AO1910&lt;&gt;"",AO1910,IF(BD1910&lt;&gt;"",BD1910,BQ1910))+60,
WORKDAY(
IF(AO1910&lt;&gt;"",AO1910,IF(BD1910&lt;&gt;"",BD1910,BQ1910)),
BU1910,
FESTIVOS_CO!A:A
)
)
))</f>
        <v>EN PROCESO NOTIFICACION / COMUNICACION</v>
      </c>
      <c r="BW1910" s="44"/>
      <c r="BX1910" s="53"/>
      <c r="BY1910" s="45"/>
      <c r="BZ1910" s="37"/>
      <c r="CA1910" s="54" t="str">
        <f t="shared" ref="CA1910:CA1973" si="368">IF(BW1910&lt;&gt;"SI",
"PENDIENTE EJECUTORIA",
IF(AND(BX1910="",BY1910="",BZ1910=""),
"PENDIENTE HACER EJECUTORIA",
IF(AND(BX1910&lt;&gt;"",BY1910="",BZ1910=""),
"PENDIENTE REVISION EJECUTORIA",
IF(AND(BX1910&lt;&gt;"",BY1910&lt;&gt;"",BZ1910=""),
"PENDIENTE FIRMA EJECUTORIA",
"PROCESO EJECUTORIA TERMINADO"
))))</f>
        <v>PENDIENTE EJECUTORIA</v>
      </c>
      <c r="CB1910" s="59" t="str">
        <f t="shared" si="365"/>
        <v/>
      </c>
      <c r="CC1910" s="36"/>
      <c r="CD1910" s="40"/>
      <c r="CE1910" s="46"/>
      <c r="CF1910" s="40"/>
      <c r="CG1910" s="40"/>
      <c r="CH1910" s="40"/>
      <c r="CI1910" s="36"/>
      <c r="CJ1910" s="47"/>
      <c r="CK1910" s="40"/>
      <c r="CL1910" s="40"/>
      <c r="CM1910" s="40"/>
      <c r="CN1910" s="40"/>
    </row>
    <row r="1911" spans="1:92" ht="42.75" hidden="1">
      <c r="A1911" s="49" t="str">
        <f t="shared" si="357"/>
        <v>SIN GESTIÓN</v>
      </c>
      <c r="B1911" s="58"/>
      <c r="C1911" s="37"/>
      <c r="D1911" s="37"/>
      <c r="E1911" s="49" t="str">
        <f t="shared" si="358"/>
        <v>PENDIENTE NOTIFICACIÓN</v>
      </c>
      <c r="F1911" s="141" t="str">
        <f t="shared" si="359"/>
        <v>PENDIENTE NOTIFICACIÓN</v>
      </c>
      <c r="G1911" s="49" t="str">
        <f t="shared" si="360"/>
        <v/>
      </c>
      <c r="H1911" s="51" t="str">
        <f ca="1">IF(
L1911="",
"",
IF(
NETWORKDAYS(L1911,IF(M1911&lt;&gt;"",M1911,TODAY()),FESTIVOS_CO!A:A)&gt;2,
"VENCIDO",
IF(
NETWORKDAYS(L1911,IF(M1911&lt;&gt;"",M1911,TODAY()),FESTIVOS_CO!A:A)=2,
"ALERTA",
"A TIEMPO"
)))</f>
        <v/>
      </c>
      <c r="I1911" s="40"/>
      <c r="J1911" s="36"/>
      <c r="K1911" s="37"/>
      <c r="L1911" s="50"/>
      <c r="M1911" s="37"/>
      <c r="N1911" s="52"/>
      <c r="O1911" s="52"/>
      <c r="P1911" s="36"/>
      <c r="Q1911" s="36"/>
      <c r="R1911" s="40"/>
      <c r="S1911" s="36"/>
      <c r="T1911" s="40"/>
      <c r="U1911" s="40"/>
      <c r="V1911" s="81"/>
      <c r="W1911" s="40"/>
      <c r="X1911" s="40"/>
      <c r="Y1911" s="40"/>
      <c r="Z1911" s="38" t="str">
        <f>IFERROR(VLOOKUP(Y1911,DIRECTORIO!A:B,2,FALSE),"")</f>
        <v/>
      </c>
      <c r="AA1911" s="40"/>
      <c r="AB1911" s="40"/>
      <c r="AC1911" s="40"/>
      <c r="AD1911" s="40"/>
      <c r="AE1911" s="40"/>
      <c r="AF1911" s="40"/>
      <c r="AG1911" s="41" t="s">
        <v>109</v>
      </c>
      <c r="AH1911" s="42"/>
      <c r="AI1911" s="54" t="str">
        <f t="shared" ca="1" si="361"/>
        <v>PENDIENTE NOTIFICACIÓN ELECTRÓNICA</v>
      </c>
      <c r="AJ1911" s="37"/>
      <c r="AK1911" s="37"/>
      <c r="AL1911" s="37"/>
      <c r="AM1911" s="53" t="str">
        <f>IF(AK1911="","",WORKDAY(AK1911,5,FESTIVOS_CO!A:A))</f>
        <v/>
      </c>
      <c r="AN1911" s="37"/>
      <c r="AO1911" s="37"/>
      <c r="AP1911" s="54" t="str">
        <f t="shared" ca="1" si="366"/>
        <v>NO APLICA</v>
      </c>
      <c r="AQ1911" s="36"/>
      <c r="AR1911" s="43"/>
      <c r="AS1911" s="37"/>
      <c r="AT1911" s="36"/>
      <c r="AU1911" s="37"/>
      <c r="AV1911" s="36"/>
      <c r="AW1911" s="36"/>
      <c r="AX1911" s="37"/>
      <c r="AY1911" s="140" t="str">
        <f>IF(AU1911="","",WORKDAY(AU1911,5,FESTIVOS_CO!A:A))</f>
        <v/>
      </c>
      <c r="AZ1911" s="54" t="str">
        <f t="shared" ca="1" si="363"/>
        <v>NO APLICA</v>
      </c>
      <c r="BA1911" s="55" t="str">
        <f>IF(AX1911="","",WORKDAY(AX1911,5,FESTIVOS_CO!A:A))</f>
        <v/>
      </c>
      <c r="BB1911" s="39"/>
      <c r="BC1911" s="40"/>
      <c r="BD1911" s="40"/>
      <c r="BE1911" s="56" t="str">
        <f t="shared" ca="1" si="364"/>
        <v>NO APLICA</v>
      </c>
      <c r="BF1911" s="37"/>
      <c r="BG1911" s="45"/>
      <c r="BH1911" s="37"/>
      <c r="BI1911" s="36"/>
      <c r="BJ1911" s="37"/>
      <c r="BK1911" s="36"/>
      <c r="BL1911" s="36"/>
      <c r="BM1911" s="53" t="str">
        <f>IF(BJ1911="","",WORKDAY(BJ1911,5,FESTIVOS_CO!A:A))</f>
        <v/>
      </c>
      <c r="BN1911" s="57" t="str">
        <f t="shared" ca="1" si="362"/>
        <v>PENDIENTE HACER AVISO</v>
      </c>
      <c r="BO1911" s="54" t="str">
        <f t="shared" ca="1" si="367"/>
        <v>EN TRÁMITE NOTIF. POR AVISO</v>
      </c>
      <c r="BP1911" s="37"/>
      <c r="BQ1911" s="53" t="str">
        <f>IF(BP1911="","",WORKDAY(BP1911,5,FESTIVOS_CO!A:A))</f>
        <v/>
      </c>
      <c r="BR1911" s="37"/>
      <c r="BS1911" s="36"/>
      <c r="BT1911" s="38"/>
      <c r="BU1911" s="58" t="e">
        <f>VLOOKUP(BT1911,Hoja2!$C:$D,2,0)</f>
        <v>#N/A</v>
      </c>
      <c r="BV1911" s="80" t="str">
        <f>IF(
AND(AO1911="",BD1911="",BQ1911=""),
"EN PROCESO NOTIFICACION / COMUNICACION",
IF(
BT1911="",
"NO APLICA",
IF(
BU1911=60,
IF(AO1911&lt;&gt;"",AO1911,IF(BD1911&lt;&gt;"",BD1911,BQ1911))+60,
WORKDAY(
IF(AO1911&lt;&gt;"",AO1911,IF(BD1911&lt;&gt;"",BD1911,BQ1911)),
BU1911,
FESTIVOS_CO!A:A
)
)
))</f>
        <v>EN PROCESO NOTIFICACION / COMUNICACION</v>
      </c>
      <c r="BW1911" s="44"/>
      <c r="BX1911" s="53"/>
      <c r="BY1911" s="45"/>
      <c r="BZ1911" s="37"/>
      <c r="CA1911" s="54" t="str">
        <f t="shared" si="368"/>
        <v>PENDIENTE EJECUTORIA</v>
      </c>
      <c r="CB1911" s="59" t="str">
        <f t="shared" si="365"/>
        <v/>
      </c>
      <c r="CC1911" s="36"/>
      <c r="CD1911" s="40"/>
      <c r="CE1911" s="46"/>
      <c r="CF1911" s="40"/>
      <c r="CG1911" s="40"/>
      <c r="CH1911" s="40"/>
      <c r="CI1911" s="36"/>
      <c r="CJ1911" s="47"/>
      <c r="CK1911" s="40"/>
      <c r="CL1911" s="40"/>
      <c r="CM1911" s="40"/>
      <c r="CN1911" s="40"/>
    </row>
    <row r="1912" spans="1:92" ht="42.75" hidden="1">
      <c r="A1912" s="49" t="str">
        <f t="shared" ref="A1912:A1975" si="369">IF(
AND(Q1912="NO",S1912&lt;&gt;"SI"),
"TERMINADO PRODUCTO NO CONFORME",
IF(
AND(
COUNTBLANK(AJ1912:AO1912)=COLUMNS(AJ1912:AO1912),
COUNTBLANK(AQ1912:AY1912)=COLUMNS(AQ1912:AY1912),
COUNTBLANK(BC1912:BD1912)=COLUMNS(BC1912:BD1912),
COUNTBLANK(BF1912:BM1912)=COLUMNS(BF1912:BM1912),
COUNTBLANK(BP1912:BR1912)=COLUMNS(BP1912:BR1912)
),
"SIN GESTIÓN",
IF(
AND(BC1912&lt;&gt;"",BD1912&lt;&gt;"",AO1912="",AX1912="",BQ1912=""),
"NOTIFICADO POR CONDUCTA CONCLUYENTE",
IF(
AI1912="NOTIFICACIÓN ELECTRÓNICA EFECTIVA",
CA1912,
IF(
OR(
AI1912="NO PROCEDE NOTIFICACIÓN ELECTRÓNICA",
AI1912="REALIZAR CITACIÓN",
AI1912="NOTIFICACIÓN ELECTRÓNICA NO EFECTIVA"
),
IF(
AZ1912="HACER AVISO",
IF(
OR(
BN1912="NOTIFICACIÓN POR AVISO TERMINADA",
BN1912="NOTIFICACIÓN PERSONAL COMPLETA"
),
CA1912,
BN1912
),
AZ1912
),
AI1912
)
)
)
))</f>
        <v>SIN GESTIÓN</v>
      </c>
      <c r="B1912" s="58"/>
      <c r="C1912" s="37"/>
      <c r="D1912" s="37"/>
      <c r="E1912" s="49" t="str">
        <f t="shared" ref="E1912:E1975" si="370">IF(AN1912="SI",
"NOTIFICACIÓN ELECTRÓNICA",
IF(AND(BC1912&lt;&gt;"",BD1912&lt;&gt;""),
"NOTIFICACIÓN PERSONAL",
IF(BL1912="SI",
"NOTIFICACIÓN POR AVISO",
"PENDIENTE NOTIFICACIÓN"
)))</f>
        <v>PENDIENTE NOTIFICACIÓN</v>
      </c>
      <c r="F1912" s="141" t="str">
        <f t="shared" ref="F1912:F1975" si="371">IF(
AND(AN1912&lt;&gt;"SI",AW1912&lt;&gt;"SI",BL1912&lt;&gt;"SI",BC1912="",BD1912=""),
"PENDIENTE NOTIFICACIÓN",
IF(AN1912="SI",
AO1912,
IF(AW1912="SI",
AX1912,
IF(AND(BC1912&lt;&gt;"",BD1912&lt;&gt;""),
BD1912,
IF(BL1912="SI",
BQ1912,
"PENDIENTE NOTIFICACIÓN"
)))))</f>
        <v>PENDIENTE NOTIFICACIÓN</v>
      </c>
      <c r="G1912" s="49" t="str">
        <f t="shared" ref="G1912:G1975" si="372">IF(
OR(
C1912="",
F1912="PENDIENTE NOTIFICACIÓN",
NOT(ISNUMBER(C1912)),
NOT(ISNUMBER(F1912)),
F1912&lt;C1912
),
"",
F1912-C1912
)</f>
        <v/>
      </c>
      <c r="H1912" s="51" t="str">
        <f ca="1">IF(
L1912="",
"",
IF(
NETWORKDAYS(L1912,IF(M1912&lt;&gt;"",M1912,TODAY()),FESTIVOS_CO!A:A)&gt;2,
"VENCIDO",
IF(
NETWORKDAYS(L1912,IF(M1912&lt;&gt;"",M1912,TODAY()),FESTIVOS_CO!A:A)=2,
"ALERTA",
"A TIEMPO"
)))</f>
        <v/>
      </c>
      <c r="I1912" s="40"/>
      <c r="J1912" s="36"/>
      <c r="K1912" s="37"/>
      <c r="L1912" s="50"/>
      <c r="M1912" s="37"/>
      <c r="N1912" s="52"/>
      <c r="O1912" s="52"/>
      <c r="P1912" s="36"/>
      <c r="Q1912" s="36"/>
      <c r="R1912" s="40"/>
      <c r="S1912" s="36"/>
      <c r="T1912" s="40"/>
      <c r="U1912" s="40"/>
      <c r="V1912" s="81"/>
      <c r="W1912" s="40"/>
      <c r="X1912" s="40"/>
      <c r="Y1912" s="40"/>
      <c r="Z1912" s="38" t="str">
        <f>IFERROR(VLOOKUP(Y1912,DIRECTORIO!A:B,2,FALSE),"")</f>
        <v/>
      </c>
      <c r="AA1912" s="40"/>
      <c r="AB1912" s="40"/>
      <c r="AC1912" s="40"/>
      <c r="AD1912" s="40"/>
      <c r="AE1912" s="40"/>
      <c r="AF1912" s="40"/>
      <c r="AG1912" s="41" t="s">
        <v>109</v>
      </c>
      <c r="AH1912" s="42"/>
      <c r="AI1912" s="54" t="str">
        <f t="shared" ref="AI1912:AI1975" ca="1" si="373">IF(AL1912="NO",
"REALIZAR CITACIÓN",
IF(AND(AJ1912="SI",AL1912&lt;&gt;"SI",AL1912&lt;&gt;"NO"),
"PENDIENTE ENTREGA NOTIFICACIÓN ELECTRÓNICA",
IF(AND(AJ1912="SI",AL1912="SI",AN1912="SI"),
"NOTIFICACIÓN ELECTRÓNICA EFECTIVA",
IF(AND(AJ1912="",AK1912="",AL1912="",AM1912="",AN1912="",AO1912=""),
"PENDIENTE NOTIFICACIÓN ELECTRÓNICA",
IF(AJ1912="NO",
"NO PROCEDE NOTIFICACIÓN ELECTRÓNICA",
IF(AND(AJ1912="SI",F1912=""),
"PENDIENTE ENVÍO NOTIFICACIÓN ELECTRÓNICA",
IF(AND(AJ1912="SI",TODAY()-F1912&lt;=5),
"EN ESPERA DE NOTIFICACIÓN ELECTRÓNICA (5 DÍAS)",
"NOTIFICACIÓN ELECTRÓNICA NO EFECTIVA"
)))))))</f>
        <v>PENDIENTE NOTIFICACIÓN ELECTRÓNICA</v>
      </c>
      <c r="AJ1912" s="37"/>
      <c r="AK1912" s="37"/>
      <c r="AL1912" s="37"/>
      <c r="AM1912" s="53" t="str">
        <f>IF(AK1912="","",WORKDAY(AK1912,5,FESTIVOS_CO!A:A))</f>
        <v/>
      </c>
      <c r="AN1912" s="37"/>
      <c r="AO1912" s="37"/>
      <c r="AP1912" s="54" t="str">
        <f t="shared" ca="1" si="366"/>
        <v>NO APLICA</v>
      </c>
      <c r="AQ1912" s="36"/>
      <c r="AR1912" s="43"/>
      <c r="AS1912" s="37"/>
      <c r="AT1912" s="36"/>
      <c r="AU1912" s="37"/>
      <c r="AV1912" s="36"/>
      <c r="AW1912" s="36"/>
      <c r="AX1912" s="37"/>
      <c r="AY1912" s="140" t="str">
        <f>IF(AU1912="","",WORKDAY(AU1912,5,FESTIVOS_CO!A:A))</f>
        <v/>
      </c>
      <c r="AZ1912" s="54" t="str">
        <f t="shared" ca="1" si="363"/>
        <v>NO APLICA</v>
      </c>
      <c r="BA1912" s="55" t="str">
        <f>IF(AX1912="","",WORKDAY(AX1912,5,FESTIVOS_CO!A:A))</f>
        <v/>
      </c>
      <c r="BB1912" s="39"/>
      <c r="BC1912" s="40"/>
      <c r="BD1912" s="40"/>
      <c r="BE1912" s="56" t="str">
        <f t="shared" ca="1" si="364"/>
        <v>NO APLICA</v>
      </c>
      <c r="BF1912" s="37"/>
      <c r="BG1912" s="45"/>
      <c r="BH1912" s="37"/>
      <c r="BI1912" s="36"/>
      <c r="BJ1912" s="37"/>
      <c r="BK1912" s="36"/>
      <c r="BL1912" s="36"/>
      <c r="BM1912" s="53" t="str">
        <f>IF(BJ1912="","",WORKDAY(BJ1912,5,FESTIVOS_CO!A:A))</f>
        <v/>
      </c>
      <c r="BN1912" s="57" t="str">
        <f t="shared" ref="BN1912:BN1975" ca="1" si="374">IF(
AND(AZ1912="CITACIÓN COMPLETA EN ESPERA DE NOTIFICACION PERSONAL",BB1912="NO"),
"PENDIENTE HACER AVISO",
IF(AND(BC1912&lt;&gt;"",BD1912&lt;&gt;""),
"NOTIFICACIÓN PERSONAL COMPLETA",
IF(BR1912="SI",
"NOTIFICACIÓN POR AVISO TERMINADA",
IF(BE1912="NO PROCEDE",
"NO PROCEDE",
IF(BF1912="",
"PENDIENTE HACER AVISO",
IF(BG1912="",
"PENDIENTE REVISIÓN AVISO",
IF(BH1912="",
"PENDIENTE FIRMA AVISO",
IF(BI1912="",
"PENDIENTE RADICAR AVISO",
IF(BL1912="",
"EN TRÁMITE DE ENTREGA AVISO",
IF(BL1912="NO",
"PUBLICAR AVISO CARTELERA",
IF(BL1912="SI",
"VERIFICAR SI PROCEDE RECURSO",
IF(BE1912="HACER AVISO",
"HACER AVISO",
"NO APLICA"
))))))))))))</f>
        <v>PENDIENTE HACER AVISO</v>
      </c>
      <c r="BO1912" s="54" t="str">
        <f t="shared" ca="1" si="367"/>
        <v>EN TRÁMITE NOTIF. POR AVISO</v>
      </c>
      <c r="BP1912" s="37"/>
      <c r="BQ1912" s="53" t="str">
        <f>IF(BP1912="","",WORKDAY(BP1912,5,FESTIVOS_CO!A:A))</f>
        <v/>
      </c>
      <c r="BR1912" s="37"/>
      <c r="BS1912" s="36"/>
      <c r="BT1912" s="38"/>
      <c r="BU1912" s="58" t="e">
        <f>VLOOKUP(BT1912,Hoja2!$C:$D,2,0)</f>
        <v>#N/A</v>
      </c>
      <c r="BV1912" s="80" t="str">
        <f>IF(
AND(AO1912="",BD1912="",BQ1912=""),
"EN PROCESO NOTIFICACION / COMUNICACION",
IF(
BT1912="",
"NO APLICA",
IF(
BU1912=60,
IF(AO1912&lt;&gt;"",AO1912,IF(BD1912&lt;&gt;"",BD1912,BQ1912))+60,
WORKDAY(
IF(AO1912&lt;&gt;"",AO1912,IF(BD1912&lt;&gt;"",BD1912,BQ1912)),
BU1912,
FESTIVOS_CO!A:A
)
)
))</f>
        <v>EN PROCESO NOTIFICACION / COMUNICACION</v>
      </c>
      <c r="BW1912" s="44"/>
      <c r="BX1912" s="53"/>
      <c r="BY1912" s="45"/>
      <c r="BZ1912" s="37"/>
      <c r="CA1912" s="54" t="str">
        <f t="shared" si="368"/>
        <v>PENDIENTE EJECUTORIA</v>
      </c>
      <c r="CB1912" s="59" t="str">
        <f t="shared" si="365"/>
        <v/>
      </c>
      <c r="CC1912" s="36"/>
      <c r="CD1912" s="40"/>
      <c r="CE1912" s="46"/>
      <c r="CF1912" s="40"/>
      <c r="CG1912" s="40"/>
      <c r="CH1912" s="40"/>
      <c r="CI1912" s="36"/>
      <c r="CJ1912" s="47"/>
      <c r="CK1912" s="40"/>
      <c r="CL1912" s="40"/>
      <c r="CM1912" s="40"/>
      <c r="CN1912" s="40"/>
    </row>
    <row r="1913" spans="1:92" ht="42.75" hidden="1">
      <c r="A1913" s="49" t="str">
        <f t="shared" si="369"/>
        <v>SIN GESTIÓN</v>
      </c>
      <c r="B1913" s="58"/>
      <c r="C1913" s="37"/>
      <c r="D1913" s="37"/>
      <c r="E1913" s="49" t="str">
        <f t="shared" si="370"/>
        <v>PENDIENTE NOTIFICACIÓN</v>
      </c>
      <c r="F1913" s="141" t="str">
        <f t="shared" si="371"/>
        <v>PENDIENTE NOTIFICACIÓN</v>
      </c>
      <c r="G1913" s="49" t="str">
        <f t="shared" si="372"/>
        <v/>
      </c>
      <c r="H1913" s="51" t="str">
        <f ca="1">IF(
L1913="",
"",
IF(
NETWORKDAYS(L1913,IF(M1913&lt;&gt;"",M1913,TODAY()),FESTIVOS_CO!A:A)&gt;2,
"VENCIDO",
IF(
NETWORKDAYS(L1913,IF(M1913&lt;&gt;"",M1913,TODAY()),FESTIVOS_CO!A:A)=2,
"ALERTA",
"A TIEMPO"
)))</f>
        <v/>
      </c>
      <c r="I1913" s="40"/>
      <c r="J1913" s="36"/>
      <c r="K1913" s="37"/>
      <c r="L1913" s="50"/>
      <c r="M1913" s="37"/>
      <c r="N1913" s="52"/>
      <c r="O1913" s="52"/>
      <c r="P1913" s="36"/>
      <c r="Q1913" s="36"/>
      <c r="R1913" s="40"/>
      <c r="S1913" s="36"/>
      <c r="T1913" s="40"/>
      <c r="U1913" s="40"/>
      <c r="V1913" s="81"/>
      <c r="W1913" s="40"/>
      <c r="X1913" s="40"/>
      <c r="Y1913" s="40"/>
      <c r="Z1913" s="38" t="str">
        <f>IFERROR(VLOOKUP(Y1913,DIRECTORIO!A:B,2,FALSE),"")</f>
        <v/>
      </c>
      <c r="AA1913" s="40"/>
      <c r="AB1913" s="40"/>
      <c r="AC1913" s="40"/>
      <c r="AD1913" s="40"/>
      <c r="AE1913" s="40"/>
      <c r="AF1913" s="40"/>
      <c r="AG1913" s="41" t="s">
        <v>109</v>
      </c>
      <c r="AH1913" s="42"/>
      <c r="AI1913" s="54" t="str">
        <f t="shared" ca="1" si="373"/>
        <v>PENDIENTE NOTIFICACIÓN ELECTRÓNICA</v>
      </c>
      <c r="AJ1913" s="37"/>
      <c r="AK1913" s="37"/>
      <c r="AL1913" s="37"/>
      <c r="AM1913" s="53" t="str">
        <f>IF(AK1913="","",WORKDAY(AK1913,5,FESTIVOS_CO!A:A))</f>
        <v/>
      </c>
      <c r="AN1913" s="37"/>
      <c r="AO1913" s="37"/>
      <c r="AP1913" s="54" t="str">
        <f t="shared" ca="1" si="366"/>
        <v>NO APLICA</v>
      </c>
      <c r="AQ1913" s="36"/>
      <c r="AR1913" s="43"/>
      <c r="AS1913" s="37"/>
      <c r="AT1913" s="36"/>
      <c r="AU1913" s="37"/>
      <c r="AV1913" s="36"/>
      <c r="AW1913" s="36"/>
      <c r="AX1913" s="37"/>
      <c r="AY1913" s="140" t="str">
        <f>IF(AU1913="","",WORKDAY(AU1913,5,FESTIVOS_CO!A:A))</f>
        <v/>
      </c>
      <c r="AZ1913" s="54" t="str">
        <f t="shared" ca="1" si="363"/>
        <v>NO APLICA</v>
      </c>
      <c r="BA1913" s="55" t="str">
        <f>IF(AX1913="","",WORKDAY(AX1913,5,FESTIVOS_CO!A:A))</f>
        <v/>
      </c>
      <c r="BB1913" s="39"/>
      <c r="BC1913" s="40"/>
      <c r="BD1913" s="40"/>
      <c r="BE1913" s="56" t="str">
        <f t="shared" ca="1" si="364"/>
        <v>NO APLICA</v>
      </c>
      <c r="BF1913" s="37"/>
      <c r="BG1913" s="45"/>
      <c r="BH1913" s="37"/>
      <c r="BI1913" s="36"/>
      <c r="BJ1913" s="37"/>
      <c r="BK1913" s="36"/>
      <c r="BL1913" s="36"/>
      <c r="BM1913" s="53" t="str">
        <f>IF(BJ1913="","",WORKDAY(BJ1913,5,FESTIVOS_CO!A:A))</f>
        <v/>
      </c>
      <c r="BN1913" s="57" t="str">
        <f t="shared" ca="1" si="374"/>
        <v>PENDIENTE HACER AVISO</v>
      </c>
      <c r="BO1913" s="54" t="str">
        <f t="shared" ca="1" si="367"/>
        <v>EN TRÁMITE NOTIF. POR AVISO</v>
      </c>
      <c r="BP1913" s="37"/>
      <c r="BQ1913" s="53" t="str">
        <f>IF(BP1913="","",WORKDAY(BP1913,5,FESTIVOS_CO!A:A))</f>
        <v/>
      </c>
      <c r="BR1913" s="37"/>
      <c r="BS1913" s="36"/>
      <c r="BT1913" s="38"/>
      <c r="BU1913" s="58" t="e">
        <f>VLOOKUP(BT1913,Hoja2!$C:$D,2,0)</f>
        <v>#N/A</v>
      </c>
      <c r="BV1913" s="80" t="str">
        <f>IF(
AND(AO1913="",BD1913="",BQ1913=""),
"EN PROCESO NOTIFICACION / COMUNICACION",
IF(
BT1913="",
"NO APLICA",
IF(
BU1913=60,
IF(AO1913&lt;&gt;"",AO1913,IF(BD1913&lt;&gt;"",BD1913,BQ1913))+60,
WORKDAY(
IF(AO1913&lt;&gt;"",AO1913,IF(BD1913&lt;&gt;"",BD1913,BQ1913)),
BU1913,
FESTIVOS_CO!A:A
)
)
))</f>
        <v>EN PROCESO NOTIFICACION / COMUNICACION</v>
      </c>
      <c r="BW1913" s="44"/>
      <c r="BX1913" s="53"/>
      <c r="BY1913" s="45"/>
      <c r="BZ1913" s="37"/>
      <c r="CA1913" s="54" t="str">
        <f t="shared" si="368"/>
        <v>PENDIENTE EJECUTORIA</v>
      </c>
      <c r="CB1913" s="59" t="str">
        <f t="shared" si="365"/>
        <v/>
      </c>
      <c r="CC1913" s="36"/>
      <c r="CD1913" s="40"/>
      <c r="CE1913" s="46"/>
      <c r="CF1913" s="40"/>
      <c r="CG1913" s="40"/>
      <c r="CH1913" s="40"/>
      <c r="CI1913" s="36"/>
      <c r="CJ1913" s="47"/>
      <c r="CK1913" s="40"/>
      <c r="CL1913" s="40"/>
      <c r="CM1913" s="40"/>
      <c r="CN1913" s="40"/>
    </row>
    <row r="1914" spans="1:92" ht="42.75" hidden="1">
      <c r="A1914" s="49" t="str">
        <f t="shared" si="369"/>
        <v>SIN GESTIÓN</v>
      </c>
      <c r="B1914" s="58"/>
      <c r="C1914" s="37"/>
      <c r="D1914" s="37"/>
      <c r="E1914" s="49" t="str">
        <f t="shared" si="370"/>
        <v>PENDIENTE NOTIFICACIÓN</v>
      </c>
      <c r="F1914" s="141" t="str">
        <f t="shared" si="371"/>
        <v>PENDIENTE NOTIFICACIÓN</v>
      </c>
      <c r="G1914" s="49" t="str">
        <f t="shared" si="372"/>
        <v/>
      </c>
      <c r="H1914" s="51" t="str">
        <f ca="1">IF(
L1914="",
"",
IF(
NETWORKDAYS(L1914,IF(M1914&lt;&gt;"",M1914,TODAY()),FESTIVOS_CO!A:A)&gt;2,
"VENCIDO",
IF(
NETWORKDAYS(L1914,IF(M1914&lt;&gt;"",M1914,TODAY()),FESTIVOS_CO!A:A)=2,
"ALERTA",
"A TIEMPO"
)))</f>
        <v/>
      </c>
      <c r="I1914" s="40"/>
      <c r="J1914" s="36"/>
      <c r="K1914" s="37"/>
      <c r="L1914" s="50"/>
      <c r="M1914" s="37"/>
      <c r="N1914" s="52"/>
      <c r="O1914" s="52"/>
      <c r="P1914" s="36"/>
      <c r="Q1914" s="36"/>
      <c r="R1914" s="40"/>
      <c r="S1914" s="36"/>
      <c r="T1914" s="40"/>
      <c r="U1914" s="40"/>
      <c r="V1914" s="81"/>
      <c r="W1914" s="40"/>
      <c r="X1914" s="40"/>
      <c r="Y1914" s="40"/>
      <c r="Z1914" s="38" t="str">
        <f>IFERROR(VLOOKUP(Y1914,DIRECTORIO!A:B,2,FALSE),"")</f>
        <v/>
      </c>
      <c r="AA1914" s="40"/>
      <c r="AB1914" s="40"/>
      <c r="AC1914" s="40"/>
      <c r="AD1914" s="40"/>
      <c r="AE1914" s="40"/>
      <c r="AF1914" s="40"/>
      <c r="AG1914" s="41" t="s">
        <v>109</v>
      </c>
      <c r="AH1914" s="42"/>
      <c r="AI1914" s="54" t="str">
        <f t="shared" ca="1" si="373"/>
        <v>PENDIENTE NOTIFICACIÓN ELECTRÓNICA</v>
      </c>
      <c r="AJ1914" s="37"/>
      <c r="AK1914" s="37"/>
      <c r="AL1914" s="37"/>
      <c r="AM1914" s="53" t="str">
        <f>IF(AK1914="","",WORKDAY(AK1914,5,FESTIVOS_CO!A:A))</f>
        <v/>
      </c>
      <c r="AN1914" s="37"/>
      <c r="AO1914" s="37"/>
      <c r="AP1914" s="54" t="str">
        <f t="shared" ca="1" si="366"/>
        <v>NO APLICA</v>
      </c>
      <c r="AQ1914" s="36"/>
      <c r="AR1914" s="43"/>
      <c r="AS1914" s="37"/>
      <c r="AT1914" s="36"/>
      <c r="AU1914" s="37"/>
      <c r="AV1914" s="36"/>
      <c r="AW1914" s="36"/>
      <c r="AX1914" s="37"/>
      <c r="AY1914" s="140" t="str">
        <f>IF(AU1914="","",WORKDAY(AU1914,5,FESTIVOS_CO!A:A))</f>
        <v/>
      </c>
      <c r="AZ1914" s="54" t="str">
        <f t="shared" ca="1" si="363"/>
        <v>NO APLICA</v>
      </c>
      <c r="BA1914" s="55" t="str">
        <f>IF(AX1914="","",WORKDAY(AX1914,5,FESTIVOS_CO!A:A))</f>
        <v/>
      </c>
      <c r="BB1914" s="39"/>
      <c r="BC1914" s="40"/>
      <c r="BD1914" s="40"/>
      <c r="BE1914" s="56" t="str">
        <f t="shared" ca="1" si="364"/>
        <v>NO APLICA</v>
      </c>
      <c r="BF1914" s="37"/>
      <c r="BG1914" s="45"/>
      <c r="BH1914" s="37"/>
      <c r="BI1914" s="36"/>
      <c r="BJ1914" s="37"/>
      <c r="BK1914" s="36"/>
      <c r="BL1914" s="36"/>
      <c r="BM1914" s="53" t="str">
        <f>IF(BJ1914="","",WORKDAY(BJ1914,5,FESTIVOS_CO!A:A))</f>
        <v/>
      </c>
      <c r="BN1914" s="57" t="str">
        <f t="shared" ca="1" si="374"/>
        <v>PENDIENTE HACER AVISO</v>
      </c>
      <c r="BO1914" s="54" t="str">
        <f t="shared" ca="1" si="367"/>
        <v>EN TRÁMITE NOTIF. POR AVISO</v>
      </c>
      <c r="BP1914" s="37"/>
      <c r="BQ1914" s="53" t="str">
        <f>IF(BP1914="","",WORKDAY(BP1914,5,FESTIVOS_CO!A:A))</f>
        <v/>
      </c>
      <c r="BR1914" s="37"/>
      <c r="BS1914" s="36"/>
      <c r="BT1914" s="38"/>
      <c r="BU1914" s="58" t="e">
        <f>VLOOKUP(BT1914,Hoja2!$C:$D,2,0)</f>
        <v>#N/A</v>
      </c>
      <c r="BV1914" s="80" t="str">
        <f>IF(
AND(AO1914="",BD1914="",BQ1914=""),
"EN PROCESO NOTIFICACION / COMUNICACION",
IF(
BT1914="",
"NO APLICA",
IF(
BU1914=60,
IF(AO1914&lt;&gt;"",AO1914,IF(BD1914&lt;&gt;"",BD1914,BQ1914))+60,
WORKDAY(
IF(AO1914&lt;&gt;"",AO1914,IF(BD1914&lt;&gt;"",BD1914,BQ1914)),
BU1914,
FESTIVOS_CO!A:A
)
)
))</f>
        <v>EN PROCESO NOTIFICACION / COMUNICACION</v>
      </c>
      <c r="BW1914" s="44"/>
      <c r="BX1914" s="53"/>
      <c r="BY1914" s="45"/>
      <c r="BZ1914" s="37"/>
      <c r="CA1914" s="54" t="str">
        <f t="shared" si="368"/>
        <v>PENDIENTE EJECUTORIA</v>
      </c>
      <c r="CB1914" s="59" t="str">
        <f t="shared" si="365"/>
        <v/>
      </c>
      <c r="CC1914" s="36"/>
      <c r="CD1914" s="40"/>
      <c r="CE1914" s="46"/>
      <c r="CF1914" s="40"/>
      <c r="CG1914" s="40"/>
      <c r="CH1914" s="40"/>
      <c r="CI1914" s="36"/>
      <c r="CJ1914" s="47"/>
      <c r="CK1914" s="40"/>
      <c r="CL1914" s="40"/>
      <c r="CM1914" s="40"/>
      <c r="CN1914" s="40"/>
    </row>
    <row r="1915" spans="1:92" ht="42.75" hidden="1">
      <c r="A1915" s="49" t="str">
        <f t="shared" si="369"/>
        <v>SIN GESTIÓN</v>
      </c>
      <c r="B1915" s="58"/>
      <c r="C1915" s="37"/>
      <c r="D1915" s="37"/>
      <c r="E1915" s="49" t="str">
        <f t="shared" si="370"/>
        <v>PENDIENTE NOTIFICACIÓN</v>
      </c>
      <c r="F1915" s="141" t="str">
        <f t="shared" si="371"/>
        <v>PENDIENTE NOTIFICACIÓN</v>
      </c>
      <c r="G1915" s="49" t="str">
        <f t="shared" si="372"/>
        <v/>
      </c>
      <c r="H1915" s="51" t="str">
        <f ca="1">IF(
L1915="",
"",
IF(
NETWORKDAYS(L1915,IF(M1915&lt;&gt;"",M1915,TODAY()),FESTIVOS_CO!A:A)&gt;2,
"VENCIDO",
IF(
NETWORKDAYS(L1915,IF(M1915&lt;&gt;"",M1915,TODAY()),FESTIVOS_CO!A:A)=2,
"ALERTA",
"A TIEMPO"
)))</f>
        <v/>
      </c>
      <c r="I1915" s="40"/>
      <c r="J1915" s="36"/>
      <c r="K1915" s="37"/>
      <c r="L1915" s="50"/>
      <c r="M1915" s="37"/>
      <c r="N1915" s="52"/>
      <c r="O1915" s="52"/>
      <c r="P1915" s="36"/>
      <c r="Q1915" s="36"/>
      <c r="R1915" s="40"/>
      <c r="S1915" s="36"/>
      <c r="T1915" s="40"/>
      <c r="U1915" s="40"/>
      <c r="V1915" s="81"/>
      <c r="W1915" s="40"/>
      <c r="X1915" s="40"/>
      <c r="Y1915" s="40"/>
      <c r="Z1915" s="38" t="str">
        <f>IFERROR(VLOOKUP(Y1915,DIRECTORIO!A:B,2,FALSE),"")</f>
        <v/>
      </c>
      <c r="AA1915" s="40"/>
      <c r="AB1915" s="40"/>
      <c r="AC1915" s="40"/>
      <c r="AD1915" s="40"/>
      <c r="AE1915" s="40"/>
      <c r="AF1915" s="40"/>
      <c r="AG1915" s="41" t="s">
        <v>109</v>
      </c>
      <c r="AH1915" s="42"/>
      <c r="AI1915" s="54" t="str">
        <f t="shared" ca="1" si="373"/>
        <v>PENDIENTE NOTIFICACIÓN ELECTRÓNICA</v>
      </c>
      <c r="AJ1915" s="37"/>
      <c r="AK1915" s="37"/>
      <c r="AL1915" s="37"/>
      <c r="AM1915" s="53" t="str">
        <f>IF(AK1915="","",WORKDAY(AK1915,5,FESTIVOS_CO!A:A))</f>
        <v/>
      </c>
      <c r="AN1915" s="37"/>
      <c r="AO1915" s="37"/>
      <c r="AP1915" s="54" t="str">
        <f t="shared" ca="1" si="366"/>
        <v>NO APLICA</v>
      </c>
      <c r="AQ1915" s="36"/>
      <c r="AR1915" s="43"/>
      <c r="AS1915" s="37"/>
      <c r="AT1915" s="36"/>
      <c r="AU1915" s="37"/>
      <c r="AV1915" s="36"/>
      <c r="AW1915" s="36"/>
      <c r="AX1915" s="37"/>
      <c r="AY1915" s="140" t="str">
        <f>IF(AU1915="","",WORKDAY(AU1915,5,FESTIVOS_CO!A:A))</f>
        <v/>
      </c>
      <c r="AZ1915" s="54" t="str">
        <f t="shared" ca="1" si="363"/>
        <v>NO APLICA</v>
      </c>
      <c r="BA1915" s="55" t="str">
        <f>IF(AX1915="","",WORKDAY(AX1915,5,FESTIVOS_CO!A:A))</f>
        <v/>
      </c>
      <c r="BB1915" s="39"/>
      <c r="BC1915" s="40"/>
      <c r="BD1915" s="40"/>
      <c r="BE1915" s="56" t="str">
        <f t="shared" ca="1" si="364"/>
        <v>NO APLICA</v>
      </c>
      <c r="BF1915" s="37"/>
      <c r="BG1915" s="45"/>
      <c r="BH1915" s="37"/>
      <c r="BI1915" s="36"/>
      <c r="BJ1915" s="37"/>
      <c r="BK1915" s="36"/>
      <c r="BL1915" s="36"/>
      <c r="BM1915" s="53" t="str">
        <f>IF(BJ1915="","",WORKDAY(BJ1915,5,FESTIVOS_CO!A:A))</f>
        <v/>
      </c>
      <c r="BN1915" s="57" t="str">
        <f t="shared" ca="1" si="374"/>
        <v>PENDIENTE HACER AVISO</v>
      </c>
      <c r="BO1915" s="54" t="str">
        <f t="shared" ca="1" si="367"/>
        <v>EN TRÁMITE NOTIF. POR AVISO</v>
      </c>
      <c r="BP1915" s="37"/>
      <c r="BQ1915" s="53" t="str">
        <f>IF(BP1915="","",WORKDAY(BP1915,5,FESTIVOS_CO!A:A))</f>
        <v/>
      </c>
      <c r="BR1915" s="37"/>
      <c r="BS1915" s="36"/>
      <c r="BT1915" s="38"/>
      <c r="BU1915" s="58" t="e">
        <f>VLOOKUP(BT1915,Hoja2!$C:$D,2,0)</f>
        <v>#N/A</v>
      </c>
      <c r="BV1915" s="80" t="str">
        <f>IF(
AND(AO1915="",BD1915="",BQ1915=""),
"EN PROCESO NOTIFICACION / COMUNICACION",
IF(
BT1915="",
"NO APLICA",
IF(
BU1915=60,
IF(AO1915&lt;&gt;"",AO1915,IF(BD1915&lt;&gt;"",BD1915,BQ1915))+60,
WORKDAY(
IF(AO1915&lt;&gt;"",AO1915,IF(BD1915&lt;&gt;"",BD1915,BQ1915)),
BU1915,
FESTIVOS_CO!A:A
)
)
))</f>
        <v>EN PROCESO NOTIFICACION / COMUNICACION</v>
      </c>
      <c r="BW1915" s="44"/>
      <c r="BX1915" s="53"/>
      <c r="BY1915" s="45"/>
      <c r="BZ1915" s="37"/>
      <c r="CA1915" s="54" t="str">
        <f t="shared" si="368"/>
        <v>PENDIENTE EJECUTORIA</v>
      </c>
      <c r="CB1915" s="59" t="str">
        <f t="shared" si="365"/>
        <v/>
      </c>
      <c r="CC1915" s="36"/>
      <c r="CD1915" s="40"/>
      <c r="CE1915" s="46"/>
      <c r="CF1915" s="40"/>
      <c r="CG1915" s="40"/>
      <c r="CH1915" s="40"/>
      <c r="CI1915" s="36"/>
      <c r="CJ1915" s="47"/>
      <c r="CK1915" s="40"/>
      <c r="CL1915" s="40"/>
      <c r="CM1915" s="40"/>
      <c r="CN1915" s="40"/>
    </row>
    <row r="1916" spans="1:92" ht="42.75" hidden="1">
      <c r="A1916" s="49" t="str">
        <f t="shared" si="369"/>
        <v>SIN GESTIÓN</v>
      </c>
      <c r="B1916" s="58"/>
      <c r="C1916" s="37"/>
      <c r="D1916" s="37"/>
      <c r="E1916" s="49" t="str">
        <f t="shared" si="370"/>
        <v>PENDIENTE NOTIFICACIÓN</v>
      </c>
      <c r="F1916" s="141" t="str">
        <f t="shared" si="371"/>
        <v>PENDIENTE NOTIFICACIÓN</v>
      </c>
      <c r="G1916" s="49" t="str">
        <f t="shared" si="372"/>
        <v/>
      </c>
      <c r="H1916" s="51" t="str">
        <f ca="1">IF(
L1916="",
"",
IF(
NETWORKDAYS(L1916,IF(M1916&lt;&gt;"",M1916,TODAY()),FESTIVOS_CO!A:A)&gt;2,
"VENCIDO",
IF(
NETWORKDAYS(L1916,IF(M1916&lt;&gt;"",M1916,TODAY()),FESTIVOS_CO!A:A)=2,
"ALERTA",
"A TIEMPO"
)))</f>
        <v/>
      </c>
      <c r="I1916" s="40"/>
      <c r="J1916" s="36"/>
      <c r="K1916" s="37"/>
      <c r="L1916" s="50"/>
      <c r="M1916" s="37"/>
      <c r="N1916" s="52"/>
      <c r="O1916" s="52"/>
      <c r="P1916" s="36"/>
      <c r="Q1916" s="36"/>
      <c r="R1916" s="40"/>
      <c r="S1916" s="36"/>
      <c r="T1916" s="40"/>
      <c r="U1916" s="40"/>
      <c r="V1916" s="81"/>
      <c r="W1916" s="40"/>
      <c r="X1916" s="40"/>
      <c r="Y1916" s="40"/>
      <c r="Z1916" s="38" t="str">
        <f>IFERROR(VLOOKUP(Y1916,DIRECTORIO!A:B,2,FALSE),"")</f>
        <v/>
      </c>
      <c r="AA1916" s="40"/>
      <c r="AB1916" s="40"/>
      <c r="AC1916" s="40"/>
      <c r="AD1916" s="40"/>
      <c r="AE1916" s="40"/>
      <c r="AF1916" s="40"/>
      <c r="AG1916" s="41" t="s">
        <v>109</v>
      </c>
      <c r="AH1916" s="42"/>
      <c r="AI1916" s="54" t="str">
        <f t="shared" ca="1" si="373"/>
        <v>PENDIENTE NOTIFICACIÓN ELECTRÓNICA</v>
      </c>
      <c r="AJ1916" s="37"/>
      <c r="AK1916" s="37"/>
      <c r="AL1916" s="37"/>
      <c r="AM1916" s="53" t="str">
        <f>IF(AK1916="","",WORKDAY(AK1916,5,FESTIVOS_CO!A:A))</f>
        <v/>
      </c>
      <c r="AN1916" s="37"/>
      <c r="AO1916" s="37"/>
      <c r="AP1916" s="54" t="str">
        <f t="shared" ca="1" si="366"/>
        <v>NO APLICA</v>
      </c>
      <c r="AQ1916" s="36"/>
      <c r="AR1916" s="43"/>
      <c r="AS1916" s="37"/>
      <c r="AT1916" s="36"/>
      <c r="AU1916" s="37"/>
      <c r="AV1916" s="36"/>
      <c r="AW1916" s="36"/>
      <c r="AX1916" s="37"/>
      <c r="AY1916" s="140" t="str">
        <f>IF(AU1916="","",WORKDAY(AU1916,5,FESTIVOS_CO!A:A))</f>
        <v/>
      </c>
      <c r="AZ1916" s="54" t="str">
        <f t="shared" ca="1" si="363"/>
        <v>NO APLICA</v>
      </c>
      <c r="BA1916" s="55" t="str">
        <f>IF(AX1916="","",WORKDAY(AX1916,5,FESTIVOS_CO!A:A))</f>
        <v/>
      </c>
      <c r="BB1916" s="39"/>
      <c r="BC1916" s="40"/>
      <c r="BD1916" s="40"/>
      <c r="BE1916" s="56" t="str">
        <f t="shared" ca="1" si="364"/>
        <v>NO APLICA</v>
      </c>
      <c r="BF1916" s="37"/>
      <c r="BG1916" s="45"/>
      <c r="BH1916" s="37"/>
      <c r="BI1916" s="36"/>
      <c r="BJ1916" s="37"/>
      <c r="BK1916" s="36"/>
      <c r="BL1916" s="36"/>
      <c r="BM1916" s="53" t="str">
        <f>IF(BJ1916="","",WORKDAY(BJ1916,5,FESTIVOS_CO!A:A))</f>
        <v/>
      </c>
      <c r="BN1916" s="57" t="str">
        <f t="shared" ca="1" si="374"/>
        <v>PENDIENTE HACER AVISO</v>
      </c>
      <c r="BO1916" s="54" t="str">
        <f t="shared" ca="1" si="367"/>
        <v>EN TRÁMITE NOTIF. POR AVISO</v>
      </c>
      <c r="BP1916" s="37"/>
      <c r="BQ1916" s="53" t="str">
        <f>IF(BP1916="","",WORKDAY(BP1916,5,FESTIVOS_CO!A:A))</f>
        <v/>
      </c>
      <c r="BR1916" s="37"/>
      <c r="BS1916" s="36"/>
      <c r="BT1916" s="38"/>
      <c r="BU1916" s="58" t="e">
        <f>VLOOKUP(BT1916,Hoja2!$C:$D,2,0)</f>
        <v>#N/A</v>
      </c>
      <c r="BV1916" s="80" t="str">
        <f>IF(
AND(AO1916="",BD1916="",BQ1916=""),
"EN PROCESO NOTIFICACION / COMUNICACION",
IF(
BT1916="",
"NO APLICA",
IF(
BU1916=60,
IF(AO1916&lt;&gt;"",AO1916,IF(BD1916&lt;&gt;"",BD1916,BQ1916))+60,
WORKDAY(
IF(AO1916&lt;&gt;"",AO1916,IF(BD1916&lt;&gt;"",BD1916,BQ1916)),
BU1916,
FESTIVOS_CO!A:A
)
)
))</f>
        <v>EN PROCESO NOTIFICACION / COMUNICACION</v>
      </c>
      <c r="BW1916" s="44"/>
      <c r="BX1916" s="53"/>
      <c r="BY1916" s="45"/>
      <c r="BZ1916" s="37"/>
      <c r="CA1916" s="54" t="str">
        <f t="shared" si="368"/>
        <v>PENDIENTE EJECUTORIA</v>
      </c>
      <c r="CB1916" s="59" t="str">
        <f t="shared" si="365"/>
        <v/>
      </c>
      <c r="CC1916" s="36"/>
      <c r="CD1916" s="40"/>
      <c r="CE1916" s="46"/>
      <c r="CF1916" s="40"/>
      <c r="CG1916" s="40"/>
      <c r="CH1916" s="40"/>
      <c r="CI1916" s="36"/>
      <c r="CJ1916" s="47"/>
      <c r="CK1916" s="40"/>
      <c r="CL1916" s="40"/>
      <c r="CM1916" s="40"/>
      <c r="CN1916" s="40"/>
    </row>
    <row r="1917" spans="1:92" ht="42.75" hidden="1">
      <c r="A1917" s="49" t="str">
        <f t="shared" si="369"/>
        <v>SIN GESTIÓN</v>
      </c>
      <c r="B1917" s="58"/>
      <c r="C1917" s="37"/>
      <c r="D1917" s="37"/>
      <c r="E1917" s="49" t="str">
        <f t="shared" si="370"/>
        <v>PENDIENTE NOTIFICACIÓN</v>
      </c>
      <c r="F1917" s="141" t="str">
        <f t="shared" si="371"/>
        <v>PENDIENTE NOTIFICACIÓN</v>
      </c>
      <c r="G1917" s="49" t="str">
        <f t="shared" si="372"/>
        <v/>
      </c>
      <c r="H1917" s="51" t="str">
        <f ca="1">IF(
L1917="",
"",
IF(
NETWORKDAYS(L1917,IF(M1917&lt;&gt;"",M1917,TODAY()),FESTIVOS_CO!A:A)&gt;2,
"VENCIDO",
IF(
NETWORKDAYS(L1917,IF(M1917&lt;&gt;"",M1917,TODAY()),FESTIVOS_CO!A:A)=2,
"ALERTA",
"A TIEMPO"
)))</f>
        <v/>
      </c>
      <c r="I1917" s="40"/>
      <c r="J1917" s="36"/>
      <c r="K1917" s="37"/>
      <c r="L1917" s="50"/>
      <c r="M1917" s="37"/>
      <c r="N1917" s="52"/>
      <c r="O1917" s="52"/>
      <c r="P1917" s="36"/>
      <c r="Q1917" s="36"/>
      <c r="R1917" s="40"/>
      <c r="S1917" s="36"/>
      <c r="T1917" s="40"/>
      <c r="U1917" s="40"/>
      <c r="V1917" s="81"/>
      <c r="W1917" s="40"/>
      <c r="X1917" s="40"/>
      <c r="Y1917" s="40"/>
      <c r="Z1917" s="38" t="str">
        <f>IFERROR(VLOOKUP(Y1917,DIRECTORIO!A:B,2,FALSE),"")</f>
        <v/>
      </c>
      <c r="AA1917" s="40"/>
      <c r="AB1917" s="40"/>
      <c r="AC1917" s="40"/>
      <c r="AD1917" s="40"/>
      <c r="AE1917" s="40"/>
      <c r="AF1917" s="40"/>
      <c r="AG1917" s="41" t="s">
        <v>109</v>
      </c>
      <c r="AH1917" s="42"/>
      <c r="AI1917" s="54" t="str">
        <f t="shared" ca="1" si="373"/>
        <v>PENDIENTE NOTIFICACIÓN ELECTRÓNICA</v>
      </c>
      <c r="AJ1917" s="37"/>
      <c r="AK1917" s="37"/>
      <c r="AL1917" s="37"/>
      <c r="AM1917" s="53" t="str">
        <f>IF(AK1917="","",WORKDAY(AK1917,5,FESTIVOS_CO!A:A))</f>
        <v/>
      </c>
      <c r="AN1917" s="37"/>
      <c r="AO1917" s="37"/>
      <c r="AP1917" s="54" t="str">
        <f t="shared" ca="1" si="366"/>
        <v>NO APLICA</v>
      </c>
      <c r="AQ1917" s="36"/>
      <c r="AR1917" s="43"/>
      <c r="AS1917" s="37"/>
      <c r="AT1917" s="36"/>
      <c r="AU1917" s="37"/>
      <c r="AV1917" s="36"/>
      <c r="AW1917" s="36"/>
      <c r="AX1917" s="37"/>
      <c r="AY1917" s="140" t="str">
        <f>IF(AU1917="","",WORKDAY(AU1917,5,FESTIVOS_CO!A:A))</f>
        <v/>
      </c>
      <c r="AZ1917" s="54" t="str">
        <f t="shared" ca="1" si="363"/>
        <v>NO APLICA</v>
      </c>
      <c r="BA1917" s="55" t="str">
        <f>IF(AX1917="","",WORKDAY(AX1917,5,FESTIVOS_CO!A:A))</f>
        <v/>
      </c>
      <c r="BB1917" s="39"/>
      <c r="BC1917" s="40"/>
      <c r="BD1917" s="40"/>
      <c r="BE1917" s="56" t="str">
        <f t="shared" ca="1" si="364"/>
        <v>NO APLICA</v>
      </c>
      <c r="BF1917" s="37"/>
      <c r="BG1917" s="45"/>
      <c r="BH1917" s="37"/>
      <c r="BI1917" s="36"/>
      <c r="BJ1917" s="37"/>
      <c r="BK1917" s="36"/>
      <c r="BL1917" s="36"/>
      <c r="BM1917" s="53" t="str">
        <f>IF(BJ1917="","",WORKDAY(BJ1917,5,FESTIVOS_CO!A:A))</f>
        <v/>
      </c>
      <c r="BN1917" s="57" t="str">
        <f t="shared" ca="1" si="374"/>
        <v>PENDIENTE HACER AVISO</v>
      </c>
      <c r="BO1917" s="54" t="str">
        <f t="shared" ca="1" si="367"/>
        <v>EN TRÁMITE NOTIF. POR AVISO</v>
      </c>
      <c r="BP1917" s="37"/>
      <c r="BQ1917" s="53" t="str">
        <f>IF(BP1917="","",WORKDAY(BP1917,5,FESTIVOS_CO!A:A))</f>
        <v/>
      </c>
      <c r="BR1917" s="37"/>
      <c r="BS1917" s="36"/>
      <c r="BT1917" s="38"/>
      <c r="BU1917" s="58" t="e">
        <f>VLOOKUP(BT1917,Hoja2!$C:$D,2,0)</f>
        <v>#N/A</v>
      </c>
      <c r="BV1917" s="80" t="str">
        <f>IF(
AND(AO1917="",BD1917="",BQ1917=""),
"EN PROCESO NOTIFICACION / COMUNICACION",
IF(
BT1917="",
"NO APLICA",
IF(
BU1917=60,
IF(AO1917&lt;&gt;"",AO1917,IF(BD1917&lt;&gt;"",BD1917,BQ1917))+60,
WORKDAY(
IF(AO1917&lt;&gt;"",AO1917,IF(BD1917&lt;&gt;"",BD1917,BQ1917)),
BU1917,
FESTIVOS_CO!A:A
)
)
))</f>
        <v>EN PROCESO NOTIFICACION / COMUNICACION</v>
      </c>
      <c r="BW1917" s="44"/>
      <c r="BX1917" s="53"/>
      <c r="BY1917" s="45"/>
      <c r="BZ1917" s="37"/>
      <c r="CA1917" s="54" t="str">
        <f t="shared" si="368"/>
        <v>PENDIENTE EJECUTORIA</v>
      </c>
      <c r="CB1917" s="59" t="str">
        <f t="shared" si="365"/>
        <v/>
      </c>
      <c r="CC1917" s="36"/>
      <c r="CD1917" s="40"/>
      <c r="CE1917" s="46"/>
      <c r="CF1917" s="40"/>
      <c r="CG1917" s="40"/>
      <c r="CH1917" s="40"/>
      <c r="CI1917" s="36"/>
      <c r="CJ1917" s="47"/>
      <c r="CK1917" s="40"/>
      <c r="CL1917" s="40"/>
      <c r="CM1917" s="40"/>
      <c r="CN1917" s="40"/>
    </row>
    <row r="1918" spans="1:92" ht="42.75" hidden="1">
      <c r="A1918" s="49" t="str">
        <f t="shared" si="369"/>
        <v>SIN GESTIÓN</v>
      </c>
      <c r="B1918" s="58"/>
      <c r="C1918" s="37"/>
      <c r="D1918" s="37"/>
      <c r="E1918" s="49" t="str">
        <f t="shared" si="370"/>
        <v>PENDIENTE NOTIFICACIÓN</v>
      </c>
      <c r="F1918" s="141" t="str">
        <f t="shared" si="371"/>
        <v>PENDIENTE NOTIFICACIÓN</v>
      </c>
      <c r="G1918" s="49" t="str">
        <f t="shared" si="372"/>
        <v/>
      </c>
      <c r="H1918" s="51" t="str">
        <f ca="1">IF(
L1918="",
"",
IF(
NETWORKDAYS(L1918,IF(M1918&lt;&gt;"",M1918,TODAY()),FESTIVOS_CO!A:A)&gt;2,
"VENCIDO",
IF(
NETWORKDAYS(L1918,IF(M1918&lt;&gt;"",M1918,TODAY()),FESTIVOS_CO!A:A)=2,
"ALERTA",
"A TIEMPO"
)))</f>
        <v/>
      </c>
      <c r="I1918" s="40"/>
      <c r="J1918" s="36"/>
      <c r="K1918" s="37"/>
      <c r="L1918" s="50"/>
      <c r="M1918" s="37"/>
      <c r="N1918" s="52"/>
      <c r="O1918" s="52"/>
      <c r="P1918" s="36"/>
      <c r="Q1918" s="36"/>
      <c r="R1918" s="40"/>
      <c r="S1918" s="36"/>
      <c r="T1918" s="40"/>
      <c r="U1918" s="40"/>
      <c r="V1918" s="81"/>
      <c r="W1918" s="40"/>
      <c r="X1918" s="40"/>
      <c r="Y1918" s="40"/>
      <c r="Z1918" s="38" t="str">
        <f>IFERROR(VLOOKUP(Y1918,DIRECTORIO!A:B,2,FALSE),"")</f>
        <v/>
      </c>
      <c r="AA1918" s="40"/>
      <c r="AB1918" s="40"/>
      <c r="AC1918" s="40"/>
      <c r="AD1918" s="40"/>
      <c r="AE1918" s="40"/>
      <c r="AF1918" s="40"/>
      <c r="AG1918" s="41" t="s">
        <v>109</v>
      </c>
      <c r="AH1918" s="42"/>
      <c r="AI1918" s="54" t="str">
        <f t="shared" ca="1" si="373"/>
        <v>PENDIENTE NOTIFICACIÓN ELECTRÓNICA</v>
      </c>
      <c r="AJ1918" s="37"/>
      <c r="AK1918" s="37"/>
      <c r="AL1918" s="37"/>
      <c r="AM1918" s="53" t="str">
        <f>IF(AK1918="","",WORKDAY(AK1918,5,FESTIVOS_CO!A:A))</f>
        <v/>
      </c>
      <c r="AN1918" s="37"/>
      <c r="AO1918" s="37"/>
      <c r="AP1918" s="54" t="str">
        <f t="shared" ca="1" si="366"/>
        <v>NO APLICA</v>
      </c>
      <c r="AQ1918" s="36"/>
      <c r="AR1918" s="43"/>
      <c r="AS1918" s="37"/>
      <c r="AT1918" s="36"/>
      <c r="AU1918" s="37"/>
      <c r="AV1918" s="36"/>
      <c r="AW1918" s="36"/>
      <c r="AX1918" s="37"/>
      <c r="AY1918" s="140" t="str">
        <f>IF(AU1918="","",WORKDAY(AU1918,5,FESTIVOS_CO!A:A))</f>
        <v/>
      </c>
      <c r="AZ1918" s="54" t="str">
        <f t="shared" ca="1" si="363"/>
        <v>NO APLICA</v>
      </c>
      <c r="BA1918" s="55" t="str">
        <f>IF(AX1918="","",WORKDAY(AX1918,5,FESTIVOS_CO!A:A))</f>
        <v/>
      </c>
      <c r="BB1918" s="39"/>
      <c r="BC1918" s="40"/>
      <c r="BD1918" s="40"/>
      <c r="BE1918" s="56" t="str">
        <f t="shared" ca="1" si="364"/>
        <v>NO APLICA</v>
      </c>
      <c r="BF1918" s="37"/>
      <c r="BG1918" s="45"/>
      <c r="BH1918" s="37"/>
      <c r="BI1918" s="36"/>
      <c r="BJ1918" s="37"/>
      <c r="BK1918" s="36"/>
      <c r="BL1918" s="36"/>
      <c r="BM1918" s="53" t="str">
        <f>IF(BJ1918="","",WORKDAY(BJ1918,5,FESTIVOS_CO!A:A))</f>
        <v/>
      </c>
      <c r="BN1918" s="57" t="str">
        <f t="shared" ca="1" si="374"/>
        <v>PENDIENTE HACER AVISO</v>
      </c>
      <c r="BO1918" s="54" t="str">
        <f t="shared" ca="1" si="367"/>
        <v>EN TRÁMITE NOTIF. POR AVISO</v>
      </c>
      <c r="BP1918" s="37"/>
      <c r="BQ1918" s="53" t="str">
        <f>IF(BP1918="","",WORKDAY(BP1918,5,FESTIVOS_CO!A:A))</f>
        <v/>
      </c>
      <c r="BR1918" s="37"/>
      <c r="BS1918" s="36"/>
      <c r="BT1918" s="38"/>
      <c r="BU1918" s="58" t="e">
        <f>VLOOKUP(BT1918,Hoja2!$C:$D,2,0)</f>
        <v>#N/A</v>
      </c>
      <c r="BV1918" s="80" t="str">
        <f>IF(
AND(AO1918="",BD1918="",BQ1918=""),
"EN PROCESO NOTIFICACION / COMUNICACION",
IF(
BT1918="",
"NO APLICA",
IF(
BU1918=60,
IF(AO1918&lt;&gt;"",AO1918,IF(BD1918&lt;&gt;"",BD1918,BQ1918))+60,
WORKDAY(
IF(AO1918&lt;&gt;"",AO1918,IF(BD1918&lt;&gt;"",BD1918,BQ1918)),
BU1918,
FESTIVOS_CO!A:A
)
)
))</f>
        <v>EN PROCESO NOTIFICACION / COMUNICACION</v>
      </c>
      <c r="BW1918" s="44"/>
      <c r="BX1918" s="53"/>
      <c r="BY1918" s="45"/>
      <c r="BZ1918" s="37"/>
      <c r="CA1918" s="54" t="str">
        <f t="shared" si="368"/>
        <v>PENDIENTE EJECUTORIA</v>
      </c>
      <c r="CB1918" s="59" t="str">
        <f t="shared" si="365"/>
        <v/>
      </c>
      <c r="CC1918" s="36"/>
      <c r="CD1918" s="40"/>
      <c r="CE1918" s="46"/>
      <c r="CF1918" s="40"/>
      <c r="CG1918" s="40"/>
      <c r="CH1918" s="40"/>
      <c r="CI1918" s="36"/>
      <c r="CJ1918" s="47"/>
      <c r="CK1918" s="40"/>
      <c r="CL1918" s="40"/>
      <c r="CM1918" s="40"/>
      <c r="CN1918" s="40"/>
    </row>
    <row r="1919" spans="1:92" ht="42.75" hidden="1">
      <c r="A1919" s="49" t="str">
        <f t="shared" si="369"/>
        <v>SIN GESTIÓN</v>
      </c>
      <c r="B1919" s="58"/>
      <c r="C1919" s="37"/>
      <c r="D1919" s="37"/>
      <c r="E1919" s="49" t="str">
        <f t="shared" si="370"/>
        <v>PENDIENTE NOTIFICACIÓN</v>
      </c>
      <c r="F1919" s="141" t="str">
        <f t="shared" si="371"/>
        <v>PENDIENTE NOTIFICACIÓN</v>
      </c>
      <c r="G1919" s="49" t="str">
        <f t="shared" si="372"/>
        <v/>
      </c>
      <c r="H1919" s="51" t="str">
        <f ca="1">IF(
L1919="",
"",
IF(
NETWORKDAYS(L1919,IF(M1919&lt;&gt;"",M1919,TODAY()),FESTIVOS_CO!A:A)&gt;2,
"VENCIDO",
IF(
NETWORKDAYS(L1919,IF(M1919&lt;&gt;"",M1919,TODAY()),FESTIVOS_CO!A:A)=2,
"ALERTA",
"A TIEMPO"
)))</f>
        <v/>
      </c>
      <c r="I1919" s="40"/>
      <c r="J1919" s="36"/>
      <c r="K1919" s="37"/>
      <c r="L1919" s="50"/>
      <c r="M1919" s="37"/>
      <c r="N1919" s="52"/>
      <c r="O1919" s="52"/>
      <c r="P1919" s="36"/>
      <c r="Q1919" s="36"/>
      <c r="R1919" s="40"/>
      <c r="S1919" s="36"/>
      <c r="T1919" s="40"/>
      <c r="U1919" s="40"/>
      <c r="V1919" s="81"/>
      <c r="W1919" s="40"/>
      <c r="X1919" s="40"/>
      <c r="Y1919" s="40"/>
      <c r="Z1919" s="38" t="str">
        <f>IFERROR(VLOOKUP(Y1919,DIRECTORIO!A:B,2,FALSE),"")</f>
        <v/>
      </c>
      <c r="AA1919" s="40"/>
      <c r="AB1919" s="40"/>
      <c r="AC1919" s="40"/>
      <c r="AD1919" s="40"/>
      <c r="AE1919" s="40"/>
      <c r="AF1919" s="40"/>
      <c r="AG1919" s="41" t="s">
        <v>109</v>
      </c>
      <c r="AH1919" s="42"/>
      <c r="AI1919" s="54" t="str">
        <f t="shared" ca="1" si="373"/>
        <v>PENDIENTE NOTIFICACIÓN ELECTRÓNICA</v>
      </c>
      <c r="AJ1919" s="37"/>
      <c r="AK1919" s="37"/>
      <c r="AL1919" s="37"/>
      <c r="AM1919" s="53" t="str">
        <f>IF(AK1919="","",WORKDAY(AK1919,5,FESTIVOS_CO!A:A))</f>
        <v/>
      </c>
      <c r="AN1919" s="37"/>
      <c r="AO1919" s="37"/>
      <c r="AP1919" s="54" t="str">
        <f t="shared" ca="1" si="366"/>
        <v>NO APLICA</v>
      </c>
      <c r="AQ1919" s="36"/>
      <c r="AR1919" s="43"/>
      <c r="AS1919" s="37"/>
      <c r="AT1919" s="36"/>
      <c r="AU1919" s="37"/>
      <c r="AV1919" s="36"/>
      <c r="AW1919" s="36"/>
      <c r="AX1919" s="37"/>
      <c r="AY1919" s="140" t="str">
        <f>IF(AU1919="","",WORKDAY(AU1919,5,FESTIVOS_CO!A:A))</f>
        <v/>
      </c>
      <c r="AZ1919" s="54" t="str">
        <f t="shared" ca="1" si="363"/>
        <v>NO APLICA</v>
      </c>
      <c r="BA1919" s="55" t="str">
        <f>IF(AX1919="","",WORKDAY(AX1919,5,FESTIVOS_CO!A:A))</f>
        <v/>
      </c>
      <c r="BB1919" s="39"/>
      <c r="BC1919" s="40"/>
      <c r="BD1919" s="40"/>
      <c r="BE1919" s="56" t="str">
        <f t="shared" ca="1" si="364"/>
        <v>NO APLICA</v>
      </c>
      <c r="BF1919" s="37"/>
      <c r="BG1919" s="45"/>
      <c r="BH1919" s="37"/>
      <c r="BI1919" s="36"/>
      <c r="BJ1919" s="37"/>
      <c r="BK1919" s="36"/>
      <c r="BL1919" s="36"/>
      <c r="BM1919" s="53" t="str">
        <f>IF(BJ1919="","",WORKDAY(BJ1919,5,FESTIVOS_CO!A:A))</f>
        <v/>
      </c>
      <c r="BN1919" s="57" t="str">
        <f t="shared" ca="1" si="374"/>
        <v>PENDIENTE HACER AVISO</v>
      </c>
      <c r="BO1919" s="54" t="str">
        <f t="shared" ca="1" si="367"/>
        <v>EN TRÁMITE NOTIF. POR AVISO</v>
      </c>
      <c r="BP1919" s="37"/>
      <c r="BQ1919" s="53" t="str">
        <f>IF(BP1919="","",WORKDAY(BP1919,5,FESTIVOS_CO!A:A))</f>
        <v/>
      </c>
      <c r="BR1919" s="37"/>
      <c r="BS1919" s="36"/>
      <c r="BT1919" s="38"/>
      <c r="BU1919" s="58" t="e">
        <f>VLOOKUP(BT1919,Hoja2!$C:$D,2,0)</f>
        <v>#N/A</v>
      </c>
      <c r="BV1919" s="80" t="str">
        <f>IF(
AND(AO1919="",BD1919="",BQ1919=""),
"EN PROCESO NOTIFICACION / COMUNICACION",
IF(
BT1919="",
"NO APLICA",
IF(
BU1919=60,
IF(AO1919&lt;&gt;"",AO1919,IF(BD1919&lt;&gt;"",BD1919,BQ1919))+60,
WORKDAY(
IF(AO1919&lt;&gt;"",AO1919,IF(BD1919&lt;&gt;"",BD1919,BQ1919)),
BU1919,
FESTIVOS_CO!A:A
)
)
))</f>
        <v>EN PROCESO NOTIFICACION / COMUNICACION</v>
      </c>
      <c r="BW1919" s="44"/>
      <c r="BX1919" s="53"/>
      <c r="BY1919" s="45"/>
      <c r="BZ1919" s="37"/>
      <c r="CA1919" s="54" t="str">
        <f t="shared" si="368"/>
        <v>PENDIENTE EJECUTORIA</v>
      </c>
      <c r="CB1919" s="59" t="str">
        <f t="shared" si="365"/>
        <v/>
      </c>
      <c r="CC1919" s="36"/>
      <c r="CD1919" s="40"/>
      <c r="CE1919" s="46"/>
      <c r="CF1919" s="40"/>
      <c r="CG1919" s="40"/>
      <c r="CH1919" s="40"/>
      <c r="CI1919" s="36"/>
      <c r="CJ1919" s="47"/>
      <c r="CK1919" s="40"/>
      <c r="CL1919" s="40"/>
      <c r="CM1919" s="40"/>
      <c r="CN1919" s="40"/>
    </row>
    <row r="1920" spans="1:92" ht="42.75" hidden="1">
      <c r="A1920" s="49" t="str">
        <f t="shared" si="369"/>
        <v>SIN GESTIÓN</v>
      </c>
      <c r="B1920" s="58"/>
      <c r="C1920" s="37"/>
      <c r="D1920" s="37"/>
      <c r="E1920" s="49" t="str">
        <f t="shared" si="370"/>
        <v>PENDIENTE NOTIFICACIÓN</v>
      </c>
      <c r="F1920" s="141" t="str">
        <f t="shared" si="371"/>
        <v>PENDIENTE NOTIFICACIÓN</v>
      </c>
      <c r="G1920" s="49" t="str">
        <f t="shared" si="372"/>
        <v/>
      </c>
      <c r="H1920" s="51" t="str">
        <f ca="1">IF(
L1920="",
"",
IF(
NETWORKDAYS(L1920,IF(M1920&lt;&gt;"",M1920,TODAY()),FESTIVOS_CO!A:A)&gt;2,
"VENCIDO",
IF(
NETWORKDAYS(L1920,IF(M1920&lt;&gt;"",M1920,TODAY()),FESTIVOS_CO!A:A)=2,
"ALERTA",
"A TIEMPO"
)))</f>
        <v/>
      </c>
      <c r="I1920" s="40"/>
      <c r="J1920" s="36"/>
      <c r="K1920" s="37"/>
      <c r="L1920" s="50"/>
      <c r="M1920" s="37"/>
      <c r="N1920" s="52"/>
      <c r="O1920" s="52"/>
      <c r="P1920" s="36"/>
      <c r="Q1920" s="36"/>
      <c r="R1920" s="40"/>
      <c r="S1920" s="36"/>
      <c r="T1920" s="40"/>
      <c r="U1920" s="40"/>
      <c r="V1920" s="81"/>
      <c r="W1920" s="40"/>
      <c r="X1920" s="40"/>
      <c r="Y1920" s="40"/>
      <c r="Z1920" s="38" t="str">
        <f>IFERROR(VLOOKUP(Y1920,DIRECTORIO!A:B,2,FALSE),"")</f>
        <v/>
      </c>
      <c r="AA1920" s="40"/>
      <c r="AB1920" s="40"/>
      <c r="AC1920" s="40"/>
      <c r="AD1920" s="40"/>
      <c r="AE1920" s="40"/>
      <c r="AF1920" s="40"/>
      <c r="AG1920" s="41" t="s">
        <v>109</v>
      </c>
      <c r="AH1920" s="42"/>
      <c r="AI1920" s="54" t="str">
        <f t="shared" ca="1" si="373"/>
        <v>PENDIENTE NOTIFICACIÓN ELECTRÓNICA</v>
      </c>
      <c r="AJ1920" s="37"/>
      <c r="AK1920" s="37"/>
      <c r="AL1920" s="37"/>
      <c r="AM1920" s="53" t="str">
        <f>IF(AK1920="","",WORKDAY(AK1920,5,FESTIVOS_CO!A:A))</f>
        <v/>
      </c>
      <c r="AN1920" s="37"/>
      <c r="AO1920" s="37"/>
      <c r="AP1920" s="54" t="str">
        <f t="shared" ca="1" si="366"/>
        <v>NO APLICA</v>
      </c>
      <c r="AQ1920" s="36"/>
      <c r="AR1920" s="43"/>
      <c r="AS1920" s="37"/>
      <c r="AT1920" s="36"/>
      <c r="AU1920" s="37"/>
      <c r="AV1920" s="36"/>
      <c r="AW1920" s="36"/>
      <c r="AX1920" s="37"/>
      <c r="AY1920" s="140" t="str">
        <f>IF(AU1920="","",WORKDAY(AU1920,5,FESTIVOS_CO!A:A))</f>
        <v/>
      </c>
      <c r="AZ1920" s="54" t="str">
        <f t="shared" ca="1" si="363"/>
        <v>NO APLICA</v>
      </c>
      <c r="BA1920" s="55" t="str">
        <f>IF(AX1920="","",WORKDAY(AX1920,5,FESTIVOS_CO!A:A))</f>
        <v/>
      </c>
      <c r="BB1920" s="39"/>
      <c r="BC1920" s="40"/>
      <c r="BD1920" s="40"/>
      <c r="BE1920" s="56" t="str">
        <f t="shared" ca="1" si="364"/>
        <v>NO APLICA</v>
      </c>
      <c r="BF1920" s="37"/>
      <c r="BG1920" s="45"/>
      <c r="BH1920" s="37"/>
      <c r="BI1920" s="36"/>
      <c r="BJ1920" s="37"/>
      <c r="BK1920" s="36"/>
      <c r="BL1920" s="36"/>
      <c r="BM1920" s="53" t="str">
        <f>IF(BJ1920="","",WORKDAY(BJ1920,5,FESTIVOS_CO!A:A))</f>
        <v/>
      </c>
      <c r="BN1920" s="57" t="str">
        <f t="shared" ca="1" si="374"/>
        <v>PENDIENTE HACER AVISO</v>
      </c>
      <c r="BO1920" s="54" t="str">
        <f t="shared" ca="1" si="367"/>
        <v>EN TRÁMITE NOTIF. POR AVISO</v>
      </c>
      <c r="BP1920" s="37"/>
      <c r="BQ1920" s="53" t="str">
        <f>IF(BP1920="","",WORKDAY(BP1920,5,FESTIVOS_CO!A:A))</f>
        <v/>
      </c>
      <c r="BR1920" s="37"/>
      <c r="BS1920" s="36"/>
      <c r="BT1920" s="38"/>
      <c r="BU1920" s="58" t="e">
        <f>VLOOKUP(BT1920,Hoja2!$C:$D,2,0)</f>
        <v>#N/A</v>
      </c>
      <c r="BV1920" s="80" t="str">
        <f>IF(
AND(AO1920="",BD1920="",BQ1920=""),
"EN PROCESO NOTIFICACION / COMUNICACION",
IF(
BT1920="",
"NO APLICA",
IF(
BU1920=60,
IF(AO1920&lt;&gt;"",AO1920,IF(BD1920&lt;&gt;"",BD1920,BQ1920))+60,
WORKDAY(
IF(AO1920&lt;&gt;"",AO1920,IF(BD1920&lt;&gt;"",BD1920,BQ1920)),
BU1920,
FESTIVOS_CO!A:A
)
)
))</f>
        <v>EN PROCESO NOTIFICACION / COMUNICACION</v>
      </c>
      <c r="BW1920" s="44"/>
      <c r="BX1920" s="53"/>
      <c r="BY1920" s="45"/>
      <c r="BZ1920" s="37"/>
      <c r="CA1920" s="54" t="str">
        <f t="shared" si="368"/>
        <v>PENDIENTE EJECUTORIA</v>
      </c>
      <c r="CB1920" s="59" t="str">
        <f t="shared" si="365"/>
        <v/>
      </c>
      <c r="CC1920" s="36"/>
      <c r="CD1920" s="40"/>
      <c r="CE1920" s="46"/>
      <c r="CF1920" s="40"/>
      <c r="CG1920" s="40"/>
      <c r="CH1920" s="40"/>
      <c r="CI1920" s="36"/>
      <c r="CJ1920" s="47"/>
      <c r="CK1920" s="40"/>
      <c r="CL1920" s="40"/>
      <c r="CM1920" s="40"/>
      <c r="CN1920" s="40"/>
    </row>
    <row r="1921" spans="1:92" ht="42.75" hidden="1">
      <c r="A1921" s="49" t="str">
        <f t="shared" si="369"/>
        <v>SIN GESTIÓN</v>
      </c>
      <c r="B1921" s="58"/>
      <c r="C1921" s="37"/>
      <c r="D1921" s="37"/>
      <c r="E1921" s="49" t="str">
        <f t="shared" si="370"/>
        <v>PENDIENTE NOTIFICACIÓN</v>
      </c>
      <c r="F1921" s="141" t="str">
        <f t="shared" si="371"/>
        <v>PENDIENTE NOTIFICACIÓN</v>
      </c>
      <c r="G1921" s="49" t="str">
        <f t="shared" si="372"/>
        <v/>
      </c>
      <c r="H1921" s="51" t="str">
        <f ca="1">IF(
L1921="",
"",
IF(
NETWORKDAYS(L1921,IF(M1921&lt;&gt;"",M1921,TODAY()),FESTIVOS_CO!A:A)&gt;2,
"VENCIDO",
IF(
NETWORKDAYS(L1921,IF(M1921&lt;&gt;"",M1921,TODAY()),FESTIVOS_CO!A:A)=2,
"ALERTA",
"A TIEMPO"
)))</f>
        <v/>
      </c>
      <c r="I1921" s="40"/>
      <c r="J1921" s="36"/>
      <c r="K1921" s="37"/>
      <c r="L1921" s="50"/>
      <c r="M1921" s="37"/>
      <c r="N1921" s="52"/>
      <c r="O1921" s="52"/>
      <c r="P1921" s="36"/>
      <c r="Q1921" s="36"/>
      <c r="R1921" s="40"/>
      <c r="S1921" s="36"/>
      <c r="T1921" s="40"/>
      <c r="U1921" s="40"/>
      <c r="V1921" s="81"/>
      <c r="W1921" s="40"/>
      <c r="X1921" s="40"/>
      <c r="Y1921" s="40"/>
      <c r="Z1921" s="38" t="str">
        <f>IFERROR(VLOOKUP(Y1921,DIRECTORIO!A:B,2,FALSE),"")</f>
        <v/>
      </c>
      <c r="AA1921" s="40"/>
      <c r="AB1921" s="40"/>
      <c r="AC1921" s="40"/>
      <c r="AD1921" s="40"/>
      <c r="AE1921" s="40"/>
      <c r="AF1921" s="40"/>
      <c r="AG1921" s="41" t="s">
        <v>109</v>
      </c>
      <c r="AH1921" s="42"/>
      <c r="AI1921" s="54" t="str">
        <f t="shared" ca="1" si="373"/>
        <v>PENDIENTE NOTIFICACIÓN ELECTRÓNICA</v>
      </c>
      <c r="AJ1921" s="37"/>
      <c r="AK1921" s="37"/>
      <c r="AL1921" s="37"/>
      <c r="AM1921" s="53" t="str">
        <f>IF(AK1921="","",WORKDAY(AK1921,5,FESTIVOS_CO!A:A))</f>
        <v/>
      </c>
      <c r="AN1921" s="37"/>
      <c r="AO1921" s="37"/>
      <c r="AP1921" s="54" t="str">
        <f t="shared" ca="1" si="366"/>
        <v>NO APLICA</v>
      </c>
      <c r="AQ1921" s="36"/>
      <c r="AR1921" s="43"/>
      <c r="AS1921" s="37"/>
      <c r="AT1921" s="36"/>
      <c r="AU1921" s="37"/>
      <c r="AV1921" s="36"/>
      <c r="AW1921" s="36"/>
      <c r="AX1921" s="37"/>
      <c r="AY1921" s="140" t="str">
        <f>IF(AU1921="","",WORKDAY(AU1921,5,FESTIVOS_CO!A:A))</f>
        <v/>
      </c>
      <c r="AZ1921" s="54" t="str">
        <f t="shared" ca="1" si="363"/>
        <v>NO APLICA</v>
      </c>
      <c r="BA1921" s="55" t="str">
        <f>IF(AX1921="","",WORKDAY(AX1921,5,FESTIVOS_CO!A:A))</f>
        <v/>
      </c>
      <c r="BB1921" s="39"/>
      <c r="BC1921" s="40"/>
      <c r="BD1921" s="40"/>
      <c r="BE1921" s="56" t="str">
        <f t="shared" ca="1" si="364"/>
        <v>NO APLICA</v>
      </c>
      <c r="BF1921" s="37"/>
      <c r="BG1921" s="45"/>
      <c r="BH1921" s="37"/>
      <c r="BI1921" s="36"/>
      <c r="BJ1921" s="37"/>
      <c r="BK1921" s="36"/>
      <c r="BL1921" s="36"/>
      <c r="BM1921" s="53" t="str">
        <f>IF(BJ1921="","",WORKDAY(BJ1921,5,FESTIVOS_CO!A:A))</f>
        <v/>
      </c>
      <c r="BN1921" s="57" t="str">
        <f t="shared" ca="1" si="374"/>
        <v>PENDIENTE HACER AVISO</v>
      </c>
      <c r="BO1921" s="54" t="str">
        <f t="shared" ca="1" si="367"/>
        <v>EN TRÁMITE NOTIF. POR AVISO</v>
      </c>
      <c r="BP1921" s="37"/>
      <c r="BQ1921" s="53" t="str">
        <f>IF(BP1921="","",WORKDAY(BP1921,5,FESTIVOS_CO!A:A))</f>
        <v/>
      </c>
      <c r="BR1921" s="37"/>
      <c r="BS1921" s="36"/>
      <c r="BT1921" s="38"/>
      <c r="BU1921" s="58" t="e">
        <f>VLOOKUP(BT1921,Hoja2!$C:$D,2,0)</f>
        <v>#N/A</v>
      </c>
      <c r="BV1921" s="80" t="str">
        <f>IF(
AND(AO1921="",BD1921="",BQ1921=""),
"EN PROCESO NOTIFICACION / COMUNICACION",
IF(
BT1921="",
"NO APLICA",
IF(
BU1921=60,
IF(AO1921&lt;&gt;"",AO1921,IF(BD1921&lt;&gt;"",BD1921,BQ1921))+60,
WORKDAY(
IF(AO1921&lt;&gt;"",AO1921,IF(BD1921&lt;&gt;"",BD1921,BQ1921)),
BU1921,
FESTIVOS_CO!A:A
)
)
))</f>
        <v>EN PROCESO NOTIFICACION / COMUNICACION</v>
      </c>
      <c r="BW1921" s="44"/>
      <c r="BX1921" s="53"/>
      <c r="BY1921" s="45"/>
      <c r="BZ1921" s="37"/>
      <c r="CA1921" s="54" t="str">
        <f t="shared" si="368"/>
        <v>PENDIENTE EJECUTORIA</v>
      </c>
      <c r="CB1921" s="59" t="str">
        <f t="shared" si="365"/>
        <v/>
      </c>
      <c r="CC1921" s="36"/>
      <c r="CD1921" s="40"/>
      <c r="CE1921" s="46"/>
      <c r="CF1921" s="40"/>
      <c r="CG1921" s="40"/>
      <c r="CH1921" s="40"/>
      <c r="CI1921" s="36"/>
      <c r="CJ1921" s="47"/>
      <c r="CK1921" s="40"/>
      <c r="CL1921" s="40"/>
      <c r="CM1921" s="40"/>
      <c r="CN1921" s="40"/>
    </row>
    <row r="1922" spans="1:92" ht="42.75" hidden="1">
      <c r="A1922" s="49" t="str">
        <f t="shared" si="369"/>
        <v>SIN GESTIÓN</v>
      </c>
      <c r="B1922" s="58"/>
      <c r="C1922" s="37"/>
      <c r="D1922" s="37"/>
      <c r="E1922" s="49" t="str">
        <f t="shared" si="370"/>
        <v>PENDIENTE NOTIFICACIÓN</v>
      </c>
      <c r="F1922" s="141" t="str">
        <f t="shared" si="371"/>
        <v>PENDIENTE NOTIFICACIÓN</v>
      </c>
      <c r="G1922" s="49" t="str">
        <f t="shared" si="372"/>
        <v/>
      </c>
      <c r="H1922" s="51" t="str">
        <f ca="1">IF(
L1922="",
"",
IF(
NETWORKDAYS(L1922,IF(M1922&lt;&gt;"",M1922,TODAY()),FESTIVOS_CO!A:A)&gt;2,
"VENCIDO",
IF(
NETWORKDAYS(L1922,IF(M1922&lt;&gt;"",M1922,TODAY()),FESTIVOS_CO!A:A)=2,
"ALERTA",
"A TIEMPO"
)))</f>
        <v/>
      </c>
      <c r="I1922" s="40"/>
      <c r="J1922" s="36"/>
      <c r="K1922" s="37"/>
      <c r="L1922" s="50"/>
      <c r="M1922" s="37"/>
      <c r="N1922" s="52"/>
      <c r="O1922" s="52"/>
      <c r="P1922" s="36"/>
      <c r="Q1922" s="36"/>
      <c r="R1922" s="40"/>
      <c r="S1922" s="36"/>
      <c r="T1922" s="40"/>
      <c r="U1922" s="40"/>
      <c r="V1922" s="81"/>
      <c r="W1922" s="40"/>
      <c r="X1922" s="40"/>
      <c r="Y1922" s="40"/>
      <c r="Z1922" s="38" t="str">
        <f>IFERROR(VLOOKUP(Y1922,DIRECTORIO!A:B,2,FALSE),"")</f>
        <v/>
      </c>
      <c r="AA1922" s="40"/>
      <c r="AB1922" s="40"/>
      <c r="AC1922" s="40"/>
      <c r="AD1922" s="40"/>
      <c r="AE1922" s="40"/>
      <c r="AF1922" s="40"/>
      <c r="AG1922" s="41" t="s">
        <v>109</v>
      </c>
      <c r="AH1922" s="42"/>
      <c r="AI1922" s="54" t="str">
        <f t="shared" ca="1" si="373"/>
        <v>PENDIENTE NOTIFICACIÓN ELECTRÓNICA</v>
      </c>
      <c r="AJ1922" s="37"/>
      <c r="AK1922" s="37"/>
      <c r="AL1922" s="37"/>
      <c r="AM1922" s="53" t="str">
        <f>IF(AK1922="","",WORKDAY(AK1922,5,FESTIVOS_CO!A:A))</f>
        <v/>
      </c>
      <c r="AN1922" s="37"/>
      <c r="AO1922" s="37"/>
      <c r="AP1922" s="54" t="str">
        <f t="shared" ca="1" si="366"/>
        <v>NO APLICA</v>
      </c>
      <c r="AQ1922" s="36"/>
      <c r="AR1922" s="43"/>
      <c r="AS1922" s="37"/>
      <c r="AT1922" s="36"/>
      <c r="AU1922" s="37"/>
      <c r="AV1922" s="36"/>
      <c r="AW1922" s="36"/>
      <c r="AX1922" s="37"/>
      <c r="AY1922" s="140" t="str">
        <f>IF(AU1922="","",WORKDAY(AU1922,5,FESTIVOS_CO!A:A))</f>
        <v/>
      </c>
      <c r="AZ1922" s="54" t="str">
        <f t="shared" ca="1" si="363"/>
        <v>NO APLICA</v>
      </c>
      <c r="BA1922" s="55" t="str">
        <f>IF(AX1922="","",WORKDAY(AX1922,5,FESTIVOS_CO!A:A))</f>
        <v/>
      </c>
      <c r="BB1922" s="39"/>
      <c r="BC1922" s="40"/>
      <c r="BD1922" s="40"/>
      <c r="BE1922" s="56" t="str">
        <f t="shared" ca="1" si="364"/>
        <v>NO APLICA</v>
      </c>
      <c r="BF1922" s="37"/>
      <c r="BG1922" s="45"/>
      <c r="BH1922" s="37"/>
      <c r="BI1922" s="36"/>
      <c r="BJ1922" s="37"/>
      <c r="BK1922" s="36"/>
      <c r="BL1922" s="36"/>
      <c r="BM1922" s="53" t="str">
        <f>IF(BJ1922="","",WORKDAY(BJ1922,5,FESTIVOS_CO!A:A))</f>
        <v/>
      </c>
      <c r="BN1922" s="57" t="str">
        <f t="shared" ca="1" si="374"/>
        <v>PENDIENTE HACER AVISO</v>
      </c>
      <c r="BO1922" s="54" t="str">
        <f t="shared" ca="1" si="367"/>
        <v>EN TRÁMITE NOTIF. POR AVISO</v>
      </c>
      <c r="BP1922" s="37"/>
      <c r="BQ1922" s="53" t="str">
        <f>IF(BP1922="","",WORKDAY(BP1922,5,FESTIVOS_CO!A:A))</f>
        <v/>
      </c>
      <c r="BR1922" s="37"/>
      <c r="BS1922" s="36"/>
      <c r="BT1922" s="38"/>
      <c r="BU1922" s="58" t="e">
        <f>VLOOKUP(BT1922,Hoja2!$C:$D,2,0)</f>
        <v>#N/A</v>
      </c>
      <c r="BV1922" s="80" t="str">
        <f>IF(
AND(AO1922="",BD1922="",BQ1922=""),
"EN PROCESO NOTIFICACION / COMUNICACION",
IF(
BT1922="",
"NO APLICA",
IF(
BU1922=60,
IF(AO1922&lt;&gt;"",AO1922,IF(BD1922&lt;&gt;"",BD1922,BQ1922))+60,
WORKDAY(
IF(AO1922&lt;&gt;"",AO1922,IF(BD1922&lt;&gt;"",BD1922,BQ1922)),
BU1922,
FESTIVOS_CO!A:A
)
)
))</f>
        <v>EN PROCESO NOTIFICACION / COMUNICACION</v>
      </c>
      <c r="BW1922" s="44"/>
      <c r="BX1922" s="53"/>
      <c r="BY1922" s="45"/>
      <c r="BZ1922" s="37"/>
      <c r="CA1922" s="54" t="str">
        <f t="shared" si="368"/>
        <v>PENDIENTE EJECUTORIA</v>
      </c>
      <c r="CB1922" s="59" t="str">
        <f t="shared" si="365"/>
        <v/>
      </c>
      <c r="CC1922" s="36"/>
      <c r="CD1922" s="40"/>
      <c r="CE1922" s="46"/>
      <c r="CF1922" s="40"/>
      <c r="CG1922" s="40"/>
      <c r="CH1922" s="40"/>
      <c r="CI1922" s="36"/>
      <c r="CJ1922" s="47"/>
      <c r="CK1922" s="40"/>
      <c r="CL1922" s="40"/>
      <c r="CM1922" s="40"/>
      <c r="CN1922" s="40"/>
    </row>
    <row r="1923" spans="1:92" ht="42.75" hidden="1">
      <c r="A1923" s="49" t="str">
        <f t="shared" si="369"/>
        <v>SIN GESTIÓN</v>
      </c>
      <c r="B1923" s="58"/>
      <c r="C1923" s="37"/>
      <c r="D1923" s="37"/>
      <c r="E1923" s="49" t="str">
        <f t="shared" si="370"/>
        <v>PENDIENTE NOTIFICACIÓN</v>
      </c>
      <c r="F1923" s="141" t="str">
        <f t="shared" si="371"/>
        <v>PENDIENTE NOTIFICACIÓN</v>
      </c>
      <c r="G1923" s="49" t="str">
        <f t="shared" si="372"/>
        <v/>
      </c>
      <c r="H1923" s="51" t="str">
        <f ca="1">IF(
L1923="",
"",
IF(
NETWORKDAYS(L1923,IF(M1923&lt;&gt;"",M1923,TODAY()),FESTIVOS_CO!A:A)&gt;2,
"VENCIDO",
IF(
NETWORKDAYS(L1923,IF(M1923&lt;&gt;"",M1923,TODAY()),FESTIVOS_CO!A:A)=2,
"ALERTA",
"A TIEMPO"
)))</f>
        <v/>
      </c>
      <c r="I1923" s="40"/>
      <c r="J1923" s="36"/>
      <c r="K1923" s="37"/>
      <c r="L1923" s="50"/>
      <c r="M1923" s="37"/>
      <c r="N1923" s="52"/>
      <c r="O1923" s="52"/>
      <c r="P1923" s="36"/>
      <c r="Q1923" s="36"/>
      <c r="R1923" s="40"/>
      <c r="S1923" s="36"/>
      <c r="T1923" s="40"/>
      <c r="U1923" s="40"/>
      <c r="V1923" s="81"/>
      <c r="W1923" s="40"/>
      <c r="X1923" s="40"/>
      <c r="Y1923" s="40"/>
      <c r="Z1923" s="38" t="str">
        <f>IFERROR(VLOOKUP(Y1923,DIRECTORIO!A:B,2,FALSE),"")</f>
        <v/>
      </c>
      <c r="AA1923" s="40"/>
      <c r="AB1923" s="40"/>
      <c r="AC1923" s="40"/>
      <c r="AD1923" s="40"/>
      <c r="AE1923" s="40"/>
      <c r="AF1923" s="40"/>
      <c r="AG1923" s="41" t="s">
        <v>109</v>
      </c>
      <c r="AH1923" s="42"/>
      <c r="AI1923" s="54" t="str">
        <f t="shared" ca="1" si="373"/>
        <v>PENDIENTE NOTIFICACIÓN ELECTRÓNICA</v>
      </c>
      <c r="AJ1923" s="37"/>
      <c r="AK1923" s="37"/>
      <c r="AL1923" s="37"/>
      <c r="AM1923" s="53" t="str">
        <f>IF(AK1923="","",WORKDAY(AK1923,5,FESTIVOS_CO!A:A))</f>
        <v/>
      </c>
      <c r="AN1923" s="37"/>
      <c r="AO1923" s="37"/>
      <c r="AP1923" s="54" t="str">
        <f t="shared" ca="1" si="366"/>
        <v>NO APLICA</v>
      </c>
      <c r="AQ1923" s="36"/>
      <c r="AR1923" s="43"/>
      <c r="AS1923" s="37"/>
      <c r="AT1923" s="36"/>
      <c r="AU1923" s="37"/>
      <c r="AV1923" s="36"/>
      <c r="AW1923" s="36"/>
      <c r="AX1923" s="37"/>
      <c r="AY1923" s="140" t="str">
        <f>IF(AU1923="","",WORKDAY(AU1923,5,FESTIVOS_CO!A:A))</f>
        <v/>
      </c>
      <c r="AZ1923" s="54" t="str">
        <f t="shared" ca="1" si="363"/>
        <v>NO APLICA</v>
      </c>
      <c r="BA1923" s="55" t="str">
        <f>IF(AX1923="","",WORKDAY(AX1923,5,FESTIVOS_CO!A:A))</f>
        <v/>
      </c>
      <c r="BB1923" s="39"/>
      <c r="BC1923" s="40"/>
      <c r="BD1923" s="40"/>
      <c r="BE1923" s="56" t="str">
        <f t="shared" ca="1" si="364"/>
        <v>NO APLICA</v>
      </c>
      <c r="BF1923" s="37"/>
      <c r="BG1923" s="45"/>
      <c r="BH1923" s="37"/>
      <c r="BI1923" s="36"/>
      <c r="BJ1923" s="37"/>
      <c r="BK1923" s="36"/>
      <c r="BL1923" s="36"/>
      <c r="BM1923" s="53" t="str">
        <f>IF(BJ1923="","",WORKDAY(BJ1923,5,FESTIVOS_CO!A:A))</f>
        <v/>
      </c>
      <c r="BN1923" s="57" t="str">
        <f t="shared" ca="1" si="374"/>
        <v>PENDIENTE HACER AVISO</v>
      </c>
      <c r="BO1923" s="54" t="str">
        <f t="shared" ca="1" si="367"/>
        <v>EN TRÁMITE NOTIF. POR AVISO</v>
      </c>
      <c r="BP1923" s="37"/>
      <c r="BQ1923" s="53" t="str">
        <f>IF(BP1923="","",WORKDAY(BP1923,5,FESTIVOS_CO!A:A))</f>
        <v/>
      </c>
      <c r="BR1923" s="37"/>
      <c r="BS1923" s="36"/>
      <c r="BT1923" s="38"/>
      <c r="BU1923" s="58" t="e">
        <f>VLOOKUP(BT1923,Hoja2!$C:$D,2,0)</f>
        <v>#N/A</v>
      </c>
      <c r="BV1923" s="80" t="str">
        <f>IF(
AND(AO1923="",BD1923="",BQ1923=""),
"EN PROCESO NOTIFICACION / COMUNICACION",
IF(
BT1923="",
"NO APLICA",
IF(
BU1923=60,
IF(AO1923&lt;&gt;"",AO1923,IF(BD1923&lt;&gt;"",BD1923,BQ1923))+60,
WORKDAY(
IF(AO1923&lt;&gt;"",AO1923,IF(BD1923&lt;&gt;"",BD1923,BQ1923)),
BU1923,
FESTIVOS_CO!A:A
)
)
))</f>
        <v>EN PROCESO NOTIFICACION / COMUNICACION</v>
      </c>
      <c r="BW1923" s="44"/>
      <c r="BX1923" s="53"/>
      <c r="BY1923" s="45"/>
      <c r="BZ1923" s="37"/>
      <c r="CA1923" s="54" t="str">
        <f t="shared" si="368"/>
        <v>PENDIENTE EJECUTORIA</v>
      </c>
      <c r="CB1923" s="59" t="str">
        <f t="shared" si="365"/>
        <v/>
      </c>
      <c r="CC1923" s="36"/>
      <c r="CD1923" s="40"/>
      <c r="CE1923" s="46"/>
      <c r="CF1923" s="40"/>
      <c r="CG1923" s="40"/>
      <c r="CH1923" s="40"/>
      <c r="CI1923" s="36"/>
      <c r="CJ1923" s="47"/>
      <c r="CK1923" s="40"/>
      <c r="CL1923" s="40"/>
      <c r="CM1923" s="40"/>
      <c r="CN1923" s="40"/>
    </row>
    <row r="1924" spans="1:92" ht="42.75" hidden="1">
      <c r="A1924" s="49" t="str">
        <f t="shared" si="369"/>
        <v>SIN GESTIÓN</v>
      </c>
      <c r="B1924" s="58"/>
      <c r="C1924" s="37"/>
      <c r="D1924" s="37"/>
      <c r="E1924" s="49" t="str">
        <f t="shared" si="370"/>
        <v>PENDIENTE NOTIFICACIÓN</v>
      </c>
      <c r="F1924" s="141" t="str">
        <f t="shared" si="371"/>
        <v>PENDIENTE NOTIFICACIÓN</v>
      </c>
      <c r="G1924" s="49" t="str">
        <f t="shared" si="372"/>
        <v/>
      </c>
      <c r="H1924" s="51" t="str">
        <f ca="1">IF(
L1924="",
"",
IF(
NETWORKDAYS(L1924,IF(M1924&lt;&gt;"",M1924,TODAY()),FESTIVOS_CO!A:A)&gt;2,
"VENCIDO",
IF(
NETWORKDAYS(L1924,IF(M1924&lt;&gt;"",M1924,TODAY()),FESTIVOS_CO!A:A)=2,
"ALERTA",
"A TIEMPO"
)))</f>
        <v/>
      </c>
      <c r="I1924" s="40"/>
      <c r="J1924" s="36"/>
      <c r="K1924" s="37"/>
      <c r="L1924" s="50"/>
      <c r="M1924" s="37"/>
      <c r="N1924" s="52"/>
      <c r="O1924" s="52"/>
      <c r="P1924" s="36"/>
      <c r="Q1924" s="36"/>
      <c r="R1924" s="40"/>
      <c r="S1924" s="36"/>
      <c r="T1924" s="40"/>
      <c r="U1924" s="40"/>
      <c r="V1924" s="81"/>
      <c r="W1924" s="40"/>
      <c r="X1924" s="40"/>
      <c r="Y1924" s="40"/>
      <c r="Z1924" s="38" t="str">
        <f>IFERROR(VLOOKUP(Y1924,DIRECTORIO!A:B,2,FALSE),"")</f>
        <v/>
      </c>
      <c r="AA1924" s="40"/>
      <c r="AB1924" s="40"/>
      <c r="AC1924" s="40"/>
      <c r="AD1924" s="40"/>
      <c r="AE1924" s="40"/>
      <c r="AF1924" s="40"/>
      <c r="AG1924" s="41" t="s">
        <v>109</v>
      </c>
      <c r="AH1924" s="42"/>
      <c r="AI1924" s="54" t="str">
        <f t="shared" ca="1" si="373"/>
        <v>PENDIENTE NOTIFICACIÓN ELECTRÓNICA</v>
      </c>
      <c r="AJ1924" s="37"/>
      <c r="AK1924" s="37"/>
      <c r="AL1924" s="37"/>
      <c r="AM1924" s="53" t="str">
        <f>IF(AK1924="","",WORKDAY(AK1924,5,FESTIVOS_CO!A:A))</f>
        <v/>
      </c>
      <c r="AN1924" s="37"/>
      <c r="AO1924" s="37"/>
      <c r="AP1924" s="54" t="str">
        <f t="shared" ca="1" si="366"/>
        <v>NO APLICA</v>
      </c>
      <c r="AQ1924" s="36"/>
      <c r="AR1924" s="43"/>
      <c r="AS1924" s="37"/>
      <c r="AT1924" s="36"/>
      <c r="AU1924" s="37"/>
      <c r="AV1924" s="36"/>
      <c r="AW1924" s="36"/>
      <c r="AX1924" s="37"/>
      <c r="AY1924" s="140" t="str">
        <f>IF(AU1924="","",WORKDAY(AU1924,5,FESTIVOS_CO!A:A))</f>
        <v/>
      </c>
      <c r="AZ1924" s="54" t="str">
        <f t="shared" ca="1" si="363"/>
        <v>NO APLICA</v>
      </c>
      <c r="BA1924" s="55" t="str">
        <f>IF(AX1924="","",WORKDAY(AX1924,5,FESTIVOS_CO!A:A))</f>
        <v/>
      </c>
      <c r="BB1924" s="39"/>
      <c r="BC1924" s="40"/>
      <c r="BD1924" s="40"/>
      <c r="BE1924" s="56" t="str">
        <f t="shared" ca="1" si="364"/>
        <v>NO APLICA</v>
      </c>
      <c r="BF1924" s="37"/>
      <c r="BG1924" s="45"/>
      <c r="BH1924" s="37"/>
      <c r="BI1924" s="36"/>
      <c r="BJ1924" s="37"/>
      <c r="BK1924" s="36"/>
      <c r="BL1924" s="36"/>
      <c r="BM1924" s="53" t="str">
        <f>IF(BJ1924="","",WORKDAY(BJ1924,5,FESTIVOS_CO!A:A))</f>
        <v/>
      </c>
      <c r="BN1924" s="57" t="str">
        <f t="shared" ca="1" si="374"/>
        <v>PENDIENTE HACER AVISO</v>
      </c>
      <c r="BO1924" s="54" t="str">
        <f t="shared" ca="1" si="367"/>
        <v>EN TRÁMITE NOTIF. POR AVISO</v>
      </c>
      <c r="BP1924" s="37"/>
      <c r="BQ1924" s="53" t="str">
        <f>IF(BP1924="","",WORKDAY(BP1924,5,FESTIVOS_CO!A:A))</f>
        <v/>
      </c>
      <c r="BR1924" s="37"/>
      <c r="BS1924" s="36"/>
      <c r="BT1924" s="38"/>
      <c r="BU1924" s="58" t="e">
        <f>VLOOKUP(BT1924,Hoja2!$C:$D,2,0)</f>
        <v>#N/A</v>
      </c>
      <c r="BV1924" s="80" t="str">
        <f>IF(
AND(AO1924="",BD1924="",BQ1924=""),
"EN PROCESO NOTIFICACION / COMUNICACION",
IF(
BT1924="",
"NO APLICA",
IF(
BU1924=60,
IF(AO1924&lt;&gt;"",AO1924,IF(BD1924&lt;&gt;"",BD1924,BQ1924))+60,
WORKDAY(
IF(AO1924&lt;&gt;"",AO1924,IF(BD1924&lt;&gt;"",BD1924,BQ1924)),
BU1924,
FESTIVOS_CO!A:A
)
)
))</f>
        <v>EN PROCESO NOTIFICACION / COMUNICACION</v>
      </c>
      <c r="BW1924" s="44"/>
      <c r="BX1924" s="53"/>
      <c r="BY1924" s="45"/>
      <c r="BZ1924" s="37"/>
      <c r="CA1924" s="54" t="str">
        <f t="shared" si="368"/>
        <v>PENDIENTE EJECUTORIA</v>
      </c>
      <c r="CB1924" s="59" t="str">
        <f t="shared" si="365"/>
        <v/>
      </c>
      <c r="CC1924" s="36"/>
      <c r="CD1924" s="40"/>
      <c r="CE1924" s="46"/>
      <c r="CF1924" s="40"/>
      <c r="CG1924" s="40"/>
      <c r="CH1924" s="40"/>
      <c r="CI1924" s="36"/>
      <c r="CJ1924" s="47"/>
      <c r="CK1924" s="40"/>
      <c r="CL1924" s="40"/>
      <c r="CM1924" s="40"/>
      <c r="CN1924" s="40"/>
    </row>
    <row r="1925" spans="1:92" ht="42.75" hidden="1">
      <c r="A1925" s="49" t="str">
        <f t="shared" si="369"/>
        <v>SIN GESTIÓN</v>
      </c>
      <c r="B1925" s="58"/>
      <c r="C1925" s="37"/>
      <c r="D1925" s="37"/>
      <c r="E1925" s="49" t="str">
        <f t="shared" si="370"/>
        <v>PENDIENTE NOTIFICACIÓN</v>
      </c>
      <c r="F1925" s="141" t="str">
        <f t="shared" si="371"/>
        <v>PENDIENTE NOTIFICACIÓN</v>
      </c>
      <c r="G1925" s="49" t="str">
        <f t="shared" si="372"/>
        <v/>
      </c>
      <c r="H1925" s="51" t="str">
        <f ca="1">IF(
L1925="",
"",
IF(
NETWORKDAYS(L1925,IF(M1925&lt;&gt;"",M1925,TODAY()),FESTIVOS_CO!A:A)&gt;2,
"VENCIDO",
IF(
NETWORKDAYS(L1925,IF(M1925&lt;&gt;"",M1925,TODAY()),FESTIVOS_CO!A:A)=2,
"ALERTA",
"A TIEMPO"
)))</f>
        <v/>
      </c>
      <c r="I1925" s="40"/>
      <c r="J1925" s="36"/>
      <c r="K1925" s="37"/>
      <c r="L1925" s="50"/>
      <c r="M1925" s="37"/>
      <c r="N1925" s="52"/>
      <c r="O1925" s="52"/>
      <c r="P1925" s="36"/>
      <c r="Q1925" s="36"/>
      <c r="R1925" s="40"/>
      <c r="S1925" s="36"/>
      <c r="T1925" s="40"/>
      <c r="U1925" s="40"/>
      <c r="V1925" s="81"/>
      <c r="W1925" s="40"/>
      <c r="X1925" s="40"/>
      <c r="Y1925" s="40"/>
      <c r="Z1925" s="38" t="str">
        <f>IFERROR(VLOOKUP(Y1925,DIRECTORIO!A:B,2,FALSE),"")</f>
        <v/>
      </c>
      <c r="AA1925" s="40"/>
      <c r="AB1925" s="40"/>
      <c r="AC1925" s="40"/>
      <c r="AD1925" s="40"/>
      <c r="AE1925" s="40"/>
      <c r="AF1925" s="40"/>
      <c r="AG1925" s="41" t="s">
        <v>109</v>
      </c>
      <c r="AH1925" s="42"/>
      <c r="AI1925" s="54" t="str">
        <f t="shared" ca="1" si="373"/>
        <v>PENDIENTE NOTIFICACIÓN ELECTRÓNICA</v>
      </c>
      <c r="AJ1925" s="37"/>
      <c r="AK1925" s="37"/>
      <c r="AL1925" s="37"/>
      <c r="AM1925" s="53" t="str">
        <f>IF(AK1925="","",WORKDAY(AK1925,5,FESTIVOS_CO!A:A))</f>
        <v/>
      </c>
      <c r="AN1925" s="37"/>
      <c r="AO1925" s="37"/>
      <c r="AP1925" s="54" t="str">
        <f t="shared" ca="1" si="366"/>
        <v>NO APLICA</v>
      </c>
      <c r="AQ1925" s="36"/>
      <c r="AR1925" s="43"/>
      <c r="AS1925" s="37"/>
      <c r="AT1925" s="36"/>
      <c r="AU1925" s="37"/>
      <c r="AV1925" s="36"/>
      <c r="AW1925" s="36"/>
      <c r="AX1925" s="37"/>
      <c r="AY1925" s="140" t="str">
        <f>IF(AU1925="","",WORKDAY(AU1925,5,FESTIVOS_CO!A:A))</f>
        <v/>
      </c>
      <c r="AZ1925" s="54" t="str">
        <f t="shared" ca="1" si="363"/>
        <v>NO APLICA</v>
      </c>
      <c r="BA1925" s="55" t="str">
        <f>IF(AX1925="","",WORKDAY(AX1925,5,FESTIVOS_CO!A:A))</f>
        <v/>
      </c>
      <c r="BB1925" s="39"/>
      <c r="BC1925" s="40"/>
      <c r="BD1925" s="40"/>
      <c r="BE1925" s="56" t="str">
        <f t="shared" ca="1" si="364"/>
        <v>NO APLICA</v>
      </c>
      <c r="BF1925" s="37"/>
      <c r="BG1925" s="45"/>
      <c r="BH1925" s="37"/>
      <c r="BI1925" s="36"/>
      <c r="BJ1925" s="37"/>
      <c r="BK1925" s="36"/>
      <c r="BL1925" s="36"/>
      <c r="BM1925" s="53" t="str">
        <f>IF(BJ1925="","",WORKDAY(BJ1925,5,FESTIVOS_CO!A:A))</f>
        <v/>
      </c>
      <c r="BN1925" s="57" t="str">
        <f t="shared" ca="1" si="374"/>
        <v>PENDIENTE HACER AVISO</v>
      </c>
      <c r="BO1925" s="54" t="str">
        <f t="shared" ca="1" si="367"/>
        <v>EN TRÁMITE NOTIF. POR AVISO</v>
      </c>
      <c r="BP1925" s="37"/>
      <c r="BQ1925" s="53" t="str">
        <f>IF(BP1925="","",WORKDAY(BP1925,5,FESTIVOS_CO!A:A))</f>
        <v/>
      </c>
      <c r="BR1925" s="37"/>
      <c r="BS1925" s="36"/>
      <c r="BT1925" s="38"/>
      <c r="BU1925" s="58" t="e">
        <f>VLOOKUP(BT1925,Hoja2!$C:$D,2,0)</f>
        <v>#N/A</v>
      </c>
      <c r="BV1925" s="80" t="str">
        <f>IF(
AND(AO1925="",BD1925="",BQ1925=""),
"EN PROCESO NOTIFICACION / COMUNICACION",
IF(
BT1925="",
"NO APLICA",
IF(
BU1925=60,
IF(AO1925&lt;&gt;"",AO1925,IF(BD1925&lt;&gt;"",BD1925,BQ1925))+60,
WORKDAY(
IF(AO1925&lt;&gt;"",AO1925,IF(BD1925&lt;&gt;"",BD1925,BQ1925)),
BU1925,
FESTIVOS_CO!A:A
)
)
))</f>
        <v>EN PROCESO NOTIFICACION / COMUNICACION</v>
      </c>
      <c r="BW1925" s="44"/>
      <c r="BX1925" s="53"/>
      <c r="BY1925" s="45"/>
      <c r="BZ1925" s="37"/>
      <c r="CA1925" s="54" t="str">
        <f t="shared" si="368"/>
        <v>PENDIENTE EJECUTORIA</v>
      </c>
      <c r="CB1925" s="59" t="str">
        <f t="shared" si="365"/>
        <v/>
      </c>
      <c r="CC1925" s="36"/>
      <c r="CD1925" s="40"/>
      <c r="CE1925" s="46"/>
      <c r="CF1925" s="40"/>
      <c r="CG1925" s="40"/>
      <c r="CH1925" s="40"/>
      <c r="CI1925" s="36"/>
      <c r="CJ1925" s="47"/>
      <c r="CK1925" s="40"/>
      <c r="CL1925" s="40"/>
      <c r="CM1925" s="40"/>
      <c r="CN1925" s="40"/>
    </row>
    <row r="1926" spans="1:92" ht="42.75" hidden="1">
      <c r="A1926" s="49" t="str">
        <f t="shared" si="369"/>
        <v>SIN GESTIÓN</v>
      </c>
      <c r="B1926" s="58"/>
      <c r="C1926" s="37"/>
      <c r="D1926" s="37"/>
      <c r="E1926" s="49" t="str">
        <f t="shared" si="370"/>
        <v>PENDIENTE NOTIFICACIÓN</v>
      </c>
      <c r="F1926" s="141" t="str">
        <f t="shared" si="371"/>
        <v>PENDIENTE NOTIFICACIÓN</v>
      </c>
      <c r="G1926" s="49" t="str">
        <f t="shared" si="372"/>
        <v/>
      </c>
      <c r="H1926" s="51" t="str">
        <f ca="1">IF(
L1926="",
"",
IF(
NETWORKDAYS(L1926,IF(M1926&lt;&gt;"",M1926,TODAY()),FESTIVOS_CO!A:A)&gt;2,
"VENCIDO",
IF(
NETWORKDAYS(L1926,IF(M1926&lt;&gt;"",M1926,TODAY()),FESTIVOS_CO!A:A)=2,
"ALERTA",
"A TIEMPO"
)))</f>
        <v/>
      </c>
      <c r="I1926" s="40"/>
      <c r="J1926" s="36"/>
      <c r="K1926" s="37"/>
      <c r="L1926" s="50"/>
      <c r="M1926" s="37"/>
      <c r="N1926" s="52"/>
      <c r="O1926" s="52"/>
      <c r="P1926" s="36"/>
      <c r="Q1926" s="36"/>
      <c r="R1926" s="40"/>
      <c r="S1926" s="36"/>
      <c r="T1926" s="40"/>
      <c r="U1926" s="40"/>
      <c r="V1926" s="81"/>
      <c r="W1926" s="40"/>
      <c r="X1926" s="40"/>
      <c r="Y1926" s="40"/>
      <c r="Z1926" s="38" t="str">
        <f>IFERROR(VLOOKUP(Y1926,DIRECTORIO!A:B,2,FALSE),"")</f>
        <v/>
      </c>
      <c r="AA1926" s="40"/>
      <c r="AB1926" s="40"/>
      <c r="AC1926" s="40"/>
      <c r="AD1926" s="40"/>
      <c r="AE1926" s="40"/>
      <c r="AF1926" s="40"/>
      <c r="AG1926" s="41" t="s">
        <v>109</v>
      </c>
      <c r="AH1926" s="42"/>
      <c r="AI1926" s="54" t="str">
        <f t="shared" ca="1" si="373"/>
        <v>PENDIENTE NOTIFICACIÓN ELECTRÓNICA</v>
      </c>
      <c r="AJ1926" s="37"/>
      <c r="AK1926" s="37"/>
      <c r="AL1926" s="37"/>
      <c r="AM1926" s="53" t="str">
        <f>IF(AK1926="","",WORKDAY(AK1926,5,FESTIVOS_CO!A:A))</f>
        <v/>
      </c>
      <c r="AN1926" s="37"/>
      <c r="AO1926" s="37"/>
      <c r="AP1926" s="54" t="str">
        <f t="shared" ca="1" si="366"/>
        <v>NO APLICA</v>
      </c>
      <c r="AQ1926" s="36"/>
      <c r="AR1926" s="43"/>
      <c r="AS1926" s="37"/>
      <c r="AT1926" s="36"/>
      <c r="AU1926" s="37"/>
      <c r="AV1926" s="36"/>
      <c r="AW1926" s="36"/>
      <c r="AX1926" s="37"/>
      <c r="AY1926" s="140" t="str">
        <f>IF(AU1926="","",WORKDAY(AU1926,5,FESTIVOS_CO!A:A))</f>
        <v/>
      </c>
      <c r="AZ1926" s="54" t="str">
        <f t="shared" ca="1" si="363"/>
        <v>NO APLICA</v>
      </c>
      <c r="BA1926" s="55" t="str">
        <f>IF(AX1926="","",WORKDAY(AX1926,5,FESTIVOS_CO!A:A))</f>
        <v/>
      </c>
      <c r="BB1926" s="39"/>
      <c r="BC1926" s="40"/>
      <c r="BD1926" s="40"/>
      <c r="BE1926" s="56" t="str">
        <f t="shared" ca="1" si="364"/>
        <v>NO APLICA</v>
      </c>
      <c r="BF1926" s="37"/>
      <c r="BG1926" s="45"/>
      <c r="BH1926" s="37"/>
      <c r="BI1926" s="36"/>
      <c r="BJ1926" s="37"/>
      <c r="BK1926" s="36"/>
      <c r="BL1926" s="36"/>
      <c r="BM1926" s="53" t="str">
        <f>IF(BJ1926="","",WORKDAY(BJ1926,5,FESTIVOS_CO!A:A))</f>
        <v/>
      </c>
      <c r="BN1926" s="57" t="str">
        <f t="shared" ca="1" si="374"/>
        <v>PENDIENTE HACER AVISO</v>
      </c>
      <c r="BO1926" s="54" t="str">
        <f t="shared" ca="1" si="367"/>
        <v>EN TRÁMITE NOTIF. POR AVISO</v>
      </c>
      <c r="BP1926" s="37"/>
      <c r="BQ1926" s="53" t="str">
        <f>IF(BP1926="","",WORKDAY(BP1926,5,FESTIVOS_CO!A:A))</f>
        <v/>
      </c>
      <c r="BR1926" s="37"/>
      <c r="BS1926" s="36"/>
      <c r="BT1926" s="38"/>
      <c r="BU1926" s="58" t="e">
        <f>VLOOKUP(BT1926,Hoja2!$C:$D,2,0)</f>
        <v>#N/A</v>
      </c>
      <c r="BV1926" s="80" t="str">
        <f>IF(
AND(AO1926="",BD1926="",BQ1926=""),
"EN PROCESO NOTIFICACION / COMUNICACION",
IF(
BT1926="",
"NO APLICA",
IF(
BU1926=60,
IF(AO1926&lt;&gt;"",AO1926,IF(BD1926&lt;&gt;"",BD1926,BQ1926))+60,
WORKDAY(
IF(AO1926&lt;&gt;"",AO1926,IF(BD1926&lt;&gt;"",BD1926,BQ1926)),
BU1926,
FESTIVOS_CO!A:A
)
)
))</f>
        <v>EN PROCESO NOTIFICACION / COMUNICACION</v>
      </c>
      <c r="BW1926" s="44"/>
      <c r="BX1926" s="53"/>
      <c r="BY1926" s="45"/>
      <c r="BZ1926" s="37"/>
      <c r="CA1926" s="54" t="str">
        <f t="shared" si="368"/>
        <v>PENDIENTE EJECUTORIA</v>
      </c>
      <c r="CB1926" s="59" t="str">
        <f t="shared" si="365"/>
        <v/>
      </c>
      <c r="CC1926" s="36"/>
      <c r="CD1926" s="40"/>
      <c r="CE1926" s="46"/>
      <c r="CF1926" s="40"/>
      <c r="CG1926" s="40"/>
      <c r="CH1926" s="40"/>
      <c r="CI1926" s="36"/>
      <c r="CJ1926" s="47"/>
      <c r="CK1926" s="40"/>
      <c r="CL1926" s="40"/>
      <c r="CM1926" s="40"/>
      <c r="CN1926" s="40"/>
    </row>
    <row r="1927" spans="1:92" ht="42.75" hidden="1">
      <c r="A1927" s="49" t="str">
        <f t="shared" si="369"/>
        <v>SIN GESTIÓN</v>
      </c>
      <c r="B1927" s="58"/>
      <c r="C1927" s="37"/>
      <c r="D1927" s="37"/>
      <c r="E1927" s="49" t="str">
        <f t="shared" si="370"/>
        <v>PENDIENTE NOTIFICACIÓN</v>
      </c>
      <c r="F1927" s="141" t="str">
        <f t="shared" si="371"/>
        <v>PENDIENTE NOTIFICACIÓN</v>
      </c>
      <c r="G1927" s="49" t="str">
        <f t="shared" si="372"/>
        <v/>
      </c>
      <c r="H1927" s="51" t="str">
        <f ca="1">IF(
L1927="",
"",
IF(
NETWORKDAYS(L1927,IF(M1927&lt;&gt;"",M1927,TODAY()),FESTIVOS_CO!A:A)&gt;2,
"VENCIDO",
IF(
NETWORKDAYS(L1927,IF(M1927&lt;&gt;"",M1927,TODAY()),FESTIVOS_CO!A:A)=2,
"ALERTA",
"A TIEMPO"
)))</f>
        <v/>
      </c>
      <c r="I1927" s="40"/>
      <c r="J1927" s="36"/>
      <c r="K1927" s="37"/>
      <c r="L1927" s="50"/>
      <c r="M1927" s="37"/>
      <c r="N1927" s="52"/>
      <c r="O1927" s="52"/>
      <c r="P1927" s="36"/>
      <c r="Q1927" s="36"/>
      <c r="R1927" s="40"/>
      <c r="S1927" s="36"/>
      <c r="T1927" s="40"/>
      <c r="U1927" s="40"/>
      <c r="V1927" s="81"/>
      <c r="W1927" s="40"/>
      <c r="X1927" s="40"/>
      <c r="Y1927" s="40"/>
      <c r="Z1927" s="38" t="str">
        <f>IFERROR(VLOOKUP(Y1927,DIRECTORIO!A:B,2,FALSE),"")</f>
        <v/>
      </c>
      <c r="AA1927" s="40"/>
      <c r="AB1927" s="40"/>
      <c r="AC1927" s="40"/>
      <c r="AD1927" s="40"/>
      <c r="AE1927" s="40"/>
      <c r="AF1927" s="40"/>
      <c r="AG1927" s="41" t="s">
        <v>109</v>
      </c>
      <c r="AH1927" s="42"/>
      <c r="AI1927" s="54" t="str">
        <f t="shared" ca="1" si="373"/>
        <v>PENDIENTE NOTIFICACIÓN ELECTRÓNICA</v>
      </c>
      <c r="AJ1927" s="37"/>
      <c r="AK1927" s="37"/>
      <c r="AL1927" s="37"/>
      <c r="AM1927" s="53" t="str">
        <f>IF(AK1927="","",WORKDAY(AK1927,5,FESTIVOS_CO!A:A))</f>
        <v/>
      </c>
      <c r="AN1927" s="37"/>
      <c r="AO1927" s="37"/>
      <c r="AP1927" s="54" t="str">
        <f t="shared" ca="1" si="366"/>
        <v>NO APLICA</v>
      </c>
      <c r="AQ1927" s="36"/>
      <c r="AR1927" s="43"/>
      <c r="AS1927" s="37"/>
      <c r="AT1927" s="36"/>
      <c r="AU1927" s="37"/>
      <c r="AV1927" s="36"/>
      <c r="AW1927" s="36"/>
      <c r="AX1927" s="37"/>
      <c r="AY1927" s="140" t="str">
        <f>IF(AU1927="","",WORKDAY(AU1927,5,FESTIVOS_CO!A:A))</f>
        <v/>
      </c>
      <c r="AZ1927" s="54" t="str">
        <f t="shared" ca="1" si="363"/>
        <v>NO APLICA</v>
      </c>
      <c r="BA1927" s="55" t="str">
        <f>IF(AX1927="","",WORKDAY(AX1927,5,FESTIVOS_CO!A:A))</f>
        <v/>
      </c>
      <c r="BB1927" s="39"/>
      <c r="BC1927" s="40"/>
      <c r="BD1927" s="40"/>
      <c r="BE1927" s="56" t="str">
        <f t="shared" ca="1" si="364"/>
        <v>NO APLICA</v>
      </c>
      <c r="BF1927" s="37"/>
      <c r="BG1927" s="45"/>
      <c r="BH1927" s="37"/>
      <c r="BI1927" s="36"/>
      <c r="BJ1927" s="37"/>
      <c r="BK1927" s="36"/>
      <c r="BL1927" s="36"/>
      <c r="BM1927" s="53" t="str">
        <f>IF(BJ1927="","",WORKDAY(BJ1927,5,FESTIVOS_CO!A:A))</f>
        <v/>
      </c>
      <c r="BN1927" s="57" t="str">
        <f t="shared" ca="1" si="374"/>
        <v>PENDIENTE HACER AVISO</v>
      </c>
      <c r="BO1927" s="54" t="str">
        <f t="shared" ca="1" si="367"/>
        <v>EN TRÁMITE NOTIF. POR AVISO</v>
      </c>
      <c r="BP1927" s="37"/>
      <c r="BQ1927" s="53" t="str">
        <f>IF(BP1927="","",WORKDAY(BP1927,5,FESTIVOS_CO!A:A))</f>
        <v/>
      </c>
      <c r="BR1927" s="37"/>
      <c r="BS1927" s="36"/>
      <c r="BT1927" s="38"/>
      <c r="BU1927" s="58" t="e">
        <f>VLOOKUP(BT1927,Hoja2!$C:$D,2,0)</f>
        <v>#N/A</v>
      </c>
      <c r="BV1927" s="80" t="str">
        <f>IF(
AND(AO1927="",BD1927="",BQ1927=""),
"EN PROCESO NOTIFICACION / COMUNICACION",
IF(
BT1927="",
"NO APLICA",
IF(
BU1927=60,
IF(AO1927&lt;&gt;"",AO1927,IF(BD1927&lt;&gt;"",BD1927,BQ1927))+60,
WORKDAY(
IF(AO1927&lt;&gt;"",AO1927,IF(BD1927&lt;&gt;"",BD1927,BQ1927)),
BU1927,
FESTIVOS_CO!A:A
)
)
))</f>
        <v>EN PROCESO NOTIFICACION / COMUNICACION</v>
      </c>
      <c r="BW1927" s="44"/>
      <c r="BX1927" s="53"/>
      <c r="BY1927" s="45"/>
      <c r="BZ1927" s="37"/>
      <c r="CA1927" s="54" t="str">
        <f t="shared" si="368"/>
        <v>PENDIENTE EJECUTORIA</v>
      </c>
      <c r="CB1927" s="59" t="str">
        <f t="shared" si="365"/>
        <v/>
      </c>
      <c r="CC1927" s="36"/>
      <c r="CD1927" s="40"/>
      <c r="CE1927" s="46"/>
      <c r="CF1927" s="40"/>
      <c r="CG1927" s="40"/>
      <c r="CH1927" s="40"/>
      <c r="CI1927" s="36"/>
      <c r="CJ1927" s="47"/>
      <c r="CK1927" s="40"/>
      <c r="CL1927" s="40"/>
      <c r="CM1927" s="40"/>
      <c r="CN1927" s="40"/>
    </row>
    <row r="1928" spans="1:92" ht="42.75" hidden="1">
      <c r="A1928" s="49" t="str">
        <f t="shared" si="369"/>
        <v>SIN GESTIÓN</v>
      </c>
      <c r="B1928" s="58"/>
      <c r="C1928" s="37"/>
      <c r="D1928" s="37"/>
      <c r="E1928" s="49" t="str">
        <f t="shared" si="370"/>
        <v>PENDIENTE NOTIFICACIÓN</v>
      </c>
      <c r="F1928" s="141" t="str">
        <f t="shared" si="371"/>
        <v>PENDIENTE NOTIFICACIÓN</v>
      </c>
      <c r="G1928" s="49" t="str">
        <f t="shared" si="372"/>
        <v/>
      </c>
      <c r="H1928" s="51" t="str">
        <f ca="1">IF(
L1928="",
"",
IF(
NETWORKDAYS(L1928,IF(M1928&lt;&gt;"",M1928,TODAY()),FESTIVOS_CO!A:A)&gt;2,
"VENCIDO",
IF(
NETWORKDAYS(L1928,IF(M1928&lt;&gt;"",M1928,TODAY()),FESTIVOS_CO!A:A)=2,
"ALERTA",
"A TIEMPO"
)))</f>
        <v/>
      </c>
      <c r="I1928" s="40"/>
      <c r="J1928" s="36"/>
      <c r="K1928" s="37"/>
      <c r="L1928" s="50"/>
      <c r="M1928" s="37"/>
      <c r="N1928" s="52"/>
      <c r="O1928" s="52"/>
      <c r="P1928" s="36"/>
      <c r="Q1928" s="36"/>
      <c r="R1928" s="40"/>
      <c r="S1928" s="36"/>
      <c r="T1928" s="40"/>
      <c r="U1928" s="40"/>
      <c r="V1928" s="81"/>
      <c r="W1928" s="40"/>
      <c r="X1928" s="40"/>
      <c r="Y1928" s="40"/>
      <c r="Z1928" s="38" t="str">
        <f>IFERROR(VLOOKUP(Y1928,DIRECTORIO!A:B,2,FALSE),"")</f>
        <v/>
      </c>
      <c r="AA1928" s="40"/>
      <c r="AB1928" s="40"/>
      <c r="AC1928" s="40"/>
      <c r="AD1928" s="40"/>
      <c r="AE1928" s="40"/>
      <c r="AF1928" s="40"/>
      <c r="AG1928" s="41" t="s">
        <v>109</v>
      </c>
      <c r="AH1928" s="42"/>
      <c r="AI1928" s="54" t="str">
        <f t="shared" ca="1" si="373"/>
        <v>PENDIENTE NOTIFICACIÓN ELECTRÓNICA</v>
      </c>
      <c r="AJ1928" s="37"/>
      <c r="AK1928" s="37"/>
      <c r="AL1928" s="37"/>
      <c r="AM1928" s="53" t="str">
        <f>IF(AK1928="","",WORKDAY(AK1928,5,FESTIVOS_CO!A:A))</f>
        <v/>
      </c>
      <c r="AN1928" s="37"/>
      <c r="AO1928" s="37"/>
      <c r="AP1928" s="54" t="str">
        <f t="shared" ca="1" si="366"/>
        <v>NO APLICA</v>
      </c>
      <c r="AQ1928" s="36"/>
      <c r="AR1928" s="43"/>
      <c r="AS1928" s="37"/>
      <c r="AT1928" s="36"/>
      <c r="AU1928" s="37"/>
      <c r="AV1928" s="36"/>
      <c r="AW1928" s="36"/>
      <c r="AX1928" s="37"/>
      <c r="AY1928" s="140" t="str">
        <f>IF(AU1928="","",WORKDAY(AU1928,5,FESTIVOS_CO!A:A))</f>
        <v/>
      </c>
      <c r="AZ1928" s="54" t="str">
        <f t="shared" ca="1" si="363"/>
        <v>NO APLICA</v>
      </c>
      <c r="BA1928" s="55" t="str">
        <f>IF(AX1928="","",WORKDAY(AX1928,5,FESTIVOS_CO!A:A))</f>
        <v/>
      </c>
      <c r="BB1928" s="39"/>
      <c r="BC1928" s="40"/>
      <c r="BD1928" s="40"/>
      <c r="BE1928" s="56" t="str">
        <f t="shared" ca="1" si="364"/>
        <v>NO APLICA</v>
      </c>
      <c r="BF1928" s="37"/>
      <c r="BG1928" s="45"/>
      <c r="BH1928" s="37"/>
      <c r="BI1928" s="36"/>
      <c r="BJ1928" s="37"/>
      <c r="BK1928" s="36"/>
      <c r="BL1928" s="36"/>
      <c r="BM1928" s="53" t="str">
        <f>IF(BJ1928="","",WORKDAY(BJ1928,5,FESTIVOS_CO!A:A))</f>
        <v/>
      </c>
      <c r="BN1928" s="57" t="str">
        <f t="shared" ca="1" si="374"/>
        <v>PENDIENTE HACER AVISO</v>
      </c>
      <c r="BO1928" s="54" t="str">
        <f t="shared" ca="1" si="367"/>
        <v>EN TRÁMITE NOTIF. POR AVISO</v>
      </c>
      <c r="BP1928" s="37"/>
      <c r="BQ1928" s="53" t="str">
        <f>IF(BP1928="","",WORKDAY(BP1928,5,FESTIVOS_CO!A:A))</f>
        <v/>
      </c>
      <c r="BR1928" s="37"/>
      <c r="BS1928" s="36"/>
      <c r="BT1928" s="38"/>
      <c r="BU1928" s="58" t="e">
        <f>VLOOKUP(BT1928,Hoja2!$C:$D,2,0)</f>
        <v>#N/A</v>
      </c>
      <c r="BV1928" s="80" t="str">
        <f>IF(
AND(AO1928="",BD1928="",BQ1928=""),
"EN PROCESO NOTIFICACION / COMUNICACION",
IF(
BT1928="",
"NO APLICA",
IF(
BU1928=60,
IF(AO1928&lt;&gt;"",AO1928,IF(BD1928&lt;&gt;"",BD1928,BQ1928))+60,
WORKDAY(
IF(AO1928&lt;&gt;"",AO1928,IF(BD1928&lt;&gt;"",BD1928,BQ1928)),
BU1928,
FESTIVOS_CO!A:A
)
)
))</f>
        <v>EN PROCESO NOTIFICACION / COMUNICACION</v>
      </c>
      <c r="BW1928" s="44"/>
      <c r="BX1928" s="53"/>
      <c r="BY1928" s="45"/>
      <c r="BZ1928" s="37"/>
      <c r="CA1928" s="54" t="str">
        <f t="shared" si="368"/>
        <v>PENDIENTE EJECUTORIA</v>
      </c>
      <c r="CB1928" s="59" t="str">
        <f t="shared" si="365"/>
        <v/>
      </c>
      <c r="CC1928" s="36"/>
      <c r="CD1928" s="40"/>
      <c r="CE1928" s="46"/>
      <c r="CF1928" s="40"/>
      <c r="CG1928" s="40"/>
      <c r="CH1928" s="40"/>
      <c r="CI1928" s="36"/>
      <c r="CJ1928" s="47"/>
      <c r="CK1928" s="40"/>
      <c r="CL1928" s="40"/>
      <c r="CM1928" s="40"/>
      <c r="CN1928" s="40"/>
    </row>
    <row r="1929" spans="1:92" ht="42.75" hidden="1">
      <c r="A1929" s="49" t="str">
        <f t="shared" si="369"/>
        <v>SIN GESTIÓN</v>
      </c>
      <c r="B1929" s="58"/>
      <c r="C1929" s="37"/>
      <c r="D1929" s="37"/>
      <c r="E1929" s="49" t="str">
        <f t="shared" si="370"/>
        <v>PENDIENTE NOTIFICACIÓN</v>
      </c>
      <c r="F1929" s="141" t="str">
        <f t="shared" si="371"/>
        <v>PENDIENTE NOTIFICACIÓN</v>
      </c>
      <c r="G1929" s="49" t="str">
        <f t="shared" si="372"/>
        <v/>
      </c>
      <c r="H1929" s="51" t="str">
        <f ca="1">IF(
L1929="",
"",
IF(
NETWORKDAYS(L1929,IF(M1929&lt;&gt;"",M1929,TODAY()),FESTIVOS_CO!A:A)&gt;2,
"VENCIDO",
IF(
NETWORKDAYS(L1929,IF(M1929&lt;&gt;"",M1929,TODAY()),FESTIVOS_CO!A:A)=2,
"ALERTA",
"A TIEMPO"
)))</f>
        <v/>
      </c>
      <c r="I1929" s="40"/>
      <c r="J1929" s="36"/>
      <c r="K1929" s="37"/>
      <c r="L1929" s="50"/>
      <c r="M1929" s="37"/>
      <c r="N1929" s="52"/>
      <c r="O1929" s="52"/>
      <c r="P1929" s="36"/>
      <c r="Q1929" s="36"/>
      <c r="R1929" s="40"/>
      <c r="S1929" s="36"/>
      <c r="T1929" s="40"/>
      <c r="U1929" s="40"/>
      <c r="V1929" s="81"/>
      <c r="W1929" s="40"/>
      <c r="X1929" s="40"/>
      <c r="Y1929" s="40"/>
      <c r="Z1929" s="38" t="str">
        <f>IFERROR(VLOOKUP(Y1929,DIRECTORIO!A:B,2,FALSE),"")</f>
        <v/>
      </c>
      <c r="AA1929" s="40"/>
      <c r="AB1929" s="40"/>
      <c r="AC1929" s="40"/>
      <c r="AD1929" s="40"/>
      <c r="AE1929" s="40"/>
      <c r="AF1929" s="40"/>
      <c r="AG1929" s="41" t="s">
        <v>109</v>
      </c>
      <c r="AH1929" s="42"/>
      <c r="AI1929" s="54" t="str">
        <f t="shared" ca="1" si="373"/>
        <v>PENDIENTE NOTIFICACIÓN ELECTRÓNICA</v>
      </c>
      <c r="AJ1929" s="37"/>
      <c r="AK1929" s="37"/>
      <c r="AL1929" s="37"/>
      <c r="AM1929" s="53" t="str">
        <f>IF(AK1929="","",WORKDAY(AK1929,5,FESTIVOS_CO!A:A))</f>
        <v/>
      </c>
      <c r="AN1929" s="37"/>
      <c r="AO1929" s="37"/>
      <c r="AP1929" s="54" t="str">
        <f t="shared" ca="1" si="366"/>
        <v>NO APLICA</v>
      </c>
      <c r="AQ1929" s="36"/>
      <c r="AR1929" s="43"/>
      <c r="AS1929" s="37"/>
      <c r="AT1929" s="36"/>
      <c r="AU1929" s="37"/>
      <c r="AV1929" s="36"/>
      <c r="AW1929" s="36"/>
      <c r="AX1929" s="37"/>
      <c r="AY1929" s="140" t="str">
        <f>IF(AU1929="","",WORKDAY(AU1929,5,FESTIVOS_CO!A:A))</f>
        <v/>
      </c>
      <c r="AZ1929" s="54" t="str">
        <f t="shared" ca="1" si="363"/>
        <v>NO APLICA</v>
      </c>
      <c r="BA1929" s="55" t="str">
        <f>IF(AX1929="","",WORKDAY(AX1929,5,FESTIVOS_CO!A:A))</f>
        <v/>
      </c>
      <c r="BB1929" s="39"/>
      <c r="BC1929" s="40"/>
      <c r="BD1929" s="40"/>
      <c r="BE1929" s="56" t="str">
        <f t="shared" ca="1" si="364"/>
        <v>NO APLICA</v>
      </c>
      <c r="BF1929" s="37"/>
      <c r="BG1929" s="45"/>
      <c r="BH1929" s="37"/>
      <c r="BI1929" s="36"/>
      <c r="BJ1929" s="37"/>
      <c r="BK1929" s="36"/>
      <c r="BL1929" s="36"/>
      <c r="BM1929" s="53" t="str">
        <f>IF(BJ1929="","",WORKDAY(BJ1929,5,FESTIVOS_CO!A:A))</f>
        <v/>
      </c>
      <c r="BN1929" s="57" t="str">
        <f t="shared" ca="1" si="374"/>
        <v>PENDIENTE HACER AVISO</v>
      </c>
      <c r="BO1929" s="54" t="str">
        <f t="shared" ca="1" si="367"/>
        <v>EN TRÁMITE NOTIF. POR AVISO</v>
      </c>
      <c r="BP1929" s="37"/>
      <c r="BQ1929" s="53" t="str">
        <f>IF(BP1929="","",WORKDAY(BP1929,5,FESTIVOS_CO!A:A))</f>
        <v/>
      </c>
      <c r="BR1929" s="37"/>
      <c r="BS1929" s="36"/>
      <c r="BT1929" s="38"/>
      <c r="BU1929" s="58" t="e">
        <f>VLOOKUP(BT1929,Hoja2!$C:$D,2,0)</f>
        <v>#N/A</v>
      </c>
      <c r="BV1929" s="80" t="str">
        <f>IF(
AND(AO1929="",BD1929="",BQ1929=""),
"EN PROCESO NOTIFICACION / COMUNICACION",
IF(
BT1929="",
"NO APLICA",
IF(
BU1929=60,
IF(AO1929&lt;&gt;"",AO1929,IF(BD1929&lt;&gt;"",BD1929,BQ1929))+60,
WORKDAY(
IF(AO1929&lt;&gt;"",AO1929,IF(BD1929&lt;&gt;"",BD1929,BQ1929)),
BU1929,
FESTIVOS_CO!A:A
)
)
))</f>
        <v>EN PROCESO NOTIFICACION / COMUNICACION</v>
      </c>
      <c r="BW1929" s="44"/>
      <c r="BX1929" s="53"/>
      <c r="BY1929" s="45"/>
      <c r="BZ1929" s="37"/>
      <c r="CA1929" s="54" t="str">
        <f t="shared" si="368"/>
        <v>PENDIENTE EJECUTORIA</v>
      </c>
      <c r="CB1929" s="59" t="str">
        <f t="shared" si="365"/>
        <v/>
      </c>
      <c r="CC1929" s="36"/>
      <c r="CD1929" s="40"/>
      <c r="CE1929" s="46"/>
      <c r="CF1929" s="40"/>
      <c r="CG1929" s="40"/>
      <c r="CH1929" s="40"/>
      <c r="CI1929" s="36"/>
      <c r="CJ1929" s="47"/>
      <c r="CK1929" s="40"/>
      <c r="CL1929" s="40"/>
      <c r="CM1929" s="40"/>
      <c r="CN1929" s="40"/>
    </row>
    <row r="1930" spans="1:92" ht="42.75" hidden="1">
      <c r="A1930" s="49" t="str">
        <f t="shared" si="369"/>
        <v>SIN GESTIÓN</v>
      </c>
      <c r="B1930" s="58"/>
      <c r="C1930" s="37"/>
      <c r="D1930" s="37"/>
      <c r="E1930" s="49" t="str">
        <f t="shared" si="370"/>
        <v>PENDIENTE NOTIFICACIÓN</v>
      </c>
      <c r="F1930" s="141" t="str">
        <f t="shared" si="371"/>
        <v>PENDIENTE NOTIFICACIÓN</v>
      </c>
      <c r="G1930" s="49" t="str">
        <f t="shared" si="372"/>
        <v/>
      </c>
      <c r="H1930" s="51" t="str">
        <f ca="1">IF(
L1930="",
"",
IF(
NETWORKDAYS(L1930,IF(M1930&lt;&gt;"",M1930,TODAY()),FESTIVOS_CO!A:A)&gt;2,
"VENCIDO",
IF(
NETWORKDAYS(L1930,IF(M1930&lt;&gt;"",M1930,TODAY()),FESTIVOS_CO!A:A)=2,
"ALERTA",
"A TIEMPO"
)))</f>
        <v/>
      </c>
      <c r="I1930" s="40"/>
      <c r="J1930" s="36"/>
      <c r="K1930" s="37"/>
      <c r="L1930" s="50"/>
      <c r="M1930" s="37"/>
      <c r="N1930" s="52"/>
      <c r="O1930" s="52"/>
      <c r="P1930" s="36"/>
      <c r="Q1930" s="36"/>
      <c r="R1930" s="40"/>
      <c r="S1930" s="36"/>
      <c r="T1930" s="40"/>
      <c r="U1930" s="40"/>
      <c r="V1930" s="81"/>
      <c r="W1930" s="40"/>
      <c r="X1930" s="40"/>
      <c r="Y1930" s="40"/>
      <c r="Z1930" s="38" t="str">
        <f>IFERROR(VLOOKUP(Y1930,DIRECTORIO!A:B,2,FALSE),"")</f>
        <v/>
      </c>
      <c r="AA1930" s="40"/>
      <c r="AB1930" s="40"/>
      <c r="AC1930" s="40"/>
      <c r="AD1930" s="40"/>
      <c r="AE1930" s="40"/>
      <c r="AF1930" s="40"/>
      <c r="AG1930" s="41" t="s">
        <v>109</v>
      </c>
      <c r="AH1930" s="42"/>
      <c r="AI1930" s="54" t="str">
        <f t="shared" ca="1" si="373"/>
        <v>PENDIENTE NOTIFICACIÓN ELECTRÓNICA</v>
      </c>
      <c r="AJ1930" s="37"/>
      <c r="AK1930" s="37"/>
      <c r="AL1930" s="37"/>
      <c r="AM1930" s="53" t="str">
        <f>IF(AK1930="","",WORKDAY(AK1930,5,FESTIVOS_CO!A:A))</f>
        <v/>
      </c>
      <c r="AN1930" s="37"/>
      <c r="AO1930" s="37"/>
      <c r="AP1930" s="54" t="str">
        <f t="shared" ca="1" si="366"/>
        <v>NO APLICA</v>
      </c>
      <c r="AQ1930" s="36"/>
      <c r="AR1930" s="43"/>
      <c r="AS1930" s="37"/>
      <c r="AT1930" s="36"/>
      <c r="AU1930" s="37"/>
      <c r="AV1930" s="36"/>
      <c r="AW1930" s="36"/>
      <c r="AX1930" s="37"/>
      <c r="AY1930" s="140" t="str">
        <f>IF(AU1930="","",WORKDAY(AU1930,5,FESTIVOS_CO!A:A))</f>
        <v/>
      </c>
      <c r="AZ1930" s="54" t="str">
        <f t="shared" ref="AZ1930:AZ1993" ca="1" si="375">IF(
AND(BB1930="SI",BC1930&lt;&gt;"",BD1930&lt;&gt;""),
"NOTIFICACIÓN PERSONAL COMPLETA",
IF(
AND(AO1930="",AX1930="",BQ1930="",BC1930&lt;&gt;"",BD1930&lt;&gt;""),
"NOTIFICADO POR CONDUCTA CONCLUYENTE",
IF(AP1930="NO PROCEDE CITACION",
"NO PROCEDE",
IF(AP1930="NO APLICA",
"NO APLICA",
IF(AW1930="NO",
"HACER AVISO",
IF(AQ1930="",
"PENDIENTE GESTIONAR CITACIÓN",
IF(AS1930="",
"PENDIENTE FIRMA",
IF(AR1930="",
"PENDIENTE REVISIÓN",
IF(AT1930="",
"PENDIENTE RADICAR",
"CITACIÓN COMPLETA EN ESPERA PRESENTACION PERSONAL"
)))))))))</f>
        <v>NO APLICA</v>
      </c>
      <c r="BA1930" s="55" t="str">
        <f>IF(AX1930="","",WORKDAY(AX1930,5,FESTIVOS_CO!A:A))</f>
        <v/>
      </c>
      <c r="BB1930" s="39"/>
      <c r="BC1930" s="40"/>
      <c r="BD1930" s="40"/>
      <c r="BE1930" s="56" t="str">
        <f t="shared" ca="1" si="364"/>
        <v>NO APLICA</v>
      </c>
      <c r="BF1930" s="37"/>
      <c r="BG1930" s="45"/>
      <c r="BH1930" s="37"/>
      <c r="BI1930" s="36"/>
      <c r="BJ1930" s="37"/>
      <c r="BK1930" s="36"/>
      <c r="BL1930" s="36"/>
      <c r="BM1930" s="53" t="str">
        <f>IF(BJ1930="","",WORKDAY(BJ1930,5,FESTIVOS_CO!A:A))</f>
        <v/>
      </c>
      <c r="BN1930" s="57" t="str">
        <f t="shared" ca="1" si="374"/>
        <v>PENDIENTE HACER AVISO</v>
      </c>
      <c r="BO1930" s="54" t="str">
        <f t="shared" ca="1" si="367"/>
        <v>EN TRÁMITE NOTIF. POR AVISO</v>
      </c>
      <c r="BP1930" s="37"/>
      <c r="BQ1930" s="53" t="str">
        <f>IF(BP1930="","",WORKDAY(BP1930,5,FESTIVOS_CO!A:A))</f>
        <v/>
      </c>
      <c r="BR1930" s="37"/>
      <c r="BS1930" s="36"/>
      <c r="BT1930" s="38"/>
      <c r="BU1930" s="58" t="e">
        <f>VLOOKUP(BT1930,Hoja2!$C:$D,2,0)</f>
        <v>#N/A</v>
      </c>
      <c r="BV1930" s="80" t="str">
        <f>IF(
AND(AO1930="",BD1930="",BQ1930=""),
"EN PROCESO NOTIFICACION / COMUNICACION",
IF(
BT1930="",
"NO APLICA",
IF(
BU1930=60,
IF(AO1930&lt;&gt;"",AO1930,IF(BD1930&lt;&gt;"",BD1930,BQ1930))+60,
WORKDAY(
IF(AO1930&lt;&gt;"",AO1930,IF(BD1930&lt;&gt;"",BD1930,BQ1930)),
BU1930,
FESTIVOS_CO!A:A
)
)
))</f>
        <v>EN PROCESO NOTIFICACION / COMUNICACION</v>
      </c>
      <c r="BW1930" s="44"/>
      <c r="BX1930" s="53"/>
      <c r="BY1930" s="45"/>
      <c r="BZ1930" s="37"/>
      <c r="CA1930" s="54" t="str">
        <f t="shared" si="368"/>
        <v>PENDIENTE EJECUTORIA</v>
      </c>
      <c r="CB1930" s="59" t="str">
        <f t="shared" si="365"/>
        <v/>
      </c>
      <c r="CC1930" s="36"/>
      <c r="CD1930" s="40"/>
      <c r="CE1930" s="46"/>
      <c r="CF1930" s="40"/>
      <c r="CG1930" s="40"/>
      <c r="CH1930" s="40"/>
      <c r="CI1930" s="36"/>
      <c r="CJ1930" s="47"/>
      <c r="CK1930" s="40"/>
      <c r="CL1930" s="40"/>
      <c r="CM1930" s="40"/>
      <c r="CN1930" s="40"/>
    </row>
    <row r="1931" spans="1:92" ht="42.75" hidden="1">
      <c r="A1931" s="49" t="str">
        <f t="shared" si="369"/>
        <v>SIN GESTIÓN</v>
      </c>
      <c r="B1931" s="58"/>
      <c r="C1931" s="37"/>
      <c r="D1931" s="37"/>
      <c r="E1931" s="49" t="str">
        <f t="shared" si="370"/>
        <v>PENDIENTE NOTIFICACIÓN</v>
      </c>
      <c r="F1931" s="141" t="str">
        <f t="shared" si="371"/>
        <v>PENDIENTE NOTIFICACIÓN</v>
      </c>
      <c r="G1931" s="49" t="str">
        <f t="shared" si="372"/>
        <v/>
      </c>
      <c r="H1931" s="51" t="str">
        <f ca="1">IF(
L1931="",
"",
IF(
NETWORKDAYS(L1931,IF(M1931&lt;&gt;"",M1931,TODAY()),FESTIVOS_CO!A:A)&gt;2,
"VENCIDO",
IF(
NETWORKDAYS(L1931,IF(M1931&lt;&gt;"",M1931,TODAY()),FESTIVOS_CO!A:A)=2,
"ALERTA",
"A TIEMPO"
)))</f>
        <v/>
      </c>
      <c r="I1931" s="40"/>
      <c r="J1931" s="36"/>
      <c r="K1931" s="37"/>
      <c r="L1931" s="50"/>
      <c r="M1931" s="37"/>
      <c r="N1931" s="52"/>
      <c r="O1931" s="52"/>
      <c r="P1931" s="36"/>
      <c r="Q1931" s="36"/>
      <c r="R1931" s="40"/>
      <c r="S1931" s="36"/>
      <c r="T1931" s="40"/>
      <c r="U1931" s="40"/>
      <c r="V1931" s="81"/>
      <c r="W1931" s="40"/>
      <c r="X1931" s="40"/>
      <c r="Y1931" s="40"/>
      <c r="Z1931" s="38" t="str">
        <f>IFERROR(VLOOKUP(Y1931,DIRECTORIO!A:B,2,FALSE),"")</f>
        <v/>
      </c>
      <c r="AA1931" s="40"/>
      <c r="AB1931" s="40"/>
      <c r="AC1931" s="40"/>
      <c r="AD1931" s="40"/>
      <c r="AE1931" s="40"/>
      <c r="AF1931" s="40"/>
      <c r="AG1931" s="41" t="s">
        <v>109</v>
      </c>
      <c r="AH1931" s="42"/>
      <c r="AI1931" s="54" t="str">
        <f t="shared" ca="1" si="373"/>
        <v>PENDIENTE NOTIFICACIÓN ELECTRÓNICA</v>
      </c>
      <c r="AJ1931" s="37"/>
      <c r="AK1931" s="37"/>
      <c r="AL1931" s="37"/>
      <c r="AM1931" s="53" t="str">
        <f>IF(AK1931="","",WORKDAY(AK1931,5,FESTIVOS_CO!A:A))</f>
        <v/>
      </c>
      <c r="AN1931" s="37"/>
      <c r="AO1931" s="37"/>
      <c r="AP1931" s="54" t="str">
        <f t="shared" ca="1" si="366"/>
        <v>NO APLICA</v>
      </c>
      <c r="AQ1931" s="36"/>
      <c r="AR1931" s="43"/>
      <c r="AS1931" s="37"/>
      <c r="AT1931" s="36"/>
      <c r="AU1931" s="37"/>
      <c r="AV1931" s="36"/>
      <c r="AW1931" s="36"/>
      <c r="AX1931" s="37"/>
      <c r="AY1931" s="140" t="str">
        <f>IF(AU1931="","",WORKDAY(AU1931,5,FESTIVOS_CO!A:A))</f>
        <v/>
      </c>
      <c r="AZ1931" s="54" t="str">
        <f t="shared" ca="1" si="375"/>
        <v>NO APLICA</v>
      </c>
      <c r="BA1931" s="55" t="str">
        <f>IF(AX1931="","",WORKDAY(AX1931,5,FESTIVOS_CO!A:A))</f>
        <v/>
      </c>
      <c r="BB1931" s="39"/>
      <c r="BC1931" s="40"/>
      <c r="BD1931" s="40"/>
      <c r="BE1931" s="56" t="str">
        <f t="shared" ca="1" si="364"/>
        <v>NO APLICA</v>
      </c>
      <c r="BF1931" s="37"/>
      <c r="BG1931" s="45"/>
      <c r="BH1931" s="37"/>
      <c r="BI1931" s="36"/>
      <c r="BJ1931" s="37"/>
      <c r="BK1931" s="36"/>
      <c r="BL1931" s="36"/>
      <c r="BM1931" s="53" t="str">
        <f>IF(BJ1931="","",WORKDAY(BJ1931,5,FESTIVOS_CO!A:A))</f>
        <v/>
      </c>
      <c r="BN1931" s="57" t="str">
        <f t="shared" ca="1" si="374"/>
        <v>PENDIENTE HACER AVISO</v>
      </c>
      <c r="BO1931" s="54" t="str">
        <f t="shared" ca="1" si="367"/>
        <v>EN TRÁMITE NOTIF. POR AVISO</v>
      </c>
      <c r="BP1931" s="37"/>
      <c r="BQ1931" s="53" t="str">
        <f>IF(BP1931="","",WORKDAY(BP1931,5,FESTIVOS_CO!A:A))</f>
        <v/>
      </c>
      <c r="BR1931" s="37"/>
      <c r="BS1931" s="36"/>
      <c r="BT1931" s="38"/>
      <c r="BU1931" s="58" t="e">
        <f>VLOOKUP(BT1931,Hoja2!$C:$D,2,0)</f>
        <v>#N/A</v>
      </c>
      <c r="BV1931" s="80" t="str">
        <f>IF(
AND(AO1931="",BD1931="",BQ1931=""),
"EN PROCESO NOTIFICACION / COMUNICACION",
IF(
BT1931="",
"NO APLICA",
IF(
BU1931=60,
IF(AO1931&lt;&gt;"",AO1931,IF(BD1931&lt;&gt;"",BD1931,BQ1931))+60,
WORKDAY(
IF(AO1931&lt;&gt;"",AO1931,IF(BD1931&lt;&gt;"",BD1931,BQ1931)),
BU1931,
FESTIVOS_CO!A:A
)
)
))</f>
        <v>EN PROCESO NOTIFICACION / COMUNICACION</v>
      </c>
      <c r="BW1931" s="44"/>
      <c r="BX1931" s="53"/>
      <c r="BY1931" s="45"/>
      <c r="BZ1931" s="37"/>
      <c r="CA1931" s="54" t="str">
        <f t="shared" si="368"/>
        <v>PENDIENTE EJECUTORIA</v>
      </c>
      <c r="CB1931" s="59" t="str">
        <f t="shared" si="365"/>
        <v/>
      </c>
      <c r="CC1931" s="36"/>
      <c r="CD1931" s="40"/>
      <c r="CE1931" s="46"/>
      <c r="CF1931" s="40"/>
      <c r="CG1931" s="40"/>
      <c r="CH1931" s="40"/>
      <c r="CI1931" s="36"/>
      <c r="CJ1931" s="47"/>
      <c r="CK1931" s="40"/>
      <c r="CL1931" s="40"/>
      <c r="CM1931" s="40"/>
      <c r="CN1931" s="40"/>
    </row>
    <row r="1932" spans="1:92" ht="42.75" hidden="1">
      <c r="A1932" s="49" t="str">
        <f t="shared" si="369"/>
        <v>SIN GESTIÓN</v>
      </c>
      <c r="B1932" s="58"/>
      <c r="C1932" s="37"/>
      <c r="D1932" s="37"/>
      <c r="E1932" s="49" t="str">
        <f t="shared" si="370"/>
        <v>PENDIENTE NOTIFICACIÓN</v>
      </c>
      <c r="F1932" s="141" t="str">
        <f t="shared" si="371"/>
        <v>PENDIENTE NOTIFICACIÓN</v>
      </c>
      <c r="G1932" s="49" t="str">
        <f t="shared" si="372"/>
        <v/>
      </c>
      <c r="H1932" s="51" t="str">
        <f ca="1">IF(
L1932="",
"",
IF(
NETWORKDAYS(L1932,IF(M1932&lt;&gt;"",M1932,TODAY()),FESTIVOS_CO!A:A)&gt;2,
"VENCIDO",
IF(
NETWORKDAYS(L1932,IF(M1932&lt;&gt;"",M1932,TODAY()),FESTIVOS_CO!A:A)=2,
"ALERTA",
"A TIEMPO"
)))</f>
        <v/>
      </c>
      <c r="I1932" s="40"/>
      <c r="J1932" s="36"/>
      <c r="K1932" s="37"/>
      <c r="L1932" s="50"/>
      <c r="M1932" s="37"/>
      <c r="N1932" s="52"/>
      <c r="O1932" s="52"/>
      <c r="P1932" s="36"/>
      <c r="Q1932" s="36"/>
      <c r="R1932" s="40"/>
      <c r="S1932" s="36"/>
      <c r="T1932" s="40"/>
      <c r="U1932" s="40"/>
      <c r="V1932" s="81"/>
      <c r="W1932" s="40"/>
      <c r="X1932" s="40"/>
      <c r="Y1932" s="40"/>
      <c r="Z1932" s="38" t="str">
        <f>IFERROR(VLOOKUP(Y1932,DIRECTORIO!A:B,2,FALSE),"")</f>
        <v/>
      </c>
      <c r="AA1932" s="40"/>
      <c r="AB1932" s="40"/>
      <c r="AC1932" s="40"/>
      <c r="AD1932" s="40"/>
      <c r="AE1932" s="40"/>
      <c r="AF1932" s="40"/>
      <c r="AG1932" s="41" t="s">
        <v>109</v>
      </c>
      <c r="AH1932" s="42"/>
      <c r="AI1932" s="54" t="str">
        <f t="shared" ca="1" si="373"/>
        <v>PENDIENTE NOTIFICACIÓN ELECTRÓNICA</v>
      </c>
      <c r="AJ1932" s="37"/>
      <c r="AK1932" s="37"/>
      <c r="AL1932" s="37"/>
      <c r="AM1932" s="53" t="str">
        <f>IF(AK1932="","",WORKDAY(AK1932,5,FESTIVOS_CO!A:A))</f>
        <v/>
      </c>
      <c r="AN1932" s="37"/>
      <c r="AO1932" s="37"/>
      <c r="AP1932" s="54" t="str">
        <f t="shared" ca="1" si="366"/>
        <v>NO APLICA</v>
      </c>
      <c r="AQ1932" s="36"/>
      <c r="AR1932" s="43"/>
      <c r="AS1932" s="37"/>
      <c r="AT1932" s="36"/>
      <c r="AU1932" s="37"/>
      <c r="AV1932" s="36"/>
      <c r="AW1932" s="36"/>
      <c r="AX1932" s="37"/>
      <c r="AY1932" s="140" t="str">
        <f>IF(AU1932="","",WORKDAY(AU1932,5,FESTIVOS_CO!A:A))</f>
        <v/>
      </c>
      <c r="AZ1932" s="54" t="str">
        <f t="shared" ca="1" si="375"/>
        <v>NO APLICA</v>
      </c>
      <c r="BA1932" s="55" t="str">
        <f>IF(AX1932="","",WORKDAY(AX1932,5,FESTIVOS_CO!A:A))</f>
        <v/>
      </c>
      <c r="BB1932" s="39"/>
      <c r="BC1932" s="40"/>
      <c r="BD1932" s="40"/>
      <c r="BE1932" s="56" t="str">
        <f t="shared" ca="1" si="364"/>
        <v>NO APLICA</v>
      </c>
      <c r="BF1932" s="37"/>
      <c r="BG1932" s="45"/>
      <c r="BH1932" s="37"/>
      <c r="BI1932" s="36"/>
      <c r="BJ1932" s="37"/>
      <c r="BK1932" s="36"/>
      <c r="BL1932" s="36"/>
      <c r="BM1932" s="53" t="str">
        <f>IF(BJ1932="","",WORKDAY(BJ1932,5,FESTIVOS_CO!A:A))</f>
        <v/>
      </c>
      <c r="BN1932" s="57" t="str">
        <f t="shared" ca="1" si="374"/>
        <v>PENDIENTE HACER AVISO</v>
      </c>
      <c r="BO1932" s="54" t="str">
        <f t="shared" ca="1" si="367"/>
        <v>EN TRÁMITE NOTIF. POR AVISO</v>
      </c>
      <c r="BP1932" s="37"/>
      <c r="BQ1932" s="53" t="str">
        <f>IF(BP1932="","",WORKDAY(BP1932,5,FESTIVOS_CO!A:A))</f>
        <v/>
      </c>
      <c r="BR1932" s="37"/>
      <c r="BS1932" s="36"/>
      <c r="BT1932" s="38"/>
      <c r="BU1932" s="58" t="e">
        <f>VLOOKUP(BT1932,Hoja2!$C:$D,2,0)</f>
        <v>#N/A</v>
      </c>
      <c r="BV1932" s="80" t="str">
        <f>IF(
AND(AO1932="",BD1932="",BQ1932=""),
"EN PROCESO NOTIFICACION / COMUNICACION",
IF(
BT1932="",
"NO APLICA",
IF(
BU1932=60,
IF(AO1932&lt;&gt;"",AO1932,IF(BD1932&lt;&gt;"",BD1932,BQ1932))+60,
WORKDAY(
IF(AO1932&lt;&gt;"",AO1932,IF(BD1932&lt;&gt;"",BD1932,BQ1932)),
BU1932,
FESTIVOS_CO!A:A
)
)
))</f>
        <v>EN PROCESO NOTIFICACION / COMUNICACION</v>
      </c>
      <c r="BW1932" s="44"/>
      <c r="BX1932" s="53"/>
      <c r="BY1932" s="45"/>
      <c r="BZ1932" s="37"/>
      <c r="CA1932" s="54" t="str">
        <f t="shared" si="368"/>
        <v>PENDIENTE EJECUTORIA</v>
      </c>
      <c r="CB1932" s="59" t="str">
        <f t="shared" si="365"/>
        <v/>
      </c>
      <c r="CC1932" s="36"/>
      <c r="CD1932" s="40"/>
      <c r="CE1932" s="46"/>
      <c r="CF1932" s="40"/>
      <c r="CG1932" s="40"/>
      <c r="CH1932" s="40"/>
      <c r="CI1932" s="36"/>
      <c r="CJ1932" s="47"/>
      <c r="CK1932" s="40"/>
      <c r="CL1932" s="40"/>
      <c r="CM1932" s="40"/>
      <c r="CN1932" s="40"/>
    </row>
    <row r="1933" spans="1:92" ht="42.75" hidden="1">
      <c r="A1933" s="49" t="str">
        <f t="shared" si="369"/>
        <v>SIN GESTIÓN</v>
      </c>
      <c r="B1933" s="58"/>
      <c r="C1933" s="37"/>
      <c r="D1933" s="37"/>
      <c r="E1933" s="49" t="str">
        <f t="shared" si="370"/>
        <v>PENDIENTE NOTIFICACIÓN</v>
      </c>
      <c r="F1933" s="141" t="str">
        <f t="shared" si="371"/>
        <v>PENDIENTE NOTIFICACIÓN</v>
      </c>
      <c r="G1933" s="49" t="str">
        <f t="shared" si="372"/>
        <v/>
      </c>
      <c r="H1933" s="51" t="str">
        <f ca="1">IF(
L1933="",
"",
IF(
NETWORKDAYS(L1933,IF(M1933&lt;&gt;"",M1933,TODAY()),FESTIVOS_CO!A:A)&gt;2,
"VENCIDO",
IF(
NETWORKDAYS(L1933,IF(M1933&lt;&gt;"",M1933,TODAY()),FESTIVOS_CO!A:A)=2,
"ALERTA",
"A TIEMPO"
)))</f>
        <v/>
      </c>
      <c r="I1933" s="40"/>
      <c r="J1933" s="36"/>
      <c r="K1933" s="37"/>
      <c r="L1933" s="50"/>
      <c r="M1933" s="37"/>
      <c r="N1933" s="52"/>
      <c r="O1933" s="52"/>
      <c r="P1933" s="36"/>
      <c r="Q1933" s="36"/>
      <c r="R1933" s="40"/>
      <c r="S1933" s="36"/>
      <c r="T1933" s="40"/>
      <c r="U1933" s="40"/>
      <c r="V1933" s="81"/>
      <c r="W1933" s="40"/>
      <c r="X1933" s="40"/>
      <c r="Y1933" s="40"/>
      <c r="Z1933" s="38" t="str">
        <f>IFERROR(VLOOKUP(Y1933,DIRECTORIO!A:B,2,FALSE),"")</f>
        <v/>
      </c>
      <c r="AA1933" s="40"/>
      <c r="AB1933" s="40"/>
      <c r="AC1933" s="40"/>
      <c r="AD1933" s="40"/>
      <c r="AE1933" s="40"/>
      <c r="AF1933" s="40"/>
      <c r="AG1933" s="41" t="s">
        <v>109</v>
      </c>
      <c r="AH1933" s="42"/>
      <c r="AI1933" s="54" t="str">
        <f t="shared" ca="1" si="373"/>
        <v>PENDIENTE NOTIFICACIÓN ELECTRÓNICA</v>
      </c>
      <c r="AJ1933" s="37"/>
      <c r="AK1933" s="37"/>
      <c r="AL1933" s="37"/>
      <c r="AM1933" s="53" t="str">
        <f>IF(AK1933="","",WORKDAY(AK1933,5,FESTIVOS_CO!A:A))</f>
        <v/>
      </c>
      <c r="AN1933" s="37"/>
      <c r="AO1933" s="37"/>
      <c r="AP1933" s="54" t="str">
        <f t="shared" ca="1" si="366"/>
        <v>NO APLICA</v>
      </c>
      <c r="AQ1933" s="36"/>
      <c r="AR1933" s="43"/>
      <c r="AS1933" s="37"/>
      <c r="AT1933" s="36"/>
      <c r="AU1933" s="37"/>
      <c r="AV1933" s="36"/>
      <c r="AW1933" s="36"/>
      <c r="AX1933" s="37"/>
      <c r="AY1933" s="140" t="str">
        <f>IF(AU1933="","",WORKDAY(AU1933,5,FESTIVOS_CO!A:A))</f>
        <v/>
      </c>
      <c r="AZ1933" s="54" t="str">
        <f t="shared" ca="1" si="375"/>
        <v>NO APLICA</v>
      </c>
      <c r="BA1933" s="55" t="str">
        <f>IF(AX1933="","",WORKDAY(AX1933,5,FESTIVOS_CO!A:A))</f>
        <v/>
      </c>
      <c r="BB1933" s="39"/>
      <c r="BC1933" s="40"/>
      <c r="BD1933" s="40"/>
      <c r="BE1933" s="56" t="str">
        <f t="shared" ca="1" si="364"/>
        <v>NO APLICA</v>
      </c>
      <c r="BF1933" s="37"/>
      <c r="BG1933" s="45"/>
      <c r="BH1933" s="37"/>
      <c r="BI1933" s="36"/>
      <c r="BJ1933" s="37"/>
      <c r="BK1933" s="36"/>
      <c r="BL1933" s="36"/>
      <c r="BM1933" s="53" t="str">
        <f>IF(BJ1933="","",WORKDAY(BJ1933,5,FESTIVOS_CO!A:A))</f>
        <v/>
      </c>
      <c r="BN1933" s="57" t="str">
        <f t="shared" ca="1" si="374"/>
        <v>PENDIENTE HACER AVISO</v>
      </c>
      <c r="BO1933" s="54" t="str">
        <f t="shared" ca="1" si="367"/>
        <v>EN TRÁMITE NOTIF. POR AVISO</v>
      </c>
      <c r="BP1933" s="37"/>
      <c r="BQ1933" s="53" t="str">
        <f>IF(BP1933="","",WORKDAY(BP1933,5,FESTIVOS_CO!A:A))</f>
        <v/>
      </c>
      <c r="BR1933" s="37"/>
      <c r="BS1933" s="36"/>
      <c r="BT1933" s="38"/>
      <c r="BU1933" s="58" t="e">
        <f>VLOOKUP(BT1933,Hoja2!$C:$D,2,0)</f>
        <v>#N/A</v>
      </c>
      <c r="BV1933" s="80" t="str">
        <f>IF(
AND(AO1933="",BD1933="",BQ1933=""),
"EN PROCESO NOTIFICACION / COMUNICACION",
IF(
BT1933="",
"NO APLICA",
IF(
BU1933=60,
IF(AO1933&lt;&gt;"",AO1933,IF(BD1933&lt;&gt;"",BD1933,BQ1933))+60,
WORKDAY(
IF(AO1933&lt;&gt;"",AO1933,IF(BD1933&lt;&gt;"",BD1933,BQ1933)),
BU1933,
FESTIVOS_CO!A:A
)
)
))</f>
        <v>EN PROCESO NOTIFICACION / COMUNICACION</v>
      </c>
      <c r="BW1933" s="44"/>
      <c r="BX1933" s="53"/>
      <c r="BY1933" s="45"/>
      <c r="BZ1933" s="37"/>
      <c r="CA1933" s="54" t="str">
        <f t="shared" si="368"/>
        <v>PENDIENTE EJECUTORIA</v>
      </c>
      <c r="CB1933" s="59" t="str">
        <f t="shared" si="365"/>
        <v/>
      </c>
      <c r="CC1933" s="36"/>
      <c r="CD1933" s="40"/>
      <c r="CE1933" s="46"/>
      <c r="CF1933" s="40"/>
      <c r="CG1933" s="40"/>
      <c r="CH1933" s="40"/>
      <c r="CI1933" s="36"/>
      <c r="CJ1933" s="47"/>
      <c r="CK1933" s="40"/>
      <c r="CL1933" s="40"/>
      <c r="CM1933" s="40"/>
      <c r="CN1933" s="40"/>
    </row>
    <row r="1934" spans="1:92" ht="42.75" hidden="1">
      <c r="A1934" s="49" t="str">
        <f t="shared" si="369"/>
        <v>SIN GESTIÓN</v>
      </c>
      <c r="B1934" s="58"/>
      <c r="C1934" s="37"/>
      <c r="D1934" s="37"/>
      <c r="E1934" s="49" t="str">
        <f t="shared" si="370"/>
        <v>PENDIENTE NOTIFICACIÓN</v>
      </c>
      <c r="F1934" s="141" t="str">
        <f t="shared" si="371"/>
        <v>PENDIENTE NOTIFICACIÓN</v>
      </c>
      <c r="G1934" s="49" t="str">
        <f t="shared" si="372"/>
        <v/>
      </c>
      <c r="H1934" s="51" t="str">
        <f ca="1">IF(
L1934="",
"",
IF(
NETWORKDAYS(L1934,IF(M1934&lt;&gt;"",M1934,TODAY()),FESTIVOS_CO!A:A)&gt;2,
"VENCIDO",
IF(
NETWORKDAYS(L1934,IF(M1934&lt;&gt;"",M1934,TODAY()),FESTIVOS_CO!A:A)=2,
"ALERTA",
"A TIEMPO"
)))</f>
        <v/>
      </c>
      <c r="I1934" s="40"/>
      <c r="J1934" s="36"/>
      <c r="K1934" s="37"/>
      <c r="L1934" s="50"/>
      <c r="M1934" s="37"/>
      <c r="N1934" s="52"/>
      <c r="O1934" s="52"/>
      <c r="P1934" s="36"/>
      <c r="Q1934" s="36"/>
      <c r="R1934" s="40"/>
      <c r="S1934" s="36"/>
      <c r="T1934" s="40"/>
      <c r="U1934" s="40"/>
      <c r="V1934" s="81"/>
      <c r="W1934" s="40"/>
      <c r="X1934" s="40"/>
      <c r="Y1934" s="40"/>
      <c r="Z1934" s="38" t="str">
        <f>IFERROR(VLOOKUP(Y1934,DIRECTORIO!A:B,2,FALSE),"")</f>
        <v/>
      </c>
      <c r="AA1934" s="40"/>
      <c r="AB1934" s="40"/>
      <c r="AC1934" s="40"/>
      <c r="AD1934" s="40"/>
      <c r="AE1934" s="40"/>
      <c r="AF1934" s="40"/>
      <c r="AG1934" s="41" t="s">
        <v>109</v>
      </c>
      <c r="AH1934" s="42"/>
      <c r="AI1934" s="54" t="str">
        <f t="shared" ca="1" si="373"/>
        <v>PENDIENTE NOTIFICACIÓN ELECTRÓNICA</v>
      </c>
      <c r="AJ1934" s="37"/>
      <c r="AK1934" s="37"/>
      <c r="AL1934" s="37"/>
      <c r="AM1934" s="53" t="str">
        <f>IF(AK1934="","",WORKDAY(AK1934,5,FESTIVOS_CO!A:A))</f>
        <v/>
      </c>
      <c r="AN1934" s="37"/>
      <c r="AO1934" s="37"/>
      <c r="AP1934" s="54" t="str">
        <f t="shared" ca="1" si="366"/>
        <v>NO APLICA</v>
      </c>
      <c r="AQ1934" s="36"/>
      <c r="AR1934" s="43"/>
      <c r="AS1934" s="37"/>
      <c r="AT1934" s="36"/>
      <c r="AU1934" s="37"/>
      <c r="AV1934" s="36"/>
      <c r="AW1934" s="36"/>
      <c r="AX1934" s="37"/>
      <c r="AY1934" s="140" t="str">
        <f>IF(AU1934="","",WORKDAY(AU1934,5,FESTIVOS_CO!A:A))</f>
        <v/>
      </c>
      <c r="AZ1934" s="54" t="str">
        <f t="shared" ca="1" si="375"/>
        <v>NO APLICA</v>
      </c>
      <c r="BA1934" s="55" t="str">
        <f>IF(AX1934="","",WORKDAY(AX1934,5,FESTIVOS_CO!A:A))</f>
        <v/>
      </c>
      <c r="BB1934" s="39"/>
      <c r="BC1934" s="40"/>
      <c r="BD1934" s="40"/>
      <c r="BE1934" s="56" t="str">
        <f t="shared" ca="1" si="364"/>
        <v>NO APLICA</v>
      </c>
      <c r="BF1934" s="37"/>
      <c r="BG1934" s="45"/>
      <c r="BH1934" s="37"/>
      <c r="BI1934" s="36"/>
      <c r="BJ1934" s="37"/>
      <c r="BK1934" s="36"/>
      <c r="BL1934" s="36"/>
      <c r="BM1934" s="53" t="str">
        <f>IF(BJ1934="","",WORKDAY(BJ1934,5,FESTIVOS_CO!A:A))</f>
        <v/>
      </c>
      <c r="BN1934" s="57" t="str">
        <f t="shared" ca="1" si="374"/>
        <v>PENDIENTE HACER AVISO</v>
      </c>
      <c r="BO1934" s="54" t="str">
        <f t="shared" ca="1" si="367"/>
        <v>EN TRÁMITE NOTIF. POR AVISO</v>
      </c>
      <c r="BP1934" s="37"/>
      <c r="BQ1934" s="53" t="str">
        <f>IF(BP1934="","",WORKDAY(BP1934,5,FESTIVOS_CO!A:A))</f>
        <v/>
      </c>
      <c r="BR1934" s="37"/>
      <c r="BS1934" s="36"/>
      <c r="BT1934" s="38"/>
      <c r="BU1934" s="58" t="e">
        <f>VLOOKUP(BT1934,Hoja2!$C:$D,2,0)</f>
        <v>#N/A</v>
      </c>
      <c r="BV1934" s="80" t="str">
        <f>IF(
AND(AO1934="",BD1934="",BQ1934=""),
"EN PROCESO NOTIFICACION / COMUNICACION",
IF(
BT1934="",
"NO APLICA",
IF(
BU1934=60,
IF(AO1934&lt;&gt;"",AO1934,IF(BD1934&lt;&gt;"",BD1934,BQ1934))+60,
WORKDAY(
IF(AO1934&lt;&gt;"",AO1934,IF(BD1934&lt;&gt;"",BD1934,BQ1934)),
BU1934,
FESTIVOS_CO!A:A
)
)
))</f>
        <v>EN PROCESO NOTIFICACION / COMUNICACION</v>
      </c>
      <c r="BW1934" s="44"/>
      <c r="BX1934" s="53"/>
      <c r="BY1934" s="45"/>
      <c r="BZ1934" s="37"/>
      <c r="CA1934" s="54" t="str">
        <f t="shared" si="368"/>
        <v>PENDIENTE EJECUTORIA</v>
      </c>
      <c r="CB1934" s="59" t="str">
        <f t="shared" si="365"/>
        <v/>
      </c>
      <c r="CC1934" s="36"/>
      <c r="CD1934" s="40"/>
      <c r="CE1934" s="46"/>
      <c r="CF1934" s="40"/>
      <c r="CG1934" s="40"/>
      <c r="CH1934" s="40"/>
      <c r="CI1934" s="36"/>
      <c r="CJ1934" s="47"/>
      <c r="CK1934" s="40"/>
      <c r="CL1934" s="40"/>
      <c r="CM1934" s="40"/>
      <c r="CN1934" s="40"/>
    </row>
    <row r="1935" spans="1:92" ht="42.75" hidden="1">
      <c r="A1935" s="49" t="str">
        <f t="shared" si="369"/>
        <v>SIN GESTIÓN</v>
      </c>
      <c r="B1935" s="58"/>
      <c r="C1935" s="37"/>
      <c r="D1935" s="37"/>
      <c r="E1935" s="49" t="str">
        <f t="shared" si="370"/>
        <v>PENDIENTE NOTIFICACIÓN</v>
      </c>
      <c r="F1935" s="141" t="str">
        <f t="shared" si="371"/>
        <v>PENDIENTE NOTIFICACIÓN</v>
      </c>
      <c r="G1935" s="49" t="str">
        <f t="shared" si="372"/>
        <v/>
      </c>
      <c r="H1935" s="51" t="str">
        <f ca="1">IF(
L1935="",
"",
IF(
NETWORKDAYS(L1935,IF(M1935&lt;&gt;"",M1935,TODAY()),FESTIVOS_CO!A:A)&gt;2,
"VENCIDO",
IF(
NETWORKDAYS(L1935,IF(M1935&lt;&gt;"",M1935,TODAY()),FESTIVOS_CO!A:A)=2,
"ALERTA",
"A TIEMPO"
)))</f>
        <v/>
      </c>
      <c r="I1935" s="40"/>
      <c r="J1935" s="36"/>
      <c r="K1935" s="37"/>
      <c r="L1935" s="50"/>
      <c r="M1935" s="37"/>
      <c r="N1935" s="52"/>
      <c r="O1935" s="52"/>
      <c r="P1935" s="36"/>
      <c r="Q1935" s="36"/>
      <c r="R1935" s="40"/>
      <c r="S1935" s="36"/>
      <c r="T1935" s="40"/>
      <c r="U1935" s="40"/>
      <c r="V1935" s="81"/>
      <c r="W1935" s="40"/>
      <c r="X1935" s="40"/>
      <c r="Y1935" s="40"/>
      <c r="Z1935" s="38" t="str">
        <f>IFERROR(VLOOKUP(Y1935,DIRECTORIO!A:B,2,FALSE),"")</f>
        <v/>
      </c>
      <c r="AA1935" s="40"/>
      <c r="AB1935" s="40"/>
      <c r="AC1935" s="40"/>
      <c r="AD1935" s="40"/>
      <c r="AE1935" s="40"/>
      <c r="AF1935" s="40"/>
      <c r="AG1935" s="41" t="s">
        <v>109</v>
      </c>
      <c r="AH1935" s="42"/>
      <c r="AI1935" s="54" t="str">
        <f t="shared" ca="1" si="373"/>
        <v>PENDIENTE NOTIFICACIÓN ELECTRÓNICA</v>
      </c>
      <c r="AJ1935" s="37"/>
      <c r="AK1935" s="37"/>
      <c r="AL1935" s="37"/>
      <c r="AM1935" s="53" t="str">
        <f>IF(AK1935="","",WORKDAY(AK1935,5,FESTIVOS_CO!A:A))</f>
        <v/>
      </c>
      <c r="AN1935" s="37"/>
      <c r="AO1935" s="37"/>
      <c r="AP1935" s="54" t="str">
        <f t="shared" ca="1" si="366"/>
        <v>NO APLICA</v>
      </c>
      <c r="AQ1935" s="36"/>
      <c r="AR1935" s="43"/>
      <c r="AS1935" s="37"/>
      <c r="AT1935" s="36"/>
      <c r="AU1935" s="37"/>
      <c r="AV1935" s="36"/>
      <c r="AW1935" s="36"/>
      <c r="AX1935" s="37"/>
      <c r="AY1935" s="140" t="str">
        <f>IF(AU1935="","",WORKDAY(AU1935,5,FESTIVOS_CO!A:A))</f>
        <v/>
      </c>
      <c r="AZ1935" s="54" t="str">
        <f t="shared" ca="1" si="375"/>
        <v>NO APLICA</v>
      </c>
      <c r="BA1935" s="55" t="str">
        <f>IF(AX1935="","",WORKDAY(AX1935,5,FESTIVOS_CO!A:A))</f>
        <v/>
      </c>
      <c r="BB1935" s="39"/>
      <c r="BC1935" s="40"/>
      <c r="BD1935" s="40"/>
      <c r="BE1935" s="56" t="str">
        <f t="shared" ca="1" si="364"/>
        <v>NO APLICA</v>
      </c>
      <c r="BF1935" s="37"/>
      <c r="BG1935" s="45"/>
      <c r="BH1935" s="37"/>
      <c r="BI1935" s="36"/>
      <c r="BJ1935" s="37"/>
      <c r="BK1935" s="36"/>
      <c r="BL1935" s="36"/>
      <c r="BM1935" s="53" t="str">
        <f>IF(BJ1935="","",WORKDAY(BJ1935,5,FESTIVOS_CO!A:A))</f>
        <v/>
      </c>
      <c r="BN1935" s="57" t="str">
        <f t="shared" ca="1" si="374"/>
        <v>PENDIENTE HACER AVISO</v>
      </c>
      <c r="BO1935" s="54" t="str">
        <f t="shared" ca="1" si="367"/>
        <v>EN TRÁMITE NOTIF. POR AVISO</v>
      </c>
      <c r="BP1935" s="37"/>
      <c r="BQ1935" s="53" t="str">
        <f>IF(BP1935="","",WORKDAY(BP1935,5,FESTIVOS_CO!A:A))</f>
        <v/>
      </c>
      <c r="BR1935" s="37"/>
      <c r="BS1935" s="36"/>
      <c r="BT1935" s="38"/>
      <c r="BU1935" s="58" t="e">
        <f>VLOOKUP(BT1935,Hoja2!$C:$D,2,0)</f>
        <v>#N/A</v>
      </c>
      <c r="BV1935" s="80" t="str">
        <f>IF(
AND(AO1935="",BD1935="",BQ1935=""),
"EN PROCESO NOTIFICACION / COMUNICACION",
IF(
BT1935="",
"NO APLICA",
IF(
BU1935=60,
IF(AO1935&lt;&gt;"",AO1935,IF(BD1935&lt;&gt;"",BD1935,BQ1935))+60,
WORKDAY(
IF(AO1935&lt;&gt;"",AO1935,IF(BD1935&lt;&gt;"",BD1935,BQ1935)),
BU1935,
FESTIVOS_CO!A:A
)
)
))</f>
        <v>EN PROCESO NOTIFICACION / COMUNICACION</v>
      </c>
      <c r="BW1935" s="44"/>
      <c r="BX1935" s="53"/>
      <c r="BY1935" s="45"/>
      <c r="BZ1935" s="37"/>
      <c r="CA1935" s="54" t="str">
        <f t="shared" si="368"/>
        <v>PENDIENTE EJECUTORIA</v>
      </c>
      <c r="CB1935" s="59" t="str">
        <f t="shared" si="365"/>
        <v/>
      </c>
      <c r="CC1935" s="36"/>
      <c r="CD1935" s="40"/>
      <c r="CE1935" s="46"/>
      <c r="CF1935" s="40"/>
      <c r="CG1935" s="40"/>
      <c r="CH1935" s="40"/>
      <c r="CI1935" s="36"/>
      <c r="CJ1935" s="47"/>
      <c r="CK1935" s="40"/>
      <c r="CL1935" s="40"/>
      <c r="CM1935" s="40"/>
      <c r="CN1935" s="40"/>
    </row>
    <row r="1936" spans="1:92" ht="42.75" hidden="1">
      <c r="A1936" s="49" t="str">
        <f t="shared" si="369"/>
        <v>SIN GESTIÓN</v>
      </c>
      <c r="B1936" s="58"/>
      <c r="C1936" s="37"/>
      <c r="D1936" s="37"/>
      <c r="E1936" s="49" t="str">
        <f t="shared" si="370"/>
        <v>PENDIENTE NOTIFICACIÓN</v>
      </c>
      <c r="F1936" s="141" t="str">
        <f t="shared" si="371"/>
        <v>PENDIENTE NOTIFICACIÓN</v>
      </c>
      <c r="G1936" s="49" t="str">
        <f t="shared" si="372"/>
        <v/>
      </c>
      <c r="H1936" s="51" t="str">
        <f ca="1">IF(
L1936="",
"",
IF(
NETWORKDAYS(L1936,IF(M1936&lt;&gt;"",M1936,TODAY()),FESTIVOS_CO!A:A)&gt;2,
"VENCIDO",
IF(
NETWORKDAYS(L1936,IF(M1936&lt;&gt;"",M1936,TODAY()),FESTIVOS_CO!A:A)=2,
"ALERTA",
"A TIEMPO"
)))</f>
        <v/>
      </c>
      <c r="I1936" s="40"/>
      <c r="J1936" s="36"/>
      <c r="K1936" s="37"/>
      <c r="L1936" s="50"/>
      <c r="M1936" s="37"/>
      <c r="N1936" s="52"/>
      <c r="O1936" s="52"/>
      <c r="P1936" s="36"/>
      <c r="Q1936" s="36"/>
      <c r="R1936" s="40"/>
      <c r="S1936" s="36"/>
      <c r="T1936" s="40"/>
      <c r="U1936" s="40"/>
      <c r="V1936" s="81"/>
      <c r="W1936" s="40"/>
      <c r="X1936" s="40"/>
      <c r="Y1936" s="40"/>
      <c r="Z1936" s="38" t="str">
        <f>IFERROR(VLOOKUP(Y1936,DIRECTORIO!A:B,2,FALSE),"")</f>
        <v/>
      </c>
      <c r="AA1936" s="40"/>
      <c r="AB1936" s="40"/>
      <c r="AC1936" s="40"/>
      <c r="AD1936" s="40"/>
      <c r="AE1936" s="40"/>
      <c r="AF1936" s="40"/>
      <c r="AG1936" s="41" t="s">
        <v>109</v>
      </c>
      <c r="AH1936" s="42"/>
      <c r="AI1936" s="54" t="str">
        <f t="shared" ca="1" si="373"/>
        <v>PENDIENTE NOTIFICACIÓN ELECTRÓNICA</v>
      </c>
      <c r="AJ1936" s="37"/>
      <c r="AK1936" s="37"/>
      <c r="AL1936" s="37"/>
      <c r="AM1936" s="53" t="str">
        <f>IF(AK1936="","",WORKDAY(AK1936,5,FESTIVOS_CO!A:A))</f>
        <v/>
      </c>
      <c r="AN1936" s="37"/>
      <c r="AO1936" s="37"/>
      <c r="AP1936" s="54" t="str">
        <f t="shared" ca="1" si="366"/>
        <v>NO APLICA</v>
      </c>
      <c r="AQ1936" s="36"/>
      <c r="AR1936" s="43"/>
      <c r="AS1936" s="37"/>
      <c r="AT1936" s="36"/>
      <c r="AU1936" s="37"/>
      <c r="AV1936" s="36"/>
      <c r="AW1936" s="36"/>
      <c r="AX1936" s="37"/>
      <c r="AY1936" s="140" t="str">
        <f>IF(AU1936="","",WORKDAY(AU1936,5,FESTIVOS_CO!A:A))</f>
        <v/>
      </c>
      <c r="AZ1936" s="54" t="str">
        <f t="shared" ca="1" si="375"/>
        <v>NO APLICA</v>
      </c>
      <c r="BA1936" s="55" t="str">
        <f>IF(AX1936="","",WORKDAY(AX1936,5,FESTIVOS_CO!A:A))</f>
        <v/>
      </c>
      <c r="BB1936" s="39"/>
      <c r="BC1936" s="40"/>
      <c r="BD1936" s="40"/>
      <c r="BE1936" s="56" t="str">
        <f t="shared" ca="1" si="364"/>
        <v>NO APLICA</v>
      </c>
      <c r="BF1936" s="37"/>
      <c r="BG1936" s="45"/>
      <c r="BH1936" s="37"/>
      <c r="BI1936" s="36"/>
      <c r="BJ1936" s="37"/>
      <c r="BK1936" s="36"/>
      <c r="BL1936" s="36"/>
      <c r="BM1936" s="53" t="str">
        <f>IF(BJ1936="","",WORKDAY(BJ1936,5,FESTIVOS_CO!A:A))</f>
        <v/>
      </c>
      <c r="BN1936" s="57" t="str">
        <f t="shared" ca="1" si="374"/>
        <v>PENDIENTE HACER AVISO</v>
      </c>
      <c r="BO1936" s="54" t="str">
        <f t="shared" ca="1" si="367"/>
        <v>EN TRÁMITE NOTIF. POR AVISO</v>
      </c>
      <c r="BP1936" s="37"/>
      <c r="BQ1936" s="53" t="str">
        <f>IF(BP1936="","",WORKDAY(BP1936,5,FESTIVOS_CO!A:A))</f>
        <v/>
      </c>
      <c r="BR1936" s="37"/>
      <c r="BS1936" s="36"/>
      <c r="BT1936" s="38"/>
      <c r="BU1936" s="58" t="e">
        <f>VLOOKUP(BT1936,Hoja2!$C:$D,2,0)</f>
        <v>#N/A</v>
      </c>
      <c r="BV1936" s="80" t="str">
        <f>IF(
AND(AO1936="",BD1936="",BQ1936=""),
"EN PROCESO NOTIFICACION / COMUNICACION",
IF(
BT1936="",
"NO APLICA",
IF(
BU1936=60,
IF(AO1936&lt;&gt;"",AO1936,IF(BD1936&lt;&gt;"",BD1936,BQ1936))+60,
WORKDAY(
IF(AO1936&lt;&gt;"",AO1936,IF(BD1936&lt;&gt;"",BD1936,BQ1936)),
BU1936,
FESTIVOS_CO!A:A
)
)
))</f>
        <v>EN PROCESO NOTIFICACION / COMUNICACION</v>
      </c>
      <c r="BW1936" s="44"/>
      <c r="BX1936" s="53"/>
      <c r="BY1936" s="45"/>
      <c r="BZ1936" s="37"/>
      <c r="CA1936" s="54" t="str">
        <f t="shared" si="368"/>
        <v>PENDIENTE EJECUTORIA</v>
      </c>
      <c r="CB1936" s="59" t="str">
        <f t="shared" si="365"/>
        <v/>
      </c>
      <c r="CC1936" s="36"/>
      <c r="CD1936" s="40"/>
      <c r="CE1936" s="46"/>
      <c r="CF1936" s="40"/>
      <c r="CG1936" s="40"/>
      <c r="CH1936" s="40"/>
      <c r="CI1936" s="36"/>
      <c r="CJ1936" s="47"/>
      <c r="CK1936" s="40"/>
      <c r="CL1936" s="40"/>
      <c r="CM1936" s="40"/>
      <c r="CN1936" s="40"/>
    </row>
    <row r="1937" spans="1:92" ht="42.75" hidden="1">
      <c r="A1937" s="49" t="str">
        <f t="shared" si="369"/>
        <v>SIN GESTIÓN</v>
      </c>
      <c r="B1937" s="58"/>
      <c r="C1937" s="37"/>
      <c r="D1937" s="37"/>
      <c r="E1937" s="49" t="str">
        <f t="shared" si="370"/>
        <v>PENDIENTE NOTIFICACIÓN</v>
      </c>
      <c r="F1937" s="141" t="str">
        <f t="shared" si="371"/>
        <v>PENDIENTE NOTIFICACIÓN</v>
      </c>
      <c r="G1937" s="49" t="str">
        <f t="shared" si="372"/>
        <v/>
      </c>
      <c r="H1937" s="51" t="str">
        <f ca="1">IF(
L1937="",
"",
IF(
NETWORKDAYS(L1937,IF(M1937&lt;&gt;"",M1937,TODAY()),FESTIVOS_CO!A:A)&gt;2,
"VENCIDO",
IF(
NETWORKDAYS(L1937,IF(M1937&lt;&gt;"",M1937,TODAY()),FESTIVOS_CO!A:A)=2,
"ALERTA",
"A TIEMPO"
)))</f>
        <v/>
      </c>
      <c r="I1937" s="40"/>
      <c r="J1937" s="36"/>
      <c r="K1937" s="37"/>
      <c r="L1937" s="50"/>
      <c r="M1937" s="37"/>
      <c r="N1937" s="52"/>
      <c r="O1937" s="52"/>
      <c r="P1937" s="36"/>
      <c r="Q1937" s="36"/>
      <c r="R1937" s="40"/>
      <c r="S1937" s="36"/>
      <c r="T1937" s="40"/>
      <c r="U1937" s="40"/>
      <c r="V1937" s="81"/>
      <c r="W1937" s="40"/>
      <c r="X1937" s="40"/>
      <c r="Y1937" s="40"/>
      <c r="Z1937" s="38" t="str">
        <f>IFERROR(VLOOKUP(Y1937,DIRECTORIO!A:B,2,FALSE),"")</f>
        <v/>
      </c>
      <c r="AA1937" s="40"/>
      <c r="AB1937" s="40"/>
      <c r="AC1937" s="40"/>
      <c r="AD1937" s="40"/>
      <c r="AE1937" s="40"/>
      <c r="AF1937" s="40"/>
      <c r="AG1937" s="41" t="s">
        <v>109</v>
      </c>
      <c r="AH1937" s="42"/>
      <c r="AI1937" s="54" t="str">
        <f t="shared" ca="1" si="373"/>
        <v>PENDIENTE NOTIFICACIÓN ELECTRÓNICA</v>
      </c>
      <c r="AJ1937" s="37"/>
      <c r="AK1937" s="37"/>
      <c r="AL1937" s="37"/>
      <c r="AM1937" s="53" t="str">
        <f>IF(AK1937="","",WORKDAY(AK1937,5,FESTIVOS_CO!A:A))</f>
        <v/>
      </c>
      <c r="AN1937" s="37"/>
      <c r="AO1937" s="37"/>
      <c r="AP1937" s="54" t="str">
        <f t="shared" ca="1" si="366"/>
        <v>NO APLICA</v>
      </c>
      <c r="AQ1937" s="36"/>
      <c r="AR1937" s="43"/>
      <c r="AS1937" s="37"/>
      <c r="AT1937" s="36"/>
      <c r="AU1937" s="37"/>
      <c r="AV1937" s="36"/>
      <c r="AW1937" s="36"/>
      <c r="AX1937" s="37"/>
      <c r="AY1937" s="140" t="str">
        <f>IF(AU1937="","",WORKDAY(AU1937,5,FESTIVOS_CO!A:A))</f>
        <v/>
      </c>
      <c r="AZ1937" s="54" t="str">
        <f t="shared" ca="1" si="375"/>
        <v>NO APLICA</v>
      </c>
      <c r="BA1937" s="55" t="str">
        <f>IF(AX1937="","",WORKDAY(AX1937,5,FESTIVOS_CO!A:A))</f>
        <v/>
      </c>
      <c r="BB1937" s="39"/>
      <c r="BC1937" s="40"/>
      <c r="BD1937" s="40"/>
      <c r="BE1937" s="56" t="str">
        <f t="shared" ca="1" si="364"/>
        <v>NO APLICA</v>
      </c>
      <c r="BF1937" s="37"/>
      <c r="BG1937" s="45"/>
      <c r="BH1937" s="37"/>
      <c r="BI1937" s="36"/>
      <c r="BJ1937" s="37"/>
      <c r="BK1937" s="36"/>
      <c r="BL1937" s="36"/>
      <c r="BM1937" s="53" t="str">
        <f>IF(BJ1937="","",WORKDAY(BJ1937,5,FESTIVOS_CO!A:A))</f>
        <v/>
      </c>
      <c r="BN1937" s="57" t="str">
        <f t="shared" ca="1" si="374"/>
        <v>PENDIENTE HACER AVISO</v>
      </c>
      <c r="BO1937" s="54" t="str">
        <f t="shared" ca="1" si="367"/>
        <v>EN TRÁMITE NOTIF. POR AVISO</v>
      </c>
      <c r="BP1937" s="37"/>
      <c r="BQ1937" s="53" t="str">
        <f>IF(BP1937="","",WORKDAY(BP1937,5,FESTIVOS_CO!A:A))</f>
        <v/>
      </c>
      <c r="BR1937" s="37"/>
      <c r="BS1937" s="36"/>
      <c r="BT1937" s="38"/>
      <c r="BU1937" s="58" t="e">
        <f>VLOOKUP(BT1937,Hoja2!$C:$D,2,0)</f>
        <v>#N/A</v>
      </c>
      <c r="BV1937" s="80" t="str">
        <f>IF(
AND(AO1937="",BD1937="",BQ1937=""),
"EN PROCESO NOTIFICACION / COMUNICACION",
IF(
BT1937="",
"NO APLICA",
IF(
BU1937=60,
IF(AO1937&lt;&gt;"",AO1937,IF(BD1937&lt;&gt;"",BD1937,BQ1937))+60,
WORKDAY(
IF(AO1937&lt;&gt;"",AO1937,IF(BD1937&lt;&gt;"",BD1937,BQ1937)),
BU1937,
FESTIVOS_CO!A:A
)
)
))</f>
        <v>EN PROCESO NOTIFICACION / COMUNICACION</v>
      </c>
      <c r="BW1937" s="44"/>
      <c r="BX1937" s="53"/>
      <c r="BY1937" s="45"/>
      <c r="BZ1937" s="37"/>
      <c r="CA1937" s="54" t="str">
        <f t="shared" si="368"/>
        <v>PENDIENTE EJECUTORIA</v>
      </c>
      <c r="CB1937" s="59" t="str">
        <f t="shared" si="365"/>
        <v/>
      </c>
      <c r="CC1937" s="36"/>
      <c r="CD1937" s="40"/>
      <c r="CE1937" s="46"/>
      <c r="CF1937" s="40"/>
      <c r="CG1937" s="40"/>
      <c r="CH1937" s="40"/>
      <c r="CI1937" s="36"/>
      <c r="CJ1937" s="47"/>
      <c r="CK1937" s="40"/>
      <c r="CL1937" s="40"/>
      <c r="CM1937" s="40"/>
      <c r="CN1937" s="40"/>
    </row>
    <row r="1938" spans="1:92" ht="42.75" hidden="1">
      <c r="A1938" s="49" t="str">
        <f t="shared" si="369"/>
        <v>SIN GESTIÓN</v>
      </c>
      <c r="B1938" s="58"/>
      <c r="C1938" s="37"/>
      <c r="D1938" s="37"/>
      <c r="E1938" s="49" t="str">
        <f t="shared" si="370"/>
        <v>PENDIENTE NOTIFICACIÓN</v>
      </c>
      <c r="F1938" s="141" t="str">
        <f t="shared" si="371"/>
        <v>PENDIENTE NOTIFICACIÓN</v>
      </c>
      <c r="G1938" s="49" t="str">
        <f t="shared" si="372"/>
        <v/>
      </c>
      <c r="H1938" s="51" t="str">
        <f ca="1">IF(
L1938="",
"",
IF(
NETWORKDAYS(L1938,IF(M1938&lt;&gt;"",M1938,TODAY()),FESTIVOS_CO!A:A)&gt;2,
"VENCIDO",
IF(
NETWORKDAYS(L1938,IF(M1938&lt;&gt;"",M1938,TODAY()),FESTIVOS_CO!A:A)=2,
"ALERTA",
"A TIEMPO"
)))</f>
        <v/>
      </c>
      <c r="I1938" s="40"/>
      <c r="J1938" s="36"/>
      <c r="K1938" s="37"/>
      <c r="L1938" s="50"/>
      <c r="M1938" s="37"/>
      <c r="N1938" s="52"/>
      <c r="O1938" s="52"/>
      <c r="P1938" s="36"/>
      <c r="Q1938" s="36"/>
      <c r="R1938" s="40"/>
      <c r="S1938" s="36"/>
      <c r="T1938" s="40"/>
      <c r="U1938" s="40"/>
      <c r="V1938" s="81"/>
      <c r="W1938" s="40"/>
      <c r="X1938" s="40"/>
      <c r="Y1938" s="40"/>
      <c r="Z1938" s="38" t="str">
        <f>IFERROR(VLOOKUP(Y1938,DIRECTORIO!A:B,2,FALSE),"")</f>
        <v/>
      </c>
      <c r="AA1938" s="40"/>
      <c r="AB1938" s="40"/>
      <c r="AC1938" s="40"/>
      <c r="AD1938" s="40"/>
      <c r="AE1938" s="40"/>
      <c r="AF1938" s="40"/>
      <c r="AG1938" s="41" t="s">
        <v>109</v>
      </c>
      <c r="AH1938" s="42"/>
      <c r="AI1938" s="54" t="str">
        <f t="shared" ca="1" si="373"/>
        <v>PENDIENTE NOTIFICACIÓN ELECTRÓNICA</v>
      </c>
      <c r="AJ1938" s="37"/>
      <c r="AK1938" s="37"/>
      <c r="AL1938" s="37"/>
      <c r="AM1938" s="53" t="str">
        <f>IF(AK1938="","",WORKDAY(AK1938,5,FESTIVOS_CO!A:A))</f>
        <v/>
      </c>
      <c r="AN1938" s="37"/>
      <c r="AO1938" s="37"/>
      <c r="AP1938" s="54" t="str">
        <f t="shared" ca="1" si="366"/>
        <v>NO APLICA</v>
      </c>
      <c r="AQ1938" s="36"/>
      <c r="AR1938" s="43"/>
      <c r="AS1938" s="37"/>
      <c r="AT1938" s="36"/>
      <c r="AU1938" s="37"/>
      <c r="AV1938" s="36"/>
      <c r="AW1938" s="36"/>
      <c r="AX1938" s="37"/>
      <c r="AY1938" s="140" t="str">
        <f>IF(AU1938="","",WORKDAY(AU1938,5,FESTIVOS_CO!A:A))</f>
        <v/>
      </c>
      <c r="AZ1938" s="54" t="str">
        <f t="shared" ca="1" si="375"/>
        <v>NO APLICA</v>
      </c>
      <c r="BA1938" s="55" t="str">
        <f>IF(AX1938="","",WORKDAY(AX1938,5,FESTIVOS_CO!A:A))</f>
        <v/>
      </c>
      <c r="BB1938" s="39"/>
      <c r="BC1938" s="40"/>
      <c r="BD1938" s="40"/>
      <c r="BE1938" s="56" t="str">
        <f t="shared" ca="1" si="364"/>
        <v>NO APLICA</v>
      </c>
      <c r="BF1938" s="37"/>
      <c r="BG1938" s="45"/>
      <c r="BH1938" s="37"/>
      <c r="BI1938" s="36"/>
      <c r="BJ1938" s="37"/>
      <c r="BK1938" s="36"/>
      <c r="BL1938" s="36"/>
      <c r="BM1938" s="53" t="str">
        <f>IF(BJ1938="","",WORKDAY(BJ1938,5,FESTIVOS_CO!A:A))</f>
        <v/>
      </c>
      <c r="BN1938" s="57" t="str">
        <f t="shared" ca="1" si="374"/>
        <v>PENDIENTE HACER AVISO</v>
      </c>
      <c r="BO1938" s="54" t="str">
        <f t="shared" ca="1" si="367"/>
        <v>EN TRÁMITE NOTIF. POR AVISO</v>
      </c>
      <c r="BP1938" s="37"/>
      <c r="BQ1938" s="53" t="str">
        <f>IF(BP1938="","",WORKDAY(BP1938,5,FESTIVOS_CO!A:A))</f>
        <v/>
      </c>
      <c r="BR1938" s="37"/>
      <c r="BS1938" s="36"/>
      <c r="BT1938" s="38"/>
      <c r="BU1938" s="58" t="e">
        <f>VLOOKUP(BT1938,Hoja2!$C:$D,2,0)</f>
        <v>#N/A</v>
      </c>
      <c r="BV1938" s="80" t="str">
        <f>IF(
AND(AO1938="",BD1938="",BQ1938=""),
"EN PROCESO NOTIFICACION / COMUNICACION",
IF(
BT1938="",
"NO APLICA",
IF(
BU1938=60,
IF(AO1938&lt;&gt;"",AO1938,IF(BD1938&lt;&gt;"",BD1938,BQ1938))+60,
WORKDAY(
IF(AO1938&lt;&gt;"",AO1938,IF(BD1938&lt;&gt;"",BD1938,BQ1938)),
BU1938,
FESTIVOS_CO!A:A
)
)
))</f>
        <v>EN PROCESO NOTIFICACION / COMUNICACION</v>
      </c>
      <c r="BW1938" s="44"/>
      <c r="BX1938" s="53"/>
      <c r="BY1938" s="45"/>
      <c r="BZ1938" s="37"/>
      <c r="CA1938" s="54" t="str">
        <f t="shared" si="368"/>
        <v>PENDIENTE EJECUTORIA</v>
      </c>
      <c r="CB1938" s="59" t="str">
        <f t="shared" si="365"/>
        <v/>
      </c>
      <c r="CC1938" s="36"/>
      <c r="CD1938" s="40"/>
      <c r="CE1938" s="46"/>
      <c r="CF1938" s="40"/>
      <c r="CG1938" s="40"/>
      <c r="CH1938" s="40"/>
      <c r="CI1938" s="36"/>
      <c r="CJ1938" s="47"/>
      <c r="CK1938" s="40"/>
      <c r="CL1938" s="40"/>
      <c r="CM1938" s="40"/>
      <c r="CN1938" s="40"/>
    </row>
    <row r="1939" spans="1:92" ht="42.75" hidden="1">
      <c r="A1939" s="49" t="str">
        <f t="shared" si="369"/>
        <v>SIN GESTIÓN</v>
      </c>
      <c r="B1939" s="58"/>
      <c r="C1939" s="37"/>
      <c r="D1939" s="37"/>
      <c r="E1939" s="49" t="str">
        <f t="shared" si="370"/>
        <v>PENDIENTE NOTIFICACIÓN</v>
      </c>
      <c r="F1939" s="141" t="str">
        <f t="shared" si="371"/>
        <v>PENDIENTE NOTIFICACIÓN</v>
      </c>
      <c r="G1939" s="49" t="str">
        <f t="shared" si="372"/>
        <v/>
      </c>
      <c r="H1939" s="51" t="str">
        <f ca="1">IF(
L1939="",
"",
IF(
NETWORKDAYS(L1939,IF(M1939&lt;&gt;"",M1939,TODAY()),FESTIVOS_CO!A:A)&gt;2,
"VENCIDO",
IF(
NETWORKDAYS(L1939,IF(M1939&lt;&gt;"",M1939,TODAY()),FESTIVOS_CO!A:A)=2,
"ALERTA",
"A TIEMPO"
)))</f>
        <v/>
      </c>
      <c r="I1939" s="40"/>
      <c r="J1939" s="36"/>
      <c r="K1939" s="37"/>
      <c r="L1939" s="50"/>
      <c r="M1939" s="37"/>
      <c r="N1939" s="52"/>
      <c r="O1939" s="52"/>
      <c r="P1939" s="36"/>
      <c r="Q1939" s="36"/>
      <c r="R1939" s="40"/>
      <c r="S1939" s="36"/>
      <c r="T1939" s="40"/>
      <c r="U1939" s="40"/>
      <c r="V1939" s="81"/>
      <c r="W1939" s="40"/>
      <c r="X1939" s="40"/>
      <c r="Y1939" s="40"/>
      <c r="Z1939" s="38" t="str">
        <f>IFERROR(VLOOKUP(Y1939,DIRECTORIO!A:B,2,FALSE),"")</f>
        <v/>
      </c>
      <c r="AA1939" s="40"/>
      <c r="AB1939" s="40"/>
      <c r="AC1939" s="40"/>
      <c r="AD1939" s="40"/>
      <c r="AE1939" s="40"/>
      <c r="AF1939" s="40"/>
      <c r="AG1939" s="41" t="s">
        <v>109</v>
      </c>
      <c r="AH1939" s="42"/>
      <c r="AI1939" s="54" t="str">
        <f t="shared" ca="1" si="373"/>
        <v>PENDIENTE NOTIFICACIÓN ELECTRÓNICA</v>
      </c>
      <c r="AJ1939" s="37"/>
      <c r="AK1939" s="37"/>
      <c r="AL1939" s="37"/>
      <c r="AM1939" s="53" t="str">
        <f>IF(AK1939="","",WORKDAY(AK1939,5,FESTIVOS_CO!A:A))</f>
        <v/>
      </c>
      <c r="AN1939" s="37"/>
      <c r="AO1939" s="37"/>
      <c r="AP1939" s="54" t="str">
        <f t="shared" ca="1" si="366"/>
        <v>NO APLICA</v>
      </c>
      <c r="AQ1939" s="36"/>
      <c r="AR1939" s="43"/>
      <c r="AS1939" s="37"/>
      <c r="AT1939" s="36"/>
      <c r="AU1939" s="37"/>
      <c r="AV1939" s="36"/>
      <c r="AW1939" s="36"/>
      <c r="AX1939" s="37"/>
      <c r="AY1939" s="140" t="str">
        <f>IF(AU1939="","",WORKDAY(AU1939,5,FESTIVOS_CO!A:A))</f>
        <v/>
      </c>
      <c r="AZ1939" s="54" t="str">
        <f t="shared" ca="1" si="375"/>
        <v>NO APLICA</v>
      </c>
      <c r="BA1939" s="55" t="str">
        <f>IF(AX1939="","",WORKDAY(AX1939,5,FESTIVOS_CO!A:A))</f>
        <v/>
      </c>
      <c r="BB1939" s="39"/>
      <c r="BC1939" s="40"/>
      <c r="BD1939" s="40"/>
      <c r="BE1939" s="56" t="str">
        <f t="shared" ca="1" si="364"/>
        <v>NO APLICA</v>
      </c>
      <c r="BF1939" s="37"/>
      <c r="BG1939" s="45"/>
      <c r="BH1939" s="37"/>
      <c r="BI1939" s="36"/>
      <c r="BJ1939" s="37"/>
      <c r="BK1939" s="36"/>
      <c r="BL1939" s="36"/>
      <c r="BM1939" s="53" t="str">
        <f>IF(BJ1939="","",WORKDAY(BJ1939,5,FESTIVOS_CO!A:A))</f>
        <v/>
      </c>
      <c r="BN1939" s="57" t="str">
        <f t="shared" ca="1" si="374"/>
        <v>PENDIENTE HACER AVISO</v>
      </c>
      <c r="BO1939" s="54" t="str">
        <f t="shared" ca="1" si="367"/>
        <v>EN TRÁMITE NOTIF. POR AVISO</v>
      </c>
      <c r="BP1939" s="37"/>
      <c r="BQ1939" s="53" t="str">
        <f>IF(BP1939="","",WORKDAY(BP1939,5,FESTIVOS_CO!A:A))</f>
        <v/>
      </c>
      <c r="BR1939" s="37"/>
      <c r="BS1939" s="36"/>
      <c r="BT1939" s="38"/>
      <c r="BU1939" s="58" t="e">
        <f>VLOOKUP(BT1939,Hoja2!$C:$D,2,0)</f>
        <v>#N/A</v>
      </c>
      <c r="BV1939" s="80" t="str">
        <f>IF(
AND(AO1939="",BD1939="",BQ1939=""),
"EN PROCESO NOTIFICACION / COMUNICACION",
IF(
BT1939="",
"NO APLICA",
IF(
BU1939=60,
IF(AO1939&lt;&gt;"",AO1939,IF(BD1939&lt;&gt;"",BD1939,BQ1939))+60,
WORKDAY(
IF(AO1939&lt;&gt;"",AO1939,IF(BD1939&lt;&gt;"",BD1939,BQ1939)),
BU1939,
FESTIVOS_CO!A:A
)
)
))</f>
        <v>EN PROCESO NOTIFICACION / COMUNICACION</v>
      </c>
      <c r="BW1939" s="44"/>
      <c r="BX1939" s="53"/>
      <c r="BY1939" s="45"/>
      <c r="BZ1939" s="37"/>
      <c r="CA1939" s="54" t="str">
        <f t="shared" si="368"/>
        <v>PENDIENTE EJECUTORIA</v>
      </c>
      <c r="CB1939" s="59" t="str">
        <f t="shared" si="365"/>
        <v/>
      </c>
      <c r="CC1939" s="36"/>
      <c r="CD1939" s="40"/>
      <c r="CE1939" s="46"/>
      <c r="CF1939" s="40"/>
      <c r="CG1939" s="40"/>
      <c r="CH1939" s="40"/>
      <c r="CI1939" s="36"/>
      <c r="CJ1939" s="47"/>
      <c r="CK1939" s="40"/>
      <c r="CL1939" s="40"/>
      <c r="CM1939" s="40"/>
      <c r="CN1939" s="40"/>
    </row>
    <row r="1940" spans="1:92" ht="42.75" hidden="1">
      <c r="A1940" s="49" t="str">
        <f t="shared" si="369"/>
        <v>SIN GESTIÓN</v>
      </c>
      <c r="B1940" s="58"/>
      <c r="C1940" s="37"/>
      <c r="D1940" s="37"/>
      <c r="E1940" s="49" t="str">
        <f t="shared" si="370"/>
        <v>PENDIENTE NOTIFICACIÓN</v>
      </c>
      <c r="F1940" s="141" t="str">
        <f t="shared" si="371"/>
        <v>PENDIENTE NOTIFICACIÓN</v>
      </c>
      <c r="G1940" s="49" t="str">
        <f t="shared" si="372"/>
        <v/>
      </c>
      <c r="H1940" s="51" t="str">
        <f ca="1">IF(
L1940="",
"",
IF(
NETWORKDAYS(L1940,IF(M1940&lt;&gt;"",M1940,TODAY()),FESTIVOS_CO!A:A)&gt;2,
"VENCIDO",
IF(
NETWORKDAYS(L1940,IF(M1940&lt;&gt;"",M1940,TODAY()),FESTIVOS_CO!A:A)=2,
"ALERTA",
"A TIEMPO"
)))</f>
        <v/>
      </c>
      <c r="I1940" s="40"/>
      <c r="J1940" s="36"/>
      <c r="K1940" s="37"/>
      <c r="L1940" s="50"/>
      <c r="M1940" s="37"/>
      <c r="N1940" s="52"/>
      <c r="O1940" s="52"/>
      <c r="P1940" s="36"/>
      <c r="Q1940" s="36"/>
      <c r="R1940" s="40"/>
      <c r="S1940" s="36"/>
      <c r="T1940" s="40"/>
      <c r="U1940" s="40"/>
      <c r="V1940" s="81"/>
      <c r="W1940" s="40"/>
      <c r="X1940" s="40"/>
      <c r="Y1940" s="40"/>
      <c r="Z1940" s="38" t="str">
        <f>IFERROR(VLOOKUP(Y1940,DIRECTORIO!A:B,2,FALSE),"")</f>
        <v/>
      </c>
      <c r="AA1940" s="40"/>
      <c r="AB1940" s="40"/>
      <c r="AC1940" s="40"/>
      <c r="AD1940" s="40"/>
      <c r="AE1940" s="40"/>
      <c r="AF1940" s="40"/>
      <c r="AG1940" s="41" t="s">
        <v>109</v>
      </c>
      <c r="AH1940" s="42"/>
      <c r="AI1940" s="54" t="str">
        <f t="shared" ca="1" si="373"/>
        <v>PENDIENTE NOTIFICACIÓN ELECTRÓNICA</v>
      </c>
      <c r="AJ1940" s="37"/>
      <c r="AK1940" s="37"/>
      <c r="AL1940" s="37"/>
      <c r="AM1940" s="53" t="str">
        <f>IF(AK1940="","",WORKDAY(AK1940,5,FESTIVOS_CO!A:A))</f>
        <v/>
      </c>
      <c r="AN1940" s="37"/>
      <c r="AO1940" s="37"/>
      <c r="AP1940" s="54" t="str">
        <f t="shared" ca="1" si="366"/>
        <v>NO APLICA</v>
      </c>
      <c r="AQ1940" s="36"/>
      <c r="AR1940" s="43"/>
      <c r="AS1940" s="37"/>
      <c r="AT1940" s="36"/>
      <c r="AU1940" s="37"/>
      <c r="AV1940" s="36"/>
      <c r="AW1940" s="36"/>
      <c r="AX1940" s="37"/>
      <c r="AY1940" s="140" t="str">
        <f>IF(AU1940="","",WORKDAY(AU1940,5,FESTIVOS_CO!A:A))</f>
        <v/>
      </c>
      <c r="AZ1940" s="54" t="str">
        <f t="shared" ca="1" si="375"/>
        <v>NO APLICA</v>
      </c>
      <c r="BA1940" s="55" t="str">
        <f>IF(AX1940="","",WORKDAY(AX1940,5,FESTIVOS_CO!A:A))</f>
        <v/>
      </c>
      <c r="BB1940" s="39"/>
      <c r="BC1940" s="40"/>
      <c r="BD1940" s="40"/>
      <c r="BE1940" s="56" t="str">
        <f t="shared" ca="1" si="364"/>
        <v>NO APLICA</v>
      </c>
      <c r="BF1940" s="37"/>
      <c r="BG1940" s="45"/>
      <c r="BH1940" s="37"/>
      <c r="BI1940" s="36"/>
      <c r="BJ1940" s="37"/>
      <c r="BK1940" s="36"/>
      <c r="BL1940" s="36"/>
      <c r="BM1940" s="53" t="str">
        <f>IF(BJ1940="","",WORKDAY(BJ1940,5,FESTIVOS_CO!A:A))</f>
        <v/>
      </c>
      <c r="BN1940" s="57" t="str">
        <f t="shared" ca="1" si="374"/>
        <v>PENDIENTE HACER AVISO</v>
      </c>
      <c r="BO1940" s="54" t="str">
        <f t="shared" ca="1" si="367"/>
        <v>EN TRÁMITE NOTIF. POR AVISO</v>
      </c>
      <c r="BP1940" s="37"/>
      <c r="BQ1940" s="53" t="str">
        <f>IF(BP1940="","",WORKDAY(BP1940,5,FESTIVOS_CO!A:A))</f>
        <v/>
      </c>
      <c r="BR1940" s="37"/>
      <c r="BS1940" s="36"/>
      <c r="BT1940" s="38"/>
      <c r="BU1940" s="58" t="e">
        <f>VLOOKUP(BT1940,Hoja2!$C:$D,2,0)</f>
        <v>#N/A</v>
      </c>
      <c r="BV1940" s="80" t="str">
        <f>IF(
AND(AO1940="",BD1940="",BQ1940=""),
"EN PROCESO NOTIFICACION / COMUNICACION",
IF(
BT1940="",
"NO APLICA",
IF(
BU1940=60,
IF(AO1940&lt;&gt;"",AO1940,IF(BD1940&lt;&gt;"",BD1940,BQ1940))+60,
WORKDAY(
IF(AO1940&lt;&gt;"",AO1940,IF(BD1940&lt;&gt;"",BD1940,BQ1940)),
BU1940,
FESTIVOS_CO!A:A
)
)
))</f>
        <v>EN PROCESO NOTIFICACION / COMUNICACION</v>
      </c>
      <c r="BW1940" s="44"/>
      <c r="BX1940" s="53"/>
      <c r="BY1940" s="45"/>
      <c r="BZ1940" s="37"/>
      <c r="CA1940" s="54" t="str">
        <f t="shared" si="368"/>
        <v>PENDIENTE EJECUTORIA</v>
      </c>
      <c r="CB1940" s="59" t="str">
        <f t="shared" si="365"/>
        <v/>
      </c>
      <c r="CC1940" s="36"/>
      <c r="CD1940" s="40"/>
      <c r="CE1940" s="46"/>
      <c r="CF1940" s="40"/>
      <c r="CG1940" s="40"/>
      <c r="CH1940" s="40"/>
      <c r="CI1940" s="36"/>
      <c r="CJ1940" s="47"/>
      <c r="CK1940" s="40"/>
      <c r="CL1940" s="40"/>
      <c r="CM1940" s="40"/>
      <c r="CN1940" s="40"/>
    </row>
    <row r="1941" spans="1:92" ht="42.75" hidden="1">
      <c r="A1941" s="49" t="str">
        <f t="shared" si="369"/>
        <v>SIN GESTIÓN</v>
      </c>
      <c r="B1941" s="58"/>
      <c r="C1941" s="37"/>
      <c r="D1941" s="37"/>
      <c r="E1941" s="49" t="str">
        <f t="shared" si="370"/>
        <v>PENDIENTE NOTIFICACIÓN</v>
      </c>
      <c r="F1941" s="141" t="str">
        <f t="shared" si="371"/>
        <v>PENDIENTE NOTIFICACIÓN</v>
      </c>
      <c r="G1941" s="49" t="str">
        <f t="shared" si="372"/>
        <v/>
      </c>
      <c r="H1941" s="51" t="str">
        <f ca="1">IF(
L1941="",
"",
IF(
NETWORKDAYS(L1941,IF(M1941&lt;&gt;"",M1941,TODAY()),FESTIVOS_CO!A:A)&gt;2,
"VENCIDO",
IF(
NETWORKDAYS(L1941,IF(M1941&lt;&gt;"",M1941,TODAY()),FESTIVOS_CO!A:A)=2,
"ALERTA",
"A TIEMPO"
)))</f>
        <v/>
      </c>
      <c r="I1941" s="40"/>
      <c r="J1941" s="36"/>
      <c r="K1941" s="37"/>
      <c r="L1941" s="50"/>
      <c r="M1941" s="37"/>
      <c r="N1941" s="52"/>
      <c r="O1941" s="52"/>
      <c r="P1941" s="36"/>
      <c r="Q1941" s="36"/>
      <c r="R1941" s="40"/>
      <c r="S1941" s="36"/>
      <c r="T1941" s="40"/>
      <c r="U1941" s="40"/>
      <c r="V1941" s="81"/>
      <c r="W1941" s="40"/>
      <c r="X1941" s="40"/>
      <c r="Y1941" s="40"/>
      <c r="Z1941" s="38" t="str">
        <f>IFERROR(VLOOKUP(Y1941,DIRECTORIO!A:B,2,FALSE),"")</f>
        <v/>
      </c>
      <c r="AA1941" s="40"/>
      <c r="AB1941" s="40"/>
      <c r="AC1941" s="40"/>
      <c r="AD1941" s="40"/>
      <c r="AE1941" s="40"/>
      <c r="AF1941" s="40"/>
      <c r="AG1941" s="41" t="s">
        <v>109</v>
      </c>
      <c r="AH1941" s="42"/>
      <c r="AI1941" s="54" t="str">
        <f t="shared" ca="1" si="373"/>
        <v>PENDIENTE NOTIFICACIÓN ELECTRÓNICA</v>
      </c>
      <c r="AJ1941" s="37"/>
      <c r="AK1941" s="37"/>
      <c r="AL1941" s="37"/>
      <c r="AM1941" s="53" t="str">
        <f>IF(AK1941="","",WORKDAY(AK1941,5,FESTIVOS_CO!A:A))</f>
        <v/>
      </c>
      <c r="AN1941" s="37"/>
      <c r="AO1941" s="37"/>
      <c r="AP1941" s="54" t="str">
        <f t="shared" ca="1" si="366"/>
        <v>NO APLICA</v>
      </c>
      <c r="AQ1941" s="36"/>
      <c r="AR1941" s="43"/>
      <c r="AS1941" s="37"/>
      <c r="AT1941" s="36"/>
      <c r="AU1941" s="37"/>
      <c r="AV1941" s="36"/>
      <c r="AW1941" s="36"/>
      <c r="AX1941" s="37"/>
      <c r="AY1941" s="140" t="str">
        <f>IF(AU1941="","",WORKDAY(AU1941,5,FESTIVOS_CO!A:A))</f>
        <v/>
      </c>
      <c r="AZ1941" s="54" t="str">
        <f t="shared" ca="1" si="375"/>
        <v>NO APLICA</v>
      </c>
      <c r="BA1941" s="55" t="str">
        <f>IF(AX1941="","",WORKDAY(AX1941,5,FESTIVOS_CO!A:A))</f>
        <v/>
      </c>
      <c r="BB1941" s="39"/>
      <c r="BC1941" s="40"/>
      <c r="BD1941" s="40"/>
      <c r="BE1941" s="56" t="str">
        <f t="shared" ca="1" si="364"/>
        <v>NO APLICA</v>
      </c>
      <c r="BF1941" s="37"/>
      <c r="BG1941" s="45"/>
      <c r="BH1941" s="37"/>
      <c r="BI1941" s="36"/>
      <c r="BJ1941" s="37"/>
      <c r="BK1941" s="36"/>
      <c r="BL1941" s="36"/>
      <c r="BM1941" s="53" t="str">
        <f>IF(BJ1941="","",WORKDAY(BJ1941,5,FESTIVOS_CO!A:A))</f>
        <v/>
      </c>
      <c r="BN1941" s="57" t="str">
        <f t="shared" ca="1" si="374"/>
        <v>PENDIENTE HACER AVISO</v>
      </c>
      <c r="BO1941" s="54" t="str">
        <f t="shared" ca="1" si="367"/>
        <v>EN TRÁMITE NOTIF. POR AVISO</v>
      </c>
      <c r="BP1941" s="37"/>
      <c r="BQ1941" s="53" t="str">
        <f>IF(BP1941="","",WORKDAY(BP1941,5,FESTIVOS_CO!A:A))</f>
        <v/>
      </c>
      <c r="BR1941" s="37"/>
      <c r="BS1941" s="36"/>
      <c r="BT1941" s="38"/>
      <c r="BU1941" s="58" t="e">
        <f>VLOOKUP(BT1941,Hoja2!$C:$D,2,0)</f>
        <v>#N/A</v>
      </c>
      <c r="BV1941" s="80" t="str">
        <f>IF(
AND(AO1941="",BD1941="",BQ1941=""),
"EN PROCESO NOTIFICACION / COMUNICACION",
IF(
BT1941="",
"NO APLICA",
IF(
BU1941=60,
IF(AO1941&lt;&gt;"",AO1941,IF(BD1941&lt;&gt;"",BD1941,BQ1941))+60,
WORKDAY(
IF(AO1941&lt;&gt;"",AO1941,IF(BD1941&lt;&gt;"",BD1941,BQ1941)),
BU1941,
FESTIVOS_CO!A:A
)
)
))</f>
        <v>EN PROCESO NOTIFICACION / COMUNICACION</v>
      </c>
      <c r="BW1941" s="44"/>
      <c r="BX1941" s="53"/>
      <c r="BY1941" s="45"/>
      <c r="BZ1941" s="37"/>
      <c r="CA1941" s="54" t="str">
        <f t="shared" si="368"/>
        <v>PENDIENTE EJECUTORIA</v>
      </c>
      <c r="CB1941" s="59" t="str">
        <f t="shared" si="365"/>
        <v/>
      </c>
      <c r="CC1941" s="36"/>
      <c r="CD1941" s="40"/>
      <c r="CE1941" s="46"/>
      <c r="CF1941" s="40"/>
      <c r="CG1941" s="40"/>
      <c r="CH1941" s="40"/>
      <c r="CI1941" s="36"/>
      <c r="CJ1941" s="47"/>
      <c r="CK1941" s="40"/>
      <c r="CL1941" s="40"/>
      <c r="CM1941" s="40"/>
      <c r="CN1941" s="40"/>
    </row>
    <row r="1942" spans="1:92" ht="42.75" hidden="1">
      <c r="A1942" s="49" t="str">
        <f t="shared" si="369"/>
        <v>SIN GESTIÓN</v>
      </c>
      <c r="B1942" s="58"/>
      <c r="C1942" s="37"/>
      <c r="D1942" s="37"/>
      <c r="E1942" s="49" t="str">
        <f t="shared" si="370"/>
        <v>PENDIENTE NOTIFICACIÓN</v>
      </c>
      <c r="F1942" s="141" t="str">
        <f t="shared" si="371"/>
        <v>PENDIENTE NOTIFICACIÓN</v>
      </c>
      <c r="G1942" s="49" t="str">
        <f t="shared" si="372"/>
        <v/>
      </c>
      <c r="H1942" s="51" t="str">
        <f ca="1">IF(
L1942="",
"",
IF(
NETWORKDAYS(L1942,IF(M1942&lt;&gt;"",M1942,TODAY()),FESTIVOS_CO!A:A)&gt;2,
"VENCIDO",
IF(
NETWORKDAYS(L1942,IF(M1942&lt;&gt;"",M1942,TODAY()),FESTIVOS_CO!A:A)=2,
"ALERTA",
"A TIEMPO"
)))</f>
        <v/>
      </c>
      <c r="I1942" s="40"/>
      <c r="J1942" s="36"/>
      <c r="K1942" s="37"/>
      <c r="L1942" s="50"/>
      <c r="M1942" s="37"/>
      <c r="N1942" s="52"/>
      <c r="O1942" s="52"/>
      <c r="P1942" s="36"/>
      <c r="Q1942" s="36"/>
      <c r="R1942" s="40"/>
      <c r="S1942" s="36"/>
      <c r="T1942" s="40"/>
      <c r="U1942" s="40"/>
      <c r="V1942" s="81"/>
      <c r="W1942" s="40"/>
      <c r="X1942" s="40"/>
      <c r="Y1942" s="40"/>
      <c r="Z1942" s="38" t="str">
        <f>IFERROR(VLOOKUP(Y1942,DIRECTORIO!A:B,2,FALSE),"")</f>
        <v/>
      </c>
      <c r="AA1942" s="40"/>
      <c r="AB1942" s="40"/>
      <c r="AC1942" s="40"/>
      <c r="AD1942" s="40"/>
      <c r="AE1942" s="40"/>
      <c r="AF1942" s="40"/>
      <c r="AG1942" s="41" t="s">
        <v>109</v>
      </c>
      <c r="AH1942" s="42"/>
      <c r="AI1942" s="54" t="str">
        <f t="shared" ca="1" si="373"/>
        <v>PENDIENTE NOTIFICACIÓN ELECTRÓNICA</v>
      </c>
      <c r="AJ1942" s="37"/>
      <c r="AK1942" s="37"/>
      <c r="AL1942" s="37"/>
      <c r="AM1942" s="53" t="str">
        <f>IF(AK1942="","",WORKDAY(AK1942,5,FESTIVOS_CO!A:A))</f>
        <v/>
      </c>
      <c r="AN1942" s="37"/>
      <c r="AO1942" s="37"/>
      <c r="AP1942" s="54" t="str">
        <f t="shared" ca="1" si="366"/>
        <v>NO APLICA</v>
      </c>
      <c r="AQ1942" s="36"/>
      <c r="AR1942" s="43"/>
      <c r="AS1942" s="37"/>
      <c r="AT1942" s="36"/>
      <c r="AU1942" s="37"/>
      <c r="AV1942" s="36"/>
      <c r="AW1942" s="36"/>
      <c r="AX1942" s="37"/>
      <c r="AY1942" s="140" t="str">
        <f>IF(AU1942="","",WORKDAY(AU1942,5,FESTIVOS_CO!A:A))</f>
        <v/>
      </c>
      <c r="AZ1942" s="54" t="str">
        <f t="shared" ca="1" si="375"/>
        <v>NO APLICA</v>
      </c>
      <c r="BA1942" s="55" t="str">
        <f>IF(AX1942="","",WORKDAY(AX1942,5,FESTIVOS_CO!A:A))</f>
        <v/>
      </c>
      <c r="BB1942" s="39"/>
      <c r="BC1942" s="40"/>
      <c r="BD1942" s="40"/>
      <c r="BE1942" s="56" t="str">
        <f t="shared" ca="1" si="364"/>
        <v>NO APLICA</v>
      </c>
      <c r="BF1942" s="37"/>
      <c r="BG1942" s="45"/>
      <c r="BH1942" s="37"/>
      <c r="BI1942" s="36"/>
      <c r="BJ1942" s="37"/>
      <c r="BK1942" s="36"/>
      <c r="BL1942" s="36"/>
      <c r="BM1942" s="53" t="str">
        <f>IF(BJ1942="","",WORKDAY(BJ1942,5,FESTIVOS_CO!A:A))</f>
        <v/>
      </c>
      <c r="BN1942" s="57" t="str">
        <f t="shared" ca="1" si="374"/>
        <v>PENDIENTE HACER AVISO</v>
      </c>
      <c r="BO1942" s="54" t="str">
        <f t="shared" ca="1" si="367"/>
        <v>EN TRÁMITE NOTIF. POR AVISO</v>
      </c>
      <c r="BP1942" s="37"/>
      <c r="BQ1942" s="53" t="str">
        <f>IF(BP1942="","",WORKDAY(BP1942,5,FESTIVOS_CO!A:A))</f>
        <v/>
      </c>
      <c r="BR1942" s="37"/>
      <c r="BS1942" s="36"/>
      <c r="BT1942" s="38"/>
      <c r="BU1942" s="58" t="e">
        <f>VLOOKUP(BT1942,Hoja2!$C:$D,2,0)</f>
        <v>#N/A</v>
      </c>
      <c r="BV1942" s="80" t="str">
        <f>IF(
AND(AO1942="",BD1942="",BQ1942=""),
"EN PROCESO NOTIFICACION / COMUNICACION",
IF(
BT1942="",
"NO APLICA",
IF(
BU1942=60,
IF(AO1942&lt;&gt;"",AO1942,IF(BD1942&lt;&gt;"",BD1942,BQ1942))+60,
WORKDAY(
IF(AO1942&lt;&gt;"",AO1942,IF(BD1942&lt;&gt;"",BD1942,BQ1942)),
BU1942,
FESTIVOS_CO!A:A
)
)
))</f>
        <v>EN PROCESO NOTIFICACION / COMUNICACION</v>
      </c>
      <c r="BW1942" s="44"/>
      <c r="BX1942" s="53"/>
      <c r="BY1942" s="45"/>
      <c r="BZ1942" s="37"/>
      <c r="CA1942" s="54" t="str">
        <f t="shared" si="368"/>
        <v>PENDIENTE EJECUTORIA</v>
      </c>
      <c r="CB1942" s="59" t="str">
        <f t="shared" si="365"/>
        <v/>
      </c>
      <c r="CC1942" s="36"/>
      <c r="CD1942" s="40"/>
      <c r="CE1942" s="46"/>
      <c r="CF1942" s="40"/>
      <c r="CG1942" s="40"/>
      <c r="CH1942" s="40"/>
      <c r="CI1942" s="36"/>
      <c r="CJ1942" s="47"/>
      <c r="CK1942" s="40"/>
      <c r="CL1942" s="40"/>
      <c r="CM1942" s="40"/>
      <c r="CN1942" s="40"/>
    </row>
    <row r="1943" spans="1:92" ht="42.75" hidden="1">
      <c r="A1943" s="49" t="str">
        <f t="shared" si="369"/>
        <v>SIN GESTIÓN</v>
      </c>
      <c r="B1943" s="58"/>
      <c r="C1943" s="37"/>
      <c r="D1943" s="37"/>
      <c r="E1943" s="49" t="str">
        <f t="shared" si="370"/>
        <v>PENDIENTE NOTIFICACIÓN</v>
      </c>
      <c r="F1943" s="141" t="str">
        <f t="shared" si="371"/>
        <v>PENDIENTE NOTIFICACIÓN</v>
      </c>
      <c r="G1943" s="49" t="str">
        <f t="shared" si="372"/>
        <v/>
      </c>
      <c r="H1943" s="51" t="str">
        <f ca="1">IF(
L1943="",
"",
IF(
NETWORKDAYS(L1943,IF(M1943&lt;&gt;"",M1943,TODAY()),FESTIVOS_CO!A:A)&gt;2,
"VENCIDO",
IF(
NETWORKDAYS(L1943,IF(M1943&lt;&gt;"",M1943,TODAY()),FESTIVOS_CO!A:A)=2,
"ALERTA",
"A TIEMPO"
)))</f>
        <v/>
      </c>
      <c r="I1943" s="40"/>
      <c r="J1943" s="36"/>
      <c r="K1943" s="37"/>
      <c r="L1943" s="50"/>
      <c r="M1943" s="37"/>
      <c r="N1943" s="52"/>
      <c r="O1943" s="52"/>
      <c r="P1943" s="36"/>
      <c r="Q1943" s="36"/>
      <c r="R1943" s="40"/>
      <c r="S1943" s="36"/>
      <c r="T1943" s="40"/>
      <c r="U1943" s="40"/>
      <c r="V1943" s="81"/>
      <c r="W1943" s="40"/>
      <c r="X1943" s="40"/>
      <c r="Y1943" s="40"/>
      <c r="Z1943" s="38" t="str">
        <f>IFERROR(VLOOKUP(Y1943,DIRECTORIO!A:B,2,FALSE),"")</f>
        <v/>
      </c>
      <c r="AA1943" s="40"/>
      <c r="AB1943" s="40"/>
      <c r="AC1943" s="40"/>
      <c r="AD1943" s="40"/>
      <c r="AE1943" s="40"/>
      <c r="AF1943" s="40"/>
      <c r="AG1943" s="41" t="s">
        <v>109</v>
      </c>
      <c r="AH1943" s="42"/>
      <c r="AI1943" s="54" t="str">
        <f t="shared" ca="1" si="373"/>
        <v>PENDIENTE NOTIFICACIÓN ELECTRÓNICA</v>
      </c>
      <c r="AJ1943" s="37"/>
      <c r="AK1943" s="37"/>
      <c r="AL1943" s="37"/>
      <c r="AM1943" s="53" t="str">
        <f>IF(AK1943="","",WORKDAY(AK1943,5,FESTIVOS_CO!A:A))</f>
        <v/>
      </c>
      <c r="AN1943" s="37"/>
      <c r="AO1943" s="37"/>
      <c r="AP1943" s="54" t="str">
        <f t="shared" ca="1" si="366"/>
        <v>NO APLICA</v>
      </c>
      <c r="AQ1943" s="36"/>
      <c r="AR1943" s="43"/>
      <c r="AS1943" s="37"/>
      <c r="AT1943" s="36"/>
      <c r="AU1943" s="37"/>
      <c r="AV1943" s="36"/>
      <c r="AW1943" s="36"/>
      <c r="AX1943" s="37"/>
      <c r="AY1943" s="140" t="str">
        <f>IF(AU1943="","",WORKDAY(AU1943,5,FESTIVOS_CO!A:A))</f>
        <v/>
      </c>
      <c r="AZ1943" s="54" t="str">
        <f t="shared" ca="1" si="375"/>
        <v>NO APLICA</v>
      </c>
      <c r="BA1943" s="55" t="str">
        <f>IF(AX1943="","",WORKDAY(AX1943,5,FESTIVOS_CO!A:A))</f>
        <v/>
      </c>
      <c r="BB1943" s="39"/>
      <c r="BC1943" s="40"/>
      <c r="BD1943" s="40"/>
      <c r="BE1943" s="56" t="str">
        <f t="shared" ca="1" si="364"/>
        <v>NO APLICA</v>
      </c>
      <c r="BF1943" s="37"/>
      <c r="BG1943" s="45"/>
      <c r="BH1943" s="37"/>
      <c r="BI1943" s="36"/>
      <c r="BJ1943" s="37"/>
      <c r="BK1943" s="36"/>
      <c r="BL1943" s="36"/>
      <c r="BM1943" s="53" t="str">
        <f>IF(BJ1943="","",WORKDAY(BJ1943,5,FESTIVOS_CO!A:A))</f>
        <v/>
      </c>
      <c r="BN1943" s="57" t="str">
        <f t="shared" ca="1" si="374"/>
        <v>PENDIENTE HACER AVISO</v>
      </c>
      <c r="BO1943" s="54" t="str">
        <f t="shared" ca="1" si="367"/>
        <v>EN TRÁMITE NOTIF. POR AVISO</v>
      </c>
      <c r="BP1943" s="37"/>
      <c r="BQ1943" s="53" t="str">
        <f>IF(BP1943="","",WORKDAY(BP1943,5,FESTIVOS_CO!A:A))</f>
        <v/>
      </c>
      <c r="BR1943" s="37"/>
      <c r="BS1943" s="36"/>
      <c r="BT1943" s="38"/>
      <c r="BU1943" s="58" t="e">
        <f>VLOOKUP(BT1943,Hoja2!$C:$D,2,0)</f>
        <v>#N/A</v>
      </c>
      <c r="BV1943" s="80" t="str">
        <f>IF(
AND(AO1943="",BD1943="",BQ1943=""),
"EN PROCESO NOTIFICACION / COMUNICACION",
IF(
BT1943="",
"NO APLICA",
IF(
BU1943=60,
IF(AO1943&lt;&gt;"",AO1943,IF(BD1943&lt;&gt;"",BD1943,BQ1943))+60,
WORKDAY(
IF(AO1943&lt;&gt;"",AO1943,IF(BD1943&lt;&gt;"",BD1943,BQ1943)),
BU1943,
FESTIVOS_CO!A:A
)
)
))</f>
        <v>EN PROCESO NOTIFICACION / COMUNICACION</v>
      </c>
      <c r="BW1943" s="44"/>
      <c r="BX1943" s="53"/>
      <c r="BY1943" s="45"/>
      <c r="BZ1943" s="37"/>
      <c r="CA1943" s="54" t="str">
        <f t="shared" si="368"/>
        <v>PENDIENTE EJECUTORIA</v>
      </c>
      <c r="CB1943" s="59" t="str">
        <f t="shared" si="365"/>
        <v/>
      </c>
      <c r="CC1943" s="36"/>
      <c r="CD1943" s="40"/>
      <c r="CE1943" s="46"/>
      <c r="CF1943" s="40"/>
      <c r="CG1943" s="40"/>
      <c r="CH1943" s="40"/>
      <c r="CI1943" s="36"/>
      <c r="CJ1943" s="47"/>
      <c r="CK1943" s="40"/>
      <c r="CL1943" s="40"/>
      <c r="CM1943" s="40"/>
      <c r="CN1943" s="40"/>
    </row>
    <row r="1944" spans="1:92" ht="42.75" hidden="1">
      <c r="A1944" s="49" t="str">
        <f t="shared" si="369"/>
        <v>SIN GESTIÓN</v>
      </c>
      <c r="B1944" s="58"/>
      <c r="C1944" s="37"/>
      <c r="D1944" s="37"/>
      <c r="E1944" s="49" t="str">
        <f t="shared" si="370"/>
        <v>PENDIENTE NOTIFICACIÓN</v>
      </c>
      <c r="F1944" s="141" t="str">
        <f t="shared" si="371"/>
        <v>PENDIENTE NOTIFICACIÓN</v>
      </c>
      <c r="G1944" s="49" t="str">
        <f t="shared" si="372"/>
        <v/>
      </c>
      <c r="H1944" s="51" t="str">
        <f ca="1">IF(
L1944="",
"",
IF(
NETWORKDAYS(L1944,IF(M1944&lt;&gt;"",M1944,TODAY()),FESTIVOS_CO!A:A)&gt;2,
"VENCIDO",
IF(
NETWORKDAYS(L1944,IF(M1944&lt;&gt;"",M1944,TODAY()),FESTIVOS_CO!A:A)=2,
"ALERTA",
"A TIEMPO"
)))</f>
        <v/>
      </c>
      <c r="I1944" s="40"/>
      <c r="J1944" s="36"/>
      <c r="K1944" s="37"/>
      <c r="L1944" s="50"/>
      <c r="M1944" s="37"/>
      <c r="N1944" s="52"/>
      <c r="O1944" s="52"/>
      <c r="P1944" s="36"/>
      <c r="Q1944" s="36"/>
      <c r="R1944" s="40"/>
      <c r="S1944" s="36"/>
      <c r="T1944" s="40"/>
      <c r="U1944" s="40"/>
      <c r="V1944" s="81"/>
      <c r="W1944" s="40"/>
      <c r="X1944" s="40"/>
      <c r="Y1944" s="40"/>
      <c r="Z1944" s="38" t="str">
        <f>IFERROR(VLOOKUP(Y1944,DIRECTORIO!A:B,2,FALSE),"")</f>
        <v/>
      </c>
      <c r="AA1944" s="40"/>
      <c r="AB1944" s="40"/>
      <c r="AC1944" s="40"/>
      <c r="AD1944" s="40"/>
      <c r="AE1944" s="40"/>
      <c r="AF1944" s="40"/>
      <c r="AG1944" s="41" t="s">
        <v>109</v>
      </c>
      <c r="AH1944" s="42"/>
      <c r="AI1944" s="54" t="str">
        <f t="shared" ca="1" si="373"/>
        <v>PENDIENTE NOTIFICACIÓN ELECTRÓNICA</v>
      </c>
      <c r="AJ1944" s="37"/>
      <c r="AK1944" s="37"/>
      <c r="AL1944" s="37"/>
      <c r="AM1944" s="53" t="str">
        <f>IF(AK1944="","",WORKDAY(AK1944,5,FESTIVOS_CO!A:A))</f>
        <v/>
      </c>
      <c r="AN1944" s="37"/>
      <c r="AO1944" s="37"/>
      <c r="AP1944" s="54" t="str">
        <f t="shared" ca="1" si="366"/>
        <v>NO APLICA</v>
      </c>
      <c r="AQ1944" s="36"/>
      <c r="AR1944" s="43"/>
      <c r="AS1944" s="37"/>
      <c r="AT1944" s="36"/>
      <c r="AU1944" s="37"/>
      <c r="AV1944" s="36"/>
      <c r="AW1944" s="36"/>
      <c r="AX1944" s="37"/>
      <c r="AY1944" s="140" t="str">
        <f>IF(AU1944="","",WORKDAY(AU1944,5,FESTIVOS_CO!A:A))</f>
        <v/>
      </c>
      <c r="AZ1944" s="54" t="str">
        <f t="shared" ca="1" si="375"/>
        <v>NO APLICA</v>
      </c>
      <c r="BA1944" s="55" t="str">
        <f>IF(AX1944="","",WORKDAY(AX1944,5,FESTIVOS_CO!A:A))</f>
        <v/>
      </c>
      <c r="BB1944" s="39"/>
      <c r="BC1944" s="40"/>
      <c r="BD1944" s="40"/>
      <c r="BE1944" s="56" t="str">
        <f t="shared" ca="1" si="364"/>
        <v>NO APLICA</v>
      </c>
      <c r="BF1944" s="37"/>
      <c r="BG1944" s="45"/>
      <c r="BH1944" s="37"/>
      <c r="BI1944" s="36"/>
      <c r="BJ1944" s="37"/>
      <c r="BK1944" s="36"/>
      <c r="BL1944" s="36"/>
      <c r="BM1944" s="53" t="str">
        <f>IF(BJ1944="","",WORKDAY(BJ1944,5,FESTIVOS_CO!A:A))</f>
        <v/>
      </c>
      <c r="BN1944" s="57" t="str">
        <f t="shared" ca="1" si="374"/>
        <v>PENDIENTE HACER AVISO</v>
      </c>
      <c r="BO1944" s="54" t="str">
        <f t="shared" ca="1" si="367"/>
        <v>EN TRÁMITE NOTIF. POR AVISO</v>
      </c>
      <c r="BP1944" s="37"/>
      <c r="BQ1944" s="53" t="str">
        <f>IF(BP1944="","",WORKDAY(BP1944,5,FESTIVOS_CO!A:A))</f>
        <v/>
      </c>
      <c r="BR1944" s="37"/>
      <c r="BS1944" s="36"/>
      <c r="BT1944" s="38"/>
      <c r="BU1944" s="58" t="e">
        <f>VLOOKUP(BT1944,Hoja2!$C:$D,2,0)</f>
        <v>#N/A</v>
      </c>
      <c r="BV1944" s="80" t="str">
        <f>IF(
AND(AO1944="",BD1944="",BQ1944=""),
"EN PROCESO NOTIFICACION / COMUNICACION",
IF(
BT1944="",
"NO APLICA",
IF(
BU1944=60,
IF(AO1944&lt;&gt;"",AO1944,IF(BD1944&lt;&gt;"",BD1944,BQ1944))+60,
WORKDAY(
IF(AO1944&lt;&gt;"",AO1944,IF(BD1944&lt;&gt;"",BD1944,BQ1944)),
BU1944,
FESTIVOS_CO!A:A
)
)
))</f>
        <v>EN PROCESO NOTIFICACION / COMUNICACION</v>
      </c>
      <c r="BW1944" s="44"/>
      <c r="BX1944" s="53"/>
      <c r="BY1944" s="45"/>
      <c r="BZ1944" s="37"/>
      <c r="CA1944" s="54" t="str">
        <f t="shared" si="368"/>
        <v>PENDIENTE EJECUTORIA</v>
      </c>
      <c r="CB1944" s="59" t="str">
        <f t="shared" si="365"/>
        <v/>
      </c>
      <c r="CC1944" s="36"/>
      <c r="CD1944" s="40"/>
      <c r="CE1944" s="46"/>
      <c r="CF1944" s="40"/>
      <c r="CG1944" s="40"/>
      <c r="CH1944" s="40"/>
      <c r="CI1944" s="36"/>
      <c r="CJ1944" s="47"/>
      <c r="CK1944" s="40"/>
      <c r="CL1944" s="40"/>
      <c r="CM1944" s="40"/>
      <c r="CN1944" s="40"/>
    </row>
    <row r="1945" spans="1:92" ht="42.75" hidden="1">
      <c r="A1945" s="49" t="str">
        <f t="shared" si="369"/>
        <v>SIN GESTIÓN</v>
      </c>
      <c r="B1945" s="58"/>
      <c r="C1945" s="37"/>
      <c r="D1945" s="37"/>
      <c r="E1945" s="49" t="str">
        <f t="shared" si="370"/>
        <v>PENDIENTE NOTIFICACIÓN</v>
      </c>
      <c r="F1945" s="141" t="str">
        <f t="shared" si="371"/>
        <v>PENDIENTE NOTIFICACIÓN</v>
      </c>
      <c r="G1945" s="49" t="str">
        <f t="shared" si="372"/>
        <v/>
      </c>
      <c r="H1945" s="51" t="str">
        <f ca="1">IF(
L1945="",
"",
IF(
NETWORKDAYS(L1945,IF(M1945&lt;&gt;"",M1945,TODAY()),FESTIVOS_CO!A:A)&gt;2,
"VENCIDO",
IF(
NETWORKDAYS(L1945,IF(M1945&lt;&gt;"",M1945,TODAY()),FESTIVOS_CO!A:A)=2,
"ALERTA",
"A TIEMPO"
)))</f>
        <v/>
      </c>
      <c r="I1945" s="40"/>
      <c r="J1945" s="36"/>
      <c r="K1945" s="37"/>
      <c r="L1945" s="50"/>
      <c r="M1945" s="37"/>
      <c r="N1945" s="52"/>
      <c r="O1945" s="52"/>
      <c r="P1945" s="36"/>
      <c r="Q1945" s="36"/>
      <c r="R1945" s="40"/>
      <c r="S1945" s="36"/>
      <c r="T1945" s="40"/>
      <c r="U1945" s="40"/>
      <c r="V1945" s="81"/>
      <c r="W1945" s="40"/>
      <c r="X1945" s="40"/>
      <c r="Y1945" s="40"/>
      <c r="Z1945" s="38" t="str">
        <f>IFERROR(VLOOKUP(Y1945,DIRECTORIO!A:B,2,FALSE),"")</f>
        <v/>
      </c>
      <c r="AA1945" s="40"/>
      <c r="AB1945" s="40"/>
      <c r="AC1945" s="40"/>
      <c r="AD1945" s="40"/>
      <c r="AE1945" s="40"/>
      <c r="AF1945" s="40"/>
      <c r="AG1945" s="41" t="s">
        <v>109</v>
      </c>
      <c r="AH1945" s="42"/>
      <c r="AI1945" s="54" t="str">
        <f t="shared" ca="1" si="373"/>
        <v>PENDIENTE NOTIFICACIÓN ELECTRÓNICA</v>
      </c>
      <c r="AJ1945" s="37"/>
      <c r="AK1945" s="37"/>
      <c r="AL1945" s="37"/>
      <c r="AM1945" s="53" t="str">
        <f>IF(AK1945="","",WORKDAY(AK1945,5,FESTIVOS_CO!A:A))</f>
        <v/>
      </c>
      <c r="AN1945" s="37"/>
      <c r="AO1945" s="37"/>
      <c r="AP1945" s="54" t="str">
        <f t="shared" ca="1" si="366"/>
        <v>NO APLICA</v>
      </c>
      <c r="AQ1945" s="36"/>
      <c r="AR1945" s="43"/>
      <c r="AS1945" s="37"/>
      <c r="AT1945" s="36"/>
      <c r="AU1945" s="37"/>
      <c r="AV1945" s="36"/>
      <c r="AW1945" s="36"/>
      <c r="AX1945" s="37"/>
      <c r="AY1945" s="140" t="str">
        <f>IF(AU1945="","",WORKDAY(AU1945,5,FESTIVOS_CO!A:A))</f>
        <v/>
      </c>
      <c r="AZ1945" s="54" t="str">
        <f t="shared" ca="1" si="375"/>
        <v>NO APLICA</v>
      </c>
      <c r="BA1945" s="55" t="str">
        <f>IF(AX1945="","",WORKDAY(AX1945,5,FESTIVOS_CO!A:A))</f>
        <v/>
      </c>
      <c r="BB1945" s="39"/>
      <c r="BC1945" s="40"/>
      <c r="BD1945" s="40"/>
      <c r="BE1945" s="56" t="str">
        <f t="shared" ca="1" si="364"/>
        <v>NO APLICA</v>
      </c>
      <c r="BF1945" s="37"/>
      <c r="BG1945" s="45"/>
      <c r="BH1945" s="37"/>
      <c r="BI1945" s="36"/>
      <c r="BJ1945" s="37"/>
      <c r="BK1945" s="36"/>
      <c r="BL1945" s="36"/>
      <c r="BM1945" s="53" t="str">
        <f>IF(BJ1945="","",WORKDAY(BJ1945,5,FESTIVOS_CO!A:A))</f>
        <v/>
      </c>
      <c r="BN1945" s="57" t="str">
        <f t="shared" ca="1" si="374"/>
        <v>PENDIENTE HACER AVISO</v>
      </c>
      <c r="BO1945" s="54" t="str">
        <f t="shared" ca="1" si="367"/>
        <v>EN TRÁMITE NOTIF. POR AVISO</v>
      </c>
      <c r="BP1945" s="37"/>
      <c r="BQ1945" s="53" t="str">
        <f>IF(BP1945="","",WORKDAY(BP1945,5,FESTIVOS_CO!A:A))</f>
        <v/>
      </c>
      <c r="BR1945" s="37"/>
      <c r="BS1945" s="36"/>
      <c r="BT1945" s="38"/>
      <c r="BU1945" s="58" t="e">
        <f>VLOOKUP(BT1945,Hoja2!$C:$D,2,0)</f>
        <v>#N/A</v>
      </c>
      <c r="BV1945" s="80" t="str">
        <f>IF(
AND(AO1945="",BD1945="",BQ1945=""),
"EN PROCESO NOTIFICACION / COMUNICACION",
IF(
BT1945="",
"NO APLICA",
IF(
BU1945=60,
IF(AO1945&lt;&gt;"",AO1945,IF(BD1945&lt;&gt;"",BD1945,BQ1945))+60,
WORKDAY(
IF(AO1945&lt;&gt;"",AO1945,IF(BD1945&lt;&gt;"",BD1945,BQ1945)),
BU1945,
FESTIVOS_CO!A:A
)
)
))</f>
        <v>EN PROCESO NOTIFICACION / COMUNICACION</v>
      </c>
      <c r="BW1945" s="44"/>
      <c r="BX1945" s="53"/>
      <c r="BY1945" s="45"/>
      <c r="BZ1945" s="37"/>
      <c r="CA1945" s="54" t="str">
        <f t="shared" si="368"/>
        <v>PENDIENTE EJECUTORIA</v>
      </c>
      <c r="CB1945" s="59" t="str">
        <f t="shared" si="365"/>
        <v/>
      </c>
      <c r="CC1945" s="36"/>
      <c r="CD1945" s="40"/>
      <c r="CE1945" s="46"/>
      <c r="CF1945" s="40"/>
      <c r="CG1945" s="40"/>
      <c r="CH1945" s="40"/>
      <c r="CI1945" s="36"/>
      <c r="CJ1945" s="47"/>
      <c r="CK1945" s="40"/>
      <c r="CL1945" s="40"/>
      <c r="CM1945" s="40"/>
      <c r="CN1945" s="40"/>
    </row>
    <row r="1946" spans="1:92" ht="42.75" hidden="1">
      <c r="A1946" s="49" t="str">
        <f t="shared" si="369"/>
        <v>SIN GESTIÓN</v>
      </c>
      <c r="B1946" s="58"/>
      <c r="C1946" s="37"/>
      <c r="D1946" s="37"/>
      <c r="E1946" s="49" t="str">
        <f t="shared" si="370"/>
        <v>PENDIENTE NOTIFICACIÓN</v>
      </c>
      <c r="F1946" s="141" t="str">
        <f t="shared" si="371"/>
        <v>PENDIENTE NOTIFICACIÓN</v>
      </c>
      <c r="G1946" s="49" t="str">
        <f t="shared" si="372"/>
        <v/>
      </c>
      <c r="H1946" s="51" t="str">
        <f ca="1">IF(
L1946="",
"",
IF(
NETWORKDAYS(L1946,IF(M1946&lt;&gt;"",M1946,TODAY()),FESTIVOS_CO!A:A)&gt;2,
"VENCIDO",
IF(
NETWORKDAYS(L1946,IF(M1946&lt;&gt;"",M1946,TODAY()),FESTIVOS_CO!A:A)=2,
"ALERTA",
"A TIEMPO"
)))</f>
        <v/>
      </c>
      <c r="I1946" s="40"/>
      <c r="J1946" s="36"/>
      <c r="K1946" s="37"/>
      <c r="L1946" s="50"/>
      <c r="M1946" s="37"/>
      <c r="N1946" s="52"/>
      <c r="O1946" s="52"/>
      <c r="P1946" s="36"/>
      <c r="Q1946" s="36"/>
      <c r="R1946" s="40"/>
      <c r="S1946" s="36"/>
      <c r="T1946" s="40"/>
      <c r="U1946" s="40"/>
      <c r="V1946" s="81"/>
      <c r="W1946" s="40"/>
      <c r="X1946" s="40"/>
      <c r="Y1946" s="40"/>
      <c r="Z1946" s="38" t="str">
        <f>IFERROR(VLOOKUP(Y1946,DIRECTORIO!A:B,2,FALSE),"")</f>
        <v/>
      </c>
      <c r="AA1946" s="40"/>
      <c r="AB1946" s="40"/>
      <c r="AC1946" s="40"/>
      <c r="AD1946" s="40"/>
      <c r="AE1946" s="40"/>
      <c r="AF1946" s="40"/>
      <c r="AG1946" s="41" t="s">
        <v>109</v>
      </c>
      <c r="AH1946" s="42"/>
      <c r="AI1946" s="54" t="str">
        <f t="shared" ca="1" si="373"/>
        <v>PENDIENTE NOTIFICACIÓN ELECTRÓNICA</v>
      </c>
      <c r="AJ1946" s="37"/>
      <c r="AK1946" s="37"/>
      <c r="AL1946" s="37"/>
      <c r="AM1946" s="53" t="str">
        <f>IF(AK1946="","",WORKDAY(AK1946,5,FESTIVOS_CO!A:A))</f>
        <v/>
      </c>
      <c r="AN1946" s="37"/>
      <c r="AO1946" s="37"/>
      <c r="AP1946" s="54" t="str">
        <f t="shared" ca="1" si="366"/>
        <v>NO APLICA</v>
      </c>
      <c r="AQ1946" s="36"/>
      <c r="AR1946" s="43"/>
      <c r="AS1946" s="37"/>
      <c r="AT1946" s="36"/>
      <c r="AU1946" s="37"/>
      <c r="AV1946" s="36"/>
      <c r="AW1946" s="36"/>
      <c r="AX1946" s="37"/>
      <c r="AY1946" s="140" t="str">
        <f>IF(AU1946="","",WORKDAY(AU1946,5,FESTIVOS_CO!A:A))</f>
        <v/>
      </c>
      <c r="AZ1946" s="54" t="str">
        <f t="shared" ca="1" si="375"/>
        <v>NO APLICA</v>
      </c>
      <c r="BA1946" s="55" t="str">
        <f>IF(AX1946="","",WORKDAY(AX1946,5,FESTIVOS_CO!A:A))</f>
        <v/>
      </c>
      <c r="BB1946" s="39"/>
      <c r="BC1946" s="40"/>
      <c r="BD1946" s="40"/>
      <c r="BE1946" s="56" t="str">
        <f t="shared" ca="1" si="364"/>
        <v>NO APLICA</v>
      </c>
      <c r="BF1946" s="37"/>
      <c r="BG1946" s="45"/>
      <c r="BH1946" s="37"/>
      <c r="BI1946" s="36"/>
      <c r="BJ1946" s="37"/>
      <c r="BK1946" s="36"/>
      <c r="BL1946" s="36"/>
      <c r="BM1946" s="53" t="str">
        <f>IF(BJ1946="","",WORKDAY(BJ1946,5,FESTIVOS_CO!A:A))</f>
        <v/>
      </c>
      <c r="BN1946" s="57" t="str">
        <f t="shared" ca="1" si="374"/>
        <v>PENDIENTE HACER AVISO</v>
      </c>
      <c r="BO1946" s="54" t="str">
        <f t="shared" ca="1" si="367"/>
        <v>EN TRÁMITE NOTIF. POR AVISO</v>
      </c>
      <c r="BP1946" s="37"/>
      <c r="BQ1946" s="53" t="str">
        <f>IF(BP1946="","",WORKDAY(BP1946,5,FESTIVOS_CO!A:A))</f>
        <v/>
      </c>
      <c r="BR1946" s="37"/>
      <c r="BS1946" s="36"/>
      <c r="BT1946" s="38"/>
      <c r="BU1946" s="58" t="e">
        <f>VLOOKUP(BT1946,Hoja2!$C:$D,2,0)</f>
        <v>#N/A</v>
      </c>
      <c r="BV1946" s="80" t="str">
        <f>IF(
AND(AO1946="",BD1946="",BQ1946=""),
"EN PROCESO NOTIFICACION / COMUNICACION",
IF(
BT1946="",
"NO APLICA",
IF(
BU1946=60,
IF(AO1946&lt;&gt;"",AO1946,IF(BD1946&lt;&gt;"",BD1946,BQ1946))+60,
WORKDAY(
IF(AO1946&lt;&gt;"",AO1946,IF(BD1946&lt;&gt;"",BD1946,BQ1946)),
BU1946,
FESTIVOS_CO!A:A
)
)
))</f>
        <v>EN PROCESO NOTIFICACION / COMUNICACION</v>
      </c>
      <c r="BW1946" s="44"/>
      <c r="BX1946" s="53"/>
      <c r="BY1946" s="45"/>
      <c r="BZ1946" s="37"/>
      <c r="CA1946" s="54" t="str">
        <f t="shared" si="368"/>
        <v>PENDIENTE EJECUTORIA</v>
      </c>
      <c r="CB1946" s="59" t="str">
        <f t="shared" si="365"/>
        <v/>
      </c>
      <c r="CC1946" s="36"/>
      <c r="CD1946" s="40"/>
      <c r="CE1946" s="46"/>
      <c r="CF1946" s="40"/>
      <c r="CG1946" s="40"/>
      <c r="CH1946" s="40"/>
      <c r="CI1946" s="36"/>
      <c r="CJ1946" s="47"/>
      <c r="CK1946" s="40"/>
      <c r="CL1946" s="40"/>
      <c r="CM1946" s="40"/>
      <c r="CN1946" s="40"/>
    </row>
    <row r="1947" spans="1:92" ht="42.75" hidden="1">
      <c r="A1947" s="49" t="str">
        <f t="shared" si="369"/>
        <v>SIN GESTIÓN</v>
      </c>
      <c r="B1947" s="58"/>
      <c r="C1947" s="37"/>
      <c r="D1947" s="37"/>
      <c r="E1947" s="49" t="str">
        <f t="shared" si="370"/>
        <v>PENDIENTE NOTIFICACIÓN</v>
      </c>
      <c r="F1947" s="141" t="str">
        <f t="shared" si="371"/>
        <v>PENDIENTE NOTIFICACIÓN</v>
      </c>
      <c r="G1947" s="49" t="str">
        <f t="shared" si="372"/>
        <v/>
      </c>
      <c r="H1947" s="51" t="str">
        <f ca="1">IF(
L1947="",
"",
IF(
NETWORKDAYS(L1947,IF(M1947&lt;&gt;"",M1947,TODAY()),FESTIVOS_CO!A:A)&gt;2,
"VENCIDO",
IF(
NETWORKDAYS(L1947,IF(M1947&lt;&gt;"",M1947,TODAY()),FESTIVOS_CO!A:A)=2,
"ALERTA",
"A TIEMPO"
)))</f>
        <v/>
      </c>
      <c r="I1947" s="40"/>
      <c r="J1947" s="36"/>
      <c r="K1947" s="37"/>
      <c r="L1947" s="50"/>
      <c r="M1947" s="37"/>
      <c r="N1947" s="52"/>
      <c r="O1947" s="52"/>
      <c r="P1947" s="36"/>
      <c r="Q1947" s="36"/>
      <c r="R1947" s="40"/>
      <c r="S1947" s="36"/>
      <c r="T1947" s="40"/>
      <c r="U1947" s="40"/>
      <c r="V1947" s="81"/>
      <c r="W1947" s="40"/>
      <c r="X1947" s="40"/>
      <c r="Y1947" s="40"/>
      <c r="Z1947" s="38" t="str">
        <f>IFERROR(VLOOKUP(Y1947,DIRECTORIO!A:B,2,FALSE),"")</f>
        <v/>
      </c>
      <c r="AA1947" s="40"/>
      <c r="AB1947" s="40"/>
      <c r="AC1947" s="40"/>
      <c r="AD1947" s="40"/>
      <c r="AE1947" s="40"/>
      <c r="AF1947" s="40"/>
      <c r="AG1947" s="41" t="s">
        <v>109</v>
      </c>
      <c r="AH1947" s="42"/>
      <c r="AI1947" s="54" t="str">
        <f t="shared" ca="1" si="373"/>
        <v>PENDIENTE NOTIFICACIÓN ELECTRÓNICA</v>
      </c>
      <c r="AJ1947" s="37"/>
      <c r="AK1947" s="37"/>
      <c r="AL1947" s="37"/>
      <c r="AM1947" s="53" t="str">
        <f>IF(AK1947="","",WORKDAY(AK1947,5,FESTIVOS_CO!A:A))</f>
        <v/>
      </c>
      <c r="AN1947" s="37"/>
      <c r="AO1947" s="37"/>
      <c r="AP1947" s="54" t="str">
        <f t="shared" ca="1" si="366"/>
        <v>NO APLICA</v>
      </c>
      <c r="AQ1947" s="36"/>
      <c r="AR1947" s="43"/>
      <c r="AS1947" s="37"/>
      <c r="AT1947" s="36"/>
      <c r="AU1947" s="37"/>
      <c r="AV1947" s="36"/>
      <c r="AW1947" s="36"/>
      <c r="AX1947" s="37"/>
      <c r="AY1947" s="140" t="str">
        <f>IF(AU1947="","",WORKDAY(AU1947,5,FESTIVOS_CO!A:A))</f>
        <v/>
      </c>
      <c r="AZ1947" s="54" t="str">
        <f t="shared" ca="1" si="375"/>
        <v>NO APLICA</v>
      </c>
      <c r="BA1947" s="55" t="str">
        <f>IF(AX1947="","",WORKDAY(AX1947,5,FESTIVOS_CO!A:A))</f>
        <v/>
      </c>
      <c r="BB1947" s="39"/>
      <c r="BC1947" s="40"/>
      <c r="BD1947" s="40"/>
      <c r="BE1947" s="56" t="str">
        <f t="shared" ref="BE1947:BE2010" ca="1" si="376">IF(AZ1947="NO PROCEDE",
"NO PROCEDE",IF(OR(AZ1947="HACER AVISO",BB1947="NO"),
"HACER AVISO",
"NO APLICA"))</f>
        <v>NO APLICA</v>
      </c>
      <c r="BF1947" s="37"/>
      <c r="BG1947" s="45"/>
      <c r="BH1947" s="37"/>
      <c r="BI1947" s="36"/>
      <c r="BJ1947" s="37"/>
      <c r="BK1947" s="36"/>
      <c r="BL1947" s="36"/>
      <c r="BM1947" s="53" t="str">
        <f>IF(BJ1947="","",WORKDAY(BJ1947,5,FESTIVOS_CO!A:A))</f>
        <v/>
      </c>
      <c r="BN1947" s="57" t="str">
        <f t="shared" ca="1" si="374"/>
        <v>PENDIENTE HACER AVISO</v>
      </c>
      <c r="BO1947" s="54" t="str">
        <f t="shared" ca="1" si="367"/>
        <v>EN TRÁMITE NOTIF. POR AVISO</v>
      </c>
      <c r="BP1947" s="37"/>
      <c r="BQ1947" s="53" t="str">
        <f>IF(BP1947="","",WORKDAY(BP1947,5,FESTIVOS_CO!A:A))</f>
        <v/>
      </c>
      <c r="BR1947" s="37"/>
      <c r="BS1947" s="36"/>
      <c r="BT1947" s="38"/>
      <c r="BU1947" s="58" t="e">
        <f>VLOOKUP(BT1947,Hoja2!$C:$D,2,0)</f>
        <v>#N/A</v>
      </c>
      <c r="BV1947" s="80" t="str">
        <f>IF(
AND(AO1947="",BD1947="",BQ1947=""),
"EN PROCESO NOTIFICACION / COMUNICACION",
IF(
BT1947="",
"NO APLICA",
IF(
BU1947=60,
IF(AO1947&lt;&gt;"",AO1947,IF(BD1947&lt;&gt;"",BD1947,BQ1947))+60,
WORKDAY(
IF(AO1947&lt;&gt;"",AO1947,IF(BD1947&lt;&gt;"",BD1947,BQ1947)),
BU1947,
FESTIVOS_CO!A:A
)
)
))</f>
        <v>EN PROCESO NOTIFICACION / COMUNICACION</v>
      </c>
      <c r="BW1947" s="44"/>
      <c r="BX1947" s="53"/>
      <c r="BY1947" s="45"/>
      <c r="BZ1947" s="37"/>
      <c r="CA1947" s="54" t="str">
        <f t="shared" si="368"/>
        <v>PENDIENTE EJECUTORIA</v>
      </c>
      <c r="CB1947" s="59" t="str">
        <f t="shared" ref="CB1947:CB2010" si="377">IF(CC1947="NO",
"NO APLICA",
IF(CC1947="SI",
IF(COUNTBLANK(CC1947:CH1947)&gt;0,
"PENDIENTE MEMORANDO",
"MEMORANDOS ENVIADOS"
),
IF(CI1947="NO",
"NO APLICA",
IF(CI1947="SI",
IF(COUNTBLANK(CJ1947:CN1947)&gt;0,
"PENDIENTES OFICIOS",
"OFICIOS ENVIADOS"
),
""
)
)
))</f>
        <v/>
      </c>
      <c r="CC1947" s="36"/>
      <c r="CD1947" s="40"/>
      <c r="CE1947" s="46"/>
      <c r="CF1947" s="40"/>
      <c r="CG1947" s="40"/>
      <c r="CH1947" s="40"/>
      <c r="CI1947" s="36"/>
      <c r="CJ1947" s="47"/>
      <c r="CK1947" s="40"/>
      <c r="CL1947" s="40"/>
      <c r="CM1947" s="40"/>
      <c r="CN1947" s="40"/>
    </row>
    <row r="1948" spans="1:92" ht="42.75" hidden="1">
      <c r="A1948" s="49" t="str">
        <f t="shared" si="369"/>
        <v>SIN GESTIÓN</v>
      </c>
      <c r="B1948" s="58"/>
      <c r="C1948" s="37"/>
      <c r="D1948" s="37"/>
      <c r="E1948" s="49" t="str">
        <f t="shared" si="370"/>
        <v>PENDIENTE NOTIFICACIÓN</v>
      </c>
      <c r="F1948" s="141" t="str">
        <f t="shared" si="371"/>
        <v>PENDIENTE NOTIFICACIÓN</v>
      </c>
      <c r="G1948" s="49" t="str">
        <f t="shared" si="372"/>
        <v/>
      </c>
      <c r="H1948" s="51" t="str">
        <f ca="1">IF(
L1948="",
"",
IF(
NETWORKDAYS(L1948,IF(M1948&lt;&gt;"",M1948,TODAY()),FESTIVOS_CO!A:A)&gt;2,
"VENCIDO",
IF(
NETWORKDAYS(L1948,IF(M1948&lt;&gt;"",M1948,TODAY()),FESTIVOS_CO!A:A)=2,
"ALERTA",
"A TIEMPO"
)))</f>
        <v/>
      </c>
      <c r="I1948" s="40"/>
      <c r="J1948" s="36"/>
      <c r="K1948" s="37"/>
      <c r="L1948" s="50"/>
      <c r="M1948" s="37"/>
      <c r="N1948" s="52"/>
      <c r="O1948" s="52"/>
      <c r="P1948" s="36"/>
      <c r="Q1948" s="36"/>
      <c r="R1948" s="40"/>
      <c r="S1948" s="36"/>
      <c r="T1948" s="40"/>
      <c r="U1948" s="40"/>
      <c r="V1948" s="81"/>
      <c r="W1948" s="40"/>
      <c r="X1948" s="40"/>
      <c r="Y1948" s="40"/>
      <c r="Z1948" s="38" t="str">
        <f>IFERROR(VLOOKUP(Y1948,DIRECTORIO!A:B,2,FALSE),"")</f>
        <v/>
      </c>
      <c r="AA1948" s="40"/>
      <c r="AB1948" s="40"/>
      <c r="AC1948" s="40"/>
      <c r="AD1948" s="40"/>
      <c r="AE1948" s="40"/>
      <c r="AF1948" s="40"/>
      <c r="AG1948" s="41" t="s">
        <v>109</v>
      </c>
      <c r="AH1948" s="42"/>
      <c r="AI1948" s="54" t="str">
        <f t="shared" ca="1" si="373"/>
        <v>PENDIENTE NOTIFICACIÓN ELECTRÓNICA</v>
      </c>
      <c r="AJ1948" s="37"/>
      <c r="AK1948" s="37"/>
      <c r="AL1948" s="37"/>
      <c r="AM1948" s="53" t="str">
        <f>IF(AK1948="","",WORKDAY(AK1948,5,FESTIVOS_CO!A:A))</f>
        <v/>
      </c>
      <c r="AN1948" s="37"/>
      <c r="AO1948" s="37"/>
      <c r="AP1948" s="54" t="str">
        <f t="shared" ref="AP1948:AP2011" ca="1" si="378">IF(
ISNUMBER(SEARCH("PENDIENTE",UPPER(AI1948))),
"NO APLICA",
IF(
COUNTBLANK(AJ1948:AL1948)=COUNTA(AJ1948:AL1948),
"NO APLICA",
IF(
UPPER(AN1948)="SI",
"NO PROCEDE CITACION",
"NOTIFICAR POR CITACION"
)
)
)</f>
        <v>NO APLICA</v>
      </c>
      <c r="AQ1948" s="36"/>
      <c r="AR1948" s="43"/>
      <c r="AS1948" s="37"/>
      <c r="AT1948" s="36"/>
      <c r="AU1948" s="37"/>
      <c r="AV1948" s="36"/>
      <c r="AW1948" s="36"/>
      <c r="AX1948" s="37"/>
      <c r="AY1948" s="140" t="str">
        <f>IF(AU1948="","",WORKDAY(AU1948,5,FESTIVOS_CO!A:A))</f>
        <v/>
      </c>
      <c r="AZ1948" s="54" t="str">
        <f t="shared" ca="1" si="375"/>
        <v>NO APLICA</v>
      </c>
      <c r="BA1948" s="55" t="str">
        <f>IF(AX1948="","",WORKDAY(AX1948,5,FESTIVOS_CO!A:A))</f>
        <v/>
      </c>
      <c r="BB1948" s="39"/>
      <c r="BC1948" s="40"/>
      <c r="BD1948" s="40"/>
      <c r="BE1948" s="56" t="str">
        <f t="shared" ca="1" si="376"/>
        <v>NO APLICA</v>
      </c>
      <c r="BF1948" s="37"/>
      <c r="BG1948" s="45"/>
      <c r="BH1948" s="37"/>
      <c r="BI1948" s="36"/>
      <c r="BJ1948" s="37"/>
      <c r="BK1948" s="36"/>
      <c r="BL1948" s="36"/>
      <c r="BM1948" s="53" t="str">
        <f>IF(BJ1948="","",WORKDAY(BJ1948,5,FESTIVOS_CO!A:A))</f>
        <v/>
      </c>
      <c r="BN1948" s="57" t="str">
        <f t="shared" ca="1" si="374"/>
        <v>PENDIENTE HACER AVISO</v>
      </c>
      <c r="BO1948" s="54" t="str">
        <f t="shared" ca="1" si="367"/>
        <v>EN TRÁMITE NOTIF. POR AVISO</v>
      </c>
      <c r="BP1948" s="37"/>
      <c r="BQ1948" s="53" t="str">
        <f>IF(BP1948="","",WORKDAY(BP1948,5,FESTIVOS_CO!A:A))</f>
        <v/>
      </c>
      <c r="BR1948" s="37"/>
      <c r="BS1948" s="36"/>
      <c r="BT1948" s="38"/>
      <c r="BU1948" s="58" t="e">
        <f>VLOOKUP(BT1948,Hoja2!$C:$D,2,0)</f>
        <v>#N/A</v>
      </c>
      <c r="BV1948" s="80" t="str">
        <f>IF(
AND(AO1948="",BD1948="",BQ1948=""),
"EN PROCESO NOTIFICACION / COMUNICACION",
IF(
BT1948="",
"NO APLICA",
IF(
BU1948=60,
IF(AO1948&lt;&gt;"",AO1948,IF(BD1948&lt;&gt;"",BD1948,BQ1948))+60,
WORKDAY(
IF(AO1948&lt;&gt;"",AO1948,IF(BD1948&lt;&gt;"",BD1948,BQ1948)),
BU1948,
FESTIVOS_CO!A:A
)
)
))</f>
        <v>EN PROCESO NOTIFICACION / COMUNICACION</v>
      </c>
      <c r="BW1948" s="44"/>
      <c r="BX1948" s="53"/>
      <c r="BY1948" s="45"/>
      <c r="BZ1948" s="37"/>
      <c r="CA1948" s="54" t="str">
        <f t="shared" si="368"/>
        <v>PENDIENTE EJECUTORIA</v>
      </c>
      <c r="CB1948" s="59" t="str">
        <f t="shared" si="377"/>
        <v/>
      </c>
      <c r="CC1948" s="36"/>
      <c r="CD1948" s="40"/>
      <c r="CE1948" s="46"/>
      <c r="CF1948" s="40"/>
      <c r="CG1948" s="40"/>
      <c r="CH1948" s="40"/>
      <c r="CI1948" s="36"/>
      <c r="CJ1948" s="47"/>
      <c r="CK1948" s="40"/>
      <c r="CL1948" s="40"/>
      <c r="CM1948" s="40"/>
      <c r="CN1948" s="40"/>
    </row>
    <row r="1949" spans="1:92" ht="42.75" hidden="1">
      <c r="A1949" s="49" t="str">
        <f t="shared" si="369"/>
        <v>SIN GESTIÓN</v>
      </c>
      <c r="B1949" s="58"/>
      <c r="C1949" s="37"/>
      <c r="D1949" s="37"/>
      <c r="E1949" s="49" t="str">
        <f t="shared" si="370"/>
        <v>PENDIENTE NOTIFICACIÓN</v>
      </c>
      <c r="F1949" s="141" t="str">
        <f t="shared" si="371"/>
        <v>PENDIENTE NOTIFICACIÓN</v>
      </c>
      <c r="G1949" s="49" t="str">
        <f t="shared" si="372"/>
        <v/>
      </c>
      <c r="H1949" s="51" t="str">
        <f ca="1">IF(
L1949="",
"",
IF(
NETWORKDAYS(L1949,IF(M1949&lt;&gt;"",M1949,TODAY()),FESTIVOS_CO!A:A)&gt;2,
"VENCIDO",
IF(
NETWORKDAYS(L1949,IF(M1949&lt;&gt;"",M1949,TODAY()),FESTIVOS_CO!A:A)=2,
"ALERTA",
"A TIEMPO"
)))</f>
        <v/>
      </c>
      <c r="I1949" s="40"/>
      <c r="J1949" s="36"/>
      <c r="K1949" s="37"/>
      <c r="L1949" s="50"/>
      <c r="M1949" s="37"/>
      <c r="N1949" s="52"/>
      <c r="O1949" s="52"/>
      <c r="P1949" s="36"/>
      <c r="Q1949" s="36"/>
      <c r="R1949" s="40"/>
      <c r="S1949" s="36"/>
      <c r="T1949" s="40"/>
      <c r="U1949" s="40"/>
      <c r="V1949" s="81"/>
      <c r="W1949" s="40"/>
      <c r="X1949" s="40"/>
      <c r="Y1949" s="40"/>
      <c r="Z1949" s="38" t="str">
        <f>IFERROR(VLOOKUP(Y1949,DIRECTORIO!A:B,2,FALSE),"")</f>
        <v/>
      </c>
      <c r="AA1949" s="40"/>
      <c r="AB1949" s="40"/>
      <c r="AC1949" s="40"/>
      <c r="AD1949" s="40"/>
      <c r="AE1949" s="40"/>
      <c r="AF1949" s="40"/>
      <c r="AG1949" s="41" t="s">
        <v>109</v>
      </c>
      <c r="AH1949" s="42"/>
      <c r="AI1949" s="54" t="str">
        <f t="shared" ca="1" si="373"/>
        <v>PENDIENTE NOTIFICACIÓN ELECTRÓNICA</v>
      </c>
      <c r="AJ1949" s="37"/>
      <c r="AK1949" s="37"/>
      <c r="AL1949" s="37"/>
      <c r="AM1949" s="53" t="str">
        <f>IF(AK1949="","",WORKDAY(AK1949,5,FESTIVOS_CO!A:A))</f>
        <v/>
      </c>
      <c r="AN1949" s="37"/>
      <c r="AO1949" s="37"/>
      <c r="AP1949" s="54" t="str">
        <f t="shared" ca="1" si="378"/>
        <v>NO APLICA</v>
      </c>
      <c r="AQ1949" s="36"/>
      <c r="AR1949" s="43"/>
      <c r="AS1949" s="37"/>
      <c r="AT1949" s="36"/>
      <c r="AU1949" s="37"/>
      <c r="AV1949" s="36"/>
      <c r="AW1949" s="36"/>
      <c r="AX1949" s="37"/>
      <c r="AY1949" s="140" t="str">
        <f>IF(AU1949="","",WORKDAY(AU1949,5,FESTIVOS_CO!A:A))</f>
        <v/>
      </c>
      <c r="AZ1949" s="54" t="str">
        <f t="shared" ca="1" si="375"/>
        <v>NO APLICA</v>
      </c>
      <c r="BA1949" s="55" t="str">
        <f>IF(AX1949="","",WORKDAY(AX1949,5,FESTIVOS_CO!A:A))</f>
        <v/>
      </c>
      <c r="BB1949" s="39"/>
      <c r="BC1949" s="40"/>
      <c r="BD1949" s="40"/>
      <c r="BE1949" s="56" t="str">
        <f t="shared" ca="1" si="376"/>
        <v>NO APLICA</v>
      </c>
      <c r="BF1949" s="37"/>
      <c r="BG1949" s="45"/>
      <c r="BH1949" s="37"/>
      <c r="BI1949" s="36"/>
      <c r="BJ1949" s="37"/>
      <c r="BK1949" s="36"/>
      <c r="BL1949" s="36"/>
      <c r="BM1949" s="53" t="str">
        <f>IF(BJ1949="","",WORKDAY(BJ1949,5,FESTIVOS_CO!A:A))</f>
        <v/>
      </c>
      <c r="BN1949" s="57" t="str">
        <f t="shared" ca="1" si="374"/>
        <v>PENDIENTE HACER AVISO</v>
      </c>
      <c r="BO1949" s="54" t="str">
        <f t="shared" ca="1" si="367"/>
        <v>EN TRÁMITE NOTIF. POR AVISO</v>
      </c>
      <c r="BP1949" s="37"/>
      <c r="BQ1949" s="53" t="str">
        <f>IF(BP1949="","",WORKDAY(BP1949,5,FESTIVOS_CO!A:A))</f>
        <v/>
      </c>
      <c r="BR1949" s="37"/>
      <c r="BS1949" s="36"/>
      <c r="BT1949" s="38"/>
      <c r="BU1949" s="58" t="e">
        <f>VLOOKUP(BT1949,Hoja2!$C:$D,2,0)</f>
        <v>#N/A</v>
      </c>
      <c r="BV1949" s="80" t="str">
        <f>IF(
AND(AO1949="",BD1949="",BQ1949=""),
"EN PROCESO NOTIFICACION / COMUNICACION",
IF(
BT1949="",
"NO APLICA",
IF(
BU1949=60,
IF(AO1949&lt;&gt;"",AO1949,IF(BD1949&lt;&gt;"",BD1949,BQ1949))+60,
WORKDAY(
IF(AO1949&lt;&gt;"",AO1949,IF(BD1949&lt;&gt;"",BD1949,BQ1949)),
BU1949,
FESTIVOS_CO!A:A
)
)
))</f>
        <v>EN PROCESO NOTIFICACION / COMUNICACION</v>
      </c>
      <c r="BW1949" s="44"/>
      <c r="BX1949" s="53"/>
      <c r="BY1949" s="45"/>
      <c r="BZ1949" s="37"/>
      <c r="CA1949" s="54" t="str">
        <f t="shared" si="368"/>
        <v>PENDIENTE EJECUTORIA</v>
      </c>
      <c r="CB1949" s="59" t="str">
        <f t="shared" si="377"/>
        <v/>
      </c>
      <c r="CC1949" s="36"/>
      <c r="CD1949" s="40"/>
      <c r="CE1949" s="46"/>
      <c r="CF1949" s="40"/>
      <c r="CG1949" s="40"/>
      <c r="CH1949" s="40"/>
      <c r="CI1949" s="36"/>
      <c r="CJ1949" s="47"/>
      <c r="CK1949" s="40"/>
      <c r="CL1949" s="40"/>
      <c r="CM1949" s="40"/>
      <c r="CN1949" s="40"/>
    </row>
    <row r="1950" spans="1:92" ht="42.75" hidden="1">
      <c r="A1950" s="49" t="str">
        <f t="shared" si="369"/>
        <v>SIN GESTIÓN</v>
      </c>
      <c r="B1950" s="58"/>
      <c r="C1950" s="37"/>
      <c r="D1950" s="37"/>
      <c r="E1950" s="49" t="str">
        <f t="shared" si="370"/>
        <v>PENDIENTE NOTIFICACIÓN</v>
      </c>
      <c r="F1950" s="141" t="str">
        <f t="shared" si="371"/>
        <v>PENDIENTE NOTIFICACIÓN</v>
      </c>
      <c r="G1950" s="49" t="str">
        <f t="shared" si="372"/>
        <v/>
      </c>
      <c r="H1950" s="51" t="str">
        <f ca="1">IF(
L1950="",
"",
IF(
NETWORKDAYS(L1950,IF(M1950&lt;&gt;"",M1950,TODAY()),FESTIVOS_CO!A:A)&gt;2,
"VENCIDO",
IF(
NETWORKDAYS(L1950,IF(M1950&lt;&gt;"",M1950,TODAY()),FESTIVOS_CO!A:A)=2,
"ALERTA",
"A TIEMPO"
)))</f>
        <v/>
      </c>
      <c r="I1950" s="40"/>
      <c r="J1950" s="36"/>
      <c r="K1950" s="37"/>
      <c r="L1950" s="50"/>
      <c r="M1950" s="37"/>
      <c r="N1950" s="52"/>
      <c r="O1950" s="52"/>
      <c r="P1950" s="36"/>
      <c r="Q1950" s="36"/>
      <c r="R1950" s="40"/>
      <c r="S1950" s="36"/>
      <c r="T1950" s="40"/>
      <c r="U1950" s="40"/>
      <c r="V1950" s="81"/>
      <c r="W1950" s="40"/>
      <c r="X1950" s="40"/>
      <c r="Y1950" s="40"/>
      <c r="Z1950" s="38" t="str">
        <f>IFERROR(VLOOKUP(Y1950,DIRECTORIO!A:B,2,FALSE),"")</f>
        <v/>
      </c>
      <c r="AA1950" s="40"/>
      <c r="AB1950" s="40"/>
      <c r="AC1950" s="40"/>
      <c r="AD1950" s="40"/>
      <c r="AE1950" s="40"/>
      <c r="AF1950" s="40"/>
      <c r="AG1950" s="41" t="s">
        <v>109</v>
      </c>
      <c r="AH1950" s="42"/>
      <c r="AI1950" s="54" t="str">
        <f t="shared" ca="1" si="373"/>
        <v>PENDIENTE NOTIFICACIÓN ELECTRÓNICA</v>
      </c>
      <c r="AJ1950" s="37"/>
      <c r="AK1950" s="37"/>
      <c r="AL1950" s="37"/>
      <c r="AM1950" s="53" t="str">
        <f>IF(AK1950="","",WORKDAY(AK1950,5,FESTIVOS_CO!A:A))</f>
        <v/>
      </c>
      <c r="AN1950" s="37"/>
      <c r="AO1950" s="37"/>
      <c r="AP1950" s="54" t="str">
        <f t="shared" ca="1" si="378"/>
        <v>NO APLICA</v>
      </c>
      <c r="AQ1950" s="36"/>
      <c r="AR1950" s="43"/>
      <c r="AS1950" s="37"/>
      <c r="AT1950" s="36"/>
      <c r="AU1950" s="37"/>
      <c r="AV1950" s="36"/>
      <c r="AW1950" s="36"/>
      <c r="AX1950" s="37"/>
      <c r="AY1950" s="140" t="str">
        <f>IF(AU1950="","",WORKDAY(AU1950,5,FESTIVOS_CO!A:A))</f>
        <v/>
      </c>
      <c r="AZ1950" s="54" t="str">
        <f t="shared" ca="1" si="375"/>
        <v>NO APLICA</v>
      </c>
      <c r="BA1950" s="55" t="str">
        <f>IF(AX1950="","",WORKDAY(AX1950,5,FESTIVOS_CO!A:A))</f>
        <v/>
      </c>
      <c r="BB1950" s="39"/>
      <c r="BC1950" s="40"/>
      <c r="BD1950" s="40"/>
      <c r="BE1950" s="56" t="str">
        <f t="shared" ca="1" si="376"/>
        <v>NO APLICA</v>
      </c>
      <c r="BF1950" s="37"/>
      <c r="BG1950" s="45"/>
      <c r="BH1950" s="37"/>
      <c r="BI1950" s="36"/>
      <c r="BJ1950" s="37"/>
      <c r="BK1950" s="36"/>
      <c r="BL1950" s="36"/>
      <c r="BM1950" s="53" t="str">
        <f>IF(BJ1950="","",WORKDAY(BJ1950,5,FESTIVOS_CO!A:A))</f>
        <v/>
      </c>
      <c r="BN1950" s="57" t="str">
        <f t="shared" ca="1" si="374"/>
        <v>PENDIENTE HACER AVISO</v>
      </c>
      <c r="BO1950" s="54" t="str">
        <f t="shared" ca="1" si="367"/>
        <v>EN TRÁMITE NOTIF. POR AVISO</v>
      </c>
      <c r="BP1950" s="37"/>
      <c r="BQ1950" s="53" t="str">
        <f>IF(BP1950="","",WORKDAY(BP1950,5,FESTIVOS_CO!A:A))</f>
        <v/>
      </c>
      <c r="BR1950" s="37"/>
      <c r="BS1950" s="36"/>
      <c r="BT1950" s="38"/>
      <c r="BU1950" s="58" t="e">
        <f>VLOOKUP(BT1950,Hoja2!$C:$D,2,0)</f>
        <v>#N/A</v>
      </c>
      <c r="BV1950" s="80" t="str">
        <f>IF(
AND(AO1950="",BD1950="",BQ1950=""),
"EN PROCESO NOTIFICACION / COMUNICACION",
IF(
BT1950="",
"NO APLICA",
IF(
BU1950=60,
IF(AO1950&lt;&gt;"",AO1950,IF(BD1950&lt;&gt;"",BD1950,BQ1950))+60,
WORKDAY(
IF(AO1950&lt;&gt;"",AO1950,IF(BD1950&lt;&gt;"",BD1950,BQ1950)),
BU1950,
FESTIVOS_CO!A:A
)
)
))</f>
        <v>EN PROCESO NOTIFICACION / COMUNICACION</v>
      </c>
      <c r="BW1950" s="44"/>
      <c r="BX1950" s="53"/>
      <c r="BY1950" s="45"/>
      <c r="BZ1950" s="37"/>
      <c r="CA1950" s="54" t="str">
        <f t="shared" si="368"/>
        <v>PENDIENTE EJECUTORIA</v>
      </c>
      <c r="CB1950" s="59" t="str">
        <f t="shared" si="377"/>
        <v/>
      </c>
      <c r="CC1950" s="36"/>
      <c r="CD1950" s="40"/>
      <c r="CE1950" s="46"/>
      <c r="CF1950" s="40"/>
      <c r="CG1950" s="40"/>
      <c r="CH1950" s="40"/>
      <c r="CI1950" s="36"/>
      <c r="CJ1950" s="47"/>
      <c r="CK1950" s="40"/>
      <c r="CL1950" s="40"/>
      <c r="CM1950" s="40"/>
      <c r="CN1950" s="40"/>
    </row>
    <row r="1951" spans="1:92" ht="42.75" hidden="1">
      <c r="A1951" s="49" t="str">
        <f t="shared" si="369"/>
        <v>SIN GESTIÓN</v>
      </c>
      <c r="B1951" s="58"/>
      <c r="C1951" s="37"/>
      <c r="D1951" s="37"/>
      <c r="E1951" s="49" t="str">
        <f t="shared" si="370"/>
        <v>PENDIENTE NOTIFICACIÓN</v>
      </c>
      <c r="F1951" s="141" t="str">
        <f t="shared" si="371"/>
        <v>PENDIENTE NOTIFICACIÓN</v>
      </c>
      <c r="G1951" s="49" t="str">
        <f t="shared" si="372"/>
        <v/>
      </c>
      <c r="H1951" s="51" t="str">
        <f ca="1">IF(
L1951="",
"",
IF(
NETWORKDAYS(L1951,IF(M1951&lt;&gt;"",M1951,TODAY()),FESTIVOS_CO!A:A)&gt;2,
"VENCIDO",
IF(
NETWORKDAYS(L1951,IF(M1951&lt;&gt;"",M1951,TODAY()),FESTIVOS_CO!A:A)=2,
"ALERTA",
"A TIEMPO"
)))</f>
        <v/>
      </c>
      <c r="I1951" s="40"/>
      <c r="J1951" s="36"/>
      <c r="K1951" s="37"/>
      <c r="L1951" s="50"/>
      <c r="M1951" s="37"/>
      <c r="N1951" s="52"/>
      <c r="O1951" s="52"/>
      <c r="P1951" s="36"/>
      <c r="Q1951" s="36"/>
      <c r="R1951" s="40"/>
      <c r="S1951" s="36"/>
      <c r="T1951" s="40"/>
      <c r="U1951" s="40"/>
      <c r="V1951" s="81"/>
      <c r="W1951" s="40"/>
      <c r="X1951" s="40"/>
      <c r="Y1951" s="40"/>
      <c r="Z1951" s="38" t="str">
        <f>IFERROR(VLOOKUP(Y1951,DIRECTORIO!A:B,2,FALSE),"")</f>
        <v/>
      </c>
      <c r="AA1951" s="40"/>
      <c r="AB1951" s="40"/>
      <c r="AC1951" s="40"/>
      <c r="AD1951" s="40"/>
      <c r="AE1951" s="40"/>
      <c r="AF1951" s="40"/>
      <c r="AG1951" s="41" t="s">
        <v>109</v>
      </c>
      <c r="AH1951" s="42"/>
      <c r="AI1951" s="54" t="str">
        <f t="shared" ca="1" si="373"/>
        <v>PENDIENTE NOTIFICACIÓN ELECTRÓNICA</v>
      </c>
      <c r="AJ1951" s="37"/>
      <c r="AK1951" s="37"/>
      <c r="AL1951" s="37"/>
      <c r="AM1951" s="53" t="str">
        <f>IF(AK1951="","",WORKDAY(AK1951,5,FESTIVOS_CO!A:A))</f>
        <v/>
      </c>
      <c r="AN1951" s="37"/>
      <c r="AO1951" s="37"/>
      <c r="AP1951" s="54" t="str">
        <f t="shared" ca="1" si="378"/>
        <v>NO APLICA</v>
      </c>
      <c r="AQ1951" s="36"/>
      <c r="AR1951" s="43"/>
      <c r="AS1951" s="37"/>
      <c r="AT1951" s="36"/>
      <c r="AU1951" s="37"/>
      <c r="AV1951" s="36"/>
      <c r="AW1951" s="36"/>
      <c r="AX1951" s="37"/>
      <c r="AY1951" s="140" t="str">
        <f>IF(AU1951="","",WORKDAY(AU1951,5,FESTIVOS_CO!A:A))</f>
        <v/>
      </c>
      <c r="AZ1951" s="54" t="str">
        <f t="shared" ca="1" si="375"/>
        <v>NO APLICA</v>
      </c>
      <c r="BA1951" s="55" t="str">
        <f>IF(AX1951="","",WORKDAY(AX1951,5,FESTIVOS_CO!A:A))</f>
        <v/>
      </c>
      <c r="BB1951" s="39"/>
      <c r="BC1951" s="40"/>
      <c r="BD1951" s="40"/>
      <c r="BE1951" s="56" t="str">
        <f t="shared" ca="1" si="376"/>
        <v>NO APLICA</v>
      </c>
      <c r="BF1951" s="37"/>
      <c r="BG1951" s="45"/>
      <c r="BH1951" s="37"/>
      <c r="BI1951" s="36"/>
      <c r="BJ1951" s="37"/>
      <c r="BK1951" s="36"/>
      <c r="BL1951" s="36"/>
      <c r="BM1951" s="53" t="str">
        <f>IF(BJ1951="","",WORKDAY(BJ1951,5,FESTIVOS_CO!A:A))</f>
        <v/>
      </c>
      <c r="BN1951" s="57" t="str">
        <f t="shared" ca="1" si="374"/>
        <v>PENDIENTE HACER AVISO</v>
      </c>
      <c r="BO1951" s="54" t="str">
        <f t="shared" ca="1" si="367"/>
        <v>EN TRÁMITE NOTIF. POR AVISO</v>
      </c>
      <c r="BP1951" s="37"/>
      <c r="BQ1951" s="53" t="str">
        <f>IF(BP1951="","",WORKDAY(BP1951,5,FESTIVOS_CO!A:A))</f>
        <v/>
      </c>
      <c r="BR1951" s="37"/>
      <c r="BS1951" s="36"/>
      <c r="BT1951" s="38"/>
      <c r="BU1951" s="58" t="e">
        <f>VLOOKUP(BT1951,Hoja2!$C:$D,2,0)</f>
        <v>#N/A</v>
      </c>
      <c r="BV1951" s="80" t="str">
        <f>IF(
AND(AO1951="",BD1951="",BQ1951=""),
"EN PROCESO NOTIFICACION / COMUNICACION",
IF(
BT1951="",
"NO APLICA",
IF(
BU1951=60,
IF(AO1951&lt;&gt;"",AO1951,IF(BD1951&lt;&gt;"",BD1951,BQ1951))+60,
WORKDAY(
IF(AO1951&lt;&gt;"",AO1951,IF(BD1951&lt;&gt;"",BD1951,BQ1951)),
BU1951,
FESTIVOS_CO!A:A
)
)
))</f>
        <v>EN PROCESO NOTIFICACION / COMUNICACION</v>
      </c>
      <c r="BW1951" s="44"/>
      <c r="BX1951" s="53"/>
      <c r="BY1951" s="45"/>
      <c r="BZ1951" s="37"/>
      <c r="CA1951" s="54" t="str">
        <f t="shared" si="368"/>
        <v>PENDIENTE EJECUTORIA</v>
      </c>
      <c r="CB1951" s="59" t="str">
        <f t="shared" si="377"/>
        <v/>
      </c>
      <c r="CC1951" s="36"/>
      <c r="CD1951" s="40"/>
      <c r="CE1951" s="46"/>
      <c r="CF1951" s="40"/>
      <c r="CG1951" s="40"/>
      <c r="CH1951" s="40"/>
      <c r="CI1951" s="36"/>
      <c r="CJ1951" s="47"/>
      <c r="CK1951" s="40"/>
      <c r="CL1951" s="40"/>
      <c r="CM1951" s="40"/>
      <c r="CN1951" s="40"/>
    </row>
    <row r="1952" spans="1:92" ht="42.75" hidden="1">
      <c r="A1952" s="49" t="str">
        <f t="shared" si="369"/>
        <v>SIN GESTIÓN</v>
      </c>
      <c r="B1952" s="58"/>
      <c r="C1952" s="37"/>
      <c r="D1952" s="37"/>
      <c r="E1952" s="49" t="str">
        <f t="shared" si="370"/>
        <v>PENDIENTE NOTIFICACIÓN</v>
      </c>
      <c r="F1952" s="141" t="str">
        <f t="shared" si="371"/>
        <v>PENDIENTE NOTIFICACIÓN</v>
      </c>
      <c r="G1952" s="49" t="str">
        <f t="shared" si="372"/>
        <v/>
      </c>
      <c r="H1952" s="51" t="str">
        <f ca="1">IF(
L1952="",
"",
IF(
NETWORKDAYS(L1952,IF(M1952&lt;&gt;"",M1952,TODAY()),FESTIVOS_CO!A:A)&gt;2,
"VENCIDO",
IF(
NETWORKDAYS(L1952,IF(M1952&lt;&gt;"",M1952,TODAY()),FESTIVOS_CO!A:A)=2,
"ALERTA",
"A TIEMPO"
)))</f>
        <v/>
      </c>
      <c r="I1952" s="40"/>
      <c r="J1952" s="36"/>
      <c r="K1952" s="37"/>
      <c r="L1952" s="50"/>
      <c r="M1952" s="37"/>
      <c r="N1952" s="52"/>
      <c r="O1952" s="52"/>
      <c r="P1952" s="36"/>
      <c r="Q1952" s="36"/>
      <c r="R1952" s="40"/>
      <c r="S1952" s="36"/>
      <c r="T1952" s="40"/>
      <c r="U1952" s="40"/>
      <c r="V1952" s="81"/>
      <c r="W1952" s="40"/>
      <c r="X1952" s="40"/>
      <c r="Y1952" s="40"/>
      <c r="Z1952" s="38" t="str">
        <f>IFERROR(VLOOKUP(Y1952,DIRECTORIO!A:B,2,FALSE),"")</f>
        <v/>
      </c>
      <c r="AA1952" s="40"/>
      <c r="AB1952" s="40"/>
      <c r="AC1952" s="40"/>
      <c r="AD1952" s="40"/>
      <c r="AE1952" s="40"/>
      <c r="AF1952" s="40"/>
      <c r="AG1952" s="41" t="s">
        <v>109</v>
      </c>
      <c r="AH1952" s="42"/>
      <c r="AI1952" s="54" t="str">
        <f t="shared" ca="1" si="373"/>
        <v>PENDIENTE NOTIFICACIÓN ELECTRÓNICA</v>
      </c>
      <c r="AJ1952" s="37"/>
      <c r="AK1952" s="37"/>
      <c r="AL1952" s="37"/>
      <c r="AM1952" s="53" t="str">
        <f>IF(AK1952="","",WORKDAY(AK1952,5,FESTIVOS_CO!A:A))</f>
        <v/>
      </c>
      <c r="AN1952" s="37"/>
      <c r="AO1952" s="37"/>
      <c r="AP1952" s="54" t="str">
        <f t="shared" ca="1" si="378"/>
        <v>NO APLICA</v>
      </c>
      <c r="AQ1952" s="36"/>
      <c r="AR1952" s="43"/>
      <c r="AS1952" s="37"/>
      <c r="AT1952" s="36"/>
      <c r="AU1952" s="37"/>
      <c r="AV1952" s="36"/>
      <c r="AW1952" s="36"/>
      <c r="AX1952" s="37"/>
      <c r="AY1952" s="140" t="str">
        <f>IF(AU1952="","",WORKDAY(AU1952,5,FESTIVOS_CO!A:A))</f>
        <v/>
      </c>
      <c r="AZ1952" s="54" t="str">
        <f t="shared" ca="1" si="375"/>
        <v>NO APLICA</v>
      </c>
      <c r="BA1952" s="55" t="str">
        <f>IF(AX1952="","",WORKDAY(AX1952,5,FESTIVOS_CO!A:A))</f>
        <v/>
      </c>
      <c r="BB1952" s="39"/>
      <c r="BC1952" s="40"/>
      <c r="BD1952" s="40"/>
      <c r="BE1952" s="56" t="str">
        <f t="shared" ca="1" si="376"/>
        <v>NO APLICA</v>
      </c>
      <c r="BF1952" s="37"/>
      <c r="BG1952" s="45"/>
      <c r="BH1952" s="37"/>
      <c r="BI1952" s="36"/>
      <c r="BJ1952" s="37"/>
      <c r="BK1952" s="36"/>
      <c r="BL1952" s="36"/>
      <c r="BM1952" s="53" t="str">
        <f>IF(BJ1952="","",WORKDAY(BJ1952,5,FESTIVOS_CO!A:A))</f>
        <v/>
      </c>
      <c r="BN1952" s="57" t="str">
        <f t="shared" ca="1" si="374"/>
        <v>PENDIENTE HACER AVISO</v>
      </c>
      <c r="BO1952" s="54" t="str">
        <f t="shared" ca="1" si="367"/>
        <v>EN TRÁMITE NOTIF. POR AVISO</v>
      </c>
      <c r="BP1952" s="37"/>
      <c r="BQ1952" s="53" t="str">
        <f>IF(BP1952="","",WORKDAY(BP1952,5,FESTIVOS_CO!A:A))</f>
        <v/>
      </c>
      <c r="BR1952" s="37"/>
      <c r="BS1952" s="36"/>
      <c r="BT1952" s="38"/>
      <c r="BU1952" s="58" t="e">
        <f>VLOOKUP(BT1952,Hoja2!$C:$D,2,0)</f>
        <v>#N/A</v>
      </c>
      <c r="BV1952" s="80" t="str">
        <f>IF(
AND(AO1952="",BD1952="",BQ1952=""),
"EN PROCESO NOTIFICACION / COMUNICACION",
IF(
BT1952="",
"NO APLICA",
IF(
BU1952=60,
IF(AO1952&lt;&gt;"",AO1952,IF(BD1952&lt;&gt;"",BD1952,BQ1952))+60,
WORKDAY(
IF(AO1952&lt;&gt;"",AO1952,IF(BD1952&lt;&gt;"",BD1952,BQ1952)),
BU1952,
FESTIVOS_CO!A:A
)
)
))</f>
        <v>EN PROCESO NOTIFICACION / COMUNICACION</v>
      </c>
      <c r="BW1952" s="44"/>
      <c r="BX1952" s="53"/>
      <c r="BY1952" s="45"/>
      <c r="BZ1952" s="37"/>
      <c r="CA1952" s="54" t="str">
        <f t="shared" si="368"/>
        <v>PENDIENTE EJECUTORIA</v>
      </c>
      <c r="CB1952" s="59" t="str">
        <f t="shared" si="377"/>
        <v/>
      </c>
      <c r="CC1952" s="36"/>
      <c r="CD1952" s="40"/>
      <c r="CE1952" s="46"/>
      <c r="CF1952" s="40"/>
      <c r="CG1952" s="40"/>
      <c r="CH1952" s="40"/>
      <c r="CI1952" s="36"/>
      <c r="CJ1952" s="47"/>
      <c r="CK1952" s="40"/>
      <c r="CL1952" s="40"/>
      <c r="CM1952" s="40"/>
      <c r="CN1952" s="40"/>
    </row>
    <row r="1953" spans="1:92" ht="42.75" hidden="1">
      <c r="A1953" s="49" t="str">
        <f t="shared" si="369"/>
        <v>SIN GESTIÓN</v>
      </c>
      <c r="B1953" s="58"/>
      <c r="C1953" s="37"/>
      <c r="D1953" s="37"/>
      <c r="E1953" s="49" t="str">
        <f t="shared" si="370"/>
        <v>PENDIENTE NOTIFICACIÓN</v>
      </c>
      <c r="F1953" s="141" t="str">
        <f t="shared" si="371"/>
        <v>PENDIENTE NOTIFICACIÓN</v>
      </c>
      <c r="G1953" s="49" t="str">
        <f t="shared" si="372"/>
        <v/>
      </c>
      <c r="H1953" s="51" t="str">
        <f ca="1">IF(
L1953="",
"",
IF(
NETWORKDAYS(L1953,IF(M1953&lt;&gt;"",M1953,TODAY()),FESTIVOS_CO!A:A)&gt;2,
"VENCIDO",
IF(
NETWORKDAYS(L1953,IF(M1953&lt;&gt;"",M1953,TODAY()),FESTIVOS_CO!A:A)=2,
"ALERTA",
"A TIEMPO"
)))</f>
        <v/>
      </c>
      <c r="I1953" s="40"/>
      <c r="J1953" s="36"/>
      <c r="K1953" s="37"/>
      <c r="L1953" s="50"/>
      <c r="M1953" s="37"/>
      <c r="N1953" s="52"/>
      <c r="O1953" s="52"/>
      <c r="P1953" s="36"/>
      <c r="Q1953" s="36"/>
      <c r="R1953" s="40"/>
      <c r="S1953" s="36"/>
      <c r="T1953" s="40"/>
      <c r="U1953" s="40"/>
      <c r="V1953" s="81"/>
      <c r="W1953" s="40"/>
      <c r="X1953" s="40"/>
      <c r="Y1953" s="40"/>
      <c r="Z1953" s="38" t="str">
        <f>IFERROR(VLOOKUP(Y1953,DIRECTORIO!A:B,2,FALSE),"")</f>
        <v/>
      </c>
      <c r="AA1953" s="40"/>
      <c r="AB1953" s="40"/>
      <c r="AC1953" s="40"/>
      <c r="AD1953" s="40"/>
      <c r="AE1953" s="40"/>
      <c r="AF1953" s="40"/>
      <c r="AG1953" s="41" t="s">
        <v>109</v>
      </c>
      <c r="AH1953" s="42"/>
      <c r="AI1953" s="54" t="str">
        <f t="shared" ca="1" si="373"/>
        <v>PENDIENTE NOTIFICACIÓN ELECTRÓNICA</v>
      </c>
      <c r="AJ1953" s="37"/>
      <c r="AK1953" s="37"/>
      <c r="AL1953" s="37"/>
      <c r="AM1953" s="53" t="str">
        <f>IF(AK1953="","",WORKDAY(AK1953,5,FESTIVOS_CO!A:A))</f>
        <v/>
      </c>
      <c r="AN1953" s="37"/>
      <c r="AO1953" s="37"/>
      <c r="AP1953" s="54" t="str">
        <f t="shared" ca="1" si="378"/>
        <v>NO APLICA</v>
      </c>
      <c r="AQ1953" s="36"/>
      <c r="AR1953" s="43"/>
      <c r="AS1953" s="37"/>
      <c r="AT1953" s="36"/>
      <c r="AU1953" s="37"/>
      <c r="AV1953" s="36"/>
      <c r="AW1953" s="36"/>
      <c r="AX1953" s="37"/>
      <c r="AY1953" s="140" t="str">
        <f>IF(AU1953="","",WORKDAY(AU1953,5,FESTIVOS_CO!A:A))</f>
        <v/>
      </c>
      <c r="AZ1953" s="54" t="str">
        <f t="shared" ca="1" si="375"/>
        <v>NO APLICA</v>
      </c>
      <c r="BA1953" s="55" t="str">
        <f>IF(AX1953="","",WORKDAY(AX1953,5,FESTIVOS_CO!A:A))</f>
        <v/>
      </c>
      <c r="BB1953" s="39"/>
      <c r="BC1953" s="40"/>
      <c r="BD1953" s="40"/>
      <c r="BE1953" s="56" t="str">
        <f t="shared" ca="1" si="376"/>
        <v>NO APLICA</v>
      </c>
      <c r="BF1953" s="37"/>
      <c r="BG1953" s="45"/>
      <c r="BH1953" s="37"/>
      <c r="BI1953" s="36"/>
      <c r="BJ1953" s="37"/>
      <c r="BK1953" s="36"/>
      <c r="BL1953" s="36"/>
      <c r="BM1953" s="53" t="str">
        <f>IF(BJ1953="","",WORKDAY(BJ1953,5,FESTIVOS_CO!A:A))</f>
        <v/>
      </c>
      <c r="BN1953" s="57" t="str">
        <f t="shared" ca="1" si="374"/>
        <v>PENDIENTE HACER AVISO</v>
      </c>
      <c r="BO1953" s="54" t="str">
        <f t="shared" ca="1" si="367"/>
        <v>EN TRÁMITE NOTIF. POR AVISO</v>
      </c>
      <c r="BP1953" s="37"/>
      <c r="BQ1953" s="53" t="str">
        <f>IF(BP1953="","",WORKDAY(BP1953,5,FESTIVOS_CO!A:A))</f>
        <v/>
      </c>
      <c r="BR1953" s="37"/>
      <c r="BS1953" s="36"/>
      <c r="BT1953" s="38"/>
      <c r="BU1953" s="58" t="e">
        <f>VLOOKUP(BT1953,Hoja2!$C:$D,2,0)</f>
        <v>#N/A</v>
      </c>
      <c r="BV1953" s="80" t="str">
        <f>IF(
AND(AO1953="",BD1953="",BQ1953=""),
"EN PROCESO NOTIFICACION / COMUNICACION",
IF(
BT1953="",
"NO APLICA",
IF(
BU1953=60,
IF(AO1953&lt;&gt;"",AO1953,IF(BD1953&lt;&gt;"",BD1953,BQ1953))+60,
WORKDAY(
IF(AO1953&lt;&gt;"",AO1953,IF(BD1953&lt;&gt;"",BD1953,BQ1953)),
BU1953,
FESTIVOS_CO!A:A
)
)
))</f>
        <v>EN PROCESO NOTIFICACION / COMUNICACION</v>
      </c>
      <c r="BW1953" s="44"/>
      <c r="BX1953" s="53"/>
      <c r="BY1953" s="45"/>
      <c r="BZ1953" s="37"/>
      <c r="CA1953" s="54" t="str">
        <f t="shared" si="368"/>
        <v>PENDIENTE EJECUTORIA</v>
      </c>
      <c r="CB1953" s="59" t="str">
        <f t="shared" si="377"/>
        <v/>
      </c>
      <c r="CC1953" s="36"/>
      <c r="CD1953" s="40"/>
      <c r="CE1953" s="46"/>
      <c r="CF1953" s="40"/>
      <c r="CG1953" s="40"/>
      <c r="CH1953" s="40"/>
      <c r="CI1953" s="36"/>
      <c r="CJ1953" s="47"/>
      <c r="CK1953" s="40"/>
      <c r="CL1953" s="40"/>
      <c r="CM1953" s="40"/>
      <c r="CN1953" s="40"/>
    </row>
    <row r="1954" spans="1:92" ht="42.75" hidden="1">
      <c r="A1954" s="49" t="str">
        <f t="shared" si="369"/>
        <v>SIN GESTIÓN</v>
      </c>
      <c r="B1954" s="58"/>
      <c r="C1954" s="37"/>
      <c r="D1954" s="37"/>
      <c r="E1954" s="49" t="str">
        <f t="shared" si="370"/>
        <v>PENDIENTE NOTIFICACIÓN</v>
      </c>
      <c r="F1954" s="141" t="str">
        <f t="shared" si="371"/>
        <v>PENDIENTE NOTIFICACIÓN</v>
      </c>
      <c r="G1954" s="49" t="str">
        <f t="shared" si="372"/>
        <v/>
      </c>
      <c r="H1954" s="51" t="str">
        <f ca="1">IF(
L1954="",
"",
IF(
NETWORKDAYS(L1954,IF(M1954&lt;&gt;"",M1954,TODAY()),FESTIVOS_CO!A:A)&gt;2,
"VENCIDO",
IF(
NETWORKDAYS(L1954,IF(M1954&lt;&gt;"",M1954,TODAY()),FESTIVOS_CO!A:A)=2,
"ALERTA",
"A TIEMPO"
)))</f>
        <v/>
      </c>
      <c r="I1954" s="40"/>
      <c r="J1954" s="36"/>
      <c r="K1954" s="37"/>
      <c r="L1954" s="50"/>
      <c r="M1954" s="37"/>
      <c r="N1954" s="52"/>
      <c r="O1954" s="52"/>
      <c r="P1954" s="36"/>
      <c r="Q1954" s="36"/>
      <c r="R1954" s="40"/>
      <c r="S1954" s="36"/>
      <c r="T1954" s="40"/>
      <c r="U1954" s="40"/>
      <c r="V1954" s="81"/>
      <c r="W1954" s="40"/>
      <c r="X1954" s="40"/>
      <c r="Y1954" s="40"/>
      <c r="Z1954" s="38" t="str">
        <f>IFERROR(VLOOKUP(Y1954,DIRECTORIO!A:B,2,FALSE),"")</f>
        <v/>
      </c>
      <c r="AA1954" s="40"/>
      <c r="AB1954" s="40"/>
      <c r="AC1954" s="40"/>
      <c r="AD1954" s="40"/>
      <c r="AE1954" s="40"/>
      <c r="AF1954" s="40"/>
      <c r="AG1954" s="41" t="s">
        <v>109</v>
      </c>
      <c r="AH1954" s="42"/>
      <c r="AI1954" s="54" t="str">
        <f t="shared" ca="1" si="373"/>
        <v>PENDIENTE NOTIFICACIÓN ELECTRÓNICA</v>
      </c>
      <c r="AJ1954" s="37"/>
      <c r="AK1954" s="37"/>
      <c r="AL1954" s="37"/>
      <c r="AM1954" s="53" t="str">
        <f>IF(AK1954="","",WORKDAY(AK1954,5,FESTIVOS_CO!A:A))</f>
        <v/>
      </c>
      <c r="AN1954" s="37"/>
      <c r="AO1954" s="37"/>
      <c r="AP1954" s="54" t="str">
        <f t="shared" ca="1" si="378"/>
        <v>NO APLICA</v>
      </c>
      <c r="AQ1954" s="36"/>
      <c r="AR1954" s="43"/>
      <c r="AS1954" s="37"/>
      <c r="AT1954" s="36"/>
      <c r="AU1954" s="37"/>
      <c r="AV1954" s="36"/>
      <c r="AW1954" s="36"/>
      <c r="AX1954" s="37"/>
      <c r="AY1954" s="140" t="str">
        <f>IF(AU1954="","",WORKDAY(AU1954,5,FESTIVOS_CO!A:A))</f>
        <v/>
      </c>
      <c r="AZ1954" s="54" t="str">
        <f t="shared" ca="1" si="375"/>
        <v>NO APLICA</v>
      </c>
      <c r="BA1954" s="55" t="str">
        <f>IF(AX1954="","",WORKDAY(AX1954,5,FESTIVOS_CO!A:A))</f>
        <v/>
      </c>
      <c r="BB1954" s="39"/>
      <c r="BC1954" s="40"/>
      <c r="BD1954" s="40"/>
      <c r="BE1954" s="56" t="str">
        <f t="shared" ca="1" si="376"/>
        <v>NO APLICA</v>
      </c>
      <c r="BF1954" s="37"/>
      <c r="BG1954" s="45"/>
      <c r="BH1954" s="37"/>
      <c r="BI1954" s="36"/>
      <c r="BJ1954" s="37"/>
      <c r="BK1954" s="36"/>
      <c r="BL1954" s="36"/>
      <c r="BM1954" s="53" t="str">
        <f>IF(BJ1954="","",WORKDAY(BJ1954,5,FESTIVOS_CO!A:A))</f>
        <v/>
      </c>
      <c r="BN1954" s="57" t="str">
        <f t="shared" ca="1" si="374"/>
        <v>PENDIENTE HACER AVISO</v>
      </c>
      <c r="BO1954" s="54" t="str">
        <f t="shared" ca="1" si="367"/>
        <v>EN TRÁMITE NOTIF. POR AVISO</v>
      </c>
      <c r="BP1954" s="37"/>
      <c r="BQ1954" s="53" t="str">
        <f>IF(BP1954="","",WORKDAY(BP1954,5,FESTIVOS_CO!A:A))</f>
        <v/>
      </c>
      <c r="BR1954" s="37"/>
      <c r="BS1954" s="36"/>
      <c r="BT1954" s="38"/>
      <c r="BU1954" s="58" t="e">
        <f>VLOOKUP(BT1954,Hoja2!$C:$D,2,0)</f>
        <v>#N/A</v>
      </c>
      <c r="BV1954" s="80" t="str">
        <f>IF(
AND(AO1954="",BD1954="",BQ1954=""),
"EN PROCESO NOTIFICACION / COMUNICACION",
IF(
BT1954="",
"NO APLICA",
IF(
BU1954=60,
IF(AO1954&lt;&gt;"",AO1954,IF(BD1954&lt;&gt;"",BD1954,BQ1954))+60,
WORKDAY(
IF(AO1954&lt;&gt;"",AO1954,IF(BD1954&lt;&gt;"",BD1954,BQ1954)),
BU1954,
FESTIVOS_CO!A:A
)
)
))</f>
        <v>EN PROCESO NOTIFICACION / COMUNICACION</v>
      </c>
      <c r="BW1954" s="44"/>
      <c r="BX1954" s="53"/>
      <c r="BY1954" s="45"/>
      <c r="BZ1954" s="37"/>
      <c r="CA1954" s="54" t="str">
        <f t="shared" si="368"/>
        <v>PENDIENTE EJECUTORIA</v>
      </c>
      <c r="CB1954" s="59" t="str">
        <f t="shared" si="377"/>
        <v/>
      </c>
      <c r="CC1954" s="36"/>
      <c r="CD1954" s="40"/>
      <c r="CE1954" s="46"/>
      <c r="CF1954" s="40"/>
      <c r="CG1954" s="40"/>
      <c r="CH1954" s="40"/>
      <c r="CI1954" s="36"/>
      <c r="CJ1954" s="47"/>
      <c r="CK1954" s="40"/>
      <c r="CL1954" s="40"/>
      <c r="CM1954" s="40"/>
      <c r="CN1954" s="40"/>
    </row>
    <row r="1955" spans="1:92" ht="42.75" hidden="1">
      <c r="A1955" s="49" t="str">
        <f t="shared" si="369"/>
        <v>SIN GESTIÓN</v>
      </c>
      <c r="B1955" s="58"/>
      <c r="C1955" s="37"/>
      <c r="D1955" s="37"/>
      <c r="E1955" s="49" t="str">
        <f t="shared" si="370"/>
        <v>PENDIENTE NOTIFICACIÓN</v>
      </c>
      <c r="F1955" s="141" t="str">
        <f t="shared" si="371"/>
        <v>PENDIENTE NOTIFICACIÓN</v>
      </c>
      <c r="G1955" s="49" t="str">
        <f t="shared" si="372"/>
        <v/>
      </c>
      <c r="H1955" s="51" t="str">
        <f ca="1">IF(
L1955="",
"",
IF(
NETWORKDAYS(L1955,IF(M1955&lt;&gt;"",M1955,TODAY()),FESTIVOS_CO!A:A)&gt;2,
"VENCIDO",
IF(
NETWORKDAYS(L1955,IF(M1955&lt;&gt;"",M1955,TODAY()),FESTIVOS_CO!A:A)=2,
"ALERTA",
"A TIEMPO"
)))</f>
        <v/>
      </c>
      <c r="I1955" s="40"/>
      <c r="J1955" s="36"/>
      <c r="K1955" s="37"/>
      <c r="L1955" s="50"/>
      <c r="M1955" s="37"/>
      <c r="N1955" s="52"/>
      <c r="O1955" s="52"/>
      <c r="P1955" s="36"/>
      <c r="Q1955" s="36"/>
      <c r="R1955" s="40"/>
      <c r="S1955" s="36"/>
      <c r="T1955" s="40"/>
      <c r="U1955" s="40"/>
      <c r="V1955" s="81"/>
      <c r="W1955" s="40"/>
      <c r="X1955" s="40"/>
      <c r="Y1955" s="40"/>
      <c r="Z1955" s="38" t="str">
        <f>IFERROR(VLOOKUP(Y1955,DIRECTORIO!A:B,2,FALSE),"")</f>
        <v/>
      </c>
      <c r="AA1955" s="40"/>
      <c r="AB1955" s="40"/>
      <c r="AC1955" s="40"/>
      <c r="AD1955" s="40"/>
      <c r="AE1955" s="40"/>
      <c r="AF1955" s="40"/>
      <c r="AG1955" s="41" t="s">
        <v>109</v>
      </c>
      <c r="AH1955" s="42"/>
      <c r="AI1955" s="54" t="str">
        <f t="shared" ca="1" si="373"/>
        <v>PENDIENTE NOTIFICACIÓN ELECTRÓNICA</v>
      </c>
      <c r="AJ1955" s="37"/>
      <c r="AK1955" s="37"/>
      <c r="AL1955" s="37"/>
      <c r="AM1955" s="53" t="str">
        <f>IF(AK1955="","",WORKDAY(AK1955,5,FESTIVOS_CO!A:A))</f>
        <v/>
      </c>
      <c r="AN1955" s="37"/>
      <c r="AO1955" s="37"/>
      <c r="AP1955" s="54" t="str">
        <f t="shared" ca="1" si="378"/>
        <v>NO APLICA</v>
      </c>
      <c r="AQ1955" s="36"/>
      <c r="AR1955" s="43"/>
      <c r="AS1955" s="37"/>
      <c r="AT1955" s="36"/>
      <c r="AU1955" s="37"/>
      <c r="AV1955" s="36"/>
      <c r="AW1955" s="36"/>
      <c r="AX1955" s="37"/>
      <c r="AY1955" s="140" t="str">
        <f>IF(AU1955="","",WORKDAY(AU1955,5,FESTIVOS_CO!A:A))</f>
        <v/>
      </c>
      <c r="AZ1955" s="54" t="str">
        <f t="shared" ca="1" si="375"/>
        <v>NO APLICA</v>
      </c>
      <c r="BA1955" s="55" t="str">
        <f>IF(AX1955="","",WORKDAY(AX1955,5,FESTIVOS_CO!A:A))</f>
        <v/>
      </c>
      <c r="BB1955" s="39"/>
      <c r="BC1955" s="40"/>
      <c r="BD1955" s="40"/>
      <c r="BE1955" s="56" t="str">
        <f t="shared" ca="1" si="376"/>
        <v>NO APLICA</v>
      </c>
      <c r="BF1955" s="37"/>
      <c r="BG1955" s="45"/>
      <c r="BH1955" s="37"/>
      <c r="BI1955" s="36"/>
      <c r="BJ1955" s="37"/>
      <c r="BK1955" s="36"/>
      <c r="BL1955" s="36"/>
      <c r="BM1955" s="53" t="str">
        <f>IF(BJ1955="","",WORKDAY(BJ1955,5,FESTIVOS_CO!A:A))</f>
        <v/>
      </c>
      <c r="BN1955" s="57" t="str">
        <f t="shared" ca="1" si="374"/>
        <v>PENDIENTE HACER AVISO</v>
      </c>
      <c r="BO1955" s="54" t="str">
        <f t="shared" ca="1" si="367"/>
        <v>EN TRÁMITE NOTIF. POR AVISO</v>
      </c>
      <c r="BP1955" s="37"/>
      <c r="BQ1955" s="53" t="str">
        <f>IF(BP1955="","",WORKDAY(BP1955,5,FESTIVOS_CO!A:A))</f>
        <v/>
      </c>
      <c r="BR1955" s="37"/>
      <c r="BS1955" s="36"/>
      <c r="BT1955" s="38"/>
      <c r="BU1955" s="58" t="e">
        <f>VLOOKUP(BT1955,Hoja2!$C:$D,2,0)</f>
        <v>#N/A</v>
      </c>
      <c r="BV1955" s="80" t="str">
        <f>IF(
AND(AO1955="",BD1955="",BQ1955=""),
"EN PROCESO NOTIFICACION / COMUNICACION",
IF(
BT1955="",
"NO APLICA",
IF(
BU1955=60,
IF(AO1955&lt;&gt;"",AO1955,IF(BD1955&lt;&gt;"",BD1955,BQ1955))+60,
WORKDAY(
IF(AO1955&lt;&gt;"",AO1955,IF(BD1955&lt;&gt;"",BD1955,BQ1955)),
BU1955,
FESTIVOS_CO!A:A
)
)
))</f>
        <v>EN PROCESO NOTIFICACION / COMUNICACION</v>
      </c>
      <c r="BW1955" s="44"/>
      <c r="BX1955" s="53"/>
      <c r="BY1955" s="45"/>
      <c r="BZ1955" s="37"/>
      <c r="CA1955" s="54" t="str">
        <f t="shared" si="368"/>
        <v>PENDIENTE EJECUTORIA</v>
      </c>
      <c r="CB1955" s="59" t="str">
        <f t="shared" si="377"/>
        <v/>
      </c>
      <c r="CC1955" s="36"/>
      <c r="CD1955" s="40"/>
      <c r="CE1955" s="46"/>
      <c r="CF1955" s="40"/>
      <c r="CG1955" s="40"/>
      <c r="CH1955" s="40"/>
      <c r="CI1955" s="36"/>
      <c r="CJ1955" s="47"/>
      <c r="CK1955" s="40"/>
      <c r="CL1955" s="40"/>
      <c r="CM1955" s="40"/>
      <c r="CN1955" s="40"/>
    </row>
    <row r="1956" spans="1:92" ht="42.75" hidden="1">
      <c r="A1956" s="49" t="str">
        <f t="shared" si="369"/>
        <v>SIN GESTIÓN</v>
      </c>
      <c r="B1956" s="58"/>
      <c r="C1956" s="37"/>
      <c r="D1956" s="37"/>
      <c r="E1956" s="49" t="str">
        <f t="shared" si="370"/>
        <v>PENDIENTE NOTIFICACIÓN</v>
      </c>
      <c r="F1956" s="141" t="str">
        <f t="shared" si="371"/>
        <v>PENDIENTE NOTIFICACIÓN</v>
      </c>
      <c r="G1956" s="49" t="str">
        <f t="shared" si="372"/>
        <v/>
      </c>
      <c r="H1956" s="51" t="str">
        <f ca="1">IF(
L1956="",
"",
IF(
NETWORKDAYS(L1956,IF(M1956&lt;&gt;"",M1956,TODAY()),FESTIVOS_CO!A:A)&gt;2,
"VENCIDO",
IF(
NETWORKDAYS(L1956,IF(M1956&lt;&gt;"",M1956,TODAY()),FESTIVOS_CO!A:A)=2,
"ALERTA",
"A TIEMPO"
)))</f>
        <v/>
      </c>
      <c r="I1956" s="40"/>
      <c r="J1956" s="36"/>
      <c r="K1956" s="37"/>
      <c r="L1956" s="50"/>
      <c r="M1956" s="37"/>
      <c r="N1956" s="52"/>
      <c r="O1956" s="52"/>
      <c r="P1956" s="36"/>
      <c r="Q1956" s="36"/>
      <c r="R1956" s="40"/>
      <c r="S1956" s="36"/>
      <c r="T1956" s="40"/>
      <c r="U1956" s="40"/>
      <c r="V1956" s="81"/>
      <c r="W1956" s="40"/>
      <c r="X1956" s="40"/>
      <c r="Y1956" s="40"/>
      <c r="Z1956" s="38" t="str">
        <f>IFERROR(VLOOKUP(Y1956,DIRECTORIO!A:B,2,FALSE),"")</f>
        <v/>
      </c>
      <c r="AA1956" s="40"/>
      <c r="AB1956" s="40"/>
      <c r="AC1956" s="40"/>
      <c r="AD1956" s="40"/>
      <c r="AE1956" s="40"/>
      <c r="AF1956" s="40"/>
      <c r="AG1956" s="41" t="s">
        <v>109</v>
      </c>
      <c r="AH1956" s="42"/>
      <c r="AI1956" s="54" t="str">
        <f t="shared" ca="1" si="373"/>
        <v>PENDIENTE NOTIFICACIÓN ELECTRÓNICA</v>
      </c>
      <c r="AJ1956" s="37"/>
      <c r="AK1956" s="37"/>
      <c r="AL1956" s="37"/>
      <c r="AM1956" s="53" t="str">
        <f>IF(AK1956="","",WORKDAY(AK1956,5,FESTIVOS_CO!A:A))</f>
        <v/>
      </c>
      <c r="AN1956" s="37"/>
      <c r="AO1956" s="37"/>
      <c r="AP1956" s="54" t="str">
        <f t="shared" ca="1" si="378"/>
        <v>NO APLICA</v>
      </c>
      <c r="AQ1956" s="36"/>
      <c r="AR1956" s="43"/>
      <c r="AS1956" s="37"/>
      <c r="AT1956" s="36"/>
      <c r="AU1956" s="37"/>
      <c r="AV1956" s="36"/>
      <c r="AW1956" s="36"/>
      <c r="AX1956" s="37"/>
      <c r="AY1956" s="140" t="str">
        <f>IF(AU1956="","",WORKDAY(AU1956,5,FESTIVOS_CO!A:A))</f>
        <v/>
      </c>
      <c r="AZ1956" s="54" t="str">
        <f t="shared" ca="1" si="375"/>
        <v>NO APLICA</v>
      </c>
      <c r="BA1956" s="55" t="str">
        <f>IF(AX1956="","",WORKDAY(AX1956,5,FESTIVOS_CO!A:A))</f>
        <v/>
      </c>
      <c r="BB1956" s="39"/>
      <c r="BC1956" s="40"/>
      <c r="BD1956" s="40"/>
      <c r="BE1956" s="56" t="str">
        <f t="shared" ca="1" si="376"/>
        <v>NO APLICA</v>
      </c>
      <c r="BF1956" s="37"/>
      <c r="BG1956" s="45"/>
      <c r="BH1956" s="37"/>
      <c r="BI1956" s="36"/>
      <c r="BJ1956" s="37"/>
      <c r="BK1956" s="36"/>
      <c r="BL1956" s="36"/>
      <c r="BM1956" s="53" t="str">
        <f>IF(BJ1956="","",WORKDAY(BJ1956,5,FESTIVOS_CO!A:A))</f>
        <v/>
      </c>
      <c r="BN1956" s="57" t="str">
        <f t="shared" ca="1" si="374"/>
        <v>PENDIENTE HACER AVISO</v>
      </c>
      <c r="BO1956" s="54" t="str">
        <f t="shared" ca="1" si="367"/>
        <v>EN TRÁMITE NOTIF. POR AVISO</v>
      </c>
      <c r="BP1956" s="37"/>
      <c r="BQ1956" s="53" t="str">
        <f>IF(BP1956="","",WORKDAY(BP1956,5,FESTIVOS_CO!A:A))</f>
        <v/>
      </c>
      <c r="BR1956" s="37"/>
      <c r="BS1956" s="36"/>
      <c r="BT1956" s="38"/>
      <c r="BU1956" s="58" t="e">
        <f>VLOOKUP(BT1956,Hoja2!$C:$D,2,0)</f>
        <v>#N/A</v>
      </c>
      <c r="BV1956" s="80" t="str">
        <f>IF(
AND(AO1956="",BD1956="",BQ1956=""),
"EN PROCESO NOTIFICACION / COMUNICACION",
IF(
BT1956="",
"NO APLICA",
IF(
BU1956=60,
IF(AO1956&lt;&gt;"",AO1956,IF(BD1956&lt;&gt;"",BD1956,BQ1956))+60,
WORKDAY(
IF(AO1956&lt;&gt;"",AO1956,IF(BD1956&lt;&gt;"",BD1956,BQ1956)),
BU1956,
FESTIVOS_CO!A:A
)
)
))</f>
        <v>EN PROCESO NOTIFICACION / COMUNICACION</v>
      </c>
      <c r="BW1956" s="44"/>
      <c r="BX1956" s="53"/>
      <c r="BY1956" s="45"/>
      <c r="BZ1956" s="37"/>
      <c r="CA1956" s="54" t="str">
        <f t="shared" si="368"/>
        <v>PENDIENTE EJECUTORIA</v>
      </c>
      <c r="CB1956" s="59" t="str">
        <f t="shared" si="377"/>
        <v/>
      </c>
      <c r="CC1956" s="36"/>
      <c r="CD1956" s="40"/>
      <c r="CE1956" s="46"/>
      <c r="CF1956" s="40"/>
      <c r="CG1956" s="40"/>
      <c r="CH1956" s="40"/>
      <c r="CI1956" s="36"/>
      <c r="CJ1956" s="47"/>
      <c r="CK1956" s="40"/>
      <c r="CL1956" s="40"/>
      <c r="CM1956" s="40"/>
      <c r="CN1956" s="40"/>
    </row>
    <row r="1957" spans="1:92" ht="42.75" hidden="1">
      <c r="A1957" s="49" t="str">
        <f t="shared" si="369"/>
        <v>SIN GESTIÓN</v>
      </c>
      <c r="B1957" s="58"/>
      <c r="C1957" s="37"/>
      <c r="D1957" s="37"/>
      <c r="E1957" s="49" t="str">
        <f t="shared" si="370"/>
        <v>PENDIENTE NOTIFICACIÓN</v>
      </c>
      <c r="F1957" s="141" t="str">
        <f t="shared" si="371"/>
        <v>PENDIENTE NOTIFICACIÓN</v>
      </c>
      <c r="G1957" s="49" t="str">
        <f t="shared" si="372"/>
        <v/>
      </c>
      <c r="H1957" s="51" t="str">
        <f ca="1">IF(
L1957="",
"",
IF(
NETWORKDAYS(L1957,IF(M1957&lt;&gt;"",M1957,TODAY()),FESTIVOS_CO!A:A)&gt;2,
"VENCIDO",
IF(
NETWORKDAYS(L1957,IF(M1957&lt;&gt;"",M1957,TODAY()),FESTIVOS_CO!A:A)=2,
"ALERTA",
"A TIEMPO"
)))</f>
        <v/>
      </c>
      <c r="I1957" s="40"/>
      <c r="J1957" s="36"/>
      <c r="K1957" s="37"/>
      <c r="L1957" s="50"/>
      <c r="M1957" s="37"/>
      <c r="N1957" s="52"/>
      <c r="O1957" s="52"/>
      <c r="P1957" s="36"/>
      <c r="Q1957" s="36"/>
      <c r="R1957" s="40"/>
      <c r="S1957" s="36"/>
      <c r="T1957" s="40"/>
      <c r="U1957" s="40"/>
      <c r="V1957" s="81"/>
      <c r="W1957" s="40"/>
      <c r="X1957" s="40"/>
      <c r="Y1957" s="40"/>
      <c r="Z1957" s="38" t="str">
        <f>IFERROR(VLOOKUP(Y1957,DIRECTORIO!A:B,2,FALSE),"")</f>
        <v/>
      </c>
      <c r="AA1957" s="40"/>
      <c r="AB1957" s="40"/>
      <c r="AC1957" s="40"/>
      <c r="AD1957" s="40"/>
      <c r="AE1957" s="40"/>
      <c r="AF1957" s="40"/>
      <c r="AG1957" s="41" t="s">
        <v>109</v>
      </c>
      <c r="AH1957" s="42"/>
      <c r="AI1957" s="54" t="str">
        <f t="shared" ca="1" si="373"/>
        <v>PENDIENTE NOTIFICACIÓN ELECTRÓNICA</v>
      </c>
      <c r="AJ1957" s="37"/>
      <c r="AK1957" s="37"/>
      <c r="AL1957" s="37"/>
      <c r="AM1957" s="53" t="str">
        <f>IF(AK1957="","",WORKDAY(AK1957,5,FESTIVOS_CO!A:A))</f>
        <v/>
      </c>
      <c r="AN1957" s="37"/>
      <c r="AO1957" s="37"/>
      <c r="AP1957" s="54" t="str">
        <f t="shared" ca="1" si="378"/>
        <v>NO APLICA</v>
      </c>
      <c r="AQ1957" s="36"/>
      <c r="AR1957" s="43"/>
      <c r="AS1957" s="37"/>
      <c r="AT1957" s="36"/>
      <c r="AU1957" s="37"/>
      <c r="AV1957" s="36"/>
      <c r="AW1957" s="36"/>
      <c r="AX1957" s="37"/>
      <c r="AY1957" s="140" t="str">
        <f>IF(AU1957="","",WORKDAY(AU1957,5,FESTIVOS_CO!A:A))</f>
        <v/>
      </c>
      <c r="AZ1957" s="54" t="str">
        <f t="shared" ca="1" si="375"/>
        <v>NO APLICA</v>
      </c>
      <c r="BA1957" s="55" t="str">
        <f>IF(AX1957="","",WORKDAY(AX1957,5,FESTIVOS_CO!A:A))</f>
        <v/>
      </c>
      <c r="BB1957" s="39"/>
      <c r="BC1957" s="40"/>
      <c r="BD1957" s="40"/>
      <c r="BE1957" s="56" t="str">
        <f t="shared" ca="1" si="376"/>
        <v>NO APLICA</v>
      </c>
      <c r="BF1957" s="37"/>
      <c r="BG1957" s="45"/>
      <c r="BH1957" s="37"/>
      <c r="BI1957" s="36"/>
      <c r="BJ1957" s="37"/>
      <c r="BK1957" s="36"/>
      <c r="BL1957" s="36"/>
      <c r="BM1957" s="53" t="str">
        <f>IF(BJ1957="","",WORKDAY(BJ1957,5,FESTIVOS_CO!A:A))</f>
        <v/>
      </c>
      <c r="BN1957" s="57" t="str">
        <f t="shared" ca="1" si="374"/>
        <v>PENDIENTE HACER AVISO</v>
      </c>
      <c r="BO1957" s="54" t="str">
        <f t="shared" ca="1" si="367"/>
        <v>EN TRÁMITE NOTIF. POR AVISO</v>
      </c>
      <c r="BP1957" s="37"/>
      <c r="BQ1957" s="53" t="str">
        <f>IF(BP1957="","",WORKDAY(BP1957,5,FESTIVOS_CO!A:A))</f>
        <v/>
      </c>
      <c r="BR1957" s="37"/>
      <c r="BS1957" s="36"/>
      <c r="BT1957" s="38"/>
      <c r="BU1957" s="58" t="e">
        <f>VLOOKUP(BT1957,Hoja2!$C:$D,2,0)</f>
        <v>#N/A</v>
      </c>
      <c r="BV1957" s="80" t="str">
        <f>IF(
AND(AO1957="",BD1957="",BQ1957=""),
"EN PROCESO NOTIFICACION / COMUNICACION",
IF(
BT1957="",
"NO APLICA",
IF(
BU1957=60,
IF(AO1957&lt;&gt;"",AO1957,IF(BD1957&lt;&gt;"",BD1957,BQ1957))+60,
WORKDAY(
IF(AO1957&lt;&gt;"",AO1957,IF(BD1957&lt;&gt;"",BD1957,BQ1957)),
BU1957,
FESTIVOS_CO!A:A
)
)
))</f>
        <v>EN PROCESO NOTIFICACION / COMUNICACION</v>
      </c>
      <c r="BW1957" s="44"/>
      <c r="BX1957" s="53"/>
      <c r="BY1957" s="45"/>
      <c r="BZ1957" s="37"/>
      <c r="CA1957" s="54" t="str">
        <f t="shared" si="368"/>
        <v>PENDIENTE EJECUTORIA</v>
      </c>
      <c r="CB1957" s="59" t="str">
        <f t="shared" si="377"/>
        <v/>
      </c>
      <c r="CC1957" s="36"/>
      <c r="CD1957" s="40"/>
      <c r="CE1957" s="46"/>
      <c r="CF1957" s="40"/>
      <c r="CG1957" s="40"/>
      <c r="CH1957" s="40"/>
      <c r="CI1957" s="36"/>
      <c r="CJ1957" s="47"/>
      <c r="CK1957" s="40"/>
      <c r="CL1957" s="40"/>
      <c r="CM1957" s="40"/>
      <c r="CN1957" s="40"/>
    </row>
    <row r="1958" spans="1:92" ht="42.75" hidden="1">
      <c r="A1958" s="49" t="str">
        <f t="shared" si="369"/>
        <v>SIN GESTIÓN</v>
      </c>
      <c r="B1958" s="58"/>
      <c r="C1958" s="37"/>
      <c r="D1958" s="37"/>
      <c r="E1958" s="49" t="str">
        <f t="shared" si="370"/>
        <v>PENDIENTE NOTIFICACIÓN</v>
      </c>
      <c r="F1958" s="141" t="str">
        <f t="shared" si="371"/>
        <v>PENDIENTE NOTIFICACIÓN</v>
      </c>
      <c r="G1958" s="49" t="str">
        <f t="shared" si="372"/>
        <v/>
      </c>
      <c r="H1958" s="51" t="str">
        <f ca="1">IF(
L1958="",
"",
IF(
NETWORKDAYS(L1958,IF(M1958&lt;&gt;"",M1958,TODAY()),FESTIVOS_CO!A:A)&gt;2,
"VENCIDO",
IF(
NETWORKDAYS(L1958,IF(M1958&lt;&gt;"",M1958,TODAY()),FESTIVOS_CO!A:A)=2,
"ALERTA",
"A TIEMPO"
)))</f>
        <v/>
      </c>
      <c r="I1958" s="40"/>
      <c r="J1958" s="36"/>
      <c r="K1958" s="37"/>
      <c r="L1958" s="50"/>
      <c r="M1958" s="37"/>
      <c r="N1958" s="52"/>
      <c r="O1958" s="52"/>
      <c r="P1958" s="36"/>
      <c r="Q1958" s="36"/>
      <c r="R1958" s="40"/>
      <c r="S1958" s="36"/>
      <c r="T1958" s="40"/>
      <c r="U1958" s="40"/>
      <c r="V1958" s="81"/>
      <c r="W1958" s="40"/>
      <c r="X1958" s="40"/>
      <c r="Y1958" s="40"/>
      <c r="Z1958" s="38" t="str">
        <f>IFERROR(VLOOKUP(Y1958,DIRECTORIO!A:B,2,FALSE),"")</f>
        <v/>
      </c>
      <c r="AA1958" s="40"/>
      <c r="AB1958" s="40"/>
      <c r="AC1958" s="40"/>
      <c r="AD1958" s="40"/>
      <c r="AE1958" s="40"/>
      <c r="AF1958" s="40"/>
      <c r="AG1958" s="41" t="s">
        <v>109</v>
      </c>
      <c r="AH1958" s="42"/>
      <c r="AI1958" s="54" t="str">
        <f t="shared" ca="1" si="373"/>
        <v>PENDIENTE NOTIFICACIÓN ELECTRÓNICA</v>
      </c>
      <c r="AJ1958" s="37"/>
      <c r="AK1958" s="37"/>
      <c r="AL1958" s="37"/>
      <c r="AM1958" s="53" t="str">
        <f>IF(AK1958="","",WORKDAY(AK1958,5,FESTIVOS_CO!A:A))</f>
        <v/>
      </c>
      <c r="AN1958" s="37"/>
      <c r="AO1958" s="37"/>
      <c r="AP1958" s="54" t="str">
        <f t="shared" ca="1" si="378"/>
        <v>NO APLICA</v>
      </c>
      <c r="AQ1958" s="36"/>
      <c r="AR1958" s="43"/>
      <c r="AS1958" s="37"/>
      <c r="AT1958" s="36"/>
      <c r="AU1958" s="37"/>
      <c r="AV1958" s="36"/>
      <c r="AW1958" s="36"/>
      <c r="AX1958" s="37"/>
      <c r="AY1958" s="140" t="str">
        <f>IF(AU1958="","",WORKDAY(AU1958,5,FESTIVOS_CO!A:A))</f>
        <v/>
      </c>
      <c r="AZ1958" s="54" t="str">
        <f t="shared" ca="1" si="375"/>
        <v>NO APLICA</v>
      </c>
      <c r="BA1958" s="55" t="str">
        <f>IF(AX1958="","",WORKDAY(AX1958,5,FESTIVOS_CO!A:A))</f>
        <v/>
      </c>
      <c r="BB1958" s="39"/>
      <c r="BC1958" s="40"/>
      <c r="BD1958" s="40"/>
      <c r="BE1958" s="56" t="str">
        <f t="shared" ca="1" si="376"/>
        <v>NO APLICA</v>
      </c>
      <c r="BF1958" s="37"/>
      <c r="BG1958" s="45"/>
      <c r="BH1958" s="37"/>
      <c r="BI1958" s="36"/>
      <c r="BJ1958" s="37"/>
      <c r="BK1958" s="36"/>
      <c r="BL1958" s="36"/>
      <c r="BM1958" s="53" t="str">
        <f>IF(BJ1958="","",WORKDAY(BJ1958,5,FESTIVOS_CO!A:A))</f>
        <v/>
      </c>
      <c r="BN1958" s="57" t="str">
        <f t="shared" ca="1" si="374"/>
        <v>PENDIENTE HACER AVISO</v>
      </c>
      <c r="BO1958" s="54" t="str">
        <f t="shared" ca="1" si="367"/>
        <v>EN TRÁMITE NOTIF. POR AVISO</v>
      </c>
      <c r="BP1958" s="37"/>
      <c r="BQ1958" s="53" t="str">
        <f>IF(BP1958="","",WORKDAY(BP1958,5,FESTIVOS_CO!A:A))</f>
        <v/>
      </c>
      <c r="BR1958" s="37"/>
      <c r="BS1958" s="36"/>
      <c r="BT1958" s="38"/>
      <c r="BU1958" s="58" t="e">
        <f>VLOOKUP(BT1958,Hoja2!$C:$D,2,0)</f>
        <v>#N/A</v>
      </c>
      <c r="BV1958" s="80" t="str">
        <f>IF(
AND(AO1958="",BD1958="",BQ1958=""),
"EN PROCESO NOTIFICACION / COMUNICACION",
IF(
BT1958="",
"NO APLICA",
IF(
BU1958=60,
IF(AO1958&lt;&gt;"",AO1958,IF(BD1958&lt;&gt;"",BD1958,BQ1958))+60,
WORKDAY(
IF(AO1958&lt;&gt;"",AO1958,IF(BD1958&lt;&gt;"",BD1958,BQ1958)),
BU1958,
FESTIVOS_CO!A:A
)
)
))</f>
        <v>EN PROCESO NOTIFICACION / COMUNICACION</v>
      </c>
      <c r="BW1958" s="44"/>
      <c r="BX1958" s="53"/>
      <c r="BY1958" s="45"/>
      <c r="BZ1958" s="37"/>
      <c r="CA1958" s="54" t="str">
        <f t="shared" si="368"/>
        <v>PENDIENTE EJECUTORIA</v>
      </c>
      <c r="CB1958" s="59" t="str">
        <f t="shared" si="377"/>
        <v/>
      </c>
      <c r="CC1958" s="36"/>
      <c r="CD1958" s="40"/>
      <c r="CE1958" s="46"/>
      <c r="CF1958" s="40"/>
      <c r="CG1958" s="40"/>
      <c r="CH1958" s="40"/>
      <c r="CI1958" s="36"/>
      <c r="CJ1958" s="47"/>
      <c r="CK1958" s="40"/>
      <c r="CL1958" s="40"/>
      <c r="CM1958" s="40"/>
      <c r="CN1958" s="40"/>
    </row>
    <row r="1959" spans="1:92" ht="42.75" hidden="1">
      <c r="A1959" s="49" t="str">
        <f t="shared" si="369"/>
        <v>SIN GESTIÓN</v>
      </c>
      <c r="B1959" s="58"/>
      <c r="C1959" s="37"/>
      <c r="D1959" s="37"/>
      <c r="E1959" s="49" t="str">
        <f t="shared" si="370"/>
        <v>PENDIENTE NOTIFICACIÓN</v>
      </c>
      <c r="F1959" s="141" t="str">
        <f t="shared" si="371"/>
        <v>PENDIENTE NOTIFICACIÓN</v>
      </c>
      <c r="G1959" s="49" t="str">
        <f t="shared" si="372"/>
        <v/>
      </c>
      <c r="H1959" s="51" t="str">
        <f ca="1">IF(
L1959="",
"",
IF(
NETWORKDAYS(L1959,IF(M1959&lt;&gt;"",M1959,TODAY()),FESTIVOS_CO!A:A)&gt;2,
"VENCIDO",
IF(
NETWORKDAYS(L1959,IF(M1959&lt;&gt;"",M1959,TODAY()),FESTIVOS_CO!A:A)=2,
"ALERTA",
"A TIEMPO"
)))</f>
        <v/>
      </c>
      <c r="I1959" s="40"/>
      <c r="J1959" s="36"/>
      <c r="K1959" s="37"/>
      <c r="L1959" s="50"/>
      <c r="M1959" s="37"/>
      <c r="N1959" s="52"/>
      <c r="O1959" s="52"/>
      <c r="P1959" s="36"/>
      <c r="Q1959" s="36"/>
      <c r="R1959" s="40"/>
      <c r="S1959" s="36"/>
      <c r="T1959" s="40"/>
      <c r="U1959" s="40"/>
      <c r="V1959" s="81"/>
      <c r="W1959" s="40"/>
      <c r="X1959" s="40"/>
      <c r="Y1959" s="40"/>
      <c r="Z1959" s="38" t="str">
        <f>IFERROR(VLOOKUP(Y1959,DIRECTORIO!A:B,2,FALSE),"")</f>
        <v/>
      </c>
      <c r="AA1959" s="40"/>
      <c r="AB1959" s="40"/>
      <c r="AC1959" s="40"/>
      <c r="AD1959" s="40"/>
      <c r="AE1959" s="40"/>
      <c r="AF1959" s="40"/>
      <c r="AG1959" s="41" t="s">
        <v>109</v>
      </c>
      <c r="AH1959" s="42"/>
      <c r="AI1959" s="54" t="str">
        <f t="shared" ca="1" si="373"/>
        <v>PENDIENTE NOTIFICACIÓN ELECTRÓNICA</v>
      </c>
      <c r="AJ1959" s="37"/>
      <c r="AK1959" s="37"/>
      <c r="AL1959" s="37"/>
      <c r="AM1959" s="53" t="str">
        <f>IF(AK1959="","",WORKDAY(AK1959,5,FESTIVOS_CO!A:A))</f>
        <v/>
      </c>
      <c r="AN1959" s="37"/>
      <c r="AO1959" s="37"/>
      <c r="AP1959" s="54" t="str">
        <f t="shared" ca="1" si="378"/>
        <v>NO APLICA</v>
      </c>
      <c r="AQ1959" s="36"/>
      <c r="AR1959" s="43"/>
      <c r="AS1959" s="37"/>
      <c r="AT1959" s="36"/>
      <c r="AU1959" s="37"/>
      <c r="AV1959" s="36"/>
      <c r="AW1959" s="36"/>
      <c r="AX1959" s="37"/>
      <c r="AY1959" s="140" t="str">
        <f>IF(AU1959="","",WORKDAY(AU1959,5,FESTIVOS_CO!A:A))</f>
        <v/>
      </c>
      <c r="AZ1959" s="54" t="str">
        <f t="shared" ca="1" si="375"/>
        <v>NO APLICA</v>
      </c>
      <c r="BA1959" s="55" t="str">
        <f>IF(AX1959="","",WORKDAY(AX1959,5,FESTIVOS_CO!A:A))</f>
        <v/>
      </c>
      <c r="BB1959" s="39"/>
      <c r="BC1959" s="40"/>
      <c r="BD1959" s="40"/>
      <c r="BE1959" s="56" t="str">
        <f t="shared" ca="1" si="376"/>
        <v>NO APLICA</v>
      </c>
      <c r="BF1959" s="37"/>
      <c r="BG1959" s="45"/>
      <c r="BH1959" s="37"/>
      <c r="BI1959" s="36"/>
      <c r="BJ1959" s="37"/>
      <c r="BK1959" s="36"/>
      <c r="BL1959" s="36"/>
      <c r="BM1959" s="53" t="str">
        <f>IF(BJ1959="","",WORKDAY(BJ1959,5,FESTIVOS_CO!A:A))</f>
        <v/>
      </c>
      <c r="BN1959" s="57" t="str">
        <f t="shared" ca="1" si="374"/>
        <v>PENDIENTE HACER AVISO</v>
      </c>
      <c r="BO1959" s="54" t="str">
        <f t="shared" ca="1" si="367"/>
        <v>EN TRÁMITE NOTIF. POR AVISO</v>
      </c>
      <c r="BP1959" s="37"/>
      <c r="BQ1959" s="53" t="str">
        <f>IF(BP1959="","",WORKDAY(BP1959,5,FESTIVOS_CO!A:A))</f>
        <v/>
      </c>
      <c r="BR1959" s="37"/>
      <c r="BS1959" s="36"/>
      <c r="BT1959" s="38"/>
      <c r="BU1959" s="58" t="e">
        <f>VLOOKUP(BT1959,Hoja2!$C:$D,2,0)</f>
        <v>#N/A</v>
      </c>
      <c r="BV1959" s="80" t="str">
        <f>IF(
AND(AO1959="",BD1959="",BQ1959=""),
"EN PROCESO NOTIFICACION / COMUNICACION",
IF(
BT1959="",
"NO APLICA",
IF(
BU1959=60,
IF(AO1959&lt;&gt;"",AO1959,IF(BD1959&lt;&gt;"",BD1959,BQ1959))+60,
WORKDAY(
IF(AO1959&lt;&gt;"",AO1959,IF(BD1959&lt;&gt;"",BD1959,BQ1959)),
BU1959,
FESTIVOS_CO!A:A
)
)
))</f>
        <v>EN PROCESO NOTIFICACION / COMUNICACION</v>
      </c>
      <c r="BW1959" s="44"/>
      <c r="BX1959" s="53"/>
      <c r="BY1959" s="45"/>
      <c r="BZ1959" s="37"/>
      <c r="CA1959" s="54" t="str">
        <f t="shared" si="368"/>
        <v>PENDIENTE EJECUTORIA</v>
      </c>
      <c r="CB1959" s="59" t="str">
        <f t="shared" si="377"/>
        <v/>
      </c>
      <c r="CC1959" s="36"/>
      <c r="CD1959" s="40"/>
      <c r="CE1959" s="46"/>
      <c r="CF1959" s="40"/>
      <c r="CG1959" s="40"/>
      <c r="CH1959" s="40"/>
      <c r="CI1959" s="36"/>
      <c r="CJ1959" s="47"/>
      <c r="CK1959" s="40"/>
      <c r="CL1959" s="40"/>
      <c r="CM1959" s="40"/>
      <c r="CN1959" s="40"/>
    </row>
    <row r="1960" spans="1:92" ht="42.75" hidden="1">
      <c r="A1960" s="49" t="str">
        <f t="shared" si="369"/>
        <v>SIN GESTIÓN</v>
      </c>
      <c r="B1960" s="58"/>
      <c r="C1960" s="37"/>
      <c r="D1960" s="37"/>
      <c r="E1960" s="49" t="str">
        <f t="shared" si="370"/>
        <v>PENDIENTE NOTIFICACIÓN</v>
      </c>
      <c r="F1960" s="141" t="str">
        <f t="shared" si="371"/>
        <v>PENDIENTE NOTIFICACIÓN</v>
      </c>
      <c r="G1960" s="49" t="str">
        <f t="shared" si="372"/>
        <v/>
      </c>
      <c r="H1960" s="51" t="str">
        <f ca="1">IF(
L1960="",
"",
IF(
NETWORKDAYS(L1960,IF(M1960&lt;&gt;"",M1960,TODAY()),FESTIVOS_CO!A:A)&gt;2,
"VENCIDO",
IF(
NETWORKDAYS(L1960,IF(M1960&lt;&gt;"",M1960,TODAY()),FESTIVOS_CO!A:A)=2,
"ALERTA",
"A TIEMPO"
)))</f>
        <v/>
      </c>
      <c r="I1960" s="40"/>
      <c r="J1960" s="36"/>
      <c r="K1960" s="37"/>
      <c r="L1960" s="50"/>
      <c r="M1960" s="37"/>
      <c r="N1960" s="52"/>
      <c r="O1960" s="52"/>
      <c r="P1960" s="36"/>
      <c r="Q1960" s="36"/>
      <c r="R1960" s="40"/>
      <c r="S1960" s="36"/>
      <c r="T1960" s="40"/>
      <c r="U1960" s="40"/>
      <c r="V1960" s="81"/>
      <c r="W1960" s="40"/>
      <c r="X1960" s="40"/>
      <c r="Y1960" s="40"/>
      <c r="Z1960" s="38" t="str">
        <f>IFERROR(VLOOKUP(Y1960,DIRECTORIO!A:B,2,FALSE),"")</f>
        <v/>
      </c>
      <c r="AA1960" s="40"/>
      <c r="AB1960" s="40"/>
      <c r="AC1960" s="40"/>
      <c r="AD1960" s="40"/>
      <c r="AE1960" s="40"/>
      <c r="AF1960" s="40"/>
      <c r="AG1960" s="41" t="s">
        <v>109</v>
      </c>
      <c r="AH1960" s="42"/>
      <c r="AI1960" s="54" t="str">
        <f t="shared" ca="1" si="373"/>
        <v>PENDIENTE NOTIFICACIÓN ELECTRÓNICA</v>
      </c>
      <c r="AJ1960" s="37"/>
      <c r="AK1960" s="37"/>
      <c r="AL1960" s="37"/>
      <c r="AM1960" s="53" t="str">
        <f>IF(AK1960="","",WORKDAY(AK1960,5,FESTIVOS_CO!A:A))</f>
        <v/>
      </c>
      <c r="AN1960" s="37"/>
      <c r="AO1960" s="37"/>
      <c r="AP1960" s="54" t="str">
        <f t="shared" ca="1" si="378"/>
        <v>NO APLICA</v>
      </c>
      <c r="AQ1960" s="36"/>
      <c r="AR1960" s="43"/>
      <c r="AS1960" s="37"/>
      <c r="AT1960" s="36"/>
      <c r="AU1960" s="37"/>
      <c r="AV1960" s="36"/>
      <c r="AW1960" s="36"/>
      <c r="AX1960" s="37"/>
      <c r="AY1960" s="140" t="str">
        <f>IF(AU1960="","",WORKDAY(AU1960,5,FESTIVOS_CO!A:A))</f>
        <v/>
      </c>
      <c r="AZ1960" s="54" t="str">
        <f t="shared" ca="1" si="375"/>
        <v>NO APLICA</v>
      </c>
      <c r="BA1960" s="55" t="str">
        <f>IF(AX1960="","",WORKDAY(AX1960,5,FESTIVOS_CO!A:A))</f>
        <v/>
      </c>
      <c r="BB1960" s="39"/>
      <c r="BC1960" s="40"/>
      <c r="BD1960" s="40"/>
      <c r="BE1960" s="56" t="str">
        <f t="shared" ca="1" si="376"/>
        <v>NO APLICA</v>
      </c>
      <c r="BF1960" s="37"/>
      <c r="BG1960" s="45"/>
      <c r="BH1960" s="37"/>
      <c r="BI1960" s="36"/>
      <c r="BJ1960" s="37"/>
      <c r="BK1960" s="36"/>
      <c r="BL1960" s="36"/>
      <c r="BM1960" s="53" t="str">
        <f>IF(BJ1960="","",WORKDAY(BJ1960,5,FESTIVOS_CO!A:A))</f>
        <v/>
      </c>
      <c r="BN1960" s="57" t="str">
        <f t="shared" ca="1" si="374"/>
        <v>PENDIENTE HACER AVISO</v>
      </c>
      <c r="BO1960" s="54" t="str">
        <f t="shared" ca="1" si="367"/>
        <v>EN TRÁMITE NOTIF. POR AVISO</v>
      </c>
      <c r="BP1960" s="37"/>
      <c r="BQ1960" s="53" t="str">
        <f>IF(BP1960="","",WORKDAY(BP1960,5,FESTIVOS_CO!A:A))</f>
        <v/>
      </c>
      <c r="BR1960" s="37"/>
      <c r="BS1960" s="36"/>
      <c r="BT1960" s="38"/>
      <c r="BU1960" s="58" t="e">
        <f>VLOOKUP(BT1960,Hoja2!$C:$D,2,0)</f>
        <v>#N/A</v>
      </c>
      <c r="BV1960" s="80" t="str">
        <f>IF(
AND(AO1960="",BD1960="",BQ1960=""),
"EN PROCESO NOTIFICACION / COMUNICACION",
IF(
BT1960="",
"NO APLICA",
IF(
BU1960=60,
IF(AO1960&lt;&gt;"",AO1960,IF(BD1960&lt;&gt;"",BD1960,BQ1960))+60,
WORKDAY(
IF(AO1960&lt;&gt;"",AO1960,IF(BD1960&lt;&gt;"",BD1960,BQ1960)),
BU1960,
FESTIVOS_CO!A:A
)
)
))</f>
        <v>EN PROCESO NOTIFICACION / COMUNICACION</v>
      </c>
      <c r="BW1960" s="44"/>
      <c r="BX1960" s="53"/>
      <c r="BY1960" s="45"/>
      <c r="BZ1960" s="37"/>
      <c r="CA1960" s="54" t="str">
        <f t="shared" si="368"/>
        <v>PENDIENTE EJECUTORIA</v>
      </c>
      <c r="CB1960" s="59" t="str">
        <f t="shared" si="377"/>
        <v/>
      </c>
      <c r="CC1960" s="36"/>
      <c r="CD1960" s="40"/>
      <c r="CE1960" s="46"/>
      <c r="CF1960" s="40"/>
      <c r="CG1960" s="40"/>
      <c r="CH1960" s="40"/>
      <c r="CI1960" s="36"/>
      <c r="CJ1960" s="47"/>
      <c r="CK1960" s="40"/>
      <c r="CL1960" s="40"/>
      <c r="CM1960" s="40"/>
      <c r="CN1960" s="40"/>
    </row>
    <row r="1961" spans="1:92" ht="42.75" hidden="1">
      <c r="A1961" s="49" t="str">
        <f t="shared" si="369"/>
        <v>SIN GESTIÓN</v>
      </c>
      <c r="B1961" s="58"/>
      <c r="C1961" s="37"/>
      <c r="D1961" s="37"/>
      <c r="E1961" s="49" t="str">
        <f t="shared" si="370"/>
        <v>PENDIENTE NOTIFICACIÓN</v>
      </c>
      <c r="F1961" s="141" t="str">
        <f t="shared" si="371"/>
        <v>PENDIENTE NOTIFICACIÓN</v>
      </c>
      <c r="G1961" s="49" t="str">
        <f t="shared" si="372"/>
        <v/>
      </c>
      <c r="H1961" s="51" t="str">
        <f ca="1">IF(
L1961="",
"",
IF(
NETWORKDAYS(L1961,IF(M1961&lt;&gt;"",M1961,TODAY()),FESTIVOS_CO!A:A)&gt;2,
"VENCIDO",
IF(
NETWORKDAYS(L1961,IF(M1961&lt;&gt;"",M1961,TODAY()),FESTIVOS_CO!A:A)=2,
"ALERTA",
"A TIEMPO"
)))</f>
        <v/>
      </c>
      <c r="I1961" s="40"/>
      <c r="J1961" s="36"/>
      <c r="K1961" s="37"/>
      <c r="L1961" s="50"/>
      <c r="M1961" s="37"/>
      <c r="N1961" s="52"/>
      <c r="O1961" s="52"/>
      <c r="P1961" s="36"/>
      <c r="Q1961" s="36"/>
      <c r="R1961" s="40"/>
      <c r="S1961" s="36"/>
      <c r="T1961" s="40"/>
      <c r="U1961" s="40"/>
      <c r="V1961" s="81"/>
      <c r="W1961" s="40"/>
      <c r="X1961" s="40"/>
      <c r="Y1961" s="40"/>
      <c r="Z1961" s="38" t="str">
        <f>IFERROR(VLOOKUP(Y1961,DIRECTORIO!A:B,2,FALSE),"")</f>
        <v/>
      </c>
      <c r="AA1961" s="40"/>
      <c r="AB1961" s="40"/>
      <c r="AC1961" s="40"/>
      <c r="AD1961" s="40"/>
      <c r="AE1961" s="40"/>
      <c r="AF1961" s="40"/>
      <c r="AG1961" s="41" t="s">
        <v>109</v>
      </c>
      <c r="AH1961" s="42"/>
      <c r="AI1961" s="54" t="str">
        <f t="shared" ca="1" si="373"/>
        <v>PENDIENTE NOTIFICACIÓN ELECTRÓNICA</v>
      </c>
      <c r="AJ1961" s="37"/>
      <c r="AK1961" s="37"/>
      <c r="AL1961" s="37"/>
      <c r="AM1961" s="53" t="str">
        <f>IF(AK1961="","",WORKDAY(AK1961,5,FESTIVOS_CO!A:A))</f>
        <v/>
      </c>
      <c r="AN1961" s="37"/>
      <c r="AO1961" s="37"/>
      <c r="AP1961" s="54" t="str">
        <f t="shared" ca="1" si="378"/>
        <v>NO APLICA</v>
      </c>
      <c r="AQ1961" s="36"/>
      <c r="AR1961" s="43"/>
      <c r="AS1961" s="37"/>
      <c r="AT1961" s="36"/>
      <c r="AU1961" s="37"/>
      <c r="AV1961" s="36"/>
      <c r="AW1961" s="36"/>
      <c r="AX1961" s="37"/>
      <c r="AY1961" s="140" t="str">
        <f>IF(AU1961="","",WORKDAY(AU1961,5,FESTIVOS_CO!A:A))</f>
        <v/>
      </c>
      <c r="AZ1961" s="54" t="str">
        <f t="shared" ca="1" si="375"/>
        <v>NO APLICA</v>
      </c>
      <c r="BA1961" s="55" t="str">
        <f>IF(AX1961="","",WORKDAY(AX1961,5,FESTIVOS_CO!A:A))</f>
        <v/>
      </c>
      <c r="BB1961" s="39"/>
      <c r="BC1961" s="40"/>
      <c r="BD1961" s="40"/>
      <c r="BE1961" s="56" t="str">
        <f t="shared" ca="1" si="376"/>
        <v>NO APLICA</v>
      </c>
      <c r="BF1961" s="37"/>
      <c r="BG1961" s="45"/>
      <c r="BH1961" s="37"/>
      <c r="BI1961" s="36"/>
      <c r="BJ1961" s="37"/>
      <c r="BK1961" s="36"/>
      <c r="BL1961" s="36"/>
      <c r="BM1961" s="53" t="str">
        <f>IF(BJ1961="","",WORKDAY(BJ1961,5,FESTIVOS_CO!A:A))</f>
        <v/>
      </c>
      <c r="BN1961" s="57" t="str">
        <f t="shared" ca="1" si="374"/>
        <v>PENDIENTE HACER AVISO</v>
      </c>
      <c r="BO1961" s="54" t="str">
        <f t="shared" ca="1" si="367"/>
        <v>EN TRÁMITE NOTIF. POR AVISO</v>
      </c>
      <c r="BP1961" s="37"/>
      <c r="BQ1961" s="53" t="str">
        <f>IF(BP1961="","",WORKDAY(BP1961,5,FESTIVOS_CO!A:A))</f>
        <v/>
      </c>
      <c r="BR1961" s="37"/>
      <c r="BS1961" s="36"/>
      <c r="BT1961" s="38"/>
      <c r="BU1961" s="58" t="e">
        <f>VLOOKUP(BT1961,Hoja2!$C:$D,2,0)</f>
        <v>#N/A</v>
      </c>
      <c r="BV1961" s="80" t="str">
        <f>IF(
AND(AO1961="",BD1961="",BQ1961=""),
"EN PROCESO NOTIFICACION / COMUNICACION",
IF(
BT1961="",
"NO APLICA",
IF(
BU1961=60,
IF(AO1961&lt;&gt;"",AO1961,IF(BD1961&lt;&gt;"",BD1961,BQ1961))+60,
WORKDAY(
IF(AO1961&lt;&gt;"",AO1961,IF(BD1961&lt;&gt;"",BD1961,BQ1961)),
BU1961,
FESTIVOS_CO!A:A
)
)
))</f>
        <v>EN PROCESO NOTIFICACION / COMUNICACION</v>
      </c>
      <c r="BW1961" s="44"/>
      <c r="BX1961" s="53"/>
      <c r="BY1961" s="45"/>
      <c r="BZ1961" s="37"/>
      <c r="CA1961" s="54" t="str">
        <f t="shared" si="368"/>
        <v>PENDIENTE EJECUTORIA</v>
      </c>
      <c r="CB1961" s="59" t="str">
        <f t="shared" si="377"/>
        <v/>
      </c>
      <c r="CC1961" s="36"/>
      <c r="CD1961" s="40"/>
      <c r="CE1961" s="46"/>
      <c r="CF1961" s="40"/>
      <c r="CG1961" s="40"/>
      <c r="CH1961" s="40"/>
      <c r="CI1961" s="36"/>
      <c r="CJ1961" s="47"/>
      <c r="CK1961" s="40"/>
      <c r="CL1961" s="40"/>
      <c r="CM1961" s="40"/>
      <c r="CN1961" s="40"/>
    </row>
    <row r="1962" spans="1:92" ht="42.75" hidden="1">
      <c r="A1962" s="49" t="str">
        <f t="shared" si="369"/>
        <v>SIN GESTIÓN</v>
      </c>
      <c r="B1962" s="58"/>
      <c r="C1962" s="37"/>
      <c r="D1962" s="37"/>
      <c r="E1962" s="49" t="str">
        <f t="shared" si="370"/>
        <v>PENDIENTE NOTIFICACIÓN</v>
      </c>
      <c r="F1962" s="141" t="str">
        <f t="shared" si="371"/>
        <v>PENDIENTE NOTIFICACIÓN</v>
      </c>
      <c r="G1962" s="49" t="str">
        <f t="shared" si="372"/>
        <v/>
      </c>
      <c r="H1962" s="51" t="str">
        <f ca="1">IF(
L1962="",
"",
IF(
NETWORKDAYS(L1962,IF(M1962&lt;&gt;"",M1962,TODAY()),FESTIVOS_CO!A:A)&gt;2,
"VENCIDO",
IF(
NETWORKDAYS(L1962,IF(M1962&lt;&gt;"",M1962,TODAY()),FESTIVOS_CO!A:A)=2,
"ALERTA",
"A TIEMPO"
)))</f>
        <v/>
      </c>
      <c r="I1962" s="40"/>
      <c r="J1962" s="36"/>
      <c r="K1962" s="37"/>
      <c r="L1962" s="50"/>
      <c r="M1962" s="37"/>
      <c r="N1962" s="52"/>
      <c r="O1962" s="52"/>
      <c r="P1962" s="36"/>
      <c r="Q1962" s="36"/>
      <c r="R1962" s="40"/>
      <c r="S1962" s="36"/>
      <c r="T1962" s="40"/>
      <c r="U1962" s="40"/>
      <c r="V1962" s="81"/>
      <c r="W1962" s="40"/>
      <c r="X1962" s="40"/>
      <c r="Y1962" s="40"/>
      <c r="Z1962" s="38" t="str">
        <f>IFERROR(VLOOKUP(Y1962,DIRECTORIO!A:B,2,FALSE),"")</f>
        <v/>
      </c>
      <c r="AA1962" s="40"/>
      <c r="AB1962" s="40"/>
      <c r="AC1962" s="40"/>
      <c r="AD1962" s="40"/>
      <c r="AE1962" s="40"/>
      <c r="AF1962" s="40"/>
      <c r="AG1962" s="41" t="s">
        <v>109</v>
      </c>
      <c r="AH1962" s="42"/>
      <c r="AI1962" s="54" t="str">
        <f t="shared" ca="1" si="373"/>
        <v>PENDIENTE NOTIFICACIÓN ELECTRÓNICA</v>
      </c>
      <c r="AJ1962" s="37"/>
      <c r="AK1962" s="37"/>
      <c r="AL1962" s="37"/>
      <c r="AM1962" s="53" t="str">
        <f>IF(AK1962="","",WORKDAY(AK1962,5,FESTIVOS_CO!A:A))</f>
        <v/>
      </c>
      <c r="AN1962" s="37"/>
      <c r="AO1962" s="37"/>
      <c r="AP1962" s="54" t="str">
        <f t="shared" ca="1" si="378"/>
        <v>NO APLICA</v>
      </c>
      <c r="AQ1962" s="36"/>
      <c r="AR1962" s="43"/>
      <c r="AS1962" s="37"/>
      <c r="AT1962" s="36"/>
      <c r="AU1962" s="37"/>
      <c r="AV1962" s="36"/>
      <c r="AW1962" s="36"/>
      <c r="AX1962" s="37"/>
      <c r="AY1962" s="140" t="str">
        <f>IF(AU1962="","",WORKDAY(AU1962,5,FESTIVOS_CO!A:A))</f>
        <v/>
      </c>
      <c r="AZ1962" s="54" t="str">
        <f t="shared" ca="1" si="375"/>
        <v>NO APLICA</v>
      </c>
      <c r="BA1962" s="55" t="str">
        <f>IF(AX1962="","",WORKDAY(AX1962,5,FESTIVOS_CO!A:A))</f>
        <v/>
      </c>
      <c r="BB1962" s="39"/>
      <c r="BC1962" s="40"/>
      <c r="BD1962" s="40"/>
      <c r="BE1962" s="56" t="str">
        <f t="shared" ca="1" si="376"/>
        <v>NO APLICA</v>
      </c>
      <c r="BF1962" s="37"/>
      <c r="BG1962" s="45"/>
      <c r="BH1962" s="37"/>
      <c r="BI1962" s="36"/>
      <c r="BJ1962" s="37"/>
      <c r="BK1962" s="36"/>
      <c r="BL1962" s="36"/>
      <c r="BM1962" s="53" t="str">
        <f>IF(BJ1962="","",WORKDAY(BJ1962,5,FESTIVOS_CO!A:A))</f>
        <v/>
      </c>
      <c r="BN1962" s="57" t="str">
        <f t="shared" ca="1" si="374"/>
        <v>PENDIENTE HACER AVISO</v>
      </c>
      <c r="BO1962" s="54" t="str">
        <f t="shared" ca="1" si="367"/>
        <v>EN TRÁMITE NOTIF. POR AVISO</v>
      </c>
      <c r="BP1962" s="37"/>
      <c r="BQ1962" s="53" t="str">
        <f>IF(BP1962="","",WORKDAY(BP1962,5,FESTIVOS_CO!A:A))</f>
        <v/>
      </c>
      <c r="BR1962" s="37"/>
      <c r="BS1962" s="36"/>
      <c r="BT1962" s="38"/>
      <c r="BU1962" s="58" t="e">
        <f>VLOOKUP(BT1962,Hoja2!$C:$D,2,0)</f>
        <v>#N/A</v>
      </c>
      <c r="BV1962" s="80" t="str">
        <f>IF(
AND(AO1962="",BD1962="",BQ1962=""),
"EN PROCESO NOTIFICACION / COMUNICACION",
IF(
BT1962="",
"NO APLICA",
IF(
BU1962=60,
IF(AO1962&lt;&gt;"",AO1962,IF(BD1962&lt;&gt;"",BD1962,BQ1962))+60,
WORKDAY(
IF(AO1962&lt;&gt;"",AO1962,IF(BD1962&lt;&gt;"",BD1962,BQ1962)),
BU1962,
FESTIVOS_CO!A:A
)
)
))</f>
        <v>EN PROCESO NOTIFICACION / COMUNICACION</v>
      </c>
      <c r="BW1962" s="44"/>
      <c r="BX1962" s="53"/>
      <c r="BY1962" s="45"/>
      <c r="BZ1962" s="37"/>
      <c r="CA1962" s="54" t="str">
        <f t="shared" si="368"/>
        <v>PENDIENTE EJECUTORIA</v>
      </c>
      <c r="CB1962" s="59" t="str">
        <f t="shared" si="377"/>
        <v/>
      </c>
      <c r="CC1962" s="36"/>
      <c r="CD1962" s="40"/>
      <c r="CE1962" s="46"/>
      <c r="CF1962" s="40"/>
      <c r="CG1962" s="40"/>
      <c r="CH1962" s="40"/>
      <c r="CI1962" s="36"/>
      <c r="CJ1962" s="47"/>
      <c r="CK1962" s="40"/>
      <c r="CL1962" s="40"/>
      <c r="CM1962" s="40"/>
      <c r="CN1962" s="40"/>
    </row>
    <row r="1963" spans="1:92" ht="42.75" hidden="1">
      <c r="A1963" s="49" t="str">
        <f t="shared" si="369"/>
        <v>SIN GESTIÓN</v>
      </c>
      <c r="B1963" s="58"/>
      <c r="C1963" s="37"/>
      <c r="D1963" s="37"/>
      <c r="E1963" s="49" t="str">
        <f t="shared" si="370"/>
        <v>PENDIENTE NOTIFICACIÓN</v>
      </c>
      <c r="F1963" s="141" t="str">
        <f t="shared" si="371"/>
        <v>PENDIENTE NOTIFICACIÓN</v>
      </c>
      <c r="G1963" s="49" t="str">
        <f t="shared" si="372"/>
        <v/>
      </c>
      <c r="H1963" s="51" t="str">
        <f ca="1">IF(
L1963="",
"",
IF(
NETWORKDAYS(L1963,IF(M1963&lt;&gt;"",M1963,TODAY()),FESTIVOS_CO!A:A)&gt;2,
"VENCIDO",
IF(
NETWORKDAYS(L1963,IF(M1963&lt;&gt;"",M1963,TODAY()),FESTIVOS_CO!A:A)=2,
"ALERTA",
"A TIEMPO"
)))</f>
        <v/>
      </c>
      <c r="I1963" s="40"/>
      <c r="J1963" s="36"/>
      <c r="K1963" s="37"/>
      <c r="L1963" s="50"/>
      <c r="M1963" s="37"/>
      <c r="N1963" s="52"/>
      <c r="O1963" s="52"/>
      <c r="P1963" s="36"/>
      <c r="Q1963" s="36"/>
      <c r="R1963" s="40"/>
      <c r="S1963" s="36"/>
      <c r="T1963" s="40"/>
      <c r="U1963" s="40"/>
      <c r="V1963" s="81"/>
      <c r="W1963" s="40"/>
      <c r="X1963" s="40"/>
      <c r="Y1963" s="40"/>
      <c r="Z1963" s="38" t="str">
        <f>IFERROR(VLOOKUP(Y1963,DIRECTORIO!A:B,2,FALSE),"")</f>
        <v/>
      </c>
      <c r="AA1963" s="40"/>
      <c r="AB1963" s="40"/>
      <c r="AC1963" s="40"/>
      <c r="AD1963" s="40"/>
      <c r="AE1963" s="40"/>
      <c r="AF1963" s="40"/>
      <c r="AG1963" s="41" t="s">
        <v>109</v>
      </c>
      <c r="AH1963" s="42"/>
      <c r="AI1963" s="54" t="str">
        <f t="shared" ca="1" si="373"/>
        <v>PENDIENTE NOTIFICACIÓN ELECTRÓNICA</v>
      </c>
      <c r="AJ1963" s="37"/>
      <c r="AK1963" s="37"/>
      <c r="AL1963" s="37"/>
      <c r="AM1963" s="53" t="str">
        <f>IF(AK1963="","",WORKDAY(AK1963,5,FESTIVOS_CO!A:A))</f>
        <v/>
      </c>
      <c r="AN1963" s="37"/>
      <c r="AO1963" s="37"/>
      <c r="AP1963" s="54" t="str">
        <f t="shared" ca="1" si="378"/>
        <v>NO APLICA</v>
      </c>
      <c r="AQ1963" s="36"/>
      <c r="AR1963" s="43"/>
      <c r="AS1963" s="37"/>
      <c r="AT1963" s="36"/>
      <c r="AU1963" s="37"/>
      <c r="AV1963" s="36"/>
      <c r="AW1963" s="36"/>
      <c r="AX1963" s="37"/>
      <c r="AY1963" s="140" t="str">
        <f>IF(AU1963="","",WORKDAY(AU1963,5,FESTIVOS_CO!A:A))</f>
        <v/>
      </c>
      <c r="AZ1963" s="54" t="str">
        <f t="shared" ca="1" si="375"/>
        <v>NO APLICA</v>
      </c>
      <c r="BA1963" s="55" t="str">
        <f>IF(AX1963="","",WORKDAY(AX1963,5,FESTIVOS_CO!A:A))</f>
        <v/>
      </c>
      <c r="BB1963" s="39"/>
      <c r="BC1963" s="40"/>
      <c r="BD1963" s="40"/>
      <c r="BE1963" s="56" t="str">
        <f t="shared" ca="1" si="376"/>
        <v>NO APLICA</v>
      </c>
      <c r="BF1963" s="37"/>
      <c r="BG1963" s="45"/>
      <c r="BH1963" s="37"/>
      <c r="BI1963" s="36"/>
      <c r="BJ1963" s="37"/>
      <c r="BK1963" s="36"/>
      <c r="BL1963" s="36"/>
      <c r="BM1963" s="53" t="str">
        <f>IF(BJ1963="","",WORKDAY(BJ1963,5,FESTIVOS_CO!A:A))</f>
        <v/>
      </c>
      <c r="BN1963" s="57" t="str">
        <f t="shared" ca="1" si="374"/>
        <v>PENDIENTE HACER AVISO</v>
      </c>
      <c r="BO1963" s="54" t="str">
        <f t="shared" ca="1" si="367"/>
        <v>EN TRÁMITE NOTIF. POR AVISO</v>
      </c>
      <c r="BP1963" s="37"/>
      <c r="BQ1963" s="53" t="str">
        <f>IF(BP1963="","",WORKDAY(BP1963,5,FESTIVOS_CO!A:A))</f>
        <v/>
      </c>
      <c r="BR1963" s="37"/>
      <c r="BS1963" s="36"/>
      <c r="BT1963" s="38"/>
      <c r="BU1963" s="58" t="e">
        <f>VLOOKUP(BT1963,Hoja2!$C:$D,2,0)</f>
        <v>#N/A</v>
      </c>
      <c r="BV1963" s="80" t="str">
        <f>IF(
AND(AO1963="",BD1963="",BQ1963=""),
"EN PROCESO NOTIFICACION / COMUNICACION",
IF(
BT1963="",
"NO APLICA",
IF(
BU1963=60,
IF(AO1963&lt;&gt;"",AO1963,IF(BD1963&lt;&gt;"",BD1963,BQ1963))+60,
WORKDAY(
IF(AO1963&lt;&gt;"",AO1963,IF(BD1963&lt;&gt;"",BD1963,BQ1963)),
BU1963,
FESTIVOS_CO!A:A
)
)
))</f>
        <v>EN PROCESO NOTIFICACION / COMUNICACION</v>
      </c>
      <c r="BW1963" s="44"/>
      <c r="BX1963" s="53"/>
      <c r="BY1963" s="45"/>
      <c r="BZ1963" s="37"/>
      <c r="CA1963" s="54" t="str">
        <f t="shared" si="368"/>
        <v>PENDIENTE EJECUTORIA</v>
      </c>
      <c r="CB1963" s="59" t="str">
        <f t="shared" si="377"/>
        <v/>
      </c>
      <c r="CC1963" s="36"/>
      <c r="CD1963" s="40"/>
      <c r="CE1963" s="46"/>
      <c r="CF1963" s="40"/>
      <c r="CG1963" s="40"/>
      <c r="CH1963" s="40"/>
      <c r="CI1963" s="36"/>
      <c r="CJ1963" s="47"/>
      <c r="CK1963" s="40"/>
      <c r="CL1963" s="40"/>
      <c r="CM1963" s="40"/>
      <c r="CN1963" s="40"/>
    </row>
    <row r="1964" spans="1:92" ht="42.75" hidden="1">
      <c r="A1964" s="49" t="str">
        <f t="shared" si="369"/>
        <v>SIN GESTIÓN</v>
      </c>
      <c r="B1964" s="58"/>
      <c r="C1964" s="37"/>
      <c r="D1964" s="37"/>
      <c r="E1964" s="49" t="str">
        <f t="shared" si="370"/>
        <v>PENDIENTE NOTIFICACIÓN</v>
      </c>
      <c r="F1964" s="141" t="str">
        <f t="shared" si="371"/>
        <v>PENDIENTE NOTIFICACIÓN</v>
      </c>
      <c r="G1964" s="49" t="str">
        <f t="shared" si="372"/>
        <v/>
      </c>
      <c r="H1964" s="51" t="str">
        <f ca="1">IF(
L1964="",
"",
IF(
NETWORKDAYS(L1964,IF(M1964&lt;&gt;"",M1964,TODAY()),FESTIVOS_CO!A:A)&gt;2,
"VENCIDO",
IF(
NETWORKDAYS(L1964,IF(M1964&lt;&gt;"",M1964,TODAY()),FESTIVOS_CO!A:A)=2,
"ALERTA",
"A TIEMPO"
)))</f>
        <v/>
      </c>
      <c r="I1964" s="40"/>
      <c r="J1964" s="36"/>
      <c r="K1964" s="37"/>
      <c r="L1964" s="50"/>
      <c r="M1964" s="37"/>
      <c r="N1964" s="52"/>
      <c r="O1964" s="52"/>
      <c r="P1964" s="36"/>
      <c r="Q1964" s="36"/>
      <c r="R1964" s="40"/>
      <c r="S1964" s="36"/>
      <c r="T1964" s="40"/>
      <c r="U1964" s="40"/>
      <c r="V1964" s="81"/>
      <c r="W1964" s="40"/>
      <c r="X1964" s="40"/>
      <c r="Y1964" s="40"/>
      <c r="Z1964" s="38" t="str">
        <f>IFERROR(VLOOKUP(Y1964,DIRECTORIO!A:B,2,FALSE),"")</f>
        <v/>
      </c>
      <c r="AA1964" s="40"/>
      <c r="AB1964" s="40"/>
      <c r="AC1964" s="40"/>
      <c r="AD1964" s="40"/>
      <c r="AE1964" s="40"/>
      <c r="AF1964" s="40"/>
      <c r="AG1964" s="41" t="s">
        <v>109</v>
      </c>
      <c r="AH1964" s="42"/>
      <c r="AI1964" s="54" t="str">
        <f t="shared" ca="1" si="373"/>
        <v>PENDIENTE NOTIFICACIÓN ELECTRÓNICA</v>
      </c>
      <c r="AJ1964" s="37"/>
      <c r="AK1964" s="37"/>
      <c r="AL1964" s="37"/>
      <c r="AM1964" s="53" t="str">
        <f>IF(AK1964="","",WORKDAY(AK1964,5,FESTIVOS_CO!A:A))</f>
        <v/>
      </c>
      <c r="AN1964" s="37"/>
      <c r="AO1964" s="37"/>
      <c r="AP1964" s="54" t="str">
        <f t="shared" ca="1" si="378"/>
        <v>NO APLICA</v>
      </c>
      <c r="AQ1964" s="36"/>
      <c r="AR1964" s="43"/>
      <c r="AS1964" s="37"/>
      <c r="AT1964" s="36"/>
      <c r="AU1964" s="37"/>
      <c r="AV1964" s="36"/>
      <c r="AW1964" s="36"/>
      <c r="AX1964" s="37"/>
      <c r="AY1964" s="140" t="str">
        <f>IF(AU1964="","",WORKDAY(AU1964,5,FESTIVOS_CO!A:A))</f>
        <v/>
      </c>
      <c r="AZ1964" s="54" t="str">
        <f t="shared" ca="1" si="375"/>
        <v>NO APLICA</v>
      </c>
      <c r="BA1964" s="55" t="str">
        <f>IF(AX1964="","",WORKDAY(AX1964,5,FESTIVOS_CO!A:A))</f>
        <v/>
      </c>
      <c r="BB1964" s="39"/>
      <c r="BC1964" s="40"/>
      <c r="BD1964" s="40"/>
      <c r="BE1964" s="56" t="str">
        <f t="shared" ca="1" si="376"/>
        <v>NO APLICA</v>
      </c>
      <c r="BF1964" s="37"/>
      <c r="BG1964" s="45"/>
      <c r="BH1964" s="37"/>
      <c r="BI1964" s="36"/>
      <c r="BJ1964" s="37"/>
      <c r="BK1964" s="36"/>
      <c r="BL1964" s="36"/>
      <c r="BM1964" s="53" t="str">
        <f>IF(BJ1964="","",WORKDAY(BJ1964,5,FESTIVOS_CO!A:A))</f>
        <v/>
      </c>
      <c r="BN1964" s="57" t="str">
        <f t="shared" ca="1" si="374"/>
        <v>PENDIENTE HACER AVISO</v>
      </c>
      <c r="BO1964" s="54" t="str">
        <f t="shared" ca="1" si="367"/>
        <v>EN TRÁMITE NOTIF. POR AVISO</v>
      </c>
      <c r="BP1964" s="37"/>
      <c r="BQ1964" s="53" t="str">
        <f>IF(BP1964="","",WORKDAY(BP1964,5,FESTIVOS_CO!A:A))</f>
        <v/>
      </c>
      <c r="BR1964" s="37"/>
      <c r="BS1964" s="36"/>
      <c r="BT1964" s="38"/>
      <c r="BU1964" s="58" t="e">
        <f>VLOOKUP(BT1964,Hoja2!$C:$D,2,0)</f>
        <v>#N/A</v>
      </c>
      <c r="BV1964" s="80" t="str">
        <f>IF(
AND(AO1964="",BD1964="",BQ1964=""),
"EN PROCESO NOTIFICACION / COMUNICACION",
IF(
BT1964="",
"NO APLICA",
IF(
BU1964=60,
IF(AO1964&lt;&gt;"",AO1964,IF(BD1964&lt;&gt;"",BD1964,BQ1964))+60,
WORKDAY(
IF(AO1964&lt;&gt;"",AO1964,IF(BD1964&lt;&gt;"",BD1964,BQ1964)),
BU1964,
FESTIVOS_CO!A:A
)
)
))</f>
        <v>EN PROCESO NOTIFICACION / COMUNICACION</v>
      </c>
      <c r="BW1964" s="44"/>
      <c r="BX1964" s="53"/>
      <c r="BY1964" s="45"/>
      <c r="BZ1964" s="37"/>
      <c r="CA1964" s="54" t="str">
        <f t="shared" si="368"/>
        <v>PENDIENTE EJECUTORIA</v>
      </c>
      <c r="CB1964" s="59" t="str">
        <f t="shared" si="377"/>
        <v/>
      </c>
      <c r="CC1964" s="36"/>
      <c r="CD1964" s="40"/>
      <c r="CE1964" s="46"/>
      <c r="CF1964" s="40"/>
      <c r="CG1964" s="40"/>
      <c r="CH1964" s="40"/>
      <c r="CI1964" s="36"/>
      <c r="CJ1964" s="47"/>
      <c r="CK1964" s="40"/>
      <c r="CL1964" s="40"/>
      <c r="CM1964" s="40"/>
      <c r="CN1964" s="40"/>
    </row>
    <row r="1965" spans="1:92" ht="42.75" hidden="1">
      <c r="A1965" s="49" t="str">
        <f t="shared" si="369"/>
        <v>SIN GESTIÓN</v>
      </c>
      <c r="B1965" s="58"/>
      <c r="C1965" s="37"/>
      <c r="D1965" s="37"/>
      <c r="E1965" s="49" t="str">
        <f t="shared" si="370"/>
        <v>PENDIENTE NOTIFICACIÓN</v>
      </c>
      <c r="F1965" s="141" t="str">
        <f t="shared" si="371"/>
        <v>PENDIENTE NOTIFICACIÓN</v>
      </c>
      <c r="G1965" s="49" t="str">
        <f t="shared" si="372"/>
        <v/>
      </c>
      <c r="H1965" s="51" t="str">
        <f ca="1">IF(
L1965="",
"",
IF(
NETWORKDAYS(L1965,IF(M1965&lt;&gt;"",M1965,TODAY()),FESTIVOS_CO!A:A)&gt;2,
"VENCIDO",
IF(
NETWORKDAYS(L1965,IF(M1965&lt;&gt;"",M1965,TODAY()),FESTIVOS_CO!A:A)=2,
"ALERTA",
"A TIEMPO"
)))</f>
        <v/>
      </c>
      <c r="I1965" s="40"/>
      <c r="J1965" s="36"/>
      <c r="K1965" s="37"/>
      <c r="L1965" s="50"/>
      <c r="M1965" s="37"/>
      <c r="N1965" s="52"/>
      <c r="O1965" s="52"/>
      <c r="P1965" s="36"/>
      <c r="Q1965" s="36"/>
      <c r="R1965" s="40"/>
      <c r="S1965" s="36"/>
      <c r="T1965" s="40"/>
      <c r="U1965" s="40"/>
      <c r="V1965" s="81"/>
      <c r="W1965" s="40"/>
      <c r="X1965" s="40"/>
      <c r="Y1965" s="40"/>
      <c r="Z1965" s="38" t="str">
        <f>IFERROR(VLOOKUP(Y1965,DIRECTORIO!A:B,2,FALSE),"")</f>
        <v/>
      </c>
      <c r="AA1965" s="40"/>
      <c r="AB1965" s="40"/>
      <c r="AC1965" s="40"/>
      <c r="AD1965" s="40"/>
      <c r="AE1965" s="40"/>
      <c r="AF1965" s="40"/>
      <c r="AG1965" s="41" t="s">
        <v>109</v>
      </c>
      <c r="AH1965" s="42"/>
      <c r="AI1965" s="54" t="str">
        <f t="shared" ca="1" si="373"/>
        <v>PENDIENTE NOTIFICACIÓN ELECTRÓNICA</v>
      </c>
      <c r="AJ1965" s="37"/>
      <c r="AK1965" s="37"/>
      <c r="AL1965" s="37"/>
      <c r="AM1965" s="53" t="str">
        <f>IF(AK1965="","",WORKDAY(AK1965,5,FESTIVOS_CO!A:A))</f>
        <v/>
      </c>
      <c r="AN1965" s="37"/>
      <c r="AO1965" s="37"/>
      <c r="AP1965" s="54" t="str">
        <f t="shared" ca="1" si="378"/>
        <v>NO APLICA</v>
      </c>
      <c r="AQ1965" s="36"/>
      <c r="AR1965" s="43"/>
      <c r="AS1965" s="37"/>
      <c r="AT1965" s="36"/>
      <c r="AU1965" s="37"/>
      <c r="AV1965" s="36"/>
      <c r="AW1965" s="36"/>
      <c r="AX1965" s="37"/>
      <c r="AY1965" s="140" t="str">
        <f>IF(AU1965="","",WORKDAY(AU1965,5,FESTIVOS_CO!A:A))</f>
        <v/>
      </c>
      <c r="AZ1965" s="54" t="str">
        <f t="shared" ca="1" si="375"/>
        <v>NO APLICA</v>
      </c>
      <c r="BA1965" s="55" t="str">
        <f>IF(AX1965="","",WORKDAY(AX1965,5,FESTIVOS_CO!A:A))</f>
        <v/>
      </c>
      <c r="BB1965" s="39"/>
      <c r="BC1965" s="40"/>
      <c r="BD1965" s="40"/>
      <c r="BE1965" s="56" t="str">
        <f t="shared" ca="1" si="376"/>
        <v>NO APLICA</v>
      </c>
      <c r="BF1965" s="37"/>
      <c r="BG1965" s="45"/>
      <c r="BH1965" s="37"/>
      <c r="BI1965" s="36"/>
      <c r="BJ1965" s="37"/>
      <c r="BK1965" s="36"/>
      <c r="BL1965" s="36"/>
      <c r="BM1965" s="53" t="str">
        <f>IF(BJ1965="","",WORKDAY(BJ1965,5,FESTIVOS_CO!A:A))</f>
        <v/>
      </c>
      <c r="BN1965" s="57" t="str">
        <f t="shared" ca="1" si="374"/>
        <v>PENDIENTE HACER AVISO</v>
      </c>
      <c r="BO1965" s="54" t="str">
        <f t="shared" ca="1" si="367"/>
        <v>EN TRÁMITE NOTIF. POR AVISO</v>
      </c>
      <c r="BP1965" s="37"/>
      <c r="BQ1965" s="53" t="str">
        <f>IF(BP1965="","",WORKDAY(BP1965,5,FESTIVOS_CO!A:A))</f>
        <v/>
      </c>
      <c r="BR1965" s="37"/>
      <c r="BS1965" s="36"/>
      <c r="BT1965" s="38"/>
      <c r="BU1965" s="58" t="e">
        <f>VLOOKUP(BT1965,Hoja2!$C:$D,2,0)</f>
        <v>#N/A</v>
      </c>
      <c r="BV1965" s="80" t="str">
        <f>IF(
AND(AO1965="",BD1965="",BQ1965=""),
"EN PROCESO NOTIFICACION / COMUNICACION",
IF(
BT1965="",
"NO APLICA",
IF(
BU1965=60,
IF(AO1965&lt;&gt;"",AO1965,IF(BD1965&lt;&gt;"",BD1965,BQ1965))+60,
WORKDAY(
IF(AO1965&lt;&gt;"",AO1965,IF(BD1965&lt;&gt;"",BD1965,BQ1965)),
BU1965,
FESTIVOS_CO!A:A
)
)
))</f>
        <v>EN PROCESO NOTIFICACION / COMUNICACION</v>
      </c>
      <c r="BW1965" s="44"/>
      <c r="BX1965" s="53"/>
      <c r="BY1965" s="45"/>
      <c r="BZ1965" s="37"/>
      <c r="CA1965" s="54" t="str">
        <f t="shared" si="368"/>
        <v>PENDIENTE EJECUTORIA</v>
      </c>
      <c r="CB1965" s="59" t="str">
        <f t="shared" si="377"/>
        <v/>
      </c>
      <c r="CC1965" s="36"/>
      <c r="CD1965" s="40"/>
      <c r="CE1965" s="46"/>
      <c r="CF1965" s="40"/>
      <c r="CG1965" s="40"/>
      <c r="CH1965" s="40"/>
      <c r="CI1965" s="36"/>
      <c r="CJ1965" s="47"/>
      <c r="CK1965" s="40"/>
      <c r="CL1965" s="40"/>
      <c r="CM1965" s="40"/>
      <c r="CN1965" s="40"/>
    </row>
    <row r="1966" spans="1:92" ht="42.75" hidden="1">
      <c r="A1966" s="49" t="str">
        <f t="shared" si="369"/>
        <v>SIN GESTIÓN</v>
      </c>
      <c r="B1966" s="58"/>
      <c r="C1966" s="37"/>
      <c r="D1966" s="37"/>
      <c r="E1966" s="49" t="str">
        <f t="shared" si="370"/>
        <v>PENDIENTE NOTIFICACIÓN</v>
      </c>
      <c r="F1966" s="141" t="str">
        <f t="shared" si="371"/>
        <v>PENDIENTE NOTIFICACIÓN</v>
      </c>
      <c r="G1966" s="49" t="str">
        <f t="shared" si="372"/>
        <v/>
      </c>
      <c r="H1966" s="51" t="str">
        <f ca="1">IF(
L1966="",
"",
IF(
NETWORKDAYS(L1966,IF(M1966&lt;&gt;"",M1966,TODAY()),FESTIVOS_CO!A:A)&gt;2,
"VENCIDO",
IF(
NETWORKDAYS(L1966,IF(M1966&lt;&gt;"",M1966,TODAY()),FESTIVOS_CO!A:A)=2,
"ALERTA",
"A TIEMPO"
)))</f>
        <v/>
      </c>
      <c r="I1966" s="40"/>
      <c r="J1966" s="36"/>
      <c r="K1966" s="37"/>
      <c r="L1966" s="50"/>
      <c r="M1966" s="37"/>
      <c r="N1966" s="52"/>
      <c r="O1966" s="52"/>
      <c r="P1966" s="36"/>
      <c r="Q1966" s="36"/>
      <c r="R1966" s="40"/>
      <c r="S1966" s="36"/>
      <c r="T1966" s="40"/>
      <c r="U1966" s="40"/>
      <c r="V1966" s="81"/>
      <c r="W1966" s="40"/>
      <c r="X1966" s="40"/>
      <c r="Y1966" s="40"/>
      <c r="Z1966" s="38" t="str">
        <f>IFERROR(VLOOKUP(Y1966,DIRECTORIO!A:B,2,FALSE),"")</f>
        <v/>
      </c>
      <c r="AA1966" s="40"/>
      <c r="AB1966" s="40"/>
      <c r="AC1966" s="40"/>
      <c r="AD1966" s="40"/>
      <c r="AE1966" s="40"/>
      <c r="AF1966" s="40"/>
      <c r="AG1966" s="41" t="s">
        <v>109</v>
      </c>
      <c r="AH1966" s="42"/>
      <c r="AI1966" s="54" t="str">
        <f t="shared" ca="1" si="373"/>
        <v>PENDIENTE NOTIFICACIÓN ELECTRÓNICA</v>
      </c>
      <c r="AJ1966" s="37"/>
      <c r="AK1966" s="37"/>
      <c r="AL1966" s="37"/>
      <c r="AM1966" s="53" t="str">
        <f>IF(AK1966="","",WORKDAY(AK1966,5,FESTIVOS_CO!A:A))</f>
        <v/>
      </c>
      <c r="AN1966" s="37"/>
      <c r="AO1966" s="37"/>
      <c r="AP1966" s="54" t="str">
        <f t="shared" ca="1" si="378"/>
        <v>NO APLICA</v>
      </c>
      <c r="AQ1966" s="36"/>
      <c r="AR1966" s="43"/>
      <c r="AS1966" s="37"/>
      <c r="AT1966" s="36"/>
      <c r="AU1966" s="37"/>
      <c r="AV1966" s="36"/>
      <c r="AW1966" s="36"/>
      <c r="AX1966" s="37"/>
      <c r="AY1966" s="140" t="str">
        <f>IF(AU1966="","",WORKDAY(AU1966,5,FESTIVOS_CO!A:A))</f>
        <v/>
      </c>
      <c r="AZ1966" s="54" t="str">
        <f t="shared" ca="1" si="375"/>
        <v>NO APLICA</v>
      </c>
      <c r="BA1966" s="55" t="str">
        <f>IF(AX1966="","",WORKDAY(AX1966,5,FESTIVOS_CO!A:A))</f>
        <v/>
      </c>
      <c r="BB1966" s="39"/>
      <c r="BC1966" s="40"/>
      <c r="BD1966" s="40"/>
      <c r="BE1966" s="56" t="str">
        <f t="shared" ca="1" si="376"/>
        <v>NO APLICA</v>
      </c>
      <c r="BF1966" s="37"/>
      <c r="BG1966" s="45"/>
      <c r="BH1966" s="37"/>
      <c r="BI1966" s="36"/>
      <c r="BJ1966" s="37"/>
      <c r="BK1966" s="36"/>
      <c r="BL1966" s="36"/>
      <c r="BM1966" s="53" t="str">
        <f>IF(BJ1966="","",WORKDAY(BJ1966,5,FESTIVOS_CO!A:A))</f>
        <v/>
      </c>
      <c r="BN1966" s="57" t="str">
        <f t="shared" ca="1" si="374"/>
        <v>PENDIENTE HACER AVISO</v>
      </c>
      <c r="BO1966" s="54" t="str">
        <f t="shared" ca="1" si="367"/>
        <v>EN TRÁMITE NOTIF. POR AVISO</v>
      </c>
      <c r="BP1966" s="37"/>
      <c r="BQ1966" s="53" t="str">
        <f>IF(BP1966="","",WORKDAY(BP1966,5,FESTIVOS_CO!A:A))</f>
        <v/>
      </c>
      <c r="BR1966" s="37"/>
      <c r="BS1966" s="36"/>
      <c r="BT1966" s="38"/>
      <c r="BU1966" s="58" t="e">
        <f>VLOOKUP(BT1966,Hoja2!$C:$D,2,0)</f>
        <v>#N/A</v>
      </c>
      <c r="BV1966" s="80" t="str">
        <f>IF(
AND(AO1966="",BD1966="",BQ1966=""),
"EN PROCESO NOTIFICACION / COMUNICACION",
IF(
BT1966="",
"NO APLICA",
IF(
BU1966=60,
IF(AO1966&lt;&gt;"",AO1966,IF(BD1966&lt;&gt;"",BD1966,BQ1966))+60,
WORKDAY(
IF(AO1966&lt;&gt;"",AO1966,IF(BD1966&lt;&gt;"",BD1966,BQ1966)),
BU1966,
FESTIVOS_CO!A:A
)
)
))</f>
        <v>EN PROCESO NOTIFICACION / COMUNICACION</v>
      </c>
      <c r="BW1966" s="44"/>
      <c r="BX1966" s="53"/>
      <c r="BY1966" s="45"/>
      <c r="BZ1966" s="37"/>
      <c r="CA1966" s="54" t="str">
        <f t="shared" si="368"/>
        <v>PENDIENTE EJECUTORIA</v>
      </c>
      <c r="CB1966" s="59" t="str">
        <f t="shared" si="377"/>
        <v/>
      </c>
      <c r="CC1966" s="36"/>
      <c r="CD1966" s="40"/>
      <c r="CE1966" s="46"/>
      <c r="CF1966" s="40"/>
      <c r="CG1966" s="40"/>
      <c r="CH1966" s="40"/>
      <c r="CI1966" s="36"/>
      <c r="CJ1966" s="47"/>
      <c r="CK1966" s="40"/>
      <c r="CL1966" s="40"/>
      <c r="CM1966" s="40"/>
      <c r="CN1966" s="40"/>
    </row>
    <row r="1967" spans="1:92" ht="42.75" hidden="1">
      <c r="A1967" s="49" t="str">
        <f t="shared" si="369"/>
        <v>SIN GESTIÓN</v>
      </c>
      <c r="B1967" s="58"/>
      <c r="C1967" s="37"/>
      <c r="D1967" s="37"/>
      <c r="E1967" s="49" t="str">
        <f t="shared" si="370"/>
        <v>PENDIENTE NOTIFICACIÓN</v>
      </c>
      <c r="F1967" s="141" t="str">
        <f t="shared" si="371"/>
        <v>PENDIENTE NOTIFICACIÓN</v>
      </c>
      <c r="G1967" s="49" t="str">
        <f t="shared" si="372"/>
        <v/>
      </c>
      <c r="H1967" s="51" t="str">
        <f ca="1">IF(
L1967="",
"",
IF(
NETWORKDAYS(L1967,IF(M1967&lt;&gt;"",M1967,TODAY()),FESTIVOS_CO!A:A)&gt;2,
"VENCIDO",
IF(
NETWORKDAYS(L1967,IF(M1967&lt;&gt;"",M1967,TODAY()),FESTIVOS_CO!A:A)=2,
"ALERTA",
"A TIEMPO"
)))</f>
        <v/>
      </c>
      <c r="I1967" s="40"/>
      <c r="J1967" s="36"/>
      <c r="K1967" s="37"/>
      <c r="L1967" s="50"/>
      <c r="M1967" s="37"/>
      <c r="N1967" s="52"/>
      <c r="O1967" s="52"/>
      <c r="P1967" s="36"/>
      <c r="Q1967" s="36"/>
      <c r="R1967" s="40"/>
      <c r="S1967" s="36"/>
      <c r="T1967" s="40"/>
      <c r="U1967" s="40"/>
      <c r="V1967" s="81"/>
      <c r="W1967" s="40"/>
      <c r="X1967" s="40"/>
      <c r="Y1967" s="40"/>
      <c r="Z1967" s="38" t="str">
        <f>IFERROR(VLOOKUP(Y1967,DIRECTORIO!A:B,2,FALSE),"")</f>
        <v/>
      </c>
      <c r="AA1967" s="40"/>
      <c r="AB1967" s="40"/>
      <c r="AC1967" s="40"/>
      <c r="AD1967" s="40"/>
      <c r="AE1967" s="40"/>
      <c r="AF1967" s="40"/>
      <c r="AG1967" s="41" t="s">
        <v>109</v>
      </c>
      <c r="AH1967" s="42"/>
      <c r="AI1967" s="54" t="str">
        <f t="shared" ca="1" si="373"/>
        <v>PENDIENTE NOTIFICACIÓN ELECTRÓNICA</v>
      </c>
      <c r="AJ1967" s="37"/>
      <c r="AK1967" s="37"/>
      <c r="AL1967" s="37"/>
      <c r="AM1967" s="53" t="str">
        <f>IF(AK1967="","",WORKDAY(AK1967,5,FESTIVOS_CO!A:A))</f>
        <v/>
      </c>
      <c r="AN1967" s="37"/>
      <c r="AO1967" s="37"/>
      <c r="AP1967" s="54" t="str">
        <f t="shared" ca="1" si="378"/>
        <v>NO APLICA</v>
      </c>
      <c r="AQ1967" s="36"/>
      <c r="AR1967" s="43"/>
      <c r="AS1967" s="37"/>
      <c r="AT1967" s="36"/>
      <c r="AU1967" s="37"/>
      <c r="AV1967" s="36"/>
      <c r="AW1967" s="36"/>
      <c r="AX1967" s="37"/>
      <c r="AY1967" s="140" t="str">
        <f>IF(AU1967="","",WORKDAY(AU1967,5,FESTIVOS_CO!A:A))</f>
        <v/>
      </c>
      <c r="AZ1967" s="54" t="str">
        <f t="shared" ca="1" si="375"/>
        <v>NO APLICA</v>
      </c>
      <c r="BA1967" s="55" t="str">
        <f>IF(AX1967="","",WORKDAY(AX1967,5,FESTIVOS_CO!A:A))</f>
        <v/>
      </c>
      <c r="BB1967" s="39"/>
      <c r="BC1967" s="40"/>
      <c r="BD1967" s="40"/>
      <c r="BE1967" s="56" t="str">
        <f t="shared" ca="1" si="376"/>
        <v>NO APLICA</v>
      </c>
      <c r="BF1967" s="37"/>
      <c r="BG1967" s="45"/>
      <c r="BH1967" s="37"/>
      <c r="BI1967" s="36"/>
      <c r="BJ1967" s="37"/>
      <c r="BK1967" s="36"/>
      <c r="BL1967" s="36"/>
      <c r="BM1967" s="53" t="str">
        <f>IF(BJ1967="","",WORKDAY(BJ1967,5,FESTIVOS_CO!A:A))</f>
        <v/>
      </c>
      <c r="BN1967" s="57" t="str">
        <f t="shared" ca="1" si="374"/>
        <v>PENDIENTE HACER AVISO</v>
      </c>
      <c r="BO1967" s="54" t="str">
        <f t="shared" ca="1" si="367"/>
        <v>EN TRÁMITE NOTIF. POR AVISO</v>
      </c>
      <c r="BP1967" s="37"/>
      <c r="BQ1967" s="53" t="str">
        <f>IF(BP1967="","",WORKDAY(BP1967,5,FESTIVOS_CO!A:A))</f>
        <v/>
      </c>
      <c r="BR1967" s="37"/>
      <c r="BS1967" s="36"/>
      <c r="BT1967" s="38"/>
      <c r="BU1967" s="58" t="e">
        <f>VLOOKUP(BT1967,Hoja2!$C:$D,2,0)</f>
        <v>#N/A</v>
      </c>
      <c r="BV1967" s="80" t="str">
        <f>IF(
AND(AO1967="",BD1967="",BQ1967=""),
"EN PROCESO NOTIFICACION / COMUNICACION",
IF(
BT1967="",
"NO APLICA",
IF(
BU1967=60,
IF(AO1967&lt;&gt;"",AO1967,IF(BD1967&lt;&gt;"",BD1967,BQ1967))+60,
WORKDAY(
IF(AO1967&lt;&gt;"",AO1967,IF(BD1967&lt;&gt;"",BD1967,BQ1967)),
BU1967,
FESTIVOS_CO!A:A
)
)
))</f>
        <v>EN PROCESO NOTIFICACION / COMUNICACION</v>
      </c>
      <c r="BW1967" s="44"/>
      <c r="BX1967" s="53"/>
      <c r="BY1967" s="45"/>
      <c r="BZ1967" s="37"/>
      <c r="CA1967" s="54" t="str">
        <f t="shared" si="368"/>
        <v>PENDIENTE EJECUTORIA</v>
      </c>
      <c r="CB1967" s="59" t="str">
        <f t="shared" si="377"/>
        <v/>
      </c>
      <c r="CC1967" s="36"/>
      <c r="CD1967" s="40"/>
      <c r="CE1967" s="46"/>
      <c r="CF1967" s="40"/>
      <c r="CG1967" s="40"/>
      <c r="CH1967" s="40"/>
      <c r="CI1967" s="36"/>
      <c r="CJ1967" s="47"/>
      <c r="CK1967" s="40"/>
      <c r="CL1967" s="40"/>
      <c r="CM1967" s="40"/>
      <c r="CN1967" s="40"/>
    </row>
    <row r="1968" spans="1:92" ht="42.75" hidden="1">
      <c r="A1968" s="49" t="str">
        <f t="shared" si="369"/>
        <v>SIN GESTIÓN</v>
      </c>
      <c r="B1968" s="58"/>
      <c r="C1968" s="37"/>
      <c r="D1968" s="37"/>
      <c r="E1968" s="49" t="str">
        <f t="shared" si="370"/>
        <v>PENDIENTE NOTIFICACIÓN</v>
      </c>
      <c r="F1968" s="141" t="str">
        <f t="shared" si="371"/>
        <v>PENDIENTE NOTIFICACIÓN</v>
      </c>
      <c r="G1968" s="49" t="str">
        <f t="shared" si="372"/>
        <v/>
      </c>
      <c r="H1968" s="51" t="str">
        <f ca="1">IF(
L1968="",
"",
IF(
NETWORKDAYS(L1968,IF(M1968&lt;&gt;"",M1968,TODAY()),FESTIVOS_CO!A:A)&gt;2,
"VENCIDO",
IF(
NETWORKDAYS(L1968,IF(M1968&lt;&gt;"",M1968,TODAY()),FESTIVOS_CO!A:A)=2,
"ALERTA",
"A TIEMPO"
)))</f>
        <v/>
      </c>
      <c r="I1968" s="40"/>
      <c r="J1968" s="36"/>
      <c r="K1968" s="37"/>
      <c r="L1968" s="50"/>
      <c r="M1968" s="37"/>
      <c r="N1968" s="52"/>
      <c r="O1968" s="52"/>
      <c r="P1968" s="36"/>
      <c r="Q1968" s="36"/>
      <c r="R1968" s="40"/>
      <c r="S1968" s="36"/>
      <c r="T1968" s="40"/>
      <c r="U1968" s="40"/>
      <c r="V1968" s="81"/>
      <c r="W1968" s="40"/>
      <c r="X1968" s="40"/>
      <c r="Y1968" s="40"/>
      <c r="Z1968" s="38" t="str">
        <f>IFERROR(VLOOKUP(Y1968,DIRECTORIO!A:B,2,FALSE),"")</f>
        <v/>
      </c>
      <c r="AA1968" s="40"/>
      <c r="AB1968" s="40"/>
      <c r="AC1968" s="40"/>
      <c r="AD1968" s="40"/>
      <c r="AE1968" s="40"/>
      <c r="AF1968" s="40"/>
      <c r="AG1968" s="41" t="s">
        <v>109</v>
      </c>
      <c r="AH1968" s="42"/>
      <c r="AI1968" s="54" t="str">
        <f t="shared" ca="1" si="373"/>
        <v>PENDIENTE NOTIFICACIÓN ELECTRÓNICA</v>
      </c>
      <c r="AJ1968" s="37"/>
      <c r="AK1968" s="37"/>
      <c r="AL1968" s="37"/>
      <c r="AM1968" s="53" t="str">
        <f>IF(AK1968="","",WORKDAY(AK1968,5,FESTIVOS_CO!A:A))</f>
        <v/>
      </c>
      <c r="AN1968" s="37"/>
      <c r="AO1968" s="37"/>
      <c r="AP1968" s="54" t="str">
        <f t="shared" ca="1" si="378"/>
        <v>NO APLICA</v>
      </c>
      <c r="AQ1968" s="36"/>
      <c r="AR1968" s="43"/>
      <c r="AS1968" s="37"/>
      <c r="AT1968" s="36"/>
      <c r="AU1968" s="37"/>
      <c r="AV1968" s="36"/>
      <c r="AW1968" s="36"/>
      <c r="AX1968" s="37"/>
      <c r="AY1968" s="140" t="str">
        <f>IF(AU1968="","",WORKDAY(AU1968,5,FESTIVOS_CO!A:A))</f>
        <v/>
      </c>
      <c r="AZ1968" s="54" t="str">
        <f t="shared" ca="1" si="375"/>
        <v>NO APLICA</v>
      </c>
      <c r="BA1968" s="55" t="str">
        <f>IF(AX1968="","",WORKDAY(AX1968,5,FESTIVOS_CO!A:A))</f>
        <v/>
      </c>
      <c r="BB1968" s="39"/>
      <c r="BC1968" s="40"/>
      <c r="BD1968" s="40"/>
      <c r="BE1968" s="56" t="str">
        <f t="shared" ca="1" si="376"/>
        <v>NO APLICA</v>
      </c>
      <c r="BF1968" s="37"/>
      <c r="BG1968" s="45"/>
      <c r="BH1968" s="37"/>
      <c r="BI1968" s="36"/>
      <c r="BJ1968" s="37"/>
      <c r="BK1968" s="36"/>
      <c r="BL1968" s="36"/>
      <c r="BM1968" s="53" t="str">
        <f>IF(BJ1968="","",WORKDAY(BJ1968,5,FESTIVOS_CO!A:A))</f>
        <v/>
      </c>
      <c r="BN1968" s="57" t="str">
        <f t="shared" ca="1" si="374"/>
        <v>PENDIENTE HACER AVISO</v>
      </c>
      <c r="BO1968" s="54" t="str">
        <f t="shared" ca="1" si="367"/>
        <v>EN TRÁMITE NOTIF. POR AVISO</v>
      </c>
      <c r="BP1968" s="37"/>
      <c r="BQ1968" s="53" t="str">
        <f>IF(BP1968="","",WORKDAY(BP1968,5,FESTIVOS_CO!A:A))</f>
        <v/>
      </c>
      <c r="BR1968" s="37"/>
      <c r="BS1968" s="36"/>
      <c r="BT1968" s="38"/>
      <c r="BU1968" s="58" t="e">
        <f>VLOOKUP(BT1968,Hoja2!$C:$D,2,0)</f>
        <v>#N/A</v>
      </c>
      <c r="BV1968" s="80" t="str">
        <f>IF(
AND(AO1968="",BD1968="",BQ1968=""),
"EN PROCESO NOTIFICACION / COMUNICACION",
IF(
BT1968="",
"NO APLICA",
IF(
BU1968=60,
IF(AO1968&lt;&gt;"",AO1968,IF(BD1968&lt;&gt;"",BD1968,BQ1968))+60,
WORKDAY(
IF(AO1968&lt;&gt;"",AO1968,IF(BD1968&lt;&gt;"",BD1968,BQ1968)),
BU1968,
FESTIVOS_CO!A:A
)
)
))</f>
        <v>EN PROCESO NOTIFICACION / COMUNICACION</v>
      </c>
      <c r="BW1968" s="44"/>
      <c r="BX1968" s="53"/>
      <c r="BY1968" s="45"/>
      <c r="BZ1968" s="37"/>
      <c r="CA1968" s="54" t="str">
        <f t="shared" si="368"/>
        <v>PENDIENTE EJECUTORIA</v>
      </c>
      <c r="CB1968" s="59" t="str">
        <f t="shared" si="377"/>
        <v/>
      </c>
      <c r="CC1968" s="36"/>
      <c r="CD1968" s="40"/>
      <c r="CE1968" s="46"/>
      <c r="CF1968" s="40"/>
      <c r="CG1968" s="40"/>
      <c r="CH1968" s="40"/>
      <c r="CI1968" s="36"/>
      <c r="CJ1968" s="47"/>
      <c r="CK1968" s="40"/>
      <c r="CL1968" s="40"/>
      <c r="CM1968" s="40"/>
      <c r="CN1968" s="40"/>
    </row>
    <row r="1969" spans="1:92" ht="42.75" hidden="1">
      <c r="A1969" s="49" t="str">
        <f t="shared" si="369"/>
        <v>SIN GESTIÓN</v>
      </c>
      <c r="B1969" s="58"/>
      <c r="C1969" s="37"/>
      <c r="D1969" s="37"/>
      <c r="E1969" s="49" t="str">
        <f t="shared" si="370"/>
        <v>PENDIENTE NOTIFICACIÓN</v>
      </c>
      <c r="F1969" s="141" t="str">
        <f t="shared" si="371"/>
        <v>PENDIENTE NOTIFICACIÓN</v>
      </c>
      <c r="G1969" s="49" t="str">
        <f t="shared" si="372"/>
        <v/>
      </c>
      <c r="H1969" s="51" t="str">
        <f ca="1">IF(
L1969="",
"",
IF(
NETWORKDAYS(L1969,IF(M1969&lt;&gt;"",M1969,TODAY()),FESTIVOS_CO!A:A)&gt;2,
"VENCIDO",
IF(
NETWORKDAYS(L1969,IF(M1969&lt;&gt;"",M1969,TODAY()),FESTIVOS_CO!A:A)=2,
"ALERTA",
"A TIEMPO"
)))</f>
        <v/>
      </c>
      <c r="I1969" s="40"/>
      <c r="J1969" s="36"/>
      <c r="K1969" s="37"/>
      <c r="L1969" s="50"/>
      <c r="M1969" s="37"/>
      <c r="N1969" s="52"/>
      <c r="O1969" s="52"/>
      <c r="P1969" s="36"/>
      <c r="Q1969" s="36"/>
      <c r="R1969" s="40"/>
      <c r="S1969" s="36"/>
      <c r="T1969" s="40"/>
      <c r="U1969" s="40"/>
      <c r="V1969" s="81"/>
      <c r="W1969" s="40"/>
      <c r="X1969" s="40"/>
      <c r="Y1969" s="40"/>
      <c r="Z1969" s="38" t="str">
        <f>IFERROR(VLOOKUP(Y1969,DIRECTORIO!A:B,2,FALSE),"")</f>
        <v/>
      </c>
      <c r="AA1969" s="40"/>
      <c r="AB1969" s="40"/>
      <c r="AC1969" s="40"/>
      <c r="AD1969" s="40"/>
      <c r="AE1969" s="40"/>
      <c r="AF1969" s="40"/>
      <c r="AG1969" s="41" t="s">
        <v>109</v>
      </c>
      <c r="AH1969" s="42"/>
      <c r="AI1969" s="54" t="str">
        <f t="shared" ca="1" si="373"/>
        <v>PENDIENTE NOTIFICACIÓN ELECTRÓNICA</v>
      </c>
      <c r="AJ1969" s="37"/>
      <c r="AK1969" s="37"/>
      <c r="AL1969" s="37"/>
      <c r="AM1969" s="53" t="str">
        <f>IF(AK1969="","",WORKDAY(AK1969,5,FESTIVOS_CO!A:A))</f>
        <v/>
      </c>
      <c r="AN1969" s="37"/>
      <c r="AO1969" s="37"/>
      <c r="AP1969" s="54" t="str">
        <f t="shared" ca="1" si="378"/>
        <v>NO APLICA</v>
      </c>
      <c r="AQ1969" s="36"/>
      <c r="AR1969" s="43"/>
      <c r="AS1969" s="37"/>
      <c r="AT1969" s="36"/>
      <c r="AU1969" s="37"/>
      <c r="AV1969" s="36"/>
      <c r="AW1969" s="36"/>
      <c r="AX1969" s="37"/>
      <c r="AY1969" s="140" t="str">
        <f>IF(AU1969="","",WORKDAY(AU1969,5,FESTIVOS_CO!A:A))</f>
        <v/>
      </c>
      <c r="AZ1969" s="54" t="str">
        <f t="shared" ca="1" si="375"/>
        <v>NO APLICA</v>
      </c>
      <c r="BA1969" s="55" t="str">
        <f>IF(AX1969="","",WORKDAY(AX1969,5,FESTIVOS_CO!A:A))</f>
        <v/>
      </c>
      <c r="BB1969" s="39"/>
      <c r="BC1969" s="40"/>
      <c r="BD1969" s="40"/>
      <c r="BE1969" s="56" t="str">
        <f t="shared" ca="1" si="376"/>
        <v>NO APLICA</v>
      </c>
      <c r="BF1969" s="37"/>
      <c r="BG1969" s="45"/>
      <c r="BH1969" s="37"/>
      <c r="BI1969" s="36"/>
      <c r="BJ1969" s="37"/>
      <c r="BK1969" s="36"/>
      <c r="BL1969" s="36"/>
      <c r="BM1969" s="53" t="str">
        <f>IF(BJ1969="","",WORKDAY(BJ1969,5,FESTIVOS_CO!A:A))</f>
        <v/>
      </c>
      <c r="BN1969" s="57" t="str">
        <f t="shared" ca="1" si="374"/>
        <v>PENDIENTE HACER AVISO</v>
      </c>
      <c r="BO1969" s="54" t="str">
        <f t="shared" ca="1" si="367"/>
        <v>EN TRÁMITE NOTIF. POR AVISO</v>
      </c>
      <c r="BP1969" s="37"/>
      <c r="BQ1969" s="53" t="str">
        <f>IF(BP1969="","",WORKDAY(BP1969,5,FESTIVOS_CO!A:A))</f>
        <v/>
      </c>
      <c r="BR1969" s="37"/>
      <c r="BS1969" s="36"/>
      <c r="BT1969" s="38"/>
      <c r="BU1969" s="58" t="e">
        <f>VLOOKUP(BT1969,Hoja2!$C:$D,2,0)</f>
        <v>#N/A</v>
      </c>
      <c r="BV1969" s="80" t="str">
        <f>IF(
AND(AO1969="",BD1969="",BQ1969=""),
"EN PROCESO NOTIFICACION / COMUNICACION",
IF(
BT1969="",
"NO APLICA",
IF(
BU1969=60,
IF(AO1969&lt;&gt;"",AO1969,IF(BD1969&lt;&gt;"",BD1969,BQ1969))+60,
WORKDAY(
IF(AO1969&lt;&gt;"",AO1969,IF(BD1969&lt;&gt;"",BD1969,BQ1969)),
BU1969,
FESTIVOS_CO!A:A
)
)
))</f>
        <v>EN PROCESO NOTIFICACION / COMUNICACION</v>
      </c>
      <c r="BW1969" s="44"/>
      <c r="BX1969" s="53"/>
      <c r="BY1969" s="45"/>
      <c r="BZ1969" s="37"/>
      <c r="CA1969" s="54" t="str">
        <f t="shared" si="368"/>
        <v>PENDIENTE EJECUTORIA</v>
      </c>
      <c r="CB1969" s="59" t="str">
        <f t="shared" si="377"/>
        <v/>
      </c>
      <c r="CC1969" s="36"/>
      <c r="CD1969" s="40"/>
      <c r="CE1969" s="46"/>
      <c r="CF1969" s="40"/>
      <c r="CG1969" s="40"/>
      <c r="CH1969" s="40"/>
      <c r="CI1969" s="36"/>
      <c r="CJ1969" s="47"/>
      <c r="CK1969" s="40"/>
      <c r="CL1969" s="40"/>
      <c r="CM1969" s="40"/>
      <c r="CN1969" s="40"/>
    </row>
    <row r="1970" spans="1:92" ht="42.75" hidden="1">
      <c r="A1970" s="49" t="str">
        <f t="shared" si="369"/>
        <v>SIN GESTIÓN</v>
      </c>
      <c r="B1970" s="58"/>
      <c r="C1970" s="37"/>
      <c r="D1970" s="37"/>
      <c r="E1970" s="49" t="str">
        <f t="shared" si="370"/>
        <v>PENDIENTE NOTIFICACIÓN</v>
      </c>
      <c r="F1970" s="141" t="str">
        <f t="shared" si="371"/>
        <v>PENDIENTE NOTIFICACIÓN</v>
      </c>
      <c r="G1970" s="49" t="str">
        <f t="shared" si="372"/>
        <v/>
      </c>
      <c r="H1970" s="51" t="str">
        <f ca="1">IF(
L1970="",
"",
IF(
NETWORKDAYS(L1970,IF(M1970&lt;&gt;"",M1970,TODAY()),FESTIVOS_CO!A:A)&gt;2,
"VENCIDO",
IF(
NETWORKDAYS(L1970,IF(M1970&lt;&gt;"",M1970,TODAY()),FESTIVOS_CO!A:A)=2,
"ALERTA",
"A TIEMPO"
)))</f>
        <v/>
      </c>
      <c r="I1970" s="40"/>
      <c r="J1970" s="36"/>
      <c r="K1970" s="37"/>
      <c r="L1970" s="50"/>
      <c r="M1970" s="37"/>
      <c r="N1970" s="52"/>
      <c r="O1970" s="52"/>
      <c r="P1970" s="36"/>
      <c r="Q1970" s="36"/>
      <c r="R1970" s="40"/>
      <c r="S1970" s="36"/>
      <c r="T1970" s="40"/>
      <c r="U1970" s="40"/>
      <c r="V1970" s="81"/>
      <c r="W1970" s="40"/>
      <c r="X1970" s="40"/>
      <c r="Y1970" s="40"/>
      <c r="Z1970" s="38" t="str">
        <f>IFERROR(VLOOKUP(Y1970,DIRECTORIO!A:B,2,FALSE),"")</f>
        <v/>
      </c>
      <c r="AA1970" s="40"/>
      <c r="AB1970" s="40"/>
      <c r="AC1970" s="40"/>
      <c r="AD1970" s="40"/>
      <c r="AE1970" s="40"/>
      <c r="AF1970" s="40"/>
      <c r="AG1970" s="41" t="s">
        <v>109</v>
      </c>
      <c r="AH1970" s="42"/>
      <c r="AI1970" s="54" t="str">
        <f t="shared" ca="1" si="373"/>
        <v>PENDIENTE NOTIFICACIÓN ELECTRÓNICA</v>
      </c>
      <c r="AJ1970" s="37"/>
      <c r="AK1970" s="37"/>
      <c r="AL1970" s="37"/>
      <c r="AM1970" s="53" t="str">
        <f>IF(AK1970="","",WORKDAY(AK1970,5,FESTIVOS_CO!A:A))</f>
        <v/>
      </c>
      <c r="AN1970" s="37"/>
      <c r="AO1970" s="37"/>
      <c r="AP1970" s="54" t="str">
        <f t="shared" ca="1" si="378"/>
        <v>NO APLICA</v>
      </c>
      <c r="AQ1970" s="36"/>
      <c r="AR1970" s="43"/>
      <c r="AS1970" s="37"/>
      <c r="AT1970" s="36"/>
      <c r="AU1970" s="37"/>
      <c r="AV1970" s="36"/>
      <c r="AW1970" s="36"/>
      <c r="AX1970" s="37"/>
      <c r="AY1970" s="140" t="str">
        <f>IF(AU1970="","",WORKDAY(AU1970,5,FESTIVOS_CO!A:A))</f>
        <v/>
      </c>
      <c r="AZ1970" s="54" t="str">
        <f t="shared" ca="1" si="375"/>
        <v>NO APLICA</v>
      </c>
      <c r="BA1970" s="55" t="str">
        <f>IF(AX1970="","",WORKDAY(AX1970,5,FESTIVOS_CO!A:A))</f>
        <v/>
      </c>
      <c r="BB1970" s="39"/>
      <c r="BC1970" s="40"/>
      <c r="BD1970" s="40"/>
      <c r="BE1970" s="56" t="str">
        <f t="shared" ca="1" si="376"/>
        <v>NO APLICA</v>
      </c>
      <c r="BF1970" s="37"/>
      <c r="BG1970" s="45"/>
      <c r="BH1970" s="37"/>
      <c r="BI1970" s="36"/>
      <c r="BJ1970" s="37"/>
      <c r="BK1970" s="36"/>
      <c r="BL1970" s="36"/>
      <c r="BM1970" s="53" t="str">
        <f>IF(BJ1970="","",WORKDAY(BJ1970,5,FESTIVOS_CO!A:A))</f>
        <v/>
      </c>
      <c r="BN1970" s="57" t="str">
        <f t="shared" ca="1" si="374"/>
        <v>PENDIENTE HACER AVISO</v>
      </c>
      <c r="BO1970" s="54" t="str">
        <f t="shared" ca="1" si="367"/>
        <v>EN TRÁMITE NOTIF. POR AVISO</v>
      </c>
      <c r="BP1970" s="37"/>
      <c r="BQ1970" s="53" t="str">
        <f>IF(BP1970="","",WORKDAY(BP1970,5,FESTIVOS_CO!A:A))</f>
        <v/>
      </c>
      <c r="BR1970" s="37"/>
      <c r="BS1970" s="36"/>
      <c r="BT1970" s="38"/>
      <c r="BU1970" s="58" t="e">
        <f>VLOOKUP(BT1970,Hoja2!$C:$D,2,0)</f>
        <v>#N/A</v>
      </c>
      <c r="BV1970" s="80" t="str">
        <f>IF(
AND(AO1970="",BD1970="",BQ1970=""),
"EN PROCESO NOTIFICACION / COMUNICACION",
IF(
BT1970="",
"NO APLICA",
IF(
BU1970=60,
IF(AO1970&lt;&gt;"",AO1970,IF(BD1970&lt;&gt;"",BD1970,BQ1970))+60,
WORKDAY(
IF(AO1970&lt;&gt;"",AO1970,IF(BD1970&lt;&gt;"",BD1970,BQ1970)),
BU1970,
FESTIVOS_CO!A:A
)
)
))</f>
        <v>EN PROCESO NOTIFICACION / COMUNICACION</v>
      </c>
      <c r="BW1970" s="44"/>
      <c r="BX1970" s="53"/>
      <c r="BY1970" s="45"/>
      <c r="BZ1970" s="37"/>
      <c r="CA1970" s="54" t="str">
        <f t="shared" si="368"/>
        <v>PENDIENTE EJECUTORIA</v>
      </c>
      <c r="CB1970" s="59" t="str">
        <f t="shared" si="377"/>
        <v/>
      </c>
      <c r="CC1970" s="36"/>
      <c r="CD1970" s="40"/>
      <c r="CE1970" s="46"/>
      <c r="CF1970" s="40"/>
      <c r="CG1970" s="40"/>
      <c r="CH1970" s="40"/>
      <c r="CI1970" s="36"/>
      <c r="CJ1970" s="47"/>
      <c r="CK1970" s="40"/>
      <c r="CL1970" s="40"/>
      <c r="CM1970" s="40"/>
      <c r="CN1970" s="40"/>
    </row>
    <row r="1971" spans="1:92" ht="42.75" hidden="1">
      <c r="A1971" s="49" t="str">
        <f t="shared" si="369"/>
        <v>SIN GESTIÓN</v>
      </c>
      <c r="B1971" s="58"/>
      <c r="C1971" s="37"/>
      <c r="D1971" s="37"/>
      <c r="E1971" s="49" t="str">
        <f t="shared" si="370"/>
        <v>PENDIENTE NOTIFICACIÓN</v>
      </c>
      <c r="F1971" s="141" t="str">
        <f t="shared" si="371"/>
        <v>PENDIENTE NOTIFICACIÓN</v>
      </c>
      <c r="G1971" s="49" t="str">
        <f t="shared" si="372"/>
        <v/>
      </c>
      <c r="H1971" s="51" t="str">
        <f ca="1">IF(
L1971="",
"",
IF(
NETWORKDAYS(L1971,IF(M1971&lt;&gt;"",M1971,TODAY()),FESTIVOS_CO!A:A)&gt;2,
"VENCIDO",
IF(
NETWORKDAYS(L1971,IF(M1971&lt;&gt;"",M1971,TODAY()),FESTIVOS_CO!A:A)=2,
"ALERTA",
"A TIEMPO"
)))</f>
        <v/>
      </c>
      <c r="I1971" s="40"/>
      <c r="J1971" s="36"/>
      <c r="K1971" s="37"/>
      <c r="L1971" s="50"/>
      <c r="M1971" s="37"/>
      <c r="N1971" s="52"/>
      <c r="O1971" s="52"/>
      <c r="P1971" s="36"/>
      <c r="Q1971" s="36"/>
      <c r="R1971" s="40"/>
      <c r="S1971" s="36"/>
      <c r="T1971" s="40"/>
      <c r="U1971" s="40"/>
      <c r="V1971" s="81"/>
      <c r="W1971" s="40"/>
      <c r="X1971" s="40"/>
      <c r="Y1971" s="40"/>
      <c r="Z1971" s="38" t="str">
        <f>IFERROR(VLOOKUP(Y1971,DIRECTORIO!A:B,2,FALSE),"")</f>
        <v/>
      </c>
      <c r="AA1971" s="40"/>
      <c r="AB1971" s="40"/>
      <c r="AC1971" s="40"/>
      <c r="AD1971" s="40"/>
      <c r="AE1971" s="40"/>
      <c r="AF1971" s="40"/>
      <c r="AG1971" s="41" t="s">
        <v>109</v>
      </c>
      <c r="AH1971" s="42"/>
      <c r="AI1971" s="54" t="str">
        <f t="shared" ca="1" si="373"/>
        <v>PENDIENTE NOTIFICACIÓN ELECTRÓNICA</v>
      </c>
      <c r="AJ1971" s="37"/>
      <c r="AK1971" s="37"/>
      <c r="AL1971" s="37"/>
      <c r="AM1971" s="53" t="str">
        <f>IF(AK1971="","",WORKDAY(AK1971,5,FESTIVOS_CO!A:A))</f>
        <v/>
      </c>
      <c r="AN1971" s="37"/>
      <c r="AO1971" s="37"/>
      <c r="AP1971" s="54" t="str">
        <f t="shared" ca="1" si="378"/>
        <v>NO APLICA</v>
      </c>
      <c r="AQ1971" s="36"/>
      <c r="AR1971" s="43"/>
      <c r="AS1971" s="37"/>
      <c r="AT1971" s="36"/>
      <c r="AU1971" s="37"/>
      <c r="AV1971" s="36"/>
      <c r="AW1971" s="36"/>
      <c r="AX1971" s="37"/>
      <c r="AY1971" s="140" t="str">
        <f>IF(AU1971="","",WORKDAY(AU1971,5,FESTIVOS_CO!A:A))</f>
        <v/>
      </c>
      <c r="AZ1971" s="54" t="str">
        <f t="shared" ca="1" si="375"/>
        <v>NO APLICA</v>
      </c>
      <c r="BA1971" s="55" t="str">
        <f>IF(AX1971="","",WORKDAY(AX1971,5,FESTIVOS_CO!A:A))</f>
        <v/>
      </c>
      <c r="BB1971" s="39"/>
      <c r="BC1971" s="40"/>
      <c r="BD1971" s="40"/>
      <c r="BE1971" s="56" t="str">
        <f t="shared" ca="1" si="376"/>
        <v>NO APLICA</v>
      </c>
      <c r="BF1971" s="37"/>
      <c r="BG1971" s="45"/>
      <c r="BH1971" s="37"/>
      <c r="BI1971" s="36"/>
      <c r="BJ1971" s="37"/>
      <c r="BK1971" s="36"/>
      <c r="BL1971" s="36"/>
      <c r="BM1971" s="53" t="str">
        <f>IF(BJ1971="","",WORKDAY(BJ1971,5,FESTIVOS_CO!A:A))</f>
        <v/>
      </c>
      <c r="BN1971" s="57" t="str">
        <f t="shared" ca="1" si="374"/>
        <v>PENDIENTE HACER AVISO</v>
      </c>
      <c r="BO1971" s="54" t="str">
        <f t="shared" ca="1" si="367"/>
        <v>EN TRÁMITE NOTIF. POR AVISO</v>
      </c>
      <c r="BP1971" s="37"/>
      <c r="BQ1971" s="53" t="str">
        <f>IF(BP1971="","",WORKDAY(BP1971,5,FESTIVOS_CO!A:A))</f>
        <v/>
      </c>
      <c r="BR1971" s="37"/>
      <c r="BS1971" s="36"/>
      <c r="BT1971" s="38"/>
      <c r="BU1971" s="58" t="e">
        <f>VLOOKUP(BT1971,Hoja2!$C:$D,2,0)</f>
        <v>#N/A</v>
      </c>
      <c r="BV1971" s="80" t="str">
        <f>IF(
AND(AO1971="",BD1971="",BQ1971=""),
"EN PROCESO NOTIFICACION / COMUNICACION",
IF(
BT1971="",
"NO APLICA",
IF(
BU1971=60,
IF(AO1971&lt;&gt;"",AO1971,IF(BD1971&lt;&gt;"",BD1971,BQ1971))+60,
WORKDAY(
IF(AO1971&lt;&gt;"",AO1971,IF(BD1971&lt;&gt;"",BD1971,BQ1971)),
BU1971,
FESTIVOS_CO!A:A
)
)
))</f>
        <v>EN PROCESO NOTIFICACION / COMUNICACION</v>
      </c>
      <c r="BW1971" s="44"/>
      <c r="BX1971" s="53"/>
      <c r="BY1971" s="45"/>
      <c r="BZ1971" s="37"/>
      <c r="CA1971" s="54" t="str">
        <f t="shared" si="368"/>
        <v>PENDIENTE EJECUTORIA</v>
      </c>
      <c r="CB1971" s="59" t="str">
        <f t="shared" si="377"/>
        <v/>
      </c>
      <c r="CC1971" s="36"/>
      <c r="CD1971" s="40"/>
      <c r="CE1971" s="46"/>
      <c r="CF1971" s="40"/>
      <c r="CG1971" s="40"/>
      <c r="CH1971" s="40"/>
      <c r="CI1971" s="36"/>
      <c r="CJ1971" s="47"/>
      <c r="CK1971" s="40"/>
      <c r="CL1971" s="40"/>
      <c r="CM1971" s="40"/>
      <c r="CN1971" s="40"/>
    </row>
    <row r="1972" spans="1:92" ht="42.75" hidden="1">
      <c r="A1972" s="49" t="str">
        <f t="shared" si="369"/>
        <v>SIN GESTIÓN</v>
      </c>
      <c r="B1972" s="58"/>
      <c r="C1972" s="37"/>
      <c r="D1972" s="37"/>
      <c r="E1972" s="49" t="str">
        <f t="shared" si="370"/>
        <v>PENDIENTE NOTIFICACIÓN</v>
      </c>
      <c r="F1972" s="141" t="str">
        <f t="shared" si="371"/>
        <v>PENDIENTE NOTIFICACIÓN</v>
      </c>
      <c r="G1972" s="49" t="str">
        <f t="shared" si="372"/>
        <v/>
      </c>
      <c r="H1972" s="51" t="str">
        <f ca="1">IF(
L1972="",
"",
IF(
NETWORKDAYS(L1972,IF(M1972&lt;&gt;"",M1972,TODAY()),FESTIVOS_CO!A:A)&gt;2,
"VENCIDO",
IF(
NETWORKDAYS(L1972,IF(M1972&lt;&gt;"",M1972,TODAY()),FESTIVOS_CO!A:A)=2,
"ALERTA",
"A TIEMPO"
)))</f>
        <v/>
      </c>
      <c r="I1972" s="40"/>
      <c r="J1972" s="36"/>
      <c r="K1972" s="37"/>
      <c r="L1972" s="50"/>
      <c r="M1972" s="37"/>
      <c r="N1972" s="52"/>
      <c r="O1972" s="52"/>
      <c r="P1972" s="36"/>
      <c r="Q1972" s="36"/>
      <c r="R1972" s="40"/>
      <c r="S1972" s="36"/>
      <c r="T1972" s="40"/>
      <c r="U1972" s="40"/>
      <c r="V1972" s="81"/>
      <c r="W1972" s="40"/>
      <c r="X1972" s="40"/>
      <c r="Y1972" s="40"/>
      <c r="Z1972" s="38" t="str">
        <f>IFERROR(VLOOKUP(Y1972,DIRECTORIO!A:B,2,FALSE),"")</f>
        <v/>
      </c>
      <c r="AA1972" s="40"/>
      <c r="AB1972" s="40"/>
      <c r="AC1972" s="40"/>
      <c r="AD1972" s="40"/>
      <c r="AE1972" s="40"/>
      <c r="AF1972" s="40"/>
      <c r="AG1972" s="41" t="s">
        <v>109</v>
      </c>
      <c r="AH1972" s="42"/>
      <c r="AI1972" s="54" t="str">
        <f t="shared" ca="1" si="373"/>
        <v>PENDIENTE NOTIFICACIÓN ELECTRÓNICA</v>
      </c>
      <c r="AJ1972" s="37"/>
      <c r="AK1972" s="37"/>
      <c r="AL1972" s="37"/>
      <c r="AM1972" s="53" t="str">
        <f>IF(AK1972="","",WORKDAY(AK1972,5,FESTIVOS_CO!A:A))</f>
        <v/>
      </c>
      <c r="AN1972" s="37"/>
      <c r="AO1972" s="37"/>
      <c r="AP1972" s="54" t="str">
        <f t="shared" ca="1" si="378"/>
        <v>NO APLICA</v>
      </c>
      <c r="AQ1972" s="36"/>
      <c r="AR1972" s="43"/>
      <c r="AS1972" s="37"/>
      <c r="AT1972" s="36"/>
      <c r="AU1972" s="37"/>
      <c r="AV1972" s="36"/>
      <c r="AW1972" s="36"/>
      <c r="AX1972" s="37"/>
      <c r="AY1972" s="140" t="str">
        <f>IF(AU1972="","",WORKDAY(AU1972,5,FESTIVOS_CO!A:A))</f>
        <v/>
      </c>
      <c r="AZ1972" s="54" t="str">
        <f t="shared" ca="1" si="375"/>
        <v>NO APLICA</v>
      </c>
      <c r="BA1972" s="55" t="str">
        <f>IF(AX1972="","",WORKDAY(AX1972,5,FESTIVOS_CO!A:A))</f>
        <v/>
      </c>
      <c r="BB1972" s="39"/>
      <c r="BC1972" s="40"/>
      <c r="BD1972" s="40"/>
      <c r="BE1972" s="56" t="str">
        <f t="shared" ca="1" si="376"/>
        <v>NO APLICA</v>
      </c>
      <c r="BF1972" s="37"/>
      <c r="BG1972" s="45"/>
      <c r="BH1972" s="37"/>
      <c r="BI1972" s="36"/>
      <c r="BJ1972" s="37"/>
      <c r="BK1972" s="36"/>
      <c r="BL1972" s="36"/>
      <c r="BM1972" s="53" t="str">
        <f>IF(BJ1972="","",WORKDAY(BJ1972,5,FESTIVOS_CO!A:A))</f>
        <v/>
      </c>
      <c r="BN1972" s="57" t="str">
        <f t="shared" ca="1" si="374"/>
        <v>PENDIENTE HACER AVISO</v>
      </c>
      <c r="BO1972" s="54" t="str">
        <f t="shared" ca="1" si="367"/>
        <v>EN TRÁMITE NOTIF. POR AVISO</v>
      </c>
      <c r="BP1972" s="37"/>
      <c r="BQ1972" s="53" t="str">
        <f>IF(BP1972="","",WORKDAY(BP1972,5,FESTIVOS_CO!A:A))</f>
        <v/>
      </c>
      <c r="BR1972" s="37"/>
      <c r="BS1972" s="36"/>
      <c r="BT1972" s="38"/>
      <c r="BU1972" s="58" t="e">
        <f>VLOOKUP(BT1972,Hoja2!$C:$D,2,0)</f>
        <v>#N/A</v>
      </c>
      <c r="BV1972" s="80" t="str">
        <f>IF(
AND(AO1972="",BD1972="",BQ1972=""),
"EN PROCESO NOTIFICACION / COMUNICACION",
IF(
BT1972="",
"NO APLICA",
IF(
BU1972=60,
IF(AO1972&lt;&gt;"",AO1972,IF(BD1972&lt;&gt;"",BD1972,BQ1972))+60,
WORKDAY(
IF(AO1972&lt;&gt;"",AO1972,IF(BD1972&lt;&gt;"",BD1972,BQ1972)),
BU1972,
FESTIVOS_CO!A:A
)
)
))</f>
        <v>EN PROCESO NOTIFICACION / COMUNICACION</v>
      </c>
      <c r="BW1972" s="44"/>
      <c r="BX1972" s="53"/>
      <c r="BY1972" s="45"/>
      <c r="BZ1972" s="37"/>
      <c r="CA1972" s="54" t="str">
        <f t="shared" si="368"/>
        <v>PENDIENTE EJECUTORIA</v>
      </c>
      <c r="CB1972" s="59" t="str">
        <f t="shared" si="377"/>
        <v/>
      </c>
      <c r="CC1972" s="36"/>
      <c r="CD1972" s="40"/>
      <c r="CE1972" s="46"/>
      <c r="CF1972" s="40"/>
      <c r="CG1972" s="40"/>
      <c r="CH1972" s="40"/>
      <c r="CI1972" s="36"/>
      <c r="CJ1972" s="47"/>
      <c r="CK1972" s="40"/>
      <c r="CL1972" s="40"/>
      <c r="CM1972" s="40"/>
      <c r="CN1972" s="40"/>
    </row>
    <row r="1973" spans="1:92" ht="42.75" hidden="1">
      <c r="A1973" s="49" t="str">
        <f t="shared" si="369"/>
        <v>SIN GESTIÓN</v>
      </c>
      <c r="B1973" s="58"/>
      <c r="C1973" s="37"/>
      <c r="D1973" s="37"/>
      <c r="E1973" s="49" t="str">
        <f t="shared" si="370"/>
        <v>PENDIENTE NOTIFICACIÓN</v>
      </c>
      <c r="F1973" s="141" t="str">
        <f t="shared" si="371"/>
        <v>PENDIENTE NOTIFICACIÓN</v>
      </c>
      <c r="G1973" s="49" t="str">
        <f t="shared" si="372"/>
        <v/>
      </c>
      <c r="H1973" s="51" t="str">
        <f ca="1">IF(
L1973="",
"",
IF(
NETWORKDAYS(L1973,IF(M1973&lt;&gt;"",M1973,TODAY()),FESTIVOS_CO!A:A)&gt;2,
"VENCIDO",
IF(
NETWORKDAYS(L1973,IF(M1973&lt;&gt;"",M1973,TODAY()),FESTIVOS_CO!A:A)=2,
"ALERTA",
"A TIEMPO"
)))</f>
        <v/>
      </c>
      <c r="I1973" s="40"/>
      <c r="J1973" s="36"/>
      <c r="K1973" s="37"/>
      <c r="L1973" s="50"/>
      <c r="M1973" s="37"/>
      <c r="N1973" s="52"/>
      <c r="O1973" s="52"/>
      <c r="P1973" s="36"/>
      <c r="Q1973" s="36"/>
      <c r="R1973" s="40"/>
      <c r="S1973" s="36"/>
      <c r="T1973" s="40"/>
      <c r="U1973" s="40"/>
      <c r="V1973" s="81"/>
      <c r="W1973" s="40"/>
      <c r="X1973" s="40"/>
      <c r="Y1973" s="40"/>
      <c r="Z1973" s="38" t="str">
        <f>IFERROR(VLOOKUP(Y1973,DIRECTORIO!A:B,2,FALSE),"")</f>
        <v/>
      </c>
      <c r="AA1973" s="40"/>
      <c r="AB1973" s="40"/>
      <c r="AC1973" s="40"/>
      <c r="AD1973" s="40"/>
      <c r="AE1973" s="40"/>
      <c r="AF1973" s="40"/>
      <c r="AG1973" s="41" t="s">
        <v>109</v>
      </c>
      <c r="AH1973" s="42"/>
      <c r="AI1973" s="54" t="str">
        <f t="shared" ca="1" si="373"/>
        <v>PENDIENTE NOTIFICACIÓN ELECTRÓNICA</v>
      </c>
      <c r="AJ1973" s="37"/>
      <c r="AK1973" s="37"/>
      <c r="AL1973" s="37"/>
      <c r="AM1973" s="53" t="str">
        <f>IF(AK1973="","",WORKDAY(AK1973,5,FESTIVOS_CO!A:A))</f>
        <v/>
      </c>
      <c r="AN1973" s="37"/>
      <c r="AO1973" s="37"/>
      <c r="AP1973" s="54" t="str">
        <f t="shared" ca="1" si="378"/>
        <v>NO APLICA</v>
      </c>
      <c r="AQ1973" s="36"/>
      <c r="AR1973" s="43"/>
      <c r="AS1973" s="37"/>
      <c r="AT1973" s="36"/>
      <c r="AU1973" s="37"/>
      <c r="AV1973" s="36"/>
      <c r="AW1973" s="36"/>
      <c r="AX1973" s="37"/>
      <c r="AY1973" s="140" t="str">
        <f>IF(AU1973="","",WORKDAY(AU1973,5,FESTIVOS_CO!A:A))</f>
        <v/>
      </c>
      <c r="AZ1973" s="54" t="str">
        <f t="shared" ca="1" si="375"/>
        <v>NO APLICA</v>
      </c>
      <c r="BA1973" s="55" t="str">
        <f>IF(AX1973="","",WORKDAY(AX1973,5,FESTIVOS_CO!A:A))</f>
        <v/>
      </c>
      <c r="BB1973" s="39"/>
      <c r="BC1973" s="40"/>
      <c r="BD1973" s="40"/>
      <c r="BE1973" s="56" t="str">
        <f t="shared" ca="1" si="376"/>
        <v>NO APLICA</v>
      </c>
      <c r="BF1973" s="37"/>
      <c r="BG1973" s="45"/>
      <c r="BH1973" s="37"/>
      <c r="BI1973" s="36"/>
      <c r="BJ1973" s="37"/>
      <c r="BK1973" s="36"/>
      <c r="BL1973" s="36"/>
      <c r="BM1973" s="53" t="str">
        <f>IF(BJ1973="","",WORKDAY(BJ1973,5,FESTIVOS_CO!A:A))</f>
        <v/>
      </c>
      <c r="BN1973" s="57" t="str">
        <f t="shared" ca="1" si="374"/>
        <v>PENDIENTE HACER AVISO</v>
      </c>
      <c r="BO1973" s="54" t="str">
        <f t="shared" ca="1" si="367"/>
        <v>EN TRÁMITE NOTIF. POR AVISO</v>
      </c>
      <c r="BP1973" s="37"/>
      <c r="BQ1973" s="53" t="str">
        <f>IF(BP1973="","",WORKDAY(BP1973,5,FESTIVOS_CO!A:A))</f>
        <v/>
      </c>
      <c r="BR1973" s="37"/>
      <c r="BS1973" s="36"/>
      <c r="BT1973" s="38"/>
      <c r="BU1973" s="58" t="e">
        <f>VLOOKUP(BT1973,Hoja2!$C:$D,2,0)</f>
        <v>#N/A</v>
      </c>
      <c r="BV1973" s="80" t="str">
        <f>IF(
AND(AO1973="",BD1973="",BQ1973=""),
"EN PROCESO NOTIFICACION / COMUNICACION",
IF(
BT1973="",
"NO APLICA",
IF(
BU1973=60,
IF(AO1973&lt;&gt;"",AO1973,IF(BD1973&lt;&gt;"",BD1973,BQ1973))+60,
WORKDAY(
IF(AO1973&lt;&gt;"",AO1973,IF(BD1973&lt;&gt;"",BD1973,BQ1973)),
BU1973,
FESTIVOS_CO!A:A
)
)
))</f>
        <v>EN PROCESO NOTIFICACION / COMUNICACION</v>
      </c>
      <c r="BW1973" s="44"/>
      <c r="BX1973" s="53"/>
      <c r="BY1973" s="45"/>
      <c r="BZ1973" s="37"/>
      <c r="CA1973" s="54" t="str">
        <f t="shared" si="368"/>
        <v>PENDIENTE EJECUTORIA</v>
      </c>
      <c r="CB1973" s="59" t="str">
        <f t="shared" si="377"/>
        <v/>
      </c>
      <c r="CC1973" s="36"/>
      <c r="CD1973" s="40"/>
      <c r="CE1973" s="46"/>
      <c r="CF1973" s="40"/>
      <c r="CG1973" s="40"/>
      <c r="CH1973" s="40"/>
      <c r="CI1973" s="36"/>
      <c r="CJ1973" s="47"/>
      <c r="CK1973" s="40"/>
      <c r="CL1973" s="40"/>
      <c r="CM1973" s="40"/>
      <c r="CN1973" s="40"/>
    </row>
    <row r="1974" spans="1:92" ht="42.75" hidden="1">
      <c r="A1974" s="49" t="str">
        <f t="shared" si="369"/>
        <v>SIN GESTIÓN</v>
      </c>
      <c r="B1974" s="58"/>
      <c r="C1974" s="37"/>
      <c r="D1974" s="37"/>
      <c r="E1974" s="49" t="str">
        <f t="shared" si="370"/>
        <v>PENDIENTE NOTIFICACIÓN</v>
      </c>
      <c r="F1974" s="141" t="str">
        <f t="shared" si="371"/>
        <v>PENDIENTE NOTIFICACIÓN</v>
      </c>
      <c r="G1974" s="49" t="str">
        <f t="shared" si="372"/>
        <v/>
      </c>
      <c r="H1974" s="51" t="str">
        <f ca="1">IF(
L1974="",
"",
IF(
NETWORKDAYS(L1974,IF(M1974&lt;&gt;"",M1974,TODAY()),FESTIVOS_CO!A:A)&gt;2,
"VENCIDO",
IF(
NETWORKDAYS(L1974,IF(M1974&lt;&gt;"",M1974,TODAY()),FESTIVOS_CO!A:A)=2,
"ALERTA",
"A TIEMPO"
)))</f>
        <v/>
      </c>
      <c r="I1974" s="40"/>
      <c r="J1974" s="36"/>
      <c r="K1974" s="37"/>
      <c r="L1974" s="50"/>
      <c r="M1974" s="37"/>
      <c r="N1974" s="52"/>
      <c r="O1974" s="52"/>
      <c r="P1974" s="36"/>
      <c r="Q1974" s="36"/>
      <c r="R1974" s="40"/>
      <c r="S1974" s="36"/>
      <c r="T1974" s="40"/>
      <c r="U1974" s="40"/>
      <c r="V1974" s="81"/>
      <c r="W1974" s="40"/>
      <c r="X1974" s="40"/>
      <c r="Y1974" s="40"/>
      <c r="Z1974" s="38" t="str">
        <f>IFERROR(VLOOKUP(Y1974,DIRECTORIO!A:B,2,FALSE),"")</f>
        <v/>
      </c>
      <c r="AA1974" s="40"/>
      <c r="AB1974" s="40"/>
      <c r="AC1974" s="40"/>
      <c r="AD1974" s="40"/>
      <c r="AE1974" s="40"/>
      <c r="AF1974" s="40"/>
      <c r="AG1974" s="41" t="s">
        <v>109</v>
      </c>
      <c r="AH1974" s="42"/>
      <c r="AI1974" s="54" t="str">
        <f t="shared" ca="1" si="373"/>
        <v>PENDIENTE NOTIFICACIÓN ELECTRÓNICA</v>
      </c>
      <c r="AJ1974" s="37"/>
      <c r="AK1974" s="37"/>
      <c r="AL1974" s="37"/>
      <c r="AM1974" s="53" t="str">
        <f>IF(AK1974="","",WORKDAY(AK1974,5,FESTIVOS_CO!A:A))</f>
        <v/>
      </c>
      <c r="AN1974" s="37"/>
      <c r="AO1974" s="37"/>
      <c r="AP1974" s="54" t="str">
        <f t="shared" ca="1" si="378"/>
        <v>NO APLICA</v>
      </c>
      <c r="AQ1974" s="36"/>
      <c r="AR1974" s="43"/>
      <c r="AS1974" s="37"/>
      <c r="AT1974" s="36"/>
      <c r="AU1974" s="37"/>
      <c r="AV1974" s="36"/>
      <c r="AW1974" s="36"/>
      <c r="AX1974" s="37"/>
      <c r="AY1974" s="140" t="str">
        <f>IF(AU1974="","",WORKDAY(AU1974,5,FESTIVOS_CO!A:A))</f>
        <v/>
      </c>
      <c r="AZ1974" s="54" t="str">
        <f t="shared" ca="1" si="375"/>
        <v>NO APLICA</v>
      </c>
      <c r="BA1974" s="55" t="str">
        <f>IF(AX1974="","",WORKDAY(AX1974,5,FESTIVOS_CO!A:A))</f>
        <v/>
      </c>
      <c r="BB1974" s="39"/>
      <c r="BC1974" s="40"/>
      <c r="BD1974" s="40"/>
      <c r="BE1974" s="56" t="str">
        <f t="shared" ca="1" si="376"/>
        <v>NO APLICA</v>
      </c>
      <c r="BF1974" s="37"/>
      <c r="BG1974" s="45"/>
      <c r="BH1974" s="37"/>
      <c r="BI1974" s="36"/>
      <c r="BJ1974" s="37"/>
      <c r="BK1974" s="36"/>
      <c r="BL1974" s="36"/>
      <c r="BM1974" s="53" t="str">
        <f>IF(BJ1974="","",WORKDAY(BJ1974,5,FESTIVOS_CO!A:A))</f>
        <v/>
      </c>
      <c r="BN1974" s="57" t="str">
        <f t="shared" ca="1" si="374"/>
        <v>PENDIENTE HACER AVISO</v>
      </c>
      <c r="BO1974" s="54" t="str">
        <f t="shared" ref="BO1974:BO2037" ca="1" si="379">IF(BN1974="NOTIFICACIÓN PERSONAL COMPLETA",
"NO PROCEDE AVISO",
IF(BR1974="SI",
"NOTIFICACION POR AVISO TERMINADA",
IF(BE1974="NO PROCEDE",
"NO PROCEDE AVISO",
IF(BN1974="VERIFICAR SI PROCEDE RECURSO",
"NOTIFICACIÓN POR AVISO COMPLETA",
"EN TRÁMITE NOTIF. POR AVISO"
))))</f>
        <v>EN TRÁMITE NOTIF. POR AVISO</v>
      </c>
      <c r="BP1974" s="37"/>
      <c r="BQ1974" s="53" t="str">
        <f>IF(BP1974="","",WORKDAY(BP1974,5,FESTIVOS_CO!A:A))</f>
        <v/>
      </c>
      <c r="BR1974" s="37"/>
      <c r="BS1974" s="36"/>
      <c r="BT1974" s="38"/>
      <c r="BU1974" s="58" t="e">
        <f>VLOOKUP(BT1974,Hoja2!$C:$D,2,0)</f>
        <v>#N/A</v>
      </c>
      <c r="BV1974" s="80" t="str">
        <f>IF(
AND(AO1974="",BD1974="",BQ1974=""),
"EN PROCESO NOTIFICACION / COMUNICACION",
IF(
BT1974="",
"NO APLICA",
IF(
BU1974=60,
IF(AO1974&lt;&gt;"",AO1974,IF(BD1974&lt;&gt;"",BD1974,BQ1974))+60,
WORKDAY(
IF(AO1974&lt;&gt;"",AO1974,IF(BD1974&lt;&gt;"",BD1974,BQ1974)),
BU1974,
FESTIVOS_CO!A:A
)
)
))</f>
        <v>EN PROCESO NOTIFICACION / COMUNICACION</v>
      </c>
      <c r="BW1974" s="44"/>
      <c r="BX1974" s="53"/>
      <c r="BY1974" s="45"/>
      <c r="BZ1974" s="37"/>
      <c r="CA1974" s="54" t="str">
        <f t="shared" ref="CA1974:CA2037" si="380">IF(BW1974&lt;&gt;"SI",
"PENDIENTE EJECUTORIA",
IF(AND(BX1974="",BY1974="",BZ1974=""),
"PENDIENTE HACER EJECUTORIA",
IF(AND(BX1974&lt;&gt;"",BY1974="",BZ1974=""),
"PENDIENTE REVISION EJECUTORIA",
IF(AND(BX1974&lt;&gt;"",BY1974&lt;&gt;"",BZ1974=""),
"PENDIENTE FIRMA EJECUTORIA",
"PROCESO EJECUTORIA TERMINADO"
))))</f>
        <v>PENDIENTE EJECUTORIA</v>
      </c>
      <c r="CB1974" s="59" t="str">
        <f t="shared" si="377"/>
        <v/>
      </c>
      <c r="CC1974" s="36"/>
      <c r="CD1974" s="40"/>
      <c r="CE1974" s="46"/>
      <c r="CF1974" s="40"/>
      <c r="CG1974" s="40"/>
      <c r="CH1974" s="40"/>
      <c r="CI1974" s="36"/>
      <c r="CJ1974" s="47"/>
      <c r="CK1974" s="40"/>
      <c r="CL1974" s="40"/>
      <c r="CM1974" s="40"/>
      <c r="CN1974" s="40"/>
    </row>
    <row r="1975" spans="1:92" ht="42.75" hidden="1">
      <c r="A1975" s="49" t="str">
        <f t="shared" si="369"/>
        <v>SIN GESTIÓN</v>
      </c>
      <c r="B1975" s="58"/>
      <c r="C1975" s="37"/>
      <c r="D1975" s="37"/>
      <c r="E1975" s="49" t="str">
        <f t="shared" si="370"/>
        <v>PENDIENTE NOTIFICACIÓN</v>
      </c>
      <c r="F1975" s="141" t="str">
        <f t="shared" si="371"/>
        <v>PENDIENTE NOTIFICACIÓN</v>
      </c>
      <c r="G1975" s="49" t="str">
        <f t="shared" si="372"/>
        <v/>
      </c>
      <c r="H1975" s="51" t="str">
        <f ca="1">IF(
L1975="",
"",
IF(
NETWORKDAYS(L1975,IF(M1975&lt;&gt;"",M1975,TODAY()),FESTIVOS_CO!A:A)&gt;2,
"VENCIDO",
IF(
NETWORKDAYS(L1975,IF(M1975&lt;&gt;"",M1975,TODAY()),FESTIVOS_CO!A:A)=2,
"ALERTA",
"A TIEMPO"
)))</f>
        <v/>
      </c>
      <c r="I1975" s="40"/>
      <c r="J1975" s="36"/>
      <c r="K1975" s="37"/>
      <c r="L1975" s="50"/>
      <c r="M1975" s="37"/>
      <c r="N1975" s="52"/>
      <c r="O1975" s="52"/>
      <c r="P1975" s="36"/>
      <c r="Q1975" s="36"/>
      <c r="R1975" s="40"/>
      <c r="S1975" s="36"/>
      <c r="T1975" s="40"/>
      <c r="U1975" s="40"/>
      <c r="V1975" s="81"/>
      <c r="W1975" s="40"/>
      <c r="X1975" s="40"/>
      <c r="Y1975" s="40"/>
      <c r="Z1975" s="38" t="str">
        <f>IFERROR(VLOOKUP(Y1975,DIRECTORIO!A:B,2,FALSE),"")</f>
        <v/>
      </c>
      <c r="AA1975" s="40"/>
      <c r="AB1975" s="40"/>
      <c r="AC1975" s="40"/>
      <c r="AD1975" s="40"/>
      <c r="AE1975" s="40"/>
      <c r="AF1975" s="40"/>
      <c r="AG1975" s="41" t="s">
        <v>109</v>
      </c>
      <c r="AH1975" s="42"/>
      <c r="AI1975" s="54" t="str">
        <f t="shared" ca="1" si="373"/>
        <v>PENDIENTE NOTIFICACIÓN ELECTRÓNICA</v>
      </c>
      <c r="AJ1975" s="37"/>
      <c r="AK1975" s="37"/>
      <c r="AL1975" s="37"/>
      <c r="AM1975" s="53" t="str">
        <f>IF(AK1975="","",WORKDAY(AK1975,5,FESTIVOS_CO!A:A))</f>
        <v/>
      </c>
      <c r="AN1975" s="37"/>
      <c r="AO1975" s="37"/>
      <c r="AP1975" s="54" t="str">
        <f t="shared" ca="1" si="378"/>
        <v>NO APLICA</v>
      </c>
      <c r="AQ1975" s="36"/>
      <c r="AR1975" s="43"/>
      <c r="AS1975" s="37"/>
      <c r="AT1975" s="36"/>
      <c r="AU1975" s="37"/>
      <c r="AV1975" s="36"/>
      <c r="AW1975" s="36"/>
      <c r="AX1975" s="37"/>
      <c r="AY1975" s="140" t="str">
        <f>IF(AU1975="","",WORKDAY(AU1975,5,FESTIVOS_CO!A:A))</f>
        <v/>
      </c>
      <c r="AZ1975" s="54" t="str">
        <f t="shared" ca="1" si="375"/>
        <v>NO APLICA</v>
      </c>
      <c r="BA1975" s="55" t="str">
        <f>IF(AX1975="","",WORKDAY(AX1975,5,FESTIVOS_CO!A:A))</f>
        <v/>
      </c>
      <c r="BB1975" s="39"/>
      <c r="BC1975" s="40"/>
      <c r="BD1975" s="40"/>
      <c r="BE1975" s="56" t="str">
        <f t="shared" ca="1" si="376"/>
        <v>NO APLICA</v>
      </c>
      <c r="BF1975" s="37"/>
      <c r="BG1975" s="45"/>
      <c r="BH1975" s="37"/>
      <c r="BI1975" s="36"/>
      <c r="BJ1975" s="37"/>
      <c r="BK1975" s="36"/>
      <c r="BL1975" s="36"/>
      <c r="BM1975" s="53" t="str">
        <f>IF(BJ1975="","",WORKDAY(BJ1975,5,FESTIVOS_CO!A:A))</f>
        <v/>
      </c>
      <c r="BN1975" s="57" t="str">
        <f t="shared" ca="1" si="374"/>
        <v>PENDIENTE HACER AVISO</v>
      </c>
      <c r="BO1975" s="54" t="str">
        <f t="shared" ca="1" si="379"/>
        <v>EN TRÁMITE NOTIF. POR AVISO</v>
      </c>
      <c r="BP1975" s="37"/>
      <c r="BQ1975" s="53" t="str">
        <f>IF(BP1975="","",WORKDAY(BP1975,5,FESTIVOS_CO!A:A))</f>
        <v/>
      </c>
      <c r="BR1975" s="37"/>
      <c r="BS1975" s="36"/>
      <c r="BT1975" s="38"/>
      <c r="BU1975" s="58" t="e">
        <f>VLOOKUP(BT1975,Hoja2!$C:$D,2,0)</f>
        <v>#N/A</v>
      </c>
      <c r="BV1975" s="80" t="str">
        <f>IF(
AND(AO1975="",BD1975="",BQ1975=""),
"EN PROCESO NOTIFICACION / COMUNICACION",
IF(
BT1975="",
"NO APLICA",
IF(
BU1975=60,
IF(AO1975&lt;&gt;"",AO1975,IF(BD1975&lt;&gt;"",BD1975,BQ1975))+60,
WORKDAY(
IF(AO1975&lt;&gt;"",AO1975,IF(BD1975&lt;&gt;"",BD1975,BQ1975)),
BU1975,
FESTIVOS_CO!A:A
)
)
))</f>
        <v>EN PROCESO NOTIFICACION / COMUNICACION</v>
      </c>
      <c r="BW1975" s="44"/>
      <c r="BX1975" s="53"/>
      <c r="BY1975" s="45"/>
      <c r="BZ1975" s="37"/>
      <c r="CA1975" s="54" t="str">
        <f t="shared" si="380"/>
        <v>PENDIENTE EJECUTORIA</v>
      </c>
      <c r="CB1975" s="59" t="str">
        <f t="shared" si="377"/>
        <v/>
      </c>
      <c r="CC1975" s="36"/>
      <c r="CD1975" s="40"/>
      <c r="CE1975" s="46"/>
      <c r="CF1975" s="40"/>
      <c r="CG1975" s="40"/>
      <c r="CH1975" s="40"/>
      <c r="CI1975" s="36"/>
      <c r="CJ1975" s="47"/>
      <c r="CK1975" s="40"/>
      <c r="CL1975" s="40"/>
      <c r="CM1975" s="40"/>
      <c r="CN1975" s="40"/>
    </row>
    <row r="1976" spans="1:92" ht="42.75" hidden="1">
      <c r="A1976" s="49" t="str">
        <f t="shared" ref="A1976:A2039" si="381">IF(
AND(Q1976="NO",S1976&lt;&gt;"SI"),
"TERMINADO PRODUCTO NO CONFORME",
IF(
AND(
COUNTBLANK(AJ1976:AO1976)=COLUMNS(AJ1976:AO1976),
COUNTBLANK(AQ1976:AY1976)=COLUMNS(AQ1976:AY1976),
COUNTBLANK(BC1976:BD1976)=COLUMNS(BC1976:BD1976),
COUNTBLANK(BF1976:BM1976)=COLUMNS(BF1976:BM1976),
COUNTBLANK(BP1976:BR1976)=COLUMNS(BP1976:BR1976)
),
"SIN GESTIÓN",
IF(
AND(BC1976&lt;&gt;"",BD1976&lt;&gt;"",AO1976="",AX1976="",BQ1976=""),
"NOTIFICADO POR CONDUCTA CONCLUYENTE",
IF(
AI1976="NOTIFICACIÓN ELECTRÓNICA EFECTIVA",
CA1976,
IF(
OR(
AI1976="NO PROCEDE NOTIFICACIÓN ELECTRÓNICA",
AI1976="REALIZAR CITACIÓN",
AI1976="NOTIFICACIÓN ELECTRÓNICA NO EFECTIVA"
),
IF(
AZ1976="HACER AVISO",
IF(
OR(
BN1976="NOTIFICACIÓN POR AVISO TERMINADA",
BN1976="NOTIFICACIÓN PERSONAL COMPLETA"
),
CA1976,
BN1976
),
AZ1976
),
AI1976
)
)
)
))</f>
        <v>SIN GESTIÓN</v>
      </c>
      <c r="B1976" s="58"/>
      <c r="C1976" s="37"/>
      <c r="D1976" s="37"/>
      <c r="E1976" s="49" t="str">
        <f t="shared" ref="E1976:E2039" si="382">IF(AN1976="SI",
"NOTIFICACIÓN ELECTRÓNICA",
IF(AND(BC1976&lt;&gt;"",BD1976&lt;&gt;""),
"NOTIFICACIÓN PERSONAL",
IF(BL1976="SI",
"NOTIFICACIÓN POR AVISO",
"PENDIENTE NOTIFICACIÓN"
)))</f>
        <v>PENDIENTE NOTIFICACIÓN</v>
      </c>
      <c r="F1976" s="141" t="str">
        <f t="shared" ref="F1976:F2039" si="383">IF(
AND(AN1976&lt;&gt;"SI",AW1976&lt;&gt;"SI",BL1976&lt;&gt;"SI",BC1976="",BD1976=""),
"PENDIENTE NOTIFICACIÓN",
IF(AN1976="SI",
AO1976,
IF(AW1976="SI",
AX1976,
IF(AND(BC1976&lt;&gt;"",BD1976&lt;&gt;""),
BD1976,
IF(BL1976="SI",
BQ1976,
"PENDIENTE NOTIFICACIÓN"
)))))</f>
        <v>PENDIENTE NOTIFICACIÓN</v>
      </c>
      <c r="G1976" s="49" t="str">
        <f t="shared" ref="G1976:G2039" si="384">IF(
OR(
C1976="",
F1976="PENDIENTE NOTIFICACIÓN",
NOT(ISNUMBER(C1976)),
NOT(ISNUMBER(F1976)),
F1976&lt;C1976
),
"",
F1976-C1976
)</f>
        <v/>
      </c>
      <c r="H1976" s="51" t="str">
        <f ca="1">IF(
L1976="",
"",
IF(
NETWORKDAYS(L1976,IF(M1976&lt;&gt;"",M1976,TODAY()),FESTIVOS_CO!A:A)&gt;2,
"VENCIDO",
IF(
NETWORKDAYS(L1976,IF(M1976&lt;&gt;"",M1976,TODAY()),FESTIVOS_CO!A:A)=2,
"ALERTA",
"A TIEMPO"
)))</f>
        <v/>
      </c>
      <c r="I1976" s="40"/>
      <c r="J1976" s="36"/>
      <c r="K1976" s="37"/>
      <c r="L1976" s="50"/>
      <c r="M1976" s="37"/>
      <c r="N1976" s="52"/>
      <c r="O1976" s="52"/>
      <c r="P1976" s="36"/>
      <c r="Q1976" s="36"/>
      <c r="R1976" s="40"/>
      <c r="S1976" s="36"/>
      <c r="T1976" s="40"/>
      <c r="U1976" s="40"/>
      <c r="V1976" s="81"/>
      <c r="W1976" s="40"/>
      <c r="X1976" s="40"/>
      <c r="Y1976" s="40"/>
      <c r="Z1976" s="38" t="str">
        <f>IFERROR(VLOOKUP(Y1976,DIRECTORIO!A:B,2,FALSE),"")</f>
        <v/>
      </c>
      <c r="AA1976" s="40"/>
      <c r="AB1976" s="40"/>
      <c r="AC1976" s="40"/>
      <c r="AD1976" s="40"/>
      <c r="AE1976" s="40"/>
      <c r="AF1976" s="40"/>
      <c r="AG1976" s="41" t="s">
        <v>109</v>
      </c>
      <c r="AH1976" s="42"/>
      <c r="AI1976" s="54" t="str">
        <f t="shared" ref="AI1976:AI2039" ca="1" si="385">IF(AL1976="NO",
"REALIZAR CITACIÓN",
IF(AND(AJ1976="SI",AL1976&lt;&gt;"SI",AL1976&lt;&gt;"NO"),
"PENDIENTE ENTREGA NOTIFICACIÓN ELECTRÓNICA",
IF(AND(AJ1976="SI",AL1976="SI",AN1976="SI"),
"NOTIFICACIÓN ELECTRÓNICA EFECTIVA",
IF(AND(AJ1976="",AK1976="",AL1976="",AM1976="",AN1976="",AO1976=""),
"PENDIENTE NOTIFICACIÓN ELECTRÓNICA",
IF(AJ1976="NO",
"NO PROCEDE NOTIFICACIÓN ELECTRÓNICA",
IF(AND(AJ1976="SI",F1976=""),
"PENDIENTE ENVÍO NOTIFICACIÓN ELECTRÓNICA",
IF(AND(AJ1976="SI",TODAY()-F1976&lt;=5),
"EN ESPERA DE NOTIFICACIÓN ELECTRÓNICA (5 DÍAS)",
"NOTIFICACIÓN ELECTRÓNICA NO EFECTIVA"
)))))))</f>
        <v>PENDIENTE NOTIFICACIÓN ELECTRÓNICA</v>
      </c>
      <c r="AJ1976" s="37"/>
      <c r="AK1976" s="37"/>
      <c r="AL1976" s="37"/>
      <c r="AM1976" s="53" t="str">
        <f>IF(AK1976="","",WORKDAY(AK1976,5,FESTIVOS_CO!A:A))</f>
        <v/>
      </c>
      <c r="AN1976" s="37"/>
      <c r="AO1976" s="37"/>
      <c r="AP1976" s="54" t="str">
        <f t="shared" ca="1" si="378"/>
        <v>NO APLICA</v>
      </c>
      <c r="AQ1976" s="36"/>
      <c r="AR1976" s="43"/>
      <c r="AS1976" s="37"/>
      <c r="AT1976" s="36"/>
      <c r="AU1976" s="37"/>
      <c r="AV1976" s="36"/>
      <c r="AW1976" s="36"/>
      <c r="AX1976" s="37"/>
      <c r="AY1976" s="140" t="str">
        <f>IF(AU1976="","",WORKDAY(AU1976,5,FESTIVOS_CO!A:A))</f>
        <v/>
      </c>
      <c r="AZ1976" s="54" t="str">
        <f t="shared" ca="1" si="375"/>
        <v>NO APLICA</v>
      </c>
      <c r="BA1976" s="55" t="str">
        <f>IF(AX1976="","",WORKDAY(AX1976,5,FESTIVOS_CO!A:A))</f>
        <v/>
      </c>
      <c r="BB1976" s="39"/>
      <c r="BC1976" s="40"/>
      <c r="BD1976" s="40"/>
      <c r="BE1976" s="56" t="str">
        <f t="shared" ca="1" si="376"/>
        <v>NO APLICA</v>
      </c>
      <c r="BF1976" s="37"/>
      <c r="BG1976" s="45"/>
      <c r="BH1976" s="37"/>
      <c r="BI1976" s="36"/>
      <c r="BJ1976" s="37"/>
      <c r="BK1976" s="36"/>
      <c r="BL1976" s="36"/>
      <c r="BM1976" s="53" t="str">
        <f>IF(BJ1976="","",WORKDAY(BJ1976,5,FESTIVOS_CO!A:A))</f>
        <v/>
      </c>
      <c r="BN1976" s="57" t="str">
        <f t="shared" ref="BN1976:BN2039" ca="1" si="386">IF(
AND(AZ1976="CITACIÓN COMPLETA EN ESPERA DE NOTIFICACION PERSONAL",BB1976="NO"),
"PENDIENTE HACER AVISO",
IF(AND(BC1976&lt;&gt;"",BD1976&lt;&gt;""),
"NOTIFICACIÓN PERSONAL COMPLETA",
IF(BR1976="SI",
"NOTIFICACIÓN POR AVISO TERMINADA",
IF(BE1976="NO PROCEDE",
"NO PROCEDE",
IF(BF1976="",
"PENDIENTE HACER AVISO",
IF(BG1976="",
"PENDIENTE REVISIÓN AVISO",
IF(BH1976="",
"PENDIENTE FIRMA AVISO",
IF(BI1976="",
"PENDIENTE RADICAR AVISO",
IF(BL1976="",
"EN TRÁMITE DE ENTREGA AVISO",
IF(BL1976="NO",
"PUBLICAR AVISO CARTELERA",
IF(BL1976="SI",
"VERIFICAR SI PROCEDE RECURSO",
IF(BE1976="HACER AVISO",
"HACER AVISO",
"NO APLICA"
))))))))))))</f>
        <v>PENDIENTE HACER AVISO</v>
      </c>
      <c r="BO1976" s="54" t="str">
        <f t="shared" ca="1" si="379"/>
        <v>EN TRÁMITE NOTIF. POR AVISO</v>
      </c>
      <c r="BP1976" s="37"/>
      <c r="BQ1976" s="53" t="str">
        <f>IF(BP1976="","",WORKDAY(BP1976,5,FESTIVOS_CO!A:A))</f>
        <v/>
      </c>
      <c r="BR1976" s="37"/>
      <c r="BS1976" s="36"/>
      <c r="BT1976" s="38"/>
      <c r="BU1976" s="58" t="e">
        <f>VLOOKUP(BT1976,Hoja2!$C:$D,2,0)</f>
        <v>#N/A</v>
      </c>
      <c r="BV1976" s="80" t="str">
        <f>IF(
AND(AO1976="",BD1976="",BQ1976=""),
"EN PROCESO NOTIFICACION / COMUNICACION",
IF(
BT1976="",
"NO APLICA",
IF(
BU1976=60,
IF(AO1976&lt;&gt;"",AO1976,IF(BD1976&lt;&gt;"",BD1976,BQ1976))+60,
WORKDAY(
IF(AO1976&lt;&gt;"",AO1976,IF(BD1976&lt;&gt;"",BD1976,BQ1976)),
BU1976,
FESTIVOS_CO!A:A
)
)
))</f>
        <v>EN PROCESO NOTIFICACION / COMUNICACION</v>
      </c>
      <c r="BW1976" s="44"/>
      <c r="BX1976" s="53"/>
      <c r="BY1976" s="45"/>
      <c r="BZ1976" s="37"/>
      <c r="CA1976" s="54" t="str">
        <f t="shared" si="380"/>
        <v>PENDIENTE EJECUTORIA</v>
      </c>
      <c r="CB1976" s="59" t="str">
        <f t="shared" si="377"/>
        <v/>
      </c>
      <c r="CC1976" s="36"/>
      <c r="CD1976" s="40"/>
      <c r="CE1976" s="46"/>
      <c r="CF1976" s="40"/>
      <c r="CG1976" s="40"/>
      <c r="CH1976" s="40"/>
      <c r="CI1976" s="36"/>
      <c r="CJ1976" s="47"/>
      <c r="CK1976" s="40"/>
      <c r="CL1976" s="40"/>
      <c r="CM1976" s="40"/>
      <c r="CN1976" s="40"/>
    </row>
    <row r="1977" spans="1:92" ht="42.75" hidden="1">
      <c r="A1977" s="49" t="str">
        <f t="shared" si="381"/>
        <v>SIN GESTIÓN</v>
      </c>
      <c r="B1977" s="58"/>
      <c r="C1977" s="37"/>
      <c r="D1977" s="37"/>
      <c r="E1977" s="49" t="str">
        <f t="shared" si="382"/>
        <v>PENDIENTE NOTIFICACIÓN</v>
      </c>
      <c r="F1977" s="141" t="str">
        <f t="shared" si="383"/>
        <v>PENDIENTE NOTIFICACIÓN</v>
      </c>
      <c r="G1977" s="49" t="str">
        <f t="shared" si="384"/>
        <v/>
      </c>
      <c r="H1977" s="51" t="str">
        <f ca="1">IF(
L1977="",
"",
IF(
NETWORKDAYS(L1977,IF(M1977&lt;&gt;"",M1977,TODAY()),FESTIVOS_CO!A:A)&gt;2,
"VENCIDO",
IF(
NETWORKDAYS(L1977,IF(M1977&lt;&gt;"",M1977,TODAY()),FESTIVOS_CO!A:A)=2,
"ALERTA",
"A TIEMPO"
)))</f>
        <v/>
      </c>
      <c r="I1977" s="40"/>
      <c r="J1977" s="36"/>
      <c r="K1977" s="37"/>
      <c r="L1977" s="50"/>
      <c r="M1977" s="37"/>
      <c r="N1977" s="52"/>
      <c r="O1977" s="52"/>
      <c r="P1977" s="36"/>
      <c r="Q1977" s="36"/>
      <c r="R1977" s="40"/>
      <c r="S1977" s="36"/>
      <c r="T1977" s="40"/>
      <c r="U1977" s="40"/>
      <c r="V1977" s="81"/>
      <c r="W1977" s="40"/>
      <c r="X1977" s="40"/>
      <c r="Y1977" s="40"/>
      <c r="Z1977" s="38" t="str">
        <f>IFERROR(VLOOKUP(Y1977,DIRECTORIO!A:B,2,FALSE),"")</f>
        <v/>
      </c>
      <c r="AA1977" s="40"/>
      <c r="AB1977" s="40"/>
      <c r="AC1977" s="40"/>
      <c r="AD1977" s="40"/>
      <c r="AE1977" s="40"/>
      <c r="AF1977" s="40"/>
      <c r="AG1977" s="41" t="s">
        <v>109</v>
      </c>
      <c r="AH1977" s="42"/>
      <c r="AI1977" s="54" t="str">
        <f t="shared" ca="1" si="385"/>
        <v>PENDIENTE NOTIFICACIÓN ELECTRÓNICA</v>
      </c>
      <c r="AJ1977" s="37"/>
      <c r="AK1977" s="37"/>
      <c r="AL1977" s="37"/>
      <c r="AM1977" s="53" t="str">
        <f>IF(AK1977="","",WORKDAY(AK1977,5,FESTIVOS_CO!A:A))</f>
        <v/>
      </c>
      <c r="AN1977" s="37"/>
      <c r="AO1977" s="37"/>
      <c r="AP1977" s="54" t="str">
        <f t="shared" ca="1" si="378"/>
        <v>NO APLICA</v>
      </c>
      <c r="AQ1977" s="36"/>
      <c r="AR1977" s="43"/>
      <c r="AS1977" s="37"/>
      <c r="AT1977" s="36"/>
      <c r="AU1977" s="37"/>
      <c r="AV1977" s="36"/>
      <c r="AW1977" s="36"/>
      <c r="AX1977" s="37"/>
      <c r="AY1977" s="140" t="str">
        <f>IF(AU1977="","",WORKDAY(AU1977,5,FESTIVOS_CO!A:A))</f>
        <v/>
      </c>
      <c r="AZ1977" s="54" t="str">
        <f t="shared" ca="1" si="375"/>
        <v>NO APLICA</v>
      </c>
      <c r="BA1977" s="55" t="str">
        <f>IF(AX1977="","",WORKDAY(AX1977,5,FESTIVOS_CO!A:A))</f>
        <v/>
      </c>
      <c r="BB1977" s="39"/>
      <c r="BC1977" s="40"/>
      <c r="BD1977" s="40"/>
      <c r="BE1977" s="56" t="str">
        <f t="shared" ca="1" si="376"/>
        <v>NO APLICA</v>
      </c>
      <c r="BF1977" s="37"/>
      <c r="BG1977" s="45"/>
      <c r="BH1977" s="37"/>
      <c r="BI1977" s="36"/>
      <c r="BJ1977" s="37"/>
      <c r="BK1977" s="36"/>
      <c r="BL1977" s="36"/>
      <c r="BM1977" s="53" t="str">
        <f>IF(BJ1977="","",WORKDAY(BJ1977,5,FESTIVOS_CO!A:A))</f>
        <v/>
      </c>
      <c r="BN1977" s="57" t="str">
        <f t="shared" ca="1" si="386"/>
        <v>PENDIENTE HACER AVISO</v>
      </c>
      <c r="BO1977" s="54" t="str">
        <f t="shared" ca="1" si="379"/>
        <v>EN TRÁMITE NOTIF. POR AVISO</v>
      </c>
      <c r="BP1977" s="37"/>
      <c r="BQ1977" s="53" t="str">
        <f>IF(BP1977="","",WORKDAY(BP1977,5,FESTIVOS_CO!A:A))</f>
        <v/>
      </c>
      <c r="BR1977" s="37"/>
      <c r="BS1977" s="36"/>
      <c r="BT1977" s="38"/>
      <c r="BU1977" s="58" t="e">
        <f>VLOOKUP(BT1977,Hoja2!$C:$D,2,0)</f>
        <v>#N/A</v>
      </c>
      <c r="BV1977" s="80" t="str">
        <f>IF(
AND(AO1977="",BD1977="",BQ1977=""),
"EN PROCESO NOTIFICACION / COMUNICACION",
IF(
BT1977="",
"NO APLICA",
IF(
BU1977=60,
IF(AO1977&lt;&gt;"",AO1977,IF(BD1977&lt;&gt;"",BD1977,BQ1977))+60,
WORKDAY(
IF(AO1977&lt;&gt;"",AO1977,IF(BD1977&lt;&gt;"",BD1977,BQ1977)),
BU1977,
FESTIVOS_CO!A:A
)
)
))</f>
        <v>EN PROCESO NOTIFICACION / COMUNICACION</v>
      </c>
      <c r="BW1977" s="44"/>
      <c r="BX1977" s="53"/>
      <c r="BY1977" s="45"/>
      <c r="BZ1977" s="37"/>
      <c r="CA1977" s="54" t="str">
        <f t="shared" si="380"/>
        <v>PENDIENTE EJECUTORIA</v>
      </c>
      <c r="CB1977" s="59" t="str">
        <f t="shared" si="377"/>
        <v/>
      </c>
      <c r="CC1977" s="36"/>
      <c r="CD1977" s="40"/>
      <c r="CE1977" s="46"/>
      <c r="CF1977" s="40"/>
      <c r="CG1977" s="40"/>
      <c r="CH1977" s="40"/>
      <c r="CI1977" s="36"/>
      <c r="CJ1977" s="47"/>
      <c r="CK1977" s="40"/>
      <c r="CL1977" s="40"/>
      <c r="CM1977" s="40"/>
      <c r="CN1977" s="40"/>
    </row>
    <row r="1978" spans="1:92" ht="42.75" hidden="1">
      <c r="A1978" s="49" t="str">
        <f t="shared" si="381"/>
        <v>SIN GESTIÓN</v>
      </c>
      <c r="B1978" s="58"/>
      <c r="C1978" s="37"/>
      <c r="D1978" s="37"/>
      <c r="E1978" s="49" t="str">
        <f t="shared" si="382"/>
        <v>PENDIENTE NOTIFICACIÓN</v>
      </c>
      <c r="F1978" s="141" t="str">
        <f t="shared" si="383"/>
        <v>PENDIENTE NOTIFICACIÓN</v>
      </c>
      <c r="G1978" s="49" t="str">
        <f t="shared" si="384"/>
        <v/>
      </c>
      <c r="H1978" s="51" t="str">
        <f ca="1">IF(
L1978="",
"",
IF(
NETWORKDAYS(L1978,IF(M1978&lt;&gt;"",M1978,TODAY()),FESTIVOS_CO!A:A)&gt;2,
"VENCIDO",
IF(
NETWORKDAYS(L1978,IF(M1978&lt;&gt;"",M1978,TODAY()),FESTIVOS_CO!A:A)=2,
"ALERTA",
"A TIEMPO"
)))</f>
        <v/>
      </c>
      <c r="I1978" s="40"/>
      <c r="J1978" s="36"/>
      <c r="K1978" s="37"/>
      <c r="L1978" s="50"/>
      <c r="M1978" s="37"/>
      <c r="N1978" s="52"/>
      <c r="O1978" s="52"/>
      <c r="P1978" s="36"/>
      <c r="Q1978" s="36"/>
      <c r="R1978" s="40"/>
      <c r="S1978" s="36"/>
      <c r="T1978" s="40"/>
      <c r="U1978" s="40"/>
      <c r="V1978" s="81"/>
      <c r="W1978" s="40"/>
      <c r="X1978" s="40"/>
      <c r="Y1978" s="40"/>
      <c r="Z1978" s="38" t="str">
        <f>IFERROR(VLOOKUP(Y1978,DIRECTORIO!A:B,2,FALSE),"")</f>
        <v/>
      </c>
      <c r="AA1978" s="40"/>
      <c r="AB1978" s="40"/>
      <c r="AC1978" s="40"/>
      <c r="AD1978" s="40"/>
      <c r="AE1978" s="40"/>
      <c r="AF1978" s="40"/>
      <c r="AG1978" s="41" t="s">
        <v>109</v>
      </c>
      <c r="AH1978" s="42"/>
      <c r="AI1978" s="54" t="str">
        <f t="shared" ca="1" si="385"/>
        <v>PENDIENTE NOTIFICACIÓN ELECTRÓNICA</v>
      </c>
      <c r="AJ1978" s="37"/>
      <c r="AK1978" s="37"/>
      <c r="AL1978" s="37"/>
      <c r="AM1978" s="53" t="str">
        <f>IF(AK1978="","",WORKDAY(AK1978,5,FESTIVOS_CO!A:A))</f>
        <v/>
      </c>
      <c r="AN1978" s="37"/>
      <c r="AO1978" s="37"/>
      <c r="AP1978" s="54" t="str">
        <f t="shared" ca="1" si="378"/>
        <v>NO APLICA</v>
      </c>
      <c r="AQ1978" s="36"/>
      <c r="AR1978" s="43"/>
      <c r="AS1978" s="37"/>
      <c r="AT1978" s="36"/>
      <c r="AU1978" s="37"/>
      <c r="AV1978" s="36"/>
      <c r="AW1978" s="36"/>
      <c r="AX1978" s="37"/>
      <c r="AY1978" s="140" t="str">
        <f>IF(AU1978="","",WORKDAY(AU1978,5,FESTIVOS_CO!A:A))</f>
        <v/>
      </c>
      <c r="AZ1978" s="54" t="str">
        <f t="shared" ca="1" si="375"/>
        <v>NO APLICA</v>
      </c>
      <c r="BA1978" s="55" t="str">
        <f>IF(AX1978="","",WORKDAY(AX1978,5,FESTIVOS_CO!A:A))</f>
        <v/>
      </c>
      <c r="BB1978" s="39"/>
      <c r="BC1978" s="40"/>
      <c r="BD1978" s="40"/>
      <c r="BE1978" s="56" t="str">
        <f t="shared" ca="1" si="376"/>
        <v>NO APLICA</v>
      </c>
      <c r="BF1978" s="37"/>
      <c r="BG1978" s="45"/>
      <c r="BH1978" s="37"/>
      <c r="BI1978" s="36"/>
      <c r="BJ1978" s="37"/>
      <c r="BK1978" s="36"/>
      <c r="BL1978" s="36"/>
      <c r="BM1978" s="53" t="str">
        <f>IF(BJ1978="","",WORKDAY(BJ1978,5,FESTIVOS_CO!A:A))</f>
        <v/>
      </c>
      <c r="BN1978" s="57" t="str">
        <f t="shared" ca="1" si="386"/>
        <v>PENDIENTE HACER AVISO</v>
      </c>
      <c r="BO1978" s="54" t="str">
        <f t="shared" ca="1" si="379"/>
        <v>EN TRÁMITE NOTIF. POR AVISO</v>
      </c>
      <c r="BP1978" s="37"/>
      <c r="BQ1978" s="53" t="str">
        <f>IF(BP1978="","",WORKDAY(BP1978,5,FESTIVOS_CO!A:A))</f>
        <v/>
      </c>
      <c r="BR1978" s="37"/>
      <c r="BS1978" s="36"/>
      <c r="BT1978" s="38"/>
      <c r="BU1978" s="58" t="e">
        <f>VLOOKUP(BT1978,Hoja2!$C:$D,2,0)</f>
        <v>#N/A</v>
      </c>
      <c r="BV1978" s="80" t="str">
        <f>IF(
AND(AO1978="",BD1978="",BQ1978=""),
"EN PROCESO NOTIFICACION / COMUNICACION",
IF(
BT1978="",
"NO APLICA",
IF(
BU1978=60,
IF(AO1978&lt;&gt;"",AO1978,IF(BD1978&lt;&gt;"",BD1978,BQ1978))+60,
WORKDAY(
IF(AO1978&lt;&gt;"",AO1978,IF(BD1978&lt;&gt;"",BD1978,BQ1978)),
BU1978,
FESTIVOS_CO!A:A
)
)
))</f>
        <v>EN PROCESO NOTIFICACION / COMUNICACION</v>
      </c>
      <c r="BW1978" s="44"/>
      <c r="BX1978" s="53"/>
      <c r="BY1978" s="45"/>
      <c r="BZ1978" s="37"/>
      <c r="CA1978" s="54" t="str">
        <f t="shared" si="380"/>
        <v>PENDIENTE EJECUTORIA</v>
      </c>
      <c r="CB1978" s="59" t="str">
        <f t="shared" si="377"/>
        <v/>
      </c>
      <c r="CC1978" s="36"/>
      <c r="CD1978" s="40"/>
      <c r="CE1978" s="46"/>
      <c r="CF1978" s="40"/>
      <c r="CG1978" s="40"/>
      <c r="CH1978" s="40"/>
      <c r="CI1978" s="36"/>
      <c r="CJ1978" s="47"/>
      <c r="CK1978" s="40"/>
      <c r="CL1978" s="40"/>
      <c r="CM1978" s="40"/>
      <c r="CN1978" s="40"/>
    </row>
    <row r="1979" spans="1:92" ht="42.75" hidden="1">
      <c r="A1979" s="49" t="str">
        <f t="shared" si="381"/>
        <v>SIN GESTIÓN</v>
      </c>
      <c r="B1979" s="58"/>
      <c r="C1979" s="37"/>
      <c r="D1979" s="37"/>
      <c r="E1979" s="49" t="str">
        <f t="shared" si="382"/>
        <v>PENDIENTE NOTIFICACIÓN</v>
      </c>
      <c r="F1979" s="141" t="str">
        <f t="shared" si="383"/>
        <v>PENDIENTE NOTIFICACIÓN</v>
      </c>
      <c r="G1979" s="49" t="str">
        <f t="shared" si="384"/>
        <v/>
      </c>
      <c r="H1979" s="51" t="str">
        <f ca="1">IF(
L1979="",
"",
IF(
NETWORKDAYS(L1979,IF(M1979&lt;&gt;"",M1979,TODAY()),FESTIVOS_CO!A:A)&gt;2,
"VENCIDO",
IF(
NETWORKDAYS(L1979,IF(M1979&lt;&gt;"",M1979,TODAY()),FESTIVOS_CO!A:A)=2,
"ALERTA",
"A TIEMPO"
)))</f>
        <v/>
      </c>
      <c r="I1979" s="40"/>
      <c r="J1979" s="36"/>
      <c r="K1979" s="37"/>
      <c r="L1979" s="50"/>
      <c r="M1979" s="37"/>
      <c r="N1979" s="52"/>
      <c r="O1979" s="52"/>
      <c r="P1979" s="36"/>
      <c r="Q1979" s="36"/>
      <c r="R1979" s="40"/>
      <c r="S1979" s="36"/>
      <c r="T1979" s="40"/>
      <c r="U1979" s="40"/>
      <c r="V1979" s="81"/>
      <c r="W1979" s="40"/>
      <c r="X1979" s="40"/>
      <c r="Y1979" s="40"/>
      <c r="Z1979" s="38" t="str">
        <f>IFERROR(VLOOKUP(Y1979,DIRECTORIO!A:B,2,FALSE),"")</f>
        <v/>
      </c>
      <c r="AA1979" s="40"/>
      <c r="AB1979" s="40"/>
      <c r="AC1979" s="40"/>
      <c r="AD1979" s="40"/>
      <c r="AE1979" s="40"/>
      <c r="AF1979" s="40"/>
      <c r="AG1979" s="41" t="s">
        <v>109</v>
      </c>
      <c r="AH1979" s="42"/>
      <c r="AI1979" s="54" t="str">
        <f t="shared" ca="1" si="385"/>
        <v>PENDIENTE NOTIFICACIÓN ELECTRÓNICA</v>
      </c>
      <c r="AJ1979" s="37"/>
      <c r="AK1979" s="37"/>
      <c r="AL1979" s="37"/>
      <c r="AM1979" s="53" t="str">
        <f>IF(AK1979="","",WORKDAY(AK1979,5,FESTIVOS_CO!A:A))</f>
        <v/>
      </c>
      <c r="AN1979" s="37"/>
      <c r="AO1979" s="37"/>
      <c r="AP1979" s="54" t="str">
        <f t="shared" ca="1" si="378"/>
        <v>NO APLICA</v>
      </c>
      <c r="AQ1979" s="36"/>
      <c r="AR1979" s="43"/>
      <c r="AS1979" s="37"/>
      <c r="AT1979" s="36"/>
      <c r="AU1979" s="37"/>
      <c r="AV1979" s="36"/>
      <c r="AW1979" s="36"/>
      <c r="AX1979" s="37"/>
      <c r="AY1979" s="140" t="str">
        <f>IF(AU1979="","",WORKDAY(AU1979,5,FESTIVOS_CO!A:A))</f>
        <v/>
      </c>
      <c r="AZ1979" s="54" t="str">
        <f t="shared" ca="1" si="375"/>
        <v>NO APLICA</v>
      </c>
      <c r="BA1979" s="55" t="str">
        <f>IF(AX1979="","",WORKDAY(AX1979,5,FESTIVOS_CO!A:A))</f>
        <v/>
      </c>
      <c r="BB1979" s="39"/>
      <c r="BC1979" s="40"/>
      <c r="BD1979" s="40"/>
      <c r="BE1979" s="56" t="str">
        <f t="shared" ca="1" si="376"/>
        <v>NO APLICA</v>
      </c>
      <c r="BF1979" s="37"/>
      <c r="BG1979" s="45"/>
      <c r="BH1979" s="37"/>
      <c r="BI1979" s="36"/>
      <c r="BJ1979" s="37"/>
      <c r="BK1979" s="36"/>
      <c r="BL1979" s="36"/>
      <c r="BM1979" s="53" t="str">
        <f>IF(BJ1979="","",WORKDAY(BJ1979,5,FESTIVOS_CO!A:A))</f>
        <v/>
      </c>
      <c r="BN1979" s="57" t="str">
        <f t="shared" ca="1" si="386"/>
        <v>PENDIENTE HACER AVISO</v>
      </c>
      <c r="BO1979" s="54" t="str">
        <f t="shared" ca="1" si="379"/>
        <v>EN TRÁMITE NOTIF. POR AVISO</v>
      </c>
      <c r="BP1979" s="37"/>
      <c r="BQ1979" s="53" t="str">
        <f>IF(BP1979="","",WORKDAY(BP1979,5,FESTIVOS_CO!A:A))</f>
        <v/>
      </c>
      <c r="BR1979" s="37"/>
      <c r="BS1979" s="36"/>
      <c r="BT1979" s="38"/>
      <c r="BU1979" s="58" t="e">
        <f>VLOOKUP(BT1979,Hoja2!$C:$D,2,0)</f>
        <v>#N/A</v>
      </c>
      <c r="BV1979" s="80" t="str">
        <f>IF(
AND(AO1979="",BD1979="",BQ1979=""),
"EN PROCESO NOTIFICACION / COMUNICACION",
IF(
BT1979="",
"NO APLICA",
IF(
BU1979=60,
IF(AO1979&lt;&gt;"",AO1979,IF(BD1979&lt;&gt;"",BD1979,BQ1979))+60,
WORKDAY(
IF(AO1979&lt;&gt;"",AO1979,IF(BD1979&lt;&gt;"",BD1979,BQ1979)),
BU1979,
FESTIVOS_CO!A:A
)
)
))</f>
        <v>EN PROCESO NOTIFICACION / COMUNICACION</v>
      </c>
      <c r="BW1979" s="44"/>
      <c r="BX1979" s="53"/>
      <c r="BY1979" s="45"/>
      <c r="BZ1979" s="37"/>
      <c r="CA1979" s="54" t="str">
        <f t="shared" si="380"/>
        <v>PENDIENTE EJECUTORIA</v>
      </c>
      <c r="CB1979" s="59" t="str">
        <f t="shared" si="377"/>
        <v/>
      </c>
      <c r="CC1979" s="36"/>
      <c r="CD1979" s="40"/>
      <c r="CE1979" s="46"/>
      <c r="CF1979" s="40"/>
      <c r="CG1979" s="40"/>
      <c r="CH1979" s="40"/>
      <c r="CI1979" s="36"/>
      <c r="CJ1979" s="47"/>
      <c r="CK1979" s="40"/>
      <c r="CL1979" s="40"/>
      <c r="CM1979" s="40"/>
      <c r="CN1979" s="40"/>
    </row>
    <row r="1980" spans="1:92" ht="42.75" hidden="1">
      <c r="A1980" s="49" t="str">
        <f t="shared" si="381"/>
        <v>SIN GESTIÓN</v>
      </c>
      <c r="B1980" s="58"/>
      <c r="C1980" s="37"/>
      <c r="D1980" s="37"/>
      <c r="E1980" s="49" t="str">
        <f t="shared" si="382"/>
        <v>PENDIENTE NOTIFICACIÓN</v>
      </c>
      <c r="F1980" s="141" t="str">
        <f t="shared" si="383"/>
        <v>PENDIENTE NOTIFICACIÓN</v>
      </c>
      <c r="G1980" s="49" t="str">
        <f t="shared" si="384"/>
        <v/>
      </c>
      <c r="H1980" s="51" t="str">
        <f ca="1">IF(
L1980="",
"",
IF(
NETWORKDAYS(L1980,IF(M1980&lt;&gt;"",M1980,TODAY()),FESTIVOS_CO!A:A)&gt;2,
"VENCIDO",
IF(
NETWORKDAYS(L1980,IF(M1980&lt;&gt;"",M1980,TODAY()),FESTIVOS_CO!A:A)=2,
"ALERTA",
"A TIEMPO"
)))</f>
        <v/>
      </c>
      <c r="I1980" s="40"/>
      <c r="J1980" s="36"/>
      <c r="K1980" s="37"/>
      <c r="L1980" s="50"/>
      <c r="M1980" s="37"/>
      <c r="N1980" s="52"/>
      <c r="O1980" s="52"/>
      <c r="P1980" s="36"/>
      <c r="Q1980" s="36"/>
      <c r="R1980" s="40"/>
      <c r="S1980" s="36"/>
      <c r="T1980" s="40"/>
      <c r="U1980" s="40"/>
      <c r="V1980" s="81"/>
      <c r="W1980" s="40"/>
      <c r="X1980" s="40"/>
      <c r="Y1980" s="40"/>
      <c r="Z1980" s="38" t="str">
        <f>IFERROR(VLOOKUP(Y1980,DIRECTORIO!A:B,2,FALSE),"")</f>
        <v/>
      </c>
      <c r="AA1980" s="40"/>
      <c r="AB1980" s="40"/>
      <c r="AC1980" s="40"/>
      <c r="AD1980" s="40"/>
      <c r="AE1980" s="40"/>
      <c r="AF1980" s="40"/>
      <c r="AG1980" s="41" t="s">
        <v>109</v>
      </c>
      <c r="AH1980" s="42"/>
      <c r="AI1980" s="54" t="str">
        <f t="shared" ca="1" si="385"/>
        <v>PENDIENTE NOTIFICACIÓN ELECTRÓNICA</v>
      </c>
      <c r="AJ1980" s="37"/>
      <c r="AK1980" s="37"/>
      <c r="AL1980" s="37"/>
      <c r="AM1980" s="53" t="str">
        <f>IF(AK1980="","",WORKDAY(AK1980,5,FESTIVOS_CO!A:A))</f>
        <v/>
      </c>
      <c r="AN1980" s="37"/>
      <c r="AO1980" s="37"/>
      <c r="AP1980" s="54" t="str">
        <f t="shared" ca="1" si="378"/>
        <v>NO APLICA</v>
      </c>
      <c r="AQ1980" s="36"/>
      <c r="AR1980" s="43"/>
      <c r="AS1980" s="37"/>
      <c r="AT1980" s="36"/>
      <c r="AU1980" s="37"/>
      <c r="AV1980" s="36"/>
      <c r="AW1980" s="36"/>
      <c r="AX1980" s="37"/>
      <c r="AY1980" s="140" t="str">
        <f>IF(AU1980="","",WORKDAY(AU1980,5,FESTIVOS_CO!A:A))</f>
        <v/>
      </c>
      <c r="AZ1980" s="54" t="str">
        <f t="shared" ca="1" si="375"/>
        <v>NO APLICA</v>
      </c>
      <c r="BA1980" s="55" t="str">
        <f>IF(AX1980="","",WORKDAY(AX1980,5,FESTIVOS_CO!A:A))</f>
        <v/>
      </c>
      <c r="BB1980" s="39"/>
      <c r="BC1980" s="40"/>
      <c r="BD1980" s="40"/>
      <c r="BE1980" s="56" t="str">
        <f t="shared" ca="1" si="376"/>
        <v>NO APLICA</v>
      </c>
      <c r="BF1980" s="37"/>
      <c r="BG1980" s="45"/>
      <c r="BH1980" s="37"/>
      <c r="BI1980" s="36"/>
      <c r="BJ1980" s="37"/>
      <c r="BK1980" s="36"/>
      <c r="BL1980" s="36"/>
      <c r="BM1980" s="53" t="str">
        <f>IF(BJ1980="","",WORKDAY(BJ1980,5,FESTIVOS_CO!A:A))</f>
        <v/>
      </c>
      <c r="BN1980" s="57" t="str">
        <f t="shared" ca="1" si="386"/>
        <v>PENDIENTE HACER AVISO</v>
      </c>
      <c r="BO1980" s="54" t="str">
        <f t="shared" ca="1" si="379"/>
        <v>EN TRÁMITE NOTIF. POR AVISO</v>
      </c>
      <c r="BP1980" s="37"/>
      <c r="BQ1980" s="53" t="str">
        <f>IF(BP1980="","",WORKDAY(BP1980,5,FESTIVOS_CO!A:A))</f>
        <v/>
      </c>
      <c r="BR1980" s="37"/>
      <c r="BS1980" s="36"/>
      <c r="BT1980" s="38"/>
      <c r="BU1980" s="58" t="e">
        <f>VLOOKUP(BT1980,Hoja2!$C:$D,2,0)</f>
        <v>#N/A</v>
      </c>
      <c r="BV1980" s="80" t="str">
        <f>IF(
AND(AO1980="",BD1980="",BQ1980=""),
"EN PROCESO NOTIFICACION / COMUNICACION",
IF(
BT1980="",
"NO APLICA",
IF(
BU1980=60,
IF(AO1980&lt;&gt;"",AO1980,IF(BD1980&lt;&gt;"",BD1980,BQ1980))+60,
WORKDAY(
IF(AO1980&lt;&gt;"",AO1980,IF(BD1980&lt;&gt;"",BD1980,BQ1980)),
BU1980,
FESTIVOS_CO!A:A
)
)
))</f>
        <v>EN PROCESO NOTIFICACION / COMUNICACION</v>
      </c>
      <c r="BW1980" s="44"/>
      <c r="BX1980" s="53"/>
      <c r="BY1980" s="45"/>
      <c r="BZ1980" s="37"/>
      <c r="CA1980" s="54" t="str">
        <f t="shared" si="380"/>
        <v>PENDIENTE EJECUTORIA</v>
      </c>
      <c r="CB1980" s="59" t="str">
        <f t="shared" si="377"/>
        <v/>
      </c>
      <c r="CC1980" s="36"/>
      <c r="CD1980" s="40"/>
      <c r="CE1980" s="46"/>
      <c r="CF1980" s="40"/>
      <c r="CG1980" s="40"/>
      <c r="CH1980" s="40"/>
      <c r="CI1980" s="36"/>
      <c r="CJ1980" s="47"/>
      <c r="CK1980" s="40"/>
      <c r="CL1980" s="40"/>
      <c r="CM1980" s="40"/>
      <c r="CN1980" s="40"/>
    </row>
    <row r="1981" spans="1:92" ht="42.75" hidden="1">
      <c r="A1981" s="49" t="str">
        <f t="shared" si="381"/>
        <v>SIN GESTIÓN</v>
      </c>
      <c r="B1981" s="58"/>
      <c r="C1981" s="37"/>
      <c r="D1981" s="37"/>
      <c r="E1981" s="49" t="str">
        <f t="shared" si="382"/>
        <v>PENDIENTE NOTIFICACIÓN</v>
      </c>
      <c r="F1981" s="141" t="str">
        <f t="shared" si="383"/>
        <v>PENDIENTE NOTIFICACIÓN</v>
      </c>
      <c r="G1981" s="49" t="str">
        <f t="shared" si="384"/>
        <v/>
      </c>
      <c r="H1981" s="51" t="str">
        <f ca="1">IF(
L1981="",
"",
IF(
NETWORKDAYS(L1981,IF(M1981&lt;&gt;"",M1981,TODAY()),FESTIVOS_CO!A:A)&gt;2,
"VENCIDO",
IF(
NETWORKDAYS(L1981,IF(M1981&lt;&gt;"",M1981,TODAY()),FESTIVOS_CO!A:A)=2,
"ALERTA",
"A TIEMPO"
)))</f>
        <v/>
      </c>
      <c r="I1981" s="40"/>
      <c r="J1981" s="36"/>
      <c r="K1981" s="37"/>
      <c r="L1981" s="50"/>
      <c r="M1981" s="37"/>
      <c r="N1981" s="52"/>
      <c r="O1981" s="52"/>
      <c r="P1981" s="36"/>
      <c r="Q1981" s="36"/>
      <c r="R1981" s="40"/>
      <c r="S1981" s="36"/>
      <c r="T1981" s="40"/>
      <c r="U1981" s="40"/>
      <c r="V1981" s="81"/>
      <c r="W1981" s="40"/>
      <c r="X1981" s="40"/>
      <c r="Y1981" s="40"/>
      <c r="Z1981" s="38" t="str">
        <f>IFERROR(VLOOKUP(Y1981,DIRECTORIO!A:B,2,FALSE),"")</f>
        <v/>
      </c>
      <c r="AA1981" s="40"/>
      <c r="AB1981" s="40"/>
      <c r="AC1981" s="40"/>
      <c r="AD1981" s="40"/>
      <c r="AE1981" s="40"/>
      <c r="AF1981" s="40"/>
      <c r="AG1981" s="41" t="s">
        <v>109</v>
      </c>
      <c r="AH1981" s="42"/>
      <c r="AI1981" s="54" t="str">
        <f t="shared" ca="1" si="385"/>
        <v>PENDIENTE NOTIFICACIÓN ELECTRÓNICA</v>
      </c>
      <c r="AJ1981" s="37"/>
      <c r="AK1981" s="37"/>
      <c r="AL1981" s="37"/>
      <c r="AM1981" s="53" t="str">
        <f>IF(AK1981="","",WORKDAY(AK1981,5,FESTIVOS_CO!A:A))</f>
        <v/>
      </c>
      <c r="AN1981" s="37"/>
      <c r="AO1981" s="37"/>
      <c r="AP1981" s="54" t="str">
        <f t="shared" ca="1" si="378"/>
        <v>NO APLICA</v>
      </c>
      <c r="AQ1981" s="36"/>
      <c r="AR1981" s="43"/>
      <c r="AS1981" s="37"/>
      <c r="AT1981" s="36"/>
      <c r="AU1981" s="37"/>
      <c r="AV1981" s="36"/>
      <c r="AW1981" s="36"/>
      <c r="AX1981" s="37"/>
      <c r="AY1981" s="140" t="str">
        <f>IF(AU1981="","",WORKDAY(AU1981,5,FESTIVOS_CO!A:A))</f>
        <v/>
      </c>
      <c r="AZ1981" s="54" t="str">
        <f t="shared" ca="1" si="375"/>
        <v>NO APLICA</v>
      </c>
      <c r="BA1981" s="55" t="str">
        <f>IF(AX1981="","",WORKDAY(AX1981,5,FESTIVOS_CO!A:A))</f>
        <v/>
      </c>
      <c r="BB1981" s="39"/>
      <c r="BC1981" s="40"/>
      <c r="BD1981" s="40"/>
      <c r="BE1981" s="56" t="str">
        <f t="shared" ca="1" si="376"/>
        <v>NO APLICA</v>
      </c>
      <c r="BF1981" s="37"/>
      <c r="BG1981" s="45"/>
      <c r="BH1981" s="37"/>
      <c r="BI1981" s="36"/>
      <c r="BJ1981" s="37"/>
      <c r="BK1981" s="36"/>
      <c r="BL1981" s="36"/>
      <c r="BM1981" s="53" t="str">
        <f>IF(BJ1981="","",WORKDAY(BJ1981,5,FESTIVOS_CO!A:A))</f>
        <v/>
      </c>
      <c r="BN1981" s="57" t="str">
        <f t="shared" ca="1" si="386"/>
        <v>PENDIENTE HACER AVISO</v>
      </c>
      <c r="BO1981" s="54" t="str">
        <f t="shared" ca="1" si="379"/>
        <v>EN TRÁMITE NOTIF. POR AVISO</v>
      </c>
      <c r="BP1981" s="37"/>
      <c r="BQ1981" s="53" t="str">
        <f>IF(BP1981="","",WORKDAY(BP1981,5,FESTIVOS_CO!A:A))</f>
        <v/>
      </c>
      <c r="BR1981" s="37"/>
      <c r="BS1981" s="36"/>
      <c r="BT1981" s="38"/>
      <c r="BU1981" s="58" t="e">
        <f>VLOOKUP(BT1981,Hoja2!$C:$D,2,0)</f>
        <v>#N/A</v>
      </c>
      <c r="BV1981" s="80" t="str">
        <f>IF(
AND(AO1981="",BD1981="",BQ1981=""),
"EN PROCESO NOTIFICACION / COMUNICACION",
IF(
BT1981="",
"NO APLICA",
IF(
BU1981=60,
IF(AO1981&lt;&gt;"",AO1981,IF(BD1981&lt;&gt;"",BD1981,BQ1981))+60,
WORKDAY(
IF(AO1981&lt;&gt;"",AO1981,IF(BD1981&lt;&gt;"",BD1981,BQ1981)),
BU1981,
FESTIVOS_CO!A:A
)
)
))</f>
        <v>EN PROCESO NOTIFICACION / COMUNICACION</v>
      </c>
      <c r="BW1981" s="44"/>
      <c r="BX1981" s="53"/>
      <c r="BY1981" s="45"/>
      <c r="BZ1981" s="37"/>
      <c r="CA1981" s="54" t="str">
        <f t="shared" si="380"/>
        <v>PENDIENTE EJECUTORIA</v>
      </c>
      <c r="CB1981" s="59" t="str">
        <f t="shared" si="377"/>
        <v/>
      </c>
      <c r="CC1981" s="36"/>
      <c r="CD1981" s="40"/>
      <c r="CE1981" s="46"/>
      <c r="CF1981" s="40"/>
      <c r="CG1981" s="40"/>
      <c r="CH1981" s="40"/>
      <c r="CI1981" s="36"/>
      <c r="CJ1981" s="47"/>
      <c r="CK1981" s="40"/>
      <c r="CL1981" s="40"/>
      <c r="CM1981" s="40"/>
      <c r="CN1981" s="40"/>
    </row>
    <row r="1982" spans="1:92" ht="42.75" hidden="1">
      <c r="A1982" s="49" t="str">
        <f t="shared" si="381"/>
        <v>SIN GESTIÓN</v>
      </c>
      <c r="B1982" s="58"/>
      <c r="C1982" s="37"/>
      <c r="D1982" s="37"/>
      <c r="E1982" s="49" t="str">
        <f t="shared" si="382"/>
        <v>PENDIENTE NOTIFICACIÓN</v>
      </c>
      <c r="F1982" s="141" t="str">
        <f t="shared" si="383"/>
        <v>PENDIENTE NOTIFICACIÓN</v>
      </c>
      <c r="G1982" s="49" t="str">
        <f t="shared" si="384"/>
        <v/>
      </c>
      <c r="H1982" s="51" t="str">
        <f ca="1">IF(
L1982="",
"",
IF(
NETWORKDAYS(L1982,IF(M1982&lt;&gt;"",M1982,TODAY()),FESTIVOS_CO!A:A)&gt;2,
"VENCIDO",
IF(
NETWORKDAYS(L1982,IF(M1982&lt;&gt;"",M1982,TODAY()),FESTIVOS_CO!A:A)=2,
"ALERTA",
"A TIEMPO"
)))</f>
        <v/>
      </c>
      <c r="I1982" s="40"/>
      <c r="J1982" s="36"/>
      <c r="K1982" s="37"/>
      <c r="L1982" s="50"/>
      <c r="M1982" s="37"/>
      <c r="N1982" s="52"/>
      <c r="O1982" s="52"/>
      <c r="P1982" s="36"/>
      <c r="Q1982" s="36"/>
      <c r="R1982" s="40"/>
      <c r="S1982" s="36"/>
      <c r="T1982" s="40"/>
      <c r="U1982" s="40"/>
      <c r="V1982" s="81"/>
      <c r="W1982" s="40"/>
      <c r="X1982" s="40"/>
      <c r="Y1982" s="40"/>
      <c r="Z1982" s="38" t="str">
        <f>IFERROR(VLOOKUP(Y1982,DIRECTORIO!A:B,2,FALSE),"")</f>
        <v/>
      </c>
      <c r="AA1982" s="40"/>
      <c r="AB1982" s="40"/>
      <c r="AC1982" s="40"/>
      <c r="AD1982" s="40"/>
      <c r="AE1982" s="40"/>
      <c r="AF1982" s="40"/>
      <c r="AG1982" s="41" t="s">
        <v>109</v>
      </c>
      <c r="AH1982" s="42"/>
      <c r="AI1982" s="54" t="str">
        <f t="shared" ca="1" si="385"/>
        <v>PENDIENTE NOTIFICACIÓN ELECTRÓNICA</v>
      </c>
      <c r="AJ1982" s="37"/>
      <c r="AK1982" s="37"/>
      <c r="AL1982" s="37"/>
      <c r="AM1982" s="53" t="str">
        <f>IF(AK1982="","",WORKDAY(AK1982,5,FESTIVOS_CO!A:A))</f>
        <v/>
      </c>
      <c r="AN1982" s="37"/>
      <c r="AO1982" s="37"/>
      <c r="AP1982" s="54" t="str">
        <f t="shared" ca="1" si="378"/>
        <v>NO APLICA</v>
      </c>
      <c r="AQ1982" s="36"/>
      <c r="AR1982" s="43"/>
      <c r="AS1982" s="37"/>
      <c r="AT1982" s="36"/>
      <c r="AU1982" s="37"/>
      <c r="AV1982" s="36"/>
      <c r="AW1982" s="36"/>
      <c r="AX1982" s="37"/>
      <c r="AY1982" s="140" t="str">
        <f>IF(AU1982="","",WORKDAY(AU1982,5,FESTIVOS_CO!A:A))</f>
        <v/>
      </c>
      <c r="AZ1982" s="54" t="str">
        <f t="shared" ca="1" si="375"/>
        <v>NO APLICA</v>
      </c>
      <c r="BA1982" s="55" t="str">
        <f>IF(AX1982="","",WORKDAY(AX1982,5,FESTIVOS_CO!A:A))</f>
        <v/>
      </c>
      <c r="BB1982" s="39"/>
      <c r="BC1982" s="40"/>
      <c r="BD1982" s="40"/>
      <c r="BE1982" s="56" t="str">
        <f t="shared" ca="1" si="376"/>
        <v>NO APLICA</v>
      </c>
      <c r="BF1982" s="37"/>
      <c r="BG1982" s="45"/>
      <c r="BH1982" s="37"/>
      <c r="BI1982" s="36"/>
      <c r="BJ1982" s="37"/>
      <c r="BK1982" s="36"/>
      <c r="BL1982" s="36"/>
      <c r="BM1982" s="53" t="str">
        <f>IF(BJ1982="","",WORKDAY(BJ1982,5,FESTIVOS_CO!A:A))</f>
        <v/>
      </c>
      <c r="BN1982" s="57" t="str">
        <f t="shared" ca="1" si="386"/>
        <v>PENDIENTE HACER AVISO</v>
      </c>
      <c r="BO1982" s="54" t="str">
        <f t="shared" ca="1" si="379"/>
        <v>EN TRÁMITE NOTIF. POR AVISO</v>
      </c>
      <c r="BP1982" s="37"/>
      <c r="BQ1982" s="53" t="str">
        <f>IF(BP1982="","",WORKDAY(BP1982,5,FESTIVOS_CO!A:A))</f>
        <v/>
      </c>
      <c r="BR1982" s="37"/>
      <c r="BS1982" s="36"/>
      <c r="BT1982" s="38"/>
      <c r="BU1982" s="58" t="e">
        <f>VLOOKUP(BT1982,Hoja2!$C:$D,2,0)</f>
        <v>#N/A</v>
      </c>
      <c r="BV1982" s="80" t="str">
        <f>IF(
AND(AO1982="",BD1982="",BQ1982=""),
"EN PROCESO NOTIFICACION / COMUNICACION",
IF(
BT1982="",
"NO APLICA",
IF(
BU1982=60,
IF(AO1982&lt;&gt;"",AO1982,IF(BD1982&lt;&gt;"",BD1982,BQ1982))+60,
WORKDAY(
IF(AO1982&lt;&gt;"",AO1982,IF(BD1982&lt;&gt;"",BD1982,BQ1982)),
BU1982,
FESTIVOS_CO!A:A
)
)
))</f>
        <v>EN PROCESO NOTIFICACION / COMUNICACION</v>
      </c>
      <c r="BW1982" s="44"/>
      <c r="BX1982" s="53"/>
      <c r="BY1982" s="45"/>
      <c r="BZ1982" s="37"/>
      <c r="CA1982" s="54" t="str">
        <f t="shared" si="380"/>
        <v>PENDIENTE EJECUTORIA</v>
      </c>
      <c r="CB1982" s="59" t="str">
        <f t="shared" si="377"/>
        <v/>
      </c>
      <c r="CC1982" s="36"/>
      <c r="CD1982" s="40"/>
      <c r="CE1982" s="46"/>
      <c r="CF1982" s="40"/>
      <c r="CG1982" s="40"/>
      <c r="CH1982" s="40"/>
      <c r="CI1982" s="36"/>
      <c r="CJ1982" s="47"/>
      <c r="CK1982" s="40"/>
      <c r="CL1982" s="40"/>
      <c r="CM1982" s="40"/>
      <c r="CN1982" s="40"/>
    </row>
    <row r="1983" spans="1:92" ht="42.75" hidden="1">
      <c r="A1983" s="49" t="str">
        <f t="shared" si="381"/>
        <v>SIN GESTIÓN</v>
      </c>
      <c r="B1983" s="58"/>
      <c r="C1983" s="37"/>
      <c r="D1983" s="37"/>
      <c r="E1983" s="49" t="str">
        <f t="shared" si="382"/>
        <v>PENDIENTE NOTIFICACIÓN</v>
      </c>
      <c r="F1983" s="141" t="str">
        <f t="shared" si="383"/>
        <v>PENDIENTE NOTIFICACIÓN</v>
      </c>
      <c r="G1983" s="49" t="str">
        <f t="shared" si="384"/>
        <v/>
      </c>
      <c r="H1983" s="51" t="str">
        <f ca="1">IF(
L1983="",
"",
IF(
NETWORKDAYS(L1983,IF(M1983&lt;&gt;"",M1983,TODAY()),FESTIVOS_CO!A:A)&gt;2,
"VENCIDO",
IF(
NETWORKDAYS(L1983,IF(M1983&lt;&gt;"",M1983,TODAY()),FESTIVOS_CO!A:A)=2,
"ALERTA",
"A TIEMPO"
)))</f>
        <v/>
      </c>
      <c r="I1983" s="40"/>
      <c r="J1983" s="36"/>
      <c r="K1983" s="37"/>
      <c r="L1983" s="50"/>
      <c r="M1983" s="37"/>
      <c r="N1983" s="52"/>
      <c r="O1983" s="52"/>
      <c r="P1983" s="36"/>
      <c r="Q1983" s="36"/>
      <c r="R1983" s="40"/>
      <c r="S1983" s="36"/>
      <c r="T1983" s="40"/>
      <c r="U1983" s="40"/>
      <c r="V1983" s="81"/>
      <c r="W1983" s="40"/>
      <c r="X1983" s="40"/>
      <c r="Y1983" s="40"/>
      <c r="Z1983" s="38" t="str">
        <f>IFERROR(VLOOKUP(Y1983,DIRECTORIO!A:B,2,FALSE),"")</f>
        <v/>
      </c>
      <c r="AA1983" s="40"/>
      <c r="AB1983" s="40"/>
      <c r="AC1983" s="40"/>
      <c r="AD1983" s="40"/>
      <c r="AE1983" s="40"/>
      <c r="AF1983" s="40"/>
      <c r="AG1983" s="41" t="s">
        <v>109</v>
      </c>
      <c r="AH1983" s="42"/>
      <c r="AI1983" s="54" t="str">
        <f t="shared" ca="1" si="385"/>
        <v>PENDIENTE NOTIFICACIÓN ELECTRÓNICA</v>
      </c>
      <c r="AJ1983" s="37"/>
      <c r="AK1983" s="37"/>
      <c r="AL1983" s="37"/>
      <c r="AM1983" s="53" t="str">
        <f>IF(AK1983="","",WORKDAY(AK1983,5,FESTIVOS_CO!A:A))</f>
        <v/>
      </c>
      <c r="AN1983" s="37"/>
      <c r="AO1983" s="37"/>
      <c r="AP1983" s="54" t="str">
        <f t="shared" ca="1" si="378"/>
        <v>NO APLICA</v>
      </c>
      <c r="AQ1983" s="36"/>
      <c r="AR1983" s="43"/>
      <c r="AS1983" s="37"/>
      <c r="AT1983" s="36"/>
      <c r="AU1983" s="37"/>
      <c r="AV1983" s="36"/>
      <c r="AW1983" s="36"/>
      <c r="AX1983" s="37"/>
      <c r="AY1983" s="140" t="str">
        <f>IF(AU1983="","",WORKDAY(AU1983,5,FESTIVOS_CO!A:A))</f>
        <v/>
      </c>
      <c r="AZ1983" s="54" t="str">
        <f t="shared" ca="1" si="375"/>
        <v>NO APLICA</v>
      </c>
      <c r="BA1983" s="55" t="str">
        <f>IF(AX1983="","",WORKDAY(AX1983,5,FESTIVOS_CO!A:A))</f>
        <v/>
      </c>
      <c r="BB1983" s="39"/>
      <c r="BC1983" s="40"/>
      <c r="BD1983" s="40"/>
      <c r="BE1983" s="56" t="str">
        <f t="shared" ca="1" si="376"/>
        <v>NO APLICA</v>
      </c>
      <c r="BF1983" s="37"/>
      <c r="BG1983" s="45"/>
      <c r="BH1983" s="37"/>
      <c r="BI1983" s="36"/>
      <c r="BJ1983" s="37"/>
      <c r="BK1983" s="36"/>
      <c r="BL1983" s="36"/>
      <c r="BM1983" s="53" t="str">
        <f>IF(BJ1983="","",WORKDAY(BJ1983,5,FESTIVOS_CO!A:A))</f>
        <v/>
      </c>
      <c r="BN1983" s="57" t="str">
        <f t="shared" ca="1" si="386"/>
        <v>PENDIENTE HACER AVISO</v>
      </c>
      <c r="BO1983" s="54" t="str">
        <f t="shared" ca="1" si="379"/>
        <v>EN TRÁMITE NOTIF. POR AVISO</v>
      </c>
      <c r="BP1983" s="37"/>
      <c r="BQ1983" s="53" t="str">
        <f>IF(BP1983="","",WORKDAY(BP1983,5,FESTIVOS_CO!A:A))</f>
        <v/>
      </c>
      <c r="BR1983" s="37"/>
      <c r="BS1983" s="36"/>
      <c r="BT1983" s="38"/>
      <c r="BU1983" s="58" t="e">
        <f>VLOOKUP(BT1983,Hoja2!$C:$D,2,0)</f>
        <v>#N/A</v>
      </c>
      <c r="BV1983" s="80" t="str">
        <f>IF(
AND(AO1983="",BD1983="",BQ1983=""),
"EN PROCESO NOTIFICACION / COMUNICACION",
IF(
BT1983="",
"NO APLICA",
IF(
BU1983=60,
IF(AO1983&lt;&gt;"",AO1983,IF(BD1983&lt;&gt;"",BD1983,BQ1983))+60,
WORKDAY(
IF(AO1983&lt;&gt;"",AO1983,IF(BD1983&lt;&gt;"",BD1983,BQ1983)),
BU1983,
FESTIVOS_CO!A:A
)
)
))</f>
        <v>EN PROCESO NOTIFICACION / COMUNICACION</v>
      </c>
      <c r="BW1983" s="44"/>
      <c r="BX1983" s="53"/>
      <c r="BY1983" s="45"/>
      <c r="BZ1983" s="37"/>
      <c r="CA1983" s="54" t="str">
        <f t="shared" si="380"/>
        <v>PENDIENTE EJECUTORIA</v>
      </c>
      <c r="CB1983" s="59" t="str">
        <f t="shared" si="377"/>
        <v/>
      </c>
      <c r="CC1983" s="36"/>
      <c r="CD1983" s="40"/>
      <c r="CE1983" s="46"/>
      <c r="CF1983" s="40"/>
      <c r="CG1983" s="40"/>
      <c r="CH1983" s="40"/>
      <c r="CI1983" s="36"/>
      <c r="CJ1983" s="47"/>
      <c r="CK1983" s="40"/>
      <c r="CL1983" s="40"/>
      <c r="CM1983" s="40"/>
      <c r="CN1983" s="40"/>
    </row>
    <row r="1984" spans="1:92" ht="42.75" hidden="1">
      <c r="A1984" s="49" t="str">
        <f t="shared" si="381"/>
        <v>SIN GESTIÓN</v>
      </c>
      <c r="B1984" s="58"/>
      <c r="C1984" s="37"/>
      <c r="D1984" s="37"/>
      <c r="E1984" s="49" t="str">
        <f t="shared" si="382"/>
        <v>PENDIENTE NOTIFICACIÓN</v>
      </c>
      <c r="F1984" s="141" t="str">
        <f t="shared" si="383"/>
        <v>PENDIENTE NOTIFICACIÓN</v>
      </c>
      <c r="G1984" s="49" t="str">
        <f t="shared" si="384"/>
        <v/>
      </c>
      <c r="H1984" s="51" t="str">
        <f ca="1">IF(
L1984="",
"",
IF(
NETWORKDAYS(L1984,IF(M1984&lt;&gt;"",M1984,TODAY()),FESTIVOS_CO!A:A)&gt;2,
"VENCIDO",
IF(
NETWORKDAYS(L1984,IF(M1984&lt;&gt;"",M1984,TODAY()),FESTIVOS_CO!A:A)=2,
"ALERTA",
"A TIEMPO"
)))</f>
        <v/>
      </c>
      <c r="I1984" s="40"/>
      <c r="J1984" s="36"/>
      <c r="K1984" s="37"/>
      <c r="L1984" s="50"/>
      <c r="M1984" s="37"/>
      <c r="N1984" s="52"/>
      <c r="O1984" s="52"/>
      <c r="P1984" s="36"/>
      <c r="Q1984" s="36"/>
      <c r="R1984" s="40"/>
      <c r="S1984" s="36"/>
      <c r="T1984" s="40"/>
      <c r="U1984" s="40"/>
      <c r="V1984" s="81"/>
      <c r="W1984" s="40"/>
      <c r="X1984" s="40"/>
      <c r="Y1984" s="40"/>
      <c r="Z1984" s="38" t="str">
        <f>IFERROR(VLOOKUP(Y1984,DIRECTORIO!A:B,2,FALSE),"")</f>
        <v/>
      </c>
      <c r="AA1984" s="40"/>
      <c r="AB1984" s="40"/>
      <c r="AC1984" s="40"/>
      <c r="AD1984" s="40"/>
      <c r="AE1984" s="40"/>
      <c r="AF1984" s="40"/>
      <c r="AG1984" s="41" t="s">
        <v>109</v>
      </c>
      <c r="AH1984" s="42"/>
      <c r="AI1984" s="54" t="str">
        <f t="shared" ca="1" si="385"/>
        <v>PENDIENTE NOTIFICACIÓN ELECTRÓNICA</v>
      </c>
      <c r="AJ1984" s="37"/>
      <c r="AK1984" s="37"/>
      <c r="AL1984" s="37"/>
      <c r="AM1984" s="53" t="str">
        <f>IF(AK1984="","",WORKDAY(AK1984,5,FESTIVOS_CO!A:A))</f>
        <v/>
      </c>
      <c r="AN1984" s="37"/>
      <c r="AO1984" s="37"/>
      <c r="AP1984" s="54" t="str">
        <f t="shared" ca="1" si="378"/>
        <v>NO APLICA</v>
      </c>
      <c r="AQ1984" s="36"/>
      <c r="AR1984" s="43"/>
      <c r="AS1984" s="37"/>
      <c r="AT1984" s="36"/>
      <c r="AU1984" s="37"/>
      <c r="AV1984" s="36"/>
      <c r="AW1984" s="36"/>
      <c r="AX1984" s="37"/>
      <c r="AY1984" s="140" t="str">
        <f>IF(AU1984="","",WORKDAY(AU1984,5,FESTIVOS_CO!A:A))</f>
        <v/>
      </c>
      <c r="AZ1984" s="54" t="str">
        <f t="shared" ca="1" si="375"/>
        <v>NO APLICA</v>
      </c>
      <c r="BA1984" s="55" t="str">
        <f>IF(AX1984="","",WORKDAY(AX1984,5,FESTIVOS_CO!A:A))</f>
        <v/>
      </c>
      <c r="BB1984" s="39"/>
      <c r="BC1984" s="40"/>
      <c r="BD1984" s="40"/>
      <c r="BE1984" s="56" t="str">
        <f t="shared" ca="1" si="376"/>
        <v>NO APLICA</v>
      </c>
      <c r="BF1984" s="37"/>
      <c r="BG1984" s="45"/>
      <c r="BH1984" s="37"/>
      <c r="BI1984" s="36"/>
      <c r="BJ1984" s="37"/>
      <c r="BK1984" s="36"/>
      <c r="BL1984" s="36"/>
      <c r="BM1984" s="53" t="str">
        <f>IF(BJ1984="","",WORKDAY(BJ1984,5,FESTIVOS_CO!A:A))</f>
        <v/>
      </c>
      <c r="BN1984" s="57" t="str">
        <f t="shared" ca="1" si="386"/>
        <v>PENDIENTE HACER AVISO</v>
      </c>
      <c r="BO1984" s="54" t="str">
        <f t="shared" ca="1" si="379"/>
        <v>EN TRÁMITE NOTIF. POR AVISO</v>
      </c>
      <c r="BP1984" s="37"/>
      <c r="BQ1984" s="53" t="str">
        <f>IF(BP1984="","",WORKDAY(BP1984,5,FESTIVOS_CO!A:A))</f>
        <v/>
      </c>
      <c r="BR1984" s="37"/>
      <c r="BS1984" s="36"/>
      <c r="BT1984" s="38"/>
      <c r="BU1984" s="58" t="e">
        <f>VLOOKUP(BT1984,Hoja2!$C:$D,2,0)</f>
        <v>#N/A</v>
      </c>
      <c r="BV1984" s="80" t="str">
        <f>IF(
AND(AO1984="",BD1984="",BQ1984=""),
"EN PROCESO NOTIFICACION / COMUNICACION",
IF(
BT1984="",
"NO APLICA",
IF(
BU1984=60,
IF(AO1984&lt;&gt;"",AO1984,IF(BD1984&lt;&gt;"",BD1984,BQ1984))+60,
WORKDAY(
IF(AO1984&lt;&gt;"",AO1984,IF(BD1984&lt;&gt;"",BD1984,BQ1984)),
BU1984,
FESTIVOS_CO!A:A
)
)
))</f>
        <v>EN PROCESO NOTIFICACION / COMUNICACION</v>
      </c>
      <c r="BW1984" s="44"/>
      <c r="BX1984" s="53"/>
      <c r="BY1984" s="45"/>
      <c r="BZ1984" s="37"/>
      <c r="CA1984" s="54" t="str">
        <f t="shared" si="380"/>
        <v>PENDIENTE EJECUTORIA</v>
      </c>
      <c r="CB1984" s="59" t="str">
        <f t="shared" si="377"/>
        <v/>
      </c>
      <c r="CC1984" s="36"/>
      <c r="CD1984" s="40"/>
      <c r="CE1984" s="46"/>
      <c r="CF1984" s="40"/>
      <c r="CG1984" s="40"/>
      <c r="CH1984" s="40"/>
      <c r="CI1984" s="36"/>
      <c r="CJ1984" s="47"/>
      <c r="CK1984" s="40"/>
      <c r="CL1984" s="40"/>
      <c r="CM1984" s="40"/>
      <c r="CN1984" s="40"/>
    </row>
    <row r="1985" spans="1:92" ht="42.75" hidden="1">
      <c r="A1985" s="49" t="str">
        <f t="shared" si="381"/>
        <v>SIN GESTIÓN</v>
      </c>
      <c r="B1985" s="58"/>
      <c r="C1985" s="37"/>
      <c r="D1985" s="37"/>
      <c r="E1985" s="49" t="str">
        <f t="shared" si="382"/>
        <v>PENDIENTE NOTIFICACIÓN</v>
      </c>
      <c r="F1985" s="141" t="str">
        <f t="shared" si="383"/>
        <v>PENDIENTE NOTIFICACIÓN</v>
      </c>
      <c r="G1985" s="49" t="str">
        <f t="shared" si="384"/>
        <v/>
      </c>
      <c r="H1985" s="51" t="str">
        <f ca="1">IF(
L1985="",
"",
IF(
NETWORKDAYS(L1985,IF(M1985&lt;&gt;"",M1985,TODAY()),FESTIVOS_CO!A:A)&gt;2,
"VENCIDO",
IF(
NETWORKDAYS(L1985,IF(M1985&lt;&gt;"",M1985,TODAY()),FESTIVOS_CO!A:A)=2,
"ALERTA",
"A TIEMPO"
)))</f>
        <v/>
      </c>
      <c r="I1985" s="40"/>
      <c r="J1985" s="36"/>
      <c r="K1985" s="37"/>
      <c r="L1985" s="50"/>
      <c r="M1985" s="37"/>
      <c r="N1985" s="52"/>
      <c r="O1985" s="52"/>
      <c r="P1985" s="36"/>
      <c r="Q1985" s="36"/>
      <c r="R1985" s="40"/>
      <c r="S1985" s="36"/>
      <c r="T1985" s="40"/>
      <c r="U1985" s="40"/>
      <c r="V1985" s="81"/>
      <c r="W1985" s="40"/>
      <c r="X1985" s="40"/>
      <c r="Y1985" s="40"/>
      <c r="Z1985" s="38" t="str">
        <f>IFERROR(VLOOKUP(Y1985,DIRECTORIO!A:B,2,FALSE),"")</f>
        <v/>
      </c>
      <c r="AA1985" s="40"/>
      <c r="AB1985" s="40"/>
      <c r="AC1985" s="40"/>
      <c r="AD1985" s="40"/>
      <c r="AE1985" s="40"/>
      <c r="AF1985" s="40"/>
      <c r="AG1985" s="41" t="s">
        <v>109</v>
      </c>
      <c r="AH1985" s="42"/>
      <c r="AI1985" s="54" t="str">
        <f t="shared" ca="1" si="385"/>
        <v>PENDIENTE NOTIFICACIÓN ELECTRÓNICA</v>
      </c>
      <c r="AJ1985" s="37"/>
      <c r="AK1985" s="37"/>
      <c r="AL1985" s="37"/>
      <c r="AM1985" s="53" t="str">
        <f>IF(AK1985="","",WORKDAY(AK1985,5,FESTIVOS_CO!A:A))</f>
        <v/>
      </c>
      <c r="AN1985" s="37"/>
      <c r="AO1985" s="37"/>
      <c r="AP1985" s="54" t="str">
        <f t="shared" ca="1" si="378"/>
        <v>NO APLICA</v>
      </c>
      <c r="AQ1985" s="36"/>
      <c r="AR1985" s="43"/>
      <c r="AS1985" s="37"/>
      <c r="AT1985" s="36"/>
      <c r="AU1985" s="37"/>
      <c r="AV1985" s="36"/>
      <c r="AW1985" s="36"/>
      <c r="AX1985" s="37"/>
      <c r="AY1985" s="140" t="str">
        <f>IF(AU1985="","",WORKDAY(AU1985,5,FESTIVOS_CO!A:A))</f>
        <v/>
      </c>
      <c r="AZ1985" s="54" t="str">
        <f t="shared" ca="1" si="375"/>
        <v>NO APLICA</v>
      </c>
      <c r="BA1985" s="55" t="str">
        <f>IF(AX1985="","",WORKDAY(AX1985,5,FESTIVOS_CO!A:A))</f>
        <v/>
      </c>
      <c r="BB1985" s="39"/>
      <c r="BC1985" s="40"/>
      <c r="BD1985" s="40"/>
      <c r="BE1985" s="56" t="str">
        <f t="shared" ca="1" si="376"/>
        <v>NO APLICA</v>
      </c>
      <c r="BF1985" s="37"/>
      <c r="BG1985" s="45"/>
      <c r="BH1985" s="37"/>
      <c r="BI1985" s="36"/>
      <c r="BJ1985" s="37"/>
      <c r="BK1985" s="36"/>
      <c r="BL1985" s="36"/>
      <c r="BM1985" s="53" t="str">
        <f>IF(BJ1985="","",WORKDAY(BJ1985,5,FESTIVOS_CO!A:A))</f>
        <v/>
      </c>
      <c r="BN1985" s="57" t="str">
        <f t="shared" ca="1" si="386"/>
        <v>PENDIENTE HACER AVISO</v>
      </c>
      <c r="BO1985" s="54" t="str">
        <f t="shared" ca="1" si="379"/>
        <v>EN TRÁMITE NOTIF. POR AVISO</v>
      </c>
      <c r="BP1985" s="37"/>
      <c r="BQ1985" s="53" t="str">
        <f>IF(BP1985="","",WORKDAY(BP1985,5,FESTIVOS_CO!A:A))</f>
        <v/>
      </c>
      <c r="BR1985" s="37"/>
      <c r="BS1985" s="36"/>
      <c r="BT1985" s="38"/>
      <c r="BU1985" s="58" t="e">
        <f>VLOOKUP(BT1985,Hoja2!$C:$D,2,0)</f>
        <v>#N/A</v>
      </c>
      <c r="BV1985" s="80" t="str">
        <f>IF(
AND(AO1985="",BD1985="",BQ1985=""),
"EN PROCESO NOTIFICACION / COMUNICACION",
IF(
BT1985="",
"NO APLICA",
IF(
BU1985=60,
IF(AO1985&lt;&gt;"",AO1985,IF(BD1985&lt;&gt;"",BD1985,BQ1985))+60,
WORKDAY(
IF(AO1985&lt;&gt;"",AO1985,IF(BD1985&lt;&gt;"",BD1985,BQ1985)),
BU1985,
FESTIVOS_CO!A:A
)
)
))</f>
        <v>EN PROCESO NOTIFICACION / COMUNICACION</v>
      </c>
      <c r="BW1985" s="44"/>
      <c r="BX1985" s="53"/>
      <c r="BY1985" s="45"/>
      <c r="BZ1985" s="37"/>
      <c r="CA1985" s="54" t="str">
        <f t="shared" si="380"/>
        <v>PENDIENTE EJECUTORIA</v>
      </c>
      <c r="CB1985" s="59" t="str">
        <f t="shared" si="377"/>
        <v/>
      </c>
      <c r="CC1985" s="36"/>
      <c r="CD1985" s="40"/>
      <c r="CE1985" s="46"/>
      <c r="CF1985" s="40"/>
      <c r="CG1985" s="40"/>
      <c r="CH1985" s="40"/>
      <c r="CI1985" s="36"/>
      <c r="CJ1985" s="47"/>
      <c r="CK1985" s="40"/>
      <c r="CL1985" s="40"/>
      <c r="CM1985" s="40"/>
      <c r="CN1985" s="40"/>
    </row>
    <row r="1986" spans="1:92" ht="42.75" hidden="1">
      <c r="A1986" s="49" t="str">
        <f t="shared" si="381"/>
        <v>SIN GESTIÓN</v>
      </c>
      <c r="B1986" s="58"/>
      <c r="C1986" s="37"/>
      <c r="D1986" s="37"/>
      <c r="E1986" s="49" t="str">
        <f t="shared" si="382"/>
        <v>PENDIENTE NOTIFICACIÓN</v>
      </c>
      <c r="F1986" s="141" t="str">
        <f t="shared" si="383"/>
        <v>PENDIENTE NOTIFICACIÓN</v>
      </c>
      <c r="G1986" s="49" t="str">
        <f t="shared" si="384"/>
        <v/>
      </c>
      <c r="H1986" s="51" t="str">
        <f ca="1">IF(
L1986="",
"",
IF(
NETWORKDAYS(L1986,IF(M1986&lt;&gt;"",M1986,TODAY()),FESTIVOS_CO!A:A)&gt;2,
"VENCIDO",
IF(
NETWORKDAYS(L1986,IF(M1986&lt;&gt;"",M1986,TODAY()),FESTIVOS_CO!A:A)=2,
"ALERTA",
"A TIEMPO"
)))</f>
        <v/>
      </c>
      <c r="I1986" s="40"/>
      <c r="J1986" s="36"/>
      <c r="K1986" s="37"/>
      <c r="L1986" s="50"/>
      <c r="M1986" s="37"/>
      <c r="N1986" s="52"/>
      <c r="O1986" s="52"/>
      <c r="P1986" s="36"/>
      <c r="Q1986" s="36"/>
      <c r="R1986" s="40"/>
      <c r="S1986" s="36"/>
      <c r="T1986" s="40"/>
      <c r="U1986" s="40"/>
      <c r="V1986" s="81"/>
      <c r="W1986" s="40"/>
      <c r="X1986" s="40"/>
      <c r="Y1986" s="40"/>
      <c r="Z1986" s="38" t="str">
        <f>IFERROR(VLOOKUP(Y1986,DIRECTORIO!A:B,2,FALSE),"")</f>
        <v/>
      </c>
      <c r="AA1986" s="40"/>
      <c r="AB1986" s="40"/>
      <c r="AC1986" s="40"/>
      <c r="AD1986" s="40"/>
      <c r="AE1986" s="40"/>
      <c r="AF1986" s="40"/>
      <c r="AG1986" s="41" t="s">
        <v>109</v>
      </c>
      <c r="AH1986" s="42"/>
      <c r="AI1986" s="54" t="str">
        <f t="shared" ca="1" si="385"/>
        <v>PENDIENTE NOTIFICACIÓN ELECTRÓNICA</v>
      </c>
      <c r="AJ1986" s="37"/>
      <c r="AK1986" s="37"/>
      <c r="AL1986" s="37"/>
      <c r="AM1986" s="53" t="str">
        <f>IF(AK1986="","",WORKDAY(AK1986,5,FESTIVOS_CO!A:A))</f>
        <v/>
      </c>
      <c r="AN1986" s="37"/>
      <c r="AO1986" s="37"/>
      <c r="AP1986" s="54" t="str">
        <f t="shared" ca="1" si="378"/>
        <v>NO APLICA</v>
      </c>
      <c r="AQ1986" s="36"/>
      <c r="AR1986" s="43"/>
      <c r="AS1986" s="37"/>
      <c r="AT1986" s="36"/>
      <c r="AU1986" s="37"/>
      <c r="AV1986" s="36"/>
      <c r="AW1986" s="36"/>
      <c r="AX1986" s="37"/>
      <c r="AY1986" s="140" t="str">
        <f>IF(AU1986="","",WORKDAY(AU1986,5,FESTIVOS_CO!A:A))</f>
        <v/>
      </c>
      <c r="AZ1986" s="54" t="str">
        <f t="shared" ca="1" si="375"/>
        <v>NO APLICA</v>
      </c>
      <c r="BA1986" s="55" t="str">
        <f>IF(AX1986="","",WORKDAY(AX1986,5,FESTIVOS_CO!A:A))</f>
        <v/>
      </c>
      <c r="BB1986" s="39"/>
      <c r="BC1986" s="40"/>
      <c r="BD1986" s="40"/>
      <c r="BE1986" s="56" t="str">
        <f t="shared" ca="1" si="376"/>
        <v>NO APLICA</v>
      </c>
      <c r="BF1986" s="37"/>
      <c r="BG1986" s="45"/>
      <c r="BH1986" s="37"/>
      <c r="BI1986" s="36"/>
      <c r="BJ1986" s="37"/>
      <c r="BK1986" s="36"/>
      <c r="BL1986" s="36"/>
      <c r="BM1986" s="53" t="str">
        <f>IF(BJ1986="","",WORKDAY(BJ1986,5,FESTIVOS_CO!A:A))</f>
        <v/>
      </c>
      <c r="BN1986" s="57" t="str">
        <f t="shared" ca="1" si="386"/>
        <v>PENDIENTE HACER AVISO</v>
      </c>
      <c r="BO1986" s="54" t="str">
        <f t="shared" ca="1" si="379"/>
        <v>EN TRÁMITE NOTIF. POR AVISO</v>
      </c>
      <c r="BP1986" s="37"/>
      <c r="BQ1986" s="53" t="str">
        <f>IF(BP1986="","",WORKDAY(BP1986,5,FESTIVOS_CO!A:A))</f>
        <v/>
      </c>
      <c r="BR1986" s="37"/>
      <c r="BS1986" s="36"/>
      <c r="BT1986" s="38"/>
      <c r="BU1986" s="58" t="e">
        <f>VLOOKUP(BT1986,Hoja2!$C:$D,2,0)</f>
        <v>#N/A</v>
      </c>
      <c r="BV1986" s="80" t="str">
        <f>IF(
AND(AO1986="",BD1986="",BQ1986=""),
"EN PROCESO NOTIFICACION / COMUNICACION",
IF(
BT1986="",
"NO APLICA",
IF(
BU1986=60,
IF(AO1986&lt;&gt;"",AO1986,IF(BD1986&lt;&gt;"",BD1986,BQ1986))+60,
WORKDAY(
IF(AO1986&lt;&gt;"",AO1986,IF(BD1986&lt;&gt;"",BD1986,BQ1986)),
BU1986,
FESTIVOS_CO!A:A
)
)
))</f>
        <v>EN PROCESO NOTIFICACION / COMUNICACION</v>
      </c>
      <c r="BW1986" s="44"/>
      <c r="BX1986" s="53"/>
      <c r="BY1986" s="45"/>
      <c r="BZ1986" s="37"/>
      <c r="CA1986" s="54" t="str">
        <f t="shared" si="380"/>
        <v>PENDIENTE EJECUTORIA</v>
      </c>
      <c r="CB1986" s="59" t="str">
        <f t="shared" si="377"/>
        <v/>
      </c>
      <c r="CC1986" s="36"/>
      <c r="CD1986" s="40"/>
      <c r="CE1986" s="46"/>
      <c r="CF1986" s="40"/>
      <c r="CG1986" s="40"/>
      <c r="CH1986" s="40"/>
      <c r="CI1986" s="36"/>
      <c r="CJ1986" s="47"/>
      <c r="CK1986" s="40"/>
      <c r="CL1986" s="40"/>
      <c r="CM1986" s="40"/>
      <c r="CN1986" s="40"/>
    </row>
    <row r="1987" spans="1:92" ht="42.75" hidden="1">
      <c r="A1987" s="49" t="str">
        <f t="shared" si="381"/>
        <v>SIN GESTIÓN</v>
      </c>
      <c r="B1987" s="58"/>
      <c r="C1987" s="37"/>
      <c r="D1987" s="37"/>
      <c r="E1987" s="49" t="str">
        <f t="shared" si="382"/>
        <v>PENDIENTE NOTIFICACIÓN</v>
      </c>
      <c r="F1987" s="141" t="str">
        <f t="shared" si="383"/>
        <v>PENDIENTE NOTIFICACIÓN</v>
      </c>
      <c r="G1987" s="49" t="str">
        <f t="shared" si="384"/>
        <v/>
      </c>
      <c r="H1987" s="51" t="str">
        <f ca="1">IF(
L1987="",
"",
IF(
NETWORKDAYS(L1987,IF(M1987&lt;&gt;"",M1987,TODAY()),FESTIVOS_CO!A:A)&gt;2,
"VENCIDO",
IF(
NETWORKDAYS(L1987,IF(M1987&lt;&gt;"",M1987,TODAY()),FESTIVOS_CO!A:A)=2,
"ALERTA",
"A TIEMPO"
)))</f>
        <v/>
      </c>
      <c r="I1987" s="40"/>
      <c r="J1987" s="36"/>
      <c r="K1987" s="37"/>
      <c r="L1987" s="50"/>
      <c r="M1987" s="37"/>
      <c r="N1987" s="52"/>
      <c r="O1987" s="52"/>
      <c r="P1987" s="36"/>
      <c r="Q1987" s="36"/>
      <c r="R1987" s="40"/>
      <c r="S1987" s="36"/>
      <c r="T1987" s="40"/>
      <c r="U1987" s="40"/>
      <c r="V1987" s="81"/>
      <c r="W1987" s="40"/>
      <c r="X1987" s="40"/>
      <c r="Y1987" s="40"/>
      <c r="Z1987" s="38" t="str">
        <f>IFERROR(VLOOKUP(Y1987,DIRECTORIO!A:B,2,FALSE),"")</f>
        <v/>
      </c>
      <c r="AA1987" s="40"/>
      <c r="AB1987" s="40"/>
      <c r="AC1987" s="40"/>
      <c r="AD1987" s="40"/>
      <c r="AE1987" s="40"/>
      <c r="AF1987" s="40"/>
      <c r="AG1987" s="41" t="s">
        <v>109</v>
      </c>
      <c r="AH1987" s="42"/>
      <c r="AI1987" s="54" t="str">
        <f t="shared" ca="1" si="385"/>
        <v>PENDIENTE NOTIFICACIÓN ELECTRÓNICA</v>
      </c>
      <c r="AJ1987" s="37"/>
      <c r="AK1987" s="37"/>
      <c r="AL1987" s="37"/>
      <c r="AM1987" s="53" t="str">
        <f>IF(AK1987="","",WORKDAY(AK1987,5,FESTIVOS_CO!A:A))</f>
        <v/>
      </c>
      <c r="AN1987" s="37"/>
      <c r="AO1987" s="37"/>
      <c r="AP1987" s="54" t="str">
        <f t="shared" ca="1" si="378"/>
        <v>NO APLICA</v>
      </c>
      <c r="AQ1987" s="36"/>
      <c r="AR1987" s="43"/>
      <c r="AS1987" s="37"/>
      <c r="AT1987" s="36"/>
      <c r="AU1987" s="37"/>
      <c r="AV1987" s="36"/>
      <c r="AW1987" s="36"/>
      <c r="AX1987" s="37"/>
      <c r="AY1987" s="140" t="str">
        <f>IF(AU1987="","",WORKDAY(AU1987,5,FESTIVOS_CO!A:A))</f>
        <v/>
      </c>
      <c r="AZ1987" s="54" t="str">
        <f t="shared" ca="1" si="375"/>
        <v>NO APLICA</v>
      </c>
      <c r="BA1987" s="55" t="str">
        <f>IF(AX1987="","",WORKDAY(AX1987,5,FESTIVOS_CO!A:A))</f>
        <v/>
      </c>
      <c r="BB1987" s="39"/>
      <c r="BC1987" s="40"/>
      <c r="BD1987" s="40"/>
      <c r="BE1987" s="56" t="str">
        <f t="shared" ca="1" si="376"/>
        <v>NO APLICA</v>
      </c>
      <c r="BF1987" s="37"/>
      <c r="BG1987" s="45"/>
      <c r="BH1987" s="37"/>
      <c r="BI1987" s="36"/>
      <c r="BJ1987" s="37"/>
      <c r="BK1987" s="36"/>
      <c r="BL1987" s="36"/>
      <c r="BM1987" s="53" t="str">
        <f>IF(BJ1987="","",WORKDAY(BJ1987,5,FESTIVOS_CO!A:A))</f>
        <v/>
      </c>
      <c r="BN1987" s="57" t="str">
        <f t="shared" ca="1" si="386"/>
        <v>PENDIENTE HACER AVISO</v>
      </c>
      <c r="BO1987" s="54" t="str">
        <f t="shared" ca="1" si="379"/>
        <v>EN TRÁMITE NOTIF. POR AVISO</v>
      </c>
      <c r="BP1987" s="37"/>
      <c r="BQ1987" s="53" t="str">
        <f>IF(BP1987="","",WORKDAY(BP1987,5,FESTIVOS_CO!A:A))</f>
        <v/>
      </c>
      <c r="BR1987" s="37"/>
      <c r="BS1987" s="36"/>
      <c r="BT1987" s="38"/>
      <c r="BU1987" s="58" t="e">
        <f>VLOOKUP(BT1987,Hoja2!$C:$D,2,0)</f>
        <v>#N/A</v>
      </c>
      <c r="BV1987" s="80" t="str">
        <f>IF(
AND(AO1987="",BD1987="",BQ1987=""),
"EN PROCESO NOTIFICACION / COMUNICACION",
IF(
BT1987="",
"NO APLICA",
IF(
BU1987=60,
IF(AO1987&lt;&gt;"",AO1987,IF(BD1987&lt;&gt;"",BD1987,BQ1987))+60,
WORKDAY(
IF(AO1987&lt;&gt;"",AO1987,IF(BD1987&lt;&gt;"",BD1987,BQ1987)),
BU1987,
FESTIVOS_CO!A:A
)
)
))</f>
        <v>EN PROCESO NOTIFICACION / COMUNICACION</v>
      </c>
      <c r="BW1987" s="44"/>
      <c r="BX1987" s="53"/>
      <c r="BY1987" s="45"/>
      <c r="BZ1987" s="37"/>
      <c r="CA1987" s="54" t="str">
        <f t="shared" si="380"/>
        <v>PENDIENTE EJECUTORIA</v>
      </c>
      <c r="CB1987" s="59" t="str">
        <f t="shared" si="377"/>
        <v/>
      </c>
      <c r="CC1987" s="36"/>
      <c r="CD1987" s="40"/>
      <c r="CE1987" s="46"/>
      <c r="CF1987" s="40"/>
      <c r="CG1987" s="40"/>
      <c r="CH1987" s="40"/>
      <c r="CI1987" s="36"/>
      <c r="CJ1987" s="47"/>
      <c r="CK1987" s="40"/>
      <c r="CL1987" s="40"/>
      <c r="CM1987" s="40"/>
      <c r="CN1987" s="40"/>
    </row>
    <row r="1988" spans="1:92" ht="42.75" hidden="1">
      <c r="A1988" s="49" t="str">
        <f t="shared" si="381"/>
        <v>SIN GESTIÓN</v>
      </c>
      <c r="B1988" s="58"/>
      <c r="C1988" s="37"/>
      <c r="D1988" s="37"/>
      <c r="E1988" s="49" t="str">
        <f t="shared" si="382"/>
        <v>PENDIENTE NOTIFICACIÓN</v>
      </c>
      <c r="F1988" s="141" t="str">
        <f t="shared" si="383"/>
        <v>PENDIENTE NOTIFICACIÓN</v>
      </c>
      <c r="G1988" s="49" t="str">
        <f t="shared" si="384"/>
        <v/>
      </c>
      <c r="H1988" s="51" t="str">
        <f ca="1">IF(
L1988="",
"",
IF(
NETWORKDAYS(L1988,IF(M1988&lt;&gt;"",M1988,TODAY()),FESTIVOS_CO!A:A)&gt;2,
"VENCIDO",
IF(
NETWORKDAYS(L1988,IF(M1988&lt;&gt;"",M1988,TODAY()),FESTIVOS_CO!A:A)=2,
"ALERTA",
"A TIEMPO"
)))</f>
        <v/>
      </c>
      <c r="I1988" s="40"/>
      <c r="J1988" s="36"/>
      <c r="K1988" s="37"/>
      <c r="L1988" s="50"/>
      <c r="M1988" s="37"/>
      <c r="N1988" s="52"/>
      <c r="O1988" s="52"/>
      <c r="P1988" s="36"/>
      <c r="Q1988" s="36"/>
      <c r="R1988" s="40"/>
      <c r="S1988" s="36"/>
      <c r="T1988" s="40"/>
      <c r="U1988" s="40"/>
      <c r="V1988" s="81"/>
      <c r="W1988" s="40"/>
      <c r="X1988" s="40"/>
      <c r="Y1988" s="40"/>
      <c r="Z1988" s="38" t="str">
        <f>IFERROR(VLOOKUP(Y1988,DIRECTORIO!A:B,2,FALSE),"")</f>
        <v/>
      </c>
      <c r="AA1988" s="40"/>
      <c r="AB1988" s="40"/>
      <c r="AC1988" s="40"/>
      <c r="AD1988" s="40"/>
      <c r="AE1988" s="40"/>
      <c r="AF1988" s="40"/>
      <c r="AG1988" s="41" t="s">
        <v>109</v>
      </c>
      <c r="AH1988" s="42"/>
      <c r="AI1988" s="54" t="str">
        <f t="shared" ca="1" si="385"/>
        <v>PENDIENTE NOTIFICACIÓN ELECTRÓNICA</v>
      </c>
      <c r="AJ1988" s="37"/>
      <c r="AK1988" s="37"/>
      <c r="AL1988" s="37"/>
      <c r="AM1988" s="53" t="str">
        <f>IF(AK1988="","",WORKDAY(AK1988,5,FESTIVOS_CO!A:A))</f>
        <v/>
      </c>
      <c r="AN1988" s="37"/>
      <c r="AO1988" s="37"/>
      <c r="AP1988" s="54" t="str">
        <f t="shared" ca="1" si="378"/>
        <v>NO APLICA</v>
      </c>
      <c r="AQ1988" s="36"/>
      <c r="AR1988" s="43"/>
      <c r="AS1988" s="37"/>
      <c r="AT1988" s="36"/>
      <c r="AU1988" s="37"/>
      <c r="AV1988" s="36"/>
      <c r="AW1988" s="36"/>
      <c r="AX1988" s="37"/>
      <c r="AY1988" s="140" t="str">
        <f>IF(AU1988="","",WORKDAY(AU1988,5,FESTIVOS_CO!A:A))</f>
        <v/>
      </c>
      <c r="AZ1988" s="54" t="str">
        <f t="shared" ca="1" si="375"/>
        <v>NO APLICA</v>
      </c>
      <c r="BA1988" s="55" t="str">
        <f>IF(AX1988="","",WORKDAY(AX1988,5,FESTIVOS_CO!A:A))</f>
        <v/>
      </c>
      <c r="BB1988" s="39"/>
      <c r="BC1988" s="40"/>
      <c r="BD1988" s="40"/>
      <c r="BE1988" s="56" t="str">
        <f t="shared" ca="1" si="376"/>
        <v>NO APLICA</v>
      </c>
      <c r="BF1988" s="37"/>
      <c r="BG1988" s="45"/>
      <c r="BH1988" s="37"/>
      <c r="BI1988" s="36"/>
      <c r="BJ1988" s="37"/>
      <c r="BK1988" s="36"/>
      <c r="BL1988" s="36"/>
      <c r="BM1988" s="53" t="str">
        <f>IF(BJ1988="","",WORKDAY(BJ1988,5,FESTIVOS_CO!A:A))</f>
        <v/>
      </c>
      <c r="BN1988" s="57" t="str">
        <f t="shared" ca="1" si="386"/>
        <v>PENDIENTE HACER AVISO</v>
      </c>
      <c r="BO1988" s="54" t="str">
        <f t="shared" ca="1" si="379"/>
        <v>EN TRÁMITE NOTIF. POR AVISO</v>
      </c>
      <c r="BP1988" s="37"/>
      <c r="BQ1988" s="53" t="str">
        <f>IF(BP1988="","",WORKDAY(BP1988,5,FESTIVOS_CO!A:A))</f>
        <v/>
      </c>
      <c r="BR1988" s="37"/>
      <c r="BS1988" s="36"/>
      <c r="BT1988" s="38"/>
      <c r="BU1988" s="58" t="e">
        <f>VLOOKUP(BT1988,Hoja2!$C:$D,2,0)</f>
        <v>#N/A</v>
      </c>
      <c r="BV1988" s="80" t="str">
        <f>IF(
AND(AO1988="",BD1988="",BQ1988=""),
"EN PROCESO NOTIFICACION / COMUNICACION",
IF(
BT1988="",
"NO APLICA",
IF(
BU1988=60,
IF(AO1988&lt;&gt;"",AO1988,IF(BD1988&lt;&gt;"",BD1988,BQ1988))+60,
WORKDAY(
IF(AO1988&lt;&gt;"",AO1988,IF(BD1988&lt;&gt;"",BD1988,BQ1988)),
BU1988,
FESTIVOS_CO!A:A
)
)
))</f>
        <v>EN PROCESO NOTIFICACION / COMUNICACION</v>
      </c>
      <c r="BW1988" s="44"/>
      <c r="BX1988" s="53"/>
      <c r="BY1988" s="45"/>
      <c r="BZ1988" s="37"/>
      <c r="CA1988" s="54" t="str">
        <f t="shared" si="380"/>
        <v>PENDIENTE EJECUTORIA</v>
      </c>
      <c r="CB1988" s="59" t="str">
        <f t="shared" si="377"/>
        <v/>
      </c>
      <c r="CC1988" s="36"/>
      <c r="CD1988" s="40"/>
      <c r="CE1988" s="46"/>
      <c r="CF1988" s="40"/>
      <c r="CG1988" s="40"/>
      <c r="CH1988" s="40"/>
      <c r="CI1988" s="36"/>
      <c r="CJ1988" s="47"/>
      <c r="CK1988" s="40"/>
      <c r="CL1988" s="40"/>
      <c r="CM1988" s="40"/>
      <c r="CN1988" s="40"/>
    </row>
    <row r="1989" spans="1:92" ht="42.75" hidden="1">
      <c r="A1989" s="49" t="str">
        <f t="shared" si="381"/>
        <v>SIN GESTIÓN</v>
      </c>
      <c r="B1989" s="58"/>
      <c r="C1989" s="37"/>
      <c r="D1989" s="37"/>
      <c r="E1989" s="49" t="str">
        <f t="shared" si="382"/>
        <v>PENDIENTE NOTIFICACIÓN</v>
      </c>
      <c r="F1989" s="141" t="str">
        <f t="shared" si="383"/>
        <v>PENDIENTE NOTIFICACIÓN</v>
      </c>
      <c r="G1989" s="49" t="str">
        <f t="shared" si="384"/>
        <v/>
      </c>
      <c r="H1989" s="51" t="str">
        <f ca="1">IF(
L1989="",
"",
IF(
NETWORKDAYS(L1989,IF(M1989&lt;&gt;"",M1989,TODAY()),FESTIVOS_CO!A:A)&gt;2,
"VENCIDO",
IF(
NETWORKDAYS(L1989,IF(M1989&lt;&gt;"",M1989,TODAY()),FESTIVOS_CO!A:A)=2,
"ALERTA",
"A TIEMPO"
)))</f>
        <v/>
      </c>
      <c r="I1989" s="40"/>
      <c r="J1989" s="36"/>
      <c r="K1989" s="37"/>
      <c r="L1989" s="50"/>
      <c r="M1989" s="37"/>
      <c r="N1989" s="52"/>
      <c r="O1989" s="52"/>
      <c r="P1989" s="36"/>
      <c r="Q1989" s="36"/>
      <c r="R1989" s="40"/>
      <c r="S1989" s="36"/>
      <c r="T1989" s="40"/>
      <c r="U1989" s="40"/>
      <c r="V1989" s="81"/>
      <c r="W1989" s="40"/>
      <c r="X1989" s="40"/>
      <c r="Y1989" s="40"/>
      <c r="Z1989" s="38" t="str">
        <f>IFERROR(VLOOKUP(Y1989,DIRECTORIO!A:B,2,FALSE),"")</f>
        <v/>
      </c>
      <c r="AA1989" s="40"/>
      <c r="AB1989" s="40"/>
      <c r="AC1989" s="40"/>
      <c r="AD1989" s="40"/>
      <c r="AE1989" s="40"/>
      <c r="AF1989" s="40"/>
      <c r="AG1989" s="41" t="s">
        <v>109</v>
      </c>
      <c r="AH1989" s="42"/>
      <c r="AI1989" s="54" t="str">
        <f t="shared" ca="1" si="385"/>
        <v>PENDIENTE NOTIFICACIÓN ELECTRÓNICA</v>
      </c>
      <c r="AJ1989" s="37"/>
      <c r="AK1989" s="37"/>
      <c r="AL1989" s="37"/>
      <c r="AM1989" s="53" t="str">
        <f>IF(AK1989="","",WORKDAY(AK1989,5,FESTIVOS_CO!A:A))</f>
        <v/>
      </c>
      <c r="AN1989" s="37"/>
      <c r="AO1989" s="37"/>
      <c r="AP1989" s="54" t="str">
        <f t="shared" ca="1" si="378"/>
        <v>NO APLICA</v>
      </c>
      <c r="AQ1989" s="36"/>
      <c r="AR1989" s="43"/>
      <c r="AS1989" s="37"/>
      <c r="AT1989" s="36"/>
      <c r="AU1989" s="37"/>
      <c r="AV1989" s="36"/>
      <c r="AW1989" s="36"/>
      <c r="AX1989" s="37"/>
      <c r="AY1989" s="140" t="str">
        <f>IF(AU1989="","",WORKDAY(AU1989,5,FESTIVOS_CO!A:A))</f>
        <v/>
      </c>
      <c r="AZ1989" s="54" t="str">
        <f t="shared" ca="1" si="375"/>
        <v>NO APLICA</v>
      </c>
      <c r="BA1989" s="55" t="str">
        <f>IF(AX1989="","",WORKDAY(AX1989,5,FESTIVOS_CO!A:A))</f>
        <v/>
      </c>
      <c r="BB1989" s="39"/>
      <c r="BC1989" s="40"/>
      <c r="BD1989" s="40"/>
      <c r="BE1989" s="56" t="str">
        <f t="shared" ca="1" si="376"/>
        <v>NO APLICA</v>
      </c>
      <c r="BF1989" s="37"/>
      <c r="BG1989" s="45"/>
      <c r="BH1989" s="37"/>
      <c r="BI1989" s="36"/>
      <c r="BJ1989" s="37"/>
      <c r="BK1989" s="36"/>
      <c r="BL1989" s="36"/>
      <c r="BM1989" s="53" t="str">
        <f>IF(BJ1989="","",WORKDAY(BJ1989,5,FESTIVOS_CO!A:A))</f>
        <v/>
      </c>
      <c r="BN1989" s="57" t="str">
        <f t="shared" ca="1" si="386"/>
        <v>PENDIENTE HACER AVISO</v>
      </c>
      <c r="BO1989" s="54" t="str">
        <f t="shared" ca="1" si="379"/>
        <v>EN TRÁMITE NOTIF. POR AVISO</v>
      </c>
      <c r="BP1989" s="37"/>
      <c r="BQ1989" s="53" t="str">
        <f>IF(BP1989="","",WORKDAY(BP1989,5,FESTIVOS_CO!A:A))</f>
        <v/>
      </c>
      <c r="BR1989" s="37"/>
      <c r="BS1989" s="36"/>
      <c r="BT1989" s="38"/>
      <c r="BU1989" s="58" t="e">
        <f>VLOOKUP(BT1989,Hoja2!$C:$D,2,0)</f>
        <v>#N/A</v>
      </c>
      <c r="BV1989" s="80" t="str">
        <f>IF(
AND(AO1989="",BD1989="",BQ1989=""),
"EN PROCESO NOTIFICACION / COMUNICACION",
IF(
BT1989="",
"NO APLICA",
IF(
BU1989=60,
IF(AO1989&lt;&gt;"",AO1989,IF(BD1989&lt;&gt;"",BD1989,BQ1989))+60,
WORKDAY(
IF(AO1989&lt;&gt;"",AO1989,IF(BD1989&lt;&gt;"",BD1989,BQ1989)),
BU1989,
FESTIVOS_CO!A:A
)
)
))</f>
        <v>EN PROCESO NOTIFICACION / COMUNICACION</v>
      </c>
      <c r="BW1989" s="44"/>
      <c r="BX1989" s="53"/>
      <c r="BY1989" s="45"/>
      <c r="BZ1989" s="37"/>
      <c r="CA1989" s="54" t="str">
        <f t="shared" si="380"/>
        <v>PENDIENTE EJECUTORIA</v>
      </c>
      <c r="CB1989" s="59" t="str">
        <f t="shared" si="377"/>
        <v/>
      </c>
      <c r="CC1989" s="36"/>
      <c r="CD1989" s="40"/>
      <c r="CE1989" s="46"/>
      <c r="CF1989" s="40"/>
      <c r="CG1989" s="40"/>
      <c r="CH1989" s="40"/>
      <c r="CI1989" s="36"/>
      <c r="CJ1989" s="47"/>
      <c r="CK1989" s="40"/>
      <c r="CL1989" s="40"/>
      <c r="CM1989" s="40"/>
      <c r="CN1989" s="40"/>
    </row>
    <row r="1990" spans="1:92" ht="42.75" hidden="1">
      <c r="A1990" s="49" t="str">
        <f t="shared" si="381"/>
        <v>SIN GESTIÓN</v>
      </c>
      <c r="B1990" s="58"/>
      <c r="C1990" s="37"/>
      <c r="D1990" s="37"/>
      <c r="E1990" s="49" t="str">
        <f t="shared" si="382"/>
        <v>PENDIENTE NOTIFICACIÓN</v>
      </c>
      <c r="F1990" s="141" t="str">
        <f t="shared" si="383"/>
        <v>PENDIENTE NOTIFICACIÓN</v>
      </c>
      <c r="G1990" s="49" t="str">
        <f t="shared" si="384"/>
        <v/>
      </c>
      <c r="H1990" s="51" t="str">
        <f ca="1">IF(
L1990="",
"",
IF(
NETWORKDAYS(L1990,IF(M1990&lt;&gt;"",M1990,TODAY()),FESTIVOS_CO!A:A)&gt;2,
"VENCIDO",
IF(
NETWORKDAYS(L1990,IF(M1990&lt;&gt;"",M1990,TODAY()),FESTIVOS_CO!A:A)=2,
"ALERTA",
"A TIEMPO"
)))</f>
        <v/>
      </c>
      <c r="I1990" s="40"/>
      <c r="J1990" s="36"/>
      <c r="K1990" s="37"/>
      <c r="L1990" s="50"/>
      <c r="M1990" s="37"/>
      <c r="N1990" s="52"/>
      <c r="O1990" s="52"/>
      <c r="P1990" s="36"/>
      <c r="Q1990" s="36"/>
      <c r="R1990" s="40"/>
      <c r="S1990" s="36"/>
      <c r="T1990" s="40"/>
      <c r="U1990" s="40"/>
      <c r="V1990" s="81"/>
      <c r="W1990" s="40"/>
      <c r="X1990" s="40"/>
      <c r="Y1990" s="40"/>
      <c r="Z1990" s="38" t="str">
        <f>IFERROR(VLOOKUP(Y1990,DIRECTORIO!A:B,2,FALSE),"")</f>
        <v/>
      </c>
      <c r="AA1990" s="40"/>
      <c r="AB1990" s="40"/>
      <c r="AC1990" s="40"/>
      <c r="AD1990" s="40"/>
      <c r="AE1990" s="40"/>
      <c r="AF1990" s="40"/>
      <c r="AG1990" s="41" t="s">
        <v>109</v>
      </c>
      <c r="AH1990" s="42"/>
      <c r="AI1990" s="54" t="str">
        <f t="shared" ca="1" si="385"/>
        <v>PENDIENTE NOTIFICACIÓN ELECTRÓNICA</v>
      </c>
      <c r="AJ1990" s="37"/>
      <c r="AK1990" s="37"/>
      <c r="AL1990" s="37"/>
      <c r="AM1990" s="53" t="str">
        <f>IF(AK1990="","",WORKDAY(AK1990,5,FESTIVOS_CO!A:A))</f>
        <v/>
      </c>
      <c r="AN1990" s="37"/>
      <c r="AO1990" s="37"/>
      <c r="AP1990" s="54" t="str">
        <f t="shared" ca="1" si="378"/>
        <v>NO APLICA</v>
      </c>
      <c r="AQ1990" s="36"/>
      <c r="AR1990" s="43"/>
      <c r="AS1990" s="37"/>
      <c r="AT1990" s="36"/>
      <c r="AU1990" s="37"/>
      <c r="AV1990" s="36"/>
      <c r="AW1990" s="36"/>
      <c r="AX1990" s="37"/>
      <c r="AY1990" s="140" t="str">
        <f>IF(AU1990="","",WORKDAY(AU1990,5,FESTIVOS_CO!A:A))</f>
        <v/>
      </c>
      <c r="AZ1990" s="54" t="str">
        <f t="shared" ca="1" si="375"/>
        <v>NO APLICA</v>
      </c>
      <c r="BA1990" s="55" t="str">
        <f>IF(AX1990="","",WORKDAY(AX1990,5,FESTIVOS_CO!A:A))</f>
        <v/>
      </c>
      <c r="BB1990" s="39"/>
      <c r="BC1990" s="40"/>
      <c r="BD1990" s="40"/>
      <c r="BE1990" s="56" t="str">
        <f t="shared" ca="1" si="376"/>
        <v>NO APLICA</v>
      </c>
      <c r="BF1990" s="37"/>
      <c r="BG1990" s="45"/>
      <c r="BH1990" s="37"/>
      <c r="BI1990" s="36"/>
      <c r="BJ1990" s="37"/>
      <c r="BK1990" s="36"/>
      <c r="BL1990" s="36"/>
      <c r="BM1990" s="53" t="str">
        <f>IF(BJ1990="","",WORKDAY(BJ1990,5,FESTIVOS_CO!A:A))</f>
        <v/>
      </c>
      <c r="BN1990" s="57" t="str">
        <f t="shared" ca="1" si="386"/>
        <v>PENDIENTE HACER AVISO</v>
      </c>
      <c r="BO1990" s="54" t="str">
        <f t="shared" ca="1" si="379"/>
        <v>EN TRÁMITE NOTIF. POR AVISO</v>
      </c>
      <c r="BP1990" s="37"/>
      <c r="BQ1990" s="53" t="str">
        <f>IF(BP1990="","",WORKDAY(BP1990,5,FESTIVOS_CO!A:A))</f>
        <v/>
      </c>
      <c r="BR1990" s="37"/>
      <c r="BS1990" s="36"/>
      <c r="BT1990" s="38"/>
      <c r="BU1990" s="58" t="e">
        <f>VLOOKUP(BT1990,Hoja2!$C:$D,2,0)</f>
        <v>#N/A</v>
      </c>
      <c r="BV1990" s="80" t="str">
        <f>IF(
AND(AO1990="",BD1990="",BQ1990=""),
"EN PROCESO NOTIFICACION / COMUNICACION",
IF(
BT1990="",
"NO APLICA",
IF(
BU1990=60,
IF(AO1990&lt;&gt;"",AO1990,IF(BD1990&lt;&gt;"",BD1990,BQ1990))+60,
WORKDAY(
IF(AO1990&lt;&gt;"",AO1990,IF(BD1990&lt;&gt;"",BD1990,BQ1990)),
BU1990,
FESTIVOS_CO!A:A
)
)
))</f>
        <v>EN PROCESO NOTIFICACION / COMUNICACION</v>
      </c>
      <c r="BW1990" s="44"/>
      <c r="BX1990" s="53"/>
      <c r="BY1990" s="45"/>
      <c r="BZ1990" s="37"/>
      <c r="CA1990" s="54" t="str">
        <f t="shared" si="380"/>
        <v>PENDIENTE EJECUTORIA</v>
      </c>
      <c r="CB1990" s="59" t="str">
        <f t="shared" si="377"/>
        <v/>
      </c>
      <c r="CC1990" s="36"/>
      <c r="CD1990" s="40"/>
      <c r="CE1990" s="46"/>
      <c r="CF1990" s="40"/>
      <c r="CG1990" s="40"/>
      <c r="CH1990" s="40"/>
      <c r="CI1990" s="36"/>
      <c r="CJ1990" s="47"/>
      <c r="CK1990" s="40"/>
      <c r="CL1990" s="40"/>
      <c r="CM1990" s="40"/>
      <c r="CN1990" s="40"/>
    </row>
    <row r="1991" spans="1:92" ht="42.75" hidden="1">
      <c r="A1991" s="49" t="str">
        <f t="shared" si="381"/>
        <v>SIN GESTIÓN</v>
      </c>
      <c r="B1991" s="58"/>
      <c r="C1991" s="37"/>
      <c r="D1991" s="37"/>
      <c r="E1991" s="49" t="str">
        <f t="shared" si="382"/>
        <v>PENDIENTE NOTIFICACIÓN</v>
      </c>
      <c r="F1991" s="141" t="str">
        <f t="shared" si="383"/>
        <v>PENDIENTE NOTIFICACIÓN</v>
      </c>
      <c r="G1991" s="49" t="str">
        <f t="shared" si="384"/>
        <v/>
      </c>
      <c r="H1991" s="51" t="str">
        <f ca="1">IF(
L1991="",
"",
IF(
NETWORKDAYS(L1991,IF(M1991&lt;&gt;"",M1991,TODAY()),FESTIVOS_CO!A:A)&gt;2,
"VENCIDO",
IF(
NETWORKDAYS(L1991,IF(M1991&lt;&gt;"",M1991,TODAY()),FESTIVOS_CO!A:A)=2,
"ALERTA",
"A TIEMPO"
)))</f>
        <v/>
      </c>
      <c r="I1991" s="40"/>
      <c r="J1991" s="36"/>
      <c r="K1991" s="37"/>
      <c r="L1991" s="50"/>
      <c r="M1991" s="37"/>
      <c r="N1991" s="52"/>
      <c r="O1991" s="52"/>
      <c r="P1991" s="36"/>
      <c r="Q1991" s="36"/>
      <c r="R1991" s="40"/>
      <c r="S1991" s="36"/>
      <c r="T1991" s="40"/>
      <c r="U1991" s="40"/>
      <c r="V1991" s="81"/>
      <c r="W1991" s="40"/>
      <c r="X1991" s="40"/>
      <c r="Y1991" s="40"/>
      <c r="Z1991" s="38" t="str">
        <f>IFERROR(VLOOKUP(Y1991,DIRECTORIO!A:B,2,FALSE),"")</f>
        <v/>
      </c>
      <c r="AA1991" s="40"/>
      <c r="AB1991" s="40"/>
      <c r="AC1991" s="40"/>
      <c r="AD1991" s="40"/>
      <c r="AE1991" s="40"/>
      <c r="AF1991" s="40"/>
      <c r="AG1991" s="41" t="s">
        <v>109</v>
      </c>
      <c r="AH1991" s="42"/>
      <c r="AI1991" s="54" t="str">
        <f t="shared" ca="1" si="385"/>
        <v>PENDIENTE NOTIFICACIÓN ELECTRÓNICA</v>
      </c>
      <c r="AJ1991" s="37"/>
      <c r="AK1991" s="37"/>
      <c r="AL1991" s="37"/>
      <c r="AM1991" s="53" t="str">
        <f>IF(AK1991="","",WORKDAY(AK1991,5,FESTIVOS_CO!A:A))</f>
        <v/>
      </c>
      <c r="AN1991" s="37"/>
      <c r="AO1991" s="37"/>
      <c r="AP1991" s="54" t="str">
        <f t="shared" ca="1" si="378"/>
        <v>NO APLICA</v>
      </c>
      <c r="AQ1991" s="36"/>
      <c r="AR1991" s="43"/>
      <c r="AS1991" s="37"/>
      <c r="AT1991" s="36"/>
      <c r="AU1991" s="37"/>
      <c r="AV1991" s="36"/>
      <c r="AW1991" s="36"/>
      <c r="AX1991" s="37"/>
      <c r="AY1991" s="140" t="str">
        <f>IF(AU1991="","",WORKDAY(AU1991,5,FESTIVOS_CO!A:A))</f>
        <v/>
      </c>
      <c r="AZ1991" s="54" t="str">
        <f t="shared" ca="1" si="375"/>
        <v>NO APLICA</v>
      </c>
      <c r="BA1991" s="55" t="str">
        <f>IF(AX1991="","",WORKDAY(AX1991,5,FESTIVOS_CO!A:A))</f>
        <v/>
      </c>
      <c r="BB1991" s="39"/>
      <c r="BC1991" s="40"/>
      <c r="BD1991" s="40"/>
      <c r="BE1991" s="56" t="str">
        <f t="shared" ca="1" si="376"/>
        <v>NO APLICA</v>
      </c>
      <c r="BF1991" s="37"/>
      <c r="BG1991" s="45"/>
      <c r="BH1991" s="37"/>
      <c r="BI1991" s="36"/>
      <c r="BJ1991" s="37"/>
      <c r="BK1991" s="36"/>
      <c r="BL1991" s="36"/>
      <c r="BM1991" s="53" t="str">
        <f>IF(BJ1991="","",WORKDAY(BJ1991,5,FESTIVOS_CO!A:A))</f>
        <v/>
      </c>
      <c r="BN1991" s="57" t="str">
        <f t="shared" ca="1" si="386"/>
        <v>PENDIENTE HACER AVISO</v>
      </c>
      <c r="BO1991" s="54" t="str">
        <f t="shared" ca="1" si="379"/>
        <v>EN TRÁMITE NOTIF. POR AVISO</v>
      </c>
      <c r="BP1991" s="37"/>
      <c r="BQ1991" s="53" t="str">
        <f>IF(BP1991="","",WORKDAY(BP1991,5,FESTIVOS_CO!A:A))</f>
        <v/>
      </c>
      <c r="BR1991" s="37"/>
      <c r="BS1991" s="36"/>
      <c r="BT1991" s="38"/>
      <c r="BU1991" s="58" t="e">
        <f>VLOOKUP(BT1991,Hoja2!$C:$D,2,0)</f>
        <v>#N/A</v>
      </c>
      <c r="BV1991" s="80" t="str">
        <f>IF(
AND(AO1991="",BD1991="",BQ1991=""),
"EN PROCESO NOTIFICACION / COMUNICACION",
IF(
BT1991="",
"NO APLICA",
IF(
BU1991=60,
IF(AO1991&lt;&gt;"",AO1991,IF(BD1991&lt;&gt;"",BD1991,BQ1991))+60,
WORKDAY(
IF(AO1991&lt;&gt;"",AO1991,IF(BD1991&lt;&gt;"",BD1991,BQ1991)),
BU1991,
FESTIVOS_CO!A:A
)
)
))</f>
        <v>EN PROCESO NOTIFICACION / COMUNICACION</v>
      </c>
      <c r="BW1991" s="44"/>
      <c r="BX1991" s="53"/>
      <c r="BY1991" s="45"/>
      <c r="BZ1991" s="37"/>
      <c r="CA1991" s="54" t="str">
        <f t="shared" si="380"/>
        <v>PENDIENTE EJECUTORIA</v>
      </c>
      <c r="CB1991" s="59" t="str">
        <f t="shared" si="377"/>
        <v/>
      </c>
      <c r="CC1991" s="36"/>
      <c r="CD1991" s="40"/>
      <c r="CE1991" s="46"/>
      <c r="CF1991" s="40"/>
      <c r="CG1991" s="40"/>
      <c r="CH1991" s="40"/>
      <c r="CI1991" s="36"/>
      <c r="CJ1991" s="47"/>
      <c r="CK1991" s="40"/>
      <c r="CL1991" s="40"/>
      <c r="CM1991" s="40"/>
      <c r="CN1991" s="40"/>
    </row>
    <row r="1992" spans="1:92" ht="42.75" hidden="1">
      <c r="A1992" s="49" t="str">
        <f t="shared" si="381"/>
        <v>SIN GESTIÓN</v>
      </c>
      <c r="B1992" s="58"/>
      <c r="C1992" s="37"/>
      <c r="D1992" s="37"/>
      <c r="E1992" s="49" t="str">
        <f t="shared" si="382"/>
        <v>PENDIENTE NOTIFICACIÓN</v>
      </c>
      <c r="F1992" s="141" t="str">
        <f t="shared" si="383"/>
        <v>PENDIENTE NOTIFICACIÓN</v>
      </c>
      <c r="G1992" s="49" t="str">
        <f t="shared" si="384"/>
        <v/>
      </c>
      <c r="H1992" s="51" t="str">
        <f ca="1">IF(
L1992="",
"",
IF(
NETWORKDAYS(L1992,IF(M1992&lt;&gt;"",M1992,TODAY()),FESTIVOS_CO!A:A)&gt;2,
"VENCIDO",
IF(
NETWORKDAYS(L1992,IF(M1992&lt;&gt;"",M1992,TODAY()),FESTIVOS_CO!A:A)=2,
"ALERTA",
"A TIEMPO"
)))</f>
        <v/>
      </c>
      <c r="I1992" s="40"/>
      <c r="J1992" s="36"/>
      <c r="K1992" s="37"/>
      <c r="L1992" s="50"/>
      <c r="M1992" s="37"/>
      <c r="N1992" s="52"/>
      <c r="O1992" s="52"/>
      <c r="P1992" s="36"/>
      <c r="Q1992" s="36"/>
      <c r="R1992" s="40"/>
      <c r="S1992" s="36"/>
      <c r="T1992" s="40"/>
      <c r="U1992" s="40"/>
      <c r="V1992" s="81"/>
      <c r="W1992" s="40"/>
      <c r="X1992" s="40"/>
      <c r="Y1992" s="40"/>
      <c r="Z1992" s="38" t="str">
        <f>IFERROR(VLOOKUP(Y1992,DIRECTORIO!A:B,2,FALSE),"")</f>
        <v/>
      </c>
      <c r="AA1992" s="40"/>
      <c r="AB1992" s="40"/>
      <c r="AC1992" s="40"/>
      <c r="AD1992" s="40"/>
      <c r="AE1992" s="40"/>
      <c r="AF1992" s="40"/>
      <c r="AG1992" s="41" t="s">
        <v>109</v>
      </c>
      <c r="AH1992" s="42"/>
      <c r="AI1992" s="54" t="str">
        <f t="shared" ca="1" si="385"/>
        <v>PENDIENTE NOTIFICACIÓN ELECTRÓNICA</v>
      </c>
      <c r="AJ1992" s="37"/>
      <c r="AK1992" s="37"/>
      <c r="AL1992" s="37"/>
      <c r="AM1992" s="53" t="str">
        <f>IF(AK1992="","",WORKDAY(AK1992,5,FESTIVOS_CO!A:A))</f>
        <v/>
      </c>
      <c r="AN1992" s="37"/>
      <c r="AO1992" s="37"/>
      <c r="AP1992" s="54" t="str">
        <f t="shared" ca="1" si="378"/>
        <v>NO APLICA</v>
      </c>
      <c r="AQ1992" s="36"/>
      <c r="AR1992" s="43"/>
      <c r="AS1992" s="37"/>
      <c r="AT1992" s="36"/>
      <c r="AU1992" s="37"/>
      <c r="AV1992" s="36"/>
      <c r="AW1992" s="36"/>
      <c r="AX1992" s="37"/>
      <c r="AY1992" s="140" t="str">
        <f>IF(AU1992="","",WORKDAY(AU1992,5,FESTIVOS_CO!A:A))</f>
        <v/>
      </c>
      <c r="AZ1992" s="54" t="str">
        <f t="shared" ca="1" si="375"/>
        <v>NO APLICA</v>
      </c>
      <c r="BA1992" s="55" t="str">
        <f>IF(AX1992="","",WORKDAY(AX1992,5,FESTIVOS_CO!A:A))</f>
        <v/>
      </c>
      <c r="BB1992" s="39"/>
      <c r="BC1992" s="40"/>
      <c r="BD1992" s="40"/>
      <c r="BE1992" s="56" t="str">
        <f t="shared" ca="1" si="376"/>
        <v>NO APLICA</v>
      </c>
      <c r="BF1992" s="37"/>
      <c r="BG1992" s="45"/>
      <c r="BH1992" s="37"/>
      <c r="BI1992" s="36"/>
      <c r="BJ1992" s="37"/>
      <c r="BK1992" s="36"/>
      <c r="BL1992" s="36"/>
      <c r="BM1992" s="53" t="str">
        <f>IF(BJ1992="","",WORKDAY(BJ1992,5,FESTIVOS_CO!A:A))</f>
        <v/>
      </c>
      <c r="BN1992" s="57" t="str">
        <f t="shared" ca="1" si="386"/>
        <v>PENDIENTE HACER AVISO</v>
      </c>
      <c r="BO1992" s="54" t="str">
        <f t="shared" ca="1" si="379"/>
        <v>EN TRÁMITE NOTIF. POR AVISO</v>
      </c>
      <c r="BP1992" s="37"/>
      <c r="BQ1992" s="53" t="str">
        <f>IF(BP1992="","",WORKDAY(BP1992,5,FESTIVOS_CO!A:A))</f>
        <v/>
      </c>
      <c r="BR1992" s="37"/>
      <c r="BS1992" s="36"/>
      <c r="BT1992" s="38"/>
      <c r="BU1992" s="58" t="e">
        <f>VLOOKUP(BT1992,Hoja2!$C:$D,2,0)</f>
        <v>#N/A</v>
      </c>
      <c r="BV1992" s="80" t="str">
        <f>IF(
AND(AO1992="",BD1992="",BQ1992=""),
"EN PROCESO NOTIFICACION / COMUNICACION",
IF(
BT1992="",
"NO APLICA",
IF(
BU1992=60,
IF(AO1992&lt;&gt;"",AO1992,IF(BD1992&lt;&gt;"",BD1992,BQ1992))+60,
WORKDAY(
IF(AO1992&lt;&gt;"",AO1992,IF(BD1992&lt;&gt;"",BD1992,BQ1992)),
BU1992,
FESTIVOS_CO!A:A
)
)
))</f>
        <v>EN PROCESO NOTIFICACION / COMUNICACION</v>
      </c>
      <c r="BW1992" s="44"/>
      <c r="BX1992" s="53"/>
      <c r="BY1992" s="45"/>
      <c r="BZ1992" s="37"/>
      <c r="CA1992" s="54" t="str">
        <f t="shared" si="380"/>
        <v>PENDIENTE EJECUTORIA</v>
      </c>
      <c r="CB1992" s="59" t="str">
        <f t="shared" si="377"/>
        <v/>
      </c>
      <c r="CC1992" s="36"/>
      <c r="CD1992" s="40"/>
      <c r="CE1992" s="46"/>
      <c r="CF1992" s="40"/>
      <c r="CG1992" s="40"/>
      <c r="CH1992" s="40"/>
      <c r="CI1992" s="36"/>
      <c r="CJ1992" s="47"/>
      <c r="CK1992" s="40"/>
      <c r="CL1992" s="40"/>
      <c r="CM1992" s="40"/>
      <c r="CN1992" s="40"/>
    </row>
    <row r="1993" spans="1:92" ht="42.75" hidden="1">
      <c r="A1993" s="49" t="str">
        <f t="shared" si="381"/>
        <v>SIN GESTIÓN</v>
      </c>
      <c r="B1993" s="58"/>
      <c r="C1993" s="37"/>
      <c r="D1993" s="37"/>
      <c r="E1993" s="49" t="str">
        <f t="shared" si="382"/>
        <v>PENDIENTE NOTIFICACIÓN</v>
      </c>
      <c r="F1993" s="141" t="str">
        <f t="shared" si="383"/>
        <v>PENDIENTE NOTIFICACIÓN</v>
      </c>
      <c r="G1993" s="49" t="str">
        <f t="shared" si="384"/>
        <v/>
      </c>
      <c r="H1993" s="51" t="str">
        <f ca="1">IF(
L1993="",
"",
IF(
NETWORKDAYS(L1993,IF(M1993&lt;&gt;"",M1993,TODAY()),FESTIVOS_CO!A:A)&gt;2,
"VENCIDO",
IF(
NETWORKDAYS(L1993,IF(M1993&lt;&gt;"",M1993,TODAY()),FESTIVOS_CO!A:A)=2,
"ALERTA",
"A TIEMPO"
)))</f>
        <v/>
      </c>
      <c r="I1993" s="40"/>
      <c r="J1993" s="36"/>
      <c r="K1993" s="37"/>
      <c r="L1993" s="50"/>
      <c r="M1993" s="37"/>
      <c r="N1993" s="52"/>
      <c r="O1993" s="52"/>
      <c r="P1993" s="36"/>
      <c r="Q1993" s="36"/>
      <c r="R1993" s="40"/>
      <c r="S1993" s="36"/>
      <c r="T1993" s="40"/>
      <c r="U1993" s="40"/>
      <c r="V1993" s="81"/>
      <c r="W1993" s="40"/>
      <c r="X1993" s="40"/>
      <c r="Y1993" s="40"/>
      <c r="Z1993" s="38" t="str">
        <f>IFERROR(VLOOKUP(Y1993,DIRECTORIO!A:B,2,FALSE),"")</f>
        <v/>
      </c>
      <c r="AA1993" s="40"/>
      <c r="AB1993" s="40"/>
      <c r="AC1993" s="40"/>
      <c r="AD1993" s="40"/>
      <c r="AE1993" s="40"/>
      <c r="AF1993" s="40"/>
      <c r="AG1993" s="41" t="s">
        <v>109</v>
      </c>
      <c r="AH1993" s="42"/>
      <c r="AI1993" s="54" t="str">
        <f t="shared" ca="1" si="385"/>
        <v>PENDIENTE NOTIFICACIÓN ELECTRÓNICA</v>
      </c>
      <c r="AJ1993" s="37"/>
      <c r="AK1993" s="37"/>
      <c r="AL1993" s="37"/>
      <c r="AM1993" s="53" t="str">
        <f>IF(AK1993="","",WORKDAY(AK1993,5,FESTIVOS_CO!A:A))</f>
        <v/>
      </c>
      <c r="AN1993" s="37"/>
      <c r="AO1993" s="37"/>
      <c r="AP1993" s="54" t="str">
        <f t="shared" ca="1" si="378"/>
        <v>NO APLICA</v>
      </c>
      <c r="AQ1993" s="36"/>
      <c r="AR1993" s="43"/>
      <c r="AS1993" s="37"/>
      <c r="AT1993" s="36"/>
      <c r="AU1993" s="37"/>
      <c r="AV1993" s="36"/>
      <c r="AW1993" s="36"/>
      <c r="AX1993" s="37"/>
      <c r="AY1993" s="140" t="str">
        <f>IF(AU1993="","",WORKDAY(AU1993,5,FESTIVOS_CO!A:A))</f>
        <v/>
      </c>
      <c r="AZ1993" s="54" t="str">
        <f t="shared" ca="1" si="375"/>
        <v>NO APLICA</v>
      </c>
      <c r="BA1993" s="55" t="str">
        <f>IF(AX1993="","",WORKDAY(AX1993,5,FESTIVOS_CO!A:A))</f>
        <v/>
      </c>
      <c r="BB1993" s="39"/>
      <c r="BC1993" s="40"/>
      <c r="BD1993" s="40"/>
      <c r="BE1993" s="56" t="str">
        <f t="shared" ca="1" si="376"/>
        <v>NO APLICA</v>
      </c>
      <c r="BF1993" s="37"/>
      <c r="BG1993" s="45"/>
      <c r="BH1993" s="37"/>
      <c r="BI1993" s="36"/>
      <c r="BJ1993" s="37"/>
      <c r="BK1993" s="36"/>
      <c r="BL1993" s="36"/>
      <c r="BM1993" s="53" t="str">
        <f>IF(BJ1993="","",WORKDAY(BJ1993,5,FESTIVOS_CO!A:A))</f>
        <v/>
      </c>
      <c r="BN1993" s="57" t="str">
        <f t="shared" ca="1" si="386"/>
        <v>PENDIENTE HACER AVISO</v>
      </c>
      <c r="BO1993" s="54" t="str">
        <f t="shared" ca="1" si="379"/>
        <v>EN TRÁMITE NOTIF. POR AVISO</v>
      </c>
      <c r="BP1993" s="37"/>
      <c r="BQ1993" s="53" t="str">
        <f>IF(BP1993="","",WORKDAY(BP1993,5,FESTIVOS_CO!A:A))</f>
        <v/>
      </c>
      <c r="BR1993" s="37"/>
      <c r="BS1993" s="36"/>
      <c r="BT1993" s="38"/>
      <c r="BU1993" s="58" t="e">
        <f>VLOOKUP(BT1993,Hoja2!$C:$D,2,0)</f>
        <v>#N/A</v>
      </c>
      <c r="BV1993" s="80" t="str">
        <f>IF(
AND(AO1993="",BD1993="",BQ1993=""),
"EN PROCESO NOTIFICACION / COMUNICACION",
IF(
BT1993="",
"NO APLICA",
IF(
BU1993=60,
IF(AO1993&lt;&gt;"",AO1993,IF(BD1993&lt;&gt;"",BD1993,BQ1993))+60,
WORKDAY(
IF(AO1993&lt;&gt;"",AO1993,IF(BD1993&lt;&gt;"",BD1993,BQ1993)),
BU1993,
FESTIVOS_CO!A:A
)
)
))</f>
        <v>EN PROCESO NOTIFICACION / COMUNICACION</v>
      </c>
      <c r="BW1993" s="44"/>
      <c r="BX1993" s="53"/>
      <c r="BY1993" s="45"/>
      <c r="BZ1993" s="37"/>
      <c r="CA1993" s="54" t="str">
        <f t="shared" si="380"/>
        <v>PENDIENTE EJECUTORIA</v>
      </c>
      <c r="CB1993" s="59" t="str">
        <f t="shared" si="377"/>
        <v/>
      </c>
      <c r="CC1993" s="36"/>
      <c r="CD1993" s="40"/>
      <c r="CE1993" s="46"/>
      <c r="CF1993" s="40"/>
      <c r="CG1993" s="40"/>
      <c r="CH1993" s="40"/>
      <c r="CI1993" s="36"/>
      <c r="CJ1993" s="47"/>
      <c r="CK1993" s="40"/>
      <c r="CL1993" s="40"/>
      <c r="CM1993" s="40"/>
      <c r="CN1993" s="40"/>
    </row>
    <row r="1994" spans="1:92" ht="42.75" hidden="1">
      <c r="A1994" s="49" t="str">
        <f t="shared" si="381"/>
        <v>SIN GESTIÓN</v>
      </c>
      <c r="B1994" s="58"/>
      <c r="C1994" s="37"/>
      <c r="D1994" s="37"/>
      <c r="E1994" s="49" t="str">
        <f t="shared" si="382"/>
        <v>PENDIENTE NOTIFICACIÓN</v>
      </c>
      <c r="F1994" s="141" t="str">
        <f t="shared" si="383"/>
        <v>PENDIENTE NOTIFICACIÓN</v>
      </c>
      <c r="G1994" s="49" t="str">
        <f t="shared" si="384"/>
        <v/>
      </c>
      <c r="H1994" s="51" t="str">
        <f ca="1">IF(
L1994="",
"",
IF(
NETWORKDAYS(L1994,IF(M1994&lt;&gt;"",M1994,TODAY()),FESTIVOS_CO!A:A)&gt;2,
"VENCIDO",
IF(
NETWORKDAYS(L1994,IF(M1994&lt;&gt;"",M1994,TODAY()),FESTIVOS_CO!A:A)=2,
"ALERTA",
"A TIEMPO"
)))</f>
        <v/>
      </c>
      <c r="I1994" s="40"/>
      <c r="J1994" s="36"/>
      <c r="K1994" s="37"/>
      <c r="L1994" s="50"/>
      <c r="M1994" s="37"/>
      <c r="N1994" s="52"/>
      <c r="O1994" s="52"/>
      <c r="P1994" s="36"/>
      <c r="Q1994" s="36"/>
      <c r="R1994" s="40"/>
      <c r="S1994" s="36"/>
      <c r="T1994" s="40"/>
      <c r="U1994" s="40"/>
      <c r="V1994" s="81"/>
      <c r="W1994" s="40"/>
      <c r="X1994" s="40"/>
      <c r="Y1994" s="40"/>
      <c r="Z1994" s="38" t="str">
        <f>IFERROR(VLOOKUP(Y1994,DIRECTORIO!A:B,2,FALSE),"")</f>
        <v/>
      </c>
      <c r="AA1994" s="40"/>
      <c r="AB1994" s="40"/>
      <c r="AC1994" s="40"/>
      <c r="AD1994" s="40"/>
      <c r="AE1994" s="40"/>
      <c r="AF1994" s="40"/>
      <c r="AG1994" s="41" t="s">
        <v>109</v>
      </c>
      <c r="AH1994" s="42"/>
      <c r="AI1994" s="54" t="str">
        <f t="shared" ca="1" si="385"/>
        <v>PENDIENTE NOTIFICACIÓN ELECTRÓNICA</v>
      </c>
      <c r="AJ1994" s="37"/>
      <c r="AK1994" s="37"/>
      <c r="AL1994" s="37"/>
      <c r="AM1994" s="53" t="str">
        <f>IF(AK1994="","",WORKDAY(AK1994,5,FESTIVOS_CO!A:A))</f>
        <v/>
      </c>
      <c r="AN1994" s="37"/>
      <c r="AO1994" s="37"/>
      <c r="AP1994" s="54" t="str">
        <f t="shared" ca="1" si="378"/>
        <v>NO APLICA</v>
      </c>
      <c r="AQ1994" s="36"/>
      <c r="AR1994" s="43"/>
      <c r="AS1994" s="37"/>
      <c r="AT1994" s="36"/>
      <c r="AU1994" s="37"/>
      <c r="AV1994" s="36"/>
      <c r="AW1994" s="36"/>
      <c r="AX1994" s="37"/>
      <c r="AY1994" s="140" t="str">
        <f>IF(AU1994="","",WORKDAY(AU1994,5,FESTIVOS_CO!A:A))</f>
        <v/>
      </c>
      <c r="AZ1994" s="54" t="str">
        <f t="shared" ref="AZ1994:AZ2057" ca="1" si="387">IF(
AND(BB1994="SI",BC1994&lt;&gt;"",BD1994&lt;&gt;""),
"NOTIFICACIÓN PERSONAL COMPLETA",
IF(
AND(AO1994="",AX1994="",BQ1994="",BC1994&lt;&gt;"",BD1994&lt;&gt;""),
"NOTIFICADO POR CONDUCTA CONCLUYENTE",
IF(AP1994="NO PROCEDE CITACION",
"NO PROCEDE",
IF(AP1994="NO APLICA",
"NO APLICA",
IF(AW1994="NO",
"HACER AVISO",
IF(AQ1994="",
"PENDIENTE GESTIONAR CITACIÓN",
IF(AS1994="",
"PENDIENTE FIRMA",
IF(AR1994="",
"PENDIENTE REVISIÓN",
IF(AT1994="",
"PENDIENTE RADICAR",
"CITACIÓN COMPLETA EN ESPERA PRESENTACION PERSONAL"
)))))))))</f>
        <v>NO APLICA</v>
      </c>
      <c r="BA1994" s="55" t="str">
        <f>IF(AX1994="","",WORKDAY(AX1994,5,FESTIVOS_CO!A:A))</f>
        <v/>
      </c>
      <c r="BB1994" s="39"/>
      <c r="BC1994" s="40"/>
      <c r="BD1994" s="40"/>
      <c r="BE1994" s="56" t="str">
        <f t="shared" ca="1" si="376"/>
        <v>NO APLICA</v>
      </c>
      <c r="BF1994" s="37"/>
      <c r="BG1994" s="45"/>
      <c r="BH1994" s="37"/>
      <c r="BI1994" s="36"/>
      <c r="BJ1994" s="37"/>
      <c r="BK1994" s="36"/>
      <c r="BL1994" s="36"/>
      <c r="BM1994" s="53" t="str">
        <f>IF(BJ1994="","",WORKDAY(BJ1994,5,FESTIVOS_CO!A:A))</f>
        <v/>
      </c>
      <c r="BN1994" s="57" t="str">
        <f t="shared" ca="1" si="386"/>
        <v>PENDIENTE HACER AVISO</v>
      </c>
      <c r="BO1994" s="54" t="str">
        <f t="shared" ca="1" si="379"/>
        <v>EN TRÁMITE NOTIF. POR AVISO</v>
      </c>
      <c r="BP1994" s="37"/>
      <c r="BQ1994" s="53" t="str">
        <f>IF(BP1994="","",WORKDAY(BP1994,5,FESTIVOS_CO!A:A))</f>
        <v/>
      </c>
      <c r="BR1994" s="37"/>
      <c r="BS1994" s="36"/>
      <c r="BT1994" s="38"/>
      <c r="BU1994" s="58" t="e">
        <f>VLOOKUP(BT1994,Hoja2!$C:$D,2,0)</f>
        <v>#N/A</v>
      </c>
      <c r="BV1994" s="80" t="str">
        <f>IF(
AND(AO1994="",BD1994="",BQ1994=""),
"EN PROCESO NOTIFICACION / COMUNICACION",
IF(
BT1994="",
"NO APLICA",
IF(
BU1994=60,
IF(AO1994&lt;&gt;"",AO1994,IF(BD1994&lt;&gt;"",BD1994,BQ1994))+60,
WORKDAY(
IF(AO1994&lt;&gt;"",AO1994,IF(BD1994&lt;&gt;"",BD1994,BQ1994)),
BU1994,
FESTIVOS_CO!A:A
)
)
))</f>
        <v>EN PROCESO NOTIFICACION / COMUNICACION</v>
      </c>
      <c r="BW1994" s="44"/>
      <c r="BX1994" s="53"/>
      <c r="BY1994" s="45"/>
      <c r="BZ1994" s="37"/>
      <c r="CA1994" s="54" t="str">
        <f t="shared" si="380"/>
        <v>PENDIENTE EJECUTORIA</v>
      </c>
      <c r="CB1994" s="59" t="str">
        <f t="shared" si="377"/>
        <v/>
      </c>
      <c r="CC1994" s="36"/>
      <c r="CD1994" s="40"/>
      <c r="CE1994" s="46"/>
      <c r="CF1994" s="40"/>
      <c r="CG1994" s="40"/>
      <c r="CH1994" s="40"/>
      <c r="CI1994" s="36"/>
      <c r="CJ1994" s="47"/>
      <c r="CK1994" s="40"/>
      <c r="CL1994" s="40"/>
      <c r="CM1994" s="40"/>
      <c r="CN1994" s="40"/>
    </row>
    <row r="1995" spans="1:92" ht="42.75" hidden="1">
      <c r="A1995" s="49" t="str">
        <f t="shared" si="381"/>
        <v>SIN GESTIÓN</v>
      </c>
      <c r="B1995" s="58"/>
      <c r="C1995" s="37"/>
      <c r="D1995" s="37"/>
      <c r="E1995" s="49" t="str">
        <f t="shared" si="382"/>
        <v>PENDIENTE NOTIFICACIÓN</v>
      </c>
      <c r="F1995" s="141" t="str">
        <f t="shared" si="383"/>
        <v>PENDIENTE NOTIFICACIÓN</v>
      </c>
      <c r="G1995" s="49" t="str">
        <f t="shared" si="384"/>
        <v/>
      </c>
      <c r="H1995" s="51" t="str">
        <f ca="1">IF(
L1995="",
"",
IF(
NETWORKDAYS(L1995,IF(M1995&lt;&gt;"",M1995,TODAY()),FESTIVOS_CO!A:A)&gt;2,
"VENCIDO",
IF(
NETWORKDAYS(L1995,IF(M1995&lt;&gt;"",M1995,TODAY()),FESTIVOS_CO!A:A)=2,
"ALERTA",
"A TIEMPO"
)))</f>
        <v/>
      </c>
      <c r="I1995" s="40"/>
      <c r="J1995" s="36"/>
      <c r="K1995" s="37"/>
      <c r="L1995" s="50"/>
      <c r="M1995" s="37"/>
      <c r="N1995" s="52"/>
      <c r="O1995" s="52"/>
      <c r="P1995" s="36"/>
      <c r="Q1995" s="36"/>
      <c r="R1995" s="40"/>
      <c r="S1995" s="36"/>
      <c r="T1995" s="40"/>
      <c r="U1995" s="40"/>
      <c r="V1995" s="81"/>
      <c r="W1995" s="40"/>
      <c r="X1995" s="40"/>
      <c r="Y1995" s="40"/>
      <c r="Z1995" s="38" t="str">
        <f>IFERROR(VLOOKUP(Y1995,DIRECTORIO!A:B,2,FALSE),"")</f>
        <v/>
      </c>
      <c r="AA1995" s="40"/>
      <c r="AB1995" s="40"/>
      <c r="AC1995" s="40"/>
      <c r="AD1995" s="40"/>
      <c r="AE1995" s="40"/>
      <c r="AF1995" s="40"/>
      <c r="AG1995" s="41" t="s">
        <v>109</v>
      </c>
      <c r="AH1995" s="42"/>
      <c r="AI1995" s="54" t="str">
        <f t="shared" ca="1" si="385"/>
        <v>PENDIENTE NOTIFICACIÓN ELECTRÓNICA</v>
      </c>
      <c r="AJ1995" s="37"/>
      <c r="AK1995" s="37"/>
      <c r="AL1995" s="37"/>
      <c r="AM1995" s="53" t="str">
        <f>IF(AK1995="","",WORKDAY(AK1995,5,FESTIVOS_CO!A:A))</f>
        <v/>
      </c>
      <c r="AN1995" s="37"/>
      <c r="AO1995" s="37"/>
      <c r="AP1995" s="54" t="str">
        <f t="shared" ca="1" si="378"/>
        <v>NO APLICA</v>
      </c>
      <c r="AQ1995" s="36"/>
      <c r="AR1995" s="43"/>
      <c r="AS1995" s="37"/>
      <c r="AT1995" s="36"/>
      <c r="AU1995" s="37"/>
      <c r="AV1995" s="36"/>
      <c r="AW1995" s="36"/>
      <c r="AX1995" s="37"/>
      <c r="AY1995" s="140" t="str">
        <f>IF(AU1995="","",WORKDAY(AU1995,5,FESTIVOS_CO!A:A))</f>
        <v/>
      </c>
      <c r="AZ1995" s="54" t="str">
        <f t="shared" ca="1" si="387"/>
        <v>NO APLICA</v>
      </c>
      <c r="BA1995" s="55" t="str">
        <f>IF(AX1995="","",WORKDAY(AX1995,5,FESTIVOS_CO!A:A))</f>
        <v/>
      </c>
      <c r="BB1995" s="39"/>
      <c r="BC1995" s="40"/>
      <c r="BD1995" s="40"/>
      <c r="BE1995" s="56" t="str">
        <f t="shared" ca="1" si="376"/>
        <v>NO APLICA</v>
      </c>
      <c r="BF1995" s="37"/>
      <c r="BG1995" s="45"/>
      <c r="BH1995" s="37"/>
      <c r="BI1995" s="36"/>
      <c r="BJ1995" s="37"/>
      <c r="BK1995" s="36"/>
      <c r="BL1995" s="36"/>
      <c r="BM1995" s="53" t="str">
        <f>IF(BJ1995="","",WORKDAY(BJ1995,5,FESTIVOS_CO!A:A))</f>
        <v/>
      </c>
      <c r="BN1995" s="57" t="str">
        <f t="shared" ca="1" si="386"/>
        <v>PENDIENTE HACER AVISO</v>
      </c>
      <c r="BO1995" s="54" t="str">
        <f t="shared" ca="1" si="379"/>
        <v>EN TRÁMITE NOTIF. POR AVISO</v>
      </c>
      <c r="BP1995" s="37"/>
      <c r="BQ1995" s="53" t="str">
        <f>IF(BP1995="","",WORKDAY(BP1995,5,FESTIVOS_CO!A:A))</f>
        <v/>
      </c>
      <c r="BR1995" s="37"/>
      <c r="BS1995" s="36"/>
      <c r="BT1995" s="38"/>
      <c r="BU1995" s="58" t="e">
        <f>VLOOKUP(BT1995,Hoja2!$C:$D,2,0)</f>
        <v>#N/A</v>
      </c>
      <c r="BV1995" s="80" t="str">
        <f>IF(
AND(AO1995="",BD1995="",BQ1995=""),
"EN PROCESO NOTIFICACION / COMUNICACION",
IF(
BT1995="",
"NO APLICA",
IF(
BU1995=60,
IF(AO1995&lt;&gt;"",AO1995,IF(BD1995&lt;&gt;"",BD1995,BQ1995))+60,
WORKDAY(
IF(AO1995&lt;&gt;"",AO1995,IF(BD1995&lt;&gt;"",BD1995,BQ1995)),
BU1995,
FESTIVOS_CO!A:A
)
)
))</f>
        <v>EN PROCESO NOTIFICACION / COMUNICACION</v>
      </c>
      <c r="BW1995" s="44"/>
      <c r="BX1995" s="53"/>
      <c r="BY1995" s="45"/>
      <c r="BZ1995" s="37"/>
      <c r="CA1995" s="54" t="str">
        <f t="shared" si="380"/>
        <v>PENDIENTE EJECUTORIA</v>
      </c>
      <c r="CB1995" s="59" t="str">
        <f t="shared" si="377"/>
        <v/>
      </c>
      <c r="CC1995" s="36"/>
      <c r="CD1995" s="40"/>
      <c r="CE1995" s="46"/>
      <c r="CF1995" s="40"/>
      <c r="CG1995" s="40"/>
      <c r="CH1995" s="40"/>
      <c r="CI1995" s="36"/>
      <c r="CJ1995" s="47"/>
      <c r="CK1995" s="40"/>
      <c r="CL1995" s="40"/>
      <c r="CM1995" s="40"/>
      <c r="CN1995" s="40"/>
    </row>
    <row r="1996" spans="1:92" ht="42.75" hidden="1">
      <c r="A1996" s="49" t="str">
        <f t="shared" si="381"/>
        <v>SIN GESTIÓN</v>
      </c>
      <c r="B1996" s="58"/>
      <c r="C1996" s="37"/>
      <c r="D1996" s="37"/>
      <c r="E1996" s="49" t="str">
        <f t="shared" si="382"/>
        <v>PENDIENTE NOTIFICACIÓN</v>
      </c>
      <c r="F1996" s="141" t="str">
        <f t="shared" si="383"/>
        <v>PENDIENTE NOTIFICACIÓN</v>
      </c>
      <c r="G1996" s="49" t="str">
        <f t="shared" si="384"/>
        <v/>
      </c>
      <c r="H1996" s="51" t="str">
        <f ca="1">IF(
L1996="",
"",
IF(
NETWORKDAYS(L1996,IF(M1996&lt;&gt;"",M1996,TODAY()),FESTIVOS_CO!A:A)&gt;2,
"VENCIDO",
IF(
NETWORKDAYS(L1996,IF(M1996&lt;&gt;"",M1996,TODAY()),FESTIVOS_CO!A:A)=2,
"ALERTA",
"A TIEMPO"
)))</f>
        <v/>
      </c>
      <c r="I1996" s="40"/>
      <c r="J1996" s="36"/>
      <c r="K1996" s="37"/>
      <c r="L1996" s="50"/>
      <c r="M1996" s="37"/>
      <c r="N1996" s="52"/>
      <c r="O1996" s="52"/>
      <c r="P1996" s="36"/>
      <c r="Q1996" s="36"/>
      <c r="R1996" s="40"/>
      <c r="S1996" s="36"/>
      <c r="T1996" s="40"/>
      <c r="U1996" s="40"/>
      <c r="V1996" s="81"/>
      <c r="W1996" s="40"/>
      <c r="X1996" s="40"/>
      <c r="Y1996" s="40"/>
      <c r="Z1996" s="38" t="str">
        <f>IFERROR(VLOOKUP(Y1996,DIRECTORIO!A:B,2,FALSE),"")</f>
        <v/>
      </c>
      <c r="AA1996" s="40"/>
      <c r="AB1996" s="40"/>
      <c r="AC1996" s="40"/>
      <c r="AD1996" s="40"/>
      <c r="AE1996" s="40"/>
      <c r="AF1996" s="40"/>
      <c r="AG1996" s="41" t="s">
        <v>109</v>
      </c>
      <c r="AH1996" s="42"/>
      <c r="AI1996" s="54" t="str">
        <f t="shared" ca="1" si="385"/>
        <v>PENDIENTE NOTIFICACIÓN ELECTRÓNICA</v>
      </c>
      <c r="AJ1996" s="37"/>
      <c r="AK1996" s="37"/>
      <c r="AL1996" s="37"/>
      <c r="AM1996" s="53" t="str">
        <f>IF(AK1996="","",WORKDAY(AK1996,5,FESTIVOS_CO!A:A))</f>
        <v/>
      </c>
      <c r="AN1996" s="37"/>
      <c r="AO1996" s="37"/>
      <c r="AP1996" s="54" t="str">
        <f t="shared" ca="1" si="378"/>
        <v>NO APLICA</v>
      </c>
      <c r="AQ1996" s="36"/>
      <c r="AR1996" s="43"/>
      <c r="AS1996" s="37"/>
      <c r="AT1996" s="36"/>
      <c r="AU1996" s="37"/>
      <c r="AV1996" s="36"/>
      <c r="AW1996" s="36"/>
      <c r="AX1996" s="37"/>
      <c r="AY1996" s="140" t="str">
        <f>IF(AU1996="","",WORKDAY(AU1996,5,FESTIVOS_CO!A:A))</f>
        <v/>
      </c>
      <c r="AZ1996" s="54" t="str">
        <f t="shared" ca="1" si="387"/>
        <v>NO APLICA</v>
      </c>
      <c r="BA1996" s="55" t="str">
        <f>IF(AX1996="","",WORKDAY(AX1996,5,FESTIVOS_CO!A:A))</f>
        <v/>
      </c>
      <c r="BB1996" s="39"/>
      <c r="BC1996" s="40"/>
      <c r="BD1996" s="40"/>
      <c r="BE1996" s="56" t="str">
        <f t="shared" ca="1" si="376"/>
        <v>NO APLICA</v>
      </c>
      <c r="BF1996" s="37"/>
      <c r="BG1996" s="45"/>
      <c r="BH1996" s="37"/>
      <c r="BI1996" s="36"/>
      <c r="BJ1996" s="37"/>
      <c r="BK1996" s="36"/>
      <c r="BL1996" s="36"/>
      <c r="BM1996" s="53" t="str">
        <f>IF(BJ1996="","",WORKDAY(BJ1996,5,FESTIVOS_CO!A:A))</f>
        <v/>
      </c>
      <c r="BN1996" s="57" t="str">
        <f t="shared" ca="1" si="386"/>
        <v>PENDIENTE HACER AVISO</v>
      </c>
      <c r="BO1996" s="54" t="str">
        <f t="shared" ca="1" si="379"/>
        <v>EN TRÁMITE NOTIF. POR AVISO</v>
      </c>
      <c r="BP1996" s="37"/>
      <c r="BQ1996" s="53" t="str">
        <f>IF(BP1996="","",WORKDAY(BP1996,5,FESTIVOS_CO!A:A))</f>
        <v/>
      </c>
      <c r="BR1996" s="37"/>
      <c r="BS1996" s="36"/>
      <c r="BT1996" s="38"/>
      <c r="BU1996" s="58" t="e">
        <f>VLOOKUP(BT1996,Hoja2!$C:$D,2,0)</f>
        <v>#N/A</v>
      </c>
      <c r="BV1996" s="80" t="str">
        <f>IF(
AND(AO1996="",BD1996="",BQ1996=""),
"EN PROCESO NOTIFICACION / COMUNICACION",
IF(
BT1996="",
"NO APLICA",
IF(
BU1996=60,
IF(AO1996&lt;&gt;"",AO1996,IF(BD1996&lt;&gt;"",BD1996,BQ1996))+60,
WORKDAY(
IF(AO1996&lt;&gt;"",AO1996,IF(BD1996&lt;&gt;"",BD1996,BQ1996)),
BU1996,
FESTIVOS_CO!A:A
)
)
))</f>
        <v>EN PROCESO NOTIFICACION / COMUNICACION</v>
      </c>
      <c r="BW1996" s="44"/>
      <c r="BX1996" s="53"/>
      <c r="BY1996" s="45"/>
      <c r="BZ1996" s="37"/>
      <c r="CA1996" s="54" t="str">
        <f t="shared" si="380"/>
        <v>PENDIENTE EJECUTORIA</v>
      </c>
      <c r="CB1996" s="59" t="str">
        <f t="shared" si="377"/>
        <v/>
      </c>
      <c r="CC1996" s="36"/>
      <c r="CD1996" s="40"/>
      <c r="CE1996" s="46"/>
      <c r="CF1996" s="40"/>
      <c r="CG1996" s="40"/>
      <c r="CH1996" s="40"/>
      <c r="CI1996" s="36"/>
      <c r="CJ1996" s="47"/>
      <c r="CK1996" s="40"/>
      <c r="CL1996" s="40"/>
      <c r="CM1996" s="40"/>
      <c r="CN1996" s="40"/>
    </row>
    <row r="1997" spans="1:92" ht="42.75" hidden="1">
      <c r="A1997" s="49" t="str">
        <f t="shared" si="381"/>
        <v>SIN GESTIÓN</v>
      </c>
      <c r="B1997" s="58"/>
      <c r="C1997" s="37"/>
      <c r="D1997" s="37"/>
      <c r="E1997" s="49" t="str">
        <f t="shared" si="382"/>
        <v>PENDIENTE NOTIFICACIÓN</v>
      </c>
      <c r="F1997" s="141" t="str">
        <f t="shared" si="383"/>
        <v>PENDIENTE NOTIFICACIÓN</v>
      </c>
      <c r="G1997" s="49" t="str">
        <f t="shared" si="384"/>
        <v/>
      </c>
      <c r="H1997" s="51" t="str">
        <f ca="1">IF(
L1997="",
"",
IF(
NETWORKDAYS(L1997,IF(M1997&lt;&gt;"",M1997,TODAY()),FESTIVOS_CO!A:A)&gt;2,
"VENCIDO",
IF(
NETWORKDAYS(L1997,IF(M1997&lt;&gt;"",M1997,TODAY()),FESTIVOS_CO!A:A)=2,
"ALERTA",
"A TIEMPO"
)))</f>
        <v/>
      </c>
      <c r="I1997" s="40"/>
      <c r="J1997" s="36"/>
      <c r="K1997" s="37"/>
      <c r="L1997" s="50"/>
      <c r="M1997" s="37"/>
      <c r="N1997" s="52"/>
      <c r="O1997" s="52"/>
      <c r="P1997" s="36"/>
      <c r="Q1997" s="36"/>
      <c r="R1997" s="40"/>
      <c r="S1997" s="36"/>
      <c r="T1997" s="40"/>
      <c r="U1997" s="40"/>
      <c r="V1997" s="81"/>
      <c r="W1997" s="40"/>
      <c r="X1997" s="40"/>
      <c r="Y1997" s="40"/>
      <c r="Z1997" s="38" t="str">
        <f>IFERROR(VLOOKUP(Y1997,DIRECTORIO!A:B,2,FALSE),"")</f>
        <v/>
      </c>
      <c r="AA1997" s="40"/>
      <c r="AB1997" s="40"/>
      <c r="AC1997" s="40"/>
      <c r="AD1997" s="40"/>
      <c r="AE1997" s="40"/>
      <c r="AF1997" s="40"/>
      <c r="AG1997" s="41" t="s">
        <v>109</v>
      </c>
      <c r="AH1997" s="42"/>
      <c r="AI1997" s="54" t="str">
        <f t="shared" ca="1" si="385"/>
        <v>PENDIENTE NOTIFICACIÓN ELECTRÓNICA</v>
      </c>
      <c r="AJ1997" s="37"/>
      <c r="AK1997" s="37"/>
      <c r="AL1997" s="37"/>
      <c r="AM1997" s="53" t="str">
        <f>IF(AK1997="","",WORKDAY(AK1997,5,FESTIVOS_CO!A:A))</f>
        <v/>
      </c>
      <c r="AN1997" s="37"/>
      <c r="AO1997" s="37"/>
      <c r="AP1997" s="54" t="str">
        <f t="shared" ca="1" si="378"/>
        <v>NO APLICA</v>
      </c>
      <c r="AQ1997" s="36"/>
      <c r="AR1997" s="43"/>
      <c r="AS1997" s="37"/>
      <c r="AT1997" s="36"/>
      <c r="AU1997" s="37"/>
      <c r="AV1997" s="36"/>
      <c r="AW1997" s="36"/>
      <c r="AX1997" s="37"/>
      <c r="AY1997" s="140" t="str">
        <f>IF(AU1997="","",WORKDAY(AU1997,5,FESTIVOS_CO!A:A))</f>
        <v/>
      </c>
      <c r="AZ1997" s="54" t="str">
        <f t="shared" ca="1" si="387"/>
        <v>NO APLICA</v>
      </c>
      <c r="BA1997" s="55" t="str">
        <f>IF(AX1997="","",WORKDAY(AX1997,5,FESTIVOS_CO!A:A))</f>
        <v/>
      </c>
      <c r="BB1997" s="39"/>
      <c r="BC1997" s="40"/>
      <c r="BD1997" s="40"/>
      <c r="BE1997" s="56" t="str">
        <f t="shared" ca="1" si="376"/>
        <v>NO APLICA</v>
      </c>
      <c r="BF1997" s="37"/>
      <c r="BG1997" s="45"/>
      <c r="BH1997" s="37"/>
      <c r="BI1997" s="36"/>
      <c r="BJ1997" s="37"/>
      <c r="BK1997" s="36"/>
      <c r="BL1997" s="36"/>
      <c r="BM1997" s="53" t="str">
        <f>IF(BJ1997="","",WORKDAY(BJ1997,5,FESTIVOS_CO!A:A))</f>
        <v/>
      </c>
      <c r="BN1997" s="57" t="str">
        <f t="shared" ca="1" si="386"/>
        <v>PENDIENTE HACER AVISO</v>
      </c>
      <c r="BO1997" s="54" t="str">
        <f t="shared" ca="1" si="379"/>
        <v>EN TRÁMITE NOTIF. POR AVISO</v>
      </c>
      <c r="BP1997" s="37"/>
      <c r="BQ1997" s="53" t="str">
        <f>IF(BP1997="","",WORKDAY(BP1997,5,FESTIVOS_CO!A:A))</f>
        <v/>
      </c>
      <c r="BR1997" s="37"/>
      <c r="BS1997" s="36"/>
      <c r="BT1997" s="38"/>
      <c r="BU1997" s="58" t="e">
        <f>VLOOKUP(BT1997,Hoja2!$C:$D,2,0)</f>
        <v>#N/A</v>
      </c>
      <c r="BV1997" s="80" t="str">
        <f>IF(
AND(AO1997="",BD1997="",BQ1997=""),
"EN PROCESO NOTIFICACION / COMUNICACION",
IF(
BT1997="",
"NO APLICA",
IF(
BU1997=60,
IF(AO1997&lt;&gt;"",AO1997,IF(BD1997&lt;&gt;"",BD1997,BQ1997))+60,
WORKDAY(
IF(AO1997&lt;&gt;"",AO1997,IF(BD1997&lt;&gt;"",BD1997,BQ1997)),
BU1997,
FESTIVOS_CO!A:A
)
)
))</f>
        <v>EN PROCESO NOTIFICACION / COMUNICACION</v>
      </c>
      <c r="BW1997" s="44"/>
      <c r="BX1997" s="53"/>
      <c r="BY1997" s="45"/>
      <c r="BZ1997" s="37"/>
      <c r="CA1997" s="54" t="str">
        <f t="shared" si="380"/>
        <v>PENDIENTE EJECUTORIA</v>
      </c>
      <c r="CB1997" s="59" t="str">
        <f t="shared" si="377"/>
        <v/>
      </c>
      <c r="CC1997" s="36"/>
      <c r="CD1997" s="40"/>
      <c r="CE1997" s="46"/>
      <c r="CF1997" s="40"/>
      <c r="CG1997" s="40"/>
      <c r="CH1997" s="40"/>
      <c r="CI1997" s="36"/>
      <c r="CJ1997" s="47"/>
      <c r="CK1997" s="40"/>
      <c r="CL1997" s="40"/>
      <c r="CM1997" s="40"/>
      <c r="CN1997" s="40"/>
    </row>
    <row r="1998" spans="1:92" ht="42.75" hidden="1">
      <c r="A1998" s="49" t="str">
        <f t="shared" si="381"/>
        <v>SIN GESTIÓN</v>
      </c>
      <c r="B1998" s="58"/>
      <c r="C1998" s="37"/>
      <c r="D1998" s="37"/>
      <c r="E1998" s="49" t="str">
        <f t="shared" si="382"/>
        <v>PENDIENTE NOTIFICACIÓN</v>
      </c>
      <c r="F1998" s="141" t="str">
        <f t="shared" si="383"/>
        <v>PENDIENTE NOTIFICACIÓN</v>
      </c>
      <c r="G1998" s="49" t="str">
        <f t="shared" si="384"/>
        <v/>
      </c>
      <c r="H1998" s="51" t="str">
        <f ca="1">IF(
L1998="",
"",
IF(
NETWORKDAYS(L1998,IF(M1998&lt;&gt;"",M1998,TODAY()),FESTIVOS_CO!A:A)&gt;2,
"VENCIDO",
IF(
NETWORKDAYS(L1998,IF(M1998&lt;&gt;"",M1998,TODAY()),FESTIVOS_CO!A:A)=2,
"ALERTA",
"A TIEMPO"
)))</f>
        <v/>
      </c>
      <c r="I1998" s="40"/>
      <c r="J1998" s="36"/>
      <c r="K1998" s="37"/>
      <c r="L1998" s="50"/>
      <c r="M1998" s="37"/>
      <c r="N1998" s="52"/>
      <c r="O1998" s="52"/>
      <c r="P1998" s="36"/>
      <c r="Q1998" s="36"/>
      <c r="R1998" s="40"/>
      <c r="S1998" s="36"/>
      <c r="T1998" s="40"/>
      <c r="U1998" s="40"/>
      <c r="V1998" s="81"/>
      <c r="W1998" s="40"/>
      <c r="X1998" s="40"/>
      <c r="Y1998" s="40"/>
      <c r="Z1998" s="38" t="str">
        <f>IFERROR(VLOOKUP(Y1998,DIRECTORIO!A:B,2,FALSE),"")</f>
        <v/>
      </c>
      <c r="AA1998" s="40"/>
      <c r="AB1998" s="40"/>
      <c r="AC1998" s="40"/>
      <c r="AD1998" s="40"/>
      <c r="AE1998" s="40"/>
      <c r="AF1998" s="40"/>
      <c r="AG1998" s="41" t="s">
        <v>109</v>
      </c>
      <c r="AH1998" s="42"/>
      <c r="AI1998" s="54" t="str">
        <f t="shared" ca="1" si="385"/>
        <v>PENDIENTE NOTIFICACIÓN ELECTRÓNICA</v>
      </c>
      <c r="AJ1998" s="37"/>
      <c r="AK1998" s="37"/>
      <c r="AL1998" s="37"/>
      <c r="AM1998" s="53" t="str">
        <f>IF(AK1998="","",WORKDAY(AK1998,5,FESTIVOS_CO!A:A))</f>
        <v/>
      </c>
      <c r="AN1998" s="37"/>
      <c r="AO1998" s="37"/>
      <c r="AP1998" s="54" t="str">
        <f t="shared" ca="1" si="378"/>
        <v>NO APLICA</v>
      </c>
      <c r="AQ1998" s="36"/>
      <c r="AR1998" s="43"/>
      <c r="AS1998" s="37"/>
      <c r="AT1998" s="36"/>
      <c r="AU1998" s="37"/>
      <c r="AV1998" s="36"/>
      <c r="AW1998" s="36"/>
      <c r="AX1998" s="37"/>
      <c r="AY1998" s="140" t="str">
        <f>IF(AU1998="","",WORKDAY(AU1998,5,FESTIVOS_CO!A:A))</f>
        <v/>
      </c>
      <c r="AZ1998" s="54" t="str">
        <f t="shared" ca="1" si="387"/>
        <v>NO APLICA</v>
      </c>
      <c r="BA1998" s="55" t="str">
        <f>IF(AX1998="","",WORKDAY(AX1998,5,FESTIVOS_CO!A:A))</f>
        <v/>
      </c>
      <c r="BB1998" s="39"/>
      <c r="BC1998" s="40"/>
      <c r="BD1998" s="40"/>
      <c r="BE1998" s="56" t="str">
        <f t="shared" ca="1" si="376"/>
        <v>NO APLICA</v>
      </c>
      <c r="BF1998" s="37"/>
      <c r="BG1998" s="45"/>
      <c r="BH1998" s="37"/>
      <c r="BI1998" s="36"/>
      <c r="BJ1998" s="37"/>
      <c r="BK1998" s="36"/>
      <c r="BL1998" s="36"/>
      <c r="BM1998" s="53" t="str">
        <f>IF(BJ1998="","",WORKDAY(BJ1998,5,FESTIVOS_CO!A:A))</f>
        <v/>
      </c>
      <c r="BN1998" s="57" t="str">
        <f t="shared" ca="1" si="386"/>
        <v>PENDIENTE HACER AVISO</v>
      </c>
      <c r="BO1998" s="54" t="str">
        <f t="shared" ca="1" si="379"/>
        <v>EN TRÁMITE NOTIF. POR AVISO</v>
      </c>
      <c r="BP1998" s="37"/>
      <c r="BQ1998" s="53" t="str">
        <f>IF(BP1998="","",WORKDAY(BP1998,5,FESTIVOS_CO!A:A))</f>
        <v/>
      </c>
      <c r="BR1998" s="37"/>
      <c r="BS1998" s="36"/>
      <c r="BT1998" s="38"/>
      <c r="BU1998" s="58" t="e">
        <f>VLOOKUP(BT1998,Hoja2!$C:$D,2,0)</f>
        <v>#N/A</v>
      </c>
      <c r="BV1998" s="80" t="str">
        <f>IF(
AND(AO1998="",BD1998="",BQ1998=""),
"EN PROCESO NOTIFICACION / COMUNICACION",
IF(
BT1998="",
"NO APLICA",
IF(
BU1998=60,
IF(AO1998&lt;&gt;"",AO1998,IF(BD1998&lt;&gt;"",BD1998,BQ1998))+60,
WORKDAY(
IF(AO1998&lt;&gt;"",AO1998,IF(BD1998&lt;&gt;"",BD1998,BQ1998)),
BU1998,
FESTIVOS_CO!A:A
)
)
))</f>
        <v>EN PROCESO NOTIFICACION / COMUNICACION</v>
      </c>
      <c r="BW1998" s="44"/>
      <c r="BX1998" s="53"/>
      <c r="BY1998" s="45"/>
      <c r="BZ1998" s="37"/>
      <c r="CA1998" s="54" t="str">
        <f t="shared" si="380"/>
        <v>PENDIENTE EJECUTORIA</v>
      </c>
      <c r="CB1998" s="59" t="str">
        <f t="shared" si="377"/>
        <v/>
      </c>
      <c r="CC1998" s="36"/>
      <c r="CD1998" s="40"/>
      <c r="CE1998" s="46"/>
      <c r="CF1998" s="40"/>
      <c r="CG1998" s="40"/>
      <c r="CH1998" s="40"/>
      <c r="CI1998" s="36"/>
      <c r="CJ1998" s="47"/>
      <c r="CK1998" s="40"/>
      <c r="CL1998" s="40"/>
      <c r="CM1998" s="40"/>
      <c r="CN1998" s="40"/>
    </row>
    <row r="1999" spans="1:92" ht="42.75" hidden="1">
      <c r="A1999" s="49" t="str">
        <f t="shared" si="381"/>
        <v>SIN GESTIÓN</v>
      </c>
      <c r="B1999" s="58"/>
      <c r="C1999" s="37"/>
      <c r="D1999" s="37"/>
      <c r="E1999" s="49" t="str">
        <f t="shared" si="382"/>
        <v>PENDIENTE NOTIFICACIÓN</v>
      </c>
      <c r="F1999" s="141" t="str">
        <f t="shared" si="383"/>
        <v>PENDIENTE NOTIFICACIÓN</v>
      </c>
      <c r="G1999" s="49" t="str">
        <f t="shared" si="384"/>
        <v/>
      </c>
      <c r="H1999" s="51" t="str">
        <f ca="1">IF(
L1999="",
"",
IF(
NETWORKDAYS(L1999,IF(M1999&lt;&gt;"",M1999,TODAY()),FESTIVOS_CO!A:A)&gt;2,
"VENCIDO",
IF(
NETWORKDAYS(L1999,IF(M1999&lt;&gt;"",M1999,TODAY()),FESTIVOS_CO!A:A)=2,
"ALERTA",
"A TIEMPO"
)))</f>
        <v/>
      </c>
      <c r="I1999" s="40"/>
      <c r="J1999" s="36"/>
      <c r="K1999" s="37"/>
      <c r="L1999" s="50"/>
      <c r="M1999" s="37"/>
      <c r="N1999" s="52"/>
      <c r="O1999" s="52"/>
      <c r="P1999" s="36"/>
      <c r="Q1999" s="36"/>
      <c r="R1999" s="40"/>
      <c r="S1999" s="36"/>
      <c r="T1999" s="40"/>
      <c r="U1999" s="40"/>
      <c r="V1999" s="81"/>
      <c r="W1999" s="40"/>
      <c r="X1999" s="40"/>
      <c r="Y1999" s="40"/>
      <c r="Z1999" s="38" t="str">
        <f>IFERROR(VLOOKUP(Y1999,DIRECTORIO!A:B,2,FALSE),"")</f>
        <v/>
      </c>
      <c r="AA1999" s="40"/>
      <c r="AB1999" s="40"/>
      <c r="AC1999" s="40"/>
      <c r="AD1999" s="40"/>
      <c r="AE1999" s="40"/>
      <c r="AF1999" s="40"/>
      <c r="AG1999" s="41" t="s">
        <v>109</v>
      </c>
      <c r="AH1999" s="42"/>
      <c r="AI1999" s="54" t="str">
        <f t="shared" ca="1" si="385"/>
        <v>PENDIENTE NOTIFICACIÓN ELECTRÓNICA</v>
      </c>
      <c r="AJ1999" s="37"/>
      <c r="AK1999" s="37"/>
      <c r="AL1999" s="37"/>
      <c r="AM1999" s="53" t="str">
        <f>IF(AK1999="","",WORKDAY(AK1999,5,FESTIVOS_CO!A:A))</f>
        <v/>
      </c>
      <c r="AN1999" s="37"/>
      <c r="AO1999" s="37"/>
      <c r="AP1999" s="54" t="str">
        <f t="shared" ca="1" si="378"/>
        <v>NO APLICA</v>
      </c>
      <c r="AQ1999" s="36"/>
      <c r="AR1999" s="43"/>
      <c r="AS1999" s="37"/>
      <c r="AT1999" s="36"/>
      <c r="AU1999" s="37"/>
      <c r="AV1999" s="36"/>
      <c r="AW1999" s="36"/>
      <c r="AX1999" s="37"/>
      <c r="AY1999" s="140" t="str">
        <f>IF(AU1999="","",WORKDAY(AU1999,5,FESTIVOS_CO!A:A))</f>
        <v/>
      </c>
      <c r="AZ1999" s="54" t="str">
        <f t="shared" ca="1" si="387"/>
        <v>NO APLICA</v>
      </c>
      <c r="BA1999" s="55" t="str">
        <f>IF(AX1999="","",WORKDAY(AX1999,5,FESTIVOS_CO!A:A))</f>
        <v/>
      </c>
      <c r="BB1999" s="39"/>
      <c r="BC1999" s="40"/>
      <c r="BD1999" s="40"/>
      <c r="BE1999" s="56" t="str">
        <f t="shared" ca="1" si="376"/>
        <v>NO APLICA</v>
      </c>
      <c r="BF1999" s="37"/>
      <c r="BG1999" s="45"/>
      <c r="BH1999" s="37"/>
      <c r="BI1999" s="36"/>
      <c r="BJ1999" s="37"/>
      <c r="BK1999" s="36"/>
      <c r="BL1999" s="36"/>
      <c r="BM1999" s="53" t="str">
        <f>IF(BJ1999="","",WORKDAY(BJ1999,5,FESTIVOS_CO!A:A))</f>
        <v/>
      </c>
      <c r="BN1999" s="57" t="str">
        <f t="shared" ca="1" si="386"/>
        <v>PENDIENTE HACER AVISO</v>
      </c>
      <c r="BO1999" s="54" t="str">
        <f t="shared" ca="1" si="379"/>
        <v>EN TRÁMITE NOTIF. POR AVISO</v>
      </c>
      <c r="BP1999" s="37"/>
      <c r="BQ1999" s="53" t="str">
        <f>IF(BP1999="","",WORKDAY(BP1999,5,FESTIVOS_CO!A:A))</f>
        <v/>
      </c>
      <c r="BR1999" s="37"/>
      <c r="BS1999" s="36"/>
      <c r="BT1999" s="38"/>
      <c r="BU1999" s="58" t="e">
        <f>VLOOKUP(BT1999,Hoja2!$C:$D,2,0)</f>
        <v>#N/A</v>
      </c>
      <c r="BV1999" s="80" t="str">
        <f>IF(
AND(AO1999="",BD1999="",BQ1999=""),
"EN PROCESO NOTIFICACION / COMUNICACION",
IF(
BT1999="",
"NO APLICA",
IF(
BU1999=60,
IF(AO1999&lt;&gt;"",AO1999,IF(BD1999&lt;&gt;"",BD1999,BQ1999))+60,
WORKDAY(
IF(AO1999&lt;&gt;"",AO1999,IF(BD1999&lt;&gt;"",BD1999,BQ1999)),
BU1999,
FESTIVOS_CO!A:A
)
)
))</f>
        <v>EN PROCESO NOTIFICACION / COMUNICACION</v>
      </c>
      <c r="BW1999" s="44"/>
      <c r="BX1999" s="53"/>
      <c r="BY1999" s="45"/>
      <c r="BZ1999" s="37"/>
      <c r="CA1999" s="54" t="str">
        <f t="shared" si="380"/>
        <v>PENDIENTE EJECUTORIA</v>
      </c>
      <c r="CB1999" s="59" t="str">
        <f t="shared" si="377"/>
        <v/>
      </c>
      <c r="CC1999" s="36"/>
      <c r="CD1999" s="40"/>
      <c r="CE1999" s="46"/>
      <c r="CF1999" s="40"/>
      <c r="CG1999" s="40"/>
      <c r="CH1999" s="40"/>
      <c r="CI1999" s="36"/>
      <c r="CJ1999" s="47"/>
      <c r="CK1999" s="40"/>
      <c r="CL1999" s="40"/>
      <c r="CM1999" s="40"/>
      <c r="CN1999" s="40"/>
    </row>
    <row r="2000" spans="1:92" ht="42.75" hidden="1">
      <c r="A2000" s="49" t="str">
        <f t="shared" si="381"/>
        <v>SIN GESTIÓN</v>
      </c>
      <c r="B2000" s="58"/>
      <c r="C2000" s="37"/>
      <c r="D2000" s="37"/>
      <c r="E2000" s="49" t="str">
        <f t="shared" si="382"/>
        <v>PENDIENTE NOTIFICACIÓN</v>
      </c>
      <c r="F2000" s="141" t="str">
        <f t="shared" si="383"/>
        <v>PENDIENTE NOTIFICACIÓN</v>
      </c>
      <c r="G2000" s="49" t="str">
        <f t="shared" si="384"/>
        <v/>
      </c>
      <c r="H2000" s="51" t="str">
        <f ca="1">IF(
L2000="",
"",
IF(
NETWORKDAYS(L2000,IF(M2000&lt;&gt;"",M2000,TODAY()),FESTIVOS_CO!A:A)&gt;2,
"VENCIDO",
IF(
NETWORKDAYS(L2000,IF(M2000&lt;&gt;"",M2000,TODAY()),FESTIVOS_CO!A:A)=2,
"ALERTA",
"A TIEMPO"
)))</f>
        <v/>
      </c>
      <c r="I2000" s="40"/>
      <c r="J2000" s="36"/>
      <c r="K2000" s="37"/>
      <c r="L2000" s="50"/>
      <c r="M2000" s="37"/>
      <c r="N2000" s="52"/>
      <c r="O2000" s="52"/>
      <c r="P2000" s="36"/>
      <c r="Q2000" s="36"/>
      <c r="R2000" s="40"/>
      <c r="S2000" s="36"/>
      <c r="T2000" s="40"/>
      <c r="U2000" s="40"/>
      <c r="V2000" s="81"/>
      <c r="W2000" s="40"/>
      <c r="X2000" s="40"/>
      <c r="Y2000" s="40"/>
      <c r="Z2000" s="38" t="str">
        <f>IFERROR(VLOOKUP(Y2000,DIRECTORIO!A:B,2,FALSE),"")</f>
        <v/>
      </c>
      <c r="AA2000" s="40"/>
      <c r="AB2000" s="40"/>
      <c r="AC2000" s="40"/>
      <c r="AD2000" s="40"/>
      <c r="AE2000" s="40"/>
      <c r="AF2000" s="40"/>
      <c r="AG2000" s="41" t="s">
        <v>109</v>
      </c>
      <c r="AH2000" s="42"/>
      <c r="AI2000" s="54" t="str">
        <f t="shared" ca="1" si="385"/>
        <v>PENDIENTE NOTIFICACIÓN ELECTRÓNICA</v>
      </c>
      <c r="AJ2000" s="37"/>
      <c r="AK2000" s="37"/>
      <c r="AL2000" s="37"/>
      <c r="AM2000" s="53" t="str">
        <f>IF(AK2000="","",WORKDAY(AK2000,5,FESTIVOS_CO!A:A))</f>
        <v/>
      </c>
      <c r="AN2000" s="37"/>
      <c r="AO2000" s="37"/>
      <c r="AP2000" s="54" t="str">
        <f t="shared" ca="1" si="378"/>
        <v>NO APLICA</v>
      </c>
      <c r="AQ2000" s="36"/>
      <c r="AR2000" s="43"/>
      <c r="AS2000" s="37"/>
      <c r="AT2000" s="36"/>
      <c r="AU2000" s="37"/>
      <c r="AV2000" s="36"/>
      <c r="AW2000" s="36"/>
      <c r="AX2000" s="37"/>
      <c r="AY2000" s="140" t="str">
        <f>IF(AU2000="","",WORKDAY(AU2000,5,FESTIVOS_CO!A:A))</f>
        <v/>
      </c>
      <c r="AZ2000" s="54" t="str">
        <f t="shared" ca="1" si="387"/>
        <v>NO APLICA</v>
      </c>
      <c r="BA2000" s="55" t="str">
        <f>IF(AX2000="","",WORKDAY(AX2000,5,FESTIVOS_CO!A:A))</f>
        <v/>
      </c>
      <c r="BB2000" s="39"/>
      <c r="BC2000" s="40"/>
      <c r="BD2000" s="40"/>
      <c r="BE2000" s="56" t="str">
        <f t="shared" ca="1" si="376"/>
        <v>NO APLICA</v>
      </c>
      <c r="BF2000" s="37"/>
      <c r="BG2000" s="45"/>
      <c r="BH2000" s="37"/>
      <c r="BI2000" s="36"/>
      <c r="BJ2000" s="37"/>
      <c r="BK2000" s="36"/>
      <c r="BL2000" s="36"/>
      <c r="BM2000" s="53" t="str">
        <f>IF(BJ2000="","",WORKDAY(BJ2000,5,FESTIVOS_CO!A:A))</f>
        <v/>
      </c>
      <c r="BN2000" s="57" t="str">
        <f t="shared" ca="1" si="386"/>
        <v>PENDIENTE HACER AVISO</v>
      </c>
      <c r="BO2000" s="54" t="str">
        <f t="shared" ca="1" si="379"/>
        <v>EN TRÁMITE NOTIF. POR AVISO</v>
      </c>
      <c r="BP2000" s="37"/>
      <c r="BQ2000" s="53" t="str">
        <f>IF(BP2000="","",WORKDAY(BP2000,5,FESTIVOS_CO!A:A))</f>
        <v/>
      </c>
      <c r="BR2000" s="37"/>
      <c r="BS2000" s="36"/>
      <c r="BT2000" s="38"/>
      <c r="BU2000" s="58" t="e">
        <f>VLOOKUP(BT2000,Hoja2!$C:$D,2,0)</f>
        <v>#N/A</v>
      </c>
      <c r="BV2000" s="80" t="str">
        <f>IF(
AND(AO2000="",BD2000="",BQ2000=""),
"EN PROCESO NOTIFICACION / COMUNICACION",
IF(
BT2000="",
"NO APLICA",
IF(
BU2000=60,
IF(AO2000&lt;&gt;"",AO2000,IF(BD2000&lt;&gt;"",BD2000,BQ2000))+60,
WORKDAY(
IF(AO2000&lt;&gt;"",AO2000,IF(BD2000&lt;&gt;"",BD2000,BQ2000)),
BU2000,
FESTIVOS_CO!A:A
)
)
))</f>
        <v>EN PROCESO NOTIFICACION / COMUNICACION</v>
      </c>
      <c r="BW2000" s="44"/>
      <c r="BX2000" s="53"/>
      <c r="BY2000" s="45"/>
      <c r="BZ2000" s="37"/>
      <c r="CA2000" s="54" t="str">
        <f t="shared" si="380"/>
        <v>PENDIENTE EJECUTORIA</v>
      </c>
      <c r="CB2000" s="59" t="str">
        <f t="shared" si="377"/>
        <v/>
      </c>
      <c r="CC2000" s="36"/>
      <c r="CD2000" s="40"/>
      <c r="CE2000" s="46"/>
      <c r="CF2000" s="40"/>
      <c r="CG2000" s="40"/>
      <c r="CH2000" s="40"/>
      <c r="CI2000" s="36"/>
      <c r="CJ2000" s="47"/>
      <c r="CK2000" s="40"/>
      <c r="CL2000" s="40"/>
      <c r="CM2000" s="40"/>
      <c r="CN2000" s="40"/>
    </row>
    <row r="2001" spans="1:92" ht="42.75" hidden="1">
      <c r="A2001" s="49" t="str">
        <f t="shared" si="381"/>
        <v>SIN GESTIÓN</v>
      </c>
      <c r="B2001" s="58"/>
      <c r="C2001" s="37"/>
      <c r="D2001" s="37"/>
      <c r="E2001" s="49" t="str">
        <f t="shared" si="382"/>
        <v>PENDIENTE NOTIFICACIÓN</v>
      </c>
      <c r="F2001" s="141" t="str">
        <f t="shared" si="383"/>
        <v>PENDIENTE NOTIFICACIÓN</v>
      </c>
      <c r="G2001" s="49" t="str">
        <f t="shared" si="384"/>
        <v/>
      </c>
      <c r="H2001" s="51" t="str">
        <f ca="1">IF(
L2001="",
"",
IF(
NETWORKDAYS(L2001,IF(M2001&lt;&gt;"",M2001,TODAY()),FESTIVOS_CO!A:A)&gt;2,
"VENCIDO",
IF(
NETWORKDAYS(L2001,IF(M2001&lt;&gt;"",M2001,TODAY()),FESTIVOS_CO!A:A)=2,
"ALERTA",
"A TIEMPO"
)))</f>
        <v/>
      </c>
      <c r="I2001" s="40"/>
      <c r="J2001" s="36"/>
      <c r="K2001" s="37"/>
      <c r="L2001" s="50"/>
      <c r="M2001" s="37"/>
      <c r="N2001" s="52"/>
      <c r="O2001" s="52"/>
      <c r="P2001" s="36"/>
      <c r="Q2001" s="36"/>
      <c r="R2001" s="40"/>
      <c r="S2001" s="36"/>
      <c r="T2001" s="40"/>
      <c r="U2001" s="40"/>
      <c r="V2001" s="81"/>
      <c r="W2001" s="40"/>
      <c r="X2001" s="40"/>
      <c r="Y2001" s="40"/>
      <c r="Z2001" s="38" t="str">
        <f>IFERROR(VLOOKUP(Y2001,DIRECTORIO!A:B,2,FALSE),"")</f>
        <v/>
      </c>
      <c r="AA2001" s="40"/>
      <c r="AB2001" s="40"/>
      <c r="AC2001" s="40"/>
      <c r="AD2001" s="40"/>
      <c r="AE2001" s="40"/>
      <c r="AF2001" s="40"/>
      <c r="AG2001" s="41" t="s">
        <v>109</v>
      </c>
      <c r="AH2001" s="42"/>
      <c r="AI2001" s="54" t="str">
        <f t="shared" ca="1" si="385"/>
        <v>PENDIENTE NOTIFICACIÓN ELECTRÓNICA</v>
      </c>
      <c r="AJ2001" s="37"/>
      <c r="AK2001" s="37"/>
      <c r="AL2001" s="37"/>
      <c r="AM2001" s="53" t="str">
        <f>IF(AK2001="","",WORKDAY(AK2001,5,FESTIVOS_CO!A:A))</f>
        <v/>
      </c>
      <c r="AN2001" s="37"/>
      <c r="AO2001" s="37"/>
      <c r="AP2001" s="54" t="str">
        <f t="shared" ca="1" si="378"/>
        <v>NO APLICA</v>
      </c>
      <c r="AQ2001" s="36"/>
      <c r="AR2001" s="43"/>
      <c r="AS2001" s="37"/>
      <c r="AT2001" s="36"/>
      <c r="AU2001" s="37"/>
      <c r="AV2001" s="36"/>
      <c r="AW2001" s="36"/>
      <c r="AX2001" s="37"/>
      <c r="AY2001" s="140" t="str">
        <f>IF(AU2001="","",WORKDAY(AU2001,5,FESTIVOS_CO!A:A))</f>
        <v/>
      </c>
      <c r="AZ2001" s="54" t="str">
        <f t="shared" ca="1" si="387"/>
        <v>NO APLICA</v>
      </c>
      <c r="BA2001" s="55" t="str">
        <f>IF(AX2001="","",WORKDAY(AX2001,5,FESTIVOS_CO!A:A))</f>
        <v/>
      </c>
      <c r="BB2001" s="39"/>
      <c r="BC2001" s="40"/>
      <c r="BD2001" s="40"/>
      <c r="BE2001" s="56" t="str">
        <f t="shared" ca="1" si="376"/>
        <v>NO APLICA</v>
      </c>
      <c r="BF2001" s="37"/>
      <c r="BG2001" s="45"/>
      <c r="BH2001" s="37"/>
      <c r="BI2001" s="36"/>
      <c r="BJ2001" s="37"/>
      <c r="BK2001" s="36"/>
      <c r="BL2001" s="36"/>
      <c r="BM2001" s="53" t="str">
        <f>IF(BJ2001="","",WORKDAY(BJ2001,5,FESTIVOS_CO!A:A))</f>
        <v/>
      </c>
      <c r="BN2001" s="57" t="str">
        <f t="shared" ca="1" si="386"/>
        <v>PENDIENTE HACER AVISO</v>
      </c>
      <c r="BO2001" s="54" t="str">
        <f t="shared" ca="1" si="379"/>
        <v>EN TRÁMITE NOTIF. POR AVISO</v>
      </c>
      <c r="BP2001" s="37"/>
      <c r="BQ2001" s="53" t="str">
        <f>IF(BP2001="","",WORKDAY(BP2001,5,FESTIVOS_CO!A:A))</f>
        <v/>
      </c>
      <c r="BR2001" s="37"/>
      <c r="BS2001" s="36"/>
      <c r="BT2001" s="38"/>
      <c r="BU2001" s="58" t="e">
        <f>VLOOKUP(BT2001,Hoja2!$C:$D,2,0)</f>
        <v>#N/A</v>
      </c>
      <c r="BV2001" s="80" t="str">
        <f>IF(
AND(AO2001="",BD2001="",BQ2001=""),
"EN PROCESO NOTIFICACION / COMUNICACION",
IF(
BT2001="",
"NO APLICA",
IF(
BU2001=60,
IF(AO2001&lt;&gt;"",AO2001,IF(BD2001&lt;&gt;"",BD2001,BQ2001))+60,
WORKDAY(
IF(AO2001&lt;&gt;"",AO2001,IF(BD2001&lt;&gt;"",BD2001,BQ2001)),
BU2001,
FESTIVOS_CO!A:A
)
)
))</f>
        <v>EN PROCESO NOTIFICACION / COMUNICACION</v>
      </c>
      <c r="BW2001" s="44"/>
      <c r="BX2001" s="53"/>
      <c r="BY2001" s="45"/>
      <c r="BZ2001" s="37"/>
      <c r="CA2001" s="54" t="str">
        <f t="shared" si="380"/>
        <v>PENDIENTE EJECUTORIA</v>
      </c>
      <c r="CB2001" s="59" t="str">
        <f t="shared" si="377"/>
        <v/>
      </c>
      <c r="CC2001" s="36"/>
      <c r="CD2001" s="40"/>
      <c r="CE2001" s="46"/>
      <c r="CF2001" s="40"/>
      <c r="CG2001" s="40"/>
      <c r="CH2001" s="40"/>
      <c r="CI2001" s="36"/>
      <c r="CJ2001" s="47"/>
      <c r="CK2001" s="40"/>
      <c r="CL2001" s="40"/>
      <c r="CM2001" s="40"/>
      <c r="CN2001" s="40"/>
    </row>
    <row r="2002" spans="1:92" ht="42.75" hidden="1">
      <c r="A2002" s="49" t="str">
        <f t="shared" si="381"/>
        <v>SIN GESTIÓN</v>
      </c>
      <c r="B2002" s="58"/>
      <c r="C2002" s="37"/>
      <c r="D2002" s="37"/>
      <c r="E2002" s="49" t="str">
        <f t="shared" si="382"/>
        <v>PENDIENTE NOTIFICACIÓN</v>
      </c>
      <c r="F2002" s="141" t="str">
        <f t="shared" si="383"/>
        <v>PENDIENTE NOTIFICACIÓN</v>
      </c>
      <c r="G2002" s="49" t="str">
        <f t="shared" si="384"/>
        <v/>
      </c>
      <c r="H2002" s="51" t="str">
        <f ca="1">IF(
L2002="",
"",
IF(
NETWORKDAYS(L2002,IF(M2002&lt;&gt;"",M2002,TODAY()),FESTIVOS_CO!A:A)&gt;2,
"VENCIDO",
IF(
NETWORKDAYS(L2002,IF(M2002&lt;&gt;"",M2002,TODAY()),FESTIVOS_CO!A:A)=2,
"ALERTA",
"A TIEMPO"
)))</f>
        <v/>
      </c>
      <c r="I2002" s="40"/>
      <c r="J2002" s="36"/>
      <c r="K2002" s="37"/>
      <c r="L2002" s="50"/>
      <c r="M2002" s="37"/>
      <c r="N2002" s="52"/>
      <c r="O2002" s="52"/>
      <c r="P2002" s="36"/>
      <c r="Q2002" s="36"/>
      <c r="R2002" s="40"/>
      <c r="S2002" s="36"/>
      <c r="T2002" s="40"/>
      <c r="U2002" s="40"/>
      <c r="V2002" s="81"/>
      <c r="W2002" s="40"/>
      <c r="X2002" s="40"/>
      <c r="Y2002" s="40"/>
      <c r="Z2002" s="38" t="str">
        <f>IFERROR(VLOOKUP(Y2002,DIRECTORIO!A:B,2,FALSE),"")</f>
        <v/>
      </c>
      <c r="AA2002" s="40"/>
      <c r="AB2002" s="40"/>
      <c r="AC2002" s="40"/>
      <c r="AD2002" s="40"/>
      <c r="AE2002" s="40"/>
      <c r="AF2002" s="40"/>
      <c r="AG2002" s="41" t="s">
        <v>109</v>
      </c>
      <c r="AH2002" s="42"/>
      <c r="AI2002" s="54" t="str">
        <f t="shared" ca="1" si="385"/>
        <v>PENDIENTE NOTIFICACIÓN ELECTRÓNICA</v>
      </c>
      <c r="AJ2002" s="37"/>
      <c r="AK2002" s="37"/>
      <c r="AL2002" s="37"/>
      <c r="AM2002" s="53" t="str">
        <f>IF(AK2002="","",WORKDAY(AK2002,5,FESTIVOS_CO!A:A))</f>
        <v/>
      </c>
      <c r="AN2002" s="37"/>
      <c r="AO2002" s="37"/>
      <c r="AP2002" s="54" t="str">
        <f t="shared" ca="1" si="378"/>
        <v>NO APLICA</v>
      </c>
      <c r="AQ2002" s="36"/>
      <c r="AR2002" s="43"/>
      <c r="AS2002" s="37"/>
      <c r="AT2002" s="36"/>
      <c r="AU2002" s="37"/>
      <c r="AV2002" s="36"/>
      <c r="AW2002" s="36"/>
      <c r="AX2002" s="37"/>
      <c r="AY2002" s="140" t="str">
        <f>IF(AU2002="","",WORKDAY(AU2002,5,FESTIVOS_CO!A:A))</f>
        <v/>
      </c>
      <c r="AZ2002" s="54" t="str">
        <f t="shared" ca="1" si="387"/>
        <v>NO APLICA</v>
      </c>
      <c r="BA2002" s="55" t="str">
        <f>IF(AX2002="","",WORKDAY(AX2002,5,FESTIVOS_CO!A:A))</f>
        <v/>
      </c>
      <c r="BB2002" s="39"/>
      <c r="BC2002" s="40"/>
      <c r="BD2002" s="40"/>
      <c r="BE2002" s="56" t="str">
        <f t="shared" ca="1" si="376"/>
        <v>NO APLICA</v>
      </c>
      <c r="BF2002" s="37"/>
      <c r="BG2002" s="45"/>
      <c r="BH2002" s="37"/>
      <c r="BI2002" s="36"/>
      <c r="BJ2002" s="37"/>
      <c r="BK2002" s="36"/>
      <c r="BL2002" s="36"/>
      <c r="BM2002" s="53" t="str">
        <f>IF(BJ2002="","",WORKDAY(BJ2002,5,FESTIVOS_CO!A:A))</f>
        <v/>
      </c>
      <c r="BN2002" s="57" t="str">
        <f t="shared" ca="1" si="386"/>
        <v>PENDIENTE HACER AVISO</v>
      </c>
      <c r="BO2002" s="54" t="str">
        <f t="shared" ca="1" si="379"/>
        <v>EN TRÁMITE NOTIF. POR AVISO</v>
      </c>
      <c r="BP2002" s="37"/>
      <c r="BQ2002" s="53" t="str">
        <f>IF(BP2002="","",WORKDAY(BP2002,5,FESTIVOS_CO!A:A))</f>
        <v/>
      </c>
      <c r="BR2002" s="37"/>
      <c r="BS2002" s="36"/>
      <c r="BT2002" s="38"/>
      <c r="BU2002" s="58" t="e">
        <f>VLOOKUP(BT2002,Hoja2!$C:$D,2,0)</f>
        <v>#N/A</v>
      </c>
      <c r="BV2002" s="80" t="str">
        <f>IF(
AND(AO2002="",BD2002="",BQ2002=""),
"EN PROCESO NOTIFICACION / COMUNICACION",
IF(
BT2002="",
"NO APLICA",
IF(
BU2002=60,
IF(AO2002&lt;&gt;"",AO2002,IF(BD2002&lt;&gt;"",BD2002,BQ2002))+60,
WORKDAY(
IF(AO2002&lt;&gt;"",AO2002,IF(BD2002&lt;&gt;"",BD2002,BQ2002)),
BU2002,
FESTIVOS_CO!A:A
)
)
))</f>
        <v>EN PROCESO NOTIFICACION / COMUNICACION</v>
      </c>
      <c r="BW2002" s="44"/>
      <c r="BX2002" s="53"/>
      <c r="BY2002" s="45"/>
      <c r="BZ2002" s="37"/>
      <c r="CA2002" s="54" t="str">
        <f t="shared" si="380"/>
        <v>PENDIENTE EJECUTORIA</v>
      </c>
      <c r="CB2002" s="59" t="str">
        <f t="shared" si="377"/>
        <v/>
      </c>
      <c r="CC2002" s="36"/>
      <c r="CD2002" s="40"/>
      <c r="CE2002" s="46"/>
      <c r="CF2002" s="40"/>
      <c r="CG2002" s="40"/>
      <c r="CH2002" s="40"/>
      <c r="CI2002" s="36"/>
      <c r="CJ2002" s="47"/>
      <c r="CK2002" s="40"/>
      <c r="CL2002" s="40"/>
      <c r="CM2002" s="40"/>
      <c r="CN2002" s="40"/>
    </row>
    <row r="2003" spans="1:92" ht="42.75" hidden="1">
      <c r="A2003" s="49" t="str">
        <f t="shared" si="381"/>
        <v>SIN GESTIÓN</v>
      </c>
      <c r="B2003" s="58"/>
      <c r="C2003" s="37"/>
      <c r="D2003" s="37"/>
      <c r="E2003" s="49" t="str">
        <f t="shared" si="382"/>
        <v>PENDIENTE NOTIFICACIÓN</v>
      </c>
      <c r="F2003" s="141" t="str">
        <f t="shared" si="383"/>
        <v>PENDIENTE NOTIFICACIÓN</v>
      </c>
      <c r="G2003" s="49" t="str">
        <f t="shared" si="384"/>
        <v/>
      </c>
      <c r="H2003" s="51" t="str">
        <f ca="1">IF(
L2003="",
"",
IF(
NETWORKDAYS(L2003,IF(M2003&lt;&gt;"",M2003,TODAY()),FESTIVOS_CO!A:A)&gt;2,
"VENCIDO",
IF(
NETWORKDAYS(L2003,IF(M2003&lt;&gt;"",M2003,TODAY()),FESTIVOS_CO!A:A)=2,
"ALERTA",
"A TIEMPO"
)))</f>
        <v/>
      </c>
      <c r="I2003" s="40"/>
      <c r="J2003" s="36"/>
      <c r="K2003" s="37"/>
      <c r="L2003" s="50"/>
      <c r="M2003" s="37"/>
      <c r="N2003" s="52"/>
      <c r="O2003" s="52"/>
      <c r="P2003" s="36"/>
      <c r="Q2003" s="36"/>
      <c r="R2003" s="40"/>
      <c r="S2003" s="36"/>
      <c r="T2003" s="40"/>
      <c r="U2003" s="40"/>
      <c r="V2003" s="81"/>
      <c r="W2003" s="40"/>
      <c r="X2003" s="40"/>
      <c r="Y2003" s="40"/>
      <c r="Z2003" s="38" t="str">
        <f>IFERROR(VLOOKUP(Y2003,DIRECTORIO!A:B,2,FALSE),"")</f>
        <v/>
      </c>
      <c r="AA2003" s="40"/>
      <c r="AB2003" s="40"/>
      <c r="AC2003" s="40"/>
      <c r="AD2003" s="40"/>
      <c r="AE2003" s="40"/>
      <c r="AF2003" s="40"/>
      <c r="AG2003" s="41" t="s">
        <v>109</v>
      </c>
      <c r="AH2003" s="42"/>
      <c r="AI2003" s="54" t="str">
        <f t="shared" ca="1" si="385"/>
        <v>PENDIENTE NOTIFICACIÓN ELECTRÓNICA</v>
      </c>
      <c r="AJ2003" s="37"/>
      <c r="AK2003" s="37"/>
      <c r="AL2003" s="37"/>
      <c r="AM2003" s="53" t="str">
        <f>IF(AK2003="","",WORKDAY(AK2003,5,FESTIVOS_CO!A:A))</f>
        <v/>
      </c>
      <c r="AN2003" s="37"/>
      <c r="AO2003" s="37"/>
      <c r="AP2003" s="54" t="str">
        <f t="shared" ca="1" si="378"/>
        <v>NO APLICA</v>
      </c>
      <c r="AQ2003" s="36"/>
      <c r="AR2003" s="43"/>
      <c r="AS2003" s="37"/>
      <c r="AT2003" s="36"/>
      <c r="AU2003" s="37"/>
      <c r="AV2003" s="36"/>
      <c r="AW2003" s="36"/>
      <c r="AX2003" s="37"/>
      <c r="AY2003" s="140" t="str">
        <f>IF(AU2003="","",WORKDAY(AU2003,5,FESTIVOS_CO!A:A))</f>
        <v/>
      </c>
      <c r="AZ2003" s="54" t="str">
        <f t="shared" ca="1" si="387"/>
        <v>NO APLICA</v>
      </c>
      <c r="BA2003" s="55" t="str">
        <f>IF(AX2003="","",WORKDAY(AX2003,5,FESTIVOS_CO!A:A))</f>
        <v/>
      </c>
      <c r="BB2003" s="39"/>
      <c r="BC2003" s="40"/>
      <c r="BD2003" s="40"/>
      <c r="BE2003" s="56" t="str">
        <f t="shared" ca="1" si="376"/>
        <v>NO APLICA</v>
      </c>
      <c r="BF2003" s="37"/>
      <c r="BG2003" s="45"/>
      <c r="BH2003" s="37"/>
      <c r="BI2003" s="36"/>
      <c r="BJ2003" s="37"/>
      <c r="BK2003" s="36"/>
      <c r="BL2003" s="36"/>
      <c r="BM2003" s="53" t="str">
        <f>IF(BJ2003="","",WORKDAY(BJ2003,5,FESTIVOS_CO!A:A))</f>
        <v/>
      </c>
      <c r="BN2003" s="57" t="str">
        <f t="shared" ca="1" si="386"/>
        <v>PENDIENTE HACER AVISO</v>
      </c>
      <c r="BO2003" s="54" t="str">
        <f t="shared" ca="1" si="379"/>
        <v>EN TRÁMITE NOTIF. POR AVISO</v>
      </c>
      <c r="BP2003" s="37"/>
      <c r="BQ2003" s="53" t="str">
        <f>IF(BP2003="","",WORKDAY(BP2003,5,FESTIVOS_CO!A:A))</f>
        <v/>
      </c>
      <c r="BR2003" s="37"/>
      <c r="BS2003" s="36"/>
      <c r="BT2003" s="38"/>
      <c r="BU2003" s="58" t="e">
        <f>VLOOKUP(BT2003,Hoja2!$C:$D,2,0)</f>
        <v>#N/A</v>
      </c>
      <c r="BV2003" s="80" t="str">
        <f>IF(
AND(AO2003="",BD2003="",BQ2003=""),
"EN PROCESO NOTIFICACION / COMUNICACION",
IF(
BT2003="",
"NO APLICA",
IF(
BU2003=60,
IF(AO2003&lt;&gt;"",AO2003,IF(BD2003&lt;&gt;"",BD2003,BQ2003))+60,
WORKDAY(
IF(AO2003&lt;&gt;"",AO2003,IF(BD2003&lt;&gt;"",BD2003,BQ2003)),
BU2003,
FESTIVOS_CO!A:A
)
)
))</f>
        <v>EN PROCESO NOTIFICACION / COMUNICACION</v>
      </c>
      <c r="BW2003" s="44"/>
      <c r="BX2003" s="53"/>
      <c r="BY2003" s="45"/>
      <c r="BZ2003" s="37"/>
      <c r="CA2003" s="54" t="str">
        <f t="shared" si="380"/>
        <v>PENDIENTE EJECUTORIA</v>
      </c>
      <c r="CB2003" s="59" t="str">
        <f t="shared" si="377"/>
        <v/>
      </c>
      <c r="CC2003" s="36"/>
      <c r="CD2003" s="40"/>
      <c r="CE2003" s="46"/>
      <c r="CF2003" s="40"/>
      <c r="CG2003" s="40"/>
      <c r="CH2003" s="40"/>
      <c r="CI2003" s="36"/>
      <c r="CJ2003" s="47"/>
      <c r="CK2003" s="40"/>
      <c r="CL2003" s="40"/>
      <c r="CM2003" s="40"/>
      <c r="CN2003" s="40"/>
    </row>
    <row r="2004" spans="1:92" ht="42.75" hidden="1">
      <c r="A2004" s="49" t="str">
        <f t="shared" si="381"/>
        <v>SIN GESTIÓN</v>
      </c>
      <c r="B2004" s="58"/>
      <c r="C2004" s="37"/>
      <c r="D2004" s="37"/>
      <c r="E2004" s="49" t="str">
        <f t="shared" si="382"/>
        <v>PENDIENTE NOTIFICACIÓN</v>
      </c>
      <c r="F2004" s="141" t="str">
        <f t="shared" si="383"/>
        <v>PENDIENTE NOTIFICACIÓN</v>
      </c>
      <c r="G2004" s="49" t="str">
        <f t="shared" si="384"/>
        <v/>
      </c>
      <c r="H2004" s="51" t="str">
        <f ca="1">IF(
L2004="",
"",
IF(
NETWORKDAYS(L2004,IF(M2004&lt;&gt;"",M2004,TODAY()),FESTIVOS_CO!A:A)&gt;2,
"VENCIDO",
IF(
NETWORKDAYS(L2004,IF(M2004&lt;&gt;"",M2004,TODAY()),FESTIVOS_CO!A:A)=2,
"ALERTA",
"A TIEMPO"
)))</f>
        <v/>
      </c>
      <c r="I2004" s="40"/>
      <c r="J2004" s="36"/>
      <c r="K2004" s="37"/>
      <c r="L2004" s="50"/>
      <c r="M2004" s="37"/>
      <c r="N2004" s="52"/>
      <c r="O2004" s="52"/>
      <c r="P2004" s="36"/>
      <c r="Q2004" s="36"/>
      <c r="R2004" s="40"/>
      <c r="S2004" s="36"/>
      <c r="T2004" s="40"/>
      <c r="U2004" s="40"/>
      <c r="V2004" s="81"/>
      <c r="W2004" s="40"/>
      <c r="X2004" s="40"/>
      <c r="Y2004" s="40"/>
      <c r="Z2004" s="38" t="str">
        <f>IFERROR(VLOOKUP(Y2004,DIRECTORIO!A:B,2,FALSE),"")</f>
        <v/>
      </c>
      <c r="AA2004" s="40"/>
      <c r="AB2004" s="40"/>
      <c r="AC2004" s="40"/>
      <c r="AD2004" s="40"/>
      <c r="AE2004" s="40"/>
      <c r="AF2004" s="40"/>
      <c r="AG2004" s="41" t="s">
        <v>109</v>
      </c>
      <c r="AH2004" s="42"/>
      <c r="AI2004" s="54" t="str">
        <f t="shared" ca="1" si="385"/>
        <v>PENDIENTE NOTIFICACIÓN ELECTRÓNICA</v>
      </c>
      <c r="AJ2004" s="37"/>
      <c r="AK2004" s="37"/>
      <c r="AL2004" s="37"/>
      <c r="AM2004" s="53" t="str">
        <f>IF(AK2004="","",WORKDAY(AK2004,5,FESTIVOS_CO!A:A))</f>
        <v/>
      </c>
      <c r="AN2004" s="37"/>
      <c r="AO2004" s="37"/>
      <c r="AP2004" s="54" t="str">
        <f t="shared" ca="1" si="378"/>
        <v>NO APLICA</v>
      </c>
      <c r="AQ2004" s="36"/>
      <c r="AR2004" s="43"/>
      <c r="AS2004" s="37"/>
      <c r="AT2004" s="36"/>
      <c r="AU2004" s="37"/>
      <c r="AV2004" s="36"/>
      <c r="AW2004" s="36"/>
      <c r="AX2004" s="37"/>
      <c r="AY2004" s="140" t="str">
        <f>IF(AU2004="","",WORKDAY(AU2004,5,FESTIVOS_CO!A:A))</f>
        <v/>
      </c>
      <c r="AZ2004" s="54" t="str">
        <f t="shared" ca="1" si="387"/>
        <v>NO APLICA</v>
      </c>
      <c r="BA2004" s="55" t="str">
        <f>IF(AX2004="","",WORKDAY(AX2004,5,FESTIVOS_CO!A:A))</f>
        <v/>
      </c>
      <c r="BB2004" s="39"/>
      <c r="BC2004" s="40"/>
      <c r="BD2004" s="40"/>
      <c r="BE2004" s="56" t="str">
        <f t="shared" ca="1" si="376"/>
        <v>NO APLICA</v>
      </c>
      <c r="BF2004" s="37"/>
      <c r="BG2004" s="45"/>
      <c r="BH2004" s="37"/>
      <c r="BI2004" s="36"/>
      <c r="BJ2004" s="37"/>
      <c r="BK2004" s="36"/>
      <c r="BL2004" s="36"/>
      <c r="BM2004" s="53" t="str">
        <f>IF(BJ2004="","",WORKDAY(BJ2004,5,FESTIVOS_CO!A:A))</f>
        <v/>
      </c>
      <c r="BN2004" s="57" t="str">
        <f t="shared" ca="1" si="386"/>
        <v>PENDIENTE HACER AVISO</v>
      </c>
      <c r="BO2004" s="54" t="str">
        <f t="shared" ca="1" si="379"/>
        <v>EN TRÁMITE NOTIF. POR AVISO</v>
      </c>
      <c r="BP2004" s="37"/>
      <c r="BQ2004" s="53" t="str">
        <f>IF(BP2004="","",WORKDAY(BP2004,5,FESTIVOS_CO!A:A))</f>
        <v/>
      </c>
      <c r="BR2004" s="37"/>
      <c r="BS2004" s="36"/>
      <c r="BT2004" s="38"/>
      <c r="BU2004" s="58" t="e">
        <f>VLOOKUP(BT2004,Hoja2!$C:$D,2,0)</f>
        <v>#N/A</v>
      </c>
      <c r="BV2004" s="80" t="str">
        <f>IF(
AND(AO2004="",BD2004="",BQ2004=""),
"EN PROCESO NOTIFICACION / COMUNICACION",
IF(
BT2004="",
"NO APLICA",
IF(
BU2004=60,
IF(AO2004&lt;&gt;"",AO2004,IF(BD2004&lt;&gt;"",BD2004,BQ2004))+60,
WORKDAY(
IF(AO2004&lt;&gt;"",AO2004,IF(BD2004&lt;&gt;"",BD2004,BQ2004)),
BU2004,
FESTIVOS_CO!A:A
)
)
))</f>
        <v>EN PROCESO NOTIFICACION / COMUNICACION</v>
      </c>
      <c r="BW2004" s="44"/>
      <c r="BX2004" s="53"/>
      <c r="BY2004" s="45"/>
      <c r="BZ2004" s="37"/>
      <c r="CA2004" s="54" t="str">
        <f t="shared" si="380"/>
        <v>PENDIENTE EJECUTORIA</v>
      </c>
      <c r="CB2004" s="59" t="str">
        <f t="shared" si="377"/>
        <v/>
      </c>
      <c r="CC2004" s="36"/>
      <c r="CD2004" s="40"/>
      <c r="CE2004" s="46"/>
      <c r="CF2004" s="40"/>
      <c r="CG2004" s="40"/>
      <c r="CH2004" s="40"/>
      <c r="CI2004" s="36"/>
      <c r="CJ2004" s="47"/>
      <c r="CK2004" s="40"/>
      <c r="CL2004" s="40"/>
      <c r="CM2004" s="40"/>
      <c r="CN2004" s="40"/>
    </row>
    <row r="2005" spans="1:92" ht="42.75" hidden="1">
      <c r="A2005" s="49" t="str">
        <f t="shared" si="381"/>
        <v>SIN GESTIÓN</v>
      </c>
      <c r="B2005" s="58"/>
      <c r="C2005" s="37"/>
      <c r="D2005" s="37"/>
      <c r="E2005" s="49" t="str">
        <f t="shared" si="382"/>
        <v>PENDIENTE NOTIFICACIÓN</v>
      </c>
      <c r="F2005" s="141" t="str">
        <f t="shared" si="383"/>
        <v>PENDIENTE NOTIFICACIÓN</v>
      </c>
      <c r="G2005" s="49" t="str">
        <f t="shared" si="384"/>
        <v/>
      </c>
      <c r="H2005" s="51" t="str">
        <f ca="1">IF(
L2005="",
"",
IF(
NETWORKDAYS(L2005,IF(M2005&lt;&gt;"",M2005,TODAY()),FESTIVOS_CO!A:A)&gt;2,
"VENCIDO",
IF(
NETWORKDAYS(L2005,IF(M2005&lt;&gt;"",M2005,TODAY()),FESTIVOS_CO!A:A)=2,
"ALERTA",
"A TIEMPO"
)))</f>
        <v/>
      </c>
      <c r="I2005" s="40"/>
      <c r="J2005" s="36"/>
      <c r="K2005" s="37"/>
      <c r="L2005" s="50"/>
      <c r="M2005" s="37"/>
      <c r="N2005" s="52"/>
      <c r="O2005" s="52"/>
      <c r="P2005" s="36"/>
      <c r="Q2005" s="36"/>
      <c r="R2005" s="40"/>
      <c r="S2005" s="36"/>
      <c r="T2005" s="40"/>
      <c r="U2005" s="40"/>
      <c r="V2005" s="81"/>
      <c r="W2005" s="40"/>
      <c r="X2005" s="40"/>
      <c r="Y2005" s="40"/>
      <c r="Z2005" s="38" t="str">
        <f>IFERROR(VLOOKUP(Y2005,DIRECTORIO!A:B,2,FALSE),"")</f>
        <v/>
      </c>
      <c r="AA2005" s="40"/>
      <c r="AB2005" s="40"/>
      <c r="AC2005" s="40"/>
      <c r="AD2005" s="40"/>
      <c r="AE2005" s="40"/>
      <c r="AF2005" s="40"/>
      <c r="AG2005" s="41" t="s">
        <v>109</v>
      </c>
      <c r="AH2005" s="42"/>
      <c r="AI2005" s="54" t="str">
        <f t="shared" ca="1" si="385"/>
        <v>PENDIENTE NOTIFICACIÓN ELECTRÓNICA</v>
      </c>
      <c r="AJ2005" s="37"/>
      <c r="AK2005" s="37"/>
      <c r="AL2005" s="37"/>
      <c r="AM2005" s="53" t="str">
        <f>IF(AK2005="","",WORKDAY(AK2005,5,FESTIVOS_CO!A:A))</f>
        <v/>
      </c>
      <c r="AN2005" s="37"/>
      <c r="AO2005" s="37"/>
      <c r="AP2005" s="54" t="str">
        <f t="shared" ca="1" si="378"/>
        <v>NO APLICA</v>
      </c>
      <c r="AQ2005" s="36"/>
      <c r="AR2005" s="43"/>
      <c r="AS2005" s="37"/>
      <c r="AT2005" s="36"/>
      <c r="AU2005" s="37"/>
      <c r="AV2005" s="36"/>
      <c r="AW2005" s="36"/>
      <c r="AX2005" s="37"/>
      <c r="AY2005" s="140" t="str">
        <f>IF(AU2005="","",WORKDAY(AU2005,5,FESTIVOS_CO!A:A))</f>
        <v/>
      </c>
      <c r="AZ2005" s="54" t="str">
        <f t="shared" ca="1" si="387"/>
        <v>NO APLICA</v>
      </c>
      <c r="BA2005" s="55" t="str">
        <f>IF(AX2005="","",WORKDAY(AX2005,5,FESTIVOS_CO!A:A))</f>
        <v/>
      </c>
      <c r="BB2005" s="39"/>
      <c r="BC2005" s="40"/>
      <c r="BD2005" s="40"/>
      <c r="BE2005" s="56" t="str">
        <f t="shared" ca="1" si="376"/>
        <v>NO APLICA</v>
      </c>
      <c r="BF2005" s="37"/>
      <c r="BG2005" s="45"/>
      <c r="BH2005" s="37"/>
      <c r="BI2005" s="36"/>
      <c r="BJ2005" s="37"/>
      <c r="BK2005" s="36"/>
      <c r="BL2005" s="36"/>
      <c r="BM2005" s="53" t="str">
        <f>IF(BJ2005="","",WORKDAY(BJ2005,5,FESTIVOS_CO!A:A))</f>
        <v/>
      </c>
      <c r="BN2005" s="57" t="str">
        <f t="shared" ca="1" si="386"/>
        <v>PENDIENTE HACER AVISO</v>
      </c>
      <c r="BO2005" s="54" t="str">
        <f t="shared" ca="1" si="379"/>
        <v>EN TRÁMITE NOTIF. POR AVISO</v>
      </c>
      <c r="BP2005" s="37"/>
      <c r="BQ2005" s="53" t="str">
        <f>IF(BP2005="","",WORKDAY(BP2005,5,FESTIVOS_CO!A:A))</f>
        <v/>
      </c>
      <c r="BR2005" s="37"/>
      <c r="BS2005" s="36"/>
      <c r="BT2005" s="38"/>
      <c r="BU2005" s="58" t="e">
        <f>VLOOKUP(BT2005,Hoja2!$C:$D,2,0)</f>
        <v>#N/A</v>
      </c>
      <c r="BV2005" s="80" t="str">
        <f>IF(
AND(AO2005="",BD2005="",BQ2005=""),
"EN PROCESO NOTIFICACION / COMUNICACION",
IF(
BT2005="",
"NO APLICA",
IF(
BU2005=60,
IF(AO2005&lt;&gt;"",AO2005,IF(BD2005&lt;&gt;"",BD2005,BQ2005))+60,
WORKDAY(
IF(AO2005&lt;&gt;"",AO2005,IF(BD2005&lt;&gt;"",BD2005,BQ2005)),
BU2005,
FESTIVOS_CO!A:A
)
)
))</f>
        <v>EN PROCESO NOTIFICACION / COMUNICACION</v>
      </c>
      <c r="BW2005" s="44"/>
      <c r="BX2005" s="53"/>
      <c r="BY2005" s="45"/>
      <c r="BZ2005" s="37"/>
      <c r="CA2005" s="54" t="str">
        <f t="shared" si="380"/>
        <v>PENDIENTE EJECUTORIA</v>
      </c>
      <c r="CB2005" s="59" t="str">
        <f t="shared" si="377"/>
        <v/>
      </c>
      <c r="CC2005" s="36"/>
      <c r="CD2005" s="40"/>
      <c r="CE2005" s="46"/>
      <c r="CF2005" s="40"/>
      <c r="CG2005" s="40"/>
      <c r="CH2005" s="40"/>
      <c r="CI2005" s="36"/>
      <c r="CJ2005" s="47"/>
      <c r="CK2005" s="40"/>
      <c r="CL2005" s="40"/>
      <c r="CM2005" s="40"/>
      <c r="CN2005" s="40"/>
    </row>
    <row r="2006" spans="1:92" ht="42.75" hidden="1">
      <c r="A2006" s="49" t="str">
        <f t="shared" si="381"/>
        <v>SIN GESTIÓN</v>
      </c>
      <c r="B2006" s="58"/>
      <c r="C2006" s="37"/>
      <c r="D2006" s="37"/>
      <c r="E2006" s="49" t="str">
        <f t="shared" si="382"/>
        <v>PENDIENTE NOTIFICACIÓN</v>
      </c>
      <c r="F2006" s="141" t="str">
        <f t="shared" si="383"/>
        <v>PENDIENTE NOTIFICACIÓN</v>
      </c>
      <c r="G2006" s="49" t="str">
        <f t="shared" si="384"/>
        <v/>
      </c>
      <c r="H2006" s="51" t="str">
        <f ca="1">IF(
L2006="",
"",
IF(
NETWORKDAYS(L2006,IF(M2006&lt;&gt;"",M2006,TODAY()),FESTIVOS_CO!A:A)&gt;2,
"VENCIDO",
IF(
NETWORKDAYS(L2006,IF(M2006&lt;&gt;"",M2006,TODAY()),FESTIVOS_CO!A:A)=2,
"ALERTA",
"A TIEMPO"
)))</f>
        <v/>
      </c>
      <c r="I2006" s="40"/>
      <c r="J2006" s="36"/>
      <c r="K2006" s="37"/>
      <c r="L2006" s="50"/>
      <c r="M2006" s="37"/>
      <c r="N2006" s="52"/>
      <c r="O2006" s="52"/>
      <c r="P2006" s="36"/>
      <c r="Q2006" s="36"/>
      <c r="R2006" s="40"/>
      <c r="S2006" s="36"/>
      <c r="T2006" s="40"/>
      <c r="U2006" s="40"/>
      <c r="V2006" s="81"/>
      <c r="W2006" s="40"/>
      <c r="X2006" s="40"/>
      <c r="Y2006" s="40"/>
      <c r="Z2006" s="38" t="str">
        <f>IFERROR(VLOOKUP(Y2006,DIRECTORIO!A:B,2,FALSE),"")</f>
        <v/>
      </c>
      <c r="AA2006" s="40"/>
      <c r="AB2006" s="40"/>
      <c r="AC2006" s="40"/>
      <c r="AD2006" s="40"/>
      <c r="AE2006" s="40"/>
      <c r="AF2006" s="40"/>
      <c r="AG2006" s="41" t="s">
        <v>109</v>
      </c>
      <c r="AH2006" s="42"/>
      <c r="AI2006" s="54" t="str">
        <f t="shared" ca="1" si="385"/>
        <v>PENDIENTE NOTIFICACIÓN ELECTRÓNICA</v>
      </c>
      <c r="AJ2006" s="37"/>
      <c r="AK2006" s="37"/>
      <c r="AL2006" s="37"/>
      <c r="AM2006" s="53" t="str">
        <f>IF(AK2006="","",WORKDAY(AK2006,5,FESTIVOS_CO!A:A))</f>
        <v/>
      </c>
      <c r="AN2006" s="37"/>
      <c r="AO2006" s="37"/>
      <c r="AP2006" s="54" t="str">
        <f t="shared" ca="1" si="378"/>
        <v>NO APLICA</v>
      </c>
      <c r="AQ2006" s="36"/>
      <c r="AR2006" s="43"/>
      <c r="AS2006" s="37"/>
      <c r="AT2006" s="36"/>
      <c r="AU2006" s="37"/>
      <c r="AV2006" s="36"/>
      <c r="AW2006" s="36"/>
      <c r="AX2006" s="37"/>
      <c r="AY2006" s="140" t="str">
        <f>IF(AU2006="","",WORKDAY(AU2006,5,FESTIVOS_CO!A:A))</f>
        <v/>
      </c>
      <c r="AZ2006" s="54" t="str">
        <f t="shared" ca="1" si="387"/>
        <v>NO APLICA</v>
      </c>
      <c r="BA2006" s="55" t="str">
        <f>IF(AX2006="","",WORKDAY(AX2006,5,FESTIVOS_CO!A:A))</f>
        <v/>
      </c>
      <c r="BB2006" s="39"/>
      <c r="BC2006" s="40"/>
      <c r="BD2006" s="40"/>
      <c r="BE2006" s="56" t="str">
        <f t="shared" ca="1" si="376"/>
        <v>NO APLICA</v>
      </c>
      <c r="BF2006" s="37"/>
      <c r="BG2006" s="45"/>
      <c r="BH2006" s="37"/>
      <c r="BI2006" s="36"/>
      <c r="BJ2006" s="37"/>
      <c r="BK2006" s="36"/>
      <c r="BL2006" s="36"/>
      <c r="BM2006" s="53" t="str">
        <f>IF(BJ2006="","",WORKDAY(BJ2006,5,FESTIVOS_CO!A:A))</f>
        <v/>
      </c>
      <c r="BN2006" s="57" t="str">
        <f t="shared" ca="1" si="386"/>
        <v>PENDIENTE HACER AVISO</v>
      </c>
      <c r="BO2006" s="54" t="str">
        <f t="shared" ca="1" si="379"/>
        <v>EN TRÁMITE NOTIF. POR AVISO</v>
      </c>
      <c r="BP2006" s="37"/>
      <c r="BQ2006" s="53" t="str">
        <f>IF(BP2006="","",WORKDAY(BP2006,5,FESTIVOS_CO!A:A))</f>
        <v/>
      </c>
      <c r="BR2006" s="37"/>
      <c r="BS2006" s="36"/>
      <c r="BT2006" s="38"/>
      <c r="BU2006" s="58" t="e">
        <f>VLOOKUP(BT2006,Hoja2!$C:$D,2,0)</f>
        <v>#N/A</v>
      </c>
      <c r="BV2006" s="80" t="str">
        <f>IF(
AND(AO2006="",BD2006="",BQ2006=""),
"EN PROCESO NOTIFICACION / COMUNICACION",
IF(
BT2006="",
"NO APLICA",
IF(
BU2006=60,
IF(AO2006&lt;&gt;"",AO2006,IF(BD2006&lt;&gt;"",BD2006,BQ2006))+60,
WORKDAY(
IF(AO2006&lt;&gt;"",AO2006,IF(BD2006&lt;&gt;"",BD2006,BQ2006)),
BU2006,
FESTIVOS_CO!A:A
)
)
))</f>
        <v>EN PROCESO NOTIFICACION / COMUNICACION</v>
      </c>
      <c r="BW2006" s="44"/>
      <c r="BX2006" s="53"/>
      <c r="BY2006" s="45"/>
      <c r="BZ2006" s="37"/>
      <c r="CA2006" s="54" t="str">
        <f t="shared" si="380"/>
        <v>PENDIENTE EJECUTORIA</v>
      </c>
      <c r="CB2006" s="59" t="str">
        <f t="shared" si="377"/>
        <v/>
      </c>
      <c r="CC2006" s="36"/>
      <c r="CD2006" s="40"/>
      <c r="CE2006" s="46"/>
      <c r="CF2006" s="40"/>
      <c r="CG2006" s="40"/>
      <c r="CH2006" s="40"/>
      <c r="CI2006" s="36"/>
      <c r="CJ2006" s="47"/>
      <c r="CK2006" s="40"/>
      <c r="CL2006" s="40"/>
      <c r="CM2006" s="40"/>
      <c r="CN2006" s="40"/>
    </row>
    <row r="2007" spans="1:92" ht="42.75" hidden="1">
      <c r="A2007" s="49" t="str">
        <f t="shared" si="381"/>
        <v>SIN GESTIÓN</v>
      </c>
      <c r="B2007" s="58"/>
      <c r="C2007" s="37"/>
      <c r="D2007" s="37"/>
      <c r="E2007" s="49" t="str">
        <f t="shared" si="382"/>
        <v>PENDIENTE NOTIFICACIÓN</v>
      </c>
      <c r="F2007" s="141" t="str">
        <f t="shared" si="383"/>
        <v>PENDIENTE NOTIFICACIÓN</v>
      </c>
      <c r="G2007" s="49" t="str">
        <f t="shared" si="384"/>
        <v/>
      </c>
      <c r="H2007" s="51" t="str">
        <f ca="1">IF(
L2007="",
"",
IF(
NETWORKDAYS(L2007,IF(M2007&lt;&gt;"",M2007,TODAY()),FESTIVOS_CO!A:A)&gt;2,
"VENCIDO",
IF(
NETWORKDAYS(L2007,IF(M2007&lt;&gt;"",M2007,TODAY()),FESTIVOS_CO!A:A)=2,
"ALERTA",
"A TIEMPO"
)))</f>
        <v/>
      </c>
      <c r="I2007" s="40"/>
      <c r="J2007" s="36"/>
      <c r="K2007" s="37"/>
      <c r="L2007" s="50"/>
      <c r="M2007" s="37"/>
      <c r="N2007" s="52"/>
      <c r="O2007" s="52"/>
      <c r="P2007" s="36"/>
      <c r="Q2007" s="36"/>
      <c r="R2007" s="40"/>
      <c r="S2007" s="36"/>
      <c r="T2007" s="40"/>
      <c r="U2007" s="40"/>
      <c r="V2007" s="81"/>
      <c r="W2007" s="40"/>
      <c r="X2007" s="40"/>
      <c r="Y2007" s="40"/>
      <c r="Z2007" s="38" t="str">
        <f>IFERROR(VLOOKUP(Y2007,DIRECTORIO!A:B,2,FALSE),"")</f>
        <v/>
      </c>
      <c r="AA2007" s="40"/>
      <c r="AB2007" s="40"/>
      <c r="AC2007" s="40"/>
      <c r="AD2007" s="40"/>
      <c r="AE2007" s="40"/>
      <c r="AF2007" s="40"/>
      <c r="AG2007" s="41" t="s">
        <v>109</v>
      </c>
      <c r="AH2007" s="42"/>
      <c r="AI2007" s="54" t="str">
        <f t="shared" ca="1" si="385"/>
        <v>PENDIENTE NOTIFICACIÓN ELECTRÓNICA</v>
      </c>
      <c r="AJ2007" s="37"/>
      <c r="AK2007" s="37"/>
      <c r="AL2007" s="37"/>
      <c r="AM2007" s="53" t="str">
        <f>IF(AK2007="","",WORKDAY(AK2007,5,FESTIVOS_CO!A:A))</f>
        <v/>
      </c>
      <c r="AN2007" s="37"/>
      <c r="AO2007" s="37"/>
      <c r="AP2007" s="54" t="str">
        <f t="shared" ca="1" si="378"/>
        <v>NO APLICA</v>
      </c>
      <c r="AQ2007" s="36"/>
      <c r="AR2007" s="43"/>
      <c r="AS2007" s="37"/>
      <c r="AT2007" s="36"/>
      <c r="AU2007" s="37"/>
      <c r="AV2007" s="36"/>
      <c r="AW2007" s="36"/>
      <c r="AX2007" s="37"/>
      <c r="AY2007" s="140" t="str">
        <f>IF(AU2007="","",WORKDAY(AU2007,5,FESTIVOS_CO!A:A))</f>
        <v/>
      </c>
      <c r="AZ2007" s="54" t="str">
        <f t="shared" ca="1" si="387"/>
        <v>NO APLICA</v>
      </c>
      <c r="BA2007" s="55" t="str">
        <f>IF(AX2007="","",WORKDAY(AX2007,5,FESTIVOS_CO!A:A))</f>
        <v/>
      </c>
      <c r="BB2007" s="39"/>
      <c r="BC2007" s="40"/>
      <c r="BD2007" s="40"/>
      <c r="BE2007" s="56" t="str">
        <f t="shared" ca="1" si="376"/>
        <v>NO APLICA</v>
      </c>
      <c r="BF2007" s="37"/>
      <c r="BG2007" s="45"/>
      <c r="BH2007" s="37"/>
      <c r="BI2007" s="36"/>
      <c r="BJ2007" s="37"/>
      <c r="BK2007" s="36"/>
      <c r="BL2007" s="36"/>
      <c r="BM2007" s="53" t="str">
        <f>IF(BJ2007="","",WORKDAY(BJ2007,5,FESTIVOS_CO!A:A))</f>
        <v/>
      </c>
      <c r="BN2007" s="57" t="str">
        <f t="shared" ca="1" si="386"/>
        <v>PENDIENTE HACER AVISO</v>
      </c>
      <c r="BO2007" s="54" t="str">
        <f t="shared" ca="1" si="379"/>
        <v>EN TRÁMITE NOTIF. POR AVISO</v>
      </c>
      <c r="BP2007" s="37"/>
      <c r="BQ2007" s="53" t="str">
        <f>IF(BP2007="","",WORKDAY(BP2007,5,FESTIVOS_CO!A:A))</f>
        <v/>
      </c>
      <c r="BR2007" s="37"/>
      <c r="BS2007" s="36"/>
      <c r="BT2007" s="38"/>
      <c r="BU2007" s="58" t="e">
        <f>VLOOKUP(BT2007,Hoja2!$C:$D,2,0)</f>
        <v>#N/A</v>
      </c>
      <c r="BV2007" s="80" t="str">
        <f>IF(
AND(AO2007="",BD2007="",BQ2007=""),
"EN PROCESO NOTIFICACION / COMUNICACION",
IF(
BT2007="",
"NO APLICA",
IF(
BU2007=60,
IF(AO2007&lt;&gt;"",AO2007,IF(BD2007&lt;&gt;"",BD2007,BQ2007))+60,
WORKDAY(
IF(AO2007&lt;&gt;"",AO2007,IF(BD2007&lt;&gt;"",BD2007,BQ2007)),
BU2007,
FESTIVOS_CO!A:A
)
)
))</f>
        <v>EN PROCESO NOTIFICACION / COMUNICACION</v>
      </c>
      <c r="BW2007" s="44"/>
      <c r="BX2007" s="53"/>
      <c r="BY2007" s="45"/>
      <c r="BZ2007" s="37"/>
      <c r="CA2007" s="54" t="str">
        <f t="shared" si="380"/>
        <v>PENDIENTE EJECUTORIA</v>
      </c>
      <c r="CB2007" s="59" t="str">
        <f t="shared" si="377"/>
        <v/>
      </c>
      <c r="CC2007" s="36"/>
      <c r="CD2007" s="40"/>
      <c r="CE2007" s="46"/>
      <c r="CF2007" s="40"/>
      <c r="CG2007" s="40"/>
      <c r="CH2007" s="40"/>
      <c r="CI2007" s="36"/>
      <c r="CJ2007" s="47"/>
      <c r="CK2007" s="40"/>
      <c r="CL2007" s="40"/>
      <c r="CM2007" s="40"/>
      <c r="CN2007" s="40"/>
    </row>
    <row r="2008" spans="1:92" ht="42.75" hidden="1">
      <c r="A2008" s="49" t="str">
        <f t="shared" si="381"/>
        <v>SIN GESTIÓN</v>
      </c>
      <c r="B2008" s="58"/>
      <c r="C2008" s="37"/>
      <c r="D2008" s="37"/>
      <c r="E2008" s="49" t="str">
        <f t="shared" si="382"/>
        <v>PENDIENTE NOTIFICACIÓN</v>
      </c>
      <c r="F2008" s="141" t="str">
        <f t="shared" si="383"/>
        <v>PENDIENTE NOTIFICACIÓN</v>
      </c>
      <c r="G2008" s="49" t="str">
        <f t="shared" si="384"/>
        <v/>
      </c>
      <c r="H2008" s="51" t="str">
        <f ca="1">IF(
L2008="",
"",
IF(
NETWORKDAYS(L2008,IF(M2008&lt;&gt;"",M2008,TODAY()),FESTIVOS_CO!A:A)&gt;2,
"VENCIDO",
IF(
NETWORKDAYS(L2008,IF(M2008&lt;&gt;"",M2008,TODAY()),FESTIVOS_CO!A:A)=2,
"ALERTA",
"A TIEMPO"
)))</f>
        <v/>
      </c>
      <c r="I2008" s="40"/>
      <c r="J2008" s="36"/>
      <c r="K2008" s="37"/>
      <c r="L2008" s="50"/>
      <c r="M2008" s="37"/>
      <c r="N2008" s="52"/>
      <c r="O2008" s="52"/>
      <c r="P2008" s="36"/>
      <c r="Q2008" s="36"/>
      <c r="R2008" s="40"/>
      <c r="S2008" s="36"/>
      <c r="T2008" s="40"/>
      <c r="U2008" s="40"/>
      <c r="V2008" s="81"/>
      <c r="W2008" s="40"/>
      <c r="X2008" s="40"/>
      <c r="Y2008" s="40"/>
      <c r="Z2008" s="38" t="str">
        <f>IFERROR(VLOOKUP(Y2008,DIRECTORIO!A:B,2,FALSE),"")</f>
        <v/>
      </c>
      <c r="AA2008" s="40"/>
      <c r="AB2008" s="40"/>
      <c r="AC2008" s="40"/>
      <c r="AD2008" s="40"/>
      <c r="AE2008" s="40"/>
      <c r="AF2008" s="40"/>
      <c r="AG2008" s="41" t="s">
        <v>109</v>
      </c>
      <c r="AH2008" s="42"/>
      <c r="AI2008" s="54" t="str">
        <f t="shared" ca="1" si="385"/>
        <v>PENDIENTE NOTIFICACIÓN ELECTRÓNICA</v>
      </c>
      <c r="AJ2008" s="37"/>
      <c r="AK2008" s="37"/>
      <c r="AL2008" s="37"/>
      <c r="AM2008" s="53" t="str">
        <f>IF(AK2008="","",WORKDAY(AK2008,5,FESTIVOS_CO!A:A))</f>
        <v/>
      </c>
      <c r="AN2008" s="37"/>
      <c r="AO2008" s="37"/>
      <c r="AP2008" s="54" t="str">
        <f t="shared" ca="1" si="378"/>
        <v>NO APLICA</v>
      </c>
      <c r="AQ2008" s="36"/>
      <c r="AR2008" s="43"/>
      <c r="AS2008" s="37"/>
      <c r="AT2008" s="36"/>
      <c r="AU2008" s="37"/>
      <c r="AV2008" s="36"/>
      <c r="AW2008" s="36"/>
      <c r="AX2008" s="37"/>
      <c r="AY2008" s="140" t="str">
        <f>IF(AU2008="","",WORKDAY(AU2008,5,FESTIVOS_CO!A:A))</f>
        <v/>
      </c>
      <c r="AZ2008" s="54" t="str">
        <f t="shared" ca="1" si="387"/>
        <v>NO APLICA</v>
      </c>
      <c r="BA2008" s="55" t="str">
        <f>IF(AX2008="","",WORKDAY(AX2008,5,FESTIVOS_CO!A:A))</f>
        <v/>
      </c>
      <c r="BB2008" s="39"/>
      <c r="BC2008" s="40"/>
      <c r="BD2008" s="40"/>
      <c r="BE2008" s="56" t="str">
        <f t="shared" ca="1" si="376"/>
        <v>NO APLICA</v>
      </c>
      <c r="BF2008" s="37"/>
      <c r="BG2008" s="45"/>
      <c r="BH2008" s="37"/>
      <c r="BI2008" s="36"/>
      <c r="BJ2008" s="37"/>
      <c r="BK2008" s="36"/>
      <c r="BL2008" s="36"/>
      <c r="BM2008" s="53" t="str">
        <f>IF(BJ2008="","",WORKDAY(BJ2008,5,FESTIVOS_CO!A:A))</f>
        <v/>
      </c>
      <c r="BN2008" s="57" t="str">
        <f t="shared" ca="1" si="386"/>
        <v>PENDIENTE HACER AVISO</v>
      </c>
      <c r="BO2008" s="54" t="str">
        <f t="shared" ca="1" si="379"/>
        <v>EN TRÁMITE NOTIF. POR AVISO</v>
      </c>
      <c r="BP2008" s="37"/>
      <c r="BQ2008" s="53" t="str">
        <f>IF(BP2008="","",WORKDAY(BP2008,5,FESTIVOS_CO!A:A))</f>
        <v/>
      </c>
      <c r="BR2008" s="37"/>
      <c r="BS2008" s="36"/>
      <c r="BT2008" s="38"/>
      <c r="BU2008" s="58" t="e">
        <f>VLOOKUP(BT2008,Hoja2!$C:$D,2,0)</f>
        <v>#N/A</v>
      </c>
      <c r="BV2008" s="80" t="str">
        <f>IF(
AND(AO2008="",BD2008="",BQ2008=""),
"EN PROCESO NOTIFICACION / COMUNICACION",
IF(
BT2008="",
"NO APLICA",
IF(
BU2008=60,
IF(AO2008&lt;&gt;"",AO2008,IF(BD2008&lt;&gt;"",BD2008,BQ2008))+60,
WORKDAY(
IF(AO2008&lt;&gt;"",AO2008,IF(BD2008&lt;&gt;"",BD2008,BQ2008)),
BU2008,
FESTIVOS_CO!A:A
)
)
))</f>
        <v>EN PROCESO NOTIFICACION / COMUNICACION</v>
      </c>
      <c r="BW2008" s="44"/>
      <c r="BX2008" s="53"/>
      <c r="BY2008" s="45"/>
      <c r="BZ2008" s="37"/>
      <c r="CA2008" s="54" t="str">
        <f t="shared" si="380"/>
        <v>PENDIENTE EJECUTORIA</v>
      </c>
      <c r="CB2008" s="59" t="str">
        <f t="shared" si="377"/>
        <v/>
      </c>
      <c r="CC2008" s="36"/>
      <c r="CD2008" s="40"/>
      <c r="CE2008" s="46"/>
      <c r="CF2008" s="40"/>
      <c r="CG2008" s="40"/>
      <c r="CH2008" s="40"/>
      <c r="CI2008" s="36"/>
      <c r="CJ2008" s="47"/>
      <c r="CK2008" s="40"/>
      <c r="CL2008" s="40"/>
      <c r="CM2008" s="40"/>
      <c r="CN2008" s="40"/>
    </row>
    <row r="2009" spans="1:92" ht="42.75" hidden="1">
      <c r="A2009" s="49" t="str">
        <f t="shared" si="381"/>
        <v>SIN GESTIÓN</v>
      </c>
      <c r="B2009" s="58"/>
      <c r="C2009" s="37"/>
      <c r="D2009" s="37"/>
      <c r="E2009" s="49" t="str">
        <f t="shared" si="382"/>
        <v>PENDIENTE NOTIFICACIÓN</v>
      </c>
      <c r="F2009" s="141" t="str">
        <f t="shared" si="383"/>
        <v>PENDIENTE NOTIFICACIÓN</v>
      </c>
      <c r="G2009" s="49" t="str">
        <f t="shared" si="384"/>
        <v/>
      </c>
      <c r="H2009" s="51" t="str">
        <f ca="1">IF(
L2009="",
"",
IF(
NETWORKDAYS(L2009,IF(M2009&lt;&gt;"",M2009,TODAY()),FESTIVOS_CO!A:A)&gt;2,
"VENCIDO",
IF(
NETWORKDAYS(L2009,IF(M2009&lt;&gt;"",M2009,TODAY()),FESTIVOS_CO!A:A)=2,
"ALERTA",
"A TIEMPO"
)))</f>
        <v/>
      </c>
      <c r="I2009" s="40"/>
      <c r="J2009" s="36"/>
      <c r="K2009" s="37"/>
      <c r="L2009" s="50"/>
      <c r="M2009" s="37"/>
      <c r="N2009" s="52"/>
      <c r="O2009" s="52"/>
      <c r="P2009" s="36"/>
      <c r="Q2009" s="36"/>
      <c r="R2009" s="40"/>
      <c r="S2009" s="36"/>
      <c r="T2009" s="40"/>
      <c r="U2009" s="40"/>
      <c r="V2009" s="81"/>
      <c r="W2009" s="40"/>
      <c r="X2009" s="40"/>
      <c r="Y2009" s="40"/>
      <c r="Z2009" s="38" t="str">
        <f>IFERROR(VLOOKUP(Y2009,DIRECTORIO!A:B,2,FALSE),"")</f>
        <v/>
      </c>
      <c r="AA2009" s="40"/>
      <c r="AB2009" s="40"/>
      <c r="AC2009" s="40"/>
      <c r="AD2009" s="40"/>
      <c r="AE2009" s="40"/>
      <c r="AF2009" s="40"/>
      <c r="AG2009" s="41" t="s">
        <v>109</v>
      </c>
      <c r="AH2009" s="42"/>
      <c r="AI2009" s="54" t="str">
        <f t="shared" ca="1" si="385"/>
        <v>PENDIENTE NOTIFICACIÓN ELECTRÓNICA</v>
      </c>
      <c r="AJ2009" s="37"/>
      <c r="AK2009" s="37"/>
      <c r="AL2009" s="37"/>
      <c r="AM2009" s="53" t="str">
        <f>IF(AK2009="","",WORKDAY(AK2009,5,FESTIVOS_CO!A:A))</f>
        <v/>
      </c>
      <c r="AN2009" s="37"/>
      <c r="AO2009" s="37"/>
      <c r="AP2009" s="54" t="str">
        <f t="shared" ca="1" si="378"/>
        <v>NO APLICA</v>
      </c>
      <c r="AQ2009" s="36"/>
      <c r="AR2009" s="43"/>
      <c r="AS2009" s="37"/>
      <c r="AT2009" s="36"/>
      <c r="AU2009" s="37"/>
      <c r="AV2009" s="36"/>
      <c r="AW2009" s="36"/>
      <c r="AX2009" s="37"/>
      <c r="AY2009" s="140" t="str">
        <f>IF(AU2009="","",WORKDAY(AU2009,5,FESTIVOS_CO!A:A))</f>
        <v/>
      </c>
      <c r="AZ2009" s="54" t="str">
        <f t="shared" ca="1" si="387"/>
        <v>NO APLICA</v>
      </c>
      <c r="BA2009" s="55" t="str">
        <f>IF(AX2009="","",WORKDAY(AX2009,5,FESTIVOS_CO!A:A))</f>
        <v/>
      </c>
      <c r="BB2009" s="39"/>
      <c r="BC2009" s="40"/>
      <c r="BD2009" s="40"/>
      <c r="BE2009" s="56" t="str">
        <f t="shared" ca="1" si="376"/>
        <v>NO APLICA</v>
      </c>
      <c r="BF2009" s="37"/>
      <c r="BG2009" s="45"/>
      <c r="BH2009" s="37"/>
      <c r="BI2009" s="36"/>
      <c r="BJ2009" s="37"/>
      <c r="BK2009" s="36"/>
      <c r="BL2009" s="36"/>
      <c r="BM2009" s="53" t="str">
        <f>IF(BJ2009="","",WORKDAY(BJ2009,5,FESTIVOS_CO!A:A))</f>
        <v/>
      </c>
      <c r="BN2009" s="57" t="str">
        <f t="shared" ca="1" si="386"/>
        <v>PENDIENTE HACER AVISO</v>
      </c>
      <c r="BO2009" s="54" t="str">
        <f t="shared" ca="1" si="379"/>
        <v>EN TRÁMITE NOTIF. POR AVISO</v>
      </c>
      <c r="BP2009" s="37"/>
      <c r="BQ2009" s="53" t="str">
        <f>IF(BP2009="","",WORKDAY(BP2009,5,FESTIVOS_CO!A:A))</f>
        <v/>
      </c>
      <c r="BR2009" s="37"/>
      <c r="BS2009" s="36"/>
      <c r="BT2009" s="38"/>
      <c r="BU2009" s="58" t="e">
        <f>VLOOKUP(BT2009,Hoja2!$C:$D,2,0)</f>
        <v>#N/A</v>
      </c>
      <c r="BV2009" s="80" t="str">
        <f>IF(
AND(AO2009="",BD2009="",BQ2009=""),
"EN PROCESO NOTIFICACION / COMUNICACION",
IF(
BT2009="",
"NO APLICA",
IF(
BU2009=60,
IF(AO2009&lt;&gt;"",AO2009,IF(BD2009&lt;&gt;"",BD2009,BQ2009))+60,
WORKDAY(
IF(AO2009&lt;&gt;"",AO2009,IF(BD2009&lt;&gt;"",BD2009,BQ2009)),
BU2009,
FESTIVOS_CO!A:A
)
)
))</f>
        <v>EN PROCESO NOTIFICACION / COMUNICACION</v>
      </c>
      <c r="BW2009" s="44"/>
      <c r="BX2009" s="53"/>
      <c r="BY2009" s="45"/>
      <c r="BZ2009" s="37"/>
      <c r="CA2009" s="54" t="str">
        <f t="shared" si="380"/>
        <v>PENDIENTE EJECUTORIA</v>
      </c>
      <c r="CB2009" s="59" t="str">
        <f t="shared" si="377"/>
        <v/>
      </c>
      <c r="CC2009" s="36"/>
      <c r="CD2009" s="40"/>
      <c r="CE2009" s="46"/>
      <c r="CF2009" s="40"/>
      <c r="CG2009" s="40"/>
      <c r="CH2009" s="40"/>
      <c r="CI2009" s="36"/>
      <c r="CJ2009" s="47"/>
      <c r="CK2009" s="40"/>
      <c r="CL2009" s="40"/>
      <c r="CM2009" s="40"/>
      <c r="CN2009" s="40"/>
    </row>
    <row r="2010" spans="1:92" ht="42.75" hidden="1">
      <c r="A2010" s="49" t="str">
        <f t="shared" si="381"/>
        <v>SIN GESTIÓN</v>
      </c>
      <c r="B2010" s="58"/>
      <c r="C2010" s="37"/>
      <c r="D2010" s="37"/>
      <c r="E2010" s="49" t="str">
        <f t="shared" si="382"/>
        <v>PENDIENTE NOTIFICACIÓN</v>
      </c>
      <c r="F2010" s="141" t="str">
        <f t="shared" si="383"/>
        <v>PENDIENTE NOTIFICACIÓN</v>
      </c>
      <c r="G2010" s="49" t="str">
        <f t="shared" si="384"/>
        <v/>
      </c>
      <c r="H2010" s="51" t="str">
        <f ca="1">IF(
L2010="",
"",
IF(
NETWORKDAYS(L2010,IF(M2010&lt;&gt;"",M2010,TODAY()),FESTIVOS_CO!A:A)&gt;2,
"VENCIDO",
IF(
NETWORKDAYS(L2010,IF(M2010&lt;&gt;"",M2010,TODAY()),FESTIVOS_CO!A:A)=2,
"ALERTA",
"A TIEMPO"
)))</f>
        <v/>
      </c>
      <c r="I2010" s="40"/>
      <c r="J2010" s="36"/>
      <c r="K2010" s="37"/>
      <c r="L2010" s="50"/>
      <c r="M2010" s="37"/>
      <c r="N2010" s="52"/>
      <c r="O2010" s="52"/>
      <c r="P2010" s="36"/>
      <c r="Q2010" s="36"/>
      <c r="R2010" s="40"/>
      <c r="S2010" s="36"/>
      <c r="T2010" s="40"/>
      <c r="U2010" s="40"/>
      <c r="V2010" s="81"/>
      <c r="W2010" s="40"/>
      <c r="X2010" s="40"/>
      <c r="Y2010" s="40"/>
      <c r="Z2010" s="38" t="str">
        <f>IFERROR(VLOOKUP(Y2010,DIRECTORIO!A:B,2,FALSE),"")</f>
        <v/>
      </c>
      <c r="AA2010" s="40"/>
      <c r="AB2010" s="40"/>
      <c r="AC2010" s="40"/>
      <c r="AD2010" s="40"/>
      <c r="AE2010" s="40"/>
      <c r="AF2010" s="40"/>
      <c r="AG2010" s="41" t="s">
        <v>109</v>
      </c>
      <c r="AH2010" s="42"/>
      <c r="AI2010" s="54" t="str">
        <f t="shared" ca="1" si="385"/>
        <v>PENDIENTE NOTIFICACIÓN ELECTRÓNICA</v>
      </c>
      <c r="AJ2010" s="37"/>
      <c r="AK2010" s="37"/>
      <c r="AL2010" s="37"/>
      <c r="AM2010" s="53" t="str">
        <f>IF(AK2010="","",WORKDAY(AK2010,5,FESTIVOS_CO!A:A))</f>
        <v/>
      </c>
      <c r="AN2010" s="37"/>
      <c r="AO2010" s="37"/>
      <c r="AP2010" s="54" t="str">
        <f t="shared" ca="1" si="378"/>
        <v>NO APLICA</v>
      </c>
      <c r="AQ2010" s="36"/>
      <c r="AR2010" s="43"/>
      <c r="AS2010" s="37"/>
      <c r="AT2010" s="36"/>
      <c r="AU2010" s="37"/>
      <c r="AV2010" s="36"/>
      <c r="AW2010" s="36"/>
      <c r="AX2010" s="37"/>
      <c r="AY2010" s="140" t="str">
        <f>IF(AU2010="","",WORKDAY(AU2010,5,FESTIVOS_CO!A:A))</f>
        <v/>
      </c>
      <c r="AZ2010" s="54" t="str">
        <f t="shared" ca="1" si="387"/>
        <v>NO APLICA</v>
      </c>
      <c r="BA2010" s="55" t="str">
        <f>IF(AX2010="","",WORKDAY(AX2010,5,FESTIVOS_CO!A:A))</f>
        <v/>
      </c>
      <c r="BB2010" s="39"/>
      <c r="BC2010" s="40"/>
      <c r="BD2010" s="40"/>
      <c r="BE2010" s="56" t="str">
        <f t="shared" ca="1" si="376"/>
        <v>NO APLICA</v>
      </c>
      <c r="BF2010" s="37"/>
      <c r="BG2010" s="45"/>
      <c r="BH2010" s="37"/>
      <c r="BI2010" s="36"/>
      <c r="BJ2010" s="37"/>
      <c r="BK2010" s="36"/>
      <c r="BL2010" s="36"/>
      <c r="BM2010" s="53" t="str">
        <f>IF(BJ2010="","",WORKDAY(BJ2010,5,FESTIVOS_CO!A:A))</f>
        <v/>
      </c>
      <c r="BN2010" s="57" t="str">
        <f t="shared" ca="1" si="386"/>
        <v>PENDIENTE HACER AVISO</v>
      </c>
      <c r="BO2010" s="54" t="str">
        <f t="shared" ca="1" si="379"/>
        <v>EN TRÁMITE NOTIF. POR AVISO</v>
      </c>
      <c r="BP2010" s="37"/>
      <c r="BQ2010" s="53" t="str">
        <f>IF(BP2010="","",WORKDAY(BP2010,5,FESTIVOS_CO!A:A))</f>
        <v/>
      </c>
      <c r="BR2010" s="37"/>
      <c r="BS2010" s="36"/>
      <c r="BT2010" s="38"/>
      <c r="BU2010" s="58" t="e">
        <f>VLOOKUP(BT2010,Hoja2!$C:$D,2,0)</f>
        <v>#N/A</v>
      </c>
      <c r="BV2010" s="80" t="str">
        <f>IF(
AND(AO2010="",BD2010="",BQ2010=""),
"EN PROCESO NOTIFICACION / COMUNICACION",
IF(
BT2010="",
"NO APLICA",
IF(
BU2010=60,
IF(AO2010&lt;&gt;"",AO2010,IF(BD2010&lt;&gt;"",BD2010,BQ2010))+60,
WORKDAY(
IF(AO2010&lt;&gt;"",AO2010,IF(BD2010&lt;&gt;"",BD2010,BQ2010)),
BU2010,
FESTIVOS_CO!A:A
)
)
))</f>
        <v>EN PROCESO NOTIFICACION / COMUNICACION</v>
      </c>
      <c r="BW2010" s="44"/>
      <c r="BX2010" s="53"/>
      <c r="BY2010" s="45"/>
      <c r="BZ2010" s="37"/>
      <c r="CA2010" s="54" t="str">
        <f t="shared" si="380"/>
        <v>PENDIENTE EJECUTORIA</v>
      </c>
      <c r="CB2010" s="59" t="str">
        <f t="shared" si="377"/>
        <v/>
      </c>
      <c r="CC2010" s="36"/>
      <c r="CD2010" s="40"/>
      <c r="CE2010" s="46"/>
      <c r="CF2010" s="40"/>
      <c r="CG2010" s="40"/>
      <c r="CH2010" s="40"/>
      <c r="CI2010" s="36"/>
      <c r="CJ2010" s="47"/>
      <c r="CK2010" s="40"/>
      <c r="CL2010" s="40"/>
      <c r="CM2010" s="40"/>
      <c r="CN2010" s="40"/>
    </row>
    <row r="2011" spans="1:92" ht="42.75" hidden="1">
      <c r="A2011" s="49" t="str">
        <f t="shared" si="381"/>
        <v>SIN GESTIÓN</v>
      </c>
      <c r="B2011" s="58"/>
      <c r="C2011" s="37"/>
      <c r="D2011" s="37"/>
      <c r="E2011" s="49" t="str">
        <f t="shared" si="382"/>
        <v>PENDIENTE NOTIFICACIÓN</v>
      </c>
      <c r="F2011" s="141" t="str">
        <f t="shared" si="383"/>
        <v>PENDIENTE NOTIFICACIÓN</v>
      </c>
      <c r="G2011" s="49" t="str">
        <f t="shared" si="384"/>
        <v/>
      </c>
      <c r="H2011" s="51" t="str">
        <f ca="1">IF(
L2011="",
"",
IF(
NETWORKDAYS(L2011,IF(M2011&lt;&gt;"",M2011,TODAY()),FESTIVOS_CO!A:A)&gt;2,
"VENCIDO",
IF(
NETWORKDAYS(L2011,IF(M2011&lt;&gt;"",M2011,TODAY()),FESTIVOS_CO!A:A)=2,
"ALERTA",
"A TIEMPO"
)))</f>
        <v/>
      </c>
      <c r="I2011" s="40"/>
      <c r="J2011" s="36"/>
      <c r="K2011" s="37"/>
      <c r="L2011" s="50"/>
      <c r="M2011" s="37"/>
      <c r="N2011" s="52"/>
      <c r="O2011" s="52"/>
      <c r="P2011" s="36"/>
      <c r="Q2011" s="36"/>
      <c r="R2011" s="40"/>
      <c r="S2011" s="36"/>
      <c r="T2011" s="40"/>
      <c r="U2011" s="40"/>
      <c r="V2011" s="81"/>
      <c r="W2011" s="40"/>
      <c r="X2011" s="40"/>
      <c r="Y2011" s="40"/>
      <c r="Z2011" s="38" t="str">
        <f>IFERROR(VLOOKUP(Y2011,DIRECTORIO!A:B,2,FALSE),"")</f>
        <v/>
      </c>
      <c r="AA2011" s="40"/>
      <c r="AB2011" s="40"/>
      <c r="AC2011" s="40"/>
      <c r="AD2011" s="40"/>
      <c r="AE2011" s="40"/>
      <c r="AF2011" s="40"/>
      <c r="AG2011" s="41" t="s">
        <v>109</v>
      </c>
      <c r="AH2011" s="42"/>
      <c r="AI2011" s="54" t="str">
        <f t="shared" ca="1" si="385"/>
        <v>PENDIENTE NOTIFICACIÓN ELECTRÓNICA</v>
      </c>
      <c r="AJ2011" s="37"/>
      <c r="AK2011" s="37"/>
      <c r="AL2011" s="37"/>
      <c r="AM2011" s="53" t="str">
        <f>IF(AK2011="","",WORKDAY(AK2011,5,FESTIVOS_CO!A:A))</f>
        <v/>
      </c>
      <c r="AN2011" s="37"/>
      <c r="AO2011" s="37"/>
      <c r="AP2011" s="54" t="str">
        <f t="shared" ca="1" si="378"/>
        <v>NO APLICA</v>
      </c>
      <c r="AQ2011" s="36"/>
      <c r="AR2011" s="43"/>
      <c r="AS2011" s="37"/>
      <c r="AT2011" s="36"/>
      <c r="AU2011" s="37"/>
      <c r="AV2011" s="36"/>
      <c r="AW2011" s="36"/>
      <c r="AX2011" s="37"/>
      <c r="AY2011" s="140" t="str">
        <f>IF(AU2011="","",WORKDAY(AU2011,5,FESTIVOS_CO!A:A))</f>
        <v/>
      </c>
      <c r="AZ2011" s="54" t="str">
        <f t="shared" ca="1" si="387"/>
        <v>NO APLICA</v>
      </c>
      <c r="BA2011" s="55" t="str">
        <f>IF(AX2011="","",WORKDAY(AX2011,5,FESTIVOS_CO!A:A))</f>
        <v/>
      </c>
      <c r="BB2011" s="39"/>
      <c r="BC2011" s="40"/>
      <c r="BD2011" s="40"/>
      <c r="BE2011" s="56" t="str">
        <f t="shared" ref="BE2011:BE2074" ca="1" si="388">IF(AZ2011="NO PROCEDE",
"NO PROCEDE",IF(OR(AZ2011="HACER AVISO",BB2011="NO"),
"HACER AVISO",
"NO APLICA"))</f>
        <v>NO APLICA</v>
      </c>
      <c r="BF2011" s="37"/>
      <c r="BG2011" s="45"/>
      <c r="BH2011" s="37"/>
      <c r="BI2011" s="36"/>
      <c r="BJ2011" s="37"/>
      <c r="BK2011" s="36"/>
      <c r="BL2011" s="36"/>
      <c r="BM2011" s="53" t="str">
        <f>IF(BJ2011="","",WORKDAY(BJ2011,5,FESTIVOS_CO!A:A))</f>
        <v/>
      </c>
      <c r="BN2011" s="57" t="str">
        <f t="shared" ca="1" si="386"/>
        <v>PENDIENTE HACER AVISO</v>
      </c>
      <c r="BO2011" s="54" t="str">
        <f t="shared" ca="1" si="379"/>
        <v>EN TRÁMITE NOTIF. POR AVISO</v>
      </c>
      <c r="BP2011" s="37"/>
      <c r="BQ2011" s="53" t="str">
        <f>IF(BP2011="","",WORKDAY(BP2011,5,FESTIVOS_CO!A:A))</f>
        <v/>
      </c>
      <c r="BR2011" s="37"/>
      <c r="BS2011" s="36"/>
      <c r="BT2011" s="38"/>
      <c r="BU2011" s="58" t="e">
        <f>VLOOKUP(BT2011,Hoja2!$C:$D,2,0)</f>
        <v>#N/A</v>
      </c>
      <c r="BV2011" s="80" t="str">
        <f>IF(
AND(AO2011="",BD2011="",BQ2011=""),
"EN PROCESO NOTIFICACION / COMUNICACION",
IF(
BT2011="",
"NO APLICA",
IF(
BU2011=60,
IF(AO2011&lt;&gt;"",AO2011,IF(BD2011&lt;&gt;"",BD2011,BQ2011))+60,
WORKDAY(
IF(AO2011&lt;&gt;"",AO2011,IF(BD2011&lt;&gt;"",BD2011,BQ2011)),
BU2011,
FESTIVOS_CO!A:A
)
)
))</f>
        <v>EN PROCESO NOTIFICACION / COMUNICACION</v>
      </c>
      <c r="BW2011" s="44"/>
      <c r="BX2011" s="53"/>
      <c r="BY2011" s="45"/>
      <c r="BZ2011" s="37"/>
      <c r="CA2011" s="54" t="str">
        <f t="shared" si="380"/>
        <v>PENDIENTE EJECUTORIA</v>
      </c>
      <c r="CB2011" s="59" t="str">
        <f t="shared" ref="CB2011:CB2074" si="389">IF(CC2011="NO",
"NO APLICA",
IF(CC2011="SI",
IF(COUNTBLANK(CC2011:CH2011)&gt;0,
"PENDIENTE MEMORANDO",
"MEMORANDOS ENVIADOS"
),
IF(CI2011="NO",
"NO APLICA",
IF(CI2011="SI",
IF(COUNTBLANK(CJ2011:CN2011)&gt;0,
"PENDIENTES OFICIOS",
"OFICIOS ENVIADOS"
),
""
)
)
))</f>
        <v/>
      </c>
      <c r="CC2011" s="36"/>
      <c r="CD2011" s="40"/>
      <c r="CE2011" s="46"/>
      <c r="CF2011" s="40"/>
      <c r="CG2011" s="40"/>
      <c r="CH2011" s="40"/>
      <c r="CI2011" s="36"/>
      <c r="CJ2011" s="47"/>
      <c r="CK2011" s="40"/>
      <c r="CL2011" s="40"/>
      <c r="CM2011" s="40"/>
      <c r="CN2011" s="40"/>
    </row>
    <row r="2012" spans="1:92" ht="42.75" hidden="1">
      <c r="A2012" s="49" t="str">
        <f t="shared" si="381"/>
        <v>SIN GESTIÓN</v>
      </c>
      <c r="B2012" s="58"/>
      <c r="C2012" s="37"/>
      <c r="D2012" s="37"/>
      <c r="E2012" s="49" t="str">
        <f t="shared" si="382"/>
        <v>PENDIENTE NOTIFICACIÓN</v>
      </c>
      <c r="F2012" s="141" t="str">
        <f t="shared" si="383"/>
        <v>PENDIENTE NOTIFICACIÓN</v>
      </c>
      <c r="G2012" s="49" t="str">
        <f t="shared" si="384"/>
        <v/>
      </c>
      <c r="H2012" s="51" t="str">
        <f ca="1">IF(
L2012="",
"",
IF(
NETWORKDAYS(L2012,IF(M2012&lt;&gt;"",M2012,TODAY()),FESTIVOS_CO!A:A)&gt;2,
"VENCIDO",
IF(
NETWORKDAYS(L2012,IF(M2012&lt;&gt;"",M2012,TODAY()),FESTIVOS_CO!A:A)=2,
"ALERTA",
"A TIEMPO"
)))</f>
        <v/>
      </c>
      <c r="I2012" s="40"/>
      <c r="J2012" s="36"/>
      <c r="K2012" s="37"/>
      <c r="L2012" s="50"/>
      <c r="M2012" s="37"/>
      <c r="N2012" s="52"/>
      <c r="O2012" s="52"/>
      <c r="P2012" s="36"/>
      <c r="Q2012" s="36"/>
      <c r="R2012" s="40"/>
      <c r="S2012" s="36"/>
      <c r="T2012" s="40"/>
      <c r="U2012" s="40"/>
      <c r="V2012" s="81"/>
      <c r="W2012" s="40"/>
      <c r="X2012" s="40"/>
      <c r="Y2012" s="40"/>
      <c r="Z2012" s="38" t="str">
        <f>IFERROR(VLOOKUP(Y2012,DIRECTORIO!A:B,2,FALSE),"")</f>
        <v/>
      </c>
      <c r="AA2012" s="40"/>
      <c r="AB2012" s="40"/>
      <c r="AC2012" s="40"/>
      <c r="AD2012" s="40"/>
      <c r="AE2012" s="40"/>
      <c r="AF2012" s="40"/>
      <c r="AG2012" s="41" t="s">
        <v>109</v>
      </c>
      <c r="AH2012" s="42"/>
      <c r="AI2012" s="54" t="str">
        <f t="shared" ca="1" si="385"/>
        <v>PENDIENTE NOTIFICACIÓN ELECTRÓNICA</v>
      </c>
      <c r="AJ2012" s="37"/>
      <c r="AK2012" s="37"/>
      <c r="AL2012" s="37"/>
      <c r="AM2012" s="53" t="str">
        <f>IF(AK2012="","",WORKDAY(AK2012,5,FESTIVOS_CO!A:A))</f>
        <v/>
      </c>
      <c r="AN2012" s="37"/>
      <c r="AO2012" s="37"/>
      <c r="AP2012" s="54" t="str">
        <f t="shared" ref="AP2012:AP2075" ca="1" si="390">IF(
ISNUMBER(SEARCH("PENDIENTE",UPPER(AI2012))),
"NO APLICA",
IF(
COUNTBLANK(AJ2012:AL2012)=COUNTA(AJ2012:AL2012),
"NO APLICA",
IF(
UPPER(AN2012)="SI",
"NO PROCEDE CITACION",
"NOTIFICAR POR CITACION"
)
)
)</f>
        <v>NO APLICA</v>
      </c>
      <c r="AQ2012" s="36"/>
      <c r="AR2012" s="43"/>
      <c r="AS2012" s="37"/>
      <c r="AT2012" s="36"/>
      <c r="AU2012" s="37"/>
      <c r="AV2012" s="36"/>
      <c r="AW2012" s="36"/>
      <c r="AX2012" s="37"/>
      <c r="AY2012" s="140" t="str">
        <f>IF(AU2012="","",WORKDAY(AU2012,5,FESTIVOS_CO!A:A))</f>
        <v/>
      </c>
      <c r="AZ2012" s="54" t="str">
        <f t="shared" ca="1" si="387"/>
        <v>NO APLICA</v>
      </c>
      <c r="BA2012" s="55" t="str">
        <f>IF(AX2012="","",WORKDAY(AX2012,5,FESTIVOS_CO!A:A))</f>
        <v/>
      </c>
      <c r="BB2012" s="39"/>
      <c r="BC2012" s="40"/>
      <c r="BD2012" s="40"/>
      <c r="BE2012" s="56" t="str">
        <f t="shared" ca="1" si="388"/>
        <v>NO APLICA</v>
      </c>
      <c r="BF2012" s="37"/>
      <c r="BG2012" s="45"/>
      <c r="BH2012" s="37"/>
      <c r="BI2012" s="36"/>
      <c r="BJ2012" s="37"/>
      <c r="BK2012" s="36"/>
      <c r="BL2012" s="36"/>
      <c r="BM2012" s="53" t="str">
        <f>IF(BJ2012="","",WORKDAY(BJ2012,5,FESTIVOS_CO!A:A))</f>
        <v/>
      </c>
      <c r="BN2012" s="57" t="str">
        <f t="shared" ca="1" si="386"/>
        <v>PENDIENTE HACER AVISO</v>
      </c>
      <c r="BO2012" s="54" t="str">
        <f t="shared" ca="1" si="379"/>
        <v>EN TRÁMITE NOTIF. POR AVISO</v>
      </c>
      <c r="BP2012" s="37"/>
      <c r="BQ2012" s="53" t="str">
        <f>IF(BP2012="","",WORKDAY(BP2012,5,FESTIVOS_CO!A:A))</f>
        <v/>
      </c>
      <c r="BR2012" s="37"/>
      <c r="BS2012" s="36"/>
      <c r="BT2012" s="38"/>
      <c r="BU2012" s="58" t="e">
        <f>VLOOKUP(BT2012,Hoja2!$C:$D,2,0)</f>
        <v>#N/A</v>
      </c>
      <c r="BV2012" s="80" t="str">
        <f>IF(
AND(AO2012="",BD2012="",BQ2012=""),
"EN PROCESO NOTIFICACION / COMUNICACION",
IF(
BT2012="",
"NO APLICA",
IF(
BU2012=60,
IF(AO2012&lt;&gt;"",AO2012,IF(BD2012&lt;&gt;"",BD2012,BQ2012))+60,
WORKDAY(
IF(AO2012&lt;&gt;"",AO2012,IF(BD2012&lt;&gt;"",BD2012,BQ2012)),
BU2012,
FESTIVOS_CO!A:A
)
)
))</f>
        <v>EN PROCESO NOTIFICACION / COMUNICACION</v>
      </c>
      <c r="BW2012" s="44"/>
      <c r="BX2012" s="53"/>
      <c r="BY2012" s="45"/>
      <c r="BZ2012" s="37"/>
      <c r="CA2012" s="54" t="str">
        <f t="shared" si="380"/>
        <v>PENDIENTE EJECUTORIA</v>
      </c>
      <c r="CB2012" s="59" t="str">
        <f t="shared" si="389"/>
        <v/>
      </c>
      <c r="CC2012" s="36"/>
      <c r="CD2012" s="40"/>
      <c r="CE2012" s="46"/>
      <c r="CF2012" s="40"/>
      <c r="CG2012" s="40"/>
      <c r="CH2012" s="40"/>
      <c r="CI2012" s="36"/>
      <c r="CJ2012" s="47"/>
      <c r="CK2012" s="40"/>
      <c r="CL2012" s="40"/>
      <c r="CM2012" s="40"/>
      <c r="CN2012" s="40"/>
    </row>
    <row r="2013" spans="1:92" ht="42.75" hidden="1">
      <c r="A2013" s="49" t="str">
        <f t="shared" si="381"/>
        <v>SIN GESTIÓN</v>
      </c>
      <c r="B2013" s="58"/>
      <c r="C2013" s="37"/>
      <c r="D2013" s="37"/>
      <c r="E2013" s="49" t="str">
        <f t="shared" si="382"/>
        <v>PENDIENTE NOTIFICACIÓN</v>
      </c>
      <c r="F2013" s="141" t="str">
        <f t="shared" si="383"/>
        <v>PENDIENTE NOTIFICACIÓN</v>
      </c>
      <c r="G2013" s="49" t="str">
        <f t="shared" si="384"/>
        <v/>
      </c>
      <c r="H2013" s="51" t="str">
        <f ca="1">IF(
L2013="",
"",
IF(
NETWORKDAYS(L2013,IF(M2013&lt;&gt;"",M2013,TODAY()),FESTIVOS_CO!A:A)&gt;2,
"VENCIDO",
IF(
NETWORKDAYS(L2013,IF(M2013&lt;&gt;"",M2013,TODAY()),FESTIVOS_CO!A:A)=2,
"ALERTA",
"A TIEMPO"
)))</f>
        <v/>
      </c>
      <c r="I2013" s="40"/>
      <c r="J2013" s="36"/>
      <c r="K2013" s="37"/>
      <c r="L2013" s="50"/>
      <c r="M2013" s="37"/>
      <c r="N2013" s="52"/>
      <c r="O2013" s="52"/>
      <c r="P2013" s="36"/>
      <c r="Q2013" s="36"/>
      <c r="R2013" s="40"/>
      <c r="S2013" s="36"/>
      <c r="T2013" s="40"/>
      <c r="U2013" s="40"/>
      <c r="V2013" s="81"/>
      <c r="W2013" s="40"/>
      <c r="X2013" s="40"/>
      <c r="Y2013" s="40"/>
      <c r="Z2013" s="38" t="str">
        <f>IFERROR(VLOOKUP(Y2013,DIRECTORIO!A:B,2,FALSE),"")</f>
        <v/>
      </c>
      <c r="AA2013" s="40"/>
      <c r="AB2013" s="40"/>
      <c r="AC2013" s="40"/>
      <c r="AD2013" s="40"/>
      <c r="AE2013" s="40"/>
      <c r="AF2013" s="40"/>
      <c r="AG2013" s="41" t="s">
        <v>109</v>
      </c>
      <c r="AH2013" s="42"/>
      <c r="AI2013" s="54" t="str">
        <f t="shared" ca="1" si="385"/>
        <v>PENDIENTE NOTIFICACIÓN ELECTRÓNICA</v>
      </c>
      <c r="AJ2013" s="37"/>
      <c r="AK2013" s="37"/>
      <c r="AL2013" s="37"/>
      <c r="AM2013" s="53" t="str">
        <f>IF(AK2013="","",WORKDAY(AK2013,5,FESTIVOS_CO!A:A))</f>
        <v/>
      </c>
      <c r="AN2013" s="37"/>
      <c r="AO2013" s="37"/>
      <c r="AP2013" s="54" t="str">
        <f t="shared" ca="1" si="390"/>
        <v>NO APLICA</v>
      </c>
      <c r="AQ2013" s="36"/>
      <c r="AR2013" s="43"/>
      <c r="AS2013" s="37"/>
      <c r="AT2013" s="36"/>
      <c r="AU2013" s="37"/>
      <c r="AV2013" s="36"/>
      <c r="AW2013" s="36"/>
      <c r="AX2013" s="37"/>
      <c r="AY2013" s="140" t="str">
        <f>IF(AU2013="","",WORKDAY(AU2013,5,FESTIVOS_CO!A:A))</f>
        <v/>
      </c>
      <c r="AZ2013" s="54" t="str">
        <f t="shared" ca="1" si="387"/>
        <v>NO APLICA</v>
      </c>
      <c r="BA2013" s="55" t="str">
        <f>IF(AX2013="","",WORKDAY(AX2013,5,FESTIVOS_CO!A:A))</f>
        <v/>
      </c>
      <c r="BB2013" s="39"/>
      <c r="BC2013" s="40"/>
      <c r="BD2013" s="40"/>
      <c r="BE2013" s="56" t="str">
        <f t="shared" ca="1" si="388"/>
        <v>NO APLICA</v>
      </c>
      <c r="BF2013" s="37"/>
      <c r="BG2013" s="45"/>
      <c r="BH2013" s="37"/>
      <c r="BI2013" s="36"/>
      <c r="BJ2013" s="37"/>
      <c r="BK2013" s="36"/>
      <c r="BL2013" s="36"/>
      <c r="BM2013" s="53" t="str">
        <f>IF(BJ2013="","",WORKDAY(BJ2013,5,FESTIVOS_CO!A:A))</f>
        <v/>
      </c>
      <c r="BN2013" s="57" t="str">
        <f t="shared" ca="1" si="386"/>
        <v>PENDIENTE HACER AVISO</v>
      </c>
      <c r="BO2013" s="54" t="str">
        <f t="shared" ca="1" si="379"/>
        <v>EN TRÁMITE NOTIF. POR AVISO</v>
      </c>
      <c r="BP2013" s="37"/>
      <c r="BQ2013" s="53" t="str">
        <f>IF(BP2013="","",WORKDAY(BP2013,5,FESTIVOS_CO!A:A))</f>
        <v/>
      </c>
      <c r="BR2013" s="37"/>
      <c r="BS2013" s="36"/>
      <c r="BT2013" s="38"/>
      <c r="BU2013" s="58" t="e">
        <f>VLOOKUP(BT2013,Hoja2!$C:$D,2,0)</f>
        <v>#N/A</v>
      </c>
      <c r="BV2013" s="80" t="str">
        <f>IF(
AND(AO2013="",BD2013="",BQ2013=""),
"EN PROCESO NOTIFICACION / COMUNICACION",
IF(
BT2013="",
"NO APLICA",
IF(
BU2013=60,
IF(AO2013&lt;&gt;"",AO2013,IF(BD2013&lt;&gt;"",BD2013,BQ2013))+60,
WORKDAY(
IF(AO2013&lt;&gt;"",AO2013,IF(BD2013&lt;&gt;"",BD2013,BQ2013)),
BU2013,
FESTIVOS_CO!A:A
)
)
))</f>
        <v>EN PROCESO NOTIFICACION / COMUNICACION</v>
      </c>
      <c r="BW2013" s="44"/>
      <c r="BX2013" s="53"/>
      <c r="BY2013" s="45"/>
      <c r="BZ2013" s="37"/>
      <c r="CA2013" s="54" t="str">
        <f t="shared" si="380"/>
        <v>PENDIENTE EJECUTORIA</v>
      </c>
      <c r="CB2013" s="59" t="str">
        <f t="shared" si="389"/>
        <v/>
      </c>
      <c r="CC2013" s="36"/>
      <c r="CD2013" s="40"/>
      <c r="CE2013" s="46"/>
      <c r="CF2013" s="40"/>
      <c r="CG2013" s="40"/>
      <c r="CH2013" s="40"/>
      <c r="CI2013" s="36"/>
      <c r="CJ2013" s="47"/>
      <c r="CK2013" s="40"/>
      <c r="CL2013" s="40"/>
      <c r="CM2013" s="40"/>
      <c r="CN2013" s="40"/>
    </row>
    <row r="2014" spans="1:92" ht="42.75" hidden="1">
      <c r="A2014" s="49" t="str">
        <f t="shared" si="381"/>
        <v>SIN GESTIÓN</v>
      </c>
      <c r="B2014" s="58"/>
      <c r="C2014" s="37"/>
      <c r="D2014" s="37"/>
      <c r="E2014" s="49" t="str">
        <f t="shared" si="382"/>
        <v>PENDIENTE NOTIFICACIÓN</v>
      </c>
      <c r="F2014" s="141" t="str">
        <f t="shared" si="383"/>
        <v>PENDIENTE NOTIFICACIÓN</v>
      </c>
      <c r="G2014" s="49" t="str">
        <f t="shared" si="384"/>
        <v/>
      </c>
      <c r="H2014" s="51" t="str">
        <f ca="1">IF(
L2014="",
"",
IF(
NETWORKDAYS(L2014,IF(M2014&lt;&gt;"",M2014,TODAY()),FESTIVOS_CO!A:A)&gt;2,
"VENCIDO",
IF(
NETWORKDAYS(L2014,IF(M2014&lt;&gt;"",M2014,TODAY()),FESTIVOS_CO!A:A)=2,
"ALERTA",
"A TIEMPO"
)))</f>
        <v/>
      </c>
      <c r="I2014" s="40"/>
      <c r="J2014" s="36"/>
      <c r="K2014" s="37"/>
      <c r="L2014" s="50"/>
      <c r="M2014" s="37"/>
      <c r="N2014" s="52"/>
      <c r="O2014" s="52"/>
      <c r="P2014" s="36"/>
      <c r="Q2014" s="36"/>
      <c r="R2014" s="40"/>
      <c r="S2014" s="36"/>
      <c r="T2014" s="40"/>
      <c r="U2014" s="40"/>
      <c r="V2014" s="81"/>
      <c r="W2014" s="40"/>
      <c r="X2014" s="40"/>
      <c r="Y2014" s="40"/>
      <c r="Z2014" s="38" t="str">
        <f>IFERROR(VLOOKUP(Y2014,DIRECTORIO!A:B,2,FALSE),"")</f>
        <v/>
      </c>
      <c r="AA2014" s="40"/>
      <c r="AB2014" s="40"/>
      <c r="AC2014" s="40"/>
      <c r="AD2014" s="40"/>
      <c r="AE2014" s="40"/>
      <c r="AF2014" s="40"/>
      <c r="AG2014" s="41" t="s">
        <v>109</v>
      </c>
      <c r="AH2014" s="42"/>
      <c r="AI2014" s="54" t="str">
        <f t="shared" ca="1" si="385"/>
        <v>PENDIENTE NOTIFICACIÓN ELECTRÓNICA</v>
      </c>
      <c r="AJ2014" s="37"/>
      <c r="AK2014" s="37"/>
      <c r="AL2014" s="37"/>
      <c r="AM2014" s="53" t="str">
        <f>IF(AK2014="","",WORKDAY(AK2014,5,FESTIVOS_CO!A:A))</f>
        <v/>
      </c>
      <c r="AN2014" s="37"/>
      <c r="AO2014" s="37"/>
      <c r="AP2014" s="54" t="str">
        <f t="shared" ca="1" si="390"/>
        <v>NO APLICA</v>
      </c>
      <c r="AQ2014" s="36"/>
      <c r="AR2014" s="43"/>
      <c r="AS2014" s="37"/>
      <c r="AT2014" s="36"/>
      <c r="AU2014" s="37"/>
      <c r="AV2014" s="36"/>
      <c r="AW2014" s="36"/>
      <c r="AX2014" s="37"/>
      <c r="AY2014" s="140" t="str">
        <f>IF(AU2014="","",WORKDAY(AU2014,5,FESTIVOS_CO!A:A))</f>
        <v/>
      </c>
      <c r="AZ2014" s="54" t="str">
        <f t="shared" ca="1" si="387"/>
        <v>NO APLICA</v>
      </c>
      <c r="BA2014" s="55" t="str">
        <f>IF(AX2014="","",WORKDAY(AX2014,5,FESTIVOS_CO!A:A))</f>
        <v/>
      </c>
      <c r="BB2014" s="39"/>
      <c r="BC2014" s="40"/>
      <c r="BD2014" s="40"/>
      <c r="BE2014" s="56" t="str">
        <f t="shared" ca="1" si="388"/>
        <v>NO APLICA</v>
      </c>
      <c r="BF2014" s="37"/>
      <c r="BG2014" s="45"/>
      <c r="BH2014" s="37"/>
      <c r="BI2014" s="36"/>
      <c r="BJ2014" s="37"/>
      <c r="BK2014" s="36"/>
      <c r="BL2014" s="36"/>
      <c r="BM2014" s="53" t="str">
        <f>IF(BJ2014="","",WORKDAY(BJ2014,5,FESTIVOS_CO!A:A))</f>
        <v/>
      </c>
      <c r="BN2014" s="57" t="str">
        <f t="shared" ca="1" si="386"/>
        <v>PENDIENTE HACER AVISO</v>
      </c>
      <c r="BO2014" s="54" t="str">
        <f t="shared" ca="1" si="379"/>
        <v>EN TRÁMITE NOTIF. POR AVISO</v>
      </c>
      <c r="BP2014" s="37"/>
      <c r="BQ2014" s="53" t="str">
        <f>IF(BP2014="","",WORKDAY(BP2014,5,FESTIVOS_CO!A:A))</f>
        <v/>
      </c>
      <c r="BR2014" s="37"/>
      <c r="BS2014" s="36"/>
      <c r="BT2014" s="38"/>
      <c r="BU2014" s="58" t="e">
        <f>VLOOKUP(BT2014,Hoja2!$C:$D,2,0)</f>
        <v>#N/A</v>
      </c>
      <c r="BV2014" s="80" t="str">
        <f>IF(
AND(AO2014="",BD2014="",BQ2014=""),
"EN PROCESO NOTIFICACION / COMUNICACION",
IF(
BT2014="",
"NO APLICA",
IF(
BU2014=60,
IF(AO2014&lt;&gt;"",AO2014,IF(BD2014&lt;&gt;"",BD2014,BQ2014))+60,
WORKDAY(
IF(AO2014&lt;&gt;"",AO2014,IF(BD2014&lt;&gt;"",BD2014,BQ2014)),
BU2014,
FESTIVOS_CO!A:A
)
)
))</f>
        <v>EN PROCESO NOTIFICACION / COMUNICACION</v>
      </c>
      <c r="BW2014" s="44"/>
      <c r="BX2014" s="53"/>
      <c r="BY2014" s="45"/>
      <c r="BZ2014" s="37"/>
      <c r="CA2014" s="54" t="str">
        <f t="shared" si="380"/>
        <v>PENDIENTE EJECUTORIA</v>
      </c>
      <c r="CB2014" s="59" t="str">
        <f t="shared" si="389"/>
        <v/>
      </c>
      <c r="CC2014" s="36"/>
      <c r="CD2014" s="40"/>
      <c r="CE2014" s="46"/>
      <c r="CF2014" s="40"/>
      <c r="CG2014" s="40"/>
      <c r="CH2014" s="40"/>
      <c r="CI2014" s="36"/>
      <c r="CJ2014" s="47"/>
      <c r="CK2014" s="40"/>
      <c r="CL2014" s="40"/>
      <c r="CM2014" s="40"/>
      <c r="CN2014" s="40"/>
    </row>
    <row r="2015" spans="1:92" ht="42.75" hidden="1">
      <c r="A2015" s="49" t="str">
        <f t="shared" si="381"/>
        <v>SIN GESTIÓN</v>
      </c>
      <c r="B2015" s="58"/>
      <c r="C2015" s="37"/>
      <c r="D2015" s="37"/>
      <c r="E2015" s="49" t="str">
        <f t="shared" si="382"/>
        <v>PENDIENTE NOTIFICACIÓN</v>
      </c>
      <c r="F2015" s="141" t="str">
        <f t="shared" si="383"/>
        <v>PENDIENTE NOTIFICACIÓN</v>
      </c>
      <c r="G2015" s="49" t="str">
        <f t="shared" si="384"/>
        <v/>
      </c>
      <c r="H2015" s="51" t="str">
        <f ca="1">IF(
L2015="",
"",
IF(
NETWORKDAYS(L2015,IF(M2015&lt;&gt;"",M2015,TODAY()),FESTIVOS_CO!A:A)&gt;2,
"VENCIDO",
IF(
NETWORKDAYS(L2015,IF(M2015&lt;&gt;"",M2015,TODAY()),FESTIVOS_CO!A:A)=2,
"ALERTA",
"A TIEMPO"
)))</f>
        <v/>
      </c>
      <c r="I2015" s="40"/>
      <c r="J2015" s="36"/>
      <c r="K2015" s="37"/>
      <c r="L2015" s="50"/>
      <c r="M2015" s="37"/>
      <c r="N2015" s="52"/>
      <c r="O2015" s="52"/>
      <c r="P2015" s="36"/>
      <c r="Q2015" s="36"/>
      <c r="R2015" s="40"/>
      <c r="S2015" s="36"/>
      <c r="T2015" s="40"/>
      <c r="U2015" s="40"/>
      <c r="V2015" s="81"/>
      <c r="W2015" s="40"/>
      <c r="X2015" s="40"/>
      <c r="Y2015" s="40"/>
      <c r="Z2015" s="38" t="str">
        <f>IFERROR(VLOOKUP(Y2015,DIRECTORIO!A:B,2,FALSE),"")</f>
        <v/>
      </c>
      <c r="AA2015" s="40"/>
      <c r="AB2015" s="40"/>
      <c r="AC2015" s="40"/>
      <c r="AD2015" s="40"/>
      <c r="AE2015" s="40"/>
      <c r="AF2015" s="40"/>
      <c r="AG2015" s="41" t="s">
        <v>109</v>
      </c>
      <c r="AH2015" s="42"/>
      <c r="AI2015" s="54" t="str">
        <f t="shared" ca="1" si="385"/>
        <v>PENDIENTE NOTIFICACIÓN ELECTRÓNICA</v>
      </c>
      <c r="AJ2015" s="37"/>
      <c r="AK2015" s="37"/>
      <c r="AL2015" s="37"/>
      <c r="AM2015" s="53" t="str">
        <f>IF(AK2015="","",WORKDAY(AK2015,5,FESTIVOS_CO!A:A))</f>
        <v/>
      </c>
      <c r="AN2015" s="37"/>
      <c r="AO2015" s="37"/>
      <c r="AP2015" s="54" t="str">
        <f t="shared" ca="1" si="390"/>
        <v>NO APLICA</v>
      </c>
      <c r="AQ2015" s="36"/>
      <c r="AR2015" s="43"/>
      <c r="AS2015" s="37"/>
      <c r="AT2015" s="36"/>
      <c r="AU2015" s="37"/>
      <c r="AV2015" s="36"/>
      <c r="AW2015" s="36"/>
      <c r="AX2015" s="37"/>
      <c r="AY2015" s="140" t="str">
        <f>IF(AU2015="","",WORKDAY(AU2015,5,FESTIVOS_CO!A:A))</f>
        <v/>
      </c>
      <c r="AZ2015" s="54" t="str">
        <f t="shared" ca="1" si="387"/>
        <v>NO APLICA</v>
      </c>
      <c r="BA2015" s="55" t="str">
        <f>IF(AX2015="","",WORKDAY(AX2015,5,FESTIVOS_CO!A:A))</f>
        <v/>
      </c>
      <c r="BB2015" s="39"/>
      <c r="BC2015" s="40"/>
      <c r="BD2015" s="40"/>
      <c r="BE2015" s="56" t="str">
        <f t="shared" ca="1" si="388"/>
        <v>NO APLICA</v>
      </c>
      <c r="BF2015" s="37"/>
      <c r="BG2015" s="45"/>
      <c r="BH2015" s="37"/>
      <c r="BI2015" s="36"/>
      <c r="BJ2015" s="37"/>
      <c r="BK2015" s="36"/>
      <c r="BL2015" s="36"/>
      <c r="BM2015" s="53" t="str">
        <f>IF(BJ2015="","",WORKDAY(BJ2015,5,FESTIVOS_CO!A:A))</f>
        <v/>
      </c>
      <c r="BN2015" s="57" t="str">
        <f t="shared" ca="1" si="386"/>
        <v>PENDIENTE HACER AVISO</v>
      </c>
      <c r="BO2015" s="54" t="str">
        <f t="shared" ca="1" si="379"/>
        <v>EN TRÁMITE NOTIF. POR AVISO</v>
      </c>
      <c r="BP2015" s="37"/>
      <c r="BQ2015" s="53" t="str">
        <f>IF(BP2015="","",WORKDAY(BP2015,5,FESTIVOS_CO!A:A))</f>
        <v/>
      </c>
      <c r="BR2015" s="37"/>
      <c r="BS2015" s="36"/>
      <c r="BT2015" s="38"/>
      <c r="BU2015" s="58" t="e">
        <f>VLOOKUP(BT2015,Hoja2!$C:$D,2,0)</f>
        <v>#N/A</v>
      </c>
      <c r="BV2015" s="80" t="str">
        <f>IF(
AND(AO2015="",BD2015="",BQ2015=""),
"EN PROCESO NOTIFICACION / COMUNICACION",
IF(
BT2015="",
"NO APLICA",
IF(
BU2015=60,
IF(AO2015&lt;&gt;"",AO2015,IF(BD2015&lt;&gt;"",BD2015,BQ2015))+60,
WORKDAY(
IF(AO2015&lt;&gt;"",AO2015,IF(BD2015&lt;&gt;"",BD2015,BQ2015)),
BU2015,
FESTIVOS_CO!A:A
)
)
))</f>
        <v>EN PROCESO NOTIFICACION / COMUNICACION</v>
      </c>
      <c r="BW2015" s="44"/>
      <c r="BX2015" s="53"/>
      <c r="BY2015" s="45"/>
      <c r="BZ2015" s="37"/>
      <c r="CA2015" s="54" t="str">
        <f t="shared" si="380"/>
        <v>PENDIENTE EJECUTORIA</v>
      </c>
      <c r="CB2015" s="59" t="str">
        <f t="shared" si="389"/>
        <v/>
      </c>
      <c r="CC2015" s="36"/>
      <c r="CD2015" s="40"/>
      <c r="CE2015" s="46"/>
      <c r="CF2015" s="40"/>
      <c r="CG2015" s="40"/>
      <c r="CH2015" s="40"/>
      <c r="CI2015" s="36"/>
      <c r="CJ2015" s="47"/>
      <c r="CK2015" s="40"/>
      <c r="CL2015" s="40"/>
      <c r="CM2015" s="40"/>
      <c r="CN2015" s="40"/>
    </row>
    <row r="2016" spans="1:92" ht="42.75" hidden="1">
      <c r="A2016" s="49" t="str">
        <f t="shared" si="381"/>
        <v>SIN GESTIÓN</v>
      </c>
      <c r="B2016" s="58"/>
      <c r="C2016" s="37"/>
      <c r="D2016" s="37"/>
      <c r="E2016" s="49" t="str">
        <f t="shared" si="382"/>
        <v>PENDIENTE NOTIFICACIÓN</v>
      </c>
      <c r="F2016" s="141" t="str">
        <f t="shared" si="383"/>
        <v>PENDIENTE NOTIFICACIÓN</v>
      </c>
      <c r="G2016" s="49" t="str">
        <f t="shared" si="384"/>
        <v/>
      </c>
      <c r="H2016" s="51" t="str">
        <f ca="1">IF(
L2016="",
"",
IF(
NETWORKDAYS(L2016,IF(M2016&lt;&gt;"",M2016,TODAY()),FESTIVOS_CO!A:A)&gt;2,
"VENCIDO",
IF(
NETWORKDAYS(L2016,IF(M2016&lt;&gt;"",M2016,TODAY()),FESTIVOS_CO!A:A)=2,
"ALERTA",
"A TIEMPO"
)))</f>
        <v/>
      </c>
      <c r="I2016" s="40"/>
      <c r="J2016" s="36"/>
      <c r="K2016" s="37"/>
      <c r="L2016" s="50"/>
      <c r="M2016" s="37"/>
      <c r="N2016" s="52"/>
      <c r="O2016" s="52"/>
      <c r="P2016" s="36"/>
      <c r="Q2016" s="36"/>
      <c r="R2016" s="40"/>
      <c r="S2016" s="36"/>
      <c r="T2016" s="40"/>
      <c r="U2016" s="40"/>
      <c r="V2016" s="81"/>
      <c r="W2016" s="40"/>
      <c r="X2016" s="40"/>
      <c r="Y2016" s="40"/>
      <c r="Z2016" s="38" t="str">
        <f>IFERROR(VLOOKUP(Y2016,DIRECTORIO!A:B,2,FALSE),"")</f>
        <v/>
      </c>
      <c r="AA2016" s="40"/>
      <c r="AB2016" s="40"/>
      <c r="AC2016" s="40"/>
      <c r="AD2016" s="40"/>
      <c r="AE2016" s="40"/>
      <c r="AF2016" s="40"/>
      <c r="AG2016" s="41" t="s">
        <v>109</v>
      </c>
      <c r="AH2016" s="42"/>
      <c r="AI2016" s="54" t="str">
        <f t="shared" ca="1" si="385"/>
        <v>PENDIENTE NOTIFICACIÓN ELECTRÓNICA</v>
      </c>
      <c r="AJ2016" s="37"/>
      <c r="AK2016" s="37"/>
      <c r="AL2016" s="37"/>
      <c r="AM2016" s="53" t="str">
        <f>IF(AK2016="","",WORKDAY(AK2016,5,FESTIVOS_CO!A:A))</f>
        <v/>
      </c>
      <c r="AN2016" s="37"/>
      <c r="AO2016" s="37"/>
      <c r="AP2016" s="54" t="str">
        <f t="shared" ca="1" si="390"/>
        <v>NO APLICA</v>
      </c>
      <c r="AQ2016" s="36"/>
      <c r="AR2016" s="43"/>
      <c r="AS2016" s="37"/>
      <c r="AT2016" s="36"/>
      <c r="AU2016" s="37"/>
      <c r="AV2016" s="36"/>
      <c r="AW2016" s="36"/>
      <c r="AX2016" s="37"/>
      <c r="AY2016" s="140" t="str">
        <f>IF(AU2016="","",WORKDAY(AU2016,5,FESTIVOS_CO!A:A))</f>
        <v/>
      </c>
      <c r="AZ2016" s="54" t="str">
        <f t="shared" ca="1" si="387"/>
        <v>NO APLICA</v>
      </c>
      <c r="BA2016" s="55" t="str">
        <f>IF(AX2016="","",WORKDAY(AX2016,5,FESTIVOS_CO!A:A))</f>
        <v/>
      </c>
      <c r="BB2016" s="39"/>
      <c r="BC2016" s="40"/>
      <c r="BD2016" s="40"/>
      <c r="BE2016" s="56" t="str">
        <f t="shared" ca="1" si="388"/>
        <v>NO APLICA</v>
      </c>
      <c r="BF2016" s="37"/>
      <c r="BG2016" s="45"/>
      <c r="BH2016" s="37"/>
      <c r="BI2016" s="36"/>
      <c r="BJ2016" s="37"/>
      <c r="BK2016" s="36"/>
      <c r="BL2016" s="36"/>
      <c r="BM2016" s="53" t="str">
        <f>IF(BJ2016="","",WORKDAY(BJ2016,5,FESTIVOS_CO!A:A))</f>
        <v/>
      </c>
      <c r="BN2016" s="57" t="str">
        <f t="shared" ca="1" si="386"/>
        <v>PENDIENTE HACER AVISO</v>
      </c>
      <c r="BO2016" s="54" t="str">
        <f t="shared" ca="1" si="379"/>
        <v>EN TRÁMITE NOTIF. POR AVISO</v>
      </c>
      <c r="BP2016" s="37"/>
      <c r="BQ2016" s="53" t="str">
        <f>IF(BP2016="","",WORKDAY(BP2016,5,FESTIVOS_CO!A:A))</f>
        <v/>
      </c>
      <c r="BR2016" s="37"/>
      <c r="BS2016" s="36"/>
      <c r="BT2016" s="38"/>
      <c r="BU2016" s="58" t="e">
        <f>VLOOKUP(BT2016,Hoja2!$C:$D,2,0)</f>
        <v>#N/A</v>
      </c>
      <c r="BV2016" s="80" t="str">
        <f>IF(
AND(AO2016="",BD2016="",BQ2016=""),
"EN PROCESO NOTIFICACION / COMUNICACION",
IF(
BT2016="",
"NO APLICA",
IF(
BU2016=60,
IF(AO2016&lt;&gt;"",AO2016,IF(BD2016&lt;&gt;"",BD2016,BQ2016))+60,
WORKDAY(
IF(AO2016&lt;&gt;"",AO2016,IF(BD2016&lt;&gt;"",BD2016,BQ2016)),
BU2016,
FESTIVOS_CO!A:A
)
)
))</f>
        <v>EN PROCESO NOTIFICACION / COMUNICACION</v>
      </c>
      <c r="BW2016" s="44"/>
      <c r="BX2016" s="53"/>
      <c r="BY2016" s="45"/>
      <c r="BZ2016" s="37"/>
      <c r="CA2016" s="54" t="str">
        <f t="shared" si="380"/>
        <v>PENDIENTE EJECUTORIA</v>
      </c>
      <c r="CB2016" s="59" t="str">
        <f t="shared" si="389"/>
        <v/>
      </c>
      <c r="CC2016" s="36"/>
      <c r="CD2016" s="40"/>
      <c r="CE2016" s="46"/>
      <c r="CF2016" s="40"/>
      <c r="CG2016" s="40"/>
      <c r="CH2016" s="40"/>
      <c r="CI2016" s="36"/>
      <c r="CJ2016" s="47"/>
      <c r="CK2016" s="40"/>
      <c r="CL2016" s="40"/>
      <c r="CM2016" s="40"/>
      <c r="CN2016" s="40"/>
    </row>
    <row r="2017" spans="1:92" ht="42.75" hidden="1">
      <c r="A2017" s="49" t="str">
        <f t="shared" si="381"/>
        <v>SIN GESTIÓN</v>
      </c>
      <c r="B2017" s="58"/>
      <c r="C2017" s="37"/>
      <c r="D2017" s="37"/>
      <c r="E2017" s="49" t="str">
        <f t="shared" si="382"/>
        <v>PENDIENTE NOTIFICACIÓN</v>
      </c>
      <c r="F2017" s="141" t="str">
        <f t="shared" si="383"/>
        <v>PENDIENTE NOTIFICACIÓN</v>
      </c>
      <c r="G2017" s="49" t="str">
        <f t="shared" si="384"/>
        <v/>
      </c>
      <c r="H2017" s="51" t="str">
        <f ca="1">IF(
L2017="",
"",
IF(
NETWORKDAYS(L2017,IF(M2017&lt;&gt;"",M2017,TODAY()),FESTIVOS_CO!A:A)&gt;2,
"VENCIDO",
IF(
NETWORKDAYS(L2017,IF(M2017&lt;&gt;"",M2017,TODAY()),FESTIVOS_CO!A:A)=2,
"ALERTA",
"A TIEMPO"
)))</f>
        <v/>
      </c>
      <c r="I2017" s="40"/>
      <c r="J2017" s="36"/>
      <c r="K2017" s="37"/>
      <c r="L2017" s="50"/>
      <c r="M2017" s="37"/>
      <c r="N2017" s="52"/>
      <c r="O2017" s="52"/>
      <c r="P2017" s="36"/>
      <c r="Q2017" s="36"/>
      <c r="R2017" s="40"/>
      <c r="S2017" s="36"/>
      <c r="T2017" s="40"/>
      <c r="U2017" s="40"/>
      <c r="V2017" s="81"/>
      <c r="W2017" s="40"/>
      <c r="X2017" s="40"/>
      <c r="Y2017" s="40"/>
      <c r="Z2017" s="38" t="str">
        <f>IFERROR(VLOOKUP(Y2017,DIRECTORIO!A:B,2,FALSE),"")</f>
        <v/>
      </c>
      <c r="AA2017" s="40"/>
      <c r="AB2017" s="40"/>
      <c r="AC2017" s="40"/>
      <c r="AD2017" s="40"/>
      <c r="AE2017" s="40"/>
      <c r="AF2017" s="40"/>
      <c r="AG2017" s="41" t="s">
        <v>109</v>
      </c>
      <c r="AH2017" s="42"/>
      <c r="AI2017" s="54" t="str">
        <f t="shared" ca="1" si="385"/>
        <v>PENDIENTE NOTIFICACIÓN ELECTRÓNICA</v>
      </c>
      <c r="AJ2017" s="37"/>
      <c r="AK2017" s="37"/>
      <c r="AL2017" s="37"/>
      <c r="AM2017" s="53" t="str">
        <f>IF(AK2017="","",WORKDAY(AK2017,5,FESTIVOS_CO!A:A))</f>
        <v/>
      </c>
      <c r="AN2017" s="37"/>
      <c r="AO2017" s="37"/>
      <c r="AP2017" s="54" t="str">
        <f t="shared" ca="1" si="390"/>
        <v>NO APLICA</v>
      </c>
      <c r="AQ2017" s="36"/>
      <c r="AR2017" s="43"/>
      <c r="AS2017" s="37"/>
      <c r="AT2017" s="36"/>
      <c r="AU2017" s="37"/>
      <c r="AV2017" s="36"/>
      <c r="AW2017" s="36"/>
      <c r="AX2017" s="37"/>
      <c r="AY2017" s="140" t="str">
        <f>IF(AU2017="","",WORKDAY(AU2017,5,FESTIVOS_CO!A:A))</f>
        <v/>
      </c>
      <c r="AZ2017" s="54" t="str">
        <f t="shared" ca="1" si="387"/>
        <v>NO APLICA</v>
      </c>
      <c r="BA2017" s="55" t="str">
        <f>IF(AX2017="","",WORKDAY(AX2017,5,FESTIVOS_CO!A:A))</f>
        <v/>
      </c>
      <c r="BB2017" s="39"/>
      <c r="BC2017" s="40"/>
      <c r="BD2017" s="40"/>
      <c r="BE2017" s="56" t="str">
        <f t="shared" ca="1" si="388"/>
        <v>NO APLICA</v>
      </c>
      <c r="BF2017" s="37"/>
      <c r="BG2017" s="45"/>
      <c r="BH2017" s="37"/>
      <c r="BI2017" s="36"/>
      <c r="BJ2017" s="37"/>
      <c r="BK2017" s="36"/>
      <c r="BL2017" s="36"/>
      <c r="BM2017" s="53" t="str">
        <f>IF(BJ2017="","",WORKDAY(BJ2017,5,FESTIVOS_CO!A:A))</f>
        <v/>
      </c>
      <c r="BN2017" s="57" t="str">
        <f t="shared" ca="1" si="386"/>
        <v>PENDIENTE HACER AVISO</v>
      </c>
      <c r="BO2017" s="54" t="str">
        <f t="shared" ca="1" si="379"/>
        <v>EN TRÁMITE NOTIF. POR AVISO</v>
      </c>
      <c r="BP2017" s="37"/>
      <c r="BQ2017" s="53" t="str">
        <f>IF(BP2017="","",WORKDAY(BP2017,5,FESTIVOS_CO!A:A))</f>
        <v/>
      </c>
      <c r="BR2017" s="37"/>
      <c r="BS2017" s="36"/>
      <c r="BT2017" s="38"/>
      <c r="BU2017" s="58" t="e">
        <f>VLOOKUP(BT2017,Hoja2!$C:$D,2,0)</f>
        <v>#N/A</v>
      </c>
      <c r="BV2017" s="80" t="str">
        <f>IF(
AND(AO2017="",BD2017="",BQ2017=""),
"EN PROCESO NOTIFICACION / COMUNICACION",
IF(
BT2017="",
"NO APLICA",
IF(
BU2017=60,
IF(AO2017&lt;&gt;"",AO2017,IF(BD2017&lt;&gt;"",BD2017,BQ2017))+60,
WORKDAY(
IF(AO2017&lt;&gt;"",AO2017,IF(BD2017&lt;&gt;"",BD2017,BQ2017)),
BU2017,
FESTIVOS_CO!A:A
)
)
))</f>
        <v>EN PROCESO NOTIFICACION / COMUNICACION</v>
      </c>
      <c r="BW2017" s="44"/>
      <c r="BX2017" s="53"/>
      <c r="BY2017" s="45"/>
      <c r="BZ2017" s="37"/>
      <c r="CA2017" s="54" t="str">
        <f t="shared" si="380"/>
        <v>PENDIENTE EJECUTORIA</v>
      </c>
      <c r="CB2017" s="59" t="str">
        <f t="shared" si="389"/>
        <v/>
      </c>
      <c r="CC2017" s="36"/>
      <c r="CD2017" s="40"/>
      <c r="CE2017" s="46"/>
      <c r="CF2017" s="40"/>
      <c r="CG2017" s="40"/>
      <c r="CH2017" s="40"/>
      <c r="CI2017" s="36"/>
      <c r="CJ2017" s="47"/>
      <c r="CK2017" s="40"/>
      <c r="CL2017" s="40"/>
      <c r="CM2017" s="40"/>
      <c r="CN2017" s="40"/>
    </row>
    <row r="2018" spans="1:92" ht="42.75" hidden="1">
      <c r="A2018" s="49" t="str">
        <f t="shared" si="381"/>
        <v>SIN GESTIÓN</v>
      </c>
      <c r="B2018" s="58"/>
      <c r="C2018" s="37"/>
      <c r="D2018" s="37"/>
      <c r="E2018" s="49" t="str">
        <f t="shared" si="382"/>
        <v>PENDIENTE NOTIFICACIÓN</v>
      </c>
      <c r="F2018" s="141" t="str">
        <f t="shared" si="383"/>
        <v>PENDIENTE NOTIFICACIÓN</v>
      </c>
      <c r="G2018" s="49" t="str">
        <f t="shared" si="384"/>
        <v/>
      </c>
      <c r="H2018" s="51" t="str">
        <f ca="1">IF(
L2018="",
"",
IF(
NETWORKDAYS(L2018,IF(M2018&lt;&gt;"",M2018,TODAY()),FESTIVOS_CO!A:A)&gt;2,
"VENCIDO",
IF(
NETWORKDAYS(L2018,IF(M2018&lt;&gt;"",M2018,TODAY()),FESTIVOS_CO!A:A)=2,
"ALERTA",
"A TIEMPO"
)))</f>
        <v/>
      </c>
      <c r="I2018" s="40"/>
      <c r="J2018" s="36"/>
      <c r="K2018" s="37"/>
      <c r="L2018" s="50"/>
      <c r="M2018" s="37"/>
      <c r="N2018" s="52"/>
      <c r="O2018" s="52"/>
      <c r="P2018" s="36"/>
      <c r="Q2018" s="36"/>
      <c r="R2018" s="40"/>
      <c r="S2018" s="36"/>
      <c r="T2018" s="40"/>
      <c r="U2018" s="40"/>
      <c r="V2018" s="81"/>
      <c r="W2018" s="40"/>
      <c r="X2018" s="40"/>
      <c r="Y2018" s="40"/>
      <c r="Z2018" s="38" t="str">
        <f>IFERROR(VLOOKUP(Y2018,DIRECTORIO!A:B,2,FALSE),"")</f>
        <v/>
      </c>
      <c r="AA2018" s="40"/>
      <c r="AB2018" s="40"/>
      <c r="AC2018" s="40"/>
      <c r="AD2018" s="40"/>
      <c r="AE2018" s="40"/>
      <c r="AF2018" s="40"/>
      <c r="AG2018" s="41" t="s">
        <v>109</v>
      </c>
      <c r="AH2018" s="42"/>
      <c r="AI2018" s="54" t="str">
        <f t="shared" ca="1" si="385"/>
        <v>PENDIENTE NOTIFICACIÓN ELECTRÓNICA</v>
      </c>
      <c r="AJ2018" s="37"/>
      <c r="AK2018" s="37"/>
      <c r="AL2018" s="37"/>
      <c r="AM2018" s="53" t="str">
        <f>IF(AK2018="","",WORKDAY(AK2018,5,FESTIVOS_CO!A:A))</f>
        <v/>
      </c>
      <c r="AN2018" s="37"/>
      <c r="AO2018" s="37"/>
      <c r="AP2018" s="54" t="str">
        <f t="shared" ca="1" si="390"/>
        <v>NO APLICA</v>
      </c>
      <c r="AQ2018" s="36"/>
      <c r="AR2018" s="43"/>
      <c r="AS2018" s="37"/>
      <c r="AT2018" s="36"/>
      <c r="AU2018" s="37"/>
      <c r="AV2018" s="36"/>
      <c r="AW2018" s="36"/>
      <c r="AX2018" s="37"/>
      <c r="AY2018" s="140" t="str">
        <f>IF(AU2018="","",WORKDAY(AU2018,5,FESTIVOS_CO!A:A))</f>
        <v/>
      </c>
      <c r="AZ2018" s="54" t="str">
        <f t="shared" ca="1" si="387"/>
        <v>NO APLICA</v>
      </c>
      <c r="BA2018" s="55" t="str">
        <f>IF(AX2018="","",WORKDAY(AX2018,5,FESTIVOS_CO!A:A))</f>
        <v/>
      </c>
      <c r="BB2018" s="39"/>
      <c r="BC2018" s="40"/>
      <c r="BD2018" s="40"/>
      <c r="BE2018" s="56" t="str">
        <f t="shared" ca="1" si="388"/>
        <v>NO APLICA</v>
      </c>
      <c r="BF2018" s="37"/>
      <c r="BG2018" s="45"/>
      <c r="BH2018" s="37"/>
      <c r="BI2018" s="36"/>
      <c r="BJ2018" s="37"/>
      <c r="BK2018" s="36"/>
      <c r="BL2018" s="36"/>
      <c r="BM2018" s="53" t="str">
        <f>IF(BJ2018="","",WORKDAY(BJ2018,5,FESTIVOS_CO!A:A))</f>
        <v/>
      </c>
      <c r="BN2018" s="57" t="str">
        <f t="shared" ca="1" si="386"/>
        <v>PENDIENTE HACER AVISO</v>
      </c>
      <c r="BO2018" s="54" t="str">
        <f t="shared" ca="1" si="379"/>
        <v>EN TRÁMITE NOTIF. POR AVISO</v>
      </c>
      <c r="BP2018" s="37"/>
      <c r="BQ2018" s="53" t="str">
        <f>IF(BP2018="","",WORKDAY(BP2018,5,FESTIVOS_CO!A:A))</f>
        <v/>
      </c>
      <c r="BR2018" s="37"/>
      <c r="BS2018" s="36"/>
      <c r="BT2018" s="38"/>
      <c r="BU2018" s="58" t="e">
        <f>VLOOKUP(BT2018,Hoja2!$C:$D,2,0)</f>
        <v>#N/A</v>
      </c>
      <c r="BV2018" s="80" t="str">
        <f>IF(
AND(AO2018="",BD2018="",BQ2018=""),
"EN PROCESO NOTIFICACION / COMUNICACION",
IF(
BT2018="",
"NO APLICA",
IF(
BU2018=60,
IF(AO2018&lt;&gt;"",AO2018,IF(BD2018&lt;&gt;"",BD2018,BQ2018))+60,
WORKDAY(
IF(AO2018&lt;&gt;"",AO2018,IF(BD2018&lt;&gt;"",BD2018,BQ2018)),
BU2018,
FESTIVOS_CO!A:A
)
)
))</f>
        <v>EN PROCESO NOTIFICACION / COMUNICACION</v>
      </c>
      <c r="BW2018" s="44"/>
      <c r="BX2018" s="53"/>
      <c r="BY2018" s="45"/>
      <c r="BZ2018" s="37"/>
      <c r="CA2018" s="54" t="str">
        <f t="shared" si="380"/>
        <v>PENDIENTE EJECUTORIA</v>
      </c>
      <c r="CB2018" s="59" t="str">
        <f t="shared" si="389"/>
        <v/>
      </c>
      <c r="CC2018" s="36"/>
      <c r="CD2018" s="40"/>
      <c r="CE2018" s="46"/>
      <c r="CF2018" s="40"/>
      <c r="CG2018" s="40"/>
      <c r="CH2018" s="40"/>
      <c r="CI2018" s="36"/>
      <c r="CJ2018" s="47"/>
      <c r="CK2018" s="40"/>
      <c r="CL2018" s="40"/>
      <c r="CM2018" s="40"/>
      <c r="CN2018" s="40"/>
    </row>
    <row r="2019" spans="1:92" ht="42.75" hidden="1">
      <c r="A2019" s="49" t="str">
        <f t="shared" si="381"/>
        <v>SIN GESTIÓN</v>
      </c>
      <c r="B2019" s="58"/>
      <c r="C2019" s="37"/>
      <c r="D2019" s="37"/>
      <c r="E2019" s="49" t="str">
        <f t="shared" si="382"/>
        <v>PENDIENTE NOTIFICACIÓN</v>
      </c>
      <c r="F2019" s="141" t="str">
        <f t="shared" si="383"/>
        <v>PENDIENTE NOTIFICACIÓN</v>
      </c>
      <c r="G2019" s="49" t="str">
        <f t="shared" si="384"/>
        <v/>
      </c>
      <c r="H2019" s="51" t="str">
        <f ca="1">IF(
L2019="",
"",
IF(
NETWORKDAYS(L2019,IF(M2019&lt;&gt;"",M2019,TODAY()),FESTIVOS_CO!A:A)&gt;2,
"VENCIDO",
IF(
NETWORKDAYS(L2019,IF(M2019&lt;&gt;"",M2019,TODAY()),FESTIVOS_CO!A:A)=2,
"ALERTA",
"A TIEMPO"
)))</f>
        <v/>
      </c>
      <c r="I2019" s="40"/>
      <c r="J2019" s="36"/>
      <c r="K2019" s="37"/>
      <c r="L2019" s="50"/>
      <c r="M2019" s="37"/>
      <c r="N2019" s="52"/>
      <c r="O2019" s="52"/>
      <c r="P2019" s="36"/>
      <c r="Q2019" s="36"/>
      <c r="R2019" s="40"/>
      <c r="S2019" s="36"/>
      <c r="T2019" s="40"/>
      <c r="U2019" s="40"/>
      <c r="V2019" s="81"/>
      <c r="W2019" s="40"/>
      <c r="X2019" s="40"/>
      <c r="Y2019" s="40"/>
      <c r="Z2019" s="38" t="str">
        <f>IFERROR(VLOOKUP(Y2019,DIRECTORIO!A:B,2,FALSE),"")</f>
        <v/>
      </c>
      <c r="AA2019" s="40"/>
      <c r="AB2019" s="40"/>
      <c r="AC2019" s="40"/>
      <c r="AD2019" s="40"/>
      <c r="AE2019" s="40"/>
      <c r="AF2019" s="40"/>
      <c r="AG2019" s="41" t="s">
        <v>109</v>
      </c>
      <c r="AH2019" s="42"/>
      <c r="AI2019" s="54" t="str">
        <f t="shared" ca="1" si="385"/>
        <v>PENDIENTE NOTIFICACIÓN ELECTRÓNICA</v>
      </c>
      <c r="AJ2019" s="37"/>
      <c r="AK2019" s="37"/>
      <c r="AL2019" s="37"/>
      <c r="AM2019" s="53" t="str">
        <f>IF(AK2019="","",WORKDAY(AK2019,5,FESTIVOS_CO!A:A))</f>
        <v/>
      </c>
      <c r="AN2019" s="37"/>
      <c r="AO2019" s="37"/>
      <c r="AP2019" s="54" t="str">
        <f t="shared" ca="1" si="390"/>
        <v>NO APLICA</v>
      </c>
      <c r="AQ2019" s="36"/>
      <c r="AR2019" s="43"/>
      <c r="AS2019" s="37"/>
      <c r="AT2019" s="36"/>
      <c r="AU2019" s="37"/>
      <c r="AV2019" s="36"/>
      <c r="AW2019" s="36"/>
      <c r="AX2019" s="37"/>
      <c r="AY2019" s="140" t="str">
        <f>IF(AU2019="","",WORKDAY(AU2019,5,FESTIVOS_CO!A:A))</f>
        <v/>
      </c>
      <c r="AZ2019" s="54" t="str">
        <f t="shared" ca="1" si="387"/>
        <v>NO APLICA</v>
      </c>
      <c r="BA2019" s="55" t="str">
        <f>IF(AX2019="","",WORKDAY(AX2019,5,FESTIVOS_CO!A:A))</f>
        <v/>
      </c>
      <c r="BB2019" s="39"/>
      <c r="BC2019" s="40"/>
      <c r="BD2019" s="40"/>
      <c r="BE2019" s="56" t="str">
        <f t="shared" ca="1" si="388"/>
        <v>NO APLICA</v>
      </c>
      <c r="BF2019" s="37"/>
      <c r="BG2019" s="45"/>
      <c r="BH2019" s="37"/>
      <c r="BI2019" s="36"/>
      <c r="BJ2019" s="37"/>
      <c r="BK2019" s="36"/>
      <c r="BL2019" s="36"/>
      <c r="BM2019" s="53" t="str">
        <f>IF(BJ2019="","",WORKDAY(BJ2019,5,FESTIVOS_CO!A:A))</f>
        <v/>
      </c>
      <c r="BN2019" s="57" t="str">
        <f t="shared" ca="1" si="386"/>
        <v>PENDIENTE HACER AVISO</v>
      </c>
      <c r="BO2019" s="54" t="str">
        <f t="shared" ca="1" si="379"/>
        <v>EN TRÁMITE NOTIF. POR AVISO</v>
      </c>
      <c r="BP2019" s="37"/>
      <c r="BQ2019" s="53" t="str">
        <f>IF(BP2019="","",WORKDAY(BP2019,5,FESTIVOS_CO!A:A))</f>
        <v/>
      </c>
      <c r="BR2019" s="37"/>
      <c r="BS2019" s="36"/>
      <c r="BT2019" s="38"/>
      <c r="BU2019" s="58" t="e">
        <f>VLOOKUP(BT2019,Hoja2!$C:$D,2,0)</f>
        <v>#N/A</v>
      </c>
      <c r="BV2019" s="80" t="str">
        <f>IF(
AND(AO2019="",BD2019="",BQ2019=""),
"EN PROCESO NOTIFICACION / COMUNICACION",
IF(
BT2019="",
"NO APLICA",
IF(
BU2019=60,
IF(AO2019&lt;&gt;"",AO2019,IF(BD2019&lt;&gt;"",BD2019,BQ2019))+60,
WORKDAY(
IF(AO2019&lt;&gt;"",AO2019,IF(BD2019&lt;&gt;"",BD2019,BQ2019)),
BU2019,
FESTIVOS_CO!A:A
)
)
))</f>
        <v>EN PROCESO NOTIFICACION / COMUNICACION</v>
      </c>
      <c r="BW2019" s="44"/>
      <c r="BX2019" s="53"/>
      <c r="BY2019" s="45"/>
      <c r="BZ2019" s="37"/>
      <c r="CA2019" s="54" t="str">
        <f t="shared" si="380"/>
        <v>PENDIENTE EJECUTORIA</v>
      </c>
      <c r="CB2019" s="59" t="str">
        <f t="shared" si="389"/>
        <v/>
      </c>
      <c r="CC2019" s="36"/>
      <c r="CD2019" s="40"/>
      <c r="CE2019" s="46"/>
      <c r="CF2019" s="40"/>
      <c r="CG2019" s="40"/>
      <c r="CH2019" s="40"/>
      <c r="CI2019" s="36"/>
      <c r="CJ2019" s="47"/>
      <c r="CK2019" s="40"/>
      <c r="CL2019" s="40"/>
      <c r="CM2019" s="40"/>
      <c r="CN2019" s="40"/>
    </row>
    <row r="2020" spans="1:92" ht="42.75" hidden="1">
      <c r="A2020" s="49" t="str">
        <f t="shared" si="381"/>
        <v>SIN GESTIÓN</v>
      </c>
      <c r="B2020" s="58"/>
      <c r="C2020" s="37"/>
      <c r="D2020" s="37"/>
      <c r="E2020" s="49" t="str">
        <f t="shared" si="382"/>
        <v>PENDIENTE NOTIFICACIÓN</v>
      </c>
      <c r="F2020" s="141" t="str">
        <f t="shared" si="383"/>
        <v>PENDIENTE NOTIFICACIÓN</v>
      </c>
      <c r="G2020" s="49" t="str">
        <f t="shared" si="384"/>
        <v/>
      </c>
      <c r="H2020" s="51" t="str">
        <f ca="1">IF(
L2020="",
"",
IF(
NETWORKDAYS(L2020,IF(M2020&lt;&gt;"",M2020,TODAY()),FESTIVOS_CO!A:A)&gt;2,
"VENCIDO",
IF(
NETWORKDAYS(L2020,IF(M2020&lt;&gt;"",M2020,TODAY()),FESTIVOS_CO!A:A)=2,
"ALERTA",
"A TIEMPO"
)))</f>
        <v/>
      </c>
      <c r="I2020" s="40"/>
      <c r="J2020" s="36"/>
      <c r="K2020" s="37"/>
      <c r="L2020" s="50"/>
      <c r="M2020" s="37"/>
      <c r="N2020" s="52"/>
      <c r="O2020" s="52"/>
      <c r="P2020" s="36"/>
      <c r="Q2020" s="36"/>
      <c r="R2020" s="40"/>
      <c r="S2020" s="36"/>
      <c r="T2020" s="40"/>
      <c r="U2020" s="40"/>
      <c r="V2020" s="81"/>
      <c r="W2020" s="40"/>
      <c r="X2020" s="40"/>
      <c r="Y2020" s="40"/>
      <c r="Z2020" s="38" t="str">
        <f>IFERROR(VLOOKUP(Y2020,DIRECTORIO!A:B,2,FALSE),"")</f>
        <v/>
      </c>
      <c r="AA2020" s="40"/>
      <c r="AB2020" s="40"/>
      <c r="AC2020" s="40"/>
      <c r="AD2020" s="40"/>
      <c r="AE2020" s="40"/>
      <c r="AF2020" s="40"/>
      <c r="AG2020" s="41" t="s">
        <v>109</v>
      </c>
      <c r="AH2020" s="42"/>
      <c r="AI2020" s="54" t="str">
        <f t="shared" ca="1" si="385"/>
        <v>PENDIENTE NOTIFICACIÓN ELECTRÓNICA</v>
      </c>
      <c r="AJ2020" s="37"/>
      <c r="AK2020" s="37"/>
      <c r="AL2020" s="37"/>
      <c r="AM2020" s="53" t="str">
        <f>IF(AK2020="","",WORKDAY(AK2020,5,FESTIVOS_CO!A:A))</f>
        <v/>
      </c>
      <c r="AN2020" s="37"/>
      <c r="AO2020" s="37"/>
      <c r="AP2020" s="54" t="str">
        <f t="shared" ca="1" si="390"/>
        <v>NO APLICA</v>
      </c>
      <c r="AQ2020" s="36"/>
      <c r="AR2020" s="43"/>
      <c r="AS2020" s="37"/>
      <c r="AT2020" s="36"/>
      <c r="AU2020" s="37"/>
      <c r="AV2020" s="36"/>
      <c r="AW2020" s="36"/>
      <c r="AX2020" s="37"/>
      <c r="AY2020" s="140" t="str">
        <f>IF(AU2020="","",WORKDAY(AU2020,5,FESTIVOS_CO!A:A))</f>
        <v/>
      </c>
      <c r="AZ2020" s="54" t="str">
        <f t="shared" ca="1" si="387"/>
        <v>NO APLICA</v>
      </c>
      <c r="BA2020" s="55" t="str">
        <f>IF(AX2020="","",WORKDAY(AX2020,5,FESTIVOS_CO!A:A))</f>
        <v/>
      </c>
      <c r="BB2020" s="39"/>
      <c r="BC2020" s="40"/>
      <c r="BD2020" s="40"/>
      <c r="BE2020" s="56" t="str">
        <f t="shared" ca="1" si="388"/>
        <v>NO APLICA</v>
      </c>
      <c r="BF2020" s="37"/>
      <c r="BG2020" s="45"/>
      <c r="BH2020" s="37"/>
      <c r="BI2020" s="36"/>
      <c r="BJ2020" s="37"/>
      <c r="BK2020" s="36"/>
      <c r="BL2020" s="36"/>
      <c r="BM2020" s="53" t="str">
        <f>IF(BJ2020="","",WORKDAY(BJ2020,5,FESTIVOS_CO!A:A))</f>
        <v/>
      </c>
      <c r="BN2020" s="57" t="str">
        <f t="shared" ca="1" si="386"/>
        <v>PENDIENTE HACER AVISO</v>
      </c>
      <c r="BO2020" s="54" t="str">
        <f t="shared" ca="1" si="379"/>
        <v>EN TRÁMITE NOTIF. POR AVISO</v>
      </c>
      <c r="BP2020" s="37"/>
      <c r="BQ2020" s="53" t="str">
        <f>IF(BP2020="","",WORKDAY(BP2020,5,FESTIVOS_CO!A:A))</f>
        <v/>
      </c>
      <c r="BR2020" s="37"/>
      <c r="BS2020" s="36"/>
      <c r="BT2020" s="38"/>
      <c r="BU2020" s="58" t="e">
        <f>VLOOKUP(BT2020,Hoja2!$C:$D,2,0)</f>
        <v>#N/A</v>
      </c>
      <c r="BV2020" s="80" t="str">
        <f>IF(
AND(AO2020="",BD2020="",BQ2020=""),
"EN PROCESO NOTIFICACION / COMUNICACION",
IF(
BT2020="",
"NO APLICA",
IF(
BU2020=60,
IF(AO2020&lt;&gt;"",AO2020,IF(BD2020&lt;&gt;"",BD2020,BQ2020))+60,
WORKDAY(
IF(AO2020&lt;&gt;"",AO2020,IF(BD2020&lt;&gt;"",BD2020,BQ2020)),
BU2020,
FESTIVOS_CO!A:A
)
)
))</f>
        <v>EN PROCESO NOTIFICACION / COMUNICACION</v>
      </c>
      <c r="BW2020" s="44"/>
      <c r="BX2020" s="53"/>
      <c r="BY2020" s="45"/>
      <c r="BZ2020" s="37"/>
      <c r="CA2020" s="54" t="str">
        <f t="shared" si="380"/>
        <v>PENDIENTE EJECUTORIA</v>
      </c>
      <c r="CB2020" s="59" t="str">
        <f t="shared" si="389"/>
        <v/>
      </c>
      <c r="CC2020" s="36"/>
      <c r="CD2020" s="40"/>
      <c r="CE2020" s="46"/>
      <c r="CF2020" s="40"/>
      <c r="CG2020" s="40"/>
      <c r="CH2020" s="40"/>
      <c r="CI2020" s="36"/>
      <c r="CJ2020" s="47"/>
      <c r="CK2020" s="40"/>
      <c r="CL2020" s="40"/>
      <c r="CM2020" s="40"/>
      <c r="CN2020" s="40"/>
    </row>
    <row r="2021" spans="1:92" ht="42.75" hidden="1">
      <c r="A2021" s="49" t="str">
        <f t="shared" si="381"/>
        <v>SIN GESTIÓN</v>
      </c>
      <c r="B2021" s="58"/>
      <c r="C2021" s="37"/>
      <c r="D2021" s="37"/>
      <c r="E2021" s="49" t="str">
        <f t="shared" si="382"/>
        <v>PENDIENTE NOTIFICACIÓN</v>
      </c>
      <c r="F2021" s="141" t="str">
        <f t="shared" si="383"/>
        <v>PENDIENTE NOTIFICACIÓN</v>
      </c>
      <c r="G2021" s="49" t="str">
        <f t="shared" si="384"/>
        <v/>
      </c>
      <c r="H2021" s="51" t="str">
        <f ca="1">IF(
L2021="",
"",
IF(
NETWORKDAYS(L2021,IF(M2021&lt;&gt;"",M2021,TODAY()),FESTIVOS_CO!A:A)&gt;2,
"VENCIDO",
IF(
NETWORKDAYS(L2021,IF(M2021&lt;&gt;"",M2021,TODAY()),FESTIVOS_CO!A:A)=2,
"ALERTA",
"A TIEMPO"
)))</f>
        <v/>
      </c>
      <c r="I2021" s="40"/>
      <c r="J2021" s="36"/>
      <c r="K2021" s="37"/>
      <c r="L2021" s="50"/>
      <c r="M2021" s="37"/>
      <c r="N2021" s="52"/>
      <c r="O2021" s="52"/>
      <c r="P2021" s="36"/>
      <c r="Q2021" s="36"/>
      <c r="R2021" s="40"/>
      <c r="S2021" s="36"/>
      <c r="T2021" s="40"/>
      <c r="U2021" s="40"/>
      <c r="V2021" s="81"/>
      <c r="W2021" s="40"/>
      <c r="X2021" s="40"/>
      <c r="Y2021" s="40"/>
      <c r="Z2021" s="38" t="str">
        <f>IFERROR(VLOOKUP(Y2021,DIRECTORIO!A:B,2,FALSE),"")</f>
        <v/>
      </c>
      <c r="AA2021" s="40"/>
      <c r="AB2021" s="40"/>
      <c r="AC2021" s="40"/>
      <c r="AD2021" s="40"/>
      <c r="AE2021" s="40"/>
      <c r="AF2021" s="40"/>
      <c r="AG2021" s="41" t="s">
        <v>109</v>
      </c>
      <c r="AH2021" s="42"/>
      <c r="AI2021" s="54" t="str">
        <f t="shared" ca="1" si="385"/>
        <v>PENDIENTE NOTIFICACIÓN ELECTRÓNICA</v>
      </c>
      <c r="AJ2021" s="37"/>
      <c r="AK2021" s="37"/>
      <c r="AL2021" s="37"/>
      <c r="AM2021" s="53" t="str">
        <f>IF(AK2021="","",WORKDAY(AK2021,5,FESTIVOS_CO!A:A))</f>
        <v/>
      </c>
      <c r="AN2021" s="37"/>
      <c r="AO2021" s="37"/>
      <c r="AP2021" s="54" t="str">
        <f t="shared" ca="1" si="390"/>
        <v>NO APLICA</v>
      </c>
      <c r="AQ2021" s="36"/>
      <c r="AR2021" s="43"/>
      <c r="AS2021" s="37"/>
      <c r="AT2021" s="36"/>
      <c r="AU2021" s="37"/>
      <c r="AV2021" s="36"/>
      <c r="AW2021" s="36"/>
      <c r="AX2021" s="37"/>
      <c r="AY2021" s="140" t="str">
        <f>IF(AU2021="","",WORKDAY(AU2021,5,FESTIVOS_CO!A:A))</f>
        <v/>
      </c>
      <c r="AZ2021" s="54" t="str">
        <f t="shared" ca="1" si="387"/>
        <v>NO APLICA</v>
      </c>
      <c r="BA2021" s="55" t="str">
        <f>IF(AX2021="","",WORKDAY(AX2021,5,FESTIVOS_CO!A:A))</f>
        <v/>
      </c>
      <c r="BB2021" s="39"/>
      <c r="BC2021" s="40"/>
      <c r="BD2021" s="40"/>
      <c r="BE2021" s="56" t="str">
        <f t="shared" ca="1" si="388"/>
        <v>NO APLICA</v>
      </c>
      <c r="BF2021" s="37"/>
      <c r="BG2021" s="45"/>
      <c r="BH2021" s="37"/>
      <c r="BI2021" s="36"/>
      <c r="BJ2021" s="37"/>
      <c r="BK2021" s="36"/>
      <c r="BL2021" s="36"/>
      <c r="BM2021" s="53" t="str">
        <f>IF(BJ2021="","",WORKDAY(BJ2021,5,FESTIVOS_CO!A:A))</f>
        <v/>
      </c>
      <c r="BN2021" s="57" t="str">
        <f t="shared" ca="1" si="386"/>
        <v>PENDIENTE HACER AVISO</v>
      </c>
      <c r="BO2021" s="54" t="str">
        <f t="shared" ca="1" si="379"/>
        <v>EN TRÁMITE NOTIF. POR AVISO</v>
      </c>
      <c r="BP2021" s="37"/>
      <c r="BQ2021" s="53" t="str">
        <f>IF(BP2021="","",WORKDAY(BP2021,5,FESTIVOS_CO!A:A))</f>
        <v/>
      </c>
      <c r="BR2021" s="37"/>
      <c r="BS2021" s="36"/>
      <c r="BT2021" s="38"/>
      <c r="BU2021" s="58" t="e">
        <f>VLOOKUP(BT2021,Hoja2!$C:$D,2,0)</f>
        <v>#N/A</v>
      </c>
      <c r="BV2021" s="80" t="str">
        <f>IF(
AND(AO2021="",BD2021="",BQ2021=""),
"EN PROCESO NOTIFICACION / COMUNICACION",
IF(
BT2021="",
"NO APLICA",
IF(
BU2021=60,
IF(AO2021&lt;&gt;"",AO2021,IF(BD2021&lt;&gt;"",BD2021,BQ2021))+60,
WORKDAY(
IF(AO2021&lt;&gt;"",AO2021,IF(BD2021&lt;&gt;"",BD2021,BQ2021)),
BU2021,
FESTIVOS_CO!A:A
)
)
))</f>
        <v>EN PROCESO NOTIFICACION / COMUNICACION</v>
      </c>
      <c r="BW2021" s="44"/>
      <c r="BX2021" s="53"/>
      <c r="BY2021" s="45"/>
      <c r="BZ2021" s="37"/>
      <c r="CA2021" s="54" t="str">
        <f t="shared" si="380"/>
        <v>PENDIENTE EJECUTORIA</v>
      </c>
      <c r="CB2021" s="59" t="str">
        <f t="shared" si="389"/>
        <v/>
      </c>
      <c r="CC2021" s="36"/>
      <c r="CD2021" s="40"/>
      <c r="CE2021" s="46"/>
      <c r="CF2021" s="40"/>
      <c r="CG2021" s="40"/>
      <c r="CH2021" s="40"/>
      <c r="CI2021" s="36"/>
      <c r="CJ2021" s="47"/>
      <c r="CK2021" s="40"/>
      <c r="CL2021" s="40"/>
      <c r="CM2021" s="40"/>
      <c r="CN2021" s="40"/>
    </row>
    <row r="2022" spans="1:92" ht="42.75" hidden="1">
      <c r="A2022" s="49" t="str">
        <f t="shared" si="381"/>
        <v>SIN GESTIÓN</v>
      </c>
      <c r="B2022" s="58"/>
      <c r="C2022" s="37"/>
      <c r="D2022" s="37"/>
      <c r="E2022" s="49" t="str">
        <f t="shared" si="382"/>
        <v>PENDIENTE NOTIFICACIÓN</v>
      </c>
      <c r="F2022" s="141" t="str">
        <f t="shared" si="383"/>
        <v>PENDIENTE NOTIFICACIÓN</v>
      </c>
      <c r="G2022" s="49" t="str">
        <f t="shared" si="384"/>
        <v/>
      </c>
      <c r="H2022" s="51" t="str">
        <f ca="1">IF(
L2022="",
"",
IF(
NETWORKDAYS(L2022,IF(M2022&lt;&gt;"",M2022,TODAY()),FESTIVOS_CO!A:A)&gt;2,
"VENCIDO",
IF(
NETWORKDAYS(L2022,IF(M2022&lt;&gt;"",M2022,TODAY()),FESTIVOS_CO!A:A)=2,
"ALERTA",
"A TIEMPO"
)))</f>
        <v/>
      </c>
      <c r="I2022" s="40"/>
      <c r="J2022" s="36"/>
      <c r="K2022" s="37"/>
      <c r="L2022" s="50"/>
      <c r="M2022" s="37"/>
      <c r="N2022" s="52"/>
      <c r="O2022" s="52"/>
      <c r="P2022" s="36"/>
      <c r="Q2022" s="36"/>
      <c r="R2022" s="40"/>
      <c r="S2022" s="36"/>
      <c r="T2022" s="40"/>
      <c r="U2022" s="40"/>
      <c r="V2022" s="81"/>
      <c r="W2022" s="40"/>
      <c r="X2022" s="40"/>
      <c r="Y2022" s="40"/>
      <c r="Z2022" s="38" t="str">
        <f>IFERROR(VLOOKUP(Y2022,DIRECTORIO!A:B,2,FALSE),"")</f>
        <v/>
      </c>
      <c r="AA2022" s="40"/>
      <c r="AB2022" s="40"/>
      <c r="AC2022" s="40"/>
      <c r="AD2022" s="40"/>
      <c r="AE2022" s="40"/>
      <c r="AF2022" s="40"/>
      <c r="AG2022" s="41" t="s">
        <v>109</v>
      </c>
      <c r="AH2022" s="42"/>
      <c r="AI2022" s="54" t="str">
        <f t="shared" ca="1" si="385"/>
        <v>PENDIENTE NOTIFICACIÓN ELECTRÓNICA</v>
      </c>
      <c r="AJ2022" s="37"/>
      <c r="AK2022" s="37"/>
      <c r="AL2022" s="37"/>
      <c r="AM2022" s="53" t="str">
        <f>IF(AK2022="","",WORKDAY(AK2022,5,FESTIVOS_CO!A:A))</f>
        <v/>
      </c>
      <c r="AN2022" s="37"/>
      <c r="AO2022" s="37"/>
      <c r="AP2022" s="54" t="str">
        <f t="shared" ca="1" si="390"/>
        <v>NO APLICA</v>
      </c>
      <c r="AQ2022" s="36"/>
      <c r="AR2022" s="43"/>
      <c r="AS2022" s="37"/>
      <c r="AT2022" s="36"/>
      <c r="AU2022" s="37"/>
      <c r="AV2022" s="36"/>
      <c r="AW2022" s="36"/>
      <c r="AX2022" s="37"/>
      <c r="AY2022" s="140" t="str">
        <f>IF(AU2022="","",WORKDAY(AU2022,5,FESTIVOS_CO!A:A))</f>
        <v/>
      </c>
      <c r="AZ2022" s="54" t="str">
        <f t="shared" ca="1" si="387"/>
        <v>NO APLICA</v>
      </c>
      <c r="BA2022" s="55" t="str">
        <f>IF(AX2022="","",WORKDAY(AX2022,5,FESTIVOS_CO!A:A))</f>
        <v/>
      </c>
      <c r="BB2022" s="39"/>
      <c r="BC2022" s="40"/>
      <c r="BD2022" s="40"/>
      <c r="BE2022" s="56" t="str">
        <f t="shared" ca="1" si="388"/>
        <v>NO APLICA</v>
      </c>
      <c r="BF2022" s="37"/>
      <c r="BG2022" s="45"/>
      <c r="BH2022" s="37"/>
      <c r="BI2022" s="36"/>
      <c r="BJ2022" s="37"/>
      <c r="BK2022" s="36"/>
      <c r="BL2022" s="36"/>
      <c r="BM2022" s="53" t="str">
        <f>IF(BJ2022="","",WORKDAY(BJ2022,5,FESTIVOS_CO!A:A))</f>
        <v/>
      </c>
      <c r="BN2022" s="57" t="str">
        <f t="shared" ca="1" si="386"/>
        <v>PENDIENTE HACER AVISO</v>
      </c>
      <c r="BO2022" s="54" t="str">
        <f t="shared" ca="1" si="379"/>
        <v>EN TRÁMITE NOTIF. POR AVISO</v>
      </c>
      <c r="BP2022" s="37"/>
      <c r="BQ2022" s="53" t="str">
        <f>IF(BP2022="","",WORKDAY(BP2022,5,FESTIVOS_CO!A:A))</f>
        <v/>
      </c>
      <c r="BR2022" s="37"/>
      <c r="BS2022" s="36"/>
      <c r="BT2022" s="38"/>
      <c r="BU2022" s="58" t="e">
        <f>VLOOKUP(BT2022,Hoja2!$C:$D,2,0)</f>
        <v>#N/A</v>
      </c>
      <c r="BV2022" s="80" t="str">
        <f>IF(
AND(AO2022="",BD2022="",BQ2022=""),
"EN PROCESO NOTIFICACION / COMUNICACION",
IF(
BT2022="",
"NO APLICA",
IF(
BU2022=60,
IF(AO2022&lt;&gt;"",AO2022,IF(BD2022&lt;&gt;"",BD2022,BQ2022))+60,
WORKDAY(
IF(AO2022&lt;&gt;"",AO2022,IF(BD2022&lt;&gt;"",BD2022,BQ2022)),
BU2022,
FESTIVOS_CO!A:A
)
)
))</f>
        <v>EN PROCESO NOTIFICACION / COMUNICACION</v>
      </c>
      <c r="BW2022" s="44"/>
      <c r="BX2022" s="53"/>
      <c r="BY2022" s="45"/>
      <c r="BZ2022" s="37"/>
      <c r="CA2022" s="54" t="str">
        <f t="shared" si="380"/>
        <v>PENDIENTE EJECUTORIA</v>
      </c>
      <c r="CB2022" s="59" t="str">
        <f t="shared" si="389"/>
        <v/>
      </c>
      <c r="CC2022" s="36"/>
      <c r="CD2022" s="40"/>
      <c r="CE2022" s="46"/>
      <c r="CF2022" s="40"/>
      <c r="CG2022" s="40"/>
      <c r="CH2022" s="40"/>
      <c r="CI2022" s="36"/>
      <c r="CJ2022" s="47"/>
      <c r="CK2022" s="40"/>
      <c r="CL2022" s="40"/>
      <c r="CM2022" s="40"/>
      <c r="CN2022" s="40"/>
    </row>
    <row r="2023" spans="1:92" ht="42.75" hidden="1">
      <c r="A2023" s="49" t="str">
        <f t="shared" si="381"/>
        <v>SIN GESTIÓN</v>
      </c>
      <c r="B2023" s="58"/>
      <c r="C2023" s="37"/>
      <c r="D2023" s="37"/>
      <c r="E2023" s="49" t="str">
        <f t="shared" si="382"/>
        <v>PENDIENTE NOTIFICACIÓN</v>
      </c>
      <c r="F2023" s="141" t="str">
        <f t="shared" si="383"/>
        <v>PENDIENTE NOTIFICACIÓN</v>
      </c>
      <c r="G2023" s="49" t="str">
        <f t="shared" si="384"/>
        <v/>
      </c>
      <c r="H2023" s="51" t="str">
        <f ca="1">IF(
L2023="",
"",
IF(
NETWORKDAYS(L2023,IF(M2023&lt;&gt;"",M2023,TODAY()),FESTIVOS_CO!A:A)&gt;2,
"VENCIDO",
IF(
NETWORKDAYS(L2023,IF(M2023&lt;&gt;"",M2023,TODAY()),FESTIVOS_CO!A:A)=2,
"ALERTA",
"A TIEMPO"
)))</f>
        <v/>
      </c>
      <c r="I2023" s="40"/>
      <c r="J2023" s="36"/>
      <c r="K2023" s="37"/>
      <c r="L2023" s="50"/>
      <c r="M2023" s="37"/>
      <c r="N2023" s="52"/>
      <c r="O2023" s="52"/>
      <c r="P2023" s="36"/>
      <c r="Q2023" s="36"/>
      <c r="R2023" s="40"/>
      <c r="S2023" s="36"/>
      <c r="T2023" s="40"/>
      <c r="U2023" s="40"/>
      <c r="V2023" s="81"/>
      <c r="W2023" s="40"/>
      <c r="X2023" s="40"/>
      <c r="Y2023" s="40"/>
      <c r="Z2023" s="38" t="str">
        <f>IFERROR(VLOOKUP(Y2023,DIRECTORIO!A:B,2,FALSE),"")</f>
        <v/>
      </c>
      <c r="AA2023" s="40"/>
      <c r="AB2023" s="40"/>
      <c r="AC2023" s="40"/>
      <c r="AD2023" s="40"/>
      <c r="AE2023" s="40"/>
      <c r="AF2023" s="40"/>
      <c r="AG2023" s="41" t="s">
        <v>109</v>
      </c>
      <c r="AH2023" s="42"/>
      <c r="AI2023" s="54" t="str">
        <f t="shared" ca="1" si="385"/>
        <v>PENDIENTE NOTIFICACIÓN ELECTRÓNICA</v>
      </c>
      <c r="AJ2023" s="37"/>
      <c r="AK2023" s="37"/>
      <c r="AL2023" s="37"/>
      <c r="AM2023" s="53" t="str">
        <f>IF(AK2023="","",WORKDAY(AK2023,5,FESTIVOS_CO!A:A))</f>
        <v/>
      </c>
      <c r="AN2023" s="37"/>
      <c r="AO2023" s="37"/>
      <c r="AP2023" s="54" t="str">
        <f t="shared" ca="1" si="390"/>
        <v>NO APLICA</v>
      </c>
      <c r="AQ2023" s="36"/>
      <c r="AR2023" s="43"/>
      <c r="AS2023" s="37"/>
      <c r="AT2023" s="36"/>
      <c r="AU2023" s="37"/>
      <c r="AV2023" s="36"/>
      <c r="AW2023" s="36"/>
      <c r="AX2023" s="37"/>
      <c r="AY2023" s="140" t="str">
        <f>IF(AU2023="","",WORKDAY(AU2023,5,FESTIVOS_CO!A:A))</f>
        <v/>
      </c>
      <c r="AZ2023" s="54" t="str">
        <f t="shared" ca="1" si="387"/>
        <v>NO APLICA</v>
      </c>
      <c r="BA2023" s="55" t="str">
        <f>IF(AX2023="","",WORKDAY(AX2023,5,FESTIVOS_CO!A:A))</f>
        <v/>
      </c>
      <c r="BB2023" s="39"/>
      <c r="BC2023" s="40"/>
      <c r="BD2023" s="40"/>
      <c r="BE2023" s="56" t="str">
        <f t="shared" ca="1" si="388"/>
        <v>NO APLICA</v>
      </c>
      <c r="BF2023" s="37"/>
      <c r="BG2023" s="45"/>
      <c r="BH2023" s="37"/>
      <c r="BI2023" s="36"/>
      <c r="BJ2023" s="37"/>
      <c r="BK2023" s="36"/>
      <c r="BL2023" s="36"/>
      <c r="BM2023" s="53" t="str">
        <f>IF(BJ2023="","",WORKDAY(BJ2023,5,FESTIVOS_CO!A:A))</f>
        <v/>
      </c>
      <c r="BN2023" s="57" t="str">
        <f t="shared" ca="1" si="386"/>
        <v>PENDIENTE HACER AVISO</v>
      </c>
      <c r="BO2023" s="54" t="str">
        <f t="shared" ca="1" si="379"/>
        <v>EN TRÁMITE NOTIF. POR AVISO</v>
      </c>
      <c r="BP2023" s="37"/>
      <c r="BQ2023" s="53" t="str">
        <f>IF(BP2023="","",WORKDAY(BP2023,5,FESTIVOS_CO!A:A))</f>
        <v/>
      </c>
      <c r="BR2023" s="37"/>
      <c r="BS2023" s="36"/>
      <c r="BT2023" s="38"/>
      <c r="BU2023" s="58" t="e">
        <f>VLOOKUP(BT2023,Hoja2!$C:$D,2,0)</f>
        <v>#N/A</v>
      </c>
      <c r="BV2023" s="80" t="str">
        <f>IF(
AND(AO2023="",BD2023="",BQ2023=""),
"EN PROCESO NOTIFICACION / COMUNICACION",
IF(
BT2023="",
"NO APLICA",
IF(
BU2023=60,
IF(AO2023&lt;&gt;"",AO2023,IF(BD2023&lt;&gt;"",BD2023,BQ2023))+60,
WORKDAY(
IF(AO2023&lt;&gt;"",AO2023,IF(BD2023&lt;&gt;"",BD2023,BQ2023)),
BU2023,
FESTIVOS_CO!A:A
)
)
))</f>
        <v>EN PROCESO NOTIFICACION / COMUNICACION</v>
      </c>
      <c r="BW2023" s="44"/>
      <c r="BX2023" s="53"/>
      <c r="BY2023" s="45"/>
      <c r="BZ2023" s="37"/>
      <c r="CA2023" s="54" t="str">
        <f t="shared" si="380"/>
        <v>PENDIENTE EJECUTORIA</v>
      </c>
      <c r="CB2023" s="59" t="str">
        <f t="shared" si="389"/>
        <v/>
      </c>
      <c r="CC2023" s="36"/>
      <c r="CD2023" s="40"/>
      <c r="CE2023" s="46"/>
      <c r="CF2023" s="40"/>
      <c r="CG2023" s="40"/>
      <c r="CH2023" s="40"/>
      <c r="CI2023" s="36"/>
      <c r="CJ2023" s="47"/>
      <c r="CK2023" s="40"/>
      <c r="CL2023" s="40"/>
      <c r="CM2023" s="40"/>
      <c r="CN2023" s="40"/>
    </row>
    <row r="2024" spans="1:92" ht="42.75" hidden="1">
      <c r="A2024" s="49" t="str">
        <f t="shared" si="381"/>
        <v>SIN GESTIÓN</v>
      </c>
      <c r="B2024" s="58"/>
      <c r="C2024" s="37"/>
      <c r="D2024" s="37"/>
      <c r="E2024" s="49" t="str">
        <f t="shared" si="382"/>
        <v>PENDIENTE NOTIFICACIÓN</v>
      </c>
      <c r="F2024" s="141" t="str">
        <f t="shared" si="383"/>
        <v>PENDIENTE NOTIFICACIÓN</v>
      </c>
      <c r="G2024" s="49" t="str">
        <f t="shared" si="384"/>
        <v/>
      </c>
      <c r="H2024" s="51" t="str">
        <f ca="1">IF(
L2024="",
"",
IF(
NETWORKDAYS(L2024,IF(M2024&lt;&gt;"",M2024,TODAY()),FESTIVOS_CO!A:A)&gt;2,
"VENCIDO",
IF(
NETWORKDAYS(L2024,IF(M2024&lt;&gt;"",M2024,TODAY()),FESTIVOS_CO!A:A)=2,
"ALERTA",
"A TIEMPO"
)))</f>
        <v/>
      </c>
      <c r="I2024" s="40"/>
      <c r="J2024" s="36"/>
      <c r="K2024" s="37"/>
      <c r="L2024" s="50"/>
      <c r="M2024" s="37"/>
      <c r="N2024" s="52"/>
      <c r="O2024" s="52"/>
      <c r="P2024" s="36"/>
      <c r="Q2024" s="36"/>
      <c r="R2024" s="40"/>
      <c r="S2024" s="36"/>
      <c r="T2024" s="40"/>
      <c r="U2024" s="40"/>
      <c r="V2024" s="81"/>
      <c r="W2024" s="40"/>
      <c r="X2024" s="40"/>
      <c r="Y2024" s="40"/>
      <c r="Z2024" s="38" t="str">
        <f>IFERROR(VLOOKUP(Y2024,DIRECTORIO!A:B,2,FALSE),"")</f>
        <v/>
      </c>
      <c r="AA2024" s="40"/>
      <c r="AB2024" s="40"/>
      <c r="AC2024" s="40"/>
      <c r="AD2024" s="40"/>
      <c r="AE2024" s="40"/>
      <c r="AF2024" s="40"/>
      <c r="AG2024" s="41" t="s">
        <v>109</v>
      </c>
      <c r="AH2024" s="42"/>
      <c r="AI2024" s="54" t="str">
        <f t="shared" ca="1" si="385"/>
        <v>PENDIENTE NOTIFICACIÓN ELECTRÓNICA</v>
      </c>
      <c r="AJ2024" s="37"/>
      <c r="AK2024" s="37"/>
      <c r="AL2024" s="37"/>
      <c r="AM2024" s="53" t="str">
        <f>IF(AK2024="","",WORKDAY(AK2024,5,FESTIVOS_CO!A:A))</f>
        <v/>
      </c>
      <c r="AN2024" s="37"/>
      <c r="AO2024" s="37"/>
      <c r="AP2024" s="54" t="str">
        <f t="shared" ca="1" si="390"/>
        <v>NO APLICA</v>
      </c>
      <c r="AQ2024" s="36"/>
      <c r="AR2024" s="43"/>
      <c r="AS2024" s="37"/>
      <c r="AT2024" s="36"/>
      <c r="AU2024" s="37"/>
      <c r="AV2024" s="36"/>
      <c r="AW2024" s="36"/>
      <c r="AX2024" s="37"/>
      <c r="AY2024" s="140" t="str">
        <f>IF(AU2024="","",WORKDAY(AU2024,5,FESTIVOS_CO!A:A))</f>
        <v/>
      </c>
      <c r="AZ2024" s="54" t="str">
        <f t="shared" ca="1" si="387"/>
        <v>NO APLICA</v>
      </c>
      <c r="BA2024" s="55" t="str">
        <f>IF(AX2024="","",WORKDAY(AX2024,5,FESTIVOS_CO!A:A))</f>
        <v/>
      </c>
      <c r="BB2024" s="39"/>
      <c r="BC2024" s="40"/>
      <c r="BD2024" s="40"/>
      <c r="BE2024" s="56" t="str">
        <f t="shared" ca="1" si="388"/>
        <v>NO APLICA</v>
      </c>
      <c r="BF2024" s="37"/>
      <c r="BG2024" s="45"/>
      <c r="BH2024" s="37"/>
      <c r="BI2024" s="36"/>
      <c r="BJ2024" s="37"/>
      <c r="BK2024" s="36"/>
      <c r="BL2024" s="36"/>
      <c r="BM2024" s="53" t="str">
        <f>IF(BJ2024="","",WORKDAY(BJ2024,5,FESTIVOS_CO!A:A))</f>
        <v/>
      </c>
      <c r="BN2024" s="57" t="str">
        <f t="shared" ca="1" si="386"/>
        <v>PENDIENTE HACER AVISO</v>
      </c>
      <c r="BO2024" s="54" t="str">
        <f t="shared" ca="1" si="379"/>
        <v>EN TRÁMITE NOTIF. POR AVISO</v>
      </c>
      <c r="BP2024" s="37"/>
      <c r="BQ2024" s="53" t="str">
        <f>IF(BP2024="","",WORKDAY(BP2024,5,FESTIVOS_CO!A:A))</f>
        <v/>
      </c>
      <c r="BR2024" s="37"/>
      <c r="BS2024" s="36"/>
      <c r="BT2024" s="38"/>
      <c r="BU2024" s="58" t="e">
        <f>VLOOKUP(BT2024,Hoja2!$C:$D,2,0)</f>
        <v>#N/A</v>
      </c>
      <c r="BV2024" s="80" t="str">
        <f>IF(
AND(AO2024="",BD2024="",BQ2024=""),
"EN PROCESO NOTIFICACION / COMUNICACION",
IF(
BT2024="",
"NO APLICA",
IF(
BU2024=60,
IF(AO2024&lt;&gt;"",AO2024,IF(BD2024&lt;&gt;"",BD2024,BQ2024))+60,
WORKDAY(
IF(AO2024&lt;&gt;"",AO2024,IF(BD2024&lt;&gt;"",BD2024,BQ2024)),
BU2024,
FESTIVOS_CO!A:A
)
)
))</f>
        <v>EN PROCESO NOTIFICACION / COMUNICACION</v>
      </c>
      <c r="BW2024" s="44"/>
      <c r="BX2024" s="53"/>
      <c r="BY2024" s="45"/>
      <c r="BZ2024" s="37"/>
      <c r="CA2024" s="54" t="str">
        <f t="shared" si="380"/>
        <v>PENDIENTE EJECUTORIA</v>
      </c>
      <c r="CB2024" s="59" t="str">
        <f t="shared" si="389"/>
        <v/>
      </c>
      <c r="CC2024" s="36"/>
      <c r="CD2024" s="40"/>
      <c r="CE2024" s="46"/>
      <c r="CF2024" s="40"/>
      <c r="CG2024" s="40"/>
      <c r="CH2024" s="40"/>
      <c r="CI2024" s="36"/>
      <c r="CJ2024" s="47"/>
      <c r="CK2024" s="40"/>
      <c r="CL2024" s="40"/>
      <c r="CM2024" s="40"/>
      <c r="CN2024" s="40"/>
    </row>
    <row r="2025" spans="1:92" ht="42.75" hidden="1">
      <c r="A2025" s="49" t="str">
        <f t="shared" si="381"/>
        <v>SIN GESTIÓN</v>
      </c>
      <c r="B2025" s="58"/>
      <c r="C2025" s="37"/>
      <c r="D2025" s="37"/>
      <c r="E2025" s="49" t="str">
        <f t="shared" si="382"/>
        <v>PENDIENTE NOTIFICACIÓN</v>
      </c>
      <c r="F2025" s="141" t="str">
        <f t="shared" si="383"/>
        <v>PENDIENTE NOTIFICACIÓN</v>
      </c>
      <c r="G2025" s="49" t="str">
        <f t="shared" si="384"/>
        <v/>
      </c>
      <c r="H2025" s="51" t="str">
        <f ca="1">IF(
L2025="",
"",
IF(
NETWORKDAYS(L2025,IF(M2025&lt;&gt;"",M2025,TODAY()),FESTIVOS_CO!A:A)&gt;2,
"VENCIDO",
IF(
NETWORKDAYS(L2025,IF(M2025&lt;&gt;"",M2025,TODAY()),FESTIVOS_CO!A:A)=2,
"ALERTA",
"A TIEMPO"
)))</f>
        <v/>
      </c>
      <c r="I2025" s="40"/>
      <c r="J2025" s="36"/>
      <c r="K2025" s="37"/>
      <c r="L2025" s="50"/>
      <c r="M2025" s="37"/>
      <c r="N2025" s="52"/>
      <c r="O2025" s="52"/>
      <c r="P2025" s="36"/>
      <c r="Q2025" s="36"/>
      <c r="R2025" s="40"/>
      <c r="S2025" s="36"/>
      <c r="T2025" s="40"/>
      <c r="U2025" s="40"/>
      <c r="V2025" s="81"/>
      <c r="W2025" s="40"/>
      <c r="X2025" s="40"/>
      <c r="Y2025" s="40"/>
      <c r="Z2025" s="38" t="str">
        <f>IFERROR(VLOOKUP(Y2025,DIRECTORIO!A:B,2,FALSE),"")</f>
        <v/>
      </c>
      <c r="AA2025" s="40"/>
      <c r="AB2025" s="40"/>
      <c r="AC2025" s="40"/>
      <c r="AD2025" s="40"/>
      <c r="AE2025" s="40"/>
      <c r="AF2025" s="40"/>
      <c r="AG2025" s="41" t="s">
        <v>109</v>
      </c>
      <c r="AH2025" s="42"/>
      <c r="AI2025" s="54" t="str">
        <f t="shared" ca="1" si="385"/>
        <v>PENDIENTE NOTIFICACIÓN ELECTRÓNICA</v>
      </c>
      <c r="AJ2025" s="37"/>
      <c r="AK2025" s="37"/>
      <c r="AL2025" s="37"/>
      <c r="AM2025" s="53" t="str">
        <f>IF(AK2025="","",WORKDAY(AK2025,5,FESTIVOS_CO!A:A))</f>
        <v/>
      </c>
      <c r="AN2025" s="37"/>
      <c r="AO2025" s="37"/>
      <c r="AP2025" s="54" t="str">
        <f t="shared" ca="1" si="390"/>
        <v>NO APLICA</v>
      </c>
      <c r="AQ2025" s="36"/>
      <c r="AR2025" s="43"/>
      <c r="AS2025" s="37"/>
      <c r="AT2025" s="36"/>
      <c r="AU2025" s="37"/>
      <c r="AV2025" s="36"/>
      <c r="AW2025" s="36"/>
      <c r="AX2025" s="37"/>
      <c r="AY2025" s="140" t="str">
        <f>IF(AU2025="","",WORKDAY(AU2025,5,FESTIVOS_CO!A:A))</f>
        <v/>
      </c>
      <c r="AZ2025" s="54" t="str">
        <f t="shared" ca="1" si="387"/>
        <v>NO APLICA</v>
      </c>
      <c r="BA2025" s="55" t="str">
        <f>IF(AX2025="","",WORKDAY(AX2025,5,FESTIVOS_CO!A:A))</f>
        <v/>
      </c>
      <c r="BB2025" s="39"/>
      <c r="BC2025" s="40"/>
      <c r="BD2025" s="40"/>
      <c r="BE2025" s="56" t="str">
        <f t="shared" ca="1" si="388"/>
        <v>NO APLICA</v>
      </c>
      <c r="BF2025" s="37"/>
      <c r="BG2025" s="45"/>
      <c r="BH2025" s="37"/>
      <c r="BI2025" s="36"/>
      <c r="BJ2025" s="37"/>
      <c r="BK2025" s="36"/>
      <c r="BL2025" s="36"/>
      <c r="BM2025" s="53" t="str">
        <f>IF(BJ2025="","",WORKDAY(BJ2025,5,FESTIVOS_CO!A:A))</f>
        <v/>
      </c>
      <c r="BN2025" s="57" t="str">
        <f t="shared" ca="1" si="386"/>
        <v>PENDIENTE HACER AVISO</v>
      </c>
      <c r="BO2025" s="54" t="str">
        <f t="shared" ca="1" si="379"/>
        <v>EN TRÁMITE NOTIF. POR AVISO</v>
      </c>
      <c r="BP2025" s="37"/>
      <c r="BQ2025" s="53" t="str">
        <f>IF(BP2025="","",WORKDAY(BP2025,5,FESTIVOS_CO!A:A))</f>
        <v/>
      </c>
      <c r="BR2025" s="37"/>
      <c r="BS2025" s="36"/>
      <c r="BT2025" s="38"/>
      <c r="BU2025" s="58" t="e">
        <f>VLOOKUP(BT2025,Hoja2!$C:$D,2,0)</f>
        <v>#N/A</v>
      </c>
      <c r="BV2025" s="80" t="str">
        <f>IF(
AND(AO2025="",BD2025="",BQ2025=""),
"EN PROCESO NOTIFICACION / COMUNICACION",
IF(
BT2025="",
"NO APLICA",
IF(
BU2025=60,
IF(AO2025&lt;&gt;"",AO2025,IF(BD2025&lt;&gt;"",BD2025,BQ2025))+60,
WORKDAY(
IF(AO2025&lt;&gt;"",AO2025,IF(BD2025&lt;&gt;"",BD2025,BQ2025)),
BU2025,
FESTIVOS_CO!A:A
)
)
))</f>
        <v>EN PROCESO NOTIFICACION / COMUNICACION</v>
      </c>
      <c r="BW2025" s="44"/>
      <c r="BX2025" s="53"/>
      <c r="BY2025" s="45"/>
      <c r="BZ2025" s="37"/>
      <c r="CA2025" s="54" t="str">
        <f t="shared" si="380"/>
        <v>PENDIENTE EJECUTORIA</v>
      </c>
      <c r="CB2025" s="59" t="str">
        <f t="shared" si="389"/>
        <v/>
      </c>
      <c r="CC2025" s="36"/>
      <c r="CD2025" s="40"/>
      <c r="CE2025" s="46"/>
      <c r="CF2025" s="40"/>
      <c r="CG2025" s="40"/>
      <c r="CH2025" s="40"/>
      <c r="CI2025" s="36"/>
      <c r="CJ2025" s="47"/>
      <c r="CK2025" s="40"/>
      <c r="CL2025" s="40"/>
      <c r="CM2025" s="40"/>
      <c r="CN2025" s="40"/>
    </row>
    <row r="2026" spans="1:92" ht="42.75" hidden="1">
      <c r="A2026" s="49" t="str">
        <f t="shared" si="381"/>
        <v>SIN GESTIÓN</v>
      </c>
      <c r="B2026" s="58"/>
      <c r="C2026" s="37"/>
      <c r="D2026" s="37"/>
      <c r="E2026" s="49" t="str">
        <f t="shared" si="382"/>
        <v>PENDIENTE NOTIFICACIÓN</v>
      </c>
      <c r="F2026" s="141" t="str">
        <f t="shared" si="383"/>
        <v>PENDIENTE NOTIFICACIÓN</v>
      </c>
      <c r="G2026" s="49" t="str">
        <f t="shared" si="384"/>
        <v/>
      </c>
      <c r="H2026" s="51" t="str">
        <f ca="1">IF(
L2026="",
"",
IF(
NETWORKDAYS(L2026,IF(M2026&lt;&gt;"",M2026,TODAY()),FESTIVOS_CO!A:A)&gt;2,
"VENCIDO",
IF(
NETWORKDAYS(L2026,IF(M2026&lt;&gt;"",M2026,TODAY()),FESTIVOS_CO!A:A)=2,
"ALERTA",
"A TIEMPO"
)))</f>
        <v/>
      </c>
      <c r="I2026" s="40"/>
      <c r="J2026" s="36"/>
      <c r="K2026" s="37"/>
      <c r="L2026" s="50"/>
      <c r="M2026" s="37"/>
      <c r="N2026" s="52"/>
      <c r="O2026" s="52"/>
      <c r="P2026" s="36"/>
      <c r="Q2026" s="36"/>
      <c r="R2026" s="40"/>
      <c r="S2026" s="36"/>
      <c r="T2026" s="40"/>
      <c r="U2026" s="40"/>
      <c r="V2026" s="81"/>
      <c r="W2026" s="40"/>
      <c r="X2026" s="40"/>
      <c r="Y2026" s="40"/>
      <c r="Z2026" s="38" t="str">
        <f>IFERROR(VLOOKUP(Y2026,DIRECTORIO!A:B,2,FALSE),"")</f>
        <v/>
      </c>
      <c r="AA2026" s="40"/>
      <c r="AB2026" s="40"/>
      <c r="AC2026" s="40"/>
      <c r="AD2026" s="40"/>
      <c r="AE2026" s="40"/>
      <c r="AF2026" s="40"/>
      <c r="AG2026" s="41" t="s">
        <v>109</v>
      </c>
      <c r="AH2026" s="42"/>
      <c r="AI2026" s="54" t="str">
        <f t="shared" ca="1" si="385"/>
        <v>PENDIENTE NOTIFICACIÓN ELECTRÓNICA</v>
      </c>
      <c r="AJ2026" s="37"/>
      <c r="AK2026" s="37"/>
      <c r="AL2026" s="37"/>
      <c r="AM2026" s="53" t="str">
        <f>IF(AK2026="","",WORKDAY(AK2026,5,FESTIVOS_CO!A:A))</f>
        <v/>
      </c>
      <c r="AN2026" s="37"/>
      <c r="AO2026" s="37"/>
      <c r="AP2026" s="54" t="str">
        <f t="shared" ca="1" si="390"/>
        <v>NO APLICA</v>
      </c>
      <c r="AQ2026" s="36"/>
      <c r="AR2026" s="43"/>
      <c r="AS2026" s="37"/>
      <c r="AT2026" s="36"/>
      <c r="AU2026" s="37"/>
      <c r="AV2026" s="36"/>
      <c r="AW2026" s="36"/>
      <c r="AX2026" s="37"/>
      <c r="AY2026" s="140" t="str">
        <f>IF(AU2026="","",WORKDAY(AU2026,5,FESTIVOS_CO!A:A))</f>
        <v/>
      </c>
      <c r="AZ2026" s="54" t="str">
        <f t="shared" ca="1" si="387"/>
        <v>NO APLICA</v>
      </c>
      <c r="BA2026" s="55" t="str">
        <f>IF(AX2026="","",WORKDAY(AX2026,5,FESTIVOS_CO!A:A))</f>
        <v/>
      </c>
      <c r="BB2026" s="39"/>
      <c r="BC2026" s="40"/>
      <c r="BD2026" s="40"/>
      <c r="BE2026" s="56" t="str">
        <f t="shared" ca="1" si="388"/>
        <v>NO APLICA</v>
      </c>
      <c r="BF2026" s="37"/>
      <c r="BG2026" s="45"/>
      <c r="BH2026" s="37"/>
      <c r="BI2026" s="36"/>
      <c r="BJ2026" s="37"/>
      <c r="BK2026" s="36"/>
      <c r="BL2026" s="36"/>
      <c r="BM2026" s="53" t="str">
        <f>IF(BJ2026="","",WORKDAY(BJ2026,5,FESTIVOS_CO!A:A))</f>
        <v/>
      </c>
      <c r="BN2026" s="57" t="str">
        <f t="shared" ca="1" si="386"/>
        <v>PENDIENTE HACER AVISO</v>
      </c>
      <c r="BO2026" s="54" t="str">
        <f t="shared" ca="1" si="379"/>
        <v>EN TRÁMITE NOTIF. POR AVISO</v>
      </c>
      <c r="BP2026" s="37"/>
      <c r="BQ2026" s="53" t="str">
        <f>IF(BP2026="","",WORKDAY(BP2026,5,FESTIVOS_CO!A:A))</f>
        <v/>
      </c>
      <c r="BR2026" s="37"/>
      <c r="BS2026" s="36"/>
      <c r="BT2026" s="38"/>
      <c r="BU2026" s="58" t="e">
        <f>VLOOKUP(BT2026,Hoja2!$C:$D,2,0)</f>
        <v>#N/A</v>
      </c>
      <c r="BV2026" s="80" t="str">
        <f>IF(
AND(AO2026="",BD2026="",BQ2026=""),
"EN PROCESO NOTIFICACION / COMUNICACION",
IF(
BT2026="",
"NO APLICA",
IF(
BU2026=60,
IF(AO2026&lt;&gt;"",AO2026,IF(BD2026&lt;&gt;"",BD2026,BQ2026))+60,
WORKDAY(
IF(AO2026&lt;&gt;"",AO2026,IF(BD2026&lt;&gt;"",BD2026,BQ2026)),
BU2026,
FESTIVOS_CO!A:A
)
)
))</f>
        <v>EN PROCESO NOTIFICACION / COMUNICACION</v>
      </c>
      <c r="BW2026" s="44"/>
      <c r="BX2026" s="53"/>
      <c r="BY2026" s="45"/>
      <c r="BZ2026" s="37"/>
      <c r="CA2026" s="54" t="str">
        <f t="shared" si="380"/>
        <v>PENDIENTE EJECUTORIA</v>
      </c>
      <c r="CB2026" s="59" t="str">
        <f t="shared" si="389"/>
        <v/>
      </c>
      <c r="CC2026" s="36"/>
      <c r="CD2026" s="40"/>
      <c r="CE2026" s="46"/>
      <c r="CF2026" s="40"/>
      <c r="CG2026" s="40"/>
      <c r="CH2026" s="40"/>
      <c r="CI2026" s="36"/>
      <c r="CJ2026" s="47"/>
      <c r="CK2026" s="40"/>
      <c r="CL2026" s="40"/>
      <c r="CM2026" s="40"/>
      <c r="CN2026" s="40"/>
    </row>
    <row r="2027" spans="1:92" ht="42.75" hidden="1">
      <c r="A2027" s="49" t="str">
        <f t="shared" si="381"/>
        <v>SIN GESTIÓN</v>
      </c>
      <c r="B2027" s="58"/>
      <c r="C2027" s="37"/>
      <c r="D2027" s="37"/>
      <c r="E2027" s="49" t="str">
        <f t="shared" si="382"/>
        <v>PENDIENTE NOTIFICACIÓN</v>
      </c>
      <c r="F2027" s="141" t="str">
        <f t="shared" si="383"/>
        <v>PENDIENTE NOTIFICACIÓN</v>
      </c>
      <c r="G2027" s="49" t="str">
        <f t="shared" si="384"/>
        <v/>
      </c>
      <c r="H2027" s="51" t="str">
        <f ca="1">IF(
L2027="",
"",
IF(
NETWORKDAYS(L2027,IF(M2027&lt;&gt;"",M2027,TODAY()),FESTIVOS_CO!A:A)&gt;2,
"VENCIDO",
IF(
NETWORKDAYS(L2027,IF(M2027&lt;&gt;"",M2027,TODAY()),FESTIVOS_CO!A:A)=2,
"ALERTA",
"A TIEMPO"
)))</f>
        <v/>
      </c>
      <c r="I2027" s="40"/>
      <c r="J2027" s="36"/>
      <c r="K2027" s="37"/>
      <c r="L2027" s="50"/>
      <c r="M2027" s="37"/>
      <c r="N2027" s="52"/>
      <c r="O2027" s="52"/>
      <c r="P2027" s="36"/>
      <c r="Q2027" s="36"/>
      <c r="R2027" s="40"/>
      <c r="S2027" s="36"/>
      <c r="T2027" s="40"/>
      <c r="U2027" s="40"/>
      <c r="V2027" s="81"/>
      <c r="W2027" s="40"/>
      <c r="X2027" s="40"/>
      <c r="Y2027" s="40"/>
      <c r="Z2027" s="38" t="str">
        <f>IFERROR(VLOOKUP(Y2027,DIRECTORIO!A:B,2,FALSE),"")</f>
        <v/>
      </c>
      <c r="AA2027" s="40"/>
      <c r="AB2027" s="40"/>
      <c r="AC2027" s="40"/>
      <c r="AD2027" s="40"/>
      <c r="AE2027" s="40"/>
      <c r="AF2027" s="40"/>
      <c r="AG2027" s="41" t="s">
        <v>109</v>
      </c>
      <c r="AH2027" s="42"/>
      <c r="AI2027" s="54" t="str">
        <f t="shared" ca="1" si="385"/>
        <v>PENDIENTE NOTIFICACIÓN ELECTRÓNICA</v>
      </c>
      <c r="AJ2027" s="37"/>
      <c r="AK2027" s="37"/>
      <c r="AL2027" s="37"/>
      <c r="AM2027" s="53" t="str">
        <f>IF(AK2027="","",WORKDAY(AK2027,5,FESTIVOS_CO!A:A))</f>
        <v/>
      </c>
      <c r="AN2027" s="37"/>
      <c r="AO2027" s="37"/>
      <c r="AP2027" s="54" t="str">
        <f t="shared" ca="1" si="390"/>
        <v>NO APLICA</v>
      </c>
      <c r="AQ2027" s="36"/>
      <c r="AR2027" s="43"/>
      <c r="AS2027" s="37"/>
      <c r="AT2027" s="36"/>
      <c r="AU2027" s="37"/>
      <c r="AV2027" s="36"/>
      <c r="AW2027" s="36"/>
      <c r="AX2027" s="37"/>
      <c r="AY2027" s="140" t="str">
        <f>IF(AU2027="","",WORKDAY(AU2027,5,FESTIVOS_CO!A:A))</f>
        <v/>
      </c>
      <c r="AZ2027" s="54" t="str">
        <f t="shared" ca="1" si="387"/>
        <v>NO APLICA</v>
      </c>
      <c r="BA2027" s="55" t="str">
        <f>IF(AX2027="","",WORKDAY(AX2027,5,FESTIVOS_CO!A:A))</f>
        <v/>
      </c>
      <c r="BB2027" s="39"/>
      <c r="BC2027" s="40"/>
      <c r="BD2027" s="40"/>
      <c r="BE2027" s="56" t="str">
        <f t="shared" ca="1" si="388"/>
        <v>NO APLICA</v>
      </c>
      <c r="BF2027" s="37"/>
      <c r="BG2027" s="45"/>
      <c r="BH2027" s="37"/>
      <c r="BI2027" s="36"/>
      <c r="BJ2027" s="37"/>
      <c r="BK2027" s="36"/>
      <c r="BL2027" s="36"/>
      <c r="BM2027" s="53" t="str">
        <f>IF(BJ2027="","",WORKDAY(BJ2027,5,FESTIVOS_CO!A:A))</f>
        <v/>
      </c>
      <c r="BN2027" s="57" t="str">
        <f t="shared" ca="1" si="386"/>
        <v>PENDIENTE HACER AVISO</v>
      </c>
      <c r="BO2027" s="54" t="str">
        <f t="shared" ca="1" si="379"/>
        <v>EN TRÁMITE NOTIF. POR AVISO</v>
      </c>
      <c r="BP2027" s="37"/>
      <c r="BQ2027" s="53" t="str">
        <f>IF(BP2027="","",WORKDAY(BP2027,5,FESTIVOS_CO!A:A))</f>
        <v/>
      </c>
      <c r="BR2027" s="37"/>
      <c r="BS2027" s="36"/>
      <c r="BT2027" s="38"/>
      <c r="BU2027" s="58" t="e">
        <f>VLOOKUP(BT2027,Hoja2!$C:$D,2,0)</f>
        <v>#N/A</v>
      </c>
      <c r="BV2027" s="80" t="str">
        <f>IF(
AND(AO2027="",BD2027="",BQ2027=""),
"EN PROCESO NOTIFICACION / COMUNICACION",
IF(
BT2027="",
"NO APLICA",
IF(
BU2027=60,
IF(AO2027&lt;&gt;"",AO2027,IF(BD2027&lt;&gt;"",BD2027,BQ2027))+60,
WORKDAY(
IF(AO2027&lt;&gt;"",AO2027,IF(BD2027&lt;&gt;"",BD2027,BQ2027)),
BU2027,
FESTIVOS_CO!A:A
)
)
))</f>
        <v>EN PROCESO NOTIFICACION / COMUNICACION</v>
      </c>
      <c r="BW2027" s="44"/>
      <c r="BX2027" s="53"/>
      <c r="BY2027" s="45"/>
      <c r="BZ2027" s="37"/>
      <c r="CA2027" s="54" t="str">
        <f t="shared" si="380"/>
        <v>PENDIENTE EJECUTORIA</v>
      </c>
      <c r="CB2027" s="59" t="str">
        <f t="shared" si="389"/>
        <v/>
      </c>
      <c r="CC2027" s="36"/>
      <c r="CD2027" s="40"/>
      <c r="CE2027" s="46"/>
      <c r="CF2027" s="40"/>
      <c r="CG2027" s="40"/>
      <c r="CH2027" s="40"/>
      <c r="CI2027" s="36"/>
      <c r="CJ2027" s="47"/>
      <c r="CK2027" s="40"/>
      <c r="CL2027" s="40"/>
      <c r="CM2027" s="40"/>
      <c r="CN2027" s="40"/>
    </row>
    <row r="2028" spans="1:92" ht="42.75" hidden="1">
      <c r="A2028" s="49" t="str">
        <f t="shared" si="381"/>
        <v>SIN GESTIÓN</v>
      </c>
      <c r="B2028" s="58"/>
      <c r="C2028" s="37"/>
      <c r="D2028" s="37"/>
      <c r="E2028" s="49" t="str">
        <f t="shared" si="382"/>
        <v>PENDIENTE NOTIFICACIÓN</v>
      </c>
      <c r="F2028" s="141" t="str">
        <f t="shared" si="383"/>
        <v>PENDIENTE NOTIFICACIÓN</v>
      </c>
      <c r="G2028" s="49" t="str">
        <f t="shared" si="384"/>
        <v/>
      </c>
      <c r="H2028" s="51" t="str">
        <f ca="1">IF(
L2028="",
"",
IF(
NETWORKDAYS(L2028,IF(M2028&lt;&gt;"",M2028,TODAY()),FESTIVOS_CO!A:A)&gt;2,
"VENCIDO",
IF(
NETWORKDAYS(L2028,IF(M2028&lt;&gt;"",M2028,TODAY()),FESTIVOS_CO!A:A)=2,
"ALERTA",
"A TIEMPO"
)))</f>
        <v/>
      </c>
      <c r="I2028" s="40"/>
      <c r="J2028" s="36"/>
      <c r="K2028" s="37"/>
      <c r="L2028" s="50"/>
      <c r="M2028" s="37"/>
      <c r="N2028" s="52"/>
      <c r="O2028" s="52"/>
      <c r="P2028" s="36"/>
      <c r="Q2028" s="36"/>
      <c r="R2028" s="40"/>
      <c r="S2028" s="36"/>
      <c r="T2028" s="40"/>
      <c r="U2028" s="40"/>
      <c r="V2028" s="81"/>
      <c r="W2028" s="40"/>
      <c r="X2028" s="40"/>
      <c r="Y2028" s="40"/>
      <c r="Z2028" s="38" t="str">
        <f>IFERROR(VLOOKUP(Y2028,DIRECTORIO!A:B,2,FALSE),"")</f>
        <v/>
      </c>
      <c r="AA2028" s="40"/>
      <c r="AB2028" s="40"/>
      <c r="AC2028" s="40"/>
      <c r="AD2028" s="40"/>
      <c r="AE2028" s="40"/>
      <c r="AF2028" s="40"/>
      <c r="AG2028" s="41" t="s">
        <v>109</v>
      </c>
      <c r="AH2028" s="42"/>
      <c r="AI2028" s="54" t="str">
        <f t="shared" ca="1" si="385"/>
        <v>PENDIENTE NOTIFICACIÓN ELECTRÓNICA</v>
      </c>
      <c r="AJ2028" s="37"/>
      <c r="AK2028" s="37"/>
      <c r="AL2028" s="37"/>
      <c r="AM2028" s="53" t="str">
        <f>IF(AK2028="","",WORKDAY(AK2028,5,FESTIVOS_CO!A:A))</f>
        <v/>
      </c>
      <c r="AN2028" s="37"/>
      <c r="AO2028" s="37"/>
      <c r="AP2028" s="54" t="str">
        <f t="shared" ca="1" si="390"/>
        <v>NO APLICA</v>
      </c>
      <c r="AQ2028" s="36"/>
      <c r="AR2028" s="43"/>
      <c r="AS2028" s="37"/>
      <c r="AT2028" s="36"/>
      <c r="AU2028" s="37"/>
      <c r="AV2028" s="36"/>
      <c r="AW2028" s="36"/>
      <c r="AX2028" s="37"/>
      <c r="AY2028" s="140" t="str">
        <f>IF(AU2028="","",WORKDAY(AU2028,5,FESTIVOS_CO!A:A))</f>
        <v/>
      </c>
      <c r="AZ2028" s="54" t="str">
        <f t="shared" ca="1" si="387"/>
        <v>NO APLICA</v>
      </c>
      <c r="BA2028" s="55" t="str">
        <f>IF(AX2028="","",WORKDAY(AX2028,5,FESTIVOS_CO!A:A))</f>
        <v/>
      </c>
      <c r="BB2028" s="39"/>
      <c r="BC2028" s="40"/>
      <c r="BD2028" s="40"/>
      <c r="BE2028" s="56" t="str">
        <f t="shared" ca="1" si="388"/>
        <v>NO APLICA</v>
      </c>
      <c r="BF2028" s="37"/>
      <c r="BG2028" s="45"/>
      <c r="BH2028" s="37"/>
      <c r="BI2028" s="36"/>
      <c r="BJ2028" s="37"/>
      <c r="BK2028" s="36"/>
      <c r="BL2028" s="36"/>
      <c r="BM2028" s="53" t="str">
        <f>IF(BJ2028="","",WORKDAY(BJ2028,5,FESTIVOS_CO!A:A))</f>
        <v/>
      </c>
      <c r="BN2028" s="57" t="str">
        <f t="shared" ca="1" si="386"/>
        <v>PENDIENTE HACER AVISO</v>
      </c>
      <c r="BO2028" s="54" t="str">
        <f t="shared" ca="1" si="379"/>
        <v>EN TRÁMITE NOTIF. POR AVISO</v>
      </c>
      <c r="BP2028" s="37"/>
      <c r="BQ2028" s="53" t="str">
        <f>IF(BP2028="","",WORKDAY(BP2028,5,FESTIVOS_CO!A:A))</f>
        <v/>
      </c>
      <c r="BR2028" s="37"/>
      <c r="BS2028" s="36"/>
      <c r="BT2028" s="38"/>
      <c r="BU2028" s="58" t="e">
        <f>VLOOKUP(BT2028,Hoja2!$C:$D,2,0)</f>
        <v>#N/A</v>
      </c>
      <c r="BV2028" s="80" t="str">
        <f>IF(
AND(AO2028="",BD2028="",BQ2028=""),
"EN PROCESO NOTIFICACION / COMUNICACION",
IF(
BT2028="",
"NO APLICA",
IF(
BU2028=60,
IF(AO2028&lt;&gt;"",AO2028,IF(BD2028&lt;&gt;"",BD2028,BQ2028))+60,
WORKDAY(
IF(AO2028&lt;&gt;"",AO2028,IF(BD2028&lt;&gt;"",BD2028,BQ2028)),
BU2028,
FESTIVOS_CO!A:A
)
)
))</f>
        <v>EN PROCESO NOTIFICACION / COMUNICACION</v>
      </c>
      <c r="BW2028" s="44"/>
      <c r="BX2028" s="53"/>
      <c r="BY2028" s="45"/>
      <c r="BZ2028" s="37"/>
      <c r="CA2028" s="54" t="str">
        <f t="shared" si="380"/>
        <v>PENDIENTE EJECUTORIA</v>
      </c>
      <c r="CB2028" s="59" t="str">
        <f t="shared" si="389"/>
        <v/>
      </c>
      <c r="CC2028" s="36"/>
      <c r="CD2028" s="40"/>
      <c r="CE2028" s="46"/>
      <c r="CF2028" s="40"/>
      <c r="CG2028" s="40"/>
      <c r="CH2028" s="40"/>
      <c r="CI2028" s="36"/>
      <c r="CJ2028" s="47"/>
      <c r="CK2028" s="40"/>
      <c r="CL2028" s="40"/>
      <c r="CM2028" s="40"/>
      <c r="CN2028" s="40"/>
    </row>
    <row r="2029" spans="1:92" ht="42.75" hidden="1">
      <c r="A2029" s="49" t="str">
        <f t="shared" si="381"/>
        <v>SIN GESTIÓN</v>
      </c>
      <c r="B2029" s="58"/>
      <c r="C2029" s="37"/>
      <c r="D2029" s="37"/>
      <c r="E2029" s="49" t="str">
        <f t="shared" si="382"/>
        <v>PENDIENTE NOTIFICACIÓN</v>
      </c>
      <c r="F2029" s="141" t="str">
        <f t="shared" si="383"/>
        <v>PENDIENTE NOTIFICACIÓN</v>
      </c>
      <c r="G2029" s="49" t="str">
        <f t="shared" si="384"/>
        <v/>
      </c>
      <c r="H2029" s="51" t="str">
        <f ca="1">IF(
L2029="",
"",
IF(
NETWORKDAYS(L2029,IF(M2029&lt;&gt;"",M2029,TODAY()),FESTIVOS_CO!A:A)&gt;2,
"VENCIDO",
IF(
NETWORKDAYS(L2029,IF(M2029&lt;&gt;"",M2029,TODAY()),FESTIVOS_CO!A:A)=2,
"ALERTA",
"A TIEMPO"
)))</f>
        <v/>
      </c>
      <c r="I2029" s="40"/>
      <c r="J2029" s="36"/>
      <c r="K2029" s="37"/>
      <c r="L2029" s="50"/>
      <c r="M2029" s="37"/>
      <c r="N2029" s="52"/>
      <c r="O2029" s="52"/>
      <c r="P2029" s="36"/>
      <c r="Q2029" s="36"/>
      <c r="R2029" s="40"/>
      <c r="S2029" s="36"/>
      <c r="T2029" s="40"/>
      <c r="U2029" s="40"/>
      <c r="V2029" s="81"/>
      <c r="W2029" s="40"/>
      <c r="X2029" s="40"/>
      <c r="Y2029" s="40"/>
      <c r="Z2029" s="38" t="str">
        <f>IFERROR(VLOOKUP(Y2029,DIRECTORIO!A:B,2,FALSE),"")</f>
        <v/>
      </c>
      <c r="AA2029" s="40"/>
      <c r="AB2029" s="40"/>
      <c r="AC2029" s="40"/>
      <c r="AD2029" s="40"/>
      <c r="AE2029" s="40"/>
      <c r="AF2029" s="40"/>
      <c r="AG2029" s="41" t="s">
        <v>109</v>
      </c>
      <c r="AH2029" s="42"/>
      <c r="AI2029" s="54" t="str">
        <f t="shared" ca="1" si="385"/>
        <v>PENDIENTE NOTIFICACIÓN ELECTRÓNICA</v>
      </c>
      <c r="AJ2029" s="37"/>
      <c r="AK2029" s="37"/>
      <c r="AL2029" s="37"/>
      <c r="AM2029" s="53" t="str">
        <f>IF(AK2029="","",WORKDAY(AK2029,5,FESTIVOS_CO!A:A))</f>
        <v/>
      </c>
      <c r="AN2029" s="37"/>
      <c r="AO2029" s="37"/>
      <c r="AP2029" s="54" t="str">
        <f t="shared" ca="1" si="390"/>
        <v>NO APLICA</v>
      </c>
      <c r="AQ2029" s="36"/>
      <c r="AR2029" s="43"/>
      <c r="AS2029" s="37"/>
      <c r="AT2029" s="36"/>
      <c r="AU2029" s="37"/>
      <c r="AV2029" s="36"/>
      <c r="AW2029" s="36"/>
      <c r="AX2029" s="37"/>
      <c r="AY2029" s="140" t="str">
        <f>IF(AU2029="","",WORKDAY(AU2029,5,FESTIVOS_CO!A:A))</f>
        <v/>
      </c>
      <c r="AZ2029" s="54" t="str">
        <f t="shared" ca="1" si="387"/>
        <v>NO APLICA</v>
      </c>
      <c r="BA2029" s="55" t="str">
        <f>IF(AX2029="","",WORKDAY(AX2029,5,FESTIVOS_CO!A:A))</f>
        <v/>
      </c>
      <c r="BB2029" s="39"/>
      <c r="BC2029" s="40"/>
      <c r="BD2029" s="40"/>
      <c r="BE2029" s="56" t="str">
        <f t="shared" ca="1" si="388"/>
        <v>NO APLICA</v>
      </c>
      <c r="BF2029" s="37"/>
      <c r="BG2029" s="45"/>
      <c r="BH2029" s="37"/>
      <c r="BI2029" s="36"/>
      <c r="BJ2029" s="37"/>
      <c r="BK2029" s="36"/>
      <c r="BL2029" s="36"/>
      <c r="BM2029" s="53" t="str">
        <f>IF(BJ2029="","",WORKDAY(BJ2029,5,FESTIVOS_CO!A:A))</f>
        <v/>
      </c>
      <c r="BN2029" s="57" t="str">
        <f t="shared" ca="1" si="386"/>
        <v>PENDIENTE HACER AVISO</v>
      </c>
      <c r="BO2029" s="54" t="str">
        <f t="shared" ca="1" si="379"/>
        <v>EN TRÁMITE NOTIF. POR AVISO</v>
      </c>
      <c r="BP2029" s="37"/>
      <c r="BQ2029" s="53" t="str">
        <f>IF(BP2029="","",WORKDAY(BP2029,5,FESTIVOS_CO!A:A))</f>
        <v/>
      </c>
      <c r="BR2029" s="37"/>
      <c r="BS2029" s="36"/>
      <c r="BT2029" s="38"/>
      <c r="BU2029" s="58" t="e">
        <f>VLOOKUP(BT2029,Hoja2!$C:$D,2,0)</f>
        <v>#N/A</v>
      </c>
      <c r="BV2029" s="80" t="str">
        <f>IF(
AND(AO2029="",BD2029="",BQ2029=""),
"EN PROCESO NOTIFICACION / COMUNICACION",
IF(
BT2029="",
"NO APLICA",
IF(
BU2029=60,
IF(AO2029&lt;&gt;"",AO2029,IF(BD2029&lt;&gt;"",BD2029,BQ2029))+60,
WORKDAY(
IF(AO2029&lt;&gt;"",AO2029,IF(BD2029&lt;&gt;"",BD2029,BQ2029)),
BU2029,
FESTIVOS_CO!A:A
)
)
))</f>
        <v>EN PROCESO NOTIFICACION / COMUNICACION</v>
      </c>
      <c r="BW2029" s="44"/>
      <c r="BX2029" s="53"/>
      <c r="BY2029" s="45"/>
      <c r="BZ2029" s="37"/>
      <c r="CA2029" s="54" t="str">
        <f t="shared" si="380"/>
        <v>PENDIENTE EJECUTORIA</v>
      </c>
      <c r="CB2029" s="59" t="str">
        <f t="shared" si="389"/>
        <v/>
      </c>
      <c r="CC2029" s="36"/>
      <c r="CD2029" s="40"/>
      <c r="CE2029" s="46"/>
      <c r="CF2029" s="40"/>
      <c r="CG2029" s="40"/>
      <c r="CH2029" s="40"/>
      <c r="CI2029" s="36"/>
      <c r="CJ2029" s="47"/>
      <c r="CK2029" s="40"/>
      <c r="CL2029" s="40"/>
      <c r="CM2029" s="40"/>
      <c r="CN2029" s="40"/>
    </row>
    <row r="2030" spans="1:92" ht="42.75" hidden="1">
      <c r="A2030" s="49" t="str">
        <f t="shared" si="381"/>
        <v>SIN GESTIÓN</v>
      </c>
      <c r="B2030" s="58"/>
      <c r="C2030" s="37"/>
      <c r="D2030" s="37"/>
      <c r="E2030" s="49" t="str">
        <f t="shared" si="382"/>
        <v>PENDIENTE NOTIFICACIÓN</v>
      </c>
      <c r="F2030" s="141" t="str">
        <f t="shared" si="383"/>
        <v>PENDIENTE NOTIFICACIÓN</v>
      </c>
      <c r="G2030" s="49" t="str">
        <f t="shared" si="384"/>
        <v/>
      </c>
      <c r="H2030" s="51" t="str">
        <f ca="1">IF(
L2030="",
"",
IF(
NETWORKDAYS(L2030,IF(M2030&lt;&gt;"",M2030,TODAY()),FESTIVOS_CO!A:A)&gt;2,
"VENCIDO",
IF(
NETWORKDAYS(L2030,IF(M2030&lt;&gt;"",M2030,TODAY()),FESTIVOS_CO!A:A)=2,
"ALERTA",
"A TIEMPO"
)))</f>
        <v/>
      </c>
      <c r="I2030" s="40"/>
      <c r="J2030" s="36"/>
      <c r="K2030" s="37"/>
      <c r="L2030" s="50"/>
      <c r="M2030" s="37"/>
      <c r="N2030" s="52"/>
      <c r="O2030" s="52"/>
      <c r="P2030" s="36"/>
      <c r="Q2030" s="36"/>
      <c r="R2030" s="40"/>
      <c r="S2030" s="36"/>
      <c r="T2030" s="40"/>
      <c r="U2030" s="40"/>
      <c r="V2030" s="81"/>
      <c r="W2030" s="40"/>
      <c r="X2030" s="40"/>
      <c r="Y2030" s="40"/>
      <c r="Z2030" s="38" t="str">
        <f>IFERROR(VLOOKUP(Y2030,DIRECTORIO!A:B,2,FALSE),"")</f>
        <v/>
      </c>
      <c r="AA2030" s="40"/>
      <c r="AB2030" s="40"/>
      <c r="AC2030" s="40"/>
      <c r="AD2030" s="40"/>
      <c r="AE2030" s="40"/>
      <c r="AF2030" s="40"/>
      <c r="AG2030" s="41" t="s">
        <v>109</v>
      </c>
      <c r="AH2030" s="42"/>
      <c r="AI2030" s="54" t="str">
        <f t="shared" ca="1" si="385"/>
        <v>PENDIENTE NOTIFICACIÓN ELECTRÓNICA</v>
      </c>
      <c r="AJ2030" s="37"/>
      <c r="AK2030" s="37"/>
      <c r="AL2030" s="37"/>
      <c r="AM2030" s="53" t="str">
        <f>IF(AK2030="","",WORKDAY(AK2030,5,FESTIVOS_CO!A:A))</f>
        <v/>
      </c>
      <c r="AN2030" s="37"/>
      <c r="AO2030" s="37"/>
      <c r="AP2030" s="54" t="str">
        <f t="shared" ca="1" si="390"/>
        <v>NO APLICA</v>
      </c>
      <c r="AQ2030" s="36"/>
      <c r="AR2030" s="43"/>
      <c r="AS2030" s="37"/>
      <c r="AT2030" s="36"/>
      <c r="AU2030" s="37"/>
      <c r="AV2030" s="36"/>
      <c r="AW2030" s="36"/>
      <c r="AX2030" s="37"/>
      <c r="AY2030" s="140" t="str">
        <f>IF(AU2030="","",WORKDAY(AU2030,5,FESTIVOS_CO!A:A))</f>
        <v/>
      </c>
      <c r="AZ2030" s="54" t="str">
        <f t="shared" ca="1" si="387"/>
        <v>NO APLICA</v>
      </c>
      <c r="BA2030" s="55" t="str">
        <f>IF(AX2030="","",WORKDAY(AX2030,5,FESTIVOS_CO!A:A))</f>
        <v/>
      </c>
      <c r="BB2030" s="39"/>
      <c r="BC2030" s="40"/>
      <c r="BD2030" s="40"/>
      <c r="BE2030" s="56" t="str">
        <f t="shared" ca="1" si="388"/>
        <v>NO APLICA</v>
      </c>
      <c r="BF2030" s="37"/>
      <c r="BG2030" s="45"/>
      <c r="BH2030" s="37"/>
      <c r="BI2030" s="36"/>
      <c r="BJ2030" s="37"/>
      <c r="BK2030" s="36"/>
      <c r="BL2030" s="36"/>
      <c r="BM2030" s="53" t="str">
        <f>IF(BJ2030="","",WORKDAY(BJ2030,5,FESTIVOS_CO!A:A))</f>
        <v/>
      </c>
      <c r="BN2030" s="57" t="str">
        <f t="shared" ca="1" si="386"/>
        <v>PENDIENTE HACER AVISO</v>
      </c>
      <c r="BO2030" s="54" t="str">
        <f t="shared" ca="1" si="379"/>
        <v>EN TRÁMITE NOTIF. POR AVISO</v>
      </c>
      <c r="BP2030" s="37"/>
      <c r="BQ2030" s="53" t="str">
        <f>IF(BP2030="","",WORKDAY(BP2030,5,FESTIVOS_CO!A:A))</f>
        <v/>
      </c>
      <c r="BR2030" s="37"/>
      <c r="BS2030" s="36"/>
      <c r="BT2030" s="38"/>
      <c r="BU2030" s="58" t="e">
        <f>VLOOKUP(BT2030,Hoja2!$C:$D,2,0)</f>
        <v>#N/A</v>
      </c>
      <c r="BV2030" s="80" t="str">
        <f>IF(
AND(AO2030="",BD2030="",BQ2030=""),
"EN PROCESO NOTIFICACION / COMUNICACION",
IF(
BT2030="",
"NO APLICA",
IF(
BU2030=60,
IF(AO2030&lt;&gt;"",AO2030,IF(BD2030&lt;&gt;"",BD2030,BQ2030))+60,
WORKDAY(
IF(AO2030&lt;&gt;"",AO2030,IF(BD2030&lt;&gt;"",BD2030,BQ2030)),
BU2030,
FESTIVOS_CO!A:A
)
)
))</f>
        <v>EN PROCESO NOTIFICACION / COMUNICACION</v>
      </c>
      <c r="BW2030" s="44"/>
      <c r="BX2030" s="53"/>
      <c r="BY2030" s="45"/>
      <c r="BZ2030" s="37"/>
      <c r="CA2030" s="54" t="str">
        <f t="shared" si="380"/>
        <v>PENDIENTE EJECUTORIA</v>
      </c>
      <c r="CB2030" s="59" t="str">
        <f t="shared" si="389"/>
        <v/>
      </c>
      <c r="CC2030" s="36"/>
      <c r="CD2030" s="40"/>
      <c r="CE2030" s="46"/>
      <c r="CF2030" s="40"/>
      <c r="CG2030" s="40"/>
      <c r="CH2030" s="40"/>
      <c r="CI2030" s="36"/>
      <c r="CJ2030" s="47"/>
      <c r="CK2030" s="40"/>
      <c r="CL2030" s="40"/>
      <c r="CM2030" s="40"/>
      <c r="CN2030" s="40"/>
    </row>
    <row r="2031" spans="1:92" ht="42.75" hidden="1">
      <c r="A2031" s="49" t="str">
        <f t="shared" si="381"/>
        <v>SIN GESTIÓN</v>
      </c>
      <c r="B2031" s="58"/>
      <c r="C2031" s="37"/>
      <c r="D2031" s="37"/>
      <c r="E2031" s="49" t="str">
        <f t="shared" si="382"/>
        <v>PENDIENTE NOTIFICACIÓN</v>
      </c>
      <c r="F2031" s="141" t="str">
        <f t="shared" si="383"/>
        <v>PENDIENTE NOTIFICACIÓN</v>
      </c>
      <c r="G2031" s="49" t="str">
        <f t="shared" si="384"/>
        <v/>
      </c>
      <c r="H2031" s="51" t="str">
        <f ca="1">IF(
L2031="",
"",
IF(
NETWORKDAYS(L2031,IF(M2031&lt;&gt;"",M2031,TODAY()),FESTIVOS_CO!A:A)&gt;2,
"VENCIDO",
IF(
NETWORKDAYS(L2031,IF(M2031&lt;&gt;"",M2031,TODAY()),FESTIVOS_CO!A:A)=2,
"ALERTA",
"A TIEMPO"
)))</f>
        <v/>
      </c>
      <c r="I2031" s="40"/>
      <c r="J2031" s="36"/>
      <c r="K2031" s="37"/>
      <c r="L2031" s="50"/>
      <c r="M2031" s="37"/>
      <c r="N2031" s="52"/>
      <c r="O2031" s="52"/>
      <c r="P2031" s="36"/>
      <c r="Q2031" s="36"/>
      <c r="R2031" s="40"/>
      <c r="S2031" s="36"/>
      <c r="T2031" s="40"/>
      <c r="U2031" s="40"/>
      <c r="V2031" s="81"/>
      <c r="W2031" s="40"/>
      <c r="X2031" s="40"/>
      <c r="Y2031" s="40"/>
      <c r="Z2031" s="38" t="str">
        <f>IFERROR(VLOOKUP(Y2031,DIRECTORIO!A:B,2,FALSE),"")</f>
        <v/>
      </c>
      <c r="AA2031" s="40"/>
      <c r="AB2031" s="40"/>
      <c r="AC2031" s="40"/>
      <c r="AD2031" s="40"/>
      <c r="AE2031" s="40"/>
      <c r="AF2031" s="40"/>
      <c r="AG2031" s="41" t="s">
        <v>109</v>
      </c>
      <c r="AH2031" s="42"/>
      <c r="AI2031" s="54" t="str">
        <f t="shared" ca="1" si="385"/>
        <v>PENDIENTE NOTIFICACIÓN ELECTRÓNICA</v>
      </c>
      <c r="AJ2031" s="37"/>
      <c r="AK2031" s="37"/>
      <c r="AL2031" s="37"/>
      <c r="AM2031" s="53" t="str">
        <f>IF(AK2031="","",WORKDAY(AK2031,5,FESTIVOS_CO!A:A))</f>
        <v/>
      </c>
      <c r="AN2031" s="37"/>
      <c r="AO2031" s="37"/>
      <c r="AP2031" s="54" t="str">
        <f t="shared" ca="1" si="390"/>
        <v>NO APLICA</v>
      </c>
      <c r="AQ2031" s="36"/>
      <c r="AR2031" s="43"/>
      <c r="AS2031" s="37"/>
      <c r="AT2031" s="36"/>
      <c r="AU2031" s="37"/>
      <c r="AV2031" s="36"/>
      <c r="AW2031" s="36"/>
      <c r="AX2031" s="37"/>
      <c r="AY2031" s="140" t="str">
        <f>IF(AU2031="","",WORKDAY(AU2031,5,FESTIVOS_CO!A:A))</f>
        <v/>
      </c>
      <c r="AZ2031" s="54" t="str">
        <f t="shared" ca="1" si="387"/>
        <v>NO APLICA</v>
      </c>
      <c r="BA2031" s="55" t="str">
        <f>IF(AX2031="","",WORKDAY(AX2031,5,FESTIVOS_CO!A:A))</f>
        <v/>
      </c>
      <c r="BB2031" s="39"/>
      <c r="BC2031" s="40"/>
      <c r="BD2031" s="40"/>
      <c r="BE2031" s="56" t="str">
        <f t="shared" ca="1" si="388"/>
        <v>NO APLICA</v>
      </c>
      <c r="BF2031" s="37"/>
      <c r="BG2031" s="45"/>
      <c r="BH2031" s="37"/>
      <c r="BI2031" s="36"/>
      <c r="BJ2031" s="37"/>
      <c r="BK2031" s="36"/>
      <c r="BL2031" s="36"/>
      <c r="BM2031" s="53" t="str">
        <f>IF(BJ2031="","",WORKDAY(BJ2031,5,FESTIVOS_CO!A:A))</f>
        <v/>
      </c>
      <c r="BN2031" s="57" t="str">
        <f t="shared" ca="1" si="386"/>
        <v>PENDIENTE HACER AVISO</v>
      </c>
      <c r="BO2031" s="54" t="str">
        <f t="shared" ca="1" si="379"/>
        <v>EN TRÁMITE NOTIF. POR AVISO</v>
      </c>
      <c r="BP2031" s="37"/>
      <c r="BQ2031" s="53" t="str">
        <f>IF(BP2031="","",WORKDAY(BP2031,5,FESTIVOS_CO!A:A))</f>
        <v/>
      </c>
      <c r="BR2031" s="37"/>
      <c r="BS2031" s="36"/>
      <c r="BT2031" s="38"/>
      <c r="BU2031" s="58" t="e">
        <f>VLOOKUP(BT2031,Hoja2!$C:$D,2,0)</f>
        <v>#N/A</v>
      </c>
      <c r="BV2031" s="80" t="str">
        <f>IF(
AND(AO2031="",BD2031="",BQ2031=""),
"EN PROCESO NOTIFICACION / COMUNICACION",
IF(
BT2031="",
"NO APLICA",
IF(
BU2031=60,
IF(AO2031&lt;&gt;"",AO2031,IF(BD2031&lt;&gt;"",BD2031,BQ2031))+60,
WORKDAY(
IF(AO2031&lt;&gt;"",AO2031,IF(BD2031&lt;&gt;"",BD2031,BQ2031)),
BU2031,
FESTIVOS_CO!A:A
)
)
))</f>
        <v>EN PROCESO NOTIFICACION / COMUNICACION</v>
      </c>
      <c r="BW2031" s="44"/>
      <c r="BX2031" s="53"/>
      <c r="BY2031" s="45"/>
      <c r="BZ2031" s="37"/>
      <c r="CA2031" s="54" t="str">
        <f t="shared" si="380"/>
        <v>PENDIENTE EJECUTORIA</v>
      </c>
      <c r="CB2031" s="59" t="str">
        <f t="shared" si="389"/>
        <v/>
      </c>
      <c r="CC2031" s="36"/>
      <c r="CD2031" s="40"/>
      <c r="CE2031" s="46"/>
      <c r="CF2031" s="40"/>
      <c r="CG2031" s="40"/>
      <c r="CH2031" s="40"/>
      <c r="CI2031" s="36"/>
      <c r="CJ2031" s="47"/>
      <c r="CK2031" s="40"/>
      <c r="CL2031" s="40"/>
      <c r="CM2031" s="40"/>
      <c r="CN2031" s="40"/>
    </row>
    <row r="2032" spans="1:92" ht="42.75" hidden="1">
      <c r="A2032" s="49" t="str">
        <f t="shared" si="381"/>
        <v>SIN GESTIÓN</v>
      </c>
      <c r="B2032" s="58"/>
      <c r="C2032" s="37"/>
      <c r="D2032" s="37"/>
      <c r="E2032" s="49" t="str">
        <f t="shared" si="382"/>
        <v>PENDIENTE NOTIFICACIÓN</v>
      </c>
      <c r="F2032" s="141" t="str">
        <f t="shared" si="383"/>
        <v>PENDIENTE NOTIFICACIÓN</v>
      </c>
      <c r="G2032" s="49" t="str">
        <f t="shared" si="384"/>
        <v/>
      </c>
      <c r="H2032" s="51" t="str">
        <f ca="1">IF(
L2032="",
"",
IF(
NETWORKDAYS(L2032,IF(M2032&lt;&gt;"",M2032,TODAY()),FESTIVOS_CO!A:A)&gt;2,
"VENCIDO",
IF(
NETWORKDAYS(L2032,IF(M2032&lt;&gt;"",M2032,TODAY()),FESTIVOS_CO!A:A)=2,
"ALERTA",
"A TIEMPO"
)))</f>
        <v/>
      </c>
      <c r="I2032" s="40"/>
      <c r="J2032" s="36"/>
      <c r="K2032" s="37"/>
      <c r="L2032" s="50"/>
      <c r="M2032" s="37"/>
      <c r="N2032" s="52"/>
      <c r="O2032" s="52"/>
      <c r="P2032" s="36"/>
      <c r="Q2032" s="36"/>
      <c r="R2032" s="40"/>
      <c r="S2032" s="36"/>
      <c r="T2032" s="40"/>
      <c r="U2032" s="40"/>
      <c r="V2032" s="81"/>
      <c r="W2032" s="40"/>
      <c r="X2032" s="40"/>
      <c r="Y2032" s="40"/>
      <c r="Z2032" s="38" t="str">
        <f>IFERROR(VLOOKUP(Y2032,DIRECTORIO!A:B,2,FALSE),"")</f>
        <v/>
      </c>
      <c r="AA2032" s="40"/>
      <c r="AB2032" s="40"/>
      <c r="AC2032" s="40"/>
      <c r="AD2032" s="40"/>
      <c r="AE2032" s="40"/>
      <c r="AF2032" s="40"/>
      <c r="AG2032" s="41" t="s">
        <v>109</v>
      </c>
      <c r="AH2032" s="42"/>
      <c r="AI2032" s="54" t="str">
        <f t="shared" ca="1" si="385"/>
        <v>PENDIENTE NOTIFICACIÓN ELECTRÓNICA</v>
      </c>
      <c r="AJ2032" s="37"/>
      <c r="AK2032" s="37"/>
      <c r="AL2032" s="37"/>
      <c r="AM2032" s="53" t="str">
        <f>IF(AK2032="","",WORKDAY(AK2032,5,FESTIVOS_CO!A:A))</f>
        <v/>
      </c>
      <c r="AN2032" s="37"/>
      <c r="AO2032" s="37"/>
      <c r="AP2032" s="54" t="str">
        <f t="shared" ca="1" si="390"/>
        <v>NO APLICA</v>
      </c>
      <c r="AQ2032" s="36"/>
      <c r="AR2032" s="43"/>
      <c r="AS2032" s="37"/>
      <c r="AT2032" s="36"/>
      <c r="AU2032" s="37"/>
      <c r="AV2032" s="36"/>
      <c r="AW2032" s="36"/>
      <c r="AX2032" s="37"/>
      <c r="AY2032" s="140" t="str">
        <f>IF(AU2032="","",WORKDAY(AU2032,5,FESTIVOS_CO!A:A))</f>
        <v/>
      </c>
      <c r="AZ2032" s="54" t="str">
        <f t="shared" ca="1" si="387"/>
        <v>NO APLICA</v>
      </c>
      <c r="BA2032" s="55" t="str">
        <f>IF(AX2032="","",WORKDAY(AX2032,5,FESTIVOS_CO!A:A))</f>
        <v/>
      </c>
      <c r="BB2032" s="39"/>
      <c r="BC2032" s="40"/>
      <c r="BD2032" s="40"/>
      <c r="BE2032" s="56" t="str">
        <f t="shared" ca="1" si="388"/>
        <v>NO APLICA</v>
      </c>
      <c r="BF2032" s="37"/>
      <c r="BG2032" s="45"/>
      <c r="BH2032" s="37"/>
      <c r="BI2032" s="36"/>
      <c r="BJ2032" s="37"/>
      <c r="BK2032" s="36"/>
      <c r="BL2032" s="36"/>
      <c r="BM2032" s="53" t="str">
        <f>IF(BJ2032="","",WORKDAY(BJ2032,5,FESTIVOS_CO!A:A))</f>
        <v/>
      </c>
      <c r="BN2032" s="57" t="str">
        <f t="shared" ca="1" si="386"/>
        <v>PENDIENTE HACER AVISO</v>
      </c>
      <c r="BO2032" s="54" t="str">
        <f t="shared" ca="1" si="379"/>
        <v>EN TRÁMITE NOTIF. POR AVISO</v>
      </c>
      <c r="BP2032" s="37"/>
      <c r="BQ2032" s="53" t="str">
        <f>IF(BP2032="","",WORKDAY(BP2032,5,FESTIVOS_CO!A:A))</f>
        <v/>
      </c>
      <c r="BR2032" s="37"/>
      <c r="BS2032" s="36"/>
      <c r="BT2032" s="38"/>
      <c r="BU2032" s="58" t="e">
        <f>VLOOKUP(BT2032,Hoja2!$C:$D,2,0)</f>
        <v>#N/A</v>
      </c>
      <c r="BV2032" s="80" t="str">
        <f>IF(
AND(AO2032="",BD2032="",BQ2032=""),
"EN PROCESO NOTIFICACION / COMUNICACION",
IF(
BT2032="",
"NO APLICA",
IF(
BU2032=60,
IF(AO2032&lt;&gt;"",AO2032,IF(BD2032&lt;&gt;"",BD2032,BQ2032))+60,
WORKDAY(
IF(AO2032&lt;&gt;"",AO2032,IF(BD2032&lt;&gt;"",BD2032,BQ2032)),
BU2032,
FESTIVOS_CO!A:A
)
)
))</f>
        <v>EN PROCESO NOTIFICACION / COMUNICACION</v>
      </c>
      <c r="BW2032" s="44"/>
      <c r="BX2032" s="53"/>
      <c r="BY2032" s="45"/>
      <c r="BZ2032" s="37"/>
      <c r="CA2032" s="54" t="str">
        <f t="shared" si="380"/>
        <v>PENDIENTE EJECUTORIA</v>
      </c>
      <c r="CB2032" s="59" t="str">
        <f t="shared" si="389"/>
        <v/>
      </c>
      <c r="CC2032" s="36"/>
      <c r="CD2032" s="40"/>
      <c r="CE2032" s="46"/>
      <c r="CF2032" s="40"/>
      <c r="CG2032" s="40"/>
      <c r="CH2032" s="40"/>
      <c r="CI2032" s="36"/>
      <c r="CJ2032" s="47"/>
      <c r="CK2032" s="40"/>
      <c r="CL2032" s="40"/>
      <c r="CM2032" s="40"/>
      <c r="CN2032" s="40"/>
    </row>
    <row r="2033" spans="1:92" ht="42.75" hidden="1">
      <c r="A2033" s="49" t="str">
        <f t="shared" si="381"/>
        <v>SIN GESTIÓN</v>
      </c>
      <c r="B2033" s="58"/>
      <c r="C2033" s="37"/>
      <c r="D2033" s="37"/>
      <c r="E2033" s="49" t="str">
        <f t="shared" si="382"/>
        <v>PENDIENTE NOTIFICACIÓN</v>
      </c>
      <c r="F2033" s="141" t="str">
        <f t="shared" si="383"/>
        <v>PENDIENTE NOTIFICACIÓN</v>
      </c>
      <c r="G2033" s="49" t="str">
        <f t="shared" si="384"/>
        <v/>
      </c>
      <c r="H2033" s="51" t="str">
        <f ca="1">IF(
L2033="",
"",
IF(
NETWORKDAYS(L2033,IF(M2033&lt;&gt;"",M2033,TODAY()),FESTIVOS_CO!A:A)&gt;2,
"VENCIDO",
IF(
NETWORKDAYS(L2033,IF(M2033&lt;&gt;"",M2033,TODAY()),FESTIVOS_CO!A:A)=2,
"ALERTA",
"A TIEMPO"
)))</f>
        <v/>
      </c>
      <c r="I2033" s="40"/>
      <c r="J2033" s="36"/>
      <c r="K2033" s="37"/>
      <c r="L2033" s="50"/>
      <c r="M2033" s="37"/>
      <c r="N2033" s="52"/>
      <c r="O2033" s="52"/>
      <c r="P2033" s="36"/>
      <c r="Q2033" s="36"/>
      <c r="R2033" s="40"/>
      <c r="S2033" s="36"/>
      <c r="T2033" s="40"/>
      <c r="U2033" s="40"/>
      <c r="V2033" s="81"/>
      <c r="W2033" s="40"/>
      <c r="X2033" s="40"/>
      <c r="Y2033" s="40"/>
      <c r="Z2033" s="38" t="str">
        <f>IFERROR(VLOOKUP(Y2033,DIRECTORIO!A:B,2,FALSE),"")</f>
        <v/>
      </c>
      <c r="AA2033" s="40"/>
      <c r="AB2033" s="40"/>
      <c r="AC2033" s="40"/>
      <c r="AD2033" s="40"/>
      <c r="AE2033" s="40"/>
      <c r="AF2033" s="40"/>
      <c r="AG2033" s="41" t="s">
        <v>109</v>
      </c>
      <c r="AH2033" s="42"/>
      <c r="AI2033" s="54" t="str">
        <f t="shared" ca="1" si="385"/>
        <v>PENDIENTE NOTIFICACIÓN ELECTRÓNICA</v>
      </c>
      <c r="AJ2033" s="37"/>
      <c r="AK2033" s="37"/>
      <c r="AL2033" s="37"/>
      <c r="AM2033" s="53" t="str">
        <f>IF(AK2033="","",WORKDAY(AK2033,5,FESTIVOS_CO!A:A))</f>
        <v/>
      </c>
      <c r="AN2033" s="37"/>
      <c r="AO2033" s="37"/>
      <c r="AP2033" s="54" t="str">
        <f t="shared" ca="1" si="390"/>
        <v>NO APLICA</v>
      </c>
      <c r="AQ2033" s="36"/>
      <c r="AR2033" s="43"/>
      <c r="AS2033" s="37"/>
      <c r="AT2033" s="36"/>
      <c r="AU2033" s="37"/>
      <c r="AV2033" s="36"/>
      <c r="AW2033" s="36"/>
      <c r="AX2033" s="37"/>
      <c r="AY2033" s="140" t="str">
        <f>IF(AU2033="","",WORKDAY(AU2033,5,FESTIVOS_CO!A:A))</f>
        <v/>
      </c>
      <c r="AZ2033" s="54" t="str">
        <f t="shared" ca="1" si="387"/>
        <v>NO APLICA</v>
      </c>
      <c r="BA2033" s="55" t="str">
        <f>IF(AX2033="","",WORKDAY(AX2033,5,FESTIVOS_CO!A:A))</f>
        <v/>
      </c>
      <c r="BB2033" s="39"/>
      <c r="BC2033" s="40"/>
      <c r="BD2033" s="40"/>
      <c r="BE2033" s="56" t="str">
        <f t="shared" ca="1" si="388"/>
        <v>NO APLICA</v>
      </c>
      <c r="BF2033" s="37"/>
      <c r="BG2033" s="45"/>
      <c r="BH2033" s="37"/>
      <c r="BI2033" s="36"/>
      <c r="BJ2033" s="37"/>
      <c r="BK2033" s="36"/>
      <c r="BL2033" s="36"/>
      <c r="BM2033" s="53" t="str">
        <f>IF(BJ2033="","",WORKDAY(BJ2033,5,FESTIVOS_CO!A:A))</f>
        <v/>
      </c>
      <c r="BN2033" s="57" t="str">
        <f t="shared" ca="1" si="386"/>
        <v>PENDIENTE HACER AVISO</v>
      </c>
      <c r="BO2033" s="54" t="str">
        <f t="shared" ca="1" si="379"/>
        <v>EN TRÁMITE NOTIF. POR AVISO</v>
      </c>
      <c r="BP2033" s="37"/>
      <c r="BQ2033" s="53" t="str">
        <f>IF(BP2033="","",WORKDAY(BP2033,5,FESTIVOS_CO!A:A))</f>
        <v/>
      </c>
      <c r="BR2033" s="37"/>
      <c r="BS2033" s="36"/>
      <c r="BT2033" s="38"/>
      <c r="BU2033" s="58" t="e">
        <f>VLOOKUP(BT2033,Hoja2!$C:$D,2,0)</f>
        <v>#N/A</v>
      </c>
      <c r="BV2033" s="80" t="str">
        <f>IF(
AND(AO2033="",BD2033="",BQ2033=""),
"EN PROCESO NOTIFICACION / COMUNICACION",
IF(
BT2033="",
"NO APLICA",
IF(
BU2033=60,
IF(AO2033&lt;&gt;"",AO2033,IF(BD2033&lt;&gt;"",BD2033,BQ2033))+60,
WORKDAY(
IF(AO2033&lt;&gt;"",AO2033,IF(BD2033&lt;&gt;"",BD2033,BQ2033)),
BU2033,
FESTIVOS_CO!A:A
)
)
))</f>
        <v>EN PROCESO NOTIFICACION / COMUNICACION</v>
      </c>
      <c r="BW2033" s="44"/>
      <c r="BX2033" s="53"/>
      <c r="BY2033" s="45"/>
      <c r="BZ2033" s="37"/>
      <c r="CA2033" s="54" t="str">
        <f t="shared" si="380"/>
        <v>PENDIENTE EJECUTORIA</v>
      </c>
      <c r="CB2033" s="59" t="str">
        <f t="shared" si="389"/>
        <v/>
      </c>
      <c r="CC2033" s="36"/>
      <c r="CD2033" s="40"/>
      <c r="CE2033" s="46"/>
      <c r="CF2033" s="40"/>
      <c r="CG2033" s="40"/>
      <c r="CH2033" s="40"/>
      <c r="CI2033" s="36"/>
      <c r="CJ2033" s="47"/>
      <c r="CK2033" s="40"/>
      <c r="CL2033" s="40"/>
      <c r="CM2033" s="40"/>
      <c r="CN2033" s="40"/>
    </row>
    <row r="2034" spans="1:92" ht="42.75" hidden="1">
      <c r="A2034" s="49" t="str">
        <f t="shared" si="381"/>
        <v>SIN GESTIÓN</v>
      </c>
      <c r="B2034" s="58"/>
      <c r="C2034" s="37"/>
      <c r="D2034" s="37"/>
      <c r="E2034" s="49" t="str">
        <f t="shared" si="382"/>
        <v>PENDIENTE NOTIFICACIÓN</v>
      </c>
      <c r="F2034" s="141" t="str">
        <f t="shared" si="383"/>
        <v>PENDIENTE NOTIFICACIÓN</v>
      </c>
      <c r="G2034" s="49" t="str">
        <f t="shared" si="384"/>
        <v/>
      </c>
      <c r="H2034" s="51" t="str">
        <f ca="1">IF(
L2034="",
"",
IF(
NETWORKDAYS(L2034,IF(M2034&lt;&gt;"",M2034,TODAY()),FESTIVOS_CO!A:A)&gt;2,
"VENCIDO",
IF(
NETWORKDAYS(L2034,IF(M2034&lt;&gt;"",M2034,TODAY()),FESTIVOS_CO!A:A)=2,
"ALERTA",
"A TIEMPO"
)))</f>
        <v/>
      </c>
      <c r="I2034" s="40"/>
      <c r="J2034" s="36"/>
      <c r="K2034" s="37"/>
      <c r="L2034" s="50"/>
      <c r="M2034" s="37"/>
      <c r="N2034" s="52"/>
      <c r="O2034" s="52"/>
      <c r="P2034" s="36"/>
      <c r="Q2034" s="36"/>
      <c r="R2034" s="40"/>
      <c r="S2034" s="36"/>
      <c r="T2034" s="40"/>
      <c r="U2034" s="40"/>
      <c r="V2034" s="81"/>
      <c r="W2034" s="40"/>
      <c r="X2034" s="40"/>
      <c r="Y2034" s="40"/>
      <c r="Z2034" s="38" t="str">
        <f>IFERROR(VLOOKUP(Y2034,DIRECTORIO!A:B,2,FALSE),"")</f>
        <v/>
      </c>
      <c r="AA2034" s="40"/>
      <c r="AB2034" s="40"/>
      <c r="AC2034" s="40"/>
      <c r="AD2034" s="40"/>
      <c r="AE2034" s="40"/>
      <c r="AF2034" s="40"/>
      <c r="AG2034" s="41" t="s">
        <v>109</v>
      </c>
      <c r="AH2034" s="42"/>
      <c r="AI2034" s="54" t="str">
        <f t="shared" ca="1" si="385"/>
        <v>PENDIENTE NOTIFICACIÓN ELECTRÓNICA</v>
      </c>
      <c r="AJ2034" s="37"/>
      <c r="AK2034" s="37"/>
      <c r="AL2034" s="37"/>
      <c r="AM2034" s="53" t="str">
        <f>IF(AK2034="","",WORKDAY(AK2034,5,FESTIVOS_CO!A:A))</f>
        <v/>
      </c>
      <c r="AN2034" s="37"/>
      <c r="AO2034" s="37"/>
      <c r="AP2034" s="54" t="str">
        <f t="shared" ca="1" si="390"/>
        <v>NO APLICA</v>
      </c>
      <c r="AQ2034" s="36"/>
      <c r="AR2034" s="43"/>
      <c r="AS2034" s="37"/>
      <c r="AT2034" s="36"/>
      <c r="AU2034" s="37"/>
      <c r="AV2034" s="36"/>
      <c r="AW2034" s="36"/>
      <c r="AX2034" s="37"/>
      <c r="AY2034" s="140" t="str">
        <f>IF(AU2034="","",WORKDAY(AU2034,5,FESTIVOS_CO!A:A))</f>
        <v/>
      </c>
      <c r="AZ2034" s="54" t="str">
        <f t="shared" ca="1" si="387"/>
        <v>NO APLICA</v>
      </c>
      <c r="BA2034" s="55" t="str">
        <f>IF(AX2034="","",WORKDAY(AX2034,5,FESTIVOS_CO!A:A))</f>
        <v/>
      </c>
      <c r="BB2034" s="39"/>
      <c r="BC2034" s="40"/>
      <c r="BD2034" s="40"/>
      <c r="BE2034" s="56" t="str">
        <f t="shared" ca="1" si="388"/>
        <v>NO APLICA</v>
      </c>
      <c r="BF2034" s="37"/>
      <c r="BG2034" s="45"/>
      <c r="BH2034" s="37"/>
      <c r="BI2034" s="36"/>
      <c r="BJ2034" s="37"/>
      <c r="BK2034" s="36"/>
      <c r="BL2034" s="36"/>
      <c r="BM2034" s="53" t="str">
        <f>IF(BJ2034="","",WORKDAY(BJ2034,5,FESTIVOS_CO!A:A))</f>
        <v/>
      </c>
      <c r="BN2034" s="57" t="str">
        <f t="shared" ca="1" si="386"/>
        <v>PENDIENTE HACER AVISO</v>
      </c>
      <c r="BO2034" s="54" t="str">
        <f t="shared" ca="1" si="379"/>
        <v>EN TRÁMITE NOTIF. POR AVISO</v>
      </c>
      <c r="BP2034" s="37"/>
      <c r="BQ2034" s="53" t="str">
        <f>IF(BP2034="","",WORKDAY(BP2034,5,FESTIVOS_CO!A:A))</f>
        <v/>
      </c>
      <c r="BR2034" s="37"/>
      <c r="BS2034" s="36"/>
      <c r="BT2034" s="38"/>
      <c r="BU2034" s="58" t="e">
        <f>VLOOKUP(BT2034,Hoja2!$C:$D,2,0)</f>
        <v>#N/A</v>
      </c>
      <c r="BV2034" s="80" t="str">
        <f>IF(
AND(AO2034="",BD2034="",BQ2034=""),
"EN PROCESO NOTIFICACION / COMUNICACION",
IF(
BT2034="",
"NO APLICA",
IF(
BU2034=60,
IF(AO2034&lt;&gt;"",AO2034,IF(BD2034&lt;&gt;"",BD2034,BQ2034))+60,
WORKDAY(
IF(AO2034&lt;&gt;"",AO2034,IF(BD2034&lt;&gt;"",BD2034,BQ2034)),
BU2034,
FESTIVOS_CO!A:A
)
)
))</f>
        <v>EN PROCESO NOTIFICACION / COMUNICACION</v>
      </c>
      <c r="BW2034" s="44"/>
      <c r="BX2034" s="53"/>
      <c r="BY2034" s="45"/>
      <c r="BZ2034" s="37"/>
      <c r="CA2034" s="54" t="str">
        <f t="shared" si="380"/>
        <v>PENDIENTE EJECUTORIA</v>
      </c>
      <c r="CB2034" s="59" t="str">
        <f t="shared" si="389"/>
        <v/>
      </c>
      <c r="CC2034" s="36"/>
      <c r="CD2034" s="40"/>
      <c r="CE2034" s="46"/>
      <c r="CF2034" s="40"/>
      <c r="CG2034" s="40"/>
      <c r="CH2034" s="40"/>
      <c r="CI2034" s="36"/>
      <c r="CJ2034" s="47"/>
      <c r="CK2034" s="40"/>
      <c r="CL2034" s="40"/>
      <c r="CM2034" s="40"/>
      <c r="CN2034" s="40"/>
    </row>
    <row r="2035" spans="1:92" ht="42.75" hidden="1">
      <c r="A2035" s="49" t="str">
        <f t="shared" si="381"/>
        <v>SIN GESTIÓN</v>
      </c>
      <c r="B2035" s="58"/>
      <c r="C2035" s="37"/>
      <c r="D2035" s="37"/>
      <c r="E2035" s="49" t="str">
        <f t="shared" si="382"/>
        <v>PENDIENTE NOTIFICACIÓN</v>
      </c>
      <c r="F2035" s="141" t="str">
        <f t="shared" si="383"/>
        <v>PENDIENTE NOTIFICACIÓN</v>
      </c>
      <c r="G2035" s="49" t="str">
        <f t="shared" si="384"/>
        <v/>
      </c>
      <c r="H2035" s="51" t="str">
        <f ca="1">IF(
L2035="",
"",
IF(
NETWORKDAYS(L2035,IF(M2035&lt;&gt;"",M2035,TODAY()),FESTIVOS_CO!A:A)&gt;2,
"VENCIDO",
IF(
NETWORKDAYS(L2035,IF(M2035&lt;&gt;"",M2035,TODAY()),FESTIVOS_CO!A:A)=2,
"ALERTA",
"A TIEMPO"
)))</f>
        <v/>
      </c>
      <c r="I2035" s="40"/>
      <c r="J2035" s="36"/>
      <c r="K2035" s="37"/>
      <c r="L2035" s="50"/>
      <c r="M2035" s="37"/>
      <c r="N2035" s="52"/>
      <c r="O2035" s="52"/>
      <c r="P2035" s="36"/>
      <c r="Q2035" s="36"/>
      <c r="R2035" s="40"/>
      <c r="S2035" s="36"/>
      <c r="T2035" s="40"/>
      <c r="U2035" s="40"/>
      <c r="V2035" s="81"/>
      <c r="W2035" s="40"/>
      <c r="X2035" s="40"/>
      <c r="Y2035" s="40"/>
      <c r="Z2035" s="38" t="str">
        <f>IFERROR(VLOOKUP(Y2035,DIRECTORIO!A:B,2,FALSE),"")</f>
        <v/>
      </c>
      <c r="AA2035" s="40"/>
      <c r="AB2035" s="40"/>
      <c r="AC2035" s="40"/>
      <c r="AD2035" s="40"/>
      <c r="AE2035" s="40"/>
      <c r="AF2035" s="40"/>
      <c r="AG2035" s="41" t="s">
        <v>109</v>
      </c>
      <c r="AH2035" s="42"/>
      <c r="AI2035" s="54" t="str">
        <f t="shared" ca="1" si="385"/>
        <v>PENDIENTE NOTIFICACIÓN ELECTRÓNICA</v>
      </c>
      <c r="AJ2035" s="37"/>
      <c r="AK2035" s="37"/>
      <c r="AL2035" s="37"/>
      <c r="AM2035" s="53" t="str">
        <f>IF(AK2035="","",WORKDAY(AK2035,5,FESTIVOS_CO!A:A))</f>
        <v/>
      </c>
      <c r="AN2035" s="37"/>
      <c r="AO2035" s="37"/>
      <c r="AP2035" s="54" t="str">
        <f t="shared" ca="1" si="390"/>
        <v>NO APLICA</v>
      </c>
      <c r="AQ2035" s="36"/>
      <c r="AR2035" s="43"/>
      <c r="AS2035" s="37"/>
      <c r="AT2035" s="36"/>
      <c r="AU2035" s="37"/>
      <c r="AV2035" s="36"/>
      <c r="AW2035" s="36"/>
      <c r="AX2035" s="37"/>
      <c r="AY2035" s="140" t="str">
        <f>IF(AU2035="","",WORKDAY(AU2035,5,FESTIVOS_CO!A:A))</f>
        <v/>
      </c>
      <c r="AZ2035" s="54" t="str">
        <f t="shared" ca="1" si="387"/>
        <v>NO APLICA</v>
      </c>
      <c r="BA2035" s="55" t="str">
        <f>IF(AX2035="","",WORKDAY(AX2035,5,FESTIVOS_CO!A:A))</f>
        <v/>
      </c>
      <c r="BB2035" s="39"/>
      <c r="BC2035" s="40"/>
      <c r="BD2035" s="40"/>
      <c r="BE2035" s="56" t="str">
        <f t="shared" ca="1" si="388"/>
        <v>NO APLICA</v>
      </c>
      <c r="BF2035" s="37"/>
      <c r="BG2035" s="45"/>
      <c r="BH2035" s="37"/>
      <c r="BI2035" s="36"/>
      <c r="BJ2035" s="37"/>
      <c r="BK2035" s="36"/>
      <c r="BL2035" s="36"/>
      <c r="BM2035" s="53" t="str">
        <f>IF(BJ2035="","",WORKDAY(BJ2035,5,FESTIVOS_CO!A:A))</f>
        <v/>
      </c>
      <c r="BN2035" s="57" t="str">
        <f t="shared" ca="1" si="386"/>
        <v>PENDIENTE HACER AVISO</v>
      </c>
      <c r="BO2035" s="54" t="str">
        <f t="shared" ca="1" si="379"/>
        <v>EN TRÁMITE NOTIF. POR AVISO</v>
      </c>
      <c r="BP2035" s="37"/>
      <c r="BQ2035" s="53" t="str">
        <f>IF(BP2035="","",WORKDAY(BP2035,5,FESTIVOS_CO!A:A))</f>
        <v/>
      </c>
      <c r="BR2035" s="37"/>
      <c r="BS2035" s="36"/>
      <c r="BT2035" s="38"/>
      <c r="BU2035" s="58" t="e">
        <f>VLOOKUP(BT2035,Hoja2!$C:$D,2,0)</f>
        <v>#N/A</v>
      </c>
      <c r="BV2035" s="80" t="str">
        <f>IF(
AND(AO2035="",BD2035="",BQ2035=""),
"EN PROCESO NOTIFICACION / COMUNICACION",
IF(
BT2035="",
"NO APLICA",
IF(
BU2035=60,
IF(AO2035&lt;&gt;"",AO2035,IF(BD2035&lt;&gt;"",BD2035,BQ2035))+60,
WORKDAY(
IF(AO2035&lt;&gt;"",AO2035,IF(BD2035&lt;&gt;"",BD2035,BQ2035)),
BU2035,
FESTIVOS_CO!A:A
)
)
))</f>
        <v>EN PROCESO NOTIFICACION / COMUNICACION</v>
      </c>
      <c r="BW2035" s="44"/>
      <c r="BX2035" s="53"/>
      <c r="BY2035" s="45"/>
      <c r="BZ2035" s="37"/>
      <c r="CA2035" s="54" t="str">
        <f t="shared" si="380"/>
        <v>PENDIENTE EJECUTORIA</v>
      </c>
      <c r="CB2035" s="59" t="str">
        <f t="shared" si="389"/>
        <v/>
      </c>
      <c r="CC2035" s="36"/>
      <c r="CD2035" s="40"/>
      <c r="CE2035" s="46"/>
      <c r="CF2035" s="40"/>
      <c r="CG2035" s="40"/>
      <c r="CH2035" s="40"/>
      <c r="CI2035" s="36"/>
      <c r="CJ2035" s="47"/>
      <c r="CK2035" s="40"/>
      <c r="CL2035" s="40"/>
      <c r="CM2035" s="40"/>
      <c r="CN2035" s="40"/>
    </row>
    <row r="2036" spans="1:92" ht="42.75" hidden="1">
      <c r="A2036" s="49" t="str">
        <f t="shared" si="381"/>
        <v>SIN GESTIÓN</v>
      </c>
      <c r="B2036" s="58"/>
      <c r="C2036" s="37"/>
      <c r="D2036" s="37"/>
      <c r="E2036" s="49" t="str">
        <f t="shared" si="382"/>
        <v>PENDIENTE NOTIFICACIÓN</v>
      </c>
      <c r="F2036" s="141" t="str">
        <f t="shared" si="383"/>
        <v>PENDIENTE NOTIFICACIÓN</v>
      </c>
      <c r="G2036" s="49" t="str">
        <f t="shared" si="384"/>
        <v/>
      </c>
      <c r="H2036" s="51" t="str">
        <f ca="1">IF(
L2036="",
"",
IF(
NETWORKDAYS(L2036,IF(M2036&lt;&gt;"",M2036,TODAY()),FESTIVOS_CO!A:A)&gt;2,
"VENCIDO",
IF(
NETWORKDAYS(L2036,IF(M2036&lt;&gt;"",M2036,TODAY()),FESTIVOS_CO!A:A)=2,
"ALERTA",
"A TIEMPO"
)))</f>
        <v/>
      </c>
      <c r="I2036" s="40"/>
      <c r="J2036" s="36"/>
      <c r="K2036" s="37"/>
      <c r="L2036" s="50"/>
      <c r="M2036" s="37"/>
      <c r="N2036" s="52"/>
      <c r="O2036" s="52"/>
      <c r="P2036" s="36"/>
      <c r="Q2036" s="36"/>
      <c r="R2036" s="40"/>
      <c r="S2036" s="36"/>
      <c r="T2036" s="40"/>
      <c r="U2036" s="40"/>
      <c r="V2036" s="81"/>
      <c r="W2036" s="40"/>
      <c r="X2036" s="40"/>
      <c r="Y2036" s="40"/>
      <c r="Z2036" s="38" t="str">
        <f>IFERROR(VLOOKUP(Y2036,DIRECTORIO!A:B,2,FALSE),"")</f>
        <v/>
      </c>
      <c r="AA2036" s="40"/>
      <c r="AB2036" s="40"/>
      <c r="AC2036" s="40"/>
      <c r="AD2036" s="40"/>
      <c r="AE2036" s="40"/>
      <c r="AF2036" s="40"/>
      <c r="AG2036" s="41" t="s">
        <v>109</v>
      </c>
      <c r="AH2036" s="42"/>
      <c r="AI2036" s="54" t="str">
        <f t="shared" ca="1" si="385"/>
        <v>PENDIENTE NOTIFICACIÓN ELECTRÓNICA</v>
      </c>
      <c r="AJ2036" s="37"/>
      <c r="AK2036" s="37"/>
      <c r="AL2036" s="37"/>
      <c r="AM2036" s="53" t="str">
        <f>IF(AK2036="","",WORKDAY(AK2036,5,FESTIVOS_CO!A:A))</f>
        <v/>
      </c>
      <c r="AN2036" s="37"/>
      <c r="AO2036" s="37"/>
      <c r="AP2036" s="54" t="str">
        <f t="shared" ca="1" si="390"/>
        <v>NO APLICA</v>
      </c>
      <c r="AQ2036" s="36"/>
      <c r="AR2036" s="43"/>
      <c r="AS2036" s="37"/>
      <c r="AT2036" s="36"/>
      <c r="AU2036" s="37"/>
      <c r="AV2036" s="36"/>
      <c r="AW2036" s="36"/>
      <c r="AX2036" s="37"/>
      <c r="AY2036" s="140" t="str">
        <f>IF(AU2036="","",WORKDAY(AU2036,5,FESTIVOS_CO!A:A))</f>
        <v/>
      </c>
      <c r="AZ2036" s="54" t="str">
        <f t="shared" ca="1" si="387"/>
        <v>NO APLICA</v>
      </c>
      <c r="BA2036" s="55" t="str">
        <f>IF(AX2036="","",WORKDAY(AX2036,5,FESTIVOS_CO!A:A))</f>
        <v/>
      </c>
      <c r="BB2036" s="39"/>
      <c r="BC2036" s="40"/>
      <c r="BD2036" s="40"/>
      <c r="BE2036" s="56" t="str">
        <f t="shared" ca="1" si="388"/>
        <v>NO APLICA</v>
      </c>
      <c r="BF2036" s="37"/>
      <c r="BG2036" s="45"/>
      <c r="BH2036" s="37"/>
      <c r="BI2036" s="36"/>
      <c r="BJ2036" s="37"/>
      <c r="BK2036" s="36"/>
      <c r="BL2036" s="36"/>
      <c r="BM2036" s="53" t="str">
        <f>IF(BJ2036="","",WORKDAY(BJ2036,5,FESTIVOS_CO!A:A))</f>
        <v/>
      </c>
      <c r="BN2036" s="57" t="str">
        <f t="shared" ca="1" si="386"/>
        <v>PENDIENTE HACER AVISO</v>
      </c>
      <c r="BO2036" s="54" t="str">
        <f t="shared" ca="1" si="379"/>
        <v>EN TRÁMITE NOTIF. POR AVISO</v>
      </c>
      <c r="BP2036" s="37"/>
      <c r="BQ2036" s="53" t="str">
        <f>IF(BP2036="","",WORKDAY(BP2036,5,FESTIVOS_CO!A:A))</f>
        <v/>
      </c>
      <c r="BR2036" s="37"/>
      <c r="BS2036" s="36"/>
      <c r="BT2036" s="38"/>
      <c r="BU2036" s="58" t="e">
        <f>VLOOKUP(BT2036,Hoja2!$C:$D,2,0)</f>
        <v>#N/A</v>
      </c>
      <c r="BV2036" s="80" t="str">
        <f>IF(
AND(AO2036="",BD2036="",BQ2036=""),
"EN PROCESO NOTIFICACION / COMUNICACION",
IF(
BT2036="",
"NO APLICA",
IF(
BU2036=60,
IF(AO2036&lt;&gt;"",AO2036,IF(BD2036&lt;&gt;"",BD2036,BQ2036))+60,
WORKDAY(
IF(AO2036&lt;&gt;"",AO2036,IF(BD2036&lt;&gt;"",BD2036,BQ2036)),
BU2036,
FESTIVOS_CO!A:A
)
)
))</f>
        <v>EN PROCESO NOTIFICACION / COMUNICACION</v>
      </c>
      <c r="BW2036" s="44"/>
      <c r="BX2036" s="53"/>
      <c r="BY2036" s="45"/>
      <c r="BZ2036" s="37"/>
      <c r="CA2036" s="54" t="str">
        <f t="shared" si="380"/>
        <v>PENDIENTE EJECUTORIA</v>
      </c>
      <c r="CB2036" s="59" t="str">
        <f t="shared" si="389"/>
        <v/>
      </c>
      <c r="CC2036" s="36"/>
      <c r="CD2036" s="40"/>
      <c r="CE2036" s="46"/>
      <c r="CF2036" s="40"/>
      <c r="CG2036" s="40"/>
      <c r="CH2036" s="40"/>
      <c r="CI2036" s="36"/>
      <c r="CJ2036" s="47"/>
      <c r="CK2036" s="40"/>
      <c r="CL2036" s="40"/>
      <c r="CM2036" s="40"/>
      <c r="CN2036" s="40"/>
    </row>
    <row r="2037" spans="1:92" ht="42.75" hidden="1">
      <c r="A2037" s="49" t="str">
        <f t="shared" si="381"/>
        <v>SIN GESTIÓN</v>
      </c>
      <c r="B2037" s="58"/>
      <c r="C2037" s="37"/>
      <c r="D2037" s="37"/>
      <c r="E2037" s="49" t="str">
        <f t="shared" si="382"/>
        <v>PENDIENTE NOTIFICACIÓN</v>
      </c>
      <c r="F2037" s="141" t="str">
        <f t="shared" si="383"/>
        <v>PENDIENTE NOTIFICACIÓN</v>
      </c>
      <c r="G2037" s="49" t="str">
        <f t="shared" si="384"/>
        <v/>
      </c>
      <c r="H2037" s="51" t="str">
        <f ca="1">IF(
L2037="",
"",
IF(
NETWORKDAYS(L2037,IF(M2037&lt;&gt;"",M2037,TODAY()),FESTIVOS_CO!A:A)&gt;2,
"VENCIDO",
IF(
NETWORKDAYS(L2037,IF(M2037&lt;&gt;"",M2037,TODAY()),FESTIVOS_CO!A:A)=2,
"ALERTA",
"A TIEMPO"
)))</f>
        <v/>
      </c>
      <c r="I2037" s="40"/>
      <c r="J2037" s="36"/>
      <c r="K2037" s="37"/>
      <c r="L2037" s="50"/>
      <c r="M2037" s="37"/>
      <c r="N2037" s="52"/>
      <c r="O2037" s="52"/>
      <c r="P2037" s="36"/>
      <c r="Q2037" s="36"/>
      <c r="R2037" s="40"/>
      <c r="S2037" s="36"/>
      <c r="T2037" s="40"/>
      <c r="U2037" s="40"/>
      <c r="V2037" s="81"/>
      <c r="W2037" s="40"/>
      <c r="X2037" s="40"/>
      <c r="Y2037" s="40"/>
      <c r="Z2037" s="38" t="str">
        <f>IFERROR(VLOOKUP(Y2037,DIRECTORIO!A:B,2,FALSE),"")</f>
        <v/>
      </c>
      <c r="AA2037" s="40"/>
      <c r="AB2037" s="40"/>
      <c r="AC2037" s="40"/>
      <c r="AD2037" s="40"/>
      <c r="AE2037" s="40"/>
      <c r="AF2037" s="40"/>
      <c r="AG2037" s="41" t="s">
        <v>109</v>
      </c>
      <c r="AH2037" s="42"/>
      <c r="AI2037" s="54" t="str">
        <f t="shared" ca="1" si="385"/>
        <v>PENDIENTE NOTIFICACIÓN ELECTRÓNICA</v>
      </c>
      <c r="AJ2037" s="37"/>
      <c r="AK2037" s="37"/>
      <c r="AL2037" s="37"/>
      <c r="AM2037" s="53" t="str">
        <f>IF(AK2037="","",WORKDAY(AK2037,5,FESTIVOS_CO!A:A))</f>
        <v/>
      </c>
      <c r="AN2037" s="37"/>
      <c r="AO2037" s="37"/>
      <c r="AP2037" s="54" t="str">
        <f t="shared" ca="1" si="390"/>
        <v>NO APLICA</v>
      </c>
      <c r="AQ2037" s="36"/>
      <c r="AR2037" s="43"/>
      <c r="AS2037" s="37"/>
      <c r="AT2037" s="36"/>
      <c r="AU2037" s="37"/>
      <c r="AV2037" s="36"/>
      <c r="AW2037" s="36"/>
      <c r="AX2037" s="37"/>
      <c r="AY2037" s="140" t="str">
        <f>IF(AU2037="","",WORKDAY(AU2037,5,FESTIVOS_CO!A:A))</f>
        <v/>
      </c>
      <c r="AZ2037" s="54" t="str">
        <f t="shared" ca="1" si="387"/>
        <v>NO APLICA</v>
      </c>
      <c r="BA2037" s="55" t="str">
        <f>IF(AX2037="","",WORKDAY(AX2037,5,FESTIVOS_CO!A:A))</f>
        <v/>
      </c>
      <c r="BB2037" s="39"/>
      <c r="BC2037" s="40"/>
      <c r="BD2037" s="40"/>
      <c r="BE2037" s="56" t="str">
        <f t="shared" ca="1" si="388"/>
        <v>NO APLICA</v>
      </c>
      <c r="BF2037" s="37"/>
      <c r="BG2037" s="45"/>
      <c r="BH2037" s="37"/>
      <c r="BI2037" s="36"/>
      <c r="BJ2037" s="37"/>
      <c r="BK2037" s="36"/>
      <c r="BL2037" s="36"/>
      <c r="BM2037" s="53" t="str">
        <f>IF(BJ2037="","",WORKDAY(BJ2037,5,FESTIVOS_CO!A:A))</f>
        <v/>
      </c>
      <c r="BN2037" s="57" t="str">
        <f t="shared" ca="1" si="386"/>
        <v>PENDIENTE HACER AVISO</v>
      </c>
      <c r="BO2037" s="54" t="str">
        <f t="shared" ca="1" si="379"/>
        <v>EN TRÁMITE NOTIF. POR AVISO</v>
      </c>
      <c r="BP2037" s="37"/>
      <c r="BQ2037" s="53" t="str">
        <f>IF(BP2037="","",WORKDAY(BP2037,5,FESTIVOS_CO!A:A))</f>
        <v/>
      </c>
      <c r="BR2037" s="37"/>
      <c r="BS2037" s="36"/>
      <c r="BT2037" s="38"/>
      <c r="BU2037" s="58" t="e">
        <f>VLOOKUP(BT2037,Hoja2!$C:$D,2,0)</f>
        <v>#N/A</v>
      </c>
      <c r="BV2037" s="80" t="str">
        <f>IF(
AND(AO2037="",BD2037="",BQ2037=""),
"EN PROCESO NOTIFICACION / COMUNICACION",
IF(
BT2037="",
"NO APLICA",
IF(
BU2037=60,
IF(AO2037&lt;&gt;"",AO2037,IF(BD2037&lt;&gt;"",BD2037,BQ2037))+60,
WORKDAY(
IF(AO2037&lt;&gt;"",AO2037,IF(BD2037&lt;&gt;"",BD2037,BQ2037)),
BU2037,
FESTIVOS_CO!A:A
)
)
))</f>
        <v>EN PROCESO NOTIFICACION / COMUNICACION</v>
      </c>
      <c r="BW2037" s="44"/>
      <c r="BX2037" s="53"/>
      <c r="BY2037" s="45"/>
      <c r="BZ2037" s="37"/>
      <c r="CA2037" s="54" t="str">
        <f t="shared" si="380"/>
        <v>PENDIENTE EJECUTORIA</v>
      </c>
      <c r="CB2037" s="59" t="str">
        <f t="shared" si="389"/>
        <v/>
      </c>
      <c r="CC2037" s="36"/>
      <c r="CD2037" s="40"/>
      <c r="CE2037" s="46"/>
      <c r="CF2037" s="40"/>
      <c r="CG2037" s="40"/>
      <c r="CH2037" s="40"/>
      <c r="CI2037" s="36"/>
      <c r="CJ2037" s="47"/>
      <c r="CK2037" s="40"/>
      <c r="CL2037" s="40"/>
      <c r="CM2037" s="40"/>
      <c r="CN2037" s="40"/>
    </row>
    <row r="2038" spans="1:92" ht="42.75" hidden="1">
      <c r="A2038" s="49" t="str">
        <f t="shared" si="381"/>
        <v>SIN GESTIÓN</v>
      </c>
      <c r="B2038" s="58"/>
      <c r="C2038" s="37"/>
      <c r="D2038" s="37"/>
      <c r="E2038" s="49" t="str">
        <f t="shared" si="382"/>
        <v>PENDIENTE NOTIFICACIÓN</v>
      </c>
      <c r="F2038" s="141" t="str">
        <f t="shared" si="383"/>
        <v>PENDIENTE NOTIFICACIÓN</v>
      </c>
      <c r="G2038" s="49" t="str">
        <f t="shared" si="384"/>
        <v/>
      </c>
      <c r="H2038" s="51" t="str">
        <f ca="1">IF(
L2038="",
"",
IF(
NETWORKDAYS(L2038,IF(M2038&lt;&gt;"",M2038,TODAY()),FESTIVOS_CO!A:A)&gt;2,
"VENCIDO",
IF(
NETWORKDAYS(L2038,IF(M2038&lt;&gt;"",M2038,TODAY()),FESTIVOS_CO!A:A)=2,
"ALERTA",
"A TIEMPO"
)))</f>
        <v/>
      </c>
      <c r="I2038" s="40"/>
      <c r="J2038" s="36"/>
      <c r="K2038" s="37"/>
      <c r="L2038" s="50"/>
      <c r="M2038" s="37"/>
      <c r="N2038" s="52"/>
      <c r="O2038" s="52"/>
      <c r="P2038" s="36"/>
      <c r="Q2038" s="36"/>
      <c r="R2038" s="40"/>
      <c r="S2038" s="36"/>
      <c r="T2038" s="40"/>
      <c r="U2038" s="40"/>
      <c r="V2038" s="81"/>
      <c r="W2038" s="40"/>
      <c r="X2038" s="40"/>
      <c r="Y2038" s="40"/>
      <c r="Z2038" s="38" t="str">
        <f>IFERROR(VLOOKUP(Y2038,DIRECTORIO!A:B,2,FALSE),"")</f>
        <v/>
      </c>
      <c r="AA2038" s="40"/>
      <c r="AB2038" s="40"/>
      <c r="AC2038" s="40"/>
      <c r="AD2038" s="40"/>
      <c r="AE2038" s="40"/>
      <c r="AF2038" s="40"/>
      <c r="AG2038" s="41" t="s">
        <v>109</v>
      </c>
      <c r="AH2038" s="42"/>
      <c r="AI2038" s="54" t="str">
        <f t="shared" ca="1" si="385"/>
        <v>PENDIENTE NOTIFICACIÓN ELECTRÓNICA</v>
      </c>
      <c r="AJ2038" s="37"/>
      <c r="AK2038" s="37"/>
      <c r="AL2038" s="37"/>
      <c r="AM2038" s="53" t="str">
        <f>IF(AK2038="","",WORKDAY(AK2038,5,FESTIVOS_CO!A:A))</f>
        <v/>
      </c>
      <c r="AN2038" s="37"/>
      <c r="AO2038" s="37"/>
      <c r="AP2038" s="54" t="str">
        <f t="shared" ca="1" si="390"/>
        <v>NO APLICA</v>
      </c>
      <c r="AQ2038" s="36"/>
      <c r="AR2038" s="43"/>
      <c r="AS2038" s="37"/>
      <c r="AT2038" s="36"/>
      <c r="AU2038" s="37"/>
      <c r="AV2038" s="36"/>
      <c r="AW2038" s="36"/>
      <c r="AX2038" s="37"/>
      <c r="AY2038" s="140" t="str">
        <f>IF(AU2038="","",WORKDAY(AU2038,5,FESTIVOS_CO!A:A))</f>
        <v/>
      </c>
      <c r="AZ2038" s="54" t="str">
        <f t="shared" ca="1" si="387"/>
        <v>NO APLICA</v>
      </c>
      <c r="BA2038" s="55" t="str">
        <f>IF(AX2038="","",WORKDAY(AX2038,5,FESTIVOS_CO!A:A))</f>
        <v/>
      </c>
      <c r="BB2038" s="39"/>
      <c r="BC2038" s="40"/>
      <c r="BD2038" s="40"/>
      <c r="BE2038" s="56" t="str">
        <f t="shared" ca="1" si="388"/>
        <v>NO APLICA</v>
      </c>
      <c r="BF2038" s="37"/>
      <c r="BG2038" s="45"/>
      <c r="BH2038" s="37"/>
      <c r="BI2038" s="36"/>
      <c r="BJ2038" s="37"/>
      <c r="BK2038" s="36"/>
      <c r="BL2038" s="36"/>
      <c r="BM2038" s="53" t="str">
        <f>IF(BJ2038="","",WORKDAY(BJ2038,5,FESTIVOS_CO!A:A))</f>
        <v/>
      </c>
      <c r="BN2038" s="57" t="str">
        <f t="shared" ca="1" si="386"/>
        <v>PENDIENTE HACER AVISO</v>
      </c>
      <c r="BO2038" s="54" t="str">
        <f t="shared" ref="BO2038:BO2101" ca="1" si="391">IF(BN2038="NOTIFICACIÓN PERSONAL COMPLETA",
"NO PROCEDE AVISO",
IF(BR2038="SI",
"NOTIFICACION POR AVISO TERMINADA",
IF(BE2038="NO PROCEDE",
"NO PROCEDE AVISO",
IF(BN2038="VERIFICAR SI PROCEDE RECURSO",
"NOTIFICACIÓN POR AVISO COMPLETA",
"EN TRÁMITE NOTIF. POR AVISO"
))))</f>
        <v>EN TRÁMITE NOTIF. POR AVISO</v>
      </c>
      <c r="BP2038" s="37"/>
      <c r="BQ2038" s="53" t="str">
        <f>IF(BP2038="","",WORKDAY(BP2038,5,FESTIVOS_CO!A:A))</f>
        <v/>
      </c>
      <c r="BR2038" s="37"/>
      <c r="BS2038" s="36"/>
      <c r="BT2038" s="38"/>
      <c r="BU2038" s="58" t="e">
        <f>VLOOKUP(BT2038,Hoja2!$C:$D,2,0)</f>
        <v>#N/A</v>
      </c>
      <c r="BV2038" s="80" t="str">
        <f>IF(
AND(AO2038="",BD2038="",BQ2038=""),
"EN PROCESO NOTIFICACION / COMUNICACION",
IF(
BT2038="",
"NO APLICA",
IF(
BU2038=60,
IF(AO2038&lt;&gt;"",AO2038,IF(BD2038&lt;&gt;"",BD2038,BQ2038))+60,
WORKDAY(
IF(AO2038&lt;&gt;"",AO2038,IF(BD2038&lt;&gt;"",BD2038,BQ2038)),
BU2038,
FESTIVOS_CO!A:A
)
)
))</f>
        <v>EN PROCESO NOTIFICACION / COMUNICACION</v>
      </c>
      <c r="BW2038" s="44"/>
      <c r="BX2038" s="53"/>
      <c r="BY2038" s="45"/>
      <c r="BZ2038" s="37"/>
      <c r="CA2038" s="54" t="str">
        <f t="shared" ref="CA2038:CA2101" si="392">IF(BW2038&lt;&gt;"SI",
"PENDIENTE EJECUTORIA",
IF(AND(BX2038="",BY2038="",BZ2038=""),
"PENDIENTE HACER EJECUTORIA",
IF(AND(BX2038&lt;&gt;"",BY2038="",BZ2038=""),
"PENDIENTE REVISION EJECUTORIA",
IF(AND(BX2038&lt;&gt;"",BY2038&lt;&gt;"",BZ2038=""),
"PENDIENTE FIRMA EJECUTORIA",
"PROCESO EJECUTORIA TERMINADO"
))))</f>
        <v>PENDIENTE EJECUTORIA</v>
      </c>
      <c r="CB2038" s="59" t="str">
        <f t="shared" si="389"/>
        <v/>
      </c>
      <c r="CC2038" s="36"/>
      <c r="CD2038" s="40"/>
      <c r="CE2038" s="46"/>
      <c r="CF2038" s="40"/>
      <c r="CG2038" s="40"/>
      <c r="CH2038" s="40"/>
      <c r="CI2038" s="36"/>
      <c r="CJ2038" s="47"/>
      <c r="CK2038" s="40"/>
      <c r="CL2038" s="40"/>
      <c r="CM2038" s="40"/>
      <c r="CN2038" s="40"/>
    </row>
    <row r="2039" spans="1:92" ht="42.75" hidden="1">
      <c r="A2039" s="49" t="str">
        <f t="shared" si="381"/>
        <v>SIN GESTIÓN</v>
      </c>
      <c r="B2039" s="58"/>
      <c r="C2039" s="37"/>
      <c r="D2039" s="37"/>
      <c r="E2039" s="49" t="str">
        <f t="shared" si="382"/>
        <v>PENDIENTE NOTIFICACIÓN</v>
      </c>
      <c r="F2039" s="141" t="str">
        <f t="shared" si="383"/>
        <v>PENDIENTE NOTIFICACIÓN</v>
      </c>
      <c r="G2039" s="49" t="str">
        <f t="shared" si="384"/>
        <v/>
      </c>
      <c r="H2039" s="51" t="str">
        <f ca="1">IF(
L2039="",
"",
IF(
NETWORKDAYS(L2039,IF(M2039&lt;&gt;"",M2039,TODAY()),FESTIVOS_CO!A:A)&gt;2,
"VENCIDO",
IF(
NETWORKDAYS(L2039,IF(M2039&lt;&gt;"",M2039,TODAY()),FESTIVOS_CO!A:A)=2,
"ALERTA",
"A TIEMPO"
)))</f>
        <v/>
      </c>
      <c r="I2039" s="40"/>
      <c r="J2039" s="36"/>
      <c r="K2039" s="37"/>
      <c r="L2039" s="50"/>
      <c r="M2039" s="37"/>
      <c r="N2039" s="52"/>
      <c r="O2039" s="52"/>
      <c r="P2039" s="36"/>
      <c r="Q2039" s="36"/>
      <c r="R2039" s="40"/>
      <c r="S2039" s="36"/>
      <c r="T2039" s="40"/>
      <c r="U2039" s="40"/>
      <c r="V2039" s="81"/>
      <c r="W2039" s="40"/>
      <c r="X2039" s="40"/>
      <c r="Y2039" s="40"/>
      <c r="Z2039" s="38" t="str">
        <f>IFERROR(VLOOKUP(Y2039,DIRECTORIO!A:B,2,FALSE),"")</f>
        <v/>
      </c>
      <c r="AA2039" s="40"/>
      <c r="AB2039" s="40"/>
      <c r="AC2039" s="40"/>
      <c r="AD2039" s="40"/>
      <c r="AE2039" s="40"/>
      <c r="AF2039" s="40"/>
      <c r="AG2039" s="41" t="s">
        <v>109</v>
      </c>
      <c r="AH2039" s="42"/>
      <c r="AI2039" s="54" t="str">
        <f t="shared" ca="1" si="385"/>
        <v>PENDIENTE NOTIFICACIÓN ELECTRÓNICA</v>
      </c>
      <c r="AJ2039" s="37"/>
      <c r="AK2039" s="37"/>
      <c r="AL2039" s="37"/>
      <c r="AM2039" s="53" t="str">
        <f>IF(AK2039="","",WORKDAY(AK2039,5,FESTIVOS_CO!A:A))</f>
        <v/>
      </c>
      <c r="AN2039" s="37"/>
      <c r="AO2039" s="37"/>
      <c r="AP2039" s="54" t="str">
        <f t="shared" ca="1" si="390"/>
        <v>NO APLICA</v>
      </c>
      <c r="AQ2039" s="36"/>
      <c r="AR2039" s="43"/>
      <c r="AS2039" s="37"/>
      <c r="AT2039" s="36"/>
      <c r="AU2039" s="37"/>
      <c r="AV2039" s="36"/>
      <c r="AW2039" s="36"/>
      <c r="AX2039" s="37"/>
      <c r="AY2039" s="140" t="str">
        <f>IF(AU2039="","",WORKDAY(AU2039,5,FESTIVOS_CO!A:A))</f>
        <v/>
      </c>
      <c r="AZ2039" s="54" t="str">
        <f t="shared" ca="1" si="387"/>
        <v>NO APLICA</v>
      </c>
      <c r="BA2039" s="55" t="str">
        <f>IF(AX2039="","",WORKDAY(AX2039,5,FESTIVOS_CO!A:A))</f>
        <v/>
      </c>
      <c r="BB2039" s="39"/>
      <c r="BC2039" s="40"/>
      <c r="BD2039" s="40"/>
      <c r="BE2039" s="56" t="str">
        <f t="shared" ca="1" si="388"/>
        <v>NO APLICA</v>
      </c>
      <c r="BF2039" s="37"/>
      <c r="BG2039" s="45"/>
      <c r="BH2039" s="37"/>
      <c r="BI2039" s="36"/>
      <c r="BJ2039" s="37"/>
      <c r="BK2039" s="36"/>
      <c r="BL2039" s="36"/>
      <c r="BM2039" s="53" t="str">
        <f>IF(BJ2039="","",WORKDAY(BJ2039,5,FESTIVOS_CO!A:A))</f>
        <v/>
      </c>
      <c r="BN2039" s="57" t="str">
        <f t="shared" ca="1" si="386"/>
        <v>PENDIENTE HACER AVISO</v>
      </c>
      <c r="BO2039" s="54" t="str">
        <f t="shared" ca="1" si="391"/>
        <v>EN TRÁMITE NOTIF. POR AVISO</v>
      </c>
      <c r="BP2039" s="37"/>
      <c r="BQ2039" s="53" t="str">
        <f>IF(BP2039="","",WORKDAY(BP2039,5,FESTIVOS_CO!A:A))</f>
        <v/>
      </c>
      <c r="BR2039" s="37"/>
      <c r="BS2039" s="36"/>
      <c r="BT2039" s="38"/>
      <c r="BU2039" s="58" t="e">
        <f>VLOOKUP(BT2039,Hoja2!$C:$D,2,0)</f>
        <v>#N/A</v>
      </c>
      <c r="BV2039" s="80" t="str">
        <f>IF(
AND(AO2039="",BD2039="",BQ2039=""),
"EN PROCESO NOTIFICACION / COMUNICACION",
IF(
BT2039="",
"NO APLICA",
IF(
BU2039=60,
IF(AO2039&lt;&gt;"",AO2039,IF(BD2039&lt;&gt;"",BD2039,BQ2039))+60,
WORKDAY(
IF(AO2039&lt;&gt;"",AO2039,IF(BD2039&lt;&gt;"",BD2039,BQ2039)),
BU2039,
FESTIVOS_CO!A:A
)
)
))</f>
        <v>EN PROCESO NOTIFICACION / COMUNICACION</v>
      </c>
      <c r="BW2039" s="44"/>
      <c r="BX2039" s="53"/>
      <c r="BY2039" s="45"/>
      <c r="BZ2039" s="37"/>
      <c r="CA2039" s="54" t="str">
        <f t="shared" si="392"/>
        <v>PENDIENTE EJECUTORIA</v>
      </c>
      <c r="CB2039" s="59" t="str">
        <f t="shared" si="389"/>
        <v/>
      </c>
      <c r="CC2039" s="36"/>
      <c r="CD2039" s="40"/>
      <c r="CE2039" s="46"/>
      <c r="CF2039" s="40"/>
      <c r="CG2039" s="40"/>
      <c r="CH2039" s="40"/>
      <c r="CI2039" s="36"/>
      <c r="CJ2039" s="47"/>
      <c r="CK2039" s="40"/>
      <c r="CL2039" s="40"/>
      <c r="CM2039" s="40"/>
      <c r="CN2039" s="40"/>
    </row>
    <row r="2040" spans="1:92" ht="42.75" hidden="1">
      <c r="A2040" s="49" t="str">
        <f t="shared" ref="A2040:A2103" si="393">IF(
AND(Q2040="NO",S2040&lt;&gt;"SI"),
"TERMINADO PRODUCTO NO CONFORME",
IF(
AND(
COUNTBLANK(AJ2040:AO2040)=COLUMNS(AJ2040:AO2040),
COUNTBLANK(AQ2040:AY2040)=COLUMNS(AQ2040:AY2040),
COUNTBLANK(BC2040:BD2040)=COLUMNS(BC2040:BD2040),
COUNTBLANK(BF2040:BM2040)=COLUMNS(BF2040:BM2040),
COUNTBLANK(BP2040:BR2040)=COLUMNS(BP2040:BR2040)
),
"SIN GESTIÓN",
IF(
AND(BC2040&lt;&gt;"",BD2040&lt;&gt;"",AO2040="",AX2040="",BQ2040=""),
"NOTIFICADO POR CONDUCTA CONCLUYENTE",
IF(
AI2040="NOTIFICACIÓN ELECTRÓNICA EFECTIVA",
CA2040,
IF(
OR(
AI2040="NO PROCEDE NOTIFICACIÓN ELECTRÓNICA",
AI2040="REALIZAR CITACIÓN",
AI2040="NOTIFICACIÓN ELECTRÓNICA NO EFECTIVA"
),
IF(
AZ2040="HACER AVISO",
IF(
OR(
BN2040="NOTIFICACIÓN POR AVISO TERMINADA",
BN2040="NOTIFICACIÓN PERSONAL COMPLETA"
),
CA2040,
BN2040
),
AZ2040
),
AI2040
)
)
)
))</f>
        <v>SIN GESTIÓN</v>
      </c>
      <c r="B2040" s="58"/>
      <c r="C2040" s="37"/>
      <c r="D2040" s="37"/>
      <c r="E2040" s="49" t="str">
        <f t="shared" ref="E2040:E2103" si="394">IF(AN2040="SI",
"NOTIFICACIÓN ELECTRÓNICA",
IF(AND(BC2040&lt;&gt;"",BD2040&lt;&gt;""),
"NOTIFICACIÓN PERSONAL",
IF(BL2040="SI",
"NOTIFICACIÓN POR AVISO",
"PENDIENTE NOTIFICACIÓN"
)))</f>
        <v>PENDIENTE NOTIFICACIÓN</v>
      </c>
      <c r="F2040" s="141" t="str">
        <f t="shared" ref="F2040:F2103" si="395">IF(
AND(AN2040&lt;&gt;"SI",AW2040&lt;&gt;"SI",BL2040&lt;&gt;"SI",BC2040="",BD2040=""),
"PENDIENTE NOTIFICACIÓN",
IF(AN2040="SI",
AO2040,
IF(AW2040="SI",
AX2040,
IF(AND(BC2040&lt;&gt;"",BD2040&lt;&gt;""),
BD2040,
IF(BL2040="SI",
BQ2040,
"PENDIENTE NOTIFICACIÓN"
)))))</f>
        <v>PENDIENTE NOTIFICACIÓN</v>
      </c>
      <c r="G2040" s="49" t="str">
        <f t="shared" ref="G2040:G2103" si="396">IF(
OR(
C2040="",
F2040="PENDIENTE NOTIFICACIÓN",
NOT(ISNUMBER(C2040)),
NOT(ISNUMBER(F2040)),
F2040&lt;C2040
),
"",
F2040-C2040
)</f>
        <v/>
      </c>
      <c r="H2040" s="51" t="str">
        <f ca="1">IF(
L2040="",
"",
IF(
NETWORKDAYS(L2040,IF(M2040&lt;&gt;"",M2040,TODAY()),FESTIVOS_CO!A:A)&gt;2,
"VENCIDO",
IF(
NETWORKDAYS(L2040,IF(M2040&lt;&gt;"",M2040,TODAY()),FESTIVOS_CO!A:A)=2,
"ALERTA",
"A TIEMPO"
)))</f>
        <v/>
      </c>
      <c r="I2040" s="40"/>
      <c r="J2040" s="36"/>
      <c r="K2040" s="37"/>
      <c r="L2040" s="50"/>
      <c r="M2040" s="37"/>
      <c r="N2040" s="52"/>
      <c r="O2040" s="52"/>
      <c r="P2040" s="36"/>
      <c r="Q2040" s="36"/>
      <c r="R2040" s="40"/>
      <c r="S2040" s="36"/>
      <c r="T2040" s="40"/>
      <c r="U2040" s="40"/>
      <c r="V2040" s="81"/>
      <c r="W2040" s="40"/>
      <c r="X2040" s="40"/>
      <c r="Y2040" s="40"/>
      <c r="Z2040" s="38" t="str">
        <f>IFERROR(VLOOKUP(Y2040,DIRECTORIO!A:B,2,FALSE),"")</f>
        <v/>
      </c>
      <c r="AA2040" s="40"/>
      <c r="AB2040" s="40"/>
      <c r="AC2040" s="40"/>
      <c r="AD2040" s="40"/>
      <c r="AE2040" s="40"/>
      <c r="AF2040" s="40"/>
      <c r="AG2040" s="41" t="s">
        <v>109</v>
      </c>
      <c r="AH2040" s="42"/>
      <c r="AI2040" s="54" t="str">
        <f t="shared" ref="AI2040:AI2103" ca="1" si="397">IF(AL2040="NO",
"REALIZAR CITACIÓN",
IF(AND(AJ2040="SI",AL2040&lt;&gt;"SI",AL2040&lt;&gt;"NO"),
"PENDIENTE ENTREGA NOTIFICACIÓN ELECTRÓNICA",
IF(AND(AJ2040="SI",AL2040="SI",AN2040="SI"),
"NOTIFICACIÓN ELECTRÓNICA EFECTIVA",
IF(AND(AJ2040="",AK2040="",AL2040="",AM2040="",AN2040="",AO2040=""),
"PENDIENTE NOTIFICACIÓN ELECTRÓNICA",
IF(AJ2040="NO",
"NO PROCEDE NOTIFICACIÓN ELECTRÓNICA",
IF(AND(AJ2040="SI",F2040=""),
"PENDIENTE ENVÍO NOTIFICACIÓN ELECTRÓNICA",
IF(AND(AJ2040="SI",TODAY()-F2040&lt;=5),
"EN ESPERA DE NOTIFICACIÓN ELECTRÓNICA (5 DÍAS)",
"NOTIFICACIÓN ELECTRÓNICA NO EFECTIVA"
)))))))</f>
        <v>PENDIENTE NOTIFICACIÓN ELECTRÓNICA</v>
      </c>
      <c r="AJ2040" s="37"/>
      <c r="AK2040" s="37"/>
      <c r="AL2040" s="37"/>
      <c r="AM2040" s="53" t="str">
        <f>IF(AK2040="","",WORKDAY(AK2040,5,FESTIVOS_CO!A:A))</f>
        <v/>
      </c>
      <c r="AN2040" s="37"/>
      <c r="AO2040" s="37"/>
      <c r="AP2040" s="54" t="str">
        <f t="shared" ca="1" si="390"/>
        <v>NO APLICA</v>
      </c>
      <c r="AQ2040" s="36"/>
      <c r="AR2040" s="43"/>
      <c r="AS2040" s="37"/>
      <c r="AT2040" s="36"/>
      <c r="AU2040" s="37"/>
      <c r="AV2040" s="36"/>
      <c r="AW2040" s="36"/>
      <c r="AX2040" s="37"/>
      <c r="AY2040" s="140" t="str">
        <f>IF(AU2040="","",WORKDAY(AU2040,5,FESTIVOS_CO!A:A))</f>
        <v/>
      </c>
      <c r="AZ2040" s="54" t="str">
        <f t="shared" ca="1" si="387"/>
        <v>NO APLICA</v>
      </c>
      <c r="BA2040" s="55" t="str">
        <f>IF(AX2040="","",WORKDAY(AX2040,5,FESTIVOS_CO!A:A))</f>
        <v/>
      </c>
      <c r="BB2040" s="39"/>
      <c r="BC2040" s="40"/>
      <c r="BD2040" s="40"/>
      <c r="BE2040" s="56" t="str">
        <f t="shared" ca="1" si="388"/>
        <v>NO APLICA</v>
      </c>
      <c r="BF2040" s="37"/>
      <c r="BG2040" s="45"/>
      <c r="BH2040" s="37"/>
      <c r="BI2040" s="36"/>
      <c r="BJ2040" s="37"/>
      <c r="BK2040" s="36"/>
      <c r="BL2040" s="36"/>
      <c r="BM2040" s="53" t="str">
        <f>IF(BJ2040="","",WORKDAY(BJ2040,5,FESTIVOS_CO!A:A))</f>
        <v/>
      </c>
      <c r="BN2040" s="57" t="str">
        <f t="shared" ref="BN2040:BN2103" ca="1" si="398">IF(
AND(AZ2040="CITACIÓN COMPLETA EN ESPERA DE NOTIFICACION PERSONAL",BB2040="NO"),
"PENDIENTE HACER AVISO",
IF(AND(BC2040&lt;&gt;"",BD2040&lt;&gt;""),
"NOTIFICACIÓN PERSONAL COMPLETA",
IF(BR2040="SI",
"NOTIFICACIÓN POR AVISO TERMINADA",
IF(BE2040="NO PROCEDE",
"NO PROCEDE",
IF(BF2040="",
"PENDIENTE HACER AVISO",
IF(BG2040="",
"PENDIENTE REVISIÓN AVISO",
IF(BH2040="",
"PENDIENTE FIRMA AVISO",
IF(BI2040="",
"PENDIENTE RADICAR AVISO",
IF(BL2040="",
"EN TRÁMITE DE ENTREGA AVISO",
IF(BL2040="NO",
"PUBLICAR AVISO CARTELERA",
IF(BL2040="SI",
"VERIFICAR SI PROCEDE RECURSO",
IF(BE2040="HACER AVISO",
"HACER AVISO",
"NO APLICA"
))))))))))))</f>
        <v>PENDIENTE HACER AVISO</v>
      </c>
      <c r="BO2040" s="54" t="str">
        <f t="shared" ca="1" si="391"/>
        <v>EN TRÁMITE NOTIF. POR AVISO</v>
      </c>
      <c r="BP2040" s="37"/>
      <c r="BQ2040" s="53" t="str">
        <f>IF(BP2040="","",WORKDAY(BP2040,5,FESTIVOS_CO!A:A))</f>
        <v/>
      </c>
      <c r="BR2040" s="37"/>
      <c r="BS2040" s="36"/>
      <c r="BT2040" s="38"/>
      <c r="BU2040" s="58" t="e">
        <f>VLOOKUP(BT2040,Hoja2!$C:$D,2,0)</f>
        <v>#N/A</v>
      </c>
      <c r="BV2040" s="80" t="str">
        <f>IF(
AND(AO2040="",BD2040="",BQ2040=""),
"EN PROCESO NOTIFICACION / COMUNICACION",
IF(
BT2040="",
"NO APLICA",
IF(
BU2040=60,
IF(AO2040&lt;&gt;"",AO2040,IF(BD2040&lt;&gt;"",BD2040,BQ2040))+60,
WORKDAY(
IF(AO2040&lt;&gt;"",AO2040,IF(BD2040&lt;&gt;"",BD2040,BQ2040)),
BU2040,
FESTIVOS_CO!A:A
)
)
))</f>
        <v>EN PROCESO NOTIFICACION / COMUNICACION</v>
      </c>
      <c r="BW2040" s="44"/>
      <c r="BX2040" s="53"/>
      <c r="BY2040" s="45"/>
      <c r="BZ2040" s="37"/>
      <c r="CA2040" s="54" t="str">
        <f t="shared" si="392"/>
        <v>PENDIENTE EJECUTORIA</v>
      </c>
      <c r="CB2040" s="59" t="str">
        <f t="shared" si="389"/>
        <v/>
      </c>
      <c r="CC2040" s="36"/>
      <c r="CD2040" s="40"/>
      <c r="CE2040" s="46"/>
      <c r="CF2040" s="40"/>
      <c r="CG2040" s="40"/>
      <c r="CH2040" s="40"/>
      <c r="CI2040" s="36"/>
      <c r="CJ2040" s="47"/>
      <c r="CK2040" s="40"/>
      <c r="CL2040" s="40"/>
      <c r="CM2040" s="40"/>
      <c r="CN2040" s="40"/>
    </row>
    <row r="2041" spans="1:92" ht="42.75" hidden="1">
      <c r="A2041" s="49" t="str">
        <f t="shared" si="393"/>
        <v>SIN GESTIÓN</v>
      </c>
      <c r="B2041" s="58"/>
      <c r="C2041" s="37"/>
      <c r="D2041" s="37"/>
      <c r="E2041" s="49" t="str">
        <f t="shared" si="394"/>
        <v>PENDIENTE NOTIFICACIÓN</v>
      </c>
      <c r="F2041" s="141" t="str">
        <f t="shared" si="395"/>
        <v>PENDIENTE NOTIFICACIÓN</v>
      </c>
      <c r="G2041" s="49" t="str">
        <f t="shared" si="396"/>
        <v/>
      </c>
      <c r="H2041" s="51" t="str">
        <f ca="1">IF(
L2041="",
"",
IF(
NETWORKDAYS(L2041,IF(M2041&lt;&gt;"",M2041,TODAY()),FESTIVOS_CO!A:A)&gt;2,
"VENCIDO",
IF(
NETWORKDAYS(L2041,IF(M2041&lt;&gt;"",M2041,TODAY()),FESTIVOS_CO!A:A)=2,
"ALERTA",
"A TIEMPO"
)))</f>
        <v/>
      </c>
      <c r="I2041" s="40"/>
      <c r="J2041" s="36"/>
      <c r="K2041" s="37"/>
      <c r="L2041" s="50"/>
      <c r="M2041" s="37"/>
      <c r="N2041" s="52"/>
      <c r="O2041" s="52"/>
      <c r="P2041" s="36"/>
      <c r="Q2041" s="36"/>
      <c r="R2041" s="40"/>
      <c r="S2041" s="36"/>
      <c r="T2041" s="40"/>
      <c r="U2041" s="40"/>
      <c r="V2041" s="81"/>
      <c r="W2041" s="40"/>
      <c r="X2041" s="40"/>
      <c r="Y2041" s="40"/>
      <c r="Z2041" s="38" t="str">
        <f>IFERROR(VLOOKUP(Y2041,DIRECTORIO!A:B,2,FALSE),"")</f>
        <v/>
      </c>
      <c r="AA2041" s="40"/>
      <c r="AB2041" s="40"/>
      <c r="AC2041" s="40"/>
      <c r="AD2041" s="40"/>
      <c r="AE2041" s="40"/>
      <c r="AF2041" s="40"/>
      <c r="AG2041" s="41" t="s">
        <v>109</v>
      </c>
      <c r="AH2041" s="42"/>
      <c r="AI2041" s="54" t="str">
        <f t="shared" ca="1" si="397"/>
        <v>PENDIENTE NOTIFICACIÓN ELECTRÓNICA</v>
      </c>
      <c r="AJ2041" s="37"/>
      <c r="AK2041" s="37"/>
      <c r="AL2041" s="37"/>
      <c r="AM2041" s="53" t="str">
        <f>IF(AK2041="","",WORKDAY(AK2041,5,FESTIVOS_CO!A:A))</f>
        <v/>
      </c>
      <c r="AN2041" s="37"/>
      <c r="AO2041" s="37"/>
      <c r="AP2041" s="54" t="str">
        <f t="shared" ca="1" si="390"/>
        <v>NO APLICA</v>
      </c>
      <c r="AQ2041" s="36"/>
      <c r="AR2041" s="43"/>
      <c r="AS2041" s="37"/>
      <c r="AT2041" s="36"/>
      <c r="AU2041" s="37"/>
      <c r="AV2041" s="36"/>
      <c r="AW2041" s="36"/>
      <c r="AX2041" s="37"/>
      <c r="AY2041" s="140" t="str">
        <f>IF(AU2041="","",WORKDAY(AU2041,5,FESTIVOS_CO!A:A))</f>
        <v/>
      </c>
      <c r="AZ2041" s="54" t="str">
        <f t="shared" ca="1" si="387"/>
        <v>NO APLICA</v>
      </c>
      <c r="BA2041" s="55" t="str">
        <f>IF(AX2041="","",WORKDAY(AX2041,5,FESTIVOS_CO!A:A))</f>
        <v/>
      </c>
      <c r="BB2041" s="39"/>
      <c r="BC2041" s="40"/>
      <c r="BD2041" s="40"/>
      <c r="BE2041" s="56" t="str">
        <f t="shared" ca="1" si="388"/>
        <v>NO APLICA</v>
      </c>
      <c r="BF2041" s="37"/>
      <c r="BG2041" s="45"/>
      <c r="BH2041" s="37"/>
      <c r="BI2041" s="36"/>
      <c r="BJ2041" s="37"/>
      <c r="BK2041" s="36"/>
      <c r="BL2041" s="36"/>
      <c r="BM2041" s="53" t="str">
        <f>IF(BJ2041="","",WORKDAY(BJ2041,5,FESTIVOS_CO!A:A))</f>
        <v/>
      </c>
      <c r="BN2041" s="57" t="str">
        <f t="shared" ca="1" si="398"/>
        <v>PENDIENTE HACER AVISO</v>
      </c>
      <c r="BO2041" s="54" t="str">
        <f t="shared" ca="1" si="391"/>
        <v>EN TRÁMITE NOTIF. POR AVISO</v>
      </c>
      <c r="BP2041" s="37"/>
      <c r="BQ2041" s="53" t="str">
        <f>IF(BP2041="","",WORKDAY(BP2041,5,FESTIVOS_CO!A:A))</f>
        <v/>
      </c>
      <c r="BR2041" s="37"/>
      <c r="BS2041" s="36"/>
      <c r="BT2041" s="38"/>
      <c r="BU2041" s="58" t="e">
        <f>VLOOKUP(BT2041,Hoja2!$C:$D,2,0)</f>
        <v>#N/A</v>
      </c>
      <c r="BV2041" s="80" t="str">
        <f>IF(
AND(AO2041="",BD2041="",BQ2041=""),
"EN PROCESO NOTIFICACION / COMUNICACION",
IF(
BT2041="",
"NO APLICA",
IF(
BU2041=60,
IF(AO2041&lt;&gt;"",AO2041,IF(BD2041&lt;&gt;"",BD2041,BQ2041))+60,
WORKDAY(
IF(AO2041&lt;&gt;"",AO2041,IF(BD2041&lt;&gt;"",BD2041,BQ2041)),
BU2041,
FESTIVOS_CO!A:A
)
)
))</f>
        <v>EN PROCESO NOTIFICACION / COMUNICACION</v>
      </c>
      <c r="BW2041" s="44"/>
      <c r="BX2041" s="53"/>
      <c r="BY2041" s="45"/>
      <c r="BZ2041" s="37"/>
      <c r="CA2041" s="54" t="str">
        <f t="shared" si="392"/>
        <v>PENDIENTE EJECUTORIA</v>
      </c>
      <c r="CB2041" s="59" t="str">
        <f t="shared" si="389"/>
        <v/>
      </c>
      <c r="CC2041" s="36"/>
      <c r="CD2041" s="40"/>
      <c r="CE2041" s="46"/>
      <c r="CF2041" s="40"/>
      <c r="CG2041" s="40"/>
      <c r="CH2041" s="40"/>
      <c r="CI2041" s="36"/>
      <c r="CJ2041" s="47"/>
      <c r="CK2041" s="40"/>
      <c r="CL2041" s="40"/>
      <c r="CM2041" s="40"/>
      <c r="CN2041" s="40"/>
    </row>
    <row r="2042" spans="1:92" ht="42.75" hidden="1">
      <c r="A2042" s="49" t="str">
        <f t="shared" si="393"/>
        <v>SIN GESTIÓN</v>
      </c>
      <c r="B2042" s="58"/>
      <c r="C2042" s="37"/>
      <c r="D2042" s="37"/>
      <c r="E2042" s="49" t="str">
        <f t="shared" si="394"/>
        <v>PENDIENTE NOTIFICACIÓN</v>
      </c>
      <c r="F2042" s="141" t="str">
        <f t="shared" si="395"/>
        <v>PENDIENTE NOTIFICACIÓN</v>
      </c>
      <c r="G2042" s="49" t="str">
        <f t="shared" si="396"/>
        <v/>
      </c>
      <c r="H2042" s="51" t="str">
        <f ca="1">IF(
L2042="",
"",
IF(
NETWORKDAYS(L2042,IF(M2042&lt;&gt;"",M2042,TODAY()),FESTIVOS_CO!A:A)&gt;2,
"VENCIDO",
IF(
NETWORKDAYS(L2042,IF(M2042&lt;&gt;"",M2042,TODAY()),FESTIVOS_CO!A:A)=2,
"ALERTA",
"A TIEMPO"
)))</f>
        <v/>
      </c>
      <c r="I2042" s="40"/>
      <c r="J2042" s="36"/>
      <c r="K2042" s="37"/>
      <c r="L2042" s="50"/>
      <c r="M2042" s="37"/>
      <c r="N2042" s="52"/>
      <c r="O2042" s="52"/>
      <c r="P2042" s="36"/>
      <c r="Q2042" s="36"/>
      <c r="R2042" s="40"/>
      <c r="S2042" s="36"/>
      <c r="T2042" s="40"/>
      <c r="U2042" s="40"/>
      <c r="V2042" s="81"/>
      <c r="W2042" s="40"/>
      <c r="X2042" s="40"/>
      <c r="Y2042" s="40"/>
      <c r="Z2042" s="38" t="str">
        <f>IFERROR(VLOOKUP(Y2042,DIRECTORIO!A:B,2,FALSE),"")</f>
        <v/>
      </c>
      <c r="AA2042" s="40"/>
      <c r="AB2042" s="40"/>
      <c r="AC2042" s="40"/>
      <c r="AD2042" s="40"/>
      <c r="AE2042" s="40"/>
      <c r="AF2042" s="40"/>
      <c r="AG2042" s="41" t="s">
        <v>109</v>
      </c>
      <c r="AH2042" s="42"/>
      <c r="AI2042" s="54" t="str">
        <f t="shared" ca="1" si="397"/>
        <v>PENDIENTE NOTIFICACIÓN ELECTRÓNICA</v>
      </c>
      <c r="AJ2042" s="37"/>
      <c r="AK2042" s="37"/>
      <c r="AL2042" s="37"/>
      <c r="AM2042" s="53" t="str">
        <f>IF(AK2042="","",WORKDAY(AK2042,5,FESTIVOS_CO!A:A))</f>
        <v/>
      </c>
      <c r="AN2042" s="37"/>
      <c r="AO2042" s="37"/>
      <c r="AP2042" s="54" t="str">
        <f t="shared" ca="1" si="390"/>
        <v>NO APLICA</v>
      </c>
      <c r="AQ2042" s="36"/>
      <c r="AR2042" s="43"/>
      <c r="AS2042" s="37"/>
      <c r="AT2042" s="36"/>
      <c r="AU2042" s="37"/>
      <c r="AV2042" s="36"/>
      <c r="AW2042" s="36"/>
      <c r="AX2042" s="37"/>
      <c r="AY2042" s="140" t="str">
        <f>IF(AU2042="","",WORKDAY(AU2042,5,FESTIVOS_CO!A:A))</f>
        <v/>
      </c>
      <c r="AZ2042" s="54" t="str">
        <f t="shared" ca="1" si="387"/>
        <v>NO APLICA</v>
      </c>
      <c r="BA2042" s="55" t="str">
        <f>IF(AX2042="","",WORKDAY(AX2042,5,FESTIVOS_CO!A:A))</f>
        <v/>
      </c>
      <c r="BB2042" s="39"/>
      <c r="BC2042" s="40"/>
      <c r="BD2042" s="40"/>
      <c r="BE2042" s="56" t="str">
        <f t="shared" ca="1" si="388"/>
        <v>NO APLICA</v>
      </c>
      <c r="BF2042" s="37"/>
      <c r="BG2042" s="45"/>
      <c r="BH2042" s="37"/>
      <c r="BI2042" s="36"/>
      <c r="BJ2042" s="37"/>
      <c r="BK2042" s="36"/>
      <c r="BL2042" s="36"/>
      <c r="BM2042" s="53" t="str">
        <f>IF(BJ2042="","",WORKDAY(BJ2042,5,FESTIVOS_CO!A:A))</f>
        <v/>
      </c>
      <c r="BN2042" s="57" t="str">
        <f t="shared" ca="1" si="398"/>
        <v>PENDIENTE HACER AVISO</v>
      </c>
      <c r="BO2042" s="54" t="str">
        <f t="shared" ca="1" si="391"/>
        <v>EN TRÁMITE NOTIF. POR AVISO</v>
      </c>
      <c r="BP2042" s="37"/>
      <c r="BQ2042" s="53" t="str">
        <f>IF(BP2042="","",WORKDAY(BP2042,5,FESTIVOS_CO!A:A))</f>
        <v/>
      </c>
      <c r="BR2042" s="37"/>
      <c r="BS2042" s="36"/>
      <c r="BT2042" s="38"/>
      <c r="BU2042" s="58" t="e">
        <f>VLOOKUP(BT2042,Hoja2!$C:$D,2,0)</f>
        <v>#N/A</v>
      </c>
      <c r="BV2042" s="80" t="str">
        <f>IF(
AND(AO2042="",BD2042="",BQ2042=""),
"EN PROCESO NOTIFICACION / COMUNICACION",
IF(
BT2042="",
"NO APLICA",
IF(
BU2042=60,
IF(AO2042&lt;&gt;"",AO2042,IF(BD2042&lt;&gt;"",BD2042,BQ2042))+60,
WORKDAY(
IF(AO2042&lt;&gt;"",AO2042,IF(BD2042&lt;&gt;"",BD2042,BQ2042)),
BU2042,
FESTIVOS_CO!A:A
)
)
))</f>
        <v>EN PROCESO NOTIFICACION / COMUNICACION</v>
      </c>
      <c r="BW2042" s="44"/>
      <c r="BX2042" s="53"/>
      <c r="BY2042" s="45"/>
      <c r="BZ2042" s="37"/>
      <c r="CA2042" s="54" t="str">
        <f t="shared" si="392"/>
        <v>PENDIENTE EJECUTORIA</v>
      </c>
      <c r="CB2042" s="59" t="str">
        <f t="shared" si="389"/>
        <v/>
      </c>
      <c r="CC2042" s="36"/>
      <c r="CD2042" s="40"/>
      <c r="CE2042" s="46"/>
      <c r="CF2042" s="40"/>
      <c r="CG2042" s="40"/>
      <c r="CH2042" s="40"/>
      <c r="CI2042" s="36"/>
      <c r="CJ2042" s="47"/>
      <c r="CK2042" s="40"/>
      <c r="CL2042" s="40"/>
      <c r="CM2042" s="40"/>
      <c r="CN2042" s="40"/>
    </row>
    <row r="2043" spans="1:92" ht="42.75" hidden="1">
      <c r="A2043" s="49" t="str">
        <f t="shared" si="393"/>
        <v>SIN GESTIÓN</v>
      </c>
      <c r="B2043" s="58"/>
      <c r="C2043" s="37"/>
      <c r="D2043" s="37"/>
      <c r="E2043" s="49" t="str">
        <f t="shared" si="394"/>
        <v>PENDIENTE NOTIFICACIÓN</v>
      </c>
      <c r="F2043" s="141" t="str">
        <f t="shared" si="395"/>
        <v>PENDIENTE NOTIFICACIÓN</v>
      </c>
      <c r="G2043" s="49" t="str">
        <f t="shared" si="396"/>
        <v/>
      </c>
      <c r="H2043" s="51" t="str">
        <f ca="1">IF(
L2043="",
"",
IF(
NETWORKDAYS(L2043,IF(M2043&lt;&gt;"",M2043,TODAY()),FESTIVOS_CO!A:A)&gt;2,
"VENCIDO",
IF(
NETWORKDAYS(L2043,IF(M2043&lt;&gt;"",M2043,TODAY()),FESTIVOS_CO!A:A)=2,
"ALERTA",
"A TIEMPO"
)))</f>
        <v/>
      </c>
      <c r="I2043" s="40"/>
      <c r="J2043" s="36"/>
      <c r="K2043" s="37"/>
      <c r="L2043" s="50"/>
      <c r="M2043" s="37"/>
      <c r="N2043" s="52"/>
      <c r="O2043" s="52"/>
      <c r="P2043" s="36"/>
      <c r="Q2043" s="36"/>
      <c r="R2043" s="40"/>
      <c r="S2043" s="36"/>
      <c r="T2043" s="40"/>
      <c r="U2043" s="40"/>
      <c r="V2043" s="81"/>
      <c r="W2043" s="40"/>
      <c r="X2043" s="40"/>
      <c r="Y2043" s="40"/>
      <c r="Z2043" s="38" t="str">
        <f>IFERROR(VLOOKUP(Y2043,DIRECTORIO!A:B,2,FALSE),"")</f>
        <v/>
      </c>
      <c r="AA2043" s="40"/>
      <c r="AB2043" s="40"/>
      <c r="AC2043" s="40"/>
      <c r="AD2043" s="40"/>
      <c r="AE2043" s="40"/>
      <c r="AF2043" s="40"/>
      <c r="AG2043" s="41" t="s">
        <v>109</v>
      </c>
      <c r="AH2043" s="42"/>
      <c r="AI2043" s="54" t="str">
        <f t="shared" ca="1" si="397"/>
        <v>PENDIENTE NOTIFICACIÓN ELECTRÓNICA</v>
      </c>
      <c r="AJ2043" s="37"/>
      <c r="AK2043" s="37"/>
      <c r="AL2043" s="37"/>
      <c r="AM2043" s="53" t="str">
        <f>IF(AK2043="","",WORKDAY(AK2043,5,FESTIVOS_CO!A:A))</f>
        <v/>
      </c>
      <c r="AN2043" s="37"/>
      <c r="AO2043" s="37"/>
      <c r="AP2043" s="54" t="str">
        <f t="shared" ca="1" si="390"/>
        <v>NO APLICA</v>
      </c>
      <c r="AQ2043" s="36"/>
      <c r="AR2043" s="43"/>
      <c r="AS2043" s="37"/>
      <c r="AT2043" s="36"/>
      <c r="AU2043" s="37"/>
      <c r="AV2043" s="36"/>
      <c r="AW2043" s="36"/>
      <c r="AX2043" s="37"/>
      <c r="AY2043" s="140" t="str">
        <f>IF(AU2043="","",WORKDAY(AU2043,5,FESTIVOS_CO!A:A))</f>
        <v/>
      </c>
      <c r="AZ2043" s="54" t="str">
        <f t="shared" ca="1" si="387"/>
        <v>NO APLICA</v>
      </c>
      <c r="BA2043" s="55" t="str">
        <f>IF(AX2043="","",WORKDAY(AX2043,5,FESTIVOS_CO!A:A))</f>
        <v/>
      </c>
      <c r="BB2043" s="39"/>
      <c r="BC2043" s="40"/>
      <c r="BD2043" s="40"/>
      <c r="BE2043" s="56" t="str">
        <f t="shared" ca="1" si="388"/>
        <v>NO APLICA</v>
      </c>
      <c r="BF2043" s="37"/>
      <c r="BG2043" s="45"/>
      <c r="BH2043" s="37"/>
      <c r="BI2043" s="36"/>
      <c r="BJ2043" s="37"/>
      <c r="BK2043" s="36"/>
      <c r="BL2043" s="36"/>
      <c r="BM2043" s="53" t="str">
        <f>IF(BJ2043="","",WORKDAY(BJ2043,5,FESTIVOS_CO!A:A))</f>
        <v/>
      </c>
      <c r="BN2043" s="57" t="str">
        <f t="shared" ca="1" si="398"/>
        <v>PENDIENTE HACER AVISO</v>
      </c>
      <c r="BO2043" s="54" t="str">
        <f t="shared" ca="1" si="391"/>
        <v>EN TRÁMITE NOTIF. POR AVISO</v>
      </c>
      <c r="BP2043" s="37"/>
      <c r="BQ2043" s="53" t="str">
        <f>IF(BP2043="","",WORKDAY(BP2043,5,FESTIVOS_CO!A:A))</f>
        <v/>
      </c>
      <c r="BR2043" s="37"/>
      <c r="BS2043" s="36"/>
      <c r="BT2043" s="38"/>
      <c r="BU2043" s="58" t="e">
        <f>VLOOKUP(BT2043,Hoja2!$C:$D,2,0)</f>
        <v>#N/A</v>
      </c>
      <c r="BV2043" s="80" t="str">
        <f>IF(
AND(AO2043="",BD2043="",BQ2043=""),
"EN PROCESO NOTIFICACION / COMUNICACION",
IF(
BT2043="",
"NO APLICA",
IF(
BU2043=60,
IF(AO2043&lt;&gt;"",AO2043,IF(BD2043&lt;&gt;"",BD2043,BQ2043))+60,
WORKDAY(
IF(AO2043&lt;&gt;"",AO2043,IF(BD2043&lt;&gt;"",BD2043,BQ2043)),
BU2043,
FESTIVOS_CO!A:A
)
)
))</f>
        <v>EN PROCESO NOTIFICACION / COMUNICACION</v>
      </c>
      <c r="BW2043" s="44"/>
      <c r="BX2043" s="53"/>
      <c r="BY2043" s="45"/>
      <c r="BZ2043" s="37"/>
      <c r="CA2043" s="54" t="str">
        <f t="shared" si="392"/>
        <v>PENDIENTE EJECUTORIA</v>
      </c>
      <c r="CB2043" s="59" t="str">
        <f t="shared" si="389"/>
        <v/>
      </c>
      <c r="CC2043" s="36"/>
      <c r="CD2043" s="40"/>
      <c r="CE2043" s="46"/>
      <c r="CF2043" s="40"/>
      <c r="CG2043" s="40"/>
      <c r="CH2043" s="40"/>
      <c r="CI2043" s="36"/>
      <c r="CJ2043" s="47"/>
      <c r="CK2043" s="40"/>
      <c r="CL2043" s="40"/>
      <c r="CM2043" s="40"/>
      <c r="CN2043" s="40"/>
    </row>
    <row r="2044" spans="1:92" ht="42.75" hidden="1">
      <c r="A2044" s="49" t="str">
        <f t="shared" si="393"/>
        <v>SIN GESTIÓN</v>
      </c>
      <c r="B2044" s="58"/>
      <c r="C2044" s="37"/>
      <c r="D2044" s="37"/>
      <c r="E2044" s="49" t="str">
        <f t="shared" si="394"/>
        <v>PENDIENTE NOTIFICACIÓN</v>
      </c>
      <c r="F2044" s="141" t="str">
        <f t="shared" si="395"/>
        <v>PENDIENTE NOTIFICACIÓN</v>
      </c>
      <c r="G2044" s="49" t="str">
        <f t="shared" si="396"/>
        <v/>
      </c>
      <c r="H2044" s="51" t="str">
        <f ca="1">IF(
L2044="",
"",
IF(
NETWORKDAYS(L2044,IF(M2044&lt;&gt;"",M2044,TODAY()),FESTIVOS_CO!A:A)&gt;2,
"VENCIDO",
IF(
NETWORKDAYS(L2044,IF(M2044&lt;&gt;"",M2044,TODAY()),FESTIVOS_CO!A:A)=2,
"ALERTA",
"A TIEMPO"
)))</f>
        <v/>
      </c>
      <c r="I2044" s="40"/>
      <c r="J2044" s="36"/>
      <c r="K2044" s="37"/>
      <c r="L2044" s="50"/>
      <c r="M2044" s="37"/>
      <c r="N2044" s="52"/>
      <c r="O2044" s="52"/>
      <c r="P2044" s="36"/>
      <c r="Q2044" s="36"/>
      <c r="R2044" s="40"/>
      <c r="S2044" s="36"/>
      <c r="T2044" s="40"/>
      <c r="U2044" s="40"/>
      <c r="V2044" s="81"/>
      <c r="W2044" s="40"/>
      <c r="X2044" s="40"/>
      <c r="Y2044" s="40"/>
      <c r="Z2044" s="38" t="str">
        <f>IFERROR(VLOOKUP(Y2044,DIRECTORIO!A:B,2,FALSE),"")</f>
        <v/>
      </c>
      <c r="AA2044" s="40"/>
      <c r="AB2044" s="40"/>
      <c r="AC2044" s="40"/>
      <c r="AD2044" s="40"/>
      <c r="AE2044" s="40"/>
      <c r="AF2044" s="40"/>
      <c r="AG2044" s="41" t="s">
        <v>109</v>
      </c>
      <c r="AH2044" s="42"/>
      <c r="AI2044" s="54" t="str">
        <f t="shared" ca="1" si="397"/>
        <v>PENDIENTE NOTIFICACIÓN ELECTRÓNICA</v>
      </c>
      <c r="AJ2044" s="37"/>
      <c r="AK2044" s="37"/>
      <c r="AL2044" s="37"/>
      <c r="AM2044" s="53" t="str">
        <f>IF(AK2044="","",WORKDAY(AK2044,5,FESTIVOS_CO!A:A))</f>
        <v/>
      </c>
      <c r="AN2044" s="37"/>
      <c r="AO2044" s="37"/>
      <c r="AP2044" s="54" t="str">
        <f t="shared" ca="1" si="390"/>
        <v>NO APLICA</v>
      </c>
      <c r="AQ2044" s="36"/>
      <c r="AR2044" s="43"/>
      <c r="AS2044" s="37"/>
      <c r="AT2044" s="36"/>
      <c r="AU2044" s="37"/>
      <c r="AV2044" s="36"/>
      <c r="AW2044" s="36"/>
      <c r="AX2044" s="37"/>
      <c r="AY2044" s="140" t="str">
        <f>IF(AU2044="","",WORKDAY(AU2044,5,FESTIVOS_CO!A:A))</f>
        <v/>
      </c>
      <c r="AZ2044" s="54" t="str">
        <f t="shared" ca="1" si="387"/>
        <v>NO APLICA</v>
      </c>
      <c r="BA2044" s="55" t="str">
        <f>IF(AX2044="","",WORKDAY(AX2044,5,FESTIVOS_CO!A:A))</f>
        <v/>
      </c>
      <c r="BB2044" s="39"/>
      <c r="BC2044" s="40"/>
      <c r="BD2044" s="40"/>
      <c r="BE2044" s="56" t="str">
        <f t="shared" ca="1" si="388"/>
        <v>NO APLICA</v>
      </c>
      <c r="BF2044" s="37"/>
      <c r="BG2044" s="45"/>
      <c r="BH2044" s="37"/>
      <c r="BI2044" s="36"/>
      <c r="BJ2044" s="37"/>
      <c r="BK2044" s="36"/>
      <c r="BL2044" s="36"/>
      <c r="BM2044" s="53" t="str">
        <f>IF(BJ2044="","",WORKDAY(BJ2044,5,FESTIVOS_CO!A:A))</f>
        <v/>
      </c>
      <c r="BN2044" s="57" t="str">
        <f t="shared" ca="1" si="398"/>
        <v>PENDIENTE HACER AVISO</v>
      </c>
      <c r="BO2044" s="54" t="str">
        <f t="shared" ca="1" si="391"/>
        <v>EN TRÁMITE NOTIF. POR AVISO</v>
      </c>
      <c r="BP2044" s="37"/>
      <c r="BQ2044" s="53" t="str">
        <f>IF(BP2044="","",WORKDAY(BP2044,5,FESTIVOS_CO!A:A))</f>
        <v/>
      </c>
      <c r="BR2044" s="37"/>
      <c r="BS2044" s="36"/>
      <c r="BT2044" s="38"/>
      <c r="BU2044" s="58" t="e">
        <f>VLOOKUP(BT2044,Hoja2!$C:$D,2,0)</f>
        <v>#N/A</v>
      </c>
      <c r="BV2044" s="80" t="str">
        <f>IF(
AND(AO2044="",BD2044="",BQ2044=""),
"EN PROCESO NOTIFICACION / COMUNICACION",
IF(
BT2044="",
"NO APLICA",
IF(
BU2044=60,
IF(AO2044&lt;&gt;"",AO2044,IF(BD2044&lt;&gt;"",BD2044,BQ2044))+60,
WORKDAY(
IF(AO2044&lt;&gt;"",AO2044,IF(BD2044&lt;&gt;"",BD2044,BQ2044)),
BU2044,
FESTIVOS_CO!A:A
)
)
))</f>
        <v>EN PROCESO NOTIFICACION / COMUNICACION</v>
      </c>
      <c r="BW2044" s="44"/>
      <c r="BX2044" s="53"/>
      <c r="BY2044" s="45"/>
      <c r="BZ2044" s="37"/>
      <c r="CA2044" s="54" t="str">
        <f t="shared" si="392"/>
        <v>PENDIENTE EJECUTORIA</v>
      </c>
      <c r="CB2044" s="59" t="str">
        <f t="shared" si="389"/>
        <v/>
      </c>
      <c r="CC2044" s="36"/>
      <c r="CD2044" s="40"/>
      <c r="CE2044" s="46"/>
      <c r="CF2044" s="40"/>
      <c r="CG2044" s="40"/>
      <c r="CH2044" s="40"/>
      <c r="CI2044" s="36"/>
      <c r="CJ2044" s="47"/>
      <c r="CK2044" s="40"/>
      <c r="CL2044" s="40"/>
      <c r="CM2044" s="40"/>
      <c r="CN2044" s="40"/>
    </row>
    <row r="2045" spans="1:92" ht="42.75" hidden="1">
      <c r="A2045" s="49" t="str">
        <f t="shared" si="393"/>
        <v>SIN GESTIÓN</v>
      </c>
      <c r="B2045" s="58"/>
      <c r="C2045" s="37"/>
      <c r="D2045" s="37"/>
      <c r="E2045" s="49" t="str">
        <f t="shared" si="394"/>
        <v>PENDIENTE NOTIFICACIÓN</v>
      </c>
      <c r="F2045" s="141" t="str">
        <f t="shared" si="395"/>
        <v>PENDIENTE NOTIFICACIÓN</v>
      </c>
      <c r="G2045" s="49" t="str">
        <f t="shared" si="396"/>
        <v/>
      </c>
      <c r="H2045" s="51" t="str">
        <f ca="1">IF(
L2045="",
"",
IF(
NETWORKDAYS(L2045,IF(M2045&lt;&gt;"",M2045,TODAY()),FESTIVOS_CO!A:A)&gt;2,
"VENCIDO",
IF(
NETWORKDAYS(L2045,IF(M2045&lt;&gt;"",M2045,TODAY()),FESTIVOS_CO!A:A)=2,
"ALERTA",
"A TIEMPO"
)))</f>
        <v/>
      </c>
      <c r="I2045" s="40"/>
      <c r="J2045" s="36"/>
      <c r="K2045" s="37"/>
      <c r="L2045" s="50"/>
      <c r="M2045" s="37"/>
      <c r="N2045" s="52"/>
      <c r="O2045" s="52"/>
      <c r="P2045" s="36"/>
      <c r="Q2045" s="36"/>
      <c r="R2045" s="40"/>
      <c r="S2045" s="36"/>
      <c r="T2045" s="40"/>
      <c r="U2045" s="40"/>
      <c r="V2045" s="81"/>
      <c r="W2045" s="40"/>
      <c r="X2045" s="40"/>
      <c r="Y2045" s="40"/>
      <c r="Z2045" s="38" t="str">
        <f>IFERROR(VLOOKUP(Y2045,DIRECTORIO!A:B,2,FALSE),"")</f>
        <v/>
      </c>
      <c r="AA2045" s="40"/>
      <c r="AB2045" s="40"/>
      <c r="AC2045" s="40"/>
      <c r="AD2045" s="40"/>
      <c r="AE2045" s="40"/>
      <c r="AF2045" s="40"/>
      <c r="AG2045" s="41" t="s">
        <v>109</v>
      </c>
      <c r="AH2045" s="42"/>
      <c r="AI2045" s="54" t="str">
        <f t="shared" ca="1" si="397"/>
        <v>PENDIENTE NOTIFICACIÓN ELECTRÓNICA</v>
      </c>
      <c r="AJ2045" s="37"/>
      <c r="AK2045" s="37"/>
      <c r="AL2045" s="37"/>
      <c r="AM2045" s="53" t="str">
        <f>IF(AK2045="","",WORKDAY(AK2045,5,FESTIVOS_CO!A:A))</f>
        <v/>
      </c>
      <c r="AN2045" s="37"/>
      <c r="AO2045" s="37"/>
      <c r="AP2045" s="54" t="str">
        <f t="shared" ca="1" si="390"/>
        <v>NO APLICA</v>
      </c>
      <c r="AQ2045" s="36"/>
      <c r="AR2045" s="43"/>
      <c r="AS2045" s="37"/>
      <c r="AT2045" s="36"/>
      <c r="AU2045" s="37"/>
      <c r="AV2045" s="36"/>
      <c r="AW2045" s="36"/>
      <c r="AX2045" s="37"/>
      <c r="AY2045" s="140" t="str">
        <f>IF(AU2045="","",WORKDAY(AU2045,5,FESTIVOS_CO!A:A))</f>
        <v/>
      </c>
      <c r="AZ2045" s="54" t="str">
        <f t="shared" ca="1" si="387"/>
        <v>NO APLICA</v>
      </c>
      <c r="BA2045" s="55" t="str">
        <f>IF(AX2045="","",WORKDAY(AX2045,5,FESTIVOS_CO!A:A))</f>
        <v/>
      </c>
      <c r="BB2045" s="39"/>
      <c r="BC2045" s="40"/>
      <c r="BD2045" s="40"/>
      <c r="BE2045" s="56" t="str">
        <f t="shared" ca="1" si="388"/>
        <v>NO APLICA</v>
      </c>
      <c r="BF2045" s="37"/>
      <c r="BG2045" s="45"/>
      <c r="BH2045" s="37"/>
      <c r="BI2045" s="36"/>
      <c r="BJ2045" s="37"/>
      <c r="BK2045" s="36"/>
      <c r="BL2045" s="36"/>
      <c r="BM2045" s="53" t="str">
        <f>IF(BJ2045="","",WORKDAY(BJ2045,5,FESTIVOS_CO!A:A))</f>
        <v/>
      </c>
      <c r="BN2045" s="57" t="str">
        <f t="shared" ca="1" si="398"/>
        <v>PENDIENTE HACER AVISO</v>
      </c>
      <c r="BO2045" s="54" t="str">
        <f t="shared" ca="1" si="391"/>
        <v>EN TRÁMITE NOTIF. POR AVISO</v>
      </c>
      <c r="BP2045" s="37"/>
      <c r="BQ2045" s="53" t="str">
        <f>IF(BP2045="","",WORKDAY(BP2045,5,FESTIVOS_CO!A:A))</f>
        <v/>
      </c>
      <c r="BR2045" s="37"/>
      <c r="BS2045" s="36"/>
      <c r="BT2045" s="38"/>
      <c r="BU2045" s="58" t="e">
        <f>VLOOKUP(BT2045,Hoja2!$C:$D,2,0)</f>
        <v>#N/A</v>
      </c>
      <c r="BV2045" s="80" t="str">
        <f>IF(
AND(AO2045="",BD2045="",BQ2045=""),
"EN PROCESO NOTIFICACION / COMUNICACION",
IF(
BT2045="",
"NO APLICA",
IF(
BU2045=60,
IF(AO2045&lt;&gt;"",AO2045,IF(BD2045&lt;&gt;"",BD2045,BQ2045))+60,
WORKDAY(
IF(AO2045&lt;&gt;"",AO2045,IF(BD2045&lt;&gt;"",BD2045,BQ2045)),
BU2045,
FESTIVOS_CO!A:A
)
)
))</f>
        <v>EN PROCESO NOTIFICACION / COMUNICACION</v>
      </c>
      <c r="BW2045" s="44"/>
      <c r="BX2045" s="53"/>
      <c r="BY2045" s="45"/>
      <c r="BZ2045" s="37"/>
      <c r="CA2045" s="54" t="str">
        <f t="shared" si="392"/>
        <v>PENDIENTE EJECUTORIA</v>
      </c>
      <c r="CB2045" s="59" t="str">
        <f t="shared" si="389"/>
        <v/>
      </c>
      <c r="CC2045" s="36"/>
      <c r="CD2045" s="40"/>
      <c r="CE2045" s="46"/>
      <c r="CF2045" s="40"/>
      <c r="CG2045" s="40"/>
      <c r="CH2045" s="40"/>
      <c r="CI2045" s="36"/>
      <c r="CJ2045" s="47"/>
      <c r="CK2045" s="40"/>
      <c r="CL2045" s="40"/>
      <c r="CM2045" s="40"/>
      <c r="CN2045" s="40"/>
    </row>
    <row r="2046" spans="1:92" ht="42.75" hidden="1">
      <c r="A2046" s="49" t="str">
        <f t="shared" si="393"/>
        <v>SIN GESTIÓN</v>
      </c>
      <c r="B2046" s="58"/>
      <c r="C2046" s="37"/>
      <c r="D2046" s="37"/>
      <c r="E2046" s="49" t="str">
        <f t="shared" si="394"/>
        <v>PENDIENTE NOTIFICACIÓN</v>
      </c>
      <c r="F2046" s="141" t="str">
        <f t="shared" si="395"/>
        <v>PENDIENTE NOTIFICACIÓN</v>
      </c>
      <c r="G2046" s="49" t="str">
        <f t="shared" si="396"/>
        <v/>
      </c>
      <c r="H2046" s="51" t="str">
        <f ca="1">IF(
L2046="",
"",
IF(
NETWORKDAYS(L2046,IF(M2046&lt;&gt;"",M2046,TODAY()),FESTIVOS_CO!A:A)&gt;2,
"VENCIDO",
IF(
NETWORKDAYS(L2046,IF(M2046&lt;&gt;"",M2046,TODAY()),FESTIVOS_CO!A:A)=2,
"ALERTA",
"A TIEMPO"
)))</f>
        <v/>
      </c>
      <c r="I2046" s="40"/>
      <c r="J2046" s="36"/>
      <c r="K2046" s="37"/>
      <c r="L2046" s="50"/>
      <c r="M2046" s="37"/>
      <c r="N2046" s="52"/>
      <c r="O2046" s="52"/>
      <c r="P2046" s="36"/>
      <c r="Q2046" s="36"/>
      <c r="R2046" s="40"/>
      <c r="S2046" s="36"/>
      <c r="T2046" s="40"/>
      <c r="U2046" s="40"/>
      <c r="V2046" s="81"/>
      <c r="W2046" s="40"/>
      <c r="X2046" s="40"/>
      <c r="Y2046" s="40"/>
      <c r="Z2046" s="38" t="str">
        <f>IFERROR(VLOOKUP(Y2046,DIRECTORIO!A:B,2,FALSE),"")</f>
        <v/>
      </c>
      <c r="AA2046" s="40"/>
      <c r="AB2046" s="40"/>
      <c r="AC2046" s="40"/>
      <c r="AD2046" s="40"/>
      <c r="AE2046" s="40"/>
      <c r="AF2046" s="40"/>
      <c r="AG2046" s="41" t="s">
        <v>109</v>
      </c>
      <c r="AH2046" s="42"/>
      <c r="AI2046" s="54" t="str">
        <f t="shared" ca="1" si="397"/>
        <v>PENDIENTE NOTIFICACIÓN ELECTRÓNICA</v>
      </c>
      <c r="AJ2046" s="37"/>
      <c r="AK2046" s="37"/>
      <c r="AL2046" s="37"/>
      <c r="AM2046" s="53" t="str">
        <f>IF(AK2046="","",WORKDAY(AK2046,5,FESTIVOS_CO!A:A))</f>
        <v/>
      </c>
      <c r="AN2046" s="37"/>
      <c r="AO2046" s="37"/>
      <c r="AP2046" s="54" t="str">
        <f t="shared" ca="1" si="390"/>
        <v>NO APLICA</v>
      </c>
      <c r="AQ2046" s="36"/>
      <c r="AR2046" s="43"/>
      <c r="AS2046" s="37"/>
      <c r="AT2046" s="36"/>
      <c r="AU2046" s="37"/>
      <c r="AV2046" s="36"/>
      <c r="AW2046" s="36"/>
      <c r="AX2046" s="37"/>
      <c r="AY2046" s="140" t="str">
        <f>IF(AU2046="","",WORKDAY(AU2046,5,FESTIVOS_CO!A:A))</f>
        <v/>
      </c>
      <c r="AZ2046" s="54" t="str">
        <f t="shared" ca="1" si="387"/>
        <v>NO APLICA</v>
      </c>
      <c r="BA2046" s="55" t="str">
        <f>IF(AX2046="","",WORKDAY(AX2046,5,FESTIVOS_CO!A:A))</f>
        <v/>
      </c>
      <c r="BB2046" s="39"/>
      <c r="BC2046" s="40"/>
      <c r="BD2046" s="40"/>
      <c r="BE2046" s="56" t="str">
        <f t="shared" ca="1" si="388"/>
        <v>NO APLICA</v>
      </c>
      <c r="BF2046" s="37"/>
      <c r="BG2046" s="45"/>
      <c r="BH2046" s="37"/>
      <c r="BI2046" s="36"/>
      <c r="BJ2046" s="37"/>
      <c r="BK2046" s="36"/>
      <c r="BL2046" s="36"/>
      <c r="BM2046" s="53" t="str">
        <f>IF(BJ2046="","",WORKDAY(BJ2046,5,FESTIVOS_CO!A:A))</f>
        <v/>
      </c>
      <c r="BN2046" s="57" t="str">
        <f t="shared" ca="1" si="398"/>
        <v>PENDIENTE HACER AVISO</v>
      </c>
      <c r="BO2046" s="54" t="str">
        <f t="shared" ca="1" si="391"/>
        <v>EN TRÁMITE NOTIF. POR AVISO</v>
      </c>
      <c r="BP2046" s="37"/>
      <c r="BQ2046" s="53" t="str">
        <f>IF(BP2046="","",WORKDAY(BP2046,5,FESTIVOS_CO!A:A))</f>
        <v/>
      </c>
      <c r="BR2046" s="37"/>
      <c r="BS2046" s="36"/>
      <c r="BT2046" s="38"/>
      <c r="BU2046" s="58" t="e">
        <f>VLOOKUP(BT2046,Hoja2!$C:$D,2,0)</f>
        <v>#N/A</v>
      </c>
      <c r="BV2046" s="80" t="str">
        <f>IF(
AND(AO2046="",BD2046="",BQ2046=""),
"EN PROCESO NOTIFICACION / COMUNICACION",
IF(
BT2046="",
"NO APLICA",
IF(
BU2046=60,
IF(AO2046&lt;&gt;"",AO2046,IF(BD2046&lt;&gt;"",BD2046,BQ2046))+60,
WORKDAY(
IF(AO2046&lt;&gt;"",AO2046,IF(BD2046&lt;&gt;"",BD2046,BQ2046)),
BU2046,
FESTIVOS_CO!A:A
)
)
))</f>
        <v>EN PROCESO NOTIFICACION / COMUNICACION</v>
      </c>
      <c r="BW2046" s="44"/>
      <c r="BX2046" s="53"/>
      <c r="BY2046" s="45"/>
      <c r="BZ2046" s="37"/>
      <c r="CA2046" s="54" t="str">
        <f t="shared" si="392"/>
        <v>PENDIENTE EJECUTORIA</v>
      </c>
      <c r="CB2046" s="59" t="str">
        <f t="shared" si="389"/>
        <v/>
      </c>
      <c r="CC2046" s="36"/>
      <c r="CD2046" s="40"/>
      <c r="CE2046" s="46"/>
      <c r="CF2046" s="40"/>
      <c r="CG2046" s="40"/>
      <c r="CH2046" s="40"/>
      <c r="CI2046" s="36"/>
      <c r="CJ2046" s="47"/>
      <c r="CK2046" s="40"/>
      <c r="CL2046" s="40"/>
      <c r="CM2046" s="40"/>
      <c r="CN2046" s="40"/>
    </row>
    <row r="2047" spans="1:92" ht="42.75" hidden="1">
      <c r="A2047" s="49" t="str">
        <f t="shared" si="393"/>
        <v>SIN GESTIÓN</v>
      </c>
      <c r="B2047" s="58"/>
      <c r="C2047" s="37"/>
      <c r="D2047" s="37"/>
      <c r="E2047" s="49" t="str">
        <f t="shared" si="394"/>
        <v>PENDIENTE NOTIFICACIÓN</v>
      </c>
      <c r="F2047" s="141" t="str">
        <f t="shared" si="395"/>
        <v>PENDIENTE NOTIFICACIÓN</v>
      </c>
      <c r="G2047" s="49" t="str">
        <f t="shared" si="396"/>
        <v/>
      </c>
      <c r="H2047" s="51" t="str">
        <f ca="1">IF(
L2047="",
"",
IF(
NETWORKDAYS(L2047,IF(M2047&lt;&gt;"",M2047,TODAY()),FESTIVOS_CO!A:A)&gt;2,
"VENCIDO",
IF(
NETWORKDAYS(L2047,IF(M2047&lt;&gt;"",M2047,TODAY()),FESTIVOS_CO!A:A)=2,
"ALERTA",
"A TIEMPO"
)))</f>
        <v/>
      </c>
      <c r="I2047" s="40"/>
      <c r="J2047" s="36"/>
      <c r="K2047" s="37"/>
      <c r="L2047" s="50"/>
      <c r="M2047" s="37"/>
      <c r="N2047" s="52"/>
      <c r="O2047" s="52"/>
      <c r="P2047" s="36"/>
      <c r="Q2047" s="36"/>
      <c r="R2047" s="40"/>
      <c r="S2047" s="36"/>
      <c r="T2047" s="40"/>
      <c r="U2047" s="40"/>
      <c r="V2047" s="81"/>
      <c r="W2047" s="40"/>
      <c r="X2047" s="40"/>
      <c r="Y2047" s="40"/>
      <c r="Z2047" s="38" t="str">
        <f>IFERROR(VLOOKUP(Y2047,DIRECTORIO!A:B,2,FALSE),"")</f>
        <v/>
      </c>
      <c r="AA2047" s="40"/>
      <c r="AB2047" s="40"/>
      <c r="AC2047" s="40"/>
      <c r="AD2047" s="40"/>
      <c r="AE2047" s="40"/>
      <c r="AF2047" s="40"/>
      <c r="AG2047" s="41" t="s">
        <v>109</v>
      </c>
      <c r="AH2047" s="42"/>
      <c r="AI2047" s="54" t="str">
        <f t="shared" ca="1" si="397"/>
        <v>PENDIENTE NOTIFICACIÓN ELECTRÓNICA</v>
      </c>
      <c r="AJ2047" s="37"/>
      <c r="AK2047" s="37"/>
      <c r="AL2047" s="37"/>
      <c r="AM2047" s="53" t="str">
        <f>IF(AK2047="","",WORKDAY(AK2047,5,FESTIVOS_CO!A:A))</f>
        <v/>
      </c>
      <c r="AN2047" s="37"/>
      <c r="AO2047" s="37"/>
      <c r="AP2047" s="54" t="str">
        <f t="shared" ca="1" si="390"/>
        <v>NO APLICA</v>
      </c>
      <c r="AQ2047" s="36"/>
      <c r="AR2047" s="43"/>
      <c r="AS2047" s="37"/>
      <c r="AT2047" s="36"/>
      <c r="AU2047" s="37"/>
      <c r="AV2047" s="36"/>
      <c r="AW2047" s="36"/>
      <c r="AX2047" s="37"/>
      <c r="AY2047" s="140" t="str">
        <f>IF(AU2047="","",WORKDAY(AU2047,5,FESTIVOS_CO!A:A))</f>
        <v/>
      </c>
      <c r="AZ2047" s="54" t="str">
        <f t="shared" ca="1" si="387"/>
        <v>NO APLICA</v>
      </c>
      <c r="BA2047" s="55" t="str">
        <f>IF(AX2047="","",WORKDAY(AX2047,5,FESTIVOS_CO!A:A))</f>
        <v/>
      </c>
      <c r="BB2047" s="39"/>
      <c r="BC2047" s="40"/>
      <c r="BD2047" s="40"/>
      <c r="BE2047" s="56" t="str">
        <f t="shared" ca="1" si="388"/>
        <v>NO APLICA</v>
      </c>
      <c r="BF2047" s="37"/>
      <c r="BG2047" s="45"/>
      <c r="BH2047" s="37"/>
      <c r="BI2047" s="36"/>
      <c r="BJ2047" s="37"/>
      <c r="BK2047" s="36"/>
      <c r="BL2047" s="36"/>
      <c r="BM2047" s="53" t="str">
        <f>IF(BJ2047="","",WORKDAY(BJ2047,5,FESTIVOS_CO!A:A))</f>
        <v/>
      </c>
      <c r="BN2047" s="57" t="str">
        <f t="shared" ca="1" si="398"/>
        <v>PENDIENTE HACER AVISO</v>
      </c>
      <c r="BO2047" s="54" t="str">
        <f t="shared" ca="1" si="391"/>
        <v>EN TRÁMITE NOTIF. POR AVISO</v>
      </c>
      <c r="BP2047" s="37"/>
      <c r="BQ2047" s="53" t="str">
        <f>IF(BP2047="","",WORKDAY(BP2047,5,FESTIVOS_CO!A:A))</f>
        <v/>
      </c>
      <c r="BR2047" s="37"/>
      <c r="BS2047" s="36"/>
      <c r="BT2047" s="38"/>
      <c r="BU2047" s="58" t="e">
        <f>VLOOKUP(BT2047,Hoja2!$C:$D,2,0)</f>
        <v>#N/A</v>
      </c>
      <c r="BV2047" s="80" t="str">
        <f>IF(
AND(AO2047="",BD2047="",BQ2047=""),
"EN PROCESO NOTIFICACION / COMUNICACION",
IF(
BT2047="",
"NO APLICA",
IF(
BU2047=60,
IF(AO2047&lt;&gt;"",AO2047,IF(BD2047&lt;&gt;"",BD2047,BQ2047))+60,
WORKDAY(
IF(AO2047&lt;&gt;"",AO2047,IF(BD2047&lt;&gt;"",BD2047,BQ2047)),
BU2047,
FESTIVOS_CO!A:A
)
)
))</f>
        <v>EN PROCESO NOTIFICACION / COMUNICACION</v>
      </c>
      <c r="BW2047" s="44"/>
      <c r="BX2047" s="53"/>
      <c r="BY2047" s="45"/>
      <c r="BZ2047" s="37"/>
      <c r="CA2047" s="54" t="str">
        <f t="shared" si="392"/>
        <v>PENDIENTE EJECUTORIA</v>
      </c>
      <c r="CB2047" s="59" t="str">
        <f t="shared" si="389"/>
        <v/>
      </c>
      <c r="CC2047" s="36"/>
      <c r="CD2047" s="40"/>
      <c r="CE2047" s="46"/>
      <c r="CF2047" s="40"/>
      <c r="CG2047" s="40"/>
      <c r="CH2047" s="40"/>
      <c r="CI2047" s="36"/>
      <c r="CJ2047" s="47"/>
      <c r="CK2047" s="40"/>
      <c r="CL2047" s="40"/>
      <c r="CM2047" s="40"/>
      <c r="CN2047" s="40"/>
    </row>
    <row r="2048" spans="1:92" ht="42.75" hidden="1">
      <c r="A2048" s="49" t="str">
        <f t="shared" si="393"/>
        <v>SIN GESTIÓN</v>
      </c>
      <c r="B2048" s="58"/>
      <c r="C2048" s="37"/>
      <c r="D2048" s="37"/>
      <c r="E2048" s="49" t="str">
        <f t="shared" si="394"/>
        <v>PENDIENTE NOTIFICACIÓN</v>
      </c>
      <c r="F2048" s="141" t="str">
        <f t="shared" si="395"/>
        <v>PENDIENTE NOTIFICACIÓN</v>
      </c>
      <c r="G2048" s="49" t="str">
        <f t="shared" si="396"/>
        <v/>
      </c>
      <c r="H2048" s="51" t="str">
        <f ca="1">IF(
L2048="",
"",
IF(
NETWORKDAYS(L2048,IF(M2048&lt;&gt;"",M2048,TODAY()),FESTIVOS_CO!A:A)&gt;2,
"VENCIDO",
IF(
NETWORKDAYS(L2048,IF(M2048&lt;&gt;"",M2048,TODAY()),FESTIVOS_CO!A:A)=2,
"ALERTA",
"A TIEMPO"
)))</f>
        <v/>
      </c>
      <c r="I2048" s="40"/>
      <c r="J2048" s="36"/>
      <c r="K2048" s="37"/>
      <c r="L2048" s="50"/>
      <c r="M2048" s="37"/>
      <c r="N2048" s="52"/>
      <c r="O2048" s="52"/>
      <c r="P2048" s="36"/>
      <c r="Q2048" s="36"/>
      <c r="R2048" s="40"/>
      <c r="S2048" s="36"/>
      <c r="T2048" s="40"/>
      <c r="U2048" s="40"/>
      <c r="V2048" s="81"/>
      <c r="W2048" s="40"/>
      <c r="X2048" s="40"/>
      <c r="Y2048" s="40"/>
      <c r="Z2048" s="38" t="str">
        <f>IFERROR(VLOOKUP(Y2048,DIRECTORIO!A:B,2,FALSE),"")</f>
        <v/>
      </c>
      <c r="AA2048" s="40"/>
      <c r="AB2048" s="40"/>
      <c r="AC2048" s="40"/>
      <c r="AD2048" s="40"/>
      <c r="AE2048" s="40"/>
      <c r="AF2048" s="40"/>
      <c r="AG2048" s="41" t="s">
        <v>109</v>
      </c>
      <c r="AH2048" s="42"/>
      <c r="AI2048" s="54" t="str">
        <f t="shared" ca="1" si="397"/>
        <v>PENDIENTE NOTIFICACIÓN ELECTRÓNICA</v>
      </c>
      <c r="AJ2048" s="37"/>
      <c r="AK2048" s="37"/>
      <c r="AL2048" s="37"/>
      <c r="AM2048" s="53" t="str">
        <f>IF(AK2048="","",WORKDAY(AK2048,5,FESTIVOS_CO!A:A))</f>
        <v/>
      </c>
      <c r="AN2048" s="37"/>
      <c r="AO2048" s="37"/>
      <c r="AP2048" s="54" t="str">
        <f t="shared" ca="1" si="390"/>
        <v>NO APLICA</v>
      </c>
      <c r="AQ2048" s="36"/>
      <c r="AR2048" s="43"/>
      <c r="AS2048" s="37"/>
      <c r="AT2048" s="36"/>
      <c r="AU2048" s="37"/>
      <c r="AV2048" s="36"/>
      <c r="AW2048" s="36"/>
      <c r="AX2048" s="37"/>
      <c r="AY2048" s="140" t="str">
        <f>IF(AU2048="","",WORKDAY(AU2048,5,FESTIVOS_CO!A:A))</f>
        <v/>
      </c>
      <c r="AZ2048" s="54" t="str">
        <f t="shared" ca="1" si="387"/>
        <v>NO APLICA</v>
      </c>
      <c r="BA2048" s="55" t="str">
        <f>IF(AX2048="","",WORKDAY(AX2048,5,FESTIVOS_CO!A:A))</f>
        <v/>
      </c>
      <c r="BB2048" s="39"/>
      <c r="BC2048" s="40"/>
      <c r="BD2048" s="40"/>
      <c r="BE2048" s="56" t="str">
        <f t="shared" ca="1" si="388"/>
        <v>NO APLICA</v>
      </c>
      <c r="BF2048" s="37"/>
      <c r="BG2048" s="45"/>
      <c r="BH2048" s="37"/>
      <c r="BI2048" s="36"/>
      <c r="BJ2048" s="37"/>
      <c r="BK2048" s="36"/>
      <c r="BL2048" s="36"/>
      <c r="BM2048" s="53" t="str">
        <f>IF(BJ2048="","",WORKDAY(BJ2048,5,FESTIVOS_CO!A:A))</f>
        <v/>
      </c>
      <c r="BN2048" s="57" t="str">
        <f t="shared" ca="1" si="398"/>
        <v>PENDIENTE HACER AVISO</v>
      </c>
      <c r="BO2048" s="54" t="str">
        <f t="shared" ca="1" si="391"/>
        <v>EN TRÁMITE NOTIF. POR AVISO</v>
      </c>
      <c r="BP2048" s="37"/>
      <c r="BQ2048" s="53" t="str">
        <f>IF(BP2048="","",WORKDAY(BP2048,5,FESTIVOS_CO!A:A))</f>
        <v/>
      </c>
      <c r="BR2048" s="37"/>
      <c r="BS2048" s="36"/>
      <c r="BT2048" s="38"/>
      <c r="BU2048" s="58" t="e">
        <f>VLOOKUP(BT2048,Hoja2!$C:$D,2,0)</f>
        <v>#N/A</v>
      </c>
      <c r="BV2048" s="80" t="str">
        <f>IF(
AND(AO2048="",BD2048="",BQ2048=""),
"EN PROCESO NOTIFICACION / COMUNICACION",
IF(
BT2048="",
"NO APLICA",
IF(
BU2048=60,
IF(AO2048&lt;&gt;"",AO2048,IF(BD2048&lt;&gt;"",BD2048,BQ2048))+60,
WORKDAY(
IF(AO2048&lt;&gt;"",AO2048,IF(BD2048&lt;&gt;"",BD2048,BQ2048)),
BU2048,
FESTIVOS_CO!A:A
)
)
))</f>
        <v>EN PROCESO NOTIFICACION / COMUNICACION</v>
      </c>
      <c r="BW2048" s="44"/>
      <c r="BX2048" s="53"/>
      <c r="BY2048" s="45"/>
      <c r="BZ2048" s="37"/>
      <c r="CA2048" s="54" t="str">
        <f t="shared" si="392"/>
        <v>PENDIENTE EJECUTORIA</v>
      </c>
      <c r="CB2048" s="59" t="str">
        <f t="shared" si="389"/>
        <v/>
      </c>
      <c r="CC2048" s="36"/>
      <c r="CD2048" s="40"/>
      <c r="CE2048" s="46"/>
      <c r="CF2048" s="40"/>
      <c r="CG2048" s="40"/>
      <c r="CH2048" s="40"/>
      <c r="CI2048" s="36"/>
      <c r="CJ2048" s="47"/>
      <c r="CK2048" s="40"/>
      <c r="CL2048" s="40"/>
      <c r="CM2048" s="40"/>
      <c r="CN2048" s="40"/>
    </row>
    <row r="2049" spans="1:92" ht="42.75" hidden="1">
      <c r="A2049" s="49" t="str">
        <f t="shared" si="393"/>
        <v>SIN GESTIÓN</v>
      </c>
      <c r="B2049" s="58"/>
      <c r="C2049" s="37"/>
      <c r="D2049" s="37"/>
      <c r="E2049" s="49" t="str">
        <f t="shared" si="394"/>
        <v>PENDIENTE NOTIFICACIÓN</v>
      </c>
      <c r="F2049" s="141" t="str">
        <f t="shared" si="395"/>
        <v>PENDIENTE NOTIFICACIÓN</v>
      </c>
      <c r="G2049" s="49" t="str">
        <f t="shared" si="396"/>
        <v/>
      </c>
      <c r="H2049" s="51" t="str">
        <f ca="1">IF(
L2049="",
"",
IF(
NETWORKDAYS(L2049,IF(M2049&lt;&gt;"",M2049,TODAY()),FESTIVOS_CO!A:A)&gt;2,
"VENCIDO",
IF(
NETWORKDAYS(L2049,IF(M2049&lt;&gt;"",M2049,TODAY()),FESTIVOS_CO!A:A)=2,
"ALERTA",
"A TIEMPO"
)))</f>
        <v/>
      </c>
      <c r="I2049" s="40"/>
      <c r="J2049" s="36"/>
      <c r="K2049" s="37"/>
      <c r="L2049" s="50"/>
      <c r="M2049" s="37"/>
      <c r="N2049" s="52"/>
      <c r="O2049" s="52"/>
      <c r="P2049" s="36"/>
      <c r="Q2049" s="36"/>
      <c r="R2049" s="40"/>
      <c r="S2049" s="36"/>
      <c r="T2049" s="40"/>
      <c r="U2049" s="40"/>
      <c r="V2049" s="81"/>
      <c r="W2049" s="40"/>
      <c r="X2049" s="40"/>
      <c r="Y2049" s="40"/>
      <c r="Z2049" s="38" t="str">
        <f>IFERROR(VLOOKUP(Y2049,DIRECTORIO!A:B,2,FALSE),"")</f>
        <v/>
      </c>
      <c r="AA2049" s="40"/>
      <c r="AB2049" s="40"/>
      <c r="AC2049" s="40"/>
      <c r="AD2049" s="40"/>
      <c r="AE2049" s="40"/>
      <c r="AF2049" s="40"/>
      <c r="AG2049" s="41" t="s">
        <v>109</v>
      </c>
      <c r="AH2049" s="42"/>
      <c r="AI2049" s="54" t="str">
        <f t="shared" ca="1" si="397"/>
        <v>PENDIENTE NOTIFICACIÓN ELECTRÓNICA</v>
      </c>
      <c r="AJ2049" s="37"/>
      <c r="AK2049" s="37"/>
      <c r="AL2049" s="37"/>
      <c r="AM2049" s="53" t="str">
        <f>IF(AK2049="","",WORKDAY(AK2049,5,FESTIVOS_CO!A:A))</f>
        <v/>
      </c>
      <c r="AN2049" s="37"/>
      <c r="AO2049" s="37"/>
      <c r="AP2049" s="54" t="str">
        <f t="shared" ca="1" si="390"/>
        <v>NO APLICA</v>
      </c>
      <c r="AQ2049" s="36"/>
      <c r="AR2049" s="43"/>
      <c r="AS2049" s="37"/>
      <c r="AT2049" s="36"/>
      <c r="AU2049" s="37"/>
      <c r="AV2049" s="36"/>
      <c r="AW2049" s="36"/>
      <c r="AX2049" s="37"/>
      <c r="AY2049" s="140" t="str">
        <f>IF(AU2049="","",WORKDAY(AU2049,5,FESTIVOS_CO!A:A))</f>
        <v/>
      </c>
      <c r="AZ2049" s="54" t="str">
        <f t="shared" ca="1" si="387"/>
        <v>NO APLICA</v>
      </c>
      <c r="BA2049" s="55" t="str">
        <f>IF(AX2049="","",WORKDAY(AX2049,5,FESTIVOS_CO!A:A))</f>
        <v/>
      </c>
      <c r="BB2049" s="39"/>
      <c r="BC2049" s="40"/>
      <c r="BD2049" s="40"/>
      <c r="BE2049" s="56" t="str">
        <f t="shared" ca="1" si="388"/>
        <v>NO APLICA</v>
      </c>
      <c r="BF2049" s="37"/>
      <c r="BG2049" s="45"/>
      <c r="BH2049" s="37"/>
      <c r="BI2049" s="36"/>
      <c r="BJ2049" s="37"/>
      <c r="BK2049" s="36"/>
      <c r="BL2049" s="36"/>
      <c r="BM2049" s="53" t="str">
        <f>IF(BJ2049="","",WORKDAY(BJ2049,5,FESTIVOS_CO!A:A))</f>
        <v/>
      </c>
      <c r="BN2049" s="57" t="str">
        <f t="shared" ca="1" si="398"/>
        <v>PENDIENTE HACER AVISO</v>
      </c>
      <c r="BO2049" s="54" t="str">
        <f t="shared" ca="1" si="391"/>
        <v>EN TRÁMITE NOTIF. POR AVISO</v>
      </c>
      <c r="BP2049" s="37"/>
      <c r="BQ2049" s="53" t="str">
        <f>IF(BP2049="","",WORKDAY(BP2049,5,FESTIVOS_CO!A:A))</f>
        <v/>
      </c>
      <c r="BR2049" s="37"/>
      <c r="BS2049" s="36"/>
      <c r="BT2049" s="38"/>
      <c r="BU2049" s="58" t="e">
        <f>VLOOKUP(BT2049,Hoja2!$C:$D,2,0)</f>
        <v>#N/A</v>
      </c>
      <c r="BV2049" s="80" t="str">
        <f>IF(
AND(AO2049="",BD2049="",BQ2049=""),
"EN PROCESO NOTIFICACION / COMUNICACION",
IF(
BT2049="",
"NO APLICA",
IF(
BU2049=60,
IF(AO2049&lt;&gt;"",AO2049,IF(BD2049&lt;&gt;"",BD2049,BQ2049))+60,
WORKDAY(
IF(AO2049&lt;&gt;"",AO2049,IF(BD2049&lt;&gt;"",BD2049,BQ2049)),
BU2049,
FESTIVOS_CO!A:A
)
)
))</f>
        <v>EN PROCESO NOTIFICACION / COMUNICACION</v>
      </c>
      <c r="BW2049" s="44"/>
      <c r="BX2049" s="53"/>
      <c r="BY2049" s="45"/>
      <c r="BZ2049" s="37"/>
      <c r="CA2049" s="54" t="str">
        <f t="shared" si="392"/>
        <v>PENDIENTE EJECUTORIA</v>
      </c>
      <c r="CB2049" s="59" t="str">
        <f t="shared" si="389"/>
        <v/>
      </c>
      <c r="CC2049" s="36"/>
      <c r="CD2049" s="40"/>
      <c r="CE2049" s="46"/>
      <c r="CF2049" s="40"/>
      <c r="CG2049" s="40"/>
      <c r="CH2049" s="40"/>
      <c r="CI2049" s="36"/>
      <c r="CJ2049" s="47"/>
      <c r="CK2049" s="40"/>
      <c r="CL2049" s="40"/>
      <c r="CM2049" s="40"/>
      <c r="CN2049" s="40"/>
    </row>
    <row r="2050" spans="1:92" ht="42.75" hidden="1">
      <c r="A2050" s="49" t="str">
        <f t="shared" si="393"/>
        <v>SIN GESTIÓN</v>
      </c>
      <c r="B2050" s="58"/>
      <c r="C2050" s="37"/>
      <c r="D2050" s="37"/>
      <c r="E2050" s="49" t="str">
        <f t="shared" si="394"/>
        <v>PENDIENTE NOTIFICACIÓN</v>
      </c>
      <c r="F2050" s="141" t="str">
        <f t="shared" si="395"/>
        <v>PENDIENTE NOTIFICACIÓN</v>
      </c>
      <c r="G2050" s="49" t="str">
        <f t="shared" si="396"/>
        <v/>
      </c>
      <c r="H2050" s="51" t="str">
        <f ca="1">IF(
L2050="",
"",
IF(
NETWORKDAYS(L2050,IF(M2050&lt;&gt;"",M2050,TODAY()),FESTIVOS_CO!A:A)&gt;2,
"VENCIDO",
IF(
NETWORKDAYS(L2050,IF(M2050&lt;&gt;"",M2050,TODAY()),FESTIVOS_CO!A:A)=2,
"ALERTA",
"A TIEMPO"
)))</f>
        <v/>
      </c>
      <c r="I2050" s="40"/>
      <c r="J2050" s="36"/>
      <c r="K2050" s="37"/>
      <c r="L2050" s="50"/>
      <c r="M2050" s="37"/>
      <c r="N2050" s="52"/>
      <c r="O2050" s="52"/>
      <c r="P2050" s="36"/>
      <c r="Q2050" s="36"/>
      <c r="R2050" s="40"/>
      <c r="S2050" s="36"/>
      <c r="T2050" s="40"/>
      <c r="U2050" s="40"/>
      <c r="V2050" s="81"/>
      <c r="W2050" s="40"/>
      <c r="X2050" s="40"/>
      <c r="Y2050" s="40"/>
      <c r="Z2050" s="38" t="str">
        <f>IFERROR(VLOOKUP(Y2050,DIRECTORIO!A:B,2,FALSE),"")</f>
        <v/>
      </c>
      <c r="AA2050" s="40"/>
      <c r="AB2050" s="40"/>
      <c r="AC2050" s="40"/>
      <c r="AD2050" s="40"/>
      <c r="AE2050" s="40"/>
      <c r="AF2050" s="40"/>
      <c r="AG2050" s="41" t="s">
        <v>109</v>
      </c>
      <c r="AH2050" s="42"/>
      <c r="AI2050" s="54" t="str">
        <f t="shared" ca="1" si="397"/>
        <v>PENDIENTE NOTIFICACIÓN ELECTRÓNICA</v>
      </c>
      <c r="AJ2050" s="37"/>
      <c r="AK2050" s="37"/>
      <c r="AL2050" s="37"/>
      <c r="AM2050" s="53" t="str">
        <f>IF(AK2050="","",WORKDAY(AK2050,5,FESTIVOS_CO!A:A))</f>
        <v/>
      </c>
      <c r="AN2050" s="37"/>
      <c r="AO2050" s="37"/>
      <c r="AP2050" s="54" t="str">
        <f t="shared" ca="1" si="390"/>
        <v>NO APLICA</v>
      </c>
      <c r="AQ2050" s="36"/>
      <c r="AR2050" s="43"/>
      <c r="AS2050" s="37"/>
      <c r="AT2050" s="36"/>
      <c r="AU2050" s="37"/>
      <c r="AV2050" s="36"/>
      <c r="AW2050" s="36"/>
      <c r="AX2050" s="37"/>
      <c r="AY2050" s="140" t="str">
        <f>IF(AU2050="","",WORKDAY(AU2050,5,FESTIVOS_CO!A:A))</f>
        <v/>
      </c>
      <c r="AZ2050" s="54" t="str">
        <f t="shared" ca="1" si="387"/>
        <v>NO APLICA</v>
      </c>
      <c r="BA2050" s="55" t="str">
        <f>IF(AX2050="","",WORKDAY(AX2050,5,FESTIVOS_CO!A:A))</f>
        <v/>
      </c>
      <c r="BB2050" s="39"/>
      <c r="BC2050" s="40"/>
      <c r="BD2050" s="40"/>
      <c r="BE2050" s="56" t="str">
        <f t="shared" ca="1" si="388"/>
        <v>NO APLICA</v>
      </c>
      <c r="BF2050" s="37"/>
      <c r="BG2050" s="45"/>
      <c r="BH2050" s="37"/>
      <c r="BI2050" s="36"/>
      <c r="BJ2050" s="37"/>
      <c r="BK2050" s="36"/>
      <c r="BL2050" s="36"/>
      <c r="BM2050" s="53" t="str">
        <f>IF(BJ2050="","",WORKDAY(BJ2050,5,FESTIVOS_CO!A:A))</f>
        <v/>
      </c>
      <c r="BN2050" s="57" t="str">
        <f t="shared" ca="1" si="398"/>
        <v>PENDIENTE HACER AVISO</v>
      </c>
      <c r="BO2050" s="54" t="str">
        <f t="shared" ca="1" si="391"/>
        <v>EN TRÁMITE NOTIF. POR AVISO</v>
      </c>
      <c r="BP2050" s="37"/>
      <c r="BQ2050" s="53" t="str">
        <f>IF(BP2050="","",WORKDAY(BP2050,5,FESTIVOS_CO!A:A))</f>
        <v/>
      </c>
      <c r="BR2050" s="37"/>
      <c r="BS2050" s="36"/>
      <c r="BT2050" s="38"/>
      <c r="BU2050" s="58" t="e">
        <f>VLOOKUP(BT2050,Hoja2!$C:$D,2,0)</f>
        <v>#N/A</v>
      </c>
      <c r="BV2050" s="80" t="str">
        <f>IF(
AND(AO2050="",BD2050="",BQ2050=""),
"EN PROCESO NOTIFICACION / COMUNICACION",
IF(
BT2050="",
"NO APLICA",
IF(
BU2050=60,
IF(AO2050&lt;&gt;"",AO2050,IF(BD2050&lt;&gt;"",BD2050,BQ2050))+60,
WORKDAY(
IF(AO2050&lt;&gt;"",AO2050,IF(BD2050&lt;&gt;"",BD2050,BQ2050)),
BU2050,
FESTIVOS_CO!A:A
)
)
))</f>
        <v>EN PROCESO NOTIFICACION / COMUNICACION</v>
      </c>
      <c r="BW2050" s="44"/>
      <c r="BX2050" s="53"/>
      <c r="BY2050" s="45"/>
      <c r="BZ2050" s="37"/>
      <c r="CA2050" s="54" t="str">
        <f t="shared" si="392"/>
        <v>PENDIENTE EJECUTORIA</v>
      </c>
      <c r="CB2050" s="59" t="str">
        <f t="shared" si="389"/>
        <v/>
      </c>
      <c r="CC2050" s="36"/>
      <c r="CD2050" s="40"/>
      <c r="CE2050" s="46"/>
      <c r="CF2050" s="40"/>
      <c r="CG2050" s="40"/>
      <c r="CH2050" s="40"/>
      <c r="CI2050" s="36"/>
      <c r="CJ2050" s="47"/>
      <c r="CK2050" s="40"/>
      <c r="CL2050" s="40"/>
      <c r="CM2050" s="40"/>
      <c r="CN2050" s="40"/>
    </row>
    <row r="2051" spans="1:92" ht="42.75" hidden="1">
      <c r="A2051" s="49" t="str">
        <f t="shared" si="393"/>
        <v>SIN GESTIÓN</v>
      </c>
      <c r="B2051" s="58"/>
      <c r="C2051" s="37"/>
      <c r="D2051" s="37"/>
      <c r="E2051" s="49" t="str">
        <f t="shared" si="394"/>
        <v>PENDIENTE NOTIFICACIÓN</v>
      </c>
      <c r="F2051" s="141" t="str">
        <f t="shared" si="395"/>
        <v>PENDIENTE NOTIFICACIÓN</v>
      </c>
      <c r="G2051" s="49" t="str">
        <f t="shared" si="396"/>
        <v/>
      </c>
      <c r="H2051" s="51" t="str">
        <f ca="1">IF(
L2051="",
"",
IF(
NETWORKDAYS(L2051,IF(M2051&lt;&gt;"",M2051,TODAY()),FESTIVOS_CO!A:A)&gt;2,
"VENCIDO",
IF(
NETWORKDAYS(L2051,IF(M2051&lt;&gt;"",M2051,TODAY()),FESTIVOS_CO!A:A)=2,
"ALERTA",
"A TIEMPO"
)))</f>
        <v/>
      </c>
      <c r="I2051" s="40"/>
      <c r="J2051" s="36"/>
      <c r="K2051" s="37"/>
      <c r="L2051" s="50"/>
      <c r="M2051" s="37"/>
      <c r="N2051" s="52"/>
      <c r="O2051" s="52"/>
      <c r="P2051" s="36"/>
      <c r="Q2051" s="36"/>
      <c r="R2051" s="40"/>
      <c r="S2051" s="36"/>
      <c r="T2051" s="40"/>
      <c r="U2051" s="40"/>
      <c r="V2051" s="81"/>
      <c r="W2051" s="40"/>
      <c r="X2051" s="40"/>
      <c r="Y2051" s="40"/>
      <c r="Z2051" s="38" t="str">
        <f>IFERROR(VLOOKUP(Y2051,DIRECTORIO!A:B,2,FALSE),"")</f>
        <v/>
      </c>
      <c r="AA2051" s="40"/>
      <c r="AB2051" s="40"/>
      <c r="AC2051" s="40"/>
      <c r="AD2051" s="40"/>
      <c r="AE2051" s="40"/>
      <c r="AF2051" s="40"/>
      <c r="AG2051" s="41" t="s">
        <v>109</v>
      </c>
      <c r="AH2051" s="42"/>
      <c r="AI2051" s="54" t="str">
        <f t="shared" ca="1" si="397"/>
        <v>PENDIENTE NOTIFICACIÓN ELECTRÓNICA</v>
      </c>
      <c r="AJ2051" s="37"/>
      <c r="AK2051" s="37"/>
      <c r="AL2051" s="37"/>
      <c r="AM2051" s="53" t="str">
        <f>IF(AK2051="","",WORKDAY(AK2051,5,FESTIVOS_CO!A:A))</f>
        <v/>
      </c>
      <c r="AN2051" s="37"/>
      <c r="AO2051" s="37"/>
      <c r="AP2051" s="54" t="str">
        <f t="shared" ca="1" si="390"/>
        <v>NO APLICA</v>
      </c>
      <c r="AQ2051" s="36"/>
      <c r="AR2051" s="43"/>
      <c r="AS2051" s="37"/>
      <c r="AT2051" s="36"/>
      <c r="AU2051" s="37"/>
      <c r="AV2051" s="36"/>
      <c r="AW2051" s="36"/>
      <c r="AX2051" s="37"/>
      <c r="AY2051" s="140" t="str">
        <f>IF(AU2051="","",WORKDAY(AU2051,5,FESTIVOS_CO!A:A))</f>
        <v/>
      </c>
      <c r="AZ2051" s="54" t="str">
        <f t="shared" ca="1" si="387"/>
        <v>NO APLICA</v>
      </c>
      <c r="BA2051" s="55" t="str">
        <f>IF(AX2051="","",WORKDAY(AX2051,5,FESTIVOS_CO!A:A))</f>
        <v/>
      </c>
      <c r="BB2051" s="39"/>
      <c r="BC2051" s="40"/>
      <c r="BD2051" s="40"/>
      <c r="BE2051" s="56" t="str">
        <f t="shared" ca="1" si="388"/>
        <v>NO APLICA</v>
      </c>
      <c r="BF2051" s="37"/>
      <c r="BG2051" s="45"/>
      <c r="BH2051" s="37"/>
      <c r="BI2051" s="36"/>
      <c r="BJ2051" s="37"/>
      <c r="BK2051" s="36"/>
      <c r="BL2051" s="36"/>
      <c r="BM2051" s="53" t="str">
        <f>IF(BJ2051="","",WORKDAY(BJ2051,5,FESTIVOS_CO!A:A))</f>
        <v/>
      </c>
      <c r="BN2051" s="57" t="str">
        <f t="shared" ca="1" si="398"/>
        <v>PENDIENTE HACER AVISO</v>
      </c>
      <c r="BO2051" s="54" t="str">
        <f t="shared" ca="1" si="391"/>
        <v>EN TRÁMITE NOTIF. POR AVISO</v>
      </c>
      <c r="BP2051" s="37"/>
      <c r="BQ2051" s="53" t="str">
        <f>IF(BP2051="","",WORKDAY(BP2051,5,FESTIVOS_CO!A:A))</f>
        <v/>
      </c>
      <c r="BR2051" s="37"/>
      <c r="BS2051" s="36"/>
      <c r="BT2051" s="38"/>
      <c r="BU2051" s="58" t="e">
        <f>VLOOKUP(BT2051,Hoja2!$C:$D,2,0)</f>
        <v>#N/A</v>
      </c>
      <c r="BV2051" s="80" t="str">
        <f>IF(
AND(AO2051="",BD2051="",BQ2051=""),
"EN PROCESO NOTIFICACION / COMUNICACION",
IF(
BT2051="",
"NO APLICA",
IF(
BU2051=60,
IF(AO2051&lt;&gt;"",AO2051,IF(BD2051&lt;&gt;"",BD2051,BQ2051))+60,
WORKDAY(
IF(AO2051&lt;&gt;"",AO2051,IF(BD2051&lt;&gt;"",BD2051,BQ2051)),
BU2051,
FESTIVOS_CO!A:A
)
)
))</f>
        <v>EN PROCESO NOTIFICACION / COMUNICACION</v>
      </c>
      <c r="BW2051" s="44"/>
      <c r="BX2051" s="53"/>
      <c r="BY2051" s="45"/>
      <c r="BZ2051" s="37"/>
      <c r="CA2051" s="54" t="str">
        <f t="shared" si="392"/>
        <v>PENDIENTE EJECUTORIA</v>
      </c>
      <c r="CB2051" s="59" t="str">
        <f t="shared" si="389"/>
        <v/>
      </c>
      <c r="CC2051" s="36"/>
      <c r="CD2051" s="40"/>
      <c r="CE2051" s="46"/>
      <c r="CF2051" s="40"/>
      <c r="CG2051" s="40"/>
      <c r="CH2051" s="40"/>
      <c r="CI2051" s="36"/>
      <c r="CJ2051" s="47"/>
      <c r="CK2051" s="40"/>
      <c r="CL2051" s="40"/>
      <c r="CM2051" s="40"/>
      <c r="CN2051" s="40"/>
    </row>
    <row r="2052" spans="1:92" ht="42.75" hidden="1">
      <c r="A2052" s="49" t="str">
        <f t="shared" si="393"/>
        <v>SIN GESTIÓN</v>
      </c>
      <c r="B2052" s="58"/>
      <c r="C2052" s="37"/>
      <c r="D2052" s="37"/>
      <c r="E2052" s="49" t="str">
        <f t="shared" si="394"/>
        <v>PENDIENTE NOTIFICACIÓN</v>
      </c>
      <c r="F2052" s="141" t="str">
        <f t="shared" si="395"/>
        <v>PENDIENTE NOTIFICACIÓN</v>
      </c>
      <c r="G2052" s="49" t="str">
        <f t="shared" si="396"/>
        <v/>
      </c>
      <c r="H2052" s="51" t="str">
        <f ca="1">IF(
L2052="",
"",
IF(
NETWORKDAYS(L2052,IF(M2052&lt;&gt;"",M2052,TODAY()),FESTIVOS_CO!A:A)&gt;2,
"VENCIDO",
IF(
NETWORKDAYS(L2052,IF(M2052&lt;&gt;"",M2052,TODAY()),FESTIVOS_CO!A:A)=2,
"ALERTA",
"A TIEMPO"
)))</f>
        <v/>
      </c>
      <c r="I2052" s="40"/>
      <c r="J2052" s="36"/>
      <c r="K2052" s="37"/>
      <c r="L2052" s="50"/>
      <c r="M2052" s="37"/>
      <c r="N2052" s="52"/>
      <c r="O2052" s="52"/>
      <c r="P2052" s="36"/>
      <c r="Q2052" s="36"/>
      <c r="R2052" s="40"/>
      <c r="S2052" s="36"/>
      <c r="T2052" s="40"/>
      <c r="U2052" s="40"/>
      <c r="V2052" s="81"/>
      <c r="W2052" s="40"/>
      <c r="X2052" s="40"/>
      <c r="Y2052" s="40"/>
      <c r="Z2052" s="38" t="str">
        <f>IFERROR(VLOOKUP(Y2052,DIRECTORIO!A:B,2,FALSE),"")</f>
        <v/>
      </c>
      <c r="AA2052" s="40"/>
      <c r="AB2052" s="40"/>
      <c r="AC2052" s="40"/>
      <c r="AD2052" s="40"/>
      <c r="AE2052" s="40"/>
      <c r="AF2052" s="40"/>
      <c r="AG2052" s="41" t="s">
        <v>109</v>
      </c>
      <c r="AH2052" s="42"/>
      <c r="AI2052" s="54" t="str">
        <f t="shared" ca="1" si="397"/>
        <v>PENDIENTE NOTIFICACIÓN ELECTRÓNICA</v>
      </c>
      <c r="AJ2052" s="37"/>
      <c r="AK2052" s="37"/>
      <c r="AL2052" s="37"/>
      <c r="AM2052" s="53" t="str">
        <f>IF(AK2052="","",WORKDAY(AK2052,5,FESTIVOS_CO!A:A))</f>
        <v/>
      </c>
      <c r="AN2052" s="37"/>
      <c r="AO2052" s="37"/>
      <c r="AP2052" s="54" t="str">
        <f t="shared" ca="1" si="390"/>
        <v>NO APLICA</v>
      </c>
      <c r="AQ2052" s="36"/>
      <c r="AR2052" s="43"/>
      <c r="AS2052" s="37"/>
      <c r="AT2052" s="36"/>
      <c r="AU2052" s="37"/>
      <c r="AV2052" s="36"/>
      <c r="AW2052" s="36"/>
      <c r="AX2052" s="37"/>
      <c r="AY2052" s="140" t="str">
        <f>IF(AU2052="","",WORKDAY(AU2052,5,FESTIVOS_CO!A:A))</f>
        <v/>
      </c>
      <c r="AZ2052" s="54" t="str">
        <f t="shared" ca="1" si="387"/>
        <v>NO APLICA</v>
      </c>
      <c r="BA2052" s="55" t="str">
        <f>IF(AX2052="","",WORKDAY(AX2052,5,FESTIVOS_CO!A:A))</f>
        <v/>
      </c>
      <c r="BB2052" s="39"/>
      <c r="BC2052" s="40"/>
      <c r="BD2052" s="40"/>
      <c r="BE2052" s="56" t="str">
        <f t="shared" ca="1" si="388"/>
        <v>NO APLICA</v>
      </c>
      <c r="BF2052" s="37"/>
      <c r="BG2052" s="45"/>
      <c r="BH2052" s="37"/>
      <c r="BI2052" s="36"/>
      <c r="BJ2052" s="37"/>
      <c r="BK2052" s="36"/>
      <c r="BL2052" s="36"/>
      <c r="BM2052" s="53" t="str">
        <f>IF(BJ2052="","",WORKDAY(BJ2052,5,FESTIVOS_CO!A:A))</f>
        <v/>
      </c>
      <c r="BN2052" s="57" t="str">
        <f t="shared" ca="1" si="398"/>
        <v>PENDIENTE HACER AVISO</v>
      </c>
      <c r="BO2052" s="54" t="str">
        <f t="shared" ca="1" si="391"/>
        <v>EN TRÁMITE NOTIF. POR AVISO</v>
      </c>
      <c r="BP2052" s="37"/>
      <c r="BQ2052" s="53" t="str">
        <f>IF(BP2052="","",WORKDAY(BP2052,5,FESTIVOS_CO!A:A))</f>
        <v/>
      </c>
      <c r="BR2052" s="37"/>
      <c r="BS2052" s="36"/>
      <c r="BT2052" s="38"/>
      <c r="BU2052" s="58" t="e">
        <f>VLOOKUP(BT2052,Hoja2!$C:$D,2,0)</f>
        <v>#N/A</v>
      </c>
      <c r="BV2052" s="80" t="str">
        <f>IF(
AND(AO2052="",BD2052="",BQ2052=""),
"EN PROCESO NOTIFICACION / COMUNICACION",
IF(
BT2052="",
"NO APLICA",
IF(
BU2052=60,
IF(AO2052&lt;&gt;"",AO2052,IF(BD2052&lt;&gt;"",BD2052,BQ2052))+60,
WORKDAY(
IF(AO2052&lt;&gt;"",AO2052,IF(BD2052&lt;&gt;"",BD2052,BQ2052)),
BU2052,
FESTIVOS_CO!A:A
)
)
))</f>
        <v>EN PROCESO NOTIFICACION / COMUNICACION</v>
      </c>
      <c r="BW2052" s="44"/>
      <c r="BX2052" s="53"/>
      <c r="BY2052" s="45"/>
      <c r="BZ2052" s="37"/>
      <c r="CA2052" s="54" t="str">
        <f t="shared" si="392"/>
        <v>PENDIENTE EJECUTORIA</v>
      </c>
      <c r="CB2052" s="59" t="str">
        <f t="shared" si="389"/>
        <v/>
      </c>
      <c r="CC2052" s="36"/>
      <c r="CD2052" s="40"/>
      <c r="CE2052" s="46"/>
      <c r="CF2052" s="40"/>
      <c r="CG2052" s="40"/>
      <c r="CH2052" s="40"/>
      <c r="CI2052" s="36"/>
      <c r="CJ2052" s="47"/>
      <c r="CK2052" s="40"/>
      <c r="CL2052" s="40"/>
      <c r="CM2052" s="40"/>
      <c r="CN2052" s="40"/>
    </row>
    <row r="2053" spans="1:92" ht="42.75" hidden="1">
      <c r="A2053" s="49" t="str">
        <f t="shared" si="393"/>
        <v>SIN GESTIÓN</v>
      </c>
      <c r="B2053" s="58"/>
      <c r="C2053" s="37"/>
      <c r="D2053" s="37"/>
      <c r="E2053" s="49" t="str">
        <f t="shared" si="394"/>
        <v>PENDIENTE NOTIFICACIÓN</v>
      </c>
      <c r="F2053" s="141" t="str">
        <f t="shared" si="395"/>
        <v>PENDIENTE NOTIFICACIÓN</v>
      </c>
      <c r="G2053" s="49" t="str">
        <f t="shared" si="396"/>
        <v/>
      </c>
      <c r="H2053" s="51" t="str">
        <f ca="1">IF(
L2053="",
"",
IF(
NETWORKDAYS(L2053,IF(M2053&lt;&gt;"",M2053,TODAY()),FESTIVOS_CO!A:A)&gt;2,
"VENCIDO",
IF(
NETWORKDAYS(L2053,IF(M2053&lt;&gt;"",M2053,TODAY()),FESTIVOS_CO!A:A)=2,
"ALERTA",
"A TIEMPO"
)))</f>
        <v/>
      </c>
      <c r="I2053" s="40"/>
      <c r="J2053" s="36"/>
      <c r="K2053" s="37"/>
      <c r="L2053" s="50"/>
      <c r="M2053" s="37"/>
      <c r="N2053" s="52"/>
      <c r="O2053" s="52"/>
      <c r="P2053" s="36"/>
      <c r="Q2053" s="36"/>
      <c r="R2053" s="40"/>
      <c r="S2053" s="36"/>
      <c r="T2053" s="40"/>
      <c r="U2053" s="40"/>
      <c r="V2053" s="81"/>
      <c r="W2053" s="40"/>
      <c r="X2053" s="40"/>
      <c r="Y2053" s="40"/>
      <c r="Z2053" s="38" t="str">
        <f>IFERROR(VLOOKUP(Y2053,DIRECTORIO!A:B,2,FALSE),"")</f>
        <v/>
      </c>
      <c r="AA2053" s="40"/>
      <c r="AB2053" s="40"/>
      <c r="AC2053" s="40"/>
      <c r="AD2053" s="40"/>
      <c r="AE2053" s="40"/>
      <c r="AF2053" s="40"/>
      <c r="AG2053" s="41" t="s">
        <v>109</v>
      </c>
      <c r="AH2053" s="42"/>
      <c r="AI2053" s="54" t="str">
        <f t="shared" ca="1" si="397"/>
        <v>PENDIENTE NOTIFICACIÓN ELECTRÓNICA</v>
      </c>
      <c r="AJ2053" s="37"/>
      <c r="AK2053" s="37"/>
      <c r="AL2053" s="37"/>
      <c r="AM2053" s="53" t="str">
        <f>IF(AK2053="","",WORKDAY(AK2053,5,FESTIVOS_CO!A:A))</f>
        <v/>
      </c>
      <c r="AN2053" s="37"/>
      <c r="AO2053" s="37"/>
      <c r="AP2053" s="54" t="str">
        <f t="shared" ca="1" si="390"/>
        <v>NO APLICA</v>
      </c>
      <c r="AQ2053" s="36"/>
      <c r="AR2053" s="43"/>
      <c r="AS2053" s="37"/>
      <c r="AT2053" s="36"/>
      <c r="AU2053" s="37"/>
      <c r="AV2053" s="36"/>
      <c r="AW2053" s="36"/>
      <c r="AX2053" s="37"/>
      <c r="AY2053" s="140" t="str">
        <f>IF(AU2053="","",WORKDAY(AU2053,5,FESTIVOS_CO!A:A))</f>
        <v/>
      </c>
      <c r="AZ2053" s="54" t="str">
        <f t="shared" ca="1" si="387"/>
        <v>NO APLICA</v>
      </c>
      <c r="BA2053" s="55" t="str">
        <f>IF(AX2053="","",WORKDAY(AX2053,5,FESTIVOS_CO!A:A))</f>
        <v/>
      </c>
      <c r="BB2053" s="39"/>
      <c r="BC2053" s="40"/>
      <c r="BD2053" s="40"/>
      <c r="BE2053" s="56" t="str">
        <f t="shared" ca="1" si="388"/>
        <v>NO APLICA</v>
      </c>
      <c r="BF2053" s="37"/>
      <c r="BG2053" s="45"/>
      <c r="BH2053" s="37"/>
      <c r="BI2053" s="36"/>
      <c r="BJ2053" s="37"/>
      <c r="BK2053" s="36"/>
      <c r="BL2053" s="36"/>
      <c r="BM2053" s="53" t="str">
        <f>IF(BJ2053="","",WORKDAY(BJ2053,5,FESTIVOS_CO!A:A))</f>
        <v/>
      </c>
      <c r="BN2053" s="57" t="str">
        <f t="shared" ca="1" si="398"/>
        <v>PENDIENTE HACER AVISO</v>
      </c>
      <c r="BO2053" s="54" t="str">
        <f t="shared" ca="1" si="391"/>
        <v>EN TRÁMITE NOTIF. POR AVISO</v>
      </c>
      <c r="BP2053" s="37"/>
      <c r="BQ2053" s="53" t="str">
        <f>IF(BP2053="","",WORKDAY(BP2053,5,FESTIVOS_CO!A:A))</f>
        <v/>
      </c>
      <c r="BR2053" s="37"/>
      <c r="BS2053" s="36"/>
      <c r="BT2053" s="38"/>
      <c r="BU2053" s="58" t="e">
        <f>VLOOKUP(BT2053,Hoja2!$C:$D,2,0)</f>
        <v>#N/A</v>
      </c>
      <c r="BV2053" s="80" t="str">
        <f>IF(
AND(AO2053="",BD2053="",BQ2053=""),
"EN PROCESO NOTIFICACION / COMUNICACION",
IF(
BT2053="",
"NO APLICA",
IF(
BU2053=60,
IF(AO2053&lt;&gt;"",AO2053,IF(BD2053&lt;&gt;"",BD2053,BQ2053))+60,
WORKDAY(
IF(AO2053&lt;&gt;"",AO2053,IF(BD2053&lt;&gt;"",BD2053,BQ2053)),
BU2053,
FESTIVOS_CO!A:A
)
)
))</f>
        <v>EN PROCESO NOTIFICACION / COMUNICACION</v>
      </c>
      <c r="BW2053" s="44"/>
      <c r="BX2053" s="53"/>
      <c r="BY2053" s="45"/>
      <c r="BZ2053" s="37"/>
      <c r="CA2053" s="54" t="str">
        <f t="shared" si="392"/>
        <v>PENDIENTE EJECUTORIA</v>
      </c>
      <c r="CB2053" s="59" t="str">
        <f t="shared" si="389"/>
        <v/>
      </c>
      <c r="CC2053" s="36"/>
      <c r="CD2053" s="40"/>
      <c r="CE2053" s="46"/>
      <c r="CF2053" s="40"/>
      <c r="CG2053" s="40"/>
      <c r="CH2053" s="40"/>
      <c r="CI2053" s="36"/>
      <c r="CJ2053" s="47"/>
      <c r="CK2053" s="40"/>
      <c r="CL2053" s="40"/>
      <c r="CM2053" s="40"/>
      <c r="CN2053" s="40"/>
    </row>
    <row r="2054" spans="1:92" ht="42.75" hidden="1">
      <c r="A2054" s="49" t="str">
        <f t="shared" si="393"/>
        <v>SIN GESTIÓN</v>
      </c>
      <c r="B2054" s="58"/>
      <c r="C2054" s="37"/>
      <c r="D2054" s="37"/>
      <c r="E2054" s="49" t="str">
        <f t="shared" si="394"/>
        <v>PENDIENTE NOTIFICACIÓN</v>
      </c>
      <c r="F2054" s="141" t="str">
        <f t="shared" si="395"/>
        <v>PENDIENTE NOTIFICACIÓN</v>
      </c>
      <c r="G2054" s="49" t="str">
        <f t="shared" si="396"/>
        <v/>
      </c>
      <c r="H2054" s="51" t="str">
        <f ca="1">IF(
L2054="",
"",
IF(
NETWORKDAYS(L2054,IF(M2054&lt;&gt;"",M2054,TODAY()),FESTIVOS_CO!A:A)&gt;2,
"VENCIDO",
IF(
NETWORKDAYS(L2054,IF(M2054&lt;&gt;"",M2054,TODAY()),FESTIVOS_CO!A:A)=2,
"ALERTA",
"A TIEMPO"
)))</f>
        <v/>
      </c>
      <c r="I2054" s="40"/>
      <c r="J2054" s="36"/>
      <c r="K2054" s="37"/>
      <c r="L2054" s="50"/>
      <c r="M2054" s="37"/>
      <c r="N2054" s="52"/>
      <c r="O2054" s="52"/>
      <c r="P2054" s="36"/>
      <c r="Q2054" s="36"/>
      <c r="R2054" s="40"/>
      <c r="S2054" s="36"/>
      <c r="T2054" s="40"/>
      <c r="U2054" s="40"/>
      <c r="V2054" s="81"/>
      <c r="W2054" s="40"/>
      <c r="X2054" s="40"/>
      <c r="Y2054" s="40"/>
      <c r="Z2054" s="38" t="str">
        <f>IFERROR(VLOOKUP(Y2054,DIRECTORIO!A:B,2,FALSE),"")</f>
        <v/>
      </c>
      <c r="AA2054" s="40"/>
      <c r="AB2054" s="40"/>
      <c r="AC2054" s="40"/>
      <c r="AD2054" s="40"/>
      <c r="AE2054" s="40"/>
      <c r="AF2054" s="40"/>
      <c r="AG2054" s="41" t="s">
        <v>109</v>
      </c>
      <c r="AH2054" s="42"/>
      <c r="AI2054" s="54" t="str">
        <f t="shared" ca="1" si="397"/>
        <v>PENDIENTE NOTIFICACIÓN ELECTRÓNICA</v>
      </c>
      <c r="AJ2054" s="37"/>
      <c r="AK2054" s="37"/>
      <c r="AL2054" s="37"/>
      <c r="AM2054" s="53" t="str">
        <f>IF(AK2054="","",WORKDAY(AK2054,5,FESTIVOS_CO!A:A))</f>
        <v/>
      </c>
      <c r="AN2054" s="37"/>
      <c r="AO2054" s="37"/>
      <c r="AP2054" s="54" t="str">
        <f t="shared" ca="1" si="390"/>
        <v>NO APLICA</v>
      </c>
      <c r="AQ2054" s="36"/>
      <c r="AR2054" s="43"/>
      <c r="AS2054" s="37"/>
      <c r="AT2054" s="36"/>
      <c r="AU2054" s="37"/>
      <c r="AV2054" s="36"/>
      <c r="AW2054" s="36"/>
      <c r="AX2054" s="37"/>
      <c r="AY2054" s="140" t="str">
        <f>IF(AU2054="","",WORKDAY(AU2054,5,FESTIVOS_CO!A:A))</f>
        <v/>
      </c>
      <c r="AZ2054" s="54" t="str">
        <f t="shared" ca="1" si="387"/>
        <v>NO APLICA</v>
      </c>
      <c r="BA2054" s="55" t="str">
        <f>IF(AX2054="","",WORKDAY(AX2054,5,FESTIVOS_CO!A:A))</f>
        <v/>
      </c>
      <c r="BB2054" s="39"/>
      <c r="BC2054" s="40"/>
      <c r="BD2054" s="40"/>
      <c r="BE2054" s="56" t="str">
        <f t="shared" ca="1" si="388"/>
        <v>NO APLICA</v>
      </c>
      <c r="BF2054" s="37"/>
      <c r="BG2054" s="45"/>
      <c r="BH2054" s="37"/>
      <c r="BI2054" s="36"/>
      <c r="BJ2054" s="37"/>
      <c r="BK2054" s="36"/>
      <c r="BL2054" s="36"/>
      <c r="BM2054" s="53" t="str">
        <f>IF(BJ2054="","",WORKDAY(BJ2054,5,FESTIVOS_CO!A:A))</f>
        <v/>
      </c>
      <c r="BN2054" s="57" t="str">
        <f t="shared" ca="1" si="398"/>
        <v>PENDIENTE HACER AVISO</v>
      </c>
      <c r="BO2054" s="54" t="str">
        <f t="shared" ca="1" si="391"/>
        <v>EN TRÁMITE NOTIF. POR AVISO</v>
      </c>
      <c r="BP2054" s="37"/>
      <c r="BQ2054" s="53" t="str">
        <f>IF(BP2054="","",WORKDAY(BP2054,5,FESTIVOS_CO!A:A))</f>
        <v/>
      </c>
      <c r="BR2054" s="37"/>
      <c r="BS2054" s="36"/>
      <c r="BT2054" s="38"/>
      <c r="BU2054" s="58" t="e">
        <f>VLOOKUP(BT2054,Hoja2!$C:$D,2,0)</f>
        <v>#N/A</v>
      </c>
      <c r="BV2054" s="80" t="str">
        <f>IF(
AND(AO2054="",BD2054="",BQ2054=""),
"EN PROCESO NOTIFICACION / COMUNICACION",
IF(
BT2054="",
"NO APLICA",
IF(
BU2054=60,
IF(AO2054&lt;&gt;"",AO2054,IF(BD2054&lt;&gt;"",BD2054,BQ2054))+60,
WORKDAY(
IF(AO2054&lt;&gt;"",AO2054,IF(BD2054&lt;&gt;"",BD2054,BQ2054)),
BU2054,
FESTIVOS_CO!A:A
)
)
))</f>
        <v>EN PROCESO NOTIFICACION / COMUNICACION</v>
      </c>
      <c r="BW2054" s="44"/>
      <c r="BX2054" s="53"/>
      <c r="BY2054" s="45"/>
      <c r="BZ2054" s="37"/>
      <c r="CA2054" s="54" t="str">
        <f t="shared" si="392"/>
        <v>PENDIENTE EJECUTORIA</v>
      </c>
      <c r="CB2054" s="59" t="str">
        <f t="shared" si="389"/>
        <v/>
      </c>
      <c r="CC2054" s="36"/>
      <c r="CD2054" s="40"/>
      <c r="CE2054" s="46"/>
      <c r="CF2054" s="40"/>
      <c r="CG2054" s="40"/>
      <c r="CH2054" s="40"/>
      <c r="CI2054" s="36"/>
      <c r="CJ2054" s="47"/>
      <c r="CK2054" s="40"/>
      <c r="CL2054" s="40"/>
      <c r="CM2054" s="40"/>
      <c r="CN2054" s="40"/>
    </row>
    <row r="2055" spans="1:92" ht="42.75" hidden="1">
      <c r="A2055" s="49" t="str">
        <f t="shared" si="393"/>
        <v>SIN GESTIÓN</v>
      </c>
      <c r="B2055" s="58"/>
      <c r="C2055" s="37"/>
      <c r="D2055" s="37"/>
      <c r="E2055" s="49" t="str">
        <f t="shared" si="394"/>
        <v>PENDIENTE NOTIFICACIÓN</v>
      </c>
      <c r="F2055" s="141" t="str">
        <f t="shared" si="395"/>
        <v>PENDIENTE NOTIFICACIÓN</v>
      </c>
      <c r="G2055" s="49" t="str">
        <f t="shared" si="396"/>
        <v/>
      </c>
      <c r="H2055" s="51" t="str">
        <f ca="1">IF(
L2055="",
"",
IF(
NETWORKDAYS(L2055,IF(M2055&lt;&gt;"",M2055,TODAY()),FESTIVOS_CO!A:A)&gt;2,
"VENCIDO",
IF(
NETWORKDAYS(L2055,IF(M2055&lt;&gt;"",M2055,TODAY()),FESTIVOS_CO!A:A)=2,
"ALERTA",
"A TIEMPO"
)))</f>
        <v/>
      </c>
      <c r="I2055" s="40"/>
      <c r="J2055" s="36"/>
      <c r="K2055" s="37"/>
      <c r="L2055" s="50"/>
      <c r="M2055" s="37"/>
      <c r="N2055" s="52"/>
      <c r="O2055" s="52"/>
      <c r="P2055" s="36"/>
      <c r="Q2055" s="36"/>
      <c r="R2055" s="40"/>
      <c r="S2055" s="36"/>
      <c r="T2055" s="40"/>
      <c r="U2055" s="40"/>
      <c r="V2055" s="81"/>
      <c r="W2055" s="40"/>
      <c r="X2055" s="40"/>
      <c r="Y2055" s="40"/>
      <c r="Z2055" s="38" t="str">
        <f>IFERROR(VLOOKUP(Y2055,DIRECTORIO!A:B,2,FALSE),"")</f>
        <v/>
      </c>
      <c r="AA2055" s="40"/>
      <c r="AB2055" s="40"/>
      <c r="AC2055" s="40"/>
      <c r="AD2055" s="40"/>
      <c r="AE2055" s="40"/>
      <c r="AF2055" s="40"/>
      <c r="AG2055" s="41" t="s">
        <v>109</v>
      </c>
      <c r="AH2055" s="42"/>
      <c r="AI2055" s="54" t="str">
        <f t="shared" ca="1" si="397"/>
        <v>PENDIENTE NOTIFICACIÓN ELECTRÓNICA</v>
      </c>
      <c r="AJ2055" s="37"/>
      <c r="AK2055" s="37"/>
      <c r="AL2055" s="37"/>
      <c r="AM2055" s="53" t="str">
        <f>IF(AK2055="","",WORKDAY(AK2055,5,FESTIVOS_CO!A:A))</f>
        <v/>
      </c>
      <c r="AN2055" s="37"/>
      <c r="AO2055" s="37"/>
      <c r="AP2055" s="54" t="str">
        <f t="shared" ca="1" si="390"/>
        <v>NO APLICA</v>
      </c>
      <c r="AQ2055" s="36"/>
      <c r="AR2055" s="43"/>
      <c r="AS2055" s="37"/>
      <c r="AT2055" s="36"/>
      <c r="AU2055" s="37"/>
      <c r="AV2055" s="36"/>
      <c r="AW2055" s="36"/>
      <c r="AX2055" s="37"/>
      <c r="AY2055" s="140" t="str">
        <f>IF(AU2055="","",WORKDAY(AU2055,5,FESTIVOS_CO!A:A))</f>
        <v/>
      </c>
      <c r="AZ2055" s="54" t="str">
        <f t="shared" ca="1" si="387"/>
        <v>NO APLICA</v>
      </c>
      <c r="BA2055" s="55" t="str">
        <f>IF(AX2055="","",WORKDAY(AX2055,5,FESTIVOS_CO!A:A))</f>
        <v/>
      </c>
      <c r="BB2055" s="39"/>
      <c r="BC2055" s="40"/>
      <c r="BD2055" s="40"/>
      <c r="BE2055" s="56" t="str">
        <f t="shared" ca="1" si="388"/>
        <v>NO APLICA</v>
      </c>
      <c r="BF2055" s="37"/>
      <c r="BG2055" s="45"/>
      <c r="BH2055" s="37"/>
      <c r="BI2055" s="36"/>
      <c r="BJ2055" s="37"/>
      <c r="BK2055" s="36"/>
      <c r="BL2055" s="36"/>
      <c r="BM2055" s="53" t="str">
        <f>IF(BJ2055="","",WORKDAY(BJ2055,5,FESTIVOS_CO!A:A))</f>
        <v/>
      </c>
      <c r="BN2055" s="57" t="str">
        <f t="shared" ca="1" si="398"/>
        <v>PENDIENTE HACER AVISO</v>
      </c>
      <c r="BO2055" s="54" t="str">
        <f t="shared" ca="1" si="391"/>
        <v>EN TRÁMITE NOTIF. POR AVISO</v>
      </c>
      <c r="BP2055" s="37"/>
      <c r="BQ2055" s="53" t="str">
        <f>IF(BP2055="","",WORKDAY(BP2055,5,FESTIVOS_CO!A:A))</f>
        <v/>
      </c>
      <c r="BR2055" s="37"/>
      <c r="BS2055" s="36"/>
      <c r="BT2055" s="38"/>
      <c r="BU2055" s="58" t="e">
        <f>VLOOKUP(BT2055,Hoja2!$C:$D,2,0)</f>
        <v>#N/A</v>
      </c>
      <c r="BV2055" s="80" t="str">
        <f>IF(
AND(AO2055="",BD2055="",BQ2055=""),
"EN PROCESO NOTIFICACION / COMUNICACION",
IF(
BT2055="",
"NO APLICA",
IF(
BU2055=60,
IF(AO2055&lt;&gt;"",AO2055,IF(BD2055&lt;&gt;"",BD2055,BQ2055))+60,
WORKDAY(
IF(AO2055&lt;&gt;"",AO2055,IF(BD2055&lt;&gt;"",BD2055,BQ2055)),
BU2055,
FESTIVOS_CO!A:A
)
)
))</f>
        <v>EN PROCESO NOTIFICACION / COMUNICACION</v>
      </c>
      <c r="BW2055" s="44"/>
      <c r="BX2055" s="53"/>
      <c r="BY2055" s="45"/>
      <c r="BZ2055" s="37"/>
      <c r="CA2055" s="54" t="str">
        <f t="shared" si="392"/>
        <v>PENDIENTE EJECUTORIA</v>
      </c>
      <c r="CB2055" s="59" t="str">
        <f t="shared" si="389"/>
        <v/>
      </c>
      <c r="CC2055" s="36"/>
      <c r="CD2055" s="40"/>
      <c r="CE2055" s="46"/>
      <c r="CF2055" s="40"/>
      <c r="CG2055" s="40"/>
      <c r="CH2055" s="40"/>
      <c r="CI2055" s="36"/>
      <c r="CJ2055" s="47"/>
      <c r="CK2055" s="40"/>
      <c r="CL2055" s="40"/>
      <c r="CM2055" s="40"/>
      <c r="CN2055" s="40"/>
    </row>
    <row r="2056" spans="1:92" ht="42.75" hidden="1">
      <c r="A2056" s="49" t="str">
        <f t="shared" si="393"/>
        <v>SIN GESTIÓN</v>
      </c>
      <c r="B2056" s="58"/>
      <c r="C2056" s="37"/>
      <c r="D2056" s="37"/>
      <c r="E2056" s="49" t="str">
        <f t="shared" si="394"/>
        <v>PENDIENTE NOTIFICACIÓN</v>
      </c>
      <c r="F2056" s="141" t="str">
        <f t="shared" si="395"/>
        <v>PENDIENTE NOTIFICACIÓN</v>
      </c>
      <c r="G2056" s="49" t="str">
        <f t="shared" si="396"/>
        <v/>
      </c>
      <c r="H2056" s="51" t="str">
        <f ca="1">IF(
L2056="",
"",
IF(
NETWORKDAYS(L2056,IF(M2056&lt;&gt;"",M2056,TODAY()),FESTIVOS_CO!A:A)&gt;2,
"VENCIDO",
IF(
NETWORKDAYS(L2056,IF(M2056&lt;&gt;"",M2056,TODAY()),FESTIVOS_CO!A:A)=2,
"ALERTA",
"A TIEMPO"
)))</f>
        <v/>
      </c>
      <c r="I2056" s="40"/>
      <c r="J2056" s="36"/>
      <c r="K2056" s="37"/>
      <c r="L2056" s="50"/>
      <c r="M2056" s="37"/>
      <c r="N2056" s="52"/>
      <c r="O2056" s="52"/>
      <c r="P2056" s="36"/>
      <c r="Q2056" s="36"/>
      <c r="R2056" s="40"/>
      <c r="S2056" s="36"/>
      <c r="T2056" s="40"/>
      <c r="U2056" s="40"/>
      <c r="V2056" s="81"/>
      <c r="W2056" s="40"/>
      <c r="X2056" s="40"/>
      <c r="Y2056" s="40"/>
      <c r="Z2056" s="38" t="str">
        <f>IFERROR(VLOOKUP(Y2056,DIRECTORIO!A:B,2,FALSE),"")</f>
        <v/>
      </c>
      <c r="AA2056" s="40"/>
      <c r="AB2056" s="40"/>
      <c r="AC2056" s="40"/>
      <c r="AD2056" s="40"/>
      <c r="AE2056" s="40"/>
      <c r="AF2056" s="40"/>
      <c r="AG2056" s="41" t="s">
        <v>109</v>
      </c>
      <c r="AH2056" s="42"/>
      <c r="AI2056" s="54" t="str">
        <f t="shared" ca="1" si="397"/>
        <v>PENDIENTE NOTIFICACIÓN ELECTRÓNICA</v>
      </c>
      <c r="AJ2056" s="37"/>
      <c r="AK2056" s="37"/>
      <c r="AL2056" s="37"/>
      <c r="AM2056" s="53" t="str">
        <f>IF(AK2056="","",WORKDAY(AK2056,5,FESTIVOS_CO!A:A))</f>
        <v/>
      </c>
      <c r="AN2056" s="37"/>
      <c r="AO2056" s="37"/>
      <c r="AP2056" s="54" t="str">
        <f t="shared" ca="1" si="390"/>
        <v>NO APLICA</v>
      </c>
      <c r="AQ2056" s="36"/>
      <c r="AR2056" s="43"/>
      <c r="AS2056" s="37"/>
      <c r="AT2056" s="36"/>
      <c r="AU2056" s="37"/>
      <c r="AV2056" s="36"/>
      <c r="AW2056" s="36"/>
      <c r="AX2056" s="37"/>
      <c r="AY2056" s="140" t="str">
        <f>IF(AU2056="","",WORKDAY(AU2056,5,FESTIVOS_CO!A:A))</f>
        <v/>
      </c>
      <c r="AZ2056" s="54" t="str">
        <f t="shared" ca="1" si="387"/>
        <v>NO APLICA</v>
      </c>
      <c r="BA2056" s="55" t="str">
        <f>IF(AX2056="","",WORKDAY(AX2056,5,FESTIVOS_CO!A:A))</f>
        <v/>
      </c>
      <c r="BB2056" s="39"/>
      <c r="BC2056" s="40"/>
      <c r="BD2056" s="40"/>
      <c r="BE2056" s="56" t="str">
        <f t="shared" ca="1" si="388"/>
        <v>NO APLICA</v>
      </c>
      <c r="BF2056" s="37"/>
      <c r="BG2056" s="45"/>
      <c r="BH2056" s="37"/>
      <c r="BI2056" s="36"/>
      <c r="BJ2056" s="37"/>
      <c r="BK2056" s="36"/>
      <c r="BL2056" s="36"/>
      <c r="BM2056" s="53" t="str">
        <f>IF(BJ2056="","",WORKDAY(BJ2056,5,FESTIVOS_CO!A:A))</f>
        <v/>
      </c>
      <c r="BN2056" s="57" t="str">
        <f t="shared" ca="1" si="398"/>
        <v>PENDIENTE HACER AVISO</v>
      </c>
      <c r="BO2056" s="54" t="str">
        <f t="shared" ca="1" si="391"/>
        <v>EN TRÁMITE NOTIF. POR AVISO</v>
      </c>
      <c r="BP2056" s="37"/>
      <c r="BQ2056" s="53" t="str">
        <f>IF(BP2056="","",WORKDAY(BP2056,5,FESTIVOS_CO!A:A))</f>
        <v/>
      </c>
      <c r="BR2056" s="37"/>
      <c r="BS2056" s="36"/>
      <c r="BT2056" s="38"/>
      <c r="BU2056" s="58" t="e">
        <f>VLOOKUP(BT2056,Hoja2!$C:$D,2,0)</f>
        <v>#N/A</v>
      </c>
      <c r="BV2056" s="80" t="str">
        <f>IF(
AND(AO2056="",BD2056="",BQ2056=""),
"EN PROCESO NOTIFICACION / COMUNICACION",
IF(
BT2056="",
"NO APLICA",
IF(
BU2056=60,
IF(AO2056&lt;&gt;"",AO2056,IF(BD2056&lt;&gt;"",BD2056,BQ2056))+60,
WORKDAY(
IF(AO2056&lt;&gt;"",AO2056,IF(BD2056&lt;&gt;"",BD2056,BQ2056)),
BU2056,
FESTIVOS_CO!A:A
)
)
))</f>
        <v>EN PROCESO NOTIFICACION / COMUNICACION</v>
      </c>
      <c r="BW2056" s="44"/>
      <c r="BX2056" s="53"/>
      <c r="BY2056" s="45"/>
      <c r="BZ2056" s="37"/>
      <c r="CA2056" s="54" t="str">
        <f t="shared" si="392"/>
        <v>PENDIENTE EJECUTORIA</v>
      </c>
      <c r="CB2056" s="59" t="str">
        <f t="shared" si="389"/>
        <v/>
      </c>
      <c r="CC2056" s="36"/>
      <c r="CD2056" s="40"/>
      <c r="CE2056" s="46"/>
      <c r="CF2056" s="40"/>
      <c r="CG2056" s="40"/>
      <c r="CH2056" s="40"/>
      <c r="CI2056" s="36"/>
      <c r="CJ2056" s="47"/>
      <c r="CK2056" s="40"/>
      <c r="CL2056" s="40"/>
      <c r="CM2056" s="40"/>
      <c r="CN2056" s="40"/>
    </row>
    <row r="2057" spans="1:92" ht="42.75" hidden="1">
      <c r="A2057" s="49" t="str">
        <f t="shared" si="393"/>
        <v>SIN GESTIÓN</v>
      </c>
      <c r="B2057" s="58"/>
      <c r="C2057" s="37"/>
      <c r="D2057" s="37"/>
      <c r="E2057" s="49" t="str">
        <f t="shared" si="394"/>
        <v>PENDIENTE NOTIFICACIÓN</v>
      </c>
      <c r="F2057" s="141" t="str">
        <f t="shared" si="395"/>
        <v>PENDIENTE NOTIFICACIÓN</v>
      </c>
      <c r="G2057" s="49" t="str">
        <f t="shared" si="396"/>
        <v/>
      </c>
      <c r="H2057" s="51" t="str">
        <f ca="1">IF(
L2057="",
"",
IF(
NETWORKDAYS(L2057,IF(M2057&lt;&gt;"",M2057,TODAY()),FESTIVOS_CO!A:A)&gt;2,
"VENCIDO",
IF(
NETWORKDAYS(L2057,IF(M2057&lt;&gt;"",M2057,TODAY()),FESTIVOS_CO!A:A)=2,
"ALERTA",
"A TIEMPO"
)))</f>
        <v/>
      </c>
      <c r="I2057" s="40"/>
      <c r="J2057" s="36"/>
      <c r="K2057" s="37"/>
      <c r="L2057" s="50"/>
      <c r="M2057" s="37"/>
      <c r="N2057" s="52"/>
      <c r="O2057" s="52"/>
      <c r="P2057" s="36"/>
      <c r="Q2057" s="36"/>
      <c r="R2057" s="40"/>
      <c r="S2057" s="36"/>
      <c r="T2057" s="40"/>
      <c r="U2057" s="40"/>
      <c r="V2057" s="81"/>
      <c r="W2057" s="40"/>
      <c r="X2057" s="40"/>
      <c r="Y2057" s="40"/>
      <c r="Z2057" s="38" t="str">
        <f>IFERROR(VLOOKUP(Y2057,DIRECTORIO!A:B,2,FALSE),"")</f>
        <v/>
      </c>
      <c r="AA2057" s="40"/>
      <c r="AB2057" s="40"/>
      <c r="AC2057" s="40"/>
      <c r="AD2057" s="40"/>
      <c r="AE2057" s="40"/>
      <c r="AF2057" s="40"/>
      <c r="AG2057" s="41" t="s">
        <v>109</v>
      </c>
      <c r="AH2057" s="42"/>
      <c r="AI2057" s="54" t="str">
        <f t="shared" ca="1" si="397"/>
        <v>PENDIENTE NOTIFICACIÓN ELECTRÓNICA</v>
      </c>
      <c r="AJ2057" s="37"/>
      <c r="AK2057" s="37"/>
      <c r="AL2057" s="37"/>
      <c r="AM2057" s="53" t="str">
        <f>IF(AK2057="","",WORKDAY(AK2057,5,FESTIVOS_CO!A:A))</f>
        <v/>
      </c>
      <c r="AN2057" s="37"/>
      <c r="AO2057" s="37"/>
      <c r="AP2057" s="54" t="str">
        <f t="shared" ca="1" si="390"/>
        <v>NO APLICA</v>
      </c>
      <c r="AQ2057" s="36"/>
      <c r="AR2057" s="43"/>
      <c r="AS2057" s="37"/>
      <c r="AT2057" s="36"/>
      <c r="AU2057" s="37"/>
      <c r="AV2057" s="36"/>
      <c r="AW2057" s="36"/>
      <c r="AX2057" s="37"/>
      <c r="AY2057" s="140" t="str">
        <f>IF(AU2057="","",WORKDAY(AU2057,5,FESTIVOS_CO!A:A))</f>
        <v/>
      </c>
      <c r="AZ2057" s="54" t="str">
        <f t="shared" ca="1" si="387"/>
        <v>NO APLICA</v>
      </c>
      <c r="BA2057" s="55" t="str">
        <f>IF(AX2057="","",WORKDAY(AX2057,5,FESTIVOS_CO!A:A))</f>
        <v/>
      </c>
      <c r="BB2057" s="39"/>
      <c r="BC2057" s="40"/>
      <c r="BD2057" s="40"/>
      <c r="BE2057" s="56" t="str">
        <f t="shared" ca="1" si="388"/>
        <v>NO APLICA</v>
      </c>
      <c r="BF2057" s="37"/>
      <c r="BG2057" s="45"/>
      <c r="BH2057" s="37"/>
      <c r="BI2057" s="36"/>
      <c r="BJ2057" s="37"/>
      <c r="BK2057" s="36"/>
      <c r="BL2057" s="36"/>
      <c r="BM2057" s="53" t="str">
        <f>IF(BJ2057="","",WORKDAY(BJ2057,5,FESTIVOS_CO!A:A))</f>
        <v/>
      </c>
      <c r="BN2057" s="57" t="str">
        <f t="shared" ca="1" si="398"/>
        <v>PENDIENTE HACER AVISO</v>
      </c>
      <c r="BO2057" s="54" t="str">
        <f t="shared" ca="1" si="391"/>
        <v>EN TRÁMITE NOTIF. POR AVISO</v>
      </c>
      <c r="BP2057" s="37"/>
      <c r="BQ2057" s="53" t="str">
        <f>IF(BP2057="","",WORKDAY(BP2057,5,FESTIVOS_CO!A:A))</f>
        <v/>
      </c>
      <c r="BR2057" s="37"/>
      <c r="BS2057" s="36"/>
      <c r="BT2057" s="38"/>
      <c r="BU2057" s="58" t="e">
        <f>VLOOKUP(BT2057,Hoja2!$C:$D,2,0)</f>
        <v>#N/A</v>
      </c>
      <c r="BV2057" s="80" t="str">
        <f>IF(
AND(AO2057="",BD2057="",BQ2057=""),
"EN PROCESO NOTIFICACION / COMUNICACION",
IF(
BT2057="",
"NO APLICA",
IF(
BU2057=60,
IF(AO2057&lt;&gt;"",AO2057,IF(BD2057&lt;&gt;"",BD2057,BQ2057))+60,
WORKDAY(
IF(AO2057&lt;&gt;"",AO2057,IF(BD2057&lt;&gt;"",BD2057,BQ2057)),
BU2057,
FESTIVOS_CO!A:A
)
)
))</f>
        <v>EN PROCESO NOTIFICACION / COMUNICACION</v>
      </c>
      <c r="BW2057" s="44"/>
      <c r="BX2057" s="53"/>
      <c r="BY2057" s="45"/>
      <c r="BZ2057" s="37"/>
      <c r="CA2057" s="54" t="str">
        <f t="shared" si="392"/>
        <v>PENDIENTE EJECUTORIA</v>
      </c>
      <c r="CB2057" s="59" t="str">
        <f t="shared" si="389"/>
        <v/>
      </c>
      <c r="CC2057" s="36"/>
      <c r="CD2057" s="40"/>
      <c r="CE2057" s="46"/>
      <c r="CF2057" s="40"/>
      <c r="CG2057" s="40"/>
      <c r="CH2057" s="40"/>
      <c r="CI2057" s="36"/>
      <c r="CJ2057" s="47"/>
      <c r="CK2057" s="40"/>
      <c r="CL2057" s="40"/>
      <c r="CM2057" s="40"/>
      <c r="CN2057" s="40"/>
    </row>
    <row r="2058" spans="1:92" ht="42.75" hidden="1">
      <c r="A2058" s="49" t="str">
        <f t="shared" si="393"/>
        <v>SIN GESTIÓN</v>
      </c>
      <c r="B2058" s="58"/>
      <c r="C2058" s="37"/>
      <c r="D2058" s="37"/>
      <c r="E2058" s="49" t="str">
        <f t="shared" si="394"/>
        <v>PENDIENTE NOTIFICACIÓN</v>
      </c>
      <c r="F2058" s="141" t="str">
        <f t="shared" si="395"/>
        <v>PENDIENTE NOTIFICACIÓN</v>
      </c>
      <c r="G2058" s="49" t="str">
        <f t="shared" si="396"/>
        <v/>
      </c>
      <c r="H2058" s="51" t="str">
        <f ca="1">IF(
L2058="",
"",
IF(
NETWORKDAYS(L2058,IF(M2058&lt;&gt;"",M2058,TODAY()),FESTIVOS_CO!A:A)&gt;2,
"VENCIDO",
IF(
NETWORKDAYS(L2058,IF(M2058&lt;&gt;"",M2058,TODAY()),FESTIVOS_CO!A:A)=2,
"ALERTA",
"A TIEMPO"
)))</f>
        <v/>
      </c>
      <c r="I2058" s="40"/>
      <c r="J2058" s="36"/>
      <c r="K2058" s="37"/>
      <c r="L2058" s="50"/>
      <c r="M2058" s="37"/>
      <c r="N2058" s="52"/>
      <c r="O2058" s="52"/>
      <c r="P2058" s="36"/>
      <c r="Q2058" s="36"/>
      <c r="R2058" s="40"/>
      <c r="S2058" s="36"/>
      <c r="T2058" s="40"/>
      <c r="U2058" s="40"/>
      <c r="V2058" s="81"/>
      <c r="W2058" s="40"/>
      <c r="X2058" s="40"/>
      <c r="Y2058" s="40"/>
      <c r="Z2058" s="38" t="str">
        <f>IFERROR(VLOOKUP(Y2058,DIRECTORIO!A:B,2,FALSE),"")</f>
        <v/>
      </c>
      <c r="AA2058" s="40"/>
      <c r="AB2058" s="40"/>
      <c r="AC2058" s="40"/>
      <c r="AD2058" s="40"/>
      <c r="AE2058" s="40"/>
      <c r="AF2058" s="40"/>
      <c r="AG2058" s="41" t="s">
        <v>109</v>
      </c>
      <c r="AH2058" s="42"/>
      <c r="AI2058" s="54" t="str">
        <f t="shared" ca="1" si="397"/>
        <v>PENDIENTE NOTIFICACIÓN ELECTRÓNICA</v>
      </c>
      <c r="AJ2058" s="37"/>
      <c r="AK2058" s="37"/>
      <c r="AL2058" s="37"/>
      <c r="AM2058" s="53" t="str">
        <f>IF(AK2058="","",WORKDAY(AK2058,5,FESTIVOS_CO!A:A))</f>
        <v/>
      </c>
      <c r="AN2058" s="37"/>
      <c r="AO2058" s="37"/>
      <c r="AP2058" s="54" t="str">
        <f t="shared" ca="1" si="390"/>
        <v>NO APLICA</v>
      </c>
      <c r="AQ2058" s="36"/>
      <c r="AR2058" s="43"/>
      <c r="AS2058" s="37"/>
      <c r="AT2058" s="36"/>
      <c r="AU2058" s="37"/>
      <c r="AV2058" s="36"/>
      <c r="AW2058" s="36"/>
      <c r="AX2058" s="37"/>
      <c r="AY2058" s="140" t="str">
        <f>IF(AU2058="","",WORKDAY(AU2058,5,FESTIVOS_CO!A:A))</f>
        <v/>
      </c>
      <c r="AZ2058" s="54" t="str">
        <f t="shared" ref="AZ2058:AZ2121" ca="1" si="399">IF(
AND(BB2058="SI",BC2058&lt;&gt;"",BD2058&lt;&gt;""),
"NOTIFICACIÓN PERSONAL COMPLETA",
IF(
AND(AO2058="",AX2058="",BQ2058="",BC2058&lt;&gt;"",BD2058&lt;&gt;""),
"NOTIFICADO POR CONDUCTA CONCLUYENTE",
IF(AP2058="NO PROCEDE CITACION",
"NO PROCEDE",
IF(AP2058="NO APLICA",
"NO APLICA",
IF(AW2058="NO",
"HACER AVISO",
IF(AQ2058="",
"PENDIENTE GESTIONAR CITACIÓN",
IF(AS2058="",
"PENDIENTE FIRMA",
IF(AR2058="",
"PENDIENTE REVISIÓN",
IF(AT2058="",
"PENDIENTE RADICAR",
"CITACIÓN COMPLETA EN ESPERA PRESENTACION PERSONAL"
)))))))))</f>
        <v>NO APLICA</v>
      </c>
      <c r="BA2058" s="55" t="str">
        <f>IF(AX2058="","",WORKDAY(AX2058,5,FESTIVOS_CO!A:A))</f>
        <v/>
      </c>
      <c r="BB2058" s="39"/>
      <c r="BC2058" s="40"/>
      <c r="BD2058" s="40"/>
      <c r="BE2058" s="56" t="str">
        <f t="shared" ca="1" si="388"/>
        <v>NO APLICA</v>
      </c>
      <c r="BF2058" s="37"/>
      <c r="BG2058" s="45"/>
      <c r="BH2058" s="37"/>
      <c r="BI2058" s="36"/>
      <c r="BJ2058" s="37"/>
      <c r="BK2058" s="36"/>
      <c r="BL2058" s="36"/>
      <c r="BM2058" s="53" t="str">
        <f>IF(BJ2058="","",WORKDAY(BJ2058,5,FESTIVOS_CO!A:A))</f>
        <v/>
      </c>
      <c r="BN2058" s="57" t="str">
        <f t="shared" ca="1" si="398"/>
        <v>PENDIENTE HACER AVISO</v>
      </c>
      <c r="BO2058" s="54" t="str">
        <f t="shared" ca="1" si="391"/>
        <v>EN TRÁMITE NOTIF. POR AVISO</v>
      </c>
      <c r="BP2058" s="37"/>
      <c r="BQ2058" s="53" t="str">
        <f>IF(BP2058="","",WORKDAY(BP2058,5,FESTIVOS_CO!A:A))</f>
        <v/>
      </c>
      <c r="BR2058" s="37"/>
      <c r="BS2058" s="36"/>
      <c r="BT2058" s="38"/>
      <c r="BU2058" s="58" t="e">
        <f>VLOOKUP(BT2058,Hoja2!$C:$D,2,0)</f>
        <v>#N/A</v>
      </c>
      <c r="BV2058" s="80" t="str">
        <f>IF(
AND(AO2058="",BD2058="",BQ2058=""),
"EN PROCESO NOTIFICACION / COMUNICACION",
IF(
BT2058="",
"NO APLICA",
IF(
BU2058=60,
IF(AO2058&lt;&gt;"",AO2058,IF(BD2058&lt;&gt;"",BD2058,BQ2058))+60,
WORKDAY(
IF(AO2058&lt;&gt;"",AO2058,IF(BD2058&lt;&gt;"",BD2058,BQ2058)),
BU2058,
FESTIVOS_CO!A:A
)
)
))</f>
        <v>EN PROCESO NOTIFICACION / COMUNICACION</v>
      </c>
      <c r="BW2058" s="44"/>
      <c r="BX2058" s="53"/>
      <c r="BY2058" s="45"/>
      <c r="BZ2058" s="37"/>
      <c r="CA2058" s="54" t="str">
        <f t="shared" si="392"/>
        <v>PENDIENTE EJECUTORIA</v>
      </c>
      <c r="CB2058" s="59" t="str">
        <f t="shared" si="389"/>
        <v/>
      </c>
      <c r="CC2058" s="36"/>
      <c r="CD2058" s="40"/>
      <c r="CE2058" s="46"/>
      <c r="CF2058" s="40"/>
      <c r="CG2058" s="40"/>
      <c r="CH2058" s="40"/>
      <c r="CI2058" s="36"/>
      <c r="CJ2058" s="47"/>
      <c r="CK2058" s="40"/>
      <c r="CL2058" s="40"/>
      <c r="CM2058" s="40"/>
      <c r="CN2058" s="40"/>
    </row>
    <row r="2059" spans="1:92" ht="42.75" hidden="1">
      <c r="A2059" s="49" t="str">
        <f t="shared" si="393"/>
        <v>SIN GESTIÓN</v>
      </c>
      <c r="B2059" s="58"/>
      <c r="C2059" s="37"/>
      <c r="D2059" s="37"/>
      <c r="E2059" s="49" t="str">
        <f t="shared" si="394"/>
        <v>PENDIENTE NOTIFICACIÓN</v>
      </c>
      <c r="F2059" s="141" t="str">
        <f t="shared" si="395"/>
        <v>PENDIENTE NOTIFICACIÓN</v>
      </c>
      <c r="G2059" s="49" t="str">
        <f t="shared" si="396"/>
        <v/>
      </c>
      <c r="H2059" s="51" t="str">
        <f ca="1">IF(
L2059="",
"",
IF(
NETWORKDAYS(L2059,IF(M2059&lt;&gt;"",M2059,TODAY()),FESTIVOS_CO!A:A)&gt;2,
"VENCIDO",
IF(
NETWORKDAYS(L2059,IF(M2059&lt;&gt;"",M2059,TODAY()),FESTIVOS_CO!A:A)=2,
"ALERTA",
"A TIEMPO"
)))</f>
        <v/>
      </c>
      <c r="I2059" s="40"/>
      <c r="J2059" s="36"/>
      <c r="K2059" s="37"/>
      <c r="L2059" s="50"/>
      <c r="M2059" s="37"/>
      <c r="N2059" s="52"/>
      <c r="O2059" s="52"/>
      <c r="P2059" s="36"/>
      <c r="Q2059" s="36"/>
      <c r="R2059" s="40"/>
      <c r="S2059" s="36"/>
      <c r="T2059" s="40"/>
      <c r="U2059" s="40"/>
      <c r="V2059" s="81"/>
      <c r="W2059" s="40"/>
      <c r="X2059" s="40"/>
      <c r="Y2059" s="40"/>
      <c r="Z2059" s="38" t="str">
        <f>IFERROR(VLOOKUP(Y2059,DIRECTORIO!A:B,2,FALSE),"")</f>
        <v/>
      </c>
      <c r="AA2059" s="40"/>
      <c r="AB2059" s="40"/>
      <c r="AC2059" s="40"/>
      <c r="AD2059" s="40"/>
      <c r="AE2059" s="40"/>
      <c r="AF2059" s="40"/>
      <c r="AG2059" s="41" t="s">
        <v>109</v>
      </c>
      <c r="AH2059" s="42"/>
      <c r="AI2059" s="54" t="str">
        <f t="shared" ca="1" si="397"/>
        <v>PENDIENTE NOTIFICACIÓN ELECTRÓNICA</v>
      </c>
      <c r="AJ2059" s="37"/>
      <c r="AK2059" s="37"/>
      <c r="AL2059" s="37"/>
      <c r="AM2059" s="53" t="str">
        <f>IF(AK2059="","",WORKDAY(AK2059,5,FESTIVOS_CO!A:A))</f>
        <v/>
      </c>
      <c r="AN2059" s="37"/>
      <c r="AO2059" s="37"/>
      <c r="AP2059" s="54" t="str">
        <f t="shared" ca="1" si="390"/>
        <v>NO APLICA</v>
      </c>
      <c r="AQ2059" s="36"/>
      <c r="AR2059" s="43"/>
      <c r="AS2059" s="37"/>
      <c r="AT2059" s="36"/>
      <c r="AU2059" s="37"/>
      <c r="AV2059" s="36"/>
      <c r="AW2059" s="36"/>
      <c r="AX2059" s="37"/>
      <c r="AY2059" s="140" t="str">
        <f>IF(AU2059="","",WORKDAY(AU2059,5,FESTIVOS_CO!A:A))</f>
        <v/>
      </c>
      <c r="AZ2059" s="54" t="str">
        <f t="shared" ca="1" si="399"/>
        <v>NO APLICA</v>
      </c>
      <c r="BA2059" s="55" t="str">
        <f>IF(AX2059="","",WORKDAY(AX2059,5,FESTIVOS_CO!A:A))</f>
        <v/>
      </c>
      <c r="BB2059" s="39"/>
      <c r="BC2059" s="40"/>
      <c r="BD2059" s="40"/>
      <c r="BE2059" s="56" t="str">
        <f t="shared" ca="1" si="388"/>
        <v>NO APLICA</v>
      </c>
      <c r="BF2059" s="37"/>
      <c r="BG2059" s="45"/>
      <c r="BH2059" s="37"/>
      <c r="BI2059" s="36"/>
      <c r="BJ2059" s="37"/>
      <c r="BK2059" s="36"/>
      <c r="BL2059" s="36"/>
      <c r="BM2059" s="53" t="str">
        <f>IF(BJ2059="","",WORKDAY(BJ2059,5,FESTIVOS_CO!A:A))</f>
        <v/>
      </c>
      <c r="BN2059" s="57" t="str">
        <f t="shared" ca="1" si="398"/>
        <v>PENDIENTE HACER AVISO</v>
      </c>
      <c r="BO2059" s="54" t="str">
        <f t="shared" ca="1" si="391"/>
        <v>EN TRÁMITE NOTIF. POR AVISO</v>
      </c>
      <c r="BP2059" s="37"/>
      <c r="BQ2059" s="53" t="str">
        <f>IF(BP2059="","",WORKDAY(BP2059,5,FESTIVOS_CO!A:A))</f>
        <v/>
      </c>
      <c r="BR2059" s="37"/>
      <c r="BS2059" s="36"/>
      <c r="BT2059" s="38"/>
      <c r="BU2059" s="58" t="e">
        <f>VLOOKUP(BT2059,Hoja2!$C:$D,2,0)</f>
        <v>#N/A</v>
      </c>
      <c r="BV2059" s="80" t="str">
        <f>IF(
AND(AO2059="",BD2059="",BQ2059=""),
"EN PROCESO NOTIFICACION / COMUNICACION",
IF(
BT2059="",
"NO APLICA",
IF(
BU2059=60,
IF(AO2059&lt;&gt;"",AO2059,IF(BD2059&lt;&gt;"",BD2059,BQ2059))+60,
WORKDAY(
IF(AO2059&lt;&gt;"",AO2059,IF(BD2059&lt;&gt;"",BD2059,BQ2059)),
BU2059,
FESTIVOS_CO!A:A
)
)
))</f>
        <v>EN PROCESO NOTIFICACION / COMUNICACION</v>
      </c>
      <c r="BW2059" s="44"/>
      <c r="BX2059" s="53"/>
      <c r="BY2059" s="45"/>
      <c r="BZ2059" s="37"/>
      <c r="CA2059" s="54" t="str">
        <f t="shared" si="392"/>
        <v>PENDIENTE EJECUTORIA</v>
      </c>
      <c r="CB2059" s="59" t="str">
        <f t="shared" si="389"/>
        <v/>
      </c>
      <c r="CC2059" s="36"/>
      <c r="CD2059" s="40"/>
      <c r="CE2059" s="46"/>
      <c r="CF2059" s="40"/>
      <c r="CG2059" s="40"/>
      <c r="CH2059" s="40"/>
      <c r="CI2059" s="36"/>
      <c r="CJ2059" s="47"/>
      <c r="CK2059" s="40"/>
      <c r="CL2059" s="40"/>
      <c r="CM2059" s="40"/>
      <c r="CN2059" s="40"/>
    </row>
    <row r="2060" spans="1:92" ht="42.75" hidden="1">
      <c r="A2060" s="49" t="str">
        <f t="shared" si="393"/>
        <v>SIN GESTIÓN</v>
      </c>
      <c r="B2060" s="58"/>
      <c r="C2060" s="37"/>
      <c r="D2060" s="37"/>
      <c r="E2060" s="49" t="str">
        <f t="shared" si="394"/>
        <v>PENDIENTE NOTIFICACIÓN</v>
      </c>
      <c r="F2060" s="141" t="str">
        <f t="shared" si="395"/>
        <v>PENDIENTE NOTIFICACIÓN</v>
      </c>
      <c r="G2060" s="49" t="str">
        <f t="shared" si="396"/>
        <v/>
      </c>
      <c r="H2060" s="51" t="str">
        <f ca="1">IF(
L2060="",
"",
IF(
NETWORKDAYS(L2060,IF(M2060&lt;&gt;"",M2060,TODAY()),FESTIVOS_CO!A:A)&gt;2,
"VENCIDO",
IF(
NETWORKDAYS(L2060,IF(M2060&lt;&gt;"",M2060,TODAY()),FESTIVOS_CO!A:A)=2,
"ALERTA",
"A TIEMPO"
)))</f>
        <v/>
      </c>
      <c r="I2060" s="40"/>
      <c r="J2060" s="36"/>
      <c r="K2060" s="37"/>
      <c r="L2060" s="50"/>
      <c r="M2060" s="37"/>
      <c r="N2060" s="52"/>
      <c r="O2060" s="52"/>
      <c r="P2060" s="36"/>
      <c r="Q2060" s="36"/>
      <c r="R2060" s="40"/>
      <c r="S2060" s="36"/>
      <c r="T2060" s="40"/>
      <c r="U2060" s="40"/>
      <c r="V2060" s="81"/>
      <c r="W2060" s="40"/>
      <c r="X2060" s="40"/>
      <c r="Y2060" s="40"/>
      <c r="Z2060" s="38" t="str">
        <f>IFERROR(VLOOKUP(Y2060,DIRECTORIO!A:B,2,FALSE),"")</f>
        <v/>
      </c>
      <c r="AA2060" s="40"/>
      <c r="AB2060" s="40"/>
      <c r="AC2060" s="40"/>
      <c r="AD2060" s="40"/>
      <c r="AE2060" s="40"/>
      <c r="AF2060" s="40"/>
      <c r="AG2060" s="41" t="s">
        <v>109</v>
      </c>
      <c r="AH2060" s="42"/>
      <c r="AI2060" s="54" t="str">
        <f t="shared" ca="1" si="397"/>
        <v>PENDIENTE NOTIFICACIÓN ELECTRÓNICA</v>
      </c>
      <c r="AJ2060" s="37"/>
      <c r="AK2060" s="37"/>
      <c r="AL2060" s="37"/>
      <c r="AM2060" s="53" t="str">
        <f>IF(AK2060="","",WORKDAY(AK2060,5,FESTIVOS_CO!A:A))</f>
        <v/>
      </c>
      <c r="AN2060" s="37"/>
      <c r="AO2060" s="37"/>
      <c r="AP2060" s="54" t="str">
        <f t="shared" ca="1" si="390"/>
        <v>NO APLICA</v>
      </c>
      <c r="AQ2060" s="36"/>
      <c r="AR2060" s="43"/>
      <c r="AS2060" s="37"/>
      <c r="AT2060" s="36"/>
      <c r="AU2060" s="37"/>
      <c r="AV2060" s="36"/>
      <c r="AW2060" s="36"/>
      <c r="AX2060" s="37"/>
      <c r="AY2060" s="140" t="str">
        <f>IF(AU2060="","",WORKDAY(AU2060,5,FESTIVOS_CO!A:A))</f>
        <v/>
      </c>
      <c r="AZ2060" s="54" t="str">
        <f t="shared" ca="1" si="399"/>
        <v>NO APLICA</v>
      </c>
      <c r="BA2060" s="55" t="str">
        <f>IF(AX2060="","",WORKDAY(AX2060,5,FESTIVOS_CO!A:A))</f>
        <v/>
      </c>
      <c r="BB2060" s="39"/>
      <c r="BC2060" s="40"/>
      <c r="BD2060" s="40"/>
      <c r="BE2060" s="56" t="str">
        <f t="shared" ca="1" si="388"/>
        <v>NO APLICA</v>
      </c>
      <c r="BF2060" s="37"/>
      <c r="BG2060" s="45"/>
      <c r="BH2060" s="37"/>
      <c r="BI2060" s="36"/>
      <c r="BJ2060" s="37"/>
      <c r="BK2060" s="36"/>
      <c r="BL2060" s="36"/>
      <c r="BM2060" s="53" t="str">
        <f>IF(BJ2060="","",WORKDAY(BJ2060,5,FESTIVOS_CO!A:A))</f>
        <v/>
      </c>
      <c r="BN2060" s="57" t="str">
        <f t="shared" ca="1" si="398"/>
        <v>PENDIENTE HACER AVISO</v>
      </c>
      <c r="BO2060" s="54" t="str">
        <f t="shared" ca="1" si="391"/>
        <v>EN TRÁMITE NOTIF. POR AVISO</v>
      </c>
      <c r="BP2060" s="37"/>
      <c r="BQ2060" s="53" t="str">
        <f>IF(BP2060="","",WORKDAY(BP2060,5,FESTIVOS_CO!A:A))</f>
        <v/>
      </c>
      <c r="BR2060" s="37"/>
      <c r="BS2060" s="36"/>
      <c r="BT2060" s="38"/>
      <c r="BU2060" s="58" t="e">
        <f>VLOOKUP(BT2060,Hoja2!$C:$D,2,0)</f>
        <v>#N/A</v>
      </c>
      <c r="BV2060" s="80" t="str">
        <f>IF(
AND(AO2060="",BD2060="",BQ2060=""),
"EN PROCESO NOTIFICACION / COMUNICACION",
IF(
BT2060="",
"NO APLICA",
IF(
BU2060=60,
IF(AO2060&lt;&gt;"",AO2060,IF(BD2060&lt;&gt;"",BD2060,BQ2060))+60,
WORKDAY(
IF(AO2060&lt;&gt;"",AO2060,IF(BD2060&lt;&gt;"",BD2060,BQ2060)),
BU2060,
FESTIVOS_CO!A:A
)
)
))</f>
        <v>EN PROCESO NOTIFICACION / COMUNICACION</v>
      </c>
      <c r="BW2060" s="44"/>
      <c r="BX2060" s="53"/>
      <c r="BY2060" s="45"/>
      <c r="BZ2060" s="37"/>
      <c r="CA2060" s="54" t="str">
        <f t="shared" si="392"/>
        <v>PENDIENTE EJECUTORIA</v>
      </c>
      <c r="CB2060" s="59" t="str">
        <f t="shared" si="389"/>
        <v/>
      </c>
      <c r="CC2060" s="36"/>
      <c r="CD2060" s="40"/>
      <c r="CE2060" s="46"/>
      <c r="CF2060" s="40"/>
      <c r="CG2060" s="40"/>
      <c r="CH2060" s="40"/>
      <c r="CI2060" s="36"/>
      <c r="CJ2060" s="47"/>
      <c r="CK2060" s="40"/>
      <c r="CL2060" s="40"/>
      <c r="CM2060" s="40"/>
      <c r="CN2060" s="40"/>
    </row>
    <row r="2061" spans="1:92" ht="42.75" hidden="1">
      <c r="A2061" s="49" t="str">
        <f t="shared" si="393"/>
        <v>SIN GESTIÓN</v>
      </c>
      <c r="B2061" s="58"/>
      <c r="C2061" s="37"/>
      <c r="D2061" s="37"/>
      <c r="E2061" s="49" t="str">
        <f t="shared" si="394"/>
        <v>PENDIENTE NOTIFICACIÓN</v>
      </c>
      <c r="F2061" s="141" t="str">
        <f t="shared" si="395"/>
        <v>PENDIENTE NOTIFICACIÓN</v>
      </c>
      <c r="G2061" s="49" t="str">
        <f t="shared" si="396"/>
        <v/>
      </c>
      <c r="H2061" s="51" t="str">
        <f ca="1">IF(
L2061="",
"",
IF(
NETWORKDAYS(L2061,IF(M2061&lt;&gt;"",M2061,TODAY()),FESTIVOS_CO!A:A)&gt;2,
"VENCIDO",
IF(
NETWORKDAYS(L2061,IF(M2061&lt;&gt;"",M2061,TODAY()),FESTIVOS_CO!A:A)=2,
"ALERTA",
"A TIEMPO"
)))</f>
        <v/>
      </c>
      <c r="I2061" s="40"/>
      <c r="J2061" s="36"/>
      <c r="K2061" s="37"/>
      <c r="L2061" s="50"/>
      <c r="M2061" s="37"/>
      <c r="N2061" s="52"/>
      <c r="O2061" s="52"/>
      <c r="P2061" s="36"/>
      <c r="Q2061" s="36"/>
      <c r="R2061" s="40"/>
      <c r="S2061" s="36"/>
      <c r="T2061" s="40"/>
      <c r="U2061" s="40"/>
      <c r="V2061" s="81"/>
      <c r="W2061" s="40"/>
      <c r="X2061" s="40"/>
      <c r="Y2061" s="40"/>
      <c r="Z2061" s="38" t="str">
        <f>IFERROR(VLOOKUP(Y2061,DIRECTORIO!A:B,2,FALSE),"")</f>
        <v/>
      </c>
      <c r="AA2061" s="40"/>
      <c r="AB2061" s="40"/>
      <c r="AC2061" s="40"/>
      <c r="AD2061" s="40"/>
      <c r="AE2061" s="40"/>
      <c r="AF2061" s="40"/>
      <c r="AG2061" s="41" t="s">
        <v>109</v>
      </c>
      <c r="AH2061" s="42"/>
      <c r="AI2061" s="54" t="str">
        <f t="shared" ca="1" si="397"/>
        <v>PENDIENTE NOTIFICACIÓN ELECTRÓNICA</v>
      </c>
      <c r="AJ2061" s="37"/>
      <c r="AK2061" s="37"/>
      <c r="AL2061" s="37"/>
      <c r="AM2061" s="53" t="str">
        <f>IF(AK2061="","",WORKDAY(AK2061,5,FESTIVOS_CO!A:A))</f>
        <v/>
      </c>
      <c r="AN2061" s="37"/>
      <c r="AO2061" s="37"/>
      <c r="AP2061" s="54" t="str">
        <f t="shared" ca="1" si="390"/>
        <v>NO APLICA</v>
      </c>
      <c r="AQ2061" s="36"/>
      <c r="AR2061" s="43"/>
      <c r="AS2061" s="37"/>
      <c r="AT2061" s="36"/>
      <c r="AU2061" s="37"/>
      <c r="AV2061" s="36"/>
      <c r="AW2061" s="36"/>
      <c r="AX2061" s="37"/>
      <c r="AY2061" s="140" t="str">
        <f>IF(AU2061="","",WORKDAY(AU2061,5,FESTIVOS_CO!A:A))</f>
        <v/>
      </c>
      <c r="AZ2061" s="54" t="str">
        <f t="shared" ca="1" si="399"/>
        <v>NO APLICA</v>
      </c>
      <c r="BA2061" s="55" t="str">
        <f>IF(AX2061="","",WORKDAY(AX2061,5,FESTIVOS_CO!A:A))</f>
        <v/>
      </c>
      <c r="BB2061" s="39"/>
      <c r="BC2061" s="40"/>
      <c r="BD2061" s="40"/>
      <c r="BE2061" s="56" t="str">
        <f t="shared" ca="1" si="388"/>
        <v>NO APLICA</v>
      </c>
      <c r="BF2061" s="37"/>
      <c r="BG2061" s="45"/>
      <c r="BH2061" s="37"/>
      <c r="BI2061" s="36"/>
      <c r="BJ2061" s="37"/>
      <c r="BK2061" s="36"/>
      <c r="BL2061" s="36"/>
      <c r="BM2061" s="53" t="str">
        <f>IF(BJ2061="","",WORKDAY(BJ2061,5,FESTIVOS_CO!A:A))</f>
        <v/>
      </c>
      <c r="BN2061" s="57" t="str">
        <f t="shared" ca="1" si="398"/>
        <v>PENDIENTE HACER AVISO</v>
      </c>
      <c r="BO2061" s="54" t="str">
        <f t="shared" ca="1" si="391"/>
        <v>EN TRÁMITE NOTIF. POR AVISO</v>
      </c>
      <c r="BP2061" s="37"/>
      <c r="BQ2061" s="53" t="str">
        <f>IF(BP2061="","",WORKDAY(BP2061,5,FESTIVOS_CO!A:A))</f>
        <v/>
      </c>
      <c r="BR2061" s="37"/>
      <c r="BS2061" s="36"/>
      <c r="BT2061" s="38"/>
      <c r="BU2061" s="58" t="e">
        <f>VLOOKUP(BT2061,Hoja2!$C:$D,2,0)</f>
        <v>#N/A</v>
      </c>
      <c r="BV2061" s="80" t="str">
        <f>IF(
AND(AO2061="",BD2061="",BQ2061=""),
"EN PROCESO NOTIFICACION / COMUNICACION",
IF(
BT2061="",
"NO APLICA",
IF(
BU2061=60,
IF(AO2061&lt;&gt;"",AO2061,IF(BD2061&lt;&gt;"",BD2061,BQ2061))+60,
WORKDAY(
IF(AO2061&lt;&gt;"",AO2061,IF(BD2061&lt;&gt;"",BD2061,BQ2061)),
BU2061,
FESTIVOS_CO!A:A
)
)
))</f>
        <v>EN PROCESO NOTIFICACION / COMUNICACION</v>
      </c>
      <c r="BW2061" s="44"/>
      <c r="BX2061" s="53"/>
      <c r="BY2061" s="45"/>
      <c r="BZ2061" s="37"/>
      <c r="CA2061" s="54" t="str">
        <f t="shared" si="392"/>
        <v>PENDIENTE EJECUTORIA</v>
      </c>
      <c r="CB2061" s="59" t="str">
        <f t="shared" si="389"/>
        <v/>
      </c>
      <c r="CC2061" s="36"/>
      <c r="CD2061" s="40"/>
      <c r="CE2061" s="46"/>
      <c r="CF2061" s="40"/>
      <c r="CG2061" s="40"/>
      <c r="CH2061" s="40"/>
      <c r="CI2061" s="36"/>
      <c r="CJ2061" s="47"/>
      <c r="CK2061" s="40"/>
      <c r="CL2061" s="40"/>
      <c r="CM2061" s="40"/>
      <c r="CN2061" s="40"/>
    </row>
    <row r="2062" spans="1:92" ht="42.75" hidden="1">
      <c r="A2062" s="49" t="str">
        <f t="shared" si="393"/>
        <v>SIN GESTIÓN</v>
      </c>
      <c r="B2062" s="58"/>
      <c r="C2062" s="37"/>
      <c r="D2062" s="37"/>
      <c r="E2062" s="49" t="str">
        <f t="shared" si="394"/>
        <v>PENDIENTE NOTIFICACIÓN</v>
      </c>
      <c r="F2062" s="141" t="str">
        <f t="shared" si="395"/>
        <v>PENDIENTE NOTIFICACIÓN</v>
      </c>
      <c r="G2062" s="49" t="str">
        <f t="shared" si="396"/>
        <v/>
      </c>
      <c r="H2062" s="51" t="str">
        <f ca="1">IF(
L2062="",
"",
IF(
NETWORKDAYS(L2062,IF(M2062&lt;&gt;"",M2062,TODAY()),FESTIVOS_CO!A:A)&gt;2,
"VENCIDO",
IF(
NETWORKDAYS(L2062,IF(M2062&lt;&gt;"",M2062,TODAY()),FESTIVOS_CO!A:A)=2,
"ALERTA",
"A TIEMPO"
)))</f>
        <v/>
      </c>
      <c r="I2062" s="40"/>
      <c r="J2062" s="36"/>
      <c r="K2062" s="37"/>
      <c r="L2062" s="50"/>
      <c r="M2062" s="37"/>
      <c r="N2062" s="52"/>
      <c r="O2062" s="52"/>
      <c r="P2062" s="36"/>
      <c r="Q2062" s="36"/>
      <c r="R2062" s="40"/>
      <c r="S2062" s="36"/>
      <c r="T2062" s="40"/>
      <c r="U2062" s="40"/>
      <c r="V2062" s="81"/>
      <c r="W2062" s="40"/>
      <c r="X2062" s="40"/>
      <c r="Y2062" s="40"/>
      <c r="Z2062" s="38" t="str">
        <f>IFERROR(VLOOKUP(Y2062,DIRECTORIO!A:B,2,FALSE),"")</f>
        <v/>
      </c>
      <c r="AA2062" s="40"/>
      <c r="AB2062" s="40"/>
      <c r="AC2062" s="40"/>
      <c r="AD2062" s="40"/>
      <c r="AE2062" s="40"/>
      <c r="AF2062" s="40"/>
      <c r="AG2062" s="41" t="s">
        <v>109</v>
      </c>
      <c r="AH2062" s="42"/>
      <c r="AI2062" s="54" t="str">
        <f t="shared" ca="1" si="397"/>
        <v>PENDIENTE NOTIFICACIÓN ELECTRÓNICA</v>
      </c>
      <c r="AJ2062" s="37"/>
      <c r="AK2062" s="37"/>
      <c r="AL2062" s="37"/>
      <c r="AM2062" s="53" t="str">
        <f>IF(AK2062="","",WORKDAY(AK2062,5,FESTIVOS_CO!A:A))</f>
        <v/>
      </c>
      <c r="AN2062" s="37"/>
      <c r="AO2062" s="37"/>
      <c r="AP2062" s="54" t="str">
        <f t="shared" ca="1" si="390"/>
        <v>NO APLICA</v>
      </c>
      <c r="AQ2062" s="36"/>
      <c r="AR2062" s="43"/>
      <c r="AS2062" s="37"/>
      <c r="AT2062" s="36"/>
      <c r="AU2062" s="37"/>
      <c r="AV2062" s="36"/>
      <c r="AW2062" s="36"/>
      <c r="AX2062" s="37"/>
      <c r="AY2062" s="140" t="str">
        <f>IF(AU2062="","",WORKDAY(AU2062,5,FESTIVOS_CO!A:A))</f>
        <v/>
      </c>
      <c r="AZ2062" s="54" t="str">
        <f t="shared" ca="1" si="399"/>
        <v>NO APLICA</v>
      </c>
      <c r="BA2062" s="55" t="str">
        <f>IF(AX2062="","",WORKDAY(AX2062,5,FESTIVOS_CO!A:A))</f>
        <v/>
      </c>
      <c r="BB2062" s="39"/>
      <c r="BC2062" s="40"/>
      <c r="BD2062" s="40"/>
      <c r="BE2062" s="56" t="str">
        <f t="shared" ca="1" si="388"/>
        <v>NO APLICA</v>
      </c>
      <c r="BF2062" s="37"/>
      <c r="BG2062" s="45"/>
      <c r="BH2062" s="37"/>
      <c r="BI2062" s="36"/>
      <c r="BJ2062" s="37"/>
      <c r="BK2062" s="36"/>
      <c r="BL2062" s="36"/>
      <c r="BM2062" s="53" t="str">
        <f>IF(BJ2062="","",WORKDAY(BJ2062,5,FESTIVOS_CO!A:A))</f>
        <v/>
      </c>
      <c r="BN2062" s="57" t="str">
        <f t="shared" ca="1" si="398"/>
        <v>PENDIENTE HACER AVISO</v>
      </c>
      <c r="BO2062" s="54" t="str">
        <f t="shared" ca="1" si="391"/>
        <v>EN TRÁMITE NOTIF. POR AVISO</v>
      </c>
      <c r="BP2062" s="37"/>
      <c r="BQ2062" s="53" t="str">
        <f>IF(BP2062="","",WORKDAY(BP2062,5,FESTIVOS_CO!A:A))</f>
        <v/>
      </c>
      <c r="BR2062" s="37"/>
      <c r="BS2062" s="36"/>
      <c r="BT2062" s="38"/>
      <c r="BU2062" s="58" t="e">
        <f>VLOOKUP(BT2062,Hoja2!$C:$D,2,0)</f>
        <v>#N/A</v>
      </c>
      <c r="BV2062" s="80" t="str">
        <f>IF(
AND(AO2062="",BD2062="",BQ2062=""),
"EN PROCESO NOTIFICACION / COMUNICACION",
IF(
BT2062="",
"NO APLICA",
IF(
BU2062=60,
IF(AO2062&lt;&gt;"",AO2062,IF(BD2062&lt;&gt;"",BD2062,BQ2062))+60,
WORKDAY(
IF(AO2062&lt;&gt;"",AO2062,IF(BD2062&lt;&gt;"",BD2062,BQ2062)),
BU2062,
FESTIVOS_CO!A:A
)
)
))</f>
        <v>EN PROCESO NOTIFICACION / COMUNICACION</v>
      </c>
      <c r="BW2062" s="44"/>
      <c r="BX2062" s="53"/>
      <c r="BY2062" s="45"/>
      <c r="BZ2062" s="37"/>
      <c r="CA2062" s="54" t="str">
        <f t="shared" si="392"/>
        <v>PENDIENTE EJECUTORIA</v>
      </c>
      <c r="CB2062" s="59" t="str">
        <f t="shared" si="389"/>
        <v/>
      </c>
      <c r="CC2062" s="36"/>
      <c r="CD2062" s="40"/>
      <c r="CE2062" s="46"/>
      <c r="CF2062" s="40"/>
      <c r="CG2062" s="40"/>
      <c r="CH2062" s="40"/>
      <c r="CI2062" s="36"/>
      <c r="CJ2062" s="47"/>
      <c r="CK2062" s="40"/>
      <c r="CL2062" s="40"/>
      <c r="CM2062" s="40"/>
      <c r="CN2062" s="40"/>
    </row>
    <row r="2063" spans="1:92" ht="42.75" hidden="1">
      <c r="A2063" s="49" t="str">
        <f t="shared" si="393"/>
        <v>SIN GESTIÓN</v>
      </c>
      <c r="B2063" s="58"/>
      <c r="C2063" s="37"/>
      <c r="D2063" s="37"/>
      <c r="E2063" s="49" t="str">
        <f t="shared" si="394"/>
        <v>PENDIENTE NOTIFICACIÓN</v>
      </c>
      <c r="F2063" s="141" t="str">
        <f t="shared" si="395"/>
        <v>PENDIENTE NOTIFICACIÓN</v>
      </c>
      <c r="G2063" s="49" t="str">
        <f t="shared" si="396"/>
        <v/>
      </c>
      <c r="H2063" s="51" t="str">
        <f ca="1">IF(
L2063="",
"",
IF(
NETWORKDAYS(L2063,IF(M2063&lt;&gt;"",M2063,TODAY()),FESTIVOS_CO!A:A)&gt;2,
"VENCIDO",
IF(
NETWORKDAYS(L2063,IF(M2063&lt;&gt;"",M2063,TODAY()),FESTIVOS_CO!A:A)=2,
"ALERTA",
"A TIEMPO"
)))</f>
        <v/>
      </c>
      <c r="I2063" s="40"/>
      <c r="J2063" s="36"/>
      <c r="K2063" s="37"/>
      <c r="L2063" s="50"/>
      <c r="M2063" s="37"/>
      <c r="N2063" s="52"/>
      <c r="O2063" s="52"/>
      <c r="P2063" s="36"/>
      <c r="Q2063" s="36"/>
      <c r="R2063" s="40"/>
      <c r="S2063" s="36"/>
      <c r="T2063" s="40"/>
      <c r="U2063" s="40"/>
      <c r="V2063" s="81"/>
      <c r="W2063" s="40"/>
      <c r="X2063" s="40"/>
      <c r="Y2063" s="40"/>
      <c r="Z2063" s="38" t="str">
        <f>IFERROR(VLOOKUP(Y2063,DIRECTORIO!A:B,2,FALSE),"")</f>
        <v/>
      </c>
      <c r="AA2063" s="40"/>
      <c r="AB2063" s="40"/>
      <c r="AC2063" s="40"/>
      <c r="AD2063" s="40"/>
      <c r="AE2063" s="40"/>
      <c r="AF2063" s="40"/>
      <c r="AG2063" s="41" t="s">
        <v>109</v>
      </c>
      <c r="AH2063" s="42"/>
      <c r="AI2063" s="54" t="str">
        <f t="shared" ca="1" si="397"/>
        <v>PENDIENTE NOTIFICACIÓN ELECTRÓNICA</v>
      </c>
      <c r="AJ2063" s="37"/>
      <c r="AK2063" s="37"/>
      <c r="AL2063" s="37"/>
      <c r="AM2063" s="53" t="str">
        <f>IF(AK2063="","",WORKDAY(AK2063,5,FESTIVOS_CO!A:A))</f>
        <v/>
      </c>
      <c r="AN2063" s="37"/>
      <c r="AO2063" s="37"/>
      <c r="AP2063" s="54" t="str">
        <f t="shared" ca="1" si="390"/>
        <v>NO APLICA</v>
      </c>
      <c r="AQ2063" s="36"/>
      <c r="AR2063" s="43"/>
      <c r="AS2063" s="37"/>
      <c r="AT2063" s="36"/>
      <c r="AU2063" s="37"/>
      <c r="AV2063" s="36"/>
      <c r="AW2063" s="36"/>
      <c r="AX2063" s="37"/>
      <c r="AY2063" s="140" t="str">
        <f>IF(AU2063="","",WORKDAY(AU2063,5,FESTIVOS_CO!A:A))</f>
        <v/>
      </c>
      <c r="AZ2063" s="54" t="str">
        <f t="shared" ca="1" si="399"/>
        <v>NO APLICA</v>
      </c>
      <c r="BA2063" s="55" t="str">
        <f>IF(AX2063="","",WORKDAY(AX2063,5,FESTIVOS_CO!A:A))</f>
        <v/>
      </c>
      <c r="BB2063" s="39"/>
      <c r="BC2063" s="40"/>
      <c r="BD2063" s="40"/>
      <c r="BE2063" s="56" t="str">
        <f t="shared" ca="1" si="388"/>
        <v>NO APLICA</v>
      </c>
      <c r="BF2063" s="37"/>
      <c r="BG2063" s="45"/>
      <c r="BH2063" s="37"/>
      <c r="BI2063" s="36"/>
      <c r="BJ2063" s="37"/>
      <c r="BK2063" s="36"/>
      <c r="BL2063" s="36"/>
      <c r="BM2063" s="53" t="str">
        <f>IF(BJ2063="","",WORKDAY(BJ2063,5,FESTIVOS_CO!A:A))</f>
        <v/>
      </c>
      <c r="BN2063" s="57" t="str">
        <f t="shared" ca="1" si="398"/>
        <v>PENDIENTE HACER AVISO</v>
      </c>
      <c r="BO2063" s="54" t="str">
        <f t="shared" ca="1" si="391"/>
        <v>EN TRÁMITE NOTIF. POR AVISO</v>
      </c>
      <c r="BP2063" s="37"/>
      <c r="BQ2063" s="53" t="str">
        <f>IF(BP2063="","",WORKDAY(BP2063,5,FESTIVOS_CO!A:A))</f>
        <v/>
      </c>
      <c r="BR2063" s="37"/>
      <c r="BS2063" s="36"/>
      <c r="BT2063" s="38"/>
      <c r="BU2063" s="58" t="e">
        <f>VLOOKUP(BT2063,Hoja2!$C:$D,2,0)</f>
        <v>#N/A</v>
      </c>
      <c r="BV2063" s="80" t="str">
        <f>IF(
AND(AO2063="",BD2063="",BQ2063=""),
"EN PROCESO NOTIFICACION / COMUNICACION",
IF(
BT2063="",
"NO APLICA",
IF(
BU2063=60,
IF(AO2063&lt;&gt;"",AO2063,IF(BD2063&lt;&gt;"",BD2063,BQ2063))+60,
WORKDAY(
IF(AO2063&lt;&gt;"",AO2063,IF(BD2063&lt;&gt;"",BD2063,BQ2063)),
BU2063,
FESTIVOS_CO!A:A
)
)
))</f>
        <v>EN PROCESO NOTIFICACION / COMUNICACION</v>
      </c>
      <c r="BW2063" s="44"/>
      <c r="BX2063" s="53"/>
      <c r="BY2063" s="45"/>
      <c r="BZ2063" s="37"/>
      <c r="CA2063" s="54" t="str">
        <f t="shared" si="392"/>
        <v>PENDIENTE EJECUTORIA</v>
      </c>
      <c r="CB2063" s="59" t="str">
        <f t="shared" si="389"/>
        <v/>
      </c>
      <c r="CC2063" s="36"/>
      <c r="CD2063" s="40"/>
      <c r="CE2063" s="46"/>
      <c r="CF2063" s="40"/>
      <c r="CG2063" s="40"/>
      <c r="CH2063" s="40"/>
      <c r="CI2063" s="36"/>
      <c r="CJ2063" s="47"/>
      <c r="CK2063" s="40"/>
      <c r="CL2063" s="40"/>
      <c r="CM2063" s="40"/>
      <c r="CN2063" s="40"/>
    </row>
    <row r="2064" spans="1:92" ht="42.75" hidden="1">
      <c r="A2064" s="49" t="str">
        <f t="shared" si="393"/>
        <v>SIN GESTIÓN</v>
      </c>
      <c r="B2064" s="58"/>
      <c r="C2064" s="37"/>
      <c r="D2064" s="37"/>
      <c r="E2064" s="49" t="str">
        <f t="shared" si="394"/>
        <v>PENDIENTE NOTIFICACIÓN</v>
      </c>
      <c r="F2064" s="141" t="str">
        <f t="shared" si="395"/>
        <v>PENDIENTE NOTIFICACIÓN</v>
      </c>
      <c r="G2064" s="49" t="str">
        <f t="shared" si="396"/>
        <v/>
      </c>
      <c r="H2064" s="51" t="str">
        <f ca="1">IF(
L2064="",
"",
IF(
NETWORKDAYS(L2064,IF(M2064&lt;&gt;"",M2064,TODAY()),FESTIVOS_CO!A:A)&gt;2,
"VENCIDO",
IF(
NETWORKDAYS(L2064,IF(M2064&lt;&gt;"",M2064,TODAY()),FESTIVOS_CO!A:A)=2,
"ALERTA",
"A TIEMPO"
)))</f>
        <v/>
      </c>
      <c r="I2064" s="40"/>
      <c r="J2064" s="36"/>
      <c r="K2064" s="37"/>
      <c r="L2064" s="50"/>
      <c r="M2064" s="37"/>
      <c r="N2064" s="52"/>
      <c r="O2064" s="52"/>
      <c r="P2064" s="36"/>
      <c r="Q2064" s="36"/>
      <c r="R2064" s="40"/>
      <c r="S2064" s="36"/>
      <c r="T2064" s="40"/>
      <c r="U2064" s="40"/>
      <c r="V2064" s="81"/>
      <c r="W2064" s="40"/>
      <c r="X2064" s="40"/>
      <c r="Y2064" s="40"/>
      <c r="Z2064" s="38" t="str">
        <f>IFERROR(VLOOKUP(Y2064,DIRECTORIO!A:B,2,FALSE),"")</f>
        <v/>
      </c>
      <c r="AA2064" s="40"/>
      <c r="AB2064" s="40"/>
      <c r="AC2064" s="40"/>
      <c r="AD2064" s="40"/>
      <c r="AE2064" s="40"/>
      <c r="AF2064" s="40"/>
      <c r="AG2064" s="41" t="s">
        <v>109</v>
      </c>
      <c r="AH2064" s="42"/>
      <c r="AI2064" s="54" t="str">
        <f t="shared" ca="1" si="397"/>
        <v>PENDIENTE NOTIFICACIÓN ELECTRÓNICA</v>
      </c>
      <c r="AJ2064" s="37"/>
      <c r="AK2064" s="37"/>
      <c r="AL2064" s="37"/>
      <c r="AM2064" s="53" t="str">
        <f>IF(AK2064="","",WORKDAY(AK2064,5,FESTIVOS_CO!A:A))</f>
        <v/>
      </c>
      <c r="AN2064" s="37"/>
      <c r="AO2064" s="37"/>
      <c r="AP2064" s="54" t="str">
        <f t="shared" ca="1" si="390"/>
        <v>NO APLICA</v>
      </c>
      <c r="AQ2064" s="36"/>
      <c r="AR2064" s="43"/>
      <c r="AS2064" s="37"/>
      <c r="AT2064" s="36"/>
      <c r="AU2064" s="37"/>
      <c r="AV2064" s="36"/>
      <c r="AW2064" s="36"/>
      <c r="AX2064" s="37"/>
      <c r="AY2064" s="140" t="str">
        <f>IF(AU2064="","",WORKDAY(AU2064,5,FESTIVOS_CO!A:A))</f>
        <v/>
      </c>
      <c r="AZ2064" s="54" t="str">
        <f t="shared" ca="1" si="399"/>
        <v>NO APLICA</v>
      </c>
      <c r="BA2064" s="55" t="str">
        <f>IF(AX2064="","",WORKDAY(AX2064,5,FESTIVOS_CO!A:A))</f>
        <v/>
      </c>
      <c r="BB2064" s="39"/>
      <c r="BC2064" s="40"/>
      <c r="BD2064" s="40"/>
      <c r="BE2064" s="56" t="str">
        <f t="shared" ca="1" si="388"/>
        <v>NO APLICA</v>
      </c>
      <c r="BF2064" s="37"/>
      <c r="BG2064" s="45"/>
      <c r="BH2064" s="37"/>
      <c r="BI2064" s="36"/>
      <c r="BJ2064" s="37"/>
      <c r="BK2064" s="36"/>
      <c r="BL2064" s="36"/>
      <c r="BM2064" s="53" t="str">
        <f>IF(BJ2064="","",WORKDAY(BJ2064,5,FESTIVOS_CO!A:A))</f>
        <v/>
      </c>
      <c r="BN2064" s="57" t="str">
        <f t="shared" ca="1" si="398"/>
        <v>PENDIENTE HACER AVISO</v>
      </c>
      <c r="BO2064" s="54" t="str">
        <f t="shared" ca="1" si="391"/>
        <v>EN TRÁMITE NOTIF. POR AVISO</v>
      </c>
      <c r="BP2064" s="37"/>
      <c r="BQ2064" s="53" t="str">
        <f>IF(BP2064="","",WORKDAY(BP2064,5,FESTIVOS_CO!A:A))</f>
        <v/>
      </c>
      <c r="BR2064" s="37"/>
      <c r="BS2064" s="36"/>
      <c r="BT2064" s="38"/>
      <c r="BU2064" s="58" t="e">
        <f>VLOOKUP(BT2064,Hoja2!$C:$D,2,0)</f>
        <v>#N/A</v>
      </c>
      <c r="BV2064" s="80" t="str">
        <f>IF(
AND(AO2064="",BD2064="",BQ2064=""),
"EN PROCESO NOTIFICACION / COMUNICACION",
IF(
BT2064="",
"NO APLICA",
IF(
BU2064=60,
IF(AO2064&lt;&gt;"",AO2064,IF(BD2064&lt;&gt;"",BD2064,BQ2064))+60,
WORKDAY(
IF(AO2064&lt;&gt;"",AO2064,IF(BD2064&lt;&gt;"",BD2064,BQ2064)),
BU2064,
FESTIVOS_CO!A:A
)
)
))</f>
        <v>EN PROCESO NOTIFICACION / COMUNICACION</v>
      </c>
      <c r="BW2064" s="44"/>
      <c r="BX2064" s="53"/>
      <c r="BY2064" s="45"/>
      <c r="BZ2064" s="37"/>
      <c r="CA2064" s="54" t="str">
        <f t="shared" si="392"/>
        <v>PENDIENTE EJECUTORIA</v>
      </c>
      <c r="CB2064" s="59" t="str">
        <f t="shared" si="389"/>
        <v/>
      </c>
      <c r="CC2064" s="36"/>
      <c r="CD2064" s="40"/>
      <c r="CE2064" s="46"/>
      <c r="CF2064" s="40"/>
      <c r="CG2064" s="40"/>
      <c r="CH2064" s="40"/>
      <c r="CI2064" s="36"/>
      <c r="CJ2064" s="47"/>
      <c r="CK2064" s="40"/>
      <c r="CL2064" s="40"/>
      <c r="CM2064" s="40"/>
      <c r="CN2064" s="40"/>
    </row>
    <row r="2065" spans="1:92" ht="42.75" hidden="1">
      <c r="A2065" s="49" t="str">
        <f t="shared" si="393"/>
        <v>SIN GESTIÓN</v>
      </c>
      <c r="B2065" s="58"/>
      <c r="C2065" s="37"/>
      <c r="D2065" s="37"/>
      <c r="E2065" s="49" t="str">
        <f t="shared" si="394"/>
        <v>PENDIENTE NOTIFICACIÓN</v>
      </c>
      <c r="F2065" s="141" t="str">
        <f t="shared" si="395"/>
        <v>PENDIENTE NOTIFICACIÓN</v>
      </c>
      <c r="G2065" s="49" t="str">
        <f t="shared" si="396"/>
        <v/>
      </c>
      <c r="H2065" s="51" t="str">
        <f ca="1">IF(
L2065="",
"",
IF(
NETWORKDAYS(L2065,IF(M2065&lt;&gt;"",M2065,TODAY()),FESTIVOS_CO!A:A)&gt;2,
"VENCIDO",
IF(
NETWORKDAYS(L2065,IF(M2065&lt;&gt;"",M2065,TODAY()),FESTIVOS_CO!A:A)=2,
"ALERTA",
"A TIEMPO"
)))</f>
        <v/>
      </c>
      <c r="I2065" s="40"/>
      <c r="J2065" s="36"/>
      <c r="K2065" s="37"/>
      <c r="L2065" s="50"/>
      <c r="M2065" s="37"/>
      <c r="N2065" s="52"/>
      <c r="O2065" s="52"/>
      <c r="P2065" s="36"/>
      <c r="Q2065" s="36"/>
      <c r="R2065" s="40"/>
      <c r="S2065" s="36"/>
      <c r="T2065" s="40"/>
      <c r="U2065" s="40"/>
      <c r="V2065" s="81"/>
      <c r="W2065" s="40"/>
      <c r="X2065" s="40"/>
      <c r="Y2065" s="40"/>
      <c r="Z2065" s="38" t="str">
        <f>IFERROR(VLOOKUP(Y2065,DIRECTORIO!A:B,2,FALSE),"")</f>
        <v/>
      </c>
      <c r="AA2065" s="40"/>
      <c r="AB2065" s="40"/>
      <c r="AC2065" s="40"/>
      <c r="AD2065" s="40"/>
      <c r="AE2065" s="40"/>
      <c r="AF2065" s="40"/>
      <c r="AG2065" s="41" t="s">
        <v>109</v>
      </c>
      <c r="AH2065" s="42"/>
      <c r="AI2065" s="54" t="str">
        <f t="shared" ca="1" si="397"/>
        <v>PENDIENTE NOTIFICACIÓN ELECTRÓNICA</v>
      </c>
      <c r="AJ2065" s="37"/>
      <c r="AK2065" s="37"/>
      <c r="AL2065" s="37"/>
      <c r="AM2065" s="53" t="str">
        <f>IF(AK2065="","",WORKDAY(AK2065,5,FESTIVOS_CO!A:A))</f>
        <v/>
      </c>
      <c r="AN2065" s="37"/>
      <c r="AO2065" s="37"/>
      <c r="AP2065" s="54" t="str">
        <f t="shared" ca="1" si="390"/>
        <v>NO APLICA</v>
      </c>
      <c r="AQ2065" s="36"/>
      <c r="AR2065" s="43"/>
      <c r="AS2065" s="37"/>
      <c r="AT2065" s="36"/>
      <c r="AU2065" s="37"/>
      <c r="AV2065" s="36"/>
      <c r="AW2065" s="36"/>
      <c r="AX2065" s="37"/>
      <c r="AY2065" s="140" t="str">
        <f>IF(AU2065="","",WORKDAY(AU2065,5,FESTIVOS_CO!A:A))</f>
        <v/>
      </c>
      <c r="AZ2065" s="54" t="str">
        <f t="shared" ca="1" si="399"/>
        <v>NO APLICA</v>
      </c>
      <c r="BA2065" s="55" t="str">
        <f>IF(AX2065="","",WORKDAY(AX2065,5,FESTIVOS_CO!A:A))</f>
        <v/>
      </c>
      <c r="BB2065" s="39"/>
      <c r="BC2065" s="40"/>
      <c r="BD2065" s="40"/>
      <c r="BE2065" s="56" t="str">
        <f t="shared" ca="1" si="388"/>
        <v>NO APLICA</v>
      </c>
      <c r="BF2065" s="37"/>
      <c r="BG2065" s="45"/>
      <c r="BH2065" s="37"/>
      <c r="BI2065" s="36"/>
      <c r="BJ2065" s="37"/>
      <c r="BK2065" s="36"/>
      <c r="BL2065" s="36"/>
      <c r="BM2065" s="53" t="str">
        <f>IF(BJ2065="","",WORKDAY(BJ2065,5,FESTIVOS_CO!A:A))</f>
        <v/>
      </c>
      <c r="BN2065" s="57" t="str">
        <f t="shared" ca="1" si="398"/>
        <v>PENDIENTE HACER AVISO</v>
      </c>
      <c r="BO2065" s="54" t="str">
        <f t="shared" ca="1" si="391"/>
        <v>EN TRÁMITE NOTIF. POR AVISO</v>
      </c>
      <c r="BP2065" s="37"/>
      <c r="BQ2065" s="53" t="str">
        <f>IF(BP2065="","",WORKDAY(BP2065,5,FESTIVOS_CO!A:A))</f>
        <v/>
      </c>
      <c r="BR2065" s="37"/>
      <c r="BS2065" s="36"/>
      <c r="BT2065" s="38"/>
      <c r="BU2065" s="58" t="e">
        <f>VLOOKUP(BT2065,Hoja2!$C:$D,2,0)</f>
        <v>#N/A</v>
      </c>
      <c r="BV2065" s="80" t="str">
        <f>IF(
AND(AO2065="",BD2065="",BQ2065=""),
"EN PROCESO NOTIFICACION / COMUNICACION",
IF(
BT2065="",
"NO APLICA",
IF(
BU2065=60,
IF(AO2065&lt;&gt;"",AO2065,IF(BD2065&lt;&gt;"",BD2065,BQ2065))+60,
WORKDAY(
IF(AO2065&lt;&gt;"",AO2065,IF(BD2065&lt;&gt;"",BD2065,BQ2065)),
BU2065,
FESTIVOS_CO!A:A
)
)
))</f>
        <v>EN PROCESO NOTIFICACION / COMUNICACION</v>
      </c>
      <c r="BW2065" s="44"/>
      <c r="BX2065" s="53"/>
      <c r="BY2065" s="45"/>
      <c r="BZ2065" s="37"/>
      <c r="CA2065" s="54" t="str">
        <f t="shared" si="392"/>
        <v>PENDIENTE EJECUTORIA</v>
      </c>
      <c r="CB2065" s="59" t="str">
        <f t="shared" si="389"/>
        <v/>
      </c>
      <c r="CC2065" s="36"/>
      <c r="CD2065" s="40"/>
      <c r="CE2065" s="46"/>
      <c r="CF2065" s="40"/>
      <c r="CG2065" s="40"/>
      <c r="CH2065" s="40"/>
      <c r="CI2065" s="36"/>
      <c r="CJ2065" s="47"/>
      <c r="CK2065" s="40"/>
      <c r="CL2065" s="40"/>
      <c r="CM2065" s="40"/>
      <c r="CN2065" s="40"/>
    </row>
    <row r="2066" spans="1:92" ht="42.75" hidden="1">
      <c r="A2066" s="49" t="str">
        <f t="shared" si="393"/>
        <v>SIN GESTIÓN</v>
      </c>
      <c r="B2066" s="58"/>
      <c r="C2066" s="37"/>
      <c r="D2066" s="37"/>
      <c r="E2066" s="49" t="str">
        <f t="shared" si="394"/>
        <v>PENDIENTE NOTIFICACIÓN</v>
      </c>
      <c r="F2066" s="141" t="str">
        <f t="shared" si="395"/>
        <v>PENDIENTE NOTIFICACIÓN</v>
      </c>
      <c r="G2066" s="49" t="str">
        <f t="shared" si="396"/>
        <v/>
      </c>
      <c r="H2066" s="51" t="str">
        <f ca="1">IF(
L2066="",
"",
IF(
NETWORKDAYS(L2066,IF(M2066&lt;&gt;"",M2066,TODAY()),FESTIVOS_CO!A:A)&gt;2,
"VENCIDO",
IF(
NETWORKDAYS(L2066,IF(M2066&lt;&gt;"",M2066,TODAY()),FESTIVOS_CO!A:A)=2,
"ALERTA",
"A TIEMPO"
)))</f>
        <v/>
      </c>
      <c r="I2066" s="40"/>
      <c r="J2066" s="36"/>
      <c r="K2066" s="37"/>
      <c r="L2066" s="50"/>
      <c r="M2066" s="37"/>
      <c r="N2066" s="52"/>
      <c r="O2066" s="52"/>
      <c r="P2066" s="36"/>
      <c r="Q2066" s="36"/>
      <c r="R2066" s="40"/>
      <c r="S2066" s="36"/>
      <c r="T2066" s="40"/>
      <c r="U2066" s="40"/>
      <c r="V2066" s="81"/>
      <c r="W2066" s="40"/>
      <c r="X2066" s="40"/>
      <c r="Y2066" s="40"/>
      <c r="Z2066" s="38" t="str">
        <f>IFERROR(VLOOKUP(Y2066,DIRECTORIO!A:B,2,FALSE),"")</f>
        <v/>
      </c>
      <c r="AA2066" s="40"/>
      <c r="AB2066" s="40"/>
      <c r="AC2066" s="40"/>
      <c r="AD2066" s="40"/>
      <c r="AE2066" s="40"/>
      <c r="AF2066" s="40"/>
      <c r="AG2066" s="41" t="s">
        <v>109</v>
      </c>
      <c r="AH2066" s="42"/>
      <c r="AI2066" s="54" t="str">
        <f t="shared" ca="1" si="397"/>
        <v>PENDIENTE NOTIFICACIÓN ELECTRÓNICA</v>
      </c>
      <c r="AJ2066" s="37"/>
      <c r="AK2066" s="37"/>
      <c r="AL2066" s="37"/>
      <c r="AM2066" s="53" t="str">
        <f>IF(AK2066="","",WORKDAY(AK2066,5,FESTIVOS_CO!A:A))</f>
        <v/>
      </c>
      <c r="AN2066" s="37"/>
      <c r="AO2066" s="37"/>
      <c r="AP2066" s="54" t="str">
        <f t="shared" ca="1" si="390"/>
        <v>NO APLICA</v>
      </c>
      <c r="AQ2066" s="36"/>
      <c r="AR2066" s="43"/>
      <c r="AS2066" s="37"/>
      <c r="AT2066" s="36"/>
      <c r="AU2066" s="37"/>
      <c r="AV2066" s="36"/>
      <c r="AW2066" s="36"/>
      <c r="AX2066" s="37"/>
      <c r="AY2066" s="140" t="str">
        <f>IF(AU2066="","",WORKDAY(AU2066,5,FESTIVOS_CO!A:A))</f>
        <v/>
      </c>
      <c r="AZ2066" s="54" t="str">
        <f t="shared" ca="1" si="399"/>
        <v>NO APLICA</v>
      </c>
      <c r="BA2066" s="55" t="str">
        <f>IF(AX2066="","",WORKDAY(AX2066,5,FESTIVOS_CO!A:A))</f>
        <v/>
      </c>
      <c r="BB2066" s="39"/>
      <c r="BC2066" s="40"/>
      <c r="BD2066" s="40"/>
      <c r="BE2066" s="56" t="str">
        <f t="shared" ca="1" si="388"/>
        <v>NO APLICA</v>
      </c>
      <c r="BF2066" s="37"/>
      <c r="BG2066" s="45"/>
      <c r="BH2066" s="37"/>
      <c r="BI2066" s="36"/>
      <c r="BJ2066" s="37"/>
      <c r="BK2066" s="36"/>
      <c r="BL2066" s="36"/>
      <c r="BM2066" s="53" t="str">
        <f>IF(BJ2066="","",WORKDAY(BJ2066,5,FESTIVOS_CO!A:A))</f>
        <v/>
      </c>
      <c r="BN2066" s="57" t="str">
        <f t="shared" ca="1" si="398"/>
        <v>PENDIENTE HACER AVISO</v>
      </c>
      <c r="BO2066" s="54" t="str">
        <f t="shared" ca="1" si="391"/>
        <v>EN TRÁMITE NOTIF. POR AVISO</v>
      </c>
      <c r="BP2066" s="37"/>
      <c r="BQ2066" s="53" t="str">
        <f>IF(BP2066="","",WORKDAY(BP2066,5,FESTIVOS_CO!A:A))</f>
        <v/>
      </c>
      <c r="BR2066" s="37"/>
      <c r="BS2066" s="36"/>
      <c r="BT2066" s="38"/>
      <c r="BU2066" s="58" t="e">
        <f>VLOOKUP(BT2066,Hoja2!$C:$D,2,0)</f>
        <v>#N/A</v>
      </c>
      <c r="BV2066" s="80" t="str">
        <f>IF(
AND(AO2066="",BD2066="",BQ2066=""),
"EN PROCESO NOTIFICACION / COMUNICACION",
IF(
BT2066="",
"NO APLICA",
IF(
BU2066=60,
IF(AO2066&lt;&gt;"",AO2066,IF(BD2066&lt;&gt;"",BD2066,BQ2066))+60,
WORKDAY(
IF(AO2066&lt;&gt;"",AO2066,IF(BD2066&lt;&gt;"",BD2066,BQ2066)),
BU2066,
FESTIVOS_CO!A:A
)
)
))</f>
        <v>EN PROCESO NOTIFICACION / COMUNICACION</v>
      </c>
      <c r="BW2066" s="44"/>
      <c r="BX2066" s="53"/>
      <c r="BY2066" s="45"/>
      <c r="BZ2066" s="37"/>
      <c r="CA2066" s="54" t="str">
        <f t="shared" si="392"/>
        <v>PENDIENTE EJECUTORIA</v>
      </c>
      <c r="CB2066" s="59" t="str">
        <f t="shared" si="389"/>
        <v/>
      </c>
      <c r="CC2066" s="36"/>
      <c r="CD2066" s="40"/>
      <c r="CE2066" s="46"/>
      <c r="CF2066" s="40"/>
      <c r="CG2066" s="40"/>
      <c r="CH2066" s="40"/>
      <c r="CI2066" s="36"/>
      <c r="CJ2066" s="47"/>
      <c r="CK2066" s="40"/>
      <c r="CL2066" s="40"/>
      <c r="CM2066" s="40"/>
      <c r="CN2066" s="40"/>
    </row>
    <row r="2067" spans="1:92" ht="42.75" hidden="1">
      <c r="A2067" s="49" t="str">
        <f t="shared" si="393"/>
        <v>SIN GESTIÓN</v>
      </c>
      <c r="B2067" s="58"/>
      <c r="C2067" s="37"/>
      <c r="D2067" s="37"/>
      <c r="E2067" s="49" t="str">
        <f t="shared" si="394"/>
        <v>PENDIENTE NOTIFICACIÓN</v>
      </c>
      <c r="F2067" s="141" t="str">
        <f t="shared" si="395"/>
        <v>PENDIENTE NOTIFICACIÓN</v>
      </c>
      <c r="G2067" s="49" t="str">
        <f t="shared" si="396"/>
        <v/>
      </c>
      <c r="H2067" s="51" t="str">
        <f ca="1">IF(
L2067="",
"",
IF(
NETWORKDAYS(L2067,IF(M2067&lt;&gt;"",M2067,TODAY()),FESTIVOS_CO!A:A)&gt;2,
"VENCIDO",
IF(
NETWORKDAYS(L2067,IF(M2067&lt;&gt;"",M2067,TODAY()),FESTIVOS_CO!A:A)=2,
"ALERTA",
"A TIEMPO"
)))</f>
        <v/>
      </c>
      <c r="I2067" s="40"/>
      <c r="J2067" s="36"/>
      <c r="K2067" s="37"/>
      <c r="L2067" s="50"/>
      <c r="M2067" s="37"/>
      <c r="N2067" s="52"/>
      <c r="O2067" s="52"/>
      <c r="P2067" s="36"/>
      <c r="Q2067" s="36"/>
      <c r="R2067" s="40"/>
      <c r="S2067" s="36"/>
      <c r="T2067" s="40"/>
      <c r="U2067" s="40"/>
      <c r="V2067" s="81"/>
      <c r="W2067" s="40"/>
      <c r="X2067" s="40"/>
      <c r="Y2067" s="40"/>
      <c r="Z2067" s="38" t="str">
        <f>IFERROR(VLOOKUP(Y2067,DIRECTORIO!A:B,2,FALSE),"")</f>
        <v/>
      </c>
      <c r="AA2067" s="40"/>
      <c r="AB2067" s="40"/>
      <c r="AC2067" s="40"/>
      <c r="AD2067" s="40"/>
      <c r="AE2067" s="40"/>
      <c r="AF2067" s="40"/>
      <c r="AG2067" s="41" t="s">
        <v>109</v>
      </c>
      <c r="AH2067" s="42"/>
      <c r="AI2067" s="54" t="str">
        <f t="shared" ca="1" si="397"/>
        <v>PENDIENTE NOTIFICACIÓN ELECTRÓNICA</v>
      </c>
      <c r="AJ2067" s="37"/>
      <c r="AK2067" s="37"/>
      <c r="AL2067" s="37"/>
      <c r="AM2067" s="53" t="str">
        <f>IF(AK2067="","",WORKDAY(AK2067,5,FESTIVOS_CO!A:A))</f>
        <v/>
      </c>
      <c r="AN2067" s="37"/>
      <c r="AO2067" s="37"/>
      <c r="AP2067" s="54" t="str">
        <f t="shared" ca="1" si="390"/>
        <v>NO APLICA</v>
      </c>
      <c r="AQ2067" s="36"/>
      <c r="AR2067" s="43"/>
      <c r="AS2067" s="37"/>
      <c r="AT2067" s="36"/>
      <c r="AU2067" s="37"/>
      <c r="AV2067" s="36"/>
      <c r="AW2067" s="36"/>
      <c r="AX2067" s="37"/>
      <c r="AY2067" s="140" t="str">
        <f>IF(AU2067="","",WORKDAY(AU2067,5,FESTIVOS_CO!A:A))</f>
        <v/>
      </c>
      <c r="AZ2067" s="54" t="str">
        <f t="shared" ca="1" si="399"/>
        <v>NO APLICA</v>
      </c>
      <c r="BA2067" s="55" t="str">
        <f>IF(AX2067="","",WORKDAY(AX2067,5,FESTIVOS_CO!A:A))</f>
        <v/>
      </c>
      <c r="BB2067" s="39"/>
      <c r="BC2067" s="40"/>
      <c r="BD2067" s="40"/>
      <c r="BE2067" s="56" t="str">
        <f t="shared" ca="1" si="388"/>
        <v>NO APLICA</v>
      </c>
      <c r="BF2067" s="37"/>
      <c r="BG2067" s="45"/>
      <c r="BH2067" s="37"/>
      <c r="BI2067" s="36"/>
      <c r="BJ2067" s="37"/>
      <c r="BK2067" s="36"/>
      <c r="BL2067" s="36"/>
      <c r="BM2067" s="53" t="str">
        <f>IF(BJ2067="","",WORKDAY(BJ2067,5,FESTIVOS_CO!A:A))</f>
        <v/>
      </c>
      <c r="BN2067" s="57" t="str">
        <f t="shared" ca="1" si="398"/>
        <v>PENDIENTE HACER AVISO</v>
      </c>
      <c r="BO2067" s="54" t="str">
        <f t="shared" ca="1" si="391"/>
        <v>EN TRÁMITE NOTIF. POR AVISO</v>
      </c>
      <c r="BP2067" s="37"/>
      <c r="BQ2067" s="53" t="str">
        <f>IF(BP2067="","",WORKDAY(BP2067,5,FESTIVOS_CO!A:A))</f>
        <v/>
      </c>
      <c r="BR2067" s="37"/>
      <c r="BS2067" s="36"/>
      <c r="BT2067" s="38"/>
      <c r="BU2067" s="58" t="e">
        <f>VLOOKUP(BT2067,Hoja2!$C:$D,2,0)</f>
        <v>#N/A</v>
      </c>
      <c r="BV2067" s="80" t="str">
        <f>IF(
AND(AO2067="",BD2067="",BQ2067=""),
"EN PROCESO NOTIFICACION / COMUNICACION",
IF(
BT2067="",
"NO APLICA",
IF(
BU2067=60,
IF(AO2067&lt;&gt;"",AO2067,IF(BD2067&lt;&gt;"",BD2067,BQ2067))+60,
WORKDAY(
IF(AO2067&lt;&gt;"",AO2067,IF(BD2067&lt;&gt;"",BD2067,BQ2067)),
BU2067,
FESTIVOS_CO!A:A
)
)
))</f>
        <v>EN PROCESO NOTIFICACION / COMUNICACION</v>
      </c>
      <c r="BW2067" s="44"/>
      <c r="BX2067" s="53"/>
      <c r="BY2067" s="45"/>
      <c r="BZ2067" s="37"/>
      <c r="CA2067" s="54" t="str">
        <f t="shared" si="392"/>
        <v>PENDIENTE EJECUTORIA</v>
      </c>
      <c r="CB2067" s="59" t="str">
        <f t="shared" si="389"/>
        <v/>
      </c>
      <c r="CC2067" s="36"/>
      <c r="CD2067" s="40"/>
      <c r="CE2067" s="46"/>
      <c r="CF2067" s="40"/>
      <c r="CG2067" s="40"/>
      <c r="CH2067" s="40"/>
      <c r="CI2067" s="36"/>
      <c r="CJ2067" s="47"/>
      <c r="CK2067" s="40"/>
      <c r="CL2067" s="40"/>
      <c r="CM2067" s="40"/>
      <c r="CN2067" s="40"/>
    </row>
    <row r="2068" spans="1:92" ht="42.75" hidden="1">
      <c r="A2068" s="49" t="str">
        <f t="shared" si="393"/>
        <v>SIN GESTIÓN</v>
      </c>
      <c r="B2068" s="58"/>
      <c r="C2068" s="37"/>
      <c r="D2068" s="37"/>
      <c r="E2068" s="49" t="str">
        <f t="shared" si="394"/>
        <v>PENDIENTE NOTIFICACIÓN</v>
      </c>
      <c r="F2068" s="141" t="str">
        <f t="shared" si="395"/>
        <v>PENDIENTE NOTIFICACIÓN</v>
      </c>
      <c r="G2068" s="49" t="str">
        <f t="shared" si="396"/>
        <v/>
      </c>
      <c r="H2068" s="51" t="str">
        <f ca="1">IF(
L2068="",
"",
IF(
NETWORKDAYS(L2068,IF(M2068&lt;&gt;"",M2068,TODAY()),FESTIVOS_CO!A:A)&gt;2,
"VENCIDO",
IF(
NETWORKDAYS(L2068,IF(M2068&lt;&gt;"",M2068,TODAY()),FESTIVOS_CO!A:A)=2,
"ALERTA",
"A TIEMPO"
)))</f>
        <v/>
      </c>
      <c r="I2068" s="40"/>
      <c r="J2068" s="36"/>
      <c r="K2068" s="37"/>
      <c r="L2068" s="50"/>
      <c r="M2068" s="37"/>
      <c r="N2068" s="52"/>
      <c r="O2068" s="52"/>
      <c r="P2068" s="36"/>
      <c r="Q2068" s="36"/>
      <c r="R2068" s="40"/>
      <c r="S2068" s="36"/>
      <c r="T2068" s="40"/>
      <c r="U2068" s="40"/>
      <c r="V2068" s="81"/>
      <c r="W2068" s="40"/>
      <c r="X2068" s="40"/>
      <c r="Y2068" s="40"/>
      <c r="Z2068" s="38" t="str">
        <f>IFERROR(VLOOKUP(Y2068,DIRECTORIO!A:B,2,FALSE),"")</f>
        <v/>
      </c>
      <c r="AA2068" s="40"/>
      <c r="AB2068" s="40"/>
      <c r="AC2068" s="40"/>
      <c r="AD2068" s="40"/>
      <c r="AE2068" s="40"/>
      <c r="AF2068" s="40"/>
      <c r="AG2068" s="41" t="s">
        <v>109</v>
      </c>
      <c r="AH2068" s="42"/>
      <c r="AI2068" s="54" t="str">
        <f t="shared" ca="1" si="397"/>
        <v>PENDIENTE NOTIFICACIÓN ELECTRÓNICA</v>
      </c>
      <c r="AJ2068" s="37"/>
      <c r="AK2068" s="37"/>
      <c r="AL2068" s="37"/>
      <c r="AM2068" s="53" t="str">
        <f>IF(AK2068="","",WORKDAY(AK2068,5,FESTIVOS_CO!A:A))</f>
        <v/>
      </c>
      <c r="AN2068" s="37"/>
      <c r="AO2068" s="37"/>
      <c r="AP2068" s="54" t="str">
        <f t="shared" ca="1" si="390"/>
        <v>NO APLICA</v>
      </c>
      <c r="AQ2068" s="36"/>
      <c r="AR2068" s="43"/>
      <c r="AS2068" s="37"/>
      <c r="AT2068" s="36"/>
      <c r="AU2068" s="37"/>
      <c r="AV2068" s="36"/>
      <c r="AW2068" s="36"/>
      <c r="AX2068" s="37"/>
      <c r="AY2068" s="140" t="str">
        <f>IF(AU2068="","",WORKDAY(AU2068,5,FESTIVOS_CO!A:A))</f>
        <v/>
      </c>
      <c r="AZ2068" s="54" t="str">
        <f t="shared" ca="1" si="399"/>
        <v>NO APLICA</v>
      </c>
      <c r="BA2068" s="55" t="str">
        <f>IF(AX2068="","",WORKDAY(AX2068,5,FESTIVOS_CO!A:A))</f>
        <v/>
      </c>
      <c r="BB2068" s="39"/>
      <c r="BC2068" s="40"/>
      <c r="BD2068" s="40"/>
      <c r="BE2068" s="56" t="str">
        <f t="shared" ca="1" si="388"/>
        <v>NO APLICA</v>
      </c>
      <c r="BF2068" s="37"/>
      <c r="BG2068" s="45"/>
      <c r="BH2068" s="37"/>
      <c r="BI2068" s="36"/>
      <c r="BJ2068" s="37"/>
      <c r="BK2068" s="36"/>
      <c r="BL2068" s="36"/>
      <c r="BM2068" s="53" t="str">
        <f>IF(BJ2068="","",WORKDAY(BJ2068,5,FESTIVOS_CO!A:A))</f>
        <v/>
      </c>
      <c r="BN2068" s="57" t="str">
        <f t="shared" ca="1" si="398"/>
        <v>PENDIENTE HACER AVISO</v>
      </c>
      <c r="BO2068" s="54" t="str">
        <f t="shared" ca="1" si="391"/>
        <v>EN TRÁMITE NOTIF. POR AVISO</v>
      </c>
      <c r="BP2068" s="37"/>
      <c r="BQ2068" s="53" t="str">
        <f>IF(BP2068="","",WORKDAY(BP2068,5,FESTIVOS_CO!A:A))</f>
        <v/>
      </c>
      <c r="BR2068" s="37"/>
      <c r="BS2068" s="36"/>
      <c r="BT2068" s="38"/>
      <c r="BU2068" s="58" t="e">
        <f>VLOOKUP(BT2068,Hoja2!$C:$D,2,0)</f>
        <v>#N/A</v>
      </c>
      <c r="BV2068" s="80" t="str">
        <f>IF(
AND(AO2068="",BD2068="",BQ2068=""),
"EN PROCESO NOTIFICACION / COMUNICACION",
IF(
BT2068="",
"NO APLICA",
IF(
BU2068=60,
IF(AO2068&lt;&gt;"",AO2068,IF(BD2068&lt;&gt;"",BD2068,BQ2068))+60,
WORKDAY(
IF(AO2068&lt;&gt;"",AO2068,IF(BD2068&lt;&gt;"",BD2068,BQ2068)),
BU2068,
FESTIVOS_CO!A:A
)
)
))</f>
        <v>EN PROCESO NOTIFICACION / COMUNICACION</v>
      </c>
      <c r="BW2068" s="44"/>
      <c r="BX2068" s="53"/>
      <c r="BY2068" s="45"/>
      <c r="BZ2068" s="37"/>
      <c r="CA2068" s="54" t="str">
        <f t="shared" si="392"/>
        <v>PENDIENTE EJECUTORIA</v>
      </c>
      <c r="CB2068" s="59" t="str">
        <f t="shared" si="389"/>
        <v/>
      </c>
      <c r="CC2068" s="36"/>
      <c r="CD2068" s="40"/>
      <c r="CE2068" s="46"/>
      <c r="CF2068" s="40"/>
      <c r="CG2068" s="40"/>
      <c r="CH2068" s="40"/>
      <c r="CI2068" s="36"/>
      <c r="CJ2068" s="47"/>
      <c r="CK2068" s="40"/>
      <c r="CL2068" s="40"/>
      <c r="CM2068" s="40"/>
      <c r="CN2068" s="40"/>
    </row>
    <row r="2069" spans="1:92" ht="42.75" hidden="1">
      <c r="A2069" s="49" t="str">
        <f t="shared" si="393"/>
        <v>SIN GESTIÓN</v>
      </c>
      <c r="B2069" s="58"/>
      <c r="C2069" s="37"/>
      <c r="D2069" s="37"/>
      <c r="E2069" s="49" t="str">
        <f t="shared" si="394"/>
        <v>PENDIENTE NOTIFICACIÓN</v>
      </c>
      <c r="F2069" s="141" t="str">
        <f t="shared" si="395"/>
        <v>PENDIENTE NOTIFICACIÓN</v>
      </c>
      <c r="G2069" s="49" t="str">
        <f t="shared" si="396"/>
        <v/>
      </c>
      <c r="H2069" s="51" t="str">
        <f ca="1">IF(
L2069="",
"",
IF(
NETWORKDAYS(L2069,IF(M2069&lt;&gt;"",M2069,TODAY()),FESTIVOS_CO!A:A)&gt;2,
"VENCIDO",
IF(
NETWORKDAYS(L2069,IF(M2069&lt;&gt;"",M2069,TODAY()),FESTIVOS_CO!A:A)=2,
"ALERTA",
"A TIEMPO"
)))</f>
        <v/>
      </c>
      <c r="I2069" s="40"/>
      <c r="J2069" s="36"/>
      <c r="K2069" s="37"/>
      <c r="L2069" s="50"/>
      <c r="M2069" s="37"/>
      <c r="N2069" s="52"/>
      <c r="O2069" s="52"/>
      <c r="P2069" s="36"/>
      <c r="Q2069" s="36"/>
      <c r="R2069" s="40"/>
      <c r="S2069" s="36"/>
      <c r="T2069" s="40"/>
      <c r="U2069" s="40"/>
      <c r="V2069" s="81"/>
      <c r="W2069" s="40"/>
      <c r="X2069" s="40"/>
      <c r="Y2069" s="40"/>
      <c r="Z2069" s="38" t="str">
        <f>IFERROR(VLOOKUP(Y2069,DIRECTORIO!A:B,2,FALSE),"")</f>
        <v/>
      </c>
      <c r="AA2069" s="40"/>
      <c r="AB2069" s="40"/>
      <c r="AC2069" s="40"/>
      <c r="AD2069" s="40"/>
      <c r="AE2069" s="40"/>
      <c r="AF2069" s="40"/>
      <c r="AG2069" s="41" t="s">
        <v>109</v>
      </c>
      <c r="AH2069" s="42"/>
      <c r="AI2069" s="54" t="str">
        <f t="shared" ca="1" si="397"/>
        <v>PENDIENTE NOTIFICACIÓN ELECTRÓNICA</v>
      </c>
      <c r="AJ2069" s="37"/>
      <c r="AK2069" s="37"/>
      <c r="AL2069" s="37"/>
      <c r="AM2069" s="53" t="str">
        <f>IF(AK2069="","",WORKDAY(AK2069,5,FESTIVOS_CO!A:A))</f>
        <v/>
      </c>
      <c r="AN2069" s="37"/>
      <c r="AO2069" s="37"/>
      <c r="AP2069" s="54" t="str">
        <f t="shared" ca="1" si="390"/>
        <v>NO APLICA</v>
      </c>
      <c r="AQ2069" s="36"/>
      <c r="AR2069" s="43"/>
      <c r="AS2069" s="37"/>
      <c r="AT2069" s="36"/>
      <c r="AU2069" s="37"/>
      <c r="AV2069" s="36"/>
      <c r="AW2069" s="36"/>
      <c r="AX2069" s="37"/>
      <c r="AY2069" s="140" t="str">
        <f>IF(AU2069="","",WORKDAY(AU2069,5,FESTIVOS_CO!A:A))</f>
        <v/>
      </c>
      <c r="AZ2069" s="54" t="str">
        <f t="shared" ca="1" si="399"/>
        <v>NO APLICA</v>
      </c>
      <c r="BA2069" s="55" t="str">
        <f>IF(AX2069="","",WORKDAY(AX2069,5,FESTIVOS_CO!A:A))</f>
        <v/>
      </c>
      <c r="BB2069" s="39"/>
      <c r="BC2069" s="40"/>
      <c r="BD2069" s="40"/>
      <c r="BE2069" s="56" t="str">
        <f t="shared" ca="1" si="388"/>
        <v>NO APLICA</v>
      </c>
      <c r="BF2069" s="37"/>
      <c r="BG2069" s="45"/>
      <c r="BH2069" s="37"/>
      <c r="BI2069" s="36"/>
      <c r="BJ2069" s="37"/>
      <c r="BK2069" s="36"/>
      <c r="BL2069" s="36"/>
      <c r="BM2069" s="53" t="str">
        <f>IF(BJ2069="","",WORKDAY(BJ2069,5,FESTIVOS_CO!A:A))</f>
        <v/>
      </c>
      <c r="BN2069" s="57" t="str">
        <f t="shared" ca="1" si="398"/>
        <v>PENDIENTE HACER AVISO</v>
      </c>
      <c r="BO2069" s="54" t="str">
        <f t="shared" ca="1" si="391"/>
        <v>EN TRÁMITE NOTIF. POR AVISO</v>
      </c>
      <c r="BP2069" s="37"/>
      <c r="BQ2069" s="53" t="str">
        <f>IF(BP2069="","",WORKDAY(BP2069,5,FESTIVOS_CO!A:A))</f>
        <v/>
      </c>
      <c r="BR2069" s="37"/>
      <c r="BS2069" s="36"/>
      <c r="BT2069" s="38"/>
      <c r="BU2069" s="58" t="e">
        <f>VLOOKUP(BT2069,Hoja2!$C:$D,2,0)</f>
        <v>#N/A</v>
      </c>
      <c r="BV2069" s="80" t="str">
        <f>IF(
AND(AO2069="",BD2069="",BQ2069=""),
"EN PROCESO NOTIFICACION / COMUNICACION",
IF(
BT2069="",
"NO APLICA",
IF(
BU2069=60,
IF(AO2069&lt;&gt;"",AO2069,IF(BD2069&lt;&gt;"",BD2069,BQ2069))+60,
WORKDAY(
IF(AO2069&lt;&gt;"",AO2069,IF(BD2069&lt;&gt;"",BD2069,BQ2069)),
BU2069,
FESTIVOS_CO!A:A
)
)
))</f>
        <v>EN PROCESO NOTIFICACION / COMUNICACION</v>
      </c>
      <c r="BW2069" s="44"/>
      <c r="BX2069" s="53"/>
      <c r="BY2069" s="45"/>
      <c r="BZ2069" s="37"/>
      <c r="CA2069" s="54" t="str">
        <f t="shared" si="392"/>
        <v>PENDIENTE EJECUTORIA</v>
      </c>
      <c r="CB2069" s="59" t="str">
        <f t="shared" si="389"/>
        <v/>
      </c>
      <c r="CC2069" s="36"/>
      <c r="CD2069" s="40"/>
      <c r="CE2069" s="46"/>
      <c r="CF2069" s="40"/>
      <c r="CG2069" s="40"/>
      <c r="CH2069" s="40"/>
      <c r="CI2069" s="36"/>
      <c r="CJ2069" s="47"/>
      <c r="CK2069" s="40"/>
      <c r="CL2069" s="40"/>
      <c r="CM2069" s="40"/>
      <c r="CN2069" s="40"/>
    </row>
    <row r="2070" spans="1:92" ht="42.75" hidden="1">
      <c r="A2070" s="49" t="str">
        <f t="shared" si="393"/>
        <v>SIN GESTIÓN</v>
      </c>
      <c r="B2070" s="58"/>
      <c r="C2070" s="37"/>
      <c r="D2070" s="37"/>
      <c r="E2070" s="49" t="str">
        <f t="shared" si="394"/>
        <v>PENDIENTE NOTIFICACIÓN</v>
      </c>
      <c r="F2070" s="141" t="str">
        <f t="shared" si="395"/>
        <v>PENDIENTE NOTIFICACIÓN</v>
      </c>
      <c r="G2070" s="49" t="str">
        <f t="shared" si="396"/>
        <v/>
      </c>
      <c r="H2070" s="51" t="str">
        <f ca="1">IF(
L2070="",
"",
IF(
NETWORKDAYS(L2070,IF(M2070&lt;&gt;"",M2070,TODAY()),FESTIVOS_CO!A:A)&gt;2,
"VENCIDO",
IF(
NETWORKDAYS(L2070,IF(M2070&lt;&gt;"",M2070,TODAY()),FESTIVOS_CO!A:A)=2,
"ALERTA",
"A TIEMPO"
)))</f>
        <v/>
      </c>
      <c r="I2070" s="40"/>
      <c r="J2070" s="36"/>
      <c r="K2070" s="37"/>
      <c r="L2070" s="50"/>
      <c r="M2070" s="37"/>
      <c r="N2070" s="52"/>
      <c r="O2070" s="52"/>
      <c r="P2070" s="36"/>
      <c r="Q2070" s="36"/>
      <c r="R2070" s="40"/>
      <c r="S2070" s="36"/>
      <c r="T2070" s="40"/>
      <c r="U2070" s="40"/>
      <c r="V2070" s="81"/>
      <c r="W2070" s="40"/>
      <c r="X2070" s="40"/>
      <c r="Y2070" s="40"/>
      <c r="Z2070" s="38" t="str">
        <f>IFERROR(VLOOKUP(Y2070,DIRECTORIO!A:B,2,FALSE),"")</f>
        <v/>
      </c>
      <c r="AA2070" s="40"/>
      <c r="AB2070" s="40"/>
      <c r="AC2070" s="40"/>
      <c r="AD2070" s="40"/>
      <c r="AE2070" s="40"/>
      <c r="AF2070" s="40"/>
      <c r="AG2070" s="41" t="s">
        <v>109</v>
      </c>
      <c r="AH2070" s="42"/>
      <c r="AI2070" s="54" t="str">
        <f t="shared" ca="1" si="397"/>
        <v>PENDIENTE NOTIFICACIÓN ELECTRÓNICA</v>
      </c>
      <c r="AJ2070" s="37"/>
      <c r="AK2070" s="37"/>
      <c r="AL2070" s="37"/>
      <c r="AM2070" s="53" t="str">
        <f>IF(AK2070="","",WORKDAY(AK2070,5,FESTIVOS_CO!A:A))</f>
        <v/>
      </c>
      <c r="AN2070" s="37"/>
      <c r="AO2070" s="37"/>
      <c r="AP2070" s="54" t="str">
        <f t="shared" ca="1" si="390"/>
        <v>NO APLICA</v>
      </c>
      <c r="AQ2070" s="36"/>
      <c r="AR2070" s="43"/>
      <c r="AS2070" s="37"/>
      <c r="AT2070" s="36"/>
      <c r="AU2070" s="37"/>
      <c r="AV2070" s="36"/>
      <c r="AW2070" s="36"/>
      <c r="AX2070" s="37"/>
      <c r="AY2070" s="140" t="str">
        <f>IF(AU2070="","",WORKDAY(AU2070,5,FESTIVOS_CO!A:A))</f>
        <v/>
      </c>
      <c r="AZ2070" s="54" t="str">
        <f t="shared" ca="1" si="399"/>
        <v>NO APLICA</v>
      </c>
      <c r="BA2070" s="55" t="str">
        <f>IF(AX2070="","",WORKDAY(AX2070,5,FESTIVOS_CO!A:A))</f>
        <v/>
      </c>
      <c r="BB2070" s="39"/>
      <c r="BC2070" s="40"/>
      <c r="BD2070" s="40"/>
      <c r="BE2070" s="56" t="str">
        <f t="shared" ca="1" si="388"/>
        <v>NO APLICA</v>
      </c>
      <c r="BF2070" s="37"/>
      <c r="BG2070" s="45"/>
      <c r="BH2070" s="37"/>
      <c r="BI2070" s="36"/>
      <c r="BJ2070" s="37"/>
      <c r="BK2070" s="36"/>
      <c r="BL2070" s="36"/>
      <c r="BM2070" s="53" t="str">
        <f>IF(BJ2070="","",WORKDAY(BJ2070,5,FESTIVOS_CO!A:A))</f>
        <v/>
      </c>
      <c r="BN2070" s="57" t="str">
        <f t="shared" ca="1" si="398"/>
        <v>PENDIENTE HACER AVISO</v>
      </c>
      <c r="BO2070" s="54" t="str">
        <f t="shared" ca="1" si="391"/>
        <v>EN TRÁMITE NOTIF. POR AVISO</v>
      </c>
      <c r="BP2070" s="37"/>
      <c r="BQ2070" s="53" t="str">
        <f>IF(BP2070="","",WORKDAY(BP2070,5,FESTIVOS_CO!A:A))</f>
        <v/>
      </c>
      <c r="BR2070" s="37"/>
      <c r="BS2070" s="36"/>
      <c r="BT2070" s="38"/>
      <c r="BU2070" s="58" t="e">
        <f>VLOOKUP(BT2070,Hoja2!$C:$D,2,0)</f>
        <v>#N/A</v>
      </c>
      <c r="BV2070" s="80" t="str">
        <f>IF(
AND(AO2070="",BD2070="",BQ2070=""),
"EN PROCESO NOTIFICACION / COMUNICACION",
IF(
BT2070="",
"NO APLICA",
IF(
BU2070=60,
IF(AO2070&lt;&gt;"",AO2070,IF(BD2070&lt;&gt;"",BD2070,BQ2070))+60,
WORKDAY(
IF(AO2070&lt;&gt;"",AO2070,IF(BD2070&lt;&gt;"",BD2070,BQ2070)),
BU2070,
FESTIVOS_CO!A:A
)
)
))</f>
        <v>EN PROCESO NOTIFICACION / COMUNICACION</v>
      </c>
      <c r="BW2070" s="44"/>
      <c r="BX2070" s="53"/>
      <c r="BY2070" s="45"/>
      <c r="BZ2070" s="37"/>
      <c r="CA2070" s="54" t="str">
        <f t="shared" si="392"/>
        <v>PENDIENTE EJECUTORIA</v>
      </c>
      <c r="CB2070" s="59" t="str">
        <f t="shared" si="389"/>
        <v/>
      </c>
      <c r="CC2070" s="36"/>
      <c r="CD2070" s="40"/>
      <c r="CE2070" s="46"/>
      <c r="CF2070" s="40"/>
      <c r="CG2070" s="40"/>
      <c r="CH2070" s="40"/>
      <c r="CI2070" s="36"/>
      <c r="CJ2070" s="47"/>
      <c r="CK2070" s="40"/>
      <c r="CL2070" s="40"/>
      <c r="CM2070" s="40"/>
      <c r="CN2070" s="40"/>
    </row>
    <row r="2071" spans="1:92" ht="42.75" hidden="1">
      <c r="A2071" s="49" t="str">
        <f t="shared" si="393"/>
        <v>SIN GESTIÓN</v>
      </c>
      <c r="B2071" s="58"/>
      <c r="C2071" s="37"/>
      <c r="D2071" s="37"/>
      <c r="E2071" s="49" t="str">
        <f t="shared" si="394"/>
        <v>PENDIENTE NOTIFICACIÓN</v>
      </c>
      <c r="F2071" s="141" t="str">
        <f t="shared" si="395"/>
        <v>PENDIENTE NOTIFICACIÓN</v>
      </c>
      <c r="G2071" s="49" t="str">
        <f t="shared" si="396"/>
        <v/>
      </c>
      <c r="H2071" s="51" t="str">
        <f ca="1">IF(
L2071="",
"",
IF(
NETWORKDAYS(L2071,IF(M2071&lt;&gt;"",M2071,TODAY()),FESTIVOS_CO!A:A)&gt;2,
"VENCIDO",
IF(
NETWORKDAYS(L2071,IF(M2071&lt;&gt;"",M2071,TODAY()),FESTIVOS_CO!A:A)=2,
"ALERTA",
"A TIEMPO"
)))</f>
        <v/>
      </c>
      <c r="I2071" s="40"/>
      <c r="J2071" s="36"/>
      <c r="K2071" s="37"/>
      <c r="L2071" s="50"/>
      <c r="M2071" s="37"/>
      <c r="N2071" s="52"/>
      <c r="O2071" s="52"/>
      <c r="P2071" s="36"/>
      <c r="Q2071" s="36"/>
      <c r="R2071" s="40"/>
      <c r="S2071" s="36"/>
      <c r="T2071" s="40"/>
      <c r="U2071" s="40"/>
      <c r="V2071" s="81"/>
      <c r="W2071" s="40"/>
      <c r="X2071" s="40"/>
      <c r="Y2071" s="40"/>
      <c r="Z2071" s="38" t="str">
        <f>IFERROR(VLOOKUP(Y2071,DIRECTORIO!A:B,2,FALSE),"")</f>
        <v/>
      </c>
      <c r="AA2071" s="40"/>
      <c r="AB2071" s="40"/>
      <c r="AC2071" s="40"/>
      <c r="AD2071" s="40"/>
      <c r="AE2071" s="40"/>
      <c r="AF2071" s="40"/>
      <c r="AG2071" s="41" t="s">
        <v>109</v>
      </c>
      <c r="AH2071" s="42"/>
      <c r="AI2071" s="54" t="str">
        <f t="shared" ca="1" si="397"/>
        <v>PENDIENTE NOTIFICACIÓN ELECTRÓNICA</v>
      </c>
      <c r="AJ2071" s="37"/>
      <c r="AK2071" s="37"/>
      <c r="AL2071" s="37"/>
      <c r="AM2071" s="53" t="str">
        <f>IF(AK2071="","",WORKDAY(AK2071,5,FESTIVOS_CO!A:A))</f>
        <v/>
      </c>
      <c r="AN2071" s="37"/>
      <c r="AO2071" s="37"/>
      <c r="AP2071" s="54" t="str">
        <f t="shared" ca="1" si="390"/>
        <v>NO APLICA</v>
      </c>
      <c r="AQ2071" s="36"/>
      <c r="AR2071" s="43"/>
      <c r="AS2071" s="37"/>
      <c r="AT2071" s="36"/>
      <c r="AU2071" s="37"/>
      <c r="AV2071" s="36"/>
      <c r="AW2071" s="36"/>
      <c r="AX2071" s="37"/>
      <c r="AY2071" s="140" t="str">
        <f>IF(AU2071="","",WORKDAY(AU2071,5,FESTIVOS_CO!A:A))</f>
        <v/>
      </c>
      <c r="AZ2071" s="54" t="str">
        <f t="shared" ca="1" si="399"/>
        <v>NO APLICA</v>
      </c>
      <c r="BA2071" s="55" t="str">
        <f>IF(AX2071="","",WORKDAY(AX2071,5,FESTIVOS_CO!A:A))</f>
        <v/>
      </c>
      <c r="BB2071" s="39"/>
      <c r="BC2071" s="40"/>
      <c r="BD2071" s="40"/>
      <c r="BE2071" s="56" t="str">
        <f t="shared" ca="1" si="388"/>
        <v>NO APLICA</v>
      </c>
      <c r="BF2071" s="37"/>
      <c r="BG2071" s="45"/>
      <c r="BH2071" s="37"/>
      <c r="BI2071" s="36"/>
      <c r="BJ2071" s="37"/>
      <c r="BK2071" s="36"/>
      <c r="BL2071" s="36"/>
      <c r="BM2071" s="53" t="str">
        <f>IF(BJ2071="","",WORKDAY(BJ2071,5,FESTIVOS_CO!A:A))</f>
        <v/>
      </c>
      <c r="BN2071" s="57" t="str">
        <f t="shared" ca="1" si="398"/>
        <v>PENDIENTE HACER AVISO</v>
      </c>
      <c r="BO2071" s="54" t="str">
        <f t="shared" ca="1" si="391"/>
        <v>EN TRÁMITE NOTIF. POR AVISO</v>
      </c>
      <c r="BP2071" s="37"/>
      <c r="BQ2071" s="53" t="str">
        <f>IF(BP2071="","",WORKDAY(BP2071,5,FESTIVOS_CO!A:A))</f>
        <v/>
      </c>
      <c r="BR2071" s="37"/>
      <c r="BS2071" s="36"/>
      <c r="BT2071" s="38"/>
      <c r="BU2071" s="58" t="e">
        <f>VLOOKUP(BT2071,Hoja2!$C:$D,2,0)</f>
        <v>#N/A</v>
      </c>
      <c r="BV2071" s="80" t="str">
        <f>IF(
AND(AO2071="",BD2071="",BQ2071=""),
"EN PROCESO NOTIFICACION / COMUNICACION",
IF(
BT2071="",
"NO APLICA",
IF(
BU2071=60,
IF(AO2071&lt;&gt;"",AO2071,IF(BD2071&lt;&gt;"",BD2071,BQ2071))+60,
WORKDAY(
IF(AO2071&lt;&gt;"",AO2071,IF(BD2071&lt;&gt;"",BD2071,BQ2071)),
BU2071,
FESTIVOS_CO!A:A
)
)
))</f>
        <v>EN PROCESO NOTIFICACION / COMUNICACION</v>
      </c>
      <c r="BW2071" s="44"/>
      <c r="BX2071" s="53"/>
      <c r="BY2071" s="45"/>
      <c r="BZ2071" s="37"/>
      <c r="CA2071" s="54" t="str">
        <f t="shared" si="392"/>
        <v>PENDIENTE EJECUTORIA</v>
      </c>
      <c r="CB2071" s="59" t="str">
        <f t="shared" si="389"/>
        <v/>
      </c>
      <c r="CC2071" s="36"/>
      <c r="CD2071" s="40"/>
      <c r="CE2071" s="46"/>
      <c r="CF2071" s="40"/>
      <c r="CG2071" s="40"/>
      <c r="CH2071" s="40"/>
      <c r="CI2071" s="36"/>
      <c r="CJ2071" s="47"/>
      <c r="CK2071" s="40"/>
      <c r="CL2071" s="40"/>
      <c r="CM2071" s="40"/>
      <c r="CN2071" s="40"/>
    </row>
    <row r="2072" spans="1:92" ht="42.75" hidden="1">
      <c r="A2072" s="49" t="str">
        <f t="shared" si="393"/>
        <v>SIN GESTIÓN</v>
      </c>
      <c r="B2072" s="58"/>
      <c r="C2072" s="37"/>
      <c r="D2072" s="37"/>
      <c r="E2072" s="49" t="str">
        <f t="shared" si="394"/>
        <v>PENDIENTE NOTIFICACIÓN</v>
      </c>
      <c r="F2072" s="141" t="str">
        <f t="shared" si="395"/>
        <v>PENDIENTE NOTIFICACIÓN</v>
      </c>
      <c r="G2072" s="49" t="str">
        <f t="shared" si="396"/>
        <v/>
      </c>
      <c r="H2072" s="51" t="str">
        <f ca="1">IF(
L2072="",
"",
IF(
NETWORKDAYS(L2072,IF(M2072&lt;&gt;"",M2072,TODAY()),FESTIVOS_CO!A:A)&gt;2,
"VENCIDO",
IF(
NETWORKDAYS(L2072,IF(M2072&lt;&gt;"",M2072,TODAY()),FESTIVOS_CO!A:A)=2,
"ALERTA",
"A TIEMPO"
)))</f>
        <v/>
      </c>
      <c r="I2072" s="40"/>
      <c r="J2072" s="36"/>
      <c r="K2072" s="37"/>
      <c r="L2072" s="50"/>
      <c r="M2072" s="37"/>
      <c r="N2072" s="52"/>
      <c r="O2072" s="52"/>
      <c r="P2072" s="36"/>
      <c r="Q2072" s="36"/>
      <c r="R2072" s="40"/>
      <c r="S2072" s="36"/>
      <c r="T2072" s="40"/>
      <c r="U2072" s="40"/>
      <c r="V2072" s="81"/>
      <c r="W2072" s="40"/>
      <c r="X2072" s="40"/>
      <c r="Y2072" s="40"/>
      <c r="Z2072" s="38" t="str">
        <f>IFERROR(VLOOKUP(Y2072,DIRECTORIO!A:B,2,FALSE),"")</f>
        <v/>
      </c>
      <c r="AA2072" s="40"/>
      <c r="AB2072" s="40"/>
      <c r="AC2072" s="40"/>
      <c r="AD2072" s="40"/>
      <c r="AE2072" s="40"/>
      <c r="AF2072" s="40"/>
      <c r="AG2072" s="41" t="s">
        <v>109</v>
      </c>
      <c r="AH2072" s="42"/>
      <c r="AI2072" s="54" t="str">
        <f t="shared" ca="1" si="397"/>
        <v>PENDIENTE NOTIFICACIÓN ELECTRÓNICA</v>
      </c>
      <c r="AJ2072" s="37"/>
      <c r="AK2072" s="37"/>
      <c r="AL2072" s="37"/>
      <c r="AM2072" s="53" t="str">
        <f>IF(AK2072="","",WORKDAY(AK2072,5,FESTIVOS_CO!A:A))</f>
        <v/>
      </c>
      <c r="AN2072" s="37"/>
      <c r="AO2072" s="37"/>
      <c r="AP2072" s="54" t="str">
        <f t="shared" ca="1" si="390"/>
        <v>NO APLICA</v>
      </c>
      <c r="AQ2072" s="36"/>
      <c r="AR2072" s="43"/>
      <c r="AS2072" s="37"/>
      <c r="AT2072" s="36"/>
      <c r="AU2072" s="37"/>
      <c r="AV2072" s="36"/>
      <c r="AW2072" s="36"/>
      <c r="AX2072" s="37"/>
      <c r="AY2072" s="140" t="str">
        <f>IF(AU2072="","",WORKDAY(AU2072,5,FESTIVOS_CO!A:A))</f>
        <v/>
      </c>
      <c r="AZ2072" s="54" t="str">
        <f t="shared" ca="1" si="399"/>
        <v>NO APLICA</v>
      </c>
      <c r="BA2072" s="55" t="str">
        <f>IF(AX2072="","",WORKDAY(AX2072,5,FESTIVOS_CO!A:A))</f>
        <v/>
      </c>
      <c r="BB2072" s="39"/>
      <c r="BC2072" s="40"/>
      <c r="BD2072" s="40"/>
      <c r="BE2072" s="56" t="str">
        <f t="shared" ca="1" si="388"/>
        <v>NO APLICA</v>
      </c>
      <c r="BF2072" s="37"/>
      <c r="BG2072" s="45"/>
      <c r="BH2072" s="37"/>
      <c r="BI2072" s="36"/>
      <c r="BJ2072" s="37"/>
      <c r="BK2072" s="36"/>
      <c r="BL2072" s="36"/>
      <c r="BM2072" s="53" t="str">
        <f>IF(BJ2072="","",WORKDAY(BJ2072,5,FESTIVOS_CO!A:A))</f>
        <v/>
      </c>
      <c r="BN2072" s="57" t="str">
        <f t="shared" ca="1" si="398"/>
        <v>PENDIENTE HACER AVISO</v>
      </c>
      <c r="BO2072" s="54" t="str">
        <f t="shared" ca="1" si="391"/>
        <v>EN TRÁMITE NOTIF. POR AVISO</v>
      </c>
      <c r="BP2072" s="37"/>
      <c r="BQ2072" s="53" t="str">
        <f>IF(BP2072="","",WORKDAY(BP2072,5,FESTIVOS_CO!A:A))</f>
        <v/>
      </c>
      <c r="BR2072" s="37"/>
      <c r="BS2072" s="36"/>
      <c r="BT2072" s="38"/>
      <c r="BU2072" s="58" t="e">
        <f>VLOOKUP(BT2072,Hoja2!$C:$D,2,0)</f>
        <v>#N/A</v>
      </c>
      <c r="BV2072" s="80" t="str">
        <f>IF(
AND(AO2072="",BD2072="",BQ2072=""),
"EN PROCESO NOTIFICACION / COMUNICACION",
IF(
BT2072="",
"NO APLICA",
IF(
BU2072=60,
IF(AO2072&lt;&gt;"",AO2072,IF(BD2072&lt;&gt;"",BD2072,BQ2072))+60,
WORKDAY(
IF(AO2072&lt;&gt;"",AO2072,IF(BD2072&lt;&gt;"",BD2072,BQ2072)),
BU2072,
FESTIVOS_CO!A:A
)
)
))</f>
        <v>EN PROCESO NOTIFICACION / COMUNICACION</v>
      </c>
      <c r="BW2072" s="44"/>
      <c r="BX2072" s="53"/>
      <c r="BY2072" s="45"/>
      <c r="BZ2072" s="37"/>
      <c r="CA2072" s="54" t="str">
        <f t="shared" si="392"/>
        <v>PENDIENTE EJECUTORIA</v>
      </c>
      <c r="CB2072" s="59" t="str">
        <f t="shared" si="389"/>
        <v/>
      </c>
      <c r="CC2072" s="36"/>
      <c r="CD2072" s="40"/>
      <c r="CE2072" s="46"/>
      <c r="CF2072" s="40"/>
      <c r="CG2072" s="40"/>
      <c r="CH2072" s="40"/>
      <c r="CI2072" s="36"/>
      <c r="CJ2072" s="47"/>
      <c r="CK2072" s="40"/>
      <c r="CL2072" s="40"/>
      <c r="CM2072" s="40"/>
      <c r="CN2072" s="40"/>
    </row>
    <row r="2073" spans="1:92" ht="42.75" hidden="1">
      <c r="A2073" s="49" t="str">
        <f t="shared" si="393"/>
        <v>SIN GESTIÓN</v>
      </c>
      <c r="B2073" s="58"/>
      <c r="C2073" s="37"/>
      <c r="D2073" s="37"/>
      <c r="E2073" s="49" t="str">
        <f t="shared" si="394"/>
        <v>PENDIENTE NOTIFICACIÓN</v>
      </c>
      <c r="F2073" s="141" t="str">
        <f t="shared" si="395"/>
        <v>PENDIENTE NOTIFICACIÓN</v>
      </c>
      <c r="G2073" s="49" t="str">
        <f t="shared" si="396"/>
        <v/>
      </c>
      <c r="H2073" s="51" t="str">
        <f ca="1">IF(
L2073="",
"",
IF(
NETWORKDAYS(L2073,IF(M2073&lt;&gt;"",M2073,TODAY()),FESTIVOS_CO!A:A)&gt;2,
"VENCIDO",
IF(
NETWORKDAYS(L2073,IF(M2073&lt;&gt;"",M2073,TODAY()),FESTIVOS_CO!A:A)=2,
"ALERTA",
"A TIEMPO"
)))</f>
        <v/>
      </c>
      <c r="I2073" s="40"/>
      <c r="J2073" s="36"/>
      <c r="K2073" s="37"/>
      <c r="L2073" s="50"/>
      <c r="M2073" s="37"/>
      <c r="N2073" s="52"/>
      <c r="O2073" s="52"/>
      <c r="P2073" s="36"/>
      <c r="Q2073" s="36"/>
      <c r="R2073" s="40"/>
      <c r="S2073" s="36"/>
      <c r="T2073" s="40"/>
      <c r="U2073" s="40"/>
      <c r="V2073" s="81"/>
      <c r="W2073" s="40"/>
      <c r="X2073" s="40"/>
      <c r="Y2073" s="40"/>
      <c r="Z2073" s="38" t="str">
        <f>IFERROR(VLOOKUP(Y2073,DIRECTORIO!A:B,2,FALSE),"")</f>
        <v/>
      </c>
      <c r="AA2073" s="40"/>
      <c r="AB2073" s="40"/>
      <c r="AC2073" s="40"/>
      <c r="AD2073" s="40"/>
      <c r="AE2073" s="40"/>
      <c r="AF2073" s="40"/>
      <c r="AG2073" s="41" t="s">
        <v>109</v>
      </c>
      <c r="AH2073" s="42"/>
      <c r="AI2073" s="54" t="str">
        <f t="shared" ca="1" si="397"/>
        <v>PENDIENTE NOTIFICACIÓN ELECTRÓNICA</v>
      </c>
      <c r="AJ2073" s="37"/>
      <c r="AK2073" s="37"/>
      <c r="AL2073" s="37"/>
      <c r="AM2073" s="53" t="str">
        <f>IF(AK2073="","",WORKDAY(AK2073,5,FESTIVOS_CO!A:A))</f>
        <v/>
      </c>
      <c r="AN2073" s="37"/>
      <c r="AO2073" s="37"/>
      <c r="AP2073" s="54" t="str">
        <f t="shared" ca="1" si="390"/>
        <v>NO APLICA</v>
      </c>
      <c r="AQ2073" s="36"/>
      <c r="AR2073" s="43"/>
      <c r="AS2073" s="37"/>
      <c r="AT2073" s="36"/>
      <c r="AU2073" s="37"/>
      <c r="AV2073" s="36"/>
      <c r="AW2073" s="36"/>
      <c r="AX2073" s="37"/>
      <c r="AY2073" s="140" t="str">
        <f>IF(AU2073="","",WORKDAY(AU2073,5,FESTIVOS_CO!A:A))</f>
        <v/>
      </c>
      <c r="AZ2073" s="54" t="str">
        <f t="shared" ca="1" si="399"/>
        <v>NO APLICA</v>
      </c>
      <c r="BA2073" s="55" t="str">
        <f>IF(AX2073="","",WORKDAY(AX2073,5,FESTIVOS_CO!A:A))</f>
        <v/>
      </c>
      <c r="BB2073" s="39"/>
      <c r="BC2073" s="40"/>
      <c r="BD2073" s="40"/>
      <c r="BE2073" s="56" t="str">
        <f t="shared" ca="1" si="388"/>
        <v>NO APLICA</v>
      </c>
      <c r="BF2073" s="37"/>
      <c r="BG2073" s="45"/>
      <c r="BH2073" s="37"/>
      <c r="BI2073" s="36"/>
      <c r="BJ2073" s="37"/>
      <c r="BK2073" s="36"/>
      <c r="BL2073" s="36"/>
      <c r="BM2073" s="53" t="str">
        <f>IF(BJ2073="","",WORKDAY(BJ2073,5,FESTIVOS_CO!A:A))</f>
        <v/>
      </c>
      <c r="BN2073" s="57" t="str">
        <f t="shared" ca="1" si="398"/>
        <v>PENDIENTE HACER AVISO</v>
      </c>
      <c r="BO2073" s="54" t="str">
        <f t="shared" ca="1" si="391"/>
        <v>EN TRÁMITE NOTIF. POR AVISO</v>
      </c>
      <c r="BP2073" s="37"/>
      <c r="BQ2073" s="53" t="str">
        <f>IF(BP2073="","",WORKDAY(BP2073,5,FESTIVOS_CO!A:A))</f>
        <v/>
      </c>
      <c r="BR2073" s="37"/>
      <c r="BS2073" s="36"/>
      <c r="BT2073" s="38"/>
      <c r="BU2073" s="58" t="e">
        <f>VLOOKUP(BT2073,Hoja2!$C:$D,2,0)</f>
        <v>#N/A</v>
      </c>
      <c r="BV2073" s="80" t="str">
        <f>IF(
AND(AO2073="",BD2073="",BQ2073=""),
"EN PROCESO NOTIFICACION / COMUNICACION",
IF(
BT2073="",
"NO APLICA",
IF(
BU2073=60,
IF(AO2073&lt;&gt;"",AO2073,IF(BD2073&lt;&gt;"",BD2073,BQ2073))+60,
WORKDAY(
IF(AO2073&lt;&gt;"",AO2073,IF(BD2073&lt;&gt;"",BD2073,BQ2073)),
BU2073,
FESTIVOS_CO!A:A
)
)
))</f>
        <v>EN PROCESO NOTIFICACION / COMUNICACION</v>
      </c>
      <c r="BW2073" s="44"/>
      <c r="BX2073" s="53"/>
      <c r="BY2073" s="45"/>
      <c r="BZ2073" s="37"/>
      <c r="CA2073" s="54" t="str">
        <f t="shared" si="392"/>
        <v>PENDIENTE EJECUTORIA</v>
      </c>
      <c r="CB2073" s="59" t="str">
        <f t="shared" si="389"/>
        <v/>
      </c>
      <c r="CC2073" s="36"/>
      <c r="CD2073" s="40"/>
      <c r="CE2073" s="46"/>
      <c r="CF2073" s="40"/>
      <c r="CG2073" s="40"/>
      <c r="CH2073" s="40"/>
      <c r="CI2073" s="36"/>
      <c r="CJ2073" s="47"/>
      <c r="CK2073" s="40"/>
      <c r="CL2073" s="40"/>
      <c r="CM2073" s="40"/>
      <c r="CN2073" s="40"/>
    </row>
    <row r="2074" spans="1:92" ht="42.75" hidden="1">
      <c r="A2074" s="49" t="str">
        <f t="shared" si="393"/>
        <v>SIN GESTIÓN</v>
      </c>
      <c r="B2074" s="58"/>
      <c r="C2074" s="37"/>
      <c r="D2074" s="37"/>
      <c r="E2074" s="49" t="str">
        <f t="shared" si="394"/>
        <v>PENDIENTE NOTIFICACIÓN</v>
      </c>
      <c r="F2074" s="141" t="str">
        <f t="shared" si="395"/>
        <v>PENDIENTE NOTIFICACIÓN</v>
      </c>
      <c r="G2074" s="49" t="str">
        <f t="shared" si="396"/>
        <v/>
      </c>
      <c r="H2074" s="51" t="str">
        <f ca="1">IF(
L2074="",
"",
IF(
NETWORKDAYS(L2074,IF(M2074&lt;&gt;"",M2074,TODAY()),FESTIVOS_CO!A:A)&gt;2,
"VENCIDO",
IF(
NETWORKDAYS(L2074,IF(M2074&lt;&gt;"",M2074,TODAY()),FESTIVOS_CO!A:A)=2,
"ALERTA",
"A TIEMPO"
)))</f>
        <v/>
      </c>
      <c r="I2074" s="40"/>
      <c r="J2074" s="36"/>
      <c r="K2074" s="37"/>
      <c r="L2074" s="50"/>
      <c r="M2074" s="37"/>
      <c r="N2074" s="52"/>
      <c r="O2074" s="52"/>
      <c r="P2074" s="36"/>
      <c r="Q2074" s="36"/>
      <c r="R2074" s="40"/>
      <c r="S2074" s="36"/>
      <c r="T2074" s="40"/>
      <c r="U2074" s="40"/>
      <c r="V2074" s="81"/>
      <c r="W2074" s="40"/>
      <c r="X2074" s="40"/>
      <c r="Y2074" s="40"/>
      <c r="Z2074" s="38" t="str">
        <f>IFERROR(VLOOKUP(Y2074,DIRECTORIO!A:B,2,FALSE),"")</f>
        <v/>
      </c>
      <c r="AA2074" s="40"/>
      <c r="AB2074" s="40"/>
      <c r="AC2074" s="40"/>
      <c r="AD2074" s="40"/>
      <c r="AE2074" s="40"/>
      <c r="AF2074" s="40"/>
      <c r="AG2074" s="41" t="s">
        <v>109</v>
      </c>
      <c r="AH2074" s="42"/>
      <c r="AI2074" s="54" t="str">
        <f t="shared" ca="1" si="397"/>
        <v>PENDIENTE NOTIFICACIÓN ELECTRÓNICA</v>
      </c>
      <c r="AJ2074" s="37"/>
      <c r="AK2074" s="37"/>
      <c r="AL2074" s="37"/>
      <c r="AM2074" s="53" t="str">
        <f>IF(AK2074="","",WORKDAY(AK2074,5,FESTIVOS_CO!A:A))</f>
        <v/>
      </c>
      <c r="AN2074" s="37"/>
      <c r="AO2074" s="37"/>
      <c r="AP2074" s="54" t="str">
        <f t="shared" ca="1" si="390"/>
        <v>NO APLICA</v>
      </c>
      <c r="AQ2074" s="36"/>
      <c r="AR2074" s="43"/>
      <c r="AS2074" s="37"/>
      <c r="AT2074" s="36"/>
      <c r="AU2074" s="37"/>
      <c r="AV2074" s="36"/>
      <c r="AW2074" s="36"/>
      <c r="AX2074" s="37"/>
      <c r="AY2074" s="140" t="str">
        <f>IF(AU2074="","",WORKDAY(AU2074,5,FESTIVOS_CO!A:A))</f>
        <v/>
      </c>
      <c r="AZ2074" s="54" t="str">
        <f t="shared" ca="1" si="399"/>
        <v>NO APLICA</v>
      </c>
      <c r="BA2074" s="55" t="str">
        <f>IF(AX2074="","",WORKDAY(AX2074,5,FESTIVOS_CO!A:A))</f>
        <v/>
      </c>
      <c r="BB2074" s="39"/>
      <c r="BC2074" s="40"/>
      <c r="BD2074" s="40"/>
      <c r="BE2074" s="56" t="str">
        <f t="shared" ca="1" si="388"/>
        <v>NO APLICA</v>
      </c>
      <c r="BF2074" s="37"/>
      <c r="BG2074" s="45"/>
      <c r="BH2074" s="37"/>
      <c r="BI2074" s="36"/>
      <c r="BJ2074" s="37"/>
      <c r="BK2074" s="36"/>
      <c r="BL2074" s="36"/>
      <c r="BM2074" s="53" t="str">
        <f>IF(BJ2074="","",WORKDAY(BJ2074,5,FESTIVOS_CO!A:A))</f>
        <v/>
      </c>
      <c r="BN2074" s="57" t="str">
        <f t="shared" ca="1" si="398"/>
        <v>PENDIENTE HACER AVISO</v>
      </c>
      <c r="BO2074" s="54" t="str">
        <f t="shared" ca="1" si="391"/>
        <v>EN TRÁMITE NOTIF. POR AVISO</v>
      </c>
      <c r="BP2074" s="37"/>
      <c r="BQ2074" s="53" t="str">
        <f>IF(BP2074="","",WORKDAY(BP2074,5,FESTIVOS_CO!A:A))</f>
        <v/>
      </c>
      <c r="BR2074" s="37"/>
      <c r="BS2074" s="36"/>
      <c r="BT2074" s="38"/>
      <c r="BU2074" s="58" t="e">
        <f>VLOOKUP(BT2074,Hoja2!$C:$D,2,0)</f>
        <v>#N/A</v>
      </c>
      <c r="BV2074" s="80" t="str">
        <f>IF(
AND(AO2074="",BD2074="",BQ2074=""),
"EN PROCESO NOTIFICACION / COMUNICACION",
IF(
BT2074="",
"NO APLICA",
IF(
BU2074=60,
IF(AO2074&lt;&gt;"",AO2074,IF(BD2074&lt;&gt;"",BD2074,BQ2074))+60,
WORKDAY(
IF(AO2074&lt;&gt;"",AO2074,IF(BD2074&lt;&gt;"",BD2074,BQ2074)),
BU2074,
FESTIVOS_CO!A:A
)
)
))</f>
        <v>EN PROCESO NOTIFICACION / COMUNICACION</v>
      </c>
      <c r="BW2074" s="44"/>
      <c r="BX2074" s="53"/>
      <c r="BY2074" s="45"/>
      <c r="BZ2074" s="37"/>
      <c r="CA2074" s="54" t="str">
        <f t="shared" si="392"/>
        <v>PENDIENTE EJECUTORIA</v>
      </c>
      <c r="CB2074" s="59" t="str">
        <f t="shared" si="389"/>
        <v/>
      </c>
      <c r="CC2074" s="36"/>
      <c r="CD2074" s="40"/>
      <c r="CE2074" s="46"/>
      <c r="CF2074" s="40"/>
      <c r="CG2074" s="40"/>
      <c r="CH2074" s="40"/>
      <c r="CI2074" s="36"/>
      <c r="CJ2074" s="47"/>
      <c r="CK2074" s="40"/>
      <c r="CL2074" s="40"/>
      <c r="CM2074" s="40"/>
      <c r="CN2074" s="40"/>
    </row>
    <row r="2075" spans="1:92" ht="42.75" hidden="1">
      <c r="A2075" s="49" t="str">
        <f t="shared" si="393"/>
        <v>SIN GESTIÓN</v>
      </c>
      <c r="B2075" s="58"/>
      <c r="C2075" s="37"/>
      <c r="D2075" s="37"/>
      <c r="E2075" s="49" t="str">
        <f t="shared" si="394"/>
        <v>PENDIENTE NOTIFICACIÓN</v>
      </c>
      <c r="F2075" s="141" t="str">
        <f t="shared" si="395"/>
        <v>PENDIENTE NOTIFICACIÓN</v>
      </c>
      <c r="G2075" s="49" t="str">
        <f t="shared" si="396"/>
        <v/>
      </c>
      <c r="H2075" s="51" t="str">
        <f ca="1">IF(
L2075="",
"",
IF(
NETWORKDAYS(L2075,IF(M2075&lt;&gt;"",M2075,TODAY()),FESTIVOS_CO!A:A)&gt;2,
"VENCIDO",
IF(
NETWORKDAYS(L2075,IF(M2075&lt;&gt;"",M2075,TODAY()),FESTIVOS_CO!A:A)=2,
"ALERTA",
"A TIEMPO"
)))</f>
        <v/>
      </c>
      <c r="I2075" s="40"/>
      <c r="J2075" s="36"/>
      <c r="K2075" s="37"/>
      <c r="L2075" s="50"/>
      <c r="M2075" s="37"/>
      <c r="N2075" s="52"/>
      <c r="O2075" s="52"/>
      <c r="P2075" s="36"/>
      <c r="Q2075" s="36"/>
      <c r="R2075" s="40"/>
      <c r="S2075" s="36"/>
      <c r="T2075" s="40"/>
      <c r="U2075" s="40"/>
      <c r="V2075" s="81"/>
      <c r="W2075" s="40"/>
      <c r="X2075" s="40"/>
      <c r="Y2075" s="40"/>
      <c r="Z2075" s="38" t="str">
        <f>IFERROR(VLOOKUP(Y2075,DIRECTORIO!A:B,2,FALSE),"")</f>
        <v/>
      </c>
      <c r="AA2075" s="40"/>
      <c r="AB2075" s="40"/>
      <c r="AC2075" s="40"/>
      <c r="AD2075" s="40"/>
      <c r="AE2075" s="40"/>
      <c r="AF2075" s="40"/>
      <c r="AG2075" s="41" t="s">
        <v>109</v>
      </c>
      <c r="AH2075" s="42"/>
      <c r="AI2075" s="54" t="str">
        <f t="shared" ca="1" si="397"/>
        <v>PENDIENTE NOTIFICACIÓN ELECTRÓNICA</v>
      </c>
      <c r="AJ2075" s="37"/>
      <c r="AK2075" s="37"/>
      <c r="AL2075" s="37"/>
      <c r="AM2075" s="53" t="str">
        <f>IF(AK2075="","",WORKDAY(AK2075,5,FESTIVOS_CO!A:A))</f>
        <v/>
      </c>
      <c r="AN2075" s="37"/>
      <c r="AO2075" s="37"/>
      <c r="AP2075" s="54" t="str">
        <f t="shared" ca="1" si="390"/>
        <v>NO APLICA</v>
      </c>
      <c r="AQ2075" s="36"/>
      <c r="AR2075" s="43"/>
      <c r="AS2075" s="37"/>
      <c r="AT2075" s="36"/>
      <c r="AU2075" s="37"/>
      <c r="AV2075" s="36"/>
      <c r="AW2075" s="36"/>
      <c r="AX2075" s="37"/>
      <c r="AY2075" s="140" t="str">
        <f>IF(AU2075="","",WORKDAY(AU2075,5,FESTIVOS_CO!A:A))</f>
        <v/>
      </c>
      <c r="AZ2075" s="54" t="str">
        <f t="shared" ca="1" si="399"/>
        <v>NO APLICA</v>
      </c>
      <c r="BA2075" s="55" t="str">
        <f>IF(AX2075="","",WORKDAY(AX2075,5,FESTIVOS_CO!A:A))</f>
        <v/>
      </c>
      <c r="BB2075" s="39"/>
      <c r="BC2075" s="40"/>
      <c r="BD2075" s="40"/>
      <c r="BE2075" s="56" t="str">
        <f t="shared" ref="BE2075:BE2138" ca="1" si="400">IF(AZ2075="NO PROCEDE",
"NO PROCEDE",IF(OR(AZ2075="HACER AVISO",BB2075="NO"),
"HACER AVISO",
"NO APLICA"))</f>
        <v>NO APLICA</v>
      </c>
      <c r="BF2075" s="37"/>
      <c r="BG2075" s="45"/>
      <c r="BH2075" s="37"/>
      <c r="BI2075" s="36"/>
      <c r="BJ2075" s="37"/>
      <c r="BK2075" s="36"/>
      <c r="BL2075" s="36"/>
      <c r="BM2075" s="53" t="str">
        <f>IF(BJ2075="","",WORKDAY(BJ2075,5,FESTIVOS_CO!A:A))</f>
        <v/>
      </c>
      <c r="BN2075" s="57" t="str">
        <f t="shared" ca="1" si="398"/>
        <v>PENDIENTE HACER AVISO</v>
      </c>
      <c r="BO2075" s="54" t="str">
        <f t="shared" ca="1" si="391"/>
        <v>EN TRÁMITE NOTIF. POR AVISO</v>
      </c>
      <c r="BP2075" s="37"/>
      <c r="BQ2075" s="53" t="str">
        <f>IF(BP2075="","",WORKDAY(BP2075,5,FESTIVOS_CO!A:A))</f>
        <v/>
      </c>
      <c r="BR2075" s="37"/>
      <c r="BS2075" s="36"/>
      <c r="BT2075" s="38"/>
      <c r="BU2075" s="58" t="e">
        <f>VLOOKUP(BT2075,Hoja2!$C:$D,2,0)</f>
        <v>#N/A</v>
      </c>
      <c r="BV2075" s="80" t="str">
        <f>IF(
AND(AO2075="",BD2075="",BQ2075=""),
"EN PROCESO NOTIFICACION / COMUNICACION",
IF(
BT2075="",
"NO APLICA",
IF(
BU2075=60,
IF(AO2075&lt;&gt;"",AO2075,IF(BD2075&lt;&gt;"",BD2075,BQ2075))+60,
WORKDAY(
IF(AO2075&lt;&gt;"",AO2075,IF(BD2075&lt;&gt;"",BD2075,BQ2075)),
BU2075,
FESTIVOS_CO!A:A
)
)
))</f>
        <v>EN PROCESO NOTIFICACION / COMUNICACION</v>
      </c>
      <c r="BW2075" s="44"/>
      <c r="BX2075" s="53"/>
      <c r="BY2075" s="45"/>
      <c r="BZ2075" s="37"/>
      <c r="CA2075" s="54" t="str">
        <f t="shared" si="392"/>
        <v>PENDIENTE EJECUTORIA</v>
      </c>
      <c r="CB2075" s="59" t="str">
        <f t="shared" ref="CB2075:CB2138" si="401">IF(CC2075="NO",
"NO APLICA",
IF(CC2075="SI",
IF(COUNTBLANK(CC2075:CH2075)&gt;0,
"PENDIENTE MEMORANDO",
"MEMORANDOS ENVIADOS"
),
IF(CI2075="NO",
"NO APLICA",
IF(CI2075="SI",
IF(COUNTBLANK(CJ2075:CN2075)&gt;0,
"PENDIENTES OFICIOS",
"OFICIOS ENVIADOS"
),
""
)
)
))</f>
        <v/>
      </c>
      <c r="CC2075" s="36"/>
      <c r="CD2075" s="40"/>
      <c r="CE2075" s="46"/>
      <c r="CF2075" s="40"/>
      <c r="CG2075" s="40"/>
      <c r="CH2075" s="40"/>
      <c r="CI2075" s="36"/>
      <c r="CJ2075" s="47"/>
      <c r="CK2075" s="40"/>
      <c r="CL2075" s="40"/>
      <c r="CM2075" s="40"/>
      <c r="CN2075" s="40"/>
    </row>
    <row r="2076" spans="1:92" ht="42.75" hidden="1">
      <c r="A2076" s="49" t="str">
        <f t="shared" si="393"/>
        <v>SIN GESTIÓN</v>
      </c>
      <c r="B2076" s="58"/>
      <c r="C2076" s="37"/>
      <c r="D2076" s="37"/>
      <c r="E2076" s="49" t="str">
        <f t="shared" si="394"/>
        <v>PENDIENTE NOTIFICACIÓN</v>
      </c>
      <c r="F2076" s="141" t="str">
        <f t="shared" si="395"/>
        <v>PENDIENTE NOTIFICACIÓN</v>
      </c>
      <c r="G2076" s="49" t="str">
        <f t="shared" si="396"/>
        <v/>
      </c>
      <c r="H2076" s="51" t="str">
        <f ca="1">IF(
L2076="",
"",
IF(
NETWORKDAYS(L2076,IF(M2076&lt;&gt;"",M2076,TODAY()),FESTIVOS_CO!A:A)&gt;2,
"VENCIDO",
IF(
NETWORKDAYS(L2076,IF(M2076&lt;&gt;"",M2076,TODAY()),FESTIVOS_CO!A:A)=2,
"ALERTA",
"A TIEMPO"
)))</f>
        <v/>
      </c>
      <c r="I2076" s="40"/>
      <c r="J2076" s="36"/>
      <c r="K2076" s="37"/>
      <c r="L2076" s="50"/>
      <c r="M2076" s="37"/>
      <c r="N2076" s="52"/>
      <c r="O2076" s="52"/>
      <c r="P2076" s="36"/>
      <c r="Q2076" s="36"/>
      <c r="R2076" s="40"/>
      <c r="S2076" s="36"/>
      <c r="T2076" s="40"/>
      <c r="U2076" s="40"/>
      <c r="V2076" s="81"/>
      <c r="W2076" s="40"/>
      <c r="X2076" s="40"/>
      <c r="Y2076" s="40"/>
      <c r="Z2076" s="38" t="str">
        <f>IFERROR(VLOOKUP(Y2076,DIRECTORIO!A:B,2,FALSE),"")</f>
        <v/>
      </c>
      <c r="AA2076" s="40"/>
      <c r="AB2076" s="40"/>
      <c r="AC2076" s="40"/>
      <c r="AD2076" s="40"/>
      <c r="AE2076" s="40"/>
      <c r="AF2076" s="40"/>
      <c r="AG2076" s="41" t="s">
        <v>109</v>
      </c>
      <c r="AH2076" s="42"/>
      <c r="AI2076" s="54" t="str">
        <f t="shared" ca="1" si="397"/>
        <v>PENDIENTE NOTIFICACIÓN ELECTRÓNICA</v>
      </c>
      <c r="AJ2076" s="37"/>
      <c r="AK2076" s="37"/>
      <c r="AL2076" s="37"/>
      <c r="AM2076" s="53" t="str">
        <f>IF(AK2076="","",WORKDAY(AK2076,5,FESTIVOS_CO!A:A))</f>
        <v/>
      </c>
      <c r="AN2076" s="37"/>
      <c r="AO2076" s="37"/>
      <c r="AP2076" s="54" t="str">
        <f t="shared" ref="AP2076:AP2139" ca="1" si="402">IF(
ISNUMBER(SEARCH("PENDIENTE",UPPER(AI2076))),
"NO APLICA",
IF(
COUNTBLANK(AJ2076:AL2076)=COUNTA(AJ2076:AL2076),
"NO APLICA",
IF(
UPPER(AN2076)="SI",
"NO PROCEDE CITACION",
"NOTIFICAR POR CITACION"
)
)
)</f>
        <v>NO APLICA</v>
      </c>
      <c r="AQ2076" s="36"/>
      <c r="AR2076" s="43"/>
      <c r="AS2076" s="37"/>
      <c r="AT2076" s="36"/>
      <c r="AU2076" s="37"/>
      <c r="AV2076" s="36"/>
      <c r="AW2076" s="36"/>
      <c r="AX2076" s="37"/>
      <c r="AY2076" s="140" t="str">
        <f>IF(AU2076="","",WORKDAY(AU2076,5,FESTIVOS_CO!A:A))</f>
        <v/>
      </c>
      <c r="AZ2076" s="54" t="str">
        <f t="shared" ca="1" si="399"/>
        <v>NO APLICA</v>
      </c>
      <c r="BA2076" s="55" t="str">
        <f>IF(AX2076="","",WORKDAY(AX2076,5,FESTIVOS_CO!A:A))</f>
        <v/>
      </c>
      <c r="BB2076" s="39"/>
      <c r="BC2076" s="40"/>
      <c r="BD2076" s="40"/>
      <c r="BE2076" s="56" t="str">
        <f t="shared" ca="1" si="400"/>
        <v>NO APLICA</v>
      </c>
      <c r="BF2076" s="37"/>
      <c r="BG2076" s="45"/>
      <c r="BH2076" s="37"/>
      <c r="BI2076" s="36"/>
      <c r="BJ2076" s="37"/>
      <c r="BK2076" s="36"/>
      <c r="BL2076" s="36"/>
      <c r="BM2076" s="53" t="str">
        <f>IF(BJ2076="","",WORKDAY(BJ2076,5,FESTIVOS_CO!A:A))</f>
        <v/>
      </c>
      <c r="BN2076" s="57" t="str">
        <f t="shared" ca="1" si="398"/>
        <v>PENDIENTE HACER AVISO</v>
      </c>
      <c r="BO2076" s="54" t="str">
        <f t="shared" ca="1" si="391"/>
        <v>EN TRÁMITE NOTIF. POR AVISO</v>
      </c>
      <c r="BP2076" s="37"/>
      <c r="BQ2076" s="53" t="str">
        <f>IF(BP2076="","",WORKDAY(BP2076,5,FESTIVOS_CO!A:A))</f>
        <v/>
      </c>
      <c r="BR2076" s="37"/>
      <c r="BS2076" s="36"/>
      <c r="BT2076" s="38"/>
      <c r="BU2076" s="58" t="e">
        <f>VLOOKUP(BT2076,Hoja2!$C:$D,2,0)</f>
        <v>#N/A</v>
      </c>
      <c r="BV2076" s="80" t="str">
        <f>IF(
AND(AO2076="",BD2076="",BQ2076=""),
"EN PROCESO NOTIFICACION / COMUNICACION",
IF(
BT2076="",
"NO APLICA",
IF(
BU2076=60,
IF(AO2076&lt;&gt;"",AO2076,IF(BD2076&lt;&gt;"",BD2076,BQ2076))+60,
WORKDAY(
IF(AO2076&lt;&gt;"",AO2076,IF(BD2076&lt;&gt;"",BD2076,BQ2076)),
BU2076,
FESTIVOS_CO!A:A
)
)
))</f>
        <v>EN PROCESO NOTIFICACION / COMUNICACION</v>
      </c>
      <c r="BW2076" s="44"/>
      <c r="BX2076" s="53"/>
      <c r="BY2076" s="45"/>
      <c r="BZ2076" s="37"/>
      <c r="CA2076" s="54" t="str">
        <f t="shared" si="392"/>
        <v>PENDIENTE EJECUTORIA</v>
      </c>
      <c r="CB2076" s="59" t="str">
        <f t="shared" si="401"/>
        <v/>
      </c>
      <c r="CC2076" s="36"/>
      <c r="CD2076" s="40"/>
      <c r="CE2076" s="46"/>
      <c r="CF2076" s="40"/>
      <c r="CG2076" s="40"/>
      <c r="CH2076" s="40"/>
      <c r="CI2076" s="36"/>
      <c r="CJ2076" s="47"/>
      <c r="CK2076" s="40"/>
      <c r="CL2076" s="40"/>
      <c r="CM2076" s="40"/>
      <c r="CN2076" s="40"/>
    </row>
    <row r="2077" spans="1:92" ht="42.75" hidden="1">
      <c r="A2077" s="49" t="str">
        <f t="shared" si="393"/>
        <v>SIN GESTIÓN</v>
      </c>
      <c r="B2077" s="58"/>
      <c r="C2077" s="37"/>
      <c r="D2077" s="37"/>
      <c r="E2077" s="49" t="str">
        <f t="shared" si="394"/>
        <v>PENDIENTE NOTIFICACIÓN</v>
      </c>
      <c r="F2077" s="141" t="str">
        <f t="shared" si="395"/>
        <v>PENDIENTE NOTIFICACIÓN</v>
      </c>
      <c r="G2077" s="49" t="str">
        <f t="shared" si="396"/>
        <v/>
      </c>
      <c r="H2077" s="51" t="str">
        <f ca="1">IF(
L2077="",
"",
IF(
NETWORKDAYS(L2077,IF(M2077&lt;&gt;"",M2077,TODAY()),FESTIVOS_CO!A:A)&gt;2,
"VENCIDO",
IF(
NETWORKDAYS(L2077,IF(M2077&lt;&gt;"",M2077,TODAY()),FESTIVOS_CO!A:A)=2,
"ALERTA",
"A TIEMPO"
)))</f>
        <v/>
      </c>
      <c r="I2077" s="40"/>
      <c r="J2077" s="36"/>
      <c r="K2077" s="37"/>
      <c r="L2077" s="50"/>
      <c r="M2077" s="37"/>
      <c r="N2077" s="52"/>
      <c r="O2077" s="52"/>
      <c r="P2077" s="36"/>
      <c r="Q2077" s="36"/>
      <c r="R2077" s="40"/>
      <c r="S2077" s="36"/>
      <c r="T2077" s="40"/>
      <c r="U2077" s="40"/>
      <c r="V2077" s="81"/>
      <c r="W2077" s="40"/>
      <c r="X2077" s="40"/>
      <c r="Y2077" s="40"/>
      <c r="Z2077" s="38" t="str">
        <f>IFERROR(VLOOKUP(Y2077,DIRECTORIO!A:B,2,FALSE),"")</f>
        <v/>
      </c>
      <c r="AA2077" s="40"/>
      <c r="AB2077" s="40"/>
      <c r="AC2077" s="40"/>
      <c r="AD2077" s="40"/>
      <c r="AE2077" s="40"/>
      <c r="AF2077" s="40"/>
      <c r="AG2077" s="41" t="s">
        <v>109</v>
      </c>
      <c r="AH2077" s="42"/>
      <c r="AI2077" s="54" t="str">
        <f t="shared" ca="1" si="397"/>
        <v>PENDIENTE NOTIFICACIÓN ELECTRÓNICA</v>
      </c>
      <c r="AJ2077" s="37"/>
      <c r="AK2077" s="37"/>
      <c r="AL2077" s="37"/>
      <c r="AM2077" s="53" t="str">
        <f>IF(AK2077="","",WORKDAY(AK2077,5,FESTIVOS_CO!A:A))</f>
        <v/>
      </c>
      <c r="AN2077" s="37"/>
      <c r="AO2077" s="37"/>
      <c r="AP2077" s="54" t="str">
        <f t="shared" ca="1" si="402"/>
        <v>NO APLICA</v>
      </c>
      <c r="AQ2077" s="36"/>
      <c r="AR2077" s="43"/>
      <c r="AS2077" s="37"/>
      <c r="AT2077" s="36"/>
      <c r="AU2077" s="37"/>
      <c r="AV2077" s="36"/>
      <c r="AW2077" s="36"/>
      <c r="AX2077" s="37"/>
      <c r="AY2077" s="140" t="str">
        <f>IF(AU2077="","",WORKDAY(AU2077,5,FESTIVOS_CO!A:A))</f>
        <v/>
      </c>
      <c r="AZ2077" s="54" t="str">
        <f t="shared" ca="1" si="399"/>
        <v>NO APLICA</v>
      </c>
      <c r="BA2077" s="55" t="str">
        <f>IF(AX2077="","",WORKDAY(AX2077,5,FESTIVOS_CO!A:A))</f>
        <v/>
      </c>
      <c r="BB2077" s="39"/>
      <c r="BC2077" s="40"/>
      <c r="BD2077" s="40"/>
      <c r="BE2077" s="56" t="str">
        <f t="shared" ca="1" si="400"/>
        <v>NO APLICA</v>
      </c>
      <c r="BF2077" s="37"/>
      <c r="BG2077" s="45"/>
      <c r="BH2077" s="37"/>
      <c r="BI2077" s="36"/>
      <c r="BJ2077" s="37"/>
      <c r="BK2077" s="36"/>
      <c r="BL2077" s="36"/>
      <c r="BM2077" s="53" t="str">
        <f>IF(BJ2077="","",WORKDAY(BJ2077,5,FESTIVOS_CO!A:A))</f>
        <v/>
      </c>
      <c r="BN2077" s="57" t="str">
        <f t="shared" ca="1" si="398"/>
        <v>PENDIENTE HACER AVISO</v>
      </c>
      <c r="BO2077" s="54" t="str">
        <f t="shared" ca="1" si="391"/>
        <v>EN TRÁMITE NOTIF. POR AVISO</v>
      </c>
      <c r="BP2077" s="37"/>
      <c r="BQ2077" s="53" t="str">
        <f>IF(BP2077="","",WORKDAY(BP2077,5,FESTIVOS_CO!A:A))</f>
        <v/>
      </c>
      <c r="BR2077" s="37"/>
      <c r="BS2077" s="36"/>
      <c r="BT2077" s="38"/>
      <c r="BU2077" s="58" t="e">
        <f>VLOOKUP(BT2077,Hoja2!$C:$D,2,0)</f>
        <v>#N/A</v>
      </c>
      <c r="BV2077" s="80" t="str">
        <f>IF(
AND(AO2077="",BD2077="",BQ2077=""),
"EN PROCESO NOTIFICACION / COMUNICACION",
IF(
BT2077="",
"NO APLICA",
IF(
BU2077=60,
IF(AO2077&lt;&gt;"",AO2077,IF(BD2077&lt;&gt;"",BD2077,BQ2077))+60,
WORKDAY(
IF(AO2077&lt;&gt;"",AO2077,IF(BD2077&lt;&gt;"",BD2077,BQ2077)),
BU2077,
FESTIVOS_CO!A:A
)
)
))</f>
        <v>EN PROCESO NOTIFICACION / COMUNICACION</v>
      </c>
      <c r="BW2077" s="44"/>
      <c r="BX2077" s="53"/>
      <c r="BY2077" s="45"/>
      <c r="BZ2077" s="37"/>
      <c r="CA2077" s="54" t="str">
        <f t="shared" si="392"/>
        <v>PENDIENTE EJECUTORIA</v>
      </c>
      <c r="CB2077" s="59" t="str">
        <f t="shared" si="401"/>
        <v/>
      </c>
      <c r="CC2077" s="36"/>
      <c r="CD2077" s="40"/>
      <c r="CE2077" s="46"/>
      <c r="CF2077" s="40"/>
      <c r="CG2077" s="40"/>
      <c r="CH2077" s="40"/>
      <c r="CI2077" s="36"/>
      <c r="CJ2077" s="47"/>
      <c r="CK2077" s="40"/>
      <c r="CL2077" s="40"/>
      <c r="CM2077" s="40"/>
      <c r="CN2077" s="40"/>
    </row>
    <row r="2078" spans="1:92" ht="42.75" hidden="1">
      <c r="A2078" s="49" t="str">
        <f t="shared" si="393"/>
        <v>SIN GESTIÓN</v>
      </c>
      <c r="B2078" s="58"/>
      <c r="C2078" s="37"/>
      <c r="D2078" s="37"/>
      <c r="E2078" s="49" t="str">
        <f t="shared" si="394"/>
        <v>PENDIENTE NOTIFICACIÓN</v>
      </c>
      <c r="F2078" s="141" t="str">
        <f t="shared" si="395"/>
        <v>PENDIENTE NOTIFICACIÓN</v>
      </c>
      <c r="G2078" s="49" t="str">
        <f t="shared" si="396"/>
        <v/>
      </c>
      <c r="H2078" s="51" t="str">
        <f ca="1">IF(
L2078="",
"",
IF(
NETWORKDAYS(L2078,IF(M2078&lt;&gt;"",M2078,TODAY()),FESTIVOS_CO!A:A)&gt;2,
"VENCIDO",
IF(
NETWORKDAYS(L2078,IF(M2078&lt;&gt;"",M2078,TODAY()),FESTIVOS_CO!A:A)=2,
"ALERTA",
"A TIEMPO"
)))</f>
        <v/>
      </c>
      <c r="I2078" s="40"/>
      <c r="J2078" s="36"/>
      <c r="K2078" s="37"/>
      <c r="L2078" s="50"/>
      <c r="M2078" s="37"/>
      <c r="N2078" s="52"/>
      <c r="O2078" s="52"/>
      <c r="P2078" s="36"/>
      <c r="Q2078" s="36"/>
      <c r="R2078" s="40"/>
      <c r="S2078" s="36"/>
      <c r="T2078" s="40"/>
      <c r="U2078" s="40"/>
      <c r="V2078" s="81"/>
      <c r="W2078" s="40"/>
      <c r="X2078" s="40"/>
      <c r="Y2078" s="40"/>
      <c r="Z2078" s="38" t="str">
        <f>IFERROR(VLOOKUP(Y2078,DIRECTORIO!A:B,2,FALSE),"")</f>
        <v/>
      </c>
      <c r="AA2078" s="40"/>
      <c r="AB2078" s="40"/>
      <c r="AC2078" s="40"/>
      <c r="AD2078" s="40"/>
      <c r="AE2078" s="40"/>
      <c r="AF2078" s="40"/>
      <c r="AG2078" s="41" t="s">
        <v>109</v>
      </c>
      <c r="AH2078" s="42"/>
      <c r="AI2078" s="54" t="str">
        <f t="shared" ca="1" si="397"/>
        <v>PENDIENTE NOTIFICACIÓN ELECTRÓNICA</v>
      </c>
      <c r="AJ2078" s="37"/>
      <c r="AK2078" s="37"/>
      <c r="AL2078" s="37"/>
      <c r="AM2078" s="53" t="str">
        <f>IF(AK2078="","",WORKDAY(AK2078,5,FESTIVOS_CO!A:A))</f>
        <v/>
      </c>
      <c r="AN2078" s="37"/>
      <c r="AO2078" s="37"/>
      <c r="AP2078" s="54" t="str">
        <f t="shared" ca="1" si="402"/>
        <v>NO APLICA</v>
      </c>
      <c r="AQ2078" s="36"/>
      <c r="AR2078" s="43"/>
      <c r="AS2078" s="37"/>
      <c r="AT2078" s="36"/>
      <c r="AU2078" s="37"/>
      <c r="AV2078" s="36"/>
      <c r="AW2078" s="36"/>
      <c r="AX2078" s="37"/>
      <c r="AY2078" s="140" t="str">
        <f>IF(AU2078="","",WORKDAY(AU2078,5,FESTIVOS_CO!A:A))</f>
        <v/>
      </c>
      <c r="AZ2078" s="54" t="str">
        <f t="shared" ca="1" si="399"/>
        <v>NO APLICA</v>
      </c>
      <c r="BA2078" s="55" t="str">
        <f>IF(AX2078="","",WORKDAY(AX2078,5,FESTIVOS_CO!A:A))</f>
        <v/>
      </c>
      <c r="BB2078" s="39"/>
      <c r="BC2078" s="40"/>
      <c r="BD2078" s="40"/>
      <c r="BE2078" s="56" t="str">
        <f t="shared" ca="1" si="400"/>
        <v>NO APLICA</v>
      </c>
      <c r="BF2078" s="37"/>
      <c r="BG2078" s="45"/>
      <c r="BH2078" s="37"/>
      <c r="BI2078" s="36"/>
      <c r="BJ2078" s="37"/>
      <c r="BK2078" s="36"/>
      <c r="BL2078" s="36"/>
      <c r="BM2078" s="53" t="str">
        <f>IF(BJ2078="","",WORKDAY(BJ2078,5,FESTIVOS_CO!A:A))</f>
        <v/>
      </c>
      <c r="BN2078" s="57" t="str">
        <f t="shared" ca="1" si="398"/>
        <v>PENDIENTE HACER AVISO</v>
      </c>
      <c r="BO2078" s="54" t="str">
        <f t="shared" ca="1" si="391"/>
        <v>EN TRÁMITE NOTIF. POR AVISO</v>
      </c>
      <c r="BP2078" s="37"/>
      <c r="BQ2078" s="53" t="str">
        <f>IF(BP2078="","",WORKDAY(BP2078,5,FESTIVOS_CO!A:A))</f>
        <v/>
      </c>
      <c r="BR2078" s="37"/>
      <c r="BS2078" s="36"/>
      <c r="BT2078" s="38"/>
      <c r="BU2078" s="58" t="e">
        <f>VLOOKUP(BT2078,Hoja2!$C:$D,2,0)</f>
        <v>#N/A</v>
      </c>
      <c r="BV2078" s="80" t="str">
        <f>IF(
AND(AO2078="",BD2078="",BQ2078=""),
"EN PROCESO NOTIFICACION / COMUNICACION",
IF(
BT2078="",
"NO APLICA",
IF(
BU2078=60,
IF(AO2078&lt;&gt;"",AO2078,IF(BD2078&lt;&gt;"",BD2078,BQ2078))+60,
WORKDAY(
IF(AO2078&lt;&gt;"",AO2078,IF(BD2078&lt;&gt;"",BD2078,BQ2078)),
BU2078,
FESTIVOS_CO!A:A
)
)
))</f>
        <v>EN PROCESO NOTIFICACION / COMUNICACION</v>
      </c>
      <c r="BW2078" s="44"/>
      <c r="BX2078" s="53"/>
      <c r="BY2078" s="45"/>
      <c r="BZ2078" s="37"/>
      <c r="CA2078" s="54" t="str">
        <f t="shared" si="392"/>
        <v>PENDIENTE EJECUTORIA</v>
      </c>
      <c r="CB2078" s="59" t="str">
        <f t="shared" si="401"/>
        <v/>
      </c>
      <c r="CC2078" s="36"/>
      <c r="CD2078" s="40"/>
      <c r="CE2078" s="46"/>
      <c r="CF2078" s="40"/>
      <c r="CG2078" s="40"/>
      <c r="CH2078" s="40"/>
      <c r="CI2078" s="36"/>
      <c r="CJ2078" s="47"/>
      <c r="CK2078" s="40"/>
      <c r="CL2078" s="40"/>
      <c r="CM2078" s="40"/>
      <c r="CN2078" s="40"/>
    </row>
    <row r="2079" spans="1:92" ht="42.75" hidden="1">
      <c r="A2079" s="49" t="str">
        <f t="shared" si="393"/>
        <v>SIN GESTIÓN</v>
      </c>
      <c r="B2079" s="58"/>
      <c r="C2079" s="37"/>
      <c r="D2079" s="37"/>
      <c r="E2079" s="49" t="str">
        <f t="shared" si="394"/>
        <v>PENDIENTE NOTIFICACIÓN</v>
      </c>
      <c r="F2079" s="141" t="str">
        <f t="shared" si="395"/>
        <v>PENDIENTE NOTIFICACIÓN</v>
      </c>
      <c r="G2079" s="49" t="str">
        <f t="shared" si="396"/>
        <v/>
      </c>
      <c r="H2079" s="51" t="str">
        <f ca="1">IF(
L2079="",
"",
IF(
NETWORKDAYS(L2079,IF(M2079&lt;&gt;"",M2079,TODAY()),FESTIVOS_CO!A:A)&gt;2,
"VENCIDO",
IF(
NETWORKDAYS(L2079,IF(M2079&lt;&gt;"",M2079,TODAY()),FESTIVOS_CO!A:A)=2,
"ALERTA",
"A TIEMPO"
)))</f>
        <v/>
      </c>
      <c r="I2079" s="40"/>
      <c r="J2079" s="36"/>
      <c r="K2079" s="37"/>
      <c r="L2079" s="50"/>
      <c r="M2079" s="37"/>
      <c r="N2079" s="52"/>
      <c r="O2079" s="52"/>
      <c r="P2079" s="36"/>
      <c r="Q2079" s="36"/>
      <c r="R2079" s="40"/>
      <c r="S2079" s="36"/>
      <c r="T2079" s="40"/>
      <c r="U2079" s="40"/>
      <c r="V2079" s="81"/>
      <c r="W2079" s="40"/>
      <c r="X2079" s="40"/>
      <c r="Y2079" s="40"/>
      <c r="Z2079" s="38" t="str">
        <f>IFERROR(VLOOKUP(Y2079,DIRECTORIO!A:B,2,FALSE),"")</f>
        <v/>
      </c>
      <c r="AA2079" s="40"/>
      <c r="AB2079" s="40"/>
      <c r="AC2079" s="40"/>
      <c r="AD2079" s="40"/>
      <c r="AE2079" s="40"/>
      <c r="AF2079" s="40"/>
      <c r="AG2079" s="41" t="s">
        <v>109</v>
      </c>
      <c r="AH2079" s="42"/>
      <c r="AI2079" s="54" t="str">
        <f t="shared" ca="1" si="397"/>
        <v>PENDIENTE NOTIFICACIÓN ELECTRÓNICA</v>
      </c>
      <c r="AJ2079" s="37"/>
      <c r="AK2079" s="37"/>
      <c r="AL2079" s="37"/>
      <c r="AM2079" s="53" t="str">
        <f>IF(AK2079="","",WORKDAY(AK2079,5,FESTIVOS_CO!A:A))</f>
        <v/>
      </c>
      <c r="AN2079" s="37"/>
      <c r="AO2079" s="37"/>
      <c r="AP2079" s="54" t="str">
        <f t="shared" ca="1" si="402"/>
        <v>NO APLICA</v>
      </c>
      <c r="AQ2079" s="36"/>
      <c r="AR2079" s="43"/>
      <c r="AS2079" s="37"/>
      <c r="AT2079" s="36"/>
      <c r="AU2079" s="37"/>
      <c r="AV2079" s="36"/>
      <c r="AW2079" s="36"/>
      <c r="AX2079" s="37"/>
      <c r="AY2079" s="140" t="str">
        <f>IF(AU2079="","",WORKDAY(AU2079,5,FESTIVOS_CO!A:A))</f>
        <v/>
      </c>
      <c r="AZ2079" s="54" t="str">
        <f t="shared" ca="1" si="399"/>
        <v>NO APLICA</v>
      </c>
      <c r="BA2079" s="55" t="str">
        <f>IF(AX2079="","",WORKDAY(AX2079,5,FESTIVOS_CO!A:A))</f>
        <v/>
      </c>
      <c r="BB2079" s="39"/>
      <c r="BC2079" s="40"/>
      <c r="BD2079" s="40"/>
      <c r="BE2079" s="56" t="str">
        <f t="shared" ca="1" si="400"/>
        <v>NO APLICA</v>
      </c>
      <c r="BF2079" s="37"/>
      <c r="BG2079" s="45"/>
      <c r="BH2079" s="37"/>
      <c r="BI2079" s="36"/>
      <c r="BJ2079" s="37"/>
      <c r="BK2079" s="36"/>
      <c r="BL2079" s="36"/>
      <c r="BM2079" s="53" t="str">
        <f>IF(BJ2079="","",WORKDAY(BJ2079,5,FESTIVOS_CO!A:A))</f>
        <v/>
      </c>
      <c r="BN2079" s="57" t="str">
        <f t="shared" ca="1" si="398"/>
        <v>PENDIENTE HACER AVISO</v>
      </c>
      <c r="BO2079" s="54" t="str">
        <f t="shared" ca="1" si="391"/>
        <v>EN TRÁMITE NOTIF. POR AVISO</v>
      </c>
      <c r="BP2079" s="37"/>
      <c r="BQ2079" s="53" t="str">
        <f>IF(BP2079="","",WORKDAY(BP2079,5,FESTIVOS_CO!A:A))</f>
        <v/>
      </c>
      <c r="BR2079" s="37"/>
      <c r="BS2079" s="36"/>
      <c r="BT2079" s="38"/>
      <c r="BU2079" s="58" t="e">
        <f>VLOOKUP(BT2079,Hoja2!$C:$D,2,0)</f>
        <v>#N/A</v>
      </c>
      <c r="BV2079" s="80" t="str">
        <f>IF(
AND(AO2079="",BD2079="",BQ2079=""),
"EN PROCESO NOTIFICACION / COMUNICACION",
IF(
BT2079="",
"NO APLICA",
IF(
BU2079=60,
IF(AO2079&lt;&gt;"",AO2079,IF(BD2079&lt;&gt;"",BD2079,BQ2079))+60,
WORKDAY(
IF(AO2079&lt;&gt;"",AO2079,IF(BD2079&lt;&gt;"",BD2079,BQ2079)),
BU2079,
FESTIVOS_CO!A:A
)
)
))</f>
        <v>EN PROCESO NOTIFICACION / COMUNICACION</v>
      </c>
      <c r="BW2079" s="44"/>
      <c r="BX2079" s="53"/>
      <c r="BY2079" s="45"/>
      <c r="BZ2079" s="37"/>
      <c r="CA2079" s="54" t="str">
        <f t="shared" si="392"/>
        <v>PENDIENTE EJECUTORIA</v>
      </c>
      <c r="CB2079" s="59" t="str">
        <f t="shared" si="401"/>
        <v/>
      </c>
      <c r="CC2079" s="36"/>
      <c r="CD2079" s="40"/>
      <c r="CE2079" s="46"/>
      <c r="CF2079" s="40"/>
      <c r="CG2079" s="40"/>
      <c r="CH2079" s="40"/>
      <c r="CI2079" s="36"/>
      <c r="CJ2079" s="47"/>
      <c r="CK2079" s="40"/>
      <c r="CL2079" s="40"/>
      <c r="CM2079" s="40"/>
      <c r="CN2079" s="40"/>
    </row>
    <row r="2080" spans="1:92" ht="42.75" hidden="1">
      <c r="A2080" s="49" t="str">
        <f t="shared" si="393"/>
        <v>SIN GESTIÓN</v>
      </c>
      <c r="B2080" s="58"/>
      <c r="C2080" s="37"/>
      <c r="D2080" s="37"/>
      <c r="E2080" s="49" t="str">
        <f t="shared" si="394"/>
        <v>PENDIENTE NOTIFICACIÓN</v>
      </c>
      <c r="F2080" s="141" t="str">
        <f t="shared" si="395"/>
        <v>PENDIENTE NOTIFICACIÓN</v>
      </c>
      <c r="G2080" s="49" t="str">
        <f t="shared" si="396"/>
        <v/>
      </c>
      <c r="H2080" s="51" t="str">
        <f ca="1">IF(
L2080="",
"",
IF(
NETWORKDAYS(L2080,IF(M2080&lt;&gt;"",M2080,TODAY()),FESTIVOS_CO!A:A)&gt;2,
"VENCIDO",
IF(
NETWORKDAYS(L2080,IF(M2080&lt;&gt;"",M2080,TODAY()),FESTIVOS_CO!A:A)=2,
"ALERTA",
"A TIEMPO"
)))</f>
        <v/>
      </c>
      <c r="I2080" s="40"/>
      <c r="J2080" s="36"/>
      <c r="K2080" s="37"/>
      <c r="L2080" s="50"/>
      <c r="M2080" s="37"/>
      <c r="N2080" s="52"/>
      <c r="O2080" s="52"/>
      <c r="P2080" s="36"/>
      <c r="Q2080" s="36"/>
      <c r="R2080" s="40"/>
      <c r="S2080" s="36"/>
      <c r="T2080" s="40"/>
      <c r="U2080" s="40"/>
      <c r="V2080" s="81"/>
      <c r="W2080" s="40"/>
      <c r="X2080" s="40"/>
      <c r="Y2080" s="40"/>
      <c r="Z2080" s="38" t="str">
        <f>IFERROR(VLOOKUP(Y2080,DIRECTORIO!A:B,2,FALSE),"")</f>
        <v/>
      </c>
      <c r="AA2080" s="40"/>
      <c r="AB2080" s="40"/>
      <c r="AC2080" s="40"/>
      <c r="AD2080" s="40"/>
      <c r="AE2080" s="40"/>
      <c r="AF2080" s="40"/>
      <c r="AG2080" s="41" t="s">
        <v>109</v>
      </c>
      <c r="AH2080" s="42"/>
      <c r="AI2080" s="54" t="str">
        <f t="shared" ca="1" si="397"/>
        <v>PENDIENTE NOTIFICACIÓN ELECTRÓNICA</v>
      </c>
      <c r="AJ2080" s="37"/>
      <c r="AK2080" s="37"/>
      <c r="AL2080" s="37"/>
      <c r="AM2080" s="53" t="str">
        <f>IF(AK2080="","",WORKDAY(AK2080,5,FESTIVOS_CO!A:A))</f>
        <v/>
      </c>
      <c r="AN2080" s="37"/>
      <c r="AO2080" s="37"/>
      <c r="AP2080" s="54" t="str">
        <f t="shared" ca="1" si="402"/>
        <v>NO APLICA</v>
      </c>
      <c r="AQ2080" s="36"/>
      <c r="AR2080" s="43"/>
      <c r="AS2080" s="37"/>
      <c r="AT2080" s="36"/>
      <c r="AU2080" s="37"/>
      <c r="AV2080" s="36"/>
      <c r="AW2080" s="36"/>
      <c r="AX2080" s="37"/>
      <c r="AY2080" s="140" t="str">
        <f>IF(AU2080="","",WORKDAY(AU2080,5,FESTIVOS_CO!A:A))</f>
        <v/>
      </c>
      <c r="AZ2080" s="54" t="str">
        <f t="shared" ca="1" si="399"/>
        <v>NO APLICA</v>
      </c>
      <c r="BA2080" s="55" t="str">
        <f>IF(AX2080="","",WORKDAY(AX2080,5,FESTIVOS_CO!A:A))</f>
        <v/>
      </c>
      <c r="BB2080" s="39"/>
      <c r="BC2080" s="40"/>
      <c r="BD2080" s="40"/>
      <c r="BE2080" s="56" t="str">
        <f t="shared" ca="1" si="400"/>
        <v>NO APLICA</v>
      </c>
      <c r="BF2080" s="37"/>
      <c r="BG2080" s="45"/>
      <c r="BH2080" s="37"/>
      <c r="BI2080" s="36"/>
      <c r="BJ2080" s="37"/>
      <c r="BK2080" s="36"/>
      <c r="BL2080" s="36"/>
      <c r="BM2080" s="53" t="str">
        <f>IF(BJ2080="","",WORKDAY(BJ2080,5,FESTIVOS_CO!A:A))</f>
        <v/>
      </c>
      <c r="BN2080" s="57" t="str">
        <f t="shared" ca="1" si="398"/>
        <v>PENDIENTE HACER AVISO</v>
      </c>
      <c r="BO2080" s="54" t="str">
        <f t="shared" ca="1" si="391"/>
        <v>EN TRÁMITE NOTIF. POR AVISO</v>
      </c>
      <c r="BP2080" s="37"/>
      <c r="BQ2080" s="53" t="str">
        <f>IF(BP2080="","",WORKDAY(BP2080,5,FESTIVOS_CO!A:A))</f>
        <v/>
      </c>
      <c r="BR2080" s="37"/>
      <c r="BS2080" s="36"/>
      <c r="BT2080" s="38"/>
      <c r="BU2080" s="58" t="e">
        <f>VLOOKUP(BT2080,Hoja2!$C:$D,2,0)</f>
        <v>#N/A</v>
      </c>
      <c r="BV2080" s="80" t="str">
        <f>IF(
AND(AO2080="",BD2080="",BQ2080=""),
"EN PROCESO NOTIFICACION / COMUNICACION",
IF(
BT2080="",
"NO APLICA",
IF(
BU2080=60,
IF(AO2080&lt;&gt;"",AO2080,IF(BD2080&lt;&gt;"",BD2080,BQ2080))+60,
WORKDAY(
IF(AO2080&lt;&gt;"",AO2080,IF(BD2080&lt;&gt;"",BD2080,BQ2080)),
BU2080,
FESTIVOS_CO!A:A
)
)
))</f>
        <v>EN PROCESO NOTIFICACION / COMUNICACION</v>
      </c>
      <c r="BW2080" s="44"/>
      <c r="BX2080" s="53"/>
      <c r="BY2080" s="45"/>
      <c r="BZ2080" s="37"/>
      <c r="CA2080" s="54" t="str">
        <f t="shared" si="392"/>
        <v>PENDIENTE EJECUTORIA</v>
      </c>
      <c r="CB2080" s="59" t="str">
        <f t="shared" si="401"/>
        <v/>
      </c>
      <c r="CC2080" s="36"/>
      <c r="CD2080" s="40"/>
      <c r="CE2080" s="46"/>
      <c r="CF2080" s="40"/>
      <c r="CG2080" s="40"/>
      <c r="CH2080" s="40"/>
      <c r="CI2080" s="36"/>
      <c r="CJ2080" s="47"/>
      <c r="CK2080" s="40"/>
      <c r="CL2080" s="40"/>
      <c r="CM2080" s="40"/>
      <c r="CN2080" s="40"/>
    </row>
    <row r="2081" spans="1:92" ht="42.75" hidden="1">
      <c r="A2081" s="49" t="str">
        <f t="shared" si="393"/>
        <v>SIN GESTIÓN</v>
      </c>
      <c r="B2081" s="58"/>
      <c r="C2081" s="37"/>
      <c r="D2081" s="37"/>
      <c r="E2081" s="49" t="str">
        <f t="shared" si="394"/>
        <v>PENDIENTE NOTIFICACIÓN</v>
      </c>
      <c r="F2081" s="141" t="str">
        <f t="shared" si="395"/>
        <v>PENDIENTE NOTIFICACIÓN</v>
      </c>
      <c r="G2081" s="49" t="str">
        <f t="shared" si="396"/>
        <v/>
      </c>
      <c r="H2081" s="51" t="str">
        <f ca="1">IF(
L2081="",
"",
IF(
NETWORKDAYS(L2081,IF(M2081&lt;&gt;"",M2081,TODAY()),FESTIVOS_CO!A:A)&gt;2,
"VENCIDO",
IF(
NETWORKDAYS(L2081,IF(M2081&lt;&gt;"",M2081,TODAY()),FESTIVOS_CO!A:A)=2,
"ALERTA",
"A TIEMPO"
)))</f>
        <v/>
      </c>
      <c r="I2081" s="40"/>
      <c r="J2081" s="36"/>
      <c r="K2081" s="37"/>
      <c r="L2081" s="50"/>
      <c r="M2081" s="37"/>
      <c r="N2081" s="52"/>
      <c r="O2081" s="52"/>
      <c r="P2081" s="36"/>
      <c r="Q2081" s="36"/>
      <c r="R2081" s="40"/>
      <c r="S2081" s="36"/>
      <c r="T2081" s="40"/>
      <c r="U2081" s="40"/>
      <c r="V2081" s="81"/>
      <c r="W2081" s="40"/>
      <c r="X2081" s="40"/>
      <c r="Y2081" s="40"/>
      <c r="Z2081" s="38" t="str">
        <f>IFERROR(VLOOKUP(Y2081,DIRECTORIO!A:B,2,FALSE),"")</f>
        <v/>
      </c>
      <c r="AA2081" s="40"/>
      <c r="AB2081" s="40"/>
      <c r="AC2081" s="40"/>
      <c r="AD2081" s="40"/>
      <c r="AE2081" s="40"/>
      <c r="AF2081" s="40"/>
      <c r="AG2081" s="41" t="s">
        <v>109</v>
      </c>
      <c r="AH2081" s="42"/>
      <c r="AI2081" s="54" t="str">
        <f t="shared" ca="1" si="397"/>
        <v>PENDIENTE NOTIFICACIÓN ELECTRÓNICA</v>
      </c>
      <c r="AJ2081" s="37"/>
      <c r="AK2081" s="37"/>
      <c r="AL2081" s="37"/>
      <c r="AM2081" s="53" t="str">
        <f>IF(AK2081="","",WORKDAY(AK2081,5,FESTIVOS_CO!A:A))</f>
        <v/>
      </c>
      <c r="AN2081" s="37"/>
      <c r="AO2081" s="37"/>
      <c r="AP2081" s="54" t="str">
        <f t="shared" ca="1" si="402"/>
        <v>NO APLICA</v>
      </c>
      <c r="AQ2081" s="36"/>
      <c r="AR2081" s="43"/>
      <c r="AS2081" s="37"/>
      <c r="AT2081" s="36"/>
      <c r="AU2081" s="37"/>
      <c r="AV2081" s="36"/>
      <c r="AW2081" s="36"/>
      <c r="AX2081" s="37"/>
      <c r="AY2081" s="140" t="str">
        <f>IF(AU2081="","",WORKDAY(AU2081,5,FESTIVOS_CO!A:A))</f>
        <v/>
      </c>
      <c r="AZ2081" s="54" t="str">
        <f t="shared" ca="1" si="399"/>
        <v>NO APLICA</v>
      </c>
      <c r="BA2081" s="55" t="str">
        <f>IF(AX2081="","",WORKDAY(AX2081,5,FESTIVOS_CO!A:A))</f>
        <v/>
      </c>
      <c r="BB2081" s="39"/>
      <c r="BC2081" s="40"/>
      <c r="BD2081" s="40"/>
      <c r="BE2081" s="56" t="str">
        <f t="shared" ca="1" si="400"/>
        <v>NO APLICA</v>
      </c>
      <c r="BF2081" s="37"/>
      <c r="BG2081" s="45"/>
      <c r="BH2081" s="37"/>
      <c r="BI2081" s="36"/>
      <c r="BJ2081" s="37"/>
      <c r="BK2081" s="36"/>
      <c r="BL2081" s="36"/>
      <c r="BM2081" s="53" t="str">
        <f>IF(BJ2081="","",WORKDAY(BJ2081,5,FESTIVOS_CO!A:A))</f>
        <v/>
      </c>
      <c r="BN2081" s="57" t="str">
        <f t="shared" ca="1" si="398"/>
        <v>PENDIENTE HACER AVISO</v>
      </c>
      <c r="BO2081" s="54" t="str">
        <f t="shared" ca="1" si="391"/>
        <v>EN TRÁMITE NOTIF. POR AVISO</v>
      </c>
      <c r="BP2081" s="37"/>
      <c r="BQ2081" s="53" t="str">
        <f>IF(BP2081="","",WORKDAY(BP2081,5,FESTIVOS_CO!A:A))</f>
        <v/>
      </c>
      <c r="BR2081" s="37"/>
      <c r="BS2081" s="36"/>
      <c r="BT2081" s="38"/>
      <c r="BU2081" s="58" t="e">
        <f>VLOOKUP(BT2081,Hoja2!$C:$D,2,0)</f>
        <v>#N/A</v>
      </c>
      <c r="BV2081" s="80" t="str">
        <f>IF(
AND(AO2081="",BD2081="",BQ2081=""),
"EN PROCESO NOTIFICACION / COMUNICACION",
IF(
BT2081="",
"NO APLICA",
IF(
BU2081=60,
IF(AO2081&lt;&gt;"",AO2081,IF(BD2081&lt;&gt;"",BD2081,BQ2081))+60,
WORKDAY(
IF(AO2081&lt;&gt;"",AO2081,IF(BD2081&lt;&gt;"",BD2081,BQ2081)),
BU2081,
FESTIVOS_CO!A:A
)
)
))</f>
        <v>EN PROCESO NOTIFICACION / COMUNICACION</v>
      </c>
      <c r="BW2081" s="44"/>
      <c r="BX2081" s="53"/>
      <c r="BY2081" s="45"/>
      <c r="BZ2081" s="37"/>
      <c r="CA2081" s="54" t="str">
        <f t="shared" si="392"/>
        <v>PENDIENTE EJECUTORIA</v>
      </c>
      <c r="CB2081" s="59" t="str">
        <f t="shared" si="401"/>
        <v/>
      </c>
      <c r="CC2081" s="36"/>
      <c r="CD2081" s="40"/>
      <c r="CE2081" s="46"/>
      <c r="CF2081" s="40"/>
      <c r="CG2081" s="40"/>
      <c r="CH2081" s="40"/>
      <c r="CI2081" s="36"/>
      <c r="CJ2081" s="47"/>
      <c r="CK2081" s="40"/>
      <c r="CL2081" s="40"/>
      <c r="CM2081" s="40"/>
      <c r="CN2081" s="40"/>
    </row>
    <row r="2082" spans="1:92" ht="42.75" hidden="1">
      <c r="A2082" s="49" t="str">
        <f t="shared" si="393"/>
        <v>SIN GESTIÓN</v>
      </c>
      <c r="B2082" s="58"/>
      <c r="C2082" s="37"/>
      <c r="D2082" s="37"/>
      <c r="E2082" s="49" t="str">
        <f t="shared" si="394"/>
        <v>PENDIENTE NOTIFICACIÓN</v>
      </c>
      <c r="F2082" s="141" t="str">
        <f t="shared" si="395"/>
        <v>PENDIENTE NOTIFICACIÓN</v>
      </c>
      <c r="G2082" s="49" t="str">
        <f t="shared" si="396"/>
        <v/>
      </c>
      <c r="H2082" s="51" t="str">
        <f ca="1">IF(
L2082="",
"",
IF(
NETWORKDAYS(L2082,IF(M2082&lt;&gt;"",M2082,TODAY()),FESTIVOS_CO!A:A)&gt;2,
"VENCIDO",
IF(
NETWORKDAYS(L2082,IF(M2082&lt;&gt;"",M2082,TODAY()),FESTIVOS_CO!A:A)=2,
"ALERTA",
"A TIEMPO"
)))</f>
        <v/>
      </c>
      <c r="I2082" s="40"/>
      <c r="J2082" s="36"/>
      <c r="K2082" s="37"/>
      <c r="L2082" s="50"/>
      <c r="M2082" s="37"/>
      <c r="N2082" s="52"/>
      <c r="O2082" s="52"/>
      <c r="P2082" s="36"/>
      <c r="Q2082" s="36"/>
      <c r="R2082" s="40"/>
      <c r="S2082" s="36"/>
      <c r="T2082" s="40"/>
      <c r="U2082" s="40"/>
      <c r="V2082" s="81"/>
      <c r="W2082" s="40"/>
      <c r="X2082" s="40"/>
      <c r="Y2082" s="40"/>
      <c r="Z2082" s="38" t="str">
        <f>IFERROR(VLOOKUP(Y2082,DIRECTORIO!A:B,2,FALSE),"")</f>
        <v/>
      </c>
      <c r="AA2082" s="40"/>
      <c r="AB2082" s="40"/>
      <c r="AC2082" s="40"/>
      <c r="AD2082" s="40"/>
      <c r="AE2082" s="40"/>
      <c r="AF2082" s="40"/>
      <c r="AG2082" s="41" t="s">
        <v>109</v>
      </c>
      <c r="AH2082" s="42"/>
      <c r="AI2082" s="54" t="str">
        <f t="shared" ca="1" si="397"/>
        <v>PENDIENTE NOTIFICACIÓN ELECTRÓNICA</v>
      </c>
      <c r="AJ2082" s="37"/>
      <c r="AK2082" s="37"/>
      <c r="AL2082" s="37"/>
      <c r="AM2082" s="53" t="str">
        <f>IF(AK2082="","",WORKDAY(AK2082,5,FESTIVOS_CO!A:A))</f>
        <v/>
      </c>
      <c r="AN2082" s="37"/>
      <c r="AO2082" s="37"/>
      <c r="AP2082" s="54" t="str">
        <f t="shared" ca="1" si="402"/>
        <v>NO APLICA</v>
      </c>
      <c r="AQ2082" s="36"/>
      <c r="AR2082" s="43"/>
      <c r="AS2082" s="37"/>
      <c r="AT2082" s="36"/>
      <c r="AU2082" s="37"/>
      <c r="AV2082" s="36"/>
      <c r="AW2082" s="36"/>
      <c r="AX2082" s="37"/>
      <c r="AY2082" s="140" t="str">
        <f>IF(AU2082="","",WORKDAY(AU2082,5,FESTIVOS_CO!A:A))</f>
        <v/>
      </c>
      <c r="AZ2082" s="54" t="str">
        <f t="shared" ca="1" si="399"/>
        <v>NO APLICA</v>
      </c>
      <c r="BA2082" s="55" t="str">
        <f>IF(AX2082="","",WORKDAY(AX2082,5,FESTIVOS_CO!A:A))</f>
        <v/>
      </c>
      <c r="BB2082" s="39"/>
      <c r="BC2082" s="40"/>
      <c r="BD2082" s="40"/>
      <c r="BE2082" s="56" t="str">
        <f t="shared" ca="1" si="400"/>
        <v>NO APLICA</v>
      </c>
      <c r="BF2082" s="37"/>
      <c r="BG2082" s="45"/>
      <c r="BH2082" s="37"/>
      <c r="BI2082" s="36"/>
      <c r="BJ2082" s="37"/>
      <c r="BK2082" s="36"/>
      <c r="BL2082" s="36"/>
      <c r="BM2082" s="53" t="str">
        <f>IF(BJ2082="","",WORKDAY(BJ2082,5,FESTIVOS_CO!A:A))</f>
        <v/>
      </c>
      <c r="BN2082" s="57" t="str">
        <f t="shared" ca="1" si="398"/>
        <v>PENDIENTE HACER AVISO</v>
      </c>
      <c r="BO2082" s="54" t="str">
        <f t="shared" ca="1" si="391"/>
        <v>EN TRÁMITE NOTIF. POR AVISO</v>
      </c>
      <c r="BP2082" s="37"/>
      <c r="BQ2082" s="53" t="str">
        <f>IF(BP2082="","",WORKDAY(BP2082,5,FESTIVOS_CO!A:A))</f>
        <v/>
      </c>
      <c r="BR2082" s="37"/>
      <c r="BS2082" s="36"/>
      <c r="BT2082" s="38"/>
      <c r="BU2082" s="58" t="e">
        <f>VLOOKUP(BT2082,Hoja2!$C:$D,2,0)</f>
        <v>#N/A</v>
      </c>
      <c r="BV2082" s="80" t="str">
        <f>IF(
AND(AO2082="",BD2082="",BQ2082=""),
"EN PROCESO NOTIFICACION / COMUNICACION",
IF(
BT2082="",
"NO APLICA",
IF(
BU2082=60,
IF(AO2082&lt;&gt;"",AO2082,IF(BD2082&lt;&gt;"",BD2082,BQ2082))+60,
WORKDAY(
IF(AO2082&lt;&gt;"",AO2082,IF(BD2082&lt;&gt;"",BD2082,BQ2082)),
BU2082,
FESTIVOS_CO!A:A
)
)
))</f>
        <v>EN PROCESO NOTIFICACION / COMUNICACION</v>
      </c>
      <c r="BW2082" s="44"/>
      <c r="BX2082" s="53"/>
      <c r="BY2082" s="45"/>
      <c r="BZ2082" s="37"/>
      <c r="CA2082" s="54" t="str">
        <f t="shared" si="392"/>
        <v>PENDIENTE EJECUTORIA</v>
      </c>
      <c r="CB2082" s="59" t="str">
        <f t="shared" si="401"/>
        <v/>
      </c>
      <c r="CC2082" s="36"/>
      <c r="CD2082" s="40"/>
      <c r="CE2082" s="46"/>
      <c r="CF2082" s="40"/>
      <c r="CG2082" s="40"/>
      <c r="CH2082" s="40"/>
      <c r="CI2082" s="36"/>
      <c r="CJ2082" s="47"/>
      <c r="CK2082" s="40"/>
      <c r="CL2082" s="40"/>
      <c r="CM2082" s="40"/>
      <c r="CN2082" s="40"/>
    </row>
    <row r="2083" spans="1:92" ht="42.75" hidden="1">
      <c r="A2083" s="49" t="str">
        <f t="shared" si="393"/>
        <v>SIN GESTIÓN</v>
      </c>
      <c r="B2083" s="58"/>
      <c r="C2083" s="37"/>
      <c r="D2083" s="37"/>
      <c r="E2083" s="49" t="str">
        <f t="shared" si="394"/>
        <v>PENDIENTE NOTIFICACIÓN</v>
      </c>
      <c r="F2083" s="141" t="str">
        <f t="shared" si="395"/>
        <v>PENDIENTE NOTIFICACIÓN</v>
      </c>
      <c r="G2083" s="49" t="str">
        <f t="shared" si="396"/>
        <v/>
      </c>
      <c r="H2083" s="51" t="str">
        <f ca="1">IF(
L2083="",
"",
IF(
NETWORKDAYS(L2083,IF(M2083&lt;&gt;"",M2083,TODAY()),FESTIVOS_CO!A:A)&gt;2,
"VENCIDO",
IF(
NETWORKDAYS(L2083,IF(M2083&lt;&gt;"",M2083,TODAY()),FESTIVOS_CO!A:A)=2,
"ALERTA",
"A TIEMPO"
)))</f>
        <v/>
      </c>
      <c r="I2083" s="40"/>
      <c r="J2083" s="36"/>
      <c r="K2083" s="37"/>
      <c r="L2083" s="50"/>
      <c r="M2083" s="37"/>
      <c r="N2083" s="52"/>
      <c r="O2083" s="52"/>
      <c r="P2083" s="36"/>
      <c r="Q2083" s="36"/>
      <c r="R2083" s="40"/>
      <c r="S2083" s="36"/>
      <c r="T2083" s="40"/>
      <c r="U2083" s="40"/>
      <c r="V2083" s="81"/>
      <c r="W2083" s="40"/>
      <c r="X2083" s="40"/>
      <c r="Y2083" s="40"/>
      <c r="Z2083" s="38" t="str">
        <f>IFERROR(VLOOKUP(Y2083,DIRECTORIO!A:B,2,FALSE),"")</f>
        <v/>
      </c>
      <c r="AA2083" s="40"/>
      <c r="AB2083" s="40"/>
      <c r="AC2083" s="40"/>
      <c r="AD2083" s="40"/>
      <c r="AE2083" s="40"/>
      <c r="AF2083" s="40"/>
      <c r="AG2083" s="41" t="s">
        <v>109</v>
      </c>
      <c r="AH2083" s="42"/>
      <c r="AI2083" s="54" t="str">
        <f t="shared" ca="1" si="397"/>
        <v>PENDIENTE NOTIFICACIÓN ELECTRÓNICA</v>
      </c>
      <c r="AJ2083" s="37"/>
      <c r="AK2083" s="37"/>
      <c r="AL2083" s="37"/>
      <c r="AM2083" s="53" t="str">
        <f>IF(AK2083="","",WORKDAY(AK2083,5,FESTIVOS_CO!A:A))</f>
        <v/>
      </c>
      <c r="AN2083" s="37"/>
      <c r="AO2083" s="37"/>
      <c r="AP2083" s="54" t="str">
        <f t="shared" ca="1" si="402"/>
        <v>NO APLICA</v>
      </c>
      <c r="AQ2083" s="36"/>
      <c r="AR2083" s="43"/>
      <c r="AS2083" s="37"/>
      <c r="AT2083" s="36"/>
      <c r="AU2083" s="37"/>
      <c r="AV2083" s="36"/>
      <c r="AW2083" s="36"/>
      <c r="AX2083" s="37"/>
      <c r="AY2083" s="140" t="str">
        <f>IF(AU2083="","",WORKDAY(AU2083,5,FESTIVOS_CO!A:A))</f>
        <v/>
      </c>
      <c r="AZ2083" s="54" t="str">
        <f t="shared" ca="1" si="399"/>
        <v>NO APLICA</v>
      </c>
      <c r="BA2083" s="55" t="str">
        <f>IF(AX2083="","",WORKDAY(AX2083,5,FESTIVOS_CO!A:A))</f>
        <v/>
      </c>
      <c r="BB2083" s="39"/>
      <c r="BC2083" s="40"/>
      <c r="BD2083" s="40"/>
      <c r="BE2083" s="56" t="str">
        <f t="shared" ca="1" si="400"/>
        <v>NO APLICA</v>
      </c>
      <c r="BF2083" s="37"/>
      <c r="BG2083" s="45"/>
      <c r="BH2083" s="37"/>
      <c r="BI2083" s="36"/>
      <c r="BJ2083" s="37"/>
      <c r="BK2083" s="36"/>
      <c r="BL2083" s="36"/>
      <c r="BM2083" s="53" t="str">
        <f>IF(BJ2083="","",WORKDAY(BJ2083,5,FESTIVOS_CO!A:A))</f>
        <v/>
      </c>
      <c r="BN2083" s="57" t="str">
        <f t="shared" ca="1" si="398"/>
        <v>PENDIENTE HACER AVISO</v>
      </c>
      <c r="BO2083" s="54" t="str">
        <f t="shared" ca="1" si="391"/>
        <v>EN TRÁMITE NOTIF. POR AVISO</v>
      </c>
      <c r="BP2083" s="37"/>
      <c r="BQ2083" s="53" t="str">
        <f>IF(BP2083="","",WORKDAY(BP2083,5,FESTIVOS_CO!A:A))</f>
        <v/>
      </c>
      <c r="BR2083" s="37"/>
      <c r="BS2083" s="36"/>
      <c r="BT2083" s="38"/>
      <c r="BU2083" s="58" t="e">
        <f>VLOOKUP(BT2083,Hoja2!$C:$D,2,0)</f>
        <v>#N/A</v>
      </c>
      <c r="BV2083" s="80" t="str">
        <f>IF(
AND(AO2083="",BD2083="",BQ2083=""),
"EN PROCESO NOTIFICACION / COMUNICACION",
IF(
BT2083="",
"NO APLICA",
IF(
BU2083=60,
IF(AO2083&lt;&gt;"",AO2083,IF(BD2083&lt;&gt;"",BD2083,BQ2083))+60,
WORKDAY(
IF(AO2083&lt;&gt;"",AO2083,IF(BD2083&lt;&gt;"",BD2083,BQ2083)),
BU2083,
FESTIVOS_CO!A:A
)
)
))</f>
        <v>EN PROCESO NOTIFICACION / COMUNICACION</v>
      </c>
      <c r="BW2083" s="44"/>
      <c r="BX2083" s="53"/>
      <c r="BY2083" s="45"/>
      <c r="BZ2083" s="37"/>
      <c r="CA2083" s="54" t="str">
        <f t="shared" si="392"/>
        <v>PENDIENTE EJECUTORIA</v>
      </c>
      <c r="CB2083" s="59" t="str">
        <f t="shared" si="401"/>
        <v/>
      </c>
      <c r="CC2083" s="36"/>
      <c r="CD2083" s="40"/>
      <c r="CE2083" s="46"/>
      <c r="CF2083" s="40"/>
      <c r="CG2083" s="40"/>
      <c r="CH2083" s="40"/>
      <c r="CI2083" s="36"/>
      <c r="CJ2083" s="47"/>
      <c r="CK2083" s="40"/>
      <c r="CL2083" s="40"/>
      <c r="CM2083" s="40"/>
      <c r="CN2083" s="40"/>
    </row>
    <row r="2084" spans="1:92" ht="42.75" hidden="1">
      <c r="A2084" s="49" t="str">
        <f t="shared" si="393"/>
        <v>SIN GESTIÓN</v>
      </c>
      <c r="B2084" s="58"/>
      <c r="C2084" s="37"/>
      <c r="D2084" s="37"/>
      <c r="E2084" s="49" t="str">
        <f t="shared" si="394"/>
        <v>PENDIENTE NOTIFICACIÓN</v>
      </c>
      <c r="F2084" s="141" t="str">
        <f t="shared" si="395"/>
        <v>PENDIENTE NOTIFICACIÓN</v>
      </c>
      <c r="G2084" s="49" t="str">
        <f t="shared" si="396"/>
        <v/>
      </c>
      <c r="H2084" s="51" t="str">
        <f ca="1">IF(
L2084="",
"",
IF(
NETWORKDAYS(L2084,IF(M2084&lt;&gt;"",M2084,TODAY()),FESTIVOS_CO!A:A)&gt;2,
"VENCIDO",
IF(
NETWORKDAYS(L2084,IF(M2084&lt;&gt;"",M2084,TODAY()),FESTIVOS_CO!A:A)=2,
"ALERTA",
"A TIEMPO"
)))</f>
        <v/>
      </c>
      <c r="I2084" s="40"/>
      <c r="J2084" s="36"/>
      <c r="K2084" s="37"/>
      <c r="L2084" s="50"/>
      <c r="M2084" s="37"/>
      <c r="N2084" s="52"/>
      <c r="O2084" s="52"/>
      <c r="P2084" s="36"/>
      <c r="Q2084" s="36"/>
      <c r="R2084" s="40"/>
      <c r="S2084" s="36"/>
      <c r="T2084" s="40"/>
      <c r="U2084" s="40"/>
      <c r="V2084" s="81"/>
      <c r="W2084" s="40"/>
      <c r="X2084" s="40"/>
      <c r="Y2084" s="40"/>
      <c r="Z2084" s="38" t="str">
        <f>IFERROR(VLOOKUP(Y2084,DIRECTORIO!A:B,2,FALSE),"")</f>
        <v/>
      </c>
      <c r="AA2084" s="40"/>
      <c r="AB2084" s="40"/>
      <c r="AC2084" s="40"/>
      <c r="AD2084" s="40"/>
      <c r="AE2084" s="40"/>
      <c r="AF2084" s="40"/>
      <c r="AG2084" s="41" t="s">
        <v>109</v>
      </c>
      <c r="AH2084" s="42"/>
      <c r="AI2084" s="54" t="str">
        <f t="shared" ca="1" si="397"/>
        <v>PENDIENTE NOTIFICACIÓN ELECTRÓNICA</v>
      </c>
      <c r="AJ2084" s="37"/>
      <c r="AK2084" s="37"/>
      <c r="AL2084" s="37"/>
      <c r="AM2084" s="53" t="str">
        <f>IF(AK2084="","",WORKDAY(AK2084,5,FESTIVOS_CO!A:A))</f>
        <v/>
      </c>
      <c r="AN2084" s="37"/>
      <c r="AO2084" s="37"/>
      <c r="AP2084" s="54" t="str">
        <f t="shared" ca="1" si="402"/>
        <v>NO APLICA</v>
      </c>
      <c r="AQ2084" s="36"/>
      <c r="AR2084" s="43"/>
      <c r="AS2084" s="37"/>
      <c r="AT2084" s="36"/>
      <c r="AU2084" s="37"/>
      <c r="AV2084" s="36"/>
      <c r="AW2084" s="36"/>
      <c r="AX2084" s="37"/>
      <c r="AY2084" s="140" t="str">
        <f>IF(AU2084="","",WORKDAY(AU2084,5,FESTIVOS_CO!A:A))</f>
        <v/>
      </c>
      <c r="AZ2084" s="54" t="str">
        <f t="shared" ca="1" si="399"/>
        <v>NO APLICA</v>
      </c>
      <c r="BA2084" s="55" t="str">
        <f>IF(AX2084="","",WORKDAY(AX2084,5,FESTIVOS_CO!A:A))</f>
        <v/>
      </c>
      <c r="BB2084" s="39"/>
      <c r="BC2084" s="40"/>
      <c r="BD2084" s="40"/>
      <c r="BE2084" s="56" t="str">
        <f t="shared" ca="1" si="400"/>
        <v>NO APLICA</v>
      </c>
      <c r="BF2084" s="37"/>
      <c r="BG2084" s="45"/>
      <c r="BH2084" s="37"/>
      <c r="BI2084" s="36"/>
      <c r="BJ2084" s="37"/>
      <c r="BK2084" s="36"/>
      <c r="BL2084" s="36"/>
      <c r="BM2084" s="53" t="str">
        <f>IF(BJ2084="","",WORKDAY(BJ2084,5,FESTIVOS_CO!A:A))</f>
        <v/>
      </c>
      <c r="BN2084" s="57" t="str">
        <f t="shared" ca="1" si="398"/>
        <v>PENDIENTE HACER AVISO</v>
      </c>
      <c r="BO2084" s="54" t="str">
        <f t="shared" ca="1" si="391"/>
        <v>EN TRÁMITE NOTIF. POR AVISO</v>
      </c>
      <c r="BP2084" s="37"/>
      <c r="BQ2084" s="53" t="str">
        <f>IF(BP2084="","",WORKDAY(BP2084,5,FESTIVOS_CO!A:A))</f>
        <v/>
      </c>
      <c r="BR2084" s="37"/>
      <c r="BS2084" s="36"/>
      <c r="BT2084" s="38"/>
      <c r="BU2084" s="58" t="e">
        <f>VLOOKUP(BT2084,Hoja2!$C:$D,2,0)</f>
        <v>#N/A</v>
      </c>
      <c r="BV2084" s="80" t="str">
        <f>IF(
AND(AO2084="",BD2084="",BQ2084=""),
"EN PROCESO NOTIFICACION / COMUNICACION",
IF(
BT2084="",
"NO APLICA",
IF(
BU2084=60,
IF(AO2084&lt;&gt;"",AO2084,IF(BD2084&lt;&gt;"",BD2084,BQ2084))+60,
WORKDAY(
IF(AO2084&lt;&gt;"",AO2084,IF(BD2084&lt;&gt;"",BD2084,BQ2084)),
BU2084,
FESTIVOS_CO!A:A
)
)
))</f>
        <v>EN PROCESO NOTIFICACION / COMUNICACION</v>
      </c>
      <c r="BW2084" s="44"/>
      <c r="BX2084" s="53"/>
      <c r="BY2084" s="45"/>
      <c r="BZ2084" s="37"/>
      <c r="CA2084" s="54" t="str">
        <f t="shared" si="392"/>
        <v>PENDIENTE EJECUTORIA</v>
      </c>
      <c r="CB2084" s="59" t="str">
        <f t="shared" si="401"/>
        <v/>
      </c>
      <c r="CC2084" s="36"/>
      <c r="CD2084" s="40"/>
      <c r="CE2084" s="46"/>
      <c r="CF2084" s="40"/>
      <c r="CG2084" s="40"/>
      <c r="CH2084" s="40"/>
      <c r="CI2084" s="36"/>
      <c r="CJ2084" s="47"/>
      <c r="CK2084" s="40"/>
      <c r="CL2084" s="40"/>
      <c r="CM2084" s="40"/>
      <c r="CN2084" s="40"/>
    </row>
    <row r="2085" spans="1:92" ht="42.75" hidden="1">
      <c r="A2085" s="49" t="str">
        <f t="shared" si="393"/>
        <v>SIN GESTIÓN</v>
      </c>
      <c r="B2085" s="58"/>
      <c r="C2085" s="37"/>
      <c r="D2085" s="37"/>
      <c r="E2085" s="49" t="str">
        <f t="shared" si="394"/>
        <v>PENDIENTE NOTIFICACIÓN</v>
      </c>
      <c r="F2085" s="141" t="str">
        <f t="shared" si="395"/>
        <v>PENDIENTE NOTIFICACIÓN</v>
      </c>
      <c r="G2085" s="49" t="str">
        <f t="shared" si="396"/>
        <v/>
      </c>
      <c r="H2085" s="51" t="str">
        <f ca="1">IF(
L2085="",
"",
IF(
NETWORKDAYS(L2085,IF(M2085&lt;&gt;"",M2085,TODAY()),FESTIVOS_CO!A:A)&gt;2,
"VENCIDO",
IF(
NETWORKDAYS(L2085,IF(M2085&lt;&gt;"",M2085,TODAY()),FESTIVOS_CO!A:A)=2,
"ALERTA",
"A TIEMPO"
)))</f>
        <v/>
      </c>
      <c r="I2085" s="40"/>
      <c r="J2085" s="36"/>
      <c r="K2085" s="37"/>
      <c r="L2085" s="50"/>
      <c r="M2085" s="37"/>
      <c r="N2085" s="52"/>
      <c r="O2085" s="52"/>
      <c r="P2085" s="36"/>
      <c r="Q2085" s="36"/>
      <c r="R2085" s="40"/>
      <c r="S2085" s="36"/>
      <c r="T2085" s="40"/>
      <c r="U2085" s="40"/>
      <c r="V2085" s="81"/>
      <c r="W2085" s="40"/>
      <c r="X2085" s="40"/>
      <c r="Y2085" s="40"/>
      <c r="Z2085" s="38" t="str">
        <f>IFERROR(VLOOKUP(Y2085,DIRECTORIO!A:B,2,FALSE),"")</f>
        <v/>
      </c>
      <c r="AA2085" s="40"/>
      <c r="AB2085" s="40"/>
      <c r="AC2085" s="40"/>
      <c r="AD2085" s="40"/>
      <c r="AE2085" s="40"/>
      <c r="AF2085" s="40"/>
      <c r="AG2085" s="41" t="s">
        <v>109</v>
      </c>
      <c r="AH2085" s="42"/>
      <c r="AI2085" s="54" t="str">
        <f t="shared" ca="1" si="397"/>
        <v>PENDIENTE NOTIFICACIÓN ELECTRÓNICA</v>
      </c>
      <c r="AJ2085" s="37"/>
      <c r="AK2085" s="37"/>
      <c r="AL2085" s="37"/>
      <c r="AM2085" s="53" t="str">
        <f>IF(AK2085="","",WORKDAY(AK2085,5,FESTIVOS_CO!A:A))</f>
        <v/>
      </c>
      <c r="AN2085" s="37"/>
      <c r="AO2085" s="37"/>
      <c r="AP2085" s="54" t="str">
        <f t="shared" ca="1" si="402"/>
        <v>NO APLICA</v>
      </c>
      <c r="AQ2085" s="36"/>
      <c r="AR2085" s="43"/>
      <c r="AS2085" s="37"/>
      <c r="AT2085" s="36"/>
      <c r="AU2085" s="37"/>
      <c r="AV2085" s="36"/>
      <c r="AW2085" s="36"/>
      <c r="AX2085" s="37"/>
      <c r="AY2085" s="140" t="str">
        <f>IF(AU2085="","",WORKDAY(AU2085,5,FESTIVOS_CO!A:A))</f>
        <v/>
      </c>
      <c r="AZ2085" s="54" t="str">
        <f t="shared" ca="1" si="399"/>
        <v>NO APLICA</v>
      </c>
      <c r="BA2085" s="55" t="str">
        <f>IF(AX2085="","",WORKDAY(AX2085,5,FESTIVOS_CO!A:A))</f>
        <v/>
      </c>
      <c r="BB2085" s="39"/>
      <c r="BC2085" s="40"/>
      <c r="BD2085" s="40"/>
      <c r="BE2085" s="56" t="str">
        <f t="shared" ca="1" si="400"/>
        <v>NO APLICA</v>
      </c>
      <c r="BF2085" s="37"/>
      <c r="BG2085" s="45"/>
      <c r="BH2085" s="37"/>
      <c r="BI2085" s="36"/>
      <c r="BJ2085" s="37"/>
      <c r="BK2085" s="36"/>
      <c r="BL2085" s="36"/>
      <c r="BM2085" s="53" t="str">
        <f>IF(BJ2085="","",WORKDAY(BJ2085,5,FESTIVOS_CO!A:A))</f>
        <v/>
      </c>
      <c r="BN2085" s="57" t="str">
        <f t="shared" ca="1" si="398"/>
        <v>PENDIENTE HACER AVISO</v>
      </c>
      <c r="BO2085" s="54" t="str">
        <f t="shared" ca="1" si="391"/>
        <v>EN TRÁMITE NOTIF. POR AVISO</v>
      </c>
      <c r="BP2085" s="37"/>
      <c r="BQ2085" s="53" t="str">
        <f>IF(BP2085="","",WORKDAY(BP2085,5,FESTIVOS_CO!A:A))</f>
        <v/>
      </c>
      <c r="BR2085" s="37"/>
      <c r="BS2085" s="36"/>
      <c r="BT2085" s="38"/>
      <c r="BU2085" s="58" t="e">
        <f>VLOOKUP(BT2085,Hoja2!$C:$D,2,0)</f>
        <v>#N/A</v>
      </c>
      <c r="BV2085" s="80" t="str">
        <f>IF(
AND(AO2085="",BD2085="",BQ2085=""),
"EN PROCESO NOTIFICACION / COMUNICACION",
IF(
BT2085="",
"NO APLICA",
IF(
BU2085=60,
IF(AO2085&lt;&gt;"",AO2085,IF(BD2085&lt;&gt;"",BD2085,BQ2085))+60,
WORKDAY(
IF(AO2085&lt;&gt;"",AO2085,IF(BD2085&lt;&gt;"",BD2085,BQ2085)),
BU2085,
FESTIVOS_CO!A:A
)
)
))</f>
        <v>EN PROCESO NOTIFICACION / COMUNICACION</v>
      </c>
      <c r="BW2085" s="44"/>
      <c r="BX2085" s="53"/>
      <c r="BY2085" s="45"/>
      <c r="BZ2085" s="37"/>
      <c r="CA2085" s="54" t="str">
        <f t="shared" si="392"/>
        <v>PENDIENTE EJECUTORIA</v>
      </c>
      <c r="CB2085" s="59" t="str">
        <f t="shared" si="401"/>
        <v/>
      </c>
      <c r="CC2085" s="36"/>
      <c r="CD2085" s="40"/>
      <c r="CE2085" s="46"/>
      <c r="CF2085" s="40"/>
      <c r="CG2085" s="40"/>
      <c r="CH2085" s="40"/>
      <c r="CI2085" s="36"/>
      <c r="CJ2085" s="47"/>
      <c r="CK2085" s="40"/>
      <c r="CL2085" s="40"/>
      <c r="CM2085" s="40"/>
      <c r="CN2085" s="40"/>
    </row>
    <row r="2086" spans="1:92" ht="42.75" hidden="1">
      <c r="A2086" s="49" t="str">
        <f t="shared" si="393"/>
        <v>SIN GESTIÓN</v>
      </c>
      <c r="B2086" s="58"/>
      <c r="C2086" s="37"/>
      <c r="D2086" s="37"/>
      <c r="E2086" s="49" t="str">
        <f t="shared" si="394"/>
        <v>PENDIENTE NOTIFICACIÓN</v>
      </c>
      <c r="F2086" s="141" t="str">
        <f t="shared" si="395"/>
        <v>PENDIENTE NOTIFICACIÓN</v>
      </c>
      <c r="G2086" s="49" t="str">
        <f t="shared" si="396"/>
        <v/>
      </c>
      <c r="H2086" s="51" t="str">
        <f ca="1">IF(
L2086="",
"",
IF(
NETWORKDAYS(L2086,IF(M2086&lt;&gt;"",M2086,TODAY()),FESTIVOS_CO!A:A)&gt;2,
"VENCIDO",
IF(
NETWORKDAYS(L2086,IF(M2086&lt;&gt;"",M2086,TODAY()),FESTIVOS_CO!A:A)=2,
"ALERTA",
"A TIEMPO"
)))</f>
        <v/>
      </c>
      <c r="I2086" s="40"/>
      <c r="J2086" s="36"/>
      <c r="K2086" s="37"/>
      <c r="L2086" s="50"/>
      <c r="M2086" s="37"/>
      <c r="N2086" s="52"/>
      <c r="O2086" s="52"/>
      <c r="P2086" s="36"/>
      <c r="Q2086" s="36"/>
      <c r="R2086" s="40"/>
      <c r="S2086" s="36"/>
      <c r="T2086" s="40"/>
      <c r="U2086" s="40"/>
      <c r="V2086" s="81"/>
      <c r="W2086" s="40"/>
      <c r="X2086" s="40"/>
      <c r="Y2086" s="40"/>
      <c r="Z2086" s="38" t="str">
        <f>IFERROR(VLOOKUP(Y2086,DIRECTORIO!A:B,2,FALSE),"")</f>
        <v/>
      </c>
      <c r="AA2086" s="40"/>
      <c r="AB2086" s="40"/>
      <c r="AC2086" s="40"/>
      <c r="AD2086" s="40"/>
      <c r="AE2086" s="40"/>
      <c r="AF2086" s="40"/>
      <c r="AG2086" s="41" t="s">
        <v>109</v>
      </c>
      <c r="AH2086" s="42"/>
      <c r="AI2086" s="54" t="str">
        <f t="shared" ca="1" si="397"/>
        <v>PENDIENTE NOTIFICACIÓN ELECTRÓNICA</v>
      </c>
      <c r="AJ2086" s="37"/>
      <c r="AK2086" s="37"/>
      <c r="AL2086" s="37"/>
      <c r="AM2086" s="53" t="str">
        <f>IF(AK2086="","",WORKDAY(AK2086,5,FESTIVOS_CO!A:A))</f>
        <v/>
      </c>
      <c r="AN2086" s="37"/>
      <c r="AO2086" s="37"/>
      <c r="AP2086" s="54" t="str">
        <f t="shared" ca="1" si="402"/>
        <v>NO APLICA</v>
      </c>
      <c r="AQ2086" s="36"/>
      <c r="AR2086" s="43"/>
      <c r="AS2086" s="37"/>
      <c r="AT2086" s="36"/>
      <c r="AU2086" s="37"/>
      <c r="AV2086" s="36"/>
      <c r="AW2086" s="36"/>
      <c r="AX2086" s="37"/>
      <c r="AY2086" s="140" t="str">
        <f>IF(AU2086="","",WORKDAY(AU2086,5,FESTIVOS_CO!A:A))</f>
        <v/>
      </c>
      <c r="AZ2086" s="54" t="str">
        <f t="shared" ca="1" si="399"/>
        <v>NO APLICA</v>
      </c>
      <c r="BA2086" s="55" t="str">
        <f>IF(AX2086="","",WORKDAY(AX2086,5,FESTIVOS_CO!A:A))</f>
        <v/>
      </c>
      <c r="BB2086" s="39"/>
      <c r="BC2086" s="40"/>
      <c r="BD2086" s="40"/>
      <c r="BE2086" s="56" t="str">
        <f t="shared" ca="1" si="400"/>
        <v>NO APLICA</v>
      </c>
      <c r="BF2086" s="37"/>
      <c r="BG2086" s="45"/>
      <c r="BH2086" s="37"/>
      <c r="BI2086" s="36"/>
      <c r="BJ2086" s="37"/>
      <c r="BK2086" s="36"/>
      <c r="BL2086" s="36"/>
      <c r="BM2086" s="53" t="str">
        <f>IF(BJ2086="","",WORKDAY(BJ2086,5,FESTIVOS_CO!A:A))</f>
        <v/>
      </c>
      <c r="BN2086" s="57" t="str">
        <f t="shared" ca="1" si="398"/>
        <v>PENDIENTE HACER AVISO</v>
      </c>
      <c r="BO2086" s="54" t="str">
        <f t="shared" ca="1" si="391"/>
        <v>EN TRÁMITE NOTIF. POR AVISO</v>
      </c>
      <c r="BP2086" s="37"/>
      <c r="BQ2086" s="53" t="str">
        <f>IF(BP2086="","",WORKDAY(BP2086,5,FESTIVOS_CO!A:A))</f>
        <v/>
      </c>
      <c r="BR2086" s="37"/>
      <c r="BS2086" s="36"/>
      <c r="BT2086" s="38"/>
      <c r="BU2086" s="58" t="e">
        <f>VLOOKUP(BT2086,Hoja2!$C:$D,2,0)</f>
        <v>#N/A</v>
      </c>
      <c r="BV2086" s="80" t="str">
        <f>IF(
AND(AO2086="",BD2086="",BQ2086=""),
"EN PROCESO NOTIFICACION / COMUNICACION",
IF(
BT2086="",
"NO APLICA",
IF(
BU2086=60,
IF(AO2086&lt;&gt;"",AO2086,IF(BD2086&lt;&gt;"",BD2086,BQ2086))+60,
WORKDAY(
IF(AO2086&lt;&gt;"",AO2086,IF(BD2086&lt;&gt;"",BD2086,BQ2086)),
BU2086,
FESTIVOS_CO!A:A
)
)
))</f>
        <v>EN PROCESO NOTIFICACION / COMUNICACION</v>
      </c>
      <c r="BW2086" s="44"/>
      <c r="BX2086" s="53"/>
      <c r="BY2086" s="45"/>
      <c r="BZ2086" s="37"/>
      <c r="CA2086" s="54" t="str">
        <f t="shared" si="392"/>
        <v>PENDIENTE EJECUTORIA</v>
      </c>
      <c r="CB2086" s="59" t="str">
        <f t="shared" si="401"/>
        <v/>
      </c>
      <c r="CC2086" s="36"/>
      <c r="CD2086" s="40"/>
      <c r="CE2086" s="46"/>
      <c r="CF2086" s="40"/>
      <c r="CG2086" s="40"/>
      <c r="CH2086" s="40"/>
      <c r="CI2086" s="36"/>
      <c r="CJ2086" s="47"/>
      <c r="CK2086" s="40"/>
      <c r="CL2086" s="40"/>
      <c r="CM2086" s="40"/>
      <c r="CN2086" s="40"/>
    </row>
    <row r="2087" spans="1:92" ht="42.75" hidden="1">
      <c r="A2087" s="49" t="str">
        <f t="shared" si="393"/>
        <v>SIN GESTIÓN</v>
      </c>
      <c r="B2087" s="58"/>
      <c r="C2087" s="37"/>
      <c r="D2087" s="37"/>
      <c r="E2087" s="49" t="str">
        <f t="shared" si="394"/>
        <v>PENDIENTE NOTIFICACIÓN</v>
      </c>
      <c r="F2087" s="141" t="str">
        <f t="shared" si="395"/>
        <v>PENDIENTE NOTIFICACIÓN</v>
      </c>
      <c r="G2087" s="49" t="str">
        <f t="shared" si="396"/>
        <v/>
      </c>
      <c r="H2087" s="51" t="str">
        <f ca="1">IF(
L2087="",
"",
IF(
NETWORKDAYS(L2087,IF(M2087&lt;&gt;"",M2087,TODAY()),FESTIVOS_CO!A:A)&gt;2,
"VENCIDO",
IF(
NETWORKDAYS(L2087,IF(M2087&lt;&gt;"",M2087,TODAY()),FESTIVOS_CO!A:A)=2,
"ALERTA",
"A TIEMPO"
)))</f>
        <v/>
      </c>
      <c r="I2087" s="40"/>
      <c r="J2087" s="36"/>
      <c r="K2087" s="37"/>
      <c r="L2087" s="50"/>
      <c r="M2087" s="37"/>
      <c r="N2087" s="52"/>
      <c r="O2087" s="52"/>
      <c r="P2087" s="36"/>
      <c r="Q2087" s="36"/>
      <c r="R2087" s="40"/>
      <c r="S2087" s="36"/>
      <c r="T2087" s="40"/>
      <c r="U2087" s="40"/>
      <c r="V2087" s="81"/>
      <c r="W2087" s="40"/>
      <c r="X2087" s="40"/>
      <c r="Y2087" s="40"/>
      <c r="Z2087" s="38" t="str">
        <f>IFERROR(VLOOKUP(Y2087,DIRECTORIO!A:B,2,FALSE),"")</f>
        <v/>
      </c>
      <c r="AA2087" s="40"/>
      <c r="AB2087" s="40"/>
      <c r="AC2087" s="40"/>
      <c r="AD2087" s="40"/>
      <c r="AE2087" s="40"/>
      <c r="AF2087" s="40"/>
      <c r="AG2087" s="41" t="s">
        <v>109</v>
      </c>
      <c r="AH2087" s="42"/>
      <c r="AI2087" s="54" t="str">
        <f t="shared" ca="1" si="397"/>
        <v>PENDIENTE NOTIFICACIÓN ELECTRÓNICA</v>
      </c>
      <c r="AJ2087" s="37"/>
      <c r="AK2087" s="37"/>
      <c r="AL2087" s="37"/>
      <c r="AM2087" s="53" t="str">
        <f>IF(AK2087="","",WORKDAY(AK2087,5,FESTIVOS_CO!A:A))</f>
        <v/>
      </c>
      <c r="AN2087" s="37"/>
      <c r="AO2087" s="37"/>
      <c r="AP2087" s="54" t="str">
        <f t="shared" ca="1" si="402"/>
        <v>NO APLICA</v>
      </c>
      <c r="AQ2087" s="36"/>
      <c r="AR2087" s="43"/>
      <c r="AS2087" s="37"/>
      <c r="AT2087" s="36"/>
      <c r="AU2087" s="37"/>
      <c r="AV2087" s="36"/>
      <c r="AW2087" s="36"/>
      <c r="AX2087" s="37"/>
      <c r="AY2087" s="140" t="str">
        <f>IF(AU2087="","",WORKDAY(AU2087,5,FESTIVOS_CO!A:A))</f>
        <v/>
      </c>
      <c r="AZ2087" s="54" t="str">
        <f t="shared" ca="1" si="399"/>
        <v>NO APLICA</v>
      </c>
      <c r="BA2087" s="55" t="str">
        <f>IF(AX2087="","",WORKDAY(AX2087,5,FESTIVOS_CO!A:A))</f>
        <v/>
      </c>
      <c r="BB2087" s="39"/>
      <c r="BC2087" s="40"/>
      <c r="BD2087" s="40"/>
      <c r="BE2087" s="56" t="str">
        <f t="shared" ca="1" si="400"/>
        <v>NO APLICA</v>
      </c>
      <c r="BF2087" s="37"/>
      <c r="BG2087" s="45"/>
      <c r="BH2087" s="37"/>
      <c r="BI2087" s="36"/>
      <c r="BJ2087" s="37"/>
      <c r="BK2087" s="36"/>
      <c r="BL2087" s="36"/>
      <c r="BM2087" s="53" t="str">
        <f>IF(BJ2087="","",WORKDAY(BJ2087,5,FESTIVOS_CO!A:A))</f>
        <v/>
      </c>
      <c r="BN2087" s="57" t="str">
        <f t="shared" ca="1" si="398"/>
        <v>PENDIENTE HACER AVISO</v>
      </c>
      <c r="BO2087" s="54" t="str">
        <f t="shared" ca="1" si="391"/>
        <v>EN TRÁMITE NOTIF. POR AVISO</v>
      </c>
      <c r="BP2087" s="37"/>
      <c r="BQ2087" s="53" t="str">
        <f>IF(BP2087="","",WORKDAY(BP2087,5,FESTIVOS_CO!A:A))</f>
        <v/>
      </c>
      <c r="BR2087" s="37"/>
      <c r="BS2087" s="36"/>
      <c r="BT2087" s="38"/>
      <c r="BU2087" s="58" t="e">
        <f>VLOOKUP(BT2087,Hoja2!$C:$D,2,0)</f>
        <v>#N/A</v>
      </c>
      <c r="BV2087" s="80" t="str">
        <f>IF(
AND(AO2087="",BD2087="",BQ2087=""),
"EN PROCESO NOTIFICACION / COMUNICACION",
IF(
BT2087="",
"NO APLICA",
IF(
BU2087=60,
IF(AO2087&lt;&gt;"",AO2087,IF(BD2087&lt;&gt;"",BD2087,BQ2087))+60,
WORKDAY(
IF(AO2087&lt;&gt;"",AO2087,IF(BD2087&lt;&gt;"",BD2087,BQ2087)),
BU2087,
FESTIVOS_CO!A:A
)
)
))</f>
        <v>EN PROCESO NOTIFICACION / COMUNICACION</v>
      </c>
      <c r="BW2087" s="44"/>
      <c r="BX2087" s="53"/>
      <c r="BY2087" s="45"/>
      <c r="BZ2087" s="37"/>
      <c r="CA2087" s="54" t="str">
        <f t="shared" si="392"/>
        <v>PENDIENTE EJECUTORIA</v>
      </c>
      <c r="CB2087" s="59" t="str">
        <f t="shared" si="401"/>
        <v/>
      </c>
      <c r="CC2087" s="36"/>
      <c r="CD2087" s="40"/>
      <c r="CE2087" s="46"/>
      <c r="CF2087" s="40"/>
      <c r="CG2087" s="40"/>
      <c r="CH2087" s="40"/>
      <c r="CI2087" s="36"/>
      <c r="CJ2087" s="47"/>
      <c r="CK2087" s="40"/>
      <c r="CL2087" s="40"/>
      <c r="CM2087" s="40"/>
      <c r="CN2087" s="40"/>
    </row>
    <row r="2088" spans="1:92" ht="42.75" hidden="1">
      <c r="A2088" s="49" t="str">
        <f t="shared" si="393"/>
        <v>SIN GESTIÓN</v>
      </c>
      <c r="B2088" s="58"/>
      <c r="C2088" s="37"/>
      <c r="D2088" s="37"/>
      <c r="E2088" s="49" t="str">
        <f t="shared" si="394"/>
        <v>PENDIENTE NOTIFICACIÓN</v>
      </c>
      <c r="F2088" s="141" t="str">
        <f t="shared" si="395"/>
        <v>PENDIENTE NOTIFICACIÓN</v>
      </c>
      <c r="G2088" s="49" t="str">
        <f t="shared" si="396"/>
        <v/>
      </c>
      <c r="H2088" s="51" t="str">
        <f ca="1">IF(
L2088="",
"",
IF(
NETWORKDAYS(L2088,IF(M2088&lt;&gt;"",M2088,TODAY()),FESTIVOS_CO!A:A)&gt;2,
"VENCIDO",
IF(
NETWORKDAYS(L2088,IF(M2088&lt;&gt;"",M2088,TODAY()),FESTIVOS_CO!A:A)=2,
"ALERTA",
"A TIEMPO"
)))</f>
        <v/>
      </c>
      <c r="I2088" s="40"/>
      <c r="J2088" s="36"/>
      <c r="K2088" s="37"/>
      <c r="L2088" s="50"/>
      <c r="M2088" s="37"/>
      <c r="N2088" s="52"/>
      <c r="O2088" s="52"/>
      <c r="P2088" s="36"/>
      <c r="Q2088" s="36"/>
      <c r="R2088" s="40"/>
      <c r="S2088" s="36"/>
      <c r="T2088" s="40"/>
      <c r="U2088" s="40"/>
      <c r="V2088" s="81"/>
      <c r="W2088" s="40"/>
      <c r="X2088" s="40"/>
      <c r="Y2088" s="40"/>
      <c r="Z2088" s="38" t="str">
        <f>IFERROR(VLOOKUP(Y2088,DIRECTORIO!A:B,2,FALSE),"")</f>
        <v/>
      </c>
      <c r="AA2088" s="40"/>
      <c r="AB2088" s="40"/>
      <c r="AC2088" s="40"/>
      <c r="AD2088" s="40"/>
      <c r="AE2088" s="40"/>
      <c r="AF2088" s="40"/>
      <c r="AG2088" s="41" t="s">
        <v>109</v>
      </c>
      <c r="AH2088" s="42"/>
      <c r="AI2088" s="54" t="str">
        <f t="shared" ca="1" si="397"/>
        <v>PENDIENTE NOTIFICACIÓN ELECTRÓNICA</v>
      </c>
      <c r="AJ2088" s="37"/>
      <c r="AK2088" s="37"/>
      <c r="AL2088" s="37"/>
      <c r="AM2088" s="53" t="str">
        <f>IF(AK2088="","",WORKDAY(AK2088,5,FESTIVOS_CO!A:A))</f>
        <v/>
      </c>
      <c r="AN2088" s="37"/>
      <c r="AO2088" s="37"/>
      <c r="AP2088" s="54" t="str">
        <f t="shared" ca="1" si="402"/>
        <v>NO APLICA</v>
      </c>
      <c r="AQ2088" s="36"/>
      <c r="AR2088" s="43"/>
      <c r="AS2088" s="37"/>
      <c r="AT2088" s="36"/>
      <c r="AU2088" s="37"/>
      <c r="AV2088" s="36"/>
      <c r="AW2088" s="36"/>
      <c r="AX2088" s="37"/>
      <c r="AY2088" s="140" t="str">
        <f>IF(AU2088="","",WORKDAY(AU2088,5,FESTIVOS_CO!A:A))</f>
        <v/>
      </c>
      <c r="AZ2088" s="54" t="str">
        <f t="shared" ca="1" si="399"/>
        <v>NO APLICA</v>
      </c>
      <c r="BA2088" s="55" t="str">
        <f>IF(AX2088="","",WORKDAY(AX2088,5,FESTIVOS_CO!A:A))</f>
        <v/>
      </c>
      <c r="BB2088" s="39"/>
      <c r="BC2088" s="40"/>
      <c r="BD2088" s="40"/>
      <c r="BE2088" s="56" t="str">
        <f t="shared" ca="1" si="400"/>
        <v>NO APLICA</v>
      </c>
      <c r="BF2088" s="37"/>
      <c r="BG2088" s="45"/>
      <c r="BH2088" s="37"/>
      <c r="BI2088" s="36"/>
      <c r="BJ2088" s="37"/>
      <c r="BK2088" s="36"/>
      <c r="BL2088" s="36"/>
      <c r="BM2088" s="53" t="str">
        <f>IF(BJ2088="","",WORKDAY(BJ2088,5,FESTIVOS_CO!A:A))</f>
        <v/>
      </c>
      <c r="BN2088" s="57" t="str">
        <f t="shared" ca="1" si="398"/>
        <v>PENDIENTE HACER AVISO</v>
      </c>
      <c r="BO2088" s="54" t="str">
        <f t="shared" ca="1" si="391"/>
        <v>EN TRÁMITE NOTIF. POR AVISO</v>
      </c>
      <c r="BP2088" s="37"/>
      <c r="BQ2088" s="53" t="str">
        <f>IF(BP2088="","",WORKDAY(BP2088,5,FESTIVOS_CO!A:A))</f>
        <v/>
      </c>
      <c r="BR2088" s="37"/>
      <c r="BS2088" s="36"/>
      <c r="BT2088" s="38"/>
      <c r="BU2088" s="58" t="e">
        <f>VLOOKUP(BT2088,Hoja2!$C:$D,2,0)</f>
        <v>#N/A</v>
      </c>
      <c r="BV2088" s="80" t="str">
        <f>IF(
AND(AO2088="",BD2088="",BQ2088=""),
"EN PROCESO NOTIFICACION / COMUNICACION",
IF(
BT2088="",
"NO APLICA",
IF(
BU2088=60,
IF(AO2088&lt;&gt;"",AO2088,IF(BD2088&lt;&gt;"",BD2088,BQ2088))+60,
WORKDAY(
IF(AO2088&lt;&gt;"",AO2088,IF(BD2088&lt;&gt;"",BD2088,BQ2088)),
BU2088,
FESTIVOS_CO!A:A
)
)
))</f>
        <v>EN PROCESO NOTIFICACION / COMUNICACION</v>
      </c>
      <c r="BW2088" s="44"/>
      <c r="BX2088" s="53"/>
      <c r="BY2088" s="45"/>
      <c r="BZ2088" s="37"/>
      <c r="CA2088" s="54" t="str">
        <f t="shared" si="392"/>
        <v>PENDIENTE EJECUTORIA</v>
      </c>
      <c r="CB2088" s="59" t="str">
        <f t="shared" si="401"/>
        <v/>
      </c>
      <c r="CC2088" s="36"/>
      <c r="CD2088" s="40"/>
      <c r="CE2088" s="46"/>
      <c r="CF2088" s="40"/>
      <c r="CG2088" s="40"/>
      <c r="CH2088" s="40"/>
      <c r="CI2088" s="36"/>
      <c r="CJ2088" s="47"/>
      <c r="CK2088" s="40"/>
      <c r="CL2088" s="40"/>
      <c r="CM2088" s="40"/>
      <c r="CN2088" s="40"/>
    </row>
    <row r="2089" spans="1:92" ht="42.75" hidden="1">
      <c r="A2089" s="49" t="str">
        <f t="shared" si="393"/>
        <v>SIN GESTIÓN</v>
      </c>
      <c r="B2089" s="58"/>
      <c r="C2089" s="37"/>
      <c r="D2089" s="37"/>
      <c r="E2089" s="49" t="str">
        <f t="shared" si="394"/>
        <v>PENDIENTE NOTIFICACIÓN</v>
      </c>
      <c r="F2089" s="141" t="str">
        <f t="shared" si="395"/>
        <v>PENDIENTE NOTIFICACIÓN</v>
      </c>
      <c r="G2089" s="49" t="str">
        <f t="shared" si="396"/>
        <v/>
      </c>
      <c r="H2089" s="51" t="str">
        <f ca="1">IF(
L2089="",
"",
IF(
NETWORKDAYS(L2089,IF(M2089&lt;&gt;"",M2089,TODAY()),FESTIVOS_CO!A:A)&gt;2,
"VENCIDO",
IF(
NETWORKDAYS(L2089,IF(M2089&lt;&gt;"",M2089,TODAY()),FESTIVOS_CO!A:A)=2,
"ALERTA",
"A TIEMPO"
)))</f>
        <v/>
      </c>
      <c r="I2089" s="40"/>
      <c r="J2089" s="36"/>
      <c r="K2089" s="37"/>
      <c r="L2089" s="50"/>
      <c r="M2089" s="37"/>
      <c r="N2089" s="52"/>
      <c r="O2089" s="52"/>
      <c r="P2089" s="36"/>
      <c r="Q2089" s="36"/>
      <c r="R2089" s="40"/>
      <c r="S2089" s="36"/>
      <c r="T2089" s="40"/>
      <c r="U2089" s="40"/>
      <c r="V2089" s="81"/>
      <c r="W2089" s="40"/>
      <c r="X2089" s="40"/>
      <c r="Y2089" s="40"/>
      <c r="Z2089" s="38" t="str">
        <f>IFERROR(VLOOKUP(Y2089,DIRECTORIO!A:B,2,FALSE),"")</f>
        <v/>
      </c>
      <c r="AA2089" s="40"/>
      <c r="AB2089" s="40"/>
      <c r="AC2089" s="40"/>
      <c r="AD2089" s="40"/>
      <c r="AE2089" s="40"/>
      <c r="AF2089" s="40"/>
      <c r="AG2089" s="41" t="s">
        <v>109</v>
      </c>
      <c r="AH2089" s="42"/>
      <c r="AI2089" s="54" t="str">
        <f t="shared" ca="1" si="397"/>
        <v>PENDIENTE NOTIFICACIÓN ELECTRÓNICA</v>
      </c>
      <c r="AJ2089" s="37"/>
      <c r="AK2089" s="37"/>
      <c r="AL2089" s="37"/>
      <c r="AM2089" s="53" t="str">
        <f>IF(AK2089="","",WORKDAY(AK2089,5,FESTIVOS_CO!A:A))</f>
        <v/>
      </c>
      <c r="AN2089" s="37"/>
      <c r="AO2089" s="37"/>
      <c r="AP2089" s="54" t="str">
        <f t="shared" ca="1" si="402"/>
        <v>NO APLICA</v>
      </c>
      <c r="AQ2089" s="36"/>
      <c r="AR2089" s="43"/>
      <c r="AS2089" s="37"/>
      <c r="AT2089" s="36"/>
      <c r="AU2089" s="37"/>
      <c r="AV2089" s="36"/>
      <c r="AW2089" s="36"/>
      <c r="AX2089" s="37"/>
      <c r="AY2089" s="140" t="str">
        <f>IF(AU2089="","",WORKDAY(AU2089,5,FESTIVOS_CO!A:A))</f>
        <v/>
      </c>
      <c r="AZ2089" s="54" t="str">
        <f t="shared" ca="1" si="399"/>
        <v>NO APLICA</v>
      </c>
      <c r="BA2089" s="55" t="str">
        <f>IF(AX2089="","",WORKDAY(AX2089,5,FESTIVOS_CO!A:A))</f>
        <v/>
      </c>
      <c r="BB2089" s="39"/>
      <c r="BC2089" s="40"/>
      <c r="BD2089" s="40"/>
      <c r="BE2089" s="56" t="str">
        <f t="shared" ca="1" si="400"/>
        <v>NO APLICA</v>
      </c>
      <c r="BF2089" s="37"/>
      <c r="BG2089" s="45"/>
      <c r="BH2089" s="37"/>
      <c r="BI2089" s="36"/>
      <c r="BJ2089" s="37"/>
      <c r="BK2089" s="36"/>
      <c r="BL2089" s="36"/>
      <c r="BM2089" s="53" t="str">
        <f>IF(BJ2089="","",WORKDAY(BJ2089,5,FESTIVOS_CO!A:A))</f>
        <v/>
      </c>
      <c r="BN2089" s="57" t="str">
        <f t="shared" ca="1" si="398"/>
        <v>PENDIENTE HACER AVISO</v>
      </c>
      <c r="BO2089" s="54" t="str">
        <f t="shared" ca="1" si="391"/>
        <v>EN TRÁMITE NOTIF. POR AVISO</v>
      </c>
      <c r="BP2089" s="37"/>
      <c r="BQ2089" s="53" t="str">
        <f>IF(BP2089="","",WORKDAY(BP2089,5,FESTIVOS_CO!A:A))</f>
        <v/>
      </c>
      <c r="BR2089" s="37"/>
      <c r="BS2089" s="36"/>
      <c r="BT2089" s="38"/>
      <c r="BU2089" s="58" t="e">
        <f>VLOOKUP(BT2089,Hoja2!$C:$D,2,0)</f>
        <v>#N/A</v>
      </c>
      <c r="BV2089" s="80" t="str">
        <f>IF(
AND(AO2089="",BD2089="",BQ2089=""),
"EN PROCESO NOTIFICACION / COMUNICACION",
IF(
BT2089="",
"NO APLICA",
IF(
BU2089=60,
IF(AO2089&lt;&gt;"",AO2089,IF(BD2089&lt;&gt;"",BD2089,BQ2089))+60,
WORKDAY(
IF(AO2089&lt;&gt;"",AO2089,IF(BD2089&lt;&gt;"",BD2089,BQ2089)),
BU2089,
FESTIVOS_CO!A:A
)
)
))</f>
        <v>EN PROCESO NOTIFICACION / COMUNICACION</v>
      </c>
      <c r="BW2089" s="44"/>
      <c r="BX2089" s="53"/>
      <c r="BY2089" s="45"/>
      <c r="BZ2089" s="37"/>
      <c r="CA2089" s="54" t="str">
        <f t="shared" si="392"/>
        <v>PENDIENTE EJECUTORIA</v>
      </c>
      <c r="CB2089" s="59" t="str">
        <f t="shared" si="401"/>
        <v/>
      </c>
      <c r="CC2089" s="36"/>
      <c r="CD2089" s="40"/>
      <c r="CE2089" s="46"/>
      <c r="CF2089" s="40"/>
      <c r="CG2089" s="40"/>
      <c r="CH2089" s="40"/>
      <c r="CI2089" s="36"/>
      <c r="CJ2089" s="47"/>
      <c r="CK2089" s="40"/>
      <c r="CL2089" s="40"/>
      <c r="CM2089" s="40"/>
      <c r="CN2089" s="40"/>
    </row>
    <row r="2090" spans="1:92" ht="42.75" hidden="1">
      <c r="A2090" s="49" t="str">
        <f t="shared" si="393"/>
        <v>SIN GESTIÓN</v>
      </c>
      <c r="B2090" s="58"/>
      <c r="C2090" s="37"/>
      <c r="D2090" s="37"/>
      <c r="E2090" s="49" t="str">
        <f t="shared" si="394"/>
        <v>PENDIENTE NOTIFICACIÓN</v>
      </c>
      <c r="F2090" s="141" t="str">
        <f t="shared" si="395"/>
        <v>PENDIENTE NOTIFICACIÓN</v>
      </c>
      <c r="G2090" s="49" t="str">
        <f t="shared" si="396"/>
        <v/>
      </c>
      <c r="H2090" s="51" t="str">
        <f ca="1">IF(
L2090="",
"",
IF(
NETWORKDAYS(L2090,IF(M2090&lt;&gt;"",M2090,TODAY()),FESTIVOS_CO!A:A)&gt;2,
"VENCIDO",
IF(
NETWORKDAYS(L2090,IF(M2090&lt;&gt;"",M2090,TODAY()),FESTIVOS_CO!A:A)=2,
"ALERTA",
"A TIEMPO"
)))</f>
        <v/>
      </c>
      <c r="I2090" s="40"/>
      <c r="J2090" s="36"/>
      <c r="K2090" s="37"/>
      <c r="L2090" s="50"/>
      <c r="M2090" s="37"/>
      <c r="N2090" s="52"/>
      <c r="O2090" s="52"/>
      <c r="P2090" s="36"/>
      <c r="Q2090" s="36"/>
      <c r="R2090" s="40"/>
      <c r="S2090" s="36"/>
      <c r="T2090" s="40"/>
      <c r="U2090" s="40"/>
      <c r="V2090" s="81"/>
      <c r="W2090" s="40"/>
      <c r="X2090" s="40"/>
      <c r="Y2090" s="40"/>
      <c r="Z2090" s="38" t="str">
        <f>IFERROR(VLOOKUP(Y2090,DIRECTORIO!A:B,2,FALSE),"")</f>
        <v/>
      </c>
      <c r="AA2090" s="40"/>
      <c r="AB2090" s="40"/>
      <c r="AC2090" s="40"/>
      <c r="AD2090" s="40"/>
      <c r="AE2090" s="40"/>
      <c r="AF2090" s="40"/>
      <c r="AG2090" s="41" t="s">
        <v>109</v>
      </c>
      <c r="AH2090" s="42"/>
      <c r="AI2090" s="54" t="str">
        <f t="shared" ca="1" si="397"/>
        <v>PENDIENTE NOTIFICACIÓN ELECTRÓNICA</v>
      </c>
      <c r="AJ2090" s="37"/>
      <c r="AK2090" s="37"/>
      <c r="AL2090" s="37"/>
      <c r="AM2090" s="53" t="str">
        <f>IF(AK2090="","",WORKDAY(AK2090,5,FESTIVOS_CO!A:A))</f>
        <v/>
      </c>
      <c r="AN2090" s="37"/>
      <c r="AO2090" s="37"/>
      <c r="AP2090" s="54" t="str">
        <f t="shared" ca="1" si="402"/>
        <v>NO APLICA</v>
      </c>
      <c r="AQ2090" s="36"/>
      <c r="AR2090" s="43"/>
      <c r="AS2090" s="37"/>
      <c r="AT2090" s="36"/>
      <c r="AU2090" s="37"/>
      <c r="AV2090" s="36"/>
      <c r="AW2090" s="36"/>
      <c r="AX2090" s="37"/>
      <c r="AY2090" s="140" t="str">
        <f>IF(AU2090="","",WORKDAY(AU2090,5,FESTIVOS_CO!A:A))</f>
        <v/>
      </c>
      <c r="AZ2090" s="54" t="str">
        <f t="shared" ca="1" si="399"/>
        <v>NO APLICA</v>
      </c>
      <c r="BA2090" s="55" t="str">
        <f>IF(AX2090="","",WORKDAY(AX2090,5,FESTIVOS_CO!A:A))</f>
        <v/>
      </c>
      <c r="BB2090" s="39"/>
      <c r="BC2090" s="40"/>
      <c r="BD2090" s="40"/>
      <c r="BE2090" s="56" t="str">
        <f t="shared" ca="1" si="400"/>
        <v>NO APLICA</v>
      </c>
      <c r="BF2090" s="37"/>
      <c r="BG2090" s="45"/>
      <c r="BH2090" s="37"/>
      <c r="BI2090" s="36"/>
      <c r="BJ2090" s="37"/>
      <c r="BK2090" s="36"/>
      <c r="BL2090" s="36"/>
      <c r="BM2090" s="53" t="str">
        <f>IF(BJ2090="","",WORKDAY(BJ2090,5,FESTIVOS_CO!A:A))</f>
        <v/>
      </c>
      <c r="BN2090" s="57" t="str">
        <f t="shared" ca="1" si="398"/>
        <v>PENDIENTE HACER AVISO</v>
      </c>
      <c r="BO2090" s="54" t="str">
        <f t="shared" ca="1" si="391"/>
        <v>EN TRÁMITE NOTIF. POR AVISO</v>
      </c>
      <c r="BP2090" s="37"/>
      <c r="BQ2090" s="53" t="str">
        <f>IF(BP2090="","",WORKDAY(BP2090,5,FESTIVOS_CO!A:A))</f>
        <v/>
      </c>
      <c r="BR2090" s="37"/>
      <c r="BS2090" s="36"/>
      <c r="BT2090" s="38"/>
      <c r="BU2090" s="58" t="e">
        <f>VLOOKUP(BT2090,Hoja2!$C:$D,2,0)</f>
        <v>#N/A</v>
      </c>
      <c r="BV2090" s="80" t="str">
        <f>IF(
AND(AO2090="",BD2090="",BQ2090=""),
"EN PROCESO NOTIFICACION / COMUNICACION",
IF(
BT2090="",
"NO APLICA",
IF(
BU2090=60,
IF(AO2090&lt;&gt;"",AO2090,IF(BD2090&lt;&gt;"",BD2090,BQ2090))+60,
WORKDAY(
IF(AO2090&lt;&gt;"",AO2090,IF(BD2090&lt;&gt;"",BD2090,BQ2090)),
BU2090,
FESTIVOS_CO!A:A
)
)
))</f>
        <v>EN PROCESO NOTIFICACION / COMUNICACION</v>
      </c>
      <c r="BW2090" s="44"/>
      <c r="BX2090" s="53"/>
      <c r="BY2090" s="45"/>
      <c r="BZ2090" s="37"/>
      <c r="CA2090" s="54" t="str">
        <f t="shared" si="392"/>
        <v>PENDIENTE EJECUTORIA</v>
      </c>
      <c r="CB2090" s="59" t="str">
        <f t="shared" si="401"/>
        <v/>
      </c>
      <c r="CC2090" s="36"/>
      <c r="CD2090" s="40"/>
      <c r="CE2090" s="46"/>
      <c r="CF2090" s="40"/>
      <c r="CG2090" s="40"/>
      <c r="CH2090" s="40"/>
      <c r="CI2090" s="36"/>
      <c r="CJ2090" s="47"/>
      <c r="CK2090" s="40"/>
      <c r="CL2090" s="40"/>
      <c r="CM2090" s="40"/>
      <c r="CN2090" s="40"/>
    </row>
    <row r="2091" spans="1:92" ht="42.75" hidden="1">
      <c r="A2091" s="49" t="str">
        <f t="shared" si="393"/>
        <v>SIN GESTIÓN</v>
      </c>
      <c r="B2091" s="58"/>
      <c r="C2091" s="37"/>
      <c r="D2091" s="37"/>
      <c r="E2091" s="49" t="str">
        <f t="shared" si="394"/>
        <v>PENDIENTE NOTIFICACIÓN</v>
      </c>
      <c r="F2091" s="141" t="str">
        <f t="shared" si="395"/>
        <v>PENDIENTE NOTIFICACIÓN</v>
      </c>
      <c r="G2091" s="49" t="str">
        <f t="shared" si="396"/>
        <v/>
      </c>
      <c r="H2091" s="51" t="str">
        <f ca="1">IF(
L2091="",
"",
IF(
NETWORKDAYS(L2091,IF(M2091&lt;&gt;"",M2091,TODAY()),FESTIVOS_CO!A:A)&gt;2,
"VENCIDO",
IF(
NETWORKDAYS(L2091,IF(M2091&lt;&gt;"",M2091,TODAY()),FESTIVOS_CO!A:A)=2,
"ALERTA",
"A TIEMPO"
)))</f>
        <v/>
      </c>
      <c r="I2091" s="40"/>
      <c r="J2091" s="36"/>
      <c r="K2091" s="37"/>
      <c r="L2091" s="50"/>
      <c r="M2091" s="37"/>
      <c r="N2091" s="52"/>
      <c r="O2091" s="52"/>
      <c r="P2091" s="36"/>
      <c r="Q2091" s="36"/>
      <c r="R2091" s="40"/>
      <c r="S2091" s="36"/>
      <c r="T2091" s="40"/>
      <c r="U2091" s="40"/>
      <c r="V2091" s="81"/>
      <c r="W2091" s="40"/>
      <c r="X2091" s="40"/>
      <c r="Y2091" s="40"/>
      <c r="Z2091" s="38" t="str">
        <f>IFERROR(VLOOKUP(Y2091,DIRECTORIO!A:B,2,FALSE),"")</f>
        <v/>
      </c>
      <c r="AA2091" s="40"/>
      <c r="AB2091" s="40"/>
      <c r="AC2091" s="40"/>
      <c r="AD2091" s="40"/>
      <c r="AE2091" s="40"/>
      <c r="AF2091" s="40"/>
      <c r="AG2091" s="41" t="s">
        <v>109</v>
      </c>
      <c r="AH2091" s="42"/>
      <c r="AI2091" s="54" t="str">
        <f t="shared" ca="1" si="397"/>
        <v>PENDIENTE NOTIFICACIÓN ELECTRÓNICA</v>
      </c>
      <c r="AJ2091" s="37"/>
      <c r="AK2091" s="37"/>
      <c r="AL2091" s="37"/>
      <c r="AM2091" s="53" t="str">
        <f>IF(AK2091="","",WORKDAY(AK2091,5,FESTIVOS_CO!A:A))</f>
        <v/>
      </c>
      <c r="AN2091" s="37"/>
      <c r="AO2091" s="37"/>
      <c r="AP2091" s="54" t="str">
        <f t="shared" ca="1" si="402"/>
        <v>NO APLICA</v>
      </c>
      <c r="AQ2091" s="36"/>
      <c r="AR2091" s="43"/>
      <c r="AS2091" s="37"/>
      <c r="AT2091" s="36"/>
      <c r="AU2091" s="37"/>
      <c r="AV2091" s="36"/>
      <c r="AW2091" s="36"/>
      <c r="AX2091" s="37"/>
      <c r="AY2091" s="140" t="str">
        <f>IF(AU2091="","",WORKDAY(AU2091,5,FESTIVOS_CO!A:A))</f>
        <v/>
      </c>
      <c r="AZ2091" s="54" t="str">
        <f t="shared" ca="1" si="399"/>
        <v>NO APLICA</v>
      </c>
      <c r="BA2091" s="55" t="str">
        <f>IF(AX2091="","",WORKDAY(AX2091,5,FESTIVOS_CO!A:A))</f>
        <v/>
      </c>
      <c r="BB2091" s="39"/>
      <c r="BC2091" s="40"/>
      <c r="BD2091" s="40"/>
      <c r="BE2091" s="56" t="str">
        <f t="shared" ca="1" si="400"/>
        <v>NO APLICA</v>
      </c>
      <c r="BF2091" s="37"/>
      <c r="BG2091" s="45"/>
      <c r="BH2091" s="37"/>
      <c r="BI2091" s="36"/>
      <c r="BJ2091" s="37"/>
      <c r="BK2091" s="36"/>
      <c r="BL2091" s="36"/>
      <c r="BM2091" s="53" t="str">
        <f>IF(BJ2091="","",WORKDAY(BJ2091,5,FESTIVOS_CO!A:A))</f>
        <v/>
      </c>
      <c r="BN2091" s="57" t="str">
        <f t="shared" ca="1" si="398"/>
        <v>PENDIENTE HACER AVISO</v>
      </c>
      <c r="BO2091" s="54" t="str">
        <f t="shared" ca="1" si="391"/>
        <v>EN TRÁMITE NOTIF. POR AVISO</v>
      </c>
      <c r="BP2091" s="37"/>
      <c r="BQ2091" s="53" t="str">
        <f>IF(BP2091="","",WORKDAY(BP2091,5,FESTIVOS_CO!A:A))</f>
        <v/>
      </c>
      <c r="BR2091" s="37"/>
      <c r="BS2091" s="36"/>
      <c r="BT2091" s="38"/>
      <c r="BU2091" s="58" t="e">
        <f>VLOOKUP(BT2091,Hoja2!$C:$D,2,0)</f>
        <v>#N/A</v>
      </c>
      <c r="BV2091" s="80" t="str">
        <f>IF(
AND(AO2091="",BD2091="",BQ2091=""),
"EN PROCESO NOTIFICACION / COMUNICACION",
IF(
BT2091="",
"NO APLICA",
IF(
BU2091=60,
IF(AO2091&lt;&gt;"",AO2091,IF(BD2091&lt;&gt;"",BD2091,BQ2091))+60,
WORKDAY(
IF(AO2091&lt;&gt;"",AO2091,IF(BD2091&lt;&gt;"",BD2091,BQ2091)),
BU2091,
FESTIVOS_CO!A:A
)
)
))</f>
        <v>EN PROCESO NOTIFICACION / COMUNICACION</v>
      </c>
      <c r="BW2091" s="44"/>
      <c r="BX2091" s="53"/>
      <c r="BY2091" s="45"/>
      <c r="BZ2091" s="37"/>
      <c r="CA2091" s="54" t="str">
        <f t="shared" si="392"/>
        <v>PENDIENTE EJECUTORIA</v>
      </c>
      <c r="CB2091" s="59" t="str">
        <f t="shared" si="401"/>
        <v/>
      </c>
      <c r="CC2091" s="36"/>
      <c r="CD2091" s="40"/>
      <c r="CE2091" s="46"/>
      <c r="CF2091" s="40"/>
      <c r="CG2091" s="40"/>
      <c r="CH2091" s="40"/>
      <c r="CI2091" s="36"/>
      <c r="CJ2091" s="47"/>
      <c r="CK2091" s="40"/>
      <c r="CL2091" s="40"/>
      <c r="CM2091" s="40"/>
      <c r="CN2091" s="40"/>
    </row>
    <row r="2092" spans="1:92" ht="42.75" hidden="1">
      <c r="A2092" s="49" t="str">
        <f t="shared" si="393"/>
        <v>SIN GESTIÓN</v>
      </c>
      <c r="B2092" s="58"/>
      <c r="C2092" s="37"/>
      <c r="D2092" s="37"/>
      <c r="E2092" s="49" t="str">
        <f t="shared" si="394"/>
        <v>PENDIENTE NOTIFICACIÓN</v>
      </c>
      <c r="F2092" s="141" t="str">
        <f t="shared" si="395"/>
        <v>PENDIENTE NOTIFICACIÓN</v>
      </c>
      <c r="G2092" s="49" t="str">
        <f t="shared" si="396"/>
        <v/>
      </c>
      <c r="H2092" s="51" t="str">
        <f ca="1">IF(
L2092="",
"",
IF(
NETWORKDAYS(L2092,IF(M2092&lt;&gt;"",M2092,TODAY()),FESTIVOS_CO!A:A)&gt;2,
"VENCIDO",
IF(
NETWORKDAYS(L2092,IF(M2092&lt;&gt;"",M2092,TODAY()),FESTIVOS_CO!A:A)=2,
"ALERTA",
"A TIEMPO"
)))</f>
        <v/>
      </c>
      <c r="I2092" s="40"/>
      <c r="J2092" s="36"/>
      <c r="K2092" s="37"/>
      <c r="L2092" s="50"/>
      <c r="M2092" s="37"/>
      <c r="N2092" s="52"/>
      <c r="O2092" s="52"/>
      <c r="P2092" s="36"/>
      <c r="Q2092" s="36"/>
      <c r="R2092" s="40"/>
      <c r="S2092" s="36"/>
      <c r="T2092" s="40"/>
      <c r="U2092" s="40"/>
      <c r="V2092" s="81"/>
      <c r="W2092" s="40"/>
      <c r="X2092" s="40"/>
      <c r="Y2092" s="40"/>
      <c r="Z2092" s="38" t="str">
        <f>IFERROR(VLOOKUP(Y2092,DIRECTORIO!A:B,2,FALSE),"")</f>
        <v/>
      </c>
      <c r="AA2092" s="40"/>
      <c r="AB2092" s="40"/>
      <c r="AC2092" s="40"/>
      <c r="AD2092" s="40"/>
      <c r="AE2092" s="40"/>
      <c r="AF2092" s="40"/>
      <c r="AG2092" s="41" t="s">
        <v>109</v>
      </c>
      <c r="AH2092" s="42"/>
      <c r="AI2092" s="54" t="str">
        <f t="shared" ca="1" si="397"/>
        <v>PENDIENTE NOTIFICACIÓN ELECTRÓNICA</v>
      </c>
      <c r="AJ2092" s="37"/>
      <c r="AK2092" s="37"/>
      <c r="AL2092" s="37"/>
      <c r="AM2092" s="53" t="str">
        <f>IF(AK2092="","",WORKDAY(AK2092,5,FESTIVOS_CO!A:A))</f>
        <v/>
      </c>
      <c r="AN2092" s="37"/>
      <c r="AO2092" s="37"/>
      <c r="AP2092" s="54" t="str">
        <f t="shared" ca="1" si="402"/>
        <v>NO APLICA</v>
      </c>
      <c r="AQ2092" s="36"/>
      <c r="AR2092" s="43"/>
      <c r="AS2092" s="37"/>
      <c r="AT2092" s="36"/>
      <c r="AU2092" s="37"/>
      <c r="AV2092" s="36"/>
      <c r="AW2092" s="36"/>
      <c r="AX2092" s="37"/>
      <c r="AY2092" s="140" t="str">
        <f>IF(AU2092="","",WORKDAY(AU2092,5,FESTIVOS_CO!A:A))</f>
        <v/>
      </c>
      <c r="AZ2092" s="54" t="str">
        <f t="shared" ca="1" si="399"/>
        <v>NO APLICA</v>
      </c>
      <c r="BA2092" s="55" t="str">
        <f>IF(AX2092="","",WORKDAY(AX2092,5,FESTIVOS_CO!A:A))</f>
        <v/>
      </c>
      <c r="BB2092" s="39"/>
      <c r="BC2092" s="40"/>
      <c r="BD2092" s="40"/>
      <c r="BE2092" s="56" t="str">
        <f t="shared" ca="1" si="400"/>
        <v>NO APLICA</v>
      </c>
      <c r="BF2092" s="37"/>
      <c r="BG2092" s="45"/>
      <c r="BH2092" s="37"/>
      <c r="BI2092" s="36"/>
      <c r="BJ2092" s="37"/>
      <c r="BK2092" s="36"/>
      <c r="BL2092" s="36"/>
      <c r="BM2092" s="53" t="str">
        <f>IF(BJ2092="","",WORKDAY(BJ2092,5,FESTIVOS_CO!A:A))</f>
        <v/>
      </c>
      <c r="BN2092" s="57" t="str">
        <f t="shared" ca="1" si="398"/>
        <v>PENDIENTE HACER AVISO</v>
      </c>
      <c r="BO2092" s="54" t="str">
        <f t="shared" ca="1" si="391"/>
        <v>EN TRÁMITE NOTIF. POR AVISO</v>
      </c>
      <c r="BP2092" s="37"/>
      <c r="BQ2092" s="53" t="str">
        <f>IF(BP2092="","",WORKDAY(BP2092,5,FESTIVOS_CO!A:A))</f>
        <v/>
      </c>
      <c r="BR2092" s="37"/>
      <c r="BS2092" s="36"/>
      <c r="BT2092" s="38"/>
      <c r="BU2092" s="58" t="e">
        <f>VLOOKUP(BT2092,Hoja2!$C:$D,2,0)</f>
        <v>#N/A</v>
      </c>
      <c r="BV2092" s="80" t="str">
        <f>IF(
AND(AO2092="",BD2092="",BQ2092=""),
"EN PROCESO NOTIFICACION / COMUNICACION",
IF(
BT2092="",
"NO APLICA",
IF(
BU2092=60,
IF(AO2092&lt;&gt;"",AO2092,IF(BD2092&lt;&gt;"",BD2092,BQ2092))+60,
WORKDAY(
IF(AO2092&lt;&gt;"",AO2092,IF(BD2092&lt;&gt;"",BD2092,BQ2092)),
BU2092,
FESTIVOS_CO!A:A
)
)
))</f>
        <v>EN PROCESO NOTIFICACION / COMUNICACION</v>
      </c>
      <c r="BW2092" s="44"/>
      <c r="BX2092" s="53"/>
      <c r="BY2092" s="45"/>
      <c r="BZ2092" s="37"/>
      <c r="CA2092" s="54" t="str">
        <f t="shared" si="392"/>
        <v>PENDIENTE EJECUTORIA</v>
      </c>
      <c r="CB2092" s="59" t="str">
        <f t="shared" si="401"/>
        <v/>
      </c>
      <c r="CC2092" s="36"/>
      <c r="CD2092" s="40"/>
      <c r="CE2092" s="46"/>
      <c r="CF2092" s="40"/>
      <c r="CG2092" s="40"/>
      <c r="CH2092" s="40"/>
      <c r="CI2092" s="36"/>
      <c r="CJ2092" s="47"/>
      <c r="CK2092" s="40"/>
      <c r="CL2092" s="40"/>
      <c r="CM2092" s="40"/>
      <c r="CN2092" s="40"/>
    </row>
    <row r="2093" spans="1:92" ht="42.75" hidden="1">
      <c r="A2093" s="49" t="str">
        <f t="shared" si="393"/>
        <v>SIN GESTIÓN</v>
      </c>
      <c r="B2093" s="58"/>
      <c r="C2093" s="37"/>
      <c r="D2093" s="37"/>
      <c r="E2093" s="49" t="str">
        <f t="shared" si="394"/>
        <v>PENDIENTE NOTIFICACIÓN</v>
      </c>
      <c r="F2093" s="141" t="str">
        <f t="shared" si="395"/>
        <v>PENDIENTE NOTIFICACIÓN</v>
      </c>
      <c r="G2093" s="49" t="str">
        <f t="shared" si="396"/>
        <v/>
      </c>
      <c r="H2093" s="51" t="str">
        <f ca="1">IF(
L2093="",
"",
IF(
NETWORKDAYS(L2093,IF(M2093&lt;&gt;"",M2093,TODAY()),FESTIVOS_CO!A:A)&gt;2,
"VENCIDO",
IF(
NETWORKDAYS(L2093,IF(M2093&lt;&gt;"",M2093,TODAY()),FESTIVOS_CO!A:A)=2,
"ALERTA",
"A TIEMPO"
)))</f>
        <v/>
      </c>
      <c r="I2093" s="40"/>
      <c r="J2093" s="36"/>
      <c r="K2093" s="37"/>
      <c r="L2093" s="50"/>
      <c r="M2093" s="37"/>
      <c r="N2093" s="52"/>
      <c r="O2093" s="52"/>
      <c r="P2093" s="36"/>
      <c r="Q2093" s="36"/>
      <c r="R2093" s="40"/>
      <c r="S2093" s="36"/>
      <c r="T2093" s="40"/>
      <c r="U2093" s="40"/>
      <c r="V2093" s="81"/>
      <c r="W2093" s="40"/>
      <c r="X2093" s="40"/>
      <c r="Y2093" s="40"/>
      <c r="Z2093" s="38" t="str">
        <f>IFERROR(VLOOKUP(Y2093,DIRECTORIO!A:B,2,FALSE),"")</f>
        <v/>
      </c>
      <c r="AA2093" s="40"/>
      <c r="AB2093" s="40"/>
      <c r="AC2093" s="40"/>
      <c r="AD2093" s="40"/>
      <c r="AE2093" s="40"/>
      <c r="AF2093" s="40"/>
      <c r="AG2093" s="41" t="s">
        <v>109</v>
      </c>
      <c r="AH2093" s="42"/>
      <c r="AI2093" s="54" t="str">
        <f t="shared" ca="1" si="397"/>
        <v>PENDIENTE NOTIFICACIÓN ELECTRÓNICA</v>
      </c>
      <c r="AJ2093" s="37"/>
      <c r="AK2093" s="37"/>
      <c r="AL2093" s="37"/>
      <c r="AM2093" s="53" t="str">
        <f>IF(AK2093="","",WORKDAY(AK2093,5,FESTIVOS_CO!A:A))</f>
        <v/>
      </c>
      <c r="AN2093" s="37"/>
      <c r="AO2093" s="37"/>
      <c r="AP2093" s="54" t="str">
        <f t="shared" ca="1" si="402"/>
        <v>NO APLICA</v>
      </c>
      <c r="AQ2093" s="36"/>
      <c r="AR2093" s="43"/>
      <c r="AS2093" s="37"/>
      <c r="AT2093" s="36"/>
      <c r="AU2093" s="37"/>
      <c r="AV2093" s="36"/>
      <c r="AW2093" s="36"/>
      <c r="AX2093" s="37"/>
      <c r="AY2093" s="140" t="str">
        <f>IF(AU2093="","",WORKDAY(AU2093,5,FESTIVOS_CO!A:A))</f>
        <v/>
      </c>
      <c r="AZ2093" s="54" t="str">
        <f t="shared" ca="1" si="399"/>
        <v>NO APLICA</v>
      </c>
      <c r="BA2093" s="55" t="str">
        <f>IF(AX2093="","",WORKDAY(AX2093,5,FESTIVOS_CO!A:A))</f>
        <v/>
      </c>
      <c r="BB2093" s="39"/>
      <c r="BC2093" s="40"/>
      <c r="BD2093" s="40"/>
      <c r="BE2093" s="56" t="str">
        <f t="shared" ca="1" si="400"/>
        <v>NO APLICA</v>
      </c>
      <c r="BF2093" s="37"/>
      <c r="BG2093" s="45"/>
      <c r="BH2093" s="37"/>
      <c r="BI2093" s="36"/>
      <c r="BJ2093" s="37"/>
      <c r="BK2093" s="36"/>
      <c r="BL2093" s="36"/>
      <c r="BM2093" s="53" t="str">
        <f>IF(BJ2093="","",WORKDAY(BJ2093,5,FESTIVOS_CO!A:A))</f>
        <v/>
      </c>
      <c r="BN2093" s="57" t="str">
        <f t="shared" ca="1" si="398"/>
        <v>PENDIENTE HACER AVISO</v>
      </c>
      <c r="BO2093" s="54" t="str">
        <f t="shared" ca="1" si="391"/>
        <v>EN TRÁMITE NOTIF. POR AVISO</v>
      </c>
      <c r="BP2093" s="37"/>
      <c r="BQ2093" s="53" t="str">
        <f>IF(BP2093="","",WORKDAY(BP2093,5,FESTIVOS_CO!A:A))</f>
        <v/>
      </c>
      <c r="BR2093" s="37"/>
      <c r="BS2093" s="36"/>
      <c r="BT2093" s="38"/>
      <c r="BU2093" s="58" t="e">
        <f>VLOOKUP(BT2093,Hoja2!$C:$D,2,0)</f>
        <v>#N/A</v>
      </c>
      <c r="BV2093" s="80" t="str">
        <f>IF(
AND(AO2093="",BD2093="",BQ2093=""),
"EN PROCESO NOTIFICACION / COMUNICACION",
IF(
BT2093="",
"NO APLICA",
IF(
BU2093=60,
IF(AO2093&lt;&gt;"",AO2093,IF(BD2093&lt;&gt;"",BD2093,BQ2093))+60,
WORKDAY(
IF(AO2093&lt;&gt;"",AO2093,IF(BD2093&lt;&gt;"",BD2093,BQ2093)),
BU2093,
FESTIVOS_CO!A:A
)
)
))</f>
        <v>EN PROCESO NOTIFICACION / COMUNICACION</v>
      </c>
      <c r="BW2093" s="44"/>
      <c r="BX2093" s="53"/>
      <c r="BY2093" s="45"/>
      <c r="BZ2093" s="37"/>
      <c r="CA2093" s="54" t="str">
        <f t="shared" si="392"/>
        <v>PENDIENTE EJECUTORIA</v>
      </c>
      <c r="CB2093" s="59" t="str">
        <f t="shared" si="401"/>
        <v/>
      </c>
      <c r="CC2093" s="36"/>
      <c r="CD2093" s="40"/>
      <c r="CE2093" s="46"/>
      <c r="CF2093" s="40"/>
      <c r="CG2093" s="40"/>
      <c r="CH2093" s="40"/>
      <c r="CI2093" s="36"/>
      <c r="CJ2093" s="47"/>
      <c r="CK2093" s="40"/>
      <c r="CL2093" s="40"/>
      <c r="CM2093" s="40"/>
      <c r="CN2093" s="40"/>
    </row>
    <row r="2094" spans="1:92" ht="42.75" hidden="1">
      <c r="A2094" s="49" t="str">
        <f t="shared" si="393"/>
        <v>SIN GESTIÓN</v>
      </c>
      <c r="B2094" s="58"/>
      <c r="C2094" s="37"/>
      <c r="D2094" s="37"/>
      <c r="E2094" s="49" t="str">
        <f t="shared" si="394"/>
        <v>PENDIENTE NOTIFICACIÓN</v>
      </c>
      <c r="F2094" s="141" t="str">
        <f t="shared" si="395"/>
        <v>PENDIENTE NOTIFICACIÓN</v>
      </c>
      <c r="G2094" s="49" t="str">
        <f t="shared" si="396"/>
        <v/>
      </c>
      <c r="H2094" s="51" t="str">
        <f ca="1">IF(
L2094="",
"",
IF(
NETWORKDAYS(L2094,IF(M2094&lt;&gt;"",M2094,TODAY()),FESTIVOS_CO!A:A)&gt;2,
"VENCIDO",
IF(
NETWORKDAYS(L2094,IF(M2094&lt;&gt;"",M2094,TODAY()),FESTIVOS_CO!A:A)=2,
"ALERTA",
"A TIEMPO"
)))</f>
        <v/>
      </c>
      <c r="I2094" s="40"/>
      <c r="J2094" s="36"/>
      <c r="K2094" s="37"/>
      <c r="L2094" s="50"/>
      <c r="M2094" s="37"/>
      <c r="N2094" s="52"/>
      <c r="O2094" s="52"/>
      <c r="P2094" s="36"/>
      <c r="Q2094" s="36"/>
      <c r="R2094" s="40"/>
      <c r="S2094" s="36"/>
      <c r="T2094" s="40"/>
      <c r="U2094" s="40"/>
      <c r="V2094" s="81"/>
      <c r="W2094" s="40"/>
      <c r="X2094" s="40"/>
      <c r="Y2094" s="40"/>
      <c r="Z2094" s="38" t="str">
        <f>IFERROR(VLOOKUP(Y2094,DIRECTORIO!A:B,2,FALSE),"")</f>
        <v/>
      </c>
      <c r="AA2094" s="40"/>
      <c r="AB2094" s="40"/>
      <c r="AC2094" s="40"/>
      <c r="AD2094" s="40"/>
      <c r="AE2094" s="40"/>
      <c r="AF2094" s="40"/>
      <c r="AG2094" s="41" t="s">
        <v>109</v>
      </c>
      <c r="AH2094" s="42"/>
      <c r="AI2094" s="54" t="str">
        <f t="shared" ca="1" si="397"/>
        <v>PENDIENTE NOTIFICACIÓN ELECTRÓNICA</v>
      </c>
      <c r="AJ2094" s="37"/>
      <c r="AK2094" s="37"/>
      <c r="AL2094" s="37"/>
      <c r="AM2094" s="53" t="str">
        <f>IF(AK2094="","",WORKDAY(AK2094,5,FESTIVOS_CO!A:A))</f>
        <v/>
      </c>
      <c r="AN2094" s="37"/>
      <c r="AO2094" s="37"/>
      <c r="AP2094" s="54" t="str">
        <f t="shared" ca="1" si="402"/>
        <v>NO APLICA</v>
      </c>
      <c r="AQ2094" s="36"/>
      <c r="AR2094" s="43"/>
      <c r="AS2094" s="37"/>
      <c r="AT2094" s="36"/>
      <c r="AU2094" s="37"/>
      <c r="AV2094" s="36"/>
      <c r="AW2094" s="36"/>
      <c r="AX2094" s="37"/>
      <c r="AY2094" s="140" t="str">
        <f>IF(AU2094="","",WORKDAY(AU2094,5,FESTIVOS_CO!A:A))</f>
        <v/>
      </c>
      <c r="AZ2094" s="54" t="str">
        <f t="shared" ca="1" si="399"/>
        <v>NO APLICA</v>
      </c>
      <c r="BA2094" s="55" t="str">
        <f>IF(AX2094="","",WORKDAY(AX2094,5,FESTIVOS_CO!A:A))</f>
        <v/>
      </c>
      <c r="BB2094" s="39"/>
      <c r="BC2094" s="40"/>
      <c r="BD2094" s="40"/>
      <c r="BE2094" s="56" t="str">
        <f t="shared" ca="1" si="400"/>
        <v>NO APLICA</v>
      </c>
      <c r="BF2094" s="37"/>
      <c r="BG2094" s="45"/>
      <c r="BH2094" s="37"/>
      <c r="BI2094" s="36"/>
      <c r="BJ2094" s="37"/>
      <c r="BK2094" s="36"/>
      <c r="BL2094" s="36"/>
      <c r="BM2094" s="53" t="str">
        <f>IF(BJ2094="","",WORKDAY(BJ2094,5,FESTIVOS_CO!A:A))</f>
        <v/>
      </c>
      <c r="BN2094" s="57" t="str">
        <f t="shared" ca="1" si="398"/>
        <v>PENDIENTE HACER AVISO</v>
      </c>
      <c r="BO2094" s="54" t="str">
        <f t="shared" ca="1" si="391"/>
        <v>EN TRÁMITE NOTIF. POR AVISO</v>
      </c>
      <c r="BP2094" s="37"/>
      <c r="BQ2094" s="53" t="str">
        <f>IF(BP2094="","",WORKDAY(BP2094,5,FESTIVOS_CO!A:A))</f>
        <v/>
      </c>
      <c r="BR2094" s="37"/>
      <c r="BS2094" s="36"/>
      <c r="BT2094" s="38"/>
      <c r="BU2094" s="58" t="e">
        <f>VLOOKUP(BT2094,Hoja2!$C:$D,2,0)</f>
        <v>#N/A</v>
      </c>
      <c r="BV2094" s="80" t="str">
        <f>IF(
AND(AO2094="",BD2094="",BQ2094=""),
"EN PROCESO NOTIFICACION / COMUNICACION",
IF(
BT2094="",
"NO APLICA",
IF(
BU2094=60,
IF(AO2094&lt;&gt;"",AO2094,IF(BD2094&lt;&gt;"",BD2094,BQ2094))+60,
WORKDAY(
IF(AO2094&lt;&gt;"",AO2094,IF(BD2094&lt;&gt;"",BD2094,BQ2094)),
BU2094,
FESTIVOS_CO!A:A
)
)
))</f>
        <v>EN PROCESO NOTIFICACION / COMUNICACION</v>
      </c>
      <c r="BW2094" s="44"/>
      <c r="BX2094" s="53"/>
      <c r="BY2094" s="45"/>
      <c r="BZ2094" s="37"/>
      <c r="CA2094" s="54" t="str">
        <f t="shared" si="392"/>
        <v>PENDIENTE EJECUTORIA</v>
      </c>
      <c r="CB2094" s="59" t="str">
        <f t="shared" si="401"/>
        <v/>
      </c>
      <c r="CC2094" s="36"/>
      <c r="CD2094" s="40"/>
      <c r="CE2094" s="46"/>
      <c r="CF2094" s="40"/>
      <c r="CG2094" s="40"/>
      <c r="CH2094" s="40"/>
      <c r="CI2094" s="36"/>
      <c r="CJ2094" s="47"/>
      <c r="CK2094" s="40"/>
      <c r="CL2094" s="40"/>
      <c r="CM2094" s="40"/>
      <c r="CN2094" s="40"/>
    </row>
    <row r="2095" spans="1:92" ht="42.75" hidden="1">
      <c r="A2095" s="49" t="str">
        <f t="shared" si="393"/>
        <v>SIN GESTIÓN</v>
      </c>
      <c r="B2095" s="58"/>
      <c r="C2095" s="37"/>
      <c r="D2095" s="37"/>
      <c r="E2095" s="49" t="str">
        <f t="shared" si="394"/>
        <v>PENDIENTE NOTIFICACIÓN</v>
      </c>
      <c r="F2095" s="141" t="str">
        <f t="shared" si="395"/>
        <v>PENDIENTE NOTIFICACIÓN</v>
      </c>
      <c r="G2095" s="49" t="str">
        <f t="shared" si="396"/>
        <v/>
      </c>
      <c r="H2095" s="51" t="str">
        <f ca="1">IF(
L2095="",
"",
IF(
NETWORKDAYS(L2095,IF(M2095&lt;&gt;"",M2095,TODAY()),FESTIVOS_CO!A:A)&gt;2,
"VENCIDO",
IF(
NETWORKDAYS(L2095,IF(M2095&lt;&gt;"",M2095,TODAY()),FESTIVOS_CO!A:A)=2,
"ALERTA",
"A TIEMPO"
)))</f>
        <v/>
      </c>
      <c r="I2095" s="40"/>
      <c r="J2095" s="36"/>
      <c r="K2095" s="37"/>
      <c r="L2095" s="50"/>
      <c r="M2095" s="37"/>
      <c r="N2095" s="52"/>
      <c r="O2095" s="52"/>
      <c r="P2095" s="36"/>
      <c r="Q2095" s="36"/>
      <c r="R2095" s="40"/>
      <c r="S2095" s="36"/>
      <c r="T2095" s="40"/>
      <c r="U2095" s="40"/>
      <c r="V2095" s="81"/>
      <c r="W2095" s="40"/>
      <c r="X2095" s="40"/>
      <c r="Y2095" s="40"/>
      <c r="Z2095" s="38" t="str">
        <f>IFERROR(VLOOKUP(Y2095,DIRECTORIO!A:B,2,FALSE),"")</f>
        <v/>
      </c>
      <c r="AA2095" s="40"/>
      <c r="AB2095" s="40"/>
      <c r="AC2095" s="40"/>
      <c r="AD2095" s="40"/>
      <c r="AE2095" s="40"/>
      <c r="AF2095" s="40"/>
      <c r="AG2095" s="41" t="s">
        <v>109</v>
      </c>
      <c r="AH2095" s="42"/>
      <c r="AI2095" s="54" t="str">
        <f t="shared" ca="1" si="397"/>
        <v>PENDIENTE NOTIFICACIÓN ELECTRÓNICA</v>
      </c>
      <c r="AJ2095" s="37"/>
      <c r="AK2095" s="37"/>
      <c r="AL2095" s="37"/>
      <c r="AM2095" s="53" t="str">
        <f>IF(AK2095="","",WORKDAY(AK2095,5,FESTIVOS_CO!A:A))</f>
        <v/>
      </c>
      <c r="AN2095" s="37"/>
      <c r="AO2095" s="37"/>
      <c r="AP2095" s="54" t="str">
        <f t="shared" ca="1" si="402"/>
        <v>NO APLICA</v>
      </c>
      <c r="AQ2095" s="36"/>
      <c r="AR2095" s="43"/>
      <c r="AS2095" s="37"/>
      <c r="AT2095" s="36"/>
      <c r="AU2095" s="37"/>
      <c r="AV2095" s="36"/>
      <c r="AW2095" s="36"/>
      <c r="AX2095" s="37"/>
      <c r="AY2095" s="140" t="str">
        <f>IF(AU2095="","",WORKDAY(AU2095,5,FESTIVOS_CO!A:A))</f>
        <v/>
      </c>
      <c r="AZ2095" s="54" t="str">
        <f t="shared" ca="1" si="399"/>
        <v>NO APLICA</v>
      </c>
      <c r="BA2095" s="55" t="str">
        <f>IF(AX2095="","",WORKDAY(AX2095,5,FESTIVOS_CO!A:A))</f>
        <v/>
      </c>
      <c r="BB2095" s="39"/>
      <c r="BC2095" s="40"/>
      <c r="BD2095" s="40"/>
      <c r="BE2095" s="56" t="str">
        <f t="shared" ca="1" si="400"/>
        <v>NO APLICA</v>
      </c>
      <c r="BF2095" s="37"/>
      <c r="BG2095" s="45"/>
      <c r="BH2095" s="37"/>
      <c r="BI2095" s="36"/>
      <c r="BJ2095" s="37"/>
      <c r="BK2095" s="36"/>
      <c r="BL2095" s="36"/>
      <c r="BM2095" s="53" t="str">
        <f>IF(BJ2095="","",WORKDAY(BJ2095,5,FESTIVOS_CO!A:A))</f>
        <v/>
      </c>
      <c r="BN2095" s="57" t="str">
        <f t="shared" ca="1" si="398"/>
        <v>PENDIENTE HACER AVISO</v>
      </c>
      <c r="BO2095" s="54" t="str">
        <f t="shared" ca="1" si="391"/>
        <v>EN TRÁMITE NOTIF. POR AVISO</v>
      </c>
      <c r="BP2095" s="37"/>
      <c r="BQ2095" s="53" t="str">
        <f>IF(BP2095="","",WORKDAY(BP2095,5,FESTIVOS_CO!A:A))</f>
        <v/>
      </c>
      <c r="BR2095" s="37"/>
      <c r="BS2095" s="36"/>
      <c r="BT2095" s="38"/>
      <c r="BU2095" s="58" t="e">
        <f>VLOOKUP(BT2095,Hoja2!$C:$D,2,0)</f>
        <v>#N/A</v>
      </c>
      <c r="BV2095" s="80" t="str">
        <f>IF(
AND(AO2095="",BD2095="",BQ2095=""),
"EN PROCESO NOTIFICACION / COMUNICACION",
IF(
BT2095="",
"NO APLICA",
IF(
BU2095=60,
IF(AO2095&lt;&gt;"",AO2095,IF(BD2095&lt;&gt;"",BD2095,BQ2095))+60,
WORKDAY(
IF(AO2095&lt;&gt;"",AO2095,IF(BD2095&lt;&gt;"",BD2095,BQ2095)),
BU2095,
FESTIVOS_CO!A:A
)
)
))</f>
        <v>EN PROCESO NOTIFICACION / COMUNICACION</v>
      </c>
      <c r="BW2095" s="44"/>
      <c r="BX2095" s="53"/>
      <c r="BY2095" s="45"/>
      <c r="BZ2095" s="37"/>
      <c r="CA2095" s="54" t="str">
        <f t="shared" si="392"/>
        <v>PENDIENTE EJECUTORIA</v>
      </c>
      <c r="CB2095" s="59" t="str">
        <f t="shared" si="401"/>
        <v/>
      </c>
      <c r="CC2095" s="36"/>
      <c r="CD2095" s="40"/>
      <c r="CE2095" s="46"/>
      <c r="CF2095" s="40"/>
      <c r="CG2095" s="40"/>
      <c r="CH2095" s="40"/>
      <c r="CI2095" s="36"/>
      <c r="CJ2095" s="47"/>
      <c r="CK2095" s="40"/>
      <c r="CL2095" s="40"/>
      <c r="CM2095" s="40"/>
      <c r="CN2095" s="40"/>
    </row>
    <row r="2096" spans="1:92" ht="42.75" hidden="1">
      <c r="A2096" s="49" t="str">
        <f t="shared" si="393"/>
        <v>SIN GESTIÓN</v>
      </c>
      <c r="B2096" s="58"/>
      <c r="C2096" s="37"/>
      <c r="D2096" s="37"/>
      <c r="E2096" s="49" t="str">
        <f t="shared" si="394"/>
        <v>PENDIENTE NOTIFICACIÓN</v>
      </c>
      <c r="F2096" s="141" t="str">
        <f t="shared" si="395"/>
        <v>PENDIENTE NOTIFICACIÓN</v>
      </c>
      <c r="G2096" s="49" t="str">
        <f t="shared" si="396"/>
        <v/>
      </c>
      <c r="H2096" s="51" t="str">
        <f ca="1">IF(
L2096="",
"",
IF(
NETWORKDAYS(L2096,IF(M2096&lt;&gt;"",M2096,TODAY()),FESTIVOS_CO!A:A)&gt;2,
"VENCIDO",
IF(
NETWORKDAYS(L2096,IF(M2096&lt;&gt;"",M2096,TODAY()),FESTIVOS_CO!A:A)=2,
"ALERTA",
"A TIEMPO"
)))</f>
        <v/>
      </c>
      <c r="I2096" s="40"/>
      <c r="J2096" s="36"/>
      <c r="K2096" s="37"/>
      <c r="L2096" s="50"/>
      <c r="M2096" s="37"/>
      <c r="N2096" s="52"/>
      <c r="O2096" s="52"/>
      <c r="P2096" s="36"/>
      <c r="Q2096" s="36"/>
      <c r="R2096" s="40"/>
      <c r="S2096" s="36"/>
      <c r="T2096" s="40"/>
      <c r="U2096" s="40"/>
      <c r="V2096" s="81"/>
      <c r="W2096" s="40"/>
      <c r="X2096" s="40"/>
      <c r="Y2096" s="40"/>
      <c r="Z2096" s="38" t="str">
        <f>IFERROR(VLOOKUP(Y2096,DIRECTORIO!A:B,2,FALSE),"")</f>
        <v/>
      </c>
      <c r="AA2096" s="40"/>
      <c r="AB2096" s="40"/>
      <c r="AC2096" s="40"/>
      <c r="AD2096" s="40"/>
      <c r="AE2096" s="40"/>
      <c r="AF2096" s="40"/>
      <c r="AG2096" s="41" t="s">
        <v>109</v>
      </c>
      <c r="AH2096" s="42"/>
      <c r="AI2096" s="54" t="str">
        <f t="shared" ca="1" si="397"/>
        <v>PENDIENTE NOTIFICACIÓN ELECTRÓNICA</v>
      </c>
      <c r="AJ2096" s="37"/>
      <c r="AK2096" s="37"/>
      <c r="AL2096" s="37"/>
      <c r="AM2096" s="53" t="str">
        <f>IF(AK2096="","",WORKDAY(AK2096,5,FESTIVOS_CO!A:A))</f>
        <v/>
      </c>
      <c r="AN2096" s="37"/>
      <c r="AO2096" s="37"/>
      <c r="AP2096" s="54" t="str">
        <f t="shared" ca="1" si="402"/>
        <v>NO APLICA</v>
      </c>
      <c r="AQ2096" s="36"/>
      <c r="AR2096" s="43"/>
      <c r="AS2096" s="37"/>
      <c r="AT2096" s="36"/>
      <c r="AU2096" s="37"/>
      <c r="AV2096" s="36"/>
      <c r="AW2096" s="36"/>
      <c r="AX2096" s="37"/>
      <c r="AY2096" s="140" t="str">
        <f>IF(AU2096="","",WORKDAY(AU2096,5,FESTIVOS_CO!A:A))</f>
        <v/>
      </c>
      <c r="AZ2096" s="54" t="str">
        <f t="shared" ca="1" si="399"/>
        <v>NO APLICA</v>
      </c>
      <c r="BA2096" s="55" t="str">
        <f>IF(AX2096="","",WORKDAY(AX2096,5,FESTIVOS_CO!A:A))</f>
        <v/>
      </c>
      <c r="BB2096" s="39"/>
      <c r="BC2096" s="40"/>
      <c r="BD2096" s="40"/>
      <c r="BE2096" s="56" t="str">
        <f t="shared" ca="1" si="400"/>
        <v>NO APLICA</v>
      </c>
      <c r="BF2096" s="37"/>
      <c r="BG2096" s="45"/>
      <c r="BH2096" s="37"/>
      <c r="BI2096" s="36"/>
      <c r="BJ2096" s="37"/>
      <c r="BK2096" s="36"/>
      <c r="BL2096" s="36"/>
      <c r="BM2096" s="53" t="str">
        <f>IF(BJ2096="","",WORKDAY(BJ2096,5,FESTIVOS_CO!A:A))</f>
        <v/>
      </c>
      <c r="BN2096" s="57" t="str">
        <f t="shared" ca="1" si="398"/>
        <v>PENDIENTE HACER AVISO</v>
      </c>
      <c r="BO2096" s="54" t="str">
        <f t="shared" ca="1" si="391"/>
        <v>EN TRÁMITE NOTIF. POR AVISO</v>
      </c>
      <c r="BP2096" s="37"/>
      <c r="BQ2096" s="53" t="str">
        <f>IF(BP2096="","",WORKDAY(BP2096,5,FESTIVOS_CO!A:A))</f>
        <v/>
      </c>
      <c r="BR2096" s="37"/>
      <c r="BS2096" s="36"/>
      <c r="BT2096" s="38"/>
      <c r="BU2096" s="58" t="e">
        <f>VLOOKUP(BT2096,Hoja2!$C:$D,2,0)</f>
        <v>#N/A</v>
      </c>
      <c r="BV2096" s="80" t="str">
        <f>IF(
AND(AO2096="",BD2096="",BQ2096=""),
"EN PROCESO NOTIFICACION / COMUNICACION",
IF(
BT2096="",
"NO APLICA",
IF(
BU2096=60,
IF(AO2096&lt;&gt;"",AO2096,IF(BD2096&lt;&gt;"",BD2096,BQ2096))+60,
WORKDAY(
IF(AO2096&lt;&gt;"",AO2096,IF(BD2096&lt;&gt;"",BD2096,BQ2096)),
BU2096,
FESTIVOS_CO!A:A
)
)
))</f>
        <v>EN PROCESO NOTIFICACION / COMUNICACION</v>
      </c>
      <c r="BW2096" s="44"/>
      <c r="BX2096" s="53"/>
      <c r="BY2096" s="45"/>
      <c r="BZ2096" s="37"/>
      <c r="CA2096" s="54" t="str">
        <f t="shared" si="392"/>
        <v>PENDIENTE EJECUTORIA</v>
      </c>
      <c r="CB2096" s="59" t="str">
        <f t="shared" si="401"/>
        <v/>
      </c>
      <c r="CC2096" s="36"/>
      <c r="CD2096" s="40"/>
      <c r="CE2096" s="46"/>
      <c r="CF2096" s="40"/>
      <c r="CG2096" s="40"/>
      <c r="CH2096" s="40"/>
      <c r="CI2096" s="36"/>
      <c r="CJ2096" s="47"/>
      <c r="CK2096" s="40"/>
      <c r="CL2096" s="40"/>
      <c r="CM2096" s="40"/>
      <c r="CN2096" s="40"/>
    </row>
    <row r="2097" spans="1:92" ht="42.75" hidden="1">
      <c r="A2097" s="49" t="str">
        <f t="shared" si="393"/>
        <v>SIN GESTIÓN</v>
      </c>
      <c r="B2097" s="58"/>
      <c r="C2097" s="37"/>
      <c r="D2097" s="37"/>
      <c r="E2097" s="49" t="str">
        <f t="shared" si="394"/>
        <v>PENDIENTE NOTIFICACIÓN</v>
      </c>
      <c r="F2097" s="141" t="str">
        <f t="shared" si="395"/>
        <v>PENDIENTE NOTIFICACIÓN</v>
      </c>
      <c r="G2097" s="49" t="str">
        <f t="shared" si="396"/>
        <v/>
      </c>
      <c r="H2097" s="51" t="str">
        <f ca="1">IF(
L2097="",
"",
IF(
NETWORKDAYS(L2097,IF(M2097&lt;&gt;"",M2097,TODAY()),FESTIVOS_CO!A:A)&gt;2,
"VENCIDO",
IF(
NETWORKDAYS(L2097,IF(M2097&lt;&gt;"",M2097,TODAY()),FESTIVOS_CO!A:A)=2,
"ALERTA",
"A TIEMPO"
)))</f>
        <v/>
      </c>
      <c r="I2097" s="40"/>
      <c r="J2097" s="36"/>
      <c r="K2097" s="37"/>
      <c r="L2097" s="50"/>
      <c r="M2097" s="37"/>
      <c r="N2097" s="52"/>
      <c r="O2097" s="52"/>
      <c r="P2097" s="36"/>
      <c r="Q2097" s="36"/>
      <c r="R2097" s="40"/>
      <c r="S2097" s="36"/>
      <c r="T2097" s="40"/>
      <c r="U2097" s="40"/>
      <c r="V2097" s="81"/>
      <c r="W2097" s="40"/>
      <c r="X2097" s="40"/>
      <c r="Y2097" s="40"/>
      <c r="Z2097" s="38" t="str">
        <f>IFERROR(VLOOKUP(Y2097,DIRECTORIO!A:B,2,FALSE),"")</f>
        <v/>
      </c>
      <c r="AA2097" s="40"/>
      <c r="AB2097" s="40"/>
      <c r="AC2097" s="40"/>
      <c r="AD2097" s="40"/>
      <c r="AE2097" s="40"/>
      <c r="AF2097" s="40"/>
      <c r="AG2097" s="41" t="s">
        <v>109</v>
      </c>
      <c r="AH2097" s="42"/>
      <c r="AI2097" s="54" t="str">
        <f t="shared" ca="1" si="397"/>
        <v>PENDIENTE NOTIFICACIÓN ELECTRÓNICA</v>
      </c>
      <c r="AJ2097" s="37"/>
      <c r="AK2097" s="37"/>
      <c r="AL2097" s="37"/>
      <c r="AM2097" s="53" t="str">
        <f>IF(AK2097="","",WORKDAY(AK2097,5,FESTIVOS_CO!A:A))</f>
        <v/>
      </c>
      <c r="AN2097" s="37"/>
      <c r="AO2097" s="37"/>
      <c r="AP2097" s="54" t="str">
        <f t="shared" ca="1" si="402"/>
        <v>NO APLICA</v>
      </c>
      <c r="AQ2097" s="36"/>
      <c r="AR2097" s="43"/>
      <c r="AS2097" s="37"/>
      <c r="AT2097" s="36"/>
      <c r="AU2097" s="37"/>
      <c r="AV2097" s="36"/>
      <c r="AW2097" s="36"/>
      <c r="AX2097" s="37"/>
      <c r="AY2097" s="140" t="str">
        <f>IF(AU2097="","",WORKDAY(AU2097,5,FESTIVOS_CO!A:A))</f>
        <v/>
      </c>
      <c r="AZ2097" s="54" t="str">
        <f t="shared" ca="1" si="399"/>
        <v>NO APLICA</v>
      </c>
      <c r="BA2097" s="55" t="str">
        <f>IF(AX2097="","",WORKDAY(AX2097,5,FESTIVOS_CO!A:A))</f>
        <v/>
      </c>
      <c r="BB2097" s="39"/>
      <c r="BC2097" s="40"/>
      <c r="BD2097" s="40"/>
      <c r="BE2097" s="56" t="str">
        <f t="shared" ca="1" si="400"/>
        <v>NO APLICA</v>
      </c>
      <c r="BF2097" s="37"/>
      <c r="BG2097" s="45"/>
      <c r="BH2097" s="37"/>
      <c r="BI2097" s="36"/>
      <c r="BJ2097" s="37"/>
      <c r="BK2097" s="36"/>
      <c r="BL2097" s="36"/>
      <c r="BM2097" s="53" t="str">
        <f>IF(BJ2097="","",WORKDAY(BJ2097,5,FESTIVOS_CO!A:A))</f>
        <v/>
      </c>
      <c r="BN2097" s="57" t="str">
        <f t="shared" ca="1" si="398"/>
        <v>PENDIENTE HACER AVISO</v>
      </c>
      <c r="BO2097" s="54" t="str">
        <f t="shared" ca="1" si="391"/>
        <v>EN TRÁMITE NOTIF. POR AVISO</v>
      </c>
      <c r="BP2097" s="37"/>
      <c r="BQ2097" s="53" t="str">
        <f>IF(BP2097="","",WORKDAY(BP2097,5,FESTIVOS_CO!A:A))</f>
        <v/>
      </c>
      <c r="BR2097" s="37"/>
      <c r="BS2097" s="36"/>
      <c r="BT2097" s="38"/>
      <c r="BU2097" s="58" t="e">
        <f>VLOOKUP(BT2097,Hoja2!$C:$D,2,0)</f>
        <v>#N/A</v>
      </c>
      <c r="BV2097" s="80" t="str">
        <f>IF(
AND(AO2097="",BD2097="",BQ2097=""),
"EN PROCESO NOTIFICACION / COMUNICACION",
IF(
BT2097="",
"NO APLICA",
IF(
BU2097=60,
IF(AO2097&lt;&gt;"",AO2097,IF(BD2097&lt;&gt;"",BD2097,BQ2097))+60,
WORKDAY(
IF(AO2097&lt;&gt;"",AO2097,IF(BD2097&lt;&gt;"",BD2097,BQ2097)),
BU2097,
FESTIVOS_CO!A:A
)
)
))</f>
        <v>EN PROCESO NOTIFICACION / COMUNICACION</v>
      </c>
      <c r="BW2097" s="44"/>
      <c r="BX2097" s="53"/>
      <c r="BY2097" s="45"/>
      <c r="BZ2097" s="37"/>
      <c r="CA2097" s="54" t="str">
        <f t="shared" si="392"/>
        <v>PENDIENTE EJECUTORIA</v>
      </c>
      <c r="CB2097" s="59" t="str">
        <f t="shared" si="401"/>
        <v/>
      </c>
      <c r="CC2097" s="36"/>
      <c r="CD2097" s="40"/>
      <c r="CE2097" s="46"/>
      <c r="CF2097" s="40"/>
      <c r="CG2097" s="40"/>
      <c r="CH2097" s="40"/>
      <c r="CI2097" s="36"/>
      <c r="CJ2097" s="47"/>
      <c r="CK2097" s="40"/>
      <c r="CL2097" s="40"/>
      <c r="CM2097" s="40"/>
      <c r="CN2097" s="40"/>
    </row>
    <row r="2098" spans="1:92" ht="42.75" hidden="1">
      <c r="A2098" s="49" t="str">
        <f t="shared" si="393"/>
        <v>SIN GESTIÓN</v>
      </c>
      <c r="B2098" s="58"/>
      <c r="C2098" s="37"/>
      <c r="D2098" s="37"/>
      <c r="E2098" s="49" t="str">
        <f t="shared" si="394"/>
        <v>PENDIENTE NOTIFICACIÓN</v>
      </c>
      <c r="F2098" s="141" t="str">
        <f t="shared" si="395"/>
        <v>PENDIENTE NOTIFICACIÓN</v>
      </c>
      <c r="G2098" s="49" t="str">
        <f t="shared" si="396"/>
        <v/>
      </c>
      <c r="H2098" s="51" t="str">
        <f ca="1">IF(
L2098="",
"",
IF(
NETWORKDAYS(L2098,IF(M2098&lt;&gt;"",M2098,TODAY()),FESTIVOS_CO!A:A)&gt;2,
"VENCIDO",
IF(
NETWORKDAYS(L2098,IF(M2098&lt;&gt;"",M2098,TODAY()),FESTIVOS_CO!A:A)=2,
"ALERTA",
"A TIEMPO"
)))</f>
        <v/>
      </c>
      <c r="I2098" s="40"/>
      <c r="J2098" s="36"/>
      <c r="K2098" s="37"/>
      <c r="L2098" s="50"/>
      <c r="M2098" s="37"/>
      <c r="N2098" s="52"/>
      <c r="O2098" s="52"/>
      <c r="P2098" s="36"/>
      <c r="Q2098" s="36"/>
      <c r="R2098" s="40"/>
      <c r="S2098" s="36"/>
      <c r="T2098" s="40"/>
      <c r="U2098" s="40"/>
      <c r="V2098" s="81"/>
      <c r="W2098" s="40"/>
      <c r="X2098" s="40"/>
      <c r="Y2098" s="40"/>
      <c r="Z2098" s="38" t="str">
        <f>IFERROR(VLOOKUP(Y2098,DIRECTORIO!A:B,2,FALSE),"")</f>
        <v/>
      </c>
      <c r="AA2098" s="40"/>
      <c r="AB2098" s="40"/>
      <c r="AC2098" s="40"/>
      <c r="AD2098" s="40"/>
      <c r="AE2098" s="40"/>
      <c r="AF2098" s="40"/>
      <c r="AG2098" s="41" t="s">
        <v>109</v>
      </c>
      <c r="AH2098" s="42"/>
      <c r="AI2098" s="54" t="str">
        <f t="shared" ca="1" si="397"/>
        <v>PENDIENTE NOTIFICACIÓN ELECTRÓNICA</v>
      </c>
      <c r="AJ2098" s="37"/>
      <c r="AK2098" s="37"/>
      <c r="AL2098" s="37"/>
      <c r="AM2098" s="53" t="str">
        <f>IF(AK2098="","",WORKDAY(AK2098,5,FESTIVOS_CO!A:A))</f>
        <v/>
      </c>
      <c r="AN2098" s="37"/>
      <c r="AO2098" s="37"/>
      <c r="AP2098" s="54" t="str">
        <f t="shared" ca="1" si="402"/>
        <v>NO APLICA</v>
      </c>
      <c r="AQ2098" s="36"/>
      <c r="AR2098" s="43"/>
      <c r="AS2098" s="37"/>
      <c r="AT2098" s="36"/>
      <c r="AU2098" s="37"/>
      <c r="AV2098" s="36"/>
      <c r="AW2098" s="36"/>
      <c r="AX2098" s="37"/>
      <c r="AY2098" s="140" t="str">
        <f>IF(AU2098="","",WORKDAY(AU2098,5,FESTIVOS_CO!A:A))</f>
        <v/>
      </c>
      <c r="AZ2098" s="54" t="str">
        <f t="shared" ca="1" si="399"/>
        <v>NO APLICA</v>
      </c>
      <c r="BA2098" s="55" t="str">
        <f>IF(AX2098="","",WORKDAY(AX2098,5,FESTIVOS_CO!A:A))</f>
        <v/>
      </c>
      <c r="BB2098" s="39"/>
      <c r="BC2098" s="40"/>
      <c r="BD2098" s="40"/>
      <c r="BE2098" s="56" t="str">
        <f t="shared" ca="1" si="400"/>
        <v>NO APLICA</v>
      </c>
      <c r="BF2098" s="37"/>
      <c r="BG2098" s="45"/>
      <c r="BH2098" s="37"/>
      <c r="BI2098" s="36"/>
      <c r="BJ2098" s="37"/>
      <c r="BK2098" s="36"/>
      <c r="BL2098" s="36"/>
      <c r="BM2098" s="53" t="str">
        <f>IF(BJ2098="","",WORKDAY(BJ2098,5,FESTIVOS_CO!A:A))</f>
        <v/>
      </c>
      <c r="BN2098" s="57" t="str">
        <f t="shared" ca="1" si="398"/>
        <v>PENDIENTE HACER AVISO</v>
      </c>
      <c r="BO2098" s="54" t="str">
        <f t="shared" ca="1" si="391"/>
        <v>EN TRÁMITE NOTIF. POR AVISO</v>
      </c>
      <c r="BP2098" s="37"/>
      <c r="BQ2098" s="53" t="str">
        <f>IF(BP2098="","",WORKDAY(BP2098,5,FESTIVOS_CO!A:A))</f>
        <v/>
      </c>
      <c r="BR2098" s="37"/>
      <c r="BS2098" s="36"/>
      <c r="BT2098" s="38"/>
      <c r="BU2098" s="58" t="e">
        <f>VLOOKUP(BT2098,Hoja2!$C:$D,2,0)</f>
        <v>#N/A</v>
      </c>
      <c r="BV2098" s="80" t="str">
        <f>IF(
AND(AO2098="",BD2098="",BQ2098=""),
"EN PROCESO NOTIFICACION / COMUNICACION",
IF(
BT2098="",
"NO APLICA",
IF(
BU2098=60,
IF(AO2098&lt;&gt;"",AO2098,IF(BD2098&lt;&gt;"",BD2098,BQ2098))+60,
WORKDAY(
IF(AO2098&lt;&gt;"",AO2098,IF(BD2098&lt;&gt;"",BD2098,BQ2098)),
BU2098,
FESTIVOS_CO!A:A
)
)
))</f>
        <v>EN PROCESO NOTIFICACION / COMUNICACION</v>
      </c>
      <c r="BW2098" s="44"/>
      <c r="BX2098" s="53"/>
      <c r="BY2098" s="45"/>
      <c r="BZ2098" s="37"/>
      <c r="CA2098" s="54" t="str">
        <f t="shared" si="392"/>
        <v>PENDIENTE EJECUTORIA</v>
      </c>
      <c r="CB2098" s="59" t="str">
        <f t="shared" si="401"/>
        <v/>
      </c>
      <c r="CC2098" s="36"/>
      <c r="CD2098" s="40"/>
      <c r="CE2098" s="46"/>
      <c r="CF2098" s="40"/>
      <c r="CG2098" s="40"/>
      <c r="CH2098" s="40"/>
      <c r="CI2098" s="36"/>
      <c r="CJ2098" s="47"/>
      <c r="CK2098" s="40"/>
      <c r="CL2098" s="40"/>
      <c r="CM2098" s="40"/>
      <c r="CN2098" s="40"/>
    </row>
    <row r="2099" spans="1:92" ht="42.75" hidden="1">
      <c r="A2099" s="49" t="str">
        <f t="shared" si="393"/>
        <v>SIN GESTIÓN</v>
      </c>
      <c r="B2099" s="58"/>
      <c r="C2099" s="37"/>
      <c r="D2099" s="37"/>
      <c r="E2099" s="49" t="str">
        <f t="shared" si="394"/>
        <v>PENDIENTE NOTIFICACIÓN</v>
      </c>
      <c r="F2099" s="141" t="str">
        <f t="shared" si="395"/>
        <v>PENDIENTE NOTIFICACIÓN</v>
      </c>
      <c r="G2099" s="49" t="str">
        <f t="shared" si="396"/>
        <v/>
      </c>
      <c r="H2099" s="51" t="str">
        <f ca="1">IF(
L2099="",
"",
IF(
NETWORKDAYS(L2099,IF(M2099&lt;&gt;"",M2099,TODAY()),FESTIVOS_CO!A:A)&gt;2,
"VENCIDO",
IF(
NETWORKDAYS(L2099,IF(M2099&lt;&gt;"",M2099,TODAY()),FESTIVOS_CO!A:A)=2,
"ALERTA",
"A TIEMPO"
)))</f>
        <v/>
      </c>
      <c r="I2099" s="40"/>
      <c r="J2099" s="36"/>
      <c r="K2099" s="37"/>
      <c r="L2099" s="50"/>
      <c r="M2099" s="37"/>
      <c r="N2099" s="52"/>
      <c r="O2099" s="52"/>
      <c r="P2099" s="36"/>
      <c r="Q2099" s="36"/>
      <c r="R2099" s="40"/>
      <c r="S2099" s="36"/>
      <c r="T2099" s="40"/>
      <c r="U2099" s="40"/>
      <c r="V2099" s="81"/>
      <c r="W2099" s="40"/>
      <c r="X2099" s="40"/>
      <c r="Y2099" s="40"/>
      <c r="Z2099" s="38" t="str">
        <f>IFERROR(VLOOKUP(Y2099,DIRECTORIO!A:B,2,FALSE),"")</f>
        <v/>
      </c>
      <c r="AA2099" s="40"/>
      <c r="AB2099" s="40"/>
      <c r="AC2099" s="40"/>
      <c r="AD2099" s="40"/>
      <c r="AE2099" s="40"/>
      <c r="AF2099" s="40"/>
      <c r="AG2099" s="41" t="s">
        <v>109</v>
      </c>
      <c r="AH2099" s="42"/>
      <c r="AI2099" s="54" t="str">
        <f t="shared" ca="1" si="397"/>
        <v>PENDIENTE NOTIFICACIÓN ELECTRÓNICA</v>
      </c>
      <c r="AJ2099" s="37"/>
      <c r="AK2099" s="37"/>
      <c r="AL2099" s="37"/>
      <c r="AM2099" s="53" t="str">
        <f>IF(AK2099="","",WORKDAY(AK2099,5,FESTIVOS_CO!A:A))</f>
        <v/>
      </c>
      <c r="AN2099" s="37"/>
      <c r="AO2099" s="37"/>
      <c r="AP2099" s="54" t="str">
        <f t="shared" ca="1" si="402"/>
        <v>NO APLICA</v>
      </c>
      <c r="AQ2099" s="36"/>
      <c r="AR2099" s="43"/>
      <c r="AS2099" s="37"/>
      <c r="AT2099" s="36"/>
      <c r="AU2099" s="37"/>
      <c r="AV2099" s="36"/>
      <c r="AW2099" s="36"/>
      <c r="AX2099" s="37"/>
      <c r="AY2099" s="140" t="str">
        <f>IF(AU2099="","",WORKDAY(AU2099,5,FESTIVOS_CO!A:A))</f>
        <v/>
      </c>
      <c r="AZ2099" s="54" t="str">
        <f t="shared" ca="1" si="399"/>
        <v>NO APLICA</v>
      </c>
      <c r="BA2099" s="55" t="str">
        <f>IF(AX2099="","",WORKDAY(AX2099,5,FESTIVOS_CO!A:A))</f>
        <v/>
      </c>
      <c r="BB2099" s="39"/>
      <c r="BC2099" s="40"/>
      <c r="BD2099" s="40"/>
      <c r="BE2099" s="56" t="str">
        <f t="shared" ca="1" si="400"/>
        <v>NO APLICA</v>
      </c>
      <c r="BF2099" s="37"/>
      <c r="BG2099" s="45"/>
      <c r="BH2099" s="37"/>
      <c r="BI2099" s="36"/>
      <c r="BJ2099" s="37"/>
      <c r="BK2099" s="36"/>
      <c r="BL2099" s="36"/>
      <c r="BM2099" s="53" t="str">
        <f>IF(BJ2099="","",WORKDAY(BJ2099,5,FESTIVOS_CO!A:A))</f>
        <v/>
      </c>
      <c r="BN2099" s="57" t="str">
        <f t="shared" ca="1" si="398"/>
        <v>PENDIENTE HACER AVISO</v>
      </c>
      <c r="BO2099" s="54" t="str">
        <f t="shared" ca="1" si="391"/>
        <v>EN TRÁMITE NOTIF. POR AVISO</v>
      </c>
      <c r="BP2099" s="37"/>
      <c r="BQ2099" s="53" t="str">
        <f>IF(BP2099="","",WORKDAY(BP2099,5,FESTIVOS_CO!A:A))</f>
        <v/>
      </c>
      <c r="BR2099" s="37"/>
      <c r="BS2099" s="36"/>
      <c r="BT2099" s="38"/>
      <c r="BU2099" s="58" t="e">
        <f>VLOOKUP(BT2099,Hoja2!$C:$D,2,0)</f>
        <v>#N/A</v>
      </c>
      <c r="BV2099" s="80" t="str">
        <f>IF(
AND(AO2099="",BD2099="",BQ2099=""),
"EN PROCESO NOTIFICACION / COMUNICACION",
IF(
BT2099="",
"NO APLICA",
IF(
BU2099=60,
IF(AO2099&lt;&gt;"",AO2099,IF(BD2099&lt;&gt;"",BD2099,BQ2099))+60,
WORKDAY(
IF(AO2099&lt;&gt;"",AO2099,IF(BD2099&lt;&gt;"",BD2099,BQ2099)),
BU2099,
FESTIVOS_CO!A:A
)
)
))</f>
        <v>EN PROCESO NOTIFICACION / COMUNICACION</v>
      </c>
      <c r="BW2099" s="44"/>
      <c r="BX2099" s="53"/>
      <c r="BY2099" s="45"/>
      <c r="BZ2099" s="37"/>
      <c r="CA2099" s="54" t="str">
        <f t="shared" si="392"/>
        <v>PENDIENTE EJECUTORIA</v>
      </c>
      <c r="CB2099" s="59" t="str">
        <f t="shared" si="401"/>
        <v/>
      </c>
      <c r="CC2099" s="36"/>
      <c r="CD2099" s="40"/>
      <c r="CE2099" s="46"/>
      <c r="CF2099" s="40"/>
      <c r="CG2099" s="40"/>
      <c r="CH2099" s="40"/>
      <c r="CI2099" s="36"/>
      <c r="CJ2099" s="47"/>
      <c r="CK2099" s="40"/>
      <c r="CL2099" s="40"/>
      <c r="CM2099" s="40"/>
      <c r="CN2099" s="40"/>
    </row>
    <row r="2100" spans="1:92" ht="42.75" hidden="1">
      <c r="A2100" s="49" t="str">
        <f t="shared" si="393"/>
        <v>SIN GESTIÓN</v>
      </c>
      <c r="B2100" s="58"/>
      <c r="C2100" s="37"/>
      <c r="D2100" s="37"/>
      <c r="E2100" s="49" t="str">
        <f t="shared" si="394"/>
        <v>PENDIENTE NOTIFICACIÓN</v>
      </c>
      <c r="F2100" s="141" t="str">
        <f t="shared" si="395"/>
        <v>PENDIENTE NOTIFICACIÓN</v>
      </c>
      <c r="G2100" s="49" t="str">
        <f t="shared" si="396"/>
        <v/>
      </c>
      <c r="H2100" s="51" t="str">
        <f ca="1">IF(
L2100="",
"",
IF(
NETWORKDAYS(L2100,IF(M2100&lt;&gt;"",M2100,TODAY()),FESTIVOS_CO!A:A)&gt;2,
"VENCIDO",
IF(
NETWORKDAYS(L2100,IF(M2100&lt;&gt;"",M2100,TODAY()),FESTIVOS_CO!A:A)=2,
"ALERTA",
"A TIEMPO"
)))</f>
        <v/>
      </c>
      <c r="I2100" s="40"/>
      <c r="J2100" s="36"/>
      <c r="K2100" s="37"/>
      <c r="L2100" s="50"/>
      <c r="M2100" s="37"/>
      <c r="N2100" s="52"/>
      <c r="O2100" s="52"/>
      <c r="P2100" s="36"/>
      <c r="Q2100" s="36"/>
      <c r="R2100" s="40"/>
      <c r="S2100" s="36"/>
      <c r="T2100" s="40"/>
      <c r="U2100" s="40"/>
      <c r="V2100" s="81"/>
      <c r="W2100" s="40"/>
      <c r="X2100" s="40"/>
      <c r="Y2100" s="40"/>
      <c r="Z2100" s="38" t="str">
        <f>IFERROR(VLOOKUP(Y2100,DIRECTORIO!A:B,2,FALSE),"")</f>
        <v/>
      </c>
      <c r="AA2100" s="40"/>
      <c r="AB2100" s="40"/>
      <c r="AC2100" s="40"/>
      <c r="AD2100" s="40"/>
      <c r="AE2100" s="40"/>
      <c r="AF2100" s="40"/>
      <c r="AG2100" s="41" t="s">
        <v>109</v>
      </c>
      <c r="AH2100" s="42"/>
      <c r="AI2100" s="54" t="str">
        <f t="shared" ca="1" si="397"/>
        <v>PENDIENTE NOTIFICACIÓN ELECTRÓNICA</v>
      </c>
      <c r="AJ2100" s="37"/>
      <c r="AK2100" s="37"/>
      <c r="AL2100" s="37"/>
      <c r="AM2100" s="53" t="str">
        <f>IF(AK2100="","",WORKDAY(AK2100,5,FESTIVOS_CO!A:A))</f>
        <v/>
      </c>
      <c r="AN2100" s="37"/>
      <c r="AO2100" s="37"/>
      <c r="AP2100" s="54" t="str">
        <f t="shared" ca="1" si="402"/>
        <v>NO APLICA</v>
      </c>
      <c r="AQ2100" s="36"/>
      <c r="AR2100" s="43"/>
      <c r="AS2100" s="37"/>
      <c r="AT2100" s="36"/>
      <c r="AU2100" s="37"/>
      <c r="AV2100" s="36"/>
      <c r="AW2100" s="36"/>
      <c r="AX2100" s="37"/>
      <c r="AY2100" s="140" t="str">
        <f>IF(AU2100="","",WORKDAY(AU2100,5,FESTIVOS_CO!A:A))</f>
        <v/>
      </c>
      <c r="AZ2100" s="54" t="str">
        <f t="shared" ca="1" si="399"/>
        <v>NO APLICA</v>
      </c>
      <c r="BA2100" s="55" t="str">
        <f>IF(AX2100="","",WORKDAY(AX2100,5,FESTIVOS_CO!A:A))</f>
        <v/>
      </c>
      <c r="BB2100" s="39"/>
      <c r="BC2100" s="40"/>
      <c r="BD2100" s="40"/>
      <c r="BE2100" s="56" t="str">
        <f t="shared" ca="1" si="400"/>
        <v>NO APLICA</v>
      </c>
      <c r="BF2100" s="37"/>
      <c r="BG2100" s="45"/>
      <c r="BH2100" s="37"/>
      <c r="BI2100" s="36"/>
      <c r="BJ2100" s="37"/>
      <c r="BK2100" s="36"/>
      <c r="BL2100" s="36"/>
      <c r="BM2100" s="53" t="str">
        <f>IF(BJ2100="","",WORKDAY(BJ2100,5,FESTIVOS_CO!A:A))</f>
        <v/>
      </c>
      <c r="BN2100" s="57" t="str">
        <f t="shared" ca="1" si="398"/>
        <v>PENDIENTE HACER AVISO</v>
      </c>
      <c r="BO2100" s="54" t="str">
        <f t="shared" ca="1" si="391"/>
        <v>EN TRÁMITE NOTIF. POR AVISO</v>
      </c>
      <c r="BP2100" s="37"/>
      <c r="BQ2100" s="53" t="str">
        <f>IF(BP2100="","",WORKDAY(BP2100,5,FESTIVOS_CO!A:A))</f>
        <v/>
      </c>
      <c r="BR2100" s="37"/>
      <c r="BS2100" s="36"/>
      <c r="BT2100" s="38"/>
      <c r="BU2100" s="58" t="e">
        <f>VLOOKUP(BT2100,Hoja2!$C:$D,2,0)</f>
        <v>#N/A</v>
      </c>
      <c r="BV2100" s="80" t="str">
        <f>IF(
AND(AO2100="",BD2100="",BQ2100=""),
"EN PROCESO NOTIFICACION / COMUNICACION",
IF(
BT2100="",
"NO APLICA",
IF(
BU2100=60,
IF(AO2100&lt;&gt;"",AO2100,IF(BD2100&lt;&gt;"",BD2100,BQ2100))+60,
WORKDAY(
IF(AO2100&lt;&gt;"",AO2100,IF(BD2100&lt;&gt;"",BD2100,BQ2100)),
BU2100,
FESTIVOS_CO!A:A
)
)
))</f>
        <v>EN PROCESO NOTIFICACION / COMUNICACION</v>
      </c>
      <c r="BW2100" s="44"/>
      <c r="BX2100" s="53"/>
      <c r="BY2100" s="45"/>
      <c r="BZ2100" s="37"/>
      <c r="CA2100" s="54" t="str">
        <f t="shared" si="392"/>
        <v>PENDIENTE EJECUTORIA</v>
      </c>
      <c r="CB2100" s="59" t="str">
        <f t="shared" si="401"/>
        <v/>
      </c>
      <c r="CC2100" s="36"/>
      <c r="CD2100" s="40"/>
      <c r="CE2100" s="46"/>
      <c r="CF2100" s="40"/>
      <c r="CG2100" s="40"/>
      <c r="CH2100" s="40"/>
      <c r="CI2100" s="36"/>
      <c r="CJ2100" s="47"/>
      <c r="CK2100" s="40"/>
      <c r="CL2100" s="40"/>
      <c r="CM2100" s="40"/>
      <c r="CN2100" s="40"/>
    </row>
    <row r="2101" spans="1:92" ht="42.75" hidden="1">
      <c r="A2101" s="49" t="str">
        <f t="shared" si="393"/>
        <v>SIN GESTIÓN</v>
      </c>
      <c r="B2101" s="58"/>
      <c r="C2101" s="37"/>
      <c r="D2101" s="37"/>
      <c r="E2101" s="49" t="str">
        <f t="shared" si="394"/>
        <v>PENDIENTE NOTIFICACIÓN</v>
      </c>
      <c r="F2101" s="141" t="str">
        <f t="shared" si="395"/>
        <v>PENDIENTE NOTIFICACIÓN</v>
      </c>
      <c r="G2101" s="49" t="str">
        <f t="shared" si="396"/>
        <v/>
      </c>
      <c r="H2101" s="51" t="str">
        <f ca="1">IF(
L2101="",
"",
IF(
NETWORKDAYS(L2101,IF(M2101&lt;&gt;"",M2101,TODAY()),FESTIVOS_CO!A:A)&gt;2,
"VENCIDO",
IF(
NETWORKDAYS(L2101,IF(M2101&lt;&gt;"",M2101,TODAY()),FESTIVOS_CO!A:A)=2,
"ALERTA",
"A TIEMPO"
)))</f>
        <v/>
      </c>
      <c r="I2101" s="40"/>
      <c r="J2101" s="36"/>
      <c r="K2101" s="37"/>
      <c r="L2101" s="50"/>
      <c r="M2101" s="37"/>
      <c r="N2101" s="52"/>
      <c r="O2101" s="52"/>
      <c r="P2101" s="36"/>
      <c r="Q2101" s="36"/>
      <c r="R2101" s="40"/>
      <c r="S2101" s="36"/>
      <c r="T2101" s="40"/>
      <c r="U2101" s="40"/>
      <c r="V2101" s="81"/>
      <c r="W2101" s="40"/>
      <c r="X2101" s="40"/>
      <c r="Y2101" s="40"/>
      <c r="Z2101" s="38" t="str">
        <f>IFERROR(VLOOKUP(Y2101,DIRECTORIO!A:B,2,FALSE),"")</f>
        <v/>
      </c>
      <c r="AA2101" s="40"/>
      <c r="AB2101" s="40"/>
      <c r="AC2101" s="40"/>
      <c r="AD2101" s="40"/>
      <c r="AE2101" s="40"/>
      <c r="AF2101" s="40"/>
      <c r="AG2101" s="41" t="s">
        <v>109</v>
      </c>
      <c r="AH2101" s="42"/>
      <c r="AI2101" s="54" t="str">
        <f t="shared" ca="1" si="397"/>
        <v>PENDIENTE NOTIFICACIÓN ELECTRÓNICA</v>
      </c>
      <c r="AJ2101" s="37"/>
      <c r="AK2101" s="37"/>
      <c r="AL2101" s="37"/>
      <c r="AM2101" s="53" t="str">
        <f>IF(AK2101="","",WORKDAY(AK2101,5,FESTIVOS_CO!A:A))</f>
        <v/>
      </c>
      <c r="AN2101" s="37"/>
      <c r="AO2101" s="37"/>
      <c r="AP2101" s="54" t="str">
        <f t="shared" ca="1" si="402"/>
        <v>NO APLICA</v>
      </c>
      <c r="AQ2101" s="36"/>
      <c r="AR2101" s="43"/>
      <c r="AS2101" s="37"/>
      <c r="AT2101" s="36"/>
      <c r="AU2101" s="37"/>
      <c r="AV2101" s="36"/>
      <c r="AW2101" s="36"/>
      <c r="AX2101" s="37"/>
      <c r="AY2101" s="140" t="str">
        <f>IF(AU2101="","",WORKDAY(AU2101,5,FESTIVOS_CO!A:A))</f>
        <v/>
      </c>
      <c r="AZ2101" s="54" t="str">
        <f t="shared" ca="1" si="399"/>
        <v>NO APLICA</v>
      </c>
      <c r="BA2101" s="55" t="str">
        <f>IF(AX2101="","",WORKDAY(AX2101,5,FESTIVOS_CO!A:A))</f>
        <v/>
      </c>
      <c r="BB2101" s="39"/>
      <c r="BC2101" s="40"/>
      <c r="BD2101" s="40"/>
      <c r="BE2101" s="56" t="str">
        <f t="shared" ca="1" si="400"/>
        <v>NO APLICA</v>
      </c>
      <c r="BF2101" s="37"/>
      <c r="BG2101" s="45"/>
      <c r="BH2101" s="37"/>
      <c r="BI2101" s="36"/>
      <c r="BJ2101" s="37"/>
      <c r="BK2101" s="36"/>
      <c r="BL2101" s="36"/>
      <c r="BM2101" s="53" t="str">
        <f>IF(BJ2101="","",WORKDAY(BJ2101,5,FESTIVOS_CO!A:A))</f>
        <v/>
      </c>
      <c r="BN2101" s="57" t="str">
        <f t="shared" ca="1" si="398"/>
        <v>PENDIENTE HACER AVISO</v>
      </c>
      <c r="BO2101" s="54" t="str">
        <f t="shared" ca="1" si="391"/>
        <v>EN TRÁMITE NOTIF. POR AVISO</v>
      </c>
      <c r="BP2101" s="37"/>
      <c r="BQ2101" s="53" t="str">
        <f>IF(BP2101="","",WORKDAY(BP2101,5,FESTIVOS_CO!A:A))</f>
        <v/>
      </c>
      <c r="BR2101" s="37"/>
      <c r="BS2101" s="36"/>
      <c r="BT2101" s="38"/>
      <c r="BU2101" s="58" t="e">
        <f>VLOOKUP(BT2101,Hoja2!$C:$D,2,0)</f>
        <v>#N/A</v>
      </c>
      <c r="BV2101" s="80" t="str">
        <f>IF(
AND(AO2101="",BD2101="",BQ2101=""),
"EN PROCESO NOTIFICACION / COMUNICACION",
IF(
BT2101="",
"NO APLICA",
IF(
BU2101=60,
IF(AO2101&lt;&gt;"",AO2101,IF(BD2101&lt;&gt;"",BD2101,BQ2101))+60,
WORKDAY(
IF(AO2101&lt;&gt;"",AO2101,IF(BD2101&lt;&gt;"",BD2101,BQ2101)),
BU2101,
FESTIVOS_CO!A:A
)
)
))</f>
        <v>EN PROCESO NOTIFICACION / COMUNICACION</v>
      </c>
      <c r="BW2101" s="44"/>
      <c r="BX2101" s="53"/>
      <c r="BY2101" s="45"/>
      <c r="BZ2101" s="37"/>
      <c r="CA2101" s="54" t="str">
        <f t="shared" si="392"/>
        <v>PENDIENTE EJECUTORIA</v>
      </c>
      <c r="CB2101" s="59" t="str">
        <f t="shared" si="401"/>
        <v/>
      </c>
      <c r="CC2101" s="36"/>
      <c r="CD2101" s="40"/>
      <c r="CE2101" s="46"/>
      <c r="CF2101" s="40"/>
      <c r="CG2101" s="40"/>
      <c r="CH2101" s="40"/>
      <c r="CI2101" s="36"/>
      <c r="CJ2101" s="47"/>
      <c r="CK2101" s="40"/>
      <c r="CL2101" s="40"/>
      <c r="CM2101" s="40"/>
      <c r="CN2101" s="40"/>
    </row>
    <row r="2102" spans="1:92" ht="42.75" hidden="1">
      <c r="A2102" s="49" t="str">
        <f t="shared" si="393"/>
        <v>SIN GESTIÓN</v>
      </c>
      <c r="B2102" s="58"/>
      <c r="C2102" s="37"/>
      <c r="D2102" s="37"/>
      <c r="E2102" s="49" t="str">
        <f t="shared" si="394"/>
        <v>PENDIENTE NOTIFICACIÓN</v>
      </c>
      <c r="F2102" s="141" t="str">
        <f t="shared" si="395"/>
        <v>PENDIENTE NOTIFICACIÓN</v>
      </c>
      <c r="G2102" s="49" t="str">
        <f t="shared" si="396"/>
        <v/>
      </c>
      <c r="H2102" s="51" t="str">
        <f ca="1">IF(
L2102="",
"",
IF(
NETWORKDAYS(L2102,IF(M2102&lt;&gt;"",M2102,TODAY()),FESTIVOS_CO!A:A)&gt;2,
"VENCIDO",
IF(
NETWORKDAYS(L2102,IF(M2102&lt;&gt;"",M2102,TODAY()),FESTIVOS_CO!A:A)=2,
"ALERTA",
"A TIEMPO"
)))</f>
        <v/>
      </c>
      <c r="I2102" s="40"/>
      <c r="J2102" s="36"/>
      <c r="K2102" s="37"/>
      <c r="L2102" s="50"/>
      <c r="M2102" s="37"/>
      <c r="N2102" s="52"/>
      <c r="O2102" s="52"/>
      <c r="P2102" s="36"/>
      <c r="Q2102" s="36"/>
      <c r="R2102" s="40"/>
      <c r="S2102" s="36"/>
      <c r="T2102" s="40"/>
      <c r="U2102" s="40"/>
      <c r="V2102" s="81"/>
      <c r="W2102" s="40"/>
      <c r="X2102" s="40"/>
      <c r="Y2102" s="40"/>
      <c r="Z2102" s="38" t="str">
        <f>IFERROR(VLOOKUP(Y2102,DIRECTORIO!A:B,2,FALSE),"")</f>
        <v/>
      </c>
      <c r="AA2102" s="40"/>
      <c r="AB2102" s="40"/>
      <c r="AC2102" s="40"/>
      <c r="AD2102" s="40"/>
      <c r="AE2102" s="40"/>
      <c r="AF2102" s="40"/>
      <c r="AG2102" s="41" t="s">
        <v>109</v>
      </c>
      <c r="AH2102" s="42"/>
      <c r="AI2102" s="54" t="str">
        <f t="shared" ca="1" si="397"/>
        <v>PENDIENTE NOTIFICACIÓN ELECTRÓNICA</v>
      </c>
      <c r="AJ2102" s="37"/>
      <c r="AK2102" s="37"/>
      <c r="AL2102" s="37"/>
      <c r="AM2102" s="53" t="str">
        <f>IF(AK2102="","",WORKDAY(AK2102,5,FESTIVOS_CO!A:A))</f>
        <v/>
      </c>
      <c r="AN2102" s="37"/>
      <c r="AO2102" s="37"/>
      <c r="AP2102" s="54" t="str">
        <f t="shared" ca="1" si="402"/>
        <v>NO APLICA</v>
      </c>
      <c r="AQ2102" s="36"/>
      <c r="AR2102" s="43"/>
      <c r="AS2102" s="37"/>
      <c r="AT2102" s="36"/>
      <c r="AU2102" s="37"/>
      <c r="AV2102" s="36"/>
      <c r="AW2102" s="36"/>
      <c r="AX2102" s="37"/>
      <c r="AY2102" s="140" t="str">
        <f>IF(AU2102="","",WORKDAY(AU2102,5,FESTIVOS_CO!A:A))</f>
        <v/>
      </c>
      <c r="AZ2102" s="54" t="str">
        <f t="shared" ca="1" si="399"/>
        <v>NO APLICA</v>
      </c>
      <c r="BA2102" s="55" t="str">
        <f>IF(AX2102="","",WORKDAY(AX2102,5,FESTIVOS_CO!A:A))</f>
        <v/>
      </c>
      <c r="BB2102" s="39"/>
      <c r="BC2102" s="40"/>
      <c r="BD2102" s="40"/>
      <c r="BE2102" s="56" t="str">
        <f t="shared" ca="1" si="400"/>
        <v>NO APLICA</v>
      </c>
      <c r="BF2102" s="37"/>
      <c r="BG2102" s="45"/>
      <c r="BH2102" s="37"/>
      <c r="BI2102" s="36"/>
      <c r="BJ2102" s="37"/>
      <c r="BK2102" s="36"/>
      <c r="BL2102" s="36"/>
      <c r="BM2102" s="53" t="str">
        <f>IF(BJ2102="","",WORKDAY(BJ2102,5,FESTIVOS_CO!A:A))</f>
        <v/>
      </c>
      <c r="BN2102" s="57" t="str">
        <f t="shared" ca="1" si="398"/>
        <v>PENDIENTE HACER AVISO</v>
      </c>
      <c r="BO2102" s="54" t="str">
        <f t="shared" ref="BO2102:BO2165" ca="1" si="403">IF(BN2102="NOTIFICACIÓN PERSONAL COMPLETA",
"NO PROCEDE AVISO",
IF(BR2102="SI",
"NOTIFICACION POR AVISO TERMINADA",
IF(BE2102="NO PROCEDE",
"NO PROCEDE AVISO",
IF(BN2102="VERIFICAR SI PROCEDE RECURSO",
"NOTIFICACIÓN POR AVISO COMPLETA",
"EN TRÁMITE NOTIF. POR AVISO"
))))</f>
        <v>EN TRÁMITE NOTIF. POR AVISO</v>
      </c>
      <c r="BP2102" s="37"/>
      <c r="BQ2102" s="53" t="str">
        <f>IF(BP2102="","",WORKDAY(BP2102,5,FESTIVOS_CO!A:A))</f>
        <v/>
      </c>
      <c r="BR2102" s="37"/>
      <c r="BS2102" s="36"/>
      <c r="BT2102" s="38"/>
      <c r="BU2102" s="58" t="e">
        <f>VLOOKUP(BT2102,Hoja2!$C:$D,2,0)</f>
        <v>#N/A</v>
      </c>
      <c r="BV2102" s="80" t="str">
        <f>IF(
AND(AO2102="",BD2102="",BQ2102=""),
"EN PROCESO NOTIFICACION / COMUNICACION",
IF(
BT2102="",
"NO APLICA",
IF(
BU2102=60,
IF(AO2102&lt;&gt;"",AO2102,IF(BD2102&lt;&gt;"",BD2102,BQ2102))+60,
WORKDAY(
IF(AO2102&lt;&gt;"",AO2102,IF(BD2102&lt;&gt;"",BD2102,BQ2102)),
BU2102,
FESTIVOS_CO!A:A
)
)
))</f>
        <v>EN PROCESO NOTIFICACION / COMUNICACION</v>
      </c>
      <c r="BW2102" s="44"/>
      <c r="BX2102" s="53"/>
      <c r="BY2102" s="45"/>
      <c r="BZ2102" s="37"/>
      <c r="CA2102" s="54" t="str">
        <f t="shared" ref="CA2102:CA2165" si="404">IF(BW2102&lt;&gt;"SI",
"PENDIENTE EJECUTORIA",
IF(AND(BX2102="",BY2102="",BZ2102=""),
"PENDIENTE HACER EJECUTORIA",
IF(AND(BX2102&lt;&gt;"",BY2102="",BZ2102=""),
"PENDIENTE REVISION EJECUTORIA",
IF(AND(BX2102&lt;&gt;"",BY2102&lt;&gt;"",BZ2102=""),
"PENDIENTE FIRMA EJECUTORIA",
"PROCESO EJECUTORIA TERMINADO"
))))</f>
        <v>PENDIENTE EJECUTORIA</v>
      </c>
      <c r="CB2102" s="59" t="str">
        <f t="shared" si="401"/>
        <v/>
      </c>
      <c r="CC2102" s="36"/>
      <c r="CD2102" s="40"/>
      <c r="CE2102" s="46"/>
      <c r="CF2102" s="40"/>
      <c r="CG2102" s="40"/>
      <c r="CH2102" s="40"/>
      <c r="CI2102" s="36"/>
      <c r="CJ2102" s="47"/>
      <c r="CK2102" s="40"/>
      <c r="CL2102" s="40"/>
      <c r="CM2102" s="40"/>
      <c r="CN2102" s="40"/>
    </row>
    <row r="2103" spans="1:92" ht="42.75" hidden="1">
      <c r="A2103" s="49" t="str">
        <f t="shared" si="393"/>
        <v>SIN GESTIÓN</v>
      </c>
      <c r="B2103" s="58"/>
      <c r="C2103" s="37"/>
      <c r="D2103" s="37"/>
      <c r="E2103" s="49" t="str">
        <f t="shared" si="394"/>
        <v>PENDIENTE NOTIFICACIÓN</v>
      </c>
      <c r="F2103" s="141" t="str">
        <f t="shared" si="395"/>
        <v>PENDIENTE NOTIFICACIÓN</v>
      </c>
      <c r="G2103" s="49" t="str">
        <f t="shared" si="396"/>
        <v/>
      </c>
      <c r="H2103" s="51" t="str">
        <f ca="1">IF(
L2103="",
"",
IF(
NETWORKDAYS(L2103,IF(M2103&lt;&gt;"",M2103,TODAY()),FESTIVOS_CO!A:A)&gt;2,
"VENCIDO",
IF(
NETWORKDAYS(L2103,IF(M2103&lt;&gt;"",M2103,TODAY()),FESTIVOS_CO!A:A)=2,
"ALERTA",
"A TIEMPO"
)))</f>
        <v/>
      </c>
      <c r="I2103" s="40"/>
      <c r="J2103" s="36"/>
      <c r="K2103" s="37"/>
      <c r="L2103" s="50"/>
      <c r="M2103" s="37"/>
      <c r="N2103" s="52"/>
      <c r="O2103" s="52"/>
      <c r="P2103" s="36"/>
      <c r="Q2103" s="36"/>
      <c r="R2103" s="40"/>
      <c r="S2103" s="36"/>
      <c r="T2103" s="40"/>
      <c r="U2103" s="40"/>
      <c r="V2103" s="81"/>
      <c r="W2103" s="40"/>
      <c r="X2103" s="40"/>
      <c r="Y2103" s="40"/>
      <c r="Z2103" s="38" t="str">
        <f>IFERROR(VLOOKUP(Y2103,DIRECTORIO!A:B,2,FALSE),"")</f>
        <v/>
      </c>
      <c r="AA2103" s="40"/>
      <c r="AB2103" s="40"/>
      <c r="AC2103" s="40"/>
      <c r="AD2103" s="40"/>
      <c r="AE2103" s="40"/>
      <c r="AF2103" s="40"/>
      <c r="AG2103" s="41" t="s">
        <v>109</v>
      </c>
      <c r="AH2103" s="42"/>
      <c r="AI2103" s="54" t="str">
        <f t="shared" ca="1" si="397"/>
        <v>PENDIENTE NOTIFICACIÓN ELECTRÓNICA</v>
      </c>
      <c r="AJ2103" s="37"/>
      <c r="AK2103" s="37"/>
      <c r="AL2103" s="37"/>
      <c r="AM2103" s="53" t="str">
        <f>IF(AK2103="","",WORKDAY(AK2103,5,FESTIVOS_CO!A:A))</f>
        <v/>
      </c>
      <c r="AN2103" s="37"/>
      <c r="AO2103" s="37"/>
      <c r="AP2103" s="54" t="str">
        <f t="shared" ca="1" si="402"/>
        <v>NO APLICA</v>
      </c>
      <c r="AQ2103" s="36"/>
      <c r="AR2103" s="43"/>
      <c r="AS2103" s="37"/>
      <c r="AT2103" s="36"/>
      <c r="AU2103" s="37"/>
      <c r="AV2103" s="36"/>
      <c r="AW2103" s="36"/>
      <c r="AX2103" s="37"/>
      <c r="AY2103" s="140" t="str">
        <f>IF(AU2103="","",WORKDAY(AU2103,5,FESTIVOS_CO!A:A))</f>
        <v/>
      </c>
      <c r="AZ2103" s="54" t="str">
        <f t="shared" ca="1" si="399"/>
        <v>NO APLICA</v>
      </c>
      <c r="BA2103" s="55" t="str">
        <f>IF(AX2103="","",WORKDAY(AX2103,5,FESTIVOS_CO!A:A))</f>
        <v/>
      </c>
      <c r="BB2103" s="39"/>
      <c r="BC2103" s="40"/>
      <c r="BD2103" s="40"/>
      <c r="BE2103" s="56" t="str">
        <f t="shared" ca="1" si="400"/>
        <v>NO APLICA</v>
      </c>
      <c r="BF2103" s="37"/>
      <c r="BG2103" s="45"/>
      <c r="BH2103" s="37"/>
      <c r="BI2103" s="36"/>
      <c r="BJ2103" s="37"/>
      <c r="BK2103" s="36"/>
      <c r="BL2103" s="36"/>
      <c r="BM2103" s="53" t="str">
        <f>IF(BJ2103="","",WORKDAY(BJ2103,5,FESTIVOS_CO!A:A))</f>
        <v/>
      </c>
      <c r="BN2103" s="57" t="str">
        <f t="shared" ca="1" si="398"/>
        <v>PENDIENTE HACER AVISO</v>
      </c>
      <c r="BO2103" s="54" t="str">
        <f t="shared" ca="1" si="403"/>
        <v>EN TRÁMITE NOTIF. POR AVISO</v>
      </c>
      <c r="BP2103" s="37"/>
      <c r="BQ2103" s="53" t="str">
        <f>IF(BP2103="","",WORKDAY(BP2103,5,FESTIVOS_CO!A:A))</f>
        <v/>
      </c>
      <c r="BR2103" s="37"/>
      <c r="BS2103" s="36"/>
      <c r="BT2103" s="38"/>
      <c r="BU2103" s="58" t="e">
        <f>VLOOKUP(BT2103,Hoja2!$C:$D,2,0)</f>
        <v>#N/A</v>
      </c>
      <c r="BV2103" s="80" t="str">
        <f>IF(
AND(AO2103="",BD2103="",BQ2103=""),
"EN PROCESO NOTIFICACION / COMUNICACION",
IF(
BT2103="",
"NO APLICA",
IF(
BU2103=60,
IF(AO2103&lt;&gt;"",AO2103,IF(BD2103&lt;&gt;"",BD2103,BQ2103))+60,
WORKDAY(
IF(AO2103&lt;&gt;"",AO2103,IF(BD2103&lt;&gt;"",BD2103,BQ2103)),
BU2103,
FESTIVOS_CO!A:A
)
)
))</f>
        <v>EN PROCESO NOTIFICACION / COMUNICACION</v>
      </c>
      <c r="BW2103" s="44"/>
      <c r="BX2103" s="53"/>
      <c r="BY2103" s="45"/>
      <c r="BZ2103" s="37"/>
      <c r="CA2103" s="54" t="str">
        <f t="shared" si="404"/>
        <v>PENDIENTE EJECUTORIA</v>
      </c>
      <c r="CB2103" s="59" t="str">
        <f t="shared" si="401"/>
        <v/>
      </c>
      <c r="CC2103" s="36"/>
      <c r="CD2103" s="40"/>
      <c r="CE2103" s="46"/>
      <c r="CF2103" s="40"/>
      <c r="CG2103" s="40"/>
      <c r="CH2103" s="40"/>
      <c r="CI2103" s="36"/>
      <c r="CJ2103" s="47"/>
      <c r="CK2103" s="40"/>
      <c r="CL2103" s="40"/>
      <c r="CM2103" s="40"/>
      <c r="CN2103" s="40"/>
    </row>
    <row r="2104" spans="1:92" ht="42.75" hidden="1">
      <c r="A2104" s="49" t="str">
        <f t="shared" ref="A2104:A2167" si="405">IF(
AND(Q2104="NO",S2104&lt;&gt;"SI"),
"TERMINADO PRODUCTO NO CONFORME",
IF(
AND(
COUNTBLANK(AJ2104:AO2104)=COLUMNS(AJ2104:AO2104),
COUNTBLANK(AQ2104:AY2104)=COLUMNS(AQ2104:AY2104),
COUNTBLANK(BC2104:BD2104)=COLUMNS(BC2104:BD2104),
COUNTBLANK(BF2104:BM2104)=COLUMNS(BF2104:BM2104),
COUNTBLANK(BP2104:BR2104)=COLUMNS(BP2104:BR2104)
),
"SIN GESTIÓN",
IF(
AND(BC2104&lt;&gt;"",BD2104&lt;&gt;"",AO2104="",AX2104="",BQ2104=""),
"NOTIFICADO POR CONDUCTA CONCLUYENTE",
IF(
AI2104="NOTIFICACIÓN ELECTRÓNICA EFECTIVA",
CA2104,
IF(
OR(
AI2104="NO PROCEDE NOTIFICACIÓN ELECTRÓNICA",
AI2104="REALIZAR CITACIÓN",
AI2104="NOTIFICACIÓN ELECTRÓNICA NO EFECTIVA"
),
IF(
AZ2104="HACER AVISO",
IF(
OR(
BN2104="NOTIFICACIÓN POR AVISO TERMINADA",
BN2104="NOTIFICACIÓN PERSONAL COMPLETA"
),
CA2104,
BN2104
),
AZ2104
),
AI2104
)
)
)
))</f>
        <v>SIN GESTIÓN</v>
      </c>
      <c r="B2104" s="58"/>
      <c r="C2104" s="37"/>
      <c r="D2104" s="37"/>
      <c r="E2104" s="49" t="str">
        <f t="shared" ref="E2104:E2167" si="406">IF(AN2104="SI",
"NOTIFICACIÓN ELECTRÓNICA",
IF(AND(BC2104&lt;&gt;"",BD2104&lt;&gt;""),
"NOTIFICACIÓN PERSONAL",
IF(BL2104="SI",
"NOTIFICACIÓN POR AVISO",
"PENDIENTE NOTIFICACIÓN"
)))</f>
        <v>PENDIENTE NOTIFICACIÓN</v>
      </c>
      <c r="F2104" s="141" t="str">
        <f t="shared" ref="F2104:F2167" si="407">IF(
AND(AN2104&lt;&gt;"SI",AW2104&lt;&gt;"SI",BL2104&lt;&gt;"SI",BC2104="",BD2104=""),
"PENDIENTE NOTIFICACIÓN",
IF(AN2104="SI",
AO2104,
IF(AW2104="SI",
AX2104,
IF(AND(BC2104&lt;&gt;"",BD2104&lt;&gt;""),
BD2104,
IF(BL2104="SI",
BQ2104,
"PENDIENTE NOTIFICACIÓN"
)))))</f>
        <v>PENDIENTE NOTIFICACIÓN</v>
      </c>
      <c r="G2104" s="49" t="str">
        <f t="shared" ref="G2104:G2167" si="408">IF(
OR(
C2104="",
F2104="PENDIENTE NOTIFICACIÓN",
NOT(ISNUMBER(C2104)),
NOT(ISNUMBER(F2104)),
F2104&lt;C2104
),
"",
F2104-C2104
)</f>
        <v/>
      </c>
      <c r="H2104" s="51" t="str">
        <f ca="1">IF(
L2104="",
"",
IF(
NETWORKDAYS(L2104,IF(M2104&lt;&gt;"",M2104,TODAY()),FESTIVOS_CO!A:A)&gt;2,
"VENCIDO",
IF(
NETWORKDAYS(L2104,IF(M2104&lt;&gt;"",M2104,TODAY()),FESTIVOS_CO!A:A)=2,
"ALERTA",
"A TIEMPO"
)))</f>
        <v/>
      </c>
      <c r="I2104" s="40"/>
      <c r="J2104" s="36"/>
      <c r="K2104" s="37"/>
      <c r="L2104" s="50"/>
      <c r="M2104" s="37"/>
      <c r="N2104" s="52"/>
      <c r="O2104" s="52"/>
      <c r="P2104" s="36"/>
      <c r="Q2104" s="36"/>
      <c r="R2104" s="40"/>
      <c r="S2104" s="36"/>
      <c r="T2104" s="40"/>
      <c r="U2104" s="40"/>
      <c r="V2104" s="81"/>
      <c r="W2104" s="40"/>
      <c r="X2104" s="40"/>
      <c r="Y2104" s="40"/>
      <c r="Z2104" s="38" t="str">
        <f>IFERROR(VLOOKUP(Y2104,DIRECTORIO!A:B,2,FALSE),"")</f>
        <v/>
      </c>
      <c r="AA2104" s="40"/>
      <c r="AB2104" s="40"/>
      <c r="AC2104" s="40"/>
      <c r="AD2104" s="40"/>
      <c r="AE2104" s="40"/>
      <c r="AF2104" s="40"/>
      <c r="AG2104" s="41" t="s">
        <v>109</v>
      </c>
      <c r="AH2104" s="42"/>
      <c r="AI2104" s="54" t="str">
        <f t="shared" ref="AI2104:AI2167" ca="1" si="409">IF(AL2104="NO",
"REALIZAR CITACIÓN",
IF(AND(AJ2104="SI",AL2104&lt;&gt;"SI",AL2104&lt;&gt;"NO"),
"PENDIENTE ENTREGA NOTIFICACIÓN ELECTRÓNICA",
IF(AND(AJ2104="SI",AL2104="SI",AN2104="SI"),
"NOTIFICACIÓN ELECTRÓNICA EFECTIVA",
IF(AND(AJ2104="",AK2104="",AL2104="",AM2104="",AN2104="",AO2104=""),
"PENDIENTE NOTIFICACIÓN ELECTRÓNICA",
IF(AJ2104="NO",
"NO PROCEDE NOTIFICACIÓN ELECTRÓNICA",
IF(AND(AJ2104="SI",F2104=""),
"PENDIENTE ENVÍO NOTIFICACIÓN ELECTRÓNICA",
IF(AND(AJ2104="SI",TODAY()-F2104&lt;=5),
"EN ESPERA DE NOTIFICACIÓN ELECTRÓNICA (5 DÍAS)",
"NOTIFICACIÓN ELECTRÓNICA NO EFECTIVA"
)))))))</f>
        <v>PENDIENTE NOTIFICACIÓN ELECTRÓNICA</v>
      </c>
      <c r="AJ2104" s="37"/>
      <c r="AK2104" s="37"/>
      <c r="AL2104" s="37"/>
      <c r="AM2104" s="53" t="str">
        <f>IF(AK2104="","",WORKDAY(AK2104,5,FESTIVOS_CO!A:A))</f>
        <v/>
      </c>
      <c r="AN2104" s="37"/>
      <c r="AO2104" s="37"/>
      <c r="AP2104" s="54" t="str">
        <f t="shared" ca="1" si="402"/>
        <v>NO APLICA</v>
      </c>
      <c r="AQ2104" s="36"/>
      <c r="AR2104" s="43"/>
      <c r="AS2104" s="37"/>
      <c r="AT2104" s="36"/>
      <c r="AU2104" s="37"/>
      <c r="AV2104" s="36"/>
      <c r="AW2104" s="36"/>
      <c r="AX2104" s="37"/>
      <c r="AY2104" s="140" t="str">
        <f>IF(AU2104="","",WORKDAY(AU2104,5,FESTIVOS_CO!A:A))</f>
        <v/>
      </c>
      <c r="AZ2104" s="54" t="str">
        <f t="shared" ca="1" si="399"/>
        <v>NO APLICA</v>
      </c>
      <c r="BA2104" s="55" t="str">
        <f>IF(AX2104="","",WORKDAY(AX2104,5,FESTIVOS_CO!A:A))</f>
        <v/>
      </c>
      <c r="BB2104" s="39"/>
      <c r="BC2104" s="40"/>
      <c r="BD2104" s="40"/>
      <c r="BE2104" s="56" t="str">
        <f t="shared" ca="1" si="400"/>
        <v>NO APLICA</v>
      </c>
      <c r="BF2104" s="37"/>
      <c r="BG2104" s="45"/>
      <c r="BH2104" s="37"/>
      <c r="BI2104" s="36"/>
      <c r="BJ2104" s="37"/>
      <c r="BK2104" s="36"/>
      <c r="BL2104" s="36"/>
      <c r="BM2104" s="53" t="str">
        <f>IF(BJ2104="","",WORKDAY(BJ2104,5,FESTIVOS_CO!A:A))</f>
        <v/>
      </c>
      <c r="BN2104" s="57" t="str">
        <f t="shared" ref="BN2104:BN2167" ca="1" si="410">IF(
AND(AZ2104="CITACIÓN COMPLETA EN ESPERA DE NOTIFICACION PERSONAL",BB2104="NO"),
"PENDIENTE HACER AVISO",
IF(AND(BC2104&lt;&gt;"",BD2104&lt;&gt;""),
"NOTIFICACIÓN PERSONAL COMPLETA",
IF(BR2104="SI",
"NOTIFICACIÓN POR AVISO TERMINADA",
IF(BE2104="NO PROCEDE",
"NO PROCEDE",
IF(BF2104="",
"PENDIENTE HACER AVISO",
IF(BG2104="",
"PENDIENTE REVISIÓN AVISO",
IF(BH2104="",
"PENDIENTE FIRMA AVISO",
IF(BI2104="",
"PENDIENTE RADICAR AVISO",
IF(BL2104="",
"EN TRÁMITE DE ENTREGA AVISO",
IF(BL2104="NO",
"PUBLICAR AVISO CARTELERA",
IF(BL2104="SI",
"VERIFICAR SI PROCEDE RECURSO",
IF(BE2104="HACER AVISO",
"HACER AVISO",
"NO APLICA"
))))))))))))</f>
        <v>PENDIENTE HACER AVISO</v>
      </c>
      <c r="BO2104" s="54" t="str">
        <f t="shared" ca="1" si="403"/>
        <v>EN TRÁMITE NOTIF. POR AVISO</v>
      </c>
      <c r="BP2104" s="37"/>
      <c r="BQ2104" s="53" t="str">
        <f>IF(BP2104="","",WORKDAY(BP2104,5,FESTIVOS_CO!A:A))</f>
        <v/>
      </c>
      <c r="BR2104" s="37"/>
      <c r="BS2104" s="36"/>
      <c r="BT2104" s="38"/>
      <c r="BU2104" s="58" t="e">
        <f>VLOOKUP(BT2104,Hoja2!$C:$D,2,0)</f>
        <v>#N/A</v>
      </c>
      <c r="BV2104" s="80" t="str">
        <f>IF(
AND(AO2104="",BD2104="",BQ2104=""),
"EN PROCESO NOTIFICACION / COMUNICACION",
IF(
BT2104="",
"NO APLICA",
IF(
BU2104=60,
IF(AO2104&lt;&gt;"",AO2104,IF(BD2104&lt;&gt;"",BD2104,BQ2104))+60,
WORKDAY(
IF(AO2104&lt;&gt;"",AO2104,IF(BD2104&lt;&gt;"",BD2104,BQ2104)),
BU2104,
FESTIVOS_CO!A:A
)
)
))</f>
        <v>EN PROCESO NOTIFICACION / COMUNICACION</v>
      </c>
      <c r="BW2104" s="44"/>
      <c r="BX2104" s="53"/>
      <c r="BY2104" s="45"/>
      <c r="BZ2104" s="37"/>
      <c r="CA2104" s="54" t="str">
        <f t="shared" si="404"/>
        <v>PENDIENTE EJECUTORIA</v>
      </c>
      <c r="CB2104" s="59" t="str">
        <f t="shared" si="401"/>
        <v/>
      </c>
      <c r="CC2104" s="36"/>
      <c r="CD2104" s="40"/>
      <c r="CE2104" s="46"/>
      <c r="CF2104" s="40"/>
      <c r="CG2104" s="40"/>
      <c r="CH2104" s="40"/>
      <c r="CI2104" s="36"/>
      <c r="CJ2104" s="47"/>
      <c r="CK2104" s="40"/>
      <c r="CL2104" s="40"/>
      <c r="CM2104" s="40"/>
      <c r="CN2104" s="40"/>
    </row>
    <row r="2105" spans="1:92" ht="42.75" hidden="1">
      <c r="A2105" s="49" t="str">
        <f t="shared" si="405"/>
        <v>SIN GESTIÓN</v>
      </c>
      <c r="B2105" s="58"/>
      <c r="C2105" s="37"/>
      <c r="D2105" s="37"/>
      <c r="E2105" s="49" t="str">
        <f t="shared" si="406"/>
        <v>PENDIENTE NOTIFICACIÓN</v>
      </c>
      <c r="F2105" s="141" t="str">
        <f t="shared" si="407"/>
        <v>PENDIENTE NOTIFICACIÓN</v>
      </c>
      <c r="G2105" s="49" t="str">
        <f t="shared" si="408"/>
        <v/>
      </c>
      <c r="H2105" s="51" t="str">
        <f ca="1">IF(
L2105="",
"",
IF(
NETWORKDAYS(L2105,IF(M2105&lt;&gt;"",M2105,TODAY()),FESTIVOS_CO!A:A)&gt;2,
"VENCIDO",
IF(
NETWORKDAYS(L2105,IF(M2105&lt;&gt;"",M2105,TODAY()),FESTIVOS_CO!A:A)=2,
"ALERTA",
"A TIEMPO"
)))</f>
        <v/>
      </c>
      <c r="I2105" s="40"/>
      <c r="J2105" s="36"/>
      <c r="K2105" s="37"/>
      <c r="L2105" s="50"/>
      <c r="M2105" s="37"/>
      <c r="N2105" s="52"/>
      <c r="O2105" s="52"/>
      <c r="P2105" s="36"/>
      <c r="Q2105" s="36"/>
      <c r="R2105" s="40"/>
      <c r="S2105" s="36"/>
      <c r="T2105" s="40"/>
      <c r="U2105" s="40"/>
      <c r="V2105" s="81"/>
      <c r="W2105" s="40"/>
      <c r="X2105" s="40"/>
      <c r="Y2105" s="40"/>
      <c r="Z2105" s="38" t="str">
        <f>IFERROR(VLOOKUP(Y2105,DIRECTORIO!A:B,2,FALSE),"")</f>
        <v/>
      </c>
      <c r="AA2105" s="40"/>
      <c r="AB2105" s="40"/>
      <c r="AC2105" s="40"/>
      <c r="AD2105" s="40"/>
      <c r="AE2105" s="40"/>
      <c r="AF2105" s="40"/>
      <c r="AG2105" s="41" t="s">
        <v>109</v>
      </c>
      <c r="AH2105" s="42"/>
      <c r="AI2105" s="54" t="str">
        <f t="shared" ca="1" si="409"/>
        <v>PENDIENTE NOTIFICACIÓN ELECTRÓNICA</v>
      </c>
      <c r="AJ2105" s="37"/>
      <c r="AK2105" s="37"/>
      <c r="AL2105" s="37"/>
      <c r="AM2105" s="53" t="str">
        <f>IF(AK2105="","",WORKDAY(AK2105,5,FESTIVOS_CO!A:A))</f>
        <v/>
      </c>
      <c r="AN2105" s="37"/>
      <c r="AO2105" s="37"/>
      <c r="AP2105" s="54" t="str">
        <f t="shared" ca="1" si="402"/>
        <v>NO APLICA</v>
      </c>
      <c r="AQ2105" s="36"/>
      <c r="AR2105" s="43"/>
      <c r="AS2105" s="37"/>
      <c r="AT2105" s="36"/>
      <c r="AU2105" s="37"/>
      <c r="AV2105" s="36"/>
      <c r="AW2105" s="36"/>
      <c r="AX2105" s="37"/>
      <c r="AY2105" s="140" t="str">
        <f>IF(AU2105="","",WORKDAY(AU2105,5,FESTIVOS_CO!A:A))</f>
        <v/>
      </c>
      <c r="AZ2105" s="54" t="str">
        <f t="shared" ca="1" si="399"/>
        <v>NO APLICA</v>
      </c>
      <c r="BA2105" s="55" t="str">
        <f>IF(AX2105="","",WORKDAY(AX2105,5,FESTIVOS_CO!A:A))</f>
        <v/>
      </c>
      <c r="BB2105" s="39"/>
      <c r="BC2105" s="40"/>
      <c r="BD2105" s="40"/>
      <c r="BE2105" s="56" t="str">
        <f t="shared" ca="1" si="400"/>
        <v>NO APLICA</v>
      </c>
      <c r="BF2105" s="37"/>
      <c r="BG2105" s="45"/>
      <c r="BH2105" s="37"/>
      <c r="BI2105" s="36"/>
      <c r="BJ2105" s="37"/>
      <c r="BK2105" s="36"/>
      <c r="BL2105" s="36"/>
      <c r="BM2105" s="53" t="str">
        <f>IF(BJ2105="","",WORKDAY(BJ2105,5,FESTIVOS_CO!A:A))</f>
        <v/>
      </c>
      <c r="BN2105" s="57" t="str">
        <f t="shared" ca="1" si="410"/>
        <v>PENDIENTE HACER AVISO</v>
      </c>
      <c r="BO2105" s="54" t="str">
        <f t="shared" ca="1" si="403"/>
        <v>EN TRÁMITE NOTIF. POR AVISO</v>
      </c>
      <c r="BP2105" s="37"/>
      <c r="BQ2105" s="53" t="str">
        <f>IF(BP2105="","",WORKDAY(BP2105,5,FESTIVOS_CO!A:A))</f>
        <v/>
      </c>
      <c r="BR2105" s="37"/>
      <c r="BS2105" s="36"/>
      <c r="BT2105" s="38"/>
      <c r="BU2105" s="58" t="e">
        <f>VLOOKUP(BT2105,Hoja2!$C:$D,2,0)</f>
        <v>#N/A</v>
      </c>
      <c r="BV2105" s="80" t="str">
        <f>IF(
AND(AO2105="",BD2105="",BQ2105=""),
"EN PROCESO NOTIFICACION / COMUNICACION",
IF(
BT2105="",
"NO APLICA",
IF(
BU2105=60,
IF(AO2105&lt;&gt;"",AO2105,IF(BD2105&lt;&gt;"",BD2105,BQ2105))+60,
WORKDAY(
IF(AO2105&lt;&gt;"",AO2105,IF(BD2105&lt;&gt;"",BD2105,BQ2105)),
BU2105,
FESTIVOS_CO!A:A
)
)
))</f>
        <v>EN PROCESO NOTIFICACION / COMUNICACION</v>
      </c>
      <c r="BW2105" s="44"/>
      <c r="BX2105" s="53"/>
      <c r="BY2105" s="45"/>
      <c r="BZ2105" s="37"/>
      <c r="CA2105" s="54" t="str">
        <f t="shared" si="404"/>
        <v>PENDIENTE EJECUTORIA</v>
      </c>
      <c r="CB2105" s="59" t="str">
        <f t="shared" si="401"/>
        <v/>
      </c>
      <c r="CC2105" s="36"/>
      <c r="CD2105" s="40"/>
      <c r="CE2105" s="46"/>
      <c r="CF2105" s="40"/>
      <c r="CG2105" s="40"/>
      <c r="CH2105" s="40"/>
      <c r="CI2105" s="36"/>
      <c r="CJ2105" s="47"/>
      <c r="CK2105" s="40"/>
      <c r="CL2105" s="40"/>
      <c r="CM2105" s="40"/>
      <c r="CN2105" s="40"/>
    </row>
    <row r="2106" spans="1:92" ht="42.75" hidden="1">
      <c r="A2106" s="49" t="str">
        <f t="shared" si="405"/>
        <v>SIN GESTIÓN</v>
      </c>
      <c r="B2106" s="58"/>
      <c r="C2106" s="37"/>
      <c r="D2106" s="37"/>
      <c r="E2106" s="49" t="str">
        <f t="shared" si="406"/>
        <v>PENDIENTE NOTIFICACIÓN</v>
      </c>
      <c r="F2106" s="141" t="str">
        <f t="shared" si="407"/>
        <v>PENDIENTE NOTIFICACIÓN</v>
      </c>
      <c r="G2106" s="49" t="str">
        <f t="shared" si="408"/>
        <v/>
      </c>
      <c r="H2106" s="51" t="str">
        <f ca="1">IF(
L2106="",
"",
IF(
NETWORKDAYS(L2106,IF(M2106&lt;&gt;"",M2106,TODAY()),FESTIVOS_CO!A:A)&gt;2,
"VENCIDO",
IF(
NETWORKDAYS(L2106,IF(M2106&lt;&gt;"",M2106,TODAY()),FESTIVOS_CO!A:A)=2,
"ALERTA",
"A TIEMPO"
)))</f>
        <v/>
      </c>
      <c r="I2106" s="40"/>
      <c r="J2106" s="36"/>
      <c r="K2106" s="37"/>
      <c r="L2106" s="50"/>
      <c r="M2106" s="37"/>
      <c r="N2106" s="52"/>
      <c r="O2106" s="52"/>
      <c r="P2106" s="36"/>
      <c r="Q2106" s="36"/>
      <c r="R2106" s="40"/>
      <c r="S2106" s="36"/>
      <c r="T2106" s="40"/>
      <c r="U2106" s="40"/>
      <c r="V2106" s="81"/>
      <c r="W2106" s="40"/>
      <c r="X2106" s="40"/>
      <c r="Y2106" s="40"/>
      <c r="Z2106" s="38" t="str">
        <f>IFERROR(VLOOKUP(Y2106,DIRECTORIO!A:B,2,FALSE),"")</f>
        <v/>
      </c>
      <c r="AA2106" s="40"/>
      <c r="AB2106" s="40"/>
      <c r="AC2106" s="40"/>
      <c r="AD2106" s="40"/>
      <c r="AE2106" s="40"/>
      <c r="AF2106" s="40"/>
      <c r="AG2106" s="41" t="s">
        <v>109</v>
      </c>
      <c r="AH2106" s="42"/>
      <c r="AI2106" s="54" t="str">
        <f t="shared" ca="1" si="409"/>
        <v>PENDIENTE NOTIFICACIÓN ELECTRÓNICA</v>
      </c>
      <c r="AJ2106" s="37"/>
      <c r="AK2106" s="37"/>
      <c r="AL2106" s="37"/>
      <c r="AM2106" s="53" t="str">
        <f>IF(AK2106="","",WORKDAY(AK2106,5,FESTIVOS_CO!A:A))</f>
        <v/>
      </c>
      <c r="AN2106" s="37"/>
      <c r="AO2106" s="37"/>
      <c r="AP2106" s="54" t="str">
        <f t="shared" ca="1" si="402"/>
        <v>NO APLICA</v>
      </c>
      <c r="AQ2106" s="36"/>
      <c r="AR2106" s="43"/>
      <c r="AS2106" s="37"/>
      <c r="AT2106" s="36"/>
      <c r="AU2106" s="37"/>
      <c r="AV2106" s="36"/>
      <c r="AW2106" s="36"/>
      <c r="AX2106" s="37"/>
      <c r="AY2106" s="140" t="str">
        <f>IF(AU2106="","",WORKDAY(AU2106,5,FESTIVOS_CO!A:A))</f>
        <v/>
      </c>
      <c r="AZ2106" s="54" t="str">
        <f t="shared" ca="1" si="399"/>
        <v>NO APLICA</v>
      </c>
      <c r="BA2106" s="55" t="str">
        <f>IF(AX2106="","",WORKDAY(AX2106,5,FESTIVOS_CO!A:A))</f>
        <v/>
      </c>
      <c r="BB2106" s="39"/>
      <c r="BC2106" s="40"/>
      <c r="BD2106" s="40"/>
      <c r="BE2106" s="56" t="str">
        <f t="shared" ca="1" si="400"/>
        <v>NO APLICA</v>
      </c>
      <c r="BF2106" s="37"/>
      <c r="BG2106" s="45"/>
      <c r="BH2106" s="37"/>
      <c r="BI2106" s="36"/>
      <c r="BJ2106" s="37"/>
      <c r="BK2106" s="36"/>
      <c r="BL2106" s="36"/>
      <c r="BM2106" s="53" t="str">
        <f>IF(BJ2106="","",WORKDAY(BJ2106,5,FESTIVOS_CO!A:A))</f>
        <v/>
      </c>
      <c r="BN2106" s="57" t="str">
        <f t="shared" ca="1" si="410"/>
        <v>PENDIENTE HACER AVISO</v>
      </c>
      <c r="BO2106" s="54" t="str">
        <f t="shared" ca="1" si="403"/>
        <v>EN TRÁMITE NOTIF. POR AVISO</v>
      </c>
      <c r="BP2106" s="37"/>
      <c r="BQ2106" s="53" t="str">
        <f>IF(BP2106="","",WORKDAY(BP2106,5,FESTIVOS_CO!A:A))</f>
        <v/>
      </c>
      <c r="BR2106" s="37"/>
      <c r="BS2106" s="36"/>
      <c r="BT2106" s="38"/>
      <c r="BU2106" s="58" t="e">
        <f>VLOOKUP(BT2106,Hoja2!$C:$D,2,0)</f>
        <v>#N/A</v>
      </c>
      <c r="BV2106" s="80" t="str">
        <f>IF(
AND(AO2106="",BD2106="",BQ2106=""),
"EN PROCESO NOTIFICACION / COMUNICACION",
IF(
BT2106="",
"NO APLICA",
IF(
BU2106=60,
IF(AO2106&lt;&gt;"",AO2106,IF(BD2106&lt;&gt;"",BD2106,BQ2106))+60,
WORKDAY(
IF(AO2106&lt;&gt;"",AO2106,IF(BD2106&lt;&gt;"",BD2106,BQ2106)),
BU2106,
FESTIVOS_CO!A:A
)
)
))</f>
        <v>EN PROCESO NOTIFICACION / COMUNICACION</v>
      </c>
      <c r="BW2106" s="44"/>
      <c r="BX2106" s="53"/>
      <c r="BY2106" s="45"/>
      <c r="BZ2106" s="37"/>
      <c r="CA2106" s="54" t="str">
        <f t="shared" si="404"/>
        <v>PENDIENTE EJECUTORIA</v>
      </c>
      <c r="CB2106" s="59" t="str">
        <f t="shared" si="401"/>
        <v/>
      </c>
      <c r="CC2106" s="36"/>
      <c r="CD2106" s="40"/>
      <c r="CE2106" s="46"/>
      <c r="CF2106" s="40"/>
      <c r="CG2106" s="40"/>
      <c r="CH2106" s="40"/>
      <c r="CI2106" s="36"/>
      <c r="CJ2106" s="47"/>
      <c r="CK2106" s="40"/>
      <c r="CL2106" s="40"/>
      <c r="CM2106" s="40"/>
      <c r="CN2106" s="40"/>
    </row>
    <row r="2107" spans="1:92" ht="42.75" hidden="1">
      <c r="A2107" s="49" t="str">
        <f t="shared" si="405"/>
        <v>SIN GESTIÓN</v>
      </c>
      <c r="B2107" s="58"/>
      <c r="C2107" s="37"/>
      <c r="D2107" s="37"/>
      <c r="E2107" s="49" t="str">
        <f t="shared" si="406"/>
        <v>PENDIENTE NOTIFICACIÓN</v>
      </c>
      <c r="F2107" s="141" t="str">
        <f t="shared" si="407"/>
        <v>PENDIENTE NOTIFICACIÓN</v>
      </c>
      <c r="G2107" s="49" t="str">
        <f t="shared" si="408"/>
        <v/>
      </c>
      <c r="H2107" s="51" t="str">
        <f ca="1">IF(
L2107="",
"",
IF(
NETWORKDAYS(L2107,IF(M2107&lt;&gt;"",M2107,TODAY()),FESTIVOS_CO!A:A)&gt;2,
"VENCIDO",
IF(
NETWORKDAYS(L2107,IF(M2107&lt;&gt;"",M2107,TODAY()),FESTIVOS_CO!A:A)=2,
"ALERTA",
"A TIEMPO"
)))</f>
        <v/>
      </c>
      <c r="I2107" s="40"/>
      <c r="J2107" s="36"/>
      <c r="K2107" s="37"/>
      <c r="L2107" s="50"/>
      <c r="M2107" s="37"/>
      <c r="N2107" s="52"/>
      <c r="O2107" s="52"/>
      <c r="P2107" s="36"/>
      <c r="Q2107" s="36"/>
      <c r="R2107" s="40"/>
      <c r="S2107" s="36"/>
      <c r="T2107" s="40"/>
      <c r="U2107" s="40"/>
      <c r="V2107" s="81"/>
      <c r="W2107" s="40"/>
      <c r="X2107" s="40"/>
      <c r="Y2107" s="40"/>
      <c r="Z2107" s="38" t="str">
        <f>IFERROR(VLOOKUP(Y2107,DIRECTORIO!A:B,2,FALSE),"")</f>
        <v/>
      </c>
      <c r="AA2107" s="40"/>
      <c r="AB2107" s="40"/>
      <c r="AC2107" s="40"/>
      <c r="AD2107" s="40"/>
      <c r="AE2107" s="40"/>
      <c r="AF2107" s="40"/>
      <c r="AG2107" s="41" t="s">
        <v>109</v>
      </c>
      <c r="AH2107" s="42"/>
      <c r="AI2107" s="54" t="str">
        <f t="shared" ca="1" si="409"/>
        <v>PENDIENTE NOTIFICACIÓN ELECTRÓNICA</v>
      </c>
      <c r="AJ2107" s="37"/>
      <c r="AK2107" s="37"/>
      <c r="AL2107" s="37"/>
      <c r="AM2107" s="53" t="str">
        <f>IF(AK2107="","",WORKDAY(AK2107,5,FESTIVOS_CO!A:A))</f>
        <v/>
      </c>
      <c r="AN2107" s="37"/>
      <c r="AO2107" s="37"/>
      <c r="AP2107" s="54" t="str">
        <f t="shared" ca="1" si="402"/>
        <v>NO APLICA</v>
      </c>
      <c r="AQ2107" s="36"/>
      <c r="AR2107" s="43"/>
      <c r="AS2107" s="37"/>
      <c r="AT2107" s="36"/>
      <c r="AU2107" s="37"/>
      <c r="AV2107" s="36"/>
      <c r="AW2107" s="36"/>
      <c r="AX2107" s="37"/>
      <c r="AY2107" s="140" t="str">
        <f>IF(AU2107="","",WORKDAY(AU2107,5,FESTIVOS_CO!A:A))</f>
        <v/>
      </c>
      <c r="AZ2107" s="54" t="str">
        <f t="shared" ca="1" si="399"/>
        <v>NO APLICA</v>
      </c>
      <c r="BA2107" s="55" t="str">
        <f>IF(AX2107="","",WORKDAY(AX2107,5,FESTIVOS_CO!A:A))</f>
        <v/>
      </c>
      <c r="BB2107" s="39"/>
      <c r="BC2107" s="40"/>
      <c r="BD2107" s="40"/>
      <c r="BE2107" s="56" t="str">
        <f t="shared" ca="1" si="400"/>
        <v>NO APLICA</v>
      </c>
      <c r="BF2107" s="37"/>
      <c r="BG2107" s="45"/>
      <c r="BH2107" s="37"/>
      <c r="BI2107" s="36"/>
      <c r="BJ2107" s="37"/>
      <c r="BK2107" s="36"/>
      <c r="BL2107" s="36"/>
      <c r="BM2107" s="53" t="str">
        <f>IF(BJ2107="","",WORKDAY(BJ2107,5,FESTIVOS_CO!A:A))</f>
        <v/>
      </c>
      <c r="BN2107" s="57" t="str">
        <f t="shared" ca="1" si="410"/>
        <v>PENDIENTE HACER AVISO</v>
      </c>
      <c r="BO2107" s="54" t="str">
        <f t="shared" ca="1" si="403"/>
        <v>EN TRÁMITE NOTIF. POR AVISO</v>
      </c>
      <c r="BP2107" s="37"/>
      <c r="BQ2107" s="53" t="str">
        <f>IF(BP2107="","",WORKDAY(BP2107,5,FESTIVOS_CO!A:A))</f>
        <v/>
      </c>
      <c r="BR2107" s="37"/>
      <c r="BS2107" s="36"/>
      <c r="BT2107" s="38"/>
      <c r="BU2107" s="58" t="e">
        <f>VLOOKUP(BT2107,Hoja2!$C:$D,2,0)</f>
        <v>#N/A</v>
      </c>
      <c r="BV2107" s="80" t="str">
        <f>IF(
AND(AO2107="",BD2107="",BQ2107=""),
"EN PROCESO NOTIFICACION / COMUNICACION",
IF(
BT2107="",
"NO APLICA",
IF(
BU2107=60,
IF(AO2107&lt;&gt;"",AO2107,IF(BD2107&lt;&gt;"",BD2107,BQ2107))+60,
WORKDAY(
IF(AO2107&lt;&gt;"",AO2107,IF(BD2107&lt;&gt;"",BD2107,BQ2107)),
BU2107,
FESTIVOS_CO!A:A
)
)
))</f>
        <v>EN PROCESO NOTIFICACION / COMUNICACION</v>
      </c>
      <c r="BW2107" s="44"/>
      <c r="BX2107" s="53"/>
      <c r="BY2107" s="45"/>
      <c r="BZ2107" s="37"/>
      <c r="CA2107" s="54" t="str">
        <f t="shared" si="404"/>
        <v>PENDIENTE EJECUTORIA</v>
      </c>
      <c r="CB2107" s="59" t="str">
        <f t="shared" si="401"/>
        <v/>
      </c>
      <c r="CC2107" s="36"/>
      <c r="CD2107" s="40"/>
      <c r="CE2107" s="46"/>
      <c r="CF2107" s="40"/>
      <c r="CG2107" s="40"/>
      <c r="CH2107" s="40"/>
      <c r="CI2107" s="36"/>
      <c r="CJ2107" s="47"/>
      <c r="CK2107" s="40"/>
      <c r="CL2107" s="40"/>
      <c r="CM2107" s="40"/>
      <c r="CN2107" s="40"/>
    </row>
    <row r="2108" spans="1:92" ht="42.75" hidden="1">
      <c r="A2108" s="49" t="str">
        <f t="shared" si="405"/>
        <v>SIN GESTIÓN</v>
      </c>
      <c r="B2108" s="58"/>
      <c r="C2108" s="37"/>
      <c r="D2108" s="37"/>
      <c r="E2108" s="49" t="str">
        <f t="shared" si="406"/>
        <v>PENDIENTE NOTIFICACIÓN</v>
      </c>
      <c r="F2108" s="141" t="str">
        <f t="shared" si="407"/>
        <v>PENDIENTE NOTIFICACIÓN</v>
      </c>
      <c r="G2108" s="49" t="str">
        <f t="shared" si="408"/>
        <v/>
      </c>
      <c r="H2108" s="51" t="str">
        <f ca="1">IF(
L2108="",
"",
IF(
NETWORKDAYS(L2108,IF(M2108&lt;&gt;"",M2108,TODAY()),FESTIVOS_CO!A:A)&gt;2,
"VENCIDO",
IF(
NETWORKDAYS(L2108,IF(M2108&lt;&gt;"",M2108,TODAY()),FESTIVOS_CO!A:A)=2,
"ALERTA",
"A TIEMPO"
)))</f>
        <v/>
      </c>
      <c r="I2108" s="40"/>
      <c r="J2108" s="36"/>
      <c r="K2108" s="37"/>
      <c r="L2108" s="50"/>
      <c r="M2108" s="37"/>
      <c r="N2108" s="52"/>
      <c r="O2108" s="52"/>
      <c r="P2108" s="36"/>
      <c r="Q2108" s="36"/>
      <c r="R2108" s="40"/>
      <c r="S2108" s="36"/>
      <c r="T2108" s="40"/>
      <c r="U2108" s="40"/>
      <c r="V2108" s="81"/>
      <c r="W2108" s="40"/>
      <c r="X2108" s="40"/>
      <c r="Y2108" s="40"/>
      <c r="Z2108" s="38" t="str">
        <f>IFERROR(VLOOKUP(Y2108,DIRECTORIO!A:B,2,FALSE),"")</f>
        <v/>
      </c>
      <c r="AA2108" s="40"/>
      <c r="AB2108" s="40"/>
      <c r="AC2108" s="40"/>
      <c r="AD2108" s="40"/>
      <c r="AE2108" s="40"/>
      <c r="AF2108" s="40"/>
      <c r="AG2108" s="41" t="s">
        <v>109</v>
      </c>
      <c r="AH2108" s="42"/>
      <c r="AI2108" s="54" t="str">
        <f t="shared" ca="1" si="409"/>
        <v>PENDIENTE NOTIFICACIÓN ELECTRÓNICA</v>
      </c>
      <c r="AJ2108" s="37"/>
      <c r="AK2108" s="37"/>
      <c r="AL2108" s="37"/>
      <c r="AM2108" s="53" t="str">
        <f>IF(AK2108="","",WORKDAY(AK2108,5,FESTIVOS_CO!A:A))</f>
        <v/>
      </c>
      <c r="AN2108" s="37"/>
      <c r="AO2108" s="37"/>
      <c r="AP2108" s="54" t="str">
        <f t="shared" ca="1" si="402"/>
        <v>NO APLICA</v>
      </c>
      <c r="AQ2108" s="36"/>
      <c r="AR2108" s="43"/>
      <c r="AS2108" s="37"/>
      <c r="AT2108" s="36"/>
      <c r="AU2108" s="37"/>
      <c r="AV2108" s="36"/>
      <c r="AW2108" s="36"/>
      <c r="AX2108" s="37"/>
      <c r="AY2108" s="140" t="str">
        <f>IF(AU2108="","",WORKDAY(AU2108,5,FESTIVOS_CO!A:A))</f>
        <v/>
      </c>
      <c r="AZ2108" s="54" t="str">
        <f t="shared" ca="1" si="399"/>
        <v>NO APLICA</v>
      </c>
      <c r="BA2108" s="55" t="str">
        <f>IF(AX2108="","",WORKDAY(AX2108,5,FESTIVOS_CO!A:A))</f>
        <v/>
      </c>
      <c r="BB2108" s="39"/>
      <c r="BC2108" s="40"/>
      <c r="BD2108" s="40"/>
      <c r="BE2108" s="56" t="str">
        <f t="shared" ca="1" si="400"/>
        <v>NO APLICA</v>
      </c>
      <c r="BF2108" s="37"/>
      <c r="BG2108" s="45"/>
      <c r="BH2108" s="37"/>
      <c r="BI2108" s="36"/>
      <c r="BJ2108" s="37"/>
      <c r="BK2108" s="36"/>
      <c r="BL2108" s="36"/>
      <c r="BM2108" s="53" t="str">
        <f>IF(BJ2108="","",WORKDAY(BJ2108,5,FESTIVOS_CO!A:A))</f>
        <v/>
      </c>
      <c r="BN2108" s="57" t="str">
        <f t="shared" ca="1" si="410"/>
        <v>PENDIENTE HACER AVISO</v>
      </c>
      <c r="BO2108" s="54" t="str">
        <f t="shared" ca="1" si="403"/>
        <v>EN TRÁMITE NOTIF. POR AVISO</v>
      </c>
      <c r="BP2108" s="37"/>
      <c r="BQ2108" s="53" t="str">
        <f>IF(BP2108="","",WORKDAY(BP2108,5,FESTIVOS_CO!A:A))</f>
        <v/>
      </c>
      <c r="BR2108" s="37"/>
      <c r="BS2108" s="36"/>
      <c r="BT2108" s="38"/>
      <c r="BU2108" s="58" t="e">
        <f>VLOOKUP(BT2108,Hoja2!$C:$D,2,0)</f>
        <v>#N/A</v>
      </c>
      <c r="BV2108" s="80" t="str">
        <f>IF(
AND(AO2108="",BD2108="",BQ2108=""),
"EN PROCESO NOTIFICACION / COMUNICACION",
IF(
BT2108="",
"NO APLICA",
IF(
BU2108=60,
IF(AO2108&lt;&gt;"",AO2108,IF(BD2108&lt;&gt;"",BD2108,BQ2108))+60,
WORKDAY(
IF(AO2108&lt;&gt;"",AO2108,IF(BD2108&lt;&gt;"",BD2108,BQ2108)),
BU2108,
FESTIVOS_CO!A:A
)
)
))</f>
        <v>EN PROCESO NOTIFICACION / COMUNICACION</v>
      </c>
      <c r="BW2108" s="44"/>
      <c r="BX2108" s="53"/>
      <c r="BY2108" s="45"/>
      <c r="BZ2108" s="37"/>
      <c r="CA2108" s="54" t="str">
        <f t="shared" si="404"/>
        <v>PENDIENTE EJECUTORIA</v>
      </c>
      <c r="CB2108" s="59" t="str">
        <f t="shared" si="401"/>
        <v/>
      </c>
      <c r="CC2108" s="36"/>
      <c r="CD2108" s="40"/>
      <c r="CE2108" s="46"/>
      <c r="CF2108" s="40"/>
      <c r="CG2108" s="40"/>
      <c r="CH2108" s="40"/>
      <c r="CI2108" s="36"/>
      <c r="CJ2108" s="47"/>
      <c r="CK2108" s="40"/>
      <c r="CL2108" s="40"/>
      <c r="CM2108" s="40"/>
      <c r="CN2108" s="40"/>
    </row>
    <row r="2109" spans="1:92" ht="42.75" hidden="1">
      <c r="A2109" s="49" t="str">
        <f t="shared" si="405"/>
        <v>SIN GESTIÓN</v>
      </c>
      <c r="B2109" s="58"/>
      <c r="C2109" s="37"/>
      <c r="D2109" s="37"/>
      <c r="E2109" s="49" t="str">
        <f t="shared" si="406"/>
        <v>PENDIENTE NOTIFICACIÓN</v>
      </c>
      <c r="F2109" s="141" t="str">
        <f t="shared" si="407"/>
        <v>PENDIENTE NOTIFICACIÓN</v>
      </c>
      <c r="G2109" s="49" t="str">
        <f t="shared" si="408"/>
        <v/>
      </c>
      <c r="H2109" s="51" t="str">
        <f ca="1">IF(
L2109="",
"",
IF(
NETWORKDAYS(L2109,IF(M2109&lt;&gt;"",M2109,TODAY()),FESTIVOS_CO!A:A)&gt;2,
"VENCIDO",
IF(
NETWORKDAYS(L2109,IF(M2109&lt;&gt;"",M2109,TODAY()),FESTIVOS_CO!A:A)=2,
"ALERTA",
"A TIEMPO"
)))</f>
        <v/>
      </c>
      <c r="I2109" s="40"/>
      <c r="J2109" s="36"/>
      <c r="K2109" s="37"/>
      <c r="L2109" s="50"/>
      <c r="M2109" s="37"/>
      <c r="N2109" s="52"/>
      <c r="O2109" s="52"/>
      <c r="P2109" s="36"/>
      <c r="Q2109" s="36"/>
      <c r="R2109" s="40"/>
      <c r="S2109" s="36"/>
      <c r="T2109" s="40"/>
      <c r="U2109" s="40"/>
      <c r="V2109" s="81"/>
      <c r="W2109" s="40"/>
      <c r="X2109" s="40"/>
      <c r="Y2109" s="40"/>
      <c r="Z2109" s="38" t="str">
        <f>IFERROR(VLOOKUP(Y2109,DIRECTORIO!A:B,2,FALSE),"")</f>
        <v/>
      </c>
      <c r="AA2109" s="40"/>
      <c r="AB2109" s="40"/>
      <c r="AC2109" s="40"/>
      <c r="AD2109" s="40"/>
      <c r="AE2109" s="40"/>
      <c r="AF2109" s="40"/>
      <c r="AG2109" s="41" t="s">
        <v>109</v>
      </c>
      <c r="AH2109" s="42"/>
      <c r="AI2109" s="54" t="str">
        <f t="shared" ca="1" si="409"/>
        <v>PENDIENTE NOTIFICACIÓN ELECTRÓNICA</v>
      </c>
      <c r="AJ2109" s="37"/>
      <c r="AK2109" s="37"/>
      <c r="AL2109" s="37"/>
      <c r="AM2109" s="53" t="str">
        <f>IF(AK2109="","",WORKDAY(AK2109,5,FESTIVOS_CO!A:A))</f>
        <v/>
      </c>
      <c r="AN2109" s="37"/>
      <c r="AO2109" s="37"/>
      <c r="AP2109" s="54" t="str">
        <f t="shared" ca="1" si="402"/>
        <v>NO APLICA</v>
      </c>
      <c r="AQ2109" s="36"/>
      <c r="AR2109" s="43"/>
      <c r="AS2109" s="37"/>
      <c r="AT2109" s="36"/>
      <c r="AU2109" s="37"/>
      <c r="AV2109" s="36"/>
      <c r="AW2109" s="36"/>
      <c r="AX2109" s="37"/>
      <c r="AY2109" s="140" t="str">
        <f>IF(AU2109="","",WORKDAY(AU2109,5,FESTIVOS_CO!A:A))</f>
        <v/>
      </c>
      <c r="AZ2109" s="54" t="str">
        <f t="shared" ca="1" si="399"/>
        <v>NO APLICA</v>
      </c>
      <c r="BA2109" s="55" t="str">
        <f>IF(AX2109="","",WORKDAY(AX2109,5,FESTIVOS_CO!A:A))</f>
        <v/>
      </c>
      <c r="BB2109" s="39"/>
      <c r="BC2109" s="40"/>
      <c r="BD2109" s="40"/>
      <c r="BE2109" s="56" t="str">
        <f t="shared" ca="1" si="400"/>
        <v>NO APLICA</v>
      </c>
      <c r="BF2109" s="37"/>
      <c r="BG2109" s="45"/>
      <c r="BH2109" s="37"/>
      <c r="BI2109" s="36"/>
      <c r="BJ2109" s="37"/>
      <c r="BK2109" s="36"/>
      <c r="BL2109" s="36"/>
      <c r="BM2109" s="53" t="str">
        <f>IF(BJ2109="","",WORKDAY(BJ2109,5,FESTIVOS_CO!A:A))</f>
        <v/>
      </c>
      <c r="BN2109" s="57" t="str">
        <f t="shared" ca="1" si="410"/>
        <v>PENDIENTE HACER AVISO</v>
      </c>
      <c r="BO2109" s="54" t="str">
        <f t="shared" ca="1" si="403"/>
        <v>EN TRÁMITE NOTIF. POR AVISO</v>
      </c>
      <c r="BP2109" s="37"/>
      <c r="BQ2109" s="53" t="str">
        <f>IF(BP2109="","",WORKDAY(BP2109,5,FESTIVOS_CO!A:A))</f>
        <v/>
      </c>
      <c r="BR2109" s="37"/>
      <c r="BS2109" s="36"/>
      <c r="BT2109" s="38"/>
      <c r="BU2109" s="58" t="e">
        <f>VLOOKUP(BT2109,Hoja2!$C:$D,2,0)</f>
        <v>#N/A</v>
      </c>
      <c r="BV2109" s="80" t="str">
        <f>IF(
AND(AO2109="",BD2109="",BQ2109=""),
"EN PROCESO NOTIFICACION / COMUNICACION",
IF(
BT2109="",
"NO APLICA",
IF(
BU2109=60,
IF(AO2109&lt;&gt;"",AO2109,IF(BD2109&lt;&gt;"",BD2109,BQ2109))+60,
WORKDAY(
IF(AO2109&lt;&gt;"",AO2109,IF(BD2109&lt;&gt;"",BD2109,BQ2109)),
BU2109,
FESTIVOS_CO!A:A
)
)
))</f>
        <v>EN PROCESO NOTIFICACION / COMUNICACION</v>
      </c>
      <c r="BW2109" s="44"/>
      <c r="BX2109" s="53"/>
      <c r="BY2109" s="45"/>
      <c r="BZ2109" s="37"/>
      <c r="CA2109" s="54" t="str">
        <f t="shared" si="404"/>
        <v>PENDIENTE EJECUTORIA</v>
      </c>
      <c r="CB2109" s="59" t="str">
        <f t="shared" si="401"/>
        <v/>
      </c>
      <c r="CC2109" s="36"/>
      <c r="CD2109" s="40"/>
      <c r="CE2109" s="46"/>
      <c r="CF2109" s="40"/>
      <c r="CG2109" s="40"/>
      <c r="CH2109" s="40"/>
      <c r="CI2109" s="36"/>
      <c r="CJ2109" s="47"/>
      <c r="CK2109" s="40"/>
      <c r="CL2109" s="40"/>
      <c r="CM2109" s="40"/>
      <c r="CN2109" s="40"/>
    </row>
    <row r="2110" spans="1:92" ht="42.75" hidden="1">
      <c r="A2110" s="49" t="str">
        <f t="shared" si="405"/>
        <v>SIN GESTIÓN</v>
      </c>
      <c r="B2110" s="58"/>
      <c r="C2110" s="37"/>
      <c r="D2110" s="37"/>
      <c r="E2110" s="49" t="str">
        <f t="shared" si="406"/>
        <v>PENDIENTE NOTIFICACIÓN</v>
      </c>
      <c r="F2110" s="141" t="str">
        <f t="shared" si="407"/>
        <v>PENDIENTE NOTIFICACIÓN</v>
      </c>
      <c r="G2110" s="49" t="str">
        <f t="shared" si="408"/>
        <v/>
      </c>
      <c r="H2110" s="51" t="str">
        <f ca="1">IF(
L2110="",
"",
IF(
NETWORKDAYS(L2110,IF(M2110&lt;&gt;"",M2110,TODAY()),FESTIVOS_CO!A:A)&gt;2,
"VENCIDO",
IF(
NETWORKDAYS(L2110,IF(M2110&lt;&gt;"",M2110,TODAY()),FESTIVOS_CO!A:A)=2,
"ALERTA",
"A TIEMPO"
)))</f>
        <v/>
      </c>
      <c r="I2110" s="40"/>
      <c r="J2110" s="36"/>
      <c r="K2110" s="37"/>
      <c r="L2110" s="50"/>
      <c r="M2110" s="37"/>
      <c r="N2110" s="52"/>
      <c r="O2110" s="52"/>
      <c r="P2110" s="36"/>
      <c r="Q2110" s="36"/>
      <c r="R2110" s="40"/>
      <c r="S2110" s="36"/>
      <c r="T2110" s="40"/>
      <c r="U2110" s="40"/>
      <c r="V2110" s="81"/>
      <c r="W2110" s="40"/>
      <c r="X2110" s="40"/>
      <c r="Y2110" s="40"/>
      <c r="Z2110" s="38" t="str">
        <f>IFERROR(VLOOKUP(Y2110,DIRECTORIO!A:B,2,FALSE),"")</f>
        <v/>
      </c>
      <c r="AA2110" s="40"/>
      <c r="AB2110" s="40"/>
      <c r="AC2110" s="40"/>
      <c r="AD2110" s="40"/>
      <c r="AE2110" s="40"/>
      <c r="AF2110" s="40"/>
      <c r="AG2110" s="41" t="s">
        <v>109</v>
      </c>
      <c r="AH2110" s="42"/>
      <c r="AI2110" s="54" t="str">
        <f t="shared" ca="1" si="409"/>
        <v>PENDIENTE NOTIFICACIÓN ELECTRÓNICA</v>
      </c>
      <c r="AJ2110" s="37"/>
      <c r="AK2110" s="37"/>
      <c r="AL2110" s="37"/>
      <c r="AM2110" s="53" t="str">
        <f>IF(AK2110="","",WORKDAY(AK2110,5,FESTIVOS_CO!A:A))</f>
        <v/>
      </c>
      <c r="AN2110" s="37"/>
      <c r="AO2110" s="37"/>
      <c r="AP2110" s="54" t="str">
        <f t="shared" ca="1" si="402"/>
        <v>NO APLICA</v>
      </c>
      <c r="AQ2110" s="36"/>
      <c r="AR2110" s="43"/>
      <c r="AS2110" s="37"/>
      <c r="AT2110" s="36"/>
      <c r="AU2110" s="37"/>
      <c r="AV2110" s="36"/>
      <c r="AW2110" s="36"/>
      <c r="AX2110" s="37"/>
      <c r="AY2110" s="140" t="str">
        <f>IF(AU2110="","",WORKDAY(AU2110,5,FESTIVOS_CO!A:A))</f>
        <v/>
      </c>
      <c r="AZ2110" s="54" t="str">
        <f t="shared" ca="1" si="399"/>
        <v>NO APLICA</v>
      </c>
      <c r="BA2110" s="55" t="str">
        <f>IF(AX2110="","",WORKDAY(AX2110,5,FESTIVOS_CO!A:A))</f>
        <v/>
      </c>
      <c r="BB2110" s="39"/>
      <c r="BC2110" s="40"/>
      <c r="BD2110" s="40"/>
      <c r="BE2110" s="56" t="str">
        <f t="shared" ca="1" si="400"/>
        <v>NO APLICA</v>
      </c>
      <c r="BF2110" s="37"/>
      <c r="BG2110" s="45"/>
      <c r="BH2110" s="37"/>
      <c r="BI2110" s="36"/>
      <c r="BJ2110" s="37"/>
      <c r="BK2110" s="36"/>
      <c r="BL2110" s="36"/>
      <c r="BM2110" s="53" t="str">
        <f>IF(BJ2110="","",WORKDAY(BJ2110,5,FESTIVOS_CO!A:A))</f>
        <v/>
      </c>
      <c r="BN2110" s="57" t="str">
        <f t="shared" ca="1" si="410"/>
        <v>PENDIENTE HACER AVISO</v>
      </c>
      <c r="BO2110" s="54" t="str">
        <f t="shared" ca="1" si="403"/>
        <v>EN TRÁMITE NOTIF. POR AVISO</v>
      </c>
      <c r="BP2110" s="37"/>
      <c r="BQ2110" s="53" t="str">
        <f>IF(BP2110="","",WORKDAY(BP2110,5,FESTIVOS_CO!A:A))</f>
        <v/>
      </c>
      <c r="BR2110" s="37"/>
      <c r="BS2110" s="36"/>
      <c r="BT2110" s="38"/>
      <c r="BU2110" s="58" t="e">
        <f>VLOOKUP(BT2110,Hoja2!$C:$D,2,0)</f>
        <v>#N/A</v>
      </c>
      <c r="BV2110" s="80" t="str">
        <f>IF(
AND(AO2110="",BD2110="",BQ2110=""),
"EN PROCESO NOTIFICACION / COMUNICACION",
IF(
BT2110="",
"NO APLICA",
IF(
BU2110=60,
IF(AO2110&lt;&gt;"",AO2110,IF(BD2110&lt;&gt;"",BD2110,BQ2110))+60,
WORKDAY(
IF(AO2110&lt;&gt;"",AO2110,IF(BD2110&lt;&gt;"",BD2110,BQ2110)),
BU2110,
FESTIVOS_CO!A:A
)
)
))</f>
        <v>EN PROCESO NOTIFICACION / COMUNICACION</v>
      </c>
      <c r="BW2110" s="44"/>
      <c r="BX2110" s="53"/>
      <c r="BY2110" s="45"/>
      <c r="BZ2110" s="37"/>
      <c r="CA2110" s="54" t="str">
        <f t="shared" si="404"/>
        <v>PENDIENTE EJECUTORIA</v>
      </c>
      <c r="CB2110" s="59" t="str">
        <f t="shared" si="401"/>
        <v/>
      </c>
      <c r="CC2110" s="36"/>
      <c r="CD2110" s="40"/>
      <c r="CE2110" s="46"/>
      <c r="CF2110" s="40"/>
      <c r="CG2110" s="40"/>
      <c r="CH2110" s="40"/>
      <c r="CI2110" s="36"/>
      <c r="CJ2110" s="47"/>
      <c r="CK2110" s="40"/>
      <c r="CL2110" s="40"/>
      <c r="CM2110" s="40"/>
      <c r="CN2110" s="40"/>
    </row>
    <row r="2111" spans="1:92" ht="42.75" hidden="1">
      <c r="A2111" s="49" t="str">
        <f t="shared" si="405"/>
        <v>SIN GESTIÓN</v>
      </c>
      <c r="B2111" s="58"/>
      <c r="C2111" s="37"/>
      <c r="D2111" s="37"/>
      <c r="E2111" s="49" t="str">
        <f t="shared" si="406"/>
        <v>PENDIENTE NOTIFICACIÓN</v>
      </c>
      <c r="F2111" s="141" t="str">
        <f t="shared" si="407"/>
        <v>PENDIENTE NOTIFICACIÓN</v>
      </c>
      <c r="G2111" s="49" t="str">
        <f t="shared" si="408"/>
        <v/>
      </c>
      <c r="H2111" s="51" t="str">
        <f ca="1">IF(
L2111="",
"",
IF(
NETWORKDAYS(L2111,IF(M2111&lt;&gt;"",M2111,TODAY()),FESTIVOS_CO!A:A)&gt;2,
"VENCIDO",
IF(
NETWORKDAYS(L2111,IF(M2111&lt;&gt;"",M2111,TODAY()),FESTIVOS_CO!A:A)=2,
"ALERTA",
"A TIEMPO"
)))</f>
        <v/>
      </c>
      <c r="I2111" s="40"/>
      <c r="J2111" s="36"/>
      <c r="K2111" s="37"/>
      <c r="L2111" s="50"/>
      <c r="M2111" s="37"/>
      <c r="N2111" s="52"/>
      <c r="O2111" s="52"/>
      <c r="P2111" s="36"/>
      <c r="Q2111" s="36"/>
      <c r="R2111" s="40"/>
      <c r="S2111" s="36"/>
      <c r="T2111" s="40"/>
      <c r="U2111" s="40"/>
      <c r="V2111" s="81"/>
      <c r="W2111" s="40"/>
      <c r="X2111" s="40"/>
      <c r="Y2111" s="40"/>
      <c r="Z2111" s="38" t="str">
        <f>IFERROR(VLOOKUP(Y2111,DIRECTORIO!A:B,2,FALSE),"")</f>
        <v/>
      </c>
      <c r="AA2111" s="40"/>
      <c r="AB2111" s="40"/>
      <c r="AC2111" s="40"/>
      <c r="AD2111" s="40"/>
      <c r="AE2111" s="40"/>
      <c r="AF2111" s="40"/>
      <c r="AG2111" s="41" t="s">
        <v>109</v>
      </c>
      <c r="AH2111" s="42"/>
      <c r="AI2111" s="54" t="str">
        <f t="shared" ca="1" si="409"/>
        <v>PENDIENTE NOTIFICACIÓN ELECTRÓNICA</v>
      </c>
      <c r="AJ2111" s="37"/>
      <c r="AK2111" s="37"/>
      <c r="AL2111" s="37"/>
      <c r="AM2111" s="53" t="str">
        <f>IF(AK2111="","",WORKDAY(AK2111,5,FESTIVOS_CO!A:A))</f>
        <v/>
      </c>
      <c r="AN2111" s="37"/>
      <c r="AO2111" s="37"/>
      <c r="AP2111" s="54" t="str">
        <f t="shared" ca="1" si="402"/>
        <v>NO APLICA</v>
      </c>
      <c r="AQ2111" s="36"/>
      <c r="AR2111" s="43"/>
      <c r="AS2111" s="37"/>
      <c r="AT2111" s="36"/>
      <c r="AU2111" s="37"/>
      <c r="AV2111" s="36"/>
      <c r="AW2111" s="36"/>
      <c r="AX2111" s="37"/>
      <c r="AY2111" s="140" t="str">
        <f>IF(AU2111="","",WORKDAY(AU2111,5,FESTIVOS_CO!A:A))</f>
        <v/>
      </c>
      <c r="AZ2111" s="54" t="str">
        <f t="shared" ca="1" si="399"/>
        <v>NO APLICA</v>
      </c>
      <c r="BA2111" s="55" t="str">
        <f>IF(AX2111="","",WORKDAY(AX2111,5,FESTIVOS_CO!A:A))</f>
        <v/>
      </c>
      <c r="BB2111" s="39"/>
      <c r="BC2111" s="40"/>
      <c r="BD2111" s="40"/>
      <c r="BE2111" s="56" t="str">
        <f t="shared" ca="1" si="400"/>
        <v>NO APLICA</v>
      </c>
      <c r="BF2111" s="37"/>
      <c r="BG2111" s="45"/>
      <c r="BH2111" s="37"/>
      <c r="BI2111" s="36"/>
      <c r="BJ2111" s="37"/>
      <c r="BK2111" s="36"/>
      <c r="BL2111" s="36"/>
      <c r="BM2111" s="53" t="str">
        <f>IF(BJ2111="","",WORKDAY(BJ2111,5,FESTIVOS_CO!A:A))</f>
        <v/>
      </c>
      <c r="BN2111" s="57" t="str">
        <f t="shared" ca="1" si="410"/>
        <v>PENDIENTE HACER AVISO</v>
      </c>
      <c r="BO2111" s="54" t="str">
        <f t="shared" ca="1" si="403"/>
        <v>EN TRÁMITE NOTIF. POR AVISO</v>
      </c>
      <c r="BP2111" s="37"/>
      <c r="BQ2111" s="53" t="str">
        <f>IF(BP2111="","",WORKDAY(BP2111,5,FESTIVOS_CO!A:A))</f>
        <v/>
      </c>
      <c r="BR2111" s="37"/>
      <c r="BS2111" s="36"/>
      <c r="BT2111" s="38"/>
      <c r="BU2111" s="58" t="e">
        <f>VLOOKUP(BT2111,Hoja2!$C:$D,2,0)</f>
        <v>#N/A</v>
      </c>
      <c r="BV2111" s="80" t="str">
        <f>IF(
AND(AO2111="",BD2111="",BQ2111=""),
"EN PROCESO NOTIFICACION / COMUNICACION",
IF(
BT2111="",
"NO APLICA",
IF(
BU2111=60,
IF(AO2111&lt;&gt;"",AO2111,IF(BD2111&lt;&gt;"",BD2111,BQ2111))+60,
WORKDAY(
IF(AO2111&lt;&gt;"",AO2111,IF(BD2111&lt;&gt;"",BD2111,BQ2111)),
BU2111,
FESTIVOS_CO!A:A
)
)
))</f>
        <v>EN PROCESO NOTIFICACION / COMUNICACION</v>
      </c>
      <c r="BW2111" s="44"/>
      <c r="BX2111" s="53"/>
      <c r="BY2111" s="45"/>
      <c r="BZ2111" s="37"/>
      <c r="CA2111" s="54" t="str">
        <f t="shared" si="404"/>
        <v>PENDIENTE EJECUTORIA</v>
      </c>
      <c r="CB2111" s="59" t="str">
        <f t="shared" si="401"/>
        <v/>
      </c>
      <c r="CC2111" s="36"/>
      <c r="CD2111" s="40"/>
      <c r="CE2111" s="46"/>
      <c r="CF2111" s="40"/>
      <c r="CG2111" s="40"/>
      <c r="CH2111" s="40"/>
      <c r="CI2111" s="36"/>
      <c r="CJ2111" s="47"/>
      <c r="CK2111" s="40"/>
      <c r="CL2111" s="40"/>
      <c r="CM2111" s="40"/>
      <c r="CN2111" s="40"/>
    </row>
    <row r="2112" spans="1:92" ht="42.75" hidden="1">
      <c r="A2112" s="49" t="str">
        <f t="shared" si="405"/>
        <v>SIN GESTIÓN</v>
      </c>
      <c r="B2112" s="58"/>
      <c r="C2112" s="37"/>
      <c r="D2112" s="37"/>
      <c r="E2112" s="49" t="str">
        <f t="shared" si="406"/>
        <v>PENDIENTE NOTIFICACIÓN</v>
      </c>
      <c r="F2112" s="141" t="str">
        <f t="shared" si="407"/>
        <v>PENDIENTE NOTIFICACIÓN</v>
      </c>
      <c r="G2112" s="49" t="str">
        <f t="shared" si="408"/>
        <v/>
      </c>
      <c r="H2112" s="51" t="str">
        <f ca="1">IF(
L2112="",
"",
IF(
NETWORKDAYS(L2112,IF(M2112&lt;&gt;"",M2112,TODAY()),FESTIVOS_CO!A:A)&gt;2,
"VENCIDO",
IF(
NETWORKDAYS(L2112,IF(M2112&lt;&gt;"",M2112,TODAY()),FESTIVOS_CO!A:A)=2,
"ALERTA",
"A TIEMPO"
)))</f>
        <v/>
      </c>
      <c r="I2112" s="40"/>
      <c r="J2112" s="36"/>
      <c r="K2112" s="37"/>
      <c r="L2112" s="50"/>
      <c r="M2112" s="37"/>
      <c r="N2112" s="52"/>
      <c r="O2112" s="52"/>
      <c r="P2112" s="36"/>
      <c r="Q2112" s="36"/>
      <c r="R2112" s="40"/>
      <c r="S2112" s="36"/>
      <c r="T2112" s="40"/>
      <c r="U2112" s="40"/>
      <c r="V2112" s="81"/>
      <c r="W2112" s="40"/>
      <c r="X2112" s="40"/>
      <c r="Y2112" s="40"/>
      <c r="Z2112" s="38" t="str">
        <f>IFERROR(VLOOKUP(Y2112,DIRECTORIO!A:B,2,FALSE),"")</f>
        <v/>
      </c>
      <c r="AA2112" s="40"/>
      <c r="AB2112" s="40"/>
      <c r="AC2112" s="40"/>
      <c r="AD2112" s="40"/>
      <c r="AE2112" s="40"/>
      <c r="AF2112" s="40"/>
      <c r="AG2112" s="41" t="s">
        <v>109</v>
      </c>
      <c r="AH2112" s="42"/>
      <c r="AI2112" s="54" t="str">
        <f t="shared" ca="1" si="409"/>
        <v>PENDIENTE NOTIFICACIÓN ELECTRÓNICA</v>
      </c>
      <c r="AJ2112" s="37"/>
      <c r="AK2112" s="37"/>
      <c r="AL2112" s="37"/>
      <c r="AM2112" s="53" t="str">
        <f>IF(AK2112="","",WORKDAY(AK2112,5,FESTIVOS_CO!A:A))</f>
        <v/>
      </c>
      <c r="AN2112" s="37"/>
      <c r="AO2112" s="37"/>
      <c r="AP2112" s="54" t="str">
        <f t="shared" ca="1" si="402"/>
        <v>NO APLICA</v>
      </c>
      <c r="AQ2112" s="36"/>
      <c r="AR2112" s="43"/>
      <c r="AS2112" s="37"/>
      <c r="AT2112" s="36"/>
      <c r="AU2112" s="37"/>
      <c r="AV2112" s="36"/>
      <c r="AW2112" s="36"/>
      <c r="AX2112" s="37"/>
      <c r="AY2112" s="140" t="str">
        <f>IF(AU2112="","",WORKDAY(AU2112,5,FESTIVOS_CO!A:A))</f>
        <v/>
      </c>
      <c r="AZ2112" s="54" t="str">
        <f t="shared" ca="1" si="399"/>
        <v>NO APLICA</v>
      </c>
      <c r="BA2112" s="55" t="str">
        <f>IF(AX2112="","",WORKDAY(AX2112,5,FESTIVOS_CO!A:A))</f>
        <v/>
      </c>
      <c r="BB2112" s="39"/>
      <c r="BC2112" s="40"/>
      <c r="BD2112" s="40"/>
      <c r="BE2112" s="56" t="str">
        <f t="shared" ca="1" si="400"/>
        <v>NO APLICA</v>
      </c>
      <c r="BF2112" s="37"/>
      <c r="BG2112" s="45"/>
      <c r="BH2112" s="37"/>
      <c r="BI2112" s="36"/>
      <c r="BJ2112" s="37"/>
      <c r="BK2112" s="36"/>
      <c r="BL2112" s="36"/>
      <c r="BM2112" s="53" t="str">
        <f>IF(BJ2112="","",WORKDAY(BJ2112,5,FESTIVOS_CO!A:A))</f>
        <v/>
      </c>
      <c r="BN2112" s="57" t="str">
        <f t="shared" ca="1" si="410"/>
        <v>PENDIENTE HACER AVISO</v>
      </c>
      <c r="BO2112" s="54" t="str">
        <f t="shared" ca="1" si="403"/>
        <v>EN TRÁMITE NOTIF. POR AVISO</v>
      </c>
      <c r="BP2112" s="37"/>
      <c r="BQ2112" s="53" t="str">
        <f>IF(BP2112="","",WORKDAY(BP2112,5,FESTIVOS_CO!A:A))</f>
        <v/>
      </c>
      <c r="BR2112" s="37"/>
      <c r="BS2112" s="36"/>
      <c r="BT2112" s="38"/>
      <c r="BU2112" s="58" t="e">
        <f>VLOOKUP(BT2112,Hoja2!$C:$D,2,0)</f>
        <v>#N/A</v>
      </c>
      <c r="BV2112" s="80" t="str">
        <f>IF(
AND(AO2112="",BD2112="",BQ2112=""),
"EN PROCESO NOTIFICACION / COMUNICACION",
IF(
BT2112="",
"NO APLICA",
IF(
BU2112=60,
IF(AO2112&lt;&gt;"",AO2112,IF(BD2112&lt;&gt;"",BD2112,BQ2112))+60,
WORKDAY(
IF(AO2112&lt;&gt;"",AO2112,IF(BD2112&lt;&gt;"",BD2112,BQ2112)),
BU2112,
FESTIVOS_CO!A:A
)
)
))</f>
        <v>EN PROCESO NOTIFICACION / COMUNICACION</v>
      </c>
      <c r="BW2112" s="44"/>
      <c r="BX2112" s="53"/>
      <c r="BY2112" s="45"/>
      <c r="BZ2112" s="37"/>
      <c r="CA2112" s="54" t="str">
        <f t="shared" si="404"/>
        <v>PENDIENTE EJECUTORIA</v>
      </c>
      <c r="CB2112" s="59" t="str">
        <f t="shared" si="401"/>
        <v/>
      </c>
      <c r="CC2112" s="36"/>
      <c r="CD2112" s="40"/>
      <c r="CE2112" s="46"/>
      <c r="CF2112" s="40"/>
      <c r="CG2112" s="40"/>
      <c r="CH2112" s="40"/>
      <c r="CI2112" s="36"/>
      <c r="CJ2112" s="47"/>
      <c r="CK2112" s="40"/>
      <c r="CL2112" s="40"/>
      <c r="CM2112" s="40"/>
      <c r="CN2112" s="40"/>
    </row>
    <row r="2113" spans="1:92" ht="42.75" hidden="1">
      <c r="A2113" s="49" t="str">
        <f t="shared" si="405"/>
        <v>SIN GESTIÓN</v>
      </c>
      <c r="B2113" s="58"/>
      <c r="C2113" s="37"/>
      <c r="D2113" s="37"/>
      <c r="E2113" s="49" t="str">
        <f t="shared" si="406"/>
        <v>PENDIENTE NOTIFICACIÓN</v>
      </c>
      <c r="F2113" s="141" t="str">
        <f t="shared" si="407"/>
        <v>PENDIENTE NOTIFICACIÓN</v>
      </c>
      <c r="G2113" s="49" t="str">
        <f t="shared" si="408"/>
        <v/>
      </c>
      <c r="H2113" s="51" t="str">
        <f ca="1">IF(
L2113="",
"",
IF(
NETWORKDAYS(L2113,IF(M2113&lt;&gt;"",M2113,TODAY()),FESTIVOS_CO!A:A)&gt;2,
"VENCIDO",
IF(
NETWORKDAYS(L2113,IF(M2113&lt;&gt;"",M2113,TODAY()),FESTIVOS_CO!A:A)=2,
"ALERTA",
"A TIEMPO"
)))</f>
        <v/>
      </c>
      <c r="I2113" s="40"/>
      <c r="J2113" s="36"/>
      <c r="K2113" s="37"/>
      <c r="L2113" s="50"/>
      <c r="M2113" s="37"/>
      <c r="N2113" s="52"/>
      <c r="O2113" s="52"/>
      <c r="P2113" s="36"/>
      <c r="Q2113" s="36"/>
      <c r="R2113" s="40"/>
      <c r="S2113" s="36"/>
      <c r="T2113" s="40"/>
      <c r="U2113" s="40"/>
      <c r="V2113" s="81"/>
      <c r="W2113" s="40"/>
      <c r="X2113" s="40"/>
      <c r="Y2113" s="40"/>
      <c r="Z2113" s="38" t="str">
        <f>IFERROR(VLOOKUP(Y2113,DIRECTORIO!A:B,2,FALSE),"")</f>
        <v/>
      </c>
      <c r="AA2113" s="40"/>
      <c r="AB2113" s="40"/>
      <c r="AC2113" s="40"/>
      <c r="AD2113" s="40"/>
      <c r="AE2113" s="40"/>
      <c r="AF2113" s="40"/>
      <c r="AG2113" s="41" t="s">
        <v>109</v>
      </c>
      <c r="AH2113" s="42"/>
      <c r="AI2113" s="54" t="str">
        <f t="shared" ca="1" si="409"/>
        <v>PENDIENTE NOTIFICACIÓN ELECTRÓNICA</v>
      </c>
      <c r="AJ2113" s="37"/>
      <c r="AK2113" s="37"/>
      <c r="AL2113" s="37"/>
      <c r="AM2113" s="53" t="str">
        <f>IF(AK2113="","",WORKDAY(AK2113,5,FESTIVOS_CO!A:A))</f>
        <v/>
      </c>
      <c r="AN2113" s="37"/>
      <c r="AO2113" s="37"/>
      <c r="AP2113" s="54" t="str">
        <f t="shared" ca="1" si="402"/>
        <v>NO APLICA</v>
      </c>
      <c r="AQ2113" s="36"/>
      <c r="AR2113" s="43"/>
      <c r="AS2113" s="37"/>
      <c r="AT2113" s="36"/>
      <c r="AU2113" s="37"/>
      <c r="AV2113" s="36"/>
      <c r="AW2113" s="36"/>
      <c r="AX2113" s="37"/>
      <c r="AY2113" s="140" t="str">
        <f>IF(AU2113="","",WORKDAY(AU2113,5,FESTIVOS_CO!A:A))</f>
        <v/>
      </c>
      <c r="AZ2113" s="54" t="str">
        <f t="shared" ca="1" si="399"/>
        <v>NO APLICA</v>
      </c>
      <c r="BA2113" s="55" t="str">
        <f>IF(AX2113="","",WORKDAY(AX2113,5,FESTIVOS_CO!A:A))</f>
        <v/>
      </c>
      <c r="BB2113" s="39"/>
      <c r="BC2113" s="40"/>
      <c r="BD2113" s="40"/>
      <c r="BE2113" s="56" t="str">
        <f t="shared" ca="1" si="400"/>
        <v>NO APLICA</v>
      </c>
      <c r="BF2113" s="37"/>
      <c r="BG2113" s="45"/>
      <c r="BH2113" s="37"/>
      <c r="BI2113" s="36"/>
      <c r="BJ2113" s="37"/>
      <c r="BK2113" s="36"/>
      <c r="BL2113" s="36"/>
      <c r="BM2113" s="53" t="str">
        <f>IF(BJ2113="","",WORKDAY(BJ2113,5,FESTIVOS_CO!A:A))</f>
        <v/>
      </c>
      <c r="BN2113" s="57" t="str">
        <f t="shared" ca="1" si="410"/>
        <v>PENDIENTE HACER AVISO</v>
      </c>
      <c r="BO2113" s="54" t="str">
        <f t="shared" ca="1" si="403"/>
        <v>EN TRÁMITE NOTIF. POR AVISO</v>
      </c>
      <c r="BP2113" s="37"/>
      <c r="BQ2113" s="53" t="str">
        <f>IF(BP2113="","",WORKDAY(BP2113,5,FESTIVOS_CO!A:A))</f>
        <v/>
      </c>
      <c r="BR2113" s="37"/>
      <c r="BS2113" s="36"/>
      <c r="BT2113" s="38"/>
      <c r="BU2113" s="58" t="e">
        <f>VLOOKUP(BT2113,Hoja2!$C:$D,2,0)</f>
        <v>#N/A</v>
      </c>
      <c r="BV2113" s="80" t="str">
        <f>IF(
AND(AO2113="",BD2113="",BQ2113=""),
"EN PROCESO NOTIFICACION / COMUNICACION",
IF(
BT2113="",
"NO APLICA",
IF(
BU2113=60,
IF(AO2113&lt;&gt;"",AO2113,IF(BD2113&lt;&gt;"",BD2113,BQ2113))+60,
WORKDAY(
IF(AO2113&lt;&gt;"",AO2113,IF(BD2113&lt;&gt;"",BD2113,BQ2113)),
BU2113,
FESTIVOS_CO!A:A
)
)
))</f>
        <v>EN PROCESO NOTIFICACION / COMUNICACION</v>
      </c>
      <c r="BW2113" s="44"/>
      <c r="BX2113" s="53"/>
      <c r="BY2113" s="45"/>
      <c r="BZ2113" s="37"/>
      <c r="CA2113" s="54" t="str">
        <f t="shared" si="404"/>
        <v>PENDIENTE EJECUTORIA</v>
      </c>
      <c r="CB2113" s="59" t="str">
        <f t="shared" si="401"/>
        <v/>
      </c>
      <c r="CC2113" s="36"/>
      <c r="CD2113" s="40"/>
      <c r="CE2113" s="46"/>
      <c r="CF2113" s="40"/>
      <c r="CG2113" s="40"/>
      <c r="CH2113" s="40"/>
      <c r="CI2113" s="36"/>
      <c r="CJ2113" s="47"/>
      <c r="CK2113" s="40"/>
      <c r="CL2113" s="40"/>
      <c r="CM2113" s="40"/>
      <c r="CN2113" s="40"/>
    </row>
    <row r="2114" spans="1:92" ht="42.75" hidden="1">
      <c r="A2114" s="49" t="str">
        <f t="shared" si="405"/>
        <v>SIN GESTIÓN</v>
      </c>
      <c r="B2114" s="58"/>
      <c r="C2114" s="37"/>
      <c r="D2114" s="37"/>
      <c r="E2114" s="49" t="str">
        <f t="shared" si="406"/>
        <v>PENDIENTE NOTIFICACIÓN</v>
      </c>
      <c r="F2114" s="141" t="str">
        <f t="shared" si="407"/>
        <v>PENDIENTE NOTIFICACIÓN</v>
      </c>
      <c r="G2114" s="49" t="str">
        <f t="shared" si="408"/>
        <v/>
      </c>
      <c r="H2114" s="51" t="str">
        <f ca="1">IF(
L2114="",
"",
IF(
NETWORKDAYS(L2114,IF(M2114&lt;&gt;"",M2114,TODAY()),FESTIVOS_CO!A:A)&gt;2,
"VENCIDO",
IF(
NETWORKDAYS(L2114,IF(M2114&lt;&gt;"",M2114,TODAY()),FESTIVOS_CO!A:A)=2,
"ALERTA",
"A TIEMPO"
)))</f>
        <v/>
      </c>
      <c r="I2114" s="40"/>
      <c r="J2114" s="36"/>
      <c r="K2114" s="37"/>
      <c r="L2114" s="50"/>
      <c r="M2114" s="37"/>
      <c r="N2114" s="52"/>
      <c r="O2114" s="52"/>
      <c r="P2114" s="36"/>
      <c r="Q2114" s="36"/>
      <c r="R2114" s="40"/>
      <c r="S2114" s="36"/>
      <c r="T2114" s="40"/>
      <c r="U2114" s="40"/>
      <c r="V2114" s="81"/>
      <c r="W2114" s="40"/>
      <c r="X2114" s="40"/>
      <c r="Y2114" s="40"/>
      <c r="Z2114" s="38" t="str">
        <f>IFERROR(VLOOKUP(Y2114,DIRECTORIO!A:B,2,FALSE),"")</f>
        <v/>
      </c>
      <c r="AA2114" s="40"/>
      <c r="AB2114" s="40"/>
      <c r="AC2114" s="40"/>
      <c r="AD2114" s="40"/>
      <c r="AE2114" s="40"/>
      <c r="AF2114" s="40"/>
      <c r="AG2114" s="41" t="s">
        <v>109</v>
      </c>
      <c r="AH2114" s="42"/>
      <c r="AI2114" s="54" t="str">
        <f t="shared" ca="1" si="409"/>
        <v>PENDIENTE NOTIFICACIÓN ELECTRÓNICA</v>
      </c>
      <c r="AJ2114" s="37"/>
      <c r="AK2114" s="37"/>
      <c r="AL2114" s="37"/>
      <c r="AM2114" s="53" t="str">
        <f>IF(AK2114="","",WORKDAY(AK2114,5,FESTIVOS_CO!A:A))</f>
        <v/>
      </c>
      <c r="AN2114" s="37"/>
      <c r="AO2114" s="37"/>
      <c r="AP2114" s="54" t="str">
        <f t="shared" ca="1" si="402"/>
        <v>NO APLICA</v>
      </c>
      <c r="AQ2114" s="36"/>
      <c r="AR2114" s="43"/>
      <c r="AS2114" s="37"/>
      <c r="AT2114" s="36"/>
      <c r="AU2114" s="37"/>
      <c r="AV2114" s="36"/>
      <c r="AW2114" s="36"/>
      <c r="AX2114" s="37"/>
      <c r="AY2114" s="140" t="str">
        <f>IF(AU2114="","",WORKDAY(AU2114,5,FESTIVOS_CO!A:A))</f>
        <v/>
      </c>
      <c r="AZ2114" s="54" t="str">
        <f t="shared" ca="1" si="399"/>
        <v>NO APLICA</v>
      </c>
      <c r="BA2114" s="55" t="str">
        <f>IF(AX2114="","",WORKDAY(AX2114,5,FESTIVOS_CO!A:A))</f>
        <v/>
      </c>
      <c r="BB2114" s="39"/>
      <c r="BC2114" s="40"/>
      <c r="BD2114" s="40"/>
      <c r="BE2114" s="56" t="str">
        <f t="shared" ca="1" si="400"/>
        <v>NO APLICA</v>
      </c>
      <c r="BF2114" s="37"/>
      <c r="BG2114" s="45"/>
      <c r="BH2114" s="37"/>
      <c r="BI2114" s="36"/>
      <c r="BJ2114" s="37"/>
      <c r="BK2114" s="36"/>
      <c r="BL2114" s="36"/>
      <c r="BM2114" s="53" t="str">
        <f>IF(BJ2114="","",WORKDAY(BJ2114,5,FESTIVOS_CO!A:A))</f>
        <v/>
      </c>
      <c r="BN2114" s="57" t="str">
        <f t="shared" ca="1" si="410"/>
        <v>PENDIENTE HACER AVISO</v>
      </c>
      <c r="BO2114" s="54" t="str">
        <f t="shared" ca="1" si="403"/>
        <v>EN TRÁMITE NOTIF. POR AVISO</v>
      </c>
      <c r="BP2114" s="37"/>
      <c r="BQ2114" s="53" t="str">
        <f>IF(BP2114="","",WORKDAY(BP2114,5,FESTIVOS_CO!A:A))</f>
        <v/>
      </c>
      <c r="BR2114" s="37"/>
      <c r="BS2114" s="36"/>
      <c r="BT2114" s="38"/>
      <c r="BU2114" s="58" t="e">
        <f>VLOOKUP(BT2114,Hoja2!$C:$D,2,0)</f>
        <v>#N/A</v>
      </c>
      <c r="BV2114" s="80" t="str">
        <f>IF(
AND(AO2114="",BD2114="",BQ2114=""),
"EN PROCESO NOTIFICACION / COMUNICACION",
IF(
BT2114="",
"NO APLICA",
IF(
BU2114=60,
IF(AO2114&lt;&gt;"",AO2114,IF(BD2114&lt;&gt;"",BD2114,BQ2114))+60,
WORKDAY(
IF(AO2114&lt;&gt;"",AO2114,IF(BD2114&lt;&gt;"",BD2114,BQ2114)),
BU2114,
FESTIVOS_CO!A:A
)
)
))</f>
        <v>EN PROCESO NOTIFICACION / COMUNICACION</v>
      </c>
      <c r="BW2114" s="44"/>
      <c r="BX2114" s="53"/>
      <c r="BY2114" s="45"/>
      <c r="BZ2114" s="37"/>
      <c r="CA2114" s="54" t="str">
        <f t="shared" si="404"/>
        <v>PENDIENTE EJECUTORIA</v>
      </c>
      <c r="CB2114" s="59" t="str">
        <f t="shared" si="401"/>
        <v/>
      </c>
      <c r="CC2114" s="36"/>
      <c r="CD2114" s="40"/>
      <c r="CE2114" s="46"/>
      <c r="CF2114" s="40"/>
      <c r="CG2114" s="40"/>
      <c r="CH2114" s="40"/>
      <c r="CI2114" s="36"/>
      <c r="CJ2114" s="47"/>
      <c r="CK2114" s="40"/>
      <c r="CL2114" s="40"/>
      <c r="CM2114" s="40"/>
      <c r="CN2114" s="40"/>
    </row>
    <row r="2115" spans="1:92" ht="42.75" hidden="1">
      <c r="A2115" s="49" t="str">
        <f t="shared" si="405"/>
        <v>SIN GESTIÓN</v>
      </c>
      <c r="B2115" s="58"/>
      <c r="C2115" s="37"/>
      <c r="D2115" s="37"/>
      <c r="E2115" s="49" t="str">
        <f t="shared" si="406"/>
        <v>PENDIENTE NOTIFICACIÓN</v>
      </c>
      <c r="F2115" s="141" t="str">
        <f t="shared" si="407"/>
        <v>PENDIENTE NOTIFICACIÓN</v>
      </c>
      <c r="G2115" s="49" t="str">
        <f t="shared" si="408"/>
        <v/>
      </c>
      <c r="H2115" s="51" t="str">
        <f ca="1">IF(
L2115="",
"",
IF(
NETWORKDAYS(L2115,IF(M2115&lt;&gt;"",M2115,TODAY()),FESTIVOS_CO!A:A)&gt;2,
"VENCIDO",
IF(
NETWORKDAYS(L2115,IF(M2115&lt;&gt;"",M2115,TODAY()),FESTIVOS_CO!A:A)=2,
"ALERTA",
"A TIEMPO"
)))</f>
        <v/>
      </c>
      <c r="I2115" s="40"/>
      <c r="J2115" s="36"/>
      <c r="K2115" s="37"/>
      <c r="L2115" s="50"/>
      <c r="M2115" s="37"/>
      <c r="N2115" s="52"/>
      <c r="O2115" s="52"/>
      <c r="P2115" s="36"/>
      <c r="Q2115" s="36"/>
      <c r="R2115" s="40"/>
      <c r="S2115" s="36"/>
      <c r="T2115" s="40"/>
      <c r="U2115" s="40"/>
      <c r="V2115" s="81"/>
      <c r="W2115" s="40"/>
      <c r="X2115" s="40"/>
      <c r="Y2115" s="40"/>
      <c r="Z2115" s="38" t="str">
        <f>IFERROR(VLOOKUP(Y2115,DIRECTORIO!A:B,2,FALSE),"")</f>
        <v/>
      </c>
      <c r="AA2115" s="40"/>
      <c r="AB2115" s="40"/>
      <c r="AC2115" s="40"/>
      <c r="AD2115" s="40"/>
      <c r="AE2115" s="40"/>
      <c r="AF2115" s="40"/>
      <c r="AG2115" s="41" t="s">
        <v>109</v>
      </c>
      <c r="AH2115" s="42"/>
      <c r="AI2115" s="54" t="str">
        <f t="shared" ca="1" si="409"/>
        <v>PENDIENTE NOTIFICACIÓN ELECTRÓNICA</v>
      </c>
      <c r="AJ2115" s="37"/>
      <c r="AK2115" s="37"/>
      <c r="AL2115" s="37"/>
      <c r="AM2115" s="53" t="str">
        <f>IF(AK2115="","",WORKDAY(AK2115,5,FESTIVOS_CO!A:A))</f>
        <v/>
      </c>
      <c r="AN2115" s="37"/>
      <c r="AO2115" s="37"/>
      <c r="AP2115" s="54" t="str">
        <f t="shared" ca="1" si="402"/>
        <v>NO APLICA</v>
      </c>
      <c r="AQ2115" s="36"/>
      <c r="AR2115" s="43"/>
      <c r="AS2115" s="37"/>
      <c r="AT2115" s="36"/>
      <c r="AU2115" s="37"/>
      <c r="AV2115" s="36"/>
      <c r="AW2115" s="36"/>
      <c r="AX2115" s="37"/>
      <c r="AY2115" s="140" t="str">
        <f>IF(AU2115="","",WORKDAY(AU2115,5,FESTIVOS_CO!A:A))</f>
        <v/>
      </c>
      <c r="AZ2115" s="54" t="str">
        <f t="shared" ca="1" si="399"/>
        <v>NO APLICA</v>
      </c>
      <c r="BA2115" s="55" t="str">
        <f>IF(AX2115="","",WORKDAY(AX2115,5,FESTIVOS_CO!A:A))</f>
        <v/>
      </c>
      <c r="BB2115" s="39"/>
      <c r="BC2115" s="40"/>
      <c r="BD2115" s="40"/>
      <c r="BE2115" s="56" t="str">
        <f t="shared" ca="1" si="400"/>
        <v>NO APLICA</v>
      </c>
      <c r="BF2115" s="37"/>
      <c r="BG2115" s="45"/>
      <c r="BH2115" s="37"/>
      <c r="BI2115" s="36"/>
      <c r="BJ2115" s="37"/>
      <c r="BK2115" s="36"/>
      <c r="BL2115" s="36"/>
      <c r="BM2115" s="53" t="str">
        <f>IF(BJ2115="","",WORKDAY(BJ2115,5,FESTIVOS_CO!A:A))</f>
        <v/>
      </c>
      <c r="BN2115" s="57" t="str">
        <f t="shared" ca="1" si="410"/>
        <v>PENDIENTE HACER AVISO</v>
      </c>
      <c r="BO2115" s="54" t="str">
        <f t="shared" ca="1" si="403"/>
        <v>EN TRÁMITE NOTIF. POR AVISO</v>
      </c>
      <c r="BP2115" s="37"/>
      <c r="BQ2115" s="53" t="str">
        <f>IF(BP2115="","",WORKDAY(BP2115,5,FESTIVOS_CO!A:A))</f>
        <v/>
      </c>
      <c r="BR2115" s="37"/>
      <c r="BS2115" s="36"/>
      <c r="BT2115" s="38"/>
      <c r="BU2115" s="58" t="e">
        <f>VLOOKUP(BT2115,Hoja2!$C:$D,2,0)</f>
        <v>#N/A</v>
      </c>
      <c r="BV2115" s="80" t="str">
        <f>IF(
AND(AO2115="",BD2115="",BQ2115=""),
"EN PROCESO NOTIFICACION / COMUNICACION",
IF(
BT2115="",
"NO APLICA",
IF(
BU2115=60,
IF(AO2115&lt;&gt;"",AO2115,IF(BD2115&lt;&gt;"",BD2115,BQ2115))+60,
WORKDAY(
IF(AO2115&lt;&gt;"",AO2115,IF(BD2115&lt;&gt;"",BD2115,BQ2115)),
BU2115,
FESTIVOS_CO!A:A
)
)
))</f>
        <v>EN PROCESO NOTIFICACION / COMUNICACION</v>
      </c>
      <c r="BW2115" s="44"/>
      <c r="BX2115" s="53"/>
      <c r="BY2115" s="45"/>
      <c r="BZ2115" s="37"/>
      <c r="CA2115" s="54" t="str">
        <f t="shared" si="404"/>
        <v>PENDIENTE EJECUTORIA</v>
      </c>
      <c r="CB2115" s="59" t="str">
        <f t="shared" si="401"/>
        <v/>
      </c>
      <c r="CC2115" s="36"/>
      <c r="CD2115" s="40"/>
      <c r="CE2115" s="46"/>
      <c r="CF2115" s="40"/>
      <c r="CG2115" s="40"/>
      <c r="CH2115" s="40"/>
      <c r="CI2115" s="36"/>
      <c r="CJ2115" s="47"/>
      <c r="CK2115" s="40"/>
      <c r="CL2115" s="40"/>
      <c r="CM2115" s="40"/>
      <c r="CN2115" s="40"/>
    </row>
    <row r="2116" spans="1:92" ht="42.75" hidden="1">
      <c r="A2116" s="49" t="str">
        <f t="shared" si="405"/>
        <v>SIN GESTIÓN</v>
      </c>
      <c r="B2116" s="58"/>
      <c r="C2116" s="37"/>
      <c r="D2116" s="37"/>
      <c r="E2116" s="49" t="str">
        <f t="shared" si="406"/>
        <v>PENDIENTE NOTIFICACIÓN</v>
      </c>
      <c r="F2116" s="141" t="str">
        <f t="shared" si="407"/>
        <v>PENDIENTE NOTIFICACIÓN</v>
      </c>
      <c r="G2116" s="49" t="str">
        <f t="shared" si="408"/>
        <v/>
      </c>
      <c r="H2116" s="51" t="str">
        <f ca="1">IF(
L2116="",
"",
IF(
NETWORKDAYS(L2116,IF(M2116&lt;&gt;"",M2116,TODAY()),FESTIVOS_CO!A:A)&gt;2,
"VENCIDO",
IF(
NETWORKDAYS(L2116,IF(M2116&lt;&gt;"",M2116,TODAY()),FESTIVOS_CO!A:A)=2,
"ALERTA",
"A TIEMPO"
)))</f>
        <v/>
      </c>
      <c r="I2116" s="40"/>
      <c r="J2116" s="36"/>
      <c r="K2116" s="37"/>
      <c r="L2116" s="50"/>
      <c r="M2116" s="37"/>
      <c r="N2116" s="52"/>
      <c r="O2116" s="52"/>
      <c r="P2116" s="36"/>
      <c r="Q2116" s="36"/>
      <c r="R2116" s="40"/>
      <c r="S2116" s="36"/>
      <c r="T2116" s="40"/>
      <c r="U2116" s="40"/>
      <c r="V2116" s="81"/>
      <c r="W2116" s="40"/>
      <c r="X2116" s="40"/>
      <c r="Y2116" s="40"/>
      <c r="Z2116" s="38" t="str">
        <f>IFERROR(VLOOKUP(Y2116,DIRECTORIO!A:B,2,FALSE),"")</f>
        <v/>
      </c>
      <c r="AA2116" s="40"/>
      <c r="AB2116" s="40"/>
      <c r="AC2116" s="40"/>
      <c r="AD2116" s="40"/>
      <c r="AE2116" s="40"/>
      <c r="AF2116" s="40"/>
      <c r="AG2116" s="41" t="s">
        <v>109</v>
      </c>
      <c r="AH2116" s="42"/>
      <c r="AI2116" s="54" t="str">
        <f t="shared" ca="1" si="409"/>
        <v>PENDIENTE NOTIFICACIÓN ELECTRÓNICA</v>
      </c>
      <c r="AJ2116" s="37"/>
      <c r="AK2116" s="37"/>
      <c r="AL2116" s="37"/>
      <c r="AM2116" s="53" t="str">
        <f>IF(AK2116="","",WORKDAY(AK2116,5,FESTIVOS_CO!A:A))</f>
        <v/>
      </c>
      <c r="AN2116" s="37"/>
      <c r="AO2116" s="37"/>
      <c r="AP2116" s="54" t="str">
        <f t="shared" ca="1" si="402"/>
        <v>NO APLICA</v>
      </c>
      <c r="AQ2116" s="36"/>
      <c r="AR2116" s="43"/>
      <c r="AS2116" s="37"/>
      <c r="AT2116" s="36"/>
      <c r="AU2116" s="37"/>
      <c r="AV2116" s="36"/>
      <c r="AW2116" s="36"/>
      <c r="AX2116" s="37"/>
      <c r="AY2116" s="140" t="str">
        <f>IF(AU2116="","",WORKDAY(AU2116,5,FESTIVOS_CO!A:A))</f>
        <v/>
      </c>
      <c r="AZ2116" s="54" t="str">
        <f t="shared" ca="1" si="399"/>
        <v>NO APLICA</v>
      </c>
      <c r="BA2116" s="55" t="str">
        <f>IF(AX2116="","",WORKDAY(AX2116,5,FESTIVOS_CO!A:A))</f>
        <v/>
      </c>
      <c r="BB2116" s="39"/>
      <c r="BC2116" s="40"/>
      <c r="BD2116" s="40"/>
      <c r="BE2116" s="56" t="str">
        <f t="shared" ca="1" si="400"/>
        <v>NO APLICA</v>
      </c>
      <c r="BF2116" s="37"/>
      <c r="BG2116" s="45"/>
      <c r="BH2116" s="37"/>
      <c r="BI2116" s="36"/>
      <c r="BJ2116" s="37"/>
      <c r="BK2116" s="36"/>
      <c r="BL2116" s="36"/>
      <c r="BM2116" s="53" t="str">
        <f>IF(BJ2116="","",WORKDAY(BJ2116,5,FESTIVOS_CO!A:A))</f>
        <v/>
      </c>
      <c r="BN2116" s="57" t="str">
        <f t="shared" ca="1" si="410"/>
        <v>PENDIENTE HACER AVISO</v>
      </c>
      <c r="BO2116" s="54" t="str">
        <f t="shared" ca="1" si="403"/>
        <v>EN TRÁMITE NOTIF. POR AVISO</v>
      </c>
      <c r="BP2116" s="37"/>
      <c r="BQ2116" s="53" t="str">
        <f>IF(BP2116="","",WORKDAY(BP2116,5,FESTIVOS_CO!A:A))</f>
        <v/>
      </c>
      <c r="BR2116" s="37"/>
      <c r="BS2116" s="36"/>
      <c r="BT2116" s="38"/>
      <c r="BU2116" s="58" t="e">
        <f>VLOOKUP(BT2116,Hoja2!$C:$D,2,0)</f>
        <v>#N/A</v>
      </c>
      <c r="BV2116" s="80" t="str">
        <f>IF(
AND(AO2116="",BD2116="",BQ2116=""),
"EN PROCESO NOTIFICACION / COMUNICACION",
IF(
BT2116="",
"NO APLICA",
IF(
BU2116=60,
IF(AO2116&lt;&gt;"",AO2116,IF(BD2116&lt;&gt;"",BD2116,BQ2116))+60,
WORKDAY(
IF(AO2116&lt;&gt;"",AO2116,IF(BD2116&lt;&gt;"",BD2116,BQ2116)),
BU2116,
FESTIVOS_CO!A:A
)
)
))</f>
        <v>EN PROCESO NOTIFICACION / COMUNICACION</v>
      </c>
      <c r="BW2116" s="44"/>
      <c r="BX2116" s="53"/>
      <c r="BY2116" s="45"/>
      <c r="BZ2116" s="37"/>
      <c r="CA2116" s="54" t="str">
        <f t="shared" si="404"/>
        <v>PENDIENTE EJECUTORIA</v>
      </c>
      <c r="CB2116" s="59" t="str">
        <f t="shared" si="401"/>
        <v/>
      </c>
      <c r="CC2116" s="36"/>
      <c r="CD2116" s="40"/>
      <c r="CE2116" s="46"/>
      <c r="CF2116" s="40"/>
      <c r="CG2116" s="40"/>
      <c r="CH2116" s="40"/>
      <c r="CI2116" s="36"/>
      <c r="CJ2116" s="47"/>
      <c r="CK2116" s="40"/>
      <c r="CL2116" s="40"/>
      <c r="CM2116" s="40"/>
      <c r="CN2116" s="40"/>
    </row>
    <row r="2117" spans="1:92" ht="42.75" hidden="1">
      <c r="A2117" s="49" t="str">
        <f t="shared" si="405"/>
        <v>SIN GESTIÓN</v>
      </c>
      <c r="B2117" s="58"/>
      <c r="C2117" s="37"/>
      <c r="D2117" s="37"/>
      <c r="E2117" s="49" t="str">
        <f t="shared" si="406"/>
        <v>PENDIENTE NOTIFICACIÓN</v>
      </c>
      <c r="F2117" s="141" t="str">
        <f t="shared" si="407"/>
        <v>PENDIENTE NOTIFICACIÓN</v>
      </c>
      <c r="G2117" s="49" t="str">
        <f t="shared" si="408"/>
        <v/>
      </c>
      <c r="H2117" s="51" t="str">
        <f ca="1">IF(
L2117="",
"",
IF(
NETWORKDAYS(L2117,IF(M2117&lt;&gt;"",M2117,TODAY()),FESTIVOS_CO!A:A)&gt;2,
"VENCIDO",
IF(
NETWORKDAYS(L2117,IF(M2117&lt;&gt;"",M2117,TODAY()),FESTIVOS_CO!A:A)=2,
"ALERTA",
"A TIEMPO"
)))</f>
        <v/>
      </c>
      <c r="I2117" s="40"/>
      <c r="J2117" s="36"/>
      <c r="K2117" s="37"/>
      <c r="L2117" s="50"/>
      <c r="M2117" s="37"/>
      <c r="N2117" s="52"/>
      <c r="O2117" s="52"/>
      <c r="P2117" s="36"/>
      <c r="Q2117" s="36"/>
      <c r="R2117" s="40"/>
      <c r="S2117" s="36"/>
      <c r="T2117" s="40"/>
      <c r="U2117" s="40"/>
      <c r="V2117" s="81"/>
      <c r="W2117" s="40"/>
      <c r="X2117" s="40"/>
      <c r="Y2117" s="40"/>
      <c r="Z2117" s="38" t="str">
        <f>IFERROR(VLOOKUP(Y2117,DIRECTORIO!A:B,2,FALSE),"")</f>
        <v/>
      </c>
      <c r="AA2117" s="40"/>
      <c r="AB2117" s="40"/>
      <c r="AC2117" s="40"/>
      <c r="AD2117" s="40"/>
      <c r="AE2117" s="40"/>
      <c r="AF2117" s="40"/>
      <c r="AG2117" s="41" t="s">
        <v>109</v>
      </c>
      <c r="AH2117" s="42"/>
      <c r="AI2117" s="54" t="str">
        <f t="shared" ca="1" si="409"/>
        <v>PENDIENTE NOTIFICACIÓN ELECTRÓNICA</v>
      </c>
      <c r="AJ2117" s="37"/>
      <c r="AK2117" s="37"/>
      <c r="AL2117" s="37"/>
      <c r="AM2117" s="53" t="str">
        <f>IF(AK2117="","",WORKDAY(AK2117,5,FESTIVOS_CO!A:A))</f>
        <v/>
      </c>
      <c r="AN2117" s="37"/>
      <c r="AO2117" s="37"/>
      <c r="AP2117" s="54" t="str">
        <f t="shared" ca="1" si="402"/>
        <v>NO APLICA</v>
      </c>
      <c r="AQ2117" s="36"/>
      <c r="AR2117" s="43"/>
      <c r="AS2117" s="37"/>
      <c r="AT2117" s="36"/>
      <c r="AU2117" s="37"/>
      <c r="AV2117" s="36"/>
      <c r="AW2117" s="36"/>
      <c r="AX2117" s="37"/>
      <c r="AY2117" s="140" t="str">
        <f>IF(AU2117="","",WORKDAY(AU2117,5,FESTIVOS_CO!A:A))</f>
        <v/>
      </c>
      <c r="AZ2117" s="54" t="str">
        <f t="shared" ca="1" si="399"/>
        <v>NO APLICA</v>
      </c>
      <c r="BA2117" s="55" t="str">
        <f>IF(AX2117="","",WORKDAY(AX2117,5,FESTIVOS_CO!A:A))</f>
        <v/>
      </c>
      <c r="BB2117" s="39"/>
      <c r="BC2117" s="40"/>
      <c r="BD2117" s="40"/>
      <c r="BE2117" s="56" t="str">
        <f t="shared" ca="1" si="400"/>
        <v>NO APLICA</v>
      </c>
      <c r="BF2117" s="37"/>
      <c r="BG2117" s="45"/>
      <c r="BH2117" s="37"/>
      <c r="BI2117" s="36"/>
      <c r="BJ2117" s="37"/>
      <c r="BK2117" s="36"/>
      <c r="BL2117" s="36"/>
      <c r="BM2117" s="53" t="str">
        <f>IF(BJ2117="","",WORKDAY(BJ2117,5,FESTIVOS_CO!A:A))</f>
        <v/>
      </c>
      <c r="BN2117" s="57" t="str">
        <f t="shared" ca="1" si="410"/>
        <v>PENDIENTE HACER AVISO</v>
      </c>
      <c r="BO2117" s="54" t="str">
        <f t="shared" ca="1" si="403"/>
        <v>EN TRÁMITE NOTIF. POR AVISO</v>
      </c>
      <c r="BP2117" s="37"/>
      <c r="BQ2117" s="53" t="str">
        <f>IF(BP2117="","",WORKDAY(BP2117,5,FESTIVOS_CO!A:A))</f>
        <v/>
      </c>
      <c r="BR2117" s="37"/>
      <c r="BS2117" s="36"/>
      <c r="BT2117" s="38"/>
      <c r="BU2117" s="58" t="e">
        <f>VLOOKUP(BT2117,Hoja2!$C:$D,2,0)</f>
        <v>#N/A</v>
      </c>
      <c r="BV2117" s="80" t="str">
        <f>IF(
AND(AO2117="",BD2117="",BQ2117=""),
"EN PROCESO NOTIFICACION / COMUNICACION",
IF(
BT2117="",
"NO APLICA",
IF(
BU2117=60,
IF(AO2117&lt;&gt;"",AO2117,IF(BD2117&lt;&gt;"",BD2117,BQ2117))+60,
WORKDAY(
IF(AO2117&lt;&gt;"",AO2117,IF(BD2117&lt;&gt;"",BD2117,BQ2117)),
BU2117,
FESTIVOS_CO!A:A
)
)
))</f>
        <v>EN PROCESO NOTIFICACION / COMUNICACION</v>
      </c>
      <c r="BW2117" s="44"/>
      <c r="BX2117" s="53"/>
      <c r="BY2117" s="45"/>
      <c r="BZ2117" s="37"/>
      <c r="CA2117" s="54" t="str">
        <f t="shared" si="404"/>
        <v>PENDIENTE EJECUTORIA</v>
      </c>
      <c r="CB2117" s="59" t="str">
        <f t="shared" si="401"/>
        <v/>
      </c>
      <c r="CC2117" s="36"/>
      <c r="CD2117" s="40"/>
      <c r="CE2117" s="46"/>
      <c r="CF2117" s="40"/>
      <c r="CG2117" s="40"/>
      <c r="CH2117" s="40"/>
      <c r="CI2117" s="36"/>
      <c r="CJ2117" s="47"/>
      <c r="CK2117" s="40"/>
      <c r="CL2117" s="40"/>
      <c r="CM2117" s="40"/>
      <c r="CN2117" s="40"/>
    </row>
    <row r="2118" spans="1:92" ht="42.75" hidden="1">
      <c r="A2118" s="49" t="str">
        <f t="shared" si="405"/>
        <v>SIN GESTIÓN</v>
      </c>
      <c r="B2118" s="58"/>
      <c r="C2118" s="37"/>
      <c r="D2118" s="37"/>
      <c r="E2118" s="49" t="str">
        <f t="shared" si="406"/>
        <v>PENDIENTE NOTIFICACIÓN</v>
      </c>
      <c r="F2118" s="141" t="str">
        <f t="shared" si="407"/>
        <v>PENDIENTE NOTIFICACIÓN</v>
      </c>
      <c r="G2118" s="49" t="str">
        <f t="shared" si="408"/>
        <v/>
      </c>
      <c r="H2118" s="51" t="str">
        <f ca="1">IF(
L2118="",
"",
IF(
NETWORKDAYS(L2118,IF(M2118&lt;&gt;"",M2118,TODAY()),FESTIVOS_CO!A:A)&gt;2,
"VENCIDO",
IF(
NETWORKDAYS(L2118,IF(M2118&lt;&gt;"",M2118,TODAY()),FESTIVOS_CO!A:A)=2,
"ALERTA",
"A TIEMPO"
)))</f>
        <v/>
      </c>
      <c r="I2118" s="40"/>
      <c r="J2118" s="36"/>
      <c r="K2118" s="37"/>
      <c r="L2118" s="50"/>
      <c r="M2118" s="37"/>
      <c r="N2118" s="52"/>
      <c r="O2118" s="52"/>
      <c r="P2118" s="36"/>
      <c r="Q2118" s="36"/>
      <c r="R2118" s="40"/>
      <c r="S2118" s="36"/>
      <c r="T2118" s="40"/>
      <c r="U2118" s="40"/>
      <c r="V2118" s="81"/>
      <c r="W2118" s="40"/>
      <c r="X2118" s="40"/>
      <c r="Y2118" s="40"/>
      <c r="Z2118" s="38" t="str">
        <f>IFERROR(VLOOKUP(Y2118,DIRECTORIO!A:B,2,FALSE),"")</f>
        <v/>
      </c>
      <c r="AA2118" s="40"/>
      <c r="AB2118" s="40"/>
      <c r="AC2118" s="40"/>
      <c r="AD2118" s="40"/>
      <c r="AE2118" s="40"/>
      <c r="AF2118" s="40"/>
      <c r="AG2118" s="41" t="s">
        <v>109</v>
      </c>
      <c r="AH2118" s="42"/>
      <c r="AI2118" s="54" t="str">
        <f t="shared" ca="1" si="409"/>
        <v>PENDIENTE NOTIFICACIÓN ELECTRÓNICA</v>
      </c>
      <c r="AJ2118" s="37"/>
      <c r="AK2118" s="37"/>
      <c r="AL2118" s="37"/>
      <c r="AM2118" s="53" t="str">
        <f>IF(AK2118="","",WORKDAY(AK2118,5,FESTIVOS_CO!A:A))</f>
        <v/>
      </c>
      <c r="AN2118" s="37"/>
      <c r="AO2118" s="37"/>
      <c r="AP2118" s="54" t="str">
        <f t="shared" ca="1" si="402"/>
        <v>NO APLICA</v>
      </c>
      <c r="AQ2118" s="36"/>
      <c r="AR2118" s="43"/>
      <c r="AS2118" s="37"/>
      <c r="AT2118" s="36"/>
      <c r="AU2118" s="37"/>
      <c r="AV2118" s="36"/>
      <c r="AW2118" s="36"/>
      <c r="AX2118" s="37"/>
      <c r="AY2118" s="140" t="str">
        <f>IF(AU2118="","",WORKDAY(AU2118,5,FESTIVOS_CO!A:A))</f>
        <v/>
      </c>
      <c r="AZ2118" s="54" t="str">
        <f t="shared" ca="1" si="399"/>
        <v>NO APLICA</v>
      </c>
      <c r="BA2118" s="55" t="str">
        <f>IF(AX2118="","",WORKDAY(AX2118,5,FESTIVOS_CO!A:A))</f>
        <v/>
      </c>
      <c r="BB2118" s="39"/>
      <c r="BC2118" s="40"/>
      <c r="BD2118" s="40"/>
      <c r="BE2118" s="56" t="str">
        <f t="shared" ca="1" si="400"/>
        <v>NO APLICA</v>
      </c>
      <c r="BF2118" s="37"/>
      <c r="BG2118" s="45"/>
      <c r="BH2118" s="37"/>
      <c r="BI2118" s="36"/>
      <c r="BJ2118" s="37"/>
      <c r="BK2118" s="36"/>
      <c r="BL2118" s="36"/>
      <c r="BM2118" s="53" t="str">
        <f>IF(BJ2118="","",WORKDAY(BJ2118,5,FESTIVOS_CO!A:A))</f>
        <v/>
      </c>
      <c r="BN2118" s="57" t="str">
        <f t="shared" ca="1" si="410"/>
        <v>PENDIENTE HACER AVISO</v>
      </c>
      <c r="BO2118" s="54" t="str">
        <f t="shared" ca="1" si="403"/>
        <v>EN TRÁMITE NOTIF. POR AVISO</v>
      </c>
      <c r="BP2118" s="37"/>
      <c r="BQ2118" s="53" t="str">
        <f>IF(BP2118="","",WORKDAY(BP2118,5,FESTIVOS_CO!A:A))</f>
        <v/>
      </c>
      <c r="BR2118" s="37"/>
      <c r="BS2118" s="36"/>
      <c r="BT2118" s="38"/>
      <c r="BU2118" s="58" t="e">
        <f>VLOOKUP(BT2118,Hoja2!$C:$D,2,0)</f>
        <v>#N/A</v>
      </c>
      <c r="BV2118" s="80" t="str">
        <f>IF(
AND(AO2118="",BD2118="",BQ2118=""),
"EN PROCESO NOTIFICACION / COMUNICACION",
IF(
BT2118="",
"NO APLICA",
IF(
BU2118=60,
IF(AO2118&lt;&gt;"",AO2118,IF(BD2118&lt;&gt;"",BD2118,BQ2118))+60,
WORKDAY(
IF(AO2118&lt;&gt;"",AO2118,IF(BD2118&lt;&gt;"",BD2118,BQ2118)),
BU2118,
FESTIVOS_CO!A:A
)
)
))</f>
        <v>EN PROCESO NOTIFICACION / COMUNICACION</v>
      </c>
      <c r="BW2118" s="44"/>
      <c r="BX2118" s="53"/>
      <c r="BY2118" s="45"/>
      <c r="BZ2118" s="37"/>
      <c r="CA2118" s="54" t="str">
        <f t="shared" si="404"/>
        <v>PENDIENTE EJECUTORIA</v>
      </c>
      <c r="CB2118" s="59" t="str">
        <f t="shared" si="401"/>
        <v/>
      </c>
      <c r="CC2118" s="36"/>
      <c r="CD2118" s="40"/>
      <c r="CE2118" s="46"/>
      <c r="CF2118" s="40"/>
      <c r="CG2118" s="40"/>
      <c r="CH2118" s="40"/>
      <c r="CI2118" s="36"/>
      <c r="CJ2118" s="47"/>
      <c r="CK2118" s="40"/>
      <c r="CL2118" s="40"/>
      <c r="CM2118" s="40"/>
      <c r="CN2118" s="40"/>
    </row>
    <row r="2119" spans="1:92" ht="42.75" hidden="1">
      <c r="A2119" s="49" t="str">
        <f t="shared" si="405"/>
        <v>SIN GESTIÓN</v>
      </c>
      <c r="B2119" s="58"/>
      <c r="C2119" s="37"/>
      <c r="D2119" s="37"/>
      <c r="E2119" s="49" t="str">
        <f t="shared" si="406"/>
        <v>PENDIENTE NOTIFICACIÓN</v>
      </c>
      <c r="F2119" s="141" t="str">
        <f t="shared" si="407"/>
        <v>PENDIENTE NOTIFICACIÓN</v>
      </c>
      <c r="G2119" s="49" t="str">
        <f t="shared" si="408"/>
        <v/>
      </c>
      <c r="H2119" s="51" t="str">
        <f ca="1">IF(
L2119="",
"",
IF(
NETWORKDAYS(L2119,IF(M2119&lt;&gt;"",M2119,TODAY()),FESTIVOS_CO!A:A)&gt;2,
"VENCIDO",
IF(
NETWORKDAYS(L2119,IF(M2119&lt;&gt;"",M2119,TODAY()),FESTIVOS_CO!A:A)=2,
"ALERTA",
"A TIEMPO"
)))</f>
        <v/>
      </c>
      <c r="I2119" s="40"/>
      <c r="J2119" s="36"/>
      <c r="K2119" s="37"/>
      <c r="L2119" s="50"/>
      <c r="M2119" s="37"/>
      <c r="N2119" s="52"/>
      <c r="O2119" s="52"/>
      <c r="P2119" s="36"/>
      <c r="Q2119" s="36"/>
      <c r="R2119" s="40"/>
      <c r="S2119" s="36"/>
      <c r="T2119" s="40"/>
      <c r="U2119" s="40"/>
      <c r="V2119" s="81"/>
      <c r="W2119" s="40"/>
      <c r="X2119" s="40"/>
      <c r="Y2119" s="40"/>
      <c r="Z2119" s="38" t="str">
        <f>IFERROR(VLOOKUP(Y2119,DIRECTORIO!A:B,2,FALSE),"")</f>
        <v/>
      </c>
      <c r="AA2119" s="40"/>
      <c r="AB2119" s="40"/>
      <c r="AC2119" s="40"/>
      <c r="AD2119" s="40"/>
      <c r="AE2119" s="40"/>
      <c r="AF2119" s="40"/>
      <c r="AG2119" s="41" t="s">
        <v>109</v>
      </c>
      <c r="AH2119" s="42"/>
      <c r="AI2119" s="54" t="str">
        <f t="shared" ca="1" si="409"/>
        <v>PENDIENTE NOTIFICACIÓN ELECTRÓNICA</v>
      </c>
      <c r="AJ2119" s="37"/>
      <c r="AK2119" s="37"/>
      <c r="AL2119" s="37"/>
      <c r="AM2119" s="53" t="str">
        <f>IF(AK2119="","",WORKDAY(AK2119,5,FESTIVOS_CO!A:A))</f>
        <v/>
      </c>
      <c r="AN2119" s="37"/>
      <c r="AO2119" s="37"/>
      <c r="AP2119" s="54" t="str">
        <f t="shared" ca="1" si="402"/>
        <v>NO APLICA</v>
      </c>
      <c r="AQ2119" s="36"/>
      <c r="AR2119" s="43"/>
      <c r="AS2119" s="37"/>
      <c r="AT2119" s="36"/>
      <c r="AU2119" s="37"/>
      <c r="AV2119" s="36"/>
      <c r="AW2119" s="36"/>
      <c r="AX2119" s="37"/>
      <c r="AY2119" s="140" t="str">
        <f>IF(AU2119="","",WORKDAY(AU2119,5,FESTIVOS_CO!A:A))</f>
        <v/>
      </c>
      <c r="AZ2119" s="54" t="str">
        <f t="shared" ca="1" si="399"/>
        <v>NO APLICA</v>
      </c>
      <c r="BA2119" s="55" t="str">
        <f>IF(AX2119="","",WORKDAY(AX2119,5,FESTIVOS_CO!A:A))</f>
        <v/>
      </c>
      <c r="BB2119" s="39"/>
      <c r="BC2119" s="40"/>
      <c r="BD2119" s="40"/>
      <c r="BE2119" s="56" t="str">
        <f t="shared" ca="1" si="400"/>
        <v>NO APLICA</v>
      </c>
      <c r="BF2119" s="37"/>
      <c r="BG2119" s="45"/>
      <c r="BH2119" s="37"/>
      <c r="BI2119" s="36"/>
      <c r="BJ2119" s="37"/>
      <c r="BK2119" s="36"/>
      <c r="BL2119" s="36"/>
      <c r="BM2119" s="53" t="str">
        <f>IF(BJ2119="","",WORKDAY(BJ2119,5,FESTIVOS_CO!A:A))</f>
        <v/>
      </c>
      <c r="BN2119" s="57" t="str">
        <f t="shared" ca="1" si="410"/>
        <v>PENDIENTE HACER AVISO</v>
      </c>
      <c r="BO2119" s="54" t="str">
        <f t="shared" ca="1" si="403"/>
        <v>EN TRÁMITE NOTIF. POR AVISO</v>
      </c>
      <c r="BP2119" s="37"/>
      <c r="BQ2119" s="53" t="str">
        <f>IF(BP2119="","",WORKDAY(BP2119,5,FESTIVOS_CO!A:A))</f>
        <v/>
      </c>
      <c r="BR2119" s="37"/>
      <c r="BS2119" s="36"/>
      <c r="BT2119" s="38"/>
      <c r="BU2119" s="58" t="e">
        <f>VLOOKUP(BT2119,Hoja2!$C:$D,2,0)</f>
        <v>#N/A</v>
      </c>
      <c r="BV2119" s="80" t="str">
        <f>IF(
AND(AO2119="",BD2119="",BQ2119=""),
"EN PROCESO NOTIFICACION / COMUNICACION",
IF(
BT2119="",
"NO APLICA",
IF(
BU2119=60,
IF(AO2119&lt;&gt;"",AO2119,IF(BD2119&lt;&gt;"",BD2119,BQ2119))+60,
WORKDAY(
IF(AO2119&lt;&gt;"",AO2119,IF(BD2119&lt;&gt;"",BD2119,BQ2119)),
BU2119,
FESTIVOS_CO!A:A
)
)
))</f>
        <v>EN PROCESO NOTIFICACION / COMUNICACION</v>
      </c>
      <c r="BW2119" s="44"/>
      <c r="BX2119" s="53"/>
      <c r="BY2119" s="45"/>
      <c r="BZ2119" s="37"/>
      <c r="CA2119" s="54" t="str">
        <f t="shared" si="404"/>
        <v>PENDIENTE EJECUTORIA</v>
      </c>
      <c r="CB2119" s="59" t="str">
        <f t="shared" si="401"/>
        <v/>
      </c>
      <c r="CC2119" s="36"/>
      <c r="CD2119" s="40"/>
      <c r="CE2119" s="46"/>
      <c r="CF2119" s="40"/>
      <c r="CG2119" s="40"/>
      <c r="CH2119" s="40"/>
      <c r="CI2119" s="36"/>
      <c r="CJ2119" s="47"/>
      <c r="CK2119" s="40"/>
      <c r="CL2119" s="40"/>
      <c r="CM2119" s="40"/>
      <c r="CN2119" s="40"/>
    </row>
    <row r="2120" spans="1:92" ht="42.75" hidden="1">
      <c r="A2120" s="49" t="str">
        <f t="shared" si="405"/>
        <v>SIN GESTIÓN</v>
      </c>
      <c r="B2120" s="58"/>
      <c r="C2120" s="37"/>
      <c r="D2120" s="37"/>
      <c r="E2120" s="49" t="str">
        <f t="shared" si="406"/>
        <v>PENDIENTE NOTIFICACIÓN</v>
      </c>
      <c r="F2120" s="141" t="str">
        <f t="shared" si="407"/>
        <v>PENDIENTE NOTIFICACIÓN</v>
      </c>
      <c r="G2120" s="49" t="str">
        <f t="shared" si="408"/>
        <v/>
      </c>
      <c r="H2120" s="51" t="str">
        <f ca="1">IF(
L2120="",
"",
IF(
NETWORKDAYS(L2120,IF(M2120&lt;&gt;"",M2120,TODAY()),FESTIVOS_CO!A:A)&gt;2,
"VENCIDO",
IF(
NETWORKDAYS(L2120,IF(M2120&lt;&gt;"",M2120,TODAY()),FESTIVOS_CO!A:A)=2,
"ALERTA",
"A TIEMPO"
)))</f>
        <v/>
      </c>
      <c r="I2120" s="40"/>
      <c r="J2120" s="36"/>
      <c r="K2120" s="37"/>
      <c r="L2120" s="50"/>
      <c r="M2120" s="37"/>
      <c r="N2120" s="52"/>
      <c r="O2120" s="52"/>
      <c r="P2120" s="36"/>
      <c r="Q2120" s="36"/>
      <c r="R2120" s="40"/>
      <c r="S2120" s="36"/>
      <c r="T2120" s="40"/>
      <c r="U2120" s="40"/>
      <c r="V2120" s="81"/>
      <c r="W2120" s="40"/>
      <c r="X2120" s="40"/>
      <c r="Y2120" s="40"/>
      <c r="Z2120" s="38" t="str">
        <f>IFERROR(VLOOKUP(Y2120,DIRECTORIO!A:B,2,FALSE),"")</f>
        <v/>
      </c>
      <c r="AA2120" s="40"/>
      <c r="AB2120" s="40"/>
      <c r="AC2120" s="40"/>
      <c r="AD2120" s="40"/>
      <c r="AE2120" s="40"/>
      <c r="AF2120" s="40"/>
      <c r="AG2120" s="41" t="s">
        <v>109</v>
      </c>
      <c r="AH2120" s="42"/>
      <c r="AI2120" s="54" t="str">
        <f t="shared" ca="1" si="409"/>
        <v>PENDIENTE NOTIFICACIÓN ELECTRÓNICA</v>
      </c>
      <c r="AJ2120" s="37"/>
      <c r="AK2120" s="37"/>
      <c r="AL2120" s="37"/>
      <c r="AM2120" s="53" t="str">
        <f>IF(AK2120="","",WORKDAY(AK2120,5,FESTIVOS_CO!A:A))</f>
        <v/>
      </c>
      <c r="AN2120" s="37"/>
      <c r="AO2120" s="37"/>
      <c r="AP2120" s="54" t="str">
        <f t="shared" ca="1" si="402"/>
        <v>NO APLICA</v>
      </c>
      <c r="AQ2120" s="36"/>
      <c r="AR2120" s="43"/>
      <c r="AS2120" s="37"/>
      <c r="AT2120" s="36"/>
      <c r="AU2120" s="37"/>
      <c r="AV2120" s="36"/>
      <c r="AW2120" s="36"/>
      <c r="AX2120" s="37"/>
      <c r="AY2120" s="140" t="str">
        <f>IF(AU2120="","",WORKDAY(AU2120,5,FESTIVOS_CO!A:A))</f>
        <v/>
      </c>
      <c r="AZ2120" s="54" t="str">
        <f t="shared" ca="1" si="399"/>
        <v>NO APLICA</v>
      </c>
      <c r="BA2120" s="55" t="str">
        <f>IF(AX2120="","",WORKDAY(AX2120,5,FESTIVOS_CO!A:A))</f>
        <v/>
      </c>
      <c r="BB2120" s="39"/>
      <c r="BC2120" s="40"/>
      <c r="BD2120" s="40"/>
      <c r="BE2120" s="56" t="str">
        <f t="shared" ca="1" si="400"/>
        <v>NO APLICA</v>
      </c>
      <c r="BF2120" s="37"/>
      <c r="BG2120" s="45"/>
      <c r="BH2120" s="37"/>
      <c r="BI2120" s="36"/>
      <c r="BJ2120" s="37"/>
      <c r="BK2120" s="36"/>
      <c r="BL2120" s="36"/>
      <c r="BM2120" s="53" t="str">
        <f>IF(BJ2120="","",WORKDAY(BJ2120,5,FESTIVOS_CO!A:A))</f>
        <v/>
      </c>
      <c r="BN2120" s="57" t="str">
        <f t="shared" ca="1" si="410"/>
        <v>PENDIENTE HACER AVISO</v>
      </c>
      <c r="BO2120" s="54" t="str">
        <f t="shared" ca="1" si="403"/>
        <v>EN TRÁMITE NOTIF. POR AVISO</v>
      </c>
      <c r="BP2120" s="37"/>
      <c r="BQ2120" s="53" t="str">
        <f>IF(BP2120="","",WORKDAY(BP2120,5,FESTIVOS_CO!A:A))</f>
        <v/>
      </c>
      <c r="BR2120" s="37"/>
      <c r="BS2120" s="36"/>
      <c r="BT2120" s="38"/>
      <c r="BU2120" s="58" t="e">
        <f>VLOOKUP(BT2120,Hoja2!$C:$D,2,0)</f>
        <v>#N/A</v>
      </c>
      <c r="BV2120" s="80" t="str">
        <f>IF(
AND(AO2120="",BD2120="",BQ2120=""),
"EN PROCESO NOTIFICACION / COMUNICACION",
IF(
BT2120="",
"NO APLICA",
IF(
BU2120=60,
IF(AO2120&lt;&gt;"",AO2120,IF(BD2120&lt;&gt;"",BD2120,BQ2120))+60,
WORKDAY(
IF(AO2120&lt;&gt;"",AO2120,IF(BD2120&lt;&gt;"",BD2120,BQ2120)),
BU2120,
FESTIVOS_CO!A:A
)
)
))</f>
        <v>EN PROCESO NOTIFICACION / COMUNICACION</v>
      </c>
      <c r="BW2120" s="44"/>
      <c r="BX2120" s="53"/>
      <c r="BY2120" s="45"/>
      <c r="BZ2120" s="37"/>
      <c r="CA2120" s="54" t="str">
        <f t="shared" si="404"/>
        <v>PENDIENTE EJECUTORIA</v>
      </c>
      <c r="CB2120" s="59" t="str">
        <f t="shared" si="401"/>
        <v/>
      </c>
      <c r="CC2120" s="36"/>
      <c r="CD2120" s="40"/>
      <c r="CE2120" s="46"/>
      <c r="CF2120" s="40"/>
      <c r="CG2120" s="40"/>
      <c r="CH2120" s="40"/>
      <c r="CI2120" s="36"/>
      <c r="CJ2120" s="47"/>
      <c r="CK2120" s="40"/>
      <c r="CL2120" s="40"/>
      <c r="CM2120" s="40"/>
      <c r="CN2120" s="40"/>
    </row>
    <row r="2121" spans="1:92" ht="42.75" hidden="1">
      <c r="A2121" s="49" t="str">
        <f t="shared" si="405"/>
        <v>SIN GESTIÓN</v>
      </c>
      <c r="B2121" s="58"/>
      <c r="C2121" s="37"/>
      <c r="D2121" s="37"/>
      <c r="E2121" s="49" t="str">
        <f t="shared" si="406"/>
        <v>PENDIENTE NOTIFICACIÓN</v>
      </c>
      <c r="F2121" s="141" t="str">
        <f t="shared" si="407"/>
        <v>PENDIENTE NOTIFICACIÓN</v>
      </c>
      <c r="G2121" s="49" t="str">
        <f t="shared" si="408"/>
        <v/>
      </c>
      <c r="H2121" s="51" t="str">
        <f ca="1">IF(
L2121="",
"",
IF(
NETWORKDAYS(L2121,IF(M2121&lt;&gt;"",M2121,TODAY()),FESTIVOS_CO!A:A)&gt;2,
"VENCIDO",
IF(
NETWORKDAYS(L2121,IF(M2121&lt;&gt;"",M2121,TODAY()),FESTIVOS_CO!A:A)=2,
"ALERTA",
"A TIEMPO"
)))</f>
        <v/>
      </c>
      <c r="I2121" s="40"/>
      <c r="J2121" s="36"/>
      <c r="K2121" s="37"/>
      <c r="L2121" s="50"/>
      <c r="M2121" s="37"/>
      <c r="N2121" s="52"/>
      <c r="O2121" s="52"/>
      <c r="P2121" s="36"/>
      <c r="Q2121" s="36"/>
      <c r="R2121" s="40"/>
      <c r="S2121" s="36"/>
      <c r="T2121" s="40"/>
      <c r="U2121" s="40"/>
      <c r="V2121" s="81"/>
      <c r="W2121" s="40"/>
      <c r="X2121" s="40"/>
      <c r="Y2121" s="40"/>
      <c r="Z2121" s="38" t="str">
        <f>IFERROR(VLOOKUP(Y2121,DIRECTORIO!A:B,2,FALSE),"")</f>
        <v/>
      </c>
      <c r="AA2121" s="40"/>
      <c r="AB2121" s="40"/>
      <c r="AC2121" s="40"/>
      <c r="AD2121" s="40"/>
      <c r="AE2121" s="40"/>
      <c r="AF2121" s="40"/>
      <c r="AG2121" s="41" t="s">
        <v>109</v>
      </c>
      <c r="AH2121" s="42"/>
      <c r="AI2121" s="54" t="str">
        <f t="shared" ca="1" si="409"/>
        <v>PENDIENTE NOTIFICACIÓN ELECTRÓNICA</v>
      </c>
      <c r="AJ2121" s="37"/>
      <c r="AK2121" s="37"/>
      <c r="AL2121" s="37"/>
      <c r="AM2121" s="53" t="str">
        <f>IF(AK2121="","",WORKDAY(AK2121,5,FESTIVOS_CO!A:A))</f>
        <v/>
      </c>
      <c r="AN2121" s="37"/>
      <c r="AO2121" s="37"/>
      <c r="AP2121" s="54" t="str">
        <f t="shared" ca="1" si="402"/>
        <v>NO APLICA</v>
      </c>
      <c r="AQ2121" s="36"/>
      <c r="AR2121" s="43"/>
      <c r="AS2121" s="37"/>
      <c r="AT2121" s="36"/>
      <c r="AU2121" s="37"/>
      <c r="AV2121" s="36"/>
      <c r="AW2121" s="36"/>
      <c r="AX2121" s="37"/>
      <c r="AY2121" s="140" t="str">
        <f>IF(AU2121="","",WORKDAY(AU2121,5,FESTIVOS_CO!A:A))</f>
        <v/>
      </c>
      <c r="AZ2121" s="54" t="str">
        <f t="shared" ca="1" si="399"/>
        <v>NO APLICA</v>
      </c>
      <c r="BA2121" s="55" t="str">
        <f>IF(AX2121="","",WORKDAY(AX2121,5,FESTIVOS_CO!A:A))</f>
        <v/>
      </c>
      <c r="BB2121" s="39"/>
      <c r="BC2121" s="40"/>
      <c r="BD2121" s="40"/>
      <c r="BE2121" s="56" t="str">
        <f t="shared" ca="1" si="400"/>
        <v>NO APLICA</v>
      </c>
      <c r="BF2121" s="37"/>
      <c r="BG2121" s="45"/>
      <c r="BH2121" s="37"/>
      <c r="BI2121" s="36"/>
      <c r="BJ2121" s="37"/>
      <c r="BK2121" s="36"/>
      <c r="BL2121" s="36"/>
      <c r="BM2121" s="53" t="str">
        <f>IF(BJ2121="","",WORKDAY(BJ2121,5,FESTIVOS_CO!A:A))</f>
        <v/>
      </c>
      <c r="BN2121" s="57" t="str">
        <f t="shared" ca="1" si="410"/>
        <v>PENDIENTE HACER AVISO</v>
      </c>
      <c r="BO2121" s="54" t="str">
        <f t="shared" ca="1" si="403"/>
        <v>EN TRÁMITE NOTIF. POR AVISO</v>
      </c>
      <c r="BP2121" s="37"/>
      <c r="BQ2121" s="53" t="str">
        <f>IF(BP2121="","",WORKDAY(BP2121,5,FESTIVOS_CO!A:A))</f>
        <v/>
      </c>
      <c r="BR2121" s="37"/>
      <c r="BS2121" s="36"/>
      <c r="BT2121" s="38"/>
      <c r="BU2121" s="58" t="e">
        <f>VLOOKUP(BT2121,Hoja2!$C:$D,2,0)</f>
        <v>#N/A</v>
      </c>
      <c r="BV2121" s="80" t="str">
        <f>IF(
AND(AO2121="",BD2121="",BQ2121=""),
"EN PROCESO NOTIFICACION / COMUNICACION",
IF(
BT2121="",
"NO APLICA",
IF(
BU2121=60,
IF(AO2121&lt;&gt;"",AO2121,IF(BD2121&lt;&gt;"",BD2121,BQ2121))+60,
WORKDAY(
IF(AO2121&lt;&gt;"",AO2121,IF(BD2121&lt;&gt;"",BD2121,BQ2121)),
BU2121,
FESTIVOS_CO!A:A
)
)
))</f>
        <v>EN PROCESO NOTIFICACION / COMUNICACION</v>
      </c>
      <c r="BW2121" s="44"/>
      <c r="BX2121" s="53"/>
      <c r="BY2121" s="45"/>
      <c r="BZ2121" s="37"/>
      <c r="CA2121" s="54" t="str">
        <f t="shared" si="404"/>
        <v>PENDIENTE EJECUTORIA</v>
      </c>
      <c r="CB2121" s="59" t="str">
        <f t="shared" si="401"/>
        <v/>
      </c>
      <c r="CC2121" s="36"/>
      <c r="CD2121" s="40"/>
      <c r="CE2121" s="46"/>
      <c r="CF2121" s="40"/>
      <c r="CG2121" s="40"/>
      <c r="CH2121" s="40"/>
      <c r="CI2121" s="36"/>
      <c r="CJ2121" s="47"/>
      <c r="CK2121" s="40"/>
      <c r="CL2121" s="40"/>
      <c r="CM2121" s="40"/>
      <c r="CN2121" s="40"/>
    </row>
    <row r="2122" spans="1:92" ht="42.75" hidden="1">
      <c r="A2122" s="49" t="str">
        <f t="shared" si="405"/>
        <v>SIN GESTIÓN</v>
      </c>
      <c r="B2122" s="58"/>
      <c r="C2122" s="37"/>
      <c r="D2122" s="37"/>
      <c r="E2122" s="49" t="str">
        <f t="shared" si="406"/>
        <v>PENDIENTE NOTIFICACIÓN</v>
      </c>
      <c r="F2122" s="141" t="str">
        <f t="shared" si="407"/>
        <v>PENDIENTE NOTIFICACIÓN</v>
      </c>
      <c r="G2122" s="49" t="str">
        <f t="shared" si="408"/>
        <v/>
      </c>
      <c r="H2122" s="51" t="str">
        <f ca="1">IF(
L2122="",
"",
IF(
NETWORKDAYS(L2122,IF(M2122&lt;&gt;"",M2122,TODAY()),FESTIVOS_CO!A:A)&gt;2,
"VENCIDO",
IF(
NETWORKDAYS(L2122,IF(M2122&lt;&gt;"",M2122,TODAY()),FESTIVOS_CO!A:A)=2,
"ALERTA",
"A TIEMPO"
)))</f>
        <v/>
      </c>
      <c r="I2122" s="40"/>
      <c r="J2122" s="36"/>
      <c r="K2122" s="37"/>
      <c r="L2122" s="50"/>
      <c r="M2122" s="37"/>
      <c r="N2122" s="52"/>
      <c r="O2122" s="52"/>
      <c r="P2122" s="36"/>
      <c r="Q2122" s="36"/>
      <c r="R2122" s="40"/>
      <c r="S2122" s="36"/>
      <c r="T2122" s="40"/>
      <c r="U2122" s="40"/>
      <c r="V2122" s="81"/>
      <c r="W2122" s="40"/>
      <c r="X2122" s="40"/>
      <c r="Y2122" s="40"/>
      <c r="Z2122" s="38" t="str">
        <f>IFERROR(VLOOKUP(Y2122,DIRECTORIO!A:B,2,FALSE),"")</f>
        <v/>
      </c>
      <c r="AA2122" s="40"/>
      <c r="AB2122" s="40"/>
      <c r="AC2122" s="40"/>
      <c r="AD2122" s="40"/>
      <c r="AE2122" s="40"/>
      <c r="AF2122" s="40"/>
      <c r="AG2122" s="41" t="s">
        <v>109</v>
      </c>
      <c r="AH2122" s="42"/>
      <c r="AI2122" s="54" t="str">
        <f t="shared" ca="1" si="409"/>
        <v>PENDIENTE NOTIFICACIÓN ELECTRÓNICA</v>
      </c>
      <c r="AJ2122" s="37"/>
      <c r="AK2122" s="37"/>
      <c r="AL2122" s="37"/>
      <c r="AM2122" s="53" t="str">
        <f>IF(AK2122="","",WORKDAY(AK2122,5,FESTIVOS_CO!A:A))</f>
        <v/>
      </c>
      <c r="AN2122" s="37"/>
      <c r="AO2122" s="37"/>
      <c r="AP2122" s="54" t="str">
        <f t="shared" ca="1" si="402"/>
        <v>NO APLICA</v>
      </c>
      <c r="AQ2122" s="36"/>
      <c r="AR2122" s="43"/>
      <c r="AS2122" s="37"/>
      <c r="AT2122" s="36"/>
      <c r="AU2122" s="37"/>
      <c r="AV2122" s="36"/>
      <c r="AW2122" s="36"/>
      <c r="AX2122" s="37"/>
      <c r="AY2122" s="140" t="str">
        <f>IF(AU2122="","",WORKDAY(AU2122,5,FESTIVOS_CO!A:A))</f>
        <v/>
      </c>
      <c r="AZ2122" s="54" t="str">
        <f t="shared" ref="AZ2122:AZ2185" ca="1" si="411">IF(
AND(BB2122="SI",BC2122&lt;&gt;"",BD2122&lt;&gt;""),
"NOTIFICACIÓN PERSONAL COMPLETA",
IF(
AND(AO2122="",AX2122="",BQ2122="",BC2122&lt;&gt;"",BD2122&lt;&gt;""),
"NOTIFICADO POR CONDUCTA CONCLUYENTE",
IF(AP2122="NO PROCEDE CITACION",
"NO PROCEDE",
IF(AP2122="NO APLICA",
"NO APLICA",
IF(AW2122="NO",
"HACER AVISO",
IF(AQ2122="",
"PENDIENTE GESTIONAR CITACIÓN",
IF(AS2122="",
"PENDIENTE FIRMA",
IF(AR2122="",
"PENDIENTE REVISIÓN",
IF(AT2122="",
"PENDIENTE RADICAR",
"CITACIÓN COMPLETA EN ESPERA PRESENTACION PERSONAL"
)))))))))</f>
        <v>NO APLICA</v>
      </c>
      <c r="BA2122" s="55" t="str">
        <f>IF(AX2122="","",WORKDAY(AX2122,5,FESTIVOS_CO!A:A))</f>
        <v/>
      </c>
      <c r="BB2122" s="39"/>
      <c r="BC2122" s="40"/>
      <c r="BD2122" s="40"/>
      <c r="BE2122" s="56" t="str">
        <f t="shared" ca="1" si="400"/>
        <v>NO APLICA</v>
      </c>
      <c r="BF2122" s="37"/>
      <c r="BG2122" s="45"/>
      <c r="BH2122" s="37"/>
      <c r="BI2122" s="36"/>
      <c r="BJ2122" s="37"/>
      <c r="BK2122" s="36"/>
      <c r="BL2122" s="36"/>
      <c r="BM2122" s="53" t="str">
        <f>IF(BJ2122="","",WORKDAY(BJ2122,5,FESTIVOS_CO!A:A))</f>
        <v/>
      </c>
      <c r="BN2122" s="57" t="str">
        <f t="shared" ca="1" si="410"/>
        <v>PENDIENTE HACER AVISO</v>
      </c>
      <c r="BO2122" s="54" t="str">
        <f t="shared" ca="1" si="403"/>
        <v>EN TRÁMITE NOTIF. POR AVISO</v>
      </c>
      <c r="BP2122" s="37"/>
      <c r="BQ2122" s="53" t="str">
        <f>IF(BP2122="","",WORKDAY(BP2122,5,FESTIVOS_CO!A:A))</f>
        <v/>
      </c>
      <c r="BR2122" s="37"/>
      <c r="BS2122" s="36"/>
      <c r="BT2122" s="38"/>
      <c r="BU2122" s="58" t="e">
        <f>VLOOKUP(BT2122,Hoja2!$C:$D,2,0)</f>
        <v>#N/A</v>
      </c>
      <c r="BV2122" s="80" t="str">
        <f>IF(
AND(AO2122="",BD2122="",BQ2122=""),
"EN PROCESO NOTIFICACION / COMUNICACION",
IF(
BT2122="",
"NO APLICA",
IF(
BU2122=60,
IF(AO2122&lt;&gt;"",AO2122,IF(BD2122&lt;&gt;"",BD2122,BQ2122))+60,
WORKDAY(
IF(AO2122&lt;&gt;"",AO2122,IF(BD2122&lt;&gt;"",BD2122,BQ2122)),
BU2122,
FESTIVOS_CO!A:A
)
)
))</f>
        <v>EN PROCESO NOTIFICACION / COMUNICACION</v>
      </c>
      <c r="BW2122" s="44"/>
      <c r="BX2122" s="53"/>
      <c r="BY2122" s="45"/>
      <c r="BZ2122" s="37"/>
      <c r="CA2122" s="54" t="str">
        <f t="shared" si="404"/>
        <v>PENDIENTE EJECUTORIA</v>
      </c>
      <c r="CB2122" s="59" t="str">
        <f t="shared" si="401"/>
        <v/>
      </c>
      <c r="CC2122" s="36"/>
      <c r="CD2122" s="40"/>
      <c r="CE2122" s="46"/>
      <c r="CF2122" s="40"/>
      <c r="CG2122" s="40"/>
      <c r="CH2122" s="40"/>
      <c r="CI2122" s="36"/>
      <c r="CJ2122" s="47"/>
      <c r="CK2122" s="40"/>
      <c r="CL2122" s="40"/>
      <c r="CM2122" s="40"/>
      <c r="CN2122" s="40"/>
    </row>
    <row r="2123" spans="1:92" ht="42.75" hidden="1">
      <c r="A2123" s="49" t="str">
        <f t="shared" si="405"/>
        <v>SIN GESTIÓN</v>
      </c>
      <c r="B2123" s="58"/>
      <c r="C2123" s="37"/>
      <c r="D2123" s="37"/>
      <c r="E2123" s="49" t="str">
        <f t="shared" si="406"/>
        <v>PENDIENTE NOTIFICACIÓN</v>
      </c>
      <c r="F2123" s="141" t="str">
        <f t="shared" si="407"/>
        <v>PENDIENTE NOTIFICACIÓN</v>
      </c>
      <c r="G2123" s="49" t="str">
        <f t="shared" si="408"/>
        <v/>
      </c>
      <c r="H2123" s="51" t="str">
        <f ca="1">IF(
L2123="",
"",
IF(
NETWORKDAYS(L2123,IF(M2123&lt;&gt;"",M2123,TODAY()),FESTIVOS_CO!A:A)&gt;2,
"VENCIDO",
IF(
NETWORKDAYS(L2123,IF(M2123&lt;&gt;"",M2123,TODAY()),FESTIVOS_CO!A:A)=2,
"ALERTA",
"A TIEMPO"
)))</f>
        <v/>
      </c>
      <c r="I2123" s="40"/>
      <c r="J2123" s="36"/>
      <c r="K2123" s="37"/>
      <c r="L2123" s="50"/>
      <c r="M2123" s="37"/>
      <c r="N2123" s="52"/>
      <c r="O2123" s="52"/>
      <c r="P2123" s="36"/>
      <c r="Q2123" s="36"/>
      <c r="R2123" s="40"/>
      <c r="S2123" s="36"/>
      <c r="T2123" s="40"/>
      <c r="U2123" s="40"/>
      <c r="V2123" s="81"/>
      <c r="W2123" s="40"/>
      <c r="X2123" s="40"/>
      <c r="Y2123" s="40"/>
      <c r="Z2123" s="38" t="str">
        <f>IFERROR(VLOOKUP(Y2123,DIRECTORIO!A:B,2,FALSE),"")</f>
        <v/>
      </c>
      <c r="AA2123" s="40"/>
      <c r="AB2123" s="40"/>
      <c r="AC2123" s="40"/>
      <c r="AD2123" s="40"/>
      <c r="AE2123" s="40"/>
      <c r="AF2123" s="40"/>
      <c r="AG2123" s="41" t="s">
        <v>109</v>
      </c>
      <c r="AH2123" s="42"/>
      <c r="AI2123" s="54" t="str">
        <f t="shared" ca="1" si="409"/>
        <v>PENDIENTE NOTIFICACIÓN ELECTRÓNICA</v>
      </c>
      <c r="AJ2123" s="37"/>
      <c r="AK2123" s="37"/>
      <c r="AL2123" s="37"/>
      <c r="AM2123" s="53" t="str">
        <f>IF(AK2123="","",WORKDAY(AK2123,5,FESTIVOS_CO!A:A))</f>
        <v/>
      </c>
      <c r="AN2123" s="37"/>
      <c r="AO2123" s="37"/>
      <c r="AP2123" s="54" t="str">
        <f t="shared" ca="1" si="402"/>
        <v>NO APLICA</v>
      </c>
      <c r="AQ2123" s="36"/>
      <c r="AR2123" s="43"/>
      <c r="AS2123" s="37"/>
      <c r="AT2123" s="36"/>
      <c r="AU2123" s="37"/>
      <c r="AV2123" s="36"/>
      <c r="AW2123" s="36"/>
      <c r="AX2123" s="37"/>
      <c r="AY2123" s="140" t="str">
        <f>IF(AU2123="","",WORKDAY(AU2123,5,FESTIVOS_CO!A:A))</f>
        <v/>
      </c>
      <c r="AZ2123" s="54" t="str">
        <f t="shared" ca="1" si="411"/>
        <v>NO APLICA</v>
      </c>
      <c r="BA2123" s="55" t="str">
        <f>IF(AX2123="","",WORKDAY(AX2123,5,FESTIVOS_CO!A:A))</f>
        <v/>
      </c>
      <c r="BB2123" s="39"/>
      <c r="BC2123" s="40"/>
      <c r="BD2123" s="40"/>
      <c r="BE2123" s="56" t="str">
        <f t="shared" ca="1" si="400"/>
        <v>NO APLICA</v>
      </c>
      <c r="BF2123" s="37"/>
      <c r="BG2123" s="45"/>
      <c r="BH2123" s="37"/>
      <c r="BI2123" s="36"/>
      <c r="BJ2123" s="37"/>
      <c r="BK2123" s="36"/>
      <c r="BL2123" s="36"/>
      <c r="BM2123" s="53" t="str">
        <f>IF(BJ2123="","",WORKDAY(BJ2123,5,FESTIVOS_CO!A:A))</f>
        <v/>
      </c>
      <c r="BN2123" s="57" t="str">
        <f t="shared" ca="1" si="410"/>
        <v>PENDIENTE HACER AVISO</v>
      </c>
      <c r="BO2123" s="54" t="str">
        <f t="shared" ca="1" si="403"/>
        <v>EN TRÁMITE NOTIF. POR AVISO</v>
      </c>
      <c r="BP2123" s="37"/>
      <c r="BQ2123" s="53" t="str">
        <f>IF(BP2123="","",WORKDAY(BP2123,5,FESTIVOS_CO!A:A))</f>
        <v/>
      </c>
      <c r="BR2123" s="37"/>
      <c r="BS2123" s="36"/>
      <c r="BT2123" s="38"/>
      <c r="BU2123" s="58" t="e">
        <f>VLOOKUP(BT2123,Hoja2!$C:$D,2,0)</f>
        <v>#N/A</v>
      </c>
      <c r="BV2123" s="80" t="str">
        <f>IF(
AND(AO2123="",BD2123="",BQ2123=""),
"EN PROCESO NOTIFICACION / COMUNICACION",
IF(
BT2123="",
"NO APLICA",
IF(
BU2123=60,
IF(AO2123&lt;&gt;"",AO2123,IF(BD2123&lt;&gt;"",BD2123,BQ2123))+60,
WORKDAY(
IF(AO2123&lt;&gt;"",AO2123,IF(BD2123&lt;&gt;"",BD2123,BQ2123)),
BU2123,
FESTIVOS_CO!A:A
)
)
))</f>
        <v>EN PROCESO NOTIFICACION / COMUNICACION</v>
      </c>
      <c r="BW2123" s="44"/>
      <c r="BX2123" s="53"/>
      <c r="BY2123" s="45"/>
      <c r="BZ2123" s="37"/>
      <c r="CA2123" s="54" t="str">
        <f t="shared" si="404"/>
        <v>PENDIENTE EJECUTORIA</v>
      </c>
      <c r="CB2123" s="59" t="str">
        <f t="shared" si="401"/>
        <v/>
      </c>
      <c r="CC2123" s="36"/>
      <c r="CD2123" s="40"/>
      <c r="CE2123" s="46"/>
      <c r="CF2123" s="40"/>
      <c r="CG2123" s="40"/>
      <c r="CH2123" s="40"/>
      <c r="CI2123" s="36"/>
      <c r="CJ2123" s="47"/>
      <c r="CK2123" s="40"/>
      <c r="CL2123" s="40"/>
      <c r="CM2123" s="40"/>
      <c r="CN2123" s="40"/>
    </row>
    <row r="2124" spans="1:92" ht="42.75" hidden="1">
      <c r="A2124" s="49" t="str">
        <f t="shared" si="405"/>
        <v>SIN GESTIÓN</v>
      </c>
      <c r="B2124" s="58"/>
      <c r="C2124" s="37"/>
      <c r="D2124" s="37"/>
      <c r="E2124" s="49" t="str">
        <f t="shared" si="406"/>
        <v>PENDIENTE NOTIFICACIÓN</v>
      </c>
      <c r="F2124" s="141" t="str">
        <f t="shared" si="407"/>
        <v>PENDIENTE NOTIFICACIÓN</v>
      </c>
      <c r="G2124" s="49" t="str">
        <f t="shared" si="408"/>
        <v/>
      </c>
      <c r="H2124" s="51" t="str">
        <f ca="1">IF(
L2124="",
"",
IF(
NETWORKDAYS(L2124,IF(M2124&lt;&gt;"",M2124,TODAY()),FESTIVOS_CO!A:A)&gt;2,
"VENCIDO",
IF(
NETWORKDAYS(L2124,IF(M2124&lt;&gt;"",M2124,TODAY()),FESTIVOS_CO!A:A)=2,
"ALERTA",
"A TIEMPO"
)))</f>
        <v/>
      </c>
      <c r="I2124" s="40"/>
      <c r="J2124" s="36"/>
      <c r="K2124" s="37"/>
      <c r="L2124" s="50"/>
      <c r="M2124" s="37"/>
      <c r="N2124" s="52"/>
      <c r="O2124" s="52"/>
      <c r="P2124" s="36"/>
      <c r="Q2124" s="36"/>
      <c r="R2124" s="40"/>
      <c r="S2124" s="36"/>
      <c r="T2124" s="40"/>
      <c r="U2124" s="40"/>
      <c r="V2124" s="81"/>
      <c r="W2124" s="40"/>
      <c r="X2124" s="40"/>
      <c r="Y2124" s="40"/>
      <c r="Z2124" s="38" t="str">
        <f>IFERROR(VLOOKUP(Y2124,DIRECTORIO!A:B,2,FALSE),"")</f>
        <v/>
      </c>
      <c r="AA2124" s="40"/>
      <c r="AB2124" s="40"/>
      <c r="AC2124" s="40"/>
      <c r="AD2124" s="40"/>
      <c r="AE2124" s="40"/>
      <c r="AF2124" s="40"/>
      <c r="AG2124" s="41" t="s">
        <v>109</v>
      </c>
      <c r="AH2124" s="42"/>
      <c r="AI2124" s="54" t="str">
        <f t="shared" ca="1" si="409"/>
        <v>PENDIENTE NOTIFICACIÓN ELECTRÓNICA</v>
      </c>
      <c r="AJ2124" s="37"/>
      <c r="AK2124" s="37"/>
      <c r="AL2124" s="37"/>
      <c r="AM2124" s="53" t="str">
        <f>IF(AK2124="","",WORKDAY(AK2124,5,FESTIVOS_CO!A:A))</f>
        <v/>
      </c>
      <c r="AN2124" s="37"/>
      <c r="AO2124" s="37"/>
      <c r="AP2124" s="54" t="str">
        <f t="shared" ca="1" si="402"/>
        <v>NO APLICA</v>
      </c>
      <c r="AQ2124" s="36"/>
      <c r="AR2124" s="43"/>
      <c r="AS2124" s="37"/>
      <c r="AT2124" s="36"/>
      <c r="AU2124" s="37"/>
      <c r="AV2124" s="36"/>
      <c r="AW2124" s="36"/>
      <c r="AX2124" s="37"/>
      <c r="AY2124" s="140" t="str">
        <f>IF(AU2124="","",WORKDAY(AU2124,5,FESTIVOS_CO!A:A))</f>
        <v/>
      </c>
      <c r="AZ2124" s="54" t="str">
        <f t="shared" ca="1" si="411"/>
        <v>NO APLICA</v>
      </c>
      <c r="BA2124" s="55" t="str">
        <f>IF(AX2124="","",WORKDAY(AX2124,5,FESTIVOS_CO!A:A))</f>
        <v/>
      </c>
      <c r="BB2124" s="39"/>
      <c r="BC2124" s="40"/>
      <c r="BD2124" s="40"/>
      <c r="BE2124" s="56" t="str">
        <f t="shared" ca="1" si="400"/>
        <v>NO APLICA</v>
      </c>
      <c r="BF2124" s="37"/>
      <c r="BG2124" s="45"/>
      <c r="BH2124" s="37"/>
      <c r="BI2124" s="36"/>
      <c r="BJ2124" s="37"/>
      <c r="BK2124" s="36"/>
      <c r="BL2124" s="36"/>
      <c r="BM2124" s="53" t="str">
        <f>IF(BJ2124="","",WORKDAY(BJ2124,5,FESTIVOS_CO!A:A))</f>
        <v/>
      </c>
      <c r="BN2124" s="57" t="str">
        <f t="shared" ca="1" si="410"/>
        <v>PENDIENTE HACER AVISO</v>
      </c>
      <c r="BO2124" s="54" t="str">
        <f t="shared" ca="1" si="403"/>
        <v>EN TRÁMITE NOTIF. POR AVISO</v>
      </c>
      <c r="BP2124" s="37"/>
      <c r="BQ2124" s="53" t="str">
        <f>IF(BP2124="","",WORKDAY(BP2124,5,FESTIVOS_CO!A:A))</f>
        <v/>
      </c>
      <c r="BR2124" s="37"/>
      <c r="BS2124" s="36"/>
      <c r="BT2124" s="38"/>
      <c r="BU2124" s="58" t="e">
        <f>VLOOKUP(BT2124,Hoja2!$C:$D,2,0)</f>
        <v>#N/A</v>
      </c>
      <c r="BV2124" s="80" t="str">
        <f>IF(
AND(AO2124="",BD2124="",BQ2124=""),
"EN PROCESO NOTIFICACION / COMUNICACION",
IF(
BT2124="",
"NO APLICA",
IF(
BU2124=60,
IF(AO2124&lt;&gt;"",AO2124,IF(BD2124&lt;&gt;"",BD2124,BQ2124))+60,
WORKDAY(
IF(AO2124&lt;&gt;"",AO2124,IF(BD2124&lt;&gt;"",BD2124,BQ2124)),
BU2124,
FESTIVOS_CO!A:A
)
)
))</f>
        <v>EN PROCESO NOTIFICACION / COMUNICACION</v>
      </c>
      <c r="BW2124" s="44"/>
      <c r="BX2124" s="53"/>
      <c r="BY2124" s="45"/>
      <c r="BZ2124" s="37"/>
      <c r="CA2124" s="54" t="str">
        <f t="shared" si="404"/>
        <v>PENDIENTE EJECUTORIA</v>
      </c>
      <c r="CB2124" s="59" t="str">
        <f t="shared" si="401"/>
        <v/>
      </c>
      <c r="CC2124" s="36"/>
      <c r="CD2124" s="40"/>
      <c r="CE2124" s="46"/>
      <c r="CF2124" s="40"/>
      <c r="CG2124" s="40"/>
      <c r="CH2124" s="40"/>
      <c r="CI2124" s="36"/>
      <c r="CJ2124" s="47"/>
      <c r="CK2124" s="40"/>
      <c r="CL2124" s="40"/>
      <c r="CM2124" s="40"/>
      <c r="CN2124" s="40"/>
    </row>
    <row r="2125" spans="1:92" ht="42.75" hidden="1">
      <c r="A2125" s="49" t="str">
        <f t="shared" si="405"/>
        <v>SIN GESTIÓN</v>
      </c>
      <c r="B2125" s="58"/>
      <c r="C2125" s="37"/>
      <c r="D2125" s="37"/>
      <c r="E2125" s="49" t="str">
        <f t="shared" si="406"/>
        <v>PENDIENTE NOTIFICACIÓN</v>
      </c>
      <c r="F2125" s="141" t="str">
        <f t="shared" si="407"/>
        <v>PENDIENTE NOTIFICACIÓN</v>
      </c>
      <c r="G2125" s="49" t="str">
        <f t="shared" si="408"/>
        <v/>
      </c>
      <c r="H2125" s="51" t="str">
        <f ca="1">IF(
L2125="",
"",
IF(
NETWORKDAYS(L2125,IF(M2125&lt;&gt;"",M2125,TODAY()),FESTIVOS_CO!A:A)&gt;2,
"VENCIDO",
IF(
NETWORKDAYS(L2125,IF(M2125&lt;&gt;"",M2125,TODAY()),FESTIVOS_CO!A:A)=2,
"ALERTA",
"A TIEMPO"
)))</f>
        <v/>
      </c>
      <c r="I2125" s="40"/>
      <c r="J2125" s="36"/>
      <c r="K2125" s="37"/>
      <c r="L2125" s="50"/>
      <c r="M2125" s="37"/>
      <c r="N2125" s="52"/>
      <c r="O2125" s="52"/>
      <c r="P2125" s="36"/>
      <c r="Q2125" s="36"/>
      <c r="R2125" s="40"/>
      <c r="S2125" s="36"/>
      <c r="T2125" s="40"/>
      <c r="U2125" s="40"/>
      <c r="V2125" s="81"/>
      <c r="W2125" s="40"/>
      <c r="X2125" s="40"/>
      <c r="Y2125" s="40"/>
      <c r="Z2125" s="38" t="str">
        <f>IFERROR(VLOOKUP(Y2125,DIRECTORIO!A:B,2,FALSE),"")</f>
        <v/>
      </c>
      <c r="AA2125" s="40"/>
      <c r="AB2125" s="40"/>
      <c r="AC2125" s="40"/>
      <c r="AD2125" s="40"/>
      <c r="AE2125" s="40"/>
      <c r="AF2125" s="40"/>
      <c r="AG2125" s="41" t="s">
        <v>109</v>
      </c>
      <c r="AH2125" s="42"/>
      <c r="AI2125" s="54" t="str">
        <f t="shared" ca="1" si="409"/>
        <v>PENDIENTE NOTIFICACIÓN ELECTRÓNICA</v>
      </c>
      <c r="AJ2125" s="37"/>
      <c r="AK2125" s="37"/>
      <c r="AL2125" s="37"/>
      <c r="AM2125" s="53" t="str">
        <f>IF(AK2125="","",WORKDAY(AK2125,5,FESTIVOS_CO!A:A))</f>
        <v/>
      </c>
      <c r="AN2125" s="37"/>
      <c r="AO2125" s="37"/>
      <c r="AP2125" s="54" t="str">
        <f t="shared" ca="1" si="402"/>
        <v>NO APLICA</v>
      </c>
      <c r="AQ2125" s="36"/>
      <c r="AR2125" s="43"/>
      <c r="AS2125" s="37"/>
      <c r="AT2125" s="36"/>
      <c r="AU2125" s="37"/>
      <c r="AV2125" s="36"/>
      <c r="AW2125" s="36"/>
      <c r="AX2125" s="37"/>
      <c r="AY2125" s="140" t="str">
        <f>IF(AU2125="","",WORKDAY(AU2125,5,FESTIVOS_CO!A:A))</f>
        <v/>
      </c>
      <c r="AZ2125" s="54" t="str">
        <f t="shared" ca="1" si="411"/>
        <v>NO APLICA</v>
      </c>
      <c r="BA2125" s="55" t="str">
        <f>IF(AX2125="","",WORKDAY(AX2125,5,FESTIVOS_CO!A:A))</f>
        <v/>
      </c>
      <c r="BB2125" s="39"/>
      <c r="BC2125" s="40"/>
      <c r="BD2125" s="40"/>
      <c r="BE2125" s="56" t="str">
        <f t="shared" ca="1" si="400"/>
        <v>NO APLICA</v>
      </c>
      <c r="BF2125" s="37"/>
      <c r="BG2125" s="45"/>
      <c r="BH2125" s="37"/>
      <c r="BI2125" s="36"/>
      <c r="BJ2125" s="37"/>
      <c r="BK2125" s="36"/>
      <c r="BL2125" s="36"/>
      <c r="BM2125" s="53" t="str">
        <f>IF(BJ2125="","",WORKDAY(BJ2125,5,FESTIVOS_CO!A:A))</f>
        <v/>
      </c>
      <c r="BN2125" s="57" t="str">
        <f t="shared" ca="1" si="410"/>
        <v>PENDIENTE HACER AVISO</v>
      </c>
      <c r="BO2125" s="54" t="str">
        <f t="shared" ca="1" si="403"/>
        <v>EN TRÁMITE NOTIF. POR AVISO</v>
      </c>
      <c r="BP2125" s="37"/>
      <c r="BQ2125" s="53" t="str">
        <f>IF(BP2125="","",WORKDAY(BP2125,5,FESTIVOS_CO!A:A))</f>
        <v/>
      </c>
      <c r="BR2125" s="37"/>
      <c r="BS2125" s="36"/>
      <c r="BT2125" s="38"/>
      <c r="BU2125" s="58" t="e">
        <f>VLOOKUP(BT2125,Hoja2!$C:$D,2,0)</f>
        <v>#N/A</v>
      </c>
      <c r="BV2125" s="80" t="str">
        <f>IF(
AND(AO2125="",BD2125="",BQ2125=""),
"EN PROCESO NOTIFICACION / COMUNICACION",
IF(
BT2125="",
"NO APLICA",
IF(
BU2125=60,
IF(AO2125&lt;&gt;"",AO2125,IF(BD2125&lt;&gt;"",BD2125,BQ2125))+60,
WORKDAY(
IF(AO2125&lt;&gt;"",AO2125,IF(BD2125&lt;&gt;"",BD2125,BQ2125)),
BU2125,
FESTIVOS_CO!A:A
)
)
))</f>
        <v>EN PROCESO NOTIFICACION / COMUNICACION</v>
      </c>
      <c r="BW2125" s="44"/>
      <c r="BX2125" s="53"/>
      <c r="BY2125" s="45"/>
      <c r="BZ2125" s="37"/>
      <c r="CA2125" s="54" t="str">
        <f t="shared" si="404"/>
        <v>PENDIENTE EJECUTORIA</v>
      </c>
      <c r="CB2125" s="59" t="str">
        <f t="shared" si="401"/>
        <v/>
      </c>
      <c r="CC2125" s="36"/>
      <c r="CD2125" s="40"/>
      <c r="CE2125" s="46"/>
      <c r="CF2125" s="40"/>
      <c r="CG2125" s="40"/>
      <c r="CH2125" s="40"/>
      <c r="CI2125" s="36"/>
      <c r="CJ2125" s="47"/>
      <c r="CK2125" s="40"/>
      <c r="CL2125" s="40"/>
      <c r="CM2125" s="40"/>
      <c r="CN2125" s="40"/>
    </row>
    <row r="2126" spans="1:92" ht="42.75" hidden="1">
      <c r="A2126" s="49" t="str">
        <f t="shared" si="405"/>
        <v>SIN GESTIÓN</v>
      </c>
      <c r="B2126" s="58"/>
      <c r="C2126" s="37"/>
      <c r="D2126" s="37"/>
      <c r="E2126" s="49" t="str">
        <f t="shared" si="406"/>
        <v>PENDIENTE NOTIFICACIÓN</v>
      </c>
      <c r="F2126" s="141" t="str">
        <f t="shared" si="407"/>
        <v>PENDIENTE NOTIFICACIÓN</v>
      </c>
      <c r="G2126" s="49" t="str">
        <f t="shared" si="408"/>
        <v/>
      </c>
      <c r="H2126" s="51" t="str">
        <f ca="1">IF(
L2126="",
"",
IF(
NETWORKDAYS(L2126,IF(M2126&lt;&gt;"",M2126,TODAY()),FESTIVOS_CO!A:A)&gt;2,
"VENCIDO",
IF(
NETWORKDAYS(L2126,IF(M2126&lt;&gt;"",M2126,TODAY()),FESTIVOS_CO!A:A)=2,
"ALERTA",
"A TIEMPO"
)))</f>
        <v/>
      </c>
      <c r="I2126" s="40"/>
      <c r="J2126" s="36"/>
      <c r="K2126" s="37"/>
      <c r="L2126" s="50"/>
      <c r="M2126" s="37"/>
      <c r="N2126" s="52"/>
      <c r="O2126" s="52"/>
      <c r="P2126" s="36"/>
      <c r="Q2126" s="36"/>
      <c r="R2126" s="40"/>
      <c r="S2126" s="36"/>
      <c r="T2126" s="40"/>
      <c r="U2126" s="40"/>
      <c r="V2126" s="81"/>
      <c r="W2126" s="40"/>
      <c r="X2126" s="40"/>
      <c r="Y2126" s="40"/>
      <c r="Z2126" s="38" t="str">
        <f>IFERROR(VLOOKUP(Y2126,DIRECTORIO!A:B,2,FALSE),"")</f>
        <v/>
      </c>
      <c r="AA2126" s="40"/>
      <c r="AB2126" s="40"/>
      <c r="AC2126" s="40"/>
      <c r="AD2126" s="40"/>
      <c r="AE2126" s="40"/>
      <c r="AF2126" s="40"/>
      <c r="AG2126" s="41" t="s">
        <v>109</v>
      </c>
      <c r="AH2126" s="42"/>
      <c r="AI2126" s="54" t="str">
        <f t="shared" ca="1" si="409"/>
        <v>PENDIENTE NOTIFICACIÓN ELECTRÓNICA</v>
      </c>
      <c r="AJ2126" s="37"/>
      <c r="AK2126" s="37"/>
      <c r="AL2126" s="37"/>
      <c r="AM2126" s="53" t="str">
        <f>IF(AK2126="","",WORKDAY(AK2126,5,FESTIVOS_CO!A:A))</f>
        <v/>
      </c>
      <c r="AN2126" s="37"/>
      <c r="AO2126" s="37"/>
      <c r="AP2126" s="54" t="str">
        <f t="shared" ca="1" si="402"/>
        <v>NO APLICA</v>
      </c>
      <c r="AQ2126" s="36"/>
      <c r="AR2126" s="43"/>
      <c r="AS2126" s="37"/>
      <c r="AT2126" s="36"/>
      <c r="AU2126" s="37"/>
      <c r="AV2126" s="36"/>
      <c r="AW2126" s="36"/>
      <c r="AX2126" s="37"/>
      <c r="AY2126" s="140" t="str">
        <f>IF(AU2126="","",WORKDAY(AU2126,5,FESTIVOS_CO!A:A))</f>
        <v/>
      </c>
      <c r="AZ2126" s="54" t="str">
        <f t="shared" ca="1" si="411"/>
        <v>NO APLICA</v>
      </c>
      <c r="BA2126" s="55" t="str">
        <f>IF(AX2126="","",WORKDAY(AX2126,5,FESTIVOS_CO!A:A))</f>
        <v/>
      </c>
      <c r="BB2126" s="39"/>
      <c r="BC2126" s="40"/>
      <c r="BD2126" s="40"/>
      <c r="BE2126" s="56" t="str">
        <f t="shared" ca="1" si="400"/>
        <v>NO APLICA</v>
      </c>
      <c r="BF2126" s="37"/>
      <c r="BG2126" s="45"/>
      <c r="BH2126" s="37"/>
      <c r="BI2126" s="36"/>
      <c r="BJ2126" s="37"/>
      <c r="BK2126" s="36"/>
      <c r="BL2126" s="36"/>
      <c r="BM2126" s="53" t="str">
        <f>IF(BJ2126="","",WORKDAY(BJ2126,5,FESTIVOS_CO!A:A))</f>
        <v/>
      </c>
      <c r="BN2126" s="57" t="str">
        <f t="shared" ca="1" si="410"/>
        <v>PENDIENTE HACER AVISO</v>
      </c>
      <c r="BO2126" s="54" t="str">
        <f t="shared" ca="1" si="403"/>
        <v>EN TRÁMITE NOTIF. POR AVISO</v>
      </c>
      <c r="BP2126" s="37"/>
      <c r="BQ2126" s="53" t="str">
        <f>IF(BP2126="","",WORKDAY(BP2126,5,FESTIVOS_CO!A:A))</f>
        <v/>
      </c>
      <c r="BR2126" s="37"/>
      <c r="BS2126" s="36"/>
      <c r="BT2126" s="38"/>
      <c r="BU2126" s="58" t="e">
        <f>VLOOKUP(BT2126,Hoja2!$C:$D,2,0)</f>
        <v>#N/A</v>
      </c>
      <c r="BV2126" s="80" t="str">
        <f>IF(
AND(AO2126="",BD2126="",BQ2126=""),
"EN PROCESO NOTIFICACION / COMUNICACION",
IF(
BT2126="",
"NO APLICA",
IF(
BU2126=60,
IF(AO2126&lt;&gt;"",AO2126,IF(BD2126&lt;&gt;"",BD2126,BQ2126))+60,
WORKDAY(
IF(AO2126&lt;&gt;"",AO2126,IF(BD2126&lt;&gt;"",BD2126,BQ2126)),
BU2126,
FESTIVOS_CO!A:A
)
)
))</f>
        <v>EN PROCESO NOTIFICACION / COMUNICACION</v>
      </c>
      <c r="BW2126" s="44"/>
      <c r="BX2126" s="53"/>
      <c r="BY2126" s="45"/>
      <c r="BZ2126" s="37"/>
      <c r="CA2126" s="54" t="str">
        <f t="shared" si="404"/>
        <v>PENDIENTE EJECUTORIA</v>
      </c>
      <c r="CB2126" s="59" t="str">
        <f t="shared" si="401"/>
        <v/>
      </c>
      <c r="CC2126" s="36"/>
      <c r="CD2126" s="40"/>
      <c r="CE2126" s="46"/>
      <c r="CF2126" s="40"/>
      <c r="CG2126" s="40"/>
      <c r="CH2126" s="40"/>
      <c r="CI2126" s="36"/>
      <c r="CJ2126" s="47"/>
      <c r="CK2126" s="40"/>
      <c r="CL2126" s="40"/>
      <c r="CM2126" s="40"/>
      <c r="CN2126" s="40"/>
    </row>
    <row r="2127" spans="1:92" ht="42.75" hidden="1">
      <c r="A2127" s="49" t="str">
        <f t="shared" si="405"/>
        <v>SIN GESTIÓN</v>
      </c>
      <c r="B2127" s="58"/>
      <c r="C2127" s="37"/>
      <c r="D2127" s="37"/>
      <c r="E2127" s="49" t="str">
        <f t="shared" si="406"/>
        <v>PENDIENTE NOTIFICACIÓN</v>
      </c>
      <c r="F2127" s="141" t="str">
        <f t="shared" si="407"/>
        <v>PENDIENTE NOTIFICACIÓN</v>
      </c>
      <c r="G2127" s="49" t="str">
        <f t="shared" si="408"/>
        <v/>
      </c>
      <c r="H2127" s="51" t="str">
        <f ca="1">IF(
L2127="",
"",
IF(
NETWORKDAYS(L2127,IF(M2127&lt;&gt;"",M2127,TODAY()),FESTIVOS_CO!A:A)&gt;2,
"VENCIDO",
IF(
NETWORKDAYS(L2127,IF(M2127&lt;&gt;"",M2127,TODAY()),FESTIVOS_CO!A:A)=2,
"ALERTA",
"A TIEMPO"
)))</f>
        <v/>
      </c>
      <c r="I2127" s="40"/>
      <c r="J2127" s="36"/>
      <c r="K2127" s="37"/>
      <c r="L2127" s="50"/>
      <c r="M2127" s="37"/>
      <c r="N2127" s="52"/>
      <c r="O2127" s="52"/>
      <c r="P2127" s="36"/>
      <c r="Q2127" s="36"/>
      <c r="R2127" s="40"/>
      <c r="S2127" s="36"/>
      <c r="T2127" s="40"/>
      <c r="U2127" s="40"/>
      <c r="V2127" s="81"/>
      <c r="W2127" s="40"/>
      <c r="X2127" s="40"/>
      <c r="Y2127" s="40"/>
      <c r="Z2127" s="38" t="str">
        <f>IFERROR(VLOOKUP(Y2127,DIRECTORIO!A:B,2,FALSE),"")</f>
        <v/>
      </c>
      <c r="AA2127" s="40"/>
      <c r="AB2127" s="40"/>
      <c r="AC2127" s="40"/>
      <c r="AD2127" s="40"/>
      <c r="AE2127" s="40"/>
      <c r="AF2127" s="40"/>
      <c r="AG2127" s="41" t="s">
        <v>109</v>
      </c>
      <c r="AH2127" s="42"/>
      <c r="AI2127" s="54" t="str">
        <f t="shared" ca="1" si="409"/>
        <v>PENDIENTE NOTIFICACIÓN ELECTRÓNICA</v>
      </c>
      <c r="AJ2127" s="37"/>
      <c r="AK2127" s="37"/>
      <c r="AL2127" s="37"/>
      <c r="AM2127" s="53" t="str">
        <f>IF(AK2127="","",WORKDAY(AK2127,5,FESTIVOS_CO!A:A))</f>
        <v/>
      </c>
      <c r="AN2127" s="37"/>
      <c r="AO2127" s="37"/>
      <c r="AP2127" s="54" t="str">
        <f t="shared" ca="1" si="402"/>
        <v>NO APLICA</v>
      </c>
      <c r="AQ2127" s="36"/>
      <c r="AR2127" s="43"/>
      <c r="AS2127" s="37"/>
      <c r="AT2127" s="36"/>
      <c r="AU2127" s="37"/>
      <c r="AV2127" s="36"/>
      <c r="AW2127" s="36"/>
      <c r="AX2127" s="37"/>
      <c r="AY2127" s="140" t="str">
        <f>IF(AU2127="","",WORKDAY(AU2127,5,FESTIVOS_CO!A:A))</f>
        <v/>
      </c>
      <c r="AZ2127" s="54" t="str">
        <f t="shared" ca="1" si="411"/>
        <v>NO APLICA</v>
      </c>
      <c r="BA2127" s="55" t="str">
        <f>IF(AX2127="","",WORKDAY(AX2127,5,FESTIVOS_CO!A:A))</f>
        <v/>
      </c>
      <c r="BB2127" s="39"/>
      <c r="BC2127" s="40"/>
      <c r="BD2127" s="40"/>
      <c r="BE2127" s="56" t="str">
        <f t="shared" ca="1" si="400"/>
        <v>NO APLICA</v>
      </c>
      <c r="BF2127" s="37"/>
      <c r="BG2127" s="45"/>
      <c r="BH2127" s="37"/>
      <c r="BI2127" s="36"/>
      <c r="BJ2127" s="37"/>
      <c r="BK2127" s="36"/>
      <c r="BL2127" s="36"/>
      <c r="BM2127" s="53" t="str">
        <f>IF(BJ2127="","",WORKDAY(BJ2127,5,FESTIVOS_CO!A:A))</f>
        <v/>
      </c>
      <c r="BN2127" s="57" t="str">
        <f t="shared" ca="1" si="410"/>
        <v>PENDIENTE HACER AVISO</v>
      </c>
      <c r="BO2127" s="54" t="str">
        <f t="shared" ca="1" si="403"/>
        <v>EN TRÁMITE NOTIF. POR AVISO</v>
      </c>
      <c r="BP2127" s="37"/>
      <c r="BQ2127" s="53" t="str">
        <f>IF(BP2127="","",WORKDAY(BP2127,5,FESTIVOS_CO!A:A))</f>
        <v/>
      </c>
      <c r="BR2127" s="37"/>
      <c r="BS2127" s="36"/>
      <c r="BT2127" s="38"/>
      <c r="BU2127" s="58" t="e">
        <f>VLOOKUP(BT2127,Hoja2!$C:$D,2,0)</f>
        <v>#N/A</v>
      </c>
      <c r="BV2127" s="80" t="str">
        <f>IF(
AND(AO2127="",BD2127="",BQ2127=""),
"EN PROCESO NOTIFICACION / COMUNICACION",
IF(
BT2127="",
"NO APLICA",
IF(
BU2127=60,
IF(AO2127&lt;&gt;"",AO2127,IF(BD2127&lt;&gt;"",BD2127,BQ2127))+60,
WORKDAY(
IF(AO2127&lt;&gt;"",AO2127,IF(BD2127&lt;&gt;"",BD2127,BQ2127)),
BU2127,
FESTIVOS_CO!A:A
)
)
))</f>
        <v>EN PROCESO NOTIFICACION / COMUNICACION</v>
      </c>
      <c r="BW2127" s="44"/>
      <c r="BX2127" s="53"/>
      <c r="BY2127" s="45"/>
      <c r="BZ2127" s="37"/>
      <c r="CA2127" s="54" t="str">
        <f t="shared" si="404"/>
        <v>PENDIENTE EJECUTORIA</v>
      </c>
      <c r="CB2127" s="59" t="str">
        <f t="shared" si="401"/>
        <v/>
      </c>
      <c r="CC2127" s="36"/>
      <c r="CD2127" s="40"/>
      <c r="CE2127" s="46"/>
      <c r="CF2127" s="40"/>
      <c r="CG2127" s="40"/>
      <c r="CH2127" s="40"/>
      <c r="CI2127" s="36"/>
      <c r="CJ2127" s="47"/>
      <c r="CK2127" s="40"/>
      <c r="CL2127" s="40"/>
      <c r="CM2127" s="40"/>
      <c r="CN2127" s="40"/>
    </row>
    <row r="2128" spans="1:92" ht="42.75" hidden="1">
      <c r="A2128" s="49" t="str">
        <f t="shared" si="405"/>
        <v>SIN GESTIÓN</v>
      </c>
      <c r="B2128" s="58"/>
      <c r="C2128" s="37"/>
      <c r="D2128" s="37"/>
      <c r="E2128" s="49" t="str">
        <f t="shared" si="406"/>
        <v>PENDIENTE NOTIFICACIÓN</v>
      </c>
      <c r="F2128" s="141" t="str">
        <f t="shared" si="407"/>
        <v>PENDIENTE NOTIFICACIÓN</v>
      </c>
      <c r="G2128" s="49" t="str">
        <f t="shared" si="408"/>
        <v/>
      </c>
      <c r="H2128" s="51" t="str">
        <f ca="1">IF(
L2128="",
"",
IF(
NETWORKDAYS(L2128,IF(M2128&lt;&gt;"",M2128,TODAY()),FESTIVOS_CO!A:A)&gt;2,
"VENCIDO",
IF(
NETWORKDAYS(L2128,IF(M2128&lt;&gt;"",M2128,TODAY()),FESTIVOS_CO!A:A)=2,
"ALERTA",
"A TIEMPO"
)))</f>
        <v/>
      </c>
      <c r="I2128" s="40"/>
      <c r="J2128" s="36"/>
      <c r="K2128" s="37"/>
      <c r="L2128" s="50"/>
      <c r="M2128" s="37"/>
      <c r="N2128" s="52"/>
      <c r="O2128" s="52"/>
      <c r="P2128" s="36"/>
      <c r="Q2128" s="36"/>
      <c r="R2128" s="40"/>
      <c r="S2128" s="36"/>
      <c r="T2128" s="40"/>
      <c r="U2128" s="40"/>
      <c r="V2128" s="81"/>
      <c r="W2128" s="40"/>
      <c r="X2128" s="40"/>
      <c r="Y2128" s="40"/>
      <c r="Z2128" s="38" t="str">
        <f>IFERROR(VLOOKUP(Y2128,DIRECTORIO!A:B,2,FALSE),"")</f>
        <v/>
      </c>
      <c r="AA2128" s="40"/>
      <c r="AB2128" s="40"/>
      <c r="AC2128" s="40"/>
      <c r="AD2128" s="40"/>
      <c r="AE2128" s="40"/>
      <c r="AF2128" s="40"/>
      <c r="AG2128" s="41" t="s">
        <v>109</v>
      </c>
      <c r="AH2128" s="42"/>
      <c r="AI2128" s="54" t="str">
        <f t="shared" ca="1" si="409"/>
        <v>PENDIENTE NOTIFICACIÓN ELECTRÓNICA</v>
      </c>
      <c r="AJ2128" s="37"/>
      <c r="AK2128" s="37"/>
      <c r="AL2128" s="37"/>
      <c r="AM2128" s="53" t="str">
        <f>IF(AK2128="","",WORKDAY(AK2128,5,FESTIVOS_CO!A:A))</f>
        <v/>
      </c>
      <c r="AN2128" s="37"/>
      <c r="AO2128" s="37"/>
      <c r="AP2128" s="54" t="str">
        <f t="shared" ca="1" si="402"/>
        <v>NO APLICA</v>
      </c>
      <c r="AQ2128" s="36"/>
      <c r="AR2128" s="43"/>
      <c r="AS2128" s="37"/>
      <c r="AT2128" s="36"/>
      <c r="AU2128" s="37"/>
      <c r="AV2128" s="36"/>
      <c r="AW2128" s="36"/>
      <c r="AX2128" s="37"/>
      <c r="AY2128" s="140" t="str">
        <f>IF(AU2128="","",WORKDAY(AU2128,5,FESTIVOS_CO!A:A))</f>
        <v/>
      </c>
      <c r="AZ2128" s="54" t="str">
        <f t="shared" ca="1" si="411"/>
        <v>NO APLICA</v>
      </c>
      <c r="BA2128" s="55" t="str">
        <f>IF(AX2128="","",WORKDAY(AX2128,5,FESTIVOS_CO!A:A))</f>
        <v/>
      </c>
      <c r="BB2128" s="39"/>
      <c r="BC2128" s="40"/>
      <c r="BD2128" s="40"/>
      <c r="BE2128" s="56" t="str">
        <f t="shared" ca="1" si="400"/>
        <v>NO APLICA</v>
      </c>
      <c r="BF2128" s="37"/>
      <c r="BG2128" s="45"/>
      <c r="BH2128" s="37"/>
      <c r="BI2128" s="36"/>
      <c r="BJ2128" s="37"/>
      <c r="BK2128" s="36"/>
      <c r="BL2128" s="36"/>
      <c r="BM2128" s="53" t="str">
        <f>IF(BJ2128="","",WORKDAY(BJ2128,5,FESTIVOS_CO!A:A))</f>
        <v/>
      </c>
      <c r="BN2128" s="57" t="str">
        <f t="shared" ca="1" si="410"/>
        <v>PENDIENTE HACER AVISO</v>
      </c>
      <c r="BO2128" s="54" t="str">
        <f t="shared" ca="1" si="403"/>
        <v>EN TRÁMITE NOTIF. POR AVISO</v>
      </c>
      <c r="BP2128" s="37"/>
      <c r="BQ2128" s="53" t="str">
        <f>IF(BP2128="","",WORKDAY(BP2128,5,FESTIVOS_CO!A:A))</f>
        <v/>
      </c>
      <c r="BR2128" s="37"/>
      <c r="BS2128" s="36"/>
      <c r="BT2128" s="38"/>
      <c r="BU2128" s="58" t="e">
        <f>VLOOKUP(BT2128,Hoja2!$C:$D,2,0)</f>
        <v>#N/A</v>
      </c>
      <c r="BV2128" s="80" t="str">
        <f>IF(
AND(AO2128="",BD2128="",BQ2128=""),
"EN PROCESO NOTIFICACION / COMUNICACION",
IF(
BT2128="",
"NO APLICA",
IF(
BU2128=60,
IF(AO2128&lt;&gt;"",AO2128,IF(BD2128&lt;&gt;"",BD2128,BQ2128))+60,
WORKDAY(
IF(AO2128&lt;&gt;"",AO2128,IF(BD2128&lt;&gt;"",BD2128,BQ2128)),
BU2128,
FESTIVOS_CO!A:A
)
)
))</f>
        <v>EN PROCESO NOTIFICACION / COMUNICACION</v>
      </c>
      <c r="BW2128" s="44"/>
      <c r="BX2128" s="53"/>
      <c r="BY2128" s="45"/>
      <c r="BZ2128" s="37"/>
      <c r="CA2128" s="54" t="str">
        <f t="shared" si="404"/>
        <v>PENDIENTE EJECUTORIA</v>
      </c>
      <c r="CB2128" s="59" t="str">
        <f t="shared" si="401"/>
        <v/>
      </c>
      <c r="CC2128" s="36"/>
      <c r="CD2128" s="40"/>
      <c r="CE2128" s="46"/>
      <c r="CF2128" s="40"/>
      <c r="CG2128" s="40"/>
      <c r="CH2128" s="40"/>
      <c r="CI2128" s="36"/>
      <c r="CJ2128" s="47"/>
      <c r="CK2128" s="40"/>
      <c r="CL2128" s="40"/>
      <c r="CM2128" s="40"/>
      <c r="CN2128" s="40"/>
    </row>
    <row r="2129" spans="1:92" ht="42.75" hidden="1">
      <c r="A2129" s="49" t="str">
        <f t="shared" si="405"/>
        <v>SIN GESTIÓN</v>
      </c>
      <c r="B2129" s="58"/>
      <c r="C2129" s="37"/>
      <c r="D2129" s="37"/>
      <c r="E2129" s="49" t="str">
        <f t="shared" si="406"/>
        <v>PENDIENTE NOTIFICACIÓN</v>
      </c>
      <c r="F2129" s="141" t="str">
        <f t="shared" si="407"/>
        <v>PENDIENTE NOTIFICACIÓN</v>
      </c>
      <c r="G2129" s="49" t="str">
        <f t="shared" si="408"/>
        <v/>
      </c>
      <c r="H2129" s="51" t="str">
        <f ca="1">IF(
L2129="",
"",
IF(
NETWORKDAYS(L2129,IF(M2129&lt;&gt;"",M2129,TODAY()),FESTIVOS_CO!A:A)&gt;2,
"VENCIDO",
IF(
NETWORKDAYS(L2129,IF(M2129&lt;&gt;"",M2129,TODAY()),FESTIVOS_CO!A:A)=2,
"ALERTA",
"A TIEMPO"
)))</f>
        <v/>
      </c>
      <c r="I2129" s="40"/>
      <c r="J2129" s="36"/>
      <c r="K2129" s="37"/>
      <c r="L2129" s="50"/>
      <c r="M2129" s="37"/>
      <c r="N2129" s="52"/>
      <c r="O2129" s="52"/>
      <c r="P2129" s="36"/>
      <c r="Q2129" s="36"/>
      <c r="R2129" s="40"/>
      <c r="S2129" s="36"/>
      <c r="T2129" s="40"/>
      <c r="U2129" s="40"/>
      <c r="V2129" s="81"/>
      <c r="W2129" s="40"/>
      <c r="X2129" s="40"/>
      <c r="Y2129" s="40"/>
      <c r="Z2129" s="38" t="str">
        <f>IFERROR(VLOOKUP(Y2129,DIRECTORIO!A:B,2,FALSE),"")</f>
        <v/>
      </c>
      <c r="AA2129" s="40"/>
      <c r="AB2129" s="40"/>
      <c r="AC2129" s="40"/>
      <c r="AD2129" s="40"/>
      <c r="AE2129" s="40"/>
      <c r="AF2129" s="40"/>
      <c r="AG2129" s="41" t="s">
        <v>109</v>
      </c>
      <c r="AH2129" s="42"/>
      <c r="AI2129" s="54" t="str">
        <f t="shared" ca="1" si="409"/>
        <v>PENDIENTE NOTIFICACIÓN ELECTRÓNICA</v>
      </c>
      <c r="AJ2129" s="37"/>
      <c r="AK2129" s="37"/>
      <c r="AL2129" s="37"/>
      <c r="AM2129" s="53" t="str">
        <f>IF(AK2129="","",WORKDAY(AK2129,5,FESTIVOS_CO!A:A))</f>
        <v/>
      </c>
      <c r="AN2129" s="37"/>
      <c r="AO2129" s="37"/>
      <c r="AP2129" s="54" t="str">
        <f t="shared" ca="1" si="402"/>
        <v>NO APLICA</v>
      </c>
      <c r="AQ2129" s="36"/>
      <c r="AR2129" s="43"/>
      <c r="AS2129" s="37"/>
      <c r="AT2129" s="36"/>
      <c r="AU2129" s="37"/>
      <c r="AV2129" s="36"/>
      <c r="AW2129" s="36"/>
      <c r="AX2129" s="37"/>
      <c r="AY2129" s="140" t="str">
        <f>IF(AU2129="","",WORKDAY(AU2129,5,FESTIVOS_CO!A:A))</f>
        <v/>
      </c>
      <c r="AZ2129" s="54" t="str">
        <f t="shared" ca="1" si="411"/>
        <v>NO APLICA</v>
      </c>
      <c r="BA2129" s="55" t="str">
        <f>IF(AX2129="","",WORKDAY(AX2129,5,FESTIVOS_CO!A:A))</f>
        <v/>
      </c>
      <c r="BB2129" s="39"/>
      <c r="BC2129" s="40"/>
      <c r="BD2129" s="40"/>
      <c r="BE2129" s="56" t="str">
        <f t="shared" ca="1" si="400"/>
        <v>NO APLICA</v>
      </c>
      <c r="BF2129" s="37"/>
      <c r="BG2129" s="45"/>
      <c r="BH2129" s="37"/>
      <c r="BI2129" s="36"/>
      <c r="BJ2129" s="37"/>
      <c r="BK2129" s="36"/>
      <c r="BL2129" s="36"/>
      <c r="BM2129" s="53" t="str">
        <f>IF(BJ2129="","",WORKDAY(BJ2129,5,FESTIVOS_CO!A:A))</f>
        <v/>
      </c>
      <c r="BN2129" s="57" t="str">
        <f t="shared" ca="1" si="410"/>
        <v>PENDIENTE HACER AVISO</v>
      </c>
      <c r="BO2129" s="54" t="str">
        <f t="shared" ca="1" si="403"/>
        <v>EN TRÁMITE NOTIF. POR AVISO</v>
      </c>
      <c r="BP2129" s="37"/>
      <c r="BQ2129" s="53" t="str">
        <f>IF(BP2129="","",WORKDAY(BP2129,5,FESTIVOS_CO!A:A))</f>
        <v/>
      </c>
      <c r="BR2129" s="37"/>
      <c r="BS2129" s="36"/>
      <c r="BT2129" s="38"/>
      <c r="BU2129" s="58" t="e">
        <f>VLOOKUP(BT2129,Hoja2!$C:$D,2,0)</f>
        <v>#N/A</v>
      </c>
      <c r="BV2129" s="80" t="str">
        <f>IF(
AND(AO2129="",BD2129="",BQ2129=""),
"EN PROCESO NOTIFICACION / COMUNICACION",
IF(
BT2129="",
"NO APLICA",
IF(
BU2129=60,
IF(AO2129&lt;&gt;"",AO2129,IF(BD2129&lt;&gt;"",BD2129,BQ2129))+60,
WORKDAY(
IF(AO2129&lt;&gt;"",AO2129,IF(BD2129&lt;&gt;"",BD2129,BQ2129)),
BU2129,
FESTIVOS_CO!A:A
)
)
))</f>
        <v>EN PROCESO NOTIFICACION / COMUNICACION</v>
      </c>
      <c r="BW2129" s="44"/>
      <c r="BX2129" s="53"/>
      <c r="BY2129" s="45"/>
      <c r="BZ2129" s="37"/>
      <c r="CA2129" s="54" t="str">
        <f t="shared" si="404"/>
        <v>PENDIENTE EJECUTORIA</v>
      </c>
      <c r="CB2129" s="59" t="str">
        <f t="shared" si="401"/>
        <v/>
      </c>
      <c r="CC2129" s="36"/>
      <c r="CD2129" s="40"/>
      <c r="CE2129" s="46"/>
      <c r="CF2129" s="40"/>
      <c r="CG2129" s="40"/>
      <c r="CH2129" s="40"/>
      <c r="CI2129" s="36"/>
      <c r="CJ2129" s="47"/>
      <c r="CK2129" s="40"/>
      <c r="CL2129" s="40"/>
      <c r="CM2129" s="40"/>
      <c r="CN2129" s="40"/>
    </row>
    <row r="2130" spans="1:92" ht="42.75" hidden="1">
      <c r="A2130" s="49" t="str">
        <f t="shared" si="405"/>
        <v>SIN GESTIÓN</v>
      </c>
      <c r="B2130" s="58"/>
      <c r="C2130" s="37"/>
      <c r="D2130" s="37"/>
      <c r="E2130" s="49" t="str">
        <f t="shared" si="406"/>
        <v>PENDIENTE NOTIFICACIÓN</v>
      </c>
      <c r="F2130" s="141" t="str">
        <f t="shared" si="407"/>
        <v>PENDIENTE NOTIFICACIÓN</v>
      </c>
      <c r="G2130" s="49" t="str">
        <f t="shared" si="408"/>
        <v/>
      </c>
      <c r="H2130" s="51" t="str">
        <f ca="1">IF(
L2130="",
"",
IF(
NETWORKDAYS(L2130,IF(M2130&lt;&gt;"",M2130,TODAY()),FESTIVOS_CO!A:A)&gt;2,
"VENCIDO",
IF(
NETWORKDAYS(L2130,IF(M2130&lt;&gt;"",M2130,TODAY()),FESTIVOS_CO!A:A)=2,
"ALERTA",
"A TIEMPO"
)))</f>
        <v/>
      </c>
      <c r="I2130" s="40"/>
      <c r="J2130" s="36"/>
      <c r="K2130" s="37"/>
      <c r="L2130" s="50"/>
      <c r="M2130" s="37"/>
      <c r="N2130" s="52"/>
      <c r="O2130" s="52"/>
      <c r="P2130" s="36"/>
      <c r="Q2130" s="36"/>
      <c r="R2130" s="40"/>
      <c r="S2130" s="36"/>
      <c r="T2130" s="40"/>
      <c r="U2130" s="40"/>
      <c r="V2130" s="81"/>
      <c r="W2130" s="40"/>
      <c r="X2130" s="40"/>
      <c r="Y2130" s="40"/>
      <c r="Z2130" s="38" t="str">
        <f>IFERROR(VLOOKUP(Y2130,DIRECTORIO!A:B,2,FALSE),"")</f>
        <v/>
      </c>
      <c r="AA2130" s="40"/>
      <c r="AB2130" s="40"/>
      <c r="AC2130" s="40"/>
      <c r="AD2130" s="40"/>
      <c r="AE2130" s="40"/>
      <c r="AF2130" s="40"/>
      <c r="AG2130" s="41" t="s">
        <v>109</v>
      </c>
      <c r="AH2130" s="42"/>
      <c r="AI2130" s="54" t="str">
        <f t="shared" ca="1" si="409"/>
        <v>PENDIENTE NOTIFICACIÓN ELECTRÓNICA</v>
      </c>
      <c r="AJ2130" s="37"/>
      <c r="AK2130" s="37"/>
      <c r="AL2130" s="37"/>
      <c r="AM2130" s="53" t="str">
        <f>IF(AK2130="","",WORKDAY(AK2130,5,FESTIVOS_CO!A:A))</f>
        <v/>
      </c>
      <c r="AN2130" s="37"/>
      <c r="AO2130" s="37"/>
      <c r="AP2130" s="54" t="str">
        <f t="shared" ca="1" si="402"/>
        <v>NO APLICA</v>
      </c>
      <c r="AQ2130" s="36"/>
      <c r="AR2130" s="43"/>
      <c r="AS2130" s="37"/>
      <c r="AT2130" s="36"/>
      <c r="AU2130" s="37"/>
      <c r="AV2130" s="36"/>
      <c r="AW2130" s="36"/>
      <c r="AX2130" s="37"/>
      <c r="AY2130" s="140" t="str">
        <f>IF(AU2130="","",WORKDAY(AU2130,5,FESTIVOS_CO!A:A))</f>
        <v/>
      </c>
      <c r="AZ2130" s="54" t="str">
        <f t="shared" ca="1" si="411"/>
        <v>NO APLICA</v>
      </c>
      <c r="BA2130" s="55" t="str">
        <f>IF(AX2130="","",WORKDAY(AX2130,5,FESTIVOS_CO!A:A))</f>
        <v/>
      </c>
      <c r="BB2130" s="39"/>
      <c r="BC2130" s="40"/>
      <c r="BD2130" s="40"/>
      <c r="BE2130" s="56" t="str">
        <f t="shared" ca="1" si="400"/>
        <v>NO APLICA</v>
      </c>
      <c r="BF2130" s="37"/>
      <c r="BG2130" s="45"/>
      <c r="BH2130" s="37"/>
      <c r="BI2130" s="36"/>
      <c r="BJ2130" s="37"/>
      <c r="BK2130" s="36"/>
      <c r="BL2130" s="36"/>
      <c r="BM2130" s="53" t="str">
        <f>IF(BJ2130="","",WORKDAY(BJ2130,5,FESTIVOS_CO!A:A))</f>
        <v/>
      </c>
      <c r="BN2130" s="57" t="str">
        <f t="shared" ca="1" si="410"/>
        <v>PENDIENTE HACER AVISO</v>
      </c>
      <c r="BO2130" s="54" t="str">
        <f t="shared" ca="1" si="403"/>
        <v>EN TRÁMITE NOTIF. POR AVISO</v>
      </c>
      <c r="BP2130" s="37"/>
      <c r="BQ2130" s="53" t="str">
        <f>IF(BP2130="","",WORKDAY(BP2130,5,FESTIVOS_CO!A:A))</f>
        <v/>
      </c>
      <c r="BR2130" s="37"/>
      <c r="BS2130" s="36"/>
      <c r="BT2130" s="38"/>
      <c r="BU2130" s="58" t="e">
        <f>VLOOKUP(BT2130,Hoja2!$C:$D,2,0)</f>
        <v>#N/A</v>
      </c>
      <c r="BV2130" s="80" t="str">
        <f>IF(
AND(AO2130="",BD2130="",BQ2130=""),
"EN PROCESO NOTIFICACION / COMUNICACION",
IF(
BT2130="",
"NO APLICA",
IF(
BU2130=60,
IF(AO2130&lt;&gt;"",AO2130,IF(BD2130&lt;&gt;"",BD2130,BQ2130))+60,
WORKDAY(
IF(AO2130&lt;&gt;"",AO2130,IF(BD2130&lt;&gt;"",BD2130,BQ2130)),
BU2130,
FESTIVOS_CO!A:A
)
)
))</f>
        <v>EN PROCESO NOTIFICACION / COMUNICACION</v>
      </c>
      <c r="BW2130" s="44"/>
      <c r="BX2130" s="53"/>
      <c r="BY2130" s="45"/>
      <c r="BZ2130" s="37"/>
      <c r="CA2130" s="54" t="str">
        <f t="shared" si="404"/>
        <v>PENDIENTE EJECUTORIA</v>
      </c>
      <c r="CB2130" s="59" t="str">
        <f t="shared" si="401"/>
        <v/>
      </c>
      <c r="CC2130" s="36"/>
      <c r="CD2130" s="40"/>
      <c r="CE2130" s="46"/>
      <c r="CF2130" s="40"/>
      <c r="CG2130" s="40"/>
      <c r="CH2130" s="40"/>
      <c r="CI2130" s="36"/>
      <c r="CJ2130" s="47"/>
      <c r="CK2130" s="40"/>
      <c r="CL2130" s="40"/>
      <c r="CM2130" s="40"/>
      <c r="CN2130" s="40"/>
    </row>
    <row r="2131" spans="1:92" ht="42.75" hidden="1">
      <c r="A2131" s="49" t="str">
        <f t="shared" si="405"/>
        <v>SIN GESTIÓN</v>
      </c>
      <c r="B2131" s="58"/>
      <c r="C2131" s="37"/>
      <c r="D2131" s="37"/>
      <c r="E2131" s="49" t="str">
        <f t="shared" si="406"/>
        <v>PENDIENTE NOTIFICACIÓN</v>
      </c>
      <c r="F2131" s="141" t="str">
        <f t="shared" si="407"/>
        <v>PENDIENTE NOTIFICACIÓN</v>
      </c>
      <c r="G2131" s="49" t="str">
        <f t="shared" si="408"/>
        <v/>
      </c>
      <c r="H2131" s="51" t="str">
        <f ca="1">IF(
L2131="",
"",
IF(
NETWORKDAYS(L2131,IF(M2131&lt;&gt;"",M2131,TODAY()),FESTIVOS_CO!A:A)&gt;2,
"VENCIDO",
IF(
NETWORKDAYS(L2131,IF(M2131&lt;&gt;"",M2131,TODAY()),FESTIVOS_CO!A:A)=2,
"ALERTA",
"A TIEMPO"
)))</f>
        <v/>
      </c>
      <c r="I2131" s="40"/>
      <c r="J2131" s="36"/>
      <c r="K2131" s="37"/>
      <c r="L2131" s="50"/>
      <c r="M2131" s="37"/>
      <c r="N2131" s="52"/>
      <c r="O2131" s="52"/>
      <c r="P2131" s="36"/>
      <c r="Q2131" s="36"/>
      <c r="R2131" s="40"/>
      <c r="S2131" s="36"/>
      <c r="T2131" s="40"/>
      <c r="U2131" s="40"/>
      <c r="V2131" s="81"/>
      <c r="W2131" s="40"/>
      <c r="X2131" s="40"/>
      <c r="Y2131" s="40"/>
      <c r="Z2131" s="38" t="str">
        <f>IFERROR(VLOOKUP(Y2131,DIRECTORIO!A:B,2,FALSE),"")</f>
        <v/>
      </c>
      <c r="AA2131" s="40"/>
      <c r="AB2131" s="40"/>
      <c r="AC2131" s="40"/>
      <c r="AD2131" s="40"/>
      <c r="AE2131" s="40"/>
      <c r="AF2131" s="40"/>
      <c r="AG2131" s="41" t="s">
        <v>109</v>
      </c>
      <c r="AH2131" s="42"/>
      <c r="AI2131" s="54" t="str">
        <f t="shared" ca="1" si="409"/>
        <v>PENDIENTE NOTIFICACIÓN ELECTRÓNICA</v>
      </c>
      <c r="AJ2131" s="37"/>
      <c r="AK2131" s="37"/>
      <c r="AL2131" s="37"/>
      <c r="AM2131" s="53" t="str">
        <f>IF(AK2131="","",WORKDAY(AK2131,5,FESTIVOS_CO!A:A))</f>
        <v/>
      </c>
      <c r="AN2131" s="37"/>
      <c r="AO2131" s="37"/>
      <c r="AP2131" s="54" t="str">
        <f t="shared" ca="1" si="402"/>
        <v>NO APLICA</v>
      </c>
      <c r="AQ2131" s="36"/>
      <c r="AR2131" s="43"/>
      <c r="AS2131" s="37"/>
      <c r="AT2131" s="36"/>
      <c r="AU2131" s="37"/>
      <c r="AV2131" s="36"/>
      <c r="AW2131" s="36"/>
      <c r="AX2131" s="37"/>
      <c r="AY2131" s="140" t="str">
        <f>IF(AU2131="","",WORKDAY(AU2131,5,FESTIVOS_CO!A:A))</f>
        <v/>
      </c>
      <c r="AZ2131" s="54" t="str">
        <f t="shared" ca="1" si="411"/>
        <v>NO APLICA</v>
      </c>
      <c r="BA2131" s="55" t="str">
        <f>IF(AX2131="","",WORKDAY(AX2131,5,FESTIVOS_CO!A:A))</f>
        <v/>
      </c>
      <c r="BB2131" s="39"/>
      <c r="BC2131" s="40"/>
      <c r="BD2131" s="40"/>
      <c r="BE2131" s="56" t="str">
        <f t="shared" ca="1" si="400"/>
        <v>NO APLICA</v>
      </c>
      <c r="BF2131" s="37"/>
      <c r="BG2131" s="45"/>
      <c r="BH2131" s="37"/>
      <c r="BI2131" s="36"/>
      <c r="BJ2131" s="37"/>
      <c r="BK2131" s="36"/>
      <c r="BL2131" s="36"/>
      <c r="BM2131" s="53" t="str">
        <f>IF(BJ2131="","",WORKDAY(BJ2131,5,FESTIVOS_CO!A:A))</f>
        <v/>
      </c>
      <c r="BN2131" s="57" t="str">
        <f t="shared" ca="1" si="410"/>
        <v>PENDIENTE HACER AVISO</v>
      </c>
      <c r="BO2131" s="54" t="str">
        <f t="shared" ca="1" si="403"/>
        <v>EN TRÁMITE NOTIF. POR AVISO</v>
      </c>
      <c r="BP2131" s="37"/>
      <c r="BQ2131" s="53" t="str">
        <f>IF(BP2131="","",WORKDAY(BP2131,5,FESTIVOS_CO!A:A))</f>
        <v/>
      </c>
      <c r="BR2131" s="37"/>
      <c r="BS2131" s="36"/>
      <c r="BT2131" s="38"/>
      <c r="BU2131" s="58" t="e">
        <f>VLOOKUP(BT2131,Hoja2!$C:$D,2,0)</f>
        <v>#N/A</v>
      </c>
      <c r="BV2131" s="80" t="str">
        <f>IF(
AND(AO2131="",BD2131="",BQ2131=""),
"EN PROCESO NOTIFICACION / COMUNICACION",
IF(
BT2131="",
"NO APLICA",
IF(
BU2131=60,
IF(AO2131&lt;&gt;"",AO2131,IF(BD2131&lt;&gt;"",BD2131,BQ2131))+60,
WORKDAY(
IF(AO2131&lt;&gt;"",AO2131,IF(BD2131&lt;&gt;"",BD2131,BQ2131)),
BU2131,
FESTIVOS_CO!A:A
)
)
))</f>
        <v>EN PROCESO NOTIFICACION / COMUNICACION</v>
      </c>
      <c r="BW2131" s="44"/>
      <c r="BX2131" s="53"/>
      <c r="BY2131" s="45"/>
      <c r="BZ2131" s="37"/>
      <c r="CA2131" s="54" t="str">
        <f t="shared" si="404"/>
        <v>PENDIENTE EJECUTORIA</v>
      </c>
      <c r="CB2131" s="59" t="str">
        <f t="shared" si="401"/>
        <v/>
      </c>
      <c r="CC2131" s="36"/>
      <c r="CD2131" s="40"/>
      <c r="CE2131" s="46"/>
      <c r="CF2131" s="40"/>
      <c r="CG2131" s="40"/>
      <c r="CH2131" s="40"/>
      <c r="CI2131" s="36"/>
      <c r="CJ2131" s="47"/>
      <c r="CK2131" s="40"/>
      <c r="CL2131" s="40"/>
      <c r="CM2131" s="40"/>
      <c r="CN2131" s="40"/>
    </row>
    <row r="2132" spans="1:92" ht="42.75" hidden="1">
      <c r="A2132" s="49" t="str">
        <f t="shared" si="405"/>
        <v>SIN GESTIÓN</v>
      </c>
      <c r="B2132" s="58"/>
      <c r="C2132" s="37"/>
      <c r="D2132" s="37"/>
      <c r="E2132" s="49" t="str">
        <f t="shared" si="406"/>
        <v>PENDIENTE NOTIFICACIÓN</v>
      </c>
      <c r="F2132" s="141" t="str">
        <f t="shared" si="407"/>
        <v>PENDIENTE NOTIFICACIÓN</v>
      </c>
      <c r="G2132" s="49" t="str">
        <f t="shared" si="408"/>
        <v/>
      </c>
      <c r="H2132" s="51" t="str">
        <f ca="1">IF(
L2132="",
"",
IF(
NETWORKDAYS(L2132,IF(M2132&lt;&gt;"",M2132,TODAY()),FESTIVOS_CO!A:A)&gt;2,
"VENCIDO",
IF(
NETWORKDAYS(L2132,IF(M2132&lt;&gt;"",M2132,TODAY()),FESTIVOS_CO!A:A)=2,
"ALERTA",
"A TIEMPO"
)))</f>
        <v/>
      </c>
      <c r="I2132" s="40"/>
      <c r="J2132" s="36"/>
      <c r="K2132" s="37"/>
      <c r="L2132" s="50"/>
      <c r="M2132" s="37"/>
      <c r="N2132" s="52"/>
      <c r="O2132" s="52"/>
      <c r="P2132" s="36"/>
      <c r="Q2132" s="36"/>
      <c r="R2132" s="40"/>
      <c r="S2132" s="36"/>
      <c r="T2132" s="40"/>
      <c r="U2132" s="40"/>
      <c r="V2132" s="81"/>
      <c r="W2132" s="40"/>
      <c r="X2132" s="40"/>
      <c r="Y2132" s="40"/>
      <c r="Z2132" s="38" t="str">
        <f>IFERROR(VLOOKUP(Y2132,DIRECTORIO!A:B,2,FALSE),"")</f>
        <v/>
      </c>
      <c r="AA2132" s="40"/>
      <c r="AB2132" s="40"/>
      <c r="AC2132" s="40"/>
      <c r="AD2132" s="40"/>
      <c r="AE2132" s="40"/>
      <c r="AF2132" s="40"/>
      <c r="AG2132" s="41" t="s">
        <v>109</v>
      </c>
      <c r="AH2132" s="42"/>
      <c r="AI2132" s="54" t="str">
        <f t="shared" ca="1" si="409"/>
        <v>PENDIENTE NOTIFICACIÓN ELECTRÓNICA</v>
      </c>
      <c r="AJ2132" s="37"/>
      <c r="AK2132" s="37"/>
      <c r="AL2132" s="37"/>
      <c r="AM2132" s="53" t="str">
        <f>IF(AK2132="","",WORKDAY(AK2132,5,FESTIVOS_CO!A:A))</f>
        <v/>
      </c>
      <c r="AN2132" s="37"/>
      <c r="AO2132" s="37"/>
      <c r="AP2132" s="54" t="str">
        <f t="shared" ca="1" si="402"/>
        <v>NO APLICA</v>
      </c>
      <c r="AQ2132" s="36"/>
      <c r="AR2132" s="43"/>
      <c r="AS2132" s="37"/>
      <c r="AT2132" s="36"/>
      <c r="AU2132" s="37"/>
      <c r="AV2132" s="36"/>
      <c r="AW2132" s="36"/>
      <c r="AX2132" s="37"/>
      <c r="AY2132" s="140" t="str">
        <f>IF(AU2132="","",WORKDAY(AU2132,5,FESTIVOS_CO!A:A))</f>
        <v/>
      </c>
      <c r="AZ2132" s="54" t="str">
        <f t="shared" ca="1" si="411"/>
        <v>NO APLICA</v>
      </c>
      <c r="BA2132" s="55" t="str">
        <f>IF(AX2132="","",WORKDAY(AX2132,5,FESTIVOS_CO!A:A))</f>
        <v/>
      </c>
      <c r="BB2132" s="39"/>
      <c r="BC2132" s="40"/>
      <c r="BD2132" s="40"/>
      <c r="BE2132" s="56" t="str">
        <f t="shared" ca="1" si="400"/>
        <v>NO APLICA</v>
      </c>
      <c r="BF2132" s="37"/>
      <c r="BG2132" s="45"/>
      <c r="BH2132" s="37"/>
      <c r="BI2132" s="36"/>
      <c r="BJ2132" s="37"/>
      <c r="BK2132" s="36"/>
      <c r="BL2132" s="36"/>
      <c r="BM2132" s="53" t="str">
        <f>IF(BJ2132="","",WORKDAY(BJ2132,5,FESTIVOS_CO!A:A))</f>
        <v/>
      </c>
      <c r="BN2132" s="57" t="str">
        <f t="shared" ca="1" si="410"/>
        <v>PENDIENTE HACER AVISO</v>
      </c>
      <c r="BO2132" s="54" t="str">
        <f t="shared" ca="1" si="403"/>
        <v>EN TRÁMITE NOTIF. POR AVISO</v>
      </c>
      <c r="BP2132" s="37"/>
      <c r="BQ2132" s="53" t="str">
        <f>IF(BP2132="","",WORKDAY(BP2132,5,FESTIVOS_CO!A:A))</f>
        <v/>
      </c>
      <c r="BR2132" s="37"/>
      <c r="BS2132" s="36"/>
      <c r="BT2132" s="38"/>
      <c r="BU2132" s="58" t="e">
        <f>VLOOKUP(BT2132,Hoja2!$C:$D,2,0)</f>
        <v>#N/A</v>
      </c>
      <c r="BV2132" s="80" t="str">
        <f>IF(
AND(AO2132="",BD2132="",BQ2132=""),
"EN PROCESO NOTIFICACION / COMUNICACION",
IF(
BT2132="",
"NO APLICA",
IF(
BU2132=60,
IF(AO2132&lt;&gt;"",AO2132,IF(BD2132&lt;&gt;"",BD2132,BQ2132))+60,
WORKDAY(
IF(AO2132&lt;&gt;"",AO2132,IF(BD2132&lt;&gt;"",BD2132,BQ2132)),
BU2132,
FESTIVOS_CO!A:A
)
)
))</f>
        <v>EN PROCESO NOTIFICACION / COMUNICACION</v>
      </c>
      <c r="BW2132" s="44"/>
      <c r="BX2132" s="53"/>
      <c r="BY2132" s="45"/>
      <c r="BZ2132" s="37"/>
      <c r="CA2132" s="54" t="str">
        <f t="shared" si="404"/>
        <v>PENDIENTE EJECUTORIA</v>
      </c>
      <c r="CB2132" s="59" t="str">
        <f t="shared" si="401"/>
        <v/>
      </c>
      <c r="CC2132" s="36"/>
      <c r="CD2132" s="40"/>
      <c r="CE2132" s="46"/>
      <c r="CF2132" s="40"/>
      <c r="CG2132" s="40"/>
      <c r="CH2132" s="40"/>
      <c r="CI2132" s="36"/>
      <c r="CJ2132" s="47"/>
      <c r="CK2132" s="40"/>
      <c r="CL2132" s="40"/>
      <c r="CM2132" s="40"/>
      <c r="CN2132" s="40"/>
    </row>
    <row r="2133" spans="1:92" ht="42.75" hidden="1">
      <c r="A2133" s="49" t="str">
        <f t="shared" si="405"/>
        <v>SIN GESTIÓN</v>
      </c>
      <c r="B2133" s="58"/>
      <c r="C2133" s="37"/>
      <c r="D2133" s="37"/>
      <c r="E2133" s="49" t="str">
        <f t="shared" si="406"/>
        <v>PENDIENTE NOTIFICACIÓN</v>
      </c>
      <c r="F2133" s="141" t="str">
        <f t="shared" si="407"/>
        <v>PENDIENTE NOTIFICACIÓN</v>
      </c>
      <c r="G2133" s="49" t="str">
        <f t="shared" si="408"/>
        <v/>
      </c>
      <c r="H2133" s="51" t="str">
        <f ca="1">IF(
L2133="",
"",
IF(
NETWORKDAYS(L2133,IF(M2133&lt;&gt;"",M2133,TODAY()),FESTIVOS_CO!A:A)&gt;2,
"VENCIDO",
IF(
NETWORKDAYS(L2133,IF(M2133&lt;&gt;"",M2133,TODAY()),FESTIVOS_CO!A:A)=2,
"ALERTA",
"A TIEMPO"
)))</f>
        <v/>
      </c>
      <c r="I2133" s="40"/>
      <c r="J2133" s="36"/>
      <c r="K2133" s="37"/>
      <c r="L2133" s="50"/>
      <c r="M2133" s="37"/>
      <c r="N2133" s="52"/>
      <c r="O2133" s="52"/>
      <c r="P2133" s="36"/>
      <c r="Q2133" s="36"/>
      <c r="R2133" s="40"/>
      <c r="S2133" s="36"/>
      <c r="T2133" s="40"/>
      <c r="U2133" s="40"/>
      <c r="V2133" s="81"/>
      <c r="W2133" s="40"/>
      <c r="X2133" s="40"/>
      <c r="Y2133" s="40"/>
      <c r="Z2133" s="38" t="str">
        <f>IFERROR(VLOOKUP(Y2133,DIRECTORIO!A:B,2,FALSE),"")</f>
        <v/>
      </c>
      <c r="AA2133" s="40"/>
      <c r="AB2133" s="40"/>
      <c r="AC2133" s="40"/>
      <c r="AD2133" s="40"/>
      <c r="AE2133" s="40"/>
      <c r="AF2133" s="40"/>
      <c r="AG2133" s="41" t="s">
        <v>109</v>
      </c>
      <c r="AH2133" s="42"/>
      <c r="AI2133" s="54" t="str">
        <f t="shared" ca="1" si="409"/>
        <v>PENDIENTE NOTIFICACIÓN ELECTRÓNICA</v>
      </c>
      <c r="AJ2133" s="37"/>
      <c r="AK2133" s="37"/>
      <c r="AL2133" s="37"/>
      <c r="AM2133" s="53" t="str">
        <f>IF(AK2133="","",WORKDAY(AK2133,5,FESTIVOS_CO!A:A))</f>
        <v/>
      </c>
      <c r="AN2133" s="37"/>
      <c r="AO2133" s="37"/>
      <c r="AP2133" s="54" t="str">
        <f t="shared" ca="1" si="402"/>
        <v>NO APLICA</v>
      </c>
      <c r="AQ2133" s="36"/>
      <c r="AR2133" s="43"/>
      <c r="AS2133" s="37"/>
      <c r="AT2133" s="36"/>
      <c r="AU2133" s="37"/>
      <c r="AV2133" s="36"/>
      <c r="AW2133" s="36"/>
      <c r="AX2133" s="37"/>
      <c r="AY2133" s="140" t="str">
        <f>IF(AU2133="","",WORKDAY(AU2133,5,FESTIVOS_CO!A:A))</f>
        <v/>
      </c>
      <c r="AZ2133" s="54" t="str">
        <f t="shared" ca="1" si="411"/>
        <v>NO APLICA</v>
      </c>
      <c r="BA2133" s="55" t="str">
        <f>IF(AX2133="","",WORKDAY(AX2133,5,FESTIVOS_CO!A:A))</f>
        <v/>
      </c>
      <c r="BB2133" s="39"/>
      <c r="BC2133" s="40"/>
      <c r="BD2133" s="40"/>
      <c r="BE2133" s="56" t="str">
        <f t="shared" ca="1" si="400"/>
        <v>NO APLICA</v>
      </c>
      <c r="BF2133" s="37"/>
      <c r="BG2133" s="45"/>
      <c r="BH2133" s="37"/>
      <c r="BI2133" s="36"/>
      <c r="BJ2133" s="37"/>
      <c r="BK2133" s="36"/>
      <c r="BL2133" s="36"/>
      <c r="BM2133" s="53" t="str">
        <f>IF(BJ2133="","",WORKDAY(BJ2133,5,FESTIVOS_CO!A:A))</f>
        <v/>
      </c>
      <c r="BN2133" s="57" t="str">
        <f t="shared" ca="1" si="410"/>
        <v>PENDIENTE HACER AVISO</v>
      </c>
      <c r="BO2133" s="54" t="str">
        <f t="shared" ca="1" si="403"/>
        <v>EN TRÁMITE NOTIF. POR AVISO</v>
      </c>
      <c r="BP2133" s="37"/>
      <c r="BQ2133" s="53" t="str">
        <f>IF(BP2133="","",WORKDAY(BP2133,5,FESTIVOS_CO!A:A))</f>
        <v/>
      </c>
      <c r="BR2133" s="37"/>
      <c r="BS2133" s="36"/>
      <c r="BT2133" s="38"/>
      <c r="BU2133" s="58" t="e">
        <f>VLOOKUP(BT2133,Hoja2!$C:$D,2,0)</f>
        <v>#N/A</v>
      </c>
      <c r="BV2133" s="80" t="str">
        <f>IF(
AND(AO2133="",BD2133="",BQ2133=""),
"EN PROCESO NOTIFICACION / COMUNICACION",
IF(
BT2133="",
"NO APLICA",
IF(
BU2133=60,
IF(AO2133&lt;&gt;"",AO2133,IF(BD2133&lt;&gt;"",BD2133,BQ2133))+60,
WORKDAY(
IF(AO2133&lt;&gt;"",AO2133,IF(BD2133&lt;&gt;"",BD2133,BQ2133)),
BU2133,
FESTIVOS_CO!A:A
)
)
))</f>
        <v>EN PROCESO NOTIFICACION / COMUNICACION</v>
      </c>
      <c r="BW2133" s="44"/>
      <c r="BX2133" s="53"/>
      <c r="BY2133" s="45"/>
      <c r="BZ2133" s="37"/>
      <c r="CA2133" s="54" t="str">
        <f t="shared" si="404"/>
        <v>PENDIENTE EJECUTORIA</v>
      </c>
      <c r="CB2133" s="59" t="str">
        <f t="shared" si="401"/>
        <v/>
      </c>
      <c r="CC2133" s="36"/>
      <c r="CD2133" s="40"/>
      <c r="CE2133" s="46"/>
      <c r="CF2133" s="40"/>
      <c r="CG2133" s="40"/>
      <c r="CH2133" s="40"/>
      <c r="CI2133" s="36"/>
      <c r="CJ2133" s="47"/>
      <c r="CK2133" s="40"/>
      <c r="CL2133" s="40"/>
      <c r="CM2133" s="40"/>
      <c r="CN2133" s="40"/>
    </row>
    <row r="2134" spans="1:92" ht="42.75" hidden="1">
      <c r="A2134" s="49" t="str">
        <f t="shared" si="405"/>
        <v>SIN GESTIÓN</v>
      </c>
      <c r="B2134" s="58"/>
      <c r="C2134" s="37"/>
      <c r="D2134" s="37"/>
      <c r="E2134" s="49" t="str">
        <f t="shared" si="406"/>
        <v>PENDIENTE NOTIFICACIÓN</v>
      </c>
      <c r="F2134" s="141" t="str">
        <f t="shared" si="407"/>
        <v>PENDIENTE NOTIFICACIÓN</v>
      </c>
      <c r="G2134" s="49" t="str">
        <f t="shared" si="408"/>
        <v/>
      </c>
      <c r="H2134" s="51" t="str">
        <f ca="1">IF(
L2134="",
"",
IF(
NETWORKDAYS(L2134,IF(M2134&lt;&gt;"",M2134,TODAY()),FESTIVOS_CO!A:A)&gt;2,
"VENCIDO",
IF(
NETWORKDAYS(L2134,IF(M2134&lt;&gt;"",M2134,TODAY()),FESTIVOS_CO!A:A)=2,
"ALERTA",
"A TIEMPO"
)))</f>
        <v/>
      </c>
      <c r="I2134" s="40"/>
      <c r="J2134" s="36"/>
      <c r="K2134" s="37"/>
      <c r="L2134" s="50"/>
      <c r="M2134" s="37"/>
      <c r="N2134" s="52"/>
      <c r="O2134" s="52"/>
      <c r="P2134" s="36"/>
      <c r="Q2134" s="36"/>
      <c r="R2134" s="40"/>
      <c r="S2134" s="36"/>
      <c r="T2134" s="40"/>
      <c r="U2134" s="40"/>
      <c r="V2134" s="81"/>
      <c r="W2134" s="40"/>
      <c r="X2134" s="40"/>
      <c r="Y2134" s="40"/>
      <c r="Z2134" s="38" t="str">
        <f>IFERROR(VLOOKUP(Y2134,DIRECTORIO!A:B,2,FALSE),"")</f>
        <v/>
      </c>
      <c r="AA2134" s="40"/>
      <c r="AB2134" s="40"/>
      <c r="AC2134" s="40"/>
      <c r="AD2134" s="40"/>
      <c r="AE2134" s="40"/>
      <c r="AF2134" s="40"/>
      <c r="AG2134" s="41" t="s">
        <v>109</v>
      </c>
      <c r="AH2134" s="42"/>
      <c r="AI2134" s="54" t="str">
        <f t="shared" ca="1" si="409"/>
        <v>PENDIENTE NOTIFICACIÓN ELECTRÓNICA</v>
      </c>
      <c r="AJ2134" s="37"/>
      <c r="AK2134" s="37"/>
      <c r="AL2134" s="37"/>
      <c r="AM2134" s="53" t="str">
        <f>IF(AK2134="","",WORKDAY(AK2134,5,FESTIVOS_CO!A:A))</f>
        <v/>
      </c>
      <c r="AN2134" s="37"/>
      <c r="AO2134" s="37"/>
      <c r="AP2134" s="54" t="str">
        <f t="shared" ca="1" si="402"/>
        <v>NO APLICA</v>
      </c>
      <c r="AQ2134" s="36"/>
      <c r="AR2134" s="43"/>
      <c r="AS2134" s="37"/>
      <c r="AT2134" s="36"/>
      <c r="AU2134" s="37"/>
      <c r="AV2134" s="36"/>
      <c r="AW2134" s="36"/>
      <c r="AX2134" s="37"/>
      <c r="AY2134" s="140" t="str">
        <f>IF(AU2134="","",WORKDAY(AU2134,5,FESTIVOS_CO!A:A))</f>
        <v/>
      </c>
      <c r="AZ2134" s="54" t="str">
        <f t="shared" ca="1" si="411"/>
        <v>NO APLICA</v>
      </c>
      <c r="BA2134" s="55" t="str">
        <f>IF(AX2134="","",WORKDAY(AX2134,5,FESTIVOS_CO!A:A))</f>
        <v/>
      </c>
      <c r="BB2134" s="39"/>
      <c r="BC2134" s="40"/>
      <c r="BD2134" s="40"/>
      <c r="BE2134" s="56" t="str">
        <f t="shared" ca="1" si="400"/>
        <v>NO APLICA</v>
      </c>
      <c r="BF2134" s="37"/>
      <c r="BG2134" s="45"/>
      <c r="BH2134" s="37"/>
      <c r="BI2134" s="36"/>
      <c r="BJ2134" s="37"/>
      <c r="BK2134" s="36"/>
      <c r="BL2134" s="36"/>
      <c r="BM2134" s="53" t="str">
        <f>IF(BJ2134="","",WORKDAY(BJ2134,5,FESTIVOS_CO!A:A))</f>
        <v/>
      </c>
      <c r="BN2134" s="57" t="str">
        <f t="shared" ca="1" si="410"/>
        <v>PENDIENTE HACER AVISO</v>
      </c>
      <c r="BO2134" s="54" t="str">
        <f t="shared" ca="1" si="403"/>
        <v>EN TRÁMITE NOTIF. POR AVISO</v>
      </c>
      <c r="BP2134" s="37"/>
      <c r="BQ2134" s="53" t="str">
        <f>IF(BP2134="","",WORKDAY(BP2134,5,FESTIVOS_CO!A:A))</f>
        <v/>
      </c>
      <c r="BR2134" s="37"/>
      <c r="BS2134" s="36"/>
      <c r="BT2134" s="38"/>
      <c r="BU2134" s="58" t="e">
        <f>VLOOKUP(BT2134,Hoja2!$C:$D,2,0)</f>
        <v>#N/A</v>
      </c>
      <c r="BV2134" s="80" t="str">
        <f>IF(
AND(AO2134="",BD2134="",BQ2134=""),
"EN PROCESO NOTIFICACION / COMUNICACION",
IF(
BT2134="",
"NO APLICA",
IF(
BU2134=60,
IF(AO2134&lt;&gt;"",AO2134,IF(BD2134&lt;&gt;"",BD2134,BQ2134))+60,
WORKDAY(
IF(AO2134&lt;&gt;"",AO2134,IF(BD2134&lt;&gt;"",BD2134,BQ2134)),
BU2134,
FESTIVOS_CO!A:A
)
)
))</f>
        <v>EN PROCESO NOTIFICACION / COMUNICACION</v>
      </c>
      <c r="BW2134" s="44"/>
      <c r="BX2134" s="53"/>
      <c r="BY2134" s="45"/>
      <c r="BZ2134" s="37"/>
      <c r="CA2134" s="54" t="str">
        <f t="shared" si="404"/>
        <v>PENDIENTE EJECUTORIA</v>
      </c>
      <c r="CB2134" s="59" t="str">
        <f t="shared" si="401"/>
        <v/>
      </c>
      <c r="CC2134" s="36"/>
      <c r="CD2134" s="40"/>
      <c r="CE2134" s="46"/>
      <c r="CF2134" s="40"/>
      <c r="CG2134" s="40"/>
      <c r="CH2134" s="40"/>
      <c r="CI2134" s="36"/>
      <c r="CJ2134" s="47"/>
      <c r="CK2134" s="40"/>
      <c r="CL2134" s="40"/>
      <c r="CM2134" s="40"/>
      <c r="CN2134" s="40"/>
    </row>
    <row r="2135" spans="1:92" ht="42.75" hidden="1">
      <c r="A2135" s="49" t="str">
        <f t="shared" si="405"/>
        <v>SIN GESTIÓN</v>
      </c>
      <c r="B2135" s="58"/>
      <c r="C2135" s="37"/>
      <c r="D2135" s="37"/>
      <c r="E2135" s="49" t="str">
        <f t="shared" si="406"/>
        <v>PENDIENTE NOTIFICACIÓN</v>
      </c>
      <c r="F2135" s="141" t="str">
        <f t="shared" si="407"/>
        <v>PENDIENTE NOTIFICACIÓN</v>
      </c>
      <c r="G2135" s="49" t="str">
        <f t="shared" si="408"/>
        <v/>
      </c>
      <c r="H2135" s="51" t="str">
        <f ca="1">IF(
L2135="",
"",
IF(
NETWORKDAYS(L2135,IF(M2135&lt;&gt;"",M2135,TODAY()),FESTIVOS_CO!A:A)&gt;2,
"VENCIDO",
IF(
NETWORKDAYS(L2135,IF(M2135&lt;&gt;"",M2135,TODAY()),FESTIVOS_CO!A:A)=2,
"ALERTA",
"A TIEMPO"
)))</f>
        <v/>
      </c>
      <c r="I2135" s="40"/>
      <c r="J2135" s="36"/>
      <c r="K2135" s="37"/>
      <c r="L2135" s="50"/>
      <c r="M2135" s="37"/>
      <c r="N2135" s="52"/>
      <c r="O2135" s="52"/>
      <c r="P2135" s="36"/>
      <c r="Q2135" s="36"/>
      <c r="R2135" s="40"/>
      <c r="S2135" s="36"/>
      <c r="T2135" s="40"/>
      <c r="U2135" s="40"/>
      <c r="V2135" s="81"/>
      <c r="W2135" s="40"/>
      <c r="X2135" s="40"/>
      <c r="Y2135" s="40"/>
      <c r="Z2135" s="38" t="str">
        <f>IFERROR(VLOOKUP(Y2135,DIRECTORIO!A:B,2,FALSE),"")</f>
        <v/>
      </c>
      <c r="AA2135" s="40"/>
      <c r="AB2135" s="40"/>
      <c r="AC2135" s="40"/>
      <c r="AD2135" s="40"/>
      <c r="AE2135" s="40"/>
      <c r="AF2135" s="40"/>
      <c r="AG2135" s="41" t="s">
        <v>109</v>
      </c>
      <c r="AH2135" s="42"/>
      <c r="AI2135" s="54" t="str">
        <f t="shared" ca="1" si="409"/>
        <v>PENDIENTE NOTIFICACIÓN ELECTRÓNICA</v>
      </c>
      <c r="AJ2135" s="37"/>
      <c r="AK2135" s="37"/>
      <c r="AL2135" s="37"/>
      <c r="AM2135" s="53" t="str">
        <f>IF(AK2135="","",WORKDAY(AK2135,5,FESTIVOS_CO!A:A))</f>
        <v/>
      </c>
      <c r="AN2135" s="37"/>
      <c r="AO2135" s="37"/>
      <c r="AP2135" s="54" t="str">
        <f t="shared" ca="1" si="402"/>
        <v>NO APLICA</v>
      </c>
      <c r="AQ2135" s="36"/>
      <c r="AR2135" s="43"/>
      <c r="AS2135" s="37"/>
      <c r="AT2135" s="36"/>
      <c r="AU2135" s="37"/>
      <c r="AV2135" s="36"/>
      <c r="AW2135" s="36"/>
      <c r="AX2135" s="37"/>
      <c r="AY2135" s="140" t="str">
        <f>IF(AU2135="","",WORKDAY(AU2135,5,FESTIVOS_CO!A:A))</f>
        <v/>
      </c>
      <c r="AZ2135" s="54" t="str">
        <f t="shared" ca="1" si="411"/>
        <v>NO APLICA</v>
      </c>
      <c r="BA2135" s="55" t="str">
        <f>IF(AX2135="","",WORKDAY(AX2135,5,FESTIVOS_CO!A:A))</f>
        <v/>
      </c>
      <c r="BB2135" s="39"/>
      <c r="BC2135" s="40"/>
      <c r="BD2135" s="40"/>
      <c r="BE2135" s="56" t="str">
        <f t="shared" ca="1" si="400"/>
        <v>NO APLICA</v>
      </c>
      <c r="BF2135" s="37"/>
      <c r="BG2135" s="45"/>
      <c r="BH2135" s="37"/>
      <c r="BI2135" s="36"/>
      <c r="BJ2135" s="37"/>
      <c r="BK2135" s="36"/>
      <c r="BL2135" s="36"/>
      <c r="BM2135" s="53" t="str">
        <f>IF(BJ2135="","",WORKDAY(BJ2135,5,FESTIVOS_CO!A:A))</f>
        <v/>
      </c>
      <c r="BN2135" s="57" t="str">
        <f t="shared" ca="1" si="410"/>
        <v>PENDIENTE HACER AVISO</v>
      </c>
      <c r="BO2135" s="54" t="str">
        <f t="shared" ca="1" si="403"/>
        <v>EN TRÁMITE NOTIF. POR AVISO</v>
      </c>
      <c r="BP2135" s="37"/>
      <c r="BQ2135" s="53" t="str">
        <f>IF(BP2135="","",WORKDAY(BP2135,5,FESTIVOS_CO!A:A))</f>
        <v/>
      </c>
      <c r="BR2135" s="37"/>
      <c r="BS2135" s="36"/>
      <c r="BT2135" s="38"/>
      <c r="BU2135" s="58" t="e">
        <f>VLOOKUP(BT2135,Hoja2!$C:$D,2,0)</f>
        <v>#N/A</v>
      </c>
      <c r="BV2135" s="80" t="str">
        <f>IF(
AND(AO2135="",BD2135="",BQ2135=""),
"EN PROCESO NOTIFICACION / COMUNICACION",
IF(
BT2135="",
"NO APLICA",
IF(
BU2135=60,
IF(AO2135&lt;&gt;"",AO2135,IF(BD2135&lt;&gt;"",BD2135,BQ2135))+60,
WORKDAY(
IF(AO2135&lt;&gt;"",AO2135,IF(BD2135&lt;&gt;"",BD2135,BQ2135)),
BU2135,
FESTIVOS_CO!A:A
)
)
))</f>
        <v>EN PROCESO NOTIFICACION / COMUNICACION</v>
      </c>
      <c r="BW2135" s="44"/>
      <c r="BX2135" s="53"/>
      <c r="BY2135" s="45"/>
      <c r="BZ2135" s="37"/>
      <c r="CA2135" s="54" t="str">
        <f t="shared" si="404"/>
        <v>PENDIENTE EJECUTORIA</v>
      </c>
      <c r="CB2135" s="59" t="str">
        <f t="shared" si="401"/>
        <v/>
      </c>
      <c r="CC2135" s="36"/>
      <c r="CD2135" s="40"/>
      <c r="CE2135" s="46"/>
      <c r="CF2135" s="40"/>
      <c r="CG2135" s="40"/>
      <c r="CH2135" s="40"/>
      <c r="CI2135" s="36"/>
      <c r="CJ2135" s="47"/>
      <c r="CK2135" s="40"/>
      <c r="CL2135" s="40"/>
      <c r="CM2135" s="40"/>
      <c r="CN2135" s="40"/>
    </row>
    <row r="2136" spans="1:92" ht="42.75" hidden="1">
      <c r="A2136" s="49" t="str">
        <f t="shared" si="405"/>
        <v>SIN GESTIÓN</v>
      </c>
      <c r="B2136" s="58"/>
      <c r="C2136" s="37"/>
      <c r="D2136" s="37"/>
      <c r="E2136" s="49" t="str">
        <f t="shared" si="406"/>
        <v>PENDIENTE NOTIFICACIÓN</v>
      </c>
      <c r="F2136" s="141" t="str">
        <f t="shared" si="407"/>
        <v>PENDIENTE NOTIFICACIÓN</v>
      </c>
      <c r="G2136" s="49" t="str">
        <f t="shared" si="408"/>
        <v/>
      </c>
      <c r="H2136" s="51" t="str">
        <f ca="1">IF(
L2136="",
"",
IF(
NETWORKDAYS(L2136,IF(M2136&lt;&gt;"",M2136,TODAY()),FESTIVOS_CO!A:A)&gt;2,
"VENCIDO",
IF(
NETWORKDAYS(L2136,IF(M2136&lt;&gt;"",M2136,TODAY()),FESTIVOS_CO!A:A)=2,
"ALERTA",
"A TIEMPO"
)))</f>
        <v/>
      </c>
      <c r="I2136" s="40"/>
      <c r="J2136" s="36"/>
      <c r="K2136" s="37"/>
      <c r="L2136" s="50"/>
      <c r="M2136" s="37"/>
      <c r="N2136" s="52"/>
      <c r="O2136" s="52"/>
      <c r="P2136" s="36"/>
      <c r="Q2136" s="36"/>
      <c r="R2136" s="40"/>
      <c r="S2136" s="36"/>
      <c r="T2136" s="40"/>
      <c r="U2136" s="40"/>
      <c r="V2136" s="81"/>
      <c r="W2136" s="40"/>
      <c r="X2136" s="40"/>
      <c r="Y2136" s="40"/>
      <c r="Z2136" s="38" t="str">
        <f>IFERROR(VLOOKUP(Y2136,DIRECTORIO!A:B,2,FALSE),"")</f>
        <v/>
      </c>
      <c r="AA2136" s="40"/>
      <c r="AB2136" s="40"/>
      <c r="AC2136" s="40"/>
      <c r="AD2136" s="40"/>
      <c r="AE2136" s="40"/>
      <c r="AF2136" s="40"/>
      <c r="AG2136" s="41" t="s">
        <v>109</v>
      </c>
      <c r="AH2136" s="42"/>
      <c r="AI2136" s="54" t="str">
        <f t="shared" ca="1" si="409"/>
        <v>PENDIENTE NOTIFICACIÓN ELECTRÓNICA</v>
      </c>
      <c r="AJ2136" s="37"/>
      <c r="AK2136" s="37"/>
      <c r="AL2136" s="37"/>
      <c r="AM2136" s="53" t="str">
        <f>IF(AK2136="","",WORKDAY(AK2136,5,FESTIVOS_CO!A:A))</f>
        <v/>
      </c>
      <c r="AN2136" s="37"/>
      <c r="AO2136" s="37"/>
      <c r="AP2136" s="54" t="str">
        <f t="shared" ca="1" si="402"/>
        <v>NO APLICA</v>
      </c>
      <c r="AQ2136" s="36"/>
      <c r="AR2136" s="43"/>
      <c r="AS2136" s="37"/>
      <c r="AT2136" s="36"/>
      <c r="AU2136" s="37"/>
      <c r="AV2136" s="36"/>
      <c r="AW2136" s="36"/>
      <c r="AX2136" s="37"/>
      <c r="AY2136" s="140" t="str">
        <f>IF(AU2136="","",WORKDAY(AU2136,5,FESTIVOS_CO!A:A))</f>
        <v/>
      </c>
      <c r="AZ2136" s="54" t="str">
        <f t="shared" ca="1" si="411"/>
        <v>NO APLICA</v>
      </c>
      <c r="BA2136" s="55" t="str">
        <f>IF(AX2136="","",WORKDAY(AX2136,5,FESTIVOS_CO!A:A))</f>
        <v/>
      </c>
      <c r="BB2136" s="39"/>
      <c r="BC2136" s="40"/>
      <c r="BD2136" s="40"/>
      <c r="BE2136" s="56" t="str">
        <f t="shared" ca="1" si="400"/>
        <v>NO APLICA</v>
      </c>
      <c r="BF2136" s="37"/>
      <c r="BG2136" s="45"/>
      <c r="BH2136" s="37"/>
      <c r="BI2136" s="36"/>
      <c r="BJ2136" s="37"/>
      <c r="BK2136" s="36"/>
      <c r="BL2136" s="36"/>
      <c r="BM2136" s="53" t="str">
        <f>IF(BJ2136="","",WORKDAY(BJ2136,5,FESTIVOS_CO!A:A))</f>
        <v/>
      </c>
      <c r="BN2136" s="57" t="str">
        <f t="shared" ca="1" si="410"/>
        <v>PENDIENTE HACER AVISO</v>
      </c>
      <c r="BO2136" s="54" t="str">
        <f t="shared" ca="1" si="403"/>
        <v>EN TRÁMITE NOTIF. POR AVISO</v>
      </c>
      <c r="BP2136" s="37"/>
      <c r="BQ2136" s="53" t="str">
        <f>IF(BP2136="","",WORKDAY(BP2136,5,FESTIVOS_CO!A:A))</f>
        <v/>
      </c>
      <c r="BR2136" s="37"/>
      <c r="BS2136" s="36"/>
      <c r="BT2136" s="38"/>
      <c r="BU2136" s="58" t="e">
        <f>VLOOKUP(BT2136,Hoja2!$C:$D,2,0)</f>
        <v>#N/A</v>
      </c>
      <c r="BV2136" s="80" t="str">
        <f>IF(
AND(AO2136="",BD2136="",BQ2136=""),
"EN PROCESO NOTIFICACION / COMUNICACION",
IF(
BT2136="",
"NO APLICA",
IF(
BU2136=60,
IF(AO2136&lt;&gt;"",AO2136,IF(BD2136&lt;&gt;"",BD2136,BQ2136))+60,
WORKDAY(
IF(AO2136&lt;&gt;"",AO2136,IF(BD2136&lt;&gt;"",BD2136,BQ2136)),
BU2136,
FESTIVOS_CO!A:A
)
)
))</f>
        <v>EN PROCESO NOTIFICACION / COMUNICACION</v>
      </c>
      <c r="BW2136" s="44"/>
      <c r="BX2136" s="53"/>
      <c r="BY2136" s="45"/>
      <c r="BZ2136" s="37"/>
      <c r="CA2136" s="54" t="str">
        <f t="shared" si="404"/>
        <v>PENDIENTE EJECUTORIA</v>
      </c>
      <c r="CB2136" s="59" t="str">
        <f t="shared" si="401"/>
        <v/>
      </c>
      <c r="CC2136" s="36"/>
      <c r="CD2136" s="40"/>
      <c r="CE2136" s="46"/>
      <c r="CF2136" s="40"/>
      <c r="CG2136" s="40"/>
      <c r="CH2136" s="40"/>
      <c r="CI2136" s="36"/>
      <c r="CJ2136" s="47"/>
      <c r="CK2136" s="40"/>
      <c r="CL2136" s="40"/>
      <c r="CM2136" s="40"/>
      <c r="CN2136" s="40"/>
    </row>
    <row r="2137" spans="1:92" ht="42.75" hidden="1">
      <c r="A2137" s="49" t="str">
        <f t="shared" si="405"/>
        <v>SIN GESTIÓN</v>
      </c>
      <c r="B2137" s="58"/>
      <c r="C2137" s="37"/>
      <c r="D2137" s="37"/>
      <c r="E2137" s="49" t="str">
        <f t="shared" si="406"/>
        <v>PENDIENTE NOTIFICACIÓN</v>
      </c>
      <c r="F2137" s="141" t="str">
        <f t="shared" si="407"/>
        <v>PENDIENTE NOTIFICACIÓN</v>
      </c>
      <c r="G2137" s="49" t="str">
        <f t="shared" si="408"/>
        <v/>
      </c>
      <c r="H2137" s="51" t="str">
        <f ca="1">IF(
L2137="",
"",
IF(
NETWORKDAYS(L2137,IF(M2137&lt;&gt;"",M2137,TODAY()),FESTIVOS_CO!A:A)&gt;2,
"VENCIDO",
IF(
NETWORKDAYS(L2137,IF(M2137&lt;&gt;"",M2137,TODAY()),FESTIVOS_CO!A:A)=2,
"ALERTA",
"A TIEMPO"
)))</f>
        <v/>
      </c>
      <c r="I2137" s="40"/>
      <c r="J2137" s="36"/>
      <c r="K2137" s="37"/>
      <c r="L2137" s="50"/>
      <c r="M2137" s="37"/>
      <c r="N2137" s="52"/>
      <c r="O2137" s="52"/>
      <c r="P2137" s="36"/>
      <c r="Q2137" s="36"/>
      <c r="R2137" s="40"/>
      <c r="S2137" s="36"/>
      <c r="T2137" s="40"/>
      <c r="U2137" s="40"/>
      <c r="V2137" s="81"/>
      <c r="W2137" s="40"/>
      <c r="X2137" s="40"/>
      <c r="Y2137" s="40"/>
      <c r="Z2137" s="38" t="str">
        <f>IFERROR(VLOOKUP(Y2137,DIRECTORIO!A:B,2,FALSE),"")</f>
        <v/>
      </c>
      <c r="AA2137" s="40"/>
      <c r="AB2137" s="40"/>
      <c r="AC2137" s="40"/>
      <c r="AD2137" s="40"/>
      <c r="AE2137" s="40"/>
      <c r="AF2137" s="40"/>
      <c r="AG2137" s="41" t="s">
        <v>109</v>
      </c>
      <c r="AH2137" s="42"/>
      <c r="AI2137" s="54" t="str">
        <f t="shared" ca="1" si="409"/>
        <v>PENDIENTE NOTIFICACIÓN ELECTRÓNICA</v>
      </c>
      <c r="AJ2137" s="37"/>
      <c r="AK2137" s="37"/>
      <c r="AL2137" s="37"/>
      <c r="AM2137" s="53" t="str">
        <f>IF(AK2137="","",WORKDAY(AK2137,5,FESTIVOS_CO!A:A))</f>
        <v/>
      </c>
      <c r="AN2137" s="37"/>
      <c r="AO2137" s="37"/>
      <c r="AP2137" s="54" t="str">
        <f t="shared" ca="1" si="402"/>
        <v>NO APLICA</v>
      </c>
      <c r="AQ2137" s="36"/>
      <c r="AR2137" s="43"/>
      <c r="AS2137" s="37"/>
      <c r="AT2137" s="36"/>
      <c r="AU2137" s="37"/>
      <c r="AV2137" s="36"/>
      <c r="AW2137" s="36"/>
      <c r="AX2137" s="37"/>
      <c r="AY2137" s="140" t="str">
        <f>IF(AU2137="","",WORKDAY(AU2137,5,FESTIVOS_CO!A:A))</f>
        <v/>
      </c>
      <c r="AZ2137" s="54" t="str">
        <f t="shared" ca="1" si="411"/>
        <v>NO APLICA</v>
      </c>
      <c r="BA2137" s="55" t="str">
        <f>IF(AX2137="","",WORKDAY(AX2137,5,FESTIVOS_CO!A:A))</f>
        <v/>
      </c>
      <c r="BB2137" s="39"/>
      <c r="BC2137" s="40"/>
      <c r="BD2137" s="40"/>
      <c r="BE2137" s="56" t="str">
        <f t="shared" ca="1" si="400"/>
        <v>NO APLICA</v>
      </c>
      <c r="BF2137" s="37"/>
      <c r="BG2137" s="45"/>
      <c r="BH2137" s="37"/>
      <c r="BI2137" s="36"/>
      <c r="BJ2137" s="37"/>
      <c r="BK2137" s="36"/>
      <c r="BL2137" s="36"/>
      <c r="BM2137" s="53" t="str">
        <f>IF(BJ2137="","",WORKDAY(BJ2137,5,FESTIVOS_CO!A:A))</f>
        <v/>
      </c>
      <c r="BN2137" s="57" t="str">
        <f t="shared" ca="1" si="410"/>
        <v>PENDIENTE HACER AVISO</v>
      </c>
      <c r="BO2137" s="54" t="str">
        <f t="shared" ca="1" si="403"/>
        <v>EN TRÁMITE NOTIF. POR AVISO</v>
      </c>
      <c r="BP2137" s="37"/>
      <c r="BQ2137" s="53" t="str">
        <f>IF(BP2137="","",WORKDAY(BP2137,5,FESTIVOS_CO!A:A))</f>
        <v/>
      </c>
      <c r="BR2137" s="37"/>
      <c r="BS2137" s="36"/>
      <c r="BT2137" s="38"/>
      <c r="BU2137" s="58" t="e">
        <f>VLOOKUP(BT2137,Hoja2!$C:$D,2,0)</f>
        <v>#N/A</v>
      </c>
      <c r="BV2137" s="80" t="str">
        <f>IF(
AND(AO2137="",BD2137="",BQ2137=""),
"EN PROCESO NOTIFICACION / COMUNICACION",
IF(
BT2137="",
"NO APLICA",
IF(
BU2137=60,
IF(AO2137&lt;&gt;"",AO2137,IF(BD2137&lt;&gt;"",BD2137,BQ2137))+60,
WORKDAY(
IF(AO2137&lt;&gt;"",AO2137,IF(BD2137&lt;&gt;"",BD2137,BQ2137)),
BU2137,
FESTIVOS_CO!A:A
)
)
))</f>
        <v>EN PROCESO NOTIFICACION / COMUNICACION</v>
      </c>
      <c r="BW2137" s="44"/>
      <c r="BX2137" s="53"/>
      <c r="BY2137" s="45"/>
      <c r="BZ2137" s="37"/>
      <c r="CA2137" s="54" t="str">
        <f t="shared" si="404"/>
        <v>PENDIENTE EJECUTORIA</v>
      </c>
      <c r="CB2137" s="59" t="str">
        <f t="shared" si="401"/>
        <v/>
      </c>
      <c r="CC2137" s="36"/>
      <c r="CD2137" s="40"/>
      <c r="CE2137" s="46"/>
      <c r="CF2137" s="40"/>
      <c r="CG2137" s="40"/>
      <c r="CH2137" s="40"/>
      <c r="CI2137" s="36"/>
      <c r="CJ2137" s="47"/>
      <c r="CK2137" s="40"/>
      <c r="CL2137" s="40"/>
      <c r="CM2137" s="40"/>
      <c r="CN2137" s="40"/>
    </row>
    <row r="2138" spans="1:92" ht="42.75" hidden="1">
      <c r="A2138" s="49" t="str">
        <f t="shared" si="405"/>
        <v>SIN GESTIÓN</v>
      </c>
      <c r="B2138" s="58"/>
      <c r="C2138" s="37"/>
      <c r="D2138" s="37"/>
      <c r="E2138" s="49" t="str">
        <f t="shared" si="406"/>
        <v>PENDIENTE NOTIFICACIÓN</v>
      </c>
      <c r="F2138" s="141" t="str">
        <f t="shared" si="407"/>
        <v>PENDIENTE NOTIFICACIÓN</v>
      </c>
      <c r="G2138" s="49" t="str">
        <f t="shared" si="408"/>
        <v/>
      </c>
      <c r="H2138" s="51" t="str">
        <f ca="1">IF(
L2138="",
"",
IF(
NETWORKDAYS(L2138,IF(M2138&lt;&gt;"",M2138,TODAY()),FESTIVOS_CO!A:A)&gt;2,
"VENCIDO",
IF(
NETWORKDAYS(L2138,IF(M2138&lt;&gt;"",M2138,TODAY()),FESTIVOS_CO!A:A)=2,
"ALERTA",
"A TIEMPO"
)))</f>
        <v/>
      </c>
      <c r="I2138" s="40"/>
      <c r="J2138" s="36"/>
      <c r="K2138" s="37"/>
      <c r="L2138" s="50"/>
      <c r="M2138" s="37"/>
      <c r="N2138" s="52"/>
      <c r="O2138" s="52"/>
      <c r="P2138" s="36"/>
      <c r="Q2138" s="36"/>
      <c r="R2138" s="40"/>
      <c r="S2138" s="36"/>
      <c r="T2138" s="40"/>
      <c r="U2138" s="40"/>
      <c r="V2138" s="81"/>
      <c r="W2138" s="40"/>
      <c r="X2138" s="40"/>
      <c r="Y2138" s="40"/>
      <c r="Z2138" s="38" t="str">
        <f>IFERROR(VLOOKUP(Y2138,DIRECTORIO!A:B,2,FALSE),"")</f>
        <v/>
      </c>
      <c r="AA2138" s="40"/>
      <c r="AB2138" s="40"/>
      <c r="AC2138" s="40"/>
      <c r="AD2138" s="40"/>
      <c r="AE2138" s="40"/>
      <c r="AF2138" s="40"/>
      <c r="AG2138" s="41" t="s">
        <v>109</v>
      </c>
      <c r="AH2138" s="42"/>
      <c r="AI2138" s="54" t="str">
        <f t="shared" ca="1" si="409"/>
        <v>PENDIENTE NOTIFICACIÓN ELECTRÓNICA</v>
      </c>
      <c r="AJ2138" s="37"/>
      <c r="AK2138" s="37"/>
      <c r="AL2138" s="37"/>
      <c r="AM2138" s="53" t="str">
        <f>IF(AK2138="","",WORKDAY(AK2138,5,FESTIVOS_CO!A:A))</f>
        <v/>
      </c>
      <c r="AN2138" s="37"/>
      <c r="AO2138" s="37"/>
      <c r="AP2138" s="54" t="str">
        <f t="shared" ca="1" si="402"/>
        <v>NO APLICA</v>
      </c>
      <c r="AQ2138" s="36"/>
      <c r="AR2138" s="43"/>
      <c r="AS2138" s="37"/>
      <c r="AT2138" s="36"/>
      <c r="AU2138" s="37"/>
      <c r="AV2138" s="36"/>
      <c r="AW2138" s="36"/>
      <c r="AX2138" s="37"/>
      <c r="AY2138" s="140" t="str">
        <f>IF(AU2138="","",WORKDAY(AU2138,5,FESTIVOS_CO!A:A))</f>
        <v/>
      </c>
      <c r="AZ2138" s="54" t="str">
        <f t="shared" ca="1" si="411"/>
        <v>NO APLICA</v>
      </c>
      <c r="BA2138" s="55" t="str">
        <f>IF(AX2138="","",WORKDAY(AX2138,5,FESTIVOS_CO!A:A))</f>
        <v/>
      </c>
      <c r="BB2138" s="39"/>
      <c r="BC2138" s="40"/>
      <c r="BD2138" s="40"/>
      <c r="BE2138" s="56" t="str">
        <f t="shared" ca="1" si="400"/>
        <v>NO APLICA</v>
      </c>
      <c r="BF2138" s="37"/>
      <c r="BG2138" s="45"/>
      <c r="BH2138" s="37"/>
      <c r="BI2138" s="36"/>
      <c r="BJ2138" s="37"/>
      <c r="BK2138" s="36"/>
      <c r="BL2138" s="36"/>
      <c r="BM2138" s="53" t="str">
        <f>IF(BJ2138="","",WORKDAY(BJ2138,5,FESTIVOS_CO!A:A))</f>
        <v/>
      </c>
      <c r="BN2138" s="57" t="str">
        <f t="shared" ca="1" si="410"/>
        <v>PENDIENTE HACER AVISO</v>
      </c>
      <c r="BO2138" s="54" t="str">
        <f t="shared" ca="1" si="403"/>
        <v>EN TRÁMITE NOTIF. POR AVISO</v>
      </c>
      <c r="BP2138" s="37"/>
      <c r="BQ2138" s="53" t="str">
        <f>IF(BP2138="","",WORKDAY(BP2138,5,FESTIVOS_CO!A:A))</f>
        <v/>
      </c>
      <c r="BR2138" s="37"/>
      <c r="BS2138" s="36"/>
      <c r="BT2138" s="38"/>
      <c r="BU2138" s="58" t="e">
        <f>VLOOKUP(BT2138,Hoja2!$C:$D,2,0)</f>
        <v>#N/A</v>
      </c>
      <c r="BV2138" s="80" t="str">
        <f>IF(
AND(AO2138="",BD2138="",BQ2138=""),
"EN PROCESO NOTIFICACION / COMUNICACION",
IF(
BT2138="",
"NO APLICA",
IF(
BU2138=60,
IF(AO2138&lt;&gt;"",AO2138,IF(BD2138&lt;&gt;"",BD2138,BQ2138))+60,
WORKDAY(
IF(AO2138&lt;&gt;"",AO2138,IF(BD2138&lt;&gt;"",BD2138,BQ2138)),
BU2138,
FESTIVOS_CO!A:A
)
)
))</f>
        <v>EN PROCESO NOTIFICACION / COMUNICACION</v>
      </c>
      <c r="BW2138" s="44"/>
      <c r="BX2138" s="53"/>
      <c r="BY2138" s="45"/>
      <c r="BZ2138" s="37"/>
      <c r="CA2138" s="54" t="str">
        <f t="shared" si="404"/>
        <v>PENDIENTE EJECUTORIA</v>
      </c>
      <c r="CB2138" s="59" t="str">
        <f t="shared" si="401"/>
        <v/>
      </c>
      <c r="CC2138" s="36"/>
      <c r="CD2138" s="40"/>
      <c r="CE2138" s="46"/>
      <c r="CF2138" s="40"/>
      <c r="CG2138" s="40"/>
      <c r="CH2138" s="40"/>
      <c r="CI2138" s="36"/>
      <c r="CJ2138" s="47"/>
      <c r="CK2138" s="40"/>
      <c r="CL2138" s="40"/>
      <c r="CM2138" s="40"/>
      <c r="CN2138" s="40"/>
    </row>
    <row r="2139" spans="1:92" ht="42.75" hidden="1">
      <c r="A2139" s="49" t="str">
        <f t="shared" si="405"/>
        <v>SIN GESTIÓN</v>
      </c>
      <c r="B2139" s="58"/>
      <c r="C2139" s="37"/>
      <c r="D2139" s="37"/>
      <c r="E2139" s="49" t="str">
        <f t="shared" si="406"/>
        <v>PENDIENTE NOTIFICACIÓN</v>
      </c>
      <c r="F2139" s="141" t="str">
        <f t="shared" si="407"/>
        <v>PENDIENTE NOTIFICACIÓN</v>
      </c>
      <c r="G2139" s="49" t="str">
        <f t="shared" si="408"/>
        <v/>
      </c>
      <c r="H2139" s="51" t="str">
        <f ca="1">IF(
L2139="",
"",
IF(
NETWORKDAYS(L2139,IF(M2139&lt;&gt;"",M2139,TODAY()),FESTIVOS_CO!A:A)&gt;2,
"VENCIDO",
IF(
NETWORKDAYS(L2139,IF(M2139&lt;&gt;"",M2139,TODAY()),FESTIVOS_CO!A:A)=2,
"ALERTA",
"A TIEMPO"
)))</f>
        <v/>
      </c>
      <c r="I2139" s="40"/>
      <c r="J2139" s="36"/>
      <c r="K2139" s="37"/>
      <c r="L2139" s="50"/>
      <c r="M2139" s="37"/>
      <c r="N2139" s="52"/>
      <c r="O2139" s="52"/>
      <c r="P2139" s="36"/>
      <c r="Q2139" s="36"/>
      <c r="R2139" s="40"/>
      <c r="S2139" s="36"/>
      <c r="T2139" s="40"/>
      <c r="U2139" s="40"/>
      <c r="V2139" s="81"/>
      <c r="W2139" s="40"/>
      <c r="X2139" s="40"/>
      <c r="Y2139" s="40"/>
      <c r="Z2139" s="38" t="str">
        <f>IFERROR(VLOOKUP(Y2139,DIRECTORIO!A:B,2,FALSE),"")</f>
        <v/>
      </c>
      <c r="AA2139" s="40"/>
      <c r="AB2139" s="40"/>
      <c r="AC2139" s="40"/>
      <c r="AD2139" s="40"/>
      <c r="AE2139" s="40"/>
      <c r="AF2139" s="40"/>
      <c r="AG2139" s="41" t="s">
        <v>109</v>
      </c>
      <c r="AH2139" s="42"/>
      <c r="AI2139" s="54" t="str">
        <f t="shared" ca="1" si="409"/>
        <v>PENDIENTE NOTIFICACIÓN ELECTRÓNICA</v>
      </c>
      <c r="AJ2139" s="37"/>
      <c r="AK2139" s="37"/>
      <c r="AL2139" s="37"/>
      <c r="AM2139" s="53" t="str">
        <f>IF(AK2139="","",WORKDAY(AK2139,5,FESTIVOS_CO!A:A))</f>
        <v/>
      </c>
      <c r="AN2139" s="37"/>
      <c r="AO2139" s="37"/>
      <c r="AP2139" s="54" t="str">
        <f t="shared" ca="1" si="402"/>
        <v>NO APLICA</v>
      </c>
      <c r="AQ2139" s="36"/>
      <c r="AR2139" s="43"/>
      <c r="AS2139" s="37"/>
      <c r="AT2139" s="36"/>
      <c r="AU2139" s="37"/>
      <c r="AV2139" s="36"/>
      <c r="AW2139" s="36"/>
      <c r="AX2139" s="37"/>
      <c r="AY2139" s="140" t="str">
        <f>IF(AU2139="","",WORKDAY(AU2139,5,FESTIVOS_CO!A:A))</f>
        <v/>
      </c>
      <c r="AZ2139" s="54" t="str">
        <f t="shared" ca="1" si="411"/>
        <v>NO APLICA</v>
      </c>
      <c r="BA2139" s="55" t="str">
        <f>IF(AX2139="","",WORKDAY(AX2139,5,FESTIVOS_CO!A:A))</f>
        <v/>
      </c>
      <c r="BB2139" s="39"/>
      <c r="BC2139" s="40"/>
      <c r="BD2139" s="40"/>
      <c r="BE2139" s="56" t="str">
        <f t="shared" ref="BE2139:BE2202" ca="1" si="412">IF(AZ2139="NO PROCEDE",
"NO PROCEDE",IF(OR(AZ2139="HACER AVISO",BB2139="NO"),
"HACER AVISO",
"NO APLICA"))</f>
        <v>NO APLICA</v>
      </c>
      <c r="BF2139" s="37"/>
      <c r="BG2139" s="45"/>
      <c r="BH2139" s="37"/>
      <c r="BI2139" s="36"/>
      <c r="BJ2139" s="37"/>
      <c r="BK2139" s="36"/>
      <c r="BL2139" s="36"/>
      <c r="BM2139" s="53" t="str">
        <f>IF(BJ2139="","",WORKDAY(BJ2139,5,FESTIVOS_CO!A:A))</f>
        <v/>
      </c>
      <c r="BN2139" s="57" t="str">
        <f t="shared" ca="1" si="410"/>
        <v>PENDIENTE HACER AVISO</v>
      </c>
      <c r="BO2139" s="54" t="str">
        <f t="shared" ca="1" si="403"/>
        <v>EN TRÁMITE NOTIF. POR AVISO</v>
      </c>
      <c r="BP2139" s="37"/>
      <c r="BQ2139" s="53" t="str">
        <f>IF(BP2139="","",WORKDAY(BP2139,5,FESTIVOS_CO!A:A))</f>
        <v/>
      </c>
      <c r="BR2139" s="37"/>
      <c r="BS2139" s="36"/>
      <c r="BT2139" s="38"/>
      <c r="BU2139" s="58" t="e">
        <f>VLOOKUP(BT2139,Hoja2!$C:$D,2,0)</f>
        <v>#N/A</v>
      </c>
      <c r="BV2139" s="80" t="str">
        <f>IF(
AND(AO2139="",BD2139="",BQ2139=""),
"EN PROCESO NOTIFICACION / COMUNICACION",
IF(
BT2139="",
"NO APLICA",
IF(
BU2139=60,
IF(AO2139&lt;&gt;"",AO2139,IF(BD2139&lt;&gt;"",BD2139,BQ2139))+60,
WORKDAY(
IF(AO2139&lt;&gt;"",AO2139,IF(BD2139&lt;&gt;"",BD2139,BQ2139)),
BU2139,
FESTIVOS_CO!A:A
)
)
))</f>
        <v>EN PROCESO NOTIFICACION / COMUNICACION</v>
      </c>
      <c r="BW2139" s="44"/>
      <c r="BX2139" s="53"/>
      <c r="BY2139" s="45"/>
      <c r="BZ2139" s="37"/>
      <c r="CA2139" s="54" t="str">
        <f t="shared" si="404"/>
        <v>PENDIENTE EJECUTORIA</v>
      </c>
      <c r="CB2139" s="59" t="str">
        <f t="shared" ref="CB2139:CB2202" si="413">IF(CC2139="NO",
"NO APLICA",
IF(CC2139="SI",
IF(COUNTBLANK(CC2139:CH2139)&gt;0,
"PENDIENTE MEMORANDO",
"MEMORANDOS ENVIADOS"
),
IF(CI2139="NO",
"NO APLICA",
IF(CI2139="SI",
IF(COUNTBLANK(CJ2139:CN2139)&gt;0,
"PENDIENTES OFICIOS",
"OFICIOS ENVIADOS"
),
""
)
)
))</f>
        <v/>
      </c>
      <c r="CC2139" s="36"/>
      <c r="CD2139" s="40"/>
      <c r="CE2139" s="46"/>
      <c r="CF2139" s="40"/>
      <c r="CG2139" s="40"/>
      <c r="CH2139" s="40"/>
      <c r="CI2139" s="36"/>
      <c r="CJ2139" s="47"/>
      <c r="CK2139" s="40"/>
      <c r="CL2139" s="40"/>
      <c r="CM2139" s="40"/>
      <c r="CN2139" s="40"/>
    </row>
    <row r="2140" spans="1:92" ht="42.75" hidden="1">
      <c r="A2140" s="49" t="str">
        <f t="shared" si="405"/>
        <v>SIN GESTIÓN</v>
      </c>
      <c r="B2140" s="58"/>
      <c r="C2140" s="37"/>
      <c r="D2140" s="37"/>
      <c r="E2140" s="49" t="str">
        <f t="shared" si="406"/>
        <v>PENDIENTE NOTIFICACIÓN</v>
      </c>
      <c r="F2140" s="141" t="str">
        <f t="shared" si="407"/>
        <v>PENDIENTE NOTIFICACIÓN</v>
      </c>
      <c r="G2140" s="49" t="str">
        <f t="shared" si="408"/>
        <v/>
      </c>
      <c r="H2140" s="51" t="str">
        <f ca="1">IF(
L2140="",
"",
IF(
NETWORKDAYS(L2140,IF(M2140&lt;&gt;"",M2140,TODAY()),FESTIVOS_CO!A:A)&gt;2,
"VENCIDO",
IF(
NETWORKDAYS(L2140,IF(M2140&lt;&gt;"",M2140,TODAY()),FESTIVOS_CO!A:A)=2,
"ALERTA",
"A TIEMPO"
)))</f>
        <v/>
      </c>
      <c r="I2140" s="40"/>
      <c r="J2140" s="36"/>
      <c r="K2140" s="37"/>
      <c r="L2140" s="50"/>
      <c r="M2140" s="37"/>
      <c r="N2140" s="52"/>
      <c r="O2140" s="52"/>
      <c r="P2140" s="36"/>
      <c r="Q2140" s="36"/>
      <c r="R2140" s="40"/>
      <c r="S2140" s="36"/>
      <c r="T2140" s="40"/>
      <c r="U2140" s="40"/>
      <c r="V2140" s="81"/>
      <c r="W2140" s="40"/>
      <c r="X2140" s="40"/>
      <c r="Y2140" s="40"/>
      <c r="Z2140" s="38" t="str">
        <f>IFERROR(VLOOKUP(Y2140,DIRECTORIO!A:B,2,FALSE),"")</f>
        <v/>
      </c>
      <c r="AA2140" s="40"/>
      <c r="AB2140" s="40"/>
      <c r="AC2140" s="40"/>
      <c r="AD2140" s="40"/>
      <c r="AE2140" s="40"/>
      <c r="AF2140" s="40"/>
      <c r="AG2140" s="41" t="s">
        <v>109</v>
      </c>
      <c r="AH2140" s="42"/>
      <c r="AI2140" s="54" t="str">
        <f t="shared" ca="1" si="409"/>
        <v>PENDIENTE NOTIFICACIÓN ELECTRÓNICA</v>
      </c>
      <c r="AJ2140" s="37"/>
      <c r="AK2140" s="37"/>
      <c r="AL2140" s="37"/>
      <c r="AM2140" s="53" t="str">
        <f>IF(AK2140="","",WORKDAY(AK2140,5,FESTIVOS_CO!A:A))</f>
        <v/>
      </c>
      <c r="AN2140" s="37"/>
      <c r="AO2140" s="37"/>
      <c r="AP2140" s="54" t="str">
        <f t="shared" ref="AP2140:AP2203" ca="1" si="414">IF(
ISNUMBER(SEARCH("PENDIENTE",UPPER(AI2140))),
"NO APLICA",
IF(
COUNTBLANK(AJ2140:AL2140)=COUNTA(AJ2140:AL2140),
"NO APLICA",
IF(
UPPER(AN2140)="SI",
"NO PROCEDE CITACION",
"NOTIFICAR POR CITACION"
)
)
)</f>
        <v>NO APLICA</v>
      </c>
      <c r="AQ2140" s="36"/>
      <c r="AR2140" s="43"/>
      <c r="AS2140" s="37"/>
      <c r="AT2140" s="36"/>
      <c r="AU2140" s="37"/>
      <c r="AV2140" s="36"/>
      <c r="AW2140" s="36"/>
      <c r="AX2140" s="37"/>
      <c r="AY2140" s="140" t="str">
        <f>IF(AU2140="","",WORKDAY(AU2140,5,FESTIVOS_CO!A:A))</f>
        <v/>
      </c>
      <c r="AZ2140" s="54" t="str">
        <f t="shared" ca="1" si="411"/>
        <v>NO APLICA</v>
      </c>
      <c r="BA2140" s="55" t="str">
        <f>IF(AX2140="","",WORKDAY(AX2140,5,FESTIVOS_CO!A:A))</f>
        <v/>
      </c>
      <c r="BB2140" s="39"/>
      <c r="BC2140" s="40"/>
      <c r="BD2140" s="40"/>
      <c r="BE2140" s="56" t="str">
        <f t="shared" ca="1" si="412"/>
        <v>NO APLICA</v>
      </c>
      <c r="BF2140" s="37"/>
      <c r="BG2140" s="45"/>
      <c r="BH2140" s="37"/>
      <c r="BI2140" s="36"/>
      <c r="BJ2140" s="37"/>
      <c r="BK2140" s="36"/>
      <c r="BL2140" s="36"/>
      <c r="BM2140" s="53" t="str">
        <f>IF(BJ2140="","",WORKDAY(BJ2140,5,FESTIVOS_CO!A:A))</f>
        <v/>
      </c>
      <c r="BN2140" s="57" t="str">
        <f t="shared" ca="1" si="410"/>
        <v>PENDIENTE HACER AVISO</v>
      </c>
      <c r="BO2140" s="54" t="str">
        <f t="shared" ca="1" si="403"/>
        <v>EN TRÁMITE NOTIF. POR AVISO</v>
      </c>
      <c r="BP2140" s="37"/>
      <c r="BQ2140" s="53" t="str">
        <f>IF(BP2140="","",WORKDAY(BP2140,5,FESTIVOS_CO!A:A))</f>
        <v/>
      </c>
      <c r="BR2140" s="37"/>
      <c r="BS2140" s="36"/>
      <c r="BT2140" s="38"/>
      <c r="BU2140" s="58" t="e">
        <f>VLOOKUP(BT2140,Hoja2!$C:$D,2,0)</f>
        <v>#N/A</v>
      </c>
      <c r="BV2140" s="80" t="str">
        <f>IF(
AND(AO2140="",BD2140="",BQ2140=""),
"EN PROCESO NOTIFICACION / COMUNICACION",
IF(
BT2140="",
"NO APLICA",
IF(
BU2140=60,
IF(AO2140&lt;&gt;"",AO2140,IF(BD2140&lt;&gt;"",BD2140,BQ2140))+60,
WORKDAY(
IF(AO2140&lt;&gt;"",AO2140,IF(BD2140&lt;&gt;"",BD2140,BQ2140)),
BU2140,
FESTIVOS_CO!A:A
)
)
))</f>
        <v>EN PROCESO NOTIFICACION / COMUNICACION</v>
      </c>
      <c r="BW2140" s="44"/>
      <c r="BX2140" s="53"/>
      <c r="BY2140" s="45"/>
      <c r="BZ2140" s="37"/>
      <c r="CA2140" s="54" t="str">
        <f t="shared" si="404"/>
        <v>PENDIENTE EJECUTORIA</v>
      </c>
      <c r="CB2140" s="59" t="str">
        <f t="shared" si="413"/>
        <v/>
      </c>
      <c r="CC2140" s="36"/>
      <c r="CD2140" s="40"/>
      <c r="CE2140" s="46"/>
      <c r="CF2140" s="40"/>
      <c r="CG2140" s="40"/>
      <c r="CH2140" s="40"/>
      <c r="CI2140" s="36"/>
      <c r="CJ2140" s="47"/>
      <c r="CK2140" s="40"/>
      <c r="CL2140" s="40"/>
      <c r="CM2140" s="40"/>
      <c r="CN2140" s="40"/>
    </row>
    <row r="2141" spans="1:92" ht="42.75" hidden="1">
      <c r="A2141" s="49" t="str">
        <f t="shared" si="405"/>
        <v>SIN GESTIÓN</v>
      </c>
      <c r="B2141" s="58"/>
      <c r="C2141" s="37"/>
      <c r="D2141" s="37"/>
      <c r="E2141" s="49" t="str">
        <f t="shared" si="406"/>
        <v>PENDIENTE NOTIFICACIÓN</v>
      </c>
      <c r="F2141" s="141" t="str">
        <f t="shared" si="407"/>
        <v>PENDIENTE NOTIFICACIÓN</v>
      </c>
      <c r="G2141" s="49" t="str">
        <f t="shared" si="408"/>
        <v/>
      </c>
      <c r="H2141" s="51" t="str">
        <f ca="1">IF(
L2141="",
"",
IF(
NETWORKDAYS(L2141,IF(M2141&lt;&gt;"",M2141,TODAY()),FESTIVOS_CO!A:A)&gt;2,
"VENCIDO",
IF(
NETWORKDAYS(L2141,IF(M2141&lt;&gt;"",M2141,TODAY()),FESTIVOS_CO!A:A)=2,
"ALERTA",
"A TIEMPO"
)))</f>
        <v/>
      </c>
      <c r="I2141" s="40"/>
      <c r="J2141" s="36"/>
      <c r="K2141" s="37"/>
      <c r="L2141" s="50"/>
      <c r="M2141" s="37"/>
      <c r="N2141" s="52"/>
      <c r="O2141" s="52"/>
      <c r="P2141" s="36"/>
      <c r="Q2141" s="36"/>
      <c r="R2141" s="40"/>
      <c r="S2141" s="36"/>
      <c r="T2141" s="40"/>
      <c r="U2141" s="40"/>
      <c r="V2141" s="81"/>
      <c r="W2141" s="40"/>
      <c r="X2141" s="40"/>
      <c r="Y2141" s="40"/>
      <c r="Z2141" s="38" t="str">
        <f>IFERROR(VLOOKUP(Y2141,DIRECTORIO!A:B,2,FALSE),"")</f>
        <v/>
      </c>
      <c r="AA2141" s="40"/>
      <c r="AB2141" s="40"/>
      <c r="AC2141" s="40"/>
      <c r="AD2141" s="40"/>
      <c r="AE2141" s="40"/>
      <c r="AF2141" s="40"/>
      <c r="AG2141" s="41" t="s">
        <v>109</v>
      </c>
      <c r="AH2141" s="42"/>
      <c r="AI2141" s="54" t="str">
        <f t="shared" ca="1" si="409"/>
        <v>PENDIENTE NOTIFICACIÓN ELECTRÓNICA</v>
      </c>
      <c r="AJ2141" s="37"/>
      <c r="AK2141" s="37"/>
      <c r="AL2141" s="37"/>
      <c r="AM2141" s="53" t="str">
        <f>IF(AK2141="","",WORKDAY(AK2141,5,FESTIVOS_CO!A:A))</f>
        <v/>
      </c>
      <c r="AN2141" s="37"/>
      <c r="AO2141" s="37"/>
      <c r="AP2141" s="54" t="str">
        <f t="shared" ca="1" si="414"/>
        <v>NO APLICA</v>
      </c>
      <c r="AQ2141" s="36"/>
      <c r="AR2141" s="43"/>
      <c r="AS2141" s="37"/>
      <c r="AT2141" s="36"/>
      <c r="AU2141" s="37"/>
      <c r="AV2141" s="36"/>
      <c r="AW2141" s="36"/>
      <c r="AX2141" s="37"/>
      <c r="AY2141" s="140" t="str">
        <f>IF(AU2141="","",WORKDAY(AU2141,5,FESTIVOS_CO!A:A))</f>
        <v/>
      </c>
      <c r="AZ2141" s="54" t="str">
        <f t="shared" ca="1" si="411"/>
        <v>NO APLICA</v>
      </c>
      <c r="BA2141" s="55" t="str">
        <f>IF(AX2141="","",WORKDAY(AX2141,5,FESTIVOS_CO!A:A))</f>
        <v/>
      </c>
      <c r="BB2141" s="39"/>
      <c r="BC2141" s="40"/>
      <c r="BD2141" s="40"/>
      <c r="BE2141" s="56" t="str">
        <f t="shared" ca="1" si="412"/>
        <v>NO APLICA</v>
      </c>
      <c r="BF2141" s="37"/>
      <c r="BG2141" s="45"/>
      <c r="BH2141" s="37"/>
      <c r="BI2141" s="36"/>
      <c r="BJ2141" s="37"/>
      <c r="BK2141" s="36"/>
      <c r="BL2141" s="36"/>
      <c r="BM2141" s="53" t="str">
        <f>IF(BJ2141="","",WORKDAY(BJ2141,5,FESTIVOS_CO!A:A))</f>
        <v/>
      </c>
      <c r="BN2141" s="57" t="str">
        <f t="shared" ca="1" si="410"/>
        <v>PENDIENTE HACER AVISO</v>
      </c>
      <c r="BO2141" s="54" t="str">
        <f t="shared" ca="1" si="403"/>
        <v>EN TRÁMITE NOTIF. POR AVISO</v>
      </c>
      <c r="BP2141" s="37"/>
      <c r="BQ2141" s="53" t="str">
        <f>IF(BP2141="","",WORKDAY(BP2141,5,FESTIVOS_CO!A:A))</f>
        <v/>
      </c>
      <c r="BR2141" s="37"/>
      <c r="BS2141" s="36"/>
      <c r="BT2141" s="38"/>
      <c r="BU2141" s="58" t="e">
        <f>VLOOKUP(BT2141,Hoja2!$C:$D,2,0)</f>
        <v>#N/A</v>
      </c>
      <c r="BV2141" s="80" t="str">
        <f>IF(
AND(AO2141="",BD2141="",BQ2141=""),
"EN PROCESO NOTIFICACION / COMUNICACION",
IF(
BT2141="",
"NO APLICA",
IF(
BU2141=60,
IF(AO2141&lt;&gt;"",AO2141,IF(BD2141&lt;&gt;"",BD2141,BQ2141))+60,
WORKDAY(
IF(AO2141&lt;&gt;"",AO2141,IF(BD2141&lt;&gt;"",BD2141,BQ2141)),
BU2141,
FESTIVOS_CO!A:A
)
)
))</f>
        <v>EN PROCESO NOTIFICACION / COMUNICACION</v>
      </c>
      <c r="BW2141" s="44"/>
      <c r="BX2141" s="53"/>
      <c r="BY2141" s="45"/>
      <c r="BZ2141" s="37"/>
      <c r="CA2141" s="54" t="str">
        <f t="shared" si="404"/>
        <v>PENDIENTE EJECUTORIA</v>
      </c>
      <c r="CB2141" s="59" t="str">
        <f t="shared" si="413"/>
        <v/>
      </c>
      <c r="CC2141" s="36"/>
      <c r="CD2141" s="40"/>
      <c r="CE2141" s="46"/>
      <c r="CF2141" s="40"/>
      <c r="CG2141" s="40"/>
      <c r="CH2141" s="40"/>
      <c r="CI2141" s="36"/>
      <c r="CJ2141" s="47"/>
      <c r="CK2141" s="40"/>
      <c r="CL2141" s="40"/>
      <c r="CM2141" s="40"/>
      <c r="CN2141" s="40"/>
    </row>
    <row r="2142" spans="1:92" ht="42.75" hidden="1">
      <c r="A2142" s="49" t="str">
        <f t="shared" si="405"/>
        <v>SIN GESTIÓN</v>
      </c>
      <c r="B2142" s="58"/>
      <c r="C2142" s="37"/>
      <c r="D2142" s="37"/>
      <c r="E2142" s="49" t="str">
        <f t="shared" si="406"/>
        <v>PENDIENTE NOTIFICACIÓN</v>
      </c>
      <c r="F2142" s="141" t="str">
        <f t="shared" si="407"/>
        <v>PENDIENTE NOTIFICACIÓN</v>
      </c>
      <c r="G2142" s="49" t="str">
        <f t="shared" si="408"/>
        <v/>
      </c>
      <c r="H2142" s="51" t="str">
        <f ca="1">IF(
L2142="",
"",
IF(
NETWORKDAYS(L2142,IF(M2142&lt;&gt;"",M2142,TODAY()),FESTIVOS_CO!A:A)&gt;2,
"VENCIDO",
IF(
NETWORKDAYS(L2142,IF(M2142&lt;&gt;"",M2142,TODAY()),FESTIVOS_CO!A:A)=2,
"ALERTA",
"A TIEMPO"
)))</f>
        <v/>
      </c>
      <c r="I2142" s="40"/>
      <c r="J2142" s="36"/>
      <c r="K2142" s="37"/>
      <c r="L2142" s="50"/>
      <c r="M2142" s="37"/>
      <c r="N2142" s="52"/>
      <c r="O2142" s="52"/>
      <c r="P2142" s="36"/>
      <c r="Q2142" s="36"/>
      <c r="R2142" s="40"/>
      <c r="S2142" s="36"/>
      <c r="T2142" s="40"/>
      <c r="U2142" s="40"/>
      <c r="V2142" s="81"/>
      <c r="W2142" s="40"/>
      <c r="X2142" s="40"/>
      <c r="Y2142" s="40"/>
      <c r="Z2142" s="38" t="str">
        <f>IFERROR(VLOOKUP(Y2142,DIRECTORIO!A:B,2,FALSE),"")</f>
        <v/>
      </c>
      <c r="AA2142" s="40"/>
      <c r="AB2142" s="40"/>
      <c r="AC2142" s="40"/>
      <c r="AD2142" s="40"/>
      <c r="AE2142" s="40"/>
      <c r="AF2142" s="40"/>
      <c r="AG2142" s="41" t="s">
        <v>109</v>
      </c>
      <c r="AH2142" s="42"/>
      <c r="AI2142" s="54" t="str">
        <f t="shared" ca="1" si="409"/>
        <v>PENDIENTE NOTIFICACIÓN ELECTRÓNICA</v>
      </c>
      <c r="AJ2142" s="37"/>
      <c r="AK2142" s="37"/>
      <c r="AL2142" s="37"/>
      <c r="AM2142" s="53" t="str">
        <f>IF(AK2142="","",WORKDAY(AK2142,5,FESTIVOS_CO!A:A))</f>
        <v/>
      </c>
      <c r="AN2142" s="37"/>
      <c r="AO2142" s="37"/>
      <c r="AP2142" s="54" t="str">
        <f t="shared" ca="1" si="414"/>
        <v>NO APLICA</v>
      </c>
      <c r="AQ2142" s="36"/>
      <c r="AR2142" s="43"/>
      <c r="AS2142" s="37"/>
      <c r="AT2142" s="36"/>
      <c r="AU2142" s="37"/>
      <c r="AV2142" s="36"/>
      <c r="AW2142" s="36"/>
      <c r="AX2142" s="37"/>
      <c r="AY2142" s="140" t="str">
        <f>IF(AU2142="","",WORKDAY(AU2142,5,FESTIVOS_CO!A:A))</f>
        <v/>
      </c>
      <c r="AZ2142" s="54" t="str">
        <f t="shared" ca="1" si="411"/>
        <v>NO APLICA</v>
      </c>
      <c r="BA2142" s="55" t="str">
        <f>IF(AX2142="","",WORKDAY(AX2142,5,FESTIVOS_CO!A:A))</f>
        <v/>
      </c>
      <c r="BB2142" s="39"/>
      <c r="BC2142" s="40"/>
      <c r="BD2142" s="40"/>
      <c r="BE2142" s="56" t="str">
        <f t="shared" ca="1" si="412"/>
        <v>NO APLICA</v>
      </c>
      <c r="BF2142" s="37"/>
      <c r="BG2142" s="45"/>
      <c r="BH2142" s="37"/>
      <c r="BI2142" s="36"/>
      <c r="BJ2142" s="37"/>
      <c r="BK2142" s="36"/>
      <c r="BL2142" s="36"/>
      <c r="BM2142" s="53" t="str">
        <f>IF(BJ2142="","",WORKDAY(BJ2142,5,FESTIVOS_CO!A:A))</f>
        <v/>
      </c>
      <c r="BN2142" s="57" t="str">
        <f t="shared" ca="1" si="410"/>
        <v>PENDIENTE HACER AVISO</v>
      </c>
      <c r="BO2142" s="54" t="str">
        <f t="shared" ca="1" si="403"/>
        <v>EN TRÁMITE NOTIF. POR AVISO</v>
      </c>
      <c r="BP2142" s="37"/>
      <c r="BQ2142" s="53" t="str">
        <f>IF(BP2142="","",WORKDAY(BP2142,5,FESTIVOS_CO!A:A))</f>
        <v/>
      </c>
      <c r="BR2142" s="37"/>
      <c r="BS2142" s="36"/>
      <c r="BT2142" s="38"/>
      <c r="BU2142" s="58" t="e">
        <f>VLOOKUP(BT2142,Hoja2!$C:$D,2,0)</f>
        <v>#N/A</v>
      </c>
      <c r="BV2142" s="80" t="str">
        <f>IF(
AND(AO2142="",BD2142="",BQ2142=""),
"EN PROCESO NOTIFICACION / COMUNICACION",
IF(
BT2142="",
"NO APLICA",
IF(
BU2142=60,
IF(AO2142&lt;&gt;"",AO2142,IF(BD2142&lt;&gt;"",BD2142,BQ2142))+60,
WORKDAY(
IF(AO2142&lt;&gt;"",AO2142,IF(BD2142&lt;&gt;"",BD2142,BQ2142)),
BU2142,
FESTIVOS_CO!A:A
)
)
))</f>
        <v>EN PROCESO NOTIFICACION / COMUNICACION</v>
      </c>
      <c r="BW2142" s="44"/>
      <c r="BX2142" s="53"/>
      <c r="BY2142" s="45"/>
      <c r="BZ2142" s="37"/>
      <c r="CA2142" s="54" t="str">
        <f t="shared" si="404"/>
        <v>PENDIENTE EJECUTORIA</v>
      </c>
      <c r="CB2142" s="59" t="str">
        <f t="shared" si="413"/>
        <v/>
      </c>
      <c r="CC2142" s="36"/>
      <c r="CD2142" s="40"/>
      <c r="CE2142" s="46"/>
      <c r="CF2142" s="40"/>
      <c r="CG2142" s="40"/>
      <c r="CH2142" s="40"/>
      <c r="CI2142" s="36"/>
      <c r="CJ2142" s="47"/>
      <c r="CK2142" s="40"/>
      <c r="CL2142" s="40"/>
      <c r="CM2142" s="40"/>
      <c r="CN2142" s="40"/>
    </row>
    <row r="2143" spans="1:92" ht="42.75" hidden="1">
      <c r="A2143" s="49" t="str">
        <f t="shared" si="405"/>
        <v>SIN GESTIÓN</v>
      </c>
      <c r="B2143" s="58"/>
      <c r="C2143" s="37"/>
      <c r="D2143" s="37"/>
      <c r="E2143" s="49" t="str">
        <f t="shared" si="406"/>
        <v>PENDIENTE NOTIFICACIÓN</v>
      </c>
      <c r="F2143" s="141" t="str">
        <f t="shared" si="407"/>
        <v>PENDIENTE NOTIFICACIÓN</v>
      </c>
      <c r="G2143" s="49" t="str">
        <f t="shared" si="408"/>
        <v/>
      </c>
      <c r="H2143" s="51" t="str">
        <f ca="1">IF(
L2143="",
"",
IF(
NETWORKDAYS(L2143,IF(M2143&lt;&gt;"",M2143,TODAY()),FESTIVOS_CO!A:A)&gt;2,
"VENCIDO",
IF(
NETWORKDAYS(L2143,IF(M2143&lt;&gt;"",M2143,TODAY()),FESTIVOS_CO!A:A)=2,
"ALERTA",
"A TIEMPO"
)))</f>
        <v/>
      </c>
      <c r="I2143" s="40"/>
      <c r="J2143" s="36"/>
      <c r="K2143" s="37"/>
      <c r="L2143" s="50"/>
      <c r="M2143" s="37"/>
      <c r="N2143" s="52"/>
      <c r="O2143" s="52"/>
      <c r="P2143" s="36"/>
      <c r="Q2143" s="36"/>
      <c r="R2143" s="40"/>
      <c r="S2143" s="36"/>
      <c r="T2143" s="40"/>
      <c r="U2143" s="40"/>
      <c r="V2143" s="81"/>
      <c r="W2143" s="40"/>
      <c r="X2143" s="40"/>
      <c r="Y2143" s="40"/>
      <c r="Z2143" s="38" t="str">
        <f>IFERROR(VLOOKUP(Y2143,DIRECTORIO!A:B,2,FALSE),"")</f>
        <v/>
      </c>
      <c r="AA2143" s="40"/>
      <c r="AB2143" s="40"/>
      <c r="AC2143" s="40"/>
      <c r="AD2143" s="40"/>
      <c r="AE2143" s="40"/>
      <c r="AF2143" s="40"/>
      <c r="AG2143" s="41" t="s">
        <v>109</v>
      </c>
      <c r="AH2143" s="42"/>
      <c r="AI2143" s="54" t="str">
        <f t="shared" ca="1" si="409"/>
        <v>PENDIENTE NOTIFICACIÓN ELECTRÓNICA</v>
      </c>
      <c r="AJ2143" s="37"/>
      <c r="AK2143" s="37"/>
      <c r="AL2143" s="37"/>
      <c r="AM2143" s="53" t="str">
        <f>IF(AK2143="","",WORKDAY(AK2143,5,FESTIVOS_CO!A:A))</f>
        <v/>
      </c>
      <c r="AN2143" s="37"/>
      <c r="AO2143" s="37"/>
      <c r="AP2143" s="54" t="str">
        <f t="shared" ca="1" si="414"/>
        <v>NO APLICA</v>
      </c>
      <c r="AQ2143" s="36"/>
      <c r="AR2143" s="43"/>
      <c r="AS2143" s="37"/>
      <c r="AT2143" s="36"/>
      <c r="AU2143" s="37"/>
      <c r="AV2143" s="36"/>
      <c r="AW2143" s="36"/>
      <c r="AX2143" s="37"/>
      <c r="AY2143" s="140" t="str">
        <f>IF(AU2143="","",WORKDAY(AU2143,5,FESTIVOS_CO!A:A))</f>
        <v/>
      </c>
      <c r="AZ2143" s="54" t="str">
        <f t="shared" ca="1" si="411"/>
        <v>NO APLICA</v>
      </c>
      <c r="BA2143" s="55" t="str">
        <f>IF(AX2143="","",WORKDAY(AX2143,5,FESTIVOS_CO!A:A))</f>
        <v/>
      </c>
      <c r="BB2143" s="39"/>
      <c r="BC2143" s="40"/>
      <c r="BD2143" s="40"/>
      <c r="BE2143" s="56" t="str">
        <f t="shared" ca="1" si="412"/>
        <v>NO APLICA</v>
      </c>
      <c r="BF2143" s="37"/>
      <c r="BG2143" s="45"/>
      <c r="BH2143" s="37"/>
      <c r="BI2143" s="36"/>
      <c r="BJ2143" s="37"/>
      <c r="BK2143" s="36"/>
      <c r="BL2143" s="36"/>
      <c r="BM2143" s="53" t="str">
        <f>IF(BJ2143="","",WORKDAY(BJ2143,5,FESTIVOS_CO!A:A))</f>
        <v/>
      </c>
      <c r="BN2143" s="57" t="str">
        <f t="shared" ca="1" si="410"/>
        <v>PENDIENTE HACER AVISO</v>
      </c>
      <c r="BO2143" s="54" t="str">
        <f t="shared" ca="1" si="403"/>
        <v>EN TRÁMITE NOTIF. POR AVISO</v>
      </c>
      <c r="BP2143" s="37"/>
      <c r="BQ2143" s="53" t="str">
        <f>IF(BP2143="","",WORKDAY(BP2143,5,FESTIVOS_CO!A:A))</f>
        <v/>
      </c>
      <c r="BR2143" s="37"/>
      <c r="BS2143" s="36"/>
      <c r="BT2143" s="38"/>
      <c r="BU2143" s="58" t="e">
        <f>VLOOKUP(BT2143,Hoja2!$C:$D,2,0)</f>
        <v>#N/A</v>
      </c>
      <c r="BV2143" s="80" t="str">
        <f>IF(
AND(AO2143="",BD2143="",BQ2143=""),
"EN PROCESO NOTIFICACION / COMUNICACION",
IF(
BT2143="",
"NO APLICA",
IF(
BU2143=60,
IF(AO2143&lt;&gt;"",AO2143,IF(BD2143&lt;&gt;"",BD2143,BQ2143))+60,
WORKDAY(
IF(AO2143&lt;&gt;"",AO2143,IF(BD2143&lt;&gt;"",BD2143,BQ2143)),
BU2143,
FESTIVOS_CO!A:A
)
)
))</f>
        <v>EN PROCESO NOTIFICACION / COMUNICACION</v>
      </c>
      <c r="BW2143" s="44"/>
      <c r="BX2143" s="53"/>
      <c r="BY2143" s="45"/>
      <c r="BZ2143" s="37"/>
      <c r="CA2143" s="54" t="str">
        <f t="shared" si="404"/>
        <v>PENDIENTE EJECUTORIA</v>
      </c>
      <c r="CB2143" s="59" t="str">
        <f t="shared" si="413"/>
        <v/>
      </c>
      <c r="CC2143" s="36"/>
      <c r="CD2143" s="40"/>
      <c r="CE2143" s="46"/>
      <c r="CF2143" s="40"/>
      <c r="CG2143" s="40"/>
      <c r="CH2143" s="40"/>
      <c r="CI2143" s="36"/>
      <c r="CJ2143" s="47"/>
      <c r="CK2143" s="40"/>
      <c r="CL2143" s="40"/>
      <c r="CM2143" s="40"/>
      <c r="CN2143" s="40"/>
    </row>
    <row r="2144" spans="1:92" ht="42.75" hidden="1">
      <c r="A2144" s="49" t="str">
        <f t="shared" si="405"/>
        <v>SIN GESTIÓN</v>
      </c>
      <c r="B2144" s="58"/>
      <c r="C2144" s="37"/>
      <c r="D2144" s="37"/>
      <c r="E2144" s="49" t="str">
        <f t="shared" si="406"/>
        <v>PENDIENTE NOTIFICACIÓN</v>
      </c>
      <c r="F2144" s="141" t="str">
        <f t="shared" si="407"/>
        <v>PENDIENTE NOTIFICACIÓN</v>
      </c>
      <c r="G2144" s="49" t="str">
        <f t="shared" si="408"/>
        <v/>
      </c>
      <c r="H2144" s="51" t="str">
        <f ca="1">IF(
L2144="",
"",
IF(
NETWORKDAYS(L2144,IF(M2144&lt;&gt;"",M2144,TODAY()),FESTIVOS_CO!A:A)&gt;2,
"VENCIDO",
IF(
NETWORKDAYS(L2144,IF(M2144&lt;&gt;"",M2144,TODAY()),FESTIVOS_CO!A:A)=2,
"ALERTA",
"A TIEMPO"
)))</f>
        <v/>
      </c>
      <c r="I2144" s="40"/>
      <c r="J2144" s="36"/>
      <c r="K2144" s="37"/>
      <c r="L2144" s="50"/>
      <c r="M2144" s="37"/>
      <c r="N2144" s="52"/>
      <c r="O2144" s="52"/>
      <c r="P2144" s="36"/>
      <c r="Q2144" s="36"/>
      <c r="R2144" s="40"/>
      <c r="S2144" s="36"/>
      <c r="T2144" s="40"/>
      <c r="U2144" s="40"/>
      <c r="V2144" s="81"/>
      <c r="W2144" s="40"/>
      <c r="X2144" s="40"/>
      <c r="Y2144" s="40"/>
      <c r="Z2144" s="38" t="str">
        <f>IFERROR(VLOOKUP(Y2144,DIRECTORIO!A:B,2,FALSE),"")</f>
        <v/>
      </c>
      <c r="AA2144" s="40"/>
      <c r="AB2144" s="40"/>
      <c r="AC2144" s="40"/>
      <c r="AD2144" s="40"/>
      <c r="AE2144" s="40"/>
      <c r="AF2144" s="40"/>
      <c r="AG2144" s="41" t="s">
        <v>109</v>
      </c>
      <c r="AH2144" s="42"/>
      <c r="AI2144" s="54" t="str">
        <f t="shared" ca="1" si="409"/>
        <v>PENDIENTE NOTIFICACIÓN ELECTRÓNICA</v>
      </c>
      <c r="AJ2144" s="37"/>
      <c r="AK2144" s="37"/>
      <c r="AL2144" s="37"/>
      <c r="AM2144" s="53" t="str">
        <f>IF(AK2144="","",WORKDAY(AK2144,5,FESTIVOS_CO!A:A))</f>
        <v/>
      </c>
      <c r="AN2144" s="37"/>
      <c r="AO2144" s="37"/>
      <c r="AP2144" s="54" t="str">
        <f t="shared" ca="1" si="414"/>
        <v>NO APLICA</v>
      </c>
      <c r="AQ2144" s="36"/>
      <c r="AR2144" s="43"/>
      <c r="AS2144" s="37"/>
      <c r="AT2144" s="36"/>
      <c r="AU2144" s="37"/>
      <c r="AV2144" s="36"/>
      <c r="AW2144" s="36"/>
      <c r="AX2144" s="37"/>
      <c r="AY2144" s="140" t="str">
        <f>IF(AU2144="","",WORKDAY(AU2144,5,FESTIVOS_CO!A:A))</f>
        <v/>
      </c>
      <c r="AZ2144" s="54" t="str">
        <f t="shared" ca="1" si="411"/>
        <v>NO APLICA</v>
      </c>
      <c r="BA2144" s="55" t="str">
        <f>IF(AX2144="","",WORKDAY(AX2144,5,FESTIVOS_CO!A:A))</f>
        <v/>
      </c>
      <c r="BB2144" s="39"/>
      <c r="BC2144" s="40"/>
      <c r="BD2144" s="40"/>
      <c r="BE2144" s="56" t="str">
        <f t="shared" ca="1" si="412"/>
        <v>NO APLICA</v>
      </c>
      <c r="BF2144" s="37"/>
      <c r="BG2144" s="45"/>
      <c r="BH2144" s="37"/>
      <c r="BI2144" s="36"/>
      <c r="BJ2144" s="37"/>
      <c r="BK2144" s="36"/>
      <c r="BL2144" s="36"/>
      <c r="BM2144" s="53" t="str">
        <f>IF(BJ2144="","",WORKDAY(BJ2144,5,FESTIVOS_CO!A:A))</f>
        <v/>
      </c>
      <c r="BN2144" s="57" t="str">
        <f t="shared" ca="1" si="410"/>
        <v>PENDIENTE HACER AVISO</v>
      </c>
      <c r="BO2144" s="54" t="str">
        <f t="shared" ca="1" si="403"/>
        <v>EN TRÁMITE NOTIF. POR AVISO</v>
      </c>
      <c r="BP2144" s="37"/>
      <c r="BQ2144" s="53" t="str">
        <f>IF(BP2144="","",WORKDAY(BP2144,5,FESTIVOS_CO!A:A))</f>
        <v/>
      </c>
      <c r="BR2144" s="37"/>
      <c r="BS2144" s="36"/>
      <c r="BT2144" s="38"/>
      <c r="BU2144" s="58" t="e">
        <f>VLOOKUP(BT2144,Hoja2!$C:$D,2,0)</f>
        <v>#N/A</v>
      </c>
      <c r="BV2144" s="80" t="str">
        <f>IF(
AND(AO2144="",BD2144="",BQ2144=""),
"EN PROCESO NOTIFICACION / COMUNICACION",
IF(
BT2144="",
"NO APLICA",
IF(
BU2144=60,
IF(AO2144&lt;&gt;"",AO2144,IF(BD2144&lt;&gt;"",BD2144,BQ2144))+60,
WORKDAY(
IF(AO2144&lt;&gt;"",AO2144,IF(BD2144&lt;&gt;"",BD2144,BQ2144)),
BU2144,
FESTIVOS_CO!A:A
)
)
))</f>
        <v>EN PROCESO NOTIFICACION / COMUNICACION</v>
      </c>
      <c r="BW2144" s="44"/>
      <c r="BX2144" s="53"/>
      <c r="BY2144" s="45"/>
      <c r="BZ2144" s="37"/>
      <c r="CA2144" s="54" t="str">
        <f t="shared" si="404"/>
        <v>PENDIENTE EJECUTORIA</v>
      </c>
      <c r="CB2144" s="59" t="str">
        <f t="shared" si="413"/>
        <v/>
      </c>
      <c r="CC2144" s="36"/>
      <c r="CD2144" s="40"/>
      <c r="CE2144" s="46"/>
      <c r="CF2144" s="40"/>
      <c r="CG2144" s="40"/>
      <c r="CH2144" s="40"/>
      <c r="CI2144" s="36"/>
      <c r="CJ2144" s="47"/>
      <c r="CK2144" s="40"/>
      <c r="CL2144" s="40"/>
      <c r="CM2144" s="40"/>
      <c r="CN2144" s="40"/>
    </row>
    <row r="2145" spans="1:92" ht="42.75" hidden="1">
      <c r="A2145" s="49" t="str">
        <f t="shared" si="405"/>
        <v>SIN GESTIÓN</v>
      </c>
      <c r="B2145" s="58"/>
      <c r="C2145" s="37"/>
      <c r="D2145" s="37"/>
      <c r="E2145" s="49" t="str">
        <f t="shared" si="406"/>
        <v>PENDIENTE NOTIFICACIÓN</v>
      </c>
      <c r="F2145" s="141" t="str">
        <f t="shared" si="407"/>
        <v>PENDIENTE NOTIFICACIÓN</v>
      </c>
      <c r="G2145" s="49" t="str">
        <f t="shared" si="408"/>
        <v/>
      </c>
      <c r="H2145" s="51" t="str">
        <f ca="1">IF(
L2145="",
"",
IF(
NETWORKDAYS(L2145,IF(M2145&lt;&gt;"",M2145,TODAY()),FESTIVOS_CO!A:A)&gt;2,
"VENCIDO",
IF(
NETWORKDAYS(L2145,IF(M2145&lt;&gt;"",M2145,TODAY()),FESTIVOS_CO!A:A)=2,
"ALERTA",
"A TIEMPO"
)))</f>
        <v/>
      </c>
      <c r="I2145" s="40"/>
      <c r="J2145" s="36"/>
      <c r="K2145" s="37"/>
      <c r="L2145" s="50"/>
      <c r="M2145" s="37"/>
      <c r="N2145" s="52"/>
      <c r="O2145" s="52"/>
      <c r="P2145" s="36"/>
      <c r="Q2145" s="36"/>
      <c r="R2145" s="40"/>
      <c r="S2145" s="36"/>
      <c r="T2145" s="40"/>
      <c r="U2145" s="40"/>
      <c r="V2145" s="81"/>
      <c r="W2145" s="40"/>
      <c r="X2145" s="40"/>
      <c r="Y2145" s="40"/>
      <c r="Z2145" s="38" t="str">
        <f>IFERROR(VLOOKUP(Y2145,DIRECTORIO!A:B,2,FALSE),"")</f>
        <v/>
      </c>
      <c r="AA2145" s="40"/>
      <c r="AB2145" s="40"/>
      <c r="AC2145" s="40"/>
      <c r="AD2145" s="40"/>
      <c r="AE2145" s="40"/>
      <c r="AF2145" s="40"/>
      <c r="AG2145" s="41" t="s">
        <v>109</v>
      </c>
      <c r="AH2145" s="42"/>
      <c r="AI2145" s="54" t="str">
        <f t="shared" ca="1" si="409"/>
        <v>PENDIENTE NOTIFICACIÓN ELECTRÓNICA</v>
      </c>
      <c r="AJ2145" s="37"/>
      <c r="AK2145" s="37"/>
      <c r="AL2145" s="37"/>
      <c r="AM2145" s="53" t="str">
        <f>IF(AK2145="","",WORKDAY(AK2145,5,FESTIVOS_CO!A:A))</f>
        <v/>
      </c>
      <c r="AN2145" s="37"/>
      <c r="AO2145" s="37"/>
      <c r="AP2145" s="54" t="str">
        <f t="shared" ca="1" si="414"/>
        <v>NO APLICA</v>
      </c>
      <c r="AQ2145" s="36"/>
      <c r="AR2145" s="43"/>
      <c r="AS2145" s="37"/>
      <c r="AT2145" s="36"/>
      <c r="AU2145" s="37"/>
      <c r="AV2145" s="36"/>
      <c r="AW2145" s="36"/>
      <c r="AX2145" s="37"/>
      <c r="AY2145" s="140" t="str">
        <f>IF(AU2145="","",WORKDAY(AU2145,5,FESTIVOS_CO!A:A))</f>
        <v/>
      </c>
      <c r="AZ2145" s="54" t="str">
        <f t="shared" ca="1" si="411"/>
        <v>NO APLICA</v>
      </c>
      <c r="BA2145" s="55" t="str">
        <f>IF(AX2145="","",WORKDAY(AX2145,5,FESTIVOS_CO!A:A))</f>
        <v/>
      </c>
      <c r="BB2145" s="39"/>
      <c r="BC2145" s="40"/>
      <c r="BD2145" s="40"/>
      <c r="BE2145" s="56" t="str">
        <f t="shared" ca="1" si="412"/>
        <v>NO APLICA</v>
      </c>
      <c r="BF2145" s="37"/>
      <c r="BG2145" s="45"/>
      <c r="BH2145" s="37"/>
      <c r="BI2145" s="36"/>
      <c r="BJ2145" s="37"/>
      <c r="BK2145" s="36"/>
      <c r="BL2145" s="36"/>
      <c r="BM2145" s="53" t="str">
        <f>IF(BJ2145="","",WORKDAY(BJ2145,5,FESTIVOS_CO!A:A))</f>
        <v/>
      </c>
      <c r="BN2145" s="57" t="str">
        <f t="shared" ca="1" si="410"/>
        <v>PENDIENTE HACER AVISO</v>
      </c>
      <c r="BO2145" s="54" t="str">
        <f t="shared" ca="1" si="403"/>
        <v>EN TRÁMITE NOTIF. POR AVISO</v>
      </c>
      <c r="BP2145" s="37"/>
      <c r="BQ2145" s="53" t="str">
        <f>IF(BP2145="","",WORKDAY(BP2145,5,FESTIVOS_CO!A:A))</f>
        <v/>
      </c>
      <c r="BR2145" s="37"/>
      <c r="BS2145" s="36"/>
      <c r="BT2145" s="38"/>
      <c r="BU2145" s="58" t="e">
        <f>VLOOKUP(BT2145,Hoja2!$C:$D,2,0)</f>
        <v>#N/A</v>
      </c>
      <c r="BV2145" s="80" t="str">
        <f>IF(
AND(AO2145="",BD2145="",BQ2145=""),
"EN PROCESO NOTIFICACION / COMUNICACION",
IF(
BT2145="",
"NO APLICA",
IF(
BU2145=60,
IF(AO2145&lt;&gt;"",AO2145,IF(BD2145&lt;&gt;"",BD2145,BQ2145))+60,
WORKDAY(
IF(AO2145&lt;&gt;"",AO2145,IF(BD2145&lt;&gt;"",BD2145,BQ2145)),
BU2145,
FESTIVOS_CO!A:A
)
)
))</f>
        <v>EN PROCESO NOTIFICACION / COMUNICACION</v>
      </c>
      <c r="BW2145" s="44"/>
      <c r="BX2145" s="53"/>
      <c r="BY2145" s="45"/>
      <c r="BZ2145" s="37"/>
      <c r="CA2145" s="54" t="str">
        <f t="shared" si="404"/>
        <v>PENDIENTE EJECUTORIA</v>
      </c>
      <c r="CB2145" s="59" t="str">
        <f t="shared" si="413"/>
        <v/>
      </c>
      <c r="CC2145" s="36"/>
      <c r="CD2145" s="40"/>
      <c r="CE2145" s="46"/>
      <c r="CF2145" s="40"/>
      <c r="CG2145" s="40"/>
      <c r="CH2145" s="40"/>
      <c r="CI2145" s="36"/>
      <c r="CJ2145" s="47"/>
      <c r="CK2145" s="40"/>
      <c r="CL2145" s="40"/>
      <c r="CM2145" s="40"/>
      <c r="CN2145" s="40"/>
    </row>
    <row r="2146" spans="1:92" ht="42.75" hidden="1">
      <c r="A2146" s="49" t="str">
        <f t="shared" si="405"/>
        <v>SIN GESTIÓN</v>
      </c>
      <c r="B2146" s="58"/>
      <c r="C2146" s="37"/>
      <c r="D2146" s="37"/>
      <c r="E2146" s="49" t="str">
        <f t="shared" si="406"/>
        <v>PENDIENTE NOTIFICACIÓN</v>
      </c>
      <c r="F2146" s="141" t="str">
        <f t="shared" si="407"/>
        <v>PENDIENTE NOTIFICACIÓN</v>
      </c>
      <c r="G2146" s="49" t="str">
        <f t="shared" si="408"/>
        <v/>
      </c>
      <c r="H2146" s="51" t="str">
        <f ca="1">IF(
L2146="",
"",
IF(
NETWORKDAYS(L2146,IF(M2146&lt;&gt;"",M2146,TODAY()),FESTIVOS_CO!A:A)&gt;2,
"VENCIDO",
IF(
NETWORKDAYS(L2146,IF(M2146&lt;&gt;"",M2146,TODAY()),FESTIVOS_CO!A:A)=2,
"ALERTA",
"A TIEMPO"
)))</f>
        <v/>
      </c>
      <c r="I2146" s="40"/>
      <c r="J2146" s="36"/>
      <c r="K2146" s="37"/>
      <c r="L2146" s="50"/>
      <c r="M2146" s="37"/>
      <c r="N2146" s="52"/>
      <c r="O2146" s="52"/>
      <c r="P2146" s="36"/>
      <c r="Q2146" s="36"/>
      <c r="R2146" s="40"/>
      <c r="S2146" s="36"/>
      <c r="T2146" s="40"/>
      <c r="U2146" s="40"/>
      <c r="V2146" s="81"/>
      <c r="W2146" s="40"/>
      <c r="X2146" s="40"/>
      <c r="Y2146" s="40"/>
      <c r="Z2146" s="38" t="str">
        <f>IFERROR(VLOOKUP(Y2146,DIRECTORIO!A:B,2,FALSE),"")</f>
        <v/>
      </c>
      <c r="AA2146" s="40"/>
      <c r="AB2146" s="40"/>
      <c r="AC2146" s="40"/>
      <c r="AD2146" s="40"/>
      <c r="AE2146" s="40"/>
      <c r="AF2146" s="40"/>
      <c r="AG2146" s="41" t="s">
        <v>109</v>
      </c>
      <c r="AH2146" s="42"/>
      <c r="AI2146" s="54" t="str">
        <f t="shared" ca="1" si="409"/>
        <v>PENDIENTE NOTIFICACIÓN ELECTRÓNICA</v>
      </c>
      <c r="AJ2146" s="37"/>
      <c r="AK2146" s="37"/>
      <c r="AL2146" s="37"/>
      <c r="AM2146" s="53" t="str">
        <f>IF(AK2146="","",WORKDAY(AK2146,5,FESTIVOS_CO!A:A))</f>
        <v/>
      </c>
      <c r="AN2146" s="37"/>
      <c r="AO2146" s="37"/>
      <c r="AP2146" s="54" t="str">
        <f t="shared" ca="1" si="414"/>
        <v>NO APLICA</v>
      </c>
      <c r="AQ2146" s="36"/>
      <c r="AR2146" s="43"/>
      <c r="AS2146" s="37"/>
      <c r="AT2146" s="36"/>
      <c r="AU2146" s="37"/>
      <c r="AV2146" s="36"/>
      <c r="AW2146" s="36"/>
      <c r="AX2146" s="37"/>
      <c r="AY2146" s="140" t="str">
        <f>IF(AU2146="","",WORKDAY(AU2146,5,FESTIVOS_CO!A:A))</f>
        <v/>
      </c>
      <c r="AZ2146" s="54" t="str">
        <f t="shared" ca="1" si="411"/>
        <v>NO APLICA</v>
      </c>
      <c r="BA2146" s="55" t="str">
        <f>IF(AX2146="","",WORKDAY(AX2146,5,FESTIVOS_CO!A:A))</f>
        <v/>
      </c>
      <c r="BB2146" s="39"/>
      <c r="BC2146" s="40"/>
      <c r="BD2146" s="40"/>
      <c r="BE2146" s="56" t="str">
        <f t="shared" ca="1" si="412"/>
        <v>NO APLICA</v>
      </c>
      <c r="BF2146" s="37"/>
      <c r="BG2146" s="45"/>
      <c r="BH2146" s="37"/>
      <c r="BI2146" s="36"/>
      <c r="BJ2146" s="37"/>
      <c r="BK2146" s="36"/>
      <c r="BL2146" s="36"/>
      <c r="BM2146" s="53" t="str">
        <f>IF(BJ2146="","",WORKDAY(BJ2146,5,FESTIVOS_CO!A:A))</f>
        <v/>
      </c>
      <c r="BN2146" s="57" t="str">
        <f t="shared" ca="1" si="410"/>
        <v>PENDIENTE HACER AVISO</v>
      </c>
      <c r="BO2146" s="54" t="str">
        <f t="shared" ca="1" si="403"/>
        <v>EN TRÁMITE NOTIF. POR AVISO</v>
      </c>
      <c r="BP2146" s="37"/>
      <c r="BQ2146" s="53" t="str">
        <f>IF(BP2146="","",WORKDAY(BP2146,5,FESTIVOS_CO!A:A))</f>
        <v/>
      </c>
      <c r="BR2146" s="37"/>
      <c r="BS2146" s="36"/>
      <c r="BT2146" s="38"/>
      <c r="BU2146" s="58" t="e">
        <f>VLOOKUP(BT2146,Hoja2!$C:$D,2,0)</f>
        <v>#N/A</v>
      </c>
      <c r="BV2146" s="80" t="str">
        <f>IF(
AND(AO2146="",BD2146="",BQ2146=""),
"EN PROCESO NOTIFICACION / COMUNICACION",
IF(
BT2146="",
"NO APLICA",
IF(
BU2146=60,
IF(AO2146&lt;&gt;"",AO2146,IF(BD2146&lt;&gt;"",BD2146,BQ2146))+60,
WORKDAY(
IF(AO2146&lt;&gt;"",AO2146,IF(BD2146&lt;&gt;"",BD2146,BQ2146)),
BU2146,
FESTIVOS_CO!A:A
)
)
))</f>
        <v>EN PROCESO NOTIFICACION / COMUNICACION</v>
      </c>
      <c r="BW2146" s="44"/>
      <c r="BX2146" s="53"/>
      <c r="BY2146" s="45"/>
      <c r="BZ2146" s="37"/>
      <c r="CA2146" s="54" t="str">
        <f t="shared" si="404"/>
        <v>PENDIENTE EJECUTORIA</v>
      </c>
      <c r="CB2146" s="59" t="str">
        <f t="shared" si="413"/>
        <v/>
      </c>
      <c r="CC2146" s="36"/>
      <c r="CD2146" s="40"/>
      <c r="CE2146" s="46"/>
      <c r="CF2146" s="40"/>
      <c r="CG2146" s="40"/>
      <c r="CH2146" s="40"/>
      <c r="CI2146" s="36"/>
      <c r="CJ2146" s="47"/>
      <c r="CK2146" s="40"/>
      <c r="CL2146" s="40"/>
      <c r="CM2146" s="40"/>
      <c r="CN2146" s="40"/>
    </row>
    <row r="2147" spans="1:92" ht="42.75" hidden="1">
      <c r="A2147" s="49" t="str">
        <f t="shared" si="405"/>
        <v>SIN GESTIÓN</v>
      </c>
      <c r="B2147" s="58"/>
      <c r="C2147" s="37"/>
      <c r="D2147" s="37"/>
      <c r="E2147" s="49" t="str">
        <f t="shared" si="406"/>
        <v>PENDIENTE NOTIFICACIÓN</v>
      </c>
      <c r="F2147" s="141" t="str">
        <f t="shared" si="407"/>
        <v>PENDIENTE NOTIFICACIÓN</v>
      </c>
      <c r="G2147" s="49" t="str">
        <f t="shared" si="408"/>
        <v/>
      </c>
      <c r="H2147" s="51" t="str">
        <f ca="1">IF(
L2147="",
"",
IF(
NETWORKDAYS(L2147,IF(M2147&lt;&gt;"",M2147,TODAY()),FESTIVOS_CO!A:A)&gt;2,
"VENCIDO",
IF(
NETWORKDAYS(L2147,IF(M2147&lt;&gt;"",M2147,TODAY()),FESTIVOS_CO!A:A)=2,
"ALERTA",
"A TIEMPO"
)))</f>
        <v/>
      </c>
      <c r="I2147" s="40"/>
      <c r="J2147" s="36"/>
      <c r="K2147" s="37"/>
      <c r="L2147" s="50"/>
      <c r="M2147" s="37"/>
      <c r="N2147" s="52"/>
      <c r="O2147" s="52"/>
      <c r="P2147" s="36"/>
      <c r="Q2147" s="36"/>
      <c r="R2147" s="40"/>
      <c r="S2147" s="36"/>
      <c r="T2147" s="40"/>
      <c r="U2147" s="40"/>
      <c r="V2147" s="81"/>
      <c r="W2147" s="40"/>
      <c r="X2147" s="40"/>
      <c r="Y2147" s="40"/>
      <c r="Z2147" s="38" t="str">
        <f>IFERROR(VLOOKUP(Y2147,DIRECTORIO!A:B,2,FALSE),"")</f>
        <v/>
      </c>
      <c r="AA2147" s="40"/>
      <c r="AB2147" s="40"/>
      <c r="AC2147" s="40"/>
      <c r="AD2147" s="40"/>
      <c r="AE2147" s="40"/>
      <c r="AF2147" s="40"/>
      <c r="AG2147" s="41" t="s">
        <v>109</v>
      </c>
      <c r="AH2147" s="42"/>
      <c r="AI2147" s="54" t="str">
        <f t="shared" ca="1" si="409"/>
        <v>PENDIENTE NOTIFICACIÓN ELECTRÓNICA</v>
      </c>
      <c r="AJ2147" s="37"/>
      <c r="AK2147" s="37"/>
      <c r="AL2147" s="37"/>
      <c r="AM2147" s="53" t="str">
        <f>IF(AK2147="","",WORKDAY(AK2147,5,FESTIVOS_CO!A:A))</f>
        <v/>
      </c>
      <c r="AN2147" s="37"/>
      <c r="AO2147" s="37"/>
      <c r="AP2147" s="54" t="str">
        <f t="shared" ca="1" si="414"/>
        <v>NO APLICA</v>
      </c>
      <c r="AQ2147" s="36"/>
      <c r="AR2147" s="43"/>
      <c r="AS2147" s="37"/>
      <c r="AT2147" s="36"/>
      <c r="AU2147" s="37"/>
      <c r="AV2147" s="36"/>
      <c r="AW2147" s="36"/>
      <c r="AX2147" s="37"/>
      <c r="AY2147" s="140" t="str">
        <f>IF(AU2147="","",WORKDAY(AU2147,5,FESTIVOS_CO!A:A))</f>
        <v/>
      </c>
      <c r="AZ2147" s="54" t="str">
        <f t="shared" ca="1" si="411"/>
        <v>NO APLICA</v>
      </c>
      <c r="BA2147" s="55" t="str">
        <f>IF(AX2147="","",WORKDAY(AX2147,5,FESTIVOS_CO!A:A))</f>
        <v/>
      </c>
      <c r="BB2147" s="39"/>
      <c r="BC2147" s="40"/>
      <c r="BD2147" s="40"/>
      <c r="BE2147" s="56" t="str">
        <f t="shared" ca="1" si="412"/>
        <v>NO APLICA</v>
      </c>
      <c r="BF2147" s="37"/>
      <c r="BG2147" s="45"/>
      <c r="BH2147" s="37"/>
      <c r="BI2147" s="36"/>
      <c r="BJ2147" s="37"/>
      <c r="BK2147" s="36"/>
      <c r="BL2147" s="36"/>
      <c r="BM2147" s="53" t="str">
        <f>IF(BJ2147="","",WORKDAY(BJ2147,5,FESTIVOS_CO!A:A))</f>
        <v/>
      </c>
      <c r="BN2147" s="57" t="str">
        <f t="shared" ca="1" si="410"/>
        <v>PENDIENTE HACER AVISO</v>
      </c>
      <c r="BO2147" s="54" t="str">
        <f t="shared" ca="1" si="403"/>
        <v>EN TRÁMITE NOTIF. POR AVISO</v>
      </c>
      <c r="BP2147" s="37"/>
      <c r="BQ2147" s="53" t="str">
        <f>IF(BP2147="","",WORKDAY(BP2147,5,FESTIVOS_CO!A:A))</f>
        <v/>
      </c>
      <c r="BR2147" s="37"/>
      <c r="BS2147" s="36"/>
      <c r="BT2147" s="38"/>
      <c r="BU2147" s="58" t="e">
        <f>VLOOKUP(BT2147,Hoja2!$C:$D,2,0)</f>
        <v>#N/A</v>
      </c>
      <c r="BV2147" s="80" t="str">
        <f>IF(
AND(AO2147="",BD2147="",BQ2147=""),
"EN PROCESO NOTIFICACION / COMUNICACION",
IF(
BT2147="",
"NO APLICA",
IF(
BU2147=60,
IF(AO2147&lt;&gt;"",AO2147,IF(BD2147&lt;&gt;"",BD2147,BQ2147))+60,
WORKDAY(
IF(AO2147&lt;&gt;"",AO2147,IF(BD2147&lt;&gt;"",BD2147,BQ2147)),
BU2147,
FESTIVOS_CO!A:A
)
)
))</f>
        <v>EN PROCESO NOTIFICACION / COMUNICACION</v>
      </c>
      <c r="BW2147" s="44"/>
      <c r="BX2147" s="53"/>
      <c r="BY2147" s="45"/>
      <c r="BZ2147" s="37"/>
      <c r="CA2147" s="54" t="str">
        <f t="shared" si="404"/>
        <v>PENDIENTE EJECUTORIA</v>
      </c>
      <c r="CB2147" s="59" t="str">
        <f t="shared" si="413"/>
        <v/>
      </c>
      <c r="CC2147" s="36"/>
      <c r="CD2147" s="40"/>
      <c r="CE2147" s="46"/>
      <c r="CF2147" s="40"/>
      <c r="CG2147" s="40"/>
      <c r="CH2147" s="40"/>
      <c r="CI2147" s="36"/>
      <c r="CJ2147" s="47"/>
      <c r="CK2147" s="40"/>
      <c r="CL2147" s="40"/>
      <c r="CM2147" s="40"/>
      <c r="CN2147" s="40"/>
    </row>
    <row r="2148" spans="1:92" ht="42.75" hidden="1">
      <c r="A2148" s="49" t="str">
        <f t="shared" si="405"/>
        <v>SIN GESTIÓN</v>
      </c>
      <c r="B2148" s="58"/>
      <c r="C2148" s="37"/>
      <c r="D2148" s="37"/>
      <c r="E2148" s="49" t="str">
        <f t="shared" si="406"/>
        <v>PENDIENTE NOTIFICACIÓN</v>
      </c>
      <c r="F2148" s="141" t="str">
        <f t="shared" si="407"/>
        <v>PENDIENTE NOTIFICACIÓN</v>
      </c>
      <c r="G2148" s="49" t="str">
        <f t="shared" si="408"/>
        <v/>
      </c>
      <c r="H2148" s="51" t="str">
        <f ca="1">IF(
L2148="",
"",
IF(
NETWORKDAYS(L2148,IF(M2148&lt;&gt;"",M2148,TODAY()),FESTIVOS_CO!A:A)&gt;2,
"VENCIDO",
IF(
NETWORKDAYS(L2148,IF(M2148&lt;&gt;"",M2148,TODAY()),FESTIVOS_CO!A:A)=2,
"ALERTA",
"A TIEMPO"
)))</f>
        <v/>
      </c>
      <c r="I2148" s="40"/>
      <c r="J2148" s="36"/>
      <c r="K2148" s="37"/>
      <c r="L2148" s="50"/>
      <c r="M2148" s="37"/>
      <c r="N2148" s="52"/>
      <c r="O2148" s="52"/>
      <c r="P2148" s="36"/>
      <c r="Q2148" s="36"/>
      <c r="R2148" s="40"/>
      <c r="S2148" s="36"/>
      <c r="T2148" s="40"/>
      <c r="U2148" s="40"/>
      <c r="V2148" s="81"/>
      <c r="W2148" s="40"/>
      <c r="X2148" s="40"/>
      <c r="Y2148" s="40"/>
      <c r="Z2148" s="38" t="str">
        <f>IFERROR(VLOOKUP(Y2148,DIRECTORIO!A:B,2,FALSE),"")</f>
        <v/>
      </c>
      <c r="AA2148" s="40"/>
      <c r="AB2148" s="40"/>
      <c r="AC2148" s="40"/>
      <c r="AD2148" s="40"/>
      <c r="AE2148" s="40"/>
      <c r="AF2148" s="40"/>
      <c r="AG2148" s="41" t="s">
        <v>109</v>
      </c>
      <c r="AH2148" s="42"/>
      <c r="AI2148" s="54" t="str">
        <f t="shared" ca="1" si="409"/>
        <v>PENDIENTE NOTIFICACIÓN ELECTRÓNICA</v>
      </c>
      <c r="AJ2148" s="37"/>
      <c r="AK2148" s="37"/>
      <c r="AL2148" s="37"/>
      <c r="AM2148" s="53" t="str">
        <f>IF(AK2148="","",WORKDAY(AK2148,5,FESTIVOS_CO!A:A))</f>
        <v/>
      </c>
      <c r="AN2148" s="37"/>
      <c r="AO2148" s="37"/>
      <c r="AP2148" s="54" t="str">
        <f t="shared" ca="1" si="414"/>
        <v>NO APLICA</v>
      </c>
      <c r="AQ2148" s="36"/>
      <c r="AR2148" s="43"/>
      <c r="AS2148" s="37"/>
      <c r="AT2148" s="36"/>
      <c r="AU2148" s="37"/>
      <c r="AV2148" s="36"/>
      <c r="AW2148" s="36"/>
      <c r="AX2148" s="37"/>
      <c r="AY2148" s="140" t="str">
        <f>IF(AU2148="","",WORKDAY(AU2148,5,FESTIVOS_CO!A:A))</f>
        <v/>
      </c>
      <c r="AZ2148" s="54" t="str">
        <f t="shared" ca="1" si="411"/>
        <v>NO APLICA</v>
      </c>
      <c r="BA2148" s="55" t="str">
        <f>IF(AX2148="","",WORKDAY(AX2148,5,FESTIVOS_CO!A:A))</f>
        <v/>
      </c>
      <c r="BB2148" s="39"/>
      <c r="BC2148" s="40"/>
      <c r="BD2148" s="40"/>
      <c r="BE2148" s="56" t="str">
        <f t="shared" ca="1" si="412"/>
        <v>NO APLICA</v>
      </c>
      <c r="BF2148" s="37"/>
      <c r="BG2148" s="45"/>
      <c r="BH2148" s="37"/>
      <c r="BI2148" s="36"/>
      <c r="BJ2148" s="37"/>
      <c r="BK2148" s="36"/>
      <c r="BL2148" s="36"/>
      <c r="BM2148" s="53" t="str">
        <f>IF(BJ2148="","",WORKDAY(BJ2148,5,FESTIVOS_CO!A:A))</f>
        <v/>
      </c>
      <c r="BN2148" s="57" t="str">
        <f t="shared" ca="1" si="410"/>
        <v>PENDIENTE HACER AVISO</v>
      </c>
      <c r="BO2148" s="54" t="str">
        <f t="shared" ca="1" si="403"/>
        <v>EN TRÁMITE NOTIF. POR AVISO</v>
      </c>
      <c r="BP2148" s="37"/>
      <c r="BQ2148" s="53" t="str">
        <f>IF(BP2148="","",WORKDAY(BP2148,5,FESTIVOS_CO!A:A))</f>
        <v/>
      </c>
      <c r="BR2148" s="37"/>
      <c r="BS2148" s="36"/>
      <c r="BT2148" s="38"/>
      <c r="BU2148" s="58" t="e">
        <f>VLOOKUP(BT2148,Hoja2!$C:$D,2,0)</f>
        <v>#N/A</v>
      </c>
      <c r="BV2148" s="80" t="str">
        <f>IF(
AND(AO2148="",BD2148="",BQ2148=""),
"EN PROCESO NOTIFICACION / COMUNICACION",
IF(
BT2148="",
"NO APLICA",
IF(
BU2148=60,
IF(AO2148&lt;&gt;"",AO2148,IF(BD2148&lt;&gt;"",BD2148,BQ2148))+60,
WORKDAY(
IF(AO2148&lt;&gt;"",AO2148,IF(BD2148&lt;&gt;"",BD2148,BQ2148)),
BU2148,
FESTIVOS_CO!A:A
)
)
))</f>
        <v>EN PROCESO NOTIFICACION / COMUNICACION</v>
      </c>
      <c r="BW2148" s="44"/>
      <c r="BX2148" s="53"/>
      <c r="BY2148" s="45"/>
      <c r="BZ2148" s="37"/>
      <c r="CA2148" s="54" t="str">
        <f t="shared" si="404"/>
        <v>PENDIENTE EJECUTORIA</v>
      </c>
      <c r="CB2148" s="59" t="str">
        <f t="shared" si="413"/>
        <v/>
      </c>
      <c r="CC2148" s="36"/>
      <c r="CD2148" s="40"/>
      <c r="CE2148" s="46"/>
      <c r="CF2148" s="40"/>
      <c r="CG2148" s="40"/>
      <c r="CH2148" s="40"/>
      <c r="CI2148" s="36"/>
      <c r="CJ2148" s="47"/>
      <c r="CK2148" s="40"/>
      <c r="CL2148" s="40"/>
      <c r="CM2148" s="40"/>
      <c r="CN2148" s="40"/>
    </row>
    <row r="2149" spans="1:92" ht="42.75" hidden="1">
      <c r="A2149" s="49" t="str">
        <f t="shared" si="405"/>
        <v>SIN GESTIÓN</v>
      </c>
      <c r="B2149" s="58"/>
      <c r="C2149" s="37"/>
      <c r="D2149" s="37"/>
      <c r="E2149" s="49" t="str">
        <f t="shared" si="406"/>
        <v>PENDIENTE NOTIFICACIÓN</v>
      </c>
      <c r="F2149" s="141" t="str">
        <f t="shared" si="407"/>
        <v>PENDIENTE NOTIFICACIÓN</v>
      </c>
      <c r="G2149" s="49" t="str">
        <f t="shared" si="408"/>
        <v/>
      </c>
      <c r="H2149" s="51" t="str">
        <f ca="1">IF(
L2149="",
"",
IF(
NETWORKDAYS(L2149,IF(M2149&lt;&gt;"",M2149,TODAY()),FESTIVOS_CO!A:A)&gt;2,
"VENCIDO",
IF(
NETWORKDAYS(L2149,IF(M2149&lt;&gt;"",M2149,TODAY()),FESTIVOS_CO!A:A)=2,
"ALERTA",
"A TIEMPO"
)))</f>
        <v/>
      </c>
      <c r="I2149" s="40"/>
      <c r="J2149" s="36"/>
      <c r="K2149" s="37"/>
      <c r="L2149" s="50"/>
      <c r="M2149" s="37"/>
      <c r="N2149" s="52"/>
      <c r="O2149" s="52"/>
      <c r="P2149" s="36"/>
      <c r="Q2149" s="36"/>
      <c r="R2149" s="40"/>
      <c r="S2149" s="36"/>
      <c r="T2149" s="40"/>
      <c r="U2149" s="40"/>
      <c r="V2149" s="81"/>
      <c r="W2149" s="40"/>
      <c r="X2149" s="40"/>
      <c r="Y2149" s="40"/>
      <c r="Z2149" s="38" t="str">
        <f>IFERROR(VLOOKUP(Y2149,DIRECTORIO!A:B,2,FALSE),"")</f>
        <v/>
      </c>
      <c r="AA2149" s="40"/>
      <c r="AB2149" s="40"/>
      <c r="AC2149" s="40"/>
      <c r="AD2149" s="40"/>
      <c r="AE2149" s="40"/>
      <c r="AF2149" s="40"/>
      <c r="AG2149" s="41" t="s">
        <v>109</v>
      </c>
      <c r="AH2149" s="42"/>
      <c r="AI2149" s="54" t="str">
        <f t="shared" ca="1" si="409"/>
        <v>PENDIENTE NOTIFICACIÓN ELECTRÓNICA</v>
      </c>
      <c r="AJ2149" s="37"/>
      <c r="AK2149" s="37"/>
      <c r="AL2149" s="37"/>
      <c r="AM2149" s="53" t="str">
        <f>IF(AK2149="","",WORKDAY(AK2149,5,FESTIVOS_CO!A:A))</f>
        <v/>
      </c>
      <c r="AN2149" s="37"/>
      <c r="AO2149" s="37"/>
      <c r="AP2149" s="54" t="str">
        <f t="shared" ca="1" si="414"/>
        <v>NO APLICA</v>
      </c>
      <c r="AQ2149" s="36"/>
      <c r="AR2149" s="43"/>
      <c r="AS2149" s="37"/>
      <c r="AT2149" s="36"/>
      <c r="AU2149" s="37"/>
      <c r="AV2149" s="36"/>
      <c r="AW2149" s="36"/>
      <c r="AX2149" s="37"/>
      <c r="AY2149" s="140" t="str">
        <f>IF(AU2149="","",WORKDAY(AU2149,5,FESTIVOS_CO!A:A))</f>
        <v/>
      </c>
      <c r="AZ2149" s="54" t="str">
        <f t="shared" ca="1" si="411"/>
        <v>NO APLICA</v>
      </c>
      <c r="BA2149" s="55" t="str">
        <f>IF(AX2149="","",WORKDAY(AX2149,5,FESTIVOS_CO!A:A))</f>
        <v/>
      </c>
      <c r="BB2149" s="39"/>
      <c r="BC2149" s="40"/>
      <c r="BD2149" s="40"/>
      <c r="BE2149" s="56" t="str">
        <f t="shared" ca="1" si="412"/>
        <v>NO APLICA</v>
      </c>
      <c r="BF2149" s="37"/>
      <c r="BG2149" s="45"/>
      <c r="BH2149" s="37"/>
      <c r="BI2149" s="36"/>
      <c r="BJ2149" s="37"/>
      <c r="BK2149" s="36"/>
      <c r="BL2149" s="36"/>
      <c r="BM2149" s="53" t="str">
        <f>IF(BJ2149="","",WORKDAY(BJ2149,5,FESTIVOS_CO!A:A))</f>
        <v/>
      </c>
      <c r="BN2149" s="57" t="str">
        <f t="shared" ca="1" si="410"/>
        <v>PENDIENTE HACER AVISO</v>
      </c>
      <c r="BO2149" s="54" t="str">
        <f t="shared" ca="1" si="403"/>
        <v>EN TRÁMITE NOTIF. POR AVISO</v>
      </c>
      <c r="BP2149" s="37"/>
      <c r="BQ2149" s="53" t="str">
        <f>IF(BP2149="","",WORKDAY(BP2149,5,FESTIVOS_CO!A:A))</f>
        <v/>
      </c>
      <c r="BR2149" s="37"/>
      <c r="BS2149" s="36"/>
      <c r="BT2149" s="38"/>
      <c r="BU2149" s="58" t="e">
        <f>VLOOKUP(BT2149,Hoja2!$C:$D,2,0)</f>
        <v>#N/A</v>
      </c>
      <c r="BV2149" s="80" t="str">
        <f>IF(
AND(AO2149="",BD2149="",BQ2149=""),
"EN PROCESO NOTIFICACION / COMUNICACION",
IF(
BT2149="",
"NO APLICA",
IF(
BU2149=60,
IF(AO2149&lt;&gt;"",AO2149,IF(BD2149&lt;&gt;"",BD2149,BQ2149))+60,
WORKDAY(
IF(AO2149&lt;&gt;"",AO2149,IF(BD2149&lt;&gt;"",BD2149,BQ2149)),
BU2149,
FESTIVOS_CO!A:A
)
)
))</f>
        <v>EN PROCESO NOTIFICACION / COMUNICACION</v>
      </c>
      <c r="BW2149" s="44"/>
      <c r="BX2149" s="53"/>
      <c r="BY2149" s="45"/>
      <c r="BZ2149" s="37"/>
      <c r="CA2149" s="54" t="str">
        <f t="shared" si="404"/>
        <v>PENDIENTE EJECUTORIA</v>
      </c>
      <c r="CB2149" s="59" t="str">
        <f t="shared" si="413"/>
        <v/>
      </c>
      <c r="CC2149" s="36"/>
      <c r="CD2149" s="40"/>
      <c r="CE2149" s="46"/>
      <c r="CF2149" s="40"/>
      <c r="CG2149" s="40"/>
      <c r="CH2149" s="40"/>
      <c r="CI2149" s="36"/>
      <c r="CJ2149" s="47"/>
      <c r="CK2149" s="40"/>
      <c r="CL2149" s="40"/>
      <c r="CM2149" s="40"/>
      <c r="CN2149" s="40"/>
    </row>
    <row r="2150" spans="1:92" ht="42.75" hidden="1">
      <c r="A2150" s="49" t="str">
        <f t="shared" si="405"/>
        <v>SIN GESTIÓN</v>
      </c>
      <c r="B2150" s="58"/>
      <c r="C2150" s="37"/>
      <c r="D2150" s="37"/>
      <c r="E2150" s="49" t="str">
        <f t="shared" si="406"/>
        <v>PENDIENTE NOTIFICACIÓN</v>
      </c>
      <c r="F2150" s="141" t="str">
        <f t="shared" si="407"/>
        <v>PENDIENTE NOTIFICACIÓN</v>
      </c>
      <c r="G2150" s="49" t="str">
        <f t="shared" si="408"/>
        <v/>
      </c>
      <c r="H2150" s="51" t="str">
        <f ca="1">IF(
L2150="",
"",
IF(
NETWORKDAYS(L2150,IF(M2150&lt;&gt;"",M2150,TODAY()),FESTIVOS_CO!A:A)&gt;2,
"VENCIDO",
IF(
NETWORKDAYS(L2150,IF(M2150&lt;&gt;"",M2150,TODAY()),FESTIVOS_CO!A:A)=2,
"ALERTA",
"A TIEMPO"
)))</f>
        <v/>
      </c>
      <c r="I2150" s="40"/>
      <c r="J2150" s="36"/>
      <c r="K2150" s="37"/>
      <c r="L2150" s="50"/>
      <c r="M2150" s="37"/>
      <c r="N2150" s="52"/>
      <c r="O2150" s="52"/>
      <c r="P2150" s="36"/>
      <c r="Q2150" s="36"/>
      <c r="R2150" s="40"/>
      <c r="S2150" s="36"/>
      <c r="T2150" s="40"/>
      <c r="U2150" s="40"/>
      <c r="V2150" s="81"/>
      <c r="W2150" s="40"/>
      <c r="X2150" s="40"/>
      <c r="Y2150" s="40"/>
      <c r="Z2150" s="38" t="str">
        <f>IFERROR(VLOOKUP(Y2150,DIRECTORIO!A:B,2,FALSE),"")</f>
        <v/>
      </c>
      <c r="AA2150" s="40"/>
      <c r="AB2150" s="40"/>
      <c r="AC2150" s="40"/>
      <c r="AD2150" s="40"/>
      <c r="AE2150" s="40"/>
      <c r="AF2150" s="40"/>
      <c r="AG2150" s="41" t="s">
        <v>109</v>
      </c>
      <c r="AH2150" s="42"/>
      <c r="AI2150" s="54" t="str">
        <f t="shared" ca="1" si="409"/>
        <v>PENDIENTE NOTIFICACIÓN ELECTRÓNICA</v>
      </c>
      <c r="AJ2150" s="37"/>
      <c r="AK2150" s="37"/>
      <c r="AL2150" s="37"/>
      <c r="AM2150" s="53" t="str">
        <f>IF(AK2150="","",WORKDAY(AK2150,5,FESTIVOS_CO!A:A))</f>
        <v/>
      </c>
      <c r="AN2150" s="37"/>
      <c r="AO2150" s="37"/>
      <c r="AP2150" s="54" t="str">
        <f t="shared" ca="1" si="414"/>
        <v>NO APLICA</v>
      </c>
      <c r="AQ2150" s="36"/>
      <c r="AR2150" s="43"/>
      <c r="AS2150" s="37"/>
      <c r="AT2150" s="36"/>
      <c r="AU2150" s="37"/>
      <c r="AV2150" s="36"/>
      <c r="AW2150" s="36"/>
      <c r="AX2150" s="37"/>
      <c r="AY2150" s="140" t="str">
        <f>IF(AU2150="","",WORKDAY(AU2150,5,FESTIVOS_CO!A:A))</f>
        <v/>
      </c>
      <c r="AZ2150" s="54" t="str">
        <f t="shared" ca="1" si="411"/>
        <v>NO APLICA</v>
      </c>
      <c r="BA2150" s="55" t="str">
        <f>IF(AX2150="","",WORKDAY(AX2150,5,FESTIVOS_CO!A:A))</f>
        <v/>
      </c>
      <c r="BB2150" s="39"/>
      <c r="BC2150" s="40"/>
      <c r="BD2150" s="40"/>
      <c r="BE2150" s="56" t="str">
        <f t="shared" ca="1" si="412"/>
        <v>NO APLICA</v>
      </c>
      <c r="BF2150" s="37"/>
      <c r="BG2150" s="45"/>
      <c r="BH2150" s="37"/>
      <c r="BI2150" s="36"/>
      <c r="BJ2150" s="37"/>
      <c r="BK2150" s="36"/>
      <c r="BL2150" s="36"/>
      <c r="BM2150" s="53" t="str">
        <f>IF(BJ2150="","",WORKDAY(BJ2150,5,FESTIVOS_CO!A:A))</f>
        <v/>
      </c>
      <c r="BN2150" s="57" t="str">
        <f t="shared" ca="1" si="410"/>
        <v>PENDIENTE HACER AVISO</v>
      </c>
      <c r="BO2150" s="54" t="str">
        <f t="shared" ca="1" si="403"/>
        <v>EN TRÁMITE NOTIF. POR AVISO</v>
      </c>
      <c r="BP2150" s="37"/>
      <c r="BQ2150" s="53" t="str">
        <f>IF(BP2150="","",WORKDAY(BP2150,5,FESTIVOS_CO!A:A))</f>
        <v/>
      </c>
      <c r="BR2150" s="37"/>
      <c r="BS2150" s="36"/>
      <c r="BT2150" s="38"/>
      <c r="BU2150" s="58" t="e">
        <f>VLOOKUP(BT2150,Hoja2!$C:$D,2,0)</f>
        <v>#N/A</v>
      </c>
      <c r="BV2150" s="80" t="str">
        <f>IF(
AND(AO2150="",BD2150="",BQ2150=""),
"EN PROCESO NOTIFICACION / COMUNICACION",
IF(
BT2150="",
"NO APLICA",
IF(
BU2150=60,
IF(AO2150&lt;&gt;"",AO2150,IF(BD2150&lt;&gt;"",BD2150,BQ2150))+60,
WORKDAY(
IF(AO2150&lt;&gt;"",AO2150,IF(BD2150&lt;&gt;"",BD2150,BQ2150)),
BU2150,
FESTIVOS_CO!A:A
)
)
))</f>
        <v>EN PROCESO NOTIFICACION / COMUNICACION</v>
      </c>
      <c r="BW2150" s="44"/>
      <c r="BX2150" s="53"/>
      <c r="BY2150" s="45"/>
      <c r="BZ2150" s="37"/>
      <c r="CA2150" s="54" t="str">
        <f t="shared" si="404"/>
        <v>PENDIENTE EJECUTORIA</v>
      </c>
      <c r="CB2150" s="59" t="str">
        <f t="shared" si="413"/>
        <v/>
      </c>
      <c r="CC2150" s="36"/>
      <c r="CD2150" s="40"/>
      <c r="CE2150" s="46"/>
      <c r="CF2150" s="40"/>
      <c r="CG2150" s="40"/>
      <c r="CH2150" s="40"/>
      <c r="CI2150" s="36"/>
      <c r="CJ2150" s="47"/>
      <c r="CK2150" s="40"/>
      <c r="CL2150" s="40"/>
      <c r="CM2150" s="40"/>
      <c r="CN2150" s="40"/>
    </row>
    <row r="2151" spans="1:92" ht="42.75" hidden="1">
      <c r="A2151" s="49" t="str">
        <f t="shared" si="405"/>
        <v>SIN GESTIÓN</v>
      </c>
      <c r="B2151" s="58"/>
      <c r="C2151" s="37"/>
      <c r="D2151" s="37"/>
      <c r="E2151" s="49" t="str">
        <f t="shared" si="406"/>
        <v>PENDIENTE NOTIFICACIÓN</v>
      </c>
      <c r="F2151" s="141" t="str">
        <f t="shared" si="407"/>
        <v>PENDIENTE NOTIFICACIÓN</v>
      </c>
      <c r="G2151" s="49" t="str">
        <f t="shared" si="408"/>
        <v/>
      </c>
      <c r="H2151" s="51" t="str">
        <f ca="1">IF(
L2151="",
"",
IF(
NETWORKDAYS(L2151,IF(M2151&lt;&gt;"",M2151,TODAY()),FESTIVOS_CO!A:A)&gt;2,
"VENCIDO",
IF(
NETWORKDAYS(L2151,IF(M2151&lt;&gt;"",M2151,TODAY()),FESTIVOS_CO!A:A)=2,
"ALERTA",
"A TIEMPO"
)))</f>
        <v/>
      </c>
      <c r="I2151" s="40"/>
      <c r="J2151" s="36"/>
      <c r="K2151" s="37"/>
      <c r="L2151" s="50"/>
      <c r="M2151" s="37"/>
      <c r="N2151" s="52"/>
      <c r="O2151" s="52"/>
      <c r="P2151" s="36"/>
      <c r="Q2151" s="36"/>
      <c r="R2151" s="40"/>
      <c r="S2151" s="36"/>
      <c r="T2151" s="40"/>
      <c r="U2151" s="40"/>
      <c r="V2151" s="81"/>
      <c r="W2151" s="40"/>
      <c r="X2151" s="40"/>
      <c r="Y2151" s="40"/>
      <c r="Z2151" s="38" t="str">
        <f>IFERROR(VLOOKUP(Y2151,DIRECTORIO!A:B,2,FALSE),"")</f>
        <v/>
      </c>
      <c r="AA2151" s="40"/>
      <c r="AB2151" s="40"/>
      <c r="AC2151" s="40"/>
      <c r="AD2151" s="40"/>
      <c r="AE2151" s="40"/>
      <c r="AF2151" s="40"/>
      <c r="AG2151" s="41" t="s">
        <v>109</v>
      </c>
      <c r="AH2151" s="42"/>
      <c r="AI2151" s="54" t="str">
        <f t="shared" ca="1" si="409"/>
        <v>PENDIENTE NOTIFICACIÓN ELECTRÓNICA</v>
      </c>
      <c r="AJ2151" s="37"/>
      <c r="AK2151" s="37"/>
      <c r="AL2151" s="37"/>
      <c r="AM2151" s="53" t="str">
        <f>IF(AK2151="","",WORKDAY(AK2151,5,FESTIVOS_CO!A:A))</f>
        <v/>
      </c>
      <c r="AN2151" s="37"/>
      <c r="AO2151" s="37"/>
      <c r="AP2151" s="54" t="str">
        <f t="shared" ca="1" si="414"/>
        <v>NO APLICA</v>
      </c>
      <c r="AQ2151" s="36"/>
      <c r="AR2151" s="43"/>
      <c r="AS2151" s="37"/>
      <c r="AT2151" s="36"/>
      <c r="AU2151" s="37"/>
      <c r="AV2151" s="36"/>
      <c r="AW2151" s="36"/>
      <c r="AX2151" s="37"/>
      <c r="AY2151" s="140" t="str">
        <f>IF(AU2151="","",WORKDAY(AU2151,5,FESTIVOS_CO!A:A))</f>
        <v/>
      </c>
      <c r="AZ2151" s="54" t="str">
        <f t="shared" ca="1" si="411"/>
        <v>NO APLICA</v>
      </c>
      <c r="BA2151" s="55" t="str">
        <f>IF(AX2151="","",WORKDAY(AX2151,5,FESTIVOS_CO!A:A))</f>
        <v/>
      </c>
      <c r="BB2151" s="39"/>
      <c r="BC2151" s="40"/>
      <c r="BD2151" s="40"/>
      <c r="BE2151" s="56" t="str">
        <f t="shared" ca="1" si="412"/>
        <v>NO APLICA</v>
      </c>
      <c r="BF2151" s="37"/>
      <c r="BG2151" s="45"/>
      <c r="BH2151" s="37"/>
      <c r="BI2151" s="36"/>
      <c r="BJ2151" s="37"/>
      <c r="BK2151" s="36"/>
      <c r="BL2151" s="36"/>
      <c r="BM2151" s="53" t="str">
        <f>IF(BJ2151="","",WORKDAY(BJ2151,5,FESTIVOS_CO!A:A))</f>
        <v/>
      </c>
      <c r="BN2151" s="57" t="str">
        <f t="shared" ca="1" si="410"/>
        <v>PENDIENTE HACER AVISO</v>
      </c>
      <c r="BO2151" s="54" t="str">
        <f t="shared" ca="1" si="403"/>
        <v>EN TRÁMITE NOTIF. POR AVISO</v>
      </c>
      <c r="BP2151" s="37"/>
      <c r="BQ2151" s="53" t="str">
        <f>IF(BP2151="","",WORKDAY(BP2151,5,FESTIVOS_CO!A:A))</f>
        <v/>
      </c>
      <c r="BR2151" s="37"/>
      <c r="BS2151" s="36"/>
      <c r="BT2151" s="38"/>
      <c r="BU2151" s="58" t="e">
        <f>VLOOKUP(BT2151,Hoja2!$C:$D,2,0)</f>
        <v>#N/A</v>
      </c>
      <c r="BV2151" s="80" t="str">
        <f>IF(
AND(AO2151="",BD2151="",BQ2151=""),
"EN PROCESO NOTIFICACION / COMUNICACION",
IF(
BT2151="",
"NO APLICA",
IF(
BU2151=60,
IF(AO2151&lt;&gt;"",AO2151,IF(BD2151&lt;&gt;"",BD2151,BQ2151))+60,
WORKDAY(
IF(AO2151&lt;&gt;"",AO2151,IF(BD2151&lt;&gt;"",BD2151,BQ2151)),
BU2151,
FESTIVOS_CO!A:A
)
)
))</f>
        <v>EN PROCESO NOTIFICACION / COMUNICACION</v>
      </c>
      <c r="BW2151" s="44"/>
      <c r="BX2151" s="53"/>
      <c r="BY2151" s="45"/>
      <c r="BZ2151" s="37"/>
      <c r="CA2151" s="54" t="str">
        <f t="shared" si="404"/>
        <v>PENDIENTE EJECUTORIA</v>
      </c>
      <c r="CB2151" s="59" t="str">
        <f t="shared" si="413"/>
        <v/>
      </c>
      <c r="CC2151" s="36"/>
      <c r="CD2151" s="40"/>
      <c r="CE2151" s="46"/>
      <c r="CF2151" s="40"/>
      <c r="CG2151" s="40"/>
      <c r="CH2151" s="40"/>
      <c r="CI2151" s="36"/>
      <c r="CJ2151" s="47"/>
      <c r="CK2151" s="40"/>
      <c r="CL2151" s="40"/>
      <c r="CM2151" s="40"/>
      <c r="CN2151" s="40"/>
    </row>
    <row r="2152" spans="1:92" ht="42.75" hidden="1">
      <c r="A2152" s="49" t="str">
        <f t="shared" si="405"/>
        <v>SIN GESTIÓN</v>
      </c>
      <c r="B2152" s="58"/>
      <c r="C2152" s="37"/>
      <c r="D2152" s="37"/>
      <c r="E2152" s="49" t="str">
        <f t="shared" si="406"/>
        <v>PENDIENTE NOTIFICACIÓN</v>
      </c>
      <c r="F2152" s="141" t="str">
        <f t="shared" si="407"/>
        <v>PENDIENTE NOTIFICACIÓN</v>
      </c>
      <c r="G2152" s="49" t="str">
        <f t="shared" si="408"/>
        <v/>
      </c>
      <c r="H2152" s="51" t="str">
        <f ca="1">IF(
L2152="",
"",
IF(
NETWORKDAYS(L2152,IF(M2152&lt;&gt;"",M2152,TODAY()),FESTIVOS_CO!A:A)&gt;2,
"VENCIDO",
IF(
NETWORKDAYS(L2152,IF(M2152&lt;&gt;"",M2152,TODAY()),FESTIVOS_CO!A:A)=2,
"ALERTA",
"A TIEMPO"
)))</f>
        <v/>
      </c>
      <c r="I2152" s="40"/>
      <c r="J2152" s="36"/>
      <c r="K2152" s="37"/>
      <c r="L2152" s="50"/>
      <c r="M2152" s="37"/>
      <c r="N2152" s="52"/>
      <c r="O2152" s="52"/>
      <c r="P2152" s="36"/>
      <c r="Q2152" s="36"/>
      <c r="R2152" s="40"/>
      <c r="S2152" s="36"/>
      <c r="T2152" s="40"/>
      <c r="U2152" s="40"/>
      <c r="V2152" s="81"/>
      <c r="W2152" s="40"/>
      <c r="X2152" s="40"/>
      <c r="Y2152" s="40"/>
      <c r="Z2152" s="38" t="str">
        <f>IFERROR(VLOOKUP(Y2152,DIRECTORIO!A:B,2,FALSE),"")</f>
        <v/>
      </c>
      <c r="AA2152" s="40"/>
      <c r="AB2152" s="40"/>
      <c r="AC2152" s="40"/>
      <c r="AD2152" s="40"/>
      <c r="AE2152" s="40"/>
      <c r="AF2152" s="40"/>
      <c r="AG2152" s="41" t="s">
        <v>109</v>
      </c>
      <c r="AH2152" s="42"/>
      <c r="AI2152" s="54" t="str">
        <f t="shared" ca="1" si="409"/>
        <v>PENDIENTE NOTIFICACIÓN ELECTRÓNICA</v>
      </c>
      <c r="AJ2152" s="37"/>
      <c r="AK2152" s="37"/>
      <c r="AL2152" s="37"/>
      <c r="AM2152" s="53" t="str">
        <f>IF(AK2152="","",WORKDAY(AK2152,5,FESTIVOS_CO!A:A))</f>
        <v/>
      </c>
      <c r="AN2152" s="37"/>
      <c r="AO2152" s="37"/>
      <c r="AP2152" s="54" t="str">
        <f t="shared" ca="1" si="414"/>
        <v>NO APLICA</v>
      </c>
      <c r="AQ2152" s="36"/>
      <c r="AR2152" s="43"/>
      <c r="AS2152" s="37"/>
      <c r="AT2152" s="36"/>
      <c r="AU2152" s="37"/>
      <c r="AV2152" s="36"/>
      <c r="AW2152" s="36"/>
      <c r="AX2152" s="37"/>
      <c r="AY2152" s="140" t="str">
        <f>IF(AU2152="","",WORKDAY(AU2152,5,FESTIVOS_CO!A:A))</f>
        <v/>
      </c>
      <c r="AZ2152" s="54" t="str">
        <f t="shared" ca="1" si="411"/>
        <v>NO APLICA</v>
      </c>
      <c r="BA2152" s="55" t="str">
        <f>IF(AX2152="","",WORKDAY(AX2152,5,FESTIVOS_CO!A:A))</f>
        <v/>
      </c>
      <c r="BB2152" s="39"/>
      <c r="BC2152" s="40"/>
      <c r="BD2152" s="40"/>
      <c r="BE2152" s="56" t="str">
        <f t="shared" ca="1" si="412"/>
        <v>NO APLICA</v>
      </c>
      <c r="BF2152" s="37"/>
      <c r="BG2152" s="45"/>
      <c r="BH2152" s="37"/>
      <c r="BI2152" s="36"/>
      <c r="BJ2152" s="37"/>
      <c r="BK2152" s="36"/>
      <c r="BL2152" s="36"/>
      <c r="BM2152" s="53" t="str">
        <f>IF(BJ2152="","",WORKDAY(BJ2152,5,FESTIVOS_CO!A:A))</f>
        <v/>
      </c>
      <c r="BN2152" s="57" t="str">
        <f t="shared" ca="1" si="410"/>
        <v>PENDIENTE HACER AVISO</v>
      </c>
      <c r="BO2152" s="54" t="str">
        <f t="shared" ca="1" si="403"/>
        <v>EN TRÁMITE NOTIF. POR AVISO</v>
      </c>
      <c r="BP2152" s="37"/>
      <c r="BQ2152" s="53" t="str">
        <f>IF(BP2152="","",WORKDAY(BP2152,5,FESTIVOS_CO!A:A))</f>
        <v/>
      </c>
      <c r="BR2152" s="37"/>
      <c r="BS2152" s="36"/>
      <c r="BT2152" s="38"/>
      <c r="BU2152" s="58" t="e">
        <f>VLOOKUP(BT2152,Hoja2!$C:$D,2,0)</f>
        <v>#N/A</v>
      </c>
      <c r="BV2152" s="80" t="str">
        <f>IF(
AND(AO2152="",BD2152="",BQ2152=""),
"EN PROCESO NOTIFICACION / COMUNICACION",
IF(
BT2152="",
"NO APLICA",
IF(
BU2152=60,
IF(AO2152&lt;&gt;"",AO2152,IF(BD2152&lt;&gt;"",BD2152,BQ2152))+60,
WORKDAY(
IF(AO2152&lt;&gt;"",AO2152,IF(BD2152&lt;&gt;"",BD2152,BQ2152)),
BU2152,
FESTIVOS_CO!A:A
)
)
))</f>
        <v>EN PROCESO NOTIFICACION / COMUNICACION</v>
      </c>
      <c r="BW2152" s="44"/>
      <c r="BX2152" s="53"/>
      <c r="BY2152" s="45"/>
      <c r="BZ2152" s="37"/>
      <c r="CA2152" s="54" t="str">
        <f t="shared" si="404"/>
        <v>PENDIENTE EJECUTORIA</v>
      </c>
      <c r="CB2152" s="59" t="str">
        <f t="shared" si="413"/>
        <v/>
      </c>
      <c r="CC2152" s="36"/>
      <c r="CD2152" s="40"/>
      <c r="CE2152" s="46"/>
      <c r="CF2152" s="40"/>
      <c r="CG2152" s="40"/>
      <c r="CH2152" s="40"/>
      <c r="CI2152" s="36"/>
      <c r="CJ2152" s="47"/>
      <c r="CK2152" s="40"/>
      <c r="CL2152" s="40"/>
      <c r="CM2152" s="40"/>
      <c r="CN2152" s="40"/>
    </row>
    <row r="2153" spans="1:92" ht="42.75" hidden="1">
      <c r="A2153" s="49" t="str">
        <f t="shared" si="405"/>
        <v>SIN GESTIÓN</v>
      </c>
      <c r="B2153" s="58"/>
      <c r="C2153" s="37"/>
      <c r="D2153" s="37"/>
      <c r="E2153" s="49" t="str">
        <f t="shared" si="406"/>
        <v>PENDIENTE NOTIFICACIÓN</v>
      </c>
      <c r="F2153" s="141" t="str">
        <f t="shared" si="407"/>
        <v>PENDIENTE NOTIFICACIÓN</v>
      </c>
      <c r="G2153" s="49" t="str">
        <f t="shared" si="408"/>
        <v/>
      </c>
      <c r="H2153" s="51" t="str">
        <f ca="1">IF(
L2153="",
"",
IF(
NETWORKDAYS(L2153,IF(M2153&lt;&gt;"",M2153,TODAY()),FESTIVOS_CO!A:A)&gt;2,
"VENCIDO",
IF(
NETWORKDAYS(L2153,IF(M2153&lt;&gt;"",M2153,TODAY()),FESTIVOS_CO!A:A)=2,
"ALERTA",
"A TIEMPO"
)))</f>
        <v/>
      </c>
      <c r="I2153" s="40"/>
      <c r="J2153" s="36"/>
      <c r="K2153" s="37"/>
      <c r="L2153" s="50"/>
      <c r="M2153" s="37"/>
      <c r="N2153" s="52"/>
      <c r="O2153" s="52"/>
      <c r="P2153" s="36"/>
      <c r="Q2153" s="36"/>
      <c r="R2153" s="40"/>
      <c r="S2153" s="36"/>
      <c r="T2153" s="40"/>
      <c r="U2153" s="40"/>
      <c r="V2153" s="81"/>
      <c r="W2153" s="40"/>
      <c r="X2153" s="40"/>
      <c r="Y2153" s="40"/>
      <c r="Z2153" s="38" t="str">
        <f>IFERROR(VLOOKUP(Y2153,DIRECTORIO!A:B,2,FALSE),"")</f>
        <v/>
      </c>
      <c r="AA2153" s="40"/>
      <c r="AB2153" s="40"/>
      <c r="AC2153" s="40"/>
      <c r="AD2153" s="40"/>
      <c r="AE2153" s="40"/>
      <c r="AF2153" s="40"/>
      <c r="AG2153" s="41" t="s">
        <v>109</v>
      </c>
      <c r="AH2153" s="42"/>
      <c r="AI2153" s="54" t="str">
        <f t="shared" ca="1" si="409"/>
        <v>PENDIENTE NOTIFICACIÓN ELECTRÓNICA</v>
      </c>
      <c r="AJ2153" s="37"/>
      <c r="AK2153" s="37"/>
      <c r="AL2153" s="37"/>
      <c r="AM2153" s="53" t="str">
        <f>IF(AK2153="","",WORKDAY(AK2153,5,FESTIVOS_CO!A:A))</f>
        <v/>
      </c>
      <c r="AN2153" s="37"/>
      <c r="AO2153" s="37"/>
      <c r="AP2153" s="54" t="str">
        <f t="shared" ca="1" si="414"/>
        <v>NO APLICA</v>
      </c>
      <c r="AQ2153" s="36"/>
      <c r="AR2153" s="43"/>
      <c r="AS2153" s="37"/>
      <c r="AT2153" s="36"/>
      <c r="AU2153" s="37"/>
      <c r="AV2153" s="36"/>
      <c r="AW2153" s="36"/>
      <c r="AX2153" s="37"/>
      <c r="AY2153" s="140" t="str">
        <f>IF(AU2153="","",WORKDAY(AU2153,5,FESTIVOS_CO!A:A))</f>
        <v/>
      </c>
      <c r="AZ2153" s="54" t="str">
        <f t="shared" ca="1" si="411"/>
        <v>NO APLICA</v>
      </c>
      <c r="BA2153" s="55" t="str">
        <f>IF(AX2153="","",WORKDAY(AX2153,5,FESTIVOS_CO!A:A))</f>
        <v/>
      </c>
      <c r="BB2153" s="39"/>
      <c r="BC2153" s="40"/>
      <c r="BD2153" s="40"/>
      <c r="BE2153" s="56" t="str">
        <f t="shared" ca="1" si="412"/>
        <v>NO APLICA</v>
      </c>
      <c r="BF2153" s="37"/>
      <c r="BG2153" s="45"/>
      <c r="BH2153" s="37"/>
      <c r="BI2153" s="36"/>
      <c r="BJ2153" s="37"/>
      <c r="BK2153" s="36"/>
      <c r="BL2153" s="36"/>
      <c r="BM2153" s="53" t="str">
        <f>IF(BJ2153="","",WORKDAY(BJ2153,5,FESTIVOS_CO!A:A))</f>
        <v/>
      </c>
      <c r="BN2153" s="57" t="str">
        <f t="shared" ca="1" si="410"/>
        <v>PENDIENTE HACER AVISO</v>
      </c>
      <c r="BO2153" s="54" t="str">
        <f t="shared" ca="1" si="403"/>
        <v>EN TRÁMITE NOTIF. POR AVISO</v>
      </c>
      <c r="BP2153" s="37"/>
      <c r="BQ2153" s="53" t="str">
        <f>IF(BP2153="","",WORKDAY(BP2153,5,FESTIVOS_CO!A:A))</f>
        <v/>
      </c>
      <c r="BR2153" s="37"/>
      <c r="BS2153" s="36"/>
      <c r="BT2153" s="38"/>
      <c r="BU2153" s="58" t="e">
        <f>VLOOKUP(BT2153,Hoja2!$C:$D,2,0)</f>
        <v>#N/A</v>
      </c>
      <c r="BV2153" s="80" t="str">
        <f>IF(
AND(AO2153="",BD2153="",BQ2153=""),
"EN PROCESO NOTIFICACION / COMUNICACION",
IF(
BT2153="",
"NO APLICA",
IF(
BU2153=60,
IF(AO2153&lt;&gt;"",AO2153,IF(BD2153&lt;&gt;"",BD2153,BQ2153))+60,
WORKDAY(
IF(AO2153&lt;&gt;"",AO2153,IF(BD2153&lt;&gt;"",BD2153,BQ2153)),
BU2153,
FESTIVOS_CO!A:A
)
)
))</f>
        <v>EN PROCESO NOTIFICACION / COMUNICACION</v>
      </c>
      <c r="BW2153" s="44"/>
      <c r="BX2153" s="53"/>
      <c r="BY2153" s="45"/>
      <c r="BZ2153" s="37"/>
      <c r="CA2153" s="54" t="str">
        <f t="shared" si="404"/>
        <v>PENDIENTE EJECUTORIA</v>
      </c>
      <c r="CB2153" s="59" t="str">
        <f t="shared" si="413"/>
        <v/>
      </c>
      <c r="CC2153" s="36"/>
      <c r="CD2153" s="40"/>
      <c r="CE2153" s="46"/>
      <c r="CF2153" s="40"/>
      <c r="CG2153" s="40"/>
      <c r="CH2153" s="40"/>
      <c r="CI2153" s="36"/>
      <c r="CJ2153" s="47"/>
      <c r="CK2153" s="40"/>
      <c r="CL2153" s="40"/>
      <c r="CM2153" s="40"/>
      <c r="CN2153" s="40"/>
    </row>
    <row r="2154" spans="1:92" ht="42.75" hidden="1">
      <c r="A2154" s="49" t="str">
        <f t="shared" si="405"/>
        <v>SIN GESTIÓN</v>
      </c>
      <c r="B2154" s="58"/>
      <c r="C2154" s="37"/>
      <c r="D2154" s="37"/>
      <c r="E2154" s="49" t="str">
        <f t="shared" si="406"/>
        <v>PENDIENTE NOTIFICACIÓN</v>
      </c>
      <c r="F2154" s="141" t="str">
        <f t="shared" si="407"/>
        <v>PENDIENTE NOTIFICACIÓN</v>
      </c>
      <c r="G2154" s="49" t="str">
        <f t="shared" si="408"/>
        <v/>
      </c>
      <c r="H2154" s="51" t="str">
        <f ca="1">IF(
L2154="",
"",
IF(
NETWORKDAYS(L2154,IF(M2154&lt;&gt;"",M2154,TODAY()),FESTIVOS_CO!A:A)&gt;2,
"VENCIDO",
IF(
NETWORKDAYS(L2154,IF(M2154&lt;&gt;"",M2154,TODAY()),FESTIVOS_CO!A:A)=2,
"ALERTA",
"A TIEMPO"
)))</f>
        <v/>
      </c>
      <c r="I2154" s="40"/>
      <c r="J2154" s="36"/>
      <c r="K2154" s="37"/>
      <c r="L2154" s="50"/>
      <c r="M2154" s="37"/>
      <c r="N2154" s="52"/>
      <c r="O2154" s="52"/>
      <c r="P2154" s="36"/>
      <c r="Q2154" s="36"/>
      <c r="R2154" s="40"/>
      <c r="S2154" s="36"/>
      <c r="T2154" s="40"/>
      <c r="U2154" s="40"/>
      <c r="V2154" s="81"/>
      <c r="W2154" s="40"/>
      <c r="X2154" s="40"/>
      <c r="Y2154" s="40"/>
      <c r="Z2154" s="38" t="str">
        <f>IFERROR(VLOOKUP(Y2154,DIRECTORIO!A:B,2,FALSE),"")</f>
        <v/>
      </c>
      <c r="AA2154" s="40"/>
      <c r="AB2154" s="40"/>
      <c r="AC2154" s="40"/>
      <c r="AD2154" s="40"/>
      <c r="AE2154" s="40"/>
      <c r="AF2154" s="40"/>
      <c r="AG2154" s="41" t="s">
        <v>109</v>
      </c>
      <c r="AH2154" s="42"/>
      <c r="AI2154" s="54" t="str">
        <f t="shared" ca="1" si="409"/>
        <v>PENDIENTE NOTIFICACIÓN ELECTRÓNICA</v>
      </c>
      <c r="AJ2154" s="37"/>
      <c r="AK2154" s="37"/>
      <c r="AL2154" s="37"/>
      <c r="AM2154" s="53" t="str">
        <f>IF(AK2154="","",WORKDAY(AK2154,5,FESTIVOS_CO!A:A))</f>
        <v/>
      </c>
      <c r="AN2154" s="37"/>
      <c r="AO2154" s="37"/>
      <c r="AP2154" s="54" t="str">
        <f t="shared" ca="1" si="414"/>
        <v>NO APLICA</v>
      </c>
      <c r="AQ2154" s="36"/>
      <c r="AR2154" s="43"/>
      <c r="AS2154" s="37"/>
      <c r="AT2154" s="36"/>
      <c r="AU2154" s="37"/>
      <c r="AV2154" s="36"/>
      <c r="AW2154" s="36"/>
      <c r="AX2154" s="37"/>
      <c r="AY2154" s="140" t="str">
        <f>IF(AU2154="","",WORKDAY(AU2154,5,FESTIVOS_CO!A:A))</f>
        <v/>
      </c>
      <c r="AZ2154" s="54" t="str">
        <f t="shared" ca="1" si="411"/>
        <v>NO APLICA</v>
      </c>
      <c r="BA2154" s="55" t="str">
        <f>IF(AX2154="","",WORKDAY(AX2154,5,FESTIVOS_CO!A:A))</f>
        <v/>
      </c>
      <c r="BB2154" s="39"/>
      <c r="BC2154" s="40"/>
      <c r="BD2154" s="40"/>
      <c r="BE2154" s="56" t="str">
        <f t="shared" ca="1" si="412"/>
        <v>NO APLICA</v>
      </c>
      <c r="BF2154" s="37"/>
      <c r="BG2154" s="45"/>
      <c r="BH2154" s="37"/>
      <c r="BI2154" s="36"/>
      <c r="BJ2154" s="37"/>
      <c r="BK2154" s="36"/>
      <c r="BL2154" s="36"/>
      <c r="BM2154" s="53" t="str">
        <f>IF(BJ2154="","",WORKDAY(BJ2154,5,FESTIVOS_CO!A:A))</f>
        <v/>
      </c>
      <c r="BN2154" s="57" t="str">
        <f t="shared" ca="1" si="410"/>
        <v>PENDIENTE HACER AVISO</v>
      </c>
      <c r="BO2154" s="54" t="str">
        <f t="shared" ca="1" si="403"/>
        <v>EN TRÁMITE NOTIF. POR AVISO</v>
      </c>
      <c r="BP2154" s="37"/>
      <c r="BQ2154" s="53" t="str">
        <f>IF(BP2154="","",WORKDAY(BP2154,5,FESTIVOS_CO!A:A))</f>
        <v/>
      </c>
      <c r="BR2154" s="37"/>
      <c r="BS2154" s="36"/>
      <c r="BT2154" s="38"/>
      <c r="BU2154" s="58" t="e">
        <f>VLOOKUP(BT2154,Hoja2!$C:$D,2,0)</f>
        <v>#N/A</v>
      </c>
      <c r="BV2154" s="80" t="str">
        <f>IF(
AND(AO2154="",BD2154="",BQ2154=""),
"EN PROCESO NOTIFICACION / COMUNICACION",
IF(
BT2154="",
"NO APLICA",
IF(
BU2154=60,
IF(AO2154&lt;&gt;"",AO2154,IF(BD2154&lt;&gt;"",BD2154,BQ2154))+60,
WORKDAY(
IF(AO2154&lt;&gt;"",AO2154,IF(BD2154&lt;&gt;"",BD2154,BQ2154)),
BU2154,
FESTIVOS_CO!A:A
)
)
))</f>
        <v>EN PROCESO NOTIFICACION / COMUNICACION</v>
      </c>
      <c r="BW2154" s="44"/>
      <c r="BX2154" s="53"/>
      <c r="BY2154" s="45"/>
      <c r="BZ2154" s="37"/>
      <c r="CA2154" s="54" t="str">
        <f t="shared" si="404"/>
        <v>PENDIENTE EJECUTORIA</v>
      </c>
      <c r="CB2154" s="59" t="str">
        <f t="shared" si="413"/>
        <v/>
      </c>
      <c r="CC2154" s="36"/>
      <c r="CD2154" s="40"/>
      <c r="CE2154" s="46"/>
      <c r="CF2154" s="40"/>
      <c r="CG2154" s="40"/>
      <c r="CH2154" s="40"/>
      <c r="CI2154" s="36"/>
      <c r="CJ2154" s="47"/>
      <c r="CK2154" s="40"/>
      <c r="CL2154" s="40"/>
      <c r="CM2154" s="40"/>
      <c r="CN2154" s="40"/>
    </row>
    <row r="2155" spans="1:92" ht="42.75" hidden="1">
      <c r="A2155" s="49" t="str">
        <f t="shared" si="405"/>
        <v>SIN GESTIÓN</v>
      </c>
      <c r="B2155" s="58"/>
      <c r="C2155" s="37"/>
      <c r="D2155" s="37"/>
      <c r="E2155" s="49" t="str">
        <f t="shared" si="406"/>
        <v>PENDIENTE NOTIFICACIÓN</v>
      </c>
      <c r="F2155" s="141" t="str">
        <f t="shared" si="407"/>
        <v>PENDIENTE NOTIFICACIÓN</v>
      </c>
      <c r="G2155" s="49" t="str">
        <f t="shared" si="408"/>
        <v/>
      </c>
      <c r="H2155" s="51" t="str">
        <f ca="1">IF(
L2155="",
"",
IF(
NETWORKDAYS(L2155,IF(M2155&lt;&gt;"",M2155,TODAY()),FESTIVOS_CO!A:A)&gt;2,
"VENCIDO",
IF(
NETWORKDAYS(L2155,IF(M2155&lt;&gt;"",M2155,TODAY()),FESTIVOS_CO!A:A)=2,
"ALERTA",
"A TIEMPO"
)))</f>
        <v/>
      </c>
      <c r="I2155" s="40"/>
      <c r="J2155" s="36"/>
      <c r="K2155" s="37"/>
      <c r="L2155" s="50"/>
      <c r="M2155" s="37"/>
      <c r="N2155" s="52"/>
      <c r="O2155" s="52"/>
      <c r="P2155" s="36"/>
      <c r="Q2155" s="36"/>
      <c r="R2155" s="40"/>
      <c r="S2155" s="36"/>
      <c r="T2155" s="40"/>
      <c r="U2155" s="40"/>
      <c r="V2155" s="81"/>
      <c r="W2155" s="40"/>
      <c r="X2155" s="40"/>
      <c r="Y2155" s="40"/>
      <c r="Z2155" s="38" t="str">
        <f>IFERROR(VLOOKUP(Y2155,DIRECTORIO!A:B,2,FALSE),"")</f>
        <v/>
      </c>
      <c r="AA2155" s="40"/>
      <c r="AB2155" s="40"/>
      <c r="AC2155" s="40"/>
      <c r="AD2155" s="40"/>
      <c r="AE2155" s="40"/>
      <c r="AF2155" s="40"/>
      <c r="AG2155" s="41" t="s">
        <v>109</v>
      </c>
      <c r="AH2155" s="42"/>
      <c r="AI2155" s="54" t="str">
        <f t="shared" ca="1" si="409"/>
        <v>PENDIENTE NOTIFICACIÓN ELECTRÓNICA</v>
      </c>
      <c r="AJ2155" s="37"/>
      <c r="AK2155" s="37"/>
      <c r="AL2155" s="37"/>
      <c r="AM2155" s="53" t="str">
        <f>IF(AK2155="","",WORKDAY(AK2155,5,FESTIVOS_CO!A:A))</f>
        <v/>
      </c>
      <c r="AN2155" s="37"/>
      <c r="AO2155" s="37"/>
      <c r="AP2155" s="54" t="str">
        <f t="shared" ca="1" si="414"/>
        <v>NO APLICA</v>
      </c>
      <c r="AQ2155" s="36"/>
      <c r="AR2155" s="43"/>
      <c r="AS2155" s="37"/>
      <c r="AT2155" s="36"/>
      <c r="AU2155" s="37"/>
      <c r="AV2155" s="36"/>
      <c r="AW2155" s="36"/>
      <c r="AX2155" s="37"/>
      <c r="AY2155" s="140" t="str">
        <f>IF(AU2155="","",WORKDAY(AU2155,5,FESTIVOS_CO!A:A))</f>
        <v/>
      </c>
      <c r="AZ2155" s="54" t="str">
        <f t="shared" ca="1" si="411"/>
        <v>NO APLICA</v>
      </c>
      <c r="BA2155" s="55" t="str">
        <f>IF(AX2155="","",WORKDAY(AX2155,5,FESTIVOS_CO!A:A))</f>
        <v/>
      </c>
      <c r="BB2155" s="39"/>
      <c r="BC2155" s="40"/>
      <c r="BD2155" s="40"/>
      <c r="BE2155" s="56" t="str">
        <f t="shared" ca="1" si="412"/>
        <v>NO APLICA</v>
      </c>
      <c r="BF2155" s="37"/>
      <c r="BG2155" s="45"/>
      <c r="BH2155" s="37"/>
      <c r="BI2155" s="36"/>
      <c r="BJ2155" s="37"/>
      <c r="BK2155" s="36"/>
      <c r="BL2155" s="36"/>
      <c r="BM2155" s="53" t="str">
        <f>IF(BJ2155="","",WORKDAY(BJ2155,5,FESTIVOS_CO!A:A))</f>
        <v/>
      </c>
      <c r="BN2155" s="57" t="str">
        <f t="shared" ca="1" si="410"/>
        <v>PENDIENTE HACER AVISO</v>
      </c>
      <c r="BO2155" s="54" t="str">
        <f t="shared" ca="1" si="403"/>
        <v>EN TRÁMITE NOTIF. POR AVISO</v>
      </c>
      <c r="BP2155" s="37"/>
      <c r="BQ2155" s="53" t="str">
        <f>IF(BP2155="","",WORKDAY(BP2155,5,FESTIVOS_CO!A:A))</f>
        <v/>
      </c>
      <c r="BR2155" s="37"/>
      <c r="BS2155" s="36"/>
      <c r="BT2155" s="38"/>
      <c r="BU2155" s="58" t="e">
        <f>VLOOKUP(BT2155,Hoja2!$C:$D,2,0)</f>
        <v>#N/A</v>
      </c>
      <c r="BV2155" s="80" t="str">
        <f>IF(
AND(AO2155="",BD2155="",BQ2155=""),
"EN PROCESO NOTIFICACION / COMUNICACION",
IF(
BT2155="",
"NO APLICA",
IF(
BU2155=60,
IF(AO2155&lt;&gt;"",AO2155,IF(BD2155&lt;&gt;"",BD2155,BQ2155))+60,
WORKDAY(
IF(AO2155&lt;&gt;"",AO2155,IF(BD2155&lt;&gt;"",BD2155,BQ2155)),
BU2155,
FESTIVOS_CO!A:A
)
)
))</f>
        <v>EN PROCESO NOTIFICACION / COMUNICACION</v>
      </c>
      <c r="BW2155" s="44"/>
      <c r="BX2155" s="53"/>
      <c r="BY2155" s="45"/>
      <c r="BZ2155" s="37"/>
      <c r="CA2155" s="54" t="str">
        <f t="shared" si="404"/>
        <v>PENDIENTE EJECUTORIA</v>
      </c>
      <c r="CB2155" s="59" t="str">
        <f t="shared" si="413"/>
        <v/>
      </c>
      <c r="CC2155" s="36"/>
      <c r="CD2155" s="40"/>
      <c r="CE2155" s="46"/>
      <c r="CF2155" s="40"/>
      <c r="CG2155" s="40"/>
      <c r="CH2155" s="40"/>
      <c r="CI2155" s="36"/>
      <c r="CJ2155" s="47"/>
      <c r="CK2155" s="40"/>
      <c r="CL2155" s="40"/>
      <c r="CM2155" s="40"/>
      <c r="CN2155" s="40"/>
    </row>
    <row r="2156" spans="1:92" ht="42.75" hidden="1">
      <c r="A2156" s="49" t="str">
        <f t="shared" si="405"/>
        <v>SIN GESTIÓN</v>
      </c>
      <c r="B2156" s="58"/>
      <c r="C2156" s="37"/>
      <c r="D2156" s="37"/>
      <c r="E2156" s="49" t="str">
        <f t="shared" si="406"/>
        <v>PENDIENTE NOTIFICACIÓN</v>
      </c>
      <c r="F2156" s="141" t="str">
        <f t="shared" si="407"/>
        <v>PENDIENTE NOTIFICACIÓN</v>
      </c>
      <c r="G2156" s="49" t="str">
        <f t="shared" si="408"/>
        <v/>
      </c>
      <c r="H2156" s="51" t="str">
        <f ca="1">IF(
L2156="",
"",
IF(
NETWORKDAYS(L2156,IF(M2156&lt;&gt;"",M2156,TODAY()),FESTIVOS_CO!A:A)&gt;2,
"VENCIDO",
IF(
NETWORKDAYS(L2156,IF(M2156&lt;&gt;"",M2156,TODAY()),FESTIVOS_CO!A:A)=2,
"ALERTA",
"A TIEMPO"
)))</f>
        <v/>
      </c>
      <c r="I2156" s="40"/>
      <c r="J2156" s="36"/>
      <c r="K2156" s="37"/>
      <c r="L2156" s="50"/>
      <c r="M2156" s="37"/>
      <c r="N2156" s="52"/>
      <c r="O2156" s="52"/>
      <c r="P2156" s="36"/>
      <c r="Q2156" s="36"/>
      <c r="R2156" s="40"/>
      <c r="S2156" s="36"/>
      <c r="T2156" s="40"/>
      <c r="U2156" s="40"/>
      <c r="V2156" s="81"/>
      <c r="W2156" s="40"/>
      <c r="X2156" s="40"/>
      <c r="Y2156" s="40"/>
      <c r="Z2156" s="38" t="str">
        <f>IFERROR(VLOOKUP(Y2156,DIRECTORIO!A:B,2,FALSE),"")</f>
        <v/>
      </c>
      <c r="AA2156" s="40"/>
      <c r="AB2156" s="40"/>
      <c r="AC2156" s="40"/>
      <c r="AD2156" s="40"/>
      <c r="AE2156" s="40"/>
      <c r="AF2156" s="40"/>
      <c r="AG2156" s="41" t="s">
        <v>109</v>
      </c>
      <c r="AH2156" s="42"/>
      <c r="AI2156" s="54" t="str">
        <f t="shared" ca="1" si="409"/>
        <v>PENDIENTE NOTIFICACIÓN ELECTRÓNICA</v>
      </c>
      <c r="AJ2156" s="37"/>
      <c r="AK2156" s="37"/>
      <c r="AL2156" s="37"/>
      <c r="AM2156" s="53" t="str">
        <f>IF(AK2156="","",WORKDAY(AK2156,5,FESTIVOS_CO!A:A))</f>
        <v/>
      </c>
      <c r="AN2156" s="37"/>
      <c r="AO2156" s="37"/>
      <c r="AP2156" s="54" t="str">
        <f t="shared" ca="1" si="414"/>
        <v>NO APLICA</v>
      </c>
      <c r="AQ2156" s="36"/>
      <c r="AR2156" s="43"/>
      <c r="AS2156" s="37"/>
      <c r="AT2156" s="36"/>
      <c r="AU2156" s="37"/>
      <c r="AV2156" s="36"/>
      <c r="AW2156" s="36"/>
      <c r="AX2156" s="37"/>
      <c r="AY2156" s="140" t="str">
        <f>IF(AU2156="","",WORKDAY(AU2156,5,FESTIVOS_CO!A:A))</f>
        <v/>
      </c>
      <c r="AZ2156" s="54" t="str">
        <f t="shared" ca="1" si="411"/>
        <v>NO APLICA</v>
      </c>
      <c r="BA2156" s="55" t="str">
        <f>IF(AX2156="","",WORKDAY(AX2156,5,FESTIVOS_CO!A:A))</f>
        <v/>
      </c>
      <c r="BB2156" s="39"/>
      <c r="BC2156" s="40"/>
      <c r="BD2156" s="40"/>
      <c r="BE2156" s="56" t="str">
        <f t="shared" ca="1" si="412"/>
        <v>NO APLICA</v>
      </c>
      <c r="BF2156" s="37"/>
      <c r="BG2156" s="45"/>
      <c r="BH2156" s="37"/>
      <c r="BI2156" s="36"/>
      <c r="BJ2156" s="37"/>
      <c r="BK2156" s="36"/>
      <c r="BL2156" s="36"/>
      <c r="BM2156" s="53" t="str">
        <f>IF(BJ2156="","",WORKDAY(BJ2156,5,FESTIVOS_CO!A:A))</f>
        <v/>
      </c>
      <c r="BN2156" s="57" t="str">
        <f t="shared" ca="1" si="410"/>
        <v>PENDIENTE HACER AVISO</v>
      </c>
      <c r="BO2156" s="54" t="str">
        <f t="shared" ca="1" si="403"/>
        <v>EN TRÁMITE NOTIF. POR AVISO</v>
      </c>
      <c r="BP2156" s="37"/>
      <c r="BQ2156" s="53" t="str">
        <f>IF(BP2156="","",WORKDAY(BP2156,5,FESTIVOS_CO!A:A))</f>
        <v/>
      </c>
      <c r="BR2156" s="37"/>
      <c r="BS2156" s="36"/>
      <c r="BT2156" s="38"/>
      <c r="BU2156" s="58" t="e">
        <f>VLOOKUP(BT2156,Hoja2!$C:$D,2,0)</f>
        <v>#N/A</v>
      </c>
      <c r="BV2156" s="80" t="str">
        <f>IF(
AND(AO2156="",BD2156="",BQ2156=""),
"EN PROCESO NOTIFICACION / COMUNICACION",
IF(
BT2156="",
"NO APLICA",
IF(
BU2156=60,
IF(AO2156&lt;&gt;"",AO2156,IF(BD2156&lt;&gt;"",BD2156,BQ2156))+60,
WORKDAY(
IF(AO2156&lt;&gt;"",AO2156,IF(BD2156&lt;&gt;"",BD2156,BQ2156)),
BU2156,
FESTIVOS_CO!A:A
)
)
))</f>
        <v>EN PROCESO NOTIFICACION / COMUNICACION</v>
      </c>
      <c r="BW2156" s="44"/>
      <c r="BX2156" s="53"/>
      <c r="BY2156" s="45"/>
      <c r="BZ2156" s="37"/>
      <c r="CA2156" s="54" t="str">
        <f t="shared" si="404"/>
        <v>PENDIENTE EJECUTORIA</v>
      </c>
      <c r="CB2156" s="59" t="str">
        <f t="shared" si="413"/>
        <v/>
      </c>
      <c r="CC2156" s="36"/>
      <c r="CD2156" s="40"/>
      <c r="CE2156" s="46"/>
      <c r="CF2156" s="40"/>
      <c r="CG2156" s="40"/>
      <c r="CH2156" s="40"/>
      <c r="CI2156" s="36"/>
      <c r="CJ2156" s="47"/>
      <c r="CK2156" s="40"/>
      <c r="CL2156" s="40"/>
      <c r="CM2156" s="40"/>
      <c r="CN2156" s="40"/>
    </row>
    <row r="2157" spans="1:92" ht="42.75" hidden="1">
      <c r="A2157" s="49" t="str">
        <f t="shared" si="405"/>
        <v>SIN GESTIÓN</v>
      </c>
      <c r="B2157" s="58"/>
      <c r="C2157" s="37"/>
      <c r="D2157" s="37"/>
      <c r="E2157" s="49" t="str">
        <f t="shared" si="406"/>
        <v>PENDIENTE NOTIFICACIÓN</v>
      </c>
      <c r="F2157" s="141" t="str">
        <f t="shared" si="407"/>
        <v>PENDIENTE NOTIFICACIÓN</v>
      </c>
      <c r="G2157" s="49" t="str">
        <f t="shared" si="408"/>
        <v/>
      </c>
      <c r="H2157" s="51" t="str">
        <f ca="1">IF(
L2157="",
"",
IF(
NETWORKDAYS(L2157,IF(M2157&lt;&gt;"",M2157,TODAY()),FESTIVOS_CO!A:A)&gt;2,
"VENCIDO",
IF(
NETWORKDAYS(L2157,IF(M2157&lt;&gt;"",M2157,TODAY()),FESTIVOS_CO!A:A)=2,
"ALERTA",
"A TIEMPO"
)))</f>
        <v/>
      </c>
      <c r="I2157" s="40"/>
      <c r="J2157" s="36"/>
      <c r="K2157" s="37"/>
      <c r="L2157" s="50"/>
      <c r="M2157" s="37"/>
      <c r="N2157" s="52"/>
      <c r="O2157" s="52"/>
      <c r="P2157" s="36"/>
      <c r="Q2157" s="36"/>
      <c r="R2157" s="40"/>
      <c r="S2157" s="36"/>
      <c r="T2157" s="40"/>
      <c r="U2157" s="40"/>
      <c r="V2157" s="81"/>
      <c r="W2157" s="40"/>
      <c r="X2157" s="40"/>
      <c r="Y2157" s="40"/>
      <c r="Z2157" s="38" t="str">
        <f>IFERROR(VLOOKUP(Y2157,DIRECTORIO!A:B,2,FALSE),"")</f>
        <v/>
      </c>
      <c r="AA2157" s="40"/>
      <c r="AB2157" s="40"/>
      <c r="AC2157" s="40"/>
      <c r="AD2157" s="40"/>
      <c r="AE2157" s="40"/>
      <c r="AF2157" s="40"/>
      <c r="AG2157" s="41" t="s">
        <v>109</v>
      </c>
      <c r="AH2157" s="42"/>
      <c r="AI2157" s="54" t="str">
        <f t="shared" ca="1" si="409"/>
        <v>PENDIENTE NOTIFICACIÓN ELECTRÓNICA</v>
      </c>
      <c r="AJ2157" s="37"/>
      <c r="AK2157" s="37"/>
      <c r="AL2157" s="37"/>
      <c r="AM2157" s="53" t="str">
        <f>IF(AK2157="","",WORKDAY(AK2157,5,FESTIVOS_CO!A:A))</f>
        <v/>
      </c>
      <c r="AN2157" s="37"/>
      <c r="AO2157" s="37"/>
      <c r="AP2157" s="54" t="str">
        <f t="shared" ca="1" si="414"/>
        <v>NO APLICA</v>
      </c>
      <c r="AQ2157" s="36"/>
      <c r="AR2157" s="43"/>
      <c r="AS2157" s="37"/>
      <c r="AT2157" s="36"/>
      <c r="AU2157" s="37"/>
      <c r="AV2157" s="36"/>
      <c r="AW2157" s="36"/>
      <c r="AX2157" s="37"/>
      <c r="AY2157" s="140" t="str">
        <f>IF(AU2157="","",WORKDAY(AU2157,5,FESTIVOS_CO!A:A))</f>
        <v/>
      </c>
      <c r="AZ2157" s="54" t="str">
        <f t="shared" ca="1" si="411"/>
        <v>NO APLICA</v>
      </c>
      <c r="BA2157" s="55" t="str">
        <f>IF(AX2157="","",WORKDAY(AX2157,5,FESTIVOS_CO!A:A))</f>
        <v/>
      </c>
      <c r="BB2157" s="39"/>
      <c r="BC2157" s="40"/>
      <c r="BD2157" s="40"/>
      <c r="BE2157" s="56" t="str">
        <f t="shared" ca="1" si="412"/>
        <v>NO APLICA</v>
      </c>
      <c r="BF2157" s="37"/>
      <c r="BG2157" s="45"/>
      <c r="BH2157" s="37"/>
      <c r="BI2157" s="36"/>
      <c r="BJ2157" s="37"/>
      <c r="BK2157" s="36"/>
      <c r="BL2157" s="36"/>
      <c r="BM2157" s="53" t="str">
        <f>IF(BJ2157="","",WORKDAY(BJ2157,5,FESTIVOS_CO!A:A))</f>
        <v/>
      </c>
      <c r="BN2157" s="57" t="str">
        <f t="shared" ca="1" si="410"/>
        <v>PENDIENTE HACER AVISO</v>
      </c>
      <c r="BO2157" s="54" t="str">
        <f t="shared" ca="1" si="403"/>
        <v>EN TRÁMITE NOTIF. POR AVISO</v>
      </c>
      <c r="BP2157" s="37"/>
      <c r="BQ2157" s="53" t="str">
        <f>IF(BP2157="","",WORKDAY(BP2157,5,FESTIVOS_CO!A:A))</f>
        <v/>
      </c>
      <c r="BR2157" s="37"/>
      <c r="BS2157" s="36"/>
      <c r="BT2157" s="38"/>
      <c r="BU2157" s="58" t="e">
        <f>VLOOKUP(BT2157,Hoja2!$C:$D,2,0)</f>
        <v>#N/A</v>
      </c>
      <c r="BV2157" s="80" t="str">
        <f>IF(
AND(AO2157="",BD2157="",BQ2157=""),
"EN PROCESO NOTIFICACION / COMUNICACION",
IF(
BT2157="",
"NO APLICA",
IF(
BU2157=60,
IF(AO2157&lt;&gt;"",AO2157,IF(BD2157&lt;&gt;"",BD2157,BQ2157))+60,
WORKDAY(
IF(AO2157&lt;&gt;"",AO2157,IF(BD2157&lt;&gt;"",BD2157,BQ2157)),
BU2157,
FESTIVOS_CO!A:A
)
)
))</f>
        <v>EN PROCESO NOTIFICACION / COMUNICACION</v>
      </c>
      <c r="BW2157" s="44"/>
      <c r="BX2157" s="53"/>
      <c r="BY2157" s="45"/>
      <c r="BZ2157" s="37"/>
      <c r="CA2157" s="54" t="str">
        <f t="shared" si="404"/>
        <v>PENDIENTE EJECUTORIA</v>
      </c>
      <c r="CB2157" s="59" t="str">
        <f t="shared" si="413"/>
        <v/>
      </c>
      <c r="CC2157" s="36"/>
      <c r="CD2157" s="40"/>
      <c r="CE2157" s="46"/>
      <c r="CF2157" s="40"/>
      <c r="CG2157" s="40"/>
      <c r="CH2157" s="40"/>
      <c r="CI2157" s="36"/>
      <c r="CJ2157" s="47"/>
      <c r="CK2157" s="40"/>
      <c r="CL2157" s="40"/>
      <c r="CM2157" s="40"/>
      <c r="CN2157" s="40"/>
    </row>
    <row r="2158" spans="1:92" ht="42.75" hidden="1">
      <c r="A2158" s="49" t="str">
        <f t="shared" si="405"/>
        <v>SIN GESTIÓN</v>
      </c>
      <c r="B2158" s="58"/>
      <c r="C2158" s="37"/>
      <c r="D2158" s="37"/>
      <c r="E2158" s="49" t="str">
        <f t="shared" si="406"/>
        <v>PENDIENTE NOTIFICACIÓN</v>
      </c>
      <c r="F2158" s="141" t="str">
        <f t="shared" si="407"/>
        <v>PENDIENTE NOTIFICACIÓN</v>
      </c>
      <c r="G2158" s="49" t="str">
        <f t="shared" si="408"/>
        <v/>
      </c>
      <c r="H2158" s="51" t="str">
        <f ca="1">IF(
L2158="",
"",
IF(
NETWORKDAYS(L2158,IF(M2158&lt;&gt;"",M2158,TODAY()),FESTIVOS_CO!A:A)&gt;2,
"VENCIDO",
IF(
NETWORKDAYS(L2158,IF(M2158&lt;&gt;"",M2158,TODAY()),FESTIVOS_CO!A:A)=2,
"ALERTA",
"A TIEMPO"
)))</f>
        <v/>
      </c>
      <c r="I2158" s="40"/>
      <c r="J2158" s="36"/>
      <c r="K2158" s="37"/>
      <c r="L2158" s="50"/>
      <c r="M2158" s="37"/>
      <c r="N2158" s="52"/>
      <c r="O2158" s="52"/>
      <c r="P2158" s="36"/>
      <c r="Q2158" s="36"/>
      <c r="R2158" s="40"/>
      <c r="S2158" s="36"/>
      <c r="T2158" s="40"/>
      <c r="U2158" s="40"/>
      <c r="V2158" s="81"/>
      <c r="W2158" s="40"/>
      <c r="X2158" s="40"/>
      <c r="Y2158" s="40"/>
      <c r="Z2158" s="38" t="str">
        <f>IFERROR(VLOOKUP(Y2158,DIRECTORIO!A:B,2,FALSE),"")</f>
        <v/>
      </c>
      <c r="AA2158" s="40"/>
      <c r="AB2158" s="40"/>
      <c r="AC2158" s="40"/>
      <c r="AD2158" s="40"/>
      <c r="AE2158" s="40"/>
      <c r="AF2158" s="40"/>
      <c r="AG2158" s="41" t="s">
        <v>109</v>
      </c>
      <c r="AH2158" s="42"/>
      <c r="AI2158" s="54" t="str">
        <f t="shared" ca="1" si="409"/>
        <v>PENDIENTE NOTIFICACIÓN ELECTRÓNICA</v>
      </c>
      <c r="AJ2158" s="37"/>
      <c r="AK2158" s="37"/>
      <c r="AL2158" s="37"/>
      <c r="AM2158" s="53" t="str">
        <f>IF(AK2158="","",WORKDAY(AK2158,5,FESTIVOS_CO!A:A))</f>
        <v/>
      </c>
      <c r="AN2158" s="37"/>
      <c r="AO2158" s="37"/>
      <c r="AP2158" s="54" t="str">
        <f t="shared" ca="1" si="414"/>
        <v>NO APLICA</v>
      </c>
      <c r="AQ2158" s="36"/>
      <c r="AR2158" s="43"/>
      <c r="AS2158" s="37"/>
      <c r="AT2158" s="36"/>
      <c r="AU2158" s="37"/>
      <c r="AV2158" s="36"/>
      <c r="AW2158" s="36"/>
      <c r="AX2158" s="37"/>
      <c r="AY2158" s="140" t="str">
        <f>IF(AU2158="","",WORKDAY(AU2158,5,FESTIVOS_CO!A:A))</f>
        <v/>
      </c>
      <c r="AZ2158" s="54" t="str">
        <f t="shared" ca="1" si="411"/>
        <v>NO APLICA</v>
      </c>
      <c r="BA2158" s="55" t="str">
        <f>IF(AX2158="","",WORKDAY(AX2158,5,FESTIVOS_CO!A:A))</f>
        <v/>
      </c>
      <c r="BB2158" s="39"/>
      <c r="BC2158" s="40"/>
      <c r="BD2158" s="40"/>
      <c r="BE2158" s="56" t="str">
        <f t="shared" ca="1" si="412"/>
        <v>NO APLICA</v>
      </c>
      <c r="BF2158" s="37"/>
      <c r="BG2158" s="45"/>
      <c r="BH2158" s="37"/>
      <c r="BI2158" s="36"/>
      <c r="BJ2158" s="37"/>
      <c r="BK2158" s="36"/>
      <c r="BL2158" s="36"/>
      <c r="BM2158" s="53" t="str">
        <f>IF(BJ2158="","",WORKDAY(BJ2158,5,FESTIVOS_CO!A:A))</f>
        <v/>
      </c>
      <c r="BN2158" s="57" t="str">
        <f t="shared" ca="1" si="410"/>
        <v>PENDIENTE HACER AVISO</v>
      </c>
      <c r="BO2158" s="54" t="str">
        <f t="shared" ca="1" si="403"/>
        <v>EN TRÁMITE NOTIF. POR AVISO</v>
      </c>
      <c r="BP2158" s="37"/>
      <c r="BQ2158" s="53" t="str">
        <f>IF(BP2158="","",WORKDAY(BP2158,5,FESTIVOS_CO!A:A))</f>
        <v/>
      </c>
      <c r="BR2158" s="37"/>
      <c r="BS2158" s="36"/>
      <c r="BT2158" s="38"/>
      <c r="BU2158" s="58" t="e">
        <f>VLOOKUP(BT2158,Hoja2!$C:$D,2,0)</f>
        <v>#N/A</v>
      </c>
      <c r="BV2158" s="80" t="str">
        <f>IF(
AND(AO2158="",BD2158="",BQ2158=""),
"EN PROCESO NOTIFICACION / COMUNICACION",
IF(
BT2158="",
"NO APLICA",
IF(
BU2158=60,
IF(AO2158&lt;&gt;"",AO2158,IF(BD2158&lt;&gt;"",BD2158,BQ2158))+60,
WORKDAY(
IF(AO2158&lt;&gt;"",AO2158,IF(BD2158&lt;&gt;"",BD2158,BQ2158)),
BU2158,
FESTIVOS_CO!A:A
)
)
))</f>
        <v>EN PROCESO NOTIFICACION / COMUNICACION</v>
      </c>
      <c r="BW2158" s="44"/>
      <c r="BX2158" s="53"/>
      <c r="BY2158" s="45"/>
      <c r="BZ2158" s="37"/>
      <c r="CA2158" s="54" t="str">
        <f t="shared" si="404"/>
        <v>PENDIENTE EJECUTORIA</v>
      </c>
      <c r="CB2158" s="59" t="str">
        <f t="shared" si="413"/>
        <v/>
      </c>
      <c r="CC2158" s="36"/>
      <c r="CD2158" s="40"/>
      <c r="CE2158" s="46"/>
      <c r="CF2158" s="40"/>
      <c r="CG2158" s="40"/>
      <c r="CH2158" s="40"/>
      <c r="CI2158" s="36"/>
      <c r="CJ2158" s="47"/>
      <c r="CK2158" s="40"/>
      <c r="CL2158" s="40"/>
      <c r="CM2158" s="40"/>
      <c r="CN2158" s="40"/>
    </row>
    <row r="2159" spans="1:92" ht="42.75" hidden="1">
      <c r="A2159" s="49" t="str">
        <f t="shared" si="405"/>
        <v>SIN GESTIÓN</v>
      </c>
      <c r="B2159" s="58"/>
      <c r="C2159" s="37"/>
      <c r="D2159" s="37"/>
      <c r="E2159" s="49" t="str">
        <f t="shared" si="406"/>
        <v>PENDIENTE NOTIFICACIÓN</v>
      </c>
      <c r="F2159" s="141" t="str">
        <f t="shared" si="407"/>
        <v>PENDIENTE NOTIFICACIÓN</v>
      </c>
      <c r="G2159" s="49" t="str">
        <f t="shared" si="408"/>
        <v/>
      </c>
      <c r="H2159" s="51" t="str">
        <f ca="1">IF(
L2159="",
"",
IF(
NETWORKDAYS(L2159,IF(M2159&lt;&gt;"",M2159,TODAY()),FESTIVOS_CO!A:A)&gt;2,
"VENCIDO",
IF(
NETWORKDAYS(L2159,IF(M2159&lt;&gt;"",M2159,TODAY()),FESTIVOS_CO!A:A)=2,
"ALERTA",
"A TIEMPO"
)))</f>
        <v/>
      </c>
      <c r="I2159" s="40"/>
      <c r="J2159" s="36"/>
      <c r="K2159" s="37"/>
      <c r="L2159" s="50"/>
      <c r="M2159" s="37"/>
      <c r="N2159" s="52"/>
      <c r="O2159" s="52"/>
      <c r="P2159" s="36"/>
      <c r="Q2159" s="36"/>
      <c r="R2159" s="40"/>
      <c r="S2159" s="36"/>
      <c r="T2159" s="40"/>
      <c r="U2159" s="40"/>
      <c r="V2159" s="81"/>
      <c r="W2159" s="40"/>
      <c r="X2159" s="40"/>
      <c r="Y2159" s="40"/>
      <c r="Z2159" s="38" t="str">
        <f>IFERROR(VLOOKUP(Y2159,DIRECTORIO!A:B,2,FALSE),"")</f>
        <v/>
      </c>
      <c r="AA2159" s="40"/>
      <c r="AB2159" s="40"/>
      <c r="AC2159" s="40"/>
      <c r="AD2159" s="40"/>
      <c r="AE2159" s="40"/>
      <c r="AF2159" s="40"/>
      <c r="AG2159" s="41" t="s">
        <v>109</v>
      </c>
      <c r="AH2159" s="42"/>
      <c r="AI2159" s="54" t="str">
        <f t="shared" ca="1" si="409"/>
        <v>PENDIENTE NOTIFICACIÓN ELECTRÓNICA</v>
      </c>
      <c r="AJ2159" s="37"/>
      <c r="AK2159" s="37"/>
      <c r="AL2159" s="37"/>
      <c r="AM2159" s="53" t="str">
        <f>IF(AK2159="","",WORKDAY(AK2159,5,FESTIVOS_CO!A:A))</f>
        <v/>
      </c>
      <c r="AN2159" s="37"/>
      <c r="AO2159" s="37"/>
      <c r="AP2159" s="54" t="str">
        <f t="shared" ca="1" si="414"/>
        <v>NO APLICA</v>
      </c>
      <c r="AQ2159" s="36"/>
      <c r="AR2159" s="43"/>
      <c r="AS2159" s="37"/>
      <c r="AT2159" s="36"/>
      <c r="AU2159" s="37"/>
      <c r="AV2159" s="36"/>
      <c r="AW2159" s="36"/>
      <c r="AX2159" s="37"/>
      <c r="AY2159" s="140" t="str">
        <f>IF(AU2159="","",WORKDAY(AU2159,5,FESTIVOS_CO!A:A))</f>
        <v/>
      </c>
      <c r="AZ2159" s="54" t="str">
        <f t="shared" ca="1" si="411"/>
        <v>NO APLICA</v>
      </c>
      <c r="BA2159" s="55" t="str">
        <f>IF(AX2159="","",WORKDAY(AX2159,5,FESTIVOS_CO!A:A))</f>
        <v/>
      </c>
      <c r="BB2159" s="39"/>
      <c r="BC2159" s="40"/>
      <c r="BD2159" s="40"/>
      <c r="BE2159" s="56" t="str">
        <f t="shared" ca="1" si="412"/>
        <v>NO APLICA</v>
      </c>
      <c r="BF2159" s="37"/>
      <c r="BG2159" s="45"/>
      <c r="BH2159" s="37"/>
      <c r="BI2159" s="36"/>
      <c r="BJ2159" s="37"/>
      <c r="BK2159" s="36"/>
      <c r="BL2159" s="36"/>
      <c r="BM2159" s="53" t="str">
        <f>IF(BJ2159="","",WORKDAY(BJ2159,5,FESTIVOS_CO!A:A))</f>
        <v/>
      </c>
      <c r="BN2159" s="57" t="str">
        <f t="shared" ca="1" si="410"/>
        <v>PENDIENTE HACER AVISO</v>
      </c>
      <c r="BO2159" s="54" t="str">
        <f t="shared" ca="1" si="403"/>
        <v>EN TRÁMITE NOTIF. POR AVISO</v>
      </c>
      <c r="BP2159" s="37"/>
      <c r="BQ2159" s="53" t="str">
        <f>IF(BP2159="","",WORKDAY(BP2159,5,FESTIVOS_CO!A:A))</f>
        <v/>
      </c>
      <c r="BR2159" s="37"/>
      <c r="BS2159" s="36"/>
      <c r="BT2159" s="38"/>
      <c r="BU2159" s="58" t="e">
        <f>VLOOKUP(BT2159,Hoja2!$C:$D,2,0)</f>
        <v>#N/A</v>
      </c>
      <c r="BV2159" s="80" t="str">
        <f>IF(
AND(AO2159="",BD2159="",BQ2159=""),
"EN PROCESO NOTIFICACION / COMUNICACION",
IF(
BT2159="",
"NO APLICA",
IF(
BU2159=60,
IF(AO2159&lt;&gt;"",AO2159,IF(BD2159&lt;&gt;"",BD2159,BQ2159))+60,
WORKDAY(
IF(AO2159&lt;&gt;"",AO2159,IF(BD2159&lt;&gt;"",BD2159,BQ2159)),
BU2159,
FESTIVOS_CO!A:A
)
)
))</f>
        <v>EN PROCESO NOTIFICACION / COMUNICACION</v>
      </c>
      <c r="BW2159" s="44"/>
      <c r="BX2159" s="53"/>
      <c r="BY2159" s="45"/>
      <c r="BZ2159" s="37"/>
      <c r="CA2159" s="54" t="str">
        <f t="shared" si="404"/>
        <v>PENDIENTE EJECUTORIA</v>
      </c>
      <c r="CB2159" s="59" t="str">
        <f t="shared" si="413"/>
        <v/>
      </c>
      <c r="CC2159" s="36"/>
      <c r="CD2159" s="40"/>
      <c r="CE2159" s="46"/>
      <c r="CF2159" s="40"/>
      <c r="CG2159" s="40"/>
      <c r="CH2159" s="40"/>
      <c r="CI2159" s="36"/>
      <c r="CJ2159" s="47"/>
      <c r="CK2159" s="40"/>
      <c r="CL2159" s="40"/>
      <c r="CM2159" s="40"/>
      <c r="CN2159" s="40"/>
    </row>
    <row r="2160" spans="1:92" ht="42.75" hidden="1">
      <c r="A2160" s="49" t="str">
        <f t="shared" si="405"/>
        <v>SIN GESTIÓN</v>
      </c>
      <c r="B2160" s="58"/>
      <c r="C2160" s="37"/>
      <c r="D2160" s="37"/>
      <c r="E2160" s="49" t="str">
        <f t="shared" si="406"/>
        <v>PENDIENTE NOTIFICACIÓN</v>
      </c>
      <c r="F2160" s="141" t="str">
        <f t="shared" si="407"/>
        <v>PENDIENTE NOTIFICACIÓN</v>
      </c>
      <c r="G2160" s="49" t="str">
        <f t="shared" si="408"/>
        <v/>
      </c>
      <c r="H2160" s="51" t="str">
        <f ca="1">IF(
L2160="",
"",
IF(
NETWORKDAYS(L2160,IF(M2160&lt;&gt;"",M2160,TODAY()),FESTIVOS_CO!A:A)&gt;2,
"VENCIDO",
IF(
NETWORKDAYS(L2160,IF(M2160&lt;&gt;"",M2160,TODAY()),FESTIVOS_CO!A:A)=2,
"ALERTA",
"A TIEMPO"
)))</f>
        <v/>
      </c>
      <c r="I2160" s="40"/>
      <c r="J2160" s="36"/>
      <c r="K2160" s="37"/>
      <c r="L2160" s="50"/>
      <c r="M2160" s="37"/>
      <c r="N2160" s="52"/>
      <c r="O2160" s="52"/>
      <c r="P2160" s="36"/>
      <c r="Q2160" s="36"/>
      <c r="R2160" s="40"/>
      <c r="S2160" s="36"/>
      <c r="T2160" s="40"/>
      <c r="U2160" s="40"/>
      <c r="V2160" s="81"/>
      <c r="W2160" s="40"/>
      <c r="X2160" s="40"/>
      <c r="Y2160" s="40"/>
      <c r="Z2160" s="38" t="str">
        <f>IFERROR(VLOOKUP(Y2160,DIRECTORIO!A:B,2,FALSE),"")</f>
        <v/>
      </c>
      <c r="AA2160" s="40"/>
      <c r="AB2160" s="40"/>
      <c r="AC2160" s="40"/>
      <c r="AD2160" s="40"/>
      <c r="AE2160" s="40"/>
      <c r="AF2160" s="40"/>
      <c r="AG2160" s="41" t="s">
        <v>109</v>
      </c>
      <c r="AH2160" s="42"/>
      <c r="AI2160" s="54" t="str">
        <f t="shared" ca="1" si="409"/>
        <v>PENDIENTE NOTIFICACIÓN ELECTRÓNICA</v>
      </c>
      <c r="AJ2160" s="37"/>
      <c r="AK2160" s="37"/>
      <c r="AL2160" s="37"/>
      <c r="AM2160" s="53" t="str">
        <f>IF(AK2160="","",WORKDAY(AK2160,5,FESTIVOS_CO!A:A))</f>
        <v/>
      </c>
      <c r="AN2160" s="37"/>
      <c r="AO2160" s="37"/>
      <c r="AP2160" s="54" t="str">
        <f t="shared" ca="1" si="414"/>
        <v>NO APLICA</v>
      </c>
      <c r="AQ2160" s="36"/>
      <c r="AR2160" s="43"/>
      <c r="AS2160" s="37"/>
      <c r="AT2160" s="36"/>
      <c r="AU2160" s="37"/>
      <c r="AV2160" s="36"/>
      <c r="AW2160" s="36"/>
      <c r="AX2160" s="37"/>
      <c r="AY2160" s="140" t="str">
        <f>IF(AU2160="","",WORKDAY(AU2160,5,FESTIVOS_CO!A:A))</f>
        <v/>
      </c>
      <c r="AZ2160" s="54" t="str">
        <f t="shared" ca="1" si="411"/>
        <v>NO APLICA</v>
      </c>
      <c r="BA2160" s="55" t="str">
        <f>IF(AX2160="","",WORKDAY(AX2160,5,FESTIVOS_CO!A:A))</f>
        <v/>
      </c>
      <c r="BB2160" s="39"/>
      <c r="BC2160" s="40"/>
      <c r="BD2160" s="40"/>
      <c r="BE2160" s="56" t="str">
        <f t="shared" ca="1" si="412"/>
        <v>NO APLICA</v>
      </c>
      <c r="BF2160" s="37"/>
      <c r="BG2160" s="45"/>
      <c r="BH2160" s="37"/>
      <c r="BI2160" s="36"/>
      <c r="BJ2160" s="37"/>
      <c r="BK2160" s="36"/>
      <c r="BL2160" s="36"/>
      <c r="BM2160" s="53" t="str">
        <f>IF(BJ2160="","",WORKDAY(BJ2160,5,FESTIVOS_CO!A:A))</f>
        <v/>
      </c>
      <c r="BN2160" s="57" t="str">
        <f t="shared" ca="1" si="410"/>
        <v>PENDIENTE HACER AVISO</v>
      </c>
      <c r="BO2160" s="54" t="str">
        <f t="shared" ca="1" si="403"/>
        <v>EN TRÁMITE NOTIF. POR AVISO</v>
      </c>
      <c r="BP2160" s="37"/>
      <c r="BQ2160" s="53" t="str">
        <f>IF(BP2160="","",WORKDAY(BP2160,5,FESTIVOS_CO!A:A))</f>
        <v/>
      </c>
      <c r="BR2160" s="37"/>
      <c r="BS2160" s="36"/>
      <c r="BT2160" s="38"/>
      <c r="BU2160" s="58" t="e">
        <f>VLOOKUP(BT2160,Hoja2!$C:$D,2,0)</f>
        <v>#N/A</v>
      </c>
      <c r="BV2160" s="80" t="str">
        <f>IF(
AND(AO2160="",BD2160="",BQ2160=""),
"EN PROCESO NOTIFICACION / COMUNICACION",
IF(
BT2160="",
"NO APLICA",
IF(
BU2160=60,
IF(AO2160&lt;&gt;"",AO2160,IF(BD2160&lt;&gt;"",BD2160,BQ2160))+60,
WORKDAY(
IF(AO2160&lt;&gt;"",AO2160,IF(BD2160&lt;&gt;"",BD2160,BQ2160)),
BU2160,
FESTIVOS_CO!A:A
)
)
))</f>
        <v>EN PROCESO NOTIFICACION / COMUNICACION</v>
      </c>
      <c r="BW2160" s="44"/>
      <c r="BX2160" s="53"/>
      <c r="BY2160" s="45"/>
      <c r="BZ2160" s="37"/>
      <c r="CA2160" s="54" t="str">
        <f t="shared" si="404"/>
        <v>PENDIENTE EJECUTORIA</v>
      </c>
      <c r="CB2160" s="59" t="str">
        <f t="shared" si="413"/>
        <v/>
      </c>
      <c r="CC2160" s="36"/>
      <c r="CD2160" s="40"/>
      <c r="CE2160" s="46"/>
      <c r="CF2160" s="40"/>
      <c r="CG2160" s="40"/>
      <c r="CH2160" s="40"/>
      <c r="CI2160" s="36"/>
      <c r="CJ2160" s="47"/>
      <c r="CK2160" s="40"/>
      <c r="CL2160" s="40"/>
      <c r="CM2160" s="40"/>
      <c r="CN2160" s="40"/>
    </row>
    <row r="2161" spans="1:92" ht="42.75" hidden="1">
      <c r="A2161" s="49" t="str">
        <f t="shared" si="405"/>
        <v>SIN GESTIÓN</v>
      </c>
      <c r="B2161" s="58"/>
      <c r="C2161" s="37"/>
      <c r="D2161" s="37"/>
      <c r="E2161" s="49" t="str">
        <f t="shared" si="406"/>
        <v>PENDIENTE NOTIFICACIÓN</v>
      </c>
      <c r="F2161" s="141" t="str">
        <f t="shared" si="407"/>
        <v>PENDIENTE NOTIFICACIÓN</v>
      </c>
      <c r="G2161" s="49" t="str">
        <f t="shared" si="408"/>
        <v/>
      </c>
      <c r="H2161" s="51" t="str">
        <f ca="1">IF(
L2161="",
"",
IF(
NETWORKDAYS(L2161,IF(M2161&lt;&gt;"",M2161,TODAY()),FESTIVOS_CO!A:A)&gt;2,
"VENCIDO",
IF(
NETWORKDAYS(L2161,IF(M2161&lt;&gt;"",M2161,TODAY()),FESTIVOS_CO!A:A)=2,
"ALERTA",
"A TIEMPO"
)))</f>
        <v/>
      </c>
      <c r="I2161" s="40"/>
      <c r="J2161" s="36"/>
      <c r="K2161" s="37"/>
      <c r="L2161" s="50"/>
      <c r="M2161" s="37"/>
      <c r="N2161" s="52"/>
      <c r="O2161" s="52"/>
      <c r="P2161" s="36"/>
      <c r="Q2161" s="36"/>
      <c r="R2161" s="40"/>
      <c r="S2161" s="36"/>
      <c r="T2161" s="40"/>
      <c r="U2161" s="40"/>
      <c r="V2161" s="81"/>
      <c r="W2161" s="40"/>
      <c r="X2161" s="40"/>
      <c r="Y2161" s="40"/>
      <c r="Z2161" s="38" t="str">
        <f>IFERROR(VLOOKUP(Y2161,DIRECTORIO!A:B,2,FALSE),"")</f>
        <v/>
      </c>
      <c r="AA2161" s="40"/>
      <c r="AB2161" s="40"/>
      <c r="AC2161" s="40"/>
      <c r="AD2161" s="40"/>
      <c r="AE2161" s="40"/>
      <c r="AF2161" s="40"/>
      <c r="AG2161" s="41" t="s">
        <v>109</v>
      </c>
      <c r="AH2161" s="42"/>
      <c r="AI2161" s="54" t="str">
        <f t="shared" ca="1" si="409"/>
        <v>PENDIENTE NOTIFICACIÓN ELECTRÓNICA</v>
      </c>
      <c r="AJ2161" s="37"/>
      <c r="AK2161" s="37"/>
      <c r="AL2161" s="37"/>
      <c r="AM2161" s="53" t="str">
        <f>IF(AK2161="","",WORKDAY(AK2161,5,FESTIVOS_CO!A:A))</f>
        <v/>
      </c>
      <c r="AN2161" s="37"/>
      <c r="AO2161" s="37"/>
      <c r="AP2161" s="54" t="str">
        <f t="shared" ca="1" si="414"/>
        <v>NO APLICA</v>
      </c>
      <c r="AQ2161" s="36"/>
      <c r="AR2161" s="43"/>
      <c r="AS2161" s="37"/>
      <c r="AT2161" s="36"/>
      <c r="AU2161" s="37"/>
      <c r="AV2161" s="36"/>
      <c r="AW2161" s="36"/>
      <c r="AX2161" s="37"/>
      <c r="AY2161" s="140" t="str">
        <f>IF(AU2161="","",WORKDAY(AU2161,5,FESTIVOS_CO!A:A))</f>
        <v/>
      </c>
      <c r="AZ2161" s="54" t="str">
        <f t="shared" ca="1" si="411"/>
        <v>NO APLICA</v>
      </c>
      <c r="BA2161" s="55" t="str">
        <f>IF(AX2161="","",WORKDAY(AX2161,5,FESTIVOS_CO!A:A))</f>
        <v/>
      </c>
      <c r="BB2161" s="39"/>
      <c r="BC2161" s="40"/>
      <c r="BD2161" s="40"/>
      <c r="BE2161" s="56" t="str">
        <f t="shared" ca="1" si="412"/>
        <v>NO APLICA</v>
      </c>
      <c r="BF2161" s="37"/>
      <c r="BG2161" s="45"/>
      <c r="BH2161" s="37"/>
      <c r="BI2161" s="36"/>
      <c r="BJ2161" s="37"/>
      <c r="BK2161" s="36"/>
      <c r="BL2161" s="36"/>
      <c r="BM2161" s="53" t="str">
        <f>IF(BJ2161="","",WORKDAY(BJ2161,5,FESTIVOS_CO!A:A))</f>
        <v/>
      </c>
      <c r="BN2161" s="57" t="str">
        <f t="shared" ca="1" si="410"/>
        <v>PENDIENTE HACER AVISO</v>
      </c>
      <c r="BO2161" s="54" t="str">
        <f t="shared" ca="1" si="403"/>
        <v>EN TRÁMITE NOTIF. POR AVISO</v>
      </c>
      <c r="BP2161" s="37"/>
      <c r="BQ2161" s="53" t="str">
        <f>IF(BP2161="","",WORKDAY(BP2161,5,FESTIVOS_CO!A:A))</f>
        <v/>
      </c>
      <c r="BR2161" s="37"/>
      <c r="BS2161" s="36"/>
      <c r="BT2161" s="38"/>
      <c r="BU2161" s="58" t="e">
        <f>VLOOKUP(BT2161,Hoja2!$C:$D,2,0)</f>
        <v>#N/A</v>
      </c>
      <c r="BV2161" s="80" t="str">
        <f>IF(
AND(AO2161="",BD2161="",BQ2161=""),
"EN PROCESO NOTIFICACION / COMUNICACION",
IF(
BT2161="",
"NO APLICA",
IF(
BU2161=60,
IF(AO2161&lt;&gt;"",AO2161,IF(BD2161&lt;&gt;"",BD2161,BQ2161))+60,
WORKDAY(
IF(AO2161&lt;&gt;"",AO2161,IF(BD2161&lt;&gt;"",BD2161,BQ2161)),
BU2161,
FESTIVOS_CO!A:A
)
)
))</f>
        <v>EN PROCESO NOTIFICACION / COMUNICACION</v>
      </c>
      <c r="BW2161" s="44"/>
      <c r="BX2161" s="53"/>
      <c r="BY2161" s="45"/>
      <c r="BZ2161" s="37"/>
      <c r="CA2161" s="54" t="str">
        <f t="shared" si="404"/>
        <v>PENDIENTE EJECUTORIA</v>
      </c>
      <c r="CB2161" s="59" t="str">
        <f t="shared" si="413"/>
        <v/>
      </c>
      <c r="CC2161" s="36"/>
      <c r="CD2161" s="40"/>
      <c r="CE2161" s="46"/>
      <c r="CF2161" s="40"/>
      <c r="CG2161" s="40"/>
      <c r="CH2161" s="40"/>
      <c r="CI2161" s="36"/>
      <c r="CJ2161" s="47"/>
      <c r="CK2161" s="40"/>
      <c r="CL2161" s="40"/>
      <c r="CM2161" s="40"/>
      <c r="CN2161" s="40"/>
    </row>
    <row r="2162" spans="1:92" ht="42.75" hidden="1">
      <c r="A2162" s="49" t="str">
        <f t="shared" si="405"/>
        <v>SIN GESTIÓN</v>
      </c>
      <c r="B2162" s="58"/>
      <c r="C2162" s="37"/>
      <c r="D2162" s="37"/>
      <c r="E2162" s="49" t="str">
        <f t="shared" si="406"/>
        <v>PENDIENTE NOTIFICACIÓN</v>
      </c>
      <c r="F2162" s="141" t="str">
        <f t="shared" si="407"/>
        <v>PENDIENTE NOTIFICACIÓN</v>
      </c>
      <c r="G2162" s="49" t="str">
        <f t="shared" si="408"/>
        <v/>
      </c>
      <c r="H2162" s="51" t="str">
        <f ca="1">IF(
L2162="",
"",
IF(
NETWORKDAYS(L2162,IF(M2162&lt;&gt;"",M2162,TODAY()),FESTIVOS_CO!A:A)&gt;2,
"VENCIDO",
IF(
NETWORKDAYS(L2162,IF(M2162&lt;&gt;"",M2162,TODAY()),FESTIVOS_CO!A:A)=2,
"ALERTA",
"A TIEMPO"
)))</f>
        <v/>
      </c>
      <c r="I2162" s="40"/>
      <c r="J2162" s="36"/>
      <c r="K2162" s="37"/>
      <c r="L2162" s="50"/>
      <c r="M2162" s="37"/>
      <c r="N2162" s="52"/>
      <c r="O2162" s="52"/>
      <c r="P2162" s="36"/>
      <c r="Q2162" s="36"/>
      <c r="R2162" s="40"/>
      <c r="S2162" s="36"/>
      <c r="T2162" s="40"/>
      <c r="U2162" s="40"/>
      <c r="V2162" s="81"/>
      <c r="W2162" s="40"/>
      <c r="X2162" s="40"/>
      <c r="Y2162" s="40"/>
      <c r="Z2162" s="38" t="str">
        <f>IFERROR(VLOOKUP(Y2162,DIRECTORIO!A:B,2,FALSE),"")</f>
        <v/>
      </c>
      <c r="AA2162" s="40"/>
      <c r="AB2162" s="40"/>
      <c r="AC2162" s="40"/>
      <c r="AD2162" s="40"/>
      <c r="AE2162" s="40"/>
      <c r="AF2162" s="40"/>
      <c r="AG2162" s="41" t="s">
        <v>109</v>
      </c>
      <c r="AH2162" s="42"/>
      <c r="AI2162" s="54" t="str">
        <f t="shared" ca="1" si="409"/>
        <v>PENDIENTE NOTIFICACIÓN ELECTRÓNICA</v>
      </c>
      <c r="AJ2162" s="37"/>
      <c r="AK2162" s="37"/>
      <c r="AL2162" s="37"/>
      <c r="AM2162" s="53" t="str">
        <f>IF(AK2162="","",WORKDAY(AK2162,5,FESTIVOS_CO!A:A))</f>
        <v/>
      </c>
      <c r="AN2162" s="37"/>
      <c r="AO2162" s="37"/>
      <c r="AP2162" s="54" t="str">
        <f t="shared" ca="1" si="414"/>
        <v>NO APLICA</v>
      </c>
      <c r="AQ2162" s="36"/>
      <c r="AR2162" s="43"/>
      <c r="AS2162" s="37"/>
      <c r="AT2162" s="36"/>
      <c r="AU2162" s="37"/>
      <c r="AV2162" s="36"/>
      <c r="AW2162" s="36"/>
      <c r="AX2162" s="37"/>
      <c r="AY2162" s="140" t="str">
        <f>IF(AU2162="","",WORKDAY(AU2162,5,FESTIVOS_CO!A:A))</f>
        <v/>
      </c>
      <c r="AZ2162" s="54" t="str">
        <f t="shared" ca="1" si="411"/>
        <v>NO APLICA</v>
      </c>
      <c r="BA2162" s="55" t="str">
        <f>IF(AX2162="","",WORKDAY(AX2162,5,FESTIVOS_CO!A:A))</f>
        <v/>
      </c>
      <c r="BB2162" s="39"/>
      <c r="BC2162" s="40"/>
      <c r="BD2162" s="40"/>
      <c r="BE2162" s="56" t="str">
        <f t="shared" ca="1" si="412"/>
        <v>NO APLICA</v>
      </c>
      <c r="BF2162" s="37"/>
      <c r="BG2162" s="45"/>
      <c r="BH2162" s="37"/>
      <c r="BI2162" s="36"/>
      <c r="BJ2162" s="37"/>
      <c r="BK2162" s="36"/>
      <c r="BL2162" s="36"/>
      <c r="BM2162" s="53" t="str">
        <f>IF(BJ2162="","",WORKDAY(BJ2162,5,FESTIVOS_CO!A:A))</f>
        <v/>
      </c>
      <c r="BN2162" s="57" t="str">
        <f t="shared" ca="1" si="410"/>
        <v>PENDIENTE HACER AVISO</v>
      </c>
      <c r="BO2162" s="54" t="str">
        <f t="shared" ca="1" si="403"/>
        <v>EN TRÁMITE NOTIF. POR AVISO</v>
      </c>
      <c r="BP2162" s="37"/>
      <c r="BQ2162" s="53" t="str">
        <f>IF(BP2162="","",WORKDAY(BP2162,5,FESTIVOS_CO!A:A))</f>
        <v/>
      </c>
      <c r="BR2162" s="37"/>
      <c r="BS2162" s="36"/>
      <c r="BT2162" s="38"/>
      <c r="BU2162" s="58" t="e">
        <f>VLOOKUP(BT2162,Hoja2!$C:$D,2,0)</f>
        <v>#N/A</v>
      </c>
      <c r="BV2162" s="80" t="str">
        <f>IF(
AND(AO2162="",BD2162="",BQ2162=""),
"EN PROCESO NOTIFICACION / COMUNICACION",
IF(
BT2162="",
"NO APLICA",
IF(
BU2162=60,
IF(AO2162&lt;&gt;"",AO2162,IF(BD2162&lt;&gt;"",BD2162,BQ2162))+60,
WORKDAY(
IF(AO2162&lt;&gt;"",AO2162,IF(BD2162&lt;&gt;"",BD2162,BQ2162)),
BU2162,
FESTIVOS_CO!A:A
)
)
))</f>
        <v>EN PROCESO NOTIFICACION / COMUNICACION</v>
      </c>
      <c r="BW2162" s="44"/>
      <c r="BX2162" s="53"/>
      <c r="BY2162" s="45"/>
      <c r="BZ2162" s="37"/>
      <c r="CA2162" s="54" t="str">
        <f t="shared" si="404"/>
        <v>PENDIENTE EJECUTORIA</v>
      </c>
      <c r="CB2162" s="59" t="str">
        <f t="shared" si="413"/>
        <v/>
      </c>
      <c r="CC2162" s="36"/>
      <c r="CD2162" s="40"/>
      <c r="CE2162" s="46"/>
      <c r="CF2162" s="40"/>
      <c r="CG2162" s="40"/>
      <c r="CH2162" s="40"/>
      <c r="CI2162" s="36"/>
      <c r="CJ2162" s="47"/>
      <c r="CK2162" s="40"/>
      <c r="CL2162" s="40"/>
      <c r="CM2162" s="40"/>
      <c r="CN2162" s="40"/>
    </row>
    <row r="2163" spans="1:92" ht="42.75" hidden="1">
      <c r="A2163" s="49" t="str">
        <f t="shared" si="405"/>
        <v>SIN GESTIÓN</v>
      </c>
      <c r="B2163" s="58"/>
      <c r="C2163" s="37"/>
      <c r="D2163" s="37"/>
      <c r="E2163" s="49" t="str">
        <f t="shared" si="406"/>
        <v>PENDIENTE NOTIFICACIÓN</v>
      </c>
      <c r="F2163" s="141" t="str">
        <f t="shared" si="407"/>
        <v>PENDIENTE NOTIFICACIÓN</v>
      </c>
      <c r="G2163" s="49" t="str">
        <f t="shared" si="408"/>
        <v/>
      </c>
      <c r="H2163" s="51" t="str">
        <f ca="1">IF(
L2163="",
"",
IF(
NETWORKDAYS(L2163,IF(M2163&lt;&gt;"",M2163,TODAY()),FESTIVOS_CO!A:A)&gt;2,
"VENCIDO",
IF(
NETWORKDAYS(L2163,IF(M2163&lt;&gt;"",M2163,TODAY()),FESTIVOS_CO!A:A)=2,
"ALERTA",
"A TIEMPO"
)))</f>
        <v/>
      </c>
      <c r="I2163" s="40"/>
      <c r="J2163" s="36"/>
      <c r="K2163" s="37"/>
      <c r="L2163" s="50"/>
      <c r="M2163" s="37"/>
      <c r="N2163" s="52"/>
      <c r="O2163" s="52"/>
      <c r="P2163" s="36"/>
      <c r="Q2163" s="36"/>
      <c r="R2163" s="40"/>
      <c r="S2163" s="36"/>
      <c r="T2163" s="40"/>
      <c r="U2163" s="40"/>
      <c r="V2163" s="81"/>
      <c r="W2163" s="40"/>
      <c r="X2163" s="40"/>
      <c r="Y2163" s="40"/>
      <c r="Z2163" s="38" t="str">
        <f>IFERROR(VLOOKUP(Y2163,DIRECTORIO!A:B,2,FALSE),"")</f>
        <v/>
      </c>
      <c r="AA2163" s="40"/>
      <c r="AB2163" s="40"/>
      <c r="AC2163" s="40"/>
      <c r="AD2163" s="40"/>
      <c r="AE2163" s="40"/>
      <c r="AF2163" s="40"/>
      <c r="AG2163" s="41" t="s">
        <v>109</v>
      </c>
      <c r="AH2163" s="42"/>
      <c r="AI2163" s="54" t="str">
        <f t="shared" ca="1" si="409"/>
        <v>PENDIENTE NOTIFICACIÓN ELECTRÓNICA</v>
      </c>
      <c r="AJ2163" s="37"/>
      <c r="AK2163" s="37"/>
      <c r="AL2163" s="37"/>
      <c r="AM2163" s="53" t="str">
        <f>IF(AK2163="","",WORKDAY(AK2163,5,FESTIVOS_CO!A:A))</f>
        <v/>
      </c>
      <c r="AN2163" s="37"/>
      <c r="AO2163" s="37"/>
      <c r="AP2163" s="54" t="str">
        <f t="shared" ca="1" si="414"/>
        <v>NO APLICA</v>
      </c>
      <c r="AQ2163" s="36"/>
      <c r="AR2163" s="43"/>
      <c r="AS2163" s="37"/>
      <c r="AT2163" s="36"/>
      <c r="AU2163" s="37"/>
      <c r="AV2163" s="36"/>
      <c r="AW2163" s="36"/>
      <c r="AX2163" s="37"/>
      <c r="AY2163" s="140" t="str">
        <f>IF(AU2163="","",WORKDAY(AU2163,5,FESTIVOS_CO!A:A))</f>
        <v/>
      </c>
      <c r="AZ2163" s="54" t="str">
        <f t="shared" ca="1" si="411"/>
        <v>NO APLICA</v>
      </c>
      <c r="BA2163" s="55" t="str">
        <f>IF(AX2163="","",WORKDAY(AX2163,5,FESTIVOS_CO!A:A))</f>
        <v/>
      </c>
      <c r="BB2163" s="39"/>
      <c r="BC2163" s="40"/>
      <c r="BD2163" s="40"/>
      <c r="BE2163" s="56" t="str">
        <f t="shared" ca="1" si="412"/>
        <v>NO APLICA</v>
      </c>
      <c r="BF2163" s="37"/>
      <c r="BG2163" s="45"/>
      <c r="BH2163" s="37"/>
      <c r="BI2163" s="36"/>
      <c r="BJ2163" s="37"/>
      <c r="BK2163" s="36"/>
      <c r="BL2163" s="36"/>
      <c r="BM2163" s="53" t="str">
        <f>IF(BJ2163="","",WORKDAY(BJ2163,5,FESTIVOS_CO!A:A))</f>
        <v/>
      </c>
      <c r="BN2163" s="57" t="str">
        <f t="shared" ca="1" si="410"/>
        <v>PENDIENTE HACER AVISO</v>
      </c>
      <c r="BO2163" s="54" t="str">
        <f t="shared" ca="1" si="403"/>
        <v>EN TRÁMITE NOTIF. POR AVISO</v>
      </c>
      <c r="BP2163" s="37"/>
      <c r="BQ2163" s="53" t="str">
        <f>IF(BP2163="","",WORKDAY(BP2163,5,FESTIVOS_CO!A:A))</f>
        <v/>
      </c>
      <c r="BR2163" s="37"/>
      <c r="BS2163" s="36"/>
      <c r="BT2163" s="38"/>
      <c r="BU2163" s="58" t="e">
        <f>VLOOKUP(BT2163,Hoja2!$C:$D,2,0)</f>
        <v>#N/A</v>
      </c>
      <c r="BV2163" s="80" t="str">
        <f>IF(
AND(AO2163="",BD2163="",BQ2163=""),
"EN PROCESO NOTIFICACION / COMUNICACION",
IF(
BT2163="",
"NO APLICA",
IF(
BU2163=60,
IF(AO2163&lt;&gt;"",AO2163,IF(BD2163&lt;&gt;"",BD2163,BQ2163))+60,
WORKDAY(
IF(AO2163&lt;&gt;"",AO2163,IF(BD2163&lt;&gt;"",BD2163,BQ2163)),
BU2163,
FESTIVOS_CO!A:A
)
)
))</f>
        <v>EN PROCESO NOTIFICACION / COMUNICACION</v>
      </c>
      <c r="BW2163" s="44"/>
      <c r="BX2163" s="53"/>
      <c r="BY2163" s="45"/>
      <c r="BZ2163" s="37"/>
      <c r="CA2163" s="54" t="str">
        <f t="shared" si="404"/>
        <v>PENDIENTE EJECUTORIA</v>
      </c>
      <c r="CB2163" s="59" t="str">
        <f t="shared" si="413"/>
        <v/>
      </c>
      <c r="CC2163" s="36"/>
      <c r="CD2163" s="40"/>
      <c r="CE2163" s="46"/>
      <c r="CF2163" s="40"/>
      <c r="CG2163" s="40"/>
      <c r="CH2163" s="40"/>
      <c r="CI2163" s="36"/>
      <c r="CJ2163" s="47"/>
      <c r="CK2163" s="40"/>
      <c r="CL2163" s="40"/>
      <c r="CM2163" s="40"/>
      <c r="CN2163" s="40"/>
    </row>
    <row r="2164" spans="1:92" ht="42.75" hidden="1">
      <c r="A2164" s="49" t="str">
        <f t="shared" si="405"/>
        <v>SIN GESTIÓN</v>
      </c>
      <c r="B2164" s="58"/>
      <c r="C2164" s="37"/>
      <c r="D2164" s="37"/>
      <c r="E2164" s="49" t="str">
        <f t="shared" si="406"/>
        <v>PENDIENTE NOTIFICACIÓN</v>
      </c>
      <c r="F2164" s="141" t="str">
        <f t="shared" si="407"/>
        <v>PENDIENTE NOTIFICACIÓN</v>
      </c>
      <c r="G2164" s="49" t="str">
        <f t="shared" si="408"/>
        <v/>
      </c>
      <c r="H2164" s="51" t="str">
        <f ca="1">IF(
L2164="",
"",
IF(
NETWORKDAYS(L2164,IF(M2164&lt;&gt;"",M2164,TODAY()),FESTIVOS_CO!A:A)&gt;2,
"VENCIDO",
IF(
NETWORKDAYS(L2164,IF(M2164&lt;&gt;"",M2164,TODAY()),FESTIVOS_CO!A:A)=2,
"ALERTA",
"A TIEMPO"
)))</f>
        <v/>
      </c>
      <c r="I2164" s="40"/>
      <c r="J2164" s="36"/>
      <c r="K2164" s="37"/>
      <c r="L2164" s="50"/>
      <c r="M2164" s="37"/>
      <c r="N2164" s="52"/>
      <c r="O2164" s="52"/>
      <c r="P2164" s="36"/>
      <c r="Q2164" s="36"/>
      <c r="R2164" s="40"/>
      <c r="S2164" s="36"/>
      <c r="T2164" s="40"/>
      <c r="U2164" s="40"/>
      <c r="V2164" s="81"/>
      <c r="W2164" s="40"/>
      <c r="X2164" s="40"/>
      <c r="Y2164" s="40"/>
      <c r="Z2164" s="38" t="str">
        <f>IFERROR(VLOOKUP(Y2164,DIRECTORIO!A:B,2,FALSE),"")</f>
        <v/>
      </c>
      <c r="AA2164" s="40"/>
      <c r="AB2164" s="40"/>
      <c r="AC2164" s="40"/>
      <c r="AD2164" s="40"/>
      <c r="AE2164" s="40"/>
      <c r="AF2164" s="40"/>
      <c r="AG2164" s="41" t="s">
        <v>109</v>
      </c>
      <c r="AH2164" s="42"/>
      <c r="AI2164" s="54" t="str">
        <f t="shared" ca="1" si="409"/>
        <v>PENDIENTE NOTIFICACIÓN ELECTRÓNICA</v>
      </c>
      <c r="AJ2164" s="37"/>
      <c r="AK2164" s="37"/>
      <c r="AL2164" s="37"/>
      <c r="AM2164" s="53" t="str">
        <f>IF(AK2164="","",WORKDAY(AK2164,5,FESTIVOS_CO!A:A))</f>
        <v/>
      </c>
      <c r="AN2164" s="37"/>
      <c r="AO2164" s="37"/>
      <c r="AP2164" s="54" t="str">
        <f t="shared" ca="1" si="414"/>
        <v>NO APLICA</v>
      </c>
      <c r="AQ2164" s="36"/>
      <c r="AR2164" s="43"/>
      <c r="AS2164" s="37"/>
      <c r="AT2164" s="36"/>
      <c r="AU2164" s="37"/>
      <c r="AV2164" s="36"/>
      <c r="AW2164" s="36"/>
      <c r="AX2164" s="37"/>
      <c r="AY2164" s="140" t="str">
        <f>IF(AU2164="","",WORKDAY(AU2164,5,FESTIVOS_CO!A:A))</f>
        <v/>
      </c>
      <c r="AZ2164" s="54" t="str">
        <f t="shared" ca="1" si="411"/>
        <v>NO APLICA</v>
      </c>
      <c r="BA2164" s="55" t="str">
        <f>IF(AX2164="","",WORKDAY(AX2164,5,FESTIVOS_CO!A:A))</f>
        <v/>
      </c>
      <c r="BB2164" s="39"/>
      <c r="BC2164" s="40"/>
      <c r="BD2164" s="40"/>
      <c r="BE2164" s="56" t="str">
        <f t="shared" ca="1" si="412"/>
        <v>NO APLICA</v>
      </c>
      <c r="BF2164" s="37"/>
      <c r="BG2164" s="45"/>
      <c r="BH2164" s="37"/>
      <c r="BI2164" s="36"/>
      <c r="BJ2164" s="37"/>
      <c r="BK2164" s="36"/>
      <c r="BL2164" s="36"/>
      <c r="BM2164" s="53" t="str">
        <f>IF(BJ2164="","",WORKDAY(BJ2164,5,FESTIVOS_CO!A:A))</f>
        <v/>
      </c>
      <c r="BN2164" s="57" t="str">
        <f t="shared" ca="1" si="410"/>
        <v>PENDIENTE HACER AVISO</v>
      </c>
      <c r="BO2164" s="54" t="str">
        <f t="shared" ca="1" si="403"/>
        <v>EN TRÁMITE NOTIF. POR AVISO</v>
      </c>
      <c r="BP2164" s="37"/>
      <c r="BQ2164" s="53" t="str">
        <f>IF(BP2164="","",WORKDAY(BP2164,5,FESTIVOS_CO!A:A))</f>
        <v/>
      </c>
      <c r="BR2164" s="37"/>
      <c r="BS2164" s="36"/>
      <c r="BT2164" s="38"/>
      <c r="BU2164" s="58" t="e">
        <f>VLOOKUP(BT2164,Hoja2!$C:$D,2,0)</f>
        <v>#N/A</v>
      </c>
      <c r="BV2164" s="80" t="str">
        <f>IF(
AND(AO2164="",BD2164="",BQ2164=""),
"EN PROCESO NOTIFICACION / COMUNICACION",
IF(
BT2164="",
"NO APLICA",
IF(
BU2164=60,
IF(AO2164&lt;&gt;"",AO2164,IF(BD2164&lt;&gt;"",BD2164,BQ2164))+60,
WORKDAY(
IF(AO2164&lt;&gt;"",AO2164,IF(BD2164&lt;&gt;"",BD2164,BQ2164)),
BU2164,
FESTIVOS_CO!A:A
)
)
))</f>
        <v>EN PROCESO NOTIFICACION / COMUNICACION</v>
      </c>
      <c r="BW2164" s="44"/>
      <c r="BX2164" s="53"/>
      <c r="BY2164" s="45"/>
      <c r="BZ2164" s="37"/>
      <c r="CA2164" s="54" t="str">
        <f t="shared" si="404"/>
        <v>PENDIENTE EJECUTORIA</v>
      </c>
      <c r="CB2164" s="59" t="str">
        <f t="shared" si="413"/>
        <v/>
      </c>
      <c r="CC2164" s="36"/>
      <c r="CD2164" s="40"/>
      <c r="CE2164" s="46"/>
      <c r="CF2164" s="40"/>
      <c r="CG2164" s="40"/>
      <c r="CH2164" s="40"/>
      <c r="CI2164" s="36"/>
      <c r="CJ2164" s="47"/>
      <c r="CK2164" s="40"/>
      <c r="CL2164" s="40"/>
      <c r="CM2164" s="40"/>
      <c r="CN2164" s="40"/>
    </row>
    <row r="2165" spans="1:92" ht="42.75" hidden="1">
      <c r="A2165" s="49" t="str">
        <f t="shared" si="405"/>
        <v>SIN GESTIÓN</v>
      </c>
      <c r="B2165" s="58"/>
      <c r="C2165" s="37"/>
      <c r="D2165" s="37"/>
      <c r="E2165" s="49" t="str">
        <f t="shared" si="406"/>
        <v>PENDIENTE NOTIFICACIÓN</v>
      </c>
      <c r="F2165" s="141" t="str">
        <f t="shared" si="407"/>
        <v>PENDIENTE NOTIFICACIÓN</v>
      </c>
      <c r="G2165" s="49" t="str">
        <f t="shared" si="408"/>
        <v/>
      </c>
      <c r="H2165" s="51" t="str">
        <f ca="1">IF(
L2165="",
"",
IF(
NETWORKDAYS(L2165,IF(M2165&lt;&gt;"",M2165,TODAY()),FESTIVOS_CO!A:A)&gt;2,
"VENCIDO",
IF(
NETWORKDAYS(L2165,IF(M2165&lt;&gt;"",M2165,TODAY()),FESTIVOS_CO!A:A)=2,
"ALERTA",
"A TIEMPO"
)))</f>
        <v/>
      </c>
      <c r="I2165" s="40"/>
      <c r="J2165" s="36"/>
      <c r="K2165" s="37"/>
      <c r="L2165" s="50"/>
      <c r="M2165" s="37"/>
      <c r="N2165" s="52"/>
      <c r="O2165" s="52"/>
      <c r="P2165" s="36"/>
      <c r="Q2165" s="36"/>
      <c r="R2165" s="40"/>
      <c r="S2165" s="36"/>
      <c r="T2165" s="40"/>
      <c r="U2165" s="40"/>
      <c r="V2165" s="81"/>
      <c r="W2165" s="40"/>
      <c r="X2165" s="40"/>
      <c r="Y2165" s="40"/>
      <c r="Z2165" s="38" t="str">
        <f>IFERROR(VLOOKUP(Y2165,DIRECTORIO!A:B,2,FALSE),"")</f>
        <v/>
      </c>
      <c r="AA2165" s="40"/>
      <c r="AB2165" s="40"/>
      <c r="AC2165" s="40"/>
      <c r="AD2165" s="40"/>
      <c r="AE2165" s="40"/>
      <c r="AF2165" s="40"/>
      <c r="AG2165" s="41" t="s">
        <v>109</v>
      </c>
      <c r="AH2165" s="42"/>
      <c r="AI2165" s="54" t="str">
        <f t="shared" ca="1" si="409"/>
        <v>PENDIENTE NOTIFICACIÓN ELECTRÓNICA</v>
      </c>
      <c r="AJ2165" s="37"/>
      <c r="AK2165" s="37"/>
      <c r="AL2165" s="37"/>
      <c r="AM2165" s="53" t="str">
        <f>IF(AK2165="","",WORKDAY(AK2165,5,FESTIVOS_CO!A:A))</f>
        <v/>
      </c>
      <c r="AN2165" s="37"/>
      <c r="AO2165" s="37"/>
      <c r="AP2165" s="54" t="str">
        <f t="shared" ca="1" si="414"/>
        <v>NO APLICA</v>
      </c>
      <c r="AQ2165" s="36"/>
      <c r="AR2165" s="43"/>
      <c r="AS2165" s="37"/>
      <c r="AT2165" s="36"/>
      <c r="AU2165" s="37"/>
      <c r="AV2165" s="36"/>
      <c r="AW2165" s="36"/>
      <c r="AX2165" s="37"/>
      <c r="AY2165" s="140" t="str">
        <f>IF(AU2165="","",WORKDAY(AU2165,5,FESTIVOS_CO!A:A))</f>
        <v/>
      </c>
      <c r="AZ2165" s="54" t="str">
        <f t="shared" ca="1" si="411"/>
        <v>NO APLICA</v>
      </c>
      <c r="BA2165" s="55" t="str">
        <f>IF(AX2165="","",WORKDAY(AX2165,5,FESTIVOS_CO!A:A))</f>
        <v/>
      </c>
      <c r="BB2165" s="39"/>
      <c r="BC2165" s="40"/>
      <c r="BD2165" s="40"/>
      <c r="BE2165" s="56" t="str">
        <f t="shared" ca="1" si="412"/>
        <v>NO APLICA</v>
      </c>
      <c r="BF2165" s="37"/>
      <c r="BG2165" s="45"/>
      <c r="BH2165" s="37"/>
      <c r="BI2165" s="36"/>
      <c r="BJ2165" s="37"/>
      <c r="BK2165" s="36"/>
      <c r="BL2165" s="36"/>
      <c r="BM2165" s="53" t="str">
        <f>IF(BJ2165="","",WORKDAY(BJ2165,5,FESTIVOS_CO!A:A))</f>
        <v/>
      </c>
      <c r="BN2165" s="57" t="str">
        <f t="shared" ca="1" si="410"/>
        <v>PENDIENTE HACER AVISO</v>
      </c>
      <c r="BO2165" s="54" t="str">
        <f t="shared" ca="1" si="403"/>
        <v>EN TRÁMITE NOTIF. POR AVISO</v>
      </c>
      <c r="BP2165" s="37"/>
      <c r="BQ2165" s="53" t="str">
        <f>IF(BP2165="","",WORKDAY(BP2165,5,FESTIVOS_CO!A:A))</f>
        <v/>
      </c>
      <c r="BR2165" s="37"/>
      <c r="BS2165" s="36"/>
      <c r="BT2165" s="38"/>
      <c r="BU2165" s="58" t="e">
        <f>VLOOKUP(BT2165,Hoja2!$C:$D,2,0)</f>
        <v>#N/A</v>
      </c>
      <c r="BV2165" s="80" t="str">
        <f>IF(
AND(AO2165="",BD2165="",BQ2165=""),
"EN PROCESO NOTIFICACION / COMUNICACION",
IF(
BT2165="",
"NO APLICA",
IF(
BU2165=60,
IF(AO2165&lt;&gt;"",AO2165,IF(BD2165&lt;&gt;"",BD2165,BQ2165))+60,
WORKDAY(
IF(AO2165&lt;&gt;"",AO2165,IF(BD2165&lt;&gt;"",BD2165,BQ2165)),
BU2165,
FESTIVOS_CO!A:A
)
)
))</f>
        <v>EN PROCESO NOTIFICACION / COMUNICACION</v>
      </c>
      <c r="BW2165" s="44"/>
      <c r="BX2165" s="53"/>
      <c r="BY2165" s="45"/>
      <c r="BZ2165" s="37"/>
      <c r="CA2165" s="54" t="str">
        <f t="shared" si="404"/>
        <v>PENDIENTE EJECUTORIA</v>
      </c>
      <c r="CB2165" s="59" t="str">
        <f t="shared" si="413"/>
        <v/>
      </c>
      <c r="CC2165" s="36"/>
      <c r="CD2165" s="40"/>
      <c r="CE2165" s="46"/>
      <c r="CF2165" s="40"/>
      <c r="CG2165" s="40"/>
      <c r="CH2165" s="40"/>
      <c r="CI2165" s="36"/>
      <c r="CJ2165" s="47"/>
      <c r="CK2165" s="40"/>
      <c r="CL2165" s="40"/>
      <c r="CM2165" s="40"/>
      <c r="CN2165" s="40"/>
    </row>
    <row r="2166" spans="1:92" ht="42.75" hidden="1">
      <c r="A2166" s="49" t="str">
        <f t="shared" si="405"/>
        <v>SIN GESTIÓN</v>
      </c>
      <c r="B2166" s="58"/>
      <c r="C2166" s="37"/>
      <c r="D2166" s="37"/>
      <c r="E2166" s="49" t="str">
        <f t="shared" si="406"/>
        <v>PENDIENTE NOTIFICACIÓN</v>
      </c>
      <c r="F2166" s="141" t="str">
        <f t="shared" si="407"/>
        <v>PENDIENTE NOTIFICACIÓN</v>
      </c>
      <c r="G2166" s="49" t="str">
        <f t="shared" si="408"/>
        <v/>
      </c>
      <c r="H2166" s="51" t="str">
        <f ca="1">IF(
L2166="",
"",
IF(
NETWORKDAYS(L2166,IF(M2166&lt;&gt;"",M2166,TODAY()),FESTIVOS_CO!A:A)&gt;2,
"VENCIDO",
IF(
NETWORKDAYS(L2166,IF(M2166&lt;&gt;"",M2166,TODAY()),FESTIVOS_CO!A:A)=2,
"ALERTA",
"A TIEMPO"
)))</f>
        <v/>
      </c>
      <c r="I2166" s="40"/>
      <c r="J2166" s="36"/>
      <c r="K2166" s="37"/>
      <c r="L2166" s="50"/>
      <c r="M2166" s="37"/>
      <c r="N2166" s="52"/>
      <c r="O2166" s="52"/>
      <c r="P2166" s="36"/>
      <c r="Q2166" s="36"/>
      <c r="R2166" s="40"/>
      <c r="S2166" s="36"/>
      <c r="T2166" s="40"/>
      <c r="U2166" s="40"/>
      <c r="V2166" s="81"/>
      <c r="W2166" s="40"/>
      <c r="X2166" s="40"/>
      <c r="Y2166" s="40"/>
      <c r="Z2166" s="38" t="str">
        <f>IFERROR(VLOOKUP(Y2166,DIRECTORIO!A:B,2,FALSE),"")</f>
        <v/>
      </c>
      <c r="AA2166" s="40"/>
      <c r="AB2166" s="40"/>
      <c r="AC2166" s="40"/>
      <c r="AD2166" s="40"/>
      <c r="AE2166" s="40"/>
      <c r="AF2166" s="40"/>
      <c r="AG2166" s="41" t="s">
        <v>109</v>
      </c>
      <c r="AH2166" s="42"/>
      <c r="AI2166" s="54" t="str">
        <f t="shared" ca="1" si="409"/>
        <v>PENDIENTE NOTIFICACIÓN ELECTRÓNICA</v>
      </c>
      <c r="AJ2166" s="37"/>
      <c r="AK2166" s="37"/>
      <c r="AL2166" s="37"/>
      <c r="AM2166" s="53" t="str">
        <f>IF(AK2166="","",WORKDAY(AK2166,5,FESTIVOS_CO!A:A))</f>
        <v/>
      </c>
      <c r="AN2166" s="37"/>
      <c r="AO2166" s="37"/>
      <c r="AP2166" s="54" t="str">
        <f t="shared" ca="1" si="414"/>
        <v>NO APLICA</v>
      </c>
      <c r="AQ2166" s="36"/>
      <c r="AR2166" s="43"/>
      <c r="AS2166" s="37"/>
      <c r="AT2166" s="36"/>
      <c r="AU2166" s="37"/>
      <c r="AV2166" s="36"/>
      <c r="AW2166" s="36"/>
      <c r="AX2166" s="37"/>
      <c r="AY2166" s="140" t="str">
        <f>IF(AU2166="","",WORKDAY(AU2166,5,FESTIVOS_CO!A:A))</f>
        <v/>
      </c>
      <c r="AZ2166" s="54" t="str">
        <f t="shared" ca="1" si="411"/>
        <v>NO APLICA</v>
      </c>
      <c r="BA2166" s="55" t="str">
        <f>IF(AX2166="","",WORKDAY(AX2166,5,FESTIVOS_CO!A:A))</f>
        <v/>
      </c>
      <c r="BB2166" s="39"/>
      <c r="BC2166" s="40"/>
      <c r="BD2166" s="40"/>
      <c r="BE2166" s="56" t="str">
        <f t="shared" ca="1" si="412"/>
        <v>NO APLICA</v>
      </c>
      <c r="BF2166" s="37"/>
      <c r="BG2166" s="45"/>
      <c r="BH2166" s="37"/>
      <c r="BI2166" s="36"/>
      <c r="BJ2166" s="37"/>
      <c r="BK2166" s="36"/>
      <c r="BL2166" s="36"/>
      <c r="BM2166" s="53" t="str">
        <f>IF(BJ2166="","",WORKDAY(BJ2166,5,FESTIVOS_CO!A:A))</f>
        <v/>
      </c>
      <c r="BN2166" s="57" t="str">
        <f t="shared" ca="1" si="410"/>
        <v>PENDIENTE HACER AVISO</v>
      </c>
      <c r="BO2166" s="54" t="str">
        <f t="shared" ref="BO2166:BO2229" ca="1" si="415">IF(BN2166="NOTIFICACIÓN PERSONAL COMPLETA",
"NO PROCEDE AVISO",
IF(BR2166="SI",
"NOTIFICACION POR AVISO TERMINADA",
IF(BE2166="NO PROCEDE",
"NO PROCEDE AVISO",
IF(BN2166="VERIFICAR SI PROCEDE RECURSO",
"NOTIFICACIÓN POR AVISO COMPLETA",
"EN TRÁMITE NOTIF. POR AVISO"
))))</f>
        <v>EN TRÁMITE NOTIF. POR AVISO</v>
      </c>
      <c r="BP2166" s="37"/>
      <c r="BQ2166" s="53" t="str">
        <f>IF(BP2166="","",WORKDAY(BP2166,5,FESTIVOS_CO!A:A))</f>
        <v/>
      </c>
      <c r="BR2166" s="37"/>
      <c r="BS2166" s="36"/>
      <c r="BT2166" s="38"/>
      <c r="BU2166" s="58" t="e">
        <f>VLOOKUP(BT2166,Hoja2!$C:$D,2,0)</f>
        <v>#N/A</v>
      </c>
      <c r="BV2166" s="80" t="str">
        <f>IF(
AND(AO2166="",BD2166="",BQ2166=""),
"EN PROCESO NOTIFICACION / COMUNICACION",
IF(
BT2166="",
"NO APLICA",
IF(
BU2166=60,
IF(AO2166&lt;&gt;"",AO2166,IF(BD2166&lt;&gt;"",BD2166,BQ2166))+60,
WORKDAY(
IF(AO2166&lt;&gt;"",AO2166,IF(BD2166&lt;&gt;"",BD2166,BQ2166)),
BU2166,
FESTIVOS_CO!A:A
)
)
))</f>
        <v>EN PROCESO NOTIFICACION / COMUNICACION</v>
      </c>
      <c r="BW2166" s="44"/>
      <c r="BX2166" s="53"/>
      <c r="BY2166" s="45"/>
      <c r="BZ2166" s="37"/>
      <c r="CA2166" s="54" t="str">
        <f t="shared" ref="CA2166:CA2229" si="416">IF(BW2166&lt;&gt;"SI",
"PENDIENTE EJECUTORIA",
IF(AND(BX2166="",BY2166="",BZ2166=""),
"PENDIENTE HACER EJECUTORIA",
IF(AND(BX2166&lt;&gt;"",BY2166="",BZ2166=""),
"PENDIENTE REVISION EJECUTORIA",
IF(AND(BX2166&lt;&gt;"",BY2166&lt;&gt;"",BZ2166=""),
"PENDIENTE FIRMA EJECUTORIA",
"PROCESO EJECUTORIA TERMINADO"
))))</f>
        <v>PENDIENTE EJECUTORIA</v>
      </c>
      <c r="CB2166" s="59" t="str">
        <f t="shared" si="413"/>
        <v/>
      </c>
      <c r="CC2166" s="36"/>
      <c r="CD2166" s="40"/>
      <c r="CE2166" s="46"/>
      <c r="CF2166" s="40"/>
      <c r="CG2166" s="40"/>
      <c r="CH2166" s="40"/>
      <c r="CI2166" s="36"/>
      <c r="CJ2166" s="47"/>
      <c r="CK2166" s="40"/>
      <c r="CL2166" s="40"/>
      <c r="CM2166" s="40"/>
      <c r="CN2166" s="40"/>
    </row>
    <row r="2167" spans="1:92" ht="42.75" hidden="1">
      <c r="A2167" s="49" t="str">
        <f t="shared" si="405"/>
        <v>SIN GESTIÓN</v>
      </c>
      <c r="B2167" s="58"/>
      <c r="C2167" s="37"/>
      <c r="D2167" s="37"/>
      <c r="E2167" s="49" t="str">
        <f t="shared" si="406"/>
        <v>PENDIENTE NOTIFICACIÓN</v>
      </c>
      <c r="F2167" s="141" t="str">
        <f t="shared" si="407"/>
        <v>PENDIENTE NOTIFICACIÓN</v>
      </c>
      <c r="G2167" s="49" t="str">
        <f t="shared" si="408"/>
        <v/>
      </c>
      <c r="H2167" s="51" t="str">
        <f ca="1">IF(
L2167="",
"",
IF(
NETWORKDAYS(L2167,IF(M2167&lt;&gt;"",M2167,TODAY()),FESTIVOS_CO!A:A)&gt;2,
"VENCIDO",
IF(
NETWORKDAYS(L2167,IF(M2167&lt;&gt;"",M2167,TODAY()),FESTIVOS_CO!A:A)=2,
"ALERTA",
"A TIEMPO"
)))</f>
        <v/>
      </c>
      <c r="I2167" s="40"/>
      <c r="J2167" s="36"/>
      <c r="K2167" s="37"/>
      <c r="L2167" s="50"/>
      <c r="M2167" s="37"/>
      <c r="N2167" s="52"/>
      <c r="O2167" s="52"/>
      <c r="P2167" s="36"/>
      <c r="Q2167" s="36"/>
      <c r="R2167" s="40"/>
      <c r="S2167" s="36"/>
      <c r="T2167" s="40"/>
      <c r="U2167" s="40"/>
      <c r="V2167" s="81"/>
      <c r="W2167" s="40"/>
      <c r="X2167" s="40"/>
      <c r="Y2167" s="40"/>
      <c r="Z2167" s="38" t="str">
        <f>IFERROR(VLOOKUP(Y2167,DIRECTORIO!A:B,2,FALSE),"")</f>
        <v/>
      </c>
      <c r="AA2167" s="40"/>
      <c r="AB2167" s="40"/>
      <c r="AC2167" s="40"/>
      <c r="AD2167" s="40"/>
      <c r="AE2167" s="40"/>
      <c r="AF2167" s="40"/>
      <c r="AG2167" s="41" t="s">
        <v>109</v>
      </c>
      <c r="AH2167" s="42"/>
      <c r="AI2167" s="54" t="str">
        <f t="shared" ca="1" si="409"/>
        <v>PENDIENTE NOTIFICACIÓN ELECTRÓNICA</v>
      </c>
      <c r="AJ2167" s="37"/>
      <c r="AK2167" s="37"/>
      <c r="AL2167" s="37"/>
      <c r="AM2167" s="53" t="str">
        <f>IF(AK2167="","",WORKDAY(AK2167,5,FESTIVOS_CO!A:A))</f>
        <v/>
      </c>
      <c r="AN2167" s="37"/>
      <c r="AO2167" s="37"/>
      <c r="AP2167" s="54" t="str">
        <f t="shared" ca="1" si="414"/>
        <v>NO APLICA</v>
      </c>
      <c r="AQ2167" s="36"/>
      <c r="AR2167" s="43"/>
      <c r="AS2167" s="37"/>
      <c r="AT2167" s="36"/>
      <c r="AU2167" s="37"/>
      <c r="AV2167" s="36"/>
      <c r="AW2167" s="36"/>
      <c r="AX2167" s="37"/>
      <c r="AY2167" s="140" t="str">
        <f>IF(AU2167="","",WORKDAY(AU2167,5,FESTIVOS_CO!A:A))</f>
        <v/>
      </c>
      <c r="AZ2167" s="54" t="str">
        <f t="shared" ca="1" si="411"/>
        <v>NO APLICA</v>
      </c>
      <c r="BA2167" s="55" t="str">
        <f>IF(AX2167="","",WORKDAY(AX2167,5,FESTIVOS_CO!A:A))</f>
        <v/>
      </c>
      <c r="BB2167" s="39"/>
      <c r="BC2167" s="40"/>
      <c r="BD2167" s="40"/>
      <c r="BE2167" s="56" t="str">
        <f t="shared" ca="1" si="412"/>
        <v>NO APLICA</v>
      </c>
      <c r="BF2167" s="37"/>
      <c r="BG2167" s="45"/>
      <c r="BH2167" s="37"/>
      <c r="BI2167" s="36"/>
      <c r="BJ2167" s="37"/>
      <c r="BK2167" s="36"/>
      <c r="BL2167" s="36"/>
      <c r="BM2167" s="53" t="str">
        <f>IF(BJ2167="","",WORKDAY(BJ2167,5,FESTIVOS_CO!A:A))</f>
        <v/>
      </c>
      <c r="BN2167" s="57" t="str">
        <f t="shared" ca="1" si="410"/>
        <v>PENDIENTE HACER AVISO</v>
      </c>
      <c r="BO2167" s="54" t="str">
        <f t="shared" ca="1" si="415"/>
        <v>EN TRÁMITE NOTIF. POR AVISO</v>
      </c>
      <c r="BP2167" s="37"/>
      <c r="BQ2167" s="53" t="str">
        <f>IF(BP2167="","",WORKDAY(BP2167,5,FESTIVOS_CO!A:A))</f>
        <v/>
      </c>
      <c r="BR2167" s="37"/>
      <c r="BS2167" s="36"/>
      <c r="BT2167" s="38"/>
      <c r="BU2167" s="58" t="e">
        <f>VLOOKUP(BT2167,Hoja2!$C:$D,2,0)</f>
        <v>#N/A</v>
      </c>
      <c r="BV2167" s="80" t="str">
        <f>IF(
AND(AO2167="",BD2167="",BQ2167=""),
"EN PROCESO NOTIFICACION / COMUNICACION",
IF(
BT2167="",
"NO APLICA",
IF(
BU2167=60,
IF(AO2167&lt;&gt;"",AO2167,IF(BD2167&lt;&gt;"",BD2167,BQ2167))+60,
WORKDAY(
IF(AO2167&lt;&gt;"",AO2167,IF(BD2167&lt;&gt;"",BD2167,BQ2167)),
BU2167,
FESTIVOS_CO!A:A
)
)
))</f>
        <v>EN PROCESO NOTIFICACION / COMUNICACION</v>
      </c>
      <c r="BW2167" s="44"/>
      <c r="BX2167" s="53"/>
      <c r="BY2167" s="45"/>
      <c r="BZ2167" s="37"/>
      <c r="CA2167" s="54" t="str">
        <f t="shared" si="416"/>
        <v>PENDIENTE EJECUTORIA</v>
      </c>
      <c r="CB2167" s="59" t="str">
        <f t="shared" si="413"/>
        <v/>
      </c>
      <c r="CC2167" s="36"/>
      <c r="CD2167" s="40"/>
      <c r="CE2167" s="46"/>
      <c r="CF2167" s="40"/>
      <c r="CG2167" s="40"/>
      <c r="CH2167" s="40"/>
      <c r="CI2167" s="36"/>
      <c r="CJ2167" s="47"/>
      <c r="CK2167" s="40"/>
      <c r="CL2167" s="40"/>
      <c r="CM2167" s="40"/>
      <c r="CN2167" s="40"/>
    </row>
    <row r="2168" spans="1:92" ht="42.75" hidden="1">
      <c r="A2168" s="49" t="str">
        <f t="shared" ref="A2168:A2231" si="417">IF(
AND(Q2168="NO",S2168&lt;&gt;"SI"),
"TERMINADO PRODUCTO NO CONFORME",
IF(
AND(
COUNTBLANK(AJ2168:AO2168)=COLUMNS(AJ2168:AO2168),
COUNTBLANK(AQ2168:AY2168)=COLUMNS(AQ2168:AY2168),
COUNTBLANK(BC2168:BD2168)=COLUMNS(BC2168:BD2168),
COUNTBLANK(BF2168:BM2168)=COLUMNS(BF2168:BM2168),
COUNTBLANK(BP2168:BR2168)=COLUMNS(BP2168:BR2168)
),
"SIN GESTIÓN",
IF(
AND(BC2168&lt;&gt;"",BD2168&lt;&gt;"",AO2168="",AX2168="",BQ2168=""),
"NOTIFICADO POR CONDUCTA CONCLUYENTE",
IF(
AI2168="NOTIFICACIÓN ELECTRÓNICA EFECTIVA",
CA2168,
IF(
OR(
AI2168="NO PROCEDE NOTIFICACIÓN ELECTRÓNICA",
AI2168="REALIZAR CITACIÓN",
AI2168="NOTIFICACIÓN ELECTRÓNICA NO EFECTIVA"
),
IF(
AZ2168="HACER AVISO",
IF(
OR(
BN2168="NOTIFICACIÓN POR AVISO TERMINADA",
BN2168="NOTIFICACIÓN PERSONAL COMPLETA"
),
CA2168,
BN2168
),
AZ2168
),
AI2168
)
)
)
))</f>
        <v>SIN GESTIÓN</v>
      </c>
      <c r="B2168" s="58"/>
      <c r="C2168" s="37"/>
      <c r="D2168" s="37"/>
      <c r="E2168" s="49" t="str">
        <f t="shared" ref="E2168:E2231" si="418">IF(AN2168="SI",
"NOTIFICACIÓN ELECTRÓNICA",
IF(AND(BC2168&lt;&gt;"",BD2168&lt;&gt;""),
"NOTIFICACIÓN PERSONAL",
IF(BL2168="SI",
"NOTIFICACIÓN POR AVISO",
"PENDIENTE NOTIFICACIÓN"
)))</f>
        <v>PENDIENTE NOTIFICACIÓN</v>
      </c>
      <c r="F2168" s="141" t="str">
        <f t="shared" ref="F2168:F2231" si="419">IF(
AND(AN2168&lt;&gt;"SI",AW2168&lt;&gt;"SI",BL2168&lt;&gt;"SI",BC2168="",BD2168=""),
"PENDIENTE NOTIFICACIÓN",
IF(AN2168="SI",
AO2168,
IF(AW2168="SI",
AX2168,
IF(AND(BC2168&lt;&gt;"",BD2168&lt;&gt;""),
BD2168,
IF(BL2168="SI",
BQ2168,
"PENDIENTE NOTIFICACIÓN"
)))))</f>
        <v>PENDIENTE NOTIFICACIÓN</v>
      </c>
      <c r="G2168" s="49" t="str">
        <f t="shared" ref="G2168:G2231" si="420">IF(
OR(
C2168="",
F2168="PENDIENTE NOTIFICACIÓN",
NOT(ISNUMBER(C2168)),
NOT(ISNUMBER(F2168)),
F2168&lt;C2168
),
"",
F2168-C2168
)</f>
        <v/>
      </c>
      <c r="H2168" s="51" t="str">
        <f ca="1">IF(
L2168="",
"",
IF(
NETWORKDAYS(L2168,IF(M2168&lt;&gt;"",M2168,TODAY()),FESTIVOS_CO!A:A)&gt;2,
"VENCIDO",
IF(
NETWORKDAYS(L2168,IF(M2168&lt;&gt;"",M2168,TODAY()),FESTIVOS_CO!A:A)=2,
"ALERTA",
"A TIEMPO"
)))</f>
        <v/>
      </c>
      <c r="I2168" s="40"/>
      <c r="J2168" s="36"/>
      <c r="K2168" s="37"/>
      <c r="L2168" s="50"/>
      <c r="M2168" s="37"/>
      <c r="N2168" s="52"/>
      <c r="O2168" s="52"/>
      <c r="P2168" s="36"/>
      <c r="Q2168" s="36"/>
      <c r="R2168" s="40"/>
      <c r="S2168" s="36"/>
      <c r="T2168" s="40"/>
      <c r="U2168" s="40"/>
      <c r="V2168" s="81"/>
      <c r="W2168" s="40"/>
      <c r="X2168" s="40"/>
      <c r="Y2168" s="40"/>
      <c r="Z2168" s="38" t="str">
        <f>IFERROR(VLOOKUP(Y2168,DIRECTORIO!A:B,2,FALSE),"")</f>
        <v/>
      </c>
      <c r="AA2168" s="40"/>
      <c r="AB2168" s="40"/>
      <c r="AC2168" s="40"/>
      <c r="AD2168" s="40"/>
      <c r="AE2168" s="40"/>
      <c r="AF2168" s="40"/>
      <c r="AG2168" s="41" t="s">
        <v>109</v>
      </c>
      <c r="AH2168" s="42"/>
      <c r="AI2168" s="54" t="str">
        <f t="shared" ref="AI2168:AI2231" ca="1" si="421">IF(AL2168="NO",
"REALIZAR CITACIÓN",
IF(AND(AJ2168="SI",AL2168&lt;&gt;"SI",AL2168&lt;&gt;"NO"),
"PENDIENTE ENTREGA NOTIFICACIÓN ELECTRÓNICA",
IF(AND(AJ2168="SI",AL2168="SI",AN2168="SI"),
"NOTIFICACIÓN ELECTRÓNICA EFECTIVA",
IF(AND(AJ2168="",AK2168="",AL2168="",AM2168="",AN2168="",AO2168=""),
"PENDIENTE NOTIFICACIÓN ELECTRÓNICA",
IF(AJ2168="NO",
"NO PROCEDE NOTIFICACIÓN ELECTRÓNICA",
IF(AND(AJ2168="SI",F2168=""),
"PENDIENTE ENVÍO NOTIFICACIÓN ELECTRÓNICA",
IF(AND(AJ2168="SI",TODAY()-F2168&lt;=5),
"EN ESPERA DE NOTIFICACIÓN ELECTRÓNICA (5 DÍAS)",
"NOTIFICACIÓN ELECTRÓNICA NO EFECTIVA"
)))))))</f>
        <v>PENDIENTE NOTIFICACIÓN ELECTRÓNICA</v>
      </c>
      <c r="AJ2168" s="37"/>
      <c r="AK2168" s="37"/>
      <c r="AL2168" s="37"/>
      <c r="AM2168" s="53" t="str">
        <f>IF(AK2168="","",WORKDAY(AK2168,5,FESTIVOS_CO!A:A))</f>
        <v/>
      </c>
      <c r="AN2168" s="37"/>
      <c r="AO2168" s="37"/>
      <c r="AP2168" s="54" t="str">
        <f t="shared" ca="1" si="414"/>
        <v>NO APLICA</v>
      </c>
      <c r="AQ2168" s="36"/>
      <c r="AR2168" s="43"/>
      <c r="AS2168" s="37"/>
      <c r="AT2168" s="36"/>
      <c r="AU2168" s="37"/>
      <c r="AV2168" s="36"/>
      <c r="AW2168" s="36"/>
      <c r="AX2168" s="37"/>
      <c r="AY2168" s="140" t="str">
        <f>IF(AU2168="","",WORKDAY(AU2168,5,FESTIVOS_CO!A:A))</f>
        <v/>
      </c>
      <c r="AZ2168" s="54" t="str">
        <f t="shared" ca="1" si="411"/>
        <v>NO APLICA</v>
      </c>
      <c r="BA2168" s="55" t="str">
        <f>IF(AX2168="","",WORKDAY(AX2168,5,FESTIVOS_CO!A:A))</f>
        <v/>
      </c>
      <c r="BB2168" s="39"/>
      <c r="BC2168" s="40"/>
      <c r="BD2168" s="40"/>
      <c r="BE2168" s="56" t="str">
        <f t="shared" ca="1" si="412"/>
        <v>NO APLICA</v>
      </c>
      <c r="BF2168" s="37"/>
      <c r="BG2168" s="45"/>
      <c r="BH2168" s="37"/>
      <c r="BI2168" s="36"/>
      <c r="BJ2168" s="37"/>
      <c r="BK2168" s="36"/>
      <c r="BL2168" s="36"/>
      <c r="BM2168" s="53" t="str">
        <f>IF(BJ2168="","",WORKDAY(BJ2168,5,FESTIVOS_CO!A:A))</f>
        <v/>
      </c>
      <c r="BN2168" s="57" t="str">
        <f t="shared" ref="BN2168:BN2231" ca="1" si="422">IF(
AND(AZ2168="CITACIÓN COMPLETA EN ESPERA DE NOTIFICACION PERSONAL",BB2168="NO"),
"PENDIENTE HACER AVISO",
IF(AND(BC2168&lt;&gt;"",BD2168&lt;&gt;""),
"NOTIFICACIÓN PERSONAL COMPLETA",
IF(BR2168="SI",
"NOTIFICACIÓN POR AVISO TERMINADA",
IF(BE2168="NO PROCEDE",
"NO PROCEDE",
IF(BF2168="",
"PENDIENTE HACER AVISO",
IF(BG2168="",
"PENDIENTE REVISIÓN AVISO",
IF(BH2168="",
"PENDIENTE FIRMA AVISO",
IF(BI2168="",
"PENDIENTE RADICAR AVISO",
IF(BL2168="",
"EN TRÁMITE DE ENTREGA AVISO",
IF(BL2168="NO",
"PUBLICAR AVISO CARTELERA",
IF(BL2168="SI",
"VERIFICAR SI PROCEDE RECURSO",
IF(BE2168="HACER AVISO",
"HACER AVISO",
"NO APLICA"
))))))))))))</f>
        <v>PENDIENTE HACER AVISO</v>
      </c>
      <c r="BO2168" s="54" t="str">
        <f t="shared" ca="1" si="415"/>
        <v>EN TRÁMITE NOTIF. POR AVISO</v>
      </c>
      <c r="BP2168" s="37"/>
      <c r="BQ2168" s="53" t="str">
        <f>IF(BP2168="","",WORKDAY(BP2168,5,FESTIVOS_CO!A:A))</f>
        <v/>
      </c>
      <c r="BR2168" s="37"/>
      <c r="BS2168" s="36"/>
      <c r="BT2168" s="38"/>
      <c r="BU2168" s="58" t="e">
        <f>VLOOKUP(BT2168,Hoja2!$C:$D,2,0)</f>
        <v>#N/A</v>
      </c>
      <c r="BV2168" s="80" t="str">
        <f>IF(
AND(AO2168="",BD2168="",BQ2168=""),
"EN PROCESO NOTIFICACION / COMUNICACION",
IF(
BT2168="",
"NO APLICA",
IF(
BU2168=60,
IF(AO2168&lt;&gt;"",AO2168,IF(BD2168&lt;&gt;"",BD2168,BQ2168))+60,
WORKDAY(
IF(AO2168&lt;&gt;"",AO2168,IF(BD2168&lt;&gt;"",BD2168,BQ2168)),
BU2168,
FESTIVOS_CO!A:A
)
)
))</f>
        <v>EN PROCESO NOTIFICACION / COMUNICACION</v>
      </c>
      <c r="BW2168" s="44"/>
      <c r="BX2168" s="53"/>
      <c r="BY2168" s="45"/>
      <c r="BZ2168" s="37"/>
      <c r="CA2168" s="54" t="str">
        <f t="shared" si="416"/>
        <v>PENDIENTE EJECUTORIA</v>
      </c>
      <c r="CB2168" s="59" t="str">
        <f t="shared" si="413"/>
        <v/>
      </c>
      <c r="CC2168" s="36"/>
      <c r="CD2168" s="40"/>
      <c r="CE2168" s="46"/>
      <c r="CF2168" s="40"/>
      <c r="CG2168" s="40"/>
      <c r="CH2168" s="40"/>
      <c r="CI2168" s="36"/>
      <c r="CJ2168" s="47"/>
      <c r="CK2168" s="40"/>
      <c r="CL2168" s="40"/>
      <c r="CM2168" s="40"/>
      <c r="CN2168" s="40"/>
    </row>
    <row r="2169" spans="1:92" ht="42.75" hidden="1">
      <c r="A2169" s="49" t="str">
        <f t="shared" si="417"/>
        <v>SIN GESTIÓN</v>
      </c>
      <c r="B2169" s="58"/>
      <c r="C2169" s="37"/>
      <c r="D2169" s="37"/>
      <c r="E2169" s="49" t="str">
        <f t="shared" si="418"/>
        <v>PENDIENTE NOTIFICACIÓN</v>
      </c>
      <c r="F2169" s="141" t="str">
        <f t="shared" si="419"/>
        <v>PENDIENTE NOTIFICACIÓN</v>
      </c>
      <c r="G2169" s="49" t="str">
        <f t="shared" si="420"/>
        <v/>
      </c>
      <c r="H2169" s="51" t="str">
        <f ca="1">IF(
L2169="",
"",
IF(
NETWORKDAYS(L2169,IF(M2169&lt;&gt;"",M2169,TODAY()),FESTIVOS_CO!A:A)&gt;2,
"VENCIDO",
IF(
NETWORKDAYS(L2169,IF(M2169&lt;&gt;"",M2169,TODAY()),FESTIVOS_CO!A:A)=2,
"ALERTA",
"A TIEMPO"
)))</f>
        <v/>
      </c>
      <c r="I2169" s="40"/>
      <c r="J2169" s="36"/>
      <c r="K2169" s="37"/>
      <c r="L2169" s="50"/>
      <c r="M2169" s="37"/>
      <c r="N2169" s="52"/>
      <c r="O2169" s="52"/>
      <c r="P2169" s="36"/>
      <c r="Q2169" s="36"/>
      <c r="R2169" s="40"/>
      <c r="S2169" s="36"/>
      <c r="T2169" s="40"/>
      <c r="U2169" s="40"/>
      <c r="V2169" s="81"/>
      <c r="W2169" s="40"/>
      <c r="X2169" s="40"/>
      <c r="Y2169" s="40"/>
      <c r="Z2169" s="38" t="str">
        <f>IFERROR(VLOOKUP(Y2169,DIRECTORIO!A:B,2,FALSE),"")</f>
        <v/>
      </c>
      <c r="AA2169" s="40"/>
      <c r="AB2169" s="40"/>
      <c r="AC2169" s="40"/>
      <c r="AD2169" s="40"/>
      <c r="AE2169" s="40"/>
      <c r="AF2169" s="40"/>
      <c r="AG2169" s="41" t="s">
        <v>109</v>
      </c>
      <c r="AH2169" s="42"/>
      <c r="AI2169" s="54" t="str">
        <f t="shared" ca="1" si="421"/>
        <v>PENDIENTE NOTIFICACIÓN ELECTRÓNICA</v>
      </c>
      <c r="AJ2169" s="37"/>
      <c r="AK2169" s="37"/>
      <c r="AL2169" s="37"/>
      <c r="AM2169" s="53" t="str">
        <f>IF(AK2169="","",WORKDAY(AK2169,5,FESTIVOS_CO!A:A))</f>
        <v/>
      </c>
      <c r="AN2169" s="37"/>
      <c r="AO2169" s="37"/>
      <c r="AP2169" s="54" t="str">
        <f t="shared" ca="1" si="414"/>
        <v>NO APLICA</v>
      </c>
      <c r="AQ2169" s="36"/>
      <c r="AR2169" s="43"/>
      <c r="AS2169" s="37"/>
      <c r="AT2169" s="36"/>
      <c r="AU2169" s="37"/>
      <c r="AV2169" s="36"/>
      <c r="AW2169" s="36"/>
      <c r="AX2169" s="37"/>
      <c r="AY2169" s="140" t="str">
        <f>IF(AU2169="","",WORKDAY(AU2169,5,FESTIVOS_CO!A:A))</f>
        <v/>
      </c>
      <c r="AZ2169" s="54" t="str">
        <f t="shared" ca="1" si="411"/>
        <v>NO APLICA</v>
      </c>
      <c r="BA2169" s="55" t="str">
        <f>IF(AX2169="","",WORKDAY(AX2169,5,FESTIVOS_CO!A:A))</f>
        <v/>
      </c>
      <c r="BB2169" s="39"/>
      <c r="BC2169" s="40"/>
      <c r="BD2169" s="40"/>
      <c r="BE2169" s="56" t="str">
        <f t="shared" ca="1" si="412"/>
        <v>NO APLICA</v>
      </c>
      <c r="BF2169" s="37"/>
      <c r="BG2169" s="45"/>
      <c r="BH2169" s="37"/>
      <c r="BI2169" s="36"/>
      <c r="BJ2169" s="37"/>
      <c r="BK2169" s="36"/>
      <c r="BL2169" s="36"/>
      <c r="BM2169" s="53" t="str">
        <f>IF(BJ2169="","",WORKDAY(BJ2169,5,FESTIVOS_CO!A:A))</f>
        <v/>
      </c>
      <c r="BN2169" s="57" t="str">
        <f t="shared" ca="1" si="422"/>
        <v>PENDIENTE HACER AVISO</v>
      </c>
      <c r="BO2169" s="54" t="str">
        <f t="shared" ca="1" si="415"/>
        <v>EN TRÁMITE NOTIF. POR AVISO</v>
      </c>
      <c r="BP2169" s="37"/>
      <c r="BQ2169" s="53" t="str">
        <f>IF(BP2169="","",WORKDAY(BP2169,5,FESTIVOS_CO!A:A))</f>
        <v/>
      </c>
      <c r="BR2169" s="37"/>
      <c r="BS2169" s="36"/>
      <c r="BT2169" s="38"/>
      <c r="BU2169" s="58" t="e">
        <f>VLOOKUP(BT2169,Hoja2!$C:$D,2,0)</f>
        <v>#N/A</v>
      </c>
      <c r="BV2169" s="80" t="str">
        <f>IF(
AND(AO2169="",BD2169="",BQ2169=""),
"EN PROCESO NOTIFICACION / COMUNICACION",
IF(
BT2169="",
"NO APLICA",
IF(
BU2169=60,
IF(AO2169&lt;&gt;"",AO2169,IF(BD2169&lt;&gt;"",BD2169,BQ2169))+60,
WORKDAY(
IF(AO2169&lt;&gt;"",AO2169,IF(BD2169&lt;&gt;"",BD2169,BQ2169)),
BU2169,
FESTIVOS_CO!A:A
)
)
))</f>
        <v>EN PROCESO NOTIFICACION / COMUNICACION</v>
      </c>
      <c r="BW2169" s="44"/>
      <c r="BX2169" s="53"/>
      <c r="BY2169" s="45"/>
      <c r="BZ2169" s="37"/>
      <c r="CA2169" s="54" t="str">
        <f t="shared" si="416"/>
        <v>PENDIENTE EJECUTORIA</v>
      </c>
      <c r="CB2169" s="59" t="str">
        <f t="shared" si="413"/>
        <v/>
      </c>
      <c r="CC2169" s="36"/>
      <c r="CD2169" s="40"/>
      <c r="CE2169" s="46"/>
      <c r="CF2169" s="40"/>
      <c r="CG2169" s="40"/>
      <c r="CH2169" s="40"/>
      <c r="CI2169" s="36"/>
      <c r="CJ2169" s="47"/>
      <c r="CK2169" s="40"/>
      <c r="CL2169" s="40"/>
      <c r="CM2169" s="40"/>
      <c r="CN2169" s="40"/>
    </row>
    <row r="2170" spans="1:92" ht="42.75" hidden="1">
      <c r="A2170" s="49" t="str">
        <f t="shared" si="417"/>
        <v>SIN GESTIÓN</v>
      </c>
      <c r="B2170" s="58"/>
      <c r="C2170" s="37"/>
      <c r="D2170" s="37"/>
      <c r="E2170" s="49" t="str">
        <f t="shared" si="418"/>
        <v>PENDIENTE NOTIFICACIÓN</v>
      </c>
      <c r="F2170" s="141" t="str">
        <f t="shared" si="419"/>
        <v>PENDIENTE NOTIFICACIÓN</v>
      </c>
      <c r="G2170" s="49" t="str">
        <f t="shared" si="420"/>
        <v/>
      </c>
      <c r="H2170" s="51" t="str">
        <f ca="1">IF(
L2170="",
"",
IF(
NETWORKDAYS(L2170,IF(M2170&lt;&gt;"",M2170,TODAY()),FESTIVOS_CO!A:A)&gt;2,
"VENCIDO",
IF(
NETWORKDAYS(L2170,IF(M2170&lt;&gt;"",M2170,TODAY()),FESTIVOS_CO!A:A)=2,
"ALERTA",
"A TIEMPO"
)))</f>
        <v/>
      </c>
      <c r="I2170" s="40"/>
      <c r="J2170" s="36"/>
      <c r="K2170" s="37"/>
      <c r="L2170" s="50"/>
      <c r="M2170" s="37"/>
      <c r="N2170" s="52"/>
      <c r="O2170" s="52"/>
      <c r="P2170" s="36"/>
      <c r="Q2170" s="36"/>
      <c r="R2170" s="40"/>
      <c r="S2170" s="36"/>
      <c r="T2170" s="40"/>
      <c r="U2170" s="40"/>
      <c r="V2170" s="81"/>
      <c r="W2170" s="40"/>
      <c r="X2170" s="40"/>
      <c r="Y2170" s="40"/>
      <c r="Z2170" s="38" t="str">
        <f>IFERROR(VLOOKUP(Y2170,DIRECTORIO!A:B,2,FALSE),"")</f>
        <v/>
      </c>
      <c r="AA2170" s="40"/>
      <c r="AB2170" s="40"/>
      <c r="AC2170" s="40"/>
      <c r="AD2170" s="40"/>
      <c r="AE2170" s="40"/>
      <c r="AF2170" s="40"/>
      <c r="AG2170" s="41" t="s">
        <v>109</v>
      </c>
      <c r="AH2170" s="42"/>
      <c r="AI2170" s="54" t="str">
        <f t="shared" ca="1" si="421"/>
        <v>PENDIENTE NOTIFICACIÓN ELECTRÓNICA</v>
      </c>
      <c r="AJ2170" s="37"/>
      <c r="AK2170" s="37"/>
      <c r="AL2170" s="37"/>
      <c r="AM2170" s="53" t="str">
        <f>IF(AK2170="","",WORKDAY(AK2170,5,FESTIVOS_CO!A:A))</f>
        <v/>
      </c>
      <c r="AN2170" s="37"/>
      <c r="AO2170" s="37"/>
      <c r="AP2170" s="54" t="str">
        <f t="shared" ca="1" si="414"/>
        <v>NO APLICA</v>
      </c>
      <c r="AQ2170" s="36"/>
      <c r="AR2170" s="43"/>
      <c r="AS2170" s="37"/>
      <c r="AT2170" s="36"/>
      <c r="AU2170" s="37"/>
      <c r="AV2170" s="36"/>
      <c r="AW2170" s="36"/>
      <c r="AX2170" s="37"/>
      <c r="AY2170" s="140" t="str">
        <f>IF(AU2170="","",WORKDAY(AU2170,5,FESTIVOS_CO!A:A))</f>
        <v/>
      </c>
      <c r="AZ2170" s="54" t="str">
        <f t="shared" ca="1" si="411"/>
        <v>NO APLICA</v>
      </c>
      <c r="BA2170" s="55" t="str">
        <f>IF(AX2170="","",WORKDAY(AX2170,5,FESTIVOS_CO!A:A))</f>
        <v/>
      </c>
      <c r="BB2170" s="39"/>
      <c r="BC2170" s="40"/>
      <c r="BD2170" s="40"/>
      <c r="BE2170" s="56" t="str">
        <f t="shared" ca="1" si="412"/>
        <v>NO APLICA</v>
      </c>
      <c r="BF2170" s="37"/>
      <c r="BG2170" s="45"/>
      <c r="BH2170" s="37"/>
      <c r="BI2170" s="36"/>
      <c r="BJ2170" s="37"/>
      <c r="BK2170" s="36"/>
      <c r="BL2170" s="36"/>
      <c r="BM2170" s="53" t="str">
        <f>IF(BJ2170="","",WORKDAY(BJ2170,5,FESTIVOS_CO!A:A))</f>
        <v/>
      </c>
      <c r="BN2170" s="57" t="str">
        <f t="shared" ca="1" si="422"/>
        <v>PENDIENTE HACER AVISO</v>
      </c>
      <c r="BO2170" s="54" t="str">
        <f t="shared" ca="1" si="415"/>
        <v>EN TRÁMITE NOTIF. POR AVISO</v>
      </c>
      <c r="BP2170" s="37"/>
      <c r="BQ2170" s="53" t="str">
        <f>IF(BP2170="","",WORKDAY(BP2170,5,FESTIVOS_CO!A:A))</f>
        <v/>
      </c>
      <c r="BR2170" s="37"/>
      <c r="BS2170" s="36"/>
      <c r="BT2170" s="38"/>
      <c r="BU2170" s="58" t="e">
        <f>VLOOKUP(BT2170,Hoja2!$C:$D,2,0)</f>
        <v>#N/A</v>
      </c>
      <c r="BV2170" s="80" t="str">
        <f>IF(
AND(AO2170="",BD2170="",BQ2170=""),
"EN PROCESO NOTIFICACION / COMUNICACION",
IF(
BT2170="",
"NO APLICA",
IF(
BU2170=60,
IF(AO2170&lt;&gt;"",AO2170,IF(BD2170&lt;&gt;"",BD2170,BQ2170))+60,
WORKDAY(
IF(AO2170&lt;&gt;"",AO2170,IF(BD2170&lt;&gt;"",BD2170,BQ2170)),
BU2170,
FESTIVOS_CO!A:A
)
)
))</f>
        <v>EN PROCESO NOTIFICACION / COMUNICACION</v>
      </c>
      <c r="BW2170" s="44"/>
      <c r="BX2170" s="53"/>
      <c r="BY2170" s="45"/>
      <c r="BZ2170" s="37"/>
      <c r="CA2170" s="54" t="str">
        <f t="shared" si="416"/>
        <v>PENDIENTE EJECUTORIA</v>
      </c>
      <c r="CB2170" s="59" t="str">
        <f t="shared" si="413"/>
        <v/>
      </c>
      <c r="CC2170" s="36"/>
      <c r="CD2170" s="40"/>
      <c r="CE2170" s="46"/>
      <c r="CF2170" s="40"/>
      <c r="CG2170" s="40"/>
      <c r="CH2170" s="40"/>
      <c r="CI2170" s="36"/>
      <c r="CJ2170" s="47"/>
      <c r="CK2170" s="40"/>
      <c r="CL2170" s="40"/>
      <c r="CM2170" s="40"/>
      <c r="CN2170" s="40"/>
    </row>
    <row r="2171" spans="1:92" ht="42.75" hidden="1">
      <c r="A2171" s="49" t="str">
        <f t="shared" si="417"/>
        <v>SIN GESTIÓN</v>
      </c>
      <c r="B2171" s="58"/>
      <c r="C2171" s="37"/>
      <c r="D2171" s="37"/>
      <c r="E2171" s="49" t="str">
        <f t="shared" si="418"/>
        <v>PENDIENTE NOTIFICACIÓN</v>
      </c>
      <c r="F2171" s="141" t="str">
        <f t="shared" si="419"/>
        <v>PENDIENTE NOTIFICACIÓN</v>
      </c>
      <c r="G2171" s="49" t="str">
        <f t="shared" si="420"/>
        <v/>
      </c>
      <c r="H2171" s="51" t="str">
        <f ca="1">IF(
L2171="",
"",
IF(
NETWORKDAYS(L2171,IF(M2171&lt;&gt;"",M2171,TODAY()),FESTIVOS_CO!A:A)&gt;2,
"VENCIDO",
IF(
NETWORKDAYS(L2171,IF(M2171&lt;&gt;"",M2171,TODAY()),FESTIVOS_CO!A:A)=2,
"ALERTA",
"A TIEMPO"
)))</f>
        <v/>
      </c>
      <c r="I2171" s="40"/>
      <c r="J2171" s="36"/>
      <c r="K2171" s="37"/>
      <c r="L2171" s="50"/>
      <c r="M2171" s="37"/>
      <c r="N2171" s="52"/>
      <c r="O2171" s="52"/>
      <c r="P2171" s="36"/>
      <c r="Q2171" s="36"/>
      <c r="R2171" s="40"/>
      <c r="S2171" s="36"/>
      <c r="T2171" s="40"/>
      <c r="U2171" s="40"/>
      <c r="V2171" s="81"/>
      <c r="W2171" s="40"/>
      <c r="X2171" s="40"/>
      <c r="Y2171" s="40"/>
      <c r="Z2171" s="38" t="str">
        <f>IFERROR(VLOOKUP(Y2171,DIRECTORIO!A:B,2,FALSE),"")</f>
        <v/>
      </c>
      <c r="AA2171" s="40"/>
      <c r="AB2171" s="40"/>
      <c r="AC2171" s="40"/>
      <c r="AD2171" s="40"/>
      <c r="AE2171" s="40"/>
      <c r="AF2171" s="40"/>
      <c r="AG2171" s="41" t="s">
        <v>109</v>
      </c>
      <c r="AH2171" s="42"/>
      <c r="AI2171" s="54" t="str">
        <f t="shared" ca="1" si="421"/>
        <v>PENDIENTE NOTIFICACIÓN ELECTRÓNICA</v>
      </c>
      <c r="AJ2171" s="37"/>
      <c r="AK2171" s="37"/>
      <c r="AL2171" s="37"/>
      <c r="AM2171" s="53" t="str">
        <f>IF(AK2171="","",WORKDAY(AK2171,5,FESTIVOS_CO!A:A))</f>
        <v/>
      </c>
      <c r="AN2171" s="37"/>
      <c r="AO2171" s="37"/>
      <c r="AP2171" s="54" t="str">
        <f t="shared" ca="1" si="414"/>
        <v>NO APLICA</v>
      </c>
      <c r="AQ2171" s="36"/>
      <c r="AR2171" s="43"/>
      <c r="AS2171" s="37"/>
      <c r="AT2171" s="36"/>
      <c r="AU2171" s="37"/>
      <c r="AV2171" s="36"/>
      <c r="AW2171" s="36"/>
      <c r="AX2171" s="37"/>
      <c r="AY2171" s="140" t="str">
        <f>IF(AU2171="","",WORKDAY(AU2171,5,FESTIVOS_CO!A:A))</f>
        <v/>
      </c>
      <c r="AZ2171" s="54" t="str">
        <f t="shared" ca="1" si="411"/>
        <v>NO APLICA</v>
      </c>
      <c r="BA2171" s="55" t="str">
        <f>IF(AX2171="","",WORKDAY(AX2171,5,FESTIVOS_CO!A:A))</f>
        <v/>
      </c>
      <c r="BB2171" s="39"/>
      <c r="BC2171" s="40"/>
      <c r="BD2171" s="40"/>
      <c r="BE2171" s="56" t="str">
        <f t="shared" ca="1" si="412"/>
        <v>NO APLICA</v>
      </c>
      <c r="BF2171" s="37"/>
      <c r="BG2171" s="45"/>
      <c r="BH2171" s="37"/>
      <c r="BI2171" s="36"/>
      <c r="BJ2171" s="37"/>
      <c r="BK2171" s="36"/>
      <c r="BL2171" s="36"/>
      <c r="BM2171" s="53" t="str">
        <f>IF(BJ2171="","",WORKDAY(BJ2171,5,FESTIVOS_CO!A:A))</f>
        <v/>
      </c>
      <c r="BN2171" s="57" t="str">
        <f t="shared" ca="1" si="422"/>
        <v>PENDIENTE HACER AVISO</v>
      </c>
      <c r="BO2171" s="54" t="str">
        <f t="shared" ca="1" si="415"/>
        <v>EN TRÁMITE NOTIF. POR AVISO</v>
      </c>
      <c r="BP2171" s="37"/>
      <c r="BQ2171" s="53" t="str">
        <f>IF(BP2171="","",WORKDAY(BP2171,5,FESTIVOS_CO!A:A))</f>
        <v/>
      </c>
      <c r="BR2171" s="37"/>
      <c r="BS2171" s="36"/>
      <c r="BT2171" s="38"/>
      <c r="BU2171" s="58" t="e">
        <f>VLOOKUP(BT2171,Hoja2!$C:$D,2,0)</f>
        <v>#N/A</v>
      </c>
      <c r="BV2171" s="80" t="str">
        <f>IF(
AND(AO2171="",BD2171="",BQ2171=""),
"EN PROCESO NOTIFICACION / COMUNICACION",
IF(
BT2171="",
"NO APLICA",
IF(
BU2171=60,
IF(AO2171&lt;&gt;"",AO2171,IF(BD2171&lt;&gt;"",BD2171,BQ2171))+60,
WORKDAY(
IF(AO2171&lt;&gt;"",AO2171,IF(BD2171&lt;&gt;"",BD2171,BQ2171)),
BU2171,
FESTIVOS_CO!A:A
)
)
))</f>
        <v>EN PROCESO NOTIFICACION / COMUNICACION</v>
      </c>
      <c r="BW2171" s="44"/>
      <c r="BX2171" s="53"/>
      <c r="BY2171" s="45"/>
      <c r="BZ2171" s="37"/>
      <c r="CA2171" s="54" t="str">
        <f t="shared" si="416"/>
        <v>PENDIENTE EJECUTORIA</v>
      </c>
      <c r="CB2171" s="59" t="str">
        <f t="shared" si="413"/>
        <v/>
      </c>
      <c r="CC2171" s="36"/>
      <c r="CD2171" s="40"/>
      <c r="CE2171" s="46"/>
      <c r="CF2171" s="40"/>
      <c r="CG2171" s="40"/>
      <c r="CH2171" s="40"/>
      <c r="CI2171" s="36"/>
      <c r="CJ2171" s="47"/>
      <c r="CK2171" s="40"/>
      <c r="CL2171" s="40"/>
      <c r="CM2171" s="40"/>
      <c r="CN2171" s="40"/>
    </row>
    <row r="2172" spans="1:92" ht="42.75" hidden="1">
      <c r="A2172" s="49" t="str">
        <f t="shared" si="417"/>
        <v>SIN GESTIÓN</v>
      </c>
      <c r="B2172" s="58"/>
      <c r="C2172" s="37"/>
      <c r="D2172" s="37"/>
      <c r="E2172" s="49" t="str">
        <f t="shared" si="418"/>
        <v>PENDIENTE NOTIFICACIÓN</v>
      </c>
      <c r="F2172" s="141" t="str">
        <f t="shared" si="419"/>
        <v>PENDIENTE NOTIFICACIÓN</v>
      </c>
      <c r="G2172" s="49" t="str">
        <f t="shared" si="420"/>
        <v/>
      </c>
      <c r="H2172" s="51" t="str">
        <f ca="1">IF(
L2172="",
"",
IF(
NETWORKDAYS(L2172,IF(M2172&lt;&gt;"",M2172,TODAY()),FESTIVOS_CO!A:A)&gt;2,
"VENCIDO",
IF(
NETWORKDAYS(L2172,IF(M2172&lt;&gt;"",M2172,TODAY()),FESTIVOS_CO!A:A)=2,
"ALERTA",
"A TIEMPO"
)))</f>
        <v/>
      </c>
      <c r="I2172" s="40"/>
      <c r="J2172" s="36"/>
      <c r="K2172" s="37"/>
      <c r="L2172" s="50"/>
      <c r="M2172" s="37"/>
      <c r="N2172" s="52"/>
      <c r="O2172" s="52"/>
      <c r="P2172" s="36"/>
      <c r="Q2172" s="36"/>
      <c r="R2172" s="40"/>
      <c r="S2172" s="36"/>
      <c r="T2172" s="40"/>
      <c r="U2172" s="40"/>
      <c r="V2172" s="81"/>
      <c r="W2172" s="40"/>
      <c r="X2172" s="40"/>
      <c r="Y2172" s="40"/>
      <c r="Z2172" s="38" t="str">
        <f>IFERROR(VLOOKUP(Y2172,DIRECTORIO!A:B,2,FALSE),"")</f>
        <v/>
      </c>
      <c r="AA2172" s="40"/>
      <c r="AB2172" s="40"/>
      <c r="AC2172" s="40"/>
      <c r="AD2172" s="40"/>
      <c r="AE2172" s="40"/>
      <c r="AF2172" s="40"/>
      <c r="AG2172" s="41" t="s">
        <v>109</v>
      </c>
      <c r="AH2172" s="42"/>
      <c r="AI2172" s="54" t="str">
        <f t="shared" ca="1" si="421"/>
        <v>PENDIENTE NOTIFICACIÓN ELECTRÓNICA</v>
      </c>
      <c r="AJ2172" s="37"/>
      <c r="AK2172" s="37"/>
      <c r="AL2172" s="37"/>
      <c r="AM2172" s="53" t="str">
        <f>IF(AK2172="","",WORKDAY(AK2172,5,FESTIVOS_CO!A:A))</f>
        <v/>
      </c>
      <c r="AN2172" s="37"/>
      <c r="AO2172" s="37"/>
      <c r="AP2172" s="54" t="str">
        <f t="shared" ca="1" si="414"/>
        <v>NO APLICA</v>
      </c>
      <c r="AQ2172" s="36"/>
      <c r="AR2172" s="43"/>
      <c r="AS2172" s="37"/>
      <c r="AT2172" s="36"/>
      <c r="AU2172" s="37"/>
      <c r="AV2172" s="36"/>
      <c r="AW2172" s="36"/>
      <c r="AX2172" s="37"/>
      <c r="AY2172" s="140" t="str">
        <f>IF(AU2172="","",WORKDAY(AU2172,5,FESTIVOS_CO!A:A))</f>
        <v/>
      </c>
      <c r="AZ2172" s="54" t="str">
        <f t="shared" ca="1" si="411"/>
        <v>NO APLICA</v>
      </c>
      <c r="BA2172" s="55" t="str">
        <f>IF(AX2172="","",WORKDAY(AX2172,5,FESTIVOS_CO!A:A))</f>
        <v/>
      </c>
      <c r="BB2172" s="39"/>
      <c r="BC2172" s="40"/>
      <c r="BD2172" s="40"/>
      <c r="BE2172" s="56" t="str">
        <f t="shared" ca="1" si="412"/>
        <v>NO APLICA</v>
      </c>
      <c r="BF2172" s="37"/>
      <c r="BG2172" s="45"/>
      <c r="BH2172" s="37"/>
      <c r="BI2172" s="36"/>
      <c r="BJ2172" s="37"/>
      <c r="BK2172" s="36"/>
      <c r="BL2172" s="36"/>
      <c r="BM2172" s="53" t="str">
        <f>IF(BJ2172="","",WORKDAY(BJ2172,5,FESTIVOS_CO!A:A))</f>
        <v/>
      </c>
      <c r="BN2172" s="57" t="str">
        <f t="shared" ca="1" si="422"/>
        <v>PENDIENTE HACER AVISO</v>
      </c>
      <c r="BO2172" s="54" t="str">
        <f t="shared" ca="1" si="415"/>
        <v>EN TRÁMITE NOTIF. POR AVISO</v>
      </c>
      <c r="BP2172" s="37"/>
      <c r="BQ2172" s="53" t="str">
        <f>IF(BP2172="","",WORKDAY(BP2172,5,FESTIVOS_CO!A:A))</f>
        <v/>
      </c>
      <c r="BR2172" s="37"/>
      <c r="BS2172" s="36"/>
      <c r="BT2172" s="38"/>
      <c r="BU2172" s="58" t="e">
        <f>VLOOKUP(BT2172,Hoja2!$C:$D,2,0)</f>
        <v>#N/A</v>
      </c>
      <c r="BV2172" s="80" t="str">
        <f>IF(
AND(AO2172="",BD2172="",BQ2172=""),
"EN PROCESO NOTIFICACION / COMUNICACION",
IF(
BT2172="",
"NO APLICA",
IF(
BU2172=60,
IF(AO2172&lt;&gt;"",AO2172,IF(BD2172&lt;&gt;"",BD2172,BQ2172))+60,
WORKDAY(
IF(AO2172&lt;&gt;"",AO2172,IF(BD2172&lt;&gt;"",BD2172,BQ2172)),
BU2172,
FESTIVOS_CO!A:A
)
)
))</f>
        <v>EN PROCESO NOTIFICACION / COMUNICACION</v>
      </c>
      <c r="BW2172" s="44"/>
      <c r="BX2172" s="53"/>
      <c r="BY2172" s="45"/>
      <c r="BZ2172" s="37"/>
      <c r="CA2172" s="54" t="str">
        <f t="shared" si="416"/>
        <v>PENDIENTE EJECUTORIA</v>
      </c>
      <c r="CB2172" s="59" t="str">
        <f t="shared" si="413"/>
        <v/>
      </c>
      <c r="CC2172" s="36"/>
      <c r="CD2172" s="40"/>
      <c r="CE2172" s="46"/>
      <c r="CF2172" s="40"/>
      <c r="CG2172" s="40"/>
      <c r="CH2172" s="40"/>
      <c r="CI2172" s="36"/>
      <c r="CJ2172" s="47"/>
      <c r="CK2172" s="40"/>
      <c r="CL2172" s="40"/>
      <c r="CM2172" s="40"/>
      <c r="CN2172" s="40"/>
    </row>
    <row r="2173" spans="1:92" ht="42.75" hidden="1">
      <c r="A2173" s="49" t="str">
        <f t="shared" si="417"/>
        <v>SIN GESTIÓN</v>
      </c>
      <c r="B2173" s="58"/>
      <c r="C2173" s="37"/>
      <c r="D2173" s="37"/>
      <c r="E2173" s="49" t="str">
        <f t="shared" si="418"/>
        <v>PENDIENTE NOTIFICACIÓN</v>
      </c>
      <c r="F2173" s="141" t="str">
        <f t="shared" si="419"/>
        <v>PENDIENTE NOTIFICACIÓN</v>
      </c>
      <c r="G2173" s="49" t="str">
        <f t="shared" si="420"/>
        <v/>
      </c>
      <c r="H2173" s="51" t="str">
        <f ca="1">IF(
L2173="",
"",
IF(
NETWORKDAYS(L2173,IF(M2173&lt;&gt;"",M2173,TODAY()),FESTIVOS_CO!A:A)&gt;2,
"VENCIDO",
IF(
NETWORKDAYS(L2173,IF(M2173&lt;&gt;"",M2173,TODAY()),FESTIVOS_CO!A:A)=2,
"ALERTA",
"A TIEMPO"
)))</f>
        <v/>
      </c>
      <c r="I2173" s="40"/>
      <c r="J2173" s="36"/>
      <c r="K2173" s="37"/>
      <c r="L2173" s="50"/>
      <c r="M2173" s="37"/>
      <c r="N2173" s="52"/>
      <c r="O2173" s="52"/>
      <c r="P2173" s="36"/>
      <c r="Q2173" s="36"/>
      <c r="R2173" s="40"/>
      <c r="S2173" s="36"/>
      <c r="T2173" s="40"/>
      <c r="U2173" s="40"/>
      <c r="V2173" s="81"/>
      <c r="W2173" s="40"/>
      <c r="X2173" s="40"/>
      <c r="Y2173" s="40"/>
      <c r="Z2173" s="38" t="str">
        <f>IFERROR(VLOOKUP(Y2173,DIRECTORIO!A:B,2,FALSE),"")</f>
        <v/>
      </c>
      <c r="AA2173" s="40"/>
      <c r="AB2173" s="40"/>
      <c r="AC2173" s="40"/>
      <c r="AD2173" s="40"/>
      <c r="AE2173" s="40"/>
      <c r="AF2173" s="40"/>
      <c r="AG2173" s="41" t="s">
        <v>109</v>
      </c>
      <c r="AH2173" s="42"/>
      <c r="AI2173" s="54" t="str">
        <f t="shared" ca="1" si="421"/>
        <v>PENDIENTE NOTIFICACIÓN ELECTRÓNICA</v>
      </c>
      <c r="AJ2173" s="37"/>
      <c r="AK2173" s="37"/>
      <c r="AL2173" s="37"/>
      <c r="AM2173" s="53" t="str">
        <f>IF(AK2173="","",WORKDAY(AK2173,5,FESTIVOS_CO!A:A))</f>
        <v/>
      </c>
      <c r="AN2173" s="37"/>
      <c r="AO2173" s="37"/>
      <c r="AP2173" s="54" t="str">
        <f t="shared" ca="1" si="414"/>
        <v>NO APLICA</v>
      </c>
      <c r="AQ2173" s="36"/>
      <c r="AR2173" s="43"/>
      <c r="AS2173" s="37"/>
      <c r="AT2173" s="36"/>
      <c r="AU2173" s="37"/>
      <c r="AV2173" s="36"/>
      <c r="AW2173" s="36"/>
      <c r="AX2173" s="37"/>
      <c r="AY2173" s="140" t="str">
        <f>IF(AU2173="","",WORKDAY(AU2173,5,FESTIVOS_CO!A:A))</f>
        <v/>
      </c>
      <c r="AZ2173" s="54" t="str">
        <f t="shared" ca="1" si="411"/>
        <v>NO APLICA</v>
      </c>
      <c r="BA2173" s="55" t="str">
        <f>IF(AX2173="","",WORKDAY(AX2173,5,FESTIVOS_CO!A:A))</f>
        <v/>
      </c>
      <c r="BB2173" s="39"/>
      <c r="BC2173" s="40"/>
      <c r="BD2173" s="40"/>
      <c r="BE2173" s="56" t="str">
        <f t="shared" ca="1" si="412"/>
        <v>NO APLICA</v>
      </c>
      <c r="BF2173" s="37"/>
      <c r="BG2173" s="45"/>
      <c r="BH2173" s="37"/>
      <c r="BI2173" s="36"/>
      <c r="BJ2173" s="37"/>
      <c r="BK2173" s="36"/>
      <c r="BL2173" s="36"/>
      <c r="BM2173" s="53" t="str">
        <f>IF(BJ2173="","",WORKDAY(BJ2173,5,FESTIVOS_CO!A:A))</f>
        <v/>
      </c>
      <c r="BN2173" s="57" t="str">
        <f t="shared" ca="1" si="422"/>
        <v>PENDIENTE HACER AVISO</v>
      </c>
      <c r="BO2173" s="54" t="str">
        <f t="shared" ca="1" si="415"/>
        <v>EN TRÁMITE NOTIF. POR AVISO</v>
      </c>
      <c r="BP2173" s="37"/>
      <c r="BQ2173" s="53" t="str">
        <f>IF(BP2173="","",WORKDAY(BP2173,5,FESTIVOS_CO!A:A))</f>
        <v/>
      </c>
      <c r="BR2173" s="37"/>
      <c r="BS2173" s="36"/>
      <c r="BT2173" s="38"/>
      <c r="BU2173" s="58" t="e">
        <f>VLOOKUP(BT2173,Hoja2!$C:$D,2,0)</f>
        <v>#N/A</v>
      </c>
      <c r="BV2173" s="80" t="str">
        <f>IF(
AND(AO2173="",BD2173="",BQ2173=""),
"EN PROCESO NOTIFICACION / COMUNICACION",
IF(
BT2173="",
"NO APLICA",
IF(
BU2173=60,
IF(AO2173&lt;&gt;"",AO2173,IF(BD2173&lt;&gt;"",BD2173,BQ2173))+60,
WORKDAY(
IF(AO2173&lt;&gt;"",AO2173,IF(BD2173&lt;&gt;"",BD2173,BQ2173)),
BU2173,
FESTIVOS_CO!A:A
)
)
))</f>
        <v>EN PROCESO NOTIFICACION / COMUNICACION</v>
      </c>
      <c r="BW2173" s="44"/>
      <c r="BX2173" s="53"/>
      <c r="BY2173" s="45"/>
      <c r="BZ2173" s="37"/>
      <c r="CA2173" s="54" t="str">
        <f t="shared" si="416"/>
        <v>PENDIENTE EJECUTORIA</v>
      </c>
      <c r="CB2173" s="59" t="str">
        <f t="shared" si="413"/>
        <v/>
      </c>
      <c r="CC2173" s="36"/>
      <c r="CD2173" s="40"/>
      <c r="CE2173" s="46"/>
      <c r="CF2173" s="40"/>
      <c r="CG2173" s="40"/>
      <c r="CH2173" s="40"/>
      <c r="CI2173" s="36"/>
      <c r="CJ2173" s="47"/>
      <c r="CK2173" s="40"/>
      <c r="CL2173" s="40"/>
      <c r="CM2173" s="40"/>
      <c r="CN2173" s="40"/>
    </row>
    <row r="2174" spans="1:92" ht="42.75" hidden="1">
      <c r="A2174" s="49" t="str">
        <f t="shared" si="417"/>
        <v>SIN GESTIÓN</v>
      </c>
      <c r="B2174" s="58"/>
      <c r="C2174" s="37"/>
      <c r="D2174" s="37"/>
      <c r="E2174" s="49" t="str">
        <f t="shared" si="418"/>
        <v>PENDIENTE NOTIFICACIÓN</v>
      </c>
      <c r="F2174" s="141" t="str">
        <f t="shared" si="419"/>
        <v>PENDIENTE NOTIFICACIÓN</v>
      </c>
      <c r="G2174" s="49" t="str">
        <f t="shared" si="420"/>
        <v/>
      </c>
      <c r="H2174" s="51" t="str">
        <f ca="1">IF(
L2174="",
"",
IF(
NETWORKDAYS(L2174,IF(M2174&lt;&gt;"",M2174,TODAY()),FESTIVOS_CO!A:A)&gt;2,
"VENCIDO",
IF(
NETWORKDAYS(L2174,IF(M2174&lt;&gt;"",M2174,TODAY()),FESTIVOS_CO!A:A)=2,
"ALERTA",
"A TIEMPO"
)))</f>
        <v/>
      </c>
      <c r="I2174" s="40"/>
      <c r="J2174" s="36"/>
      <c r="K2174" s="37"/>
      <c r="L2174" s="50"/>
      <c r="M2174" s="37"/>
      <c r="N2174" s="52"/>
      <c r="O2174" s="52"/>
      <c r="P2174" s="36"/>
      <c r="Q2174" s="36"/>
      <c r="R2174" s="40"/>
      <c r="S2174" s="36"/>
      <c r="T2174" s="40"/>
      <c r="U2174" s="40"/>
      <c r="V2174" s="81"/>
      <c r="W2174" s="40"/>
      <c r="X2174" s="40"/>
      <c r="Y2174" s="40"/>
      <c r="Z2174" s="38" t="str">
        <f>IFERROR(VLOOKUP(Y2174,DIRECTORIO!A:B,2,FALSE),"")</f>
        <v/>
      </c>
      <c r="AA2174" s="40"/>
      <c r="AB2174" s="40"/>
      <c r="AC2174" s="40"/>
      <c r="AD2174" s="40"/>
      <c r="AE2174" s="40"/>
      <c r="AF2174" s="40"/>
      <c r="AG2174" s="41" t="s">
        <v>109</v>
      </c>
      <c r="AH2174" s="42"/>
      <c r="AI2174" s="54" t="str">
        <f t="shared" ca="1" si="421"/>
        <v>PENDIENTE NOTIFICACIÓN ELECTRÓNICA</v>
      </c>
      <c r="AJ2174" s="37"/>
      <c r="AK2174" s="37"/>
      <c r="AL2174" s="37"/>
      <c r="AM2174" s="53" t="str">
        <f>IF(AK2174="","",WORKDAY(AK2174,5,FESTIVOS_CO!A:A))</f>
        <v/>
      </c>
      <c r="AN2174" s="37"/>
      <c r="AO2174" s="37"/>
      <c r="AP2174" s="54" t="str">
        <f t="shared" ca="1" si="414"/>
        <v>NO APLICA</v>
      </c>
      <c r="AQ2174" s="36"/>
      <c r="AR2174" s="43"/>
      <c r="AS2174" s="37"/>
      <c r="AT2174" s="36"/>
      <c r="AU2174" s="37"/>
      <c r="AV2174" s="36"/>
      <c r="AW2174" s="36"/>
      <c r="AX2174" s="37"/>
      <c r="AY2174" s="140" t="str">
        <f>IF(AU2174="","",WORKDAY(AU2174,5,FESTIVOS_CO!A:A))</f>
        <v/>
      </c>
      <c r="AZ2174" s="54" t="str">
        <f t="shared" ca="1" si="411"/>
        <v>NO APLICA</v>
      </c>
      <c r="BA2174" s="55" t="str">
        <f>IF(AX2174="","",WORKDAY(AX2174,5,FESTIVOS_CO!A:A))</f>
        <v/>
      </c>
      <c r="BB2174" s="39"/>
      <c r="BC2174" s="40"/>
      <c r="BD2174" s="40"/>
      <c r="BE2174" s="56" t="str">
        <f t="shared" ca="1" si="412"/>
        <v>NO APLICA</v>
      </c>
      <c r="BF2174" s="37"/>
      <c r="BG2174" s="45"/>
      <c r="BH2174" s="37"/>
      <c r="BI2174" s="36"/>
      <c r="BJ2174" s="37"/>
      <c r="BK2174" s="36"/>
      <c r="BL2174" s="36"/>
      <c r="BM2174" s="53" t="str">
        <f>IF(BJ2174="","",WORKDAY(BJ2174,5,FESTIVOS_CO!A:A))</f>
        <v/>
      </c>
      <c r="BN2174" s="57" t="str">
        <f t="shared" ca="1" si="422"/>
        <v>PENDIENTE HACER AVISO</v>
      </c>
      <c r="BO2174" s="54" t="str">
        <f t="shared" ca="1" si="415"/>
        <v>EN TRÁMITE NOTIF. POR AVISO</v>
      </c>
      <c r="BP2174" s="37"/>
      <c r="BQ2174" s="53" t="str">
        <f>IF(BP2174="","",WORKDAY(BP2174,5,FESTIVOS_CO!A:A))</f>
        <v/>
      </c>
      <c r="BR2174" s="37"/>
      <c r="BS2174" s="36"/>
      <c r="BT2174" s="38"/>
      <c r="BU2174" s="58" t="e">
        <f>VLOOKUP(BT2174,Hoja2!$C:$D,2,0)</f>
        <v>#N/A</v>
      </c>
      <c r="BV2174" s="80" t="str">
        <f>IF(
AND(AO2174="",BD2174="",BQ2174=""),
"EN PROCESO NOTIFICACION / COMUNICACION",
IF(
BT2174="",
"NO APLICA",
IF(
BU2174=60,
IF(AO2174&lt;&gt;"",AO2174,IF(BD2174&lt;&gt;"",BD2174,BQ2174))+60,
WORKDAY(
IF(AO2174&lt;&gt;"",AO2174,IF(BD2174&lt;&gt;"",BD2174,BQ2174)),
BU2174,
FESTIVOS_CO!A:A
)
)
))</f>
        <v>EN PROCESO NOTIFICACION / COMUNICACION</v>
      </c>
      <c r="BW2174" s="44"/>
      <c r="BX2174" s="53"/>
      <c r="BY2174" s="45"/>
      <c r="BZ2174" s="37"/>
      <c r="CA2174" s="54" t="str">
        <f t="shared" si="416"/>
        <v>PENDIENTE EJECUTORIA</v>
      </c>
      <c r="CB2174" s="59" t="str">
        <f t="shared" si="413"/>
        <v/>
      </c>
      <c r="CC2174" s="36"/>
      <c r="CD2174" s="40"/>
      <c r="CE2174" s="46"/>
      <c r="CF2174" s="40"/>
      <c r="CG2174" s="40"/>
      <c r="CH2174" s="40"/>
      <c r="CI2174" s="36"/>
      <c r="CJ2174" s="47"/>
      <c r="CK2174" s="40"/>
      <c r="CL2174" s="40"/>
      <c r="CM2174" s="40"/>
      <c r="CN2174" s="40"/>
    </row>
    <row r="2175" spans="1:92" ht="42.75" hidden="1">
      <c r="A2175" s="49" t="str">
        <f t="shared" si="417"/>
        <v>SIN GESTIÓN</v>
      </c>
      <c r="B2175" s="58"/>
      <c r="C2175" s="37"/>
      <c r="D2175" s="37"/>
      <c r="E2175" s="49" t="str">
        <f t="shared" si="418"/>
        <v>PENDIENTE NOTIFICACIÓN</v>
      </c>
      <c r="F2175" s="141" t="str">
        <f t="shared" si="419"/>
        <v>PENDIENTE NOTIFICACIÓN</v>
      </c>
      <c r="G2175" s="49" t="str">
        <f t="shared" si="420"/>
        <v/>
      </c>
      <c r="H2175" s="51" t="str">
        <f ca="1">IF(
L2175="",
"",
IF(
NETWORKDAYS(L2175,IF(M2175&lt;&gt;"",M2175,TODAY()),FESTIVOS_CO!A:A)&gt;2,
"VENCIDO",
IF(
NETWORKDAYS(L2175,IF(M2175&lt;&gt;"",M2175,TODAY()),FESTIVOS_CO!A:A)=2,
"ALERTA",
"A TIEMPO"
)))</f>
        <v/>
      </c>
      <c r="I2175" s="40"/>
      <c r="J2175" s="36"/>
      <c r="K2175" s="37"/>
      <c r="L2175" s="50"/>
      <c r="M2175" s="37"/>
      <c r="N2175" s="52"/>
      <c r="O2175" s="52"/>
      <c r="P2175" s="36"/>
      <c r="Q2175" s="36"/>
      <c r="R2175" s="40"/>
      <c r="S2175" s="36"/>
      <c r="T2175" s="40"/>
      <c r="U2175" s="40"/>
      <c r="V2175" s="81"/>
      <c r="W2175" s="40"/>
      <c r="X2175" s="40"/>
      <c r="Y2175" s="40"/>
      <c r="Z2175" s="38" t="str">
        <f>IFERROR(VLOOKUP(Y2175,DIRECTORIO!A:B,2,FALSE),"")</f>
        <v/>
      </c>
      <c r="AA2175" s="40"/>
      <c r="AB2175" s="40"/>
      <c r="AC2175" s="40"/>
      <c r="AD2175" s="40"/>
      <c r="AE2175" s="40"/>
      <c r="AF2175" s="40"/>
      <c r="AG2175" s="41" t="s">
        <v>109</v>
      </c>
      <c r="AH2175" s="42"/>
      <c r="AI2175" s="54" t="str">
        <f t="shared" ca="1" si="421"/>
        <v>PENDIENTE NOTIFICACIÓN ELECTRÓNICA</v>
      </c>
      <c r="AJ2175" s="37"/>
      <c r="AK2175" s="37"/>
      <c r="AL2175" s="37"/>
      <c r="AM2175" s="53" t="str">
        <f>IF(AK2175="","",WORKDAY(AK2175,5,FESTIVOS_CO!A:A))</f>
        <v/>
      </c>
      <c r="AN2175" s="37"/>
      <c r="AO2175" s="37"/>
      <c r="AP2175" s="54" t="str">
        <f t="shared" ca="1" si="414"/>
        <v>NO APLICA</v>
      </c>
      <c r="AQ2175" s="36"/>
      <c r="AR2175" s="43"/>
      <c r="AS2175" s="37"/>
      <c r="AT2175" s="36"/>
      <c r="AU2175" s="37"/>
      <c r="AV2175" s="36"/>
      <c r="AW2175" s="36"/>
      <c r="AX2175" s="37"/>
      <c r="AY2175" s="140" t="str">
        <f>IF(AU2175="","",WORKDAY(AU2175,5,FESTIVOS_CO!A:A))</f>
        <v/>
      </c>
      <c r="AZ2175" s="54" t="str">
        <f t="shared" ca="1" si="411"/>
        <v>NO APLICA</v>
      </c>
      <c r="BA2175" s="55" t="str">
        <f>IF(AX2175="","",WORKDAY(AX2175,5,FESTIVOS_CO!A:A))</f>
        <v/>
      </c>
      <c r="BB2175" s="39"/>
      <c r="BC2175" s="40"/>
      <c r="BD2175" s="40"/>
      <c r="BE2175" s="56" t="str">
        <f t="shared" ca="1" si="412"/>
        <v>NO APLICA</v>
      </c>
      <c r="BF2175" s="37"/>
      <c r="BG2175" s="45"/>
      <c r="BH2175" s="37"/>
      <c r="BI2175" s="36"/>
      <c r="BJ2175" s="37"/>
      <c r="BK2175" s="36"/>
      <c r="BL2175" s="36"/>
      <c r="BM2175" s="53" t="str">
        <f>IF(BJ2175="","",WORKDAY(BJ2175,5,FESTIVOS_CO!A:A))</f>
        <v/>
      </c>
      <c r="BN2175" s="57" t="str">
        <f t="shared" ca="1" si="422"/>
        <v>PENDIENTE HACER AVISO</v>
      </c>
      <c r="BO2175" s="54" t="str">
        <f t="shared" ca="1" si="415"/>
        <v>EN TRÁMITE NOTIF. POR AVISO</v>
      </c>
      <c r="BP2175" s="37"/>
      <c r="BQ2175" s="53" t="str">
        <f>IF(BP2175="","",WORKDAY(BP2175,5,FESTIVOS_CO!A:A))</f>
        <v/>
      </c>
      <c r="BR2175" s="37"/>
      <c r="BS2175" s="36"/>
      <c r="BT2175" s="38"/>
      <c r="BU2175" s="58" t="e">
        <f>VLOOKUP(BT2175,Hoja2!$C:$D,2,0)</f>
        <v>#N/A</v>
      </c>
      <c r="BV2175" s="80" t="str">
        <f>IF(
AND(AO2175="",BD2175="",BQ2175=""),
"EN PROCESO NOTIFICACION / COMUNICACION",
IF(
BT2175="",
"NO APLICA",
IF(
BU2175=60,
IF(AO2175&lt;&gt;"",AO2175,IF(BD2175&lt;&gt;"",BD2175,BQ2175))+60,
WORKDAY(
IF(AO2175&lt;&gt;"",AO2175,IF(BD2175&lt;&gt;"",BD2175,BQ2175)),
BU2175,
FESTIVOS_CO!A:A
)
)
))</f>
        <v>EN PROCESO NOTIFICACION / COMUNICACION</v>
      </c>
      <c r="BW2175" s="44"/>
      <c r="BX2175" s="53"/>
      <c r="BY2175" s="45"/>
      <c r="BZ2175" s="37"/>
      <c r="CA2175" s="54" t="str">
        <f t="shared" si="416"/>
        <v>PENDIENTE EJECUTORIA</v>
      </c>
      <c r="CB2175" s="59" t="str">
        <f t="shared" si="413"/>
        <v/>
      </c>
      <c r="CC2175" s="36"/>
      <c r="CD2175" s="40"/>
      <c r="CE2175" s="46"/>
      <c r="CF2175" s="40"/>
      <c r="CG2175" s="40"/>
      <c r="CH2175" s="40"/>
      <c r="CI2175" s="36"/>
      <c r="CJ2175" s="47"/>
      <c r="CK2175" s="40"/>
      <c r="CL2175" s="40"/>
      <c r="CM2175" s="40"/>
      <c r="CN2175" s="40"/>
    </row>
    <row r="2176" spans="1:92" ht="42.75" hidden="1">
      <c r="A2176" s="49" t="str">
        <f t="shared" si="417"/>
        <v>SIN GESTIÓN</v>
      </c>
      <c r="B2176" s="58"/>
      <c r="C2176" s="37"/>
      <c r="D2176" s="37"/>
      <c r="E2176" s="49" t="str">
        <f t="shared" si="418"/>
        <v>PENDIENTE NOTIFICACIÓN</v>
      </c>
      <c r="F2176" s="141" t="str">
        <f t="shared" si="419"/>
        <v>PENDIENTE NOTIFICACIÓN</v>
      </c>
      <c r="G2176" s="49" t="str">
        <f t="shared" si="420"/>
        <v/>
      </c>
      <c r="H2176" s="51" t="str">
        <f ca="1">IF(
L2176="",
"",
IF(
NETWORKDAYS(L2176,IF(M2176&lt;&gt;"",M2176,TODAY()),FESTIVOS_CO!A:A)&gt;2,
"VENCIDO",
IF(
NETWORKDAYS(L2176,IF(M2176&lt;&gt;"",M2176,TODAY()),FESTIVOS_CO!A:A)=2,
"ALERTA",
"A TIEMPO"
)))</f>
        <v/>
      </c>
      <c r="I2176" s="40"/>
      <c r="J2176" s="36"/>
      <c r="K2176" s="37"/>
      <c r="L2176" s="50"/>
      <c r="M2176" s="37"/>
      <c r="N2176" s="52"/>
      <c r="O2176" s="52"/>
      <c r="P2176" s="36"/>
      <c r="Q2176" s="36"/>
      <c r="R2176" s="40"/>
      <c r="S2176" s="36"/>
      <c r="T2176" s="40"/>
      <c r="U2176" s="40"/>
      <c r="V2176" s="81"/>
      <c r="W2176" s="40"/>
      <c r="X2176" s="40"/>
      <c r="Y2176" s="40"/>
      <c r="Z2176" s="38" t="str">
        <f>IFERROR(VLOOKUP(Y2176,DIRECTORIO!A:B,2,FALSE),"")</f>
        <v/>
      </c>
      <c r="AA2176" s="40"/>
      <c r="AB2176" s="40"/>
      <c r="AC2176" s="40"/>
      <c r="AD2176" s="40"/>
      <c r="AE2176" s="40"/>
      <c r="AF2176" s="40"/>
      <c r="AG2176" s="41" t="s">
        <v>109</v>
      </c>
      <c r="AH2176" s="42"/>
      <c r="AI2176" s="54" t="str">
        <f t="shared" ca="1" si="421"/>
        <v>PENDIENTE NOTIFICACIÓN ELECTRÓNICA</v>
      </c>
      <c r="AJ2176" s="37"/>
      <c r="AK2176" s="37"/>
      <c r="AL2176" s="37"/>
      <c r="AM2176" s="53" t="str">
        <f>IF(AK2176="","",WORKDAY(AK2176,5,FESTIVOS_CO!A:A))</f>
        <v/>
      </c>
      <c r="AN2176" s="37"/>
      <c r="AO2176" s="37"/>
      <c r="AP2176" s="54" t="str">
        <f t="shared" ca="1" si="414"/>
        <v>NO APLICA</v>
      </c>
      <c r="AQ2176" s="36"/>
      <c r="AR2176" s="43"/>
      <c r="AS2176" s="37"/>
      <c r="AT2176" s="36"/>
      <c r="AU2176" s="37"/>
      <c r="AV2176" s="36"/>
      <c r="AW2176" s="36"/>
      <c r="AX2176" s="37"/>
      <c r="AY2176" s="140" t="str">
        <f>IF(AU2176="","",WORKDAY(AU2176,5,FESTIVOS_CO!A:A))</f>
        <v/>
      </c>
      <c r="AZ2176" s="54" t="str">
        <f t="shared" ca="1" si="411"/>
        <v>NO APLICA</v>
      </c>
      <c r="BA2176" s="55" t="str">
        <f>IF(AX2176="","",WORKDAY(AX2176,5,FESTIVOS_CO!A:A))</f>
        <v/>
      </c>
      <c r="BB2176" s="39"/>
      <c r="BC2176" s="40"/>
      <c r="BD2176" s="40"/>
      <c r="BE2176" s="56" t="str">
        <f t="shared" ca="1" si="412"/>
        <v>NO APLICA</v>
      </c>
      <c r="BF2176" s="37"/>
      <c r="BG2176" s="45"/>
      <c r="BH2176" s="37"/>
      <c r="BI2176" s="36"/>
      <c r="BJ2176" s="37"/>
      <c r="BK2176" s="36"/>
      <c r="BL2176" s="36"/>
      <c r="BM2176" s="53" t="str">
        <f>IF(BJ2176="","",WORKDAY(BJ2176,5,FESTIVOS_CO!A:A))</f>
        <v/>
      </c>
      <c r="BN2176" s="57" t="str">
        <f t="shared" ca="1" si="422"/>
        <v>PENDIENTE HACER AVISO</v>
      </c>
      <c r="BO2176" s="54" t="str">
        <f t="shared" ca="1" si="415"/>
        <v>EN TRÁMITE NOTIF. POR AVISO</v>
      </c>
      <c r="BP2176" s="37"/>
      <c r="BQ2176" s="53" t="str">
        <f>IF(BP2176="","",WORKDAY(BP2176,5,FESTIVOS_CO!A:A))</f>
        <v/>
      </c>
      <c r="BR2176" s="37"/>
      <c r="BS2176" s="36"/>
      <c r="BT2176" s="38"/>
      <c r="BU2176" s="58" t="e">
        <f>VLOOKUP(BT2176,Hoja2!$C:$D,2,0)</f>
        <v>#N/A</v>
      </c>
      <c r="BV2176" s="80" t="str">
        <f>IF(
AND(AO2176="",BD2176="",BQ2176=""),
"EN PROCESO NOTIFICACION / COMUNICACION",
IF(
BT2176="",
"NO APLICA",
IF(
BU2176=60,
IF(AO2176&lt;&gt;"",AO2176,IF(BD2176&lt;&gt;"",BD2176,BQ2176))+60,
WORKDAY(
IF(AO2176&lt;&gt;"",AO2176,IF(BD2176&lt;&gt;"",BD2176,BQ2176)),
BU2176,
FESTIVOS_CO!A:A
)
)
))</f>
        <v>EN PROCESO NOTIFICACION / COMUNICACION</v>
      </c>
      <c r="BW2176" s="44"/>
      <c r="BX2176" s="53"/>
      <c r="BY2176" s="45"/>
      <c r="BZ2176" s="37"/>
      <c r="CA2176" s="54" t="str">
        <f t="shared" si="416"/>
        <v>PENDIENTE EJECUTORIA</v>
      </c>
      <c r="CB2176" s="59" t="str">
        <f t="shared" si="413"/>
        <v/>
      </c>
      <c r="CC2176" s="36"/>
      <c r="CD2176" s="40"/>
      <c r="CE2176" s="46"/>
      <c r="CF2176" s="40"/>
      <c r="CG2176" s="40"/>
      <c r="CH2176" s="40"/>
      <c r="CI2176" s="36"/>
      <c r="CJ2176" s="47"/>
      <c r="CK2176" s="40"/>
      <c r="CL2176" s="40"/>
      <c r="CM2176" s="40"/>
      <c r="CN2176" s="40"/>
    </row>
    <row r="2177" spans="1:92" ht="42.75" hidden="1">
      <c r="A2177" s="49" t="str">
        <f t="shared" si="417"/>
        <v>SIN GESTIÓN</v>
      </c>
      <c r="B2177" s="58"/>
      <c r="C2177" s="37"/>
      <c r="D2177" s="37"/>
      <c r="E2177" s="49" t="str">
        <f t="shared" si="418"/>
        <v>PENDIENTE NOTIFICACIÓN</v>
      </c>
      <c r="F2177" s="141" t="str">
        <f t="shared" si="419"/>
        <v>PENDIENTE NOTIFICACIÓN</v>
      </c>
      <c r="G2177" s="49" t="str">
        <f t="shared" si="420"/>
        <v/>
      </c>
      <c r="H2177" s="51" t="str">
        <f ca="1">IF(
L2177="",
"",
IF(
NETWORKDAYS(L2177,IF(M2177&lt;&gt;"",M2177,TODAY()),FESTIVOS_CO!A:A)&gt;2,
"VENCIDO",
IF(
NETWORKDAYS(L2177,IF(M2177&lt;&gt;"",M2177,TODAY()),FESTIVOS_CO!A:A)=2,
"ALERTA",
"A TIEMPO"
)))</f>
        <v/>
      </c>
      <c r="I2177" s="40"/>
      <c r="J2177" s="36"/>
      <c r="K2177" s="37"/>
      <c r="L2177" s="50"/>
      <c r="M2177" s="37"/>
      <c r="N2177" s="52"/>
      <c r="O2177" s="52"/>
      <c r="P2177" s="36"/>
      <c r="Q2177" s="36"/>
      <c r="R2177" s="40"/>
      <c r="S2177" s="36"/>
      <c r="T2177" s="40"/>
      <c r="U2177" s="40"/>
      <c r="V2177" s="81"/>
      <c r="W2177" s="40"/>
      <c r="X2177" s="40"/>
      <c r="Y2177" s="40"/>
      <c r="Z2177" s="38" t="str">
        <f>IFERROR(VLOOKUP(Y2177,DIRECTORIO!A:B,2,FALSE),"")</f>
        <v/>
      </c>
      <c r="AA2177" s="40"/>
      <c r="AB2177" s="40"/>
      <c r="AC2177" s="40"/>
      <c r="AD2177" s="40"/>
      <c r="AE2177" s="40"/>
      <c r="AF2177" s="40"/>
      <c r="AG2177" s="41" t="s">
        <v>109</v>
      </c>
      <c r="AH2177" s="42"/>
      <c r="AI2177" s="54" t="str">
        <f t="shared" ca="1" si="421"/>
        <v>PENDIENTE NOTIFICACIÓN ELECTRÓNICA</v>
      </c>
      <c r="AJ2177" s="37"/>
      <c r="AK2177" s="37"/>
      <c r="AL2177" s="37"/>
      <c r="AM2177" s="53" t="str">
        <f>IF(AK2177="","",WORKDAY(AK2177,5,FESTIVOS_CO!A:A))</f>
        <v/>
      </c>
      <c r="AN2177" s="37"/>
      <c r="AO2177" s="37"/>
      <c r="AP2177" s="54" t="str">
        <f t="shared" ca="1" si="414"/>
        <v>NO APLICA</v>
      </c>
      <c r="AQ2177" s="36"/>
      <c r="AR2177" s="43"/>
      <c r="AS2177" s="37"/>
      <c r="AT2177" s="36"/>
      <c r="AU2177" s="37"/>
      <c r="AV2177" s="36"/>
      <c r="AW2177" s="36"/>
      <c r="AX2177" s="37"/>
      <c r="AY2177" s="140" t="str">
        <f>IF(AU2177="","",WORKDAY(AU2177,5,FESTIVOS_CO!A:A))</f>
        <v/>
      </c>
      <c r="AZ2177" s="54" t="str">
        <f t="shared" ca="1" si="411"/>
        <v>NO APLICA</v>
      </c>
      <c r="BA2177" s="55" t="str">
        <f>IF(AX2177="","",WORKDAY(AX2177,5,FESTIVOS_CO!A:A))</f>
        <v/>
      </c>
      <c r="BB2177" s="39"/>
      <c r="BC2177" s="40"/>
      <c r="BD2177" s="40"/>
      <c r="BE2177" s="56" t="str">
        <f t="shared" ca="1" si="412"/>
        <v>NO APLICA</v>
      </c>
      <c r="BF2177" s="37"/>
      <c r="BG2177" s="45"/>
      <c r="BH2177" s="37"/>
      <c r="BI2177" s="36"/>
      <c r="BJ2177" s="37"/>
      <c r="BK2177" s="36"/>
      <c r="BL2177" s="36"/>
      <c r="BM2177" s="53" t="str">
        <f>IF(BJ2177="","",WORKDAY(BJ2177,5,FESTIVOS_CO!A:A))</f>
        <v/>
      </c>
      <c r="BN2177" s="57" t="str">
        <f t="shared" ca="1" si="422"/>
        <v>PENDIENTE HACER AVISO</v>
      </c>
      <c r="BO2177" s="54" t="str">
        <f t="shared" ca="1" si="415"/>
        <v>EN TRÁMITE NOTIF. POR AVISO</v>
      </c>
      <c r="BP2177" s="37"/>
      <c r="BQ2177" s="53" t="str">
        <f>IF(BP2177="","",WORKDAY(BP2177,5,FESTIVOS_CO!A:A))</f>
        <v/>
      </c>
      <c r="BR2177" s="37"/>
      <c r="BS2177" s="36"/>
      <c r="BT2177" s="38"/>
      <c r="BU2177" s="58" t="e">
        <f>VLOOKUP(BT2177,Hoja2!$C:$D,2,0)</f>
        <v>#N/A</v>
      </c>
      <c r="BV2177" s="80" t="str">
        <f>IF(
AND(AO2177="",BD2177="",BQ2177=""),
"EN PROCESO NOTIFICACION / COMUNICACION",
IF(
BT2177="",
"NO APLICA",
IF(
BU2177=60,
IF(AO2177&lt;&gt;"",AO2177,IF(BD2177&lt;&gt;"",BD2177,BQ2177))+60,
WORKDAY(
IF(AO2177&lt;&gt;"",AO2177,IF(BD2177&lt;&gt;"",BD2177,BQ2177)),
BU2177,
FESTIVOS_CO!A:A
)
)
))</f>
        <v>EN PROCESO NOTIFICACION / COMUNICACION</v>
      </c>
      <c r="BW2177" s="44"/>
      <c r="BX2177" s="53"/>
      <c r="BY2177" s="45"/>
      <c r="BZ2177" s="37"/>
      <c r="CA2177" s="54" t="str">
        <f t="shared" si="416"/>
        <v>PENDIENTE EJECUTORIA</v>
      </c>
      <c r="CB2177" s="59" t="str">
        <f t="shared" si="413"/>
        <v/>
      </c>
      <c r="CC2177" s="36"/>
      <c r="CD2177" s="40"/>
      <c r="CE2177" s="46"/>
      <c r="CF2177" s="40"/>
      <c r="CG2177" s="40"/>
      <c r="CH2177" s="40"/>
      <c r="CI2177" s="36"/>
      <c r="CJ2177" s="47"/>
      <c r="CK2177" s="40"/>
      <c r="CL2177" s="40"/>
      <c r="CM2177" s="40"/>
      <c r="CN2177" s="40"/>
    </row>
    <row r="2178" spans="1:92" ht="42.75" hidden="1">
      <c r="A2178" s="49" t="str">
        <f t="shared" si="417"/>
        <v>SIN GESTIÓN</v>
      </c>
      <c r="B2178" s="58"/>
      <c r="C2178" s="37"/>
      <c r="D2178" s="37"/>
      <c r="E2178" s="49" t="str">
        <f t="shared" si="418"/>
        <v>PENDIENTE NOTIFICACIÓN</v>
      </c>
      <c r="F2178" s="141" t="str">
        <f t="shared" si="419"/>
        <v>PENDIENTE NOTIFICACIÓN</v>
      </c>
      <c r="G2178" s="49" t="str">
        <f t="shared" si="420"/>
        <v/>
      </c>
      <c r="H2178" s="51" t="str">
        <f ca="1">IF(
L2178="",
"",
IF(
NETWORKDAYS(L2178,IF(M2178&lt;&gt;"",M2178,TODAY()),FESTIVOS_CO!A:A)&gt;2,
"VENCIDO",
IF(
NETWORKDAYS(L2178,IF(M2178&lt;&gt;"",M2178,TODAY()),FESTIVOS_CO!A:A)=2,
"ALERTA",
"A TIEMPO"
)))</f>
        <v/>
      </c>
      <c r="I2178" s="40"/>
      <c r="J2178" s="36"/>
      <c r="K2178" s="37"/>
      <c r="L2178" s="50"/>
      <c r="M2178" s="37"/>
      <c r="N2178" s="52"/>
      <c r="O2178" s="52"/>
      <c r="P2178" s="36"/>
      <c r="Q2178" s="36"/>
      <c r="R2178" s="40"/>
      <c r="S2178" s="36"/>
      <c r="T2178" s="40"/>
      <c r="U2178" s="40"/>
      <c r="V2178" s="81"/>
      <c r="W2178" s="40"/>
      <c r="X2178" s="40"/>
      <c r="Y2178" s="40"/>
      <c r="Z2178" s="38" t="str">
        <f>IFERROR(VLOOKUP(Y2178,DIRECTORIO!A:B,2,FALSE),"")</f>
        <v/>
      </c>
      <c r="AA2178" s="40"/>
      <c r="AB2178" s="40"/>
      <c r="AC2178" s="40"/>
      <c r="AD2178" s="40"/>
      <c r="AE2178" s="40"/>
      <c r="AF2178" s="40"/>
      <c r="AG2178" s="41" t="s">
        <v>109</v>
      </c>
      <c r="AH2178" s="42"/>
      <c r="AI2178" s="54" t="str">
        <f t="shared" ca="1" si="421"/>
        <v>PENDIENTE NOTIFICACIÓN ELECTRÓNICA</v>
      </c>
      <c r="AJ2178" s="37"/>
      <c r="AK2178" s="37"/>
      <c r="AL2178" s="37"/>
      <c r="AM2178" s="53" t="str">
        <f>IF(AK2178="","",WORKDAY(AK2178,5,FESTIVOS_CO!A:A))</f>
        <v/>
      </c>
      <c r="AN2178" s="37"/>
      <c r="AO2178" s="37"/>
      <c r="AP2178" s="54" t="str">
        <f t="shared" ca="1" si="414"/>
        <v>NO APLICA</v>
      </c>
      <c r="AQ2178" s="36"/>
      <c r="AR2178" s="43"/>
      <c r="AS2178" s="37"/>
      <c r="AT2178" s="36"/>
      <c r="AU2178" s="37"/>
      <c r="AV2178" s="36"/>
      <c r="AW2178" s="36"/>
      <c r="AX2178" s="37"/>
      <c r="AY2178" s="140" t="str">
        <f>IF(AU2178="","",WORKDAY(AU2178,5,FESTIVOS_CO!A:A))</f>
        <v/>
      </c>
      <c r="AZ2178" s="54" t="str">
        <f t="shared" ca="1" si="411"/>
        <v>NO APLICA</v>
      </c>
      <c r="BA2178" s="55" t="str">
        <f>IF(AX2178="","",WORKDAY(AX2178,5,FESTIVOS_CO!A:A))</f>
        <v/>
      </c>
      <c r="BB2178" s="39"/>
      <c r="BC2178" s="40"/>
      <c r="BD2178" s="40"/>
      <c r="BE2178" s="56" t="str">
        <f t="shared" ca="1" si="412"/>
        <v>NO APLICA</v>
      </c>
      <c r="BF2178" s="37"/>
      <c r="BG2178" s="45"/>
      <c r="BH2178" s="37"/>
      <c r="BI2178" s="36"/>
      <c r="BJ2178" s="37"/>
      <c r="BK2178" s="36"/>
      <c r="BL2178" s="36"/>
      <c r="BM2178" s="53" t="str">
        <f>IF(BJ2178="","",WORKDAY(BJ2178,5,FESTIVOS_CO!A:A))</f>
        <v/>
      </c>
      <c r="BN2178" s="57" t="str">
        <f t="shared" ca="1" si="422"/>
        <v>PENDIENTE HACER AVISO</v>
      </c>
      <c r="BO2178" s="54" t="str">
        <f t="shared" ca="1" si="415"/>
        <v>EN TRÁMITE NOTIF. POR AVISO</v>
      </c>
      <c r="BP2178" s="37"/>
      <c r="BQ2178" s="53" t="str">
        <f>IF(BP2178="","",WORKDAY(BP2178,5,FESTIVOS_CO!A:A))</f>
        <v/>
      </c>
      <c r="BR2178" s="37"/>
      <c r="BS2178" s="36"/>
      <c r="BT2178" s="38"/>
      <c r="BU2178" s="58" t="e">
        <f>VLOOKUP(BT2178,Hoja2!$C:$D,2,0)</f>
        <v>#N/A</v>
      </c>
      <c r="BV2178" s="80" t="str">
        <f>IF(
AND(AO2178="",BD2178="",BQ2178=""),
"EN PROCESO NOTIFICACION / COMUNICACION",
IF(
BT2178="",
"NO APLICA",
IF(
BU2178=60,
IF(AO2178&lt;&gt;"",AO2178,IF(BD2178&lt;&gt;"",BD2178,BQ2178))+60,
WORKDAY(
IF(AO2178&lt;&gt;"",AO2178,IF(BD2178&lt;&gt;"",BD2178,BQ2178)),
BU2178,
FESTIVOS_CO!A:A
)
)
))</f>
        <v>EN PROCESO NOTIFICACION / COMUNICACION</v>
      </c>
      <c r="BW2178" s="44"/>
      <c r="BX2178" s="53"/>
      <c r="BY2178" s="45"/>
      <c r="BZ2178" s="37"/>
      <c r="CA2178" s="54" t="str">
        <f t="shared" si="416"/>
        <v>PENDIENTE EJECUTORIA</v>
      </c>
      <c r="CB2178" s="59" t="str">
        <f t="shared" si="413"/>
        <v/>
      </c>
      <c r="CC2178" s="36"/>
      <c r="CD2178" s="40"/>
      <c r="CE2178" s="46"/>
      <c r="CF2178" s="40"/>
      <c r="CG2178" s="40"/>
      <c r="CH2178" s="40"/>
      <c r="CI2178" s="36"/>
      <c r="CJ2178" s="47"/>
      <c r="CK2178" s="40"/>
      <c r="CL2178" s="40"/>
      <c r="CM2178" s="40"/>
      <c r="CN2178" s="40"/>
    </row>
    <row r="2179" spans="1:92" ht="42.75" hidden="1">
      <c r="A2179" s="49" t="str">
        <f t="shared" si="417"/>
        <v>SIN GESTIÓN</v>
      </c>
      <c r="B2179" s="58"/>
      <c r="C2179" s="37"/>
      <c r="D2179" s="37"/>
      <c r="E2179" s="49" t="str">
        <f t="shared" si="418"/>
        <v>PENDIENTE NOTIFICACIÓN</v>
      </c>
      <c r="F2179" s="141" t="str">
        <f t="shared" si="419"/>
        <v>PENDIENTE NOTIFICACIÓN</v>
      </c>
      <c r="G2179" s="49" t="str">
        <f t="shared" si="420"/>
        <v/>
      </c>
      <c r="H2179" s="51" t="str">
        <f ca="1">IF(
L2179="",
"",
IF(
NETWORKDAYS(L2179,IF(M2179&lt;&gt;"",M2179,TODAY()),FESTIVOS_CO!A:A)&gt;2,
"VENCIDO",
IF(
NETWORKDAYS(L2179,IF(M2179&lt;&gt;"",M2179,TODAY()),FESTIVOS_CO!A:A)=2,
"ALERTA",
"A TIEMPO"
)))</f>
        <v/>
      </c>
      <c r="I2179" s="40"/>
      <c r="J2179" s="36"/>
      <c r="K2179" s="37"/>
      <c r="L2179" s="50"/>
      <c r="M2179" s="37"/>
      <c r="N2179" s="52"/>
      <c r="O2179" s="52"/>
      <c r="P2179" s="36"/>
      <c r="Q2179" s="36"/>
      <c r="R2179" s="40"/>
      <c r="S2179" s="36"/>
      <c r="T2179" s="40"/>
      <c r="U2179" s="40"/>
      <c r="V2179" s="81"/>
      <c r="W2179" s="40"/>
      <c r="X2179" s="40"/>
      <c r="Y2179" s="40"/>
      <c r="Z2179" s="38" t="str">
        <f>IFERROR(VLOOKUP(Y2179,DIRECTORIO!A:B,2,FALSE),"")</f>
        <v/>
      </c>
      <c r="AA2179" s="40"/>
      <c r="AB2179" s="40"/>
      <c r="AC2179" s="40"/>
      <c r="AD2179" s="40"/>
      <c r="AE2179" s="40"/>
      <c r="AF2179" s="40"/>
      <c r="AG2179" s="41" t="s">
        <v>109</v>
      </c>
      <c r="AH2179" s="42"/>
      <c r="AI2179" s="54" t="str">
        <f t="shared" ca="1" si="421"/>
        <v>PENDIENTE NOTIFICACIÓN ELECTRÓNICA</v>
      </c>
      <c r="AJ2179" s="37"/>
      <c r="AK2179" s="37"/>
      <c r="AL2179" s="37"/>
      <c r="AM2179" s="53" t="str">
        <f>IF(AK2179="","",WORKDAY(AK2179,5,FESTIVOS_CO!A:A))</f>
        <v/>
      </c>
      <c r="AN2179" s="37"/>
      <c r="AO2179" s="37"/>
      <c r="AP2179" s="54" t="str">
        <f t="shared" ca="1" si="414"/>
        <v>NO APLICA</v>
      </c>
      <c r="AQ2179" s="36"/>
      <c r="AR2179" s="43"/>
      <c r="AS2179" s="37"/>
      <c r="AT2179" s="36"/>
      <c r="AU2179" s="37"/>
      <c r="AV2179" s="36"/>
      <c r="AW2179" s="36"/>
      <c r="AX2179" s="37"/>
      <c r="AY2179" s="140" t="str">
        <f>IF(AU2179="","",WORKDAY(AU2179,5,FESTIVOS_CO!A:A))</f>
        <v/>
      </c>
      <c r="AZ2179" s="54" t="str">
        <f t="shared" ca="1" si="411"/>
        <v>NO APLICA</v>
      </c>
      <c r="BA2179" s="55" t="str">
        <f>IF(AX2179="","",WORKDAY(AX2179,5,FESTIVOS_CO!A:A))</f>
        <v/>
      </c>
      <c r="BB2179" s="39"/>
      <c r="BC2179" s="40"/>
      <c r="BD2179" s="40"/>
      <c r="BE2179" s="56" t="str">
        <f t="shared" ca="1" si="412"/>
        <v>NO APLICA</v>
      </c>
      <c r="BF2179" s="37"/>
      <c r="BG2179" s="45"/>
      <c r="BH2179" s="37"/>
      <c r="BI2179" s="36"/>
      <c r="BJ2179" s="37"/>
      <c r="BK2179" s="36"/>
      <c r="BL2179" s="36"/>
      <c r="BM2179" s="53" t="str">
        <f>IF(BJ2179="","",WORKDAY(BJ2179,5,FESTIVOS_CO!A:A))</f>
        <v/>
      </c>
      <c r="BN2179" s="57" t="str">
        <f t="shared" ca="1" si="422"/>
        <v>PENDIENTE HACER AVISO</v>
      </c>
      <c r="BO2179" s="54" t="str">
        <f t="shared" ca="1" si="415"/>
        <v>EN TRÁMITE NOTIF. POR AVISO</v>
      </c>
      <c r="BP2179" s="37"/>
      <c r="BQ2179" s="53" t="str">
        <f>IF(BP2179="","",WORKDAY(BP2179,5,FESTIVOS_CO!A:A))</f>
        <v/>
      </c>
      <c r="BR2179" s="37"/>
      <c r="BS2179" s="36"/>
      <c r="BT2179" s="38"/>
      <c r="BU2179" s="58" t="e">
        <f>VLOOKUP(BT2179,Hoja2!$C:$D,2,0)</f>
        <v>#N/A</v>
      </c>
      <c r="BV2179" s="80" t="str">
        <f>IF(
AND(AO2179="",BD2179="",BQ2179=""),
"EN PROCESO NOTIFICACION / COMUNICACION",
IF(
BT2179="",
"NO APLICA",
IF(
BU2179=60,
IF(AO2179&lt;&gt;"",AO2179,IF(BD2179&lt;&gt;"",BD2179,BQ2179))+60,
WORKDAY(
IF(AO2179&lt;&gt;"",AO2179,IF(BD2179&lt;&gt;"",BD2179,BQ2179)),
BU2179,
FESTIVOS_CO!A:A
)
)
))</f>
        <v>EN PROCESO NOTIFICACION / COMUNICACION</v>
      </c>
      <c r="BW2179" s="44"/>
      <c r="BX2179" s="53"/>
      <c r="BY2179" s="45"/>
      <c r="BZ2179" s="37"/>
      <c r="CA2179" s="54" t="str">
        <f t="shared" si="416"/>
        <v>PENDIENTE EJECUTORIA</v>
      </c>
      <c r="CB2179" s="59" t="str">
        <f t="shared" si="413"/>
        <v/>
      </c>
      <c r="CC2179" s="36"/>
      <c r="CD2179" s="40"/>
      <c r="CE2179" s="46"/>
      <c r="CF2179" s="40"/>
      <c r="CG2179" s="40"/>
      <c r="CH2179" s="40"/>
      <c r="CI2179" s="36"/>
      <c r="CJ2179" s="47"/>
      <c r="CK2179" s="40"/>
      <c r="CL2179" s="40"/>
      <c r="CM2179" s="40"/>
      <c r="CN2179" s="40"/>
    </row>
    <row r="2180" spans="1:92" ht="42.75" hidden="1">
      <c r="A2180" s="49" t="str">
        <f t="shared" si="417"/>
        <v>SIN GESTIÓN</v>
      </c>
      <c r="B2180" s="58"/>
      <c r="C2180" s="37"/>
      <c r="D2180" s="37"/>
      <c r="E2180" s="49" t="str">
        <f t="shared" si="418"/>
        <v>PENDIENTE NOTIFICACIÓN</v>
      </c>
      <c r="F2180" s="141" t="str">
        <f t="shared" si="419"/>
        <v>PENDIENTE NOTIFICACIÓN</v>
      </c>
      <c r="G2180" s="49" t="str">
        <f t="shared" si="420"/>
        <v/>
      </c>
      <c r="H2180" s="51" t="str">
        <f ca="1">IF(
L2180="",
"",
IF(
NETWORKDAYS(L2180,IF(M2180&lt;&gt;"",M2180,TODAY()),FESTIVOS_CO!A:A)&gt;2,
"VENCIDO",
IF(
NETWORKDAYS(L2180,IF(M2180&lt;&gt;"",M2180,TODAY()),FESTIVOS_CO!A:A)=2,
"ALERTA",
"A TIEMPO"
)))</f>
        <v/>
      </c>
      <c r="I2180" s="40"/>
      <c r="J2180" s="36"/>
      <c r="K2180" s="37"/>
      <c r="L2180" s="50"/>
      <c r="M2180" s="37"/>
      <c r="N2180" s="52"/>
      <c r="O2180" s="52"/>
      <c r="P2180" s="36"/>
      <c r="Q2180" s="36"/>
      <c r="R2180" s="40"/>
      <c r="S2180" s="36"/>
      <c r="T2180" s="40"/>
      <c r="U2180" s="40"/>
      <c r="V2180" s="81"/>
      <c r="W2180" s="40"/>
      <c r="X2180" s="40"/>
      <c r="Y2180" s="40"/>
      <c r="Z2180" s="38" t="str">
        <f>IFERROR(VLOOKUP(Y2180,DIRECTORIO!A:B,2,FALSE),"")</f>
        <v/>
      </c>
      <c r="AA2180" s="40"/>
      <c r="AB2180" s="40"/>
      <c r="AC2180" s="40"/>
      <c r="AD2180" s="40"/>
      <c r="AE2180" s="40"/>
      <c r="AF2180" s="40"/>
      <c r="AG2180" s="41" t="s">
        <v>109</v>
      </c>
      <c r="AH2180" s="42"/>
      <c r="AI2180" s="54" t="str">
        <f t="shared" ca="1" si="421"/>
        <v>PENDIENTE NOTIFICACIÓN ELECTRÓNICA</v>
      </c>
      <c r="AJ2180" s="37"/>
      <c r="AK2180" s="37"/>
      <c r="AL2180" s="37"/>
      <c r="AM2180" s="53" t="str">
        <f>IF(AK2180="","",WORKDAY(AK2180,5,FESTIVOS_CO!A:A))</f>
        <v/>
      </c>
      <c r="AN2180" s="37"/>
      <c r="AO2180" s="37"/>
      <c r="AP2180" s="54" t="str">
        <f t="shared" ca="1" si="414"/>
        <v>NO APLICA</v>
      </c>
      <c r="AQ2180" s="36"/>
      <c r="AR2180" s="43"/>
      <c r="AS2180" s="37"/>
      <c r="AT2180" s="36"/>
      <c r="AU2180" s="37"/>
      <c r="AV2180" s="36"/>
      <c r="AW2180" s="36"/>
      <c r="AX2180" s="37"/>
      <c r="AY2180" s="140" t="str">
        <f>IF(AU2180="","",WORKDAY(AU2180,5,FESTIVOS_CO!A:A))</f>
        <v/>
      </c>
      <c r="AZ2180" s="54" t="str">
        <f t="shared" ca="1" si="411"/>
        <v>NO APLICA</v>
      </c>
      <c r="BA2180" s="55" t="str">
        <f>IF(AX2180="","",WORKDAY(AX2180,5,FESTIVOS_CO!A:A))</f>
        <v/>
      </c>
      <c r="BB2180" s="39"/>
      <c r="BC2180" s="40"/>
      <c r="BD2180" s="40"/>
      <c r="BE2180" s="56" t="str">
        <f t="shared" ca="1" si="412"/>
        <v>NO APLICA</v>
      </c>
      <c r="BF2180" s="37"/>
      <c r="BG2180" s="45"/>
      <c r="BH2180" s="37"/>
      <c r="BI2180" s="36"/>
      <c r="BJ2180" s="37"/>
      <c r="BK2180" s="36"/>
      <c r="BL2180" s="36"/>
      <c r="BM2180" s="53" t="str">
        <f>IF(BJ2180="","",WORKDAY(BJ2180,5,FESTIVOS_CO!A:A))</f>
        <v/>
      </c>
      <c r="BN2180" s="57" t="str">
        <f t="shared" ca="1" si="422"/>
        <v>PENDIENTE HACER AVISO</v>
      </c>
      <c r="BO2180" s="54" t="str">
        <f t="shared" ca="1" si="415"/>
        <v>EN TRÁMITE NOTIF. POR AVISO</v>
      </c>
      <c r="BP2180" s="37"/>
      <c r="BQ2180" s="53" t="str">
        <f>IF(BP2180="","",WORKDAY(BP2180,5,FESTIVOS_CO!A:A))</f>
        <v/>
      </c>
      <c r="BR2180" s="37"/>
      <c r="BS2180" s="36"/>
      <c r="BT2180" s="38"/>
      <c r="BU2180" s="58" t="e">
        <f>VLOOKUP(BT2180,Hoja2!$C:$D,2,0)</f>
        <v>#N/A</v>
      </c>
      <c r="BV2180" s="80" t="str">
        <f>IF(
AND(AO2180="",BD2180="",BQ2180=""),
"EN PROCESO NOTIFICACION / COMUNICACION",
IF(
BT2180="",
"NO APLICA",
IF(
BU2180=60,
IF(AO2180&lt;&gt;"",AO2180,IF(BD2180&lt;&gt;"",BD2180,BQ2180))+60,
WORKDAY(
IF(AO2180&lt;&gt;"",AO2180,IF(BD2180&lt;&gt;"",BD2180,BQ2180)),
BU2180,
FESTIVOS_CO!A:A
)
)
))</f>
        <v>EN PROCESO NOTIFICACION / COMUNICACION</v>
      </c>
      <c r="BW2180" s="44"/>
      <c r="BX2180" s="53"/>
      <c r="BY2180" s="45"/>
      <c r="BZ2180" s="37"/>
      <c r="CA2180" s="54" t="str">
        <f t="shared" si="416"/>
        <v>PENDIENTE EJECUTORIA</v>
      </c>
      <c r="CB2180" s="59" t="str">
        <f t="shared" si="413"/>
        <v/>
      </c>
      <c r="CC2180" s="36"/>
      <c r="CD2180" s="40"/>
      <c r="CE2180" s="46"/>
      <c r="CF2180" s="40"/>
      <c r="CG2180" s="40"/>
      <c r="CH2180" s="40"/>
      <c r="CI2180" s="36"/>
      <c r="CJ2180" s="47"/>
      <c r="CK2180" s="40"/>
      <c r="CL2180" s="40"/>
      <c r="CM2180" s="40"/>
      <c r="CN2180" s="40"/>
    </row>
    <row r="2181" spans="1:92" ht="42.75" hidden="1">
      <c r="A2181" s="49" t="str">
        <f t="shared" si="417"/>
        <v>SIN GESTIÓN</v>
      </c>
      <c r="B2181" s="58"/>
      <c r="C2181" s="37"/>
      <c r="D2181" s="37"/>
      <c r="E2181" s="49" t="str">
        <f t="shared" si="418"/>
        <v>PENDIENTE NOTIFICACIÓN</v>
      </c>
      <c r="F2181" s="141" t="str">
        <f t="shared" si="419"/>
        <v>PENDIENTE NOTIFICACIÓN</v>
      </c>
      <c r="G2181" s="49" t="str">
        <f t="shared" si="420"/>
        <v/>
      </c>
      <c r="H2181" s="51" t="str">
        <f ca="1">IF(
L2181="",
"",
IF(
NETWORKDAYS(L2181,IF(M2181&lt;&gt;"",M2181,TODAY()),FESTIVOS_CO!A:A)&gt;2,
"VENCIDO",
IF(
NETWORKDAYS(L2181,IF(M2181&lt;&gt;"",M2181,TODAY()),FESTIVOS_CO!A:A)=2,
"ALERTA",
"A TIEMPO"
)))</f>
        <v/>
      </c>
      <c r="I2181" s="40"/>
      <c r="J2181" s="36"/>
      <c r="K2181" s="37"/>
      <c r="L2181" s="50"/>
      <c r="M2181" s="37"/>
      <c r="N2181" s="52"/>
      <c r="O2181" s="52"/>
      <c r="P2181" s="36"/>
      <c r="Q2181" s="36"/>
      <c r="R2181" s="40"/>
      <c r="S2181" s="36"/>
      <c r="T2181" s="40"/>
      <c r="U2181" s="40"/>
      <c r="V2181" s="81"/>
      <c r="W2181" s="40"/>
      <c r="X2181" s="40"/>
      <c r="Y2181" s="40"/>
      <c r="Z2181" s="38" t="str">
        <f>IFERROR(VLOOKUP(Y2181,DIRECTORIO!A:B,2,FALSE),"")</f>
        <v/>
      </c>
      <c r="AA2181" s="40"/>
      <c r="AB2181" s="40"/>
      <c r="AC2181" s="40"/>
      <c r="AD2181" s="40"/>
      <c r="AE2181" s="40"/>
      <c r="AF2181" s="40"/>
      <c r="AG2181" s="41" t="s">
        <v>109</v>
      </c>
      <c r="AH2181" s="42"/>
      <c r="AI2181" s="54" t="str">
        <f t="shared" ca="1" si="421"/>
        <v>PENDIENTE NOTIFICACIÓN ELECTRÓNICA</v>
      </c>
      <c r="AJ2181" s="37"/>
      <c r="AK2181" s="37"/>
      <c r="AL2181" s="37"/>
      <c r="AM2181" s="53" t="str">
        <f>IF(AK2181="","",WORKDAY(AK2181,5,FESTIVOS_CO!A:A))</f>
        <v/>
      </c>
      <c r="AN2181" s="37"/>
      <c r="AO2181" s="37"/>
      <c r="AP2181" s="54" t="str">
        <f t="shared" ca="1" si="414"/>
        <v>NO APLICA</v>
      </c>
      <c r="AQ2181" s="36"/>
      <c r="AR2181" s="43"/>
      <c r="AS2181" s="37"/>
      <c r="AT2181" s="36"/>
      <c r="AU2181" s="37"/>
      <c r="AV2181" s="36"/>
      <c r="AW2181" s="36"/>
      <c r="AX2181" s="37"/>
      <c r="AY2181" s="140" t="str">
        <f>IF(AU2181="","",WORKDAY(AU2181,5,FESTIVOS_CO!A:A))</f>
        <v/>
      </c>
      <c r="AZ2181" s="54" t="str">
        <f t="shared" ca="1" si="411"/>
        <v>NO APLICA</v>
      </c>
      <c r="BA2181" s="55" t="str">
        <f>IF(AX2181="","",WORKDAY(AX2181,5,FESTIVOS_CO!A:A))</f>
        <v/>
      </c>
      <c r="BB2181" s="39"/>
      <c r="BC2181" s="40"/>
      <c r="BD2181" s="40"/>
      <c r="BE2181" s="56" t="str">
        <f t="shared" ca="1" si="412"/>
        <v>NO APLICA</v>
      </c>
      <c r="BF2181" s="37"/>
      <c r="BG2181" s="45"/>
      <c r="BH2181" s="37"/>
      <c r="BI2181" s="36"/>
      <c r="BJ2181" s="37"/>
      <c r="BK2181" s="36"/>
      <c r="BL2181" s="36"/>
      <c r="BM2181" s="53" t="str">
        <f>IF(BJ2181="","",WORKDAY(BJ2181,5,FESTIVOS_CO!A:A))</f>
        <v/>
      </c>
      <c r="BN2181" s="57" t="str">
        <f t="shared" ca="1" si="422"/>
        <v>PENDIENTE HACER AVISO</v>
      </c>
      <c r="BO2181" s="54" t="str">
        <f t="shared" ca="1" si="415"/>
        <v>EN TRÁMITE NOTIF. POR AVISO</v>
      </c>
      <c r="BP2181" s="37"/>
      <c r="BQ2181" s="53" t="str">
        <f>IF(BP2181="","",WORKDAY(BP2181,5,FESTIVOS_CO!A:A))</f>
        <v/>
      </c>
      <c r="BR2181" s="37"/>
      <c r="BS2181" s="36"/>
      <c r="BT2181" s="38"/>
      <c r="BU2181" s="58" t="e">
        <f>VLOOKUP(BT2181,Hoja2!$C:$D,2,0)</f>
        <v>#N/A</v>
      </c>
      <c r="BV2181" s="80" t="str">
        <f>IF(
AND(AO2181="",BD2181="",BQ2181=""),
"EN PROCESO NOTIFICACION / COMUNICACION",
IF(
BT2181="",
"NO APLICA",
IF(
BU2181=60,
IF(AO2181&lt;&gt;"",AO2181,IF(BD2181&lt;&gt;"",BD2181,BQ2181))+60,
WORKDAY(
IF(AO2181&lt;&gt;"",AO2181,IF(BD2181&lt;&gt;"",BD2181,BQ2181)),
BU2181,
FESTIVOS_CO!A:A
)
)
))</f>
        <v>EN PROCESO NOTIFICACION / COMUNICACION</v>
      </c>
      <c r="BW2181" s="44"/>
      <c r="BX2181" s="53"/>
      <c r="BY2181" s="45"/>
      <c r="BZ2181" s="37"/>
      <c r="CA2181" s="54" t="str">
        <f t="shared" si="416"/>
        <v>PENDIENTE EJECUTORIA</v>
      </c>
      <c r="CB2181" s="59" t="str">
        <f t="shared" si="413"/>
        <v/>
      </c>
      <c r="CC2181" s="36"/>
      <c r="CD2181" s="40"/>
      <c r="CE2181" s="46"/>
      <c r="CF2181" s="40"/>
      <c r="CG2181" s="40"/>
      <c r="CH2181" s="40"/>
      <c r="CI2181" s="36"/>
      <c r="CJ2181" s="47"/>
      <c r="CK2181" s="40"/>
      <c r="CL2181" s="40"/>
      <c r="CM2181" s="40"/>
      <c r="CN2181" s="40"/>
    </row>
    <row r="2182" spans="1:92" ht="42.75" hidden="1">
      <c r="A2182" s="49" t="str">
        <f t="shared" si="417"/>
        <v>SIN GESTIÓN</v>
      </c>
      <c r="B2182" s="58"/>
      <c r="C2182" s="37"/>
      <c r="D2182" s="37"/>
      <c r="E2182" s="49" t="str">
        <f t="shared" si="418"/>
        <v>PENDIENTE NOTIFICACIÓN</v>
      </c>
      <c r="F2182" s="141" t="str">
        <f t="shared" si="419"/>
        <v>PENDIENTE NOTIFICACIÓN</v>
      </c>
      <c r="G2182" s="49" t="str">
        <f t="shared" si="420"/>
        <v/>
      </c>
      <c r="H2182" s="51" t="str">
        <f ca="1">IF(
L2182="",
"",
IF(
NETWORKDAYS(L2182,IF(M2182&lt;&gt;"",M2182,TODAY()),FESTIVOS_CO!A:A)&gt;2,
"VENCIDO",
IF(
NETWORKDAYS(L2182,IF(M2182&lt;&gt;"",M2182,TODAY()),FESTIVOS_CO!A:A)=2,
"ALERTA",
"A TIEMPO"
)))</f>
        <v/>
      </c>
      <c r="I2182" s="40"/>
      <c r="J2182" s="36"/>
      <c r="K2182" s="37"/>
      <c r="L2182" s="50"/>
      <c r="M2182" s="37"/>
      <c r="N2182" s="52"/>
      <c r="O2182" s="52"/>
      <c r="P2182" s="36"/>
      <c r="Q2182" s="36"/>
      <c r="R2182" s="40"/>
      <c r="S2182" s="36"/>
      <c r="T2182" s="40"/>
      <c r="U2182" s="40"/>
      <c r="V2182" s="81"/>
      <c r="W2182" s="40"/>
      <c r="X2182" s="40"/>
      <c r="Y2182" s="40"/>
      <c r="Z2182" s="38" t="str">
        <f>IFERROR(VLOOKUP(Y2182,DIRECTORIO!A:B,2,FALSE),"")</f>
        <v/>
      </c>
      <c r="AA2182" s="40"/>
      <c r="AB2182" s="40"/>
      <c r="AC2182" s="40"/>
      <c r="AD2182" s="40"/>
      <c r="AE2182" s="40"/>
      <c r="AF2182" s="40"/>
      <c r="AG2182" s="41" t="s">
        <v>109</v>
      </c>
      <c r="AH2182" s="42"/>
      <c r="AI2182" s="54" t="str">
        <f t="shared" ca="1" si="421"/>
        <v>PENDIENTE NOTIFICACIÓN ELECTRÓNICA</v>
      </c>
      <c r="AJ2182" s="37"/>
      <c r="AK2182" s="37"/>
      <c r="AL2182" s="37"/>
      <c r="AM2182" s="53" t="str">
        <f>IF(AK2182="","",WORKDAY(AK2182,5,FESTIVOS_CO!A:A))</f>
        <v/>
      </c>
      <c r="AN2182" s="37"/>
      <c r="AO2182" s="37"/>
      <c r="AP2182" s="54" t="str">
        <f t="shared" ca="1" si="414"/>
        <v>NO APLICA</v>
      </c>
      <c r="AQ2182" s="36"/>
      <c r="AR2182" s="43"/>
      <c r="AS2182" s="37"/>
      <c r="AT2182" s="36"/>
      <c r="AU2182" s="37"/>
      <c r="AV2182" s="36"/>
      <c r="AW2182" s="36"/>
      <c r="AX2182" s="37"/>
      <c r="AY2182" s="140" t="str">
        <f>IF(AU2182="","",WORKDAY(AU2182,5,FESTIVOS_CO!A:A))</f>
        <v/>
      </c>
      <c r="AZ2182" s="54" t="str">
        <f t="shared" ca="1" si="411"/>
        <v>NO APLICA</v>
      </c>
      <c r="BA2182" s="55" t="str">
        <f>IF(AX2182="","",WORKDAY(AX2182,5,FESTIVOS_CO!A:A))</f>
        <v/>
      </c>
      <c r="BB2182" s="39"/>
      <c r="BC2182" s="40"/>
      <c r="BD2182" s="40"/>
      <c r="BE2182" s="56" t="str">
        <f t="shared" ca="1" si="412"/>
        <v>NO APLICA</v>
      </c>
      <c r="BF2182" s="37"/>
      <c r="BG2182" s="45"/>
      <c r="BH2182" s="37"/>
      <c r="BI2182" s="36"/>
      <c r="BJ2182" s="37"/>
      <c r="BK2182" s="36"/>
      <c r="BL2182" s="36"/>
      <c r="BM2182" s="53" t="str">
        <f>IF(BJ2182="","",WORKDAY(BJ2182,5,FESTIVOS_CO!A:A))</f>
        <v/>
      </c>
      <c r="BN2182" s="57" t="str">
        <f t="shared" ca="1" si="422"/>
        <v>PENDIENTE HACER AVISO</v>
      </c>
      <c r="BO2182" s="54" t="str">
        <f t="shared" ca="1" si="415"/>
        <v>EN TRÁMITE NOTIF. POR AVISO</v>
      </c>
      <c r="BP2182" s="37"/>
      <c r="BQ2182" s="53" t="str">
        <f>IF(BP2182="","",WORKDAY(BP2182,5,FESTIVOS_CO!A:A))</f>
        <v/>
      </c>
      <c r="BR2182" s="37"/>
      <c r="BS2182" s="36"/>
      <c r="BT2182" s="38"/>
      <c r="BU2182" s="58" t="e">
        <f>VLOOKUP(BT2182,Hoja2!$C:$D,2,0)</f>
        <v>#N/A</v>
      </c>
      <c r="BV2182" s="80" t="str">
        <f>IF(
AND(AO2182="",BD2182="",BQ2182=""),
"EN PROCESO NOTIFICACION / COMUNICACION",
IF(
BT2182="",
"NO APLICA",
IF(
BU2182=60,
IF(AO2182&lt;&gt;"",AO2182,IF(BD2182&lt;&gt;"",BD2182,BQ2182))+60,
WORKDAY(
IF(AO2182&lt;&gt;"",AO2182,IF(BD2182&lt;&gt;"",BD2182,BQ2182)),
BU2182,
FESTIVOS_CO!A:A
)
)
))</f>
        <v>EN PROCESO NOTIFICACION / COMUNICACION</v>
      </c>
      <c r="BW2182" s="44"/>
      <c r="BX2182" s="53"/>
      <c r="BY2182" s="45"/>
      <c r="BZ2182" s="37"/>
      <c r="CA2182" s="54" t="str">
        <f t="shared" si="416"/>
        <v>PENDIENTE EJECUTORIA</v>
      </c>
      <c r="CB2182" s="59" t="str">
        <f t="shared" si="413"/>
        <v/>
      </c>
      <c r="CC2182" s="36"/>
      <c r="CD2182" s="40"/>
      <c r="CE2182" s="46"/>
      <c r="CF2182" s="40"/>
      <c r="CG2182" s="40"/>
      <c r="CH2182" s="40"/>
      <c r="CI2182" s="36"/>
      <c r="CJ2182" s="47"/>
      <c r="CK2182" s="40"/>
      <c r="CL2182" s="40"/>
      <c r="CM2182" s="40"/>
      <c r="CN2182" s="40"/>
    </row>
    <row r="2183" spans="1:92" ht="42.75" hidden="1">
      <c r="A2183" s="49" t="str">
        <f t="shared" si="417"/>
        <v>SIN GESTIÓN</v>
      </c>
      <c r="B2183" s="58"/>
      <c r="C2183" s="37"/>
      <c r="D2183" s="37"/>
      <c r="E2183" s="49" t="str">
        <f t="shared" si="418"/>
        <v>PENDIENTE NOTIFICACIÓN</v>
      </c>
      <c r="F2183" s="141" t="str">
        <f t="shared" si="419"/>
        <v>PENDIENTE NOTIFICACIÓN</v>
      </c>
      <c r="G2183" s="49" t="str">
        <f t="shared" si="420"/>
        <v/>
      </c>
      <c r="H2183" s="51" t="str">
        <f ca="1">IF(
L2183="",
"",
IF(
NETWORKDAYS(L2183,IF(M2183&lt;&gt;"",M2183,TODAY()),FESTIVOS_CO!A:A)&gt;2,
"VENCIDO",
IF(
NETWORKDAYS(L2183,IF(M2183&lt;&gt;"",M2183,TODAY()),FESTIVOS_CO!A:A)=2,
"ALERTA",
"A TIEMPO"
)))</f>
        <v/>
      </c>
      <c r="I2183" s="40"/>
      <c r="J2183" s="36"/>
      <c r="K2183" s="37"/>
      <c r="L2183" s="50"/>
      <c r="M2183" s="37"/>
      <c r="N2183" s="52"/>
      <c r="O2183" s="52"/>
      <c r="P2183" s="36"/>
      <c r="Q2183" s="36"/>
      <c r="R2183" s="40"/>
      <c r="S2183" s="36"/>
      <c r="T2183" s="40"/>
      <c r="U2183" s="40"/>
      <c r="V2183" s="81"/>
      <c r="W2183" s="40"/>
      <c r="X2183" s="40"/>
      <c r="Y2183" s="40"/>
      <c r="Z2183" s="38" t="str">
        <f>IFERROR(VLOOKUP(Y2183,DIRECTORIO!A:B,2,FALSE),"")</f>
        <v/>
      </c>
      <c r="AA2183" s="40"/>
      <c r="AB2183" s="40"/>
      <c r="AC2183" s="40"/>
      <c r="AD2183" s="40"/>
      <c r="AE2183" s="40"/>
      <c r="AF2183" s="40"/>
      <c r="AG2183" s="41" t="s">
        <v>109</v>
      </c>
      <c r="AH2183" s="42"/>
      <c r="AI2183" s="54" t="str">
        <f t="shared" ca="1" si="421"/>
        <v>PENDIENTE NOTIFICACIÓN ELECTRÓNICA</v>
      </c>
      <c r="AJ2183" s="37"/>
      <c r="AK2183" s="37"/>
      <c r="AL2183" s="37"/>
      <c r="AM2183" s="53" t="str">
        <f>IF(AK2183="","",WORKDAY(AK2183,5,FESTIVOS_CO!A:A))</f>
        <v/>
      </c>
      <c r="AN2183" s="37"/>
      <c r="AO2183" s="37"/>
      <c r="AP2183" s="54" t="str">
        <f t="shared" ca="1" si="414"/>
        <v>NO APLICA</v>
      </c>
      <c r="AQ2183" s="36"/>
      <c r="AR2183" s="43"/>
      <c r="AS2183" s="37"/>
      <c r="AT2183" s="36"/>
      <c r="AU2183" s="37"/>
      <c r="AV2183" s="36"/>
      <c r="AW2183" s="36"/>
      <c r="AX2183" s="37"/>
      <c r="AY2183" s="140" t="str">
        <f>IF(AU2183="","",WORKDAY(AU2183,5,FESTIVOS_CO!A:A))</f>
        <v/>
      </c>
      <c r="AZ2183" s="54" t="str">
        <f t="shared" ca="1" si="411"/>
        <v>NO APLICA</v>
      </c>
      <c r="BA2183" s="55" t="str">
        <f>IF(AX2183="","",WORKDAY(AX2183,5,FESTIVOS_CO!A:A))</f>
        <v/>
      </c>
      <c r="BB2183" s="39"/>
      <c r="BC2183" s="40"/>
      <c r="BD2183" s="40"/>
      <c r="BE2183" s="56" t="str">
        <f t="shared" ca="1" si="412"/>
        <v>NO APLICA</v>
      </c>
      <c r="BF2183" s="37"/>
      <c r="BG2183" s="45"/>
      <c r="BH2183" s="37"/>
      <c r="BI2183" s="36"/>
      <c r="BJ2183" s="37"/>
      <c r="BK2183" s="36"/>
      <c r="BL2183" s="36"/>
      <c r="BM2183" s="53" t="str">
        <f>IF(BJ2183="","",WORKDAY(BJ2183,5,FESTIVOS_CO!A:A))</f>
        <v/>
      </c>
      <c r="BN2183" s="57" t="str">
        <f t="shared" ca="1" si="422"/>
        <v>PENDIENTE HACER AVISO</v>
      </c>
      <c r="BO2183" s="54" t="str">
        <f t="shared" ca="1" si="415"/>
        <v>EN TRÁMITE NOTIF. POR AVISO</v>
      </c>
      <c r="BP2183" s="37"/>
      <c r="BQ2183" s="53" t="str">
        <f>IF(BP2183="","",WORKDAY(BP2183,5,FESTIVOS_CO!A:A))</f>
        <v/>
      </c>
      <c r="BR2183" s="37"/>
      <c r="BS2183" s="36"/>
      <c r="BT2183" s="38"/>
      <c r="BU2183" s="58" t="e">
        <f>VLOOKUP(BT2183,Hoja2!$C:$D,2,0)</f>
        <v>#N/A</v>
      </c>
      <c r="BV2183" s="80" t="str">
        <f>IF(
AND(AO2183="",BD2183="",BQ2183=""),
"EN PROCESO NOTIFICACION / COMUNICACION",
IF(
BT2183="",
"NO APLICA",
IF(
BU2183=60,
IF(AO2183&lt;&gt;"",AO2183,IF(BD2183&lt;&gt;"",BD2183,BQ2183))+60,
WORKDAY(
IF(AO2183&lt;&gt;"",AO2183,IF(BD2183&lt;&gt;"",BD2183,BQ2183)),
BU2183,
FESTIVOS_CO!A:A
)
)
))</f>
        <v>EN PROCESO NOTIFICACION / COMUNICACION</v>
      </c>
      <c r="BW2183" s="44"/>
      <c r="BX2183" s="53"/>
      <c r="BY2183" s="45"/>
      <c r="BZ2183" s="37"/>
      <c r="CA2183" s="54" t="str">
        <f t="shared" si="416"/>
        <v>PENDIENTE EJECUTORIA</v>
      </c>
      <c r="CB2183" s="59" t="str">
        <f t="shared" si="413"/>
        <v/>
      </c>
      <c r="CC2183" s="36"/>
      <c r="CD2183" s="40"/>
      <c r="CE2183" s="46"/>
      <c r="CF2183" s="40"/>
      <c r="CG2183" s="40"/>
      <c r="CH2183" s="40"/>
      <c r="CI2183" s="36"/>
      <c r="CJ2183" s="47"/>
      <c r="CK2183" s="40"/>
      <c r="CL2183" s="40"/>
      <c r="CM2183" s="40"/>
      <c r="CN2183" s="40"/>
    </row>
    <row r="2184" spans="1:92" ht="42.75" hidden="1">
      <c r="A2184" s="49" t="str">
        <f t="shared" si="417"/>
        <v>SIN GESTIÓN</v>
      </c>
      <c r="B2184" s="58"/>
      <c r="C2184" s="37"/>
      <c r="D2184" s="37"/>
      <c r="E2184" s="49" t="str">
        <f t="shared" si="418"/>
        <v>PENDIENTE NOTIFICACIÓN</v>
      </c>
      <c r="F2184" s="141" t="str">
        <f t="shared" si="419"/>
        <v>PENDIENTE NOTIFICACIÓN</v>
      </c>
      <c r="G2184" s="49" t="str">
        <f t="shared" si="420"/>
        <v/>
      </c>
      <c r="H2184" s="51" t="str">
        <f ca="1">IF(
L2184="",
"",
IF(
NETWORKDAYS(L2184,IF(M2184&lt;&gt;"",M2184,TODAY()),FESTIVOS_CO!A:A)&gt;2,
"VENCIDO",
IF(
NETWORKDAYS(L2184,IF(M2184&lt;&gt;"",M2184,TODAY()),FESTIVOS_CO!A:A)=2,
"ALERTA",
"A TIEMPO"
)))</f>
        <v/>
      </c>
      <c r="I2184" s="40"/>
      <c r="J2184" s="36"/>
      <c r="K2184" s="37"/>
      <c r="L2184" s="50"/>
      <c r="M2184" s="37"/>
      <c r="N2184" s="52"/>
      <c r="O2184" s="52"/>
      <c r="P2184" s="36"/>
      <c r="Q2184" s="36"/>
      <c r="R2184" s="40"/>
      <c r="S2184" s="36"/>
      <c r="T2184" s="40"/>
      <c r="U2184" s="40"/>
      <c r="V2184" s="81"/>
      <c r="W2184" s="40"/>
      <c r="X2184" s="40"/>
      <c r="Y2184" s="40"/>
      <c r="Z2184" s="38" t="str">
        <f>IFERROR(VLOOKUP(Y2184,DIRECTORIO!A:B,2,FALSE),"")</f>
        <v/>
      </c>
      <c r="AA2184" s="40"/>
      <c r="AB2184" s="40"/>
      <c r="AC2184" s="40"/>
      <c r="AD2184" s="40"/>
      <c r="AE2184" s="40"/>
      <c r="AF2184" s="40"/>
      <c r="AG2184" s="41" t="s">
        <v>109</v>
      </c>
      <c r="AH2184" s="42"/>
      <c r="AI2184" s="54" t="str">
        <f t="shared" ca="1" si="421"/>
        <v>PENDIENTE NOTIFICACIÓN ELECTRÓNICA</v>
      </c>
      <c r="AJ2184" s="37"/>
      <c r="AK2184" s="37"/>
      <c r="AL2184" s="37"/>
      <c r="AM2184" s="53" t="str">
        <f>IF(AK2184="","",WORKDAY(AK2184,5,FESTIVOS_CO!A:A))</f>
        <v/>
      </c>
      <c r="AN2184" s="37"/>
      <c r="AO2184" s="37"/>
      <c r="AP2184" s="54" t="str">
        <f t="shared" ca="1" si="414"/>
        <v>NO APLICA</v>
      </c>
      <c r="AQ2184" s="36"/>
      <c r="AR2184" s="43"/>
      <c r="AS2184" s="37"/>
      <c r="AT2184" s="36"/>
      <c r="AU2184" s="37"/>
      <c r="AV2184" s="36"/>
      <c r="AW2184" s="36"/>
      <c r="AX2184" s="37"/>
      <c r="AY2184" s="140" t="str">
        <f>IF(AU2184="","",WORKDAY(AU2184,5,FESTIVOS_CO!A:A))</f>
        <v/>
      </c>
      <c r="AZ2184" s="54" t="str">
        <f t="shared" ca="1" si="411"/>
        <v>NO APLICA</v>
      </c>
      <c r="BA2184" s="55" t="str">
        <f>IF(AX2184="","",WORKDAY(AX2184,5,FESTIVOS_CO!A:A))</f>
        <v/>
      </c>
      <c r="BB2184" s="39"/>
      <c r="BC2184" s="40"/>
      <c r="BD2184" s="40"/>
      <c r="BE2184" s="56" t="str">
        <f t="shared" ca="1" si="412"/>
        <v>NO APLICA</v>
      </c>
      <c r="BF2184" s="37"/>
      <c r="BG2184" s="45"/>
      <c r="BH2184" s="37"/>
      <c r="BI2184" s="36"/>
      <c r="BJ2184" s="37"/>
      <c r="BK2184" s="36"/>
      <c r="BL2184" s="36"/>
      <c r="BM2184" s="53" t="str">
        <f>IF(BJ2184="","",WORKDAY(BJ2184,5,FESTIVOS_CO!A:A))</f>
        <v/>
      </c>
      <c r="BN2184" s="57" t="str">
        <f t="shared" ca="1" si="422"/>
        <v>PENDIENTE HACER AVISO</v>
      </c>
      <c r="BO2184" s="54" t="str">
        <f t="shared" ca="1" si="415"/>
        <v>EN TRÁMITE NOTIF. POR AVISO</v>
      </c>
      <c r="BP2184" s="37"/>
      <c r="BQ2184" s="53" t="str">
        <f>IF(BP2184="","",WORKDAY(BP2184,5,FESTIVOS_CO!A:A))</f>
        <v/>
      </c>
      <c r="BR2184" s="37"/>
      <c r="BS2184" s="36"/>
      <c r="BT2184" s="38"/>
      <c r="BU2184" s="58" t="e">
        <f>VLOOKUP(BT2184,Hoja2!$C:$D,2,0)</f>
        <v>#N/A</v>
      </c>
      <c r="BV2184" s="80" t="str">
        <f>IF(
AND(AO2184="",BD2184="",BQ2184=""),
"EN PROCESO NOTIFICACION / COMUNICACION",
IF(
BT2184="",
"NO APLICA",
IF(
BU2184=60,
IF(AO2184&lt;&gt;"",AO2184,IF(BD2184&lt;&gt;"",BD2184,BQ2184))+60,
WORKDAY(
IF(AO2184&lt;&gt;"",AO2184,IF(BD2184&lt;&gt;"",BD2184,BQ2184)),
BU2184,
FESTIVOS_CO!A:A
)
)
))</f>
        <v>EN PROCESO NOTIFICACION / COMUNICACION</v>
      </c>
      <c r="BW2184" s="44"/>
      <c r="BX2184" s="53"/>
      <c r="BY2184" s="45"/>
      <c r="BZ2184" s="37"/>
      <c r="CA2184" s="54" t="str">
        <f t="shared" si="416"/>
        <v>PENDIENTE EJECUTORIA</v>
      </c>
      <c r="CB2184" s="59" t="str">
        <f t="shared" si="413"/>
        <v/>
      </c>
      <c r="CC2184" s="36"/>
      <c r="CD2184" s="40"/>
      <c r="CE2184" s="46"/>
      <c r="CF2184" s="40"/>
      <c r="CG2184" s="40"/>
      <c r="CH2184" s="40"/>
      <c r="CI2184" s="36"/>
      <c r="CJ2184" s="47"/>
      <c r="CK2184" s="40"/>
      <c r="CL2184" s="40"/>
      <c r="CM2184" s="40"/>
      <c r="CN2184" s="40"/>
    </row>
    <row r="2185" spans="1:92" ht="42.75" hidden="1">
      <c r="A2185" s="49" t="str">
        <f t="shared" si="417"/>
        <v>SIN GESTIÓN</v>
      </c>
      <c r="B2185" s="58"/>
      <c r="C2185" s="37"/>
      <c r="D2185" s="37"/>
      <c r="E2185" s="49" t="str">
        <f t="shared" si="418"/>
        <v>PENDIENTE NOTIFICACIÓN</v>
      </c>
      <c r="F2185" s="141" t="str">
        <f t="shared" si="419"/>
        <v>PENDIENTE NOTIFICACIÓN</v>
      </c>
      <c r="G2185" s="49" t="str">
        <f t="shared" si="420"/>
        <v/>
      </c>
      <c r="H2185" s="51" t="str">
        <f ca="1">IF(
L2185="",
"",
IF(
NETWORKDAYS(L2185,IF(M2185&lt;&gt;"",M2185,TODAY()),FESTIVOS_CO!A:A)&gt;2,
"VENCIDO",
IF(
NETWORKDAYS(L2185,IF(M2185&lt;&gt;"",M2185,TODAY()),FESTIVOS_CO!A:A)=2,
"ALERTA",
"A TIEMPO"
)))</f>
        <v/>
      </c>
      <c r="I2185" s="40"/>
      <c r="J2185" s="36"/>
      <c r="K2185" s="37"/>
      <c r="L2185" s="50"/>
      <c r="M2185" s="37"/>
      <c r="N2185" s="52"/>
      <c r="O2185" s="52"/>
      <c r="P2185" s="36"/>
      <c r="Q2185" s="36"/>
      <c r="R2185" s="40"/>
      <c r="S2185" s="36"/>
      <c r="T2185" s="40"/>
      <c r="U2185" s="40"/>
      <c r="V2185" s="81"/>
      <c r="W2185" s="40"/>
      <c r="X2185" s="40"/>
      <c r="Y2185" s="40"/>
      <c r="Z2185" s="38" t="str">
        <f>IFERROR(VLOOKUP(Y2185,DIRECTORIO!A:B,2,FALSE),"")</f>
        <v/>
      </c>
      <c r="AA2185" s="40"/>
      <c r="AB2185" s="40"/>
      <c r="AC2185" s="40"/>
      <c r="AD2185" s="40"/>
      <c r="AE2185" s="40"/>
      <c r="AF2185" s="40"/>
      <c r="AG2185" s="41" t="s">
        <v>109</v>
      </c>
      <c r="AH2185" s="42"/>
      <c r="AI2185" s="54" t="str">
        <f t="shared" ca="1" si="421"/>
        <v>PENDIENTE NOTIFICACIÓN ELECTRÓNICA</v>
      </c>
      <c r="AJ2185" s="37"/>
      <c r="AK2185" s="37"/>
      <c r="AL2185" s="37"/>
      <c r="AM2185" s="53" t="str">
        <f>IF(AK2185="","",WORKDAY(AK2185,5,FESTIVOS_CO!A:A))</f>
        <v/>
      </c>
      <c r="AN2185" s="37"/>
      <c r="AO2185" s="37"/>
      <c r="AP2185" s="54" t="str">
        <f t="shared" ca="1" si="414"/>
        <v>NO APLICA</v>
      </c>
      <c r="AQ2185" s="36"/>
      <c r="AR2185" s="43"/>
      <c r="AS2185" s="37"/>
      <c r="AT2185" s="36"/>
      <c r="AU2185" s="37"/>
      <c r="AV2185" s="36"/>
      <c r="AW2185" s="36"/>
      <c r="AX2185" s="37"/>
      <c r="AY2185" s="140" t="str">
        <f>IF(AU2185="","",WORKDAY(AU2185,5,FESTIVOS_CO!A:A))</f>
        <v/>
      </c>
      <c r="AZ2185" s="54" t="str">
        <f t="shared" ca="1" si="411"/>
        <v>NO APLICA</v>
      </c>
      <c r="BA2185" s="55" t="str">
        <f>IF(AX2185="","",WORKDAY(AX2185,5,FESTIVOS_CO!A:A))</f>
        <v/>
      </c>
      <c r="BB2185" s="39"/>
      <c r="BC2185" s="40"/>
      <c r="BD2185" s="40"/>
      <c r="BE2185" s="56" t="str">
        <f t="shared" ca="1" si="412"/>
        <v>NO APLICA</v>
      </c>
      <c r="BF2185" s="37"/>
      <c r="BG2185" s="45"/>
      <c r="BH2185" s="37"/>
      <c r="BI2185" s="36"/>
      <c r="BJ2185" s="37"/>
      <c r="BK2185" s="36"/>
      <c r="BL2185" s="36"/>
      <c r="BM2185" s="53" t="str">
        <f>IF(BJ2185="","",WORKDAY(BJ2185,5,FESTIVOS_CO!A:A))</f>
        <v/>
      </c>
      <c r="BN2185" s="57" t="str">
        <f t="shared" ca="1" si="422"/>
        <v>PENDIENTE HACER AVISO</v>
      </c>
      <c r="BO2185" s="54" t="str">
        <f t="shared" ca="1" si="415"/>
        <v>EN TRÁMITE NOTIF. POR AVISO</v>
      </c>
      <c r="BP2185" s="37"/>
      <c r="BQ2185" s="53" t="str">
        <f>IF(BP2185="","",WORKDAY(BP2185,5,FESTIVOS_CO!A:A))</f>
        <v/>
      </c>
      <c r="BR2185" s="37"/>
      <c r="BS2185" s="36"/>
      <c r="BT2185" s="38"/>
      <c r="BU2185" s="58" t="e">
        <f>VLOOKUP(BT2185,Hoja2!$C:$D,2,0)</f>
        <v>#N/A</v>
      </c>
      <c r="BV2185" s="80" t="str">
        <f>IF(
AND(AO2185="",BD2185="",BQ2185=""),
"EN PROCESO NOTIFICACION / COMUNICACION",
IF(
BT2185="",
"NO APLICA",
IF(
BU2185=60,
IF(AO2185&lt;&gt;"",AO2185,IF(BD2185&lt;&gt;"",BD2185,BQ2185))+60,
WORKDAY(
IF(AO2185&lt;&gt;"",AO2185,IF(BD2185&lt;&gt;"",BD2185,BQ2185)),
BU2185,
FESTIVOS_CO!A:A
)
)
))</f>
        <v>EN PROCESO NOTIFICACION / COMUNICACION</v>
      </c>
      <c r="BW2185" s="44"/>
      <c r="BX2185" s="53"/>
      <c r="BY2185" s="45"/>
      <c r="BZ2185" s="37"/>
      <c r="CA2185" s="54" t="str">
        <f t="shared" si="416"/>
        <v>PENDIENTE EJECUTORIA</v>
      </c>
      <c r="CB2185" s="59" t="str">
        <f t="shared" si="413"/>
        <v/>
      </c>
      <c r="CC2185" s="36"/>
      <c r="CD2185" s="40"/>
      <c r="CE2185" s="46"/>
      <c r="CF2185" s="40"/>
      <c r="CG2185" s="40"/>
      <c r="CH2185" s="40"/>
      <c r="CI2185" s="36"/>
      <c r="CJ2185" s="47"/>
      <c r="CK2185" s="40"/>
      <c r="CL2185" s="40"/>
      <c r="CM2185" s="40"/>
      <c r="CN2185" s="40"/>
    </row>
    <row r="2186" spans="1:92" ht="42.75" hidden="1">
      <c r="A2186" s="49" t="str">
        <f t="shared" si="417"/>
        <v>SIN GESTIÓN</v>
      </c>
      <c r="B2186" s="58"/>
      <c r="C2186" s="37"/>
      <c r="D2186" s="37"/>
      <c r="E2186" s="49" t="str">
        <f t="shared" si="418"/>
        <v>PENDIENTE NOTIFICACIÓN</v>
      </c>
      <c r="F2186" s="141" t="str">
        <f t="shared" si="419"/>
        <v>PENDIENTE NOTIFICACIÓN</v>
      </c>
      <c r="G2186" s="49" t="str">
        <f t="shared" si="420"/>
        <v/>
      </c>
      <c r="H2186" s="51" t="str">
        <f ca="1">IF(
L2186="",
"",
IF(
NETWORKDAYS(L2186,IF(M2186&lt;&gt;"",M2186,TODAY()),FESTIVOS_CO!A:A)&gt;2,
"VENCIDO",
IF(
NETWORKDAYS(L2186,IF(M2186&lt;&gt;"",M2186,TODAY()),FESTIVOS_CO!A:A)=2,
"ALERTA",
"A TIEMPO"
)))</f>
        <v/>
      </c>
      <c r="I2186" s="40"/>
      <c r="J2186" s="36"/>
      <c r="K2186" s="37"/>
      <c r="L2186" s="50"/>
      <c r="M2186" s="37"/>
      <c r="N2186" s="52"/>
      <c r="O2186" s="52"/>
      <c r="P2186" s="36"/>
      <c r="Q2186" s="36"/>
      <c r="R2186" s="40"/>
      <c r="S2186" s="36"/>
      <c r="T2186" s="40"/>
      <c r="U2186" s="40"/>
      <c r="V2186" s="81"/>
      <c r="W2186" s="40"/>
      <c r="X2186" s="40"/>
      <c r="Y2186" s="40"/>
      <c r="Z2186" s="38" t="str">
        <f>IFERROR(VLOOKUP(Y2186,DIRECTORIO!A:B,2,FALSE),"")</f>
        <v/>
      </c>
      <c r="AA2186" s="40"/>
      <c r="AB2186" s="40"/>
      <c r="AC2186" s="40"/>
      <c r="AD2186" s="40"/>
      <c r="AE2186" s="40"/>
      <c r="AF2186" s="40"/>
      <c r="AG2186" s="41" t="s">
        <v>109</v>
      </c>
      <c r="AH2186" s="42"/>
      <c r="AI2186" s="54" t="str">
        <f t="shared" ca="1" si="421"/>
        <v>PENDIENTE NOTIFICACIÓN ELECTRÓNICA</v>
      </c>
      <c r="AJ2186" s="37"/>
      <c r="AK2186" s="37"/>
      <c r="AL2186" s="37"/>
      <c r="AM2186" s="53" t="str">
        <f>IF(AK2186="","",WORKDAY(AK2186,5,FESTIVOS_CO!A:A))</f>
        <v/>
      </c>
      <c r="AN2186" s="37"/>
      <c r="AO2186" s="37"/>
      <c r="AP2186" s="54" t="str">
        <f t="shared" ca="1" si="414"/>
        <v>NO APLICA</v>
      </c>
      <c r="AQ2186" s="36"/>
      <c r="AR2186" s="43"/>
      <c r="AS2186" s="37"/>
      <c r="AT2186" s="36"/>
      <c r="AU2186" s="37"/>
      <c r="AV2186" s="36"/>
      <c r="AW2186" s="36"/>
      <c r="AX2186" s="37"/>
      <c r="AY2186" s="140" t="str">
        <f>IF(AU2186="","",WORKDAY(AU2186,5,FESTIVOS_CO!A:A))</f>
        <v/>
      </c>
      <c r="AZ2186" s="54" t="str">
        <f t="shared" ref="AZ2186:AZ2249" ca="1" si="423">IF(
AND(BB2186="SI",BC2186&lt;&gt;"",BD2186&lt;&gt;""),
"NOTIFICACIÓN PERSONAL COMPLETA",
IF(
AND(AO2186="",AX2186="",BQ2186="",BC2186&lt;&gt;"",BD2186&lt;&gt;""),
"NOTIFICADO POR CONDUCTA CONCLUYENTE",
IF(AP2186="NO PROCEDE CITACION",
"NO PROCEDE",
IF(AP2186="NO APLICA",
"NO APLICA",
IF(AW2186="NO",
"HACER AVISO",
IF(AQ2186="",
"PENDIENTE GESTIONAR CITACIÓN",
IF(AS2186="",
"PENDIENTE FIRMA",
IF(AR2186="",
"PENDIENTE REVISIÓN",
IF(AT2186="",
"PENDIENTE RADICAR",
"CITACIÓN COMPLETA EN ESPERA PRESENTACION PERSONAL"
)))))))))</f>
        <v>NO APLICA</v>
      </c>
      <c r="BA2186" s="55" t="str">
        <f>IF(AX2186="","",WORKDAY(AX2186,5,FESTIVOS_CO!A:A))</f>
        <v/>
      </c>
      <c r="BB2186" s="39"/>
      <c r="BC2186" s="40"/>
      <c r="BD2186" s="40"/>
      <c r="BE2186" s="56" t="str">
        <f t="shared" ca="1" si="412"/>
        <v>NO APLICA</v>
      </c>
      <c r="BF2186" s="37"/>
      <c r="BG2186" s="45"/>
      <c r="BH2186" s="37"/>
      <c r="BI2186" s="36"/>
      <c r="BJ2186" s="37"/>
      <c r="BK2186" s="36"/>
      <c r="BL2186" s="36"/>
      <c r="BM2186" s="53" t="str">
        <f>IF(BJ2186="","",WORKDAY(BJ2186,5,FESTIVOS_CO!A:A))</f>
        <v/>
      </c>
      <c r="BN2186" s="57" t="str">
        <f t="shared" ca="1" si="422"/>
        <v>PENDIENTE HACER AVISO</v>
      </c>
      <c r="BO2186" s="54" t="str">
        <f t="shared" ca="1" si="415"/>
        <v>EN TRÁMITE NOTIF. POR AVISO</v>
      </c>
      <c r="BP2186" s="37"/>
      <c r="BQ2186" s="53" t="str">
        <f>IF(BP2186="","",WORKDAY(BP2186,5,FESTIVOS_CO!A:A))</f>
        <v/>
      </c>
      <c r="BR2186" s="37"/>
      <c r="BS2186" s="36"/>
      <c r="BT2186" s="38"/>
      <c r="BU2186" s="58" t="e">
        <f>VLOOKUP(BT2186,Hoja2!$C:$D,2,0)</f>
        <v>#N/A</v>
      </c>
      <c r="BV2186" s="80" t="str">
        <f>IF(
AND(AO2186="",BD2186="",BQ2186=""),
"EN PROCESO NOTIFICACION / COMUNICACION",
IF(
BT2186="",
"NO APLICA",
IF(
BU2186=60,
IF(AO2186&lt;&gt;"",AO2186,IF(BD2186&lt;&gt;"",BD2186,BQ2186))+60,
WORKDAY(
IF(AO2186&lt;&gt;"",AO2186,IF(BD2186&lt;&gt;"",BD2186,BQ2186)),
BU2186,
FESTIVOS_CO!A:A
)
)
))</f>
        <v>EN PROCESO NOTIFICACION / COMUNICACION</v>
      </c>
      <c r="BW2186" s="44"/>
      <c r="BX2186" s="53"/>
      <c r="BY2186" s="45"/>
      <c r="BZ2186" s="37"/>
      <c r="CA2186" s="54" t="str">
        <f t="shared" si="416"/>
        <v>PENDIENTE EJECUTORIA</v>
      </c>
      <c r="CB2186" s="59" t="str">
        <f t="shared" si="413"/>
        <v/>
      </c>
      <c r="CC2186" s="36"/>
      <c r="CD2186" s="40"/>
      <c r="CE2186" s="46"/>
      <c r="CF2186" s="40"/>
      <c r="CG2186" s="40"/>
      <c r="CH2186" s="40"/>
      <c r="CI2186" s="36"/>
      <c r="CJ2186" s="47"/>
      <c r="CK2186" s="40"/>
      <c r="CL2186" s="40"/>
      <c r="CM2186" s="40"/>
      <c r="CN2186" s="40"/>
    </row>
    <row r="2187" spans="1:92" ht="42.75" hidden="1">
      <c r="A2187" s="49" t="str">
        <f t="shared" si="417"/>
        <v>SIN GESTIÓN</v>
      </c>
      <c r="B2187" s="58"/>
      <c r="C2187" s="37"/>
      <c r="D2187" s="37"/>
      <c r="E2187" s="49" t="str">
        <f t="shared" si="418"/>
        <v>PENDIENTE NOTIFICACIÓN</v>
      </c>
      <c r="F2187" s="141" t="str">
        <f t="shared" si="419"/>
        <v>PENDIENTE NOTIFICACIÓN</v>
      </c>
      <c r="G2187" s="49" t="str">
        <f t="shared" si="420"/>
        <v/>
      </c>
      <c r="H2187" s="51" t="str">
        <f ca="1">IF(
L2187="",
"",
IF(
NETWORKDAYS(L2187,IF(M2187&lt;&gt;"",M2187,TODAY()),FESTIVOS_CO!A:A)&gt;2,
"VENCIDO",
IF(
NETWORKDAYS(L2187,IF(M2187&lt;&gt;"",M2187,TODAY()),FESTIVOS_CO!A:A)=2,
"ALERTA",
"A TIEMPO"
)))</f>
        <v/>
      </c>
      <c r="I2187" s="40"/>
      <c r="J2187" s="36"/>
      <c r="K2187" s="37"/>
      <c r="L2187" s="50"/>
      <c r="M2187" s="37"/>
      <c r="N2187" s="52"/>
      <c r="O2187" s="52"/>
      <c r="P2187" s="36"/>
      <c r="Q2187" s="36"/>
      <c r="R2187" s="40"/>
      <c r="S2187" s="36"/>
      <c r="T2187" s="40"/>
      <c r="U2187" s="40"/>
      <c r="V2187" s="81"/>
      <c r="W2187" s="40"/>
      <c r="X2187" s="40"/>
      <c r="Y2187" s="40"/>
      <c r="Z2187" s="38" t="str">
        <f>IFERROR(VLOOKUP(Y2187,DIRECTORIO!A:B,2,FALSE),"")</f>
        <v/>
      </c>
      <c r="AA2187" s="40"/>
      <c r="AB2187" s="40"/>
      <c r="AC2187" s="40"/>
      <c r="AD2187" s="40"/>
      <c r="AE2187" s="40"/>
      <c r="AF2187" s="40"/>
      <c r="AG2187" s="41" t="s">
        <v>109</v>
      </c>
      <c r="AH2187" s="42"/>
      <c r="AI2187" s="54" t="str">
        <f t="shared" ca="1" si="421"/>
        <v>PENDIENTE NOTIFICACIÓN ELECTRÓNICA</v>
      </c>
      <c r="AJ2187" s="37"/>
      <c r="AK2187" s="37"/>
      <c r="AL2187" s="37"/>
      <c r="AM2187" s="53" t="str">
        <f>IF(AK2187="","",WORKDAY(AK2187,5,FESTIVOS_CO!A:A))</f>
        <v/>
      </c>
      <c r="AN2187" s="37"/>
      <c r="AO2187" s="37"/>
      <c r="AP2187" s="54" t="str">
        <f t="shared" ca="1" si="414"/>
        <v>NO APLICA</v>
      </c>
      <c r="AQ2187" s="36"/>
      <c r="AR2187" s="43"/>
      <c r="AS2187" s="37"/>
      <c r="AT2187" s="36"/>
      <c r="AU2187" s="37"/>
      <c r="AV2187" s="36"/>
      <c r="AW2187" s="36"/>
      <c r="AX2187" s="37"/>
      <c r="AY2187" s="140" t="str">
        <f>IF(AU2187="","",WORKDAY(AU2187,5,FESTIVOS_CO!A:A))</f>
        <v/>
      </c>
      <c r="AZ2187" s="54" t="str">
        <f t="shared" ca="1" si="423"/>
        <v>NO APLICA</v>
      </c>
      <c r="BA2187" s="55" t="str">
        <f>IF(AX2187="","",WORKDAY(AX2187,5,FESTIVOS_CO!A:A))</f>
        <v/>
      </c>
      <c r="BB2187" s="39"/>
      <c r="BC2187" s="40"/>
      <c r="BD2187" s="40"/>
      <c r="BE2187" s="56" t="str">
        <f t="shared" ca="1" si="412"/>
        <v>NO APLICA</v>
      </c>
      <c r="BF2187" s="37"/>
      <c r="BG2187" s="45"/>
      <c r="BH2187" s="37"/>
      <c r="BI2187" s="36"/>
      <c r="BJ2187" s="37"/>
      <c r="BK2187" s="36"/>
      <c r="BL2187" s="36"/>
      <c r="BM2187" s="53" t="str">
        <f>IF(BJ2187="","",WORKDAY(BJ2187,5,FESTIVOS_CO!A:A))</f>
        <v/>
      </c>
      <c r="BN2187" s="57" t="str">
        <f t="shared" ca="1" si="422"/>
        <v>PENDIENTE HACER AVISO</v>
      </c>
      <c r="BO2187" s="54" t="str">
        <f t="shared" ca="1" si="415"/>
        <v>EN TRÁMITE NOTIF. POR AVISO</v>
      </c>
      <c r="BP2187" s="37"/>
      <c r="BQ2187" s="53" t="str">
        <f>IF(BP2187="","",WORKDAY(BP2187,5,FESTIVOS_CO!A:A))</f>
        <v/>
      </c>
      <c r="BR2187" s="37"/>
      <c r="BS2187" s="36"/>
      <c r="BT2187" s="38"/>
      <c r="BU2187" s="58" t="e">
        <f>VLOOKUP(BT2187,Hoja2!$C:$D,2,0)</f>
        <v>#N/A</v>
      </c>
      <c r="BV2187" s="80" t="str">
        <f>IF(
AND(AO2187="",BD2187="",BQ2187=""),
"EN PROCESO NOTIFICACION / COMUNICACION",
IF(
BT2187="",
"NO APLICA",
IF(
BU2187=60,
IF(AO2187&lt;&gt;"",AO2187,IF(BD2187&lt;&gt;"",BD2187,BQ2187))+60,
WORKDAY(
IF(AO2187&lt;&gt;"",AO2187,IF(BD2187&lt;&gt;"",BD2187,BQ2187)),
BU2187,
FESTIVOS_CO!A:A
)
)
))</f>
        <v>EN PROCESO NOTIFICACION / COMUNICACION</v>
      </c>
      <c r="BW2187" s="44"/>
      <c r="BX2187" s="53"/>
      <c r="BY2187" s="45"/>
      <c r="BZ2187" s="37"/>
      <c r="CA2187" s="54" t="str">
        <f t="shared" si="416"/>
        <v>PENDIENTE EJECUTORIA</v>
      </c>
      <c r="CB2187" s="59" t="str">
        <f t="shared" si="413"/>
        <v/>
      </c>
      <c r="CC2187" s="36"/>
      <c r="CD2187" s="40"/>
      <c r="CE2187" s="46"/>
      <c r="CF2187" s="40"/>
      <c r="CG2187" s="40"/>
      <c r="CH2187" s="40"/>
      <c r="CI2187" s="36"/>
      <c r="CJ2187" s="47"/>
      <c r="CK2187" s="40"/>
      <c r="CL2187" s="40"/>
      <c r="CM2187" s="40"/>
      <c r="CN2187" s="40"/>
    </row>
    <row r="2188" spans="1:92" ht="42.75" hidden="1">
      <c r="A2188" s="49" t="str">
        <f t="shared" si="417"/>
        <v>SIN GESTIÓN</v>
      </c>
      <c r="B2188" s="58"/>
      <c r="C2188" s="37"/>
      <c r="D2188" s="37"/>
      <c r="E2188" s="49" t="str">
        <f t="shared" si="418"/>
        <v>PENDIENTE NOTIFICACIÓN</v>
      </c>
      <c r="F2188" s="141" t="str">
        <f t="shared" si="419"/>
        <v>PENDIENTE NOTIFICACIÓN</v>
      </c>
      <c r="G2188" s="49" t="str">
        <f t="shared" si="420"/>
        <v/>
      </c>
      <c r="H2188" s="51" t="str">
        <f ca="1">IF(
L2188="",
"",
IF(
NETWORKDAYS(L2188,IF(M2188&lt;&gt;"",M2188,TODAY()),FESTIVOS_CO!A:A)&gt;2,
"VENCIDO",
IF(
NETWORKDAYS(L2188,IF(M2188&lt;&gt;"",M2188,TODAY()),FESTIVOS_CO!A:A)=2,
"ALERTA",
"A TIEMPO"
)))</f>
        <v/>
      </c>
      <c r="I2188" s="40"/>
      <c r="J2188" s="36"/>
      <c r="K2188" s="37"/>
      <c r="L2188" s="50"/>
      <c r="M2188" s="37"/>
      <c r="N2188" s="52"/>
      <c r="O2188" s="52"/>
      <c r="P2188" s="36"/>
      <c r="Q2188" s="36"/>
      <c r="R2188" s="40"/>
      <c r="S2188" s="36"/>
      <c r="T2188" s="40"/>
      <c r="U2188" s="40"/>
      <c r="V2188" s="81"/>
      <c r="W2188" s="40"/>
      <c r="X2188" s="40"/>
      <c r="Y2188" s="40"/>
      <c r="Z2188" s="38" t="str">
        <f>IFERROR(VLOOKUP(Y2188,DIRECTORIO!A:B,2,FALSE),"")</f>
        <v/>
      </c>
      <c r="AA2188" s="40"/>
      <c r="AB2188" s="40"/>
      <c r="AC2188" s="40"/>
      <c r="AD2188" s="40"/>
      <c r="AE2188" s="40"/>
      <c r="AF2188" s="40"/>
      <c r="AG2188" s="41" t="s">
        <v>109</v>
      </c>
      <c r="AH2188" s="42"/>
      <c r="AI2188" s="54" t="str">
        <f t="shared" ca="1" si="421"/>
        <v>PENDIENTE NOTIFICACIÓN ELECTRÓNICA</v>
      </c>
      <c r="AJ2188" s="37"/>
      <c r="AK2188" s="37"/>
      <c r="AL2188" s="37"/>
      <c r="AM2188" s="53" t="str">
        <f>IF(AK2188="","",WORKDAY(AK2188,5,FESTIVOS_CO!A:A))</f>
        <v/>
      </c>
      <c r="AN2188" s="37"/>
      <c r="AO2188" s="37"/>
      <c r="AP2188" s="54" t="str">
        <f t="shared" ca="1" si="414"/>
        <v>NO APLICA</v>
      </c>
      <c r="AQ2188" s="36"/>
      <c r="AR2188" s="43"/>
      <c r="AS2188" s="37"/>
      <c r="AT2188" s="36"/>
      <c r="AU2188" s="37"/>
      <c r="AV2188" s="36"/>
      <c r="AW2188" s="36"/>
      <c r="AX2188" s="37"/>
      <c r="AY2188" s="140" t="str">
        <f>IF(AU2188="","",WORKDAY(AU2188,5,FESTIVOS_CO!A:A))</f>
        <v/>
      </c>
      <c r="AZ2188" s="54" t="str">
        <f t="shared" ca="1" si="423"/>
        <v>NO APLICA</v>
      </c>
      <c r="BA2188" s="55" t="str">
        <f>IF(AX2188="","",WORKDAY(AX2188,5,FESTIVOS_CO!A:A))</f>
        <v/>
      </c>
      <c r="BB2188" s="39"/>
      <c r="BC2188" s="40"/>
      <c r="BD2188" s="40"/>
      <c r="BE2188" s="56" t="str">
        <f t="shared" ca="1" si="412"/>
        <v>NO APLICA</v>
      </c>
      <c r="BF2188" s="37"/>
      <c r="BG2188" s="45"/>
      <c r="BH2188" s="37"/>
      <c r="BI2188" s="36"/>
      <c r="BJ2188" s="37"/>
      <c r="BK2188" s="36"/>
      <c r="BL2188" s="36"/>
      <c r="BM2188" s="53" t="str">
        <f>IF(BJ2188="","",WORKDAY(BJ2188,5,FESTIVOS_CO!A:A))</f>
        <v/>
      </c>
      <c r="BN2188" s="57" t="str">
        <f t="shared" ca="1" si="422"/>
        <v>PENDIENTE HACER AVISO</v>
      </c>
      <c r="BO2188" s="54" t="str">
        <f t="shared" ca="1" si="415"/>
        <v>EN TRÁMITE NOTIF. POR AVISO</v>
      </c>
      <c r="BP2188" s="37"/>
      <c r="BQ2188" s="53" t="str">
        <f>IF(BP2188="","",WORKDAY(BP2188,5,FESTIVOS_CO!A:A))</f>
        <v/>
      </c>
      <c r="BR2188" s="37"/>
      <c r="BS2188" s="36"/>
      <c r="BT2188" s="38"/>
      <c r="BU2188" s="58" t="e">
        <f>VLOOKUP(BT2188,Hoja2!$C:$D,2,0)</f>
        <v>#N/A</v>
      </c>
      <c r="BV2188" s="80" t="str">
        <f>IF(
AND(AO2188="",BD2188="",BQ2188=""),
"EN PROCESO NOTIFICACION / COMUNICACION",
IF(
BT2188="",
"NO APLICA",
IF(
BU2188=60,
IF(AO2188&lt;&gt;"",AO2188,IF(BD2188&lt;&gt;"",BD2188,BQ2188))+60,
WORKDAY(
IF(AO2188&lt;&gt;"",AO2188,IF(BD2188&lt;&gt;"",BD2188,BQ2188)),
BU2188,
FESTIVOS_CO!A:A
)
)
))</f>
        <v>EN PROCESO NOTIFICACION / COMUNICACION</v>
      </c>
      <c r="BW2188" s="44"/>
      <c r="BX2188" s="53"/>
      <c r="BY2188" s="45"/>
      <c r="BZ2188" s="37"/>
      <c r="CA2188" s="54" t="str">
        <f t="shared" si="416"/>
        <v>PENDIENTE EJECUTORIA</v>
      </c>
      <c r="CB2188" s="59" t="str">
        <f t="shared" si="413"/>
        <v/>
      </c>
      <c r="CC2188" s="36"/>
      <c r="CD2188" s="40"/>
      <c r="CE2188" s="46"/>
      <c r="CF2188" s="40"/>
      <c r="CG2188" s="40"/>
      <c r="CH2188" s="40"/>
      <c r="CI2188" s="36"/>
      <c r="CJ2188" s="47"/>
      <c r="CK2188" s="40"/>
      <c r="CL2188" s="40"/>
      <c r="CM2188" s="40"/>
      <c r="CN2188" s="40"/>
    </row>
    <row r="2189" spans="1:92" ht="42.75" hidden="1">
      <c r="A2189" s="49" t="str">
        <f t="shared" si="417"/>
        <v>SIN GESTIÓN</v>
      </c>
      <c r="B2189" s="58"/>
      <c r="C2189" s="37"/>
      <c r="D2189" s="37"/>
      <c r="E2189" s="49" t="str">
        <f t="shared" si="418"/>
        <v>PENDIENTE NOTIFICACIÓN</v>
      </c>
      <c r="F2189" s="141" t="str">
        <f t="shared" si="419"/>
        <v>PENDIENTE NOTIFICACIÓN</v>
      </c>
      <c r="G2189" s="49" t="str">
        <f t="shared" si="420"/>
        <v/>
      </c>
      <c r="H2189" s="51" t="str">
        <f ca="1">IF(
L2189="",
"",
IF(
NETWORKDAYS(L2189,IF(M2189&lt;&gt;"",M2189,TODAY()),FESTIVOS_CO!A:A)&gt;2,
"VENCIDO",
IF(
NETWORKDAYS(L2189,IF(M2189&lt;&gt;"",M2189,TODAY()),FESTIVOS_CO!A:A)=2,
"ALERTA",
"A TIEMPO"
)))</f>
        <v/>
      </c>
      <c r="I2189" s="40"/>
      <c r="J2189" s="36"/>
      <c r="K2189" s="37"/>
      <c r="L2189" s="50"/>
      <c r="M2189" s="37"/>
      <c r="N2189" s="52"/>
      <c r="O2189" s="52"/>
      <c r="P2189" s="36"/>
      <c r="Q2189" s="36"/>
      <c r="R2189" s="40"/>
      <c r="S2189" s="36"/>
      <c r="T2189" s="40"/>
      <c r="U2189" s="40"/>
      <c r="V2189" s="81"/>
      <c r="W2189" s="40"/>
      <c r="X2189" s="40"/>
      <c r="Y2189" s="40"/>
      <c r="Z2189" s="38" t="str">
        <f>IFERROR(VLOOKUP(Y2189,DIRECTORIO!A:B,2,FALSE),"")</f>
        <v/>
      </c>
      <c r="AA2189" s="40"/>
      <c r="AB2189" s="40"/>
      <c r="AC2189" s="40"/>
      <c r="AD2189" s="40"/>
      <c r="AE2189" s="40"/>
      <c r="AF2189" s="40"/>
      <c r="AG2189" s="41" t="s">
        <v>109</v>
      </c>
      <c r="AH2189" s="42"/>
      <c r="AI2189" s="54" t="str">
        <f t="shared" ca="1" si="421"/>
        <v>PENDIENTE NOTIFICACIÓN ELECTRÓNICA</v>
      </c>
      <c r="AJ2189" s="37"/>
      <c r="AK2189" s="37"/>
      <c r="AL2189" s="37"/>
      <c r="AM2189" s="53" t="str">
        <f>IF(AK2189="","",WORKDAY(AK2189,5,FESTIVOS_CO!A:A))</f>
        <v/>
      </c>
      <c r="AN2189" s="37"/>
      <c r="AO2189" s="37"/>
      <c r="AP2189" s="54" t="str">
        <f t="shared" ca="1" si="414"/>
        <v>NO APLICA</v>
      </c>
      <c r="AQ2189" s="36"/>
      <c r="AR2189" s="43"/>
      <c r="AS2189" s="37"/>
      <c r="AT2189" s="36"/>
      <c r="AU2189" s="37"/>
      <c r="AV2189" s="36"/>
      <c r="AW2189" s="36"/>
      <c r="AX2189" s="37"/>
      <c r="AY2189" s="140" t="str">
        <f>IF(AU2189="","",WORKDAY(AU2189,5,FESTIVOS_CO!A:A))</f>
        <v/>
      </c>
      <c r="AZ2189" s="54" t="str">
        <f t="shared" ca="1" si="423"/>
        <v>NO APLICA</v>
      </c>
      <c r="BA2189" s="55" t="str">
        <f>IF(AX2189="","",WORKDAY(AX2189,5,FESTIVOS_CO!A:A))</f>
        <v/>
      </c>
      <c r="BB2189" s="39"/>
      <c r="BC2189" s="40"/>
      <c r="BD2189" s="40"/>
      <c r="BE2189" s="56" t="str">
        <f t="shared" ca="1" si="412"/>
        <v>NO APLICA</v>
      </c>
      <c r="BF2189" s="37"/>
      <c r="BG2189" s="45"/>
      <c r="BH2189" s="37"/>
      <c r="BI2189" s="36"/>
      <c r="BJ2189" s="37"/>
      <c r="BK2189" s="36"/>
      <c r="BL2189" s="36"/>
      <c r="BM2189" s="53" t="str">
        <f>IF(BJ2189="","",WORKDAY(BJ2189,5,FESTIVOS_CO!A:A))</f>
        <v/>
      </c>
      <c r="BN2189" s="57" t="str">
        <f t="shared" ca="1" si="422"/>
        <v>PENDIENTE HACER AVISO</v>
      </c>
      <c r="BO2189" s="54" t="str">
        <f t="shared" ca="1" si="415"/>
        <v>EN TRÁMITE NOTIF. POR AVISO</v>
      </c>
      <c r="BP2189" s="37"/>
      <c r="BQ2189" s="53" t="str">
        <f>IF(BP2189="","",WORKDAY(BP2189,5,FESTIVOS_CO!A:A))</f>
        <v/>
      </c>
      <c r="BR2189" s="37"/>
      <c r="BS2189" s="36"/>
      <c r="BT2189" s="38"/>
      <c r="BU2189" s="58" t="e">
        <f>VLOOKUP(BT2189,Hoja2!$C:$D,2,0)</f>
        <v>#N/A</v>
      </c>
      <c r="BV2189" s="80" t="str">
        <f>IF(
AND(AO2189="",BD2189="",BQ2189=""),
"EN PROCESO NOTIFICACION / COMUNICACION",
IF(
BT2189="",
"NO APLICA",
IF(
BU2189=60,
IF(AO2189&lt;&gt;"",AO2189,IF(BD2189&lt;&gt;"",BD2189,BQ2189))+60,
WORKDAY(
IF(AO2189&lt;&gt;"",AO2189,IF(BD2189&lt;&gt;"",BD2189,BQ2189)),
BU2189,
FESTIVOS_CO!A:A
)
)
))</f>
        <v>EN PROCESO NOTIFICACION / COMUNICACION</v>
      </c>
      <c r="BW2189" s="44"/>
      <c r="BX2189" s="53"/>
      <c r="BY2189" s="45"/>
      <c r="BZ2189" s="37"/>
      <c r="CA2189" s="54" t="str">
        <f t="shared" si="416"/>
        <v>PENDIENTE EJECUTORIA</v>
      </c>
      <c r="CB2189" s="59" t="str">
        <f t="shared" si="413"/>
        <v/>
      </c>
      <c r="CC2189" s="36"/>
      <c r="CD2189" s="40"/>
      <c r="CE2189" s="46"/>
      <c r="CF2189" s="40"/>
      <c r="CG2189" s="40"/>
      <c r="CH2189" s="40"/>
      <c r="CI2189" s="36"/>
      <c r="CJ2189" s="47"/>
      <c r="CK2189" s="40"/>
      <c r="CL2189" s="40"/>
      <c r="CM2189" s="40"/>
      <c r="CN2189" s="40"/>
    </row>
    <row r="2190" spans="1:92" ht="42.75" hidden="1">
      <c r="A2190" s="49" t="str">
        <f t="shared" si="417"/>
        <v>SIN GESTIÓN</v>
      </c>
      <c r="B2190" s="58"/>
      <c r="C2190" s="37"/>
      <c r="D2190" s="37"/>
      <c r="E2190" s="49" t="str">
        <f t="shared" si="418"/>
        <v>PENDIENTE NOTIFICACIÓN</v>
      </c>
      <c r="F2190" s="141" t="str">
        <f t="shared" si="419"/>
        <v>PENDIENTE NOTIFICACIÓN</v>
      </c>
      <c r="G2190" s="49" t="str">
        <f t="shared" si="420"/>
        <v/>
      </c>
      <c r="H2190" s="51" t="str">
        <f ca="1">IF(
L2190="",
"",
IF(
NETWORKDAYS(L2190,IF(M2190&lt;&gt;"",M2190,TODAY()),FESTIVOS_CO!A:A)&gt;2,
"VENCIDO",
IF(
NETWORKDAYS(L2190,IF(M2190&lt;&gt;"",M2190,TODAY()),FESTIVOS_CO!A:A)=2,
"ALERTA",
"A TIEMPO"
)))</f>
        <v/>
      </c>
      <c r="I2190" s="40"/>
      <c r="J2190" s="36"/>
      <c r="K2190" s="37"/>
      <c r="L2190" s="50"/>
      <c r="M2190" s="37"/>
      <c r="N2190" s="52"/>
      <c r="O2190" s="52"/>
      <c r="P2190" s="36"/>
      <c r="Q2190" s="36"/>
      <c r="R2190" s="40"/>
      <c r="S2190" s="36"/>
      <c r="T2190" s="40"/>
      <c r="U2190" s="40"/>
      <c r="V2190" s="81"/>
      <c r="W2190" s="40"/>
      <c r="X2190" s="40"/>
      <c r="Y2190" s="40"/>
      <c r="Z2190" s="38" t="str">
        <f>IFERROR(VLOOKUP(Y2190,DIRECTORIO!A:B,2,FALSE),"")</f>
        <v/>
      </c>
      <c r="AA2190" s="40"/>
      <c r="AB2190" s="40"/>
      <c r="AC2190" s="40"/>
      <c r="AD2190" s="40"/>
      <c r="AE2190" s="40"/>
      <c r="AF2190" s="40"/>
      <c r="AG2190" s="41" t="s">
        <v>109</v>
      </c>
      <c r="AH2190" s="42"/>
      <c r="AI2190" s="54" t="str">
        <f t="shared" ca="1" si="421"/>
        <v>PENDIENTE NOTIFICACIÓN ELECTRÓNICA</v>
      </c>
      <c r="AJ2190" s="37"/>
      <c r="AK2190" s="37"/>
      <c r="AL2190" s="37"/>
      <c r="AM2190" s="53" t="str">
        <f>IF(AK2190="","",WORKDAY(AK2190,5,FESTIVOS_CO!A:A))</f>
        <v/>
      </c>
      <c r="AN2190" s="37"/>
      <c r="AO2190" s="37"/>
      <c r="AP2190" s="54" t="str">
        <f t="shared" ca="1" si="414"/>
        <v>NO APLICA</v>
      </c>
      <c r="AQ2190" s="36"/>
      <c r="AR2190" s="43"/>
      <c r="AS2190" s="37"/>
      <c r="AT2190" s="36"/>
      <c r="AU2190" s="37"/>
      <c r="AV2190" s="36"/>
      <c r="AW2190" s="36"/>
      <c r="AX2190" s="37"/>
      <c r="AY2190" s="140" t="str">
        <f>IF(AU2190="","",WORKDAY(AU2190,5,FESTIVOS_CO!A:A))</f>
        <v/>
      </c>
      <c r="AZ2190" s="54" t="str">
        <f t="shared" ca="1" si="423"/>
        <v>NO APLICA</v>
      </c>
      <c r="BA2190" s="55" t="str">
        <f>IF(AX2190="","",WORKDAY(AX2190,5,FESTIVOS_CO!A:A))</f>
        <v/>
      </c>
      <c r="BB2190" s="39"/>
      <c r="BC2190" s="40"/>
      <c r="BD2190" s="40"/>
      <c r="BE2190" s="56" t="str">
        <f t="shared" ca="1" si="412"/>
        <v>NO APLICA</v>
      </c>
      <c r="BF2190" s="37"/>
      <c r="BG2190" s="45"/>
      <c r="BH2190" s="37"/>
      <c r="BI2190" s="36"/>
      <c r="BJ2190" s="37"/>
      <c r="BK2190" s="36"/>
      <c r="BL2190" s="36"/>
      <c r="BM2190" s="53" t="str">
        <f>IF(BJ2190="","",WORKDAY(BJ2190,5,FESTIVOS_CO!A:A))</f>
        <v/>
      </c>
      <c r="BN2190" s="57" t="str">
        <f t="shared" ca="1" si="422"/>
        <v>PENDIENTE HACER AVISO</v>
      </c>
      <c r="BO2190" s="54" t="str">
        <f t="shared" ca="1" si="415"/>
        <v>EN TRÁMITE NOTIF. POR AVISO</v>
      </c>
      <c r="BP2190" s="37"/>
      <c r="BQ2190" s="53" t="str">
        <f>IF(BP2190="","",WORKDAY(BP2190,5,FESTIVOS_CO!A:A))</f>
        <v/>
      </c>
      <c r="BR2190" s="37"/>
      <c r="BS2190" s="36"/>
      <c r="BT2190" s="38"/>
      <c r="BU2190" s="58" t="e">
        <f>VLOOKUP(BT2190,Hoja2!$C:$D,2,0)</f>
        <v>#N/A</v>
      </c>
      <c r="BV2190" s="80" t="str">
        <f>IF(
AND(AO2190="",BD2190="",BQ2190=""),
"EN PROCESO NOTIFICACION / COMUNICACION",
IF(
BT2190="",
"NO APLICA",
IF(
BU2190=60,
IF(AO2190&lt;&gt;"",AO2190,IF(BD2190&lt;&gt;"",BD2190,BQ2190))+60,
WORKDAY(
IF(AO2190&lt;&gt;"",AO2190,IF(BD2190&lt;&gt;"",BD2190,BQ2190)),
BU2190,
FESTIVOS_CO!A:A
)
)
))</f>
        <v>EN PROCESO NOTIFICACION / COMUNICACION</v>
      </c>
      <c r="BW2190" s="44"/>
      <c r="BX2190" s="53"/>
      <c r="BY2190" s="45"/>
      <c r="BZ2190" s="37"/>
      <c r="CA2190" s="54" t="str">
        <f t="shared" si="416"/>
        <v>PENDIENTE EJECUTORIA</v>
      </c>
      <c r="CB2190" s="59" t="str">
        <f t="shared" si="413"/>
        <v/>
      </c>
      <c r="CC2190" s="36"/>
      <c r="CD2190" s="40"/>
      <c r="CE2190" s="46"/>
      <c r="CF2190" s="40"/>
      <c r="CG2190" s="40"/>
      <c r="CH2190" s="40"/>
      <c r="CI2190" s="36"/>
      <c r="CJ2190" s="47"/>
      <c r="CK2190" s="40"/>
      <c r="CL2190" s="40"/>
      <c r="CM2190" s="40"/>
      <c r="CN2190" s="40"/>
    </row>
    <row r="2191" spans="1:92" ht="42.75" hidden="1">
      <c r="A2191" s="49" t="str">
        <f t="shared" si="417"/>
        <v>SIN GESTIÓN</v>
      </c>
      <c r="B2191" s="58"/>
      <c r="C2191" s="37"/>
      <c r="D2191" s="37"/>
      <c r="E2191" s="49" t="str">
        <f t="shared" si="418"/>
        <v>PENDIENTE NOTIFICACIÓN</v>
      </c>
      <c r="F2191" s="141" t="str">
        <f t="shared" si="419"/>
        <v>PENDIENTE NOTIFICACIÓN</v>
      </c>
      <c r="G2191" s="49" t="str">
        <f t="shared" si="420"/>
        <v/>
      </c>
      <c r="H2191" s="51" t="str">
        <f ca="1">IF(
L2191="",
"",
IF(
NETWORKDAYS(L2191,IF(M2191&lt;&gt;"",M2191,TODAY()),FESTIVOS_CO!A:A)&gt;2,
"VENCIDO",
IF(
NETWORKDAYS(L2191,IF(M2191&lt;&gt;"",M2191,TODAY()),FESTIVOS_CO!A:A)=2,
"ALERTA",
"A TIEMPO"
)))</f>
        <v/>
      </c>
      <c r="I2191" s="40"/>
      <c r="J2191" s="36"/>
      <c r="K2191" s="37"/>
      <c r="L2191" s="50"/>
      <c r="M2191" s="37"/>
      <c r="N2191" s="52"/>
      <c r="O2191" s="52"/>
      <c r="P2191" s="36"/>
      <c r="Q2191" s="36"/>
      <c r="R2191" s="40"/>
      <c r="S2191" s="36"/>
      <c r="T2191" s="40"/>
      <c r="U2191" s="40"/>
      <c r="V2191" s="81"/>
      <c r="W2191" s="40"/>
      <c r="X2191" s="40"/>
      <c r="Y2191" s="40"/>
      <c r="Z2191" s="38" t="str">
        <f>IFERROR(VLOOKUP(Y2191,DIRECTORIO!A:B,2,FALSE),"")</f>
        <v/>
      </c>
      <c r="AA2191" s="40"/>
      <c r="AB2191" s="40"/>
      <c r="AC2191" s="40"/>
      <c r="AD2191" s="40"/>
      <c r="AE2191" s="40"/>
      <c r="AF2191" s="40"/>
      <c r="AG2191" s="41" t="s">
        <v>109</v>
      </c>
      <c r="AH2191" s="42"/>
      <c r="AI2191" s="54" t="str">
        <f t="shared" ca="1" si="421"/>
        <v>PENDIENTE NOTIFICACIÓN ELECTRÓNICA</v>
      </c>
      <c r="AJ2191" s="37"/>
      <c r="AK2191" s="37"/>
      <c r="AL2191" s="37"/>
      <c r="AM2191" s="53" t="str">
        <f>IF(AK2191="","",WORKDAY(AK2191,5,FESTIVOS_CO!A:A))</f>
        <v/>
      </c>
      <c r="AN2191" s="37"/>
      <c r="AO2191" s="37"/>
      <c r="AP2191" s="54" t="str">
        <f t="shared" ca="1" si="414"/>
        <v>NO APLICA</v>
      </c>
      <c r="AQ2191" s="36"/>
      <c r="AR2191" s="43"/>
      <c r="AS2191" s="37"/>
      <c r="AT2191" s="36"/>
      <c r="AU2191" s="37"/>
      <c r="AV2191" s="36"/>
      <c r="AW2191" s="36"/>
      <c r="AX2191" s="37"/>
      <c r="AY2191" s="140" t="str">
        <f>IF(AU2191="","",WORKDAY(AU2191,5,FESTIVOS_CO!A:A))</f>
        <v/>
      </c>
      <c r="AZ2191" s="54" t="str">
        <f t="shared" ca="1" si="423"/>
        <v>NO APLICA</v>
      </c>
      <c r="BA2191" s="55" t="str">
        <f>IF(AX2191="","",WORKDAY(AX2191,5,FESTIVOS_CO!A:A))</f>
        <v/>
      </c>
      <c r="BB2191" s="39"/>
      <c r="BC2191" s="40"/>
      <c r="BD2191" s="40"/>
      <c r="BE2191" s="56" t="str">
        <f t="shared" ca="1" si="412"/>
        <v>NO APLICA</v>
      </c>
      <c r="BF2191" s="37"/>
      <c r="BG2191" s="45"/>
      <c r="BH2191" s="37"/>
      <c r="BI2191" s="36"/>
      <c r="BJ2191" s="37"/>
      <c r="BK2191" s="36"/>
      <c r="BL2191" s="36"/>
      <c r="BM2191" s="53" t="str">
        <f>IF(BJ2191="","",WORKDAY(BJ2191,5,FESTIVOS_CO!A:A))</f>
        <v/>
      </c>
      <c r="BN2191" s="57" t="str">
        <f t="shared" ca="1" si="422"/>
        <v>PENDIENTE HACER AVISO</v>
      </c>
      <c r="BO2191" s="54" t="str">
        <f t="shared" ca="1" si="415"/>
        <v>EN TRÁMITE NOTIF. POR AVISO</v>
      </c>
      <c r="BP2191" s="37"/>
      <c r="BQ2191" s="53" t="str">
        <f>IF(BP2191="","",WORKDAY(BP2191,5,FESTIVOS_CO!A:A))</f>
        <v/>
      </c>
      <c r="BR2191" s="37"/>
      <c r="BS2191" s="36"/>
      <c r="BT2191" s="38"/>
      <c r="BU2191" s="58" t="e">
        <f>VLOOKUP(BT2191,Hoja2!$C:$D,2,0)</f>
        <v>#N/A</v>
      </c>
      <c r="BV2191" s="80" t="str">
        <f>IF(
AND(AO2191="",BD2191="",BQ2191=""),
"EN PROCESO NOTIFICACION / COMUNICACION",
IF(
BT2191="",
"NO APLICA",
IF(
BU2191=60,
IF(AO2191&lt;&gt;"",AO2191,IF(BD2191&lt;&gt;"",BD2191,BQ2191))+60,
WORKDAY(
IF(AO2191&lt;&gt;"",AO2191,IF(BD2191&lt;&gt;"",BD2191,BQ2191)),
BU2191,
FESTIVOS_CO!A:A
)
)
))</f>
        <v>EN PROCESO NOTIFICACION / COMUNICACION</v>
      </c>
      <c r="BW2191" s="44"/>
      <c r="BX2191" s="53"/>
      <c r="BY2191" s="45"/>
      <c r="BZ2191" s="37"/>
      <c r="CA2191" s="54" t="str">
        <f t="shared" si="416"/>
        <v>PENDIENTE EJECUTORIA</v>
      </c>
      <c r="CB2191" s="59" t="str">
        <f t="shared" si="413"/>
        <v/>
      </c>
      <c r="CC2191" s="36"/>
      <c r="CD2191" s="40"/>
      <c r="CE2191" s="46"/>
      <c r="CF2191" s="40"/>
      <c r="CG2191" s="40"/>
      <c r="CH2191" s="40"/>
      <c r="CI2191" s="36"/>
      <c r="CJ2191" s="47"/>
      <c r="CK2191" s="40"/>
      <c r="CL2191" s="40"/>
      <c r="CM2191" s="40"/>
      <c r="CN2191" s="40"/>
    </row>
    <row r="2192" spans="1:92" ht="42.75" hidden="1">
      <c r="A2192" s="49" t="str">
        <f t="shared" si="417"/>
        <v>SIN GESTIÓN</v>
      </c>
      <c r="B2192" s="58"/>
      <c r="C2192" s="37"/>
      <c r="D2192" s="37"/>
      <c r="E2192" s="49" t="str">
        <f t="shared" si="418"/>
        <v>PENDIENTE NOTIFICACIÓN</v>
      </c>
      <c r="F2192" s="141" t="str">
        <f t="shared" si="419"/>
        <v>PENDIENTE NOTIFICACIÓN</v>
      </c>
      <c r="G2192" s="49" t="str">
        <f t="shared" si="420"/>
        <v/>
      </c>
      <c r="H2192" s="51" t="str">
        <f ca="1">IF(
L2192="",
"",
IF(
NETWORKDAYS(L2192,IF(M2192&lt;&gt;"",M2192,TODAY()),FESTIVOS_CO!A:A)&gt;2,
"VENCIDO",
IF(
NETWORKDAYS(L2192,IF(M2192&lt;&gt;"",M2192,TODAY()),FESTIVOS_CO!A:A)=2,
"ALERTA",
"A TIEMPO"
)))</f>
        <v/>
      </c>
      <c r="I2192" s="40"/>
      <c r="J2192" s="36"/>
      <c r="K2192" s="37"/>
      <c r="L2192" s="50"/>
      <c r="M2192" s="37"/>
      <c r="N2192" s="52"/>
      <c r="O2192" s="52"/>
      <c r="P2192" s="36"/>
      <c r="Q2192" s="36"/>
      <c r="R2192" s="40"/>
      <c r="S2192" s="36"/>
      <c r="T2192" s="40"/>
      <c r="U2192" s="40"/>
      <c r="V2192" s="81"/>
      <c r="W2192" s="40"/>
      <c r="X2192" s="40"/>
      <c r="Y2192" s="40"/>
      <c r="Z2192" s="38" t="str">
        <f>IFERROR(VLOOKUP(Y2192,DIRECTORIO!A:B,2,FALSE),"")</f>
        <v/>
      </c>
      <c r="AA2192" s="40"/>
      <c r="AB2192" s="40"/>
      <c r="AC2192" s="40"/>
      <c r="AD2192" s="40"/>
      <c r="AE2192" s="40"/>
      <c r="AF2192" s="40"/>
      <c r="AG2192" s="41" t="s">
        <v>109</v>
      </c>
      <c r="AH2192" s="42"/>
      <c r="AI2192" s="54" t="str">
        <f t="shared" ca="1" si="421"/>
        <v>PENDIENTE NOTIFICACIÓN ELECTRÓNICA</v>
      </c>
      <c r="AJ2192" s="37"/>
      <c r="AK2192" s="37"/>
      <c r="AL2192" s="37"/>
      <c r="AM2192" s="53" t="str">
        <f>IF(AK2192="","",WORKDAY(AK2192,5,FESTIVOS_CO!A:A))</f>
        <v/>
      </c>
      <c r="AN2192" s="37"/>
      <c r="AO2192" s="37"/>
      <c r="AP2192" s="54" t="str">
        <f t="shared" ca="1" si="414"/>
        <v>NO APLICA</v>
      </c>
      <c r="AQ2192" s="36"/>
      <c r="AR2192" s="43"/>
      <c r="AS2192" s="37"/>
      <c r="AT2192" s="36"/>
      <c r="AU2192" s="37"/>
      <c r="AV2192" s="36"/>
      <c r="AW2192" s="36"/>
      <c r="AX2192" s="37"/>
      <c r="AY2192" s="140" t="str">
        <f>IF(AU2192="","",WORKDAY(AU2192,5,FESTIVOS_CO!A:A))</f>
        <v/>
      </c>
      <c r="AZ2192" s="54" t="str">
        <f t="shared" ca="1" si="423"/>
        <v>NO APLICA</v>
      </c>
      <c r="BA2192" s="55" t="str">
        <f>IF(AX2192="","",WORKDAY(AX2192,5,FESTIVOS_CO!A:A))</f>
        <v/>
      </c>
      <c r="BB2192" s="39"/>
      <c r="BC2192" s="40"/>
      <c r="BD2192" s="40"/>
      <c r="BE2192" s="56" t="str">
        <f t="shared" ca="1" si="412"/>
        <v>NO APLICA</v>
      </c>
      <c r="BF2192" s="37"/>
      <c r="BG2192" s="45"/>
      <c r="BH2192" s="37"/>
      <c r="BI2192" s="36"/>
      <c r="BJ2192" s="37"/>
      <c r="BK2192" s="36"/>
      <c r="BL2192" s="36"/>
      <c r="BM2192" s="53" t="str">
        <f>IF(BJ2192="","",WORKDAY(BJ2192,5,FESTIVOS_CO!A:A))</f>
        <v/>
      </c>
      <c r="BN2192" s="57" t="str">
        <f t="shared" ca="1" si="422"/>
        <v>PENDIENTE HACER AVISO</v>
      </c>
      <c r="BO2192" s="54" t="str">
        <f t="shared" ca="1" si="415"/>
        <v>EN TRÁMITE NOTIF. POR AVISO</v>
      </c>
      <c r="BP2192" s="37"/>
      <c r="BQ2192" s="53" t="str">
        <f>IF(BP2192="","",WORKDAY(BP2192,5,FESTIVOS_CO!A:A))</f>
        <v/>
      </c>
      <c r="BR2192" s="37"/>
      <c r="BS2192" s="36"/>
      <c r="BT2192" s="38"/>
      <c r="BU2192" s="58" t="e">
        <f>VLOOKUP(BT2192,Hoja2!$C:$D,2,0)</f>
        <v>#N/A</v>
      </c>
      <c r="BV2192" s="80" t="str">
        <f>IF(
AND(AO2192="",BD2192="",BQ2192=""),
"EN PROCESO NOTIFICACION / COMUNICACION",
IF(
BT2192="",
"NO APLICA",
IF(
BU2192=60,
IF(AO2192&lt;&gt;"",AO2192,IF(BD2192&lt;&gt;"",BD2192,BQ2192))+60,
WORKDAY(
IF(AO2192&lt;&gt;"",AO2192,IF(BD2192&lt;&gt;"",BD2192,BQ2192)),
BU2192,
FESTIVOS_CO!A:A
)
)
))</f>
        <v>EN PROCESO NOTIFICACION / COMUNICACION</v>
      </c>
      <c r="BW2192" s="44"/>
      <c r="BX2192" s="53"/>
      <c r="BY2192" s="45"/>
      <c r="BZ2192" s="37"/>
      <c r="CA2192" s="54" t="str">
        <f t="shared" si="416"/>
        <v>PENDIENTE EJECUTORIA</v>
      </c>
      <c r="CB2192" s="59" t="str">
        <f t="shared" si="413"/>
        <v/>
      </c>
      <c r="CC2192" s="36"/>
      <c r="CD2192" s="40"/>
      <c r="CE2192" s="46"/>
      <c r="CF2192" s="40"/>
      <c r="CG2192" s="40"/>
      <c r="CH2192" s="40"/>
      <c r="CI2192" s="36"/>
      <c r="CJ2192" s="47"/>
      <c r="CK2192" s="40"/>
      <c r="CL2192" s="40"/>
      <c r="CM2192" s="40"/>
      <c r="CN2192" s="40"/>
    </row>
    <row r="2193" spans="1:92" ht="42.75" hidden="1">
      <c r="A2193" s="49" t="str">
        <f t="shared" si="417"/>
        <v>SIN GESTIÓN</v>
      </c>
      <c r="B2193" s="58"/>
      <c r="C2193" s="37"/>
      <c r="D2193" s="37"/>
      <c r="E2193" s="49" t="str">
        <f t="shared" si="418"/>
        <v>PENDIENTE NOTIFICACIÓN</v>
      </c>
      <c r="F2193" s="141" t="str">
        <f t="shared" si="419"/>
        <v>PENDIENTE NOTIFICACIÓN</v>
      </c>
      <c r="G2193" s="49" t="str">
        <f t="shared" si="420"/>
        <v/>
      </c>
      <c r="H2193" s="51" t="str">
        <f ca="1">IF(
L2193="",
"",
IF(
NETWORKDAYS(L2193,IF(M2193&lt;&gt;"",M2193,TODAY()),FESTIVOS_CO!A:A)&gt;2,
"VENCIDO",
IF(
NETWORKDAYS(L2193,IF(M2193&lt;&gt;"",M2193,TODAY()),FESTIVOS_CO!A:A)=2,
"ALERTA",
"A TIEMPO"
)))</f>
        <v/>
      </c>
      <c r="I2193" s="40"/>
      <c r="J2193" s="36"/>
      <c r="K2193" s="37"/>
      <c r="L2193" s="50"/>
      <c r="M2193" s="37"/>
      <c r="N2193" s="52"/>
      <c r="O2193" s="52"/>
      <c r="P2193" s="36"/>
      <c r="Q2193" s="36"/>
      <c r="R2193" s="40"/>
      <c r="S2193" s="36"/>
      <c r="T2193" s="40"/>
      <c r="U2193" s="40"/>
      <c r="V2193" s="81"/>
      <c r="W2193" s="40"/>
      <c r="X2193" s="40"/>
      <c r="Y2193" s="40"/>
      <c r="Z2193" s="38" t="str">
        <f>IFERROR(VLOOKUP(Y2193,DIRECTORIO!A:B,2,FALSE),"")</f>
        <v/>
      </c>
      <c r="AA2193" s="40"/>
      <c r="AB2193" s="40"/>
      <c r="AC2193" s="40"/>
      <c r="AD2193" s="40"/>
      <c r="AE2193" s="40"/>
      <c r="AF2193" s="40"/>
      <c r="AG2193" s="41" t="s">
        <v>109</v>
      </c>
      <c r="AH2193" s="42"/>
      <c r="AI2193" s="54" t="str">
        <f t="shared" ca="1" si="421"/>
        <v>PENDIENTE NOTIFICACIÓN ELECTRÓNICA</v>
      </c>
      <c r="AJ2193" s="37"/>
      <c r="AK2193" s="37"/>
      <c r="AL2193" s="37"/>
      <c r="AM2193" s="53" t="str">
        <f>IF(AK2193="","",WORKDAY(AK2193,5,FESTIVOS_CO!A:A))</f>
        <v/>
      </c>
      <c r="AN2193" s="37"/>
      <c r="AO2193" s="37"/>
      <c r="AP2193" s="54" t="str">
        <f t="shared" ca="1" si="414"/>
        <v>NO APLICA</v>
      </c>
      <c r="AQ2193" s="36"/>
      <c r="AR2193" s="43"/>
      <c r="AS2193" s="37"/>
      <c r="AT2193" s="36"/>
      <c r="AU2193" s="37"/>
      <c r="AV2193" s="36"/>
      <c r="AW2193" s="36"/>
      <c r="AX2193" s="37"/>
      <c r="AY2193" s="140" t="str">
        <f>IF(AU2193="","",WORKDAY(AU2193,5,FESTIVOS_CO!A:A))</f>
        <v/>
      </c>
      <c r="AZ2193" s="54" t="str">
        <f t="shared" ca="1" si="423"/>
        <v>NO APLICA</v>
      </c>
      <c r="BA2193" s="55" t="str">
        <f>IF(AX2193="","",WORKDAY(AX2193,5,FESTIVOS_CO!A:A))</f>
        <v/>
      </c>
      <c r="BB2193" s="39"/>
      <c r="BC2193" s="40"/>
      <c r="BD2193" s="40"/>
      <c r="BE2193" s="56" t="str">
        <f t="shared" ca="1" si="412"/>
        <v>NO APLICA</v>
      </c>
      <c r="BF2193" s="37"/>
      <c r="BG2193" s="45"/>
      <c r="BH2193" s="37"/>
      <c r="BI2193" s="36"/>
      <c r="BJ2193" s="37"/>
      <c r="BK2193" s="36"/>
      <c r="BL2193" s="36"/>
      <c r="BM2193" s="53" t="str">
        <f>IF(BJ2193="","",WORKDAY(BJ2193,5,FESTIVOS_CO!A:A))</f>
        <v/>
      </c>
      <c r="BN2193" s="57" t="str">
        <f t="shared" ca="1" si="422"/>
        <v>PENDIENTE HACER AVISO</v>
      </c>
      <c r="BO2193" s="54" t="str">
        <f t="shared" ca="1" si="415"/>
        <v>EN TRÁMITE NOTIF. POR AVISO</v>
      </c>
      <c r="BP2193" s="37"/>
      <c r="BQ2193" s="53" t="str">
        <f>IF(BP2193="","",WORKDAY(BP2193,5,FESTIVOS_CO!A:A))</f>
        <v/>
      </c>
      <c r="BR2193" s="37"/>
      <c r="BS2193" s="36"/>
      <c r="BT2193" s="38"/>
      <c r="BU2193" s="58" t="e">
        <f>VLOOKUP(BT2193,Hoja2!$C:$D,2,0)</f>
        <v>#N/A</v>
      </c>
      <c r="BV2193" s="80" t="str">
        <f>IF(
AND(AO2193="",BD2193="",BQ2193=""),
"EN PROCESO NOTIFICACION / COMUNICACION",
IF(
BT2193="",
"NO APLICA",
IF(
BU2193=60,
IF(AO2193&lt;&gt;"",AO2193,IF(BD2193&lt;&gt;"",BD2193,BQ2193))+60,
WORKDAY(
IF(AO2193&lt;&gt;"",AO2193,IF(BD2193&lt;&gt;"",BD2193,BQ2193)),
BU2193,
FESTIVOS_CO!A:A
)
)
))</f>
        <v>EN PROCESO NOTIFICACION / COMUNICACION</v>
      </c>
      <c r="BW2193" s="44"/>
      <c r="BX2193" s="53"/>
      <c r="BY2193" s="45"/>
      <c r="BZ2193" s="37"/>
      <c r="CA2193" s="54" t="str">
        <f t="shared" si="416"/>
        <v>PENDIENTE EJECUTORIA</v>
      </c>
      <c r="CB2193" s="59" t="str">
        <f t="shared" si="413"/>
        <v/>
      </c>
      <c r="CC2193" s="36"/>
      <c r="CD2193" s="40"/>
      <c r="CE2193" s="46"/>
      <c r="CF2193" s="40"/>
      <c r="CG2193" s="40"/>
      <c r="CH2193" s="40"/>
      <c r="CI2193" s="36"/>
      <c r="CJ2193" s="47"/>
      <c r="CK2193" s="40"/>
      <c r="CL2193" s="40"/>
      <c r="CM2193" s="40"/>
      <c r="CN2193" s="40"/>
    </row>
    <row r="2194" spans="1:92" ht="42.75" hidden="1">
      <c r="A2194" s="49" t="str">
        <f t="shared" si="417"/>
        <v>SIN GESTIÓN</v>
      </c>
      <c r="B2194" s="58"/>
      <c r="C2194" s="37"/>
      <c r="D2194" s="37"/>
      <c r="E2194" s="49" t="str">
        <f t="shared" si="418"/>
        <v>PENDIENTE NOTIFICACIÓN</v>
      </c>
      <c r="F2194" s="141" t="str">
        <f t="shared" si="419"/>
        <v>PENDIENTE NOTIFICACIÓN</v>
      </c>
      <c r="G2194" s="49" t="str">
        <f t="shared" si="420"/>
        <v/>
      </c>
      <c r="H2194" s="51" t="str">
        <f ca="1">IF(
L2194="",
"",
IF(
NETWORKDAYS(L2194,IF(M2194&lt;&gt;"",M2194,TODAY()),FESTIVOS_CO!A:A)&gt;2,
"VENCIDO",
IF(
NETWORKDAYS(L2194,IF(M2194&lt;&gt;"",M2194,TODAY()),FESTIVOS_CO!A:A)=2,
"ALERTA",
"A TIEMPO"
)))</f>
        <v/>
      </c>
      <c r="I2194" s="40"/>
      <c r="J2194" s="36"/>
      <c r="K2194" s="37"/>
      <c r="L2194" s="50"/>
      <c r="M2194" s="37"/>
      <c r="N2194" s="52"/>
      <c r="O2194" s="52"/>
      <c r="P2194" s="36"/>
      <c r="Q2194" s="36"/>
      <c r="R2194" s="40"/>
      <c r="S2194" s="36"/>
      <c r="T2194" s="40"/>
      <c r="U2194" s="40"/>
      <c r="V2194" s="81"/>
      <c r="W2194" s="40"/>
      <c r="X2194" s="40"/>
      <c r="Y2194" s="40"/>
      <c r="Z2194" s="38" t="str">
        <f>IFERROR(VLOOKUP(Y2194,DIRECTORIO!A:B,2,FALSE),"")</f>
        <v/>
      </c>
      <c r="AA2194" s="40"/>
      <c r="AB2194" s="40"/>
      <c r="AC2194" s="40"/>
      <c r="AD2194" s="40"/>
      <c r="AE2194" s="40"/>
      <c r="AF2194" s="40"/>
      <c r="AG2194" s="41" t="s">
        <v>109</v>
      </c>
      <c r="AH2194" s="42"/>
      <c r="AI2194" s="54" t="str">
        <f t="shared" ca="1" si="421"/>
        <v>PENDIENTE NOTIFICACIÓN ELECTRÓNICA</v>
      </c>
      <c r="AJ2194" s="37"/>
      <c r="AK2194" s="37"/>
      <c r="AL2194" s="37"/>
      <c r="AM2194" s="53" t="str">
        <f>IF(AK2194="","",WORKDAY(AK2194,5,FESTIVOS_CO!A:A))</f>
        <v/>
      </c>
      <c r="AN2194" s="37"/>
      <c r="AO2194" s="37"/>
      <c r="AP2194" s="54" t="str">
        <f t="shared" ca="1" si="414"/>
        <v>NO APLICA</v>
      </c>
      <c r="AQ2194" s="36"/>
      <c r="AR2194" s="43"/>
      <c r="AS2194" s="37"/>
      <c r="AT2194" s="36"/>
      <c r="AU2194" s="37"/>
      <c r="AV2194" s="36"/>
      <c r="AW2194" s="36"/>
      <c r="AX2194" s="37"/>
      <c r="AY2194" s="140" t="str">
        <f>IF(AU2194="","",WORKDAY(AU2194,5,FESTIVOS_CO!A:A))</f>
        <v/>
      </c>
      <c r="AZ2194" s="54" t="str">
        <f t="shared" ca="1" si="423"/>
        <v>NO APLICA</v>
      </c>
      <c r="BA2194" s="55" t="str">
        <f>IF(AX2194="","",WORKDAY(AX2194,5,FESTIVOS_CO!A:A))</f>
        <v/>
      </c>
      <c r="BB2194" s="39"/>
      <c r="BC2194" s="40"/>
      <c r="BD2194" s="40"/>
      <c r="BE2194" s="56" t="str">
        <f t="shared" ca="1" si="412"/>
        <v>NO APLICA</v>
      </c>
      <c r="BF2194" s="37"/>
      <c r="BG2194" s="45"/>
      <c r="BH2194" s="37"/>
      <c r="BI2194" s="36"/>
      <c r="BJ2194" s="37"/>
      <c r="BK2194" s="36"/>
      <c r="BL2194" s="36"/>
      <c r="BM2194" s="53" t="str">
        <f>IF(BJ2194="","",WORKDAY(BJ2194,5,FESTIVOS_CO!A:A))</f>
        <v/>
      </c>
      <c r="BN2194" s="57" t="str">
        <f t="shared" ca="1" si="422"/>
        <v>PENDIENTE HACER AVISO</v>
      </c>
      <c r="BO2194" s="54" t="str">
        <f t="shared" ca="1" si="415"/>
        <v>EN TRÁMITE NOTIF. POR AVISO</v>
      </c>
      <c r="BP2194" s="37"/>
      <c r="BQ2194" s="53" t="str">
        <f>IF(BP2194="","",WORKDAY(BP2194,5,FESTIVOS_CO!A:A))</f>
        <v/>
      </c>
      <c r="BR2194" s="37"/>
      <c r="BS2194" s="36"/>
      <c r="BT2194" s="38"/>
      <c r="BU2194" s="58" t="e">
        <f>VLOOKUP(BT2194,Hoja2!$C:$D,2,0)</f>
        <v>#N/A</v>
      </c>
      <c r="BV2194" s="80" t="str">
        <f>IF(
AND(AO2194="",BD2194="",BQ2194=""),
"EN PROCESO NOTIFICACION / COMUNICACION",
IF(
BT2194="",
"NO APLICA",
IF(
BU2194=60,
IF(AO2194&lt;&gt;"",AO2194,IF(BD2194&lt;&gt;"",BD2194,BQ2194))+60,
WORKDAY(
IF(AO2194&lt;&gt;"",AO2194,IF(BD2194&lt;&gt;"",BD2194,BQ2194)),
BU2194,
FESTIVOS_CO!A:A
)
)
))</f>
        <v>EN PROCESO NOTIFICACION / COMUNICACION</v>
      </c>
      <c r="BW2194" s="44"/>
      <c r="BX2194" s="53"/>
      <c r="BY2194" s="45"/>
      <c r="BZ2194" s="37"/>
      <c r="CA2194" s="54" t="str">
        <f t="shared" si="416"/>
        <v>PENDIENTE EJECUTORIA</v>
      </c>
      <c r="CB2194" s="59" t="str">
        <f t="shared" si="413"/>
        <v/>
      </c>
      <c r="CC2194" s="36"/>
      <c r="CD2194" s="40"/>
      <c r="CE2194" s="46"/>
      <c r="CF2194" s="40"/>
      <c r="CG2194" s="40"/>
      <c r="CH2194" s="40"/>
      <c r="CI2194" s="36"/>
      <c r="CJ2194" s="47"/>
      <c r="CK2194" s="40"/>
      <c r="CL2194" s="40"/>
      <c r="CM2194" s="40"/>
      <c r="CN2194" s="40"/>
    </row>
    <row r="2195" spans="1:92" ht="42.75" hidden="1">
      <c r="A2195" s="49" t="str">
        <f t="shared" si="417"/>
        <v>SIN GESTIÓN</v>
      </c>
      <c r="B2195" s="58"/>
      <c r="C2195" s="37"/>
      <c r="D2195" s="37"/>
      <c r="E2195" s="49" t="str">
        <f t="shared" si="418"/>
        <v>PENDIENTE NOTIFICACIÓN</v>
      </c>
      <c r="F2195" s="141" t="str">
        <f t="shared" si="419"/>
        <v>PENDIENTE NOTIFICACIÓN</v>
      </c>
      <c r="G2195" s="49" t="str">
        <f t="shared" si="420"/>
        <v/>
      </c>
      <c r="H2195" s="51" t="str">
        <f ca="1">IF(
L2195="",
"",
IF(
NETWORKDAYS(L2195,IF(M2195&lt;&gt;"",M2195,TODAY()),FESTIVOS_CO!A:A)&gt;2,
"VENCIDO",
IF(
NETWORKDAYS(L2195,IF(M2195&lt;&gt;"",M2195,TODAY()),FESTIVOS_CO!A:A)=2,
"ALERTA",
"A TIEMPO"
)))</f>
        <v/>
      </c>
      <c r="I2195" s="40"/>
      <c r="J2195" s="36"/>
      <c r="K2195" s="37"/>
      <c r="L2195" s="50"/>
      <c r="M2195" s="37"/>
      <c r="N2195" s="52"/>
      <c r="O2195" s="52"/>
      <c r="P2195" s="36"/>
      <c r="Q2195" s="36"/>
      <c r="R2195" s="40"/>
      <c r="S2195" s="36"/>
      <c r="T2195" s="40"/>
      <c r="U2195" s="40"/>
      <c r="V2195" s="81"/>
      <c r="W2195" s="40"/>
      <c r="X2195" s="40"/>
      <c r="Y2195" s="40"/>
      <c r="Z2195" s="38" t="str">
        <f>IFERROR(VLOOKUP(Y2195,DIRECTORIO!A:B,2,FALSE),"")</f>
        <v/>
      </c>
      <c r="AA2195" s="40"/>
      <c r="AB2195" s="40"/>
      <c r="AC2195" s="40"/>
      <c r="AD2195" s="40"/>
      <c r="AE2195" s="40"/>
      <c r="AF2195" s="40"/>
      <c r="AG2195" s="41" t="s">
        <v>109</v>
      </c>
      <c r="AH2195" s="42"/>
      <c r="AI2195" s="54" t="str">
        <f t="shared" ca="1" si="421"/>
        <v>PENDIENTE NOTIFICACIÓN ELECTRÓNICA</v>
      </c>
      <c r="AJ2195" s="37"/>
      <c r="AK2195" s="37"/>
      <c r="AL2195" s="37"/>
      <c r="AM2195" s="53" t="str">
        <f>IF(AK2195="","",WORKDAY(AK2195,5,FESTIVOS_CO!A:A))</f>
        <v/>
      </c>
      <c r="AN2195" s="37"/>
      <c r="AO2195" s="37"/>
      <c r="AP2195" s="54" t="str">
        <f t="shared" ca="1" si="414"/>
        <v>NO APLICA</v>
      </c>
      <c r="AQ2195" s="36"/>
      <c r="AR2195" s="43"/>
      <c r="AS2195" s="37"/>
      <c r="AT2195" s="36"/>
      <c r="AU2195" s="37"/>
      <c r="AV2195" s="36"/>
      <c r="AW2195" s="36"/>
      <c r="AX2195" s="37"/>
      <c r="AY2195" s="140" t="str">
        <f>IF(AU2195="","",WORKDAY(AU2195,5,FESTIVOS_CO!A:A))</f>
        <v/>
      </c>
      <c r="AZ2195" s="54" t="str">
        <f t="shared" ca="1" si="423"/>
        <v>NO APLICA</v>
      </c>
      <c r="BA2195" s="55" t="str">
        <f>IF(AX2195="","",WORKDAY(AX2195,5,FESTIVOS_CO!A:A))</f>
        <v/>
      </c>
      <c r="BB2195" s="39"/>
      <c r="BC2195" s="40"/>
      <c r="BD2195" s="40"/>
      <c r="BE2195" s="56" t="str">
        <f t="shared" ca="1" si="412"/>
        <v>NO APLICA</v>
      </c>
      <c r="BF2195" s="37"/>
      <c r="BG2195" s="45"/>
      <c r="BH2195" s="37"/>
      <c r="BI2195" s="36"/>
      <c r="BJ2195" s="37"/>
      <c r="BK2195" s="36"/>
      <c r="BL2195" s="36"/>
      <c r="BM2195" s="53" t="str">
        <f>IF(BJ2195="","",WORKDAY(BJ2195,5,FESTIVOS_CO!A:A))</f>
        <v/>
      </c>
      <c r="BN2195" s="57" t="str">
        <f t="shared" ca="1" si="422"/>
        <v>PENDIENTE HACER AVISO</v>
      </c>
      <c r="BO2195" s="54" t="str">
        <f t="shared" ca="1" si="415"/>
        <v>EN TRÁMITE NOTIF. POR AVISO</v>
      </c>
      <c r="BP2195" s="37"/>
      <c r="BQ2195" s="53" t="str">
        <f>IF(BP2195="","",WORKDAY(BP2195,5,FESTIVOS_CO!A:A))</f>
        <v/>
      </c>
      <c r="BR2195" s="37"/>
      <c r="BS2195" s="36"/>
      <c r="BT2195" s="38"/>
      <c r="BU2195" s="58" t="e">
        <f>VLOOKUP(BT2195,Hoja2!$C:$D,2,0)</f>
        <v>#N/A</v>
      </c>
      <c r="BV2195" s="80" t="str">
        <f>IF(
AND(AO2195="",BD2195="",BQ2195=""),
"EN PROCESO NOTIFICACION / COMUNICACION",
IF(
BT2195="",
"NO APLICA",
IF(
BU2195=60,
IF(AO2195&lt;&gt;"",AO2195,IF(BD2195&lt;&gt;"",BD2195,BQ2195))+60,
WORKDAY(
IF(AO2195&lt;&gt;"",AO2195,IF(BD2195&lt;&gt;"",BD2195,BQ2195)),
BU2195,
FESTIVOS_CO!A:A
)
)
))</f>
        <v>EN PROCESO NOTIFICACION / COMUNICACION</v>
      </c>
      <c r="BW2195" s="44"/>
      <c r="BX2195" s="53"/>
      <c r="BY2195" s="45"/>
      <c r="BZ2195" s="37"/>
      <c r="CA2195" s="54" t="str">
        <f t="shared" si="416"/>
        <v>PENDIENTE EJECUTORIA</v>
      </c>
      <c r="CB2195" s="59" t="str">
        <f t="shared" si="413"/>
        <v/>
      </c>
      <c r="CC2195" s="36"/>
      <c r="CD2195" s="40"/>
      <c r="CE2195" s="46"/>
      <c r="CF2195" s="40"/>
      <c r="CG2195" s="40"/>
      <c r="CH2195" s="40"/>
      <c r="CI2195" s="36"/>
      <c r="CJ2195" s="47"/>
      <c r="CK2195" s="40"/>
      <c r="CL2195" s="40"/>
      <c r="CM2195" s="40"/>
      <c r="CN2195" s="40"/>
    </row>
    <row r="2196" spans="1:92" ht="42.75" hidden="1">
      <c r="A2196" s="49" t="str">
        <f t="shared" si="417"/>
        <v>SIN GESTIÓN</v>
      </c>
      <c r="B2196" s="58"/>
      <c r="C2196" s="37"/>
      <c r="D2196" s="37"/>
      <c r="E2196" s="49" t="str">
        <f t="shared" si="418"/>
        <v>PENDIENTE NOTIFICACIÓN</v>
      </c>
      <c r="F2196" s="141" t="str">
        <f t="shared" si="419"/>
        <v>PENDIENTE NOTIFICACIÓN</v>
      </c>
      <c r="G2196" s="49" t="str">
        <f t="shared" si="420"/>
        <v/>
      </c>
      <c r="H2196" s="51" t="str">
        <f ca="1">IF(
L2196="",
"",
IF(
NETWORKDAYS(L2196,IF(M2196&lt;&gt;"",M2196,TODAY()),FESTIVOS_CO!A:A)&gt;2,
"VENCIDO",
IF(
NETWORKDAYS(L2196,IF(M2196&lt;&gt;"",M2196,TODAY()),FESTIVOS_CO!A:A)=2,
"ALERTA",
"A TIEMPO"
)))</f>
        <v/>
      </c>
      <c r="I2196" s="40"/>
      <c r="J2196" s="36"/>
      <c r="K2196" s="37"/>
      <c r="L2196" s="50"/>
      <c r="M2196" s="37"/>
      <c r="N2196" s="52"/>
      <c r="O2196" s="52"/>
      <c r="P2196" s="36"/>
      <c r="Q2196" s="36"/>
      <c r="R2196" s="40"/>
      <c r="S2196" s="36"/>
      <c r="T2196" s="40"/>
      <c r="U2196" s="40"/>
      <c r="V2196" s="81"/>
      <c r="W2196" s="40"/>
      <c r="X2196" s="40"/>
      <c r="Y2196" s="40"/>
      <c r="Z2196" s="38" t="str">
        <f>IFERROR(VLOOKUP(Y2196,DIRECTORIO!A:B,2,FALSE),"")</f>
        <v/>
      </c>
      <c r="AA2196" s="40"/>
      <c r="AB2196" s="40"/>
      <c r="AC2196" s="40"/>
      <c r="AD2196" s="40"/>
      <c r="AE2196" s="40"/>
      <c r="AF2196" s="40"/>
      <c r="AG2196" s="41" t="s">
        <v>109</v>
      </c>
      <c r="AH2196" s="42"/>
      <c r="AI2196" s="54" t="str">
        <f t="shared" ca="1" si="421"/>
        <v>PENDIENTE NOTIFICACIÓN ELECTRÓNICA</v>
      </c>
      <c r="AJ2196" s="37"/>
      <c r="AK2196" s="37"/>
      <c r="AL2196" s="37"/>
      <c r="AM2196" s="53" t="str">
        <f>IF(AK2196="","",WORKDAY(AK2196,5,FESTIVOS_CO!A:A))</f>
        <v/>
      </c>
      <c r="AN2196" s="37"/>
      <c r="AO2196" s="37"/>
      <c r="AP2196" s="54" t="str">
        <f t="shared" ca="1" si="414"/>
        <v>NO APLICA</v>
      </c>
      <c r="AQ2196" s="36"/>
      <c r="AR2196" s="43"/>
      <c r="AS2196" s="37"/>
      <c r="AT2196" s="36"/>
      <c r="AU2196" s="37"/>
      <c r="AV2196" s="36"/>
      <c r="AW2196" s="36"/>
      <c r="AX2196" s="37"/>
      <c r="AY2196" s="140" t="str">
        <f>IF(AU2196="","",WORKDAY(AU2196,5,FESTIVOS_CO!A:A))</f>
        <v/>
      </c>
      <c r="AZ2196" s="54" t="str">
        <f t="shared" ca="1" si="423"/>
        <v>NO APLICA</v>
      </c>
      <c r="BA2196" s="55" t="str">
        <f>IF(AX2196="","",WORKDAY(AX2196,5,FESTIVOS_CO!A:A))</f>
        <v/>
      </c>
      <c r="BB2196" s="39"/>
      <c r="BC2196" s="40"/>
      <c r="BD2196" s="40"/>
      <c r="BE2196" s="56" t="str">
        <f t="shared" ca="1" si="412"/>
        <v>NO APLICA</v>
      </c>
      <c r="BF2196" s="37"/>
      <c r="BG2196" s="45"/>
      <c r="BH2196" s="37"/>
      <c r="BI2196" s="36"/>
      <c r="BJ2196" s="37"/>
      <c r="BK2196" s="36"/>
      <c r="BL2196" s="36"/>
      <c r="BM2196" s="53" t="str">
        <f>IF(BJ2196="","",WORKDAY(BJ2196,5,FESTIVOS_CO!A:A))</f>
        <v/>
      </c>
      <c r="BN2196" s="57" t="str">
        <f t="shared" ca="1" si="422"/>
        <v>PENDIENTE HACER AVISO</v>
      </c>
      <c r="BO2196" s="54" t="str">
        <f t="shared" ca="1" si="415"/>
        <v>EN TRÁMITE NOTIF. POR AVISO</v>
      </c>
      <c r="BP2196" s="37"/>
      <c r="BQ2196" s="53" t="str">
        <f>IF(BP2196="","",WORKDAY(BP2196,5,FESTIVOS_CO!A:A))</f>
        <v/>
      </c>
      <c r="BR2196" s="37"/>
      <c r="BS2196" s="36"/>
      <c r="BT2196" s="38"/>
      <c r="BU2196" s="58" t="e">
        <f>VLOOKUP(BT2196,Hoja2!$C:$D,2,0)</f>
        <v>#N/A</v>
      </c>
      <c r="BV2196" s="80" t="str">
        <f>IF(
AND(AO2196="",BD2196="",BQ2196=""),
"EN PROCESO NOTIFICACION / COMUNICACION",
IF(
BT2196="",
"NO APLICA",
IF(
BU2196=60,
IF(AO2196&lt;&gt;"",AO2196,IF(BD2196&lt;&gt;"",BD2196,BQ2196))+60,
WORKDAY(
IF(AO2196&lt;&gt;"",AO2196,IF(BD2196&lt;&gt;"",BD2196,BQ2196)),
BU2196,
FESTIVOS_CO!A:A
)
)
))</f>
        <v>EN PROCESO NOTIFICACION / COMUNICACION</v>
      </c>
      <c r="BW2196" s="44"/>
      <c r="BX2196" s="53"/>
      <c r="BY2196" s="45"/>
      <c r="BZ2196" s="37"/>
      <c r="CA2196" s="54" t="str">
        <f t="shared" si="416"/>
        <v>PENDIENTE EJECUTORIA</v>
      </c>
      <c r="CB2196" s="59" t="str">
        <f t="shared" si="413"/>
        <v/>
      </c>
      <c r="CC2196" s="36"/>
      <c r="CD2196" s="40"/>
      <c r="CE2196" s="46"/>
      <c r="CF2196" s="40"/>
      <c r="CG2196" s="40"/>
      <c r="CH2196" s="40"/>
      <c r="CI2196" s="36"/>
      <c r="CJ2196" s="47"/>
      <c r="CK2196" s="40"/>
      <c r="CL2196" s="40"/>
      <c r="CM2196" s="40"/>
      <c r="CN2196" s="40"/>
    </row>
    <row r="2197" spans="1:92" ht="42.75" hidden="1">
      <c r="A2197" s="49" t="str">
        <f t="shared" si="417"/>
        <v>SIN GESTIÓN</v>
      </c>
      <c r="B2197" s="58"/>
      <c r="C2197" s="37"/>
      <c r="D2197" s="37"/>
      <c r="E2197" s="49" t="str">
        <f t="shared" si="418"/>
        <v>PENDIENTE NOTIFICACIÓN</v>
      </c>
      <c r="F2197" s="141" t="str">
        <f t="shared" si="419"/>
        <v>PENDIENTE NOTIFICACIÓN</v>
      </c>
      <c r="G2197" s="49" t="str">
        <f t="shared" si="420"/>
        <v/>
      </c>
      <c r="H2197" s="51" t="str">
        <f ca="1">IF(
L2197="",
"",
IF(
NETWORKDAYS(L2197,IF(M2197&lt;&gt;"",M2197,TODAY()),FESTIVOS_CO!A:A)&gt;2,
"VENCIDO",
IF(
NETWORKDAYS(L2197,IF(M2197&lt;&gt;"",M2197,TODAY()),FESTIVOS_CO!A:A)=2,
"ALERTA",
"A TIEMPO"
)))</f>
        <v/>
      </c>
      <c r="I2197" s="40"/>
      <c r="J2197" s="36"/>
      <c r="K2197" s="37"/>
      <c r="L2197" s="50"/>
      <c r="M2197" s="37"/>
      <c r="N2197" s="52"/>
      <c r="O2197" s="52"/>
      <c r="P2197" s="36"/>
      <c r="Q2197" s="36"/>
      <c r="R2197" s="40"/>
      <c r="S2197" s="36"/>
      <c r="T2197" s="40"/>
      <c r="U2197" s="40"/>
      <c r="V2197" s="81"/>
      <c r="W2197" s="40"/>
      <c r="X2197" s="40"/>
      <c r="Y2197" s="40"/>
      <c r="Z2197" s="38" t="str">
        <f>IFERROR(VLOOKUP(Y2197,DIRECTORIO!A:B,2,FALSE),"")</f>
        <v/>
      </c>
      <c r="AA2197" s="40"/>
      <c r="AB2197" s="40"/>
      <c r="AC2197" s="40"/>
      <c r="AD2197" s="40"/>
      <c r="AE2197" s="40"/>
      <c r="AF2197" s="40"/>
      <c r="AG2197" s="41" t="s">
        <v>109</v>
      </c>
      <c r="AH2197" s="42"/>
      <c r="AI2197" s="54" t="str">
        <f t="shared" ca="1" si="421"/>
        <v>PENDIENTE NOTIFICACIÓN ELECTRÓNICA</v>
      </c>
      <c r="AJ2197" s="37"/>
      <c r="AK2197" s="37"/>
      <c r="AL2197" s="37"/>
      <c r="AM2197" s="53" t="str">
        <f>IF(AK2197="","",WORKDAY(AK2197,5,FESTIVOS_CO!A:A))</f>
        <v/>
      </c>
      <c r="AN2197" s="37"/>
      <c r="AO2197" s="37"/>
      <c r="AP2197" s="54" t="str">
        <f t="shared" ca="1" si="414"/>
        <v>NO APLICA</v>
      </c>
      <c r="AQ2197" s="36"/>
      <c r="AR2197" s="43"/>
      <c r="AS2197" s="37"/>
      <c r="AT2197" s="36"/>
      <c r="AU2197" s="37"/>
      <c r="AV2197" s="36"/>
      <c r="AW2197" s="36"/>
      <c r="AX2197" s="37"/>
      <c r="AY2197" s="140" t="str">
        <f>IF(AU2197="","",WORKDAY(AU2197,5,FESTIVOS_CO!A:A))</f>
        <v/>
      </c>
      <c r="AZ2197" s="54" t="str">
        <f t="shared" ca="1" si="423"/>
        <v>NO APLICA</v>
      </c>
      <c r="BA2197" s="55" t="str">
        <f>IF(AX2197="","",WORKDAY(AX2197,5,FESTIVOS_CO!A:A))</f>
        <v/>
      </c>
      <c r="BB2197" s="39"/>
      <c r="BC2197" s="40"/>
      <c r="BD2197" s="40"/>
      <c r="BE2197" s="56" t="str">
        <f t="shared" ca="1" si="412"/>
        <v>NO APLICA</v>
      </c>
      <c r="BF2197" s="37"/>
      <c r="BG2197" s="45"/>
      <c r="BH2197" s="37"/>
      <c r="BI2197" s="36"/>
      <c r="BJ2197" s="37"/>
      <c r="BK2197" s="36"/>
      <c r="BL2197" s="36"/>
      <c r="BM2197" s="53" t="str">
        <f>IF(BJ2197="","",WORKDAY(BJ2197,5,FESTIVOS_CO!A:A))</f>
        <v/>
      </c>
      <c r="BN2197" s="57" t="str">
        <f t="shared" ca="1" si="422"/>
        <v>PENDIENTE HACER AVISO</v>
      </c>
      <c r="BO2197" s="54" t="str">
        <f t="shared" ca="1" si="415"/>
        <v>EN TRÁMITE NOTIF. POR AVISO</v>
      </c>
      <c r="BP2197" s="37"/>
      <c r="BQ2197" s="53" t="str">
        <f>IF(BP2197="","",WORKDAY(BP2197,5,FESTIVOS_CO!A:A))</f>
        <v/>
      </c>
      <c r="BR2197" s="37"/>
      <c r="BS2197" s="36"/>
      <c r="BT2197" s="38"/>
      <c r="BU2197" s="58" t="e">
        <f>VLOOKUP(BT2197,Hoja2!$C:$D,2,0)</f>
        <v>#N/A</v>
      </c>
      <c r="BV2197" s="80" t="str">
        <f>IF(
AND(AO2197="",BD2197="",BQ2197=""),
"EN PROCESO NOTIFICACION / COMUNICACION",
IF(
BT2197="",
"NO APLICA",
IF(
BU2197=60,
IF(AO2197&lt;&gt;"",AO2197,IF(BD2197&lt;&gt;"",BD2197,BQ2197))+60,
WORKDAY(
IF(AO2197&lt;&gt;"",AO2197,IF(BD2197&lt;&gt;"",BD2197,BQ2197)),
BU2197,
FESTIVOS_CO!A:A
)
)
))</f>
        <v>EN PROCESO NOTIFICACION / COMUNICACION</v>
      </c>
      <c r="BW2197" s="44"/>
      <c r="BX2197" s="53"/>
      <c r="BY2197" s="45"/>
      <c r="BZ2197" s="37"/>
      <c r="CA2197" s="54" t="str">
        <f t="shared" si="416"/>
        <v>PENDIENTE EJECUTORIA</v>
      </c>
      <c r="CB2197" s="59" t="str">
        <f t="shared" si="413"/>
        <v/>
      </c>
      <c r="CC2197" s="36"/>
      <c r="CD2197" s="40"/>
      <c r="CE2197" s="46"/>
      <c r="CF2197" s="40"/>
      <c r="CG2197" s="40"/>
      <c r="CH2197" s="40"/>
      <c r="CI2197" s="36"/>
      <c r="CJ2197" s="47"/>
      <c r="CK2197" s="40"/>
      <c r="CL2197" s="40"/>
      <c r="CM2197" s="40"/>
      <c r="CN2197" s="40"/>
    </row>
    <row r="2198" spans="1:92" ht="42.75" hidden="1">
      <c r="A2198" s="49" t="str">
        <f t="shared" si="417"/>
        <v>SIN GESTIÓN</v>
      </c>
      <c r="B2198" s="58"/>
      <c r="C2198" s="37"/>
      <c r="D2198" s="37"/>
      <c r="E2198" s="49" t="str">
        <f t="shared" si="418"/>
        <v>PENDIENTE NOTIFICACIÓN</v>
      </c>
      <c r="F2198" s="141" t="str">
        <f t="shared" si="419"/>
        <v>PENDIENTE NOTIFICACIÓN</v>
      </c>
      <c r="G2198" s="49" t="str">
        <f t="shared" si="420"/>
        <v/>
      </c>
      <c r="H2198" s="51" t="str">
        <f ca="1">IF(
L2198="",
"",
IF(
NETWORKDAYS(L2198,IF(M2198&lt;&gt;"",M2198,TODAY()),FESTIVOS_CO!A:A)&gt;2,
"VENCIDO",
IF(
NETWORKDAYS(L2198,IF(M2198&lt;&gt;"",M2198,TODAY()),FESTIVOS_CO!A:A)=2,
"ALERTA",
"A TIEMPO"
)))</f>
        <v/>
      </c>
      <c r="I2198" s="40"/>
      <c r="J2198" s="36"/>
      <c r="K2198" s="37"/>
      <c r="L2198" s="50"/>
      <c r="M2198" s="37"/>
      <c r="N2198" s="52"/>
      <c r="O2198" s="52"/>
      <c r="P2198" s="36"/>
      <c r="Q2198" s="36"/>
      <c r="R2198" s="40"/>
      <c r="S2198" s="36"/>
      <c r="T2198" s="40"/>
      <c r="U2198" s="40"/>
      <c r="V2198" s="81"/>
      <c r="W2198" s="40"/>
      <c r="X2198" s="40"/>
      <c r="Y2198" s="40"/>
      <c r="Z2198" s="38" t="str">
        <f>IFERROR(VLOOKUP(Y2198,DIRECTORIO!A:B,2,FALSE),"")</f>
        <v/>
      </c>
      <c r="AA2198" s="40"/>
      <c r="AB2198" s="40"/>
      <c r="AC2198" s="40"/>
      <c r="AD2198" s="40"/>
      <c r="AE2198" s="40"/>
      <c r="AF2198" s="40"/>
      <c r="AG2198" s="41" t="s">
        <v>109</v>
      </c>
      <c r="AH2198" s="42"/>
      <c r="AI2198" s="54" t="str">
        <f t="shared" ca="1" si="421"/>
        <v>PENDIENTE NOTIFICACIÓN ELECTRÓNICA</v>
      </c>
      <c r="AJ2198" s="37"/>
      <c r="AK2198" s="37"/>
      <c r="AL2198" s="37"/>
      <c r="AM2198" s="53" t="str">
        <f>IF(AK2198="","",WORKDAY(AK2198,5,FESTIVOS_CO!A:A))</f>
        <v/>
      </c>
      <c r="AN2198" s="37"/>
      <c r="AO2198" s="37"/>
      <c r="AP2198" s="54" t="str">
        <f t="shared" ca="1" si="414"/>
        <v>NO APLICA</v>
      </c>
      <c r="AQ2198" s="36"/>
      <c r="AR2198" s="43"/>
      <c r="AS2198" s="37"/>
      <c r="AT2198" s="36"/>
      <c r="AU2198" s="37"/>
      <c r="AV2198" s="36"/>
      <c r="AW2198" s="36"/>
      <c r="AX2198" s="37"/>
      <c r="AY2198" s="140" t="str">
        <f>IF(AU2198="","",WORKDAY(AU2198,5,FESTIVOS_CO!A:A))</f>
        <v/>
      </c>
      <c r="AZ2198" s="54" t="str">
        <f t="shared" ca="1" si="423"/>
        <v>NO APLICA</v>
      </c>
      <c r="BA2198" s="55" t="str">
        <f>IF(AX2198="","",WORKDAY(AX2198,5,FESTIVOS_CO!A:A))</f>
        <v/>
      </c>
      <c r="BB2198" s="39"/>
      <c r="BC2198" s="40"/>
      <c r="BD2198" s="40"/>
      <c r="BE2198" s="56" t="str">
        <f t="shared" ca="1" si="412"/>
        <v>NO APLICA</v>
      </c>
      <c r="BF2198" s="37"/>
      <c r="BG2198" s="45"/>
      <c r="BH2198" s="37"/>
      <c r="BI2198" s="36"/>
      <c r="BJ2198" s="37"/>
      <c r="BK2198" s="36"/>
      <c r="BL2198" s="36"/>
      <c r="BM2198" s="53" t="str">
        <f>IF(BJ2198="","",WORKDAY(BJ2198,5,FESTIVOS_CO!A:A))</f>
        <v/>
      </c>
      <c r="BN2198" s="57" t="str">
        <f t="shared" ca="1" si="422"/>
        <v>PENDIENTE HACER AVISO</v>
      </c>
      <c r="BO2198" s="54" t="str">
        <f t="shared" ca="1" si="415"/>
        <v>EN TRÁMITE NOTIF. POR AVISO</v>
      </c>
      <c r="BP2198" s="37"/>
      <c r="BQ2198" s="53" t="str">
        <f>IF(BP2198="","",WORKDAY(BP2198,5,FESTIVOS_CO!A:A))</f>
        <v/>
      </c>
      <c r="BR2198" s="37"/>
      <c r="BS2198" s="36"/>
      <c r="BT2198" s="38"/>
      <c r="BU2198" s="58" t="e">
        <f>VLOOKUP(BT2198,Hoja2!$C:$D,2,0)</f>
        <v>#N/A</v>
      </c>
      <c r="BV2198" s="80" t="str">
        <f>IF(
AND(AO2198="",BD2198="",BQ2198=""),
"EN PROCESO NOTIFICACION / COMUNICACION",
IF(
BT2198="",
"NO APLICA",
IF(
BU2198=60,
IF(AO2198&lt;&gt;"",AO2198,IF(BD2198&lt;&gt;"",BD2198,BQ2198))+60,
WORKDAY(
IF(AO2198&lt;&gt;"",AO2198,IF(BD2198&lt;&gt;"",BD2198,BQ2198)),
BU2198,
FESTIVOS_CO!A:A
)
)
))</f>
        <v>EN PROCESO NOTIFICACION / COMUNICACION</v>
      </c>
      <c r="BW2198" s="44"/>
      <c r="BX2198" s="53"/>
      <c r="BY2198" s="45"/>
      <c r="BZ2198" s="37"/>
      <c r="CA2198" s="54" t="str">
        <f t="shared" si="416"/>
        <v>PENDIENTE EJECUTORIA</v>
      </c>
      <c r="CB2198" s="59" t="str">
        <f t="shared" si="413"/>
        <v/>
      </c>
      <c r="CC2198" s="36"/>
      <c r="CD2198" s="40"/>
      <c r="CE2198" s="46"/>
      <c r="CF2198" s="40"/>
      <c r="CG2198" s="40"/>
      <c r="CH2198" s="40"/>
      <c r="CI2198" s="36"/>
      <c r="CJ2198" s="47"/>
      <c r="CK2198" s="40"/>
      <c r="CL2198" s="40"/>
      <c r="CM2198" s="40"/>
      <c r="CN2198" s="40"/>
    </row>
    <row r="2199" spans="1:92" ht="42.75" hidden="1">
      <c r="A2199" s="49" t="str">
        <f t="shared" si="417"/>
        <v>SIN GESTIÓN</v>
      </c>
      <c r="B2199" s="58"/>
      <c r="C2199" s="37"/>
      <c r="D2199" s="37"/>
      <c r="E2199" s="49" t="str">
        <f t="shared" si="418"/>
        <v>PENDIENTE NOTIFICACIÓN</v>
      </c>
      <c r="F2199" s="141" t="str">
        <f t="shared" si="419"/>
        <v>PENDIENTE NOTIFICACIÓN</v>
      </c>
      <c r="G2199" s="49" t="str">
        <f t="shared" si="420"/>
        <v/>
      </c>
      <c r="H2199" s="51" t="str">
        <f ca="1">IF(
L2199="",
"",
IF(
NETWORKDAYS(L2199,IF(M2199&lt;&gt;"",M2199,TODAY()),FESTIVOS_CO!A:A)&gt;2,
"VENCIDO",
IF(
NETWORKDAYS(L2199,IF(M2199&lt;&gt;"",M2199,TODAY()),FESTIVOS_CO!A:A)=2,
"ALERTA",
"A TIEMPO"
)))</f>
        <v/>
      </c>
      <c r="I2199" s="40"/>
      <c r="J2199" s="36"/>
      <c r="K2199" s="37"/>
      <c r="L2199" s="50"/>
      <c r="M2199" s="37"/>
      <c r="N2199" s="52"/>
      <c r="O2199" s="52"/>
      <c r="P2199" s="36"/>
      <c r="Q2199" s="36"/>
      <c r="R2199" s="40"/>
      <c r="S2199" s="36"/>
      <c r="T2199" s="40"/>
      <c r="U2199" s="40"/>
      <c r="V2199" s="81"/>
      <c r="W2199" s="40"/>
      <c r="X2199" s="40"/>
      <c r="Y2199" s="40"/>
      <c r="Z2199" s="38" t="str">
        <f>IFERROR(VLOOKUP(Y2199,DIRECTORIO!A:B,2,FALSE),"")</f>
        <v/>
      </c>
      <c r="AA2199" s="40"/>
      <c r="AB2199" s="40"/>
      <c r="AC2199" s="40"/>
      <c r="AD2199" s="40"/>
      <c r="AE2199" s="40"/>
      <c r="AF2199" s="40"/>
      <c r="AG2199" s="41" t="s">
        <v>109</v>
      </c>
      <c r="AH2199" s="42"/>
      <c r="AI2199" s="54" t="str">
        <f t="shared" ca="1" si="421"/>
        <v>PENDIENTE NOTIFICACIÓN ELECTRÓNICA</v>
      </c>
      <c r="AJ2199" s="37"/>
      <c r="AK2199" s="37"/>
      <c r="AL2199" s="37"/>
      <c r="AM2199" s="53" t="str">
        <f>IF(AK2199="","",WORKDAY(AK2199,5,FESTIVOS_CO!A:A))</f>
        <v/>
      </c>
      <c r="AN2199" s="37"/>
      <c r="AO2199" s="37"/>
      <c r="AP2199" s="54" t="str">
        <f t="shared" ca="1" si="414"/>
        <v>NO APLICA</v>
      </c>
      <c r="AQ2199" s="36"/>
      <c r="AR2199" s="43"/>
      <c r="AS2199" s="37"/>
      <c r="AT2199" s="36"/>
      <c r="AU2199" s="37"/>
      <c r="AV2199" s="36"/>
      <c r="AW2199" s="36"/>
      <c r="AX2199" s="37"/>
      <c r="AY2199" s="140" t="str">
        <f>IF(AU2199="","",WORKDAY(AU2199,5,FESTIVOS_CO!A:A))</f>
        <v/>
      </c>
      <c r="AZ2199" s="54" t="str">
        <f t="shared" ca="1" si="423"/>
        <v>NO APLICA</v>
      </c>
      <c r="BA2199" s="55" t="str">
        <f>IF(AX2199="","",WORKDAY(AX2199,5,FESTIVOS_CO!A:A))</f>
        <v/>
      </c>
      <c r="BB2199" s="39"/>
      <c r="BC2199" s="40"/>
      <c r="BD2199" s="40"/>
      <c r="BE2199" s="56" t="str">
        <f t="shared" ca="1" si="412"/>
        <v>NO APLICA</v>
      </c>
      <c r="BF2199" s="37"/>
      <c r="BG2199" s="45"/>
      <c r="BH2199" s="37"/>
      <c r="BI2199" s="36"/>
      <c r="BJ2199" s="37"/>
      <c r="BK2199" s="36"/>
      <c r="BL2199" s="36"/>
      <c r="BM2199" s="53" t="str">
        <f>IF(BJ2199="","",WORKDAY(BJ2199,5,FESTIVOS_CO!A:A))</f>
        <v/>
      </c>
      <c r="BN2199" s="57" t="str">
        <f t="shared" ca="1" si="422"/>
        <v>PENDIENTE HACER AVISO</v>
      </c>
      <c r="BO2199" s="54" t="str">
        <f t="shared" ca="1" si="415"/>
        <v>EN TRÁMITE NOTIF. POR AVISO</v>
      </c>
      <c r="BP2199" s="37"/>
      <c r="BQ2199" s="53" t="str">
        <f>IF(BP2199="","",WORKDAY(BP2199,5,FESTIVOS_CO!A:A))</f>
        <v/>
      </c>
      <c r="BR2199" s="37"/>
      <c r="BS2199" s="36"/>
      <c r="BT2199" s="38"/>
      <c r="BU2199" s="58" t="e">
        <f>VLOOKUP(BT2199,Hoja2!$C:$D,2,0)</f>
        <v>#N/A</v>
      </c>
      <c r="BV2199" s="80" t="str">
        <f>IF(
AND(AO2199="",BD2199="",BQ2199=""),
"EN PROCESO NOTIFICACION / COMUNICACION",
IF(
BT2199="",
"NO APLICA",
IF(
BU2199=60,
IF(AO2199&lt;&gt;"",AO2199,IF(BD2199&lt;&gt;"",BD2199,BQ2199))+60,
WORKDAY(
IF(AO2199&lt;&gt;"",AO2199,IF(BD2199&lt;&gt;"",BD2199,BQ2199)),
BU2199,
FESTIVOS_CO!A:A
)
)
))</f>
        <v>EN PROCESO NOTIFICACION / COMUNICACION</v>
      </c>
      <c r="BW2199" s="44"/>
      <c r="BX2199" s="53"/>
      <c r="BY2199" s="45"/>
      <c r="BZ2199" s="37"/>
      <c r="CA2199" s="54" t="str">
        <f t="shared" si="416"/>
        <v>PENDIENTE EJECUTORIA</v>
      </c>
      <c r="CB2199" s="59" t="str">
        <f t="shared" si="413"/>
        <v/>
      </c>
      <c r="CC2199" s="36"/>
      <c r="CD2199" s="40"/>
      <c r="CE2199" s="46"/>
      <c r="CF2199" s="40"/>
      <c r="CG2199" s="40"/>
      <c r="CH2199" s="40"/>
      <c r="CI2199" s="36"/>
      <c r="CJ2199" s="47"/>
      <c r="CK2199" s="40"/>
      <c r="CL2199" s="40"/>
      <c r="CM2199" s="40"/>
      <c r="CN2199" s="40"/>
    </row>
    <row r="2200" spans="1:92" ht="42.75" hidden="1">
      <c r="A2200" s="49" t="str">
        <f t="shared" si="417"/>
        <v>SIN GESTIÓN</v>
      </c>
      <c r="B2200" s="58"/>
      <c r="C2200" s="37"/>
      <c r="D2200" s="37"/>
      <c r="E2200" s="49" t="str">
        <f t="shared" si="418"/>
        <v>PENDIENTE NOTIFICACIÓN</v>
      </c>
      <c r="F2200" s="141" t="str">
        <f t="shared" si="419"/>
        <v>PENDIENTE NOTIFICACIÓN</v>
      </c>
      <c r="G2200" s="49" t="str">
        <f t="shared" si="420"/>
        <v/>
      </c>
      <c r="H2200" s="51" t="str">
        <f ca="1">IF(
L2200="",
"",
IF(
NETWORKDAYS(L2200,IF(M2200&lt;&gt;"",M2200,TODAY()),FESTIVOS_CO!A:A)&gt;2,
"VENCIDO",
IF(
NETWORKDAYS(L2200,IF(M2200&lt;&gt;"",M2200,TODAY()),FESTIVOS_CO!A:A)=2,
"ALERTA",
"A TIEMPO"
)))</f>
        <v/>
      </c>
      <c r="I2200" s="40"/>
      <c r="J2200" s="36"/>
      <c r="K2200" s="37"/>
      <c r="L2200" s="50"/>
      <c r="M2200" s="37"/>
      <c r="N2200" s="52"/>
      <c r="O2200" s="52"/>
      <c r="P2200" s="36"/>
      <c r="Q2200" s="36"/>
      <c r="R2200" s="40"/>
      <c r="S2200" s="36"/>
      <c r="T2200" s="40"/>
      <c r="U2200" s="40"/>
      <c r="V2200" s="81"/>
      <c r="W2200" s="40"/>
      <c r="X2200" s="40"/>
      <c r="Y2200" s="40"/>
      <c r="Z2200" s="38" t="str">
        <f>IFERROR(VLOOKUP(Y2200,DIRECTORIO!A:B,2,FALSE),"")</f>
        <v/>
      </c>
      <c r="AA2200" s="40"/>
      <c r="AB2200" s="40"/>
      <c r="AC2200" s="40"/>
      <c r="AD2200" s="40"/>
      <c r="AE2200" s="40"/>
      <c r="AF2200" s="40"/>
      <c r="AG2200" s="41" t="s">
        <v>109</v>
      </c>
      <c r="AH2200" s="42"/>
      <c r="AI2200" s="54" t="str">
        <f t="shared" ca="1" si="421"/>
        <v>PENDIENTE NOTIFICACIÓN ELECTRÓNICA</v>
      </c>
      <c r="AJ2200" s="37"/>
      <c r="AK2200" s="37"/>
      <c r="AL2200" s="37"/>
      <c r="AM2200" s="53" t="str">
        <f>IF(AK2200="","",WORKDAY(AK2200,5,FESTIVOS_CO!A:A))</f>
        <v/>
      </c>
      <c r="AN2200" s="37"/>
      <c r="AO2200" s="37"/>
      <c r="AP2200" s="54" t="str">
        <f t="shared" ca="1" si="414"/>
        <v>NO APLICA</v>
      </c>
      <c r="AQ2200" s="36"/>
      <c r="AR2200" s="43"/>
      <c r="AS2200" s="37"/>
      <c r="AT2200" s="36"/>
      <c r="AU2200" s="37"/>
      <c r="AV2200" s="36"/>
      <c r="AW2200" s="36"/>
      <c r="AX2200" s="37"/>
      <c r="AY2200" s="140" t="str">
        <f>IF(AU2200="","",WORKDAY(AU2200,5,FESTIVOS_CO!A:A))</f>
        <v/>
      </c>
      <c r="AZ2200" s="54" t="str">
        <f t="shared" ca="1" si="423"/>
        <v>NO APLICA</v>
      </c>
      <c r="BA2200" s="55" t="str">
        <f>IF(AX2200="","",WORKDAY(AX2200,5,FESTIVOS_CO!A:A))</f>
        <v/>
      </c>
      <c r="BB2200" s="39"/>
      <c r="BC2200" s="40"/>
      <c r="BD2200" s="40"/>
      <c r="BE2200" s="56" t="str">
        <f t="shared" ca="1" si="412"/>
        <v>NO APLICA</v>
      </c>
      <c r="BF2200" s="37"/>
      <c r="BG2200" s="45"/>
      <c r="BH2200" s="37"/>
      <c r="BI2200" s="36"/>
      <c r="BJ2200" s="37"/>
      <c r="BK2200" s="36"/>
      <c r="BL2200" s="36"/>
      <c r="BM2200" s="53" t="str">
        <f>IF(BJ2200="","",WORKDAY(BJ2200,5,FESTIVOS_CO!A:A))</f>
        <v/>
      </c>
      <c r="BN2200" s="57" t="str">
        <f t="shared" ca="1" si="422"/>
        <v>PENDIENTE HACER AVISO</v>
      </c>
      <c r="BO2200" s="54" t="str">
        <f t="shared" ca="1" si="415"/>
        <v>EN TRÁMITE NOTIF. POR AVISO</v>
      </c>
      <c r="BP2200" s="37"/>
      <c r="BQ2200" s="53" t="str">
        <f>IF(BP2200="","",WORKDAY(BP2200,5,FESTIVOS_CO!A:A))</f>
        <v/>
      </c>
      <c r="BR2200" s="37"/>
      <c r="BS2200" s="36"/>
      <c r="BT2200" s="38"/>
      <c r="BU2200" s="58" t="e">
        <f>VLOOKUP(BT2200,Hoja2!$C:$D,2,0)</f>
        <v>#N/A</v>
      </c>
      <c r="BV2200" s="80" t="str">
        <f>IF(
AND(AO2200="",BD2200="",BQ2200=""),
"EN PROCESO NOTIFICACION / COMUNICACION",
IF(
BT2200="",
"NO APLICA",
IF(
BU2200=60,
IF(AO2200&lt;&gt;"",AO2200,IF(BD2200&lt;&gt;"",BD2200,BQ2200))+60,
WORKDAY(
IF(AO2200&lt;&gt;"",AO2200,IF(BD2200&lt;&gt;"",BD2200,BQ2200)),
BU2200,
FESTIVOS_CO!A:A
)
)
))</f>
        <v>EN PROCESO NOTIFICACION / COMUNICACION</v>
      </c>
      <c r="BW2200" s="44"/>
      <c r="BX2200" s="53"/>
      <c r="BY2200" s="45"/>
      <c r="BZ2200" s="37"/>
      <c r="CA2200" s="54" t="str">
        <f t="shared" si="416"/>
        <v>PENDIENTE EJECUTORIA</v>
      </c>
      <c r="CB2200" s="59" t="str">
        <f t="shared" si="413"/>
        <v/>
      </c>
      <c r="CC2200" s="36"/>
      <c r="CD2200" s="40"/>
      <c r="CE2200" s="46"/>
      <c r="CF2200" s="40"/>
      <c r="CG2200" s="40"/>
      <c r="CH2200" s="40"/>
      <c r="CI2200" s="36"/>
      <c r="CJ2200" s="47"/>
      <c r="CK2200" s="40"/>
      <c r="CL2200" s="40"/>
      <c r="CM2200" s="40"/>
      <c r="CN2200" s="40"/>
    </row>
    <row r="2201" spans="1:92" ht="42.75" hidden="1">
      <c r="A2201" s="49" t="str">
        <f t="shared" si="417"/>
        <v>SIN GESTIÓN</v>
      </c>
      <c r="B2201" s="58"/>
      <c r="C2201" s="37"/>
      <c r="D2201" s="37"/>
      <c r="E2201" s="49" t="str">
        <f t="shared" si="418"/>
        <v>PENDIENTE NOTIFICACIÓN</v>
      </c>
      <c r="F2201" s="141" t="str">
        <f t="shared" si="419"/>
        <v>PENDIENTE NOTIFICACIÓN</v>
      </c>
      <c r="G2201" s="49" t="str">
        <f t="shared" si="420"/>
        <v/>
      </c>
      <c r="H2201" s="51" t="str">
        <f ca="1">IF(
L2201="",
"",
IF(
NETWORKDAYS(L2201,IF(M2201&lt;&gt;"",M2201,TODAY()),FESTIVOS_CO!A:A)&gt;2,
"VENCIDO",
IF(
NETWORKDAYS(L2201,IF(M2201&lt;&gt;"",M2201,TODAY()),FESTIVOS_CO!A:A)=2,
"ALERTA",
"A TIEMPO"
)))</f>
        <v/>
      </c>
      <c r="I2201" s="40"/>
      <c r="J2201" s="36"/>
      <c r="K2201" s="37"/>
      <c r="L2201" s="50"/>
      <c r="M2201" s="37"/>
      <c r="N2201" s="52"/>
      <c r="O2201" s="52"/>
      <c r="P2201" s="36"/>
      <c r="Q2201" s="36"/>
      <c r="R2201" s="40"/>
      <c r="S2201" s="36"/>
      <c r="T2201" s="40"/>
      <c r="U2201" s="40"/>
      <c r="V2201" s="81"/>
      <c r="W2201" s="40"/>
      <c r="X2201" s="40"/>
      <c r="Y2201" s="40"/>
      <c r="Z2201" s="38" t="str">
        <f>IFERROR(VLOOKUP(Y2201,DIRECTORIO!A:B,2,FALSE),"")</f>
        <v/>
      </c>
      <c r="AA2201" s="40"/>
      <c r="AB2201" s="40"/>
      <c r="AC2201" s="40"/>
      <c r="AD2201" s="40"/>
      <c r="AE2201" s="40"/>
      <c r="AF2201" s="40"/>
      <c r="AG2201" s="41" t="s">
        <v>109</v>
      </c>
      <c r="AH2201" s="42"/>
      <c r="AI2201" s="54" t="str">
        <f t="shared" ca="1" si="421"/>
        <v>PENDIENTE NOTIFICACIÓN ELECTRÓNICA</v>
      </c>
      <c r="AJ2201" s="37"/>
      <c r="AK2201" s="37"/>
      <c r="AL2201" s="37"/>
      <c r="AM2201" s="53" t="str">
        <f>IF(AK2201="","",WORKDAY(AK2201,5,FESTIVOS_CO!A:A))</f>
        <v/>
      </c>
      <c r="AN2201" s="37"/>
      <c r="AO2201" s="37"/>
      <c r="AP2201" s="54" t="str">
        <f t="shared" ca="1" si="414"/>
        <v>NO APLICA</v>
      </c>
      <c r="AQ2201" s="36"/>
      <c r="AR2201" s="43"/>
      <c r="AS2201" s="37"/>
      <c r="AT2201" s="36"/>
      <c r="AU2201" s="37"/>
      <c r="AV2201" s="36"/>
      <c r="AW2201" s="36"/>
      <c r="AX2201" s="37"/>
      <c r="AY2201" s="140" t="str">
        <f>IF(AU2201="","",WORKDAY(AU2201,5,FESTIVOS_CO!A:A))</f>
        <v/>
      </c>
      <c r="AZ2201" s="54" t="str">
        <f t="shared" ca="1" si="423"/>
        <v>NO APLICA</v>
      </c>
      <c r="BA2201" s="55" t="str">
        <f>IF(AX2201="","",WORKDAY(AX2201,5,FESTIVOS_CO!A:A))</f>
        <v/>
      </c>
      <c r="BB2201" s="39"/>
      <c r="BC2201" s="40"/>
      <c r="BD2201" s="40"/>
      <c r="BE2201" s="56" t="str">
        <f t="shared" ca="1" si="412"/>
        <v>NO APLICA</v>
      </c>
      <c r="BF2201" s="37"/>
      <c r="BG2201" s="45"/>
      <c r="BH2201" s="37"/>
      <c r="BI2201" s="36"/>
      <c r="BJ2201" s="37"/>
      <c r="BK2201" s="36"/>
      <c r="BL2201" s="36"/>
      <c r="BM2201" s="53" t="str">
        <f>IF(BJ2201="","",WORKDAY(BJ2201,5,FESTIVOS_CO!A:A))</f>
        <v/>
      </c>
      <c r="BN2201" s="57" t="str">
        <f t="shared" ca="1" si="422"/>
        <v>PENDIENTE HACER AVISO</v>
      </c>
      <c r="BO2201" s="54" t="str">
        <f t="shared" ca="1" si="415"/>
        <v>EN TRÁMITE NOTIF. POR AVISO</v>
      </c>
      <c r="BP2201" s="37"/>
      <c r="BQ2201" s="53" t="str">
        <f>IF(BP2201="","",WORKDAY(BP2201,5,FESTIVOS_CO!A:A))</f>
        <v/>
      </c>
      <c r="BR2201" s="37"/>
      <c r="BS2201" s="36"/>
      <c r="BT2201" s="38"/>
      <c r="BU2201" s="58" t="e">
        <f>VLOOKUP(BT2201,Hoja2!$C:$D,2,0)</f>
        <v>#N/A</v>
      </c>
      <c r="BV2201" s="80" t="str">
        <f>IF(
AND(AO2201="",BD2201="",BQ2201=""),
"EN PROCESO NOTIFICACION / COMUNICACION",
IF(
BT2201="",
"NO APLICA",
IF(
BU2201=60,
IF(AO2201&lt;&gt;"",AO2201,IF(BD2201&lt;&gt;"",BD2201,BQ2201))+60,
WORKDAY(
IF(AO2201&lt;&gt;"",AO2201,IF(BD2201&lt;&gt;"",BD2201,BQ2201)),
BU2201,
FESTIVOS_CO!A:A
)
)
))</f>
        <v>EN PROCESO NOTIFICACION / COMUNICACION</v>
      </c>
      <c r="BW2201" s="44"/>
      <c r="BX2201" s="53"/>
      <c r="BY2201" s="45"/>
      <c r="BZ2201" s="37"/>
      <c r="CA2201" s="54" t="str">
        <f t="shared" si="416"/>
        <v>PENDIENTE EJECUTORIA</v>
      </c>
      <c r="CB2201" s="59" t="str">
        <f t="shared" si="413"/>
        <v/>
      </c>
      <c r="CC2201" s="36"/>
      <c r="CD2201" s="40"/>
      <c r="CE2201" s="46"/>
      <c r="CF2201" s="40"/>
      <c r="CG2201" s="40"/>
      <c r="CH2201" s="40"/>
      <c r="CI2201" s="36"/>
      <c r="CJ2201" s="47"/>
      <c r="CK2201" s="40"/>
      <c r="CL2201" s="40"/>
      <c r="CM2201" s="40"/>
      <c r="CN2201" s="40"/>
    </row>
    <row r="2202" spans="1:92" ht="42.75" hidden="1">
      <c r="A2202" s="49" t="str">
        <f t="shared" si="417"/>
        <v>SIN GESTIÓN</v>
      </c>
      <c r="B2202" s="58"/>
      <c r="C2202" s="37"/>
      <c r="D2202" s="37"/>
      <c r="E2202" s="49" t="str">
        <f t="shared" si="418"/>
        <v>PENDIENTE NOTIFICACIÓN</v>
      </c>
      <c r="F2202" s="141" t="str">
        <f t="shared" si="419"/>
        <v>PENDIENTE NOTIFICACIÓN</v>
      </c>
      <c r="G2202" s="49" t="str">
        <f t="shared" si="420"/>
        <v/>
      </c>
      <c r="H2202" s="51" t="str">
        <f ca="1">IF(
L2202="",
"",
IF(
NETWORKDAYS(L2202,IF(M2202&lt;&gt;"",M2202,TODAY()),FESTIVOS_CO!A:A)&gt;2,
"VENCIDO",
IF(
NETWORKDAYS(L2202,IF(M2202&lt;&gt;"",M2202,TODAY()),FESTIVOS_CO!A:A)=2,
"ALERTA",
"A TIEMPO"
)))</f>
        <v/>
      </c>
      <c r="I2202" s="40"/>
      <c r="J2202" s="36"/>
      <c r="K2202" s="37"/>
      <c r="L2202" s="50"/>
      <c r="M2202" s="37"/>
      <c r="N2202" s="52"/>
      <c r="O2202" s="52"/>
      <c r="P2202" s="36"/>
      <c r="Q2202" s="36"/>
      <c r="R2202" s="40"/>
      <c r="S2202" s="36"/>
      <c r="T2202" s="40"/>
      <c r="U2202" s="40"/>
      <c r="V2202" s="81"/>
      <c r="W2202" s="40"/>
      <c r="X2202" s="40"/>
      <c r="Y2202" s="40"/>
      <c r="Z2202" s="38" t="str">
        <f>IFERROR(VLOOKUP(Y2202,DIRECTORIO!A:B,2,FALSE),"")</f>
        <v/>
      </c>
      <c r="AA2202" s="40"/>
      <c r="AB2202" s="40"/>
      <c r="AC2202" s="40"/>
      <c r="AD2202" s="40"/>
      <c r="AE2202" s="40"/>
      <c r="AF2202" s="40"/>
      <c r="AG2202" s="41" t="s">
        <v>109</v>
      </c>
      <c r="AH2202" s="42"/>
      <c r="AI2202" s="54" t="str">
        <f t="shared" ca="1" si="421"/>
        <v>PENDIENTE NOTIFICACIÓN ELECTRÓNICA</v>
      </c>
      <c r="AJ2202" s="37"/>
      <c r="AK2202" s="37"/>
      <c r="AL2202" s="37"/>
      <c r="AM2202" s="53" t="str">
        <f>IF(AK2202="","",WORKDAY(AK2202,5,FESTIVOS_CO!A:A))</f>
        <v/>
      </c>
      <c r="AN2202" s="37"/>
      <c r="AO2202" s="37"/>
      <c r="AP2202" s="54" t="str">
        <f t="shared" ca="1" si="414"/>
        <v>NO APLICA</v>
      </c>
      <c r="AQ2202" s="36"/>
      <c r="AR2202" s="43"/>
      <c r="AS2202" s="37"/>
      <c r="AT2202" s="36"/>
      <c r="AU2202" s="37"/>
      <c r="AV2202" s="36"/>
      <c r="AW2202" s="36"/>
      <c r="AX2202" s="37"/>
      <c r="AY2202" s="140" t="str">
        <f>IF(AU2202="","",WORKDAY(AU2202,5,FESTIVOS_CO!A:A))</f>
        <v/>
      </c>
      <c r="AZ2202" s="54" t="str">
        <f t="shared" ca="1" si="423"/>
        <v>NO APLICA</v>
      </c>
      <c r="BA2202" s="55" t="str">
        <f>IF(AX2202="","",WORKDAY(AX2202,5,FESTIVOS_CO!A:A))</f>
        <v/>
      </c>
      <c r="BB2202" s="39"/>
      <c r="BC2202" s="40"/>
      <c r="BD2202" s="40"/>
      <c r="BE2202" s="56" t="str">
        <f t="shared" ca="1" si="412"/>
        <v>NO APLICA</v>
      </c>
      <c r="BF2202" s="37"/>
      <c r="BG2202" s="45"/>
      <c r="BH2202" s="37"/>
      <c r="BI2202" s="36"/>
      <c r="BJ2202" s="37"/>
      <c r="BK2202" s="36"/>
      <c r="BL2202" s="36"/>
      <c r="BM2202" s="53" t="str">
        <f>IF(BJ2202="","",WORKDAY(BJ2202,5,FESTIVOS_CO!A:A))</f>
        <v/>
      </c>
      <c r="BN2202" s="57" t="str">
        <f t="shared" ca="1" si="422"/>
        <v>PENDIENTE HACER AVISO</v>
      </c>
      <c r="BO2202" s="54" t="str">
        <f t="shared" ca="1" si="415"/>
        <v>EN TRÁMITE NOTIF. POR AVISO</v>
      </c>
      <c r="BP2202" s="37"/>
      <c r="BQ2202" s="53" t="str">
        <f>IF(BP2202="","",WORKDAY(BP2202,5,FESTIVOS_CO!A:A))</f>
        <v/>
      </c>
      <c r="BR2202" s="37"/>
      <c r="BS2202" s="36"/>
      <c r="BT2202" s="38"/>
      <c r="BU2202" s="58" t="e">
        <f>VLOOKUP(BT2202,Hoja2!$C:$D,2,0)</f>
        <v>#N/A</v>
      </c>
      <c r="BV2202" s="80" t="str">
        <f>IF(
AND(AO2202="",BD2202="",BQ2202=""),
"EN PROCESO NOTIFICACION / COMUNICACION",
IF(
BT2202="",
"NO APLICA",
IF(
BU2202=60,
IF(AO2202&lt;&gt;"",AO2202,IF(BD2202&lt;&gt;"",BD2202,BQ2202))+60,
WORKDAY(
IF(AO2202&lt;&gt;"",AO2202,IF(BD2202&lt;&gt;"",BD2202,BQ2202)),
BU2202,
FESTIVOS_CO!A:A
)
)
))</f>
        <v>EN PROCESO NOTIFICACION / COMUNICACION</v>
      </c>
      <c r="BW2202" s="44"/>
      <c r="BX2202" s="53"/>
      <c r="BY2202" s="45"/>
      <c r="BZ2202" s="37"/>
      <c r="CA2202" s="54" t="str">
        <f t="shared" si="416"/>
        <v>PENDIENTE EJECUTORIA</v>
      </c>
      <c r="CB2202" s="59" t="str">
        <f t="shared" si="413"/>
        <v/>
      </c>
      <c r="CC2202" s="36"/>
      <c r="CD2202" s="40"/>
      <c r="CE2202" s="46"/>
      <c r="CF2202" s="40"/>
      <c r="CG2202" s="40"/>
      <c r="CH2202" s="40"/>
      <c r="CI2202" s="36"/>
      <c r="CJ2202" s="47"/>
      <c r="CK2202" s="40"/>
      <c r="CL2202" s="40"/>
      <c r="CM2202" s="40"/>
      <c r="CN2202" s="40"/>
    </row>
    <row r="2203" spans="1:92" ht="42.75" hidden="1">
      <c r="A2203" s="49" t="str">
        <f t="shared" si="417"/>
        <v>SIN GESTIÓN</v>
      </c>
      <c r="B2203" s="58"/>
      <c r="C2203" s="37"/>
      <c r="D2203" s="37"/>
      <c r="E2203" s="49" t="str">
        <f t="shared" si="418"/>
        <v>PENDIENTE NOTIFICACIÓN</v>
      </c>
      <c r="F2203" s="141" t="str">
        <f t="shared" si="419"/>
        <v>PENDIENTE NOTIFICACIÓN</v>
      </c>
      <c r="G2203" s="49" t="str">
        <f t="shared" si="420"/>
        <v/>
      </c>
      <c r="H2203" s="51" t="str">
        <f ca="1">IF(
L2203="",
"",
IF(
NETWORKDAYS(L2203,IF(M2203&lt;&gt;"",M2203,TODAY()),FESTIVOS_CO!A:A)&gt;2,
"VENCIDO",
IF(
NETWORKDAYS(L2203,IF(M2203&lt;&gt;"",M2203,TODAY()),FESTIVOS_CO!A:A)=2,
"ALERTA",
"A TIEMPO"
)))</f>
        <v/>
      </c>
      <c r="I2203" s="40"/>
      <c r="J2203" s="36"/>
      <c r="K2203" s="37"/>
      <c r="L2203" s="50"/>
      <c r="M2203" s="37"/>
      <c r="N2203" s="52"/>
      <c r="O2203" s="52"/>
      <c r="P2203" s="36"/>
      <c r="Q2203" s="36"/>
      <c r="R2203" s="40"/>
      <c r="S2203" s="36"/>
      <c r="T2203" s="40"/>
      <c r="U2203" s="40"/>
      <c r="V2203" s="81"/>
      <c r="W2203" s="40"/>
      <c r="X2203" s="40"/>
      <c r="Y2203" s="40"/>
      <c r="Z2203" s="38" t="str">
        <f>IFERROR(VLOOKUP(Y2203,DIRECTORIO!A:B,2,FALSE),"")</f>
        <v/>
      </c>
      <c r="AA2203" s="40"/>
      <c r="AB2203" s="40"/>
      <c r="AC2203" s="40"/>
      <c r="AD2203" s="40"/>
      <c r="AE2203" s="40"/>
      <c r="AF2203" s="40"/>
      <c r="AG2203" s="41" t="s">
        <v>109</v>
      </c>
      <c r="AH2203" s="42"/>
      <c r="AI2203" s="54" t="str">
        <f t="shared" ca="1" si="421"/>
        <v>PENDIENTE NOTIFICACIÓN ELECTRÓNICA</v>
      </c>
      <c r="AJ2203" s="37"/>
      <c r="AK2203" s="37"/>
      <c r="AL2203" s="37"/>
      <c r="AM2203" s="53" t="str">
        <f>IF(AK2203="","",WORKDAY(AK2203,5,FESTIVOS_CO!A:A))</f>
        <v/>
      </c>
      <c r="AN2203" s="37"/>
      <c r="AO2203" s="37"/>
      <c r="AP2203" s="54" t="str">
        <f t="shared" ca="1" si="414"/>
        <v>NO APLICA</v>
      </c>
      <c r="AQ2203" s="36"/>
      <c r="AR2203" s="43"/>
      <c r="AS2203" s="37"/>
      <c r="AT2203" s="36"/>
      <c r="AU2203" s="37"/>
      <c r="AV2203" s="36"/>
      <c r="AW2203" s="36"/>
      <c r="AX2203" s="37"/>
      <c r="AY2203" s="140" t="str">
        <f>IF(AU2203="","",WORKDAY(AU2203,5,FESTIVOS_CO!A:A))</f>
        <v/>
      </c>
      <c r="AZ2203" s="54" t="str">
        <f t="shared" ca="1" si="423"/>
        <v>NO APLICA</v>
      </c>
      <c r="BA2203" s="55" t="str">
        <f>IF(AX2203="","",WORKDAY(AX2203,5,FESTIVOS_CO!A:A))</f>
        <v/>
      </c>
      <c r="BB2203" s="39"/>
      <c r="BC2203" s="40"/>
      <c r="BD2203" s="40"/>
      <c r="BE2203" s="56" t="str">
        <f t="shared" ref="BE2203:BE2266" ca="1" si="424">IF(AZ2203="NO PROCEDE",
"NO PROCEDE",IF(OR(AZ2203="HACER AVISO",BB2203="NO"),
"HACER AVISO",
"NO APLICA"))</f>
        <v>NO APLICA</v>
      </c>
      <c r="BF2203" s="37"/>
      <c r="BG2203" s="45"/>
      <c r="BH2203" s="37"/>
      <c r="BI2203" s="36"/>
      <c r="BJ2203" s="37"/>
      <c r="BK2203" s="36"/>
      <c r="BL2203" s="36"/>
      <c r="BM2203" s="53" t="str">
        <f>IF(BJ2203="","",WORKDAY(BJ2203,5,FESTIVOS_CO!A:A))</f>
        <v/>
      </c>
      <c r="BN2203" s="57" t="str">
        <f t="shared" ca="1" si="422"/>
        <v>PENDIENTE HACER AVISO</v>
      </c>
      <c r="BO2203" s="54" t="str">
        <f t="shared" ca="1" si="415"/>
        <v>EN TRÁMITE NOTIF. POR AVISO</v>
      </c>
      <c r="BP2203" s="37"/>
      <c r="BQ2203" s="53" t="str">
        <f>IF(BP2203="","",WORKDAY(BP2203,5,FESTIVOS_CO!A:A))</f>
        <v/>
      </c>
      <c r="BR2203" s="37"/>
      <c r="BS2203" s="36"/>
      <c r="BT2203" s="38"/>
      <c r="BU2203" s="58" t="e">
        <f>VLOOKUP(BT2203,Hoja2!$C:$D,2,0)</f>
        <v>#N/A</v>
      </c>
      <c r="BV2203" s="80" t="str">
        <f>IF(
AND(AO2203="",BD2203="",BQ2203=""),
"EN PROCESO NOTIFICACION / COMUNICACION",
IF(
BT2203="",
"NO APLICA",
IF(
BU2203=60,
IF(AO2203&lt;&gt;"",AO2203,IF(BD2203&lt;&gt;"",BD2203,BQ2203))+60,
WORKDAY(
IF(AO2203&lt;&gt;"",AO2203,IF(BD2203&lt;&gt;"",BD2203,BQ2203)),
BU2203,
FESTIVOS_CO!A:A
)
)
))</f>
        <v>EN PROCESO NOTIFICACION / COMUNICACION</v>
      </c>
      <c r="BW2203" s="44"/>
      <c r="BX2203" s="53"/>
      <c r="BY2203" s="45"/>
      <c r="BZ2203" s="37"/>
      <c r="CA2203" s="54" t="str">
        <f t="shared" si="416"/>
        <v>PENDIENTE EJECUTORIA</v>
      </c>
      <c r="CB2203" s="59" t="str">
        <f t="shared" ref="CB2203:CB2266" si="425">IF(CC2203="NO",
"NO APLICA",
IF(CC2203="SI",
IF(COUNTBLANK(CC2203:CH2203)&gt;0,
"PENDIENTE MEMORANDO",
"MEMORANDOS ENVIADOS"
),
IF(CI2203="NO",
"NO APLICA",
IF(CI2203="SI",
IF(COUNTBLANK(CJ2203:CN2203)&gt;0,
"PENDIENTES OFICIOS",
"OFICIOS ENVIADOS"
),
""
)
)
))</f>
        <v/>
      </c>
      <c r="CC2203" s="36"/>
      <c r="CD2203" s="40"/>
      <c r="CE2203" s="46"/>
      <c r="CF2203" s="40"/>
      <c r="CG2203" s="40"/>
      <c r="CH2203" s="40"/>
      <c r="CI2203" s="36"/>
      <c r="CJ2203" s="47"/>
      <c r="CK2203" s="40"/>
      <c r="CL2203" s="40"/>
      <c r="CM2203" s="40"/>
      <c r="CN2203" s="40"/>
    </row>
    <row r="2204" spans="1:92" ht="42.75" hidden="1">
      <c r="A2204" s="49" t="str">
        <f t="shared" si="417"/>
        <v>SIN GESTIÓN</v>
      </c>
      <c r="B2204" s="58"/>
      <c r="C2204" s="37"/>
      <c r="D2204" s="37"/>
      <c r="E2204" s="49" t="str">
        <f t="shared" si="418"/>
        <v>PENDIENTE NOTIFICACIÓN</v>
      </c>
      <c r="F2204" s="141" t="str">
        <f t="shared" si="419"/>
        <v>PENDIENTE NOTIFICACIÓN</v>
      </c>
      <c r="G2204" s="49" t="str">
        <f t="shared" si="420"/>
        <v/>
      </c>
      <c r="H2204" s="51" t="str">
        <f ca="1">IF(
L2204="",
"",
IF(
NETWORKDAYS(L2204,IF(M2204&lt;&gt;"",M2204,TODAY()),FESTIVOS_CO!A:A)&gt;2,
"VENCIDO",
IF(
NETWORKDAYS(L2204,IF(M2204&lt;&gt;"",M2204,TODAY()),FESTIVOS_CO!A:A)=2,
"ALERTA",
"A TIEMPO"
)))</f>
        <v/>
      </c>
      <c r="I2204" s="40"/>
      <c r="J2204" s="36"/>
      <c r="K2204" s="37"/>
      <c r="L2204" s="50"/>
      <c r="M2204" s="37"/>
      <c r="N2204" s="52"/>
      <c r="O2204" s="52"/>
      <c r="P2204" s="36"/>
      <c r="Q2204" s="36"/>
      <c r="R2204" s="40"/>
      <c r="S2204" s="36"/>
      <c r="T2204" s="40"/>
      <c r="U2204" s="40"/>
      <c r="V2204" s="81"/>
      <c r="W2204" s="40"/>
      <c r="X2204" s="40"/>
      <c r="Y2204" s="40"/>
      <c r="Z2204" s="38" t="str">
        <f>IFERROR(VLOOKUP(Y2204,DIRECTORIO!A:B,2,FALSE),"")</f>
        <v/>
      </c>
      <c r="AA2204" s="40"/>
      <c r="AB2204" s="40"/>
      <c r="AC2204" s="40"/>
      <c r="AD2204" s="40"/>
      <c r="AE2204" s="40"/>
      <c r="AF2204" s="40"/>
      <c r="AG2204" s="41" t="s">
        <v>109</v>
      </c>
      <c r="AH2204" s="42"/>
      <c r="AI2204" s="54" t="str">
        <f t="shared" ca="1" si="421"/>
        <v>PENDIENTE NOTIFICACIÓN ELECTRÓNICA</v>
      </c>
      <c r="AJ2204" s="37"/>
      <c r="AK2204" s="37"/>
      <c r="AL2204" s="37"/>
      <c r="AM2204" s="53" t="str">
        <f>IF(AK2204="","",WORKDAY(AK2204,5,FESTIVOS_CO!A:A))</f>
        <v/>
      </c>
      <c r="AN2204" s="37"/>
      <c r="AO2204" s="37"/>
      <c r="AP2204" s="54" t="str">
        <f t="shared" ref="AP2204:AP2267" ca="1" si="426">IF(
ISNUMBER(SEARCH("PENDIENTE",UPPER(AI2204))),
"NO APLICA",
IF(
COUNTBLANK(AJ2204:AL2204)=COUNTA(AJ2204:AL2204),
"NO APLICA",
IF(
UPPER(AN2204)="SI",
"NO PROCEDE CITACION",
"NOTIFICAR POR CITACION"
)
)
)</f>
        <v>NO APLICA</v>
      </c>
      <c r="AQ2204" s="36"/>
      <c r="AR2204" s="43"/>
      <c r="AS2204" s="37"/>
      <c r="AT2204" s="36"/>
      <c r="AU2204" s="37"/>
      <c r="AV2204" s="36"/>
      <c r="AW2204" s="36"/>
      <c r="AX2204" s="37"/>
      <c r="AY2204" s="140" t="str">
        <f>IF(AU2204="","",WORKDAY(AU2204,5,FESTIVOS_CO!A:A))</f>
        <v/>
      </c>
      <c r="AZ2204" s="54" t="str">
        <f t="shared" ca="1" si="423"/>
        <v>NO APLICA</v>
      </c>
      <c r="BA2204" s="55" t="str">
        <f>IF(AX2204="","",WORKDAY(AX2204,5,FESTIVOS_CO!A:A))</f>
        <v/>
      </c>
      <c r="BB2204" s="39"/>
      <c r="BC2204" s="40"/>
      <c r="BD2204" s="40"/>
      <c r="BE2204" s="56" t="str">
        <f t="shared" ca="1" si="424"/>
        <v>NO APLICA</v>
      </c>
      <c r="BF2204" s="37"/>
      <c r="BG2204" s="45"/>
      <c r="BH2204" s="37"/>
      <c r="BI2204" s="36"/>
      <c r="BJ2204" s="37"/>
      <c r="BK2204" s="36"/>
      <c r="BL2204" s="36"/>
      <c r="BM2204" s="53" t="str">
        <f>IF(BJ2204="","",WORKDAY(BJ2204,5,FESTIVOS_CO!A:A))</f>
        <v/>
      </c>
      <c r="BN2204" s="57" t="str">
        <f t="shared" ca="1" si="422"/>
        <v>PENDIENTE HACER AVISO</v>
      </c>
      <c r="BO2204" s="54" t="str">
        <f t="shared" ca="1" si="415"/>
        <v>EN TRÁMITE NOTIF. POR AVISO</v>
      </c>
      <c r="BP2204" s="37"/>
      <c r="BQ2204" s="53" t="str">
        <f>IF(BP2204="","",WORKDAY(BP2204,5,FESTIVOS_CO!A:A))</f>
        <v/>
      </c>
      <c r="BR2204" s="37"/>
      <c r="BS2204" s="36"/>
      <c r="BT2204" s="38"/>
      <c r="BU2204" s="58" t="e">
        <f>VLOOKUP(BT2204,Hoja2!$C:$D,2,0)</f>
        <v>#N/A</v>
      </c>
      <c r="BV2204" s="80" t="str">
        <f>IF(
AND(AO2204="",BD2204="",BQ2204=""),
"EN PROCESO NOTIFICACION / COMUNICACION",
IF(
BT2204="",
"NO APLICA",
IF(
BU2204=60,
IF(AO2204&lt;&gt;"",AO2204,IF(BD2204&lt;&gt;"",BD2204,BQ2204))+60,
WORKDAY(
IF(AO2204&lt;&gt;"",AO2204,IF(BD2204&lt;&gt;"",BD2204,BQ2204)),
BU2204,
FESTIVOS_CO!A:A
)
)
))</f>
        <v>EN PROCESO NOTIFICACION / COMUNICACION</v>
      </c>
      <c r="BW2204" s="44"/>
      <c r="BX2204" s="53"/>
      <c r="BY2204" s="45"/>
      <c r="BZ2204" s="37"/>
      <c r="CA2204" s="54" t="str">
        <f t="shared" si="416"/>
        <v>PENDIENTE EJECUTORIA</v>
      </c>
      <c r="CB2204" s="59" t="str">
        <f t="shared" si="425"/>
        <v/>
      </c>
      <c r="CC2204" s="36"/>
      <c r="CD2204" s="40"/>
      <c r="CE2204" s="46"/>
      <c r="CF2204" s="40"/>
      <c r="CG2204" s="40"/>
      <c r="CH2204" s="40"/>
      <c r="CI2204" s="36"/>
      <c r="CJ2204" s="47"/>
      <c r="CK2204" s="40"/>
      <c r="CL2204" s="40"/>
      <c r="CM2204" s="40"/>
      <c r="CN2204" s="40"/>
    </row>
    <row r="2205" spans="1:92" ht="42.75" hidden="1">
      <c r="A2205" s="49" t="str">
        <f t="shared" si="417"/>
        <v>SIN GESTIÓN</v>
      </c>
      <c r="B2205" s="58"/>
      <c r="C2205" s="37"/>
      <c r="D2205" s="37"/>
      <c r="E2205" s="49" t="str">
        <f t="shared" si="418"/>
        <v>PENDIENTE NOTIFICACIÓN</v>
      </c>
      <c r="F2205" s="141" t="str">
        <f t="shared" si="419"/>
        <v>PENDIENTE NOTIFICACIÓN</v>
      </c>
      <c r="G2205" s="49" t="str">
        <f t="shared" si="420"/>
        <v/>
      </c>
      <c r="H2205" s="51" t="str">
        <f ca="1">IF(
L2205="",
"",
IF(
NETWORKDAYS(L2205,IF(M2205&lt;&gt;"",M2205,TODAY()),FESTIVOS_CO!A:A)&gt;2,
"VENCIDO",
IF(
NETWORKDAYS(L2205,IF(M2205&lt;&gt;"",M2205,TODAY()),FESTIVOS_CO!A:A)=2,
"ALERTA",
"A TIEMPO"
)))</f>
        <v/>
      </c>
      <c r="I2205" s="40"/>
      <c r="J2205" s="36"/>
      <c r="K2205" s="37"/>
      <c r="L2205" s="50"/>
      <c r="M2205" s="37"/>
      <c r="N2205" s="52"/>
      <c r="O2205" s="52"/>
      <c r="P2205" s="36"/>
      <c r="Q2205" s="36"/>
      <c r="R2205" s="40"/>
      <c r="S2205" s="36"/>
      <c r="T2205" s="40"/>
      <c r="U2205" s="40"/>
      <c r="V2205" s="81"/>
      <c r="W2205" s="40"/>
      <c r="X2205" s="40"/>
      <c r="Y2205" s="40"/>
      <c r="Z2205" s="38" t="str">
        <f>IFERROR(VLOOKUP(Y2205,DIRECTORIO!A:B,2,FALSE),"")</f>
        <v/>
      </c>
      <c r="AA2205" s="40"/>
      <c r="AB2205" s="40"/>
      <c r="AC2205" s="40"/>
      <c r="AD2205" s="40"/>
      <c r="AE2205" s="40"/>
      <c r="AF2205" s="40"/>
      <c r="AG2205" s="41" t="s">
        <v>109</v>
      </c>
      <c r="AH2205" s="42"/>
      <c r="AI2205" s="54" t="str">
        <f t="shared" ca="1" si="421"/>
        <v>PENDIENTE NOTIFICACIÓN ELECTRÓNICA</v>
      </c>
      <c r="AJ2205" s="37"/>
      <c r="AK2205" s="37"/>
      <c r="AL2205" s="37"/>
      <c r="AM2205" s="53" t="str">
        <f>IF(AK2205="","",WORKDAY(AK2205,5,FESTIVOS_CO!A:A))</f>
        <v/>
      </c>
      <c r="AN2205" s="37"/>
      <c r="AO2205" s="37"/>
      <c r="AP2205" s="54" t="str">
        <f t="shared" ca="1" si="426"/>
        <v>NO APLICA</v>
      </c>
      <c r="AQ2205" s="36"/>
      <c r="AR2205" s="43"/>
      <c r="AS2205" s="37"/>
      <c r="AT2205" s="36"/>
      <c r="AU2205" s="37"/>
      <c r="AV2205" s="36"/>
      <c r="AW2205" s="36"/>
      <c r="AX2205" s="37"/>
      <c r="AY2205" s="140" t="str">
        <f>IF(AU2205="","",WORKDAY(AU2205,5,FESTIVOS_CO!A:A))</f>
        <v/>
      </c>
      <c r="AZ2205" s="54" t="str">
        <f t="shared" ca="1" si="423"/>
        <v>NO APLICA</v>
      </c>
      <c r="BA2205" s="55" t="str">
        <f>IF(AX2205="","",WORKDAY(AX2205,5,FESTIVOS_CO!A:A))</f>
        <v/>
      </c>
      <c r="BB2205" s="39"/>
      <c r="BC2205" s="40"/>
      <c r="BD2205" s="40"/>
      <c r="BE2205" s="56" t="str">
        <f t="shared" ca="1" si="424"/>
        <v>NO APLICA</v>
      </c>
      <c r="BF2205" s="37"/>
      <c r="BG2205" s="45"/>
      <c r="BH2205" s="37"/>
      <c r="BI2205" s="36"/>
      <c r="BJ2205" s="37"/>
      <c r="BK2205" s="36"/>
      <c r="BL2205" s="36"/>
      <c r="BM2205" s="53" t="str">
        <f>IF(BJ2205="","",WORKDAY(BJ2205,5,FESTIVOS_CO!A:A))</f>
        <v/>
      </c>
      <c r="BN2205" s="57" t="str">
        <f t="shared" ca="1" si="422"/>
        <v>PENDIENTE HACER AVISO</v>
      </c>
      <c r="BO2205" s="54" t="str">
        <f t="shared" ca="1" si="415"/>
        <v>EN TRÁMITE NOTIF. POR AVISO</v>
      </c>
      <c r="BP2205" s="37"/>
      <c r="BQ2205" s="53" t="str">
        <f>IF(BP2205="","",WORKDAY(BP2205,5,FESTIVOS_CO!A:A))</f>
        <v/>
      </c>
      <c r="BR2205" s="37"/>
      <c r="BS2205" s="36"/>
      <c r="BT2205" s="38"/>
      <c r="BU2205" s="58" t="e">
        <f>VLOOKUP(BT2205,Hoja2!$C:$D,2,0)</f>
        <v>#N/A</v>
      </c>
      <c r="BV2205" s="80" t="str">
        <f>IF(
AND(AO2205="",BD2205="",BQ2205=""),
"EN PROCESO NOTIFICACION / COMUNICACION",
IF(
BT2205="",
"NO APLICA",
IF(
BU2205=60,
IF(AO2205&lt;&gt;"",AO2205,IF(BD2205&lt;&gt;"",BD2205,BQ2205))+60,
WORKDAY(
IF(AO2205&lt;&gt;"",AO2205,IF(BD2205&lt;&gt;"",BD2205,BQ2205)),
BU2205,
FESTIVOS_CO!A:A
)
)
))</f>
        <v>EN PROCESO NOTIFICACION / COMUNICACION</v>
      </c>
      <c r="BW2205" s="44"/>
      <c r="BX2205" s="53"/>
      <c r="BY2205" s="45"/>
      <c r="BZ2205" s="37"/>
      <c r="CA2205" s="54" t="str">
        <f t="shared" si="416"/>
        <v>PENDIENTE EJECUTORIA</v>
      </c>
      <c r="CB2205" s="59" t="str">
        <f t="shared" si="425"/>
        <v/>
      </c>
      <c r="CC2205" s="36"/>
      <c r="CD2205" s="40"/>
      <c r="CE2205" s="46"/>
      <c r="CF2205" s="40"/>
      <c r="CG2205" s="40"/>
      <c r="CH2205" s="40"/>
      <c r="CI2205" s="36"/>
      <c r="CJ2205" s="47"/>
      <c r="CK2205" s="40"/>
      <c r="CL2205" s="40"/>
      <c r="CM2205" s="40"/>
      <c r="CN2205" s="40"/>
    </row>
    <row r="2206" spans="1:92" ht="42.75" hidden="1">
      <c r="A2206" s="49" t="str">
        <f t="shared" si="417"/>
        <v>SIN GESTIÓN</v>
      </c>
      <c r="B2206" s="58"/>
      <c r="C2206" s="37"/>
      <c r="D2206" s="37"/>
      <c r="E2206" s="49" t="str">
        <f t="shared" si="418"/>
        <v>PENDIENTE NOTIFICACIÓN</v>
      </c>
      <c r="F2206" s="141" t="str">
        <f t="shared" si="419"/>
        <v>PENDIENTE NOTIFICACIÓN</v>
      </c>
      <c r="G2206" s="49" t="str">
        <f t="shared" si="420"/>
        <v/>
      </c>
      <c r="H2206" s="51" t="str">
        <f ca="1">IF(
L2206="",
"",
IF(
NETWORKDAYS(L2206,IF(M2206&lt;&gt;"",M2206,TODAY()),FESTIVOS_CO!A:A)&gt;2,
"VENCIDO",
IF(
NETWORKDAYS(L2206,IF(M2206&lt;&gt;"",M2206,TODAY()),FESTIVOS_CO!A:A)=2,
"ALERTA",
"A TIEMPO"
)))</f>
        <v/>
      </c>
      <c r="I2206" s="40"/>
      <c r="J2206" s="36"/>
      <c r="K2206" s="37"/>
      <c r="L2206" s="50"/>
      <c r="M2206" s="37"/>
      <c r="N2206" s="52"/>
      <c r="O2206" s="52"/>
      <c r="P2206" s="36"/>
      <c r="Q2206" s="36"/>
      <c r="R2206" s="40"/>
      <c r="S2206" s="36"/>
      <c r="T2206" s="40"/>
      <c r="U2206" s="40"/>
      <c r="V2206" s="81"/>
      <c r="W2206" s="40"/>
      <c r="X2206" s="40"/>
      <c r="Y2206" s="40"/>
      <c r="Z2206" s="38" t="str">
        <f>IFERROR(VLOOKUP(Y2206,DIRECTORIO!A:B,2,FALSE),"")</f>
        <v/>
      </c>
      <c r="AA2206" s="40"/>
      <c r="AB2206" s="40"/>
      <c r="AC2206" s="40"/>
      <c r="AD2206" s="40"/>
      <c r="AE2206" s="40"/>
      <c r="AF2206" s="40"/>
      <c r="AG2206" s="41" t="s">
        <v>109</v>
      </c>
      <c r="AH2206" s="42"/>
      <c r="AI2206" s="54" t="str">
        <f t="shared" ca="1" si="421"/>
        <v>PENDIENTE NOTIFICACIÓN ELECTRÓNICA</v>
      </c>
      <c r="AJ2206" s="37"/>
      <c r="AK2206" s="37"/>
      <c r="AL2206" s="37"/>
      <c r="AM2206" s="53" t="str">
        <f>IF(AK2206="","",WORKDAY(AK2206,5,FESTIVOS_CO!A:A))</f>
        <v/>
      </c>
      <c r="AN2206" s="37"/>
      <c r="AO2206" s="37"/>
      <c r="AP2206" s="54" t="str">
        <f t="shared" ca="1" si="426"/>
        <v>NO APLICA</v>
      </c>
      <c r="AQ2206" s="36"/>
      <c r="AR2206" s="43"/>
      <c r="AS2206" s="37"/>
      <c r="AT2206" s="36"/>
      <c r="AU2206" s="37"/>
      <c r="AV2206" s="36"/>
      <c r="AW2206" s="36"/>
      <c r="AX2206" s="37"/>
      <c r="AY2206" s="140" t="str">
        <f>IF(AU2206="","",WORKDAY(AU2206,5,FESTIVOS_CO!A:A))</f>
        <v/>
      </c>
      <c r="AZ2206" s="54" t="str">
        <f t="shared" ca="1" si="423"/>
        <v>NO APLICA</v>
      </c>
      <c r="BA2206" s="55" t="str">
        <f>IF(AX2206="","",WORKDAY(AX2206,5,FESTIVOS_CO!A:A))</f>
        <v/>
      </c>
      <c r="BB2206" s="39"/>
      <c r="BC2206" s="40"/>
      <c r="BD2206" s="40"/>
      <c r="BE2206" s="56" t="str">
        <f t="shared" ca="1" si="424"/>
        <v>NO APLICA</v>
      </c>
      <c r="BF2206" s="37"/>
      <c r="BG2206" s="45"/>
      <c r="BH2206" s="37"/>
      <c r="BI2206" s="36"/>
      <c r="BJ2206" s="37"/>
      <c r="BK2206" s="36"/>
      <c r="BL2206" s="36"/>
      <c r="BM2206" s="53" t="str">
        <f>IF(BJ2206="","",WORKDAY(BJ2206,5,FESTIVOS_CO!A:A))</f>
        <v/>
      </c>
      <c r="BN2206" s="57" t="str">
        <f t="shared" ca="1" si="422"/>
        <v>PENDIENTE HACER AVISO</v>
      </c>
      <c r="BO2206" s="54" t="str">
        <f t="shared" ca="1" si="415"/>
        <v>EN TRÁMITE NOTIF. POR AVISO</v>
      </c>
      <c r="BP2206" s="37"/>
      <c r="BQ2206" s="53" t="str">
        <f>IF(BP2206="","",WORKDAY(BP2206,5,FESTIVOS_CO!A:A))</f>
        <v/>
      </c>
      <c r="BR2206" s="37"/>
      <c r="BS2206" s="36"/>
      <c r="BT2206" s="38"/>
      <c r="BU2206" s="58" t="e">
        <f>VLOOKUP(BT2206,Hoja2!$C:$D,2,0)</f>
        <v>#N/A</v>
      </c>
      <c r="BV2206" s="80" t="str">
        <f>IF(
AND(AO2206="",BD2206="",BQ2206=""),
"EN PROCESO NOTIFICACION / COMUNICACION",
IF(
BT2206="",
"NO APLICA",
IF(
BU2206=60,
IF(AO2206&lt;&gt;"",AO2206,IF(BD2206&lt;&gt;"",BD2206,BQ2206))+60,
WORKDAY(
IF(AO2206&lt;&gt;"",AO2206,IF(BD2206&lt;&gt;"",BD2206,BQ2206)),
BU2206,
FESTIVOS_CO!A:A
)
)
))</f>
        <v>EN PROCESO NOTIFICACION / COMUNICACION</v>
      </c>
      <c r="BW2206" s="44"/>
      <c r="BX2206" s="53"/>
      <c r="BY2206" s="45"/>
      <c r="BZ2206" s="37"/>
      <c r="CA2206" s="54" t="str">
        <f t="shared" si="416"/>
        <v>PENDIENTE EJECUTORIA</v>
      </c>
      <c r="CB2206" s="59" t="str">
        <f t="shared" si="425"/>
        <v/>
      </c>
      <c r="CC2206" s="36"/>
      <c r="CD2206" s="40"/>
      <c r="CE2206" s="46"/>
      <c r="CF2206" s="40"/>
      <c r="CG2206" s="40"/>
      <c r="CH2206" s="40"/>
      <c r="CI2206" s="36"/>
      <c r="CJ2206" s="47"/>
      <c r="CK2206" s="40"/>
      <c r="CL2206" s="40"/>
      <c r="CM2206" s="40"/>
      <c r="CN2206" s="40"/>
    </row>
    <row r="2207" spans="1:92" ht="42.75" hidden="1">
      <c r="A2207" s="49" t="str">
        <f t="shared" si="417"/>
        <v>SIN GESTIÓN</v>
      </c>
      <c r="B2207" s="58"/>
      <c r="C2207" s="37"/>
      <c r="D2207" s="37"/>
      <c r="E2207" s="49" t="str">
        <f t="shared" si="418"/>
        <v>PENDIENTE NOTIFICACIÓN</v>
      </c>
      <c r="F2207" s="141" t="str">
        <f t="shared" si="419"/>
        <v>PENDIENTE NOTIFICACIÓN</v>
      </c>
      <c r="G2207" s="49" t="str">
        <f t="shared" si="420"/>
        <v/>
      </c>
      <c r="H2207" s="51" t="str">
        <f ca="1">IF(
L2207="",
"",
IF(
NETWORKDAYS(L2207,IF(M2207&lt;&gt;"",M2207,TODAY()),FESTIVOS_CO!A:A)&gt;2,
"VENCIDO",
IF(
NETWORKDAYS(L2207,IF(M2207&lt;&gt;"",M2207,TODAY()),FESTIVOS_CO!A:A)=2,
"ALERTA",
"A TIEMPO"
)))</f>
        <v/>
      </c>
      <c r="I2207" s="40"/>
      <c r="J2207" s="36"/>
      <c r="K2207" s="37"/>
      <c r="L2207" s="50"/>
      <c r="M2207" s="37"/>
      <c r="N2207" s="52"/>
      <c r="O2207" s="52"/>
      <c r="P2207" s="36"/>
      <c r="Q2207" s="36"/>
      <c r="R2207" s="40"/>
      <c r="S2207" s="36"/>
      <c r="T2207" s="40"/>
      <c r="U2207" s="40"/>
      <c r="V2207" s="81"/>
      <c r="W2207" s="40"/>
      <c r="X2207" s="40"/>
      <c r="Y2207" s="40"/>
      <c r="Z2207" s="38" t="str">
        <f>IFERROR(VLOOKUP(Y2207,DIRECTORIO!A:B,2,FALSE),"")</f>
        <v/>
      </c>
      <c r="AA2207" s="40"/>
      <c r="AB2207" s="40"/>
      <c r="AC2207" s="40"/>
      <c r="AD2207" s="40"/>
      <c r="AE2207" s="40"/>
      <c r="AF2207" s="40"/>
      <c r="AG2207" s="41" t="s">
        <v>109</v>
      </c>
      <c r="AH2207" s="42"/>
      <c r="AI2207" s="54" t="str">
        <f t="shared" ca="1" si="421"/>
        <v>PENDIENTE NOTIFICACIÓN ELECTRÓNICA</v>
      </c>
      <c r="AJ2207" s="37"/>
      <c r="AK2207" s="37"/>
      <c r="AL2207" s="37"/>
      <c r="AM2207" s="53" t="str">
        <f>IF(AK2207="","",WORKDAY(AK2207,5,FESTIVOS_CO!A:A))</f>
        <v/>
      </c>
      <c r="AN2207" s="37"/>
      <c r="AO2207" s="37"/>
      <c r="AP2207" s="54" t="str">
        <f t="shared" ca="1" si="426"/>
        <v>NO APLICA</v>
      </c>
      <c r="AQ2207" s="36"/>
      <c r="AR2207" s="43"/>
      <c r="AS2207" s="37"/>
      <c r="AT2207" s="36"/>
      <c r="AU2207" s="37"/>
      <c r="AV2207" s="36"/>
      <c r="AW2207" s="36"/>
      <c r="AX2207" s="37"/>
      <c r="AY2207" s="140" t="str">
        <f>IF(AU2207="","",WORKDAY(AU2207,5,FESTIVOS_CO!A:A))</f>
        <v/>
      </c>
      <c r="AZ2207" s="54" t="str">
        <f t="shared" ca="1" si="423"/>
        <v>NO APLICA</v>
      </c>
      <c r="BA2207" s="55" t="str">
        <f>IF(AX2207="","",WORKDAY(AX2207,5,FESTIVOS_CO!A:A))</f>
        <v/>
      </c>
      <c r="BB2207" s="39"/>
      <c r="BC2207" s="40"/>
      <c r="BD2207" s="40"/>
      <c r="BE2207" s="56" t="str">
        <f t="shared" ca="1" si="424"/>
        <v>NO APLICA</v>
      </c>
      <c r="BF2207" s="37"/>
      <c r="BG2207" s="45"/>
      <c r="BH2207" s="37"/>
      <c r="BI2207" s="36"/>
      <c r="BJ2207" s="37"/>
      <c r="BK2207" s="36"/>
      <c r="BL2207" s="36"/>
      <c r="BM2207" s="53" t="str">
        <f>IF(BJ2207="","",WORKDAY(BJ2207,5,FESTIVOS_CO!A:A))</f>
        <v/>
      </c>
      <c r="BN2207" s="57" t="str">
        <f t="shared" ca="1" si="422"/>
        <v>PENDIENTE HACER AVISO</v>
      </c>
      <c r="BO2207" s="54" t="str">
        <f t="shared" ca="1" si="415"/>
        <v>EN TRÁMITE NOTIF. POR AVISO</v>
      </c>
      <c r="BP2207" s="37"/>
      <c r="BQ2207" s="53" t="str">
        <f>IF(BP2207="","",WORKDAY(BP2207,5,FESTIVOS_CO!A:A))</f>
        <v/>
      </c>
      <c r="BR2207" s="37"/>
      <c r="BS2207" s="36"/>
      <c r="BT2207" s="38"/>
      <c r="BU2207" s="58" t="e">
        <f>VLOOKUP(BT2207,Hoja2!$C:$D,2,0)</f>
        <v>#N/A</v>
      </c>
      <c r="BV2207" s="80" t="str">
        <f>IF(
AND(AO2207="",BD2207="",BQ2207=""),
"EN PROCESO NOTIFICACION / COMUNICACION",
IF(
BT2207="",
"NO APLICA",
IF(
BU2207=60,
IF(AO2207&lt;&gt;"",AO2207,IF(BD2207&lt;&gt;"",BD2207,BQ2207))+60,
WORKDAY(
IF(AO2207&lt;&gt;"",AO2207,IF(BD2207&lt;&gt;"",BD2207,BQ2207)),
BU2207,
FESTIVOS_CO!A:A
)
)
))</f>
        <v>EN PROCESO NOTIFICACION / COMUNICACION</v>
      </c>
      <c r="BW2207" s="44"/>
      <c r="BX2207" s="53"/>
      <c r="BY2207" s="45"/>
      <c r="BZ2207" s="37"/>
      <c r="CA2207" s="54" t="str">
        <f t="shared" si="416"/>
        <v>PENDIENTE EJECUTORIA</v>
      </c>
      <c r="CB2207" s="59" t="str">
        <f t="shared" si="425"/>
        <v/>
      </c>
      <c r="CC2207" s="36"/>
      <c r="CD2207" s="40"/>
      <c r="CE2207" s="46"/>
      <c r="CF2207" s="40"/>
      <c r="CG2207" s="40"/>
      <c r="CH2207" s="40"/>
      <c r="CI2207" s="36"/>
      <c r="CJ2207" s="47"/>
      <c r="CK2207" s="40"/>
      <c r="CL2207" s="40"/>
      <c r="CM2207" s="40"/>
      <c r="CN2207" s="40"/>
    </row>
    <row r="2208" spans="1:92" ht="42.75" hidden="1">
      <c r="A2208" s="49" t="str">
        <f t="shared" si="417"/>
        <v>SIN GESTIÓN</v>
      </c>
      <c r="B2208" s="58"/>
      <c r="C2208" s="37"/>
      <c r="D2208" s="37"/>
      <c r="E2208" s="49" t="str">
        <f t="shared" si="418"/>
        <v>PENDIENTE NOTIFICACIÓN</v>
      </c>
      <c r="F2208" s="141" t="str">
        <f t="shared" si="419"/>
        <v>PENDIENTE NOTIFICACIÓN</v>
      </c>
      <c r="G2208" s="49" t="str">
        <f t="shared" si="420"/>
        <v/>
      </c>
      <c r="H2208" s="51" t="str">
        <f ca="1">IF(
L2208="",
"",
IF(
NETWORKDAYS(L2208,IF(M2208&lt;&gt;"",M2208,TODAY()),FESTIVOS_CO!A:A)&gt;2,
"VENCIDO",
IF(
NETWORKDAYS(L2208,IF(M2208&lt;&gt;"",M2208,TODAY()),FESTIVOS_CO!A:A)=2,
"ALERTA",
"A TIEMPO"
)))</f>
        <v/>
      </c>
      <c r="I2208" s="40"/>
      <c r="J2208" s="36"/>
      <c r="K2208" s="37"/>
      <c r="L2208" s="50"/>
      <c r="M2208" s="37"/>
      <c r="N2208" s="52"/>
      <c r="O2208" s="52"/>
      <c r="P2208" s="36"/>
      <c r="Q2208" s="36"/>
      <c r="R2208" s="40"/>
      <c r="S2208" s="36"/>
      <c r="T2208" s="40"/>
      <c r="U2208" s="40"/>
      <c r="V2208" s="81"/>
      <c r="W2208" s="40"/>
      <c r="X2208" s="40"/>
      <c r="Y2208" s="40"/>
      <c r="Z2208" s="38" t="str">
        <f>IFERROR(VLOOKUP(Y2208,DIRECTORIO!A:B,2,FALSE),"")</f>
        <v/>
      </c>
      <c r="AA2208" s="40"/>
      <c r="AB2208" s="40"/>
      <c r="AC2208" s="40"/>
      <c r="AD2208" s="40"/>
      <c r="AE2208" s="40"/>
      <c r="AF2208" s="40"/>
      <c r="AG2208" s="41" t="s">
        <v>109</v>
      </c>
      <c r="AH2208" s="42"/>
      <c r="AI2208" s="54" t="str">
        <f t="shared" ca="1" si="421"/>
        <v>PENDIENTE NOTIFICACIÓN ELECTRÓNICA</v>
      </c>
      <c r="AJ2208" s="37"/>
      <c r="AK2208" s="37"/>
      <c r="AL2208" s="37"/>
      <c r="AM2208" s="53" t="str">
        <f>IF(AK2208="","",WORKDAY(AK2208,5,FESTIVOS_CO!A:A))</f>
        <v/>
      </c>
      <c r="AN2208" s="37"/>
      <c r="AO2208" s="37"/>
      <c r="AP2208" s="54" t="str">
        <f t="shared" ca="1" si="426"/>
        <v>NO APLICA</v>
      </c>
      <c r="AQ2208" s="36"/>
      <c r="AR2208" s="43"/>
      <c r="AS2208" s="37"/>
      <c r="AT2208" s="36"/>
      <c r="AU2208" s="37"/>
      <c r="AV2208" s="36"/>
      <c r="AW2208" s="36"/>
      <c r="AX2208" s="37"/>
      <c r="AY2208" s="140" t="str">
        <f>IF(AU2208="","",WORKDAY(AU2208,5,FESTIVOS_CO!A:A))</f>
        <v/>
      </c>
      <c r="AZ2208" s="54" t="str">
        <f t="shared" ca="1" si="423"/>
        <v>NO APLICA</v>
      </c>
      <c r="BA2208" s="55" t="str">
        <f>IF(AX2208="","",WORKDAY(AX2208,5,FESTIVOS_CO!A:A))</f>
        <v/>
      </c>
      <c r="BB2208" s="39"/>
      <c r="BC2208" s="40"/>
      <c r="BD2208" s="40"/>
      <c r="BE2208" s="56" t="str">
        <f t="shared" ca="1" si="424"/>
        <v>NO APLICA</v>
      </c>
      <c r="BF2208" s="37"/>
      <c r="BG2208" s="45"/>
      <c r="BH2208" s="37"/>
      <c r="BI2208" s="36"/>
      <c r="BJ2208" s="37"/>
      <c r="BK2208" s="36"/>
      <c r="BL2208" s="36"/>
      <c r="BM2208" s="53" t="str">
        <f>IF(BJ2208="","",WORKDAY(BJ2208,5,FESTIVOS_CO!A:A))</f>
        <v/>
      </c>
      <c r="BN2208" s="57" t="str">
        <f t="shared" ca="1" si="422"/>
        <v>PENDIENTE HACER AVISO</v>
      </c>
      <c r="BO2208" s="54" t="str">
        <f t="shared" ca="1" si="415"/>
        <v>EN TRÁMITE NOTIF. POR AVISO</v>
      </c>
      <c r="BP2208" s="37"/>
      <c r="BQ2208" s="53" t="str">
        <f>IF(BP2208="","",WORKDAY(BP2208,5,FESTIVOS_CO!A:A))</f>
        <v/>
      </c>
      <c r="BR2208" s="37"/>
      <c r="BS2208" s="36"/>
      <c r="BT2208" s="38"/>
      <c r="BU2208" s="58" t="e">
        <f>VLOOKUP(BT2208,Hoja2!$C:$D,2,0)</f>
        <v>#N/A</v>
      </c>
      <c r="BV2208" s="80" t="str">
        <f>IF(
AND(AO2208="",BD2208="",BQ2208=""),
"EN PROCESO NOTIFICACION / COMUNICACION",
IF(
BT2208="",
"NO APLICA",
IF(
BU2208=60,
IF(AO2208&lt;&gt;"",AO2208,IF(BD2208&lt;&gt;"",BD2208,BQ2208))+60,
WORKDAY(
IF(AO2208&lt;&gt;"",AO2208,IF(BD2208&lt;&gt;"",BD2208,BQ2208)),
BU2208,
FESTIVOS_CO!A:A
)
)
))</f>
        <v>EN PROCESO NOTIFICACION / COMUNICACION</v>
      </c>
      <c r="BW2208" s="44"/>
      <c r="BX2208" s="53"/>
      <c r="BY2208" s="45"/>
      <c r="BZ2208" s="37"/>
      <c r="CA2208" s="54" t="str">
        <f t="shared" si="416"/>
        <v>PENDIENTE EJECUTORIA</v>
      </c>
      <c r="CB2208" s="59" t="str">
        <f t="shared" si="425"/>
        <v/>
      </c>
      <c r="CC2208" s="36"/>
      <c r="CD2208" s="40"/>
      <c r="CE2208" s="46"/>
      <c r="CF2208" s="40"/>
      <c r="CG2208" s="40"/>
      <c r="CH2208" s="40"/>
      <c r="CI2208" s="36"/>
      <c r="CJ2208" s="47"/>
      <c r="CK2208" s="40"/>
      <c r="CL2208" s="40"/>
      <c r="CM2208" s="40"/>
      <c r="CN2208" s="40"/>
    </row>
    <row r="2209" spans="1:92" ht="42.75" hidden="1">
      <c r="A2209" s="49" t="str">
        <f t="shared" si="417"/>
        <v>SIN GESTIÓN</v>
      </c>
      <c r="B2209" s="58"/>
      <c r="C2209" s="37"/>
      <c r="D2209" s="37"/>
      <c r="E2209" s="49" t="str">
        <f t="shared" si="418"/>
        <v>PENDIENTE NOTIFICACIÓN</v>
      </c>
      <c r="F2209" s="141" t="str">
        <f t="shared" si="419"/>
        <v>PENDIENTE NOTIFICACIÓN</v>
      </c>
      <c r="G2209" s="49" t="str">
        <f t="shared" si="420"/>
        <v/>
      </c>
      <c r="H2209" s="51" t="str">
        <f ca="1">IF(
L2209="",
"",
IF(
NETWORKDAYS(L2209,IF(M2209&lt;&gt;"",M2209,TODAY()),FESTIVOS_CO!A:A)&gt;2,
"VENCIDO",
IF(
NETWORKDAYS(L2209,IF(M2209&lt;&gt;"",M2209,TODAY()),FESTIVOS_CO!A:A)=2,
"ALERTA",
"A TIEMPO"
)))</f>
        <v/>
      </c>
      <c r="I2209" s="40"/>
      <c r="J2209" s="36"/>
      <c r="K2209" s="37"/>
      <c r="L2209" s="50"/>
      <c r="M2209" s="37"/>
      <c r="N2209" s="52"/>
      <c r="O2209" s="52"/>
      <c r="P2209" s="36"/>
      <c r="Q2209" s="36"/>
      <c r="R2209" s="40"/>
      <c r="S2209" s="36"/>
      <c r="T2209" s="40"/>
      <c r="U2209" s="40"/>
      <c r="V2209" s="81"/>
      <c r="W2209" s="40"/>
      <c r="X2209" s="40"/>
      <c r="Y2209" s="40"/>
      <c r="Z2209" s="38" t="str">
        <f>IFERROR(VLOOKUP(Y2209,DIRECTORIO!A:B,2,FALSE),"")</f>
        <v/>
      </c>
      <c r="AA2209" s="40"/>
      <c r="AB2209" s="40"/>
      <c r="AC2209" s="40"/>
      <c r="AD2209" s="40"/>
      <c r="AE2209" s="40"/>
      <c r="AF2209" s="40"/>
      <c r="AG2209" s="41" t="s">
        <v>109</v>
      </c>
      <c r="AH2209" s="42"/>
      <c r="AI2209" s="54" t="str">
        <f t="shared" ca="1" si="421"/>
        <v>PENDIENTE NOTIFICACIÓN ELECTRÓNICA</v>
      </c>
      <c r="AJ2209" s="37"/>
      <c r="AK2209" s="37"/>
      <c r="AL2209" s="37"/>
      <c r="AM2209" s="53" t="str">
        <f>IF(AK2209="","",WORKDAY(AK2209,5,FESTIVOS_CO!A:A))</f>
        <v/>
      </c>
      <c r="AN2209" s="37"/>
      <c r="AO2209" s="37"/>
      <c r="AP2209" s="54" t="str">
        <f t="shared" ca="1" si="426"/>
        <v>NO APLICA</v>
      </c>
      <c r="AQ2209" s="36"/>
      <c r="AR2209" s="43"/>
      <c r="AS2209" s="37"/>
      <c r="AT2209" s="36"/>
      <c r="AU2209" s="37"/>
      <c r="AV2209" s="36"/>
      <c r="AW2209" s="36"/>
      <c r="AX2209" s="37"/>
      <c r="AY2209" s="140" t="str">
        <f>IF(AU2209="","",WORKDAY(AU2209,5,FESTIVOS_CO!A:A))</f>
        <v/>
      </c>
      <c r="AZ2209" s="54" t="str">
        <f t="shared" ca="1" si="423"/>
        <v>NO APLICA</v>
      </c>
      <c r="BA2209" s="55" t="str">
        <f>IF(AX2209="","",WORKDAY(AX2209,5,FESTIVOS_CO!A:A))</f>
        <v/>
      </c>
      <c r="BB2209" s="39"/>
      <c r="BC2209" s="40"/>
      <c r="BD2209" s="40"/>
      <c r="BE2209" s="56" t="str">
        <f t="shared" ca="1" si="424"/>
        <v>NO APLICA</v>
      </c>
      <c r="BF2209" s="37"/>
      <c r="BG2209" s="45"/>
      <c r="BH2209" s="37"/>
      <c r="BI2209" s="36"/>
      <c r="BJ2209" s="37"/>
      <c r="BK2209" s="36"/>
      <c r="BL2209" s="36"/>
      <c r="BM2209" s="53" t="str">
        <f>IF(BJ2209="","",WORKDAY(BJ2209,5,FESTIVOS_CO!A:A))</f>
        <v/>
      </c>
      <c r="BN2209" s="57" t="str">
        <f t="shared" ca="1" si="422"/>
        <v>PENDIENTE HACER AVISO</v>
      </c>
      <c r="BO2209" s="54" t="str">
        <f t="shared" ca="1" si="415"/>
        <v>EN TRÁMITE NOTIF. POR AVISO</v>
      </c>
      <c r="BP2209" s="37"/>
      <c r="BQ2209" s="53" t="str">
        <f>IF(BP2209="","",WORKDAY(BP2209,5,FESTIVOS_CO!A:A))</f>
        <v/>
      </c>
      <c r="BR2209" s="37"/>
      <c r="BS2209" s="36"/>
      <c r="BT2209" s="38"/>
      <c r="BU2209" s="58" t="e">
        <f>VLOOKUP(BT2209,Hoja2!$C:$D,2,0)</f>
        <v>#N/A</v>
      </c>
      <c r="BV2209" s="80" t="str">
        <f>IF(
AND(AO2209="",BD2209="",BQ2209=""),
"EN PROCESO NOTIFICACION / COMUNICACION",
IF(
BT2209="",
"NO APLICA",
IF(
BU2209=60,
IF(AO2209&lt;&gt;"",AO2209,IF(BD2209&lt;&gt;"",BD2209,BQ2209))+60,
WORKDAY(
IF(AO2209&lt;&gt;"",AO2209,IF(BD2209&lt;&gt;"",BD2209,BQ2209)),
BU2209,
FESTIVOS_CO!A:A
)
)
))</f>
        <v>EN PROCESO NOTIFICACION / COMUNICACION</v>
      </c>
      <c r="BW2209" s="44"/>
      <c r="BX2209" s="53"/>
      <c r="BY2209" s="45"/>
      <c r="BZ2209" s="37"/>
      <c r="CA2209" s="54" t="str">
        <f t="shared" si="416"/>
        <v>PENDIENTE EJECUTORIA</v>
      </c>
      <c r="CB2209" s="59" t="str">
        <f t="shared" si="425"/>
        <v/>
      </c>
      <c r="CC2209" s="36"/>
      <c r="CD2209" s="40"/>
      <c r="CE2209" s="46"/>
      <c r="CF2209" s="40"/>
      <c r="CG2209" s="40"/>
      <c r="CH2209" s="40"/>
      <c r="CI2209" s="36"/>
      <c r="CJ2209" s="47"/>
      <c r="CK2209" s="40"/>
      <c r="CL2209" s="40"/>
      <c r="CM2209" s="40"/>
      <c r="CN2209" s="40"/>
    </row>
    <row r="2210" spans="1:92" ht="42.75" hidden="1">
      <c r="A2210" s="49" t="str">
        <f t="shared" si="417"/>
        <v>SIN GESTIÓN</v>
      </c>
      <c r="B2210" s="58"/>
      <c r="C2210" s="37"/>
      <c r="D2210" s="37"/>
      <c r="E2210" s="49" t="str">
        <f t="shared" si="418"/>
        <v>PENDIENTE NOTIFICACIÓN</v>
      </c>
      <c r="F2210" s="141" t="str">
        <f t="shared" si="419"/>
        <v>PENDIENTE NOTIFICACIÓN</v>
      </c>
      <c r="G2210" s="49" t="str">
        <f t="shared" si="420"/>
        <v/>
      </c>
      <c r="H2210" s="51" t="str">
        <f ca="1">IF(
L2210="",
"",
IF(
NETWORKDAYS(L2210,IF(M2210&lt;&gt;"",M2210,TODAY()),FESTIVOS_CO!A:A)&gt;2,
"VENCIDO",
IF(
NETWORKDAYS(L2210,IF(M2210&lt;&gt;"",M2210,TODAY()),FESTIVOS_CO!A:A)=2,
"ALERTA",
"A TIEMPO"
)))</f>
        <v/>
      </c>
      <c r="I2210" s="40"/>
      <c r="J2210" s="36"/>
      <c r="K2210" s="37"/>
      <c r="L2210" s="50"/>
      <c r="M2210" s="37"/>
      <c r="N2210" s="52"/>
      <c r="O2210" s="52"/>
      <c r="P2210" s="36"/>
      <c r="Q2210" s="36"/>
      <c r="R2210" s="40"/>
      <c r="S2210" s="36"/>
      <c r="T2210" s="40"/>
      <c r="U2210" s="40"/>
      <c r="V2210" s="81"/>
      <c r="W2210" s="40"/>
      <c r="X2210" s="40"/>
      <c r="Y2210" s="40"/>
      <c r="Z2210" s="38" t="str">
        <f>IFERROR(VLOOKUP(Y2210,DIRECTORIO!A:B,2,FALSE),"")</f>
        <v/>
      </c>
      <c r="AA2210" s="40"/>
      <c r="AB2210" s="40"/>
      <c r="AC2210" s="40"/>
      <c r="AD2210" s="40"/>
      <c r="AE2210" s="40"/>
      <c r="AF2210" s="40"/>
      <c r="AG2210" s="41" t="s">
        <v>109</v>
      </c>
      <c r="AH2210" s="42"/>
      <c r="AI2210" s="54" t="str">
        <f t="shared" ca="1" si="421"/>
        <v>PENDIENTE NOTIFICACIÓN ELECTRÓNICA</v>
      </c>
      <c r="AJ2210" s="37"/>
      <c r="AK2210" s="37"/>
      <c r="AL2210" s="37"/>
      <c r="AM2210" s="53" t="str">
        <f>IF(AK2210="","",WORKDAY(AK2210,5,FESTIVOS_CO!A:A))</f>
        <v/>
      </c>
      <c r="AN2210" s="37"/>
      <c r="AO2210" s="37"/>
      <c r="AP2210" s="54" t="str">
        <f t="shared" ca="1" si="426"/>
        <v>NO APLICA</v>
      </c>
      <c r="AQ2210" s="36"/>
      <c r="AR2210" s="43"/>
      <c r="AS2210" s="37"/>
      <c r="AT2210" s="36"/>
      <c r="AU2210" s="37"/>
      <c r="AV2210" s="36"/>
      <c r="AW2210" s="36"/>
      <c r="AX2210" s="37"/>
      <c r="AY2210" s="140" t="str">
        <f>IF(AU2210="","",WORKDAY(AU2210,5,FESTIVOS_CO!A:A))</f>
        <v/>
      </c>
      <c r="AZ2210" s="54" t="str">
        <f t="shared" ca="1" si="423"/>
        <v>NO APLICA</v>
      </c>
      <c r="BA2210" s="55" t="str">
        <f>IF(AX2210="","",WORKDAY(AX2210,5,FESTIVOS_CO!A:A))</f>
        <v/>
      </c>
      <c r="BB2210" s="39"/>
      <c r="BC2210" s="40"/>
      <c r="BD2210" s="40"/>
      <c r="BE2210" s="56" t="str">
        <f t="shared" ca="1" si="424"/>
        <v>NO APLICA</v>
      </c>
      <c r="BF2210" s="37"/>
      <c r="BG2210" s="45"/>
      <c r="BH2210" s="37"/>
      <c r="BI2210" s="36"/>
      <c r="BJ2210" s="37"/>
      <c r="BK2210" s="36"/>
      <c r="BL2210" s="36"/>
      <c r="BM2210" s="53" t="str">
        <f>IF(BJ2210="","",WORKDAY(BJ2210,5,FESTIVOS_CO!A:A))</f>
        <v/>
      </c>
      <c r="BN2210" s="57" t="str">
        <f t="shared" ca="1" si="422"/>
        <v>PENDIENTE HACER AVISO</v>
      </c>
      <c r="BO2210" s="54" t="str">
        <f t="shared" ca="1" si="415"/>
        <v>EN TRÁMITE NOTIF. POR AVISO</v>
      </c>
      <c r="BP2210" s="37"/>
      <c r="BQ2210" s="53" t="str">
        <f>IF(BP2210="","",WORKDAY(BP2210,5,FESTIVOS_CO!A:A))</f>
        <v/>
      </c>
      <c r="BR2210" s="37"/>
      <c r="BS2210" s="36"/>
      <c r="BT2210" s="38"/>
      <c r="BU2210" s="58" t="e">
        <f>VLOOKUP(BT2210,Hoja2!$C:$D,2,0)</f>
        <v>#N/A</v>
      </c>
      <c r="BV2210" s="80" t="str">
        <f>IF(
AND(AO2210="",BD2210="",BQ2210=""),
"EN PROCESO NOTIFICACION / COMUNICACION",
IF(
BT2210="",
"NO APLICA",
IF(
BU2210=60,
IF(AO2210&lt;&gt;"",AO2210,IF(BD2210&lt;&gt;"",BD2210,BQ2210))+60,
WORKDAY(
IF(AO2210&lt;&gt;"",AO2210,IF(BD2210&lt;&gt;"",BD2210,BQ2210)),
BU2210,
FESTIVOS_CO!A:A
)
)
))</f>
        <v>EN PROCESO NOTIFICACION / COMUNICACION</v>
      </c>
      <c r="BW2210" s="44"/>
      <c r="BX2210" s="53"/>
      <c r="BY2210" s="45"/>
      <c r="BZ2210" s="37"/>
      <c r="CA2210" s="54" t="str">
        <f t="shared" si="416"/>
        <v>PENDIENTE EJECUTORIA</v>
      </c>
      <c r="CB2210" s="59" t="str">
        <f t="shared" si="425"/>
        <v/>
      </c>
      <c r="CC2210" s="36"/>
      <c r="CD2210" s="40"/>
      <c r="CE2210" s="46"/>
      <c r="CF2210" s="40"/>
      <c r="CG2210" s="40"/>
      <c r="CH2210" s="40"/>
      <c r="CI2210" s="36"/>
      <c r="CJ2210" s="47"/>
      <c r="CK2210" s="40"/>
      <c r="CL2210" s="40"/>
      <c r="CM2210" s="40"/>
      <c r="CN2210" s="40"/>
    </row>
    <row r="2211" spans="1:92" ht="42.75" hidden="1">
      <c r="A2211" s="49" t="str">
        <f t="shared" si="417"/>
        <v>SIN GESTIÓN</v>
      </c>
      <c r="B2211" s="58"/>
      <c r="C2211" s="37"/>
      <c r="D2211" s="37"/>
      <c r="E2211" s="49" t="str">
        <f t="shared" si="418"/>
        <v>PENDIENTE NOTIFICACIÓN</v>
      </c>
      <c r="F2211" s="141" t="str">
        <f t="shared" si="419"/>
        <v>PENDIENTE NOTIFICACIÓN</v>
      </c>
      <c r="G2211" s="49" t="str">
        <f t="shared" si="420"/>
        <v/>
      </c>
      <c r="H2211" s="51" t="str">
        <f ca="1">IF(
L2211="",
"",
IF(
NETWORKDAYS(L2211,IF(M2211&lt;&gt;"",M2211,TODAY()),FESTIVOS_CO!A:A)&gt;2,
"VENCIDO",
IF(
NETWORKDAYS(L2211,IF(M2211&lt;&gt;"",M2211,TODAY()),FESTIVOS_CO!A:A)=2,
"ALERTA",
"A TIEMPO"
)))</f>
        <v/>
      </c>
      <c r="I2211" s="40"/>
      <c r="J2211" s="36"/>
      <c r="K2211" s="37"/>
      <c r="L2211" s="50"/>
      <c r="M2211" s="37"/>
      <c r="N2211" s="52"/>
      <c r="O2211" s="52"/>
      <c r="P2211" s="36"/>
      <c r="Q2211" s="36"/>
      <c r="R2211" s="40"/>
      <c r="S2211" s="36"/>
      <c r="T2211" s="40"/>
      <c r="U2211" s="40"/>
      <c r="V2211" s="81"/>
      <c r="W2211" s="40"/>
      <c r="X2211" s="40"/>
      <c r="Y2211" s="40"/>
      <c r="Z2211" s="38" t="str">
        <f>IFERROR(VLOOKUP(Y2211,DIRECTORIO!A:B,2,FALSE),"")</f>
        <v/>
      </c>
      <c r="AA2211" s="40"/>
      <c r="AB2211" s="40"/>
      <c r="AC2211" s="40"/>
      <c r="AD2211" s="40"/>
      <c r="AE2211" s="40"/>
      <c r="AF2211" s="40"/>
      <c r="AG2211" s="41" t="s">
        <v>109</v>
      </c>
      <c r="AH2211" s="42"/>
      <c r="AI2211" s="54" t="str">
        <f t="shared" ca="1" si="421"/>
        <v>PENDIENTE NOTIFICACIÓN ELECTRÓNICA</v>
      </c>
      <c r="AJ2211" s="37"/>
      <c r="AK2211" s="37"/>
      <c r="AL2211" s="37"/>
      <c r="AM2211" s="53" t="str">
        <f>IF(AK2211="","",WORKDAY(AK2211,5,FESTIVOS_CO!A:A))</f>
        <v/>
      </c>
      <c r="AN2211" s="37"/>
      <c r="AO2211" s="37"/>
      <c r="AP2211" s="54" t="str">
        <f t="shared" ca="1" si="426"/>
        <v>NO APLICA</v>
      </c>
      <c r="AQ2211" s="36"/>
      <c r="AR2211" s="43"/>
      <c r="AS2211" s="37"/>
      <c r="AT2211" s="36"/>
      <c r="AU2211" s="37"/>
      <c r="AV2211" s="36"/>
      <c r="AW2211" s="36"/>
      <c r="AX2211" s="37"/>
      <c r="AY2211" s="140" t="str">
        <f>IF(AU2211="","",WORKDAY(AU2211,5,FESTIVOS_CO!A:A))</f>
        <v/>
      </c>
      <c r="AZ2211" s="54" t="str">
        <f t="shared" ca="1" si="423"/>
        <v>NO APLICA</v>
      </c>
      <c r="BA2211" s="55" t="str">
        <f>IF(AX2211="","",WORKDAY(AX2211,5,FESTIVOS_CO!A:A))</f>
        <v/>
      </c>
      <c r="BB2211" s="39"/>
      <c r="BC2211" s="40"/>
      <c r="BD2211" s="40"/>
      <c r="BE2211" s="56" t="str">
        <f t="shared" ca="1" si="424"/>
        <v>NO APLICA</v>
      </c>
      <c r="BF2211" s="37"/>
      <c r="BG2211" s="45"/>
      <c r="BH2211" s="37"/>
      <c r="BI2211" s="36"/>
      <c r="BJ2211" s="37"/>
      <c r="BK2211" s="36"/>
      <c r="BL2211" s="36"/>
      <c r="BM2211" s="53" t="str">
        <f>IF(BJ2211="","",WORKDAY(BJ2211,5,FESTIVOS_CO!A:A))</f>
        <v/>
      </c>
      <c r="BN2211" s="57" t="str">
        <f t="shared" ca="1" si="422"/>
        <v>PENDIENTE HACER AVISO</v>
      </c>
      <c r="BO2211" s="54" t="str">
        <f t="shared" ca="1" si="415"/>
        <v>EN TRÁMITE NOTIF. POR AVISO</v>
      </c>
      <c r="BP2211" s="37"/>
      <c r="BQ2211" s="53" t="str">
        <f>IF(BP2211="","",WORKDAY(BP2211,5,FESTIVOS_CO!A:A))</f>
        <v/>
      </c>
      <c r="BR2211" s="37"/>
      <c r="BS2211" s="36"/>
      <c r="BT2211" s="38"/>
      <c r="BU2211" s="58" t="e">
        <f>VLOOKUP(BT2211,Hoja2!$C:$D,2,0)</f>
        <v>#N/A</v>
      </c>
      <c r="BV2211" s="80" t="str">
        <f>IF(
AND(AO2211="",BD2211="",BQ2211=""),
"EN PROCESO NOTIFICACION / COMUNICACION",
IF(
BT2211="",
"NO APLICA",
IF(
BU2211=60,
IF(AO2211&lt;&gt;"",AO2211,IF(BD2211&lt;&gt;"",BD2211,BQ2211))+60,
WORKDAY(
IF(AO2211&lt;&gt;"",AO2211,IF(BD2211&lt;&gt;"",BD2211,BQ2211)),
BU2211,
FESTIVOS_CO!A:A
)
)
))</f>
        <v>EN PROCESO NOTIFICACION / COMUNICACION</v>
      </c>
      <c r="BW2211" s="44"/>
      <c r="BX2211" s="53"/>
      <c r="BY2211" s="45"/>
      <c r="BZ2211" s="37"/>
      <c r="CA2211" s="54" t="str">
        <f t="shared" si="416"/>
        <v>PENDIENTE EJECUTORIA</v>
      </c>
      <c r="CB2211" s="59" t="str">
        <f t="shared" si="425"/>
        <v/>
      </c>
      <c r="CC2211" s="36"/>
      <c r="CD2211" s="40"/>
      <c r="CE2211" s="46"/>
      <c r="CF2211" s="40"/>
      <c r="CG2211" s="40"/>
      <c r="CH2211" s="40"/>
      <c r="CI2211" s="36"/>
      <c r="CJ2211" s="47"/>
      <c r="CK2211" s="40"/>
      <c r="CL2211" s="40"/>
      <c r="CM2211" s="40"/>
      <c r="CN2211" s="40"/>
    </row>
    <row r="2212" spans="1:92" ht="42.75" hidden="1">
      <c r="A2212" s="49" t="str">
        <f t="shared" si="417"/>
        <v>SIN GESTIÓN</v>
      </c>
      <c r="B2212" s="58"/>
      <c r="C2212" s="37"/>
      <c r="D2212" s="37"/>
      <c r="E2212" s="49" t="str">
        <f t="shared" si="418"/>
        <v>PENDIENTE NOTIFICACIÓN</v>
      </c>
      <c r="F2212" s="141" t="str">
        <f t="shared" si="419"/>
        <v>PENDIENTE NOTIFICACIÓN</v>
      </c>
      <c r="G2212" s="49" t="str">
        <f t="shared" si="420"/>
        <v/>
      </c>
      <c r="H2212" s="51" t="str">
        <f ca="1">IF(
L2212="",
"",
IF(
NETWORKDAYS(L2212,IF(M2212&lt;&gt;"",M2212,TODAY()),FESTIVOS_CO!A:A)&gt;2,
"VENCIDO",
IF(
NETWORKDAYS(L2212,IF(M2212&lt;&gt;"",M2212,TODAY()),FESTIVOS_CO!A:A)=2,
"ALERTA",
"A TIEMPO"
)))</f>
        <v/>
      </c>
      <c r="I2212" s="40"/>
      <c r="J2212" s="36"/>
      <c r="K2212" s="37"/>
      <c r="L2212" s="50"/>
      <c r="M2212" s="37"/>
      <c r="N2212" s="52"/>
      <c r="O2212" s="52"/>
      <c r="P2212" s="36"/>
      <c r="Q2212" s="36"/>
      <c r="R2212" s="40"/>
      <c r="S2212" s="36"/>
      <c r="T2212" s="40"/>
      <c r="U2212" s="40"/>
      <c r="V2212" s="81"/>
      <c r="W2212" s="40"/>
      <c r="X2212" s="40"/>
      <c r="Y2212" s="40"/>
      <c r="Z2212" s="38" t="str">
        <f>IFERROR(VLOOKUP(Y2212,DIRECTORIO!A:B,2,FALSE),"")</f>
        <v/>
      </c>
      <c r="AA2212" s="40"/>
      <c r="AB2212" s="40"/>
      <c r="AC2212" s="40"/>
      <c r="AD2212" s="40"/>
      <c r="AE2212" s="40"/>
      <c r="AF2212" s="40"/>
      <c r="AG2212" s="41" t="s">
        <v>109</v>
      </c>
      <c r="AH2212" s="42"/>
      <c r="AI2212" s="54" t="str">
        <f t="shared" ca="1" si="421"/>
        <v>PENDIENTE NOTIFICACIÓN ELECTRÓNICA</v>
      </c>
      <c r="AJ2212" s="37"/>
      <c r="AK2212" s="37"/>
      <c r="AL2212" s="37"/>
      <c r="AM2212" s="53" t="str">
        <f>IF(AK2212="","",WORKDAY(AK2212,5,FESTIVOS_CO!A:A))</f>
        <v/>
      </c>
      <c r="AN2212" s="37"/>
      <c r="AO2212" s="37"/>
      <c r="AP2212" s="54" t="str">
        <f t="shared" ca="1" si="426"/>
        <v>NO APLICA</v>
      </c>
      <c r="AQ2212" s="36"/>
      <c r="AR2212" s="43"/>
      <c r="AS2212" s="37"/>
      <c r="AT2212" s="36"/>
      <c r="AU2212" s="37"/>
      <c r="AV2212" s="36"/>
      <c r="AW2212" s="36"/>
      <c r="AX2212" s="37"/>
      <c r="AY2212" s="140" t="str">
        <f>IF(AU2212="","",WORKDAY(AU2212,5,FESTIVOS_CO!A:A))</f>
        <v/>
      </c>
      <c r="AZ2212" s="54" t="str">
        <f t="shared" ca="1" si="423"/>
        <v>NO APLICA</v>
      </c>
      <c r="BA2212" s="55" t="str">
        <f>IF(AX2212="","",WORKDAY(AX2212,5,FESTIVOS_CO!A:A))</f>
        <v/>
      </c>
      <c r="BB2212" s="39"/>
      <c r="BC2212" s="40"/>
      <c r="BD2212" s="40"/>
      <c r="BE2212" s="56" t="str">
        <f t="shared" ca="1" si="424"/>
        <v>NO APLICA</v>
      </c>
      <c r="BF2212" s="37"/>
      <c r="BG2212" s="45"/>
      <c r="BH2212" s="37"/>
      <c r="BI2212" s="36"/>
      <c r="BJ2212" s="37"/>
      <c r="BK2212" s="36"/>
      <c r="BL2212" s="36"/>
      <c r="BM2212" s="53" t="str">
        <f>IF(BJ2212="","",WORKDAY(BJ2212,5,FESTIVOS_CO!A:A))</f>
        <v/>
      </c>
      <c r="BN2212" s="57" t="str">
        <f t="shared" ca="1" si="422"/>
        <v>PENDIENTE HACER AVISO</v>
      </c>
      <c r="BO2212" s="54" t="str">
        <f t="shared" ca="1" si="415"/>
        <v>EN TRÁMITE NOTIF. POR AVISO</v>
      </c>
      <c r="BP2212" s="37"/>
      <c r="BQ2212" s="53" t="str">
        <f>IF(BP2212="","",WORKDAY(BP2212,5,FESTIVOS_CO!A:A))</f>
        <v/>
      </c>
      <c r="BR2212" s="37"/>
      <c r="BS2212" s="36"/>
      <c r="BT2212" s="38"/>
      <c r="BU2212" s="58" t="e">
        <f>VLOOKUP(BT2212,Hoja2!$C:$D,2,0)</f>
        <v>#N/A</v>
      </c>
      <c r="BV2212" s="80" t="str">
        <f>IF(
AND(AO2212="",BD2212="",BQ2212=""),
"EN PROCESO NOTIFICACION / COMUNICACION",
IF(
BT2212="",
"NO APLICA",
IF(
BU2212=60,
IF(AO2212&lt;&gt;"",AO2212,IF(BD2212&lt;&gt;"",BD2212,BQ2212))+60,
WORKDAY(
IF(AO2212&lt;&gt;"",AO2212,IF(BD2212&lt;&gt;"",BD2212,BQ2212)),
BU2212,
FESTIVOS_CO!A:A
)
)
))</f>
        <v>EN PROCESO NOTIFICACION / COMUNICACION</v>
      </c>
      <c r="BW2212" s="44"/>
      <c r="BX2212" s="53"/>
      <c r="BY2212" s="45"/>
      <c r="BZ2212" s="37"/>
      <c r="CA2212" s="54" t="str">
        <f t="shared" si="416"/>
        <v>PENDIENTE EJECUTORIA</v>
      </c>
      <c r="CB2212" s="59" t="str">
        <f t="shared" si="425"/>
        <v/>
      </c>
      <c r="CC2212" s="36"/>
      <c r="CD2212" s="40"/>
      <c r="CE2212" s="46"/>
      <c r="CF2212" s="40"/>
      <c r="CG2212" s="40"/>
      <c r="CH2212" s="40"/>
      <c r="CI2212" s="36"/>
      <c r="CJ2212" s="47"/>
      <c r="CK2212" s="40"/>
      <c r="CL2212" s="40"/>
      <c r="CM2212" s="40"/>
      <c r="CN2212" s="40"/>
    </row>
    <row r="2213" spans="1:92" ht="42.75" hidden="1">
      <c r="A2213" s="49" t="str">
        <f t="shared" si="417"/>
        <v>SIN GESTIÓN</v>
      </c>
      <c r="B2213" s="58"/>
      <c r="C2213" s="37"/>
      <c r="D2213" s="37"/>
      <c r="E2213" s="49" t="str">
        <f t="shared" si="418"/>
        <v>PENDIENTE NOTIFICACIÓN</v>
      </c>
      <c r="F2213" s="141" t="str">
        <f t="shared" si="419"/>
        <v>PENDIENTE NOTIFICACIÓN</v>
      </c>
      <c r="G2213" s="49" t="str">
        <f t="shared" si="420"/>
        <v/>
      </c>
      <c r="H2213" s="51" t="str">
        <f ca="1">IF(
L2213="",
"",
IF(
NETWORKDAYS(L2213,IF(M2213&lt;&gt;"",M2213,TODAY()),FESTIVOS_CO!A:A)&gt;2,
"VENCIDO",
IF(
NETWORKDAYS(L2213,IF(M2213&lt;&gt;"",M2213,TODAY()),FESTIVOS_CO!A:A)=2,
"ALERTA",
"A TIEMPO"
)))</f>
        <v/>
      </c>
      <c r="I2213" s="40"/>
      <c r="J2213" s="36"/>
      <c r="K2213" s="37"/>
      <c r="L2213" s="50"/>
      <c r="M2213" s="37"/>
      <c r="N2213" s="52"/>
      <c r="O2213" s="52"/>
      <c r="P2213" s="36"/>
      <c r="Q2213" s="36"/>
      <c r="R2213" s="40"/>
      <c r="S2213" s="36"/>
      <c r="T2213" s="40"/>
      <c r="U2213" s="40"/>
      <c r="V2213" s="81"/>
      <c r="W2213" s="40"/>
      <c r="X2213" s="40"/>
      <c r="Y2213" s="40"/>
      <c r="Z2213" s="38" t="str">
        <f>IFERROR(VLOOKUP(Y2213,DIRECTORIO!A:B,2,FALSE),"")</f>
        <v/>
      </c>
      <c r="AA2213" s="40"/>
      <c r="AB2213" s="40"/>
      <c r="AC2213" s="40"/>
      <c r="AD2213" s="40"/>
      <c r="AE2213" s="40"/>
      <c r="AF2213" s="40"/>
      <c r="AG2213" s="41" t="s">
        <v>109</v>
      </c>
      <c r="AH2213" s="42"/>
      <c r="AI2213" s="54" t="str">
        <f t="shared" ca="1" si="421"/>
        <v>PENDIENTE NOTIFICACIÓN ELECTRÓNICA</v>
      </c>
      <c r="AJ2213" s="37"/>
      <c r="AK2213" s="37"/>
      <c r="AL2213" s="37"/>
      <c r="AM2213" s="53" t="str">
        <f>IF(AK2213="","",WORKDAY(AK2213,5,FESTIVOS_CO!A:A))</f>
        <v/>
      </c>
      <c r="AN2213" s="37"/>
      <c r="AO2213" s="37"/>
      <c r="AP2213" s="54" t="str">
        <f t="shared" ca="1" si="426"/>
        <v>NO APLICA</v>
      </c>
      <c r="AQ2213" s="36"/>
      <c r="AR2213" s="43"/>
      <c r="AS2213" s="37"/>
      <c r="AT2213" s="36"/>
      <c r="AU2213" s="37"/>
      <c r="AV2213" s="36"/>
      <c r="AW2213" s="36"/>
      <c r="AX2213" s="37"/>
      <c r="AY2213" s="140" t="str">
        <f>IF(AU2213="","",WORKDAY(AU2213,5,FESTIVOS_CO!A:A))</f>
        <v/>
      </c>
      <c r="AZ2213" s="54" t="str">
        <f t="shared" ca="1" si="423"/>
        <v>NO APLICA</v>
      </c>
      <c r="BA2213" s="55" t="str">
        <f>IF(AX2213="","",WORKDAY(AX2213,5,FESTIVOS_CO!A:A))</f>
        <v/>
      </c>
      <c r="BB2213" s="39"/>
      <c r="BC2213" s="40"/>
      <c r="BD2213" s="40"/>
      <c r="BE2213" s="56" t="str">
        <f t="shared" ca="1" si="424"/>
        <v>NO APLICA</v>
      </c>
      <c r="BF2213" s="37"/>
      <c r="BG2213" s="45"/>
      <c r="BH2213" s="37"/>
      <c r="BI2213" s="36"/>
      <c r="BJ2213" s="37"/>
      <c r="BK2213" s="36"/>
      <c r="BL2213" s="36"/>
      <c r="BM2213" s="53" t="str">
        <f>IF(BJ2213="","",WORKDAY(BJ2213,5,FESTIVOS_CO!A:A))</f>
        <v/>
      </c>
      <c r="BN2213" s="57" t="str">
        <f t="shared" ca="1" si="422"/>
        <v>PENDIENTE HACER AVISO</v>
      </c>
      <c r="BO2213" s="54" t="str">
        <f t="shared" ca="1" si="415"/>
        <v>EN TRÁMITE NOTIF. POR AVISO</v>
      </c>
      <c r="BP2213" s="37"/>
      <c r="BQ2213" s="53" t="str">
        <f>IF(BP2213="","",WORKDAY(BP2213,5,FESTIVOS_CO!A:A))</f>
        <v/>
      </c>
      <c r="BR2213" s="37"/>
      <c r="BS2213" s="36"/>
      <c r="BT2213" s="38"/>
      <c r="BU2213" s="58" t="e">
        <f>VLOOKUP(BT2213,Hoja2!$C:$D,2,0)</f>
        <v>#N/A</v>
      </c>
      <c r="BV2213" s="80" t="str">
        <f>IF(
AND(AO2213="",BD2213="",BQ2213=""),
"EN PROCESO NOTIFICACION / COMUNICACION",
IF(
BT2213="",
"NO APLICA",
IF(
BU2213=60,
IF(AO2213&lt;&gt;"",AO2213,IF(BD2213&lt;&gt;"",BD2213,BQ2213))+60,
WORKDAY(
IF(AO2213&lt;&gt;"",AO2213,IF(BD2213&lt;&gt;"",BD2213,BQ2213)),
BU2213,
FESTIVOS_CO!A:A
)
)
))</f>
        <v>EN PROCESO NOTIFICACION / COMUNICACION</v>
      </c>
      <c r="BW2213" s="44"/>
      <c r="BX2213" s="53"/>
      <c r="BY2213" s="45"/>
      <c r="BZ2213" s="37"/>
      <c r="CA2213" s="54" t="str">
        <f t="shared" si="416"/>
        <v>PENDIENTE EJECUTORIA</v>
      </c>
      <c r="CB2213" s="59" t="str">
        <f t="shared" si="425"/>
        <v/>
      </c>
      <c r="CC2213" s="36"/>
      <c r="CD2213" s="40"/>
      <c r="CE2213" s="46"/>
      <c r="CF2213" s="40"/>
      <c r="CG2213" s="40"/>
      <c r="CH2213" s="40"/>
      <c r="CI2213" s="36"/>
      <c r="CJ2213" s="47"/>
      <c r="CK2213" s="40"/>
      <c r="CL2213" s="40"/>
      <c r="CM2213" s="40"/>
      <c r="CN2213" s="40"/>
    </row>
    <row r="2214" spans="1:92" ht="42.75" hidden="1">
      <c r="A2214" s="49" t="str">
        <f t="shared" si="417"/>
        <v>SIN GESTIÓN</v>
      </c>
      <c r="B2214" s="58"/>
      <c r="C2214" s="37"/>
      <c r="D2214" s="37"/>
      <c r="E2214" s="49" t="str">
        <f t="shared" si="418"/>
        <v>PENDIENTE NOTIFICACIÓN</v>
      </c>
      <c r="F2214" s="141" t="str">
        <f t="shared" si="419"/>
        <v>PENDIENTE NOTIFICACIÓN</v>
      </c>
      <c r="G2214" s="49" t="str">
        <f t="shared" si="420"/>
        <v/>
      </c>
      <c r="H2214" s="51" t="str">
        <f ca="1">IF(
L2214="",
"",
IF(
NETWORKDAYS(L2214,IF(M2214&lt;&gt;"",M2214,TODAY()),FESTIVOS_CO!A:A)&gt;2,
"VENCIDO",
IF(
NETWORKDAYS(L2214,IF(M2214&lt;&gt;"",M2214,TODAY()),FESTIVOS_CO!A:A)=2,
"ALERTA",
"A TIEMPO"
)))</f>
        <v/>
      </c>
      <c r="I2214" s="40"/>
      <c r="J2214" s="36"/>
      <c r="K2214" s="37"/>
      <c r="L2214" s="50"/>
      <c r="M2214" s="37"/>
      <c r="N2214" s="52"/>
      <c r="O2214" s="52"/>
      <c r="P2214" s="36"/>
      <c r="Q2214" s="36"/>
      <c r="R2214" s="40"/>
      <c r="S2214" s="36"/>
      <c r="T2214" s="40"/>
      <c r="U2214" s="40"/>
      <c r="V2214" s="81"/>
      <c r="W2214" s="40"/>
      <c r="X2214" s="40"/>
      <c r="Y2214" s="40"/>
      <c r="Z2214" s="38" t="str">
        <f>IFERROR(VLOOKUP(Y2214,DIRECTORIO!A:B,2,FALSE),"")</f>
        <v/>
      </c>
      <c r="AA2214" s="40"/>
      <c r="AB2214" s="40"/>
      <c r="AC2214" s="40"/>
      <c r="AD2214" s="40"/>
      <c r="AE2214" s="40"/>
      <c r="AF2214" s="40"/>
      <c r="AG2214" s="41" t="s">
        <v>109</v>
      </c>
      <c r="AH2214" s="42"/>
      <c r="AI2214" s="54" t="str">
        <f t="shared" ca="1" si="421"/>
        <v>PENDIENTE NOTIFICACIÓN ELECTRÓNICA</v>
      </c>
      <c r="AJ2214" s="37"/>
      <c r="AK2214" s="37"/>
      <c r="AL2214" s="37"/>
      <c r="AM2214" s="53" t="str">
        <f>IF(AK2214="","",WORKDAY(AK2214,5,FESTIVOS_CO!A:A))</f>
        <v/>
      </c>
      <c r="AN2214" s="37"/>
      <c r="AO2214" s="37"/>
      <c r="AP2214" s="54" t="str">
        <f t="shared" ca="1" si="426"/>
        <v>NO APLICA</v>
      </c>
      <c r="AQ2214" s="36"/>
      <c r="AR2214" s="43"/>
      <c r="AS2214" s="37"/>
      <c r="AT2214" s="36"/>
      <c r="AU2214" s="37"/>
      <c r="AV2214" s="36"/>
      <c r="AW2214" s="36"/>
      <c r="AX2214" s="37"/>
      <c r="AY2214" s="140" t="str">
        <f>IF(AU2214="","",WORKDAY(AU2214,5,FESTIVOS_CO!A:A))</f>
        <v/>
      </c>
      <c r="AZ2214" s="54" t="str">
        <f t="shared" ca="1" si="423"/>
        <v>NO APLICA</v>
      </c>
      <c r="BA2214" s="55" t="str">
        <f>IF(AX2214="","",WORKDAY(AX2214,5,FESTIVOS_CO!A:A))</f>
        <v/>
      </c>
      <c r="BB2214" s="39"/>
      <c r="BC2214" s="40"/>
      <c r="BD2214" s="40"/>
      <c r="BE2214" s="56" t="str">
        <f t="shared" ca="1" si="424"/>
        <v>NO APLICA</v>
      </c>
      <c r="BF2214" s="37"/>
      <c r="BG2214" s="45"/>
      <c r="BH2214" s="37"/>
      <c r="BI2214" s="36"/>
      <c r="BJ2214" s="37"/>
      <c r="BK2214" s="36"/>
      <c r="BL2214" s="36"/>
      <c r="BM2214" s="53" t="str">
        <f>IF(BJ2214="","",WORKDAY(BJ2214,5,FESTIVOS_CO!A:A))</f>
        <v/>
      </c>
      <c r="BN2214" s="57" t="str">
        <f t="shared" ca="1" si="422"/>
        <v>PENDIENTE HACER AVISO</v>
      </c>
      <c r="BO2214" s="54" t="str">
        <f t="shared" ca="1" si="415"/>
        <v>EN TRÁMITE NOTIF. POR AVISO</v>
      </c>
      <c r="BP2214" s="37"/>
      <c r="BQ2214" s="53" t="str">
        <f>IF(BP2214="","",WORKDAY(BP2214,5,FESTIVOS_CO!A:A))</f>
        <v/>
      </c>
      <c r="BR2214" s="37"/>
      <c r="BS2214" s="36"/>
      <c r="BT2214" s="38"/>
      <c r="BU2214" s="58" t="e">
        <f>VLOOKUP(BT2214,Hoja2!$C:$D,2,0)</f>
        <v>#N/A</v>
      </c>
      <c r="BV2214" s="80" t="str">
        <f>IF(
AND(AO2214="",BD2214="",BQ2214=""),
"EN PROCESO NOTIFICACION / COMUNICACION",
IF(
BT2214="",
"NO APLICA",
IF(
BU2214=60,
IF(AO2214&lt;&gt;"",AO2214,IF(BD2214&lt;&gt;"",BD2214,BQ2214))+60,
WORKDAY(
IF(AO2214&lt;&gt;"",AO2214,IF(BD2214&lt;&gt;"",BD2214,BQ2214)),
BU2214,
FESTIVOS_CO!A:A
)
)
))</f>
        <v>EN PROCESO NOTIFICACION / COMUNICACION</v>
      </c>
      <c r="BW2214" s="44"/>
      <c r="BX2214" s="53"/>
      <c r="BY2214" s="45"/>
      <c r="BZ2214" s="37"/>
      <c r="CA2214" s="54" t="str">
        <f t="shared" si="416"/>
        <v>PENDIENTE EJECUTORIA</v>
      </c>
      <c r="CB2214" s="59" t="str">
        <f t="shared" si="425"/>
        <v/>
      </c>
      <c r="CC2214" s="36"/>
      <c r="CD2214" s="40"/>
      <c r="CE2214" s="46"/>
      <c r="CF2214" s="40"/>
      <c r="CG2214" s="40"/>
      <c r="CH2214" s="40"/>
      <c r="CI2214" s="36"/>
      <c r="CJ2214" s="47"/>
      <c r="CK2214" s="40"/>
      <c r="CL2214" s="40"/>
      <c r="CM2214" s="40"/>
      <c r="CN2214" s="40"/>
    </row>
    <row r="2215" spans="1:92" ht="42.75" hidden="1">
      <c r="A2215" s="49" t="str">
        <f t="shared" si="417"/>
        <v>SIN GESTIÓN</v>
      </c>
      <c r="B2215" s="58"/>
      <c r="C2215" s="37"/>
      <c r="D2215" s="37"/>
      <c r="E2215" s="49" t="str">
        <f t="shared" si="418"/>
        <v>PENDIENTE NOTIFICACIÓN</v>
      </c>
      <c r="F2215" s="141" t="str">
        <f t="shared" si="419"/>
        <v>PENDIENTE NOTIFICACIÓN</v>
      </c>
      <c r="G2215" s="49" t="str">
        <f t="shared" si="420"/>
        <v/>
      </c>
      <c r="H2215" s="51" t="str">
        <f ca="1">IF(
L2215="",
"",
IF(
NETWORKDAYS(L2215,IF(M2215&lt;&gt;"",M2215,TODAY()),FESTIVOS_CO!A:A)&gt;2,
"VENCIDO",
IF(
NETWORKDAYS(L2215,IF(M2215&lt;&gt;"",M2215,TODAY()),FESTIVOS_CO!A:A)=2,
"ALERTA",
"A TIEMPO"
)))</f>
        <v/>
      </c>
      <c r="I2215" s="40"/>
      <c r="J2215" s="36"/>
      <c r="K2215" s="37"/>
      <c r="L2215" s="50"/>
      <c r="M2215" s="37"/>
      <c r="N2215" s="52"/>
      <c r="O2215" s="52"/>
      <c r="P2215" s="36"/>
      <c r="Q2215" s="36"/>
      <c r="R2215" s="40"/>
      <c r="S2215" s="36"/>
      <c r="T2215" s="40"/>
      <c r="U2215" s="40"/>
      <c r="V2215" s="81"/>
      <c r="W2215" s="40"/>
      <c r="X2215" s="40"/>
      <c r="Y2215" s="40"/>
      <c r="Z2215" s="38" t="str">
        <f>IFERROR(VLOOKUP(Y2215,DIRECTORIO!A:B,2,FALSE),"")</f>
        <v/>
      </c>
      <c r="AA2215" s="40"/>
      <c r="AB2215" s="40"/>
      <c r="AC2215" s="40"/>
      <c r="AD2215" s="40"/>
      <c r="AE2215" s="40"/>
      <c r="AF2215" s="40"/>
      <c r="AG2215" s="41" t="s">
        <v>109</v>
      </c>
      <c r="AH2215" s="42"/>
      <c r="AI2215" s="54" t="str">
        <f t="shared" ca="1" si="421"/>
        <v>PENDIENTE NOTIFICACIÓN ELECTRÓNICA</v>
      </c>
      <c r="AJ2215" s="37"/>
      <c r="AK2215" s="37"/>
      <c r="AL2215" s="37"/>
      <c r="AM2215" s="53" t="str">
        <f>IF(AK2215="","",WORKDAY(AK2215,5,FESTIVOS_CO!A:A))</f>
        <v/>
      </c>
      <c r="AN2215" s="37"/>
      <c r="AO2215" s="37"/>
      <c r="AP2215" s="54" t="str">
        <f t="shared" ca="1" si="426"/>
        <v>NO APLICA</v>
      </c>
      <c r="AQ2215" s="36"/>
      <c r="AR2215" s="43"/>
      <c r="AS2215" s="37"/>
      <c r="AT2215" s="36"/>
      <c r="AU2215" s="37"/>
      <c r="AV2215" s="36"/>
      <c r="AW2215" s="36"/>
      <c r="AX2215" s="37"/>
      <c r="AY2215" s="140" t="str">
        <f>IF(AU2215="","",WORKDAY(AU2215,5,FESTIVOS_CO!A:A))</f>
        <v/>
      </c>
      <c r="AZ2215" s="54" t="str">
        <f t="shared" ca="1" si="423"/>
        <v>NO APLICA</v>
      </c>
      <c r="BA2215" s="55" t="str">
        <f>IF(AX2215="","",WORKDAY(AX2215,5,FESTIVOS_CO!A:A))</f>
        <v/>
      </c>
      <c r="BB2215" s="39"/>
      <c r="BC2215" s="40"/>
      <c r="BD2215" s="40"/>
      <c r="BE2215" s="56" t="str">
        <f t="shared" ca="1" si="424"/>
        <v>NO APLICA</v>
      </c>
      <c r="BF2215" s="37"/>
      <c r="BG2215" s="45"/>
      <c r="BH2215" s="37"/>
      <c r="BI2215" s="36"/>
      <c r="BJ2215" s="37"/>
      <c r="BK2215" s="36"/>
      <c r="BL2215" s="36"/>
      <c r="BM2215" s="53" t="str">
        <f>IF(BJ2215="","",WORKDAY(BJ2215,5,FESTIVOS_CO!A:A))</f>
        <v/>
      </c>
      <c r="BN2215" s="57" t="str">
        <f t="shared" ca="1" si="422"/>
        <v>PENDIENTE HACER AVISO</v>
      </c>
      <c r="BO2215" s="54" t="str">
        <f t="shared" ca="1" si="415"/>
        <v>EN TRÁMITE NOTIF. POR AVISO</v>
      </c>
      <c r="BP2215" s="37"/>
      <c r="BQ2215" s="53" t="str">
        <f>IF(BP2215="","",WORKDAY(BP2215,5,FESTIVOS_CO!A:A))</f>
        <v/>
      </c>
      <c r="BR2215" s="37"/>
      <c r="BS2215" s="36"/>
      <c r="BT2215" s="38"/>
      <c r="BU2215" s="58" t="e">
        <f>VLOOKUP(BT2215,Hoja2!$C:$D,2,0)</f>
        <v>#N/A</v>
      </c>
      <c r="BV2215" s="80" t="str">
        <f>IF(
AND(AO2215="",BD2215="",BQ2215=""),
"EN PROCESO NOTIFICACION / COMUNICACION",
IF(
BT2215="",
"NO APLICA",
IF(
BU2215=60,
IF(AO2215&lt;&gt;"",AO2215,IF(BD2215&lt;&gt;"",BD2215,BQ2215))+60,
WORKDAY(
IF(AO2215&lt;&gt;"",AO2215,IF(BD2215&lt;&gt;"",BD2215,BQ2215)),
BU2215,
FESTIVOS_CO!A:A
)
)
))</f>
        <v>EN PROCESO NOTIFICACION / COMUNICACION</v>
      </c>
      <c r="BW2215" s="44"/>
      <c r="BX2215" s="53"/>
      <c r="BY2215" s="45"/>
      <c r="BZ2215" s="37"/>
      <c r="CA2215" s="54" t="str">
        <f t="shared" si="416"/>
        <v>PENDIENTE EJECUTORIA</v>
      </c>
      <c r="CB2215" s="59" t="str">
        <f t="shared" si="425"/>
        <v/>
      </c>
      <c r="CC2215" s="36"/>
      <c r="CD2215" s="40"/>
      <c r="CE2215" s="46"/>
      <c r="CF2215" s="40"/>
      <c r="CG2215" s="40"/>
      <c r="CH2215" s="40"/>
      <c r="CI2215" s="36"/>
      <c r="CJ2215" s="47"/>
      <c r="CK2215" s="40"/>
      <c r="CL2215" s="40"/>
      <c r="CM2215" s="40"/>
      <c r="CN2215" s="40"/>
    </row>
    <row r="2216" spans="1:92" ht="42.75" hidden="1">
      <c r="A2216" s="49" t="str">
        <f t="shared" si="417"/>
        <v>SIN GESTIÓN</v>
      </c>
      <c r="B2216" s="58"/>
      <c r="C2216" s="37"/>
      <c r="D2216" s="37"/>
      <c r="E2216" s="49" t="str">
        <f t="shared" si="418"/>
        <v>PENDIENTE NOTIFICACIÓN</v>
      </c>
      <c r="F2216" s="141" t="str">
        <f t="shared" si="419"/>
        <v>PENDIENTE NOTIFICACIÓN</v>
      </c>
      <c r="G2216" s="49" t="str">
        <f t="shared" si="420"/>
        <v/>
      </c>
      <c r="H2216" s="51" t="str">
        <f ca="1">IF(
L2216="",
"",
IF(
NETWORKDAYS(L2216,IF(M2216&lt;&gt;"",M2216,TODAY()),FESTIVOS_CO!A:A)&gt;2,
"VENCIDO",
IF(
NETWORKDAYS(L2216,IF(M2216&lt;&gt;"",M2216,TODAY()),FESTIVOS_CO!A:A)=2,
"ALERTA",
"A TIEMPO"
)))</f>
        <v/>
      </c>
      <c r="I2216" s="40"/>
      <c r="J2216" s="36"/>
      <c r="K2216" s="37"/>
      <c r="L2216" s="50"/>
      <c r="M2216" s="37"/>
      <c r="N2216" s="52"/>
      <c r="O2216" s="52"/>
      <c r="P2216" s="36"/>
      <c r="Q2216" s="36"/>
      <c r="R2216" s="40"/>
      <c r="S2216" s="36"/>
      <c r="T2216" s="40"/>
      <c r="U2216" s="40"/>
      <c r="V2216" s="81"/>
      <c r="W2216" s="40"/>
      <c r="X2216" s="40"/>
      <c r="Y2216" s="40"/>
      <c r="Z2216" s="38" t="str">
        <f>IFERROR(VLOOKUP(Y2216,DIRECTORIO!A:B,2,FALSE),"")</f>
        <v/>
      </c>
      <c r="AA2216" s="40"/>
      <c r="AB2216" s="40"/>
      <c r="AC2216" s="40"/>
      <c r="AD2216" s="40"/>
      <c r="AE2216" s="40"/>
      <c r="AF2216" s="40"/>
      <c r="AG2216" s="41" t="s">
        <v>109</v>
      </c>
      <c r="AH2216" s="42"/>
      <c r="AI2216" s="54" t="str">
        <f t="shared" ca="1" si="421"/>
        <v>PENDIENTE NOTIFICACIÓN ELECTRÓNICA</v>
      </c>
      <c r="AJ2216" s="37"/>
      <c r="AK2216" s="37"/>
      <c r="AL2216" s="37"/>
      <c r="AM2216" s="53" t="str">
        <f>IF(AK2216="","",WORKDAY(AK2216,5,FESTIVOS_CO!A:A))</f>
        <v/>
      </c>
      <c r="AN2216" s="37"/>
      <c r="AO2216" s="37"/>
      <c r="AP2216" s="54" t="str">
        <f t="shared" ca="1" si="426"/>
        <v>NO APLICA</v>
      </c>
      <c r="AQ2216" s="36"/>
      <c r="AR2216" s="43"/>
      <c r="AS2216" s="37"/>
      <c r="AT2216" s="36"/>
      <c r="AU2216" s="37"/>
      <c r="AV2216" s="36"/>
      <c r="AW2216" s="36"/>
      <c r="AX2216" s="37"/>
      <c r="AY2216" s="140" t="str">
        <f>IF(AU2216="","",WORKDAY(AU2216,5,FESTIVOS_CO!A:A))</f>
        <v/>
      </c>
      <c r="AZ2216" s="54" t="str">
        <f t="shared" ca="1" si="423"/>
        <v>NO APLICA</v>
      </c>
      <c r="BA2216" s="55" t="str">
        <f>IF(AX2216="","",WORKDAY(AX2216,5,FESTIVOS_CO!A:A))</f>
        <v/>
      </c>
      <c r="BB2216" s="39"/>
      <c r="BC2216" s="40"/>
      <c r="BD2216" s="40"/>
      <c r="BE2216" s="56" t="str">
        <f t="shared" ca="1" si="424"/>
        <v>NO APLICA</v>
      </c>
      <c r="BF2216" s="37"/>
      <c r="BG2216" s="45"/>
      <c r="BH2216" s="37"/>
      <c r="BI2216" s="36"/>
      <c r="BJ2216" s="37"/>
      <c r="BK2216" s="36"/>
      <c r="BL2216" s="36"/>
      <c r="BM2216" s="53" t="str">
        <f>IF(BJ2216="","",WORKDAY(BJ2216,5,FESTIVOS_CO!A:A))</f>
        <v/>
      </c>
      <c r="BN2216" s="57" t="str">
        <f t="shared" ca="1" si="422"/>
        <v>PENDIENTE HACER AVISO</v>
      </c>
      <c r="BO2216" s="54" t="str">
        <f t="shared" ca="1" si="415"/>
        <v>EN TRÁMITE NOTIF. POR AVISO</v>
      </c>
      <c r="BP2216" s="37"/>
      <c r="BQ2216" s="53" t="str">
        <f>IF(BP2216="","",WORKDAY(BP2216,5,FESTIVOS_CO!A:A))</f>
        <v/>
      </c>
      <c r="BR2216" s="37"/>
      <c r="BS2216" s="36"/>
      <c r="BT2216" s="38"/>
      <c r="BU2216" s="58" t="e">
        <f>VLOOKUP(BT2216,Hoja2!$C:$D,2,0)</f>
        <v>#N/A</v>
      </c>
      <c r="BV2216" s="80" t="str">
        <f>IF(
AND(AO2216="",BD2216="",BQ2216=""),
"EN PROCESO NOTIFICACION / COMUNICACION",
IF(
BT2216="",
"NO APLICA",
IF(
BU2216=60,
IF(AO2216&lt;&gt;"",AO2216,IF(BD2216&lt;&gt;"",BD2216,BQ2216))+60,
WORKDAY(
IF(AO2216&lt;&gt;"",AO2216,IF(BD2216&lt;&gt;"",BD2216,BQ2216)),
BU2216,
FESTIVOS_CO!A:A
)
)
))</f>
        <v>EN PROCESO NOTIFICACION / COMUNICACION</v>
      </c>
      <c r="BW2216" s="44"/>
      <c r="BX2216" s="53"/>
      <c r="BY2216" s="45"/>
      <c r="BZ2216" s="37"/>
      <c r="CA2216" s="54" t="str">
        <f t="shared" si="416"/>
        <v>PENDIENTE EJECUTORIA</v>
      </c>
      <c r="CB2216" s="59" t="str">
        <f t="shared" si="425"/>
        <v/>
      </c>
      <c r="CC2216" s="36"/>
      <c r="CD2216" s="40"/>
      <c r="CE2216" s="46"/>
      <c r="CF2216" s="40"/>
      <c r="CG2216" s="40"/>
      <c r="CH2216" s="40"/>
      <c r="CI2216" s="36"/>
      <c r="CJ2216" s="47"/>
      <c r="CK2216" s="40"/>
      <c r="CL2216" s="40"/>
      <c r="CM2216" s="40"/>
      <c r="CN2216" s="40"/>
    </row>
    <row r="2217" spans="1:92" ht="42.75" hidden="1">
      <c r="A2217" s="49" t="str">
        <f t="shared" si="417"/>
        <v>SIN GESTIÓN</v>
      </c>
      <c r="B2217" s="58"/>
      <c r="C2217" s="37"/>
      <c r="D2217" s="37"/>
      <c r="E2217" s="49" t="str">
        <f t="shared" si="418"/>
        <v>PENDIENTE NOTIFICACIÓN</v>
      </c>
      <c r="F2217" s="141" t="str">
        <f t="shared" si="419"/>
        <v>PENDIENTE NOTIFICACIÓN</v>
      </c>
      <c r="G2217" s="49" t="str">
        <f t="shared" si="420"/>
        <v/>
      </c>
      <c r="H2217" s="51" t="str">
        <f ca="1">IF(
L2217="",
"",
IF(
NETWORKDAYS(L2217,IF(M2217&lt;&gt;"",M2217,TODAY()),FESTIVOS_CO!A:A)&gt;2,
"VENCIDO",
IF(
NETWORKDAYS(L2217,IF(M2217&lt;&gt;"",M2217,TODAY()),FESTIVOS_CO!A:A)=2,
"ALERTA",
"A TIEMPO"
)))</f>
        <v/>
      </c>
      <c r="I2217" s="40"/>
      <c r="J2217" s="36"/>
      <c r="K2217" s="37"/>
      <c r="L2217" s="50"/>
      <c r="M2217" s="37"/>
      <c r="N2217" s="52"/>
      <c r="O2217" s="52"/>
      <c r="P2217" s="36"/>
      <c r="Q2217" s="36"/>
      <c r="R2217" s="40"/>
      <c r="S2217" s="36"/>
      <c r="T2217" s="40"/>
      <c r="U2217" s="40"/>
      <c r="V2217" s="81"/>
      <c r="W2217" s="40"/>
      <c r="X2217" s="40"/>
      <c r="Y2217" s="40"/>
      <c r="Z2217" s="38" t="str">
        <f>IFERROR(VLOOKUP(Y2217,DIRECTORIO!A:B,2,FALSE),"")</f>
        <v/>
      </c>
      <c r="AA2217" s="40"/>
      <c r="AB2217" s="40"/>
      <c r="AC2217" s="40"/>
      <c r="AD2217" s="40"/>
      <c r="AE2217" s="40"/>
      <c r="AF2217" s="40"/>
      <c r="AG2217" s="41" t="s">
        <v>109</v>
      </c>
      <c r="AH2217" s="42"/>
      <c r="AI2217" s="54" t="str">
        <f t="shared" ca="1" si="421"/>
        <v>PENDIENTE NOTIFICACIÓN ELECTRÓNICA</v>
      </c>
      <c r="AJ2217" s="37"/>
      <c r="AK2217" s="37"/>
      <c r="AL2217" s="37"/>
      <c r="AM2217" s="53" t="str">
        <f>IF(AK2217="","",WORKDAY(AK2217,5,FESTIVOS_CO!A:A))</f>
        <v/>
      </c>
      <c r="AN2217" s="37"/>
      <c r="AO2217" s="37"/>
      <c r="AP2217" s="54" t="str">
        <f t="shared" ca="1" si="426"/>
        <v>NO APLICA</v>
      </c>
      <c r="AQ2217" s="36"/>
      <c r="AR2217" s="43"/>
      <c r="AS2217" s="37"/>
      <c r="AT2217" s="36"/>
      <c r="AU2217" s="37"/>
      <c r="AV2217" s="36"/>
      <c r="AW2217" s="36"/>
      <c r="AX2217" s="37"/>
      <c r="AY2217" s="140" t="str">
        <f>IF(AU2217="","",WORKDAY(AU2217,5,FESTIVOS_CO!A:A))</f>
        <v/>
      </c>
      <c r="AZ2217" s="54" t="str">
        <f t="shared" ca="1" si="423"/>
        <v>NO APLICA</v>
      </c>
      <c r="BA2217" s="55" t="str">
        <f>IF(AX2217="","",WORKDAY(AX2217,5,FESTIVOS_CO!A:A))</f>
        <v/>
      </c>
      <c r="BB2217" s="39"/>
      <c r="BC2217" s="40"/>
      <c r="BD2217" s="40"/>
      <c r="BE2217" s="56" t="str">
        <f t="shared" ca="1" si="424"/>
        <v>NO APLICA</v>
      </c>
      <c r="BF2217" s="37"/>
      <c r="BG2217" s="45"/>
      <c r="BH2217" s="37"/>
      <c r="BI2217" s="36"/>
      <c r="BJ2217" s="37"/>
      <c r="BK2217" s="36"/>
      <c r="BL2217" s="36"/>
      <c r="BM2217" s="53" t="str">
        <f>IF(BJ2217="","",WORKDAY(BJ2217,5,FESTIVOS_CO!A:A))</f>
        <v/>
      </c>
      <c r="BN2217" s="57" t="str">
        <f t="shared" ca="1" si="422"/>
        <v>PENDIENTE HACER AVISO</v>
      </c>
      <c r="BO2217" s="54" t="str">
        <f t="shared" ca="1" si="415"/>
        <v>EN TRÁMITE NOTIF. POR AVISO</v>
      </c>
      <c r="BP2217" s="37"/>
      <c r="BQ2217" s="53" t="str">
        <f>IF(BP2217="","",WORKDAY(BP2217,5,FESTIVOS_CO!A:A))</f>
        <v/>
      </c>
      <c r="BR2217" s="37"/>
      <c r="BS2217" s="36"/>
      <c r="BT2217" s="38"/>
      <c r="BU2217" s="58" t="e">
        <f>VLOOKUP(BT2217,Hoja2!$C:$D,2,0)</f>
        <v>#N/A</v>
      </c>
      <c r="BV2217" s="80" t="str">
        <f>IF(
AND(AO2217="",BD2217="",BQ2217=""),
"EN PROCESO NOTIFICACION / COMUNICACION",
IF(
BT2217="",
"NO APLICA",
IF(
BU2217=60,
IF(AO2217&lt;&gt;"",AO2217,IF(BD2217&lt;&gt;"",BD2217,BQ2217))+60,
WORKDAY(
IF(AO2217&lt;&gt;"",AO2217,IF(BD2217&lt;&gt;"",BD2217,BQ2217)),
BU2217,
FESTIVOS_CO!A:A
)
)
))</f>
        <v>EN PROCESO NOTIFICACION / COMUNICACION</v>
      </c>
      <c r="BW2217" s="44"/>
      <c r="BX2217" s="53"/>
      <c r="BY2217" s="45"/>
      <c r="BZ2217" s="37"/>
      <c r="CA2217" s="54" t="str">
        <f t="shared" si="416"/>
        <v>PENDIENTE EJECUTORIA</v>
      </c>
      <c r="CB2217" s="59" t="str">
        <f t="shared" si="425"/>
        <v/>
      </c>
      <c r="CC2217" s="36"/>
      <c r="CD2217" s="40"/>
      <c r="CE2217" s="46"/>
      <c r="CF2217" s="40"/>
      <c r="CG2217" s="40"/>
      <c r="CH2217" s="40"/>
      <c r="CI2217" s="36"/>
      <c r="CJ2217" s="47"/>
      <c r="CK2217" s="40"/>
      <c r="CL2217" s="40"/>
      <c r="CM2217" s="40"/>
      <c r="CN2217" s="40"/>
    </row>
    <row r="2218" spans="1:92" ht="42.75" hidden="1">
      <c r="A2218" s="49" t="str">
        <f t="shared" si="417"/>
        <v>SIN GESTIÓN</v>
      </c>
      <c r="B2218" s="58"/>
      <c r="C2218" s="37"/>
      <c r="D2218" s="37"/>
      <c r="E2218" s="49" t="str">
        <f t="shared" si="418"/>
        <v>PENDIENTE NOTIFICACIÓN</v>
      </c>
      <c r="F2218" s="141" t="str">
        <f t="shared" si="419"/>
        <v>PENDIENTE NOTIFICACIÓN</v>
      </c>
      <c r="G2218" s="49" t="str">
        <f t="shared" si="420"/>
        <v/>
      </c>
      <c r="H2218" s="51" t="str">
        <f ca="1">IF(
L2218="",
"",
IF(
NETWORKDAYS(L2218,IF(M2218&lt;&gt;"",M2218,TODAY()),FESTIVOS_CO!A:A)&gt;2,
"VENCIDO",
IF(
NETWORKDAYS(L2218,IF(M2218&lt;&gt;"",M2218,TODAY()),FESTIVOS_CO!A:A)=2,
"ALERTA",
"A TIEMPO"
)))</f>
        <v/>
      </c>
      <c r="I2218" s="40"/>
      <c r="J2218" s="36"/>
      <c r="K2218" s="37"/>
      <c r="L2218" s="50"/>
      <c r="M2218" s="37"/>
      <c r="N2218" s="52"/>
      <c r="O2218" s="52"/>
      <c r="P2218" s="36"/>
      <c r="Q2218" s="36"/>
      <c r="R2218" s="40"/>
      <c r="S2218" s="36"/>
      <c r="T2218" s="40"/>
      <c r="U2218" s="40"/>
      <c r="V2218" s="81"/>
      <c r="W2218" s="40"/>
      <c r="X2218" s="40"/>
      <c r="Y2218" s="40"/>
      <c r="Z2218" s="38" t="str">
        <f>IFERROR(VLOOKUP(Y2218,DIRECTORIO!A:B,2,FALSE),"")</f>
        <v/>
      </c>
      <c r="AA2218" s="40"/>
      <c r="AB2218" s="40"/>
      <c r="AC2218" s="40"/>
      <c r="AD2218" s="40"/>
      <c r="AE2218" s="40"/>
      <c r="AF2218" s="40"/>
      <c r="AG2218" s="41" t="s">
        <v>109</v>
      </c>
      <c r="AH2218" s="42"/>
      <c r="AI2218" s="54" t="str">
        <f t="shared" ca="1" si="421"/>
        <v>PENDIENTE NOTIFICACIÓN ELECTRÓNICA</v>
      </c>
      <c r="AJ2218" s="37"/>
      <c r="AK2218" s="37"/>
      <c r="AL2218" s="37"/>
      <c r="AM2218" s="53" t="str">
        <f>IF(AK2218="","",WORKDAY(AK2218,5,FESTIVOS_CO!A:A))</f>
        <v/>
      </c>
      <c r="AN2218" s="37"/>
      <c r="AO2218" s="37"/>
      <c r="AP2218" s="54" t="str">
        <f t="shared" ca="1" si="426"/>
        <v>NO APLICA</v>
      </c>
      <c r="AQ2218" s="36"/>
      <c r="AR2218" s="43"/>
      <c r="AS2218" s="37"/>
      <c r="AT2218" s="36"/>
      <c r="AU2218" s="37"/>
      <c r="AV2218" s="36"/>
      <c r="AW2218" s="36"/>
      <c r="AX2218" s="37"/>
      <c r="AY2218" s="140" t="str">
        <f>IF(AU2218="","",WORKDAY(AU2218,5,FESTIVOS_CO!A:A))</f>
        <v/>
      </c>
      <c r="AZ2218" s="54" t="str">
        <f t="shared" ca="1" si="423"/>
        <v>NO APLICA</v>
      </c>
      <c r="BA2218" s="55" t="str">
        <f>IF(AX2218="","",WORKDAY(AX2218,5,FESTIVOS_CO!A:A))</f>
        <v/>
      </c>
      <c r="BB2218" s="39"/>
      <c r="BC2218" s="40"/>
      <c r="BD2218" s="40"/>
      <c r="BE2218" s="56" t="str">
        <f t="shared" ca="1" si="424"/>
        <v>NO APLICA</v>
      </c>
      <c r="BF2218" s="37"/>
      <c r="BG2218" s="45"/>
      <c r="BH2218" s="37"/>
      <c r="BI2218" s="36"/>
      <c r="BJ2218" s="37"/>
      <c r="BK2218" s="36"/>
      <c r="BL2218" s="36"/>
      <c r="BM2218" s="53" t="str">
        <f>IF(BJ2218="","",WORKDAY(BJ2218,5,FESTIVOS_CO!A:A))</f>
        <v/>
      </c>
      <c r="BN2218" s="57" t="str">
        <f t="shared" ca="1" si="422"/>
        <v>PENDIENTE HACER AVISO</v>
      </c>
      <c r="BO2218" s="54" t="str">
        <f t="shared" ca="1" si="415"/>
        <v>EN TRÁMITE NOTIF. POR AVISO</v>
      </c>
      <c r="BP2218" s="37"/>
      <c r="BQ2218" s="53" t="str">
        <f>IF(BP2218="","",WORKDAY(BP2218,5,FESTIVOS_CO!A:A))</f>
        <v/>
      </c>
      <c r="BR2218" s="37"/>
      <c r="BS2218" s="36"/>
      <c r="BT2218" s="38"/>
      <c r="BU2218" s="58" t="e">
        <f>VLOOKUP(BT2218,Hoja2!$C:$D,2,0)</f>
        <v>#N/A</v>
      </c>
      <c r="BV2218" s="80" t="str">
        <f>IF(
AND(AO2218="",BD2218="",BQ2218=""),
"EN PROCESO NOTIFICACION / COMUNICACION",
IF(
BT2218="",
"NO APLICA",
IF(
BU2218=60,
IF(AO2218&lt;&gt;"",AO2218,IF(BD2218&lt;&gt;"",BD2218,BQ2218))+60,
WORKDAY(
IF(AO2218&lt;&gt;"",AO2218,IF(BD2218&lt;&gt;"",BD2218,BQ2218)),
BU2218,
FESTIVOS_CO!A:A
)
)
))</f>
        <v>EN PROCESO NOTIFICACION / COMUNICACION</v>
      </c>
      <c r="BW2218" s="44"/>
      <c r="BX2218" s="53"/>
      <c r="BY2218" s="45"/>
      <c r="BZ2218" s="37"/>
      <c r="CA2218" s="54" t="str">
        <f t="shared" si="416"/>
        <v>PENDIENTE EJECUTORIA</v>
      </c>
      <c r="CB2218" s="59" t="str">
        <f t="shared" si="425"/>
        <v/>
      </c>
      <c r="CC2218" s="36"/>
      <c r="CD2218" s="40"/>
      <c r="CE2218" s="46"/>
      <c r="CF2218" s="40"/>
      <c r="CG2218" s="40"/>
      <c r="CH2218" s="40"/>
      <c r="CI2218" s="36"/>
      <c r="CJ2218" s="47"/>
      <c r="CK2218" s="40"/>
      <c r="CL2218" s="40"/>
      <c r="CM2218" s="40"/>
      <c r="CN2218" s="40"/>
    </row>
    <row r="2219" spans="1:92" ht="42.75" hidden="1">
      <c r="A2219" s="49" t="str">
        <f t="shared" si="417"/>
        <v>SIN GESTIÓN</v>
      </c>
      <c r="B2219" s="58"/>
      <c r="C2219" s="37"/>
      <c r="D2219" s="37"/>
      <c r="E2219" s="49" t="str">
        <f t="shared" si="418"/>
        <v>PENDIENTE NOTIFICACIÓN</v>
      </c>
      <c r="F2219" s="141" t="str">
        <f t="shared" si="419"/>
        <v>PENDIENTE NOTIFICACIÓN</v>
      </c>
      <c r="G2219" s="49" t="str">
        <f t="shared" si="420"/>
        <v/>
      </c>
      <c r="H2219" s="51" t="str">
        <f ca="1">IF(
L2219="",
"",
IF(
NETWORKDAYS(L2219,IF(M2219&lt;&gt;"",M2219,TODAY()),FESTIVOS_CO!A:A)&gt;2,
"VENCIDO",
IF(
NETWORKDAYS(L2219,IF(M2219&lt;&gt;"",M2219,TODAY()),FESTIVOS_CO!A:A)=2,
"ALERTA",
"A TIEMPO"
)))</f>
        <v/>
      </c>
      <c r="I2219" s="40"/>
      <c r="J2219" s="36"/>
      <c r="K2219" s="37"/>
      <c r="L2219" s="50"/>
      <c r="M2219" s="37"/>
      <c r="N2219" s="52"/>
      <c r="O2219" s="52"/>
      <c r="P2219" s="36"/>
      <c r="Q2219" s="36"/>
      <c r="R2219" s="40"/>
      <c r="S2219" s="36"/>
      <c r="T2219" s="40"/>
      <c r="U2219" s="40"/>
      <c r="V2219" s="81"/>
      <c r="W2219" s="40"/>
      <c r="X2219" s="40"/>
      <c r="Y2219" s="40"/>
      <c r="Z2219" s="38" t="str">
        <f>IFERROR(VLOOKUP(Y2219,DIRECTORIO!A:B,2,FALSE),"")</f>
        <v/>
      </c>
      <c r="AA2219" s="40"/>
      <c r="AB2219" s="40"/>
      <c r="AC2219" s="40"/>
      <c r="AD2219" s="40"/>
      <c r="AE2219" s="40"/>
      <c r="AF2219" s="40"/>
      <c r="AG2219" s="41" t="s">
        <v>109</v>
      </c>
      <c r="AH2219" s="42"/>
      <c r="AI2219" s="54" t="str">
        <f t="shared" ca="1" si="421"/>
        <v>PENDIENTE NOTIFICACIÓN ELECTRÓNICA</v>
      </c>
      <c r="AJ2219" s="37"/>
      <c r="AK2219" s="37"/>
      <c r="AL2219" s="37"/>
      <c r="AM2219" s="53" t="str">
        <f>IF(AK2219="","",WORKDAY(AK2219,5,FESTIVOS_CO!A:A))</f>
        <v/>
      </c>
      <c r="AN2219" s="37"/>
      <c r="AO2219" s="37"/>
      <c r="AP2219" s="54" t="str">
        <f t="shared" ca="1" si="426"/>
        <v>NO APLICA</v>
      </c>
      <c r="AQ2219" s="36"/>
      <c r="AR2219" s="43"/>
      <c r="AS2219" s="37"/>
      <c r="AT2219" s="36"/>
      <c r="AU2219" s="37"/>
      <c r="AV2219" s="36"/>
      <c r="AW2219" s="36"/>
      <c r="AX2219" s="37"/>
      <c r="AY2219" s="140" t="str">
        <f>IF(AU2219="","",WORKDAY(AU2219,5,FESTIVOS_CO!A:A))</f>
        <v/>
      </c>
      <c r="AZ2219" s="54" t="str">
        <f t="shared" ca="1" si="423"/>
        <v>NO APLICA</v>
      </c>
      <c r="BA2219" s="55" t="str">
        <f>IF(AX2219="","",WORKDAY(AX2219,5,FESTIVOS_CO!A:A))</f>
        <v/>
      </c>
      <c r="BB2219" s="39"/>
      <c r="BC2219" s="40"/>
      <c r="BD2219" s="40"/>
      <c r="BE2219" s="56" t="str">
        <f t="shared" ca="1" si="424"/>
        <v>NO APLICA</v>
      </c>
      <c r="BF2219" s="37"/>
      <c r="BG2219" s="45"/>
      <c r="BH2219" s="37"/>
      <c r="BI2219" s="36"/>
      <c r="BJ2219" s="37"/>
      <c r="BK2219" s="36"/>
      <c r="BL2219" s="36"/>
      <c r="BM2219" s="53" t="str">
        <f>IF(BJ2219="","",WORKDAY(BJ2219,5,FESTIVOS_CO!A:A))</f>
        <v/>
      </c>
      <c r="BN2219" s="57" t="str">
        <f t="shared" ca="1" si="422"/>
        <v>PENDIENTE HACER AVISO</v>
      </c>
      <c r="BO2219" s="54" t="str">
        <f t="shared" ca="1" si="415"/>
        <v>EN TRÁMITE NOTIF. POR AVISO</v>
      </c>
      <c r="BP2219" s="37"/>
      <c r="BQ2219" s="53" t="str">
        <f>IF(BP2219="","",WORKDAY(BP2219,5,FESTIVOS_CO!A:A))</f>
        <v/>
      </c>
      <c r="BR2219" s="37"/>
      <c r="BS2219" s="36"/>
      <c r="BT2219" s="38"/>
      <c r="BU2219" s="58" t="e">
        <f>VLOOKUP(BT2219,Hoja2!$C:$D,2,0)</f>
        <v>#N/A</v>
      </c>
      <c r="BV2219" s="80" t="str">
        <f>IF(
AND(AO2219="",BD2219="",BQ2219=""),
"EN PROCESO NOTIFICACION / COMUNICACION",
IF(
BT2219="",
"NO APLICA",
IF(
BU2219=60,
IF(AO2219&lt;&gt;"",AO2219,IF(BD2219&lt;&gt;"",BD2219,BQ2219))+60,
WORKDAY(
IF(AO2219&lt;&gt;"",AO2219,IF(BD2219&lt;&gt;"",BD2219,BQ2219)),
BU2219,
FESTIVOS_CO!A:A
)
)
))</f>
        <v>EN PROCESO NOTIFICACION / COMUNICACION</v>
      </c>
      <c r="BW2219" s="44"/>
      <c r="BX2219" s="53"/>
      <c r="BY2219" s="45"/>
      <c r="BZ2219" s="37"/>
      <c r="CA2219" s="54" t="str">
        <f t="shared" si="416"/>
        <v>PENDIENTE EJECUTORIA</v>
      </c>
      <c r="CB2219" s="59" t="str">
        <f t="shared" si="425"/>
        <v/>
      </c>
      <c r="CC2219" s="36"/>
      <c r="CD2219" s="40"/>
      <c r="CE2219" s="46"/>
      <c r="CF2219" s="40"/>
      <c r="CG2219" s="40"/>
      <c r="CH2219" s="40"/>
      <c r="CI2219" s="36"/>
      <c r="CJ2219" s="47"/>
      <c r="CK2219" s="40"/>
      <c r="CL2219" s="40"/>
      <c r="CM2219" s="40"/>
      <c r="CN2219" s="40"/>
    </row>
    <row r="2220" spans="1:92" ht="42.75" hidden="1">
      <c r="A2220" s="49" t="str">
        <f t="shared" si="417"/>
        <v>SIN GESTIÓN</v>
      </c>
      <c r="B2220" s="58"/>
      <c r="C2220" s="37"/>
      <c r="D2220" s="37"/>
      <c r="E2220" s="49" t="str">
        <f t="shared" si="418"/>
        <v>PENDIENTE NOTIFICACIÓN</v>
      </c>
      <c r="F2220" s="141" t="str">
        <f t="shared" si="419"/>
        <v>PENDIENTE NOTIFICACIÓN</v>
      </c>
      <c r="G2220" s="49" t="str">
        <f t="shared" si="420"/>
        <v/>
      </c>
      <c r="H2220" s="51" t="str">
        <f ca="1">IF(
L2220="",
"",
IF(
NETWORKDAYS(L2220,IF(M2220&lt;&gt;"",M2220,TODAY()),FESTIVOS_CO!A:A)&gt;2,
"VENCIDO",
IF(
NETWORKDAYS(L2220,IF(M2220&lt;&gt;"",M2220,TODAY()),FESTIVOS_CO!A:A)=2,
"ALERTA",
"A TIEMPO"
)))</f>
        <v/>
      </c>
      <c r="I2220" s="40"/>
      <c r="J2220" s="36"/>
      <c r="K2220" s="37"/>
      <c r="L2220" s="50"/>
      <c r="M2220" s="37"/>
      <c r="N2220" s="52"/>
      <c r="O2220" s="52"/>
      <c r="P2220" s="36"/>
      <c r="Q2220" s="36"/>
      <c r="R2220" s="40"/>
      <c r="S2220" s="36"/>
      <c r="T2220" s="40"/>
      <c r="U2220" s="40"/>
      <c r="V2220" s="81"/>
      <c r="W2220" s="40"/>
      <c r="X2220" s="40"/>
      <c r="Y2220" s="40"/>
      <c r="Z2220" s="38" t="str">
        <f>IFERROR(VLOOKUP(Y2220,DIRECTORIO!A:B,2,FALSE),"")</f>
        <v/>
      </c>
      <c r="AA2220" s="40"/>
      <c r="AB2220" s="40"/>
      <c r="AC2220" s="40"/>
      <c r="AD2220" s="40"/>
      <c r="AE2220" s="40"/>
      <c r="AF2220" s="40"/>
      <c r="AG2220" s="41" t="s">
        <v>109</v>
      </c>
      <c r="AH2220" s="42"/>
      <c r="AI2220" s="54" t="str">
        <f t="shared" ca="1" si="421"/>
        <v>PENDIENTE NOTIFICACIÓN ELECTRÓNICA</v>
      </c>
      <c r="AJ2220" s="37"/>
      <c r="AK2220" s="37"/>
      <c r="AL2220" s="37"/>
      <c r="AM2220" s="53" t="str">
        <f>IF(AK2220="","",WORKDAY(AK2220,5,FESTIVOS_CO!A:A))</f>
        <v/>
      </c>
      <c r="AN2220" s="37"/>
      <c r="AO2220" s="37"/>
      <c r="AP2220" s="54" t="str">
        <f t="shared" ca="1" si="426"/>
        <v>NO APLICA</v>
      </c>
      <c r="AQ2220" s="36"/>
      <c r="AR2220" s="43"/>
      <c r="AS2220" s="37"/>
      <c r="AT2220" s="36"/>
      <c r="AU2220" s="37"/>
      <c r="AV2220" s="36"/>
      <c r="AW2220" s="36"/>
      <c r="AX2220" s="37"/>
      <c r="AY2220" s="140" t="str">
        <f>IF(AU2220="","",WORKDAY(AU2220,5,FESTIVOS_CO!A:A))</f>
        <v/>
      </c>
      <c r="AZ2220" s="54" t="str">
        <f t="shared" ca="1" si="423"/>
        <v>NO APLICA</v>
      </c>
      <c r="BA2220" s="55" t="str">
        <f>IF(AX2220="","",WORKDAY(AX2220,5,FESTIVOS_CO!A:A))</f>
        <v/>
      </c>
      <c r="BB2220" s="39"/>
      <c r="BC2220" s="40"/>
      <c r="BD2220" s="40"/>
      <c r="BE2220" s="56" t="str">
        <f t="shared" ca="1" si="424"/>
        <v>NO APLICA</v>
      </c>
      <c r="BF2220" s="37"/>
      <c r="BG2220" s="45"/>
      <c r="BH2220" s="37"/>
      <c r="BI2220" s="36"/>
      <c r="BJ2220" s="37"/>
      <c r="BK2220" s="36"/>
      <c r="BL2220" s="36"/>
      <c r="BM2220" s="53" t="str">
        <f>IF(BJ2220="","",WORKDAY(BJ2220,5,FESTIVOS_CO!A:A))</f>
        <v/>
      </c>
      <c r="BN2220" s="57" t="str">
        <f t="shared" ca="1" si="422"/>
        <v>PENDIENTE HACER AVISO</v>
      </c>
      <c r="BO2220" s="54" t="str">
        <f t="shared" ca="1" si="415"/>
        <v>EN TRÁMITE NOTIF. POR AVISO</v>
      </c>
      <c r="BP2220" s="37"/>
      <c r="BQ2220" s="53" t="str">
        <f>IF(BP2220="","",WORKDAY(BP2220,5,FESTIVOS_CO!A:A))</f>
        <v/>
      </c>
      <c r="BR2220" s="37"/>
      <c r="BS2220" s="36"/>
      <c r="BT2220" s="38"/>
      <c r="BU2220" s="58" t="e">
        <f>VLOOKUP(BT2220,Hoja2!$C:$D,2,0)</f>
        <v>#N/A</v>
      </c>
      <c r="BV2220" s="80" t="str">
        <f>IF(
AND(AO2220="",BD2220="",BQ2220=""),
"EN PROCESO NOTIFICACION / COMUNICACION",
IF(
BT2220="",
"NO APLICA",
IF(
BU2220=60,
IF(AO2220&lt;&gt;"",AO2220,IF(BD2220&lt;&gt;"",BD2220,BQ2220))+60,
WORKDAY(
IF(AO2220&lt;&gt;"",AO2220,IF(BD2220&lt;&gt;"",BD2220,BQ2220)),
BU2220,
FESTIVOS_CO!A:A
)
)
))</f>
        <v>EN PROCESO NOTIFICACION / COMUNICACION</v>
      </c>
      <c r="BW2220" s="44"/>
      <c r="BX2220" s="53"/>
      <c r="BY2220" s="45"/>
      <c r="BZ2220" s="37"/>
      <c r="CA2220" s="54" t="str">
        <f t="shared" si="416"/>
        <v>PENDIENTE EJECUTORIA</v>
      </c>
      <c r="CB2220" s="59" t="str">
        <f t="shared" si="425"/>
        <v/>
      </c>
      <c r="CC2220" s="36"/>
      <c r="CD2220" s="40"/>
      <c r="CE2220" s="46"/>
      <c r="CF2220" s="40"/>
      <c r="CG2220" s="40"/>
      <c r="CH2220" s="40"/>
      <c r="CI2220" s="36"/>
      <c r="CJ2220" s="47"/>
      <c r="CK2220" s="40"/>
      <c r="CL2220" s="40"/>
      <c r="CM2220" s="40"/>
      <c r="CN2220" s="40"/>
    </row>
    <row r="2221" spans="1:92" ht="42.75" hidden="1">
      <c r="A2221" s="49" t="str">
        <f t="shared" si="417"/>
        <v>SIN GESTIÓN</v>
      </c>
      <c r="B2221" s="58"/>
      <c r="C2221" s="37"/>
      <c r="D2221" s="37"/>
      <c r="E2221" s="49" t="str">
        <f t="shared" si="418"/>
        <v>PENDIENTE NOTIFICACIÓN</v>
      </c>
      <c r="F2221" s="141" t="str">
        <f t="shared" si="419"/>
        <v>PENDIENTE NOTIFICACIÓN</v>
      </c>
      <c r="G2221" s="49" t="str">
        <f t="shared" si="420"/>
        <v/>
      </c>
      <c r="H2221" s="51" t="str">
        <f ca="1">IF(
L2221="",
"",
IF(
NETWORKDAYS(L2221,IF(M2221&lt;&gt;"",M2221,TODAY()),FESTIVOS_CO!A:A)&gt;2,
"VENCIDO",
IF(
NETWORKDAYS(L2221,IF(M2221&lt;&gt;"",M2221,TODAY()),FESTIVOS_CO!A:A)=2,
"ALERTA",
"A TIEMPO"
)))</f>
        <v/>
      </c>
      <c r="I2221" s="40"/>
      <c r="J2221" s="36"/>
      <c r="K2221" s="37"/>
      <c r="L2221" s="50"/>
      <c r="M2221" s="37"/>
      <c r="N2221" s="52"/>
      <c r="O2221" s="52"/>
      <c r="P2221" s="36"/>
      <c r="Q2221" s="36"/>
      <c r="R2221" s="40"/>
      <c r="S2221" s="36"/>
      <c r="T2221" s="40"/>
      <c r="U2221" s="40"/>
      <c r="V2221" s="81"/>
      <c r="W2221" s="40"/>
      <c r="X2221" s="40"/>
      <c r="Y2221" s="40"/>
      <c r="Z2221" s="38" t="str">
        <f>IFERROR(VLOOKUP(Y2221,DIRECTORIO!A:B,2,FALSE),"")</f>
        <v/>
      </c>
      <c r="AA2221" s="40"/>
      <c r="AB2221" s="40"/>
      <c r="AC2221" s="40"/>
      <c r="AD2221" s="40"/>
      <c r="AE2221" s="40"/>
      <c r="AF2221" s="40"/>
      <c r="AG2221" s="41" t="s">
        <v>109</v>
      </c>
      <c r="AH2221" s="42"/>
      <c r="AI2221" s="54" t="str">
        <f t="shared" ca="1" si="421"/>
        <v>PENDIENTE NOTIFICACIÓN ELECTRÓNICA</v>
      </c>
      <c r="AJ2221" s="37"/>
      <c r="AK2221" s="37"/>
      <c r="AL2221" s="37"/>
      <c r="AM2221" s="53" t="str">
        <f>IF(AK2221="","",WORKDAY(AK2221,5,FESTIVOS_CO!A:A))</f>
        <v/>
      </c>
      <c r="AN2221" s="37"/>
      <c r="AO2221" s="37"/>
      <c r="AP2221" s="54" t="str">
        <f t="shared" ca="1" si="426"/>
        <v>NO APLICA</v>
      </c>
      <c r="AQ2221" s="36"/>
      <c r="AR2221" s="43"/>
      <c r="AS2221" s="37"/>
      <c r="AT2221" s="36"/>
      <c r="AU2221" s="37"/>
      <c r="AV2221" s="36"/>
      <c r="AW2221" s="36"/>
      <c r="AX2221" s="37"/>
      <c r="AY2221" s="140" t="str">
        <f>IF(AU2221="","",WORKDAY(AU2221,5,FESTIVOS_CO!A:A))</f>
        <v/>
      </c>
      <c r="AZ2221" s="54" t="str">
        <f t="shared" ca="1" si="423"/>
        <v>NO APLICA</v>
      </c>
      <c r="BA2221" s="55" t="str">
        <f>IF(AX2221="","",WORKDAY(AX2221,5,FESTIVOS_CO!A:A))</f>
        <v/>
      </c>
      <c r="BB2221" s="39"/>
      <c r="BC2221" s="40"/>
      <c r="BD2221" s="40"/>
      <c r="BE2221" s="56" t="str">
        <f t="shared" ca="1" si="424"/>
        <v>NO APLICA</v>
      </c>
      <c r="BF2221" s="37"/>
      <c r="BG2221" s="45"/>
      <c r="BH2221" s="37"/>
      <c r="BI2221" s="36"/>
      <c r="BJ2221" s="37"/>
      <c r="BK2221" s="36"/>
      <c r="BL2221" s="36"/>
      <c r="BM2221" s="53" t="str">
        <f>IF(BJ2221="","",WORKDAY(BJ2221,5,FESTIVOS_CO!A:A))</f>
        <v/>
      </c>
      <c r="BN2221" s="57" t="str">
        <f t="shared" ca="1" si="422"/>
        <v>PENDIENTE HACER AVISO</v>
      </c>
      <c r="BO2221" s="54" t="str">
        <f t="shared" ca="1" si="415"/>
        <v>EN TRÁMITE NOTIF. POR AVISO</v>
      </c>
      <c r="BP2221" s="37"/>
      <c r="BQ2221" s="53" t="str">
        <f>IF(BP2221="","",WORKDAY(BP2221,5,FESTIVOS_CO!A:A))</f>
        <v/>
      </c>
      <c r="BR2221" s="37"/>
      <c r="BS2221" s="36"/>
      <c r="BT2221" s="38"/>
      <c r="BU2221" s="58" t="e">
        <f>VLOOKUP(BT2221,Hoja2!$C:$D,2,0)</f>
        <v>#N/A</v>
      </c>
      <c r="BV2221" s="80" t="str">
        <f>IF(
AND(AO2221="",BD2221="",BQ2221=""),
"EN PROCESO NOTIFICACION / COMUNICACION",
IF(
BT2221="",
"NO APLICA",
IF(
BU2221=60,
IF(AO2221&lt;&gt;"",AO2221,IF(BD2221&lt;&gt;"",BD2221,BQ2221))+60,
WORKDAY(
IF(AO2221&lt;&gt;"",AO2221,IF(BD2221&lt;&gt;"",BD2221,BQ2221)),
BU2221,
FESTIVOS_CO!A:A
)
)
))</f>
        <v>EN PROCESO NOTIFICACION / COMUNICACION</v>
      </c>
      <c r="BW2221" s="44"/>
      <c r="BX2221" s="53"/>
      <c r="BY2221" s="45"/>
      <c r="BZ2221" s="37"/>
      <c r="CA2221" s="54" t="str">
        <f t="shared" si="416"/>
        <v>PENDIENTE EJECUTORIA</v>
      </c>
      <c r="CB2221" s="59" t="str">
        <f t="shared" si="425"/>
        <v/>
      </c>
      <c r="CC2221" s="36"/>
      <c r="CD2221" s="40"/>
      <c r="CE2221" s="46"/>
      <c r="CF2221" s="40"/>
      <c r="CG2221" s="40"/>
      <c r="CH2221" s="40"/>
      <c r="CI2221" s="36"/>
      <c r="CJ2221" s="47"/>
      <c r="CK2221" s="40"/>
      <c r="CL2221" s="40"/>
      <c r="CM2221" s="40"/>
      <c r="CN2221" s="40"/>
    </row>
    <row r="2222" spans="1:92" ht="42.75" hidden="1">
      <c r="A2222" s="49" t="str">
        <f t="shared" si="417"/>
        <v>SIN GESTIÓN</v>
      </c>
      <c r="B2222" s="58"/>
      <c r="C2222" s="37"/>
      <c r="D2222" s="37"/>
      <c r="E2222" s="49" t="str">
        <f t="shared" si="418"/>
        <v>PENDIENTE NOTIFICACIÓN</v>
      </c>
      <c r="F2222" s="141" t="str">
        <f t="shared" si="419"/>
        <v>PENDIENTE NOTIFICACIÓN</v>
      </c>
      <c r="G2222" s="49" t="str">
        <f t="shared" si="420"/>
        <v/>
      </c>
      <c r="H2222" s="51" t="str">
        <f ca="1">IF(
L2222="",
"",
IF(
NETWORKDAYS(L2222,IF(M2222&lt;&gt;"",M2222,TODAY()),FESTIVOS_CO!A:A)&gt;2,
"VENCIDO",
IF(
NETWORKDAYS(L2222,IF(M2222&lt;&gt;"",M2222,TODAY()),FESTIVOS_CO!A:A)=2,
"ALERTA",
"A TIEMPO"
)))</f>
        <v/>
      </c>
      <c r="I2222" s="40"/>
      <c r="J2222" s="36"/>
      <c r="K2222" s="37"/>
      <c r="L2222" s="50"/>
      <c r="M2222" s="37"/>
      <c r="N2222" s="52"/>
      <c r="O2222" s="52"/>
      <c r="P2222" s="36"/>
      <c r="Q2222" s="36"/>
      <c r="R2222" s="40"/>
      <c r="S2222" s="36"/>
      <c r="T2222" s="40"/>
      <c r="U2222" s="40"/>
      <c r="V2222" s="81"/>
      <c r="W2222" s="40"/>
      <c r="X2222" s="40"/>
      <c r="Y2222" s="40"/>
      <c r="Z2222" s="38" t="str">
        <f>IFERROR(VLOOKUP(Y2222,DIRECTORIO!A:B,2,FALSE),"")</f>
        <v/>
      </c>
      <c r="AA2222" s="40"/>
      <c r="AB2222" s="40"/>
      <c r="AC2222" s="40"/>
      <c r="AD2222" s="40"/>
      <c r="AE2222" s="40"/>
      <c r="AF2222" s="40"/>
      <c r="AG2222" s="41" t="s">
        <v>109</v>
      </c>
      <c r="AH2222" s="42"/>
      <c r="AI2222" s="54" t="str">
        <f t="shared" ca="1" si="421"/>
        <v>PENDIENTE NOTIFICACIÓN ELECTRÓNICA</v>
      </c>
      <c r="AJ2222" s="37"/>
      <c r="AK2222" s="37"/>
      <c r="AL2222" s="37"/>
      <c r="AM2222" s="53" t="str">
        <f>IF(AK2222="","",WORKDAY(AK2222,5,FESTIVOS_CO!A:A))</f>
        <v/>
      </c>
      <c r="AN2222" s="37"/>
      <c r="AO2222" s="37"/>
      <c r="AP2222" s="54" t="str">
        <f t="shared" ca="1" si="426"/>
        <v>NO APLICA</v>
      </c>
      <c r="AQ2222" s="36"/>
      <c r="AR2222" s="43"/>
      <c r="AS2222" s="37"/>
      <c r="AT2222" s="36"/>
      <c r="AU2222" s="37"/>
      <c r="AV2222" s="36"/>
      <c r="AW2222" s="36"/>
      <c r="AX2222" s="37"/>
      <c r="AY2222" s="140" t="str">
        <f>IF(AU2222="","",WORKDAY(AU2222,5,FESTIVOS_CO!A:A))</f>
        <v/>
      </c>
      <c r="AZ2222" s="54" t="str">
        <f t="shared" ca="1" si="423"/>
        <v>NO APLICA</v>
      </c>
      <c r="BA2222" s="55" t="str">
        <f>IF(AX2222="","",WORKDAY(AX2222,5,FESTIVOS_CO!A:A))</f>
        <v/>
      </c>
      <c r="BB2222" s="39"/>
      <c r="BC2222" s="40"/>
      <c r="BD2222" s="40"/>
      <c r="BE2222" s="56" t="str">
        <f t="shared" ca="1" si="424"/>
        <v>NO APLICA</v>
      </c>
      <c r="BF2222" s="37"/>
      <c r="BG2222" s="45"/>
      <c r="BH2222" s="37"/>
      <c r="BI2222" s="36"/>
      <c r="BJ2222" s="37"/>
      <c r="BK2222" s="36"/>
      <c r="BL2222" s="36"/>
      <c r="BM2222" s="53" t="str">
        <f>IF(BJ2222="","",WORKDAY(BJ2222,5,FESTIVOS_CO!A:A))</f>
        <v/>
      </c>
      <c r="BN2222" s="57" t="str">
        <f t="shared" ca="1" si="422"/>
        <v>PENDIENTE HACER AVISO</v>
      </c>
      <c r="BO2222" s="54" t="str">
        <f t="shared" ca="1" si="415"/>
        <v>EN TRÁMITE NOTIF. POR AVISO</v>
      </c>
      <c r="BP2222" s="37"/>
      <c r="BQ2222" s="53" t="str">
        <f>IF(BP2222="","",WORKDAY(BP2222,5,FESTIVOS_CO!A:A))</f>
        <v/>
      </c>
      <c r="BR2222" s="37"/>
      <c r="BS2222" s="36"/>
      <c r="BT2222" s="38"/>
      <c r="BU2222" s="58" t="e">
        <f>VLOOKUP(BT2222,Hoja2!$C:$D,2,0)</f>
        <v>#N/A</v>
      </c>
      <c r="BV2222" s="80" t="str">
        <f>IF(
AND(AO2222="",BD2222="",BQ2222=""),
"EN PROCESO NOTIFICACION / COMUNICACION",
IF(
BT2222="",
"NO APLICA",
IF(
BU2222=60,
IF(AO2222&lt;&gt;"",AO2222,IF(BD2222&lt;&gt;"",BD2222,BQ2222))+60,
WORKDAY(
IF(AO2222&lt;&gt;"",AO2222,IF(BD2222&lt;&gt;"",BD2222,BQ2222)),
BU2222,
FESTIVOS_CO!A:A
)
)
))</f>
        <v>EN PROCESO NOTIFICACION / COMUNICACION</v>
      </c>
      <c r="BW2222" s="44"/>
      <c r="BX2222" s="53"/>
      <c r="BY2222" s="45"/>
      <c r="BZ2222" s="37"/>
      <c r="CA2222" s="54" t="str">
        <f t="shared" si="416"/>
        <v>PENDIENTE EJECUTORIA</v>
      </c>
      <c r="CB2222" s="59" t="str">
        <f t="shared" si="425"/>
        <v/>
      </c>
      <c r="CC2222" s="36"/>
      <c r="CD2222" s="40"/>
      <c r="CE2222" s="46"/>
      <c r="CF2222" s="40"/>
      <c r="CG2222" s="40"/>
      <c r="CH2222" s="40"/>
      <c r="CI2222" s="36"/>
      <c r="CJ2222" s="47"/>
      <c r="CK2222" s="40"/>
      <c r="CL2222" s="40"/>
      <c r="CM2222" s="40"/>
      <c r="CN2222" s="40"/>
    </row>
    <row r="2223" spans="1:92" ht="42.75" hidden="1">
      <c r="A2223" s="49" t="str">
        <f t="shared" si="417"/>
        <v>SIN GESTIÓN</v>
      </c>
      <c r="B2223" s="58"/>
      <c r="C2223" s="37"/>
      <c r="D2223" s="37"/>
      <c r="E2223" s="49" t="str">
        <f t="shared" si="418"/>
        <v>PENDIENTE NOTIFICACIÓN</v>
      </c>
      <c r="F2223" s="141" t="str">
        <f t="shared" si="419"/>
        <v>PENDIENTE NOTIFICACIÓN</v>
      </c>
      <c r="G2223" s="49" t="str">
        <f t="shared" si="420"/>
        <v/>
      </c>
      <c r="H2223" s="51" t="str">
        <f ca="1">IF(
L2223="",
"",
IF(
NETWORKDAYS(L2223,IF(M2223&lt;&gt;"",M2223,TODAY()),FESTIVOS_CO!A:A)&gt;2,
"VENCIDO",
IF(
NETWORKDAYS(L2223,IF(M2223&lt;&gt;"",M2223,TODAY()),FESTIVOS_CO!A:A)=2,
"ALERTA",
"A TIEMPO"
)))</f>
        <v/>
      </c>
      <c r="I2223" s="40"/>
      <c r="J2223" s="36"/>
      <c r="K2223" s="37"/>
      <c r="L2223" s="50"/>
      <c r="M2223" s="37"/>
      <c r="N2223" s="52"/>
      <c r="O2223" s="52"/>
      <c r="P2223" s="36"/>
      <c r="Q2223" s="36"/>
      <c r="R2223" s="40"/>
      <c r="S2223" s="36"/>
      <c r="T2223" s="40"/>
      <c r="U2223" s="40"/>
      <c r="V2223" s="81"/>
      <c r="W2223" s="40"/>
      <c r="X2223" s="40"/>
      <c r="Y2223" s="40"/>
      <c r="Z2223" s="38" t="str">
        <f>IFERROR(VLOOKUP(Y2223,DIRECTORIO!A:B,2,FALSE),"")</f>
        <v/>
      </c>
      <c r="AA2223" s="40"/>
      <c r="AB2223" s="40"/>
      <c r="AC2223" s="40"/>
      <c r="AD2223" s="40"/>
      <c r="AE2223" s="40"/>
      <c r="AF2223" s="40"/>
      <c r="AG2223" s="41" t="s">
        <v>109</v>
      </c>
      <c r="AH2223" s="42"/>
      <c r="AI2223" s="54" t="str">
        <f t="shared" ca="1" si="421"/>
        <v>PENDIENTE NOTIFICACIÓN ELECTRÓNICA</v>
      </c>
      <c r="AJ2223" s="37"/>
      <c r="AK2223" s="37"/>
      <c r="AL2223" s="37"/>
      <c r="AM2223" s="53" t="str">
        <f>IF(AK2223="","",WORKDAY(AK2223,5,FESTIVOS_CO!A:A))</f>
        <v/>
      </c>
      <c r="AN2223" s="37"/>
      <c r="AO2223" s="37"/>
      <c r="AP2223" s="54" t="str">
        <f t="shared" ca="1" si="426"/>
        <v>NO APLICA</v>
      </c>
      <c r="AQ2223" s="36"/>
      <c r="AR2223" s="43"/>
      <c r="AS2223" s="37"/>
      <c r="AT2223" s="36"/>
      <c r="AU2223" s="37"/>
      <c r="AV2223" s="36"/>
      <c r="AW2223" s="36"/>
      <c r="AX2223" s="37"/>
      <c r="AY2223" s="140" t="str">
        <f>IF(AU2223="","",WORKDAY(AU2223,5,FESTIVOS_CO!A:A))</f>
        <v/>
      </c>
      <c r="AZ2223" s="54" t="str">
        <f t="shared" ca="1" si="423"/>
        <v>NO APLICA</v>
      </c>
      <c r="BA2223" s="55" t="str">
        <f>IF(AX2223="","",WORKDAY(AX2223,5,FESTIVOS_CO!A:A))</f>
        <v/>
      </c>
      <c r="BB2223" s="39"/>
      <c r="BC2223" s="40"/>
      <c r="BD2223" s="40"/>
      <c r="BE2223" s="56" t="str">
        <f t="shared" ca="1" si="424"/>
        <v>NO APLICA</v>
      </c>
      <c r="BF2223" s="37"/>
      <c r="BG2223" s="45"/>
      <c r="BH2223" s="37"/>
      <c r="BI2223" s="36"/>
      <c r="BJ2223" s="37"/>
      <c r="BK2223" s="36"/>
      <c r="BL2223" s="36"/>
      <c r="BM2223" s="53" t="str">
        <f>IF(BJ2223="","",WORKDAY(BJ2223,5,FESTIVOS_CO!A:A))</f>
        <v/>
      </c>
      <c r="BN2223" s="57" t="str">
        <f t="shared" ca="1" si="422"/>
        <v>PENDIENTE HACER AVISO</v>
      </c>
      <c r="BO2223" s="54" t="str">
        <f t="shared" ca="1" si="415"/>
        <v>EN TRÁMITE NOTIF. POR AVISO</v>
      </c>
      <c r="BP2223" s="37"/>
      <c r="BQ2223" s="53" t="str">
        <f>IF(BP2223="","",WORKDAY(BP2223,5,FESTIVOS_CO!A:A))</f>
        <v/>
      </c>
      <c r="BR2223" s="37"/>
      <c r="BS2223" s="36"/>
      <c r="BT2223" s="38"/>
      <c r="BU2223" s="58" t="e">
        <f>VLOOKUP(BT2223,Hoja2!$C:$D,2,0)</f>
        <v>#N/A</v>
      </c>
      <c r="BV2223" s="80" t="str">
        <f>IF(
AND(AO2223="",BD2223="",BQ2223=""),
"EN PROCESO NOTIFICACION / COMUNICACION",
IF(
BT2223="",
"NO APLICA",
IF(
BU2223=60,
IF(AO2223&lt;&gt;"",AO2223,IF(BD2223&lt;&gt;"",BD2223,BQ2223))+60,
WORKDAY(
IF(AO2223&lt;&gt;"",AO2223,IF(BD2223&lt;&gt;"",BD2223,BQ2223)),
BU2223,
FESTIVOS_CO!A:A
)
)
))</f>
        <v>EN PROCESO NOTIFICACION / COMUNICACION</v>
      </c>
      <c r="BW2223" s="44"/>
      <c r="BX2223" s="53"/>
      <c r="BY2223" s="45"/>
      <c r="BZ2223" s="37"/>
      <c r="CA2223" s="54" t="str">
        <f t="shared" si="416"/>
        <v>PENDIENTE EJECUTORIA</v>
      </c>
      <c r="CB2223" s="59" t="str">
        <f t="shared" si="425"/>
        <v/>
      </c>
      <c r="CC2223" s="36"/>
      <c r="CD2223" s="40"/>
      <c r="CE2223" s="46"/>
      <c r="CF2223" s="40"/>
      <c r="CG2223" s="40"/>
      <c r="CH2223" s="40"/>
      <c r="CI2223" s="36"/>
      <c r="CJ2223" s="47"/>
      <c r="CK2223" s="40"/>
      <c r="CL2223" s="40"/>
      <c r="CM2223" s="40"/>
      <c r="CN2223" s="40"/>
    </row>
    <row r="2224" spans="1:92" ht="42.75" hidden="1">
      <c r="A2224" s="49" t="str">
        <f t="shared" si="417"/>
        <v>SIN GESTIÓN</v>
      </c>
      <c r="B2224" s="58"/>
      <c r="C2224" s="37"/>
      <c r="D2224" s="37"/>
      <c r="E2224" s="49" t="str">
        <f t="shared" si="418"/>
        <v>PENDIENTE NOTIFICACIÓN</v>
      </c>
      <c r="F2224" s="141" t="str">
        <f t="shared" si="419"/>
        <v>PENDIENTE NOTIFICACIÓN</v>
      </c>
      <c r="G2224" s="49" t="str">
        <f t="shared" si="420"/>
        <v/>
      </c>
      <c r="H2224" s="51" t="str">
        <f ca="1">IF(
L2224="",
"",
IF(
NETWORKDAYS(L2224,IF(M2224&lt;&gt;"",M2224,TODAY()),FESTIVOS_CO!A:A)&gt;2,
"VENCIDO",
IF(
NETWORKDAYS(L2224,IF(M2224&lt;&gt;"",M2224,TODAY()),FESTIVOS_CO!A:A)=2,
"ALERTA",
"A TIEMPO"
)))</f>
        <v/>
      </c>
      <c r="I2224" s="40"/>
      <c r="J2224" s="36"/>
      <c r="K2224" s="37"/>
      <c r="L2224" s="50"/>
      <c r="M2224" s="37"/>
      <c r="N2224" s="52"/>
      <c r="O2224" s="52"/>
      <c r="P2224" s="36"/>
      <c r="Q2224" s="36"/>
      <c r="R2224" s="40"/>
      <c r="S2224" s="36"/>
      <c r="T2224" s="40"/>
      <c r="U2224" s="40"/>
      <c r="V2224" s="81"/>
      <c r="W2224" s="40"/>
      <c r="X2224" s="40"/>
      <c r="Y2224" s="40"/>
      <c r="Z2224" s="38" t="str">
        <f>IFERROR(VLOOKUP(Y2224,DIRECTORIO!A:B,2,FALSE),"")</f>
        <v/>
      </c>
      <c r="AA2224" s="40"/>
      <c r="AB2224" s="40"/>
      <c r="AC2224" s="40"/>
      <c r="AD2224" s="40"/>
      <c r="AE2224" s="40"/>
      <c r="AF2224" s="40"/>
      <c r="AG2224" s="41" t="s">
        <v>109</v>
      </c>
      <c r="AH2224" s="42"/>
      <c r="AI2224" s="54" t="str">
        <f t="shared" ca="1" si="421"/>
        <v>PENDIENTE NOTIFICACIÓN ELECTRÓNICA</v>
      </c>
      <c r="AJ2224" s="37"/>
      <c r="AK2224" s="37"/>
      <c r="AL2224" s="37"/>
      <c r="AM2224" s="53" t="str">
        <f>IF(AK2224="","",WORKDAY(AK2224,5,FESTIVOS_CO!A:A))</f>
        <v/>
      </c>
      <c r="AN2224" s="37"/>
      <c r="AO2224" s="37"/>
      <c r="AP2224" s="54" t="str">
        <f t="shared" ca="1" si="426"/>
        <v>NO APLICA</v>
      </c>
      <c r="AQ2224" s="36"/>
      <c r="AR2224" s="43"/>
      <c r="AS2224" s="37"/>
      <c r="AT2224" s="36"/>
      <c r="AU2224" s="37"/>
      <c r="AV2224" s="36"/>
      <c r="AW2224" s="36"/>
      <c r="AX2224" s="37"/>
      <c r="AY2224" s="140" t="str">
        <f>IF(AU2224="","",WORKDAY(AU2224,5,FESTIVOS_CO!A:A))</f>
        <v/>
      </c>
      <c r="AZ2224" s="54" t="str">
        <f t="shared" ca="1" si="423"/>
        <v>NO APLICA</v>
      </c>
      <c r="BA2224" s="55" t="str">
        <f>IF(AX2224="","",WORKDAY(AX2224,5,FESTIVOS_CO!A:A))</f>
        <v/>
      </c>
      <c r="BB2224" s="39"/>
      <c r="BC2224" s="40"/>
      <c r="BD2224" s="40"/>
      <c r="BE2224" s="56" t="str">
        <f t="shared" ca="1" si="424"/>
        <v>NO APLICA</v>
      </c>
      <c r="BF2224" s="37"/>
      <c r="BG2224" s="45"/>
      <c r="BH2224" s="37"/>
      <c r="BI2224" s="36"/>
      <c r="BJ2224" s="37"/>
      <c r="BK2224" s="36"/>
      <c r="BL2224" s="36"/>
      <c r="BM2224" s="53" t="str">
        <f>IF(BJ2224="","",WORKDAY(BJ2224,5,FESTIVOS_CO!A:A))</f>
        <v/>
      </c>
      <c r="BN2224" s="57" t="str">
        <f t="shared" ca="1" si="422"/>
        <v>PENDIENTE HACER AVISO</v>
      </c>
      <c r="BO2224" s="54" t="str">
        <f t="shared" ca="1" si="415"/>
        <v>EN TRÁMITE NOTIF. POR AVISO</v>
      </c>
      <c r="BP2224" s="37"/>
      <c r="BQ2224" s="53" t="str">
        <f>IF(BP2224="","",WORKDAY(BP2224,5,FESTIVOS_CO!A:A))</f>
        <v/>
      </c>
      <c r="BR2224" s="37"/>
      <c r="BS2224" s="36"/>
      <c r="BT2224" s="38"/>
      <c r="BU2224" s="58" t="e">
        <f>VLOOKUP(BT2224,Hoja2!$C:$D,2,0)</f>
        <v>#N/A</v>
      </c>
      <c r="BV2224" s="80" t="str">
        <f>IF(
AND(AO2224="",BD2224="",BQ2224=""),
"EN PROCESO NOTIFICACION / COMUNICACION",
IF(
BT2224="",
"NO APLICA",
IF(
BU2224=60,
IF(AO2224&lt;&gt;"",AO2224,IF(BD2224&lt;&gt;"",BD2224,BQ2224))+60,
WORKDAY(
IF(AO2224&lt;&gt;"",AO2224,IF(BD2224&lt;&gt;"",BD2224,BQ2224)),
BU2224,
FESTIVOS_CO!A:A
)
)
))</f>
        <v>EN PROCESO NOTIFICACION / COMUNICACION</v>
      </c>
      <c r="BW2224" s="44"/>
      <c r="BX2224" s="53"/>
      <c r="BY2224" s="45"/>
      <c r="BZ2224" s="37"/>
      <c r="CA2224" s="54" t="str">
        <f t="shared" si="416"/>
        <v>PENDIENTE EJECUTORIA</v>
      </c>
      <c r="CB2224" s="59" t="str">
        <f t="shared" si="425"/>
        <v/>
      </c>
      <c r="CC2224" s="36"/>
      <c r="CD2224" s="40"/>
      <c r="CE2224" s="46"/>
      <c r="CF2224" s="40"/>
      <c r="CG2224" s="40"/>
      <c r="CH2224" s="40"/>
      <c r="CI2224" s="36"/>
      <c r="CJ2224" s="47"/>
      <c r="CK2224" s="40"/>
      <c r="CL2224" s="40"/>
      <c r="CM2224" s="40"/>
      <c r="CN2224" s="40"/>
    </row>
    <row r="2225" spans="1:92" ht="42.75" hidden="1">
      <c r="A2225" s="49" t="str">
        <f t="shared" si="417"/>
        <v>SIN GESTIÓN</v>
      </c>
      <c r="B2225" s="58"/>
      <c r="C2225" s="37"/>
      <c r="D2225" s="37"/>
      <c r="E2225" s="49" t="str">
        <f t="shared" si="418"/>
        <v>PENDIENTE NOTIFICACIÓN</v>
      </c>
      <c r="F2225" s="141" t="str">
        <f t="shared" si="419"/>
        <v>PENDIENTE NOTIFICACIÓN</v>
      </c>
      <c r="G2225" s="49" t="str">
        <f t="shared" si="420"/>
        <v/>
      </c>
      <c r="H2225" s="51" t="str">
        <f ca="1">IF(
L2225="",
"",
IF(
NETWORKDAYS(L2225,IF(M2225&lt;&gt;"",M2225,TODAY()),FESTIVOS_CO!A:A)&gt;2,
"VENCIDO",
IF(
NETWORKDAYS(L2225,IF(M2225&lt;&gt;"",M2225,TODAY()),FESTIVOS_CO!A:A)=2,
"ALERTA",
"A TIEMPO"
)))</f>
        <v/>
      </c>
      <c r="I2225" s="40"/>
      <c r="J2225" s="36"/>
      <c r="K2225" s="37"/>
      <c r="L2225" s="50"/>
      <c r="M2225" s="37"/>
      <c r="N2225" s="52"/>
      <c r="O2225" s="52"/>
      <c r="P2225" s="36"/>
      <c r="Q2225" s="36"/>
      <c r="R2225" s="40"/>
      <c r="S2225" s="36"/>
      <c r="T2225" s="40"/>
      <c r="U2225" s="40"/>
      <c r="V2225" s="81"/>
      <c r="W2225" s="40"/>
      <c r="X2225" s="40"/>
      <c r="Y2225" s="40"/>
      <c r="Z2225" s="38" t="str">
        <f>IFERROR(VLOOKUP(Y2225,DIRECTORIO!A:B,2,FALSE),"")</f>
        <v/>
      </c>
      <c r="AA2225" s="40"/>
      <c r="AB2225" s="40"/>
      <c r="AC2225" s="40"/>
      <c r="AD2225" s="40"/>
      <c r="AE2225" s="40"/>
      <c r="AF2225" s="40"/>
      <c r="AG2225" s="41" t="s">
        <v>109</v>
      </c>
      <c r="AH2225" s="42"/>
      <c r="AI2225" s="54" t="str">
        <f t="shared" ca="1" si="421"/>
        <v>PENDIENTE NOTIFICACIÓN ELECTRÓNICA</v>
      </c>
      <c r="AJ2225" s="37"/>
      <c r="AK2225" s="37"/>
      <c r="AL2225" s="37"/>
      <c r="AM2225" s="53" t="str">
        <f>IF(AK2225="","",WORKDAY(AK2225,5,FESTIVOS_CO!A:A))</f>
        <v/>
      </c>
      <c r="AN2225" s="37"/>
      <c r="AO2225" s="37"/>
      <c r="AP2225" s="54" t="str">
        <f t="shared" ca="1" si="426"/>
        <v>NO APLICA</v>
      </c>
      <c r="AQ2225" s="36"/>
      <c r="AR2225" s="43"/>
      <c r="AS2225" s="37"/>
      <c r="AT2225" s="36"/>
      <c r="AU2225" s="37"/>
      <c r="AV2225" s="36"/>
      <c r="AW2225" s="36"/>
      <c r="AX2225" s="37"/>
      <c r="AY2225" s="140" t="str">
        <f>IF(AU2225="","",WORKDAY(AU2225,5,FESTIVOS_CO!A:A))</f>
        <v/>
      </c>
      <c r="AZ2225" s="54" t="str">
        <f t="shared" ca="1" si="423"/>
        <v>NO APLICA</v>
      </c>
      <c r="BA2225" s="55" t="str">
        <f>IF(AX2225="","",WORKDAY(AX2225,5,FESTIVOS_CO!A:A))</f>
        <v/>
      </c>
      <c r="BB2225" s="39"/>
      <c r="BC2225" s="40"/>
      <c r="BD2225" s="40"/>
      <c r="BE2225" s="56" t="str">
        <f t="shared" ca="1" si="424"/>
        <v>NO APLICA</v>
      </c>
      <c r="BF2225" s="37"/>
      <c r="BG2225" s="45"/>
      <c r="BH2225" s="37"/>
      <c r="BI2225" s="36"/>
      <c r="BJ2225" s="37"/>
      <c r="BK2225" s="36"/>
      <c r="BL2225" s="36"/>
      <c r="BM2225" s="53" t="str">
        <f>IF(BJ2225="","",WORKDAY(BJ2225,5,FESTIVOS_CO!A:A))</f>
        <v/>
      </c>
      <c r="BN2225" s="57" t="str">
        <f t="shared" ca="1" si="422"/>
        <v>PENDIENTE HACER AVISO</v>
      </c>
      <c r="BO2225" s="54" t="str">
        <f t="shared" ca="1" si="415"/>
        <v>EN TRÁMITE NOTIF. POR AVISO</v>
      </c>
      <c r="BP2225" s="37"/>
      <c r="BQ2225" s="53" t="str">
        <f>IF(BP2225="","",WORKDAY(BP2225,5,FESTIVOS_CO!A:A))</f>
        <v/>
      </c>
      <c r="BR2225" s="37"/>
      <c r="BS2225" s="36"/>
      <c r="BT2225" s="38"/>
      <c r="BU2225" s="58" t="e">
        <f>VLOOKUP(BT2225,Hoja2!$C:$D,2,0)</f>
        <v>#N/A</v>
      </c>
      <c r="BV2225" s="80" t="str">
        <f>IF(
AND(AO2225="",BD2225="",BQ2225=""),
"EN PROCESO NOTIFICACION / COMUNICACION",
IF(
BT2225="",
"NO APLICA",
IF(
BU2225=60,
IF(AO2225&lt;&gt;"",AO2225,IF(BD2225&lt;&gt;"",BD2225,BQ2225))+60,
WORKDAY(
IF(AO2225&lt;&gt;"",AO2225,IF(BD2225&lt;&gt;"",BD2225,BQ2225)),
BU2225,
FESTIVOS_CO!A:A
)
)
))</f>
        <v>EN PROCESO NOTIFICACION / COMUNICACION</v>
      </c>
      <c r="BW2225" s="44"/>
      <c r="BX2225" s="53"/>
      <c r="BY2225" s="45"/>
      <c r="BZ2225" s="37"/>
      <c r="CA2225" s="54" t="str">
        <f t="shared" si="416"/>
        <v>PENDIENTE EJECUTORIA</v>
      </c>
      <c r="CB2225" s="59" t="str">
        <f t="shared" si="425"/>
        <v/>
      </c>
      <c r="CC2225" s="36"/>
      <c r="CD2225" s="40"/>
      <c r="CE2225" s="46"/>
      <c r="CF2225" s="40"/>
      <c r="CG2225" s="40"/>
      <c r="CH2225" s="40"/>
      <c r="CI2225" s="36"/>
      <c r="CJ2225" s="47"/>
      <c r="CK2225" s="40"/>
      <c r="CL2225" s="40"/>
      <c r="CM2225" s="40"/>
      <c r="CN2225" s="40"/>
    </row>
    <row r="2226" spans="1:92" ht="42.75" hidden="1">
      <c r="A2226" s="49" t="str">
        <f t="shared" si="417"/>
        <v>SIN GESTIÓN</v>
      </c>
      <c r="B2226" s="58"/>
      <c r="C2226" s="37"/>
      <c r="D2226" s="37"/>
      <c r="E2226" s="49" t="str">
        <f t="shared" si="418"/>
        <v>PENDIENTE NOTIFICACIÓN</v>
      </c>
      <c r="F2226" s="141" t="str">
        <f t="shared" si="419"/>
        <v>PENDIENTE NOTIFICACIÓN</v>
      </c>
      <c r="G2226" s="49" t="str">
        <f t="shared" si="420"/>
        <v/>
      </c>
      <c r="H2226" s="51" t="str">
        <f ca="1">IF(
L2226="",
"",
IF(
NETWORKDAYS(L2226,IF(M2226&lt;&gt;"",M2226,TODAY()),FESTIVOS_CO!A:A)&gt;2,
"VENCIDO",
IF(
NETWORKDAYS(L2226,IF(M2226&lt;&gt;"",M2226,TODAY()),FESTIVOS_CO!A:A)=2,
"ALERTA",
"A TIEMPO"
)))</f>
        <v/>
      </c>
      <c r="I2226" s="40"/>
      <c r="J2226" s="36"/>
      <c r="K2226" s="37"/>
      <c r="L2226" s="50"/>
      <c r="M2226" s="37"/>
      <c r="N2226" s="52"/>
      <c r="O2226" s="52"/>
      <c r="P2226" s="36"/>
      <c r="Q2226" s="36"/>
      <c r="R2226" s="40"/>
      <c r="S2226" s="36"/>
      <c r="T2226" s="40"/>
      <c r="U2226" s="40"/>
      <c r="V2226" s="81"/>
      <c r="W2226" s="40"/>
      <c r="X2226" s="40"/>
      <c r="Y2226" s="40"/>
      <c r="Z2226" s="38" t="str">
        <f>IFERROR(VLOOKUP(Y2226,DIRECTORIO!A:B,2,FALSE),"")</f>
        <v/>
      </c>
      <c r="AA2226" s="40"/>
      <c r="AB2226" s="40"/>
      <c r="AC2226" s="40"/>
      <c r="AD2226" s="40"/>
      <c r="AE2226" s="40"/>
      <c r="AF2226" s="40"/>
      <c r="AG2226" s="41" t="s">
        <v>109</v>
      </c>
      <c r="AH2226" s="42"/>
      <c r="AI2226" s="54" t="str">
        <f t="shared" ca="1" si="421"/>
        <v>PENDIENTE NOTIFICACIÓN ELECTRÓNICA</v>
      </c>
      <c r="AJ2226" s="37"/>
      <c r="AK2226" s="37"/>
      <c r="AL2226" s="37"/>
      <c r="AM2226" s="53" t="str">
        <f>IF(AK2226="","",WORKDAY(AK2226,5,FESTIVOS_CO!A:A))</f>
        <v/>
      </c>
      <c r="AN2226" s="37"/>
      <c r="AO2226" s="37"/>
      <c r="AP2226" s="54" t="str">
        <f t="shared" ca="1" si="426"/>
        <v>NO APLICA</v>
      </c>
      <c r="AQ2226" s="36"/>
      <c r="AR2226" s="43"/>
      <c r="AS2226" s="37"/>
      <c r="AT2226" s="36"/>
      <c r="AU2226" s="37"/>
      <c r="AV2226" s="36"/>
      <c r="AW2226" s="36"/>
      <c r="AX2226" s="37"/>
      <c r="AY2226" s="140" t="str">
        <f>IF(AU2226="","",WORKDAY(AU2226,5,FESTIVOS_CO!A:A))</f>
        <v/>
      </c>
      <c r="AZ2226" s="54" t="str">
        <f t="shared" ca="1" si="423"/>
        <v>NO APLICA</v>
      </c>
      <c r="BA2226" s="55" t="str">
        <f>IF(AX2226="","",WORKDAY(AX2226,5,FESTIVOS_CO!A:A))</f>
        <v/>
      </c>
      <c r="BB2226" s="39"/>
      <c r="BC2226" s="40"/>
      <c r="BD2226" s="40"/>
      <c r="BE2226" s="56" t="str">
        <f t="shared" ca="1" si="424"/>
        <v>NO APLICA</v>
      </c>
      <c r="BF2226" s="37"/>
      <c r="BG2226" s="45"/>
      <c r="BH2226" s="37"/>
      <c r="BI2226" s="36"/>
      <c r="BJ2226" s="37"/>
      <c r="BK2226" s="36"/>
      <c r="BL2226" s="36"/>
      <c r="BM2226" s="53" t="str">
        <f>IF(BJ2226="","",WORKDAY(BJ2226,5,FESTIVOS_CO!A:A))</f>
        <v/>
      </c>
      <c r="BN2226" s="57" t="str">
        <f t="shared" ca="1" si="422"/>
        <v>PENDIENTE HACER AVISO</v>
      </c>
      <c r="BO2226" s="54" t="str">
        <f t="shared" ca="1" si="415"/>
        <v>EN TRÁMITE NOTIF. POR AVISO</v>
      </c>
      <c r="BP2226" s="37"/>
      <c r="BQ2226" s="53" t="str">
        <f>IF(BP2226="","",WORKDAY(BP2226,5,FESTIVOS_CO!A:A))</f>
        <v/>
      </c>
      <c r="BR2226" s="37"/>
      <c r="BS2226" s="36"/>
      <c r="BT2226" s="38"/>
      <c r="BU2226" s="58" t="e">
        <f>VLOOKUP(BT2226,Hoja2!$C:$D,2,0)</f>
        <v>#N/A</v>
      </c>
      <c r="BV2226" s="80" t="str">
        <f>IF(
AND(AO2226="",BD2226="",BQ2226=""),
"EN PROCESO NOTIFICACION / COMUNICACION",
IF(
BT2226="",
"NO APLICA",
IF(
BU2226=60,
IF(AO2226&lt;&gt;"",AO2226,IF(BD2226&lt;&gt;"",BD2226,BQ2226))+60,
WORKDAY(
IF(AO2226&lt;&gt;"",AO2226,IF(BD2226&lt;&gt;"",BD2226,BQ2226)),
BU2226,
FESTIVOS_CO!A:A
)
)
))</f>
        <v>EN PROCESO NOTIFICACION / COMUNICACION</v>
      </c>
      <c r="BW2226" s="44"/>
      <c r="BX2226" s="53"/>
      <c r="BY2226" s="45"/>
      <c r="BZ2226" s="37"/>
      <c r="CA2226" s="54" t="str">
        <f t="shared" si="416"/>
        <v>PENDIENTE EJECUTORIA</v>
      </c>
      <c r="CB2226" s="59" t="str">
        <f t="shared" si="425"/>
        <v/>
      </c>
      <c r="CC2226" s="36"/>
      <c r="CD2226" s="40"/>
      <c r="CE2226" s="46"/>
      <c r="CF2226" s="40"/>
      <c r="CG2226" s="40"/>
      <c r="CH2226" s="40"/>
      <c r="CI2226" s="36"/>
      <c r="CJ2226" s="47"/>
      <c r="CK2226" s="40"/>
      <c r="CL2226" s="40"/>
      <c r="CM2226" s="40"/>
      <c r="CN2226" s="40"/>
    </row>
    <row r="2227" spans="1:92" ht="42.75" hidden="1">
      <c r="A2227" s="49" t="str">
        <f t="shared" si="417"/>
        <v>SIN GESTIÓN</v>
      </c>
      <c r="B2227" s="58"/>
      <c r="C2227" s="37"/>
      <c r="D2227" s="37"/>
      <c r="E2227" s="49" t="str">
        <f t="shared" si="418"/>
        <v>PENDIENTE NOTIFICACIÓN</v>
      </c>
      <c r="F2227" s="141" t="str">
        <f t="shared" si="419"/>
        <v>PENDIENTE NOTIFICACIÓN</v>
      </c>
      <c r="G2227" s="49" t="str">
        <f t="shared" si="420"/>
        <v/>
      </c>
      <c r="H2227" s="51" t="str">
        <f ca="1">IF(
L2227="",
"",
IF(
NETWORKDAYS(L2227,IF(M2227&lt;&gt;"",M2227,TODAY()),FESTIVOS_CO!A:A)&gt;2,
"VENCIDO",
IF(
NETWORKDAYS(L2227,IF(M2227&lt;&gt;"",M2227,TODAY()),FESTIVOS_CO!A:A)=2,
"ALERTA",
"A TIEMPO"
)))</f>
        <v/>
      </c>
      <c r="I2227" s="40"/>
      <c r="J2227" s="36"/>
      <c r="K2227" s="37"/>
      <c r="L2227" s="50"/>
      <c r="M2227" s="37"/>
      <c r="N2227" s="52"/>
      <c r="O2227" s="52"/>
      <c r="P2227" s="36"/>
      <c r="Q2227" s="36"/>
      <c r="R2227" s="40"/>
      <c r="S2227" s="36"/>
      <c r="T2227" s="40"/>
      <c r="U2227" s="40"/>
      <c r="V2227" s="81"/>
      <c r="W2227" s="40"/>
      <c r="X2227" s="40"/>
      <c r="Y2227" s="40"/>
      <c r="Z2227" s="38" t="str">
        <f>IFERROR(VLOOKUP(Y2227,DIRECTORIO!A:B,2,FALSE),"")</f>
        <v/>
      </c>
      <c r="AA2227" s="40"/>
      <c r="AB2227" s="40"/>
      <c r="AC2227" s="40"/>
      <c r="AD2227" s="40"/>
      <c r="AE2227" s="40"/>
      <c r="AF2227" s="40"/>
      <c r="AG2227" s="41" t="s">
        <v>109</v>
      </c>
      <c r="AH2227" s="42"/>
      <c r="AI2227" s="54" t="str">
        <f t="shared" ca="1" si="421"/>
        <v>PENDIENTE NOTIFICACIÓN ELECTRÓNICA</v>
      </c>
      <c r="AJ2227" s="37"/>
      <c r="AK2227" s="37"/>
      <c r="AL2227" s="37"/>
      <c r="AM2227" s="53" t="str">
        <f>IF(AK2227="","",WORKDAY(AK2227,5,FESTIVOS_CO!A:A))</f>
        <v/>
      </c>
      <c r="AN2227" s="37"/>
      <c r="AO2227" s="37"/>
      <c r="AP2227" s="54" t="str">
        <f t="shared" ca="1" si="426"/>
        <v>NO APLICA</v>
      </c>
      <c r="AQ2227" s="36"/>
      <c r="AR2227" s="43"/>
      <c r="AS2227" s="37"/>
      <c r="AT2227" s="36"/>
      <c r="AU2227" s="37"/>
      <c r="AV2227" s="36"/>
      <c r="AW2227" s="36"/>
      <c r="AX2227" s="37"/>
      <c r="AY2227" s="140" t="str">
        <f>IF(AU2227="","",WORKDAY(AU2227,5,FESTIVOS_CO!A:A))</f>
        <v/>
      </c>
      <c r="AZ2227" s="54" t="str">
        <f t="shared" ca="1" si="423"/>
        <v>NO APLICA</v>
      </c>
      <c r="BA2227" s="55" t="str">
        <f>IF(AX2227="","",WORKDAY(AX2227,5,FESTIVOS_CO!A:A))</f>
        <v/>
      </c>
      <c r="BB2227" s="39"/>
      <c r="BC2227" s="40"/>
      <c r="BD2227" s="40"/>
      <c r="BE2227" s="56" t="str">
        <f t="shared" ca="1" si="424"/>
        <v>NO APLICA</v>
      </c>
      <c r="BF2227" s="37"/>
      <c r="BG2227" s="45"/>
      <c r="BH2227" s="37"/>
      <c r="BI2227" s="36"/>
      <c r="BJ2227" s="37"/>
      <c r="BK2227" s="36"/>
      <c r="BL2227" s="36"/>
      <c r="BM2227" s="53" t="str">
        <f>IF(BJ2227="","",WORKDAY(BJ2227,5,FESTIVOS_CO!A:A))</f>
        <v/>
      </c>
      <c r="BN2227" s="57" t="str">
        <f t="shared" ca="1" si="422"/>
        <v>PENDIENTE HACER AVISO</v>
      </c>
      <c r="BO2227" s="54" t="str">
        <f t="shared" ca="1" si="415"/>
        <v>EN TRÁMITE NOTIF. POR AVISO</v>
      </c>
      <c r="BP2227" s="37"/>
      <c r="BQ2227" s="53" t="str">
        <f>IF(BP2227="","",WORKDAY(BP2227,5,FESTIVOS_CO!A:A))</f>
        <v/>
      </c>
      <c r="BR2227" s="37"/>
      <c r="BS2227" s="36"/>
      <c r="BT2227" s="38"/>
      <c r="BU2227" s="58" t="e">
        <f>VLOOKUP(BT2227,Hoja2!$C:$D,2,0)</f>
        <v>#N/A</v>
      </c>
      <c r="BV2227" s="80" t="str">
        <f>IF(
AND(AO2227="",BD2227="",BQ2227=""),
"EN PROCESO NOTIFICACION / COMUNICACION",
IF(
BT2227="",
"NO APLICA",
IF(
BU2227=60,
IF(AO2227&lt;&gt;"",AO2227,IF(BD2227&lt;&gt;"",BD2227,BQ2227))+60,
WORKDAY(
IF(AO2227&lt;&gt;"",AO2227,IF(BD2227&lt;&gt;"",BD2227,BQ2227)),
BU2227,
FESTIVOS_CO!A:A
)
)
))</f>
        <v>EN PROCESO NOTIFICACION / COMUNICACION</v>
      </c>
      <c r="BW2227" s="44"/>
      <c r="BX2227" s="53"/>
      <c r="BY2227" s="45"/>
      <c r="BZ2227" s="37"/>
      <c r="CA2227" s="54" t="str">
        <f t="shared" si="416"/>
        <v>PENDIENTE EJECUTORIA</v>
      </c>
      <c r="CB2227" s="59" t="str">
        <f t="shared" si="425"/>
        <v/>
      </c>
      <c r="CC2227" s="36"/>
      <c r="CD2227" s="40"/>
      <c r="CE2227" s="46"/>
      <c r="CF2227" s="40"/>
      <c r="CG2227" s="40"/>
      <c r="CH2227" s="40"/>
      <c r="CI2227" s="36"/>
      <c r="CJ2227" s="47"/>
      <c r="CK2227" s="40"/>
      <c r="CL2227" s="40"/>
      <c r="CM2227" s="40"/>
      <c r="CN2227" s="40"/>
    </row>
    <row r="2228" spans="1:92" ht="42.75" hidden="1">
      <c r="A2228" s="49" t="str">
        <f t="shared" si="417"/>
        <v>SIN GESTIÓN</v>
      </c>
      <c r="B2228" s="58"/>
      <c r="C2228" s="37"/>
      <c r="D2228" s="37"/>
      <c r="E2228" s="49" t="str">
        <f t="shared" si="418"/>
        <v>PENDIENTE NOTIFICACIÓN</v>
      </c>
      <c r="F2228" s="141" t="str">
        <f t="shared" si="419"/>
        <v>PENDIENTE NOTIFICACIÓN</v>
      </c>
      <c r="G2228" s="49" t="str">
        <f t="shared" si="420"/>
        <v/>
      </c>
      <c r="H2228" s="51" t="str">
        <f ca="1">IF(
L2228="",
"",
IF(
NETWORKDAYS(L2228,IF(M2228&lt;&gt;"",M2228,TODAY()),FESTIVOS_CO!A:A)&gt;2,
"VENCIDO",
IF(
NETWORKDAYS(L2228,IF(M2228&lt;&gt;"",M2228,TODAY()),FESTIVOS_CO!A:A)=2,
"ALERTA",
"A TIEMPO"
)))</f>
        <v/>
      </c>
      <c r="I2228" s="40"/>
      <c r="J2228" s="36"/>
      <c r="K2228" s="37"/>
      <c r="L2228" s="50"/>
      <c r="M2228" s="37"/>
      <c r="N2228" s="52"/>
      <c r="O2228" s="52"/>
      <c r="P2228" s="36"/>
      <c r="Q2228" s="36"/>
      <c r="R2228" s="40"/>
      <c r="S2228" s="36"/>
      <c r="T2228" s="40"/>
      <c r="U2228" s="40"/>
      <c r="V2228" s="81"/>
      <c r="W2228" s="40"/>
      <c r="X2228" s="40"/>
      <c r="Y2228" s="40"/>
      <c r="Z2228" s="38" t="str">
        <f>IFERROR(VLOOKUP(Y2228,DIRECTORIO!A:B,2,FALSE),"")</f>
        <v/>
      </c>
      <c r="AA2228" s="40"/>
      <c r="AB2228" s="40"/>
      <c r="AC2228" s="40"/>
      <c r="AD2228" s="40"/>
      <c r="AE2228" s="40"/>
      <c r="AF2228" s="40"/>
      <c r="AG2228" s="41" t="s">
        <v>109</v>
      </c>
      <c r="AH2228" s="42"/>
      <c r="AI2228" s="54" t="str">
        <f t="shared" ca="1" si="421"/>
        <v>PENDIENTE NOTIFICACIÓN ELECTRÓNICA</v>
      </c>
      <c r="AJ2228" s="37"/>
      <c r="AK2228" s="37"/>
      <c r="AL2228" s="37"/>
      <c r="AM2228" s="53" t="str">
        <f>IF(AK2228="","",WORKDAY(AK2228,5,FESTIVOS_CO!A:A))</f>
        <v/>
      </c>
      <c r="AN2228" s="37"/>
      <c r="AO2228" s="37"/>
      <c r="AP2228" s="54" t="str">
        <f t="shared" ca="1" si="426"/>
        <v>NO APLICA</v>
      </c>
      <c r="AQ2228" s="36"/>
      <c r="AR2228" s="43"/>
      <c r="AS2228" s="37"/>
      <c r="AT2228" s="36"/>
      <c r="AU2228" s="37"/>
      <c r="AV2228" s="36"/>
      <c r="AW2228" s="36"/>
      <c r="AX2228" s="37"/>
      <c r="AY2228" s="140" t="str">
        <f>IF(AU2228="","",WORKDAY(AU2228,5,FESTIVOS_CO!A:A))</f>
        <v/>
      </c>
      <c r="AZ2228" s="54" t="str">
        <f t="shared" ca="1" si="423"/>
        <v>NO APLICA</v>
      </c>
      <c r="BA2228" s="55" t="str">
        <f>IF(AX2228="","",WORKDAY(AX2228,5,FESTIVOS_CO!A:A))</f>
        <v/>
      </c>
      <c r="BB2228" s="39"/>
      <c r="BC2228" s="40"/>
      <c r="BD2228" s="40"/>
      <c r="BE2228" s="56" t="str">
        <f t="shared" ca="1" si="424"/>
        <v>NO APLICA</v>
      </c>
      <c r="BF2228" s="37"/>
      <c r="BG2228" s="45"/>
      <c r="BH2228" s="37"/>
      <c r="BI2228" s="36"/>
      <c r="BJ2228" s="37"/>
      <c r="BK2228" s="36"/>
      <c r="BL2228" s="36"/>
      <c r="BM2228" s="53" t="str">
        <f>IF(BJ2228="","",WORKDAY(BJ2228,5,FESTIVOS_CO!A:A))</f>
        <v/>
      </c>
      <c r="BN2228" s="57" t="str">
        <f t="shared" ca="1" si="422"/>
        <v>PENDIENTE HACER AVISO</v>
      </c>
      <c r="BO2228" s="54" t="str">
        <f t="shared" ca="1" si="415"/>
        <v>EN TRÁMITE NOTIF. POR AVISO</v>
      </c>
      <c r="BP2228" s="37"/>
      <c r="BQ2228" s="53" t="str">
        <f>IF(BP2228="","",WORKDAY(BP2228,5,FESTIVOS_CO!A:A))</f>
        <v/>
      </c>
      <c r="BR2228" s="37"/>
      <c r="BS2228" s="36"/>
      <c r="BT2228" s="38"/>
      <c r="BU2228" s="58" t="e">
        <f>VLOOKUP(BT2228,Hoja2!$C:$D,2,0)</f>
        <v>#N/A</v>
      </c>
      <c r="BV2228" s="80" t="str">
        <f>IF(
AND(AO2228="",BD2228="",BQ2228=""),
"EN PROCESO NOTIFICACION / COMUNICACION",
IF(
BT2228="",
"NO APLICA",
IF(
BU2228=60,
IF(AO2228&lt;&gt;"",AO2228,IF(BD2228&lt;&gt;"",BD2228,BQ2228))+60,
WORKDAY(
IF(AO2228&lt;&gt;"",AO2228,IF(BD2228&lt;&gt;"",BD2228,BQ2228)),
BU2228,
FESTIVOS_CO!A:A
)
)
))</f>
        <v>EN PROCESO NOTIFICACION / COMUNICACION</v>
      </c>
      <c r="BW2228" s="44"/>
      <c r="BX2228" s="53"/>
      <c r="BY2228" s="45"/>
      <c r="BZ2228" s="37"/>
      <c r="CA2228" s="54" t="str">
        <f t="shared" si="416"/>
        <v>PENDIENTE EJECUTORIA</v>
      </c>
      <c r="CB2228" s="59" t="str">
        <f t="shared" si="425"/>
        <v/>
      </c>
      <c r="CC2228" s="36"/>
      <c r="CD2228" s="40"/>
      <c r="CE2228" s="46"/>
      <c r="CF2228" s="40"/>
      <c r="CG2228" s="40"/>
      <c r="CH2228" s="40"/>
      <c r="CI2228" s="36"/>
      <c r="CJ2228" s="47"/>
      <c r="CK2228" s="40"/>
      <c r="CL2228" s="40"/>
      <c r="CM2228" s="40"/>
      <c r="CN2228" s="40"/>
    </row>
    <row r="2229" spans="1:92" ht="42.75" hidden="1">
      <c r="A2229" s="49" t="str">
        <f t="shared" si="417"/>
        <v>SIN GESTIÓN</v>
      </c>
      <c r="B2229" s="58"/>
      <c r="C2229" s="37"/>
      <c r="D2229" s="37"/>
      <c r="E2229" s="49" t="str">
        <f t="shared" si="418"/>
        <v>PENDIENTE NOTIFICACIÓN</v>
      </c>
      <c r="F2229" s="141" t="str">
        <f t="shared" si="419"/>
        <v>PENDIENTE NOTIFICACIÓN</v>
      </c>
      <c r="G2229" s="49" t="str">
        <f t="shared" si="420"/>
        <v/>
      </c>
      <c r="H2229" s="51" t="str">
        <f ca="1">IF(
L2229="",
"",
IF(
NETWORKDAYS(L2229,IF(M2229&lt;&gt;"",M2229,TODAY()),FESTIVOS_CO!A:A)&gt;2,
"VENCIDO",
IF(
NETWORKDAYS(L2229,IF(M2229&lt;&gt;"",M2229,TODAY()),FESTIVOS_CO!A:A)=2,
"ALERTA",
"A TIEMPO"
)))</f>
        <v/>
      </c>
      <c r="I2229" s="40"/>
      <c r="J2229" s="36"/>
      <c r="K2229" s="37"/>
      <c r="L2229" s="50"/>
      <c r="M2229" s="37"/>
      <c r="N2229" s="52"/>
      <c r="O2229" s="52"/>
      <c r="P2229" s="36"/>
      <c r="Q2229" s="36"/>
      <c r="R2229" s="40"/>
      <c r="S2229" s="36"/>
      <c r="T2229" s="40"/>
      <c r="U2229" s="40"/>
      <c r="V2229" s="81"/>
      <c r="W2229" s="40"/>
      <c r="X2229" s="40"/>
      <c r="Y2229" s="40"/>
      <c r="Z2229" s="38" t="str">
        <f>IFERROR(VLOOKUP(Y2229,DIRECTORIO!A:B,2,FALSE),"")</f>
        <v/>
      </c>
      <c r="AA2229" s="40"/>
      <c r="AB2229" s="40"/>
      <c r="AC2229" s="40"/>
      <c r="AD2229" s="40"/>
      <c r="AE2229" s="40"/>
      <c r="AF2229" s="40"/>
      <c r="AG2229" s="41" t="s">
        <v>109</v>
      </c>
      <c r="AH2229" s="42"/>
      <c r="AI2229" s="54" t="str">
        <f t="shared" ca="1" si="421"/>
        <v>PENDIENTE NOTIFICACIÓN ELECTRÓNICA</v>
      </c>
      <c r="AJ2229" s="37"/>
      <c r="AK2229" s="37"/>
      <c r="AL2229" s="37"/>
      <c r="AM2229" s="53" t="str">
        <f>IF(AK2229="","",WORKDAY(AK2229,5,FESTIVOS_CO!A:A))</f>
        <v/>
      </c>
      <c r="AN2229" s="37"/>
      <c r="AO2229" s="37"/>
      <c r="AP2229" s="54" t="str">
        <f t="shared" ca="1" si="426"/>
        <v>NO APLICA</v>
      </c>
      <c r="AQ2229" s="36"/>
      <c r="AR2229" s="43"/>
      <c r="AS2229" s="37"/>
      <c r="AT2229" s="36"/>
      <c r="AU2229" s="37"/>
      <c r="AV2229" s="36"/>
      <c r="AW2229" s="36"/>
      <c r="AX2229" s="37"/>
      <c r="AY2229" s="140" t="str">
        <f>IF(AU2229="","",WORKDAY(AU2229,5,FESTIVOS_CO!A:A))</f>
        <v/>
      </c>
      <c r="AZ2229" s="54" t="str">
        <f t="shared" ca="1" si="423"/>
        <v>NO APLICA</v>
      </c>
      <c r="BA2229" s="55" t="str">
        <f>IF(AX2229="","",WORKDAY(AX2229,5,FESTIVOS_CO!A:A))</f>
        <v/>
      </c>
      <c r="BB2229" s="39"/>
      <c r="BC2229" s="40"/>
      <c r="BD2229" s="40"/>
      <c r="BE2229" s="56" t="str">
        <f t="shared" ca="1" si="424"/>
        <v>NO APLICA</v>
      </c>
      <c r="BF2229" s="37"/>
      <c r="BG2229" s="45"/>
      <c r="BH2229" s="37"/>
      <c r="BI2229" s="36"/>
      <c r="BJ2229" s="37"/>
      <c r="BK2229" s="36"/>
      <c r="BL2229" s="36"/>
      <c r="BM2229" s="53" t="str">
        <f>IF(BJ2229="","",WORKDAY(BJ2229,5,FESTIVOS_CO!A:A))</f>
        <v/>
      </c>
      <c r="BN2229" s="57" t="str">
        <f t="shared" ca="1" si="422"/>
        <v>PENDIENTE HACER AVISO</v>
      </c>
      <c r="BO2229" s="54" t="str">
        <f t="shared" ca="1" si="415"/>
        <v>EN TRÁMITE NOTIF. POR AVISO</v>
      </c>
      <c r="BP2229" s="37"/>
      <c r="BQ2229" s="53" t="str">
        <f>IF(BP2229="","",WORKDAY(BP2229,5,FESTIVOS_CO!A:A))</f>
        <v/>
      </c>
      <c r="BR2229" s="37"/>
      <c r="BS2229" s="36"/>
      <c r="BT2229" s="38"/>
      <c r="BU2229" s="58" t="e">
        <f>VLOOKUP(BT2229,Hoja2!$C:$D,2,0)</f>
        <v>#N/A</v>
      </c>
      <c r="BV2229" s="80" t="str">
        <f>IF(
AND(AO2229="",BD2229="",BQ2229=""),
"EN PROCESO NOTIFICACION / COMUNICACION",
IF(
BT2229="",
"NO APLICA",
IF(
BU2229=60,
IF(AO2229&lt;&gt;"",AO2229,IF(BD2229&lt;&gt;"",BD2229,BQ2229))+60,
WORKDAY(
IF(AO2229&lt;&gt;"",AO2229,IF(BD2229&lt;&gt;"",BD2229,BQ2229)),
BU2229,
FESTIVOS_CO!A:A
)
)
))</f>
        <v>EN PROCESO NOTIFICACION / COMUNICACION</v>
      </c>
      <c r="BW2229" s="44"/>
      <c r="BX2229" s="53"/>
      <c r="BY2229" s="45"/>
      <c r="BZ2229" s="37"/>
      <c r="CA2229" s="54" t="str">
        <f t="shared" si="416"/>
        <v>PENDIENTE EJECUTORIA</v>
      </c>
      <c r="CB2229" s="59" t="str">
        <f t="shared" si="425"/>
        <v/>
      </c>
      <c r="CC2229" s="36"/>
      <c r="CD2229" s="40"/>
      <c r="CE2229" s="46"/>
      <c r="CF2229" s="40"/>
      <c r="CG2229" s="40"/>
      <c r="CH2229" s="40"/>
      <c r="CI2229" s="36"/>
      <c r="CJ2229" s="47"/>
      <c r="CK2229" s="40"/>
      <c r="CL2229" s="40"/>
      <c r="CM2229" s="40"/>
      <c r="CN2229" s="40"/>
    </row>
    <row r="2230" spans="1:92" ht="42.75" hidden="1">
      <c r="A2230" s="49" t="str">
        <f t="shared" si="417"/>
        <v>SIN GESTIÓN</v>
      </c>
      <c r="B2230" s="58"/>
      <c r="C2230" s="37"/>
      <c r="D2230" s="37"/>
      <c r="E2230" s="49" t="str">
        <f t="shared" si="418"/>
        <v>PENDIENTE NOTIFICACIÓN</v>
      </c>
      <c r="F2230" s="141" t="str">
        <f t="shared" si="419"/>
        <v>PENDIENTE NOTIFICACIÓN</v>
      </c>
      <c r="G2230" s="49" t="str">
        <f t="shared" si="420"/>
        <v/>
      </c>
      <c r="H2230" s="51" t="str">
        <f ca="1">IF(
L2230="",
"",
IF(
NETWORKDAYS(L2230,IF(M2230&lt;&gt;"",M2230,TODAY()),FESTIVOS_CO!A:A)&gt;2,
"VENCIDO",
IF(
NETWORKDAYS(L2230,IF(M2230&lt;&gt;"",M2230,TODAY()),FESTIVOS_CO!A:A)=2,
"ALERTA",
"A TIEMPO"
)))</f>
        <v/>
      </c>
      <c r="I2230" s="40"/>
      <c r="J2230" s="36"/>
      <c r="K2230" s="37"/>
      <c r="L2230" s="50"/>
      <c r="M2230" s="37"/>
      <c r="N2230" s="52"/>
      <c r="O2230" s="52"/>
      <c r="P2230" s="36"/>
      <c r="Q2230" s="36"/>
      <c r="R2230" s="40"/>
      <c r="S2230" s="36"/>
      <c r="T2230" s="40"/>
      <c r="U2230" s="40"/>
      <c r="V2230" s="81"/>
      <c r="W2230" s="40"/>
      <c r="X2230" s="40"/>
      <c r="Y2230" s="40"/>
      <c r="Z2230" s="38" t="str">
        <f>IFERROR(VLOOKUP(Y2230,DIRECTORIO!A:B,2,FALSE),"")</f>
        <v/>
      </c>
      <c r="AA2230" s="40"/>
      <c r="AB2230" s="40"/>
      <c r="AC2230" s="40"/>
      <c r="AD2230" s="40"/>
      <c r="AE2230" s="40"/>
      <c r="AF2230" s="40"/>
      <c r="AG2230" s="41" t="s">
        <v>109</v>
      </c>
      <c r="AH2230" s="42"/>
      <c r="AI2230" s="54" t="str">
        <f t="shared" ca="1" si="421"/>
        <v>PENDIENTE NOTIFICACIÓN ELECTRÓNICA</v>
      </c>
      <c r="AJ2230" s="37"/>
      <c r="AK2230" s="37"/>
      <c r="AL2230" s="37"/>
      <c r="AM2230" s="53" t="str">
        <f>IF(AK2230="","",WORKDAY(AK2230,5,FESTIVOS_CO!A:A))</f>
        <v/>
      </c>
      <c r="AN2230" s="37"/>
      <c r="AO2230" s="37"/>
      <c r="AP2230" s="54" t="str">
        <f t="shared" ca="1" si="426"/>
        <v>NO APLICA</v>
      </c>
      <c r="AQ2230" s="36"/>
      <c r="AR2230" s="43"/>
      <c r="AS2230" s="37"/>
      <c r="AT2230" s="36"/>
      <c r="AU2230" s="37"/>
      <c r="AV2230" s="36"/>
      <c r="AW2230" s="36"/>
      <c r="AX2230" s="37"/>
      <c r="AY2230" s="140" t="str">
        <f>IF(AU2230="","",WORKDAY(AU2230,5,FESTIVOS_CO!A:A))</f>
        <v/>
      </c>
      <c r="AZ2230" s="54" t="str">
        <f t="shared" ca="1" si="423"/>
        <v>NO APLICA</v>
      </c>
      <c r="BA2230" s="55" t="str">
        <f>IF(AX2230="","",WORKDAY(AX2230,5,FESTIVOS_CO!A:A))</f>
        <v/>
      </c>
      <c r="BB2230" s="39"/>
      <c r="BC2230" s="40"/>
      <c r="BD2230" s="40"/>
      <c r="BE2230" s="56" t="str">
        <f t="shared" ca="1" si="424"/>
        <v>NO APLICA</v>
      </c>
      <c r="BF2230" s="37"/>
      <c r="BG2230" s="45"/>
      <c r="BH2230" s="37"/>
      <c r="BI2230" s="36"/>
      <c r="BJ2230" s="37"/>
      <c r="BK2230" s="36"/>
      <c r="BL2230" s="36"/>
      <c r="BM2230" s="53" t="str">
        <f>IF(BJ2230="","",WORKDAY(BJ2230,5,FESTIVOS_CO!A:A))</f>
        <v/>
      </c>
      <c r="BN2230" s="57" t="str">
        <f t="shared" ca="1" si="422"/>
        <v>PENDIENTE HACER AVISO</v>
      </c>
      <c r="BO2230" s="54" t="str">
        <f t="shared" ref="BO2230:BO2293" ca="1" si="427">IF(BN2230="NOTIFICACIÓN PERSONAL COMPLETA",
"NO PROCEDE AVISO",
IF(BR2230="SI",
"NOTIFICACION POR AVISO TERMINADA",
IF(BE2230="NO PROCEDE",
"NO PROCEDE AVISO",
IF(BN2230="VERIFICAR SI PROCEDE RECURSO",
"NOTIFICACIÓN POR AVISO COMPLETA",
"EN TRÁMITE NOTIF. POR AVISO"
))))</f>
        <v>EN TRÁMITE NOTIF. POR AVISO</v>
      </c>
      <c r="BP2230" s="37"/>
      <c r="BQ2230" s="53" t="str">
        <f>IF(BP2230="","",WORKDAY(BP2230,5,FESTIVOS_CO!A:A))</f>
        <v/>
      </c>
      <c r="BR2230" s="37"/>
      <c r="BS2230" s="36"/>
      <c r="BT2230" s="38"/>
      <c r="BU2230" s="58" t="e">
        <f>VLOOKUP(BT2230,Hoja2!$C:$D,2,0)</f>
        <v>#N/A</v>
      </c>
      <c r="BV2230" s="80" t="str">
        <f>IF(
AND(AO2230="",BD2230="",BQ2230=""),
"EN PROCESO NOTIFICACION / COMUNICACION",
IF(
BT2230="",
"NO APLICA",
IF(
BU2230=60,
IF(AO2230&lt;&gt;"",AO2230,IF(BD2230&lt;&gt;"",BD2230,BQ2230))+60,
WORKDAY(
IF(AO2230&lt;&gt;"",AO2230,IF(BD2230&lt;&gt;"",BD2230,BQ2230)),
BU2230,
FESTIVOS_CO!A:A
)
)
))</f>
        <v>EN PROCESO NOTIFICACION / COMUNICACION</v>
      </c>
      <c r="BW2230" s="44"/>
      <c r="BX2230" s="53"/>
      <c r="BY2230" s="45"/>
      <c r="BZ2230" s="37"/>
      <c r="CA2230" s="54" t="str">
        <f t="shared" ref="CA2230:CA2293" si="428">IF(BW2230&lt;&gt;"SI",
"PENDIENTE EJECUTORIA",
IF(AND(BX2230="",BY2230="",BZ2230=""),
"PENDIENTE HACER EJECUTORIA",
IF(AND(BX2230&lt;&gt;"",BY2230="",BZ2230=""),
"PENDIENTE REVISION EJECUTORIA",
IF(AND(BX2230&lt;&gt;"",BY2230&lt;&gt;"",BZ2230=""),
"PENDIENTE FIRMA EJECUTORIA",
"PROCESO EJECUTORIA TERMINADO"
))))</f>
        <v>PENDIENTE EJECUTORIA</v>
      </c>
      <c r="CB2230" s="59" t="str">
        <f t="shared" si="425"/>
        <v/>
      </c>
      <c r="CC2230" s="36"/>
      <c r="CD2230" s="40"/>
      <c r="CE2230" s="46"/>
      <c r="CF2230" s="40"/>
      <c r="CG2230" s="40"/>
      <c r="CH2230" s="40"/>
      <c r="CI2230" s="36"/>
      <c r="CJ2230" s="47"/>
      <c r="CK2230" s="40"/>
      <c r="CL2230" s="40"/>
      <c r="CM2230" s="40"/>
      <c r="CN2230" s="40"/>
    </row>
    <row r="2231" spans="1:92" ht="42.75" hidden="1">
      <c r="A2231" s="49" t="str">
        <f t="shared" si="417"/>
        <v>SIN GESTIÓN</v>
      </c>
      <c r="B2231" s="58"/>
      <c r="C2231" s="37"/>
      <c r="D2231" s="37"/>
      <c r="E2231" s="49" t="str">
        <f t="shared" si="418"/>
        <v>PENDIENTE NOTIFICACIÓN</v>
      </c>
      <c r="F2231" s="141" t="str">
        <f t="shared" si="419"/>
        <v>PENDIENTE NOTIFICACIÓN</v>
      </c>
      <c r="G2231" s="49" t="str">
        <f t="shared" si="420"/>
        <v/>
      </c>
      <c r="H2231" s="51" t="str">
        <f ca="1">IF(
L2231="",
"",
IF(
NETWORKDAYS(L2231,IF(M2231&lt;&gt;"",M2231,TODAY()),FESTIVOS_CO!A:A)&gt;2,
"VENCIDO",
IF(
NETWORKDAYS(L2231,IF(M2231&lt;&gt;"",M2231,TODAY()),FESTIVOS_CO!A:A)=2,
"ALERTA",
"A TIEMPO"
)))</f>
        <v/>
      </c>
      <c r="I2231" s="40"/>
      <c r="J2231" s="36"/>
      <c r="K2231" s="37"/>
      <c r="L2231" s="50"/>
      <c r="M2231" s="37"/>
      <c r="N2231" s="52"/>
      <c r="O2231" s="52"/>
      <c r="P2231" s="36"/>
      <c r="Q2231" s="36"/>
      <c r="R2231" s="40"/>
      <c r="S2231" s="36"/>
      <c r="T2231" s="40"/>
      <c r="U2231" s="40"/>
      <c r="V2231" s="81"/>
      <c r="W2231" s="40"/>
      <c r="X2231" s="40"/>
      <c r="Y2231" s="40"/>
      <c r="Z2231" s="38" t="str">
        <f>IFERROR(VLOOKUP(Y2231,DIRECTORIO!A:B,2,FALSE),"")</f>
        <v/>
      </c>
      <c r="AA2231" s="40"/>
      <c r="AB2231" s="40"/>
      <c r="AC2231" s="40"/>
      <c r="AD2231" s="40"/>
      <c r="AE2231" s="40"/>
      <c r="AF2231" s="40"/>
      <c r="AG2231" s="41" t="s">
        <v>109</v>
      </c>
      <c r="AH2231" s="42"/>
      <c r="AI2231" s="54" t="str">
        <f t="shared" ca="1" si="421"/>
        <v>PENDIENTE NOTIFICACIÓN ELECTRÓNICA</v>
      </c>
      <c r="AJ2231" s="37"/>
      <c r="AK2231" s="37"/>
      <c r="AL2231" s="37"/>
      <c r="AM2231" s="53" t="str">
        <f>IF(AK2231="","",WORKDAY(AK2231,5,FESTIVOS_CO!A:A))</f>
        <v/>
      </c>
      <c r="AN2231" s="37"/>
      <c r="AO2231" s="37"/>
      <c r="AP2231" s="54" t="str">
        <f t="shared" ca="1" si="426"/>
        <v>NO APLICA</v>
      </c>
      <c r="AQ2231" s="36"/>
      <c r="AR2231" s="43"/>
      <c r="AS2231" s="37"/>
      <c r="AT2231" s="36"/>
      <c r="AU2231" s="37"/>
      <c r="AV2231" s="36"/>
      <c r="AW2231" s="36"/>
      <c r="AX2231" s="37"/>
      <c r="AY2231" s="140" t="str">
        <f>IF(AU2231="","",WORKDAY(AU2231,5,FESTIVOS_CO!A:A))</f>
        <v/>
      </c>
      <c r="AZ2231" s="54" t="str">
        <f t="shared" ca="1" si="423"/>
        <v>NO APLICA</v>
      </c>
      <c r="BA2231" s="55" t="str">
        <f>IF(AX2231="","",WORKDAY(AX2231,5,FESTIVOS_CO!A:A))</f>
        <v/>
      </c>
      <c r="BB2231" s="39"/>
      <c r="BC2231" s="40"/>
      <c r="BD2231" s="40"/>
      <c r="BE2231" s="56" t="str">
        <f t="shared" ca="1" si="424"/>
        <v>NO APLICA</v>
      </c>
      <c r="BF2231" s="37"/>
      <c r="BG2231" s="45"/>
      <c r="BH2231" s="37"/>
      <c r="BI2231" s="36"/>
      <c r="BJ2231" s="37"/>
      <c r="BK2231" s="36"/>
      <c r="BL2231" s="36"/>
      <c r="BM2231" s="53" t="str">
        <f>IF(BJ2231="","",WORKDAY(BJ2231,5,FESTIVOS_CO!A:A))</f>
        <v/>
      </c>
      <c r="BN2231" s="57" t="str">
        <f t="shared" ca="1" si="422"/>
        <v>PENDIENTE HACER AVISO</v>
      </c>
      <c r="BO2231" s="54" t="str">
        <f t="shared" ca="1" si="427"/>
        <v>EN TRÁMITE NOTIF. POR AVISO</v>
      </c>
      <c r="BP2231" s="37"/>
      <c r="BQ2231" s="53" t="str">
        <f>IF(BP2231="","",WORKDAY(BP2231,5,FESTIVOS_CO!A:A))</f>
        <v/>
      </c>
      <c r="BR2231" s="37"/>
      <c r="BS2231" s="36"/>
      <c r="BT2231" s="38"/>
      <c r="BU2231" s="58" t="e">
        <f>VLOOKUP(BT2231,Hoja2!$C:$D,2,0)</f>
        <v>#N/A</v>
      </c>
      <c r="BV2231" s="80" t="str">
        <f>IF(
AND(AO2231="",BD2231="",BQ2231=""),
"EN PROCESO NOTIFICACION / COMUNICACION",
IF(
BT2231="",
"NO APLICA",
IF(
BU2231=60,
IF(AO2231&lt;&gt;"",AO2231,IF(BD2231&lt;&gt;"",BD2231,BQ2231))+60,
WORKDAY(
IF(AO2231&lt;&gt;"",AO2231,IF(BD2231&lt;&gt;"",BD2231,BQ2231)),
BU2231,
FESTIVOS_CO!A:A
)
)
))</f>
        <v>EN PROCESO NOTIFICACION / COMUNICACION</v>
      </c>
      <c r="BW2231" s="44"/>
      <c r="BX2231" s="53"/>
      <c r="BY2231" s="45"/>
      <c r="BZ2231" s="37"/>
      <c r="CA2231" s="54" t="str">
        <f t="shared" si="428"/>
        <v>PENDIENTE EJECUTORIA</v>
      </c>
      <c r="CB2231" s="59" t="str">
        <f t="shared" si="425"/>
        <v/>
      </c>
      <c r="CC2231" s="36"/>
      <c r="CD2231" s="40"/>
      <c r="CE2231" s="46"/>
      <c r="CF2231" s="40"/>
      <c r="CG2231" s="40"/>
      <c r="CH2231" s="40"/>
      <c r="CI2231" s="36"/>
      <c r="CJ2231" s="47"/>
      <c r="CK2231" s="40"/>
      <c r="CL2231" s="40"/>
      <c r="CM2231" s="40"/>
      <c r="CN2231" s="40"/>
    </row>
    <row r="2232" spans="1:92" ht="42.75" hidden="1">
      <c r="A2232" s="49" t="str">
        <f t="shared" ref="A2232:A2295" si="429">IF(
AND(Q2232="NO",S2232&lt;&gt;"SI"),
"TERMINADO PRODUCTO NO CONFORME",
IF(
AND(
COUNTBLANK(AJ2232:AO2232)=COLUMNS(AJ2232:AO2232),
COUNTBLANK(AQ2232:AY2232)=COLUMNS(AQ2232:AY2232),
COUNTBLANK(BC2232:BD2232)=COLUMNS(BC2232:BD2232),
COUNTBLANK(BF2232:BM2232)=COLUMNS(BF2232:BM2232),
COUNTBLANK(BP2232:BR2232)=COLUMNS(BP2232:BR2232)
),
"SIN GESTIÓN",
IF(
AND(BC2232&lt;&gt;"",BD2232&lt;&gt;"",AO2232="",AX2232="",BQ2232=""),
"NOTIFICADO POR CONDUCTA CONCLUYENTE",
IF(
AI2232="NOTIFICACIÓN ELECTRÓNICA EFECTIVA",
CA2232,
IF(
OR(
AI2232="NO PROCEDE NOTIFICACIÓN ELECTRÓNICA",
AI2232="REALIZAR CITACIÓN",
AI2232="NOTIFICACIÓN ELECTRÓNICA NO EFECTIVA"
),
IF(
AZ2232="HACER AVISO",
IF(
OR(
BN2232="NOTIFICACIÓN POR AVISO TERMINADA",
BN2232="NOTIFICACIÓN PERSONAL COMPLETA"
),
CA2232,
BN2232
),
AZ2232
),
AI2232
)
)
)
))</f>
        <v>SIN GESTIÓN</v>
      </c>
      <c r="B2232" s="58"/>
      <c r="C2232" s="37"/>
      <c r="D2232" s="37"/>
      <c r="E2232" s="49" t="str">
        <f t="shared" ref="E2232:E2295" si="430">IF(AN2232="SI",
"NOTIFICACIÓN ELECTRÓNICA",
IF(AND(BC2232&lt;&gt;"",BD2232&lt;&gt;""),
"NOTIFICACIÓN PERSONAL",
IF(BL2232="SI",
"NOTIFICACIÓN POR AVISO",
"PENDIENTE NOTIFICACIÓN"
)))</f>
        <v>PENDIENTE NOTIFICACIÓN</v>
      </c>
      <c r="F2232" s="141" t="str">
        <f t="shared" ref="F2232:F2295" si="431">IF(
AND(AN2232&lt;&gt;"SI",AW2232&lt;&gt;"SI",BL2232&lt;&gt;"SI",BC2232="",BD2232=""),
"PENDIENTE NOTIFICACIÓN",
IF(AN2232="SI",
AO2232,
IF(AW2232="SI",
AX2232,
IF(AND(BC2232&lt;&gt;"",BD2232&lt;&gt;""),
BD2232,
IF(BL2232="SI",
BQ2232,
"PENDIENTE NOTIFICACIÓN"
)))))</f>
        <v>PENDIENTE NOTIFICACIÓN</v>
      </c>
      <c r="G2232" s="49" t="str">
        <f t="shared" ref="G2232:G2295" si="432">IF(
OR(
C2232="",
F2232="PENDIENTE NOTIFICACIÓN",
NOT(ISNUMBER(C2232)),
NOT(ISNUMBER(F2232)),
F2232&lt;C2232
),
"",
F2232-C2232
)</f>
        <v/>
      </c>
      <c r="H2232" s="51" t="str">
        <f ca="1">IF(
L2232="",
"",
IF(
NETWORKDAYS(L2232,IF(M2232&lt;&gt;"",M2232,TODAY()),FESTIVOS_CO!A:A)&gt;2,
"VENCIDO",
IF(
NETWORKDAYS(L2232,IF(M2232&lt;&gt;"",M2232,TODAY()),FESTIVOS_CO!A:A)=2,
"ALERTA",
"A TIEMPO"
)))</f>
        <v/>
      </c>
      <c r="I2232" s="40"/>
      <c r="J2232" s="36"/>
      <c r="K2232" s="37"/>
      <c r="L2232" s="50"/>
      <c r="M2232" s="37"/>
      <c r="N2232" s="52"/>
      <c r="O2232" s="52"/>
      <c r="P2232" s="36"/>
      <c r="Q2232" s="36"/>
      <c r="R2232" s="40"/>
      <c r="S2232" s="36"/>
      <c r="T2232" s="40"/>
      <c r="U2232" s="40"/>
      <c r="V2232" s="81"/>
      <c r="W2232" s="40"/>
      <c r="X2232" s="40"/>
      <c r="Y2232" s="40"/>
      <c r="Z2232" s="38" t="str">
        <f>IFERROR(VLOOKUP(Y2232,DIRECTORIO!A:B,2,FALSE),"")</f>
        <v/>
      </c>
      <c r="AA2232" s="40"/>
      <c r="AB2232" s="40"/>
      <c r="AC2232" s="40"/>
      <c r="AD2232" s="40"/>
      <c r="AE2232" s="40"/>
      <c r="AF2232" s="40"/>
      <c r="AG2232" s="41" t="s">
        <v>109</v>
      </c>
      <c r="AH2232" s="42"/>
      <c r="AI2232" s="54" t="str">
        <f t="shared" ref="AI2232:AI2295" ca="1" si="433">IF(AL2232="NO",
"REALIZAR CITACIÓN",
IF(AND(AJ2232="SI",AL2232&lt;&gt;"SI",AL2232&lt;&gt;"NO"),
"PENDIENTE ENTREGA NOTIFICACIÓN ELECTRÓNICA",
IF(AND(AJ2232="SI",AL2232="SI",AN2232="SI"),
"NOTIFICACIÓN ELECTRÓNICA EFECTIVA",
IF(AND(AJ2232="",AK2232="",AL2232="",AM2232="",AN2232="",AO2232=""),
"PENDIENTE NOTIFICACIÓN ELECTRÓNICA",
IF(AJ2232="NO",
"NO PROCEDE NOTIFICACIÓN ELECTRÓNICA",
IF(AND(AJ2232="SI",F2232=""),
"PENDIENTE ENVÍO NOTIFICACIÓN ELECTRÓNICA",
IF(AND(AJ2232="SI",TODAY()-F2232&lt;=5),
"EN ESPERA DE NOTIFICACIÓN ELECTRÓNICA (5 DÍAS)",
"NOTIFICACIÓN ELECTRÓNICA NO EFECTIVA"
)))))))</f>
        <v>PENDIENTE NOTIFICACIÓN ELECTRÓNICA</v>
      </c>
      <c r="AJ2232" s="37"/>
      <c r="AK2232" s="37"/>
      <c r="AL2232" s="37"/>
      <c r="AM2232" s="53" t="str">
        <f>IF(AK2232="","",WORKDAY(AK2232,5,FESTIVOS_CO!A:A))</f>
        <v/>
      </c>
      <c r="AN2232" s="37"/>
      <c r="AO2232" s="37"/>
      <c r="AP2232" s="54" t="str">
        <f t="shared" ca="1" si="426"/>
        <v>NO APLICA</v>
      </c>
      <c r="AQ2232" s="36"/>
      <c r="AR2232" s="43"/>
      <c r="AS2232" s="37"/>
      <c r="AT2232" s="36"/>
      <c r="AU2232" s="37"/>
      <c r="AV2232" s="36"/>
      <c r="AW2232" s="36"/>
      <c r="AX2232" s="37"/>
      <c r="AY2232" s="140" t="str">
        <f>IF(AU2232="","",WORKDAY(AU2232,5,FESTIVOS_CO!A:A))</f>
        <v/>
      </c>
      <c r="AZ2232" s="54" t="str">
        <f t="shared" ca="1" si="423"/>
        <v>NO APLICA</v>
      </c>
      <c r="BA2232" s="55" t="str">
        <f>IF(AX2232="","",WORKDAY(AX2232,5,FESTIVOS_CO!A:A))</f>
        <v/>
      </c>
      <c r="BB2232" s="39"/>
      <c r="BC2232" s="40"/>
      <c r="BD2232" s="40"/>
      <c r="BE2232" s="56" t="str">
        <f t="shared" ca="1" si="424"/>
        <v>NO APLICA</v>
      </c>
      <c r="BF2232" s="37"/>
      <c r="BG2232" s="45"/>
      <c r="BH2232" s="37"/>
      <c r="BI2232" s="36"/>
      <c r="BJ2232" s="37"/>
      <c r="BK2232" s="36"/>
      <c r="BL2232" s="36"/>
      <c r="BM2232" s="53" t="str">
        <f>IF(BJ2232="","",WORKDAY(BJ2232,5,FESTIVOS_CO!A:A))</f>
        <v/>
      </c>
      <c r="BN2232" s="57" t="str">
        <f t="shared" ref="BN2232:BN2295" ca="1" si="434">IF(
AND(AZ2232="CITACIÓN COMPLETA EN ESPERA DE NOTIFICACION PERSONAL",BB2232="NO"),
"PENDIENTE HACER AVISO",
IF(AND(BC2232&lt;&gt;"",BD2232&lt;&gt;""),
"NOTIFICACIÓN PERSONAL COMPLETA",
IF(BR2232="SI",
"NOTIFICACIÓN POR AVISO TERMINADA",
IF(BE2232="NO PROCEDE",
"NO PROCEDE",
IF(BF2232="",
"PENDIENTE HACER AVISO",
IF(BG2232="",
"PENDIENTE REVISIÓN AVISO",
IF(BH2232="",
"PENDIENTE FIRMA AVISO",
IF(BI2232="",
"PENDIENTE RADICAR AVISO",
IF(BL2232="",
"EN TRÁMITE DE ENTREGA AVISO",
IF(BL2232="NO",
"PUBLICAR AVISO CARTELERA",
IF(BL2232="SI",
"VERIFICAR SI PROCEDE RECURSO",
IF(BE2232="HACER AVISO",
"HACER AVISO",
"NO APLICA"
))))))))))))</f>
        <v>PENDIENTE HACER AVISO</v>
      </c>
      <c r="BO2232" s="54" t="str">
        <f t="shared" ca="1" si="427"/>
        <v>EN TRÁMITE NOTIF. POR AVISO</v>
      </c>
      <c r="BP2232" s="37"/>
      <c r="BQ2232" s="53" t="str">
        <f>IF(BP2232="","",WORKDAY(BP2232,5,FESTIVOS_CO!A:A))</f>
        <v/>
      </c>
      <c r="BR2232" s="37"/>
      <c r="BS2232" s="36"/>
      <c r="BT2232" s="38"/>
      <c r="BU2232" s="58" t="e">
        <f>VLOOKUP(BT2232,Hoja2!$C:$D,2,0)</f>
        <v>#N/A</v>
      </c>
      <c r="BV2232" s="80" t="str">
        <f>IF(
AND(AO2232="",BD2232="",BQ2232=""),
"EN PROCESO NOTIFICACION / COMUNICACION",
IF(
BT2232="",
"NO APLICA",
IF(
BU2232=60,
IF(AO2232&lt;&gt;"",AO2232,IF(BD2232&lt;&gt;"",BD2232,BQ2232))+60,
WORKDAY(
IF(AO2232&lt;&gt;"",AO2232,IF(BD2232&lt;&gt;"",BD2232,BQ2232)),
BU2232,
FESTIVOS_CO!A:A
)
)
))</f>
        <v>EN PROCESO NOTIFICACION / COMUNICACION</v>
      </c>
      <c r="BW2232" s="44"/>
      <c r="BX2232" s="53"/>
      <c r="BY2232" s="45"/>
      <c r="BZ2232" s="37"/>
      <c r="CA2232" s="54" t="str">
        <f t="shared" si="428"/>
        <v>PENDIENTE EJECUTORIA</v>
      </c>
      <c r="CB2232" s="59" t="str">
        <f t="shared" si="425"/>
        <v/>
      </c>
      <c r="CC2232" s="36"/>
      <c r="CD2232" s="40"/>
      <c r="CE2232" s="46"/>
      <c r="CF2232" s="40"/>
      <c r="CG2232" s="40"/>
      <c r="CH2232" s="40"/>
      <c r="CI2232" s="36"/>
      <c r="CJ2232" s="47"/>
      <c r="CK2232" s="40"/>
      <c r="CL2232" s="40"/>
      <c r="CM2232" s="40"/>
      <c r="CN2232" s="40"/>
    </row>
    <row r="2233" spans="1:92" ht="42.75" hidden="1">
      <c r="A2233" s="49" t="str">
        <f t="shared" si="429"/>
        <v>SIN GESTIÓN</v>
      </c>
      <c r="B2233" s="58"/>
      <c r="C2233" s="37"/>
      <c r="D2233" s="37"/>
      <c r="E2233" s="49" t="str">
        <f t="shared" si="430"/>
        <v>PENDIENTE NOTIFICACIÓN</v>
      </c>
      <c r="F2233" s="141" t="str">
        <f t="shared" si="431"/>
        <v>PENDIENTE NOTIFICACIÓN</v>
      </c>
      <c r="G2233" s="49" t="str">
        <f t="shared" si="432"/>
        <v/>
      </c>
      <c r="H2233" s="51" t="str">
        <f ca="1">IF(
L2233="",
"",
IF(
NETWORKDAYS(L2233,IF(M2233&lt;&gt;"",M2233,TODAY()),FESTIVOS_CO!A:A)&gt;2,
"VENCIDO",
IF(
NETWORKDAYS(L2233,IF(M2233&lt;&gt;"",M2233,TODAY()),FESTIVOS_CO!A:A)=2,
"ALERTA",
"A TIEMPO"
)))</f>
        <v/>
      </c>
      <c r="I2233" s="40"/>
      <c r="J2233" s="36"/>
      <c r="K2233" s="37"/>
      <c r="L2233" s="50"/>
      <c r="M2233" s="37"/>
      <c r="N2233" s="52"/>
      <c r="O2233" s="52"/>
      <c r="P2233" s="36"/>
      <c r="Q2233" s="36"/>
      <c r="R2233" s="40"/>
      <c r="S2233" s="36"/>
      <c r="T2233" s="40"/>
      <c r="U2233" s="40"/>
      <c r="V2233" s="81"/>
      <c r="W2233" s="40"/>
      <c r="X2233" s="40"/>
      <c r="Y2233" s="40"/>
      <c r="Z2233" s="38" t="str">
        <f>IFERROR(VLOOKUP(Y2233,DIRECTORIO!A:B,2,FALSE),"")</f>
        <v/>
      </c>
      <c r="AA2233" s="40"/>
      <c r="AB2233" s="40"/>
      <c r="AC2233" s="40"/>
      <c r="AD2233" s="40"/>
      <c r="AE2233" s="40"/>
      <c r="AF2233" s="40"/>
      <c r="AG2233" s="41" t="s">
        <v>109</v>
      </c>
      <c r="AH2233" s="42"/>
      <c r="AI2233" s="54" t="str">
        <f t="shared" ca="1" si="433"/>
        <v>PENDIENTE NOTIFICACIÓN ELECTRÓNICA</v>
      </c>
      <c r="AJ2233" s="37"/>
      <c r="AK2233" s="37"/>
      <c r="AL2233" s="37"/>
      <c r="AM2233" s="53" t="str">
        <f>IF(AK2233="","",WORKDAY(AK2233,5,FESTIVOS_CO!A:A))</f>
        <v/>
      </c>
      <c r="AN2233" s="37"/>
      <c r="AO2233" s="37"/>
      <c r="AP2233" s="54" t="str">
        <f t="shared" ca="1" si="426"/>
        <v>NO APLICA</v>
      </c>
      <c r="AQ2233" s="36"/>
      <c r="AR2233" s="43"/>
      <c r="AS2233" s="37"/>
      <c r="AT2233" s="36"/>
      <c r="AU2233" s="37"/>
      <c r="AV2233" s="36"/>
      <c r="AW2233" s="36"/>
      <c r="AX2233" s="37"/>
      <c r="AY2233" s="140" t="str">
        <f>IF(AU2233="","",WORKDAY(AU2233,5,FESTIVOS_CO!A:A))</f>
        <v/>
      </c>
      <c r="AZ2233" s="54" t="str">
        <f t="shared" ca="1" si="423"/>
        <v>NO APLICA</v>
      </c>
      <c r="BA2233" s="55" t="str">
        <f>IF(AX2233="","",WORKDAY(AX2233,5,FESTIVOS_CO!A:A))</f>
        <v/>
      </c>
      <c r="BB2233" s="39"/>
      <c r="BC2233" s="40"/>
      <c r="BD2233" s="40"/>
      <c r="BE2233" s="56" t="str">
        <f t="shared" ca="1" si="424"/>
        <v>NO APLICA</v>
      </c>
      <c r="BF2233" s="37"/>
      <c r="BG2233" s="45"/>
      <c r="BH2233" s="37"/>
      <c r="BI2233" s="36"/>
      <c r="BJ2233" s="37"/>
      <c r="BK2233" s="36"/>
      <c r="BL2233" s="36"/>
      <c r="BM2233" s="53" t="str">
        <f>IF(BJ2233="","",WORKDAY(BJ2233,5,FESTIVOS_CO!A:A))</f>
        <v/>
      </c>
      <c r="BN2233" s="57" t="str">
        <f t="shared" ca="1" si="434"/>
        <v>PENDIENTE HACER AVISO</v>
      </c>
      <c r="BO2233" s="54" t="str">
        <f t="shared" ca="1" si="427"/>
        <v>EN TRÁMITE NOTIF. POR AVISO</v>
      </c>
      <c r="BP2233" s="37"/>
      <c r="BQ2233" s="53" t="str">
        <f>IF(BP2233="","",WORKDAY(BP2233,5,FESTIVOS_CO!A:A))</f>
        <v/>
      </c>
      <c r="BR2233" s="37"/>
      <c r="BS2233" s="36"/>
      <c r="BT2233" s="38"/>
      <c r="BU2233" s="58" t="e">
        <f>VLOOKUP(BT2233,Hoja2!$C:$D,2,0)</f>
        <v>#N/A</v>
      </c>
      <c r="BV2233" s="80" t="str">
        <f>IF(
AND(AO2233="",BD2233="",BQ2233=""),
"EN PROCESO NOTIFICACION / COMUNICACION",
IF(
BT2233="",
"NO APLICA",
IF(
BU2233=60,
IF(AO2233&lt;&gt;"",AO2233,IF(BD2233&lt;&gt;"",BD2233,BQ2233))+60,
WORKDAY(
IF(AO2233&lt;&gt;"",AO2233,IF(BD2233&lt;&gt;"",BD2233,BQ2233)),
BU2233,
FESTIVOS_CO!A:A
)
)
))</f>
        <v>EN PROCESO NOTIFICACION / COMUNICACION</v>
      </c>
      <c r="BW2233" s="44"/>
      <c r="BX2233" s="53"/>
      <c r="BY2233" s="45"/>
      <c r="BZ2233" s="37"/>
      <c r="CA2233" s="54" t="str">
        <f t="shared" si="428"/>
        <v>PENDIENTE EJECUTORIA</v>
      </c>
      <c r="CB2233" s="59" t="str">
        <f t="shared" si="425"/>
        <v/>
      </c>
      <c r="CC2233" s="36"/>
      <c r="CD2233" s="40"/>
      <c r="CE2233" s="46"/>
      <c r="CF2233" s="40"/>
      <c r="CG2233" s="40"/>
      <c r="CH2233" s="40"/>
      <c r="CI2233" s="36"/>
      <c r="CJ2233" s="47"/>
      <c r="CK2233" s="40"/>
      <c r="CL2233" s="40"/>
      <c r="CM2233" s="40"/>
      <c r="CN2233" s="40"/>
    </row>
    <row r="2234" spans="1:92" ht="42.75" hidden="1">
      <c r="A2234" s="49" t="str">
        <f t="shared" si="429"/>
        <v>SIN GESTIÓN</v>
      </c>
      <c r="B2234" s="58"/>
      <c r="C2234" s="37"/>
      <c r="D2234" s="37"/>
      <c r="E2234" s="49" t="str">
        <f t="shared" si="430"/>
        <v>PENDIENTE NOTIFICACIÓN</v>
      </c>
      <c r="F2234" s="141" t="str">
        <f t="shared" si="431"/>
        <v>PENDIENTE NOTIFICACIÓN</v>
      </c>
      <c r="G2234" s="49" t="str">
        <f t="shared" si="432"/>
        <v/>
      </c>
      <c r="H2234" s="51" t="str">
        <f ca="1">IF(
L2234="",
"",
IF(
NETWORKDAYS(L2234,IF(M2234&lt;&gt;"",M2234,TODAY()),FESTIVOS_CO!A:A)&gt;2,
"VENCIDO",
IF(
NETWORKDAYS(L2234,IF(M2234&lt;&gt;"",M2234,TODAY()),FESTIVOS_CO!A:A)=2,
"ALERTA",
"A TIEMPO"
)))</f>
        <v/>
      </c>
      <c r="I2234" s="40"/>
      <c r="J2234" s="36"/>
      <c r="K2234" s="37"/>
      <c r="L2234" s="50"/>
      <c r="M2234" s="37"/>
      <c r="N2234" s="52"/>
      <c r="O2234" s="52"/>
      <c r="P2234" s="36"/>
      <c r="Q2234" s="36"/>
      <c r="R2234" s="40"/>
      <c r="S2234" s="36"/>
      <c r="T2234" s="40"/>
      <c r="U2234" s="40"/>
      <c r="V2234" s="81"/>
      <c r="W2234" s="40"/>
      <c r="X2234" s="40"/>
      <c r="Y2234" s="40"/>
      <c r="Z2234" s="38" t="str">
        <f>IFERROR(VLOOKUP(Y2234,DIRECTORIO!A:B,2,FALSE),"")</f>
        <v/>
      </c>
      <c r="AA2234" s="40"/>
      <c r="AB2234" s="40"/>
      <c r="AC2234" s="40"/>
      <c r="AD2234" s="40"/>
      <c r="AE2234" s="40"/>
      <c r="AF2234" s="40"/>
      <c r="AG2234" s="41" t="s">
        <v>109</v>
      </c>
      <c r="AH2234" s="42"/>
      <c r="AI2234" s="54" t="str">
        <f t="shared" ca="1" si="433"/>
        <v>PENDIENTE NOTIFICACIÓN ELECTRÓNICA</v>
      </c>
      <c r="AJ2234" s="37"/>
      <c r="AK2234" s="37"/>
      <c r="AL2234" s="37"/>
      <c r="AM2234" s="53" t="str">
        <f>IF(AK2234="","",WORKDAY(AK2234,5,FESTIVOS_CO!A:A))</f>
        <v/>
      </c>
      <c r="AN2234" s="37"/>
      <c r="AO2234" s="37"/>
      <c r="AP2234" s="54" t="str">
        <f t="shared" ca="1" si="426"/>
        <v>NO APLICA</v>
      </c>
      <c r="AQ2234" s="36"/>
      <c r="AR2234" s="43"/>
      <c r="AS2234" s="37"/>
      <c r="AT2234" s="36"/>
      <c r="AU2234" s="37"/>
      <c r="AV2234" s="36"/>
      <c r="AW2234" s="36"/>
      <c r="AX2234" s="37"/>
      <c r="AY2234" s="140" t="str">
        <f>IF(AU2234="","",WORKDAY(AU2234,5,FESTIVOS_CO!A:A))</f>
        <v/>
      </c>
      <c r="AZ2234" s="54" t="str">
        <f t="shared" ca="1" si="423"/>
        <v>NO APLICA</v>
      </c>
      <c r="BA2234" s="55" t="str">
        <f>IF(AX2234="","",WORKDAY(AX2234,5,FESTIVOS_CO!A:A))</f>
        <v/>
      </c>
      <c r="BB2234" s="39"/>
      <c r="BC2234" s="40"/>
      <c r="BD2234" s="40"/>
      <c r="BE2234" s="56" t="str">
        <f t="shared" ca="1" si="424"/>
        <v>NO APLICA</v>
      </c>
      <c r="BF2234" s="37"/>
      <c r="BG2234" s="45"/>
      <c r="BH2234" s="37"/>
      <c r="BI2234" s="36"/>
      <c r="BJ2234" s="37"/>
      <c r="BK2234" s="36"/>
      <c r="BL2234" s="36"/>
      <c r="BM2234" s="53" t="str">
        <f>IF(BJ2234="","",WORKDAY(BJ2234,5,FESTIVOS_CO!A:A))</f>
        <v/>
      </c>
      <c r="BN2234" s="57" t="str">
        <f t="shared" ca="1" si="434"/>
        <v>PENDIENTE HACER AVISO</v>
      </c>
      <c r="BO2234" s="54" t="str">
        <f t="shared" ca="1" si="427"/>
        <v>EN TRÁMITE NOTIF. POR AVISO</v>
      </c>
      <c r="BP2234" s="37"/>
      <c r="BQ2234" s="53" t="str">
        <f>IF(BP2234="","",WORKDAY(BP2234,5,FESTIVOS_CO!A:A))</f>
        <v/>
      </c>
      <c r="BR2234" s="37"/>
      <c r="BS2234" s="36"/>
      <c r="BT2234" s="38"/>
      <c r="BU2234" s="58" t="e">
        <f>VLOOKUP(BT2234,Hoja2!$C:$D,2,0)</f>
        <v>#N/A</v>
      </c>
      <c r="BV2234" s="80" t="str">
        <f>IF(
AND(AO2234="",BD2234="",BQ2234=""),
"EN PROCESO NOTIFICACION / COMUNICACION",
IF(
BT2234="",
"NO APLICA",
IF(
BU2234=60,
IF(AO2234&lt;&gt;"",AO2234,IF(BD2234&lt;&gt;"",BD2234,BQ2234))+60,
WORKDAY(
IF(AO2234&lt;&gt;"",AO2234,IF(BD2234&lt;&gt;"",BD2234,BQ2234)),
BU2234,
FESTIVOS_CO!A:A
)
)
))</f>
        <v>EN PROCESO NOTIFICACION / COMUNICACION</v>
      </c>
      <c r="BW2234" s="44"/>
      <c r="BX2234" s="53"/>
      <c r="BY2234" s="45"/>
      <c r="BZ2234" s="37"/>
      <c r="CA2234" s="54" t="str">
        <f t="shared" si="428"/>
        <v>PENDIENTE EJECUTORIA</v>
      </c>
      <c r="CB2234" s="59" t="str">
        <f t="shared" si="425"/>
        <v/>
      </c>
      <c r="CC2234" s="36"/>
      <c r="CD2234" s="40"/>
      <c r="CE2234" s="46"/>
      <c r="CF2234" s="40"/>
      <c r="CG2234" s="40"/>
      <c r="CH2234" s="40"/>
      <c r="CI2234" s="36"/>
      <c r="CJ2234" s="47"/>
      <c r="CK2234" s="40"/>
      <c r="CL2234" s="40"/>
      <c r="CM2234" s="40"/>
      <c r="CN2234" s="40"/>
    </row>
    <row r="2235" spans="1:92" ht="42.75" hidden="1">
      <c r="A2235" s="49" t="str">
        <f t="shared" si="429"/>
        <v>SIN GESTIÓN</v>
      </c>
      <c r="B2235" s="58"/>
      <c r="C2235" s="37"/>
      <c r="D2235" s="37"/>
      <c r="E2235" s="49" t="str">
        <f t="shared" si="430"/>
        <v>PENDIENTE NOTIFICACIÓN</v>
      </c>
      <c r="F2235" s="141" t="str">
        <f t="shared" si="431"/>
        <v>PENDIENTE NOTIFICACIÓN</v>
      </c>
      <c r="G2235" s="49" t="str">
        <f t="shared" si="432"/>
        <v/>
      </c>
      <c r="H2235" s="51" t="str">
        <f ca="1">IF(
L2235="",
"",
IF(
NETWORKDAYS(L2235,IF(M2235&lt;&gt;"",M2235,TODAY()),FESTIVOS_CO!A:A)&gt;2,
"VENCIDO",
IF(
NETWORKDAYS(L2235,IF(M2235&lt;&gt;"",M2235,TODAY()),FESTIVOS_CO!A:A)=2,
"ALERTA",
"A TIEMPO"
)))</f>
        <v/>
      </c>
      <c r="I2235" s="40"/>
      <c r="J2235" s="36"/>
      <c r="K2235" s="37"/>
      <c r="L2235" s="50"/>
      <c r="M2235" s="37"/>
      <c r="N2235" s="52"/>
      <c r="O2235" s="52"/>
      <c r="P2235" s="36"/>
      <c r="Q2235" s="36"/>
      <c r="R2235" s="40"/>
      <c r="S2235" s="36"/>
      <c r="T2235" s="40"/>
      <c r="U2235" s="40"/>
      <c r="V2235" s="81"/>
      <c r="W2235" s="40"/>
      <c r="X2235" s="40"/>
      <c r="Y2235" s="40"/>
      <c r="Z2235" s="38" t="str">
        <f>IFERROR(VLOOKUP(Y2235,DIRECTORIO!A:B,2,FALSE),"")</f>
        <v/>
      </c>
      <c r="AA2235" s="40"/>
      <c r="AB2235" s="40"/>
      <c r="AC2235" s="40"/>
      <c r="AD2235" s="40"/>
      <c r="AE2235" s="40"/>
      <c r="AF2235" s="40"/>
      <c r="AG2235" s="41" t="s">
        <v>109</v>
      </c>
      <c r="AH2235" s="42"/>
      <c r="AI2235" s="54" t="str">
        <f t="shared" ca="1" si="433"/>
        <v>PENDIENTE NOTIFICACIÓN ELECTRÓNICA</v>
      </c>
      <c r="AJ2235" s="37"/>
      <c r="AK2235" s="37"/>
      <c r="AL2235" s="37"/>
      <c r="AM2235" s="53" t="str">
        <f>IF(AK2235="","",WORKDAY(AK2235,5,FESTIVOS_CO!A:A))</f>
        <v/>
      </c>
      <c r="AN2235" s="37"/>
      <c r="AO2235" s="37"/>
      <c r="AP2235" s="54" t="str">
        <f t="shared" ca="1" si="426"/>
        <v>NO APLICA</v>
      </c>
      <c r="AQ2235" s="36"/>
      <c r="AR2235" s="43"/>
      <c r="AS2235" s="37"/>
      <c r="AT2235" s="36"/>
      <c r="AU2235" s="37"/>
      <c r="AV2235" s="36"/>
      <c r="AW2235" s="36"/>
      <c r="AX2235" s="37"/>
      <c r="AY2235" s="140" t="str">
        <f>IF(AU2235="","",WORKDAY(AU2235,5,FESTIVOS_CO!A:A))</f>
        <v/>
      </c>
      <c r="AZ2235" s="54" t="str">
        <f t="shared" ca="1" si="423"/>
        <v>NO APLICA</v>
      </c>
      <c r="BA2235" s="55" t="str">
        <f>IF(AX2235="","",WORKDAY(AX2235,5,FESTIVOS_CO!A:A))</f>
        <v/>
      </c>
      <c r="BB2235" s="39"/>
      <c r="BC2235" s="40"/>
      <c r="BD2235" s="40"/>
      <c r="BE2235" s="56" t="str">
        <f t="shared" ca="1" si="424"/>
        <v>NO APLICA</v>
      </c>
      <c r="BF2235" s="37"/>
      <c r="BG2235" s="45"/>
      <c r="BH2235" s="37"/>
      <c r="BI2235" s="36"/>
      <c r="BJ2235" s="37"/>
      <c r="BK2235" s="36"/>
      <c r="BL2235" s="36"/>
      <c r="BM2235" s="53" t="str">
        <f>IF(BJ2235="","",WORKDAY(BJ2235,5,FESTIVOS_CO!A:A))</f>
        <v/>
      </c>
      <c r="BN2235" s="57" t="str">
        <f t="shared" ca="1" si="434"/>
        <v>PENDIENTE HACER AVISO</v>
      </c>
      <c r="BO2235" s="54" t="str">
        <f t="shared" ca="1" si="427"/>
        <v>EN TRÁMITE NOTIF. POR AVISO</v>
      </c>
      <c r="BP2235" s="37"/>
      <c r="BQ2235" s="53" t="str">
        <f>IF(BP2235="","",WORKDAY(BP2235,5,FESTIVOS_CO!A:A))</f>
        <v/>
      </c>
      <c r="BR2235" s="37"/>
      <c r="BS2235" s="36"/>
      <c r="BT2235" s="38"/>
      <c r="BU2235" s="58" t="e">
        <f>VLOOKUP(BT2235,Hoja2!$C:$D,2,0)</f>
        <v>#N/A</v>
      </c>
      <c r="BV2235" s="80" t="str">
        <f>IF(
AND(AO2235="",BD2235="",BQ2235=""),
"EN PROCESO NOTIFICACION / COMUNICACION",
IF(
BT2235="",
"NO APLICA",
IF(
BU2235=60,
IF(AO2235&lt;&gt;"",AO2235,IF(BD2235&lt;&gt;"",BD2235,BQ2235))+60,
WORKDAY(
IF(AO2235&lt;&gt;"",AO2235,IF(BD2235&lt;&gt;"",BD2235,BQ2235)),
BU2235,
FESTIVOS_CO!A:A
)
)
))</f>
        <v>EN PROCESO NOTIFICACION / COMUNICACION</v>
      </c>
      <c r="BW2235" s="44"/>
      <c r="BX2235" s="53"/>
      <c r="BY2235" s="45"/>
      <c r="BZ2235" s="37"/>
      <c r="CA2235" s="54" t="str">
        <f t="shared" si="428"/>
        <v>PENDIENTE EJECUTORIA</v>
      </c>
      <c r="CB2235" s="59" t="str">
        <f t="shared" si="425"/>
        <v/>
      </c>
      <c r="CC2235" s="36"/>
      <c r="CD2235" s="40"/>
      <c r="CE2235" s="46"/>
      <c r="CF2235" s="40"/>
      <c r="CG2235" s="40"/>
      <c r="CH2235" s="40"/>
      <c r="CI2235" s="36"/>
      <c r="CJ2235" s="47"/>
      <c r="CK2235" s="40"/>
      <c r="CL2235" s="40"/>
      <c r="CM2235" s="40"/>
      <c r="CN2235" s="40"/>
    </row>
    <row r="2236" spans="1:92" ht="42.75" hidden="1">
      <c r="A2236" s="49" t="str">
        <f t="shared" si="429"/>
        <v>SIN GESTIÓN</v>
      </c>
      <c r="B2236" s="58"/>
      <c r="C2236" s="37"/>
      <c r="D2236" s="37"/>
      <c r="E2236" s="49" t="str">
        <f t="shared" si="430"/>
        <v>PENDIENTE NOTIFICACIÓN</v>
      </c>
      <c r="F2236" s="141" t="str">
        <f t="shared" si="431"/>
        <v>PENDIENTE NOTIFICACIÓN</v>
      </c>
      <c r="G2236" s="49" t="str">
        <f t="shared" si="432"/>
        <v/>
      </c>
      <c r="H2236" s="51" t="str">
        <f ca="1">IF(
L2236="",
"",
IF(
NETWORKDAYS(L2236,IF(M2236&lt;&gt;"",M2236,TODAY()),FESTIVOS_CO!A:A)&gt;2,
"VENCIDO",
IF(
NETWORKDAYS(L2236,IF(M2236&lt;&gt;"",M2236,TODAY()),FESTIVOS_CO!A:A)=2,
"ALERTA",
"A TIEMPO"
)))</f>
        <v/>
      </c>
      <c r="I2236" s="40"/>
      <c r="J2236" s="36"/>
      <c r="K2236" s="37"/>
      <c r="L2236" s="50"/>
      <c r="M2236" s="37"/>
      <c r="N2236" s="52"/>
      <c r="O2236" s="52"/>
      <c r="P2236" s="36"/>
      <c r="Q2236" s="36"/>
      <c r="R2236" s="40"/>
      <c r="S2236" s="36"/>
      <c r="T2236" s="40"/>
      <c r="U2236" s="40"/>
      <c r="V2236" s="81"/>
      <c r="W2236" s="40"/>
      <c r="X2236" s="40"/>
      <c r="Y2236" s="40"/>
      <c r="Z2236" s="38" t="str">
        <f>IFERROR(VLOOKUP(Y2236,DIRECTORIO!A:B,2,FALSE),"")</f>
        <v/>
      </c>
      <c r="AA2236" s="40"/>
      <c r="AB2236" s="40"/>
      <c r="AC2236" s="40"/>
      <c r="AD2236" s="40"/>
      <c r="AE2236" s="40"/>
      <c r="AF2236" s="40"/>
      <c r="AG2236" s="41" t="s">
        <v>109</v>
      </c>
      <c r="AH2236" s="42"/>
      <c r="AI2236" s="54" t="str">
        <f t="shared" ca="1" si="433"/>
        <v>PENDIENTE NOTIFICACIÓN ELECTRÓNICA</v>
      </c>
      <c r="AJ2236" s="37"/>
      <c r="AK2236" s="37"/>
      <c r="AL2236" s="37"/>
      <c r="AM2236" s="53" t="str">
        <f>IF(AK2236="","",WORKDAY(AK2236,5,FESTIVOS_CO!A:A))</f>
        <v/>
      </c>
      <c r="AN2236" s="37"/>
      <c r="AO2236" s="37"/>
      <c r="AP2236" s="54" t="str">
        <f t="shared" ca="1" si="426"/>
        <v>NO APLICA</v>
      </c>
      <c r="AQ2236" s="36"/>
      <c r="AR2236" s="43"/>
      <c r="AS2236" s="37"/>
      <c r="AT2236" s="36"/>
      <c r="AU2236" s="37"/>
      <c r="AV2236" s="36"/>
      <c r="AW2236" s="36"/>
      <c r="AX2236" s="37"/>
      <c r="AY2236" s="140" t="str">
        <f>IF(AU2236="","",WORKDAY(AU2236,5,FESTIVOS_CO!A:A))</f>
        <v/>
      </c>
      <c r="AZ2236" s="54" t="str">
        <f t="shared" ca="1" si="423"/>
        <v>NO APLICA</v>
      </c>
      <c r="BA2236" s="55" t="str">
        <f>IF(AX2236="","",WORKDAY(AX2236,5,FESTIVOS_CO!A:A))</f>
        <v/>
      </c>
      <c r="BB2236" s="39"/>
      <c r="BC2236" s="40"/>
      <c r="BD2236" s="40"/>
      <c r="BE2236" s="56" t="str">
        <f t="shared" ca="1" si="424"/>
        <v>NO APLICA</v>
      </c>
      <c r="BF2236" s="37"/>
      <c r="BG2236" s="45"/>
      <c r="BH2236" s="37"/>
      <c r="BI2236" s="36"/>
      <c r="BJ2236" s="37"/>
      <c r="BK2236" s="36"/>
      <c r="BL2236" s="36"/>
      <c r="BM2236" s="53" t="str">
        <f>IF(BJ2236="","",WORKDAY(BJ2236,5,FESTIVOS_CO!A:A))</f>
        <v/>
      </c>
      <c r="BN2236" s="57" t="str">
        <f t="shared" ca="1" si="434"/>
        <v>PENDIENTE HACER AVISO</v>
      </c>
      <c r="BO2236" s="54" t="str">
        <f t="shared" ca="1" si="427"/>
        <v>EN TRÁMITE NOTIF. POR AVISO</v>
      </c>
      <c r="BP2236" s="37"/>
      <c r="BQ2236" s="53" t="str">
        <f>IF(BP2236="","",WORKDAY(BP2236,5,FESTIVOS_CO!A:A))</f>
        <v/>
      </c>
      <c r="BR2236" s="37"/>
      <c r="BS2236" s="36"/>
      <c r="BT2236" s="38"/>
      <c r="BU2236" s="58" t="e">
        <f>VLOOKUP(BT2236,Hoja2!$C:$D,2,0)</f>
        <v>#N/A</v>
      </c>
      <c r="BV2236" s="80" t="str">
        <f>IF(
AND(AO2236="",BD2236="",BQ2236=""),
"EN PROCESO NOTIFICACION / COMUNICACION",
IF(
BT2236="",
"NO APLICA",
IF(
BU2236=60,
IF(AO2236&lt;&gt;"",AO2236,IF(BD2236&lt;&gt;"",BD2236,BQ2236))+60,
WORKDAY(
IF(AO2236&lt;&gt;"",AO2236,IF(BD2236&lt;&gt;"",BD2236,BQ2236)),
BU2236,
FESTIVOS_CO!A:A
)
)
))</f>
        <v>EN PROCESO NOTIFICACION / COMUNICACION</v>
      </c>
      <c r="BW2236" s="44"/>
      <c r="BX2236" s="53"/>
      <c r="BY2236" s="45"/>
      <c r="BZ2236" s="37"/>
      <c r="CA2236" s="54" t="str">
        <f t="shared" si="428"/>
        <v>PENDIENTE EJECUTORIA</v>
      </c>
      <c r="CB2236" s="59" t="str">
        <f t="shared" si="425"/>
        <v/>
      </c>
      <c r="CC2236" s="36"/>
      <c r="CD2236" s="40"/>
      <c r="CE2236" s="46"/>
      <c r="CF2236" s="40"/>
      <c r="CG2236" s="40"/>
      <c r="CH2236" s="40"/>
      <c r="CI2236" s="36"/>
      <c r="CJ2236" s="47"/>
      <c r="CK2236" s="40"/>
      <c r="CL2236" s="40"/>
      <c r="CM2236" s="40"/>
      <c r="CN2236" s="40"/>
    </row>
    <row r="2237" spans="1:92" ht="42.75" hidden="1">
      <c r="A2237" s="49" t="str">
        <f t="shared" si="429"/>
        <v>SIN GESTIÓN</v>
      </c>
      <c r="B2237" s="58"/>
      <c r="C2237" s="37"/>
      <c r="D2237" s="37"/>
      <c r="E2237" s="49" t="str">
        <f t="shared" si="430"/>
        <v>PENDIENTE NOTIFICACIÓN</v>
      </c>
      <c r="F2237" s="141" t="str">
        <f t="shared" si="431"/>
        <v>PENDIENTE NOTIFICACIÓN</v>
      </c>
      <c r="G2237" s="49" t="str">
        <f t="shared" si="432"/>
        <v/>
      </c>
      <c r="H2237" s="51" t="str">
        <f ca="1">IF(
L2237="",
"",
IF(
NETWORKDAYS(L2237,IF(M2237&lt;&gt;"",M2237,TODAY()),FESTIVOS_CO!A:A)&gt;2,
"VENCIDO",
IF(
NETWORKDAYS(L2237,IF(M2237&lt;&gt;"",M2237,TODAY()),FESTIVOS_CO!A:A)=2,
"ALERTA",
"A TIEMPO"
)))</f>
        <v/>
      </c>
      <c r="I2237" s="40"/>
      <c r="J2237" s="36"/>
      <c r="K2237" s="37"/>
      <c r="L2237" s="50"/>
      <c r="M2237" s="37"/>
      <c r="N2237" s="52"/>
      <c r="O2237" s="52"/>
      <c r="P2237" s="36"/>
      <c r="Q2237" s="36"/>
      <c r="R2237" s="40"/>
      <c r="S2237" s="36"/>
      <c r="T2237" s="40"/>
      <c r="U2237" s="40"/>
      <c r="V2237" s="81"/>
      <c r="W2237" s="40"/>
      <c r="X2237" s="40"/>
      <c r="Y2237" s="40"/>
      <c r="Z2237" s="38" t="str">
        <f>IFERROR(VLOOKUP(Y2237,DIRECTORIO!A:B,2,FALSE),"")</f>
        <v/>
      </c>
      <c r="AA2237" s="40"/>
      <c r="AB2237" s="40"/>
      <c r="AC2237" s="40"/>
      <c r="AD2237" s="40"/>
      <c r="AE2237" s="40"/>
      <c r="AF2237" s="40"/>
      <c r="AG2237" s="41" t="s">
        <v>109</v>
      </c>
      <c r="AH2237" s="42"/>
      <c r="AI2237" s="54" t="str">
        <f t="shared" ca="1" si="433"/>
        <v>PENDIENTE NOTIFICACIÓN ELECTRÓNICA</v>
      </c>
      <c r="AJ2237" s="37"/>
      <c r="AK2237" s="37"/>
      <c r="AL2237" s="37"/>
      <c r="AM2237" s="53" t="str">
        <f>IF(AK2237="","",WORKDAY(AK2237,5,FESTIVOS_CO!A:A))</f>
        <v/>
      </c>
      <c r="AN2237" s="37"/>
      <c r="AO2237" s="37"/>
      <c r="AP2237" s="54" t="str">
        <f t="shared" ca="1" si="426"/>
        <v>NO APLICA</v>
      </c>
      <c r="AQ2237" s="36"/>
      <c r="AR2237" s="43"/>
      <c r="AS2237" s="37"/>
      <c r="AT2237" s="36"/>
      <c r="AU2237" s="37"/>
      <c r="AV2237" s="36"/>
      <c r="AW2237" s="36"/>
      <c r="AX2237" s="37"/>
      <c r="AY2237" s="140" t="str">
        <f>IF(AU2237="","",WORKDAY(AU2237,5,FESTIVOS_CO!A:A))</f>
        <v/>
      </c>
      <c r="AZ2237" s="54" t="str">
        <f t="shared" ca="1" si="423"/>
        <v>NO APLICA</v>
      </c>
      <c r="BA2237" s="55" t="str">
        <f>IF(AX2237="","",WORKDAY(AX2237,5,FESTIVOS_CO!A:A))</f>
        <v/>
      </c>
      <c r="BB2237" s="39"/>
      <c r="BC2237" s="40"/>
      <c r="BD2237" s="40"/>
      <c r="BE2237" s="56" t="str">
        <f t="shared" ca="1" si="424"/>
        <v>NO APLICA</v>
      </c>
      <c r="BF2237" s="37"/>
      <c r="BG2237" s="45"/>
      <c r="BH2237" s="37"/>
      <c r="BI2237" s="36"/>
      <c r="BJ2237" s="37"/>
      <c r="BK2237" s="36"/>
      <c r="BL2237" s="36"/>
      <c r="BM2237" s="53" t="str">
        <f>IF(BJ2237="","",WORKDAY(BJ2237,5,FESTIVOS_CO!A:A))</f>
        <v/>
      </c>
      <c r="BN2237" s="57" t="str">
        <f t="shared" ca="1" si="434"/>
        <v>PENDIENTE HACER AVISO</v>
      </c>
      <c r="BO2237" s="54" t="str">
        <f t="shared" ca="1" si="427"/>
        <v>EN TRÁMITE NOTIF. POR AVISO</v>
      </c>
      <c r="BP2237" s="37"/>
      <c r="BQ2237" s="53" t="str">
        <f>IF(BP2237="","",WORKDAY(BP2237,5,FESTIVOS_CO!A:A))</f>
        <v/>
      </c>
      <c r="BR2237" s="37"/>
      <c r="BS2237" s="36"/>
      <c r="BT2237" s="38"/>
      <c r="BU2237" s="58" t="e">
        <f>VLOOKUP(BT2237,Hoja2!$C:$D,2,0)</f>
        <v>#N/A</v>
      </c>
      <c r="BV2237" s="80" t="str">
        <f>IF(
AND(AO2237="",BD2237="",BQ2237=""),
"EN PROCESO NOTIFICACION / COMUNICACION",
IF(
BT2237="",
"NO APLICA",
IF(
BU2237=60,
IF(AO2237&lt;&gt;"",AO2237,IF(BD2237&lt;&gt;"",BD2237,BQ2237))+60,
WORKDAY(
IF(AO2237&lt;&gt;"",AO2237,IF(BD2237&lt;&gt;"",BD2237,BQ2237)),
BU2237,
FESTIVOS_CO!A:A
)
)
))</f>
        <v>EN PROCESO NOTIFICACION / COMUNICACION</v>
      </c>
      <c r="BW2237" s="44"/>
      <c r="BX2237" s="53"/>
      <c r="BY2237" s="45"/>
      <c r="BZ2237" s="37"/>
      <c r="CA2237" s="54" t="str">
        <f t="shared" si="428"/>
        <v>PENDIENTE EJECUTORIA</v>
      </c>
      <c r="CB2237" s="59" t="str">
        <f t="shared" si="425"/>
        <v/>
      </c>
      <c r="CC2237" s="36"/>
      <c r="CD2237" s="40"/>
      <c r="CE2237" s="46"/>
      <c r="CF2237" s="40"/>
      <c r="CG2237" s="40"/>
      <c r="CH2237" s="40"/>
      <c r="CI2237" s="36"/>
      <c r="CJ2237" s="47"/>
      <c r="CK2237" s="40"/>
      <c r="CL2237" s="40"/>
      <c r="CM2237" s="40"/>
      <c r="CN2237" s="40"/>
    </row>
    <row r="2238" spans="1:92" ht="42.75" hidden="1">
      <c r="A2238" s="49" t="str">
        <f t="shared" si="429"/>
        <v>SIN GESTIÓN</v>
      </c>
      <c r="B2238" s="58"/>
      <c r="C2238" s="37"/>
      <c r="D2238" s="37"/>
      <c r="E2238" s="49" t="str">
        <f t="shared" si="430"/>
        <v>PENDIENTE NOTIFICACIÓN</v>
      </c>
      <c r="F2238" s="141" t="str">
        <f t="shared" si="431"/>
        <v>PENDIENTE NOTIFICACIÓN</v>
      </c>
      <c r="G2238" s="49" t="str">
        <f t="shared" si="432"/>
        <v/>
      </c>
      <c r="H2238" s="51" t="str">
        <f ca="1">IF(
L2238="",
"",
IF(
NETWORKDAYS(L2238,IF(M2238&lt;&gt;"",M2238,TODAY()),FESTIVOS_CO!A:A)&gt;2,
"VENCIDO",
IF(
NETWORKDAYS(L2238,IF(M2238&lt;&gt;"",M2238,TODAY()),FESTIVOS_CO!A:A)=2,
"ALERTA",
"A TIEMPO"
)))</f>
        <v/>
      </c>
      <c r="I2238" s="40"/>
      <c r="J2238" s="36"/>
      <c r="K2238" s="37"/>
      <c r="L2238" s="50"/>
      <c r="M2238" s="37"/>
      <c r="N2238" s="52"/>
      <c r="O2238" s="52"/>
      <c r="P2238" s="36"/>
      <c r="Q2238" s="36"/>
      <c r="R2238" s="40"/>
      <c r="S2238" s="36"/>
      <c r="T2238" s="40"/>
      <c r="U2238" s="40"/>
      <c r="V2238" s="81"/>
      <c r="W2238" s="40"/>
      <c r="X2238" s="40"/>
      <c r="Y2238" s="40"/>
      <c r="Z2238" s="38" t="str">
        <f>IFERROR(VLOOKUP(Y2238,DIRECTORIO!A:B,2,FALSE),"")</f>
        <v/>
      </c>
      <c r="AA2238" s="40"/>
      <c r="AB2238" s="40"/>
      <c r="AC2238" s="40"/>
      <c r="AD2238" s="40"/>
      <c r="AE2238" s="40"/>
      <c r="AF2238" s="40"/>
      <c r="AG2238" s="41" t="s">
        <v>109</v>
      </c>
      <c r="AH2238" s="42"/>
      <c r="AI2238" s="54" t="str">
        <f t="shared" ca="1" si="433"/>
        <v>PENDIENTE NOTIFICACIÓN ELECTRÓNICA</v>
      </c>
      <c r="AJ2238" s="37"/>
      <c r="AK2238" s="37"/>
      <c r="AL2238" s="37"/>
      <c r="AM2238" s="53" t="str">
        <f>IF(AK2238="","",WORKDAY(AK2238,5,FESTIVOS_CO!A:A))</f>
        <v/>
      </c>
      <c r="AN2238" s="37"/>
      <c r="AO2238" s="37"/>
      <c r="AP2238" s="54" t="str">
        <f t="shared" ca="1" si="426"/>
        <v>NO APLICA</v>
      </c>
      <c r="AQ2238" s="36"/>
      <c r="AR2238" s="43"/>
      <c r="AS2238" s="37"/>
      <c r="AT2238" s="36"/>
      <c r="AU2238" s="37"/>
      <c r="AV2238" s="36"/>
      <c r="AW2238" s="36"/>
      <c r="AX2238" s="37"/>
      <c r="AY2238" s="140" t="str">
        <f>IF(AU2238="","",WORKDAY(AU2238,5,FESTIVOS_CO!A:A))</f>
        <v/>
      </c>
      <c r="AZ2238" s="54" t="str">
        <f t="shared" ca="1" si="423"/>
        <v>NO APLICA</v>
      </c>
      <c r="BA2238" s="55" t="str">
        <f>IF(AX2238="","",WORKDAY(AX2238,5,FESTIVOS_CO!A:A))</f>
        <v/>
      </c>
      <c r="BB2238" s="39"/>
      <c r="BC2238" s="40"/>
      <c r="BD2238" s="40"/>
      <c r="BE2238" s="56" t="str">
        <f t="shared" ca="1" si="424"/>
        <v>NO APLICA</v>
      </c>
      <c r="BF2238" s="37"/>
      <c r="BG2238" s="45"/>
      <c r="BH2238" s="37"/>
      <c r="BI2238" s="36"/>
      <c r="BJ2238" s="37"/>
      <c r="BK2238" s="36"/>
      <c r="BL2238" s="36"/>
      <c r="BM2238" s="53" t="str">
        <f>IF(BJ2238="","",WORKDAY(BJ2238,5,FESTIVOS_CO!A:A))</f>
        <v/>
      </c>
      <c r="BN2238" s="57" t="str">
        <f t="shared" ca="1" si="434"/>
        <v>PENDIENTE HACER AVISO</v>
      </c>
      <c r="BO2238" s="54" t="str">
        <f t="shared" ca="1" si="427"/>
        <v>EN TRÁMITE NOTIF. POR AVISO</v>
      </c>
      <c r="BP2238" s="37"/>
      <c r="BQ2238" s="53" t="str">
        <f>IF(BP2238="","",WORKDAY(BP2238,5,FESTIVOS_CO!A:A))</f>
        <v/>
      </c>
      <c r="BR2238" s="37"/>
      <c r="BS2238" s="36"/>
      <c r="BT2238" s="38"/>
      <c r="BU2238" s="58" t="e">
        <f>VLOOKUP(BT2238,Hoja2!$C:$D,2,0)</f>
        <v>#N/A</v>
      </c>
      <c r="BV2238" s="80" t="str">
        <f>IF(
AND(AO2238="",BD2238="",BQ2238=""),
"EN PROCESO NOTIFICACION / COMUNICACION",
IF(
BT2238="",
"NO APLICA",
IF(
BU2238=60,
IF(AO2238&lt;&gt;"",AO2238,IF(BD2238&lt;&gt;"",BD2238,BQ2238))+60,
WORKDAY(
IF(AO2238&lt;&gt;"",AO2238,IF(BD2238&lt;&gt;"",BD2238,BQ2238)),
BU2238,
FESTIVOS_CO!A:A
)
)
))</f>
        <v>EN PROCESO NOTIFICACION / COMUNICACION</v>
      </c>
      <c r="BW2238" s="44"/>
      <c r="BX2238" s="53"/>
      <c r="BY2238" s="45"/>
      <c r="BZ2238" s="37"/>
      <c r="CA2238" s="54" t="str">
        <f t="shared" si="428"/>
        <v>PENDIENTE EJECUTORIA</v>
      </c>
      <c r="CB2238" s="59" t="str">
        <f t="shared" si="425"/>
        <v/>
      </c>
      <c r="CC2238" s="36"/>
      <c r="CD2238" s="40"/>
      <c r="CE2238" s="46"/>
      <c r="CF2238" s="40"/>
      <c r="CG2238" s="40"/>
      <c r="CH2238" s="40"/>
      <c r="CI2238" s="36"/>
      <c r="CJ2238" s="47"/>
      <c r="CK2238" s="40"/>
      <c r="CL2238" s="40"/>
      <c r="CM2238" s="40"/>
      <c r="CN2238" s="40"/>
    </row>
    <row r="2239" spans="1:92" ht="42.75" hidden="1">
      <c r="A2239" s="49" t="str">
        <f t="shared" si="429"/>
        <v>SIN GESTIÓN</v>
      </c>
      <c r="B2239" s="58"/>
      <c r="C2239" s="37"/>
      <c r="D2239" s="37"/>
      <c r="E2239" s="49" t="str">
        <f t="shared" si="430"/>
        <v>PENDIENTE NOTIFICACIÓN</v>
      </c>
      <c r="F2239" s="141" t="str">
        <f t="shared" si="431"/>
        <v>PENDIENTE NOTIFICACIÓN</v>
      </c>
      <c r="G2239" s="49" t="str">
        <f t="shared" si="432"/>
        <v/>
      </c>
      <c r="H2239" s="51" t="str">
        <f ca="1">IF(
L2239="",
"",
IF(
NETWORKDAYS(L2239,IF(M2239&lt;&gt;"",M2239,TODAY()),FESTIVOS_CO!A:A)&gt;2,
"VENCIDO",
IF(
NETWORKDAYS(L2239,IF(M2239&lt;&gt;"",M2239,TODAY()),FESTIVOS_CO!A:A)=2,
"ALERTA",
"A TIEMPO"
)))</f>
        <v/>
      </c>
      <c r="I2239" s="40"/>
      <c r="J2239" s="36"/>
      <c r="K2239" s="37"/>
      <c r="L2239" s="50"/>
      <c r="M2239" s="37"/>
      <c r="N2239" s="52"/>
      <c r="O2239" s="52"/>
      <c r="P2239" s="36"/>
      <c r="Q2239" s="36"/>
      <c r="R2239" s="40"/>
      <c r="S2239" s="36"/>
      <c r="T2239" s="40"/>
      <c r="U2239" s="40"/>
      <c r="V2239" s="81"/>
      <c r="W2239" s="40"/>
      <c r="X2239" s="40"/>
      <c r="Y2239" s="40"/>
      <c r="Z2239" s="38" t="str">
        <f>IFERROR(VLOOKUP(Y2239,DIRECTORIO!A:B,2,FALSE),"")</f>
        <v/>
      </c>
      <c r="AA2239" s="40"/>
      <c r="AB2239" s="40"/>
      <c r="AC2239" s="40"/>
      <c r="AD2239" s="40"/>
      <c r="AE2239" s="40"/>
      <c r="AF2239" s="40"/>
      <c r="AG2239" s="41" t="s">
        <v>109</v>
      </c>
      <c r="AH2239" s="42"/>
      <c r="AI2239" s="54" t="str">
        <f t="shared" ca="1" si="433"/>
        <v>PENDIENTE NOTIFICACIÓN ELECTRÓNICA</v>
      </c>
      <c r="AJ2239" s="37"/>
      <c r="AK2239" s="37"/>
      <c r="AL2239" s="37"/>
      <c r="AM2239" s="53" t="str">
        <f>IF(AK2239="","",WORKDAY(AK2239,5,FESTIVOS_CO!A:A))</f>
        <v/>
      </c>
      <c r="AN2239" s="37"/>
      <c r="AO2239" s="37"/>
      <c r="AP2239" s="54" t="str">
        <f t="shared" ca="1" si="426"/>
        <v>NO APLICA</v>
      </c>
      <c r="AQ2239" s="36"/>
      <c r="AR2239" s="43"/>
      <c r="AS2239" s="37"/>
      <c r="AT2239" s="36"/>
      <c r="AU2239" s="37"/>
      <c r="AV2239" s="36"/>
      <c r="AW2239" s="36"/>
      <c r="AX2239" s="37"/>
      <c r="AY2239" s="140" t="str">
        <f>IF(AU2239="","",WORKDAY(AU2239,5,FESTIVOS_CO!A:A))</f>
        <v/>
      </c>
      <c r="AZ2239" s="54" t="str">
        <f t="shared" ca="1" si="423"/>
        <v>NO APLICA</v>
      </c>
      <c r="BA2239" s="55" t="str">
        <f>IF(AX2239="","",WORKDAY(AX2239,5,FESTIVOS_CO!A:A))</f>
        <v/>
      </c>
      <c r="BB2239" s="39"/>
      <c r="BC2239" s="40"/>
      <c r="BD2239" s="40"/>
      <c r="BE2239" s="56" t="str">
        <f t="shared" ca="1" si="424"/>
        <v>NO APLICA</v>
      </c>
      <c r="BF2239" s="37"/>
      <c r="BG2239" s="45"/>
      <c r="BH2239" s="37"/>
      <c r="BI2239" s="36"/>
      <c r="BJ2239" s="37"/>
      <c r="BK2239" s="36"/>
      <c r="BL2239" s="36"/>
      <c r="BM2239" s="53" t="str">
        <f>IF(BJ2239="","",WORKDAY(BJ2239,5,FESTIVOS_CO!A:A))</f>
        <v/>
      </c>
      <c r="BN2239" s="57" t="str">
        <f t="shared" ca="1" si="434"/>
        <v>PENDIENTE HACER AVISO</v>
      </c>
      <c r="BO2239" s="54" t="str">
        <f t="shared" ca="1" si="427"/>
        <v>EN TRÁMITE NOTIF. POR AVISO</v>
      </c>
      <c r="BP2239" s="37"/>
      <c r="BQ2239" s="53" t="str">
        <f>IF(BP2239="","",WORKDAY(BP2239,5,FESTIVOS_CO!A:A))</f>
        <v/>
      </c>
      <c r="BR2239" s="37"/>
      <c r="BS2239" s="36"/>
      <c r="BT2239" s="38"/>
      <c r="BU2239" s="58" t="e">
        <f>VLOOKUP(BT2239,Hoja2!$C:$D,2,0)</f>
        <v>#N/A</v>
      </c>
      <c r="BV2239" s="80" t="str">
        <f>IF(
AND(AO2239="",BD2239="",BQ2239=""),
"EN PROCESO NOTIFICACION / COMUNICACION",
IF(
BT2239="",
"NO APLICA",
IF(
BU2239=60,
IF(AO2239&lt;&gt;"",AO2239,IF(BD2239&lt;&gt;"",BD2239,BQ2239))+60,
WORKDAY(
IF(AO2239&lt;&gt;"",AO2239,IF(BD2239&lt;&gt;"",BD2239,BQ2239)),
BU2239,
FESTIVOS_CO!A:A
)
)
))</f>
        <v>EN PROCESO NOTIFICACION / COMUNICACION</v>
      </c>
      <c r="BW2239" s="44"/>
      <c r="BX2239" s="53"/>
      <c r="BY2239" s="45"/>
      <c r="BZ2239" s="37"/>
      <c r="CA2239" s="54" t="str">
        <f t="shared" si="428"/>
        <v>PENDIENTE EJECUTORIA</v>
      </c>
      <c r="CB2239" s="59" t="str">
        <f t="shared" si="425"/>
        <v/>
      </c>
      <c r="CC2239" s="36"/>
      <c r="CD2239" s="40"/>
      <c r="CE2239" s="46"/>
      <c r="CF2239" s="40"/>
      <c r="CG2239" s="40"/>
      <c r="CH2239" s="40"/>
      <c r="CI2239" s="36"/>
      <c r="CJ2239" s="47"/>
      <c r="CK2239" s="40"/>
      <c r="CL2239" s="40"/>
      <c r="CM2239" s="40"/>
      <c r="CN2239" s="40"/>
    </row>
    <row r="2240" spans="1:92" ht="42.75" hidden="1">
      <c r="A2240" s="49" t="str">
        <f t="shared" si="429"/>
        <v>SIN GESTIÓN</v>
      </c>
      <c r="B2240" s="58"/>
      <c r="C2240" s="37"/>
      <c r="D2240" s="37"/>
      <c r="E2240" s="49" t="str">
        <f t="shared" si="430"/>
        <v>PENDIENTE NOTIFICACIÓN</v>
      </c>
      <c r="F2240" s="141" t="str">
        <f t="shared" si="431"/>
        <v>PENDIENTE NOTIFICACIÓN</v>
      </c>
      <c r="G2240" s="49" t="str">
        <f t="shared" si="432"/>
        <v/>
      </c>
      <c r="H2240" s="51" t="str">
        <f ca="1">IF(
L2240="",
"",
IF(
NETWORKDAYS(L2240,IF(M2240&lt;&gt;"",M2240,TODAY()),FESTIVOS_CO!A:A)&gt;2,
"VENCIDO",
IF(
NETWORKDAYS(L2240,IF(M2240&lt;&gt;"",M2240,TODAY()),FESTIVOS_CO!A:A)=2,
"ALERTA",
"A TIEMPO"
)))</f>
        <v/>
      </c>
      <c r="I2240" s="40"/>
      <c r="J2240" s="36"/>
      <c r="K2240" s="37"/>
      <c r="L2240" s="50"/>
      <c r="M2240" s="37"/>
      <c r="N2240" s="52"/>
      <c r="O2240" s="52"/>
      <c r="P2240" s="36"/>
      <c r="Q2240" s="36"/>
      <c r="R2240" s="40"/>
      <c r="S2240" s="36"/>
      <c r="T2240" s="40"/>
      <c r="U2240" s="40"/>
      <c r="V2240" s="81"/>
      <c r="W2240" s="40"/>
      <c r="X2240" s="40"/>
      <c r="Y2240" s="40"/>
      <c r="Z2240" s="38" t="str">
        <f>IFERROR(VLOOKUP(Y2240,DIRECTORIO!A:B,2,FALSE),"")</f>
        <v/>
      </c>
      <c r="AA2240" s="40"/>
      <c r="AB2240" s="40"/>
      <c r="AC2240" s="40"/>
      <c r="AD2240" s="40"/>
      <c r="AE2240" s="40"/>
      <c r="AF2240" s="40"/>
      <c r="AG2240" s="41" t="s">
        <v>109</v>
      </c>
      <c r="AH2240" s="42"/>
      <c r="AI2240" s="54" t="str">
        <f t="shared" ca="1" si="433"/>
        <v>PENDIENTE NOTIFICACIÓN ELECTRÓNICA</v>
      </c>
      <c r="AJ2240" s="37"/>
      <c r="AK2240" s="37"/>
      <c r="AL2240" s="37"/>
      <c r="AM2240" s="53" t="str">
        <f>IF(AK2240="","",WORKDAY(AK2240,5,FESTIVOS_CO!A:A))</f>
        <v/>
      </c>
      <c r="AN2240" s="37"/>
      <c r="AO2240" s="37"/>
      <c r="AP2240" s="54" t="str">
        <f t="shared" ca="1" si="426"/>
        <v>NO APLICA</v>
      </c>
      <c r="AQ2240" s="36"/>
      <c r="AR2240" s="43"/>
      <c r="AS2240" s="37"/>
      <c r="AT2240" s="36"/>
      <c r="AU2240" s="37"/>
      <c r="AV2240" s="36"/>
      <c r="AW2240" s="36"/>
      <c r="AX2240" s="37"/>
      <c r="AY2240" s="140" t="str">
        <f>IF(AU2240="","",WORKDAY(AU2240,5,FESTIVOS_CO!A:A))</f>
        <v/>
      </c>
      <c r="AZ2240" s="54" t="str">
        <f t="shared" ca="1" si="423"/>
        <v>NO APLICA</v>
      </c>
      <c r="BA2240" s="55" t="str">
        <f>IF(AX2240="","",WORKDAY(AX2240,5,FESTIVOS_CO!A:A))</f>
        <v/>
      </c>
      <c r="BB2240" s="39"/>
      <c r="BC2240" s="40"/>
      <c r="BD2240" s="40"/>
      <c r="BE2240" s="56" t="str">
        <f t="shared" ca="1" si="424"/>
        <v>NO APLICA</v>
      </c>
      <c r="BF2240" s="37"/>
      <c r="BG2240" s="45"/>
      <c r="BH2240" s="37"/>
      <c r="BI2240" s="36"/>
      <c r="BJ2240" s="37"/>
      <c r="BK2240" s="36"/>
      <c r="BL2240" s="36"/>
      <c r="BM2240" s="53" t="str">
        <f>IF(BJ2240="","",WORKDAY(BJ2240,5,FESTIVOS_CO!A:A))</f>
        <v/>
      </c>
      <c r="BN2240" s="57" t="str">
        <f t="shared" ca="1" si="434"/>
        <v>PENDIENTE HACER AVISO</v>
      </c>
      <c r="BO2240" s="54" t="str">
        <f t="shared" ca="1" si="427"/>
        <v>EN TRÁMITE NOTIF. POR AVISO</v>
      </c>
      <c r="BP2240" s="37"/>
      <c r="BQ2240" s="53" t="str">
        <f>IF(BP2240="","",WORKDAY(BP2240,5,FESTIVOS_CO!A:A))</f>
        <v/>
      </c>
      <c r="BR2240" s="37"/>
      <c r="BS2240" s="36"/>
      <c r="BT2240" s="38"/>
      <c r="BU2240" s="58" t="e">
        <f>VLOOKUP(BT2240,Hoja2!$C:$D,2,0)</f>
        <v>#N/A</v>
      </c>
      <c r="BV2240" s="80" t="str">
        <f>IF(
AND(AO2240="",BD2240="",BQ2240=""),
"EN PROCESO NOTIFICACION / COMUNICACION",
IF(
BT2240="",
"NO APLICA",
IF(
BU2240=60,
IF(AO2240&lt;&gt;"",AO2240,IF(BD2240&lt;&gt;"",BD2240,BQ2240))+60,
WORKDAY(
IF(AO2240&lt;&gt;"",AO2240,IF(BD2240&lt;&gt;"",BD2240,BQ2240)),
BU2240,
FESTIVOS_CO!A:A
)
)
))</f>
        <v>EN PROCESO NOTIFICACION / COMUNICACION</v>
      </c>
      <c r="BW2240" s="44"/>
      <c r="BX2240" s="53"/>
      <c r="BY2240" s="45"/>
      <c r="BZ2240" s="37"/>
      <c r="CA2240" s="54" t="str">
        <f t="shared" si="428"/>
        <v>PENDIENTE EJECUTORIA</v>
      </c>
      <c r="CB2240" s="59" t="str">
        <f t="shared" si="425"/>
        <v/>
      </c>
      <c r="CC2240" s="36"/>
      <c r="CD2240" s="40"/>
      <c r="CE2240" s="46"/>
      <c r="CF2240" s="40"/>
      <c r="CG2240" s="40"/>
      <c r="CH2240" s="40"/>
      <c r="CI2240" s="36"/>
      <c r="CJ2240" s="47"/>
      <c r="CK2240" s="40"/>
      <c r="CL2240" s="40"/>
      <c r="CM2240" s="40"/>
      <c r="CN2240" s="40"/>
    </row>
    <row r="2241" spans="1:92" ht="42.75" hidden="1">
      <c r="A2241" s="49" t="str">
        <f t="shared" si="429"/>
        <v>SIN GESTIÓN</v>
      </c>
      <c r="B2241" s="58"/>
      <c r="C2241" s="37"/>
      <c r="D2241" s="37"/>
      <c r="E2241" s="49" t="str">
        <f t="shared" si="430"/>
        <v>PENDIENTE NOTIFICACIÓN</v>
      </c>
      <c r="F2241" s="141" t="str">
        <f t="shared" si="431"/>
        <v>PENDIENTE NOTIFICACIÓN</v>
      </c>
      <c r="G2241" s="49" t="str">
        <f t="shared" si="432"/>
        <v/>
      </c>
      <c r="H2241" s="51" t="str">
        <f ca="1">IF(
L2241="",
"",
IF(
NETWORKDAYS(L2241,IF(M2241&lt;&gt;"",M2241,TODAY()),FESTIVOS_CO!A:A)&gt;2,
"VENCIDO",
IF(
NETWORKDAYS(L2241,IF(M2241&lt;&gt;"",M2241,TODAY()),FESTIVOS_CO!A:A)=2,
"ALERTA",
"A TIEMPO"
)))</f>
        <v/>
      </c>
      <c r="I2241" s="40"/>
      <c r="J2241" s="36"/>
      <c r="K2241" s="37"/>
      <c r="L2241" s="50"/>
      <c r="M2241" s="37"/>
      <c r="N2241" s="52"/>
      <c r="O2241" s="52"/>
      <c r="P2241" s="36"/>
      <c r="Q2241" s="36"/>
      <c r="R2241" s="40"/>
      <c r="S2241" s="36"/>
      <c r="T2241" s="40"/>
      <c r="U2241" s="40"/>
      <c r="V2241" s="81"/>
      <c r="W2241" s="40"/>
      <c r="X2241" s="40"/>
      <c r="Y2241" s="40"/>
      <c r="Z2241" s="38" t="str">
        <f>IFERROR(VLOOKUP(Y2241,DIRECTORIO!A:B,2,FALSE),"")</f>
        <v/>
      </c>
      <c r="AA2241" s="40"/>
      <c r="AB2241" s="40"/>
      <c r="AC2241" s="40"/>
      <c r="AD2241" s="40"/>
      <c r="AE2241" s="40"/>
      <c r="AF2241" s="40"/>
      <c r="AG2241" s="41" t="s">
        <v>109</v>
      </c>
      <c r="AH2241" s="42"/>
      <c r="AI2241" s="54" t="str">
        <f t="shared" ca="1" si="433"/>
        <v>PENDIENTE NOTIFICACIÓN ELECTRÓNICA</v>
      </c>
      <c r="AJ2241" s="37"/>
      <c r="AK2241" s="37"/>
      <c r="AL2241" s="37"/>
      <c r="AM2241" s="53" t="str">
        <f>IF(AK2241="","",WORKDAY(AK2241,5,FESTIVOS_CO!A:A))</f>
        <v/>
      </c>
      <c r="AN2241" s="37"/>
      <c r="AO2241" s="37"/>
      <c r="AP2241" s="54" t="str">
        <f t="shared" ca="1" si="426"/>
        <v>NO APLICA</v>
      </c>
      <c r="AQ2241" s="36"/>
      <c r="AR2241" s="43"/>
      <c r="AS2241" s="37"/>
      <c r="AT2241" s="36"/>
      <c r="AU2241" s="37"/>
      <c r="AV2241" s="36"/>
      <c r="AW2241" s="36"/>
      <c r="AX2241" s="37"/>
      <c r="AY2241" s="140" t="str">
        <f>IF(AU2241="","",WORKDAY(AU2241,5,FESTIVOS_CO!A:A))</f>
        <v/>
      </c>
      <c r="AZ2241" s="54" t="str">
        <f t="shared" ca="1" si="423"/>
        <v>NO APLICA</v>
      </c>
      <c r="BA2241" s="55" t="str">
        <f>IF(AX2241="","",WORKDAY(AX2241,5,FESTIVOS_CO!A:A))</f>
        <v/>
      </c>
      <c r="BB2241" s="39"/>
      <c r="BC2241" s="40"/>
      <c r="BD2241" s="40"/>
      <c r="BE2241" s="56" t="str">
        <f t="shared" ca="1" si="424"/>
        <v>NO APLICA</v>
      </c>
      <c r="BF2241" s="37"/>
      <c r="BG2241" s="45"/>
      <c r="BH2241" s="37"/>
      <c r="BI2241" s="36"/>
      <c r="BJ2241" s="37"/>
      <c r="BK2241" s="36"/>
      <c r="BL2241" s="36"/>
      <c r="BM2241" s="53" t="str">
        <f>IF(BJ2241="","",WORKDAY(BJ2241,5,FESTIVOS_CO!A:A))</f>
        <v/>
      </c>
      <c r="BN2241" s="57" t="str">
        <f t="shared" ca="1" si="434"/>
        <v>PENDIENTE HACER AVISO</v>
      </c>
      <c r="BO2241" s="54" t="str">
        <f t="shared" ca="1" si="427"/>
        <v>EN TRÁMITE NOTIF. POR AVISO</v>
      </c>
      <c r="BP2241" s="37"/>
      <c r="BQ2241" s="53" t="str">
        <f>IF(BP2241="","",WORKDAY(BP2241,5,FESTIVOS_CO!A:A))</f>
        <v/>
      </c>
      <c r="BR2241" s="37"/>
      <c r="BS2241" s="36"/>
      <c r="BT2241" s="38"/>
      <c r="BU2241" s="58" t="e">
        <f>VLOOKUP(BT2241,Hoja2!$C:$D,2,0)</f>
        <v>#N/A</v>
      </c>
      <c r="BV2241" s="80" t="str">
        <f>IF(
AND(AO2241="",BD2241="",BQ2241=""),
"EN PROCESO NOTIFICACION / COMUNICACION",
IF(
BT2241="",
"NO APLICA",
IF(
BU2241=60,
IF(AO2241&lt;&gt;"",AO2241,IF(BD2241&lt;&gt;"",BD2241,BQ2241))+60,
WORKDAY(
IF(AO2241&lt;&gt;"",AO2241,IF(BD2241&lt;&gt;"",BD2241,BQ2241)),
BU2241,
FESTIVOS_CO!A:A
)
)
))</f>
        <v>EN PROCESO NOTIFICACION / COMUNICACION</v>
      </c>
      <c r="BW2241" s="44"/>
      <c r="BX2241" s="53"/>
      <c r="BY2241" s="45"/>
      <c r="BZ2241" s="37"/>
      <c r="CA2241" s="54" t="str">
        <f t="shared" si="428"/>
        <v>PENDIENTE EJECUTORIA</v>
      </c>
      <c r="CB2241" s="59" t="str">
        <f t="shared" si="425"/>
        <v/>
      </c>
      <c r="CC2241" s="36"/>
      <c r="CD2241" s="40"/>
      <c r="CE2241" s="46"/>
      <c r="CF2241" s="40"/>
      <c r="CG2241" s="40"/>
      <c r="CH2241" s="40"/>
      <c r="CI2241" s="36"/>
      <c r="CJ2241" s="47"/>
      <c r="CK2241" s="40"/>
      <c r="CL2241" s="40"/>
      <c r="CM2241" s="40"/>
      <c r="CN2241" s="40"/>
    </row>
    <row r="2242" spans="1:92" ht="42.75" hidden="1">
      <c r="A2242" s="49" t="str">
        <f t="shared" si="429"/>
        <v>SIN GESTIÓN</v>
      </c>
      <c r="B2242" s="58"/>
      <c r="C2242" s="37"/>
      <c r="D2242" s="37"/>
      <c r="E2242" s="49" t="str">
        <f t="shared" si="430"/>
        <v>PENDIENTE NOTIFICACIÓN</v>
      </c>
      <c r="F2242" s="141" t="str">
        <f t="shared" si="431"/>
        <v>PENDIENTE NOTIFICACIÓN</v>
      </c>
      <c r="G2242" s="49" t="str">
        <f t="shared" si="432"/>
        <v/>
      </c>
      <c r="H2242" s="51" t="str">
        <f ca="1">IF(
L2242="",
"",
IF(
NETWORKDAYS(L2242,IF(M2242&lt;&gt;"",M2242,TODAY()),FESTIVOS_CO!A:A)&gt;2,
"VENCIDO",
IF(
NETWORKDAYS(L2242,IF(M2242&lt;&gt;"",M2242,TODAY()),FESTIVOS_CO!A:A)=2,
"ALERTA",
"A TIEMPO"
)))</f>
        <v/>
      </c>
      <c r="I2242" s="40"/>
      <c r="J2242" s="36"/>
      <c r="K2242" s="37"/>
      <c r="L2242" s="50"/>
      <c r="M2242" s="37"/>
      <c r="N2242" s="52"/>
      <c r="O2242" s="52"/>
      <c r="P2242" s="36"/>
      <c r="Q2242" s="36"/>
      <c r="R2242" s="40"/>
      <c r="S2242" s="36"/>
      <c r="T2242" s="40"/>
      <c r="U2242" s="40"/>
      <c r="V2242" s="81"/>
      <c r="W2242" s="40"/>
      <c r="X2242" s="40"/>
      <c r="Y2242" s="40"/>
      <c r="Z2242" s="38" t="str">
        <f>IFERROR(VLOOKUP(Y2242,DIRECTORIO!A:B,2,FALSE),"")</f>
        <v/>
      </c>
      <c r="AA2242" s="40"/>
      <c r="AB2242" s="40"/>
      <c r="AC2242" s="40"/>
      <c r="AD2242" s="40"/>
      <c r="AE2242" s="40"/>
      <c r="AF2242" s="40"/>
      <c r="AG2242" s="41" t="s">
        <v>109</v>
      </c>
      <c r="AH2242" s="42"/>
      <c r="AI2242" s="54" t="str">
        <f t="shared" ca="1" si="433"/>
        <v>PENDIENTE NOTIFICACIÓN ELECTRÓNICA</v>
      </c>
      <c r="AJ2242" s="37"/>
      <c r="AK2242" s="37"/>
      <c r="AL2242" s="37"/>
      <c r="AM2242" s="53" t="str">
        <f>IF(AK2242="","",WORKDAY(AK2242,5,FESTIVOS_CO!A:A))</f>
        <v/>
      </c>
      <c r="AN2242" s="37"/>
      <c r="AO2242" s="37"/>
      <c r="AP2242" s="54" t="str">
        <f t="shared" ca="1" si="426"/>
        <v>NO APLICA</v>
      </c>
      <c r="AQ2242" s="36"/>
      <c r="AR2242" s="43"/>
      <c r="AS2242" s="37"/>
      <c r="AT2242" s="36"/>
      <c r="AU2242" s="37"/>
      <c r="AV2242" s="36"/>
      <c r="AW2242" s="36"/>
      <c r="AX2242" s="37"/>
      <c r="AY2242" s="140" t="str">
        <f>IF(AU2242="","",WORKDAY(AU2242,5,FESTIVOS_CO!A:A))</f>
        <v/>
      </c>
      <c r="AZ2242" s="54" t="str">
        <f t="shared" ca="1" si="423"/>
        <v>NO APLICA</v>
      </c>
      <c r="BA2242" s="55" t="str">
        <f>IF(AX2242="","",WORKDAY(AX2242,5,FESTIVOS_CO!A:A))</f>
        <v/>
      </c>
      <c r="BB2242" s="39"/>
      <c r="BC2242" s="40"/>
      <c r="BD2242" s="40"/>
      <c r="BE2242" s="56" t="str">
        <f t="shared" ca="1" si="424"/>
        <v>NO APLICA</v>
      </c>
      <c r="BF2242" s="37"/>
      <c r="BG2242" s="45"/>
      <c r="BH2242" s="37"/>
      <c r="BI2242" s="36"/>
      <c r="BJ2242" s="37"/>
      <c r="BK2242" s="36"/>
      <c r="BL2242" s="36"/>
      <c r="BM2242" s="53" t="str">
        <f>IF(BJ2242="","",WORKDAY(BJ2242,5,FESTIVOS_CO!A:A))</f>
        <v/>
      </c>
      <c r="BN2242" s="57" t="str">
        <f t="shared" ca="1" si="434"/>
        <v>PENDIENTE HACER AVISO</v>
      </c>
      <c r="BO2242" s="54" t="str">
        <f t="shared" ca="1" si="427"/>
        <v>EN TRÁMITE NOTIF. POR AVISO</v>
      </c>
      <c r="BP2242" s="37"/>
      <c r="BQ2242" s="53" t="str">
        <f>IF(BP2242="","",WORKDAY(BP2242,5,FESTIVOS_CO!A:A))</f>
        <v/>
      </c>
      <c r="BR2242" s="37"/>
      <c r="BS2242" s="36"/>
      <c r="BT2242" s="38"/>
      <c r="BU2242" s="58" t="e">
        <f>VLOOKUP(BT2242,Hoja2!$C:$D,2,0)</f>
        <v>#N/A</v>
      </c>
      <c r="BV2242" s="80" t="str">
        <f>IF(
AND(AO2242="",BD2242="",BQ2242=""),
"EN PROCESO NOTIFICACION / COMUNICACION",
IF(
BT2242="",
"NO APLICA",
IF(
BU2242=60,
IF(AO2242&lt;&gt;"",AO2242,IF(BD2242&lt;&gt;"",BD2242,BQ2242))+60,
WORKDAY(
IF(AO2242&lt;&gt;"",AO2242,IF(BD2242&lt;&gt;"",BD2242,BQ2242)),
BU2242,
FESTIVOS_CO!A:A
)
)
))</f>
        <v>EN PROCESO NOTIFICACION / COMUNICACION</v>
      </c>
      <c r="BW2242" s="44"/>
      <c r="BX2242" s="53"/>
      <c r="BY2242" s="45"/>
      <c r="BZ2242" s="37"/>
      <c r="CA2242" s="54" t="str">
        <f t="shared" si="428"/>
        <v>PENDIENTE EJECUTORIA</v>
      </c>
      <c r="CB2242" s="59" t="str">
        <f t="shared" si="425"/>
        <v/>
      </c>
      <c r="CC2242" s="36"/>
      <c r="CD2242" s="40"/>
      <c r="CE2242" s="46"/>
      <c r="CF2242" s="40"/>
      <c r="CG2242" s="40"/>
      <c r="CH2242" s="40"/>
      <c r="CI2242" s="36"/>
      <c r="CJ2242" s="47"/>
      <c r="CK2242" s="40"/>
      <c r="CL2242" s="40"/>
      <c r="CM2242" s="40"/>
      <c r="CN2242" s="40"/>
    </row>
    <row r="2243" spans="1:92" ht="42.75" hidden="1">
      <c r="A2243" s="49" t="str">
        <f t="shared" si="429"/>
        <v>SIN GESTIÓN</v>
      </c>
      <c r="B2243" s="58"/>
      <c r="C2243" s="37"/>
      <c r="D2243" s="37"/>
      <c r="E2243" s="49" t="str">
        <f t="shared" si="430"/>
        <v>PENDIENTE NOTIFICACIÓN</v>
      </c>
      <c r="F2243" s="141" t="str">
        <f t="shared" si="431"/>
        <v>PENDIENTE NOTIFICACIÓN</v>
      </c>
      <c r="G2243" s="49" t="str">
        <f t="shared" si="432"/>
        <v/>
      </c>
      <c r="H2243" s="51" t="str">
        <f ca="1">IF(
L2243="",
"",
IF(
NETWORKDAYS(L2243,IF(M2243&lt;&gt;"",M2243,TODAY()),FESTIVOS_CO!A:A)&gt;2,
"VENCIDO",
IF(
NETWORKDAYS(L2243,IF(M2243&lt;&gt;"",M2243,TODAY()),FESTIVOS_CO!A:A)=2,
"ALERTA",
"A TIEMPO"
)))</f>
        <v/>
      </c>
      <c r="I2243" s="40"/>
      <c r="J2243" s="36"/>
      <c r="K2243" s="37"/>
      <c r="L2243" s="50"/>
      <c r="M2243" s="37"/>
      <c r="N2243" s="52"/>
      <c r="O2243" s="52"/>
      <c r="P2243" s="36"/>
      <c r="Q2243" s="36"/>
      <c r="R2243" s="40"/>
      <c r="S2243" s="36"/>
      <c r="T2243" s="40"/>
      <c r="U2243" s="40"/>
      <c r="V2243" s="81"/>
      <c r="W2243" s="40"/>
      <c r="X2243" s="40"/>
      <c r="Y2243" s="40"/>
      <c r="Z2243" s="38" t="str">
        <f>IFERROR(VLOOKUP(Y2243,DIRECTORIO!A:B,2,FALSE),"")</f>
        <v/>
      </c>
      <c r="AA2243" s="40"/>
      <c r="AB2243" s="40"/>
      <c r="AC2243" s="40"/>
      <c r="AD2243" s="40"/>
      <c r="AE2243" s="40"/>
      <c r="AF2243" s="40"/>
      <c r="AG2243" s="41" t="s">
        <v>109</v>
      </c>
      <c r="AH2243" s="42"/>
      <c r="AI2243" s="54" t="str">
        <f t="shared" ca="1" si="433"/>
        <v>PENDIENTE NOTIFICACIÓN ELECTRÓNICA</v>
      </c>
      <c r="AJ2243" s="37"/>
      <c r="AK2243" s="37"/>
      <c r="AL2243" s="37"/>
      <c r="AM2243" s="53" t="str">
        <f>IF(AK2243="","",WORKDAY(AK2243,5,FESTIVOS_CO!A:A))</f>
        <v/>
      </c>
      <c r="AN2243" s="37"/>
      <c r="AO2243" s="37"/>
      <c r="AP2243" s="54" t="str">
        <f t="shared" ca="1" si="426"/>
        <v>NO APLICA</v>
      </c>
      <c r="AQ2243" s="36"/>
      <c r="AR2243" s="43"/>
      <c r="AS2243" s="37"/>
      <c r="AT2243" s="36"/>
      <c r="AU2243" s="37"/>
      <c r="AV2243" s="36"/>
      <c r="AW2243" s="36"/>
      <c r="AX2243" s="37"/>
      <c r="AY2243" s="140" t="str">
        <f>IF(AU2243="","",WORKDAY(AU2243,5,FESTIVOS_CO!A:A))</f>
        <v/>
      </c>
      <c r="AZ2243" s="54" t="str">
        <f t="shared" ca="1" si="423"/>
        <v>NO APLICA</v>
      </c>
      <c r="BA2243" s="55" t="str">
        <f>IF(AX2243="","",WORKDAY(AX2243,5,FESTIVOS_CO!A:A))</f>
        <v/>
      </c>
      <c r="BB2243" s="39"/>
      <c r="BC2243" s="40"/>
      <c r="BD2243" s="40"/>
      <c r="BE2243" s="56" t="str">
        <f t="shared" ca="1" si="424"/>
        <v>NO APLICA</v>
      </c>
      <c r="BF2243" s="37"/>
      <c r="BG2243" s="45"/>
      <c r="BH2243" s="37"/>
      <c r="BI2243" s="36"/>
      <c r="BJ2243" s="37"/>
      <c r="BK2243" s="36"/>
      <c r="BL2243" s="36"/>
      <c r="BM2243" s="53" t="str">
        <f>IF(BJ2243="","",WORKDAY(BJ2243,5,FESTIVOS_CO!A:A))</f>
        <v/>
      </c>
      <c r="BN2243" s="57" t="str">
        <f t="shared" ca="1" si="434"/>
        <v>PENDIENTE HACER AVISO</v>
      </c>
      <c r="BO2243" s="54" t="str">
        <f t="shared" ca="1" si="427"/>
        <v>EN TRÁMITE NOTIF. POR AVISO</v>
      </c>
      <c r="BP2243" s="37"/>
      <c r="BQ2243" s="53" t="str">
        <f>IF(BP2243="","",WORKDAY(BP2243,5,FESTIVOS_CO!A:A))</f>
        <v/>
      </c>
      <c r="BR2243" s="37"/>
      <c r="BS2243" s="36"/>
      <c r="BT2243" s="38"/>
      <c r="BU2243" s="58" t="e">
        <f>VLOOKUP(BT2243,Hoja2!$C:$D,2,0)</f>
        <v>#N/A</v>
      </c>
      <c r="BV2243" s="80" t="str">
        <f>IF(
AND(AO2243="",BD2243="",BQ2243=""),
"EN PROCESO NOTIFICACION / COMUNICACION",
IF(
BT2243="",
"NO APLICA",
IF(
BU2243=60,
IF(AO2243&lt;&gt;"",AO2243,IF(BD2243&lt;&gt;"",BD2243,BQ2243))+60,
WORKDAY(
IF(AO2243&lt;&gt;"",AO2243,IF(BD2243&lt;&gt;"",BD2243,BQ2243)),
BU2243,
FESTIVOS_CO!A:A
)
)
))</f>
        <v>EN PROCESO NOTIFICACION / COMUNICACION</v>
      </c>
      <c r="BW2243" s="44"/>
      <c r="BX2243" s="53"/>
      <c r="BY2243" s="45"/>
      <c r="BZ2243" s="37"/>
      <c r="CA2243" s="54" t="str">
        <f t="shared" si="428"/>
        <v>PENDIENTE EJECUTORIA</v>
      </c>
      <c r="CB2243" s="59" t="str">
        <f t="shared" si="425"/>
        <v/>
      </c>
      <c r="CC2243" s="36"/>
      <c r="CD2243" s="40"/>
      <c r="CE2243" s="46"/>
      <c r="CF2243" s="40"/>
      <c r="CG2243" s="40"/>
      <c r="CH2243" s="40"/>
      <c r="CI2243" s="36"/>
      <c r="CJ2243" s="47"/>
      <c r="CK2243" s="40"/>
      <c r="CL2243" s="40"/>
      <c r="CM2243" s="40"/>
      <c r="CN2243" s="40"/>
    </row>
    <row r="2244" spans="1:92" ht="42.75" hidden="1">
      <c r="A2244" s="49" t="str">
        <f t="shared" si="429"/>
        <v>SIN GESTIÓN</v>
      </c>
      <c r="B2244" s="58"/>
      <c r="C2244" s="37"/>
      <c r="D2244" s="37"/>
      <c r="E2244" s="49" t="str">
        <f t="shared" si="430"/>
        <v>PENDIENTE NOTIFICACIÓN</v>
      </c>
      <c r="F2244" s="141" t="str">
        <f t="shared" si="431"/>
        <v>PENDIENTE NOTIFICACIÓN</v>
      </c>
      <c r="G2244" s="49" t="str">
        <f t="shared" si="432"/>
        <v/>
      </c>
      <c r="H2244" s="51" t="str">
        <f ca="1">IF(
L2244="",
"",
IF(
NETWORKDAYS(L2244,IF(M2244&lt;&gt;"",M2244,TODAY()),FESTIVOS_CO!A:A)&gt;2,
"VENCIDO",
IF(
NETWORKDAYS(L2244,IF(M2244&lt;&gt;"",M2244,TODAY()),FESTIVOS_CO!A:A)=2,
"ALERTA",
"A TIEMPO"
)))</f>
        <v/>
      </c>
      <c r="I2244" s="40"/>
      <c r="J2244" s="36"/>
      <c r="K2244" s="37"/>
      <c r="L2244" s="50"/>
      <c r="M2244" s="37"/>
      <c r="N2244" s="52"/>
      <c r="O2244" s="52"/>
      <c r="P2244" s="36"/>
      <c r="Q2244" s="36"/>
      <c r="R2244" s="40"/>
      <c r="S2244" s="36"/>
      <c r="T2244" s="40"/>
      <c r="U2244" s="40"/>
      <c r="V2244" s="81"/>
      <c r="W2244" s="40"/>
      <c r="X2244" s="40"/>
      <c r="Y2244" s="40"/>
      <c r="Z2244" s="38" t="str">
        <f>IFERROR(VLOOKUP(Y2244,DIRECTORIO!A:B,2,FALSE),"")</f>
        <v/>
      </c>
      <c r="AA2244" s="40"/>
      <c r="AB2244" s="40"/>
      <c r="AC2244" s="40"/>
      <c r="AD2244" s="40"/>
      <c r="AE2244" s="40"/>
      <c r="AF2244" s="40"/>
      <c r="AG2244" s="41" t="s">
        <v>109</v>
      </c>
      <c r="AH2244" s="42"/>
      <c r="AI2244" s="54" t="str">
        <f t="shared" ca="1" si="433"/>
        <v>PENDIENTE NOTIFICACIÓN ELECTRÓNICA</v>
      </c>
      <c r="AJ2244" s="37"/>
      <c r="AK2244" s="37"/>
      <c r="AL2244" s="37"/>
      <c r="AM2244" s="53" t="str">
        <f>IF(AK2244="","",WORKDAY(AK2244,5,FESTIVOS_CO!A:A))</f>
        <v/>
      </c>
      <c r="AN2244" s="37"/>
      <c r="AO2244" s="37"/>
      <c r="AP2244" s="54" t="str">
        <f t="shared" ca="1" si="426"/>
        <v>NO APLICA</v>
      </c>
      <c r="AQ2244" s="36"/>
      <c r="AR2244" s="43"/>
      <c r="AS2244" s="37"/>
      <c r="AT2244" s="36"/>
      <c r="AU2244" s="37"/>
      <c r="AV2244" s="36"/>
      <c r="AW2244" s="36"/>
      <c r="AX2244" s="37"/>
      <c r="AY2244" s="140" t="str">
        <f>IF(AU2244="","",WORKDAY(AU2244,5,FESTIVOS_CO!A:A))</f>
        <v/>
      </c>
      <c r="AZ2244" s="54" t="str">
        <f t="shared" ca="1" si="423"/>
        <v>NO APLICA</v>
      </c>
      <c r="BA2244" s="55" t="str">
        <f>IF(AX2244="","",WORKDAY(AX2244,5,FESTIVOS_CO!A:A))</f>
        <v/>
      </c>
      <c r="BB2244" s="39"/>
      <c r="BC2244" s="40"/>
      <c r="BD2244" s="40"/>
      <c r="BE2244" s="56" t="str">
        <f t="shared" ca="1" si="424"/>
        <v>NO APLICA</v>
      </c>
      <c r="BF2244" s="37"/>
      <c r="BG2244" s="45"/>
      <c r="BH2244" s="37"/>
      <c r="BI2244" s="36"/>
      <c r="BJ2244" s="37"/>
      <c r="BK2244" s="36"/>
      <c r="BL2244" s="36"/>
      <c r="BM2244" s="53" t="str">
        <f>IF(BJ2244="","",WORKDAY(BJ2244,5,FESTIVOS_CO!A:A))</f>
        <v/>
      </c>
      <c r="BN2244" s="57" t="str">
        <f t="shared" ca="1" si="434"/>
        <v>PENDIENTE HACER AVISO</v>
      </c>
      <c r="BO2244" s="54" t="str">
        <f t="shared" ca="1" si="427"/>
        <v>EN TRÁMITE NOTIF. POR AVISO</v>
      </c>
      <c r="BP2244" s="37"/>
      <c r="BQ2244" s="53" t="str">
        <f>IF(BP2244="","",WORKDAY(BP2244,5,FESTIVOS_CO!A:A))</f>
        <v/>
      </c>
      <c r="BR2244" s="37"/>
      <c r="BS2244" s="36"/>
      <c r="BT2244" s="38"/>
      <c r="BU2244" s="58" t="e">
        <f>VLOOKUP(BT2244,Hoja2!$C:$D,2,0)</f>
        <v>#N/A</v>
      </c>
      <c r="BV2244" s="80" t="str">
        <f>IF(
AND(AO2244="",BD2244="",BQ2244=""),
"EN PROCESO NOTIFICACION / COMUNICACION",
IF(
BT2244="",
"NO APLICA",
IF(
BU2244=60,
IF(AO2244&lt;&gt;"",AO2244,IF(BD2244&lt;&gt;"",BD2244,BQ2244))+60,
WORKDAY(
IF(AO2244&lt;&gt;"",AO2244,IF(BD2244&lt;&gt;"",BD2244,BQ2244)),
BU2244,
FESTIVOS_CO!A:A
)
)
))</f>
        <v>EN PROCESO NOTIFICACION / COMUNICACION</v>
      </c>
      <c r="BW2244" s="44"/>
      <c r="BX2244" s="53"/>
      <c r="BY2244" s="45"/>
      <c r="BZ2244" s="37"/>
      <c r="CA2244" s="54" t="str">
        <f t="shared" si="428"/>
        <v>PENDIENTE EJECUTORIA</v>
      </c>
      <c r="CB2244" s="59" t="str">
        <f t="shared" si="425"/>
        <v/>
      </c>
      <c r="CC2244" s="36"/>
      <c r="CD2244" s="40"/>
      <c r="CE2244" s="46"/>
      <c r="CF2244" s="40"/>
      <c r="CG2244" s="40"/>
      <c r="CH2244" s="40"/>
      <c r="CI2244" s="36"/>
      <c r="CJ2244" s="47"/>
      <c r="CK2244" s="40"/>
      <c r="CL2244" s="40"/>
      <c r="CM2244" s="40"/>
      <c r="CN2244" s="40"/>
    </row>
    <row r="2245" spans="1:92" ht="42.75" hidden="1">
      <c r="A2245" s="49" t="str">
        <f t="shared" si="429"/>
        <v>SIN GESTIÓN</v>
      </c>
      <c r="B2245" s="58"/>
      <c r="C2245" s="37"/>
      <c r="D2245" s="37"/>
      <c r="E2245" s="49" t="str">
        <f t="shared" si="430"/>
        <v>PENDIENTE NOTIFICACIÓN</v>
      </c>
      <c r="F2245" s="141" t="str">
        <f t="shared" si="431"/>
        <v>PENDIENTE NOTIFICACIÓN</v>
      </c>
      <c r="G2245" s="49" t="str">
        <f t="shared" si="432"/>
        <v/>
      </c>
      <c r="H2245" s="51" t="str">
        <f ca="1">IF(
L2245="",
"",
IF(
NETWORKDAYS(L2245,IF(M2245&lt;&gt;"",M2245,TODAY()),FESTIVOS_CO!A:A)&gt;2,
"VENCIDO",
IF(
NETWORKDAYS(L2245,IF(M2245&lt;&gt;"",M2245,TODAY()),FESTIVOS_CO!A:A)=2,
"ALERTA",
"A TIEMPO"
)))</f>
        <v/>
      </c>
      <c r="I2245" s="40"/>
      <c r="J2245" s="36"/>
      <c r="K2245" s="37"/>
      <c r="L2245" s="50"/>
      <c r="M2245" s="37"/>
      <c r="N2245" s="52"/>
      <c r="O2245" s="52"/>
      <c r="P2245" s="36"/>
      <c r="Q2245" s="36"/>
      <c r="R2245" s="40"/>
      <c r="S2245" s="36"/>
      <c r="T2245" s="40"/>
      <c r="U2245" s="40"/>
      <c r="V2245" s="81"/>
      <c r="W2245" s="40"/>
      <c r="X2245" s="40"/>
      <c r="Y2245" s="40"/>
      <c r="Z2245" s="38" t="str">
        <f>IFERROR(VLOOKUP(Y2245,DIRECTORIO!A:B,2,FALSE),"")</f>
        <v/>
      </c>
      <c r="AA2245" s="40"/>
      <c r="AB2245" s="40"/>
      <c r="AC2245" s="40"/>
      <c r="AD2245" s="40"/>
      <c r="AE2245" s="40"/>
      <c r="AF2245" s="40"/>
      <c r="AG2245" s="41" t="s">
        <v>109</v>
      </c>
      <c r="AH2245" s="42"/>
      <c r="AI2245" s="54" t="str">
        <f t="shared" ca="1" si="433"/>
        <v>PENDIENTE NOTIFICACIÓN ELECTRÓNICA</v>
      </c>
      <c r="AJ2245" s="37"/>
      <c r="AK2245" s="37"/>
      <c r="AL2245" s="37"/>
      <c r="AM2245" s="53" t="str">
        <f>IF(AK2245="","",WORKDAY(AK2245,5,FESTIVOS_CO!A:A))</f>
        <v/>
      </c>
      <c r="AN2245" s="37"/>
      <c r="AO2245" s="37"/>
      <c r="AP2245" s="54" t="str">
        <f t="shared" ca="1" si="426"/>
        <v>NO APLICA</v>
      </c>
      <c r="AQ2245" s="36"/>
      <c r="AR2245" s="43"/>
      <c r="AS2245" s="37"/>
      <c r="AT2245" s="36"/>
      <c r="AU2245" s="37"/>
      <c r="AV2245" s="36"/>
      <c r="AW2245" s="36"/>
      <c r="AX2245" s="37"/>
      <c r="AY2245" s="140" t="str">
        <f>IF(AU2245="","",WORKDAY(AU2245,5,FESTIVOS_CO!A:A))</f>
        <v/>
      </c>
      <c r="AZ2245" s="54" t="str">
        <f t="shared" ca="1" si="423"/>
        <v>NO APLICA</v>
      </c>
      <c r="BA2245" s="55" t="str">
        <f>IF(AX2245="","",WORKDAY(AX2245,5,FESTIVOS_CO!A:A))</f>
        <v/>
      </c>
      <c r="BB2245" s="39"/>
      <c r="BC2245" s="40"/>
      <c r="BD2245" s="40"/>
      <c r="BE2245" s="56" t="str">
        <f t="shared" ca="1" si="424"/>
        <v>NO APLICA</v>
      </c>
      <c r="BF2245" s="37"/>
      <c r="BG2245" s="45"/>
      <c r="BH2245" s="37"/>
      <c r="BI2245" s="36"/>
      <c r="BJ2245" s="37"/>
      <c r="BK2245" s="36"/>
      <c r="BL2245" s="36"/>
      <c r="BM2245" s="53" t="str">
        <f>IF(BJ2245="","",WORKDAY(BJ2245,5,FESTIVOS_CO!A:A))</f>
        <v/>
      </c>
      <c r="BN2245" s="57" t="str">
        <f t="shared" ca="1" si="434"/>
        <v>PENDIENTE HACER AVISO</v>
      </c>
      <c r="BO2245" s="54" t="str">
        <f t="shared" ca="1" si="427"/>
        <v>EN TRÁMITE NOTIF. POR AVISO</v>
      </c>
      <c r="BP2245" s="37"/>
      <c r="BQ2245" s="53" t="str">
        <f>IF(BP2245="","",WORKDAY(BP2245,5,FESTIVOS_CO!A:A))</f>
        <v/>
      </c>
      <c r="BR2245" s="37"/>
      <c r="BS2245" s="36"/>
      <c r="BT2245" s="38"/>
      <c r="BU2245" s="58" t="e">
        <f>VLOOKUP(BT2245,Hoja2!$C:$D,2,0)</f>
        <v>#N/A</v>
      </c>
      <c r="BV2245" s="80" t="str">
        <f>IF(
AND(AO2245="",BD2245="",BQ2245=""),
"EN PROCESO NOTIFICACION / COMUNICACION",
IF(
BT2245="",
"NO APLICA",
IF(
BU2245=60,
IF(AO2245&lt;&gt;"",AO2245,IF(BD2245&lt;&gt;"",BD2245,BQ2245))+60,
WORKDAY(
IF(AO2245&lt;&gt;"",AO2245,IF(BD2245&lt;&gt;"",BD2245,BQ2245)),
BU2245,
FESTIVOS_CO!A:A
)
)
))</f>
        <v>EN PROCESO NOTIFICACION / COMUNICACION</v>
      </c>
      <c r="BW2245" s="44"/>
      <c r="BX2245" s="53"/>
      <c r="BY2245" s="45"/>
      <c r="BZ2245" s="37"/>
      <c r="CA2245" s="54" t="str">
        <f t="shared" si="428"/>
        <v>PENDIENTE EJECUTORIA</v>
      </c>
      <c r="CB2245" s="59" t="str">
        <f t="shared" si="425"/>
        <v/>
      </c>
      <c r="CC2245" s="36"/>
      <c r="CD2245" s="40"/>
      <c r="CE2245" s="46"/>
      <c r="CF2245" s="40"/>
      <c r="CG2245" s="40"/>
      <c r="CH2245" s="40"/>
      <c r="CI2245" s="36"/>
      <c r="CJ2245" s="47"/>
      <c r="CK2245" s="40"/>
      <c r="CL2245" s="40"/>
      <c r="CM2245" s="40"/>
      <c r="CN2245" s="40"/>
    </row>
    <row r="2246" spans="1:92" ht="42.75" hidden="1">
      <c r="A2246" s="49" t="str">
        <f t="shared" si="429"/>
        <v>SIN GESTIÓN</v>
      </c>
      <c r="B2246" s="58"/>
      <c r="C2246" s="37"/>
      <c r="D2246" s="37"/>
      <c r="E2246" s="49" t="str">
        <f t="shared" si="430"/>
        <v>PENDIENTE NOTIFICACIÓN</v>
      </c>
      <c r="F2246" s="141" t="str">
        <f t="shared" si="431"/>
        <v>PENDIENTE NOTIFICACIÓN</v>
      </c>
      <c r="G2246" s="49" t="str">
        <f t="shared" si="432"/>
        <v/>
      </c>
      <c r="H2246" s="51" t="str">
        <f ca="1">IF(
L2246="",
"",
IF(
NETWORKDAYS(L2246,IF(M2246&lt;&gt;"",M2246,TODAY()),FESTIVOS_CO!A:A)&gt;2,
"VENCIDO",
IF(
NETWORKDAYS(L2246,IF(M2246&lt;&gt;"",M2246,TODAY()),FESTIVOS_CO!A:A)=2,
"ALERTA",
"A TIEMPO"
)))</f>
        <v/>
      </c>
      <c r="I2246" s="40"/>
      <c r="J2246" s="36"/>
      <c r="K2246" s="37"/>
      <c r="L2246" s="50"/>
      <c r="M2246" s="37"/>
      <c r="N2246" s="52"/>
      <c r="O2246" s="52"/>
      <c r="P2246" s="36"/>
      <c r="Q2246" s="36"/>
      <c r="R2246" s="40"/>
      <c r="S2246" s="36"/>
      <c r="T2246" s="40"/>
      <c r="U2246" s="40"/>
      <c r="V2246" s="81"/>
      <c r="W2246" s="40"/>
      <c r="X2246" s="40"/>
      <c r="Y2246" s="40"/>
      <c r="Z2246" s="38" t="str">
        <f>IFERROR(VLOOKUP(Y2246,DIRECTORIO!A:B,2,FALSE),"")</f>
        <v/>
      </c>
      <c r="AA2246" s="40"/>
      <c r="AB2246" s="40"/>
      <c r="AC2246" s="40"/>
      <c r="AD2246" s="40"/>
      <c r="AE2246" s="40"/>
      <c r="AF2246" s="40"/>
      <c r="AG2246" s="41" t="s">
        <v>109</v>
      </c>
      <c r="AH2246" s="42"/>
      <c r="AI2246" s="54" t="str">
        <f t="shared" ca="1" si="433"/>
        <v>PENDIENTE NOTIFICACIÓN ELECTRÓNICA</v>
      </c>
      <c r="AJ2246" s="37"/>
      <c r="AK2246" s="37"/>
      <c r="AL2246" s="37"/>
      <c r="AM2246" s="53" t="str">
        <f>IF(AK2246="","",WORKDAY(AK2246,5,FESTIVOS_CO!A:A))</f>
        <v/>
      </c>
      <c r="AN2246" s="37"/>
      <c r="AO2246" s="37"/>
      <c r="AP2246" s="54" t="str">
        <f t="shared" ca="1" si="426"/>
        <v>NO APLICA</v>
      </c>
      <c r="AQ2246" s="36"/>
      <c r="AR2246" s="43"/>
      <c r="AS2246" s="37"/>
      <c r="AT2246" s="36"/>
      <c r="AU2246" s="37"/>
      <c r="AV2246" s="36"/>
      <c r="AW2246" s="36"/>
      <c r="AX2246" s="37"/>
      <c r="AY2246" s="140" t="str">
        <f>IF(AU2246="","",WORKDAY(AU2246,5,FESTIVOS_CO!A:A))</f>
        <v/>
      </c>
      <c r="AZ2246" s="54" t="str">
        <f t="shared" ca="1" si="423"/>
        <v>NO APLICA</v>
      </c>
      <c r="BA2246" s="55" t="str">
        <f>IF(AX2246="","",WORKDAY(AX2246,5,FESTIVOS_CO!A:A))</f>
        <v/>
      </c>
      <c r="BB2246" s="39"/>
      <c r="BC2246" s="40"/>
      <c r="BD2246" s="40"/>
      <c r="BE2246" s="56" t="str">
        <f t="shared" ca="1" si="424"/>
        <v>NO APLICA</v>
      </c>
      <c r="BF2246" s="37"/>
      <c r="BG2246" s="45"/>
      <c r="BH2246" s="37"/>
      <c r="BI2246" s="36"/>
      <c r="BJ2246" s="37"/>
      <c r="BK2246" s="36"/>
      <c r="BL2246" s="36"/>
      <c r="BM2246" s="53" t="str">
        <f>IF(BJ2246="","",WORKDAY(BJ2246,5,FESTIVOS_CO!A:A))</f>
        <v/>
      </c>
      <c r="BN2246" s="57" t="str">
        <f t="shared" ca="1" si="434"/>
        <v>PENDIENTE HACER AVISO</v>
      </c>
      <c r="BO2246" s="54" t="str">
        <f t="shared" ca="1" si="427"/>
        <v>EN TRÁMITE NOTIF. POR AVISO</v>
      </c>
      <c r="BP2246" s="37"/>
      <c r="BQ2246" s="53" t="str">
        <f>IF(BP2246="","",WORKDAY(BP2246,5,FESTIVOS_CO!A:A))</f>
        <v/>
      </c>
      <c r="BR2246" s="37"/>
      <c r="BS2246" s="36"/>
      <c r="BT2246" s="38"/>
      <c r="BU2246" s="58" t="e">
        <f>VLOOKUP(BT2246,Hoja2!$C:$D,2,0)</f>
        <v>#N/A</v>
      </c>
      <c r="BV2246" s="80" t="str">
        <f>IF(
AND(AO2246="",BD2246="",BQ2246=""),
"EN PROCESO NOTIFICACION / COMUNICACION",
IF(
BT2246="",
"NO APLICA",
IF(
BU2246=60,
IF(AO2246&lt;&gt;"",AO2246,IF(BD2246&lt;&gt;"",BD2246,BQ2246))+60,
WORKDAY(
IF(AO2246&lt;&gt;"",AO2246,IF(BD2246&lt;&gt;"",BD2246,BQ2246)),
BU2246,
FESTIVOS_CO!A:A
)
)
))</f>
        <v>EN PROCESO NOTIFICACION / COMUNICACION</v>
      </c>
      <c r="BW2246" s="44"/>
      <c r="BX2246" s="53"/>
      <c r="BY2246" s="45"/>
      <c r="BZ2246" s="37"/>
      <c r="CA2246" s="54" t="str">
        <f t="shared" si="428"/>
        <v>PENDIENTE EJECUTORIA</v>
      </c>
      <c r="CB2246" s="59" t="str">
        <f t="shared" si="425"/>
        <v/>
      </c>
      <c r="CC2246" s="36"/>
      <c r="CD2246" s="40"/>
      <c r="CE2246" s="46"/>
      <c r="CF2246" s="40"/>
      <c r="CG2246" s="40"/>
      <c r="CH2246" s="40"/>
      <c r="CI2246" s="36"/>
      <c r="CJ2246" s="47"/>
      <c r="CK2246" s="40"/>
      <c r="CL2246" s="40"/>
      <c r="CM2246" s="40"/>
      <c r="CN2246" s="40"/>
    </row>
    <row r="2247" spans="1:92" ht="42.75" hidden="1">
      <c r="A2247" s="49" t="str">
        <f t="shared" si="429"/>
        <v>SIN GESTIÓN</v>
      </c>
      <c r="B2247" s="58"/>
      <c r="C2247" s="37"/>
      <c r="D2247" s="37"/>
      <c r="E2247" s="49" t="str">
        <f t="shared" si="430"/>
        <v>PENDIENTE NOTIFICACIÓN</v>
      </c>
      <c r="F2247" s="141" t="str">
        <f t="shared" si="431"/>
        <v>PENDIENTE NOTIFICACIÓN</v>
      </c>
      <c r="G2247" s="49" t="str">
        <f t="shared" si="432"/>
        <v/>
      </c>
      <c r="H2247" s="51" t="str">
        <f ca="1">IF(
L2247="",
"",
IF(
NETWORKDAYS(L2247,IF(M2247&lt;&gt;"",M2247,TODAY()),FESTIVOS_CO!A:A)&gt;2,
"VENCIDO",
IF(
NETWORKDAYS(L2247,IF(M2247&lt;&gt;"",M2247,TODAY()),FESTIVOS_CO!A:A)=2,
"ALERTA",
"A TIEMPO"
)))</f>
        <v/>
      </c>
      <c r="I2247" s="40"/>
      <c r="J2247" s="36"/>
      <c r="K2247" s="37"/>
      <c r="L2247" s="50"/>
      <c r="M2247" s="37"/>
      <c r="N2247" s="52"/>
      <c r="O2247" s="52"/>
      <c r="P2247" s="36"/>
      <c r="Q2247" s="36"/>
      <c r="R2247" s="40"/>
      <c r="S2247" s="36"/>
      <c r="T2247" s="40"/>
      <c r="U2247" s="40"/>
      <c r="V2247" s="81"/>
      <c r="W2247" s="40"/>
      <c r="X2247" s="40"/>
      <c r="Y2247" s="40"/>
      <c r="Z2247" s="38" t="str">
        <f>IFERROR(VLOOKUP(Y2247,DIRECTORIO!A:B,2,FALSE),"")</f>
        <v/>
      </c>
      <c r="AA2247" s="40"/>
      <c r="AB2247" s="40"/>
      <c r="AC2247" s="40"/>
      <c r="AD2247" s="40"/>
      <c r="AE2247" s="40"/>
      <c r="AF2247" s="40"/>
      <c r="AG2247" s="41" t="s">
        <v>109</v>
      </c>
      <c r="AH2247" s="42"/>
      <c r="AI2247" s="54" t="str">
        <f t="shared" ca="1" si="433"/>
        <v>PENDIENTE NOTIFICACIÓN ELECTRÓNICA</v>
      </c>
      <c r="AJ2247" s="37"/>
      <c r="AK2247" s="37"/>
      <c r="AL2247" s="37"/>
      <c r="AM2247" s="53" t="str">
        <f>IF(AK2247="","",WORKDAY(AK2247,5,FESTIVOS_CO!A:A))</f>
        <v/>
      </c>
      <c r="AN2247" s="37"/>
      <c r="AO2247" s="37"/>
      <c r="AP2247" s="54" t="str">
        <f t="shared" ca="1" si="426"/>
        <v>NO APLICA</v>
      </c>
      <c r="AQ2247" s="36"/>
      <c r="AR2247" s="43"/>
      <c r="AS2247" s="37"/>
      <c r="AT2247" s="36"/>
      <c r="AU2247" s="37"/>
      <c r="AV2247" s="36"/>
      <c r="AW2247" s="36"/>
      <c r="AX2247" s="37"/>
      <c r="AY2247" s="140" t="str">
        <f>IF(AU2247="","",WORKDAY(AU2247,5,FESTIVOS_CO!A:A))</f>
        <v/>
      </c>
      <c r="AZ2247" s="54" t="str">
        <f t="shared" ca="1" si="423"/>
        <v>NO APLICA</v>
      </c>
      <c r="BA2247" s="55" t="str">
        <f>IF(AX2247="","",WORKDAY(AX2247,5,FESTIVOS_CO!A:A))</f>
        <v/>
      </c>
      <c r="BB2247" s="39"/>
      <c r="BC2247" s="40"/>
      <c r="BD2247" s="40"/>
      <c r="BE2247" s="56" t="str">
        <f t="shared" ca="1" si="424"/>
        <v>NO APLICA</v>
      </c>
      <c r="BF2247" s="37"/>
      <c r="BG2247" s="45"/>
      <c r="BH2247" s="37"/>
      <c r="BI2247" s="36"/>
      <c r="BJ2247" s="37"/>
      <c r="BK2247" s="36"/>
      <c r="BL2247" s="36"/>
      <c r="BM2247" s="53" t="str">
        <f>IF(BJ2247="","",WORKDAY(BJ2247,5,FESTIVOS_CO!A:A))</f>
        <v/>
      </c>
      <c r="BN2247" s="57" t="str">
        <f t="shared" ca="1" si="434"/>
        <v>PENDIENTE HACER AVISO</v>
      </c>
      <c r="BO2247" s="54" t="str">
        <f t="shared" ca="1" si="427"/>
        <v>EN TRÁMITE NOTIF. POR AVISO</v>
      </c>
      <c r="BP2247" s="37"/>
      <c r="BQ2247" s="53" t="str">
        <f>IF(BP2247="","",WORKDAY(BP2247,5,FESTIVOS_CO!A:A))</f>
        <v/>
      </c>
      <c r="BR2247" s="37"/>
      <c r="BS2247" s="36"/>
      <c r="BT2247" s="38"/>
      <c r="BU2247" s="58" t="e">
        <f>VLOOKUP(BT2247,Hoja2!$C:$D,2,0)</f>
        <v>#N/A</v>
      </c>
      <c r="BV2247" s="80" t="str">
        <f>IF(
AND(AO2247="",BD2247="",BQ2247=""),
"EN PROCESO NOTIFICACION / COMUNICACION",
IF(
BT2247="",
"NO APLICA",
IF(
BU2247=60,
IF(AO2247&lt;&gt;"",AO2247,IF(BD2247&lt;&gt;"",BD2247,BQ2247))+60,
WORKDAY(
IF(AO2247&lt;&gt;"",AO2247,IF(BD2247&lt;&gt;"",BD2247,BQ2247)),
BU2247,
FESTIVOS_CO!A:A
)
)
))</f>
        <v>EN PROCESO NOTIFICACION / COMUNICACION</v>
      </c>
      <c r="BW2247" s="44"/>
      <c r="BX2247" s="53"/>
      <c r="BY2247" s="45"/>
      <c r="BZ2247" s="37"/>
      <c r="CA2247" s="54" t="str">
        <f t="shared" si="428"/>
        <v>PENDIENTE EJECUTORIA</v>
      </c>
      <c r="CB2247" s="59" t="str">
        <f t="shared" si="425"/>
        <v/>
      </c>
      <c r="CC2247" s="36"/>
      <c r="CD2247" s="40"/>
      <c r="CE2247" s="46"/>
      <c r="CF2247" s="40"/>
      <c r="CG2247" s="40"/>
      <c r="CH2247" s="40"/>
      <c r="CI2247" s="36"/>
      <c r="CJ2247" s="47"/>
      <c r="CK2247" s="40"/>
      <c r="CL2247" s="40"/>
      <c r="CM2247" s="40"/>
      <c r="CN2247" s="40"/>
    </row>
    <row r="2248" spans="1:92" ht="42.75" hidden="1">
      <c r="A2248" s="49" t="str">
        <f t="shared" si="429"/>
        <v>SIN GESTIÓN</v>
      </c>
      <c r="B2248" s="58"/>
      <c r="C2248" s="37"/>
      <c r="D2248" s="37"/>
      <c r="E2248" s="49" t="str">
        <f t="shared" si="430"/>
        <v>PENDIENTE NOTIFICACIÓN</v>
      </c>
      <c r="F2248" s="141" t="str">
        <f t="shared" si="431"/>
        <v>PENDIENTE NOTIFICACIÓN</v>
      </c>
      <c r="G2248" s="49" t="str">
        <f t="shared" si="432"/>
        <v/>
      </c>
      <c r="H2248" s="51" t="str">
        <f ca="1">IF(
L2248="",
"",
IF(
NETWORKDAYS(L2248,IF(M2248&lt;&gt;"",M2248,TODAY()),FESTIVOS_CO!A:A)&gt;2,
"VENCIDO",
IF(
NETWORKDAYS(L2248,IF(M2248&lt;&gt;"",M2248,TODAY()),FESTIVOS_CO!A:A)=2,
"ALERTA",
"A TIEMPO"
)))</f>
        <v/>
      </c>
      <c r="I2248" s="40"/>
      <c r="J2248" s="36"/>
      <c r="K2248" s="37"/>
      <c r="L2248" s="50"/>
      <c r="M2248" s="37"/>
      <c r="N2248" s="52"/>
      <c r="O2248" s="52"/>
      <c r="P2248" s="36"/>
      <c r="Q2248" s="36"/>
      <c r="R2248" s="40"/>
      <c r="S2248" s="36"/>
      <c r="T2248" s="40"/>
      <c r="U2248" s="40"/>
      <c r="V2248" s="81"/>
      <c r="W2248" s="40"/>
      <c r="X2248" s="40"/>
      <c r="Y2248" s="40"/>
      <c r="Z2248" s="38" t="str">
        <f>IFERROR(VLOOKUP(Y2248,DIRECTORIO!A:B,2,FALSE),"")</f>
        <v/>
      </c>
      <c r="AA2248" s="40"/>
      <c r="AB2248" s="40"/>
      <c r="AC2248" s="40"/>
      <c r="AD2248" s="40"/>
      <c r="AE2248" s="40"/>
      <c r="AF2248" s="40"/>
      <c r="AG2248" s="41" t="s">
        <v>109</v>
      </c>
      <c r="AH2248" s="42"/>
      <c r="AI2248" s="54" t="str">
        <f t="shared" ca="1" si="433"/>
        <v>PENDIENTE NOTIFICACIÓN ELECTRÓNICA</v>
      </c>
      <c r="AJ2248" s="37"/>
      <c r="AK2248" s="37"/>
      <c r="AL2248" s="37"/>
      <c r="AM2248" s="53" t="str">
        <f>IF(AK2248="","",WORKDAY(AK2248,5,FESTIVOS_CO!A:A))</f>
        <v/>
      </c>
      <c r="AN2248" s="37"/>
      <c r="AO2248" s="37"/>
      <c r="AP2248" s="54" t="str">
        <f t="shared" ca="1" si="426"/>
        <v>NO APLICA</v>
      </c>
      <c r="AQ2248" s="36"/>
      <c r="AR2248" s="43"/>
      <c r="AS2248" s="37"/>
      <c r="AT2248" s="36"/>
      <c r="AU2248" s="37"/>
      <c r="AV2248" s="36"/>
      <c r="AW2248" s="36"/>
      <c r="AX2248" s="37"/>
      <c r="AY2248" s="140" t="str">
        <f>IF(AU2248="","",WORKDAY(AU2248,5,FESTIVOS_CO!A:A))</f>
        <v/>
      </c>
      <c r="AZ2248" s="54" t="str">
        <f t="shared" ca="1" si="423"/>
        <v>NO APLICA</v>
      </c>
      <c r="BA2248" s="55" t="str">
        <f>IF(AX2248="","",WORKDAY(AX2248,5,FESTIVOS_CO!A:A))</f>
        <v/>
      </c>
      <c r="BB2248" s="39"/>
      <c r="BC2248" s="40"/>
      <c r="BD2248" s="40"/>
      <c r="BE2248" s="56" t="str">
        <f t="shared" ca="1" si="424"/>
        <v>NO APLICA</v>
      </c>
      <c r="BF2248" s="37"/>
      <c r="BG2248" s="45"/>
      <c r="BH2248" s="37"/>
      <c r="BI2248" s="36"/>
      <c r="BJ2248" s="37"/>
      <c r="BK2248" s="36"/>
      <c r="BL2248" s="36"/>
      <c r="BM2248" s="53" t="str">
        <f>IF(BJ2248="","",WORKDAY(BJ2248,5,FESTIVOS_CO!A:A))</f>
        <v/>
      </c>
      <c r="BN2248" s="57" t="str">
        <f t="shared" ca="1" si="434"/>
        <v>PENDIENTE HACER AVISO</v>
      </c>
      <c r="BO2248" s="54" t="str">
        <f t="shared" ca="1" si="427"/>
        <v>EN TRÁMITE NOTIF. POR AVISO</v>
      </c>
      <c r="BP2248" s="37"/>
      <c r="BQ2248" s="53" t="str">
        <f>IF(BP2248="","",WORKDAY(BP2248,5,FESTIVOS_CO!A:A))</f>
        <v/>
      </c>
      <c r="BR2248" s="37"/>
      <c r="BS2248" s="36"/>
      <c r="BT2248" s="38"/>
      <c r="BU2248" s="58" t="e">
        <f>VLOOKUP(BT2248,Hoja2!$C:$D,2,0)</f>
        <v>#N/A</v>
      </c>
      <c r="BV2248" s="80" t="str">
        <f>IF(
AND(AO2248="",BD2248="",BQ2248=""),
"EN PROCESO NOTIFICACION / COMUNICACION",
IF(
BT2248="",
"NO APLICA",
IF(
BU2248=60,
IF(AO2248&lt;&gt;"",AO2248,IF(BD2248&lt;&gt;"",BD2248,BQ2248))+60,
WORKDAY(
IF(AO2248&lt;&gt;"",AO2248,IF(BD2248&lt;&gt;"",BD2248,BQ2248)),
BU2248,
FESTIVOS_CO!A:A
)
)
))</f>
        <v>EN PROCESO NOTIFICACION / COMUNICACION</v>
      </c>
      <c r="BW2248" s="44"/>
      <c r="BX2248" s="53"/>
      <c r="BY2248" s="45"/>
      <c r="BZ2248" s="37"/>
      <c r="CA2248" s="54" t="str">
        <f t="shared" si="428"/>
        <v>PENDIENTE EJECUTORIA</v>
      </c>
      <c r="CB2248" s="59" t="str">
        <f t="shared" si="425"/>
        <v/>
      </c>
      <c r="CC2248" s="36"/>
      <c r="CD2248" s="40"/>
      <c r="CE2248" s="46"/>
      <c r="CF2248" s="40"/>
      <c r="CG2248" s="40"/>
      <c r="CH2248" s="40"/>
      <c r="CI2248" s="36"/>
      <c r="CJ2248" s="47"/>
      <c r="CK2248" s="40"/>
      <c r="CL2248" s="40"/>
      <c r="CM2248" s="40"/>
      <c r="CN2248" s="40"/>
    </row>
    <row r="2249" spans="1:92" ht="42.75" hidden="1">
      <c r="A2249" s="49" t="str">
        <f t="shared" si="429"/>
        <v>SIN GESTIÓN</v>
      </c>
      <c r="B2249" s="58"/>
      <c r="C2249" s="37"/>
      <c r="D2249" s="37"/>
      <c r="E2249" s="49" t="str">
        <f t="shared" si="430"/>
        <v>PENDIENTE NOTIFICACIÓN</v>
      </c>
      <c r="F2249" s="141" t="str">
        <f t="shared" si="431"/>
        <v>PENDIENTE NOTIFICACIÓN</v>
      </c>
      <c r="G2249" s="49" t="str">
        <f t="shared" si="432"/>
        <v/>
      </c>
      <c r="H2249" s="51" t="str">
        <f ca="1">IF(
L2249="",
"",
IF(
NETWORKDAYS(L2249,IF(M2249&lt;&gt;"",M2249,TODAY()),FESTIVOS_CO!A:A)&gt;2,
"VENCIDO",
IF(
NETWORKDAYS(L2249,IF(M2249&lt;&gt;"",M2249,TODAY()),FESTIVOS_CO!A:A)=2,
"ALERTA",
"A TIEMPO"
)))</f>
        <v/>
      </c>
      <c r="I2249" s="40"/>
      <c r="J2249" s="36"/>
      <c r="K2249" s="37"/>
      <c r="L2249" s="50"/>
      <c r="M2249" s="37"/>
      <c r="N2249" s="52"/>
      <c r="O2249" s="52"/>
      <c r="P2249" s="36"/>
      <c r="Q2249" s="36"/>
      <c r="R2249" s="40"/>
      <c r="S2249" s="36"/>
      <c r="T2249" s="40"/>
      <c r="U2249" s="40"/>
      <c r="V2249" s="81"/>
      <c r="W2249" s="40"/>
      <c r="X2249" s="40"/>
      <c r="Y2249" s="40"/>
      <c r="Z2249" s="38" t="str">
        <f>IFERROR(VLOOKUP(Y2249,DIRECTORIO!A:B,2,FALSE),"")</f>
        <v/>
      </c>
      <c r="AA2249" s="40"/>
      <c r="AB2249" s="40"/>
      <c r="AC2249" s="40"/>
      <c r="AD2249" s="40"/>
      <c r="AE2249" s="40"/>
      <c r="AF2249" s="40"/>
      <c r="AG2249" s="41" t="s">
        <v>109</v>
      </c>
      <c r="AH2249" s="42"/>
      <c r="AI2249" s="54" t="str">
        <f t="shared" ca="1" si="433"/>
        <v>PENDIENTE NOTIFICACIÓN ELECTRÓNICA</v>
      </c>
      <c r="AJ2249" s="37"/>
      <c r="AK2249" s="37"/>
      <c r="AL2249" s="37"/>
      <c r="AM2249" s="53" t="str">
        <f>IF(AK2249="","",WORKDAY(AK2249,5,FESTIVOS_CO!A:A))</f>
        <v/>
      </c>
      <c r="AN2249" s="37"/>
      <c r="AO2249" s="37"/>
      <c r="AP2249" s="54" t="str">
        <f t="shared" ca="1" si="426"/>
        <v>NO APLICA</v>
      </c>
      <c r="AQ2249" s="36"/>
      <c r="AR2249" s="43"/>
      <c r="AS2249" s="37"/>
      <c r="AT2249" s="36"/>
      <c r="AU2249" s="37"/>
      <c r="AV2249" s="36"/>
      <c r="AW2249" s="36"/>
      <c r="AX2249" s="37"/>
      <c r="AY2249" s="140" t="str">
        <f>IF(AU2249="","",WORKDAY(AU2249,5,FESTIVOS_CO!A:A))</f>
        <v/>
      </c>
      <c r="AZ2249" s="54" t="str">
        <f t="shared" ca="1" si="423"/>
        <v>NO APLICA</v>
      </c>
      <c r="BA2249" s="55" t="str">
        <f>IF(AX2249="","",WORKDAY(AX2249,5,FESTIVOS_CO!A:A))</f>
        <v/>
      </c>
      <c r="BB2249" s="39"/>
      <c r="BC2249" s="40"/>
      <c r="BD2249" s="40"/>
      <c r="BE2249" s="56" t="str">
        <f t="shared" ca="1" si="424"/>
        <v>NO APLICA</v>
      </c>
      <c r="BF2249" s="37"/>
      <c r="BG2249" s="45"/>
      <c r="BH2249" s="37"/>
      <c r="BI2249" s="36"/>
      <c r="BJ2249" s="37"/>
      <c r="BK2249" s="36"/>
      <c r="BL2249" s="36"/>
      <c r="BM2249" s="53" t="str">
        <f>IF(BJ2249="","",WORKDAY(BJ2249,5,FESTIVOS_CO!A:A))</f>
        <v/>
      </c>
      <c r="BN2249" s="57" t="str">
        <f t="shared" ca="1" si="434"/>
        <v>PENDIENTE HACER AVISO</v>
      </c>
      <c r="BO2249" s="54" t="str">
        <f t="shared" ca="1" si="427"/>
        <v>EN TRÁMITE NOTIF. POR AVISO</v>
      </c>
      <c r="BP2249" s="37"/>
      <c r="BQ2249" s="53" t="str">
        <f>IF(BP2249="","",WORKDAY(BP2249,5,FESTIVOS_CO!A:A))</f>
        <v/>
      </c>
      <c r="BR2249" s="37"/>
      <c r="BS2249" s="36"/>
      <c r="BT2249" s="38"/>
      <c r="BU2249" s="58" t="e">
        <f>VLOOKUP(BT2249,Hoja2!$C:$D,2,0)</f>
        <v>#N/A</v>
      </c>
      <c r="BV2249" s="80" t="str">
        <f>IF(
AND(AO2249="",BD2249="",BQ2249=""),
"EN PROCESO NOTIFICACION / COMUNICACION",
IF(
BT2249="",
"NO APLICA",
IF(
BU2249=60,
IF(AO2249&lt;&gt;"",AO2249,IF(BD2249&lt;&gt;"",BD2249,BQ2249))+60,
WORKDAY(
IF(AO2249&lt;&gt;"",AO2249,IF(BD2249&lt;&gt;"",BD2249,BQ2249)),
BU2249,
FESTIVOS_CO!A:A
)
)
))</f>
        <v>EN PROCESO NOTIFICACION / COMUNICACION</v>
      </c>
      <c r="BW2249" s="44"/>
      <c r="BX2249" s="53"/>
      <c r="BY2249" s="45"/>
      <c r="BZ2249" s="37"/>
      <c r="CA2249" s="54" t="str">
        <f t="shared" si="428"/>
        <v>PENDIENTE EJECUTORIA</v>
      </c>
      <c r="CB2249" s="59" t="str">
        <f t="shared" si="425"/>
        <v/>
      </c>
      <c r="CC2249" s="36"/>
      <c r="CD2249" s="40"/>
      <c r="CE2249" s="46"/>
      <c r="CF2249" s="40"/>
      <c r="CG2249" s="40"/>
      <c r="CH2249" s="40"/>
      <c r="CI2249" s="36"/>
      <c r="CJ2249" s="47"/>
      <c r="CK2249" s="40"/>
      <c r="CL2249" s="40"/>
      <c r="CM2249" s="40"/>
      <c r="CN2249" s="40"/>
    </row>
    <row r="2250" spans="1:92" ht="42.75" hidden="1">
      <c r="A2250" s="49" t="str">
        <f t="shared" si="429"/>
        <v>SIN GESTIÓN</v>
      </c>
      <c r="B2250" s="58"/>
      <c r="C2250" s="37"/>
      <c r="D2250" s="37"/>
      <c r="E2250" s="49" t="str">
        <f t="shared" si="430"/>
        <v>PENDIENTE NOTIFICACIÓN</v>
      </c>
      <c r="F2250" s="141" t="str">
        <f t="shared" si="431"/>
        <v>PENDIENTE NOTIFICACIÓN</v>
      </c>
      <c r="G2250" s="49" t="str">
        <f t="shared" si="432"/>
        <v/>
      </c>
      <c r="H2250" s="51" t="str">
        <f ca="1">IF(
L2250="",
"",
IF(
NETWORKDAYS(L2250,IF(M2250&lt;&gt;"",M2250,TODAY()),FESTIVOS_CO!A:A)&gt;2,
"VENCIDO",
IF(
NETWORKDAYS(L2250,IF(M2250&lt;&gt;"",M2250,TODAY()),FESTIVOS_CO!A:A)=2,
"ALERTA",
"A TIEMPO"
)))</f>
        <v/>
      </c>
      <c r="I2250" s="40"/>
      <c r="J2250" s="36"/>
      <c r="K2250" s="37"/>
      <c r="L2250" s="50"/>
      <c r="M2250" s="37"/>
      <c r="N2250" s="52"/>
      <c r="O2250" s="52"/>
      <c r="P2250" s="36"/>
      <c r="Q2250" s="36"/>
      <c r="R2250" s="40"/>
      <c r="S2250" s="36"/>
      <c r="T2250" s="40"/>
      <c r="U2250" s="40"/>
      <c r="V2250" s="81"/>
      <c r="W2250" s="40"/>
      <c r="X2250" s="40"/>
      <c r="Y2250" s="40"/>
      <c r="Z2250" s="38" t="str">
        <f>IFERROR(VLOOKUP(Y2250,DIRECTORIO!A:B,2,FALSE),"")</f>
        <v/>
      </c>
      <c r="AA2250" s="40"/>
      <c r="AB2250" s="40"/>
      <c r="AC2250" s="40"/>
      <c r="AD2250" s="40"/>
      <c r="AE2250" s="40"/>
      <c r="AF2250" s="40"/>
      <c r="AG2250" s="41" t="s">
        <v>109</v>
      </c>
      <c r="AH2250" s="42"/>
      <c r="AI2250" s="54" t="str">
        <f t="shared" ca="1" si="433"/>
        <v>PENDIENTE NOTIFICACIÓN ELECTRÓNICA</v>
      </c>
      <c r="AJ2250" s="37"/>
      <c r="AK2250" s="37"/>
      <c r="AL2250" s="37"/>
      <c r="AM2250" s="53" t="str">
        <f>IF(AK2250="","",WORKDAY(AK2250,5,FESTIVOS_CO!A:A))</f>
        <v/>
      </c>
      <c r="AN2250" s="37"/>
      <c r="AO2250" s="37"/>
      <c r="AP2250" s="54" t="str">
        <f t="shared" ca="1" si="426"/>
        <v>NO APLICA</v>
      </c>
      <c r="AQ2250" s="36"/>
      <c r="AR2250" s="43"/>
      <c r="AS2250" s="37"/>
      <c r="AT2250" s="36"/>
      <c r="AU2250" s="37"/>
      <c r="AV2250" s="36"/>
      <c r="AW2250" s="36"/>
      <c r="AX2250" s="37"/>
      <c r="AY2250" s="140" t="str">
        <f>IF(AU2250="","",WORKDAY(AU2250,5,FESTIVOS_CO!A:A))</f>
        <v/>
      </c>
      <c r="AZ2250" s="54" t="str">
        <f t="shared" ref="AZ2250:AZ2313" ca="1" si="435">IF(
AND(BB2250="SI",BC2250&lt;&gt;"",BD2250&lt;&gt;""),
"NOTIFICACIÓN PERSONAL COMPLETA",
IF(
AND(AO2250="",AX2250="",BQ2250="",BC2250&lt;&gt;"",BD2250&lt;&gt;""),
"NOTIFICADO POR CONDUCTA CONCLUYENTE",
IF(AP2250="NO PROCEDE CITACION",
"NO PROCEDE",
IF(AP2250="NO APLICA",
"NO APLICA",
IF(AW2250="NO",
"HACER AVISO",
IF(AQ2250="",
"PENDIENTE GESTIONAR CITACIÓN",
IF(AS2250="",
"PENDIENTE FIRMA",
IF(AR2250="",
"PENDIENTE REVISIÓN",
IF(AT2250="",
"PENDIENTE RADICAR",
"CITACIÓN COMPLETA EN ESPERA PRESENTACION PERSONAL"
)))))))))</f>
        <v>NO APLICA</v>
      </c>
      <c r="BA2250" s="55" t="str">
        <f>IF(AX2250="","",WORKDAY(AX2250,5,FESTIVOS_CO!A:A))</f>
        <v/>
      </c>
      <c r="BB2250" s="39"/>
      <c r="BC2250" s="40"/>
      <c r="BD2250" s="40"/>
      <c r="BE2250" s="56" t="str">
        <f t="shared" ca="1" si="424"/>
        <v>NO APLICA</v>
      </c>
      <c r="BF2250" s="37"/>
      <c r="BG2250" s="45"/>
      <c r="BH2250" s="37"/>
      <c r="BI2250" s="36"/>
      <c r="BJ2250" s="37"/>
      <c r="BK2250" s="36"/>
      <c r="BL2250" s="36"/>
      <c r="BM2250" s="53" t="str">
        <f>IF(BJ2250="","",WORKDAY(BJ2250,5,FESTIVOS_CO!A:A))</f>
        <v/>
      </c>
      <c r="BN2250" s="57" t="str">
        <f t="shared" ca="1" si="434"/>
        <v>PENDIENTE HACER AVISO</v>
      </c>
      <c r="BO2250" s="54" t="str">
        <f t="shared" ca="1" si="427"/>
        <v>EN TRÁMITE NOTIF. POR AVISO</v>
      </c>
      <c r="BP2250" s="37"/>
      <c r="BQ2250" s="53" t="str">
        <f>IF(BP2250="","",WORKDAY(BP2250,5,FESTIVOS_CO!A:A))</f>
        <v/>
      </c>
      <c r="BR2250" s="37"/>
      <c r="BS2250" s="36"/>
      <c r="BT2250" s="38"/>
      <c r="BU2250" s="58" t="e">
        <f>VLOOKUP(BT2250,Hoja2!$C:$D,2,0)</f>
        <v>#N/A</v>
      </c>
      <c r="BV2250" s="80" t="str">
        <f>IF(
AND(AO2250="",BD2250="",BQ2250=""),
"EN PROCESO NOTIFICACION / COMUNICACION",
IF(
BT2250="",
"NO APLICA",
IF(
BU2250=60,
IF(AO2250&lt;&gt;"",AO2250,IF(BD2250&lt;&gt;"",BD2250,BQ2250))+60,
WORKDAY(
IF(AO2250&lt;&gt;"",AO2250,IF(BD2250&lt;&gt;"",BD2250,BQ2250)),
BU2250,
FESTIVOS_CO!A:A
)
)
))</f>
        <v>EN PROCESO NOTIFICACION / COMUNICACION</v>
      </c>
      <c r="BW2250" s="44"/>
      <c r="BX2250" s="53"/>
      <c r="BY2250" s="45"/>
      <c r="BZ2250" s="37"/>
      <c r="CA2250" s="54" t="str">
        <f t="shared" si="428"/>
        <v>PENDIENTE EJECUTORIA</v>
      </c>
      <c r="CB2250" s="59" t="str">
        <f t="shared" si="425"/>
        <v/>
      </c>
      <c r="CC2250" s="36"/>
      <c r="CD2250" s="40"/>
      <c r="CE2250" s="46"/>
      <c r="CF2250" s="40"/>
      <c r="CG2250" s="40"/>
      <c r="CH2250" s="40"/>
      <c r="CI2250" s="36"/>
      <c r="CJ2250" s="47"/>
      <c r="CK2250" s="40"/>
      <c r="CL2250" s="40"/>
      <c r="CM2250" s="40"/>
      <c r="CN2250" s="40"/>
    </row>
    <row r="2251" spans="1:92" ht="42.75" hidden="1">
      <c r="A2251" s="49" t="str">
        <f t="shared" si="429"/>
        <v>SIN GESTIÓN</v>
      </c>
      <c r="B2251" s="58"/>
      <c r="C2251" s="37"/>
      <c r="D2251" s="37"/>
      <c r="E2251" s="49" t="str">
        <f t="shared" si="430"/>
        <v>PENDIENTE NOTIFICACIÓN</v>
      </c>
      <c r="F2251" s="141" t="str">
        <f t="shared" si="431"/>
        <v>PENDIENTE NOTIFICACIÓN</v>
      </c>
      <c r="G2251" s="49" t="str">
        <f t="shared" si="432"/>
        <v/>
      </c>
      <c r="H2251" s="51" t="str">
        <f ca="1">IF(
L2251="",
"",
IF(
NETWORKDAYS(L2251,IF(M2251&lt;&gt;"",M2251,TODAY()),FESTIVOS_CO!A:A)&gt;2,
"VENCIDO",
IF(
NETWORKDAYS(L2251,IF(M2251&lt;&gt;"",M2251,TODAY()),FESTIVOS_CO!A:A)=2,
"ALERTA",
"A TIEMPO"
)))</f>
        <v/>
      </c>
      <c r="I2251" s="40"/>
      <c r="J2251" s="36"/>
      <c r="K2251" s="37"/>
      <c r="L2251" s="50"/>
      <c r="M2251" s="37"/>
      <c r="N2251" s="52"/>
      <c r="O2251" s="52"/>
      <c r="P2251" s="36"/>
      <c r="Q2251" s="36"/>
      <c r="R2251" s="40"/>
      <c r="S2251" s="36"/>
      <c r="T2251" s="40"/>
      <c r="U2251" s="40"/>
      <c r="V2251" s="81"/>
      <c r="W2251" s="40"/>
      <c r="X2251" s="40"/>
      <c r="Y2251" s="40"/>
      <c r="Z2251" s="38" t="str">
        <f>IFERROR(VLOOKUP(Y2251,DIRECTORIO!A:B,2,FALSE),"")</f>
        <v/>
      </c>
      <c r="AA2251" s="40"/>
      <c r="AB2251" s="40"/>
      <c r="AC2251" s="40"/>
      <c r="AD2251" s="40"/>
      <c r="AE2251" s="40"/>
      <c r="AF2251" s="40"/>
      <c r="AG2251" s="41" t="s">
        <v>109</v>
      </c>
      <c r="AH2251" s="42"/>
      <c r="AI2251" s="54" t="str">
        <f t="shared" ca="1" si="433"/>
        <v>PENDIENTE NOTIFICACIÓN ELECTRÓNICA</v>
      </c>
      <c r="AJ2251" s="37"/>
      <c r="AK2251" s="37"/>
      <c r="AL2251" s="37"/>
      <c r="AM2251" s="53" t="str">
        <f>IF(AK2251="","",WORKDAY(AK2251,5,FESTIVOS_CO!A:A))</f>
        <v/>
      </c>
      <c r="AN2251" s="37"/>
      <c r="AO2251" s="37"/>
      <c r="AP2251" s="54" t="str">
        <f t="shared" ca="1" si="426"/>
        <v>NO APLICA</v>
      </c>
      <c r="AQ2251" s="36"/>
      <c r="AR2251" s="43"/>
      <c r="AS2251" s="37"/>
      <c r="AT2251" s="36"/>
      <c r="AU2251" s="37"/>
      <c r="AV2251" s="36"/>
      <c r="AW2251" s="36"/>
      <c r="AX2251" s="37"/>
      <c r="AY2251" s="140" t="str">
        <f>IF(AU2251="","",WORKDAY(AU2251,5,FESTIVOS_CO!A:A))</f>
        <v/>
      </c>
      <c r="AZ2251" s="54" t="str">
        <f t="shared" ca="1" si="435"/>
        <v>NO APLICA</v>
      </c>
      <c r="BA2251" s="55" t="str">
        <f>IF(AX2251="","",WORKDAY(AX2251,5,FESTIVOS_CO!A:A))</f>
        <v/>
      </c>
      <c r="BB2251" s="39"/>
      <c r="BC2251" s="40"/>
      <c r="BD2251" s="40"/>
      <c r="BE2251" s="56" t="str">
        <f t="shared" ca="1" si="424"/>
        <v>NO APLICA</v>
      </c>
      <c r="BF2251" s="37"/>
      <c r="BG2251" s="45"/>
      <c r="BH2251" s="37"/>
      <c r="BI2251" s="36"/>
      <c r="BJ2251" s="37"/>
      <c r="BK2251" s="36"/>
      <c r="BL2251" s="36"/>
      <c r="BM2251" s="53" t="str">
        <f>IF(BJ2251="","",WORKDAY(BJ2251,5,FESTIVOS_CO!A:A))</f>
        <v/>
      </c>
      <c r="BN2251" s="57" t="str">
        <f t="shared" ca="1" si="434"/>
        <v>PENDIENTE HACER AVISO</v>
      </c>
      <c r="BO2251" s="54" t="str">
        <f t="shared" ca="1" si="427"/>
        <v>EN TRÁMITE NOTIF. POR AVISO</v>
      </c>
      <c r="BP2251" s="37"/>
      <c r="BQ2251" s="53" t="str">
        <f>IF(BP2251="","",WORKDAY(BP2251,5,FESTIVOS_CO!A:A))</f>
        <v/>
      </c>
      <c r="BR2251" s="37"/>
      <c r="BS2251" s="36"/>
      <c r="BT2251" s="38"/>
      <c r="BU2251" s="58" t="e">
        <f>VLOOKUP(BT2251,Hoja2!$C:$D,2,0)</f>
        <v>#N/A</v>
      </c>
      <c r="BV2251" s="80" t="str">
        <f>IF(
AND(AO2251="",BD2251="",BQ2251=""),
"EN PROCESO NOTIFICACION / COMUNICACION",
IF(
BT2251="",
"NO APLICA",
IF(
BU2251=60,
IF(AO2251&lt;&gt;"",AO2251,IF(BD2251&lt;&gt;"",BD2251,BQ2251))+60,
WORKDAY(
IF(AO2251&lt;&gt;"",AO2251,IF(BD2251&lt;&gt;"",BD2251,BQ2251)),
BU2251,
FESTIVOS_CO!A:A
)
)
))</f>
        <v>EN PROCESO NOTIFICACION / COMUNICACION</v>
      </c>
      <c r="BW2251" s="44"/>
      <c r="BX2251" s="53"/>
      <c r="BY2251" s="45"/>
      <c r="BZ2251" s="37"/>
      <c r="CA2251" s="54" t="str">
        <f t="shared" si="428"/>
        <v>PENDIENTE EJECUTORIA</v>
      </c>
      <c r="CB2251" s="59" t="str">
        <f t="shared" si="425"/>
        <v/>
      </c>
      <c r="CC2251" s="36"/>
      <c r="CD2251" s="40"/>
      <c r="CE2251" s="46"/>
      <c r="CF2251" s="40"/>
      <c r="CG2251" s="40"/>
      <c r="CH2251" s="40"/>
      <c r="CI2251" s="36"/>
      <c r="CJ2251" s="47"/>
      <c r="CK2251" s="40"/>
      <c r="CL2251" s="40"/>
      <c r="CM2251" s="40"/>
      <c r="CN2251" s="40"/>
    </row>
    <row r="2252" spans="1:92" ht="42.75" hidden="1">
      <c r="A2252" s="49" t="str">
        <f t="shared" si="429"/>
        <v>SIN GESTIÓN</v>
      </c>
      <c r="B2252" s="58"/>
      <c r="C2252" s="37"/>
      <c r="D2252" s="37"/>
      <c r="E2252" s="49" t="str">
        <f t="shared" si="430"/>
        <v>PENDIENTE NOTIFICACIÓN</v>
      </c>
      <c r="F2252" s="141" t="str">
        <f t="shared" si="431"/>
        <v>PENDIENTE NOTIFICACIÓN</v>
      </c>
      <c r="G2252" s="49" t="str">
        <f t="shared" si="432"/>
        <v/>
      </c>
      <c r="H2252" s="51" t="str">
        <f ca="1">IF(
L2252="",
"",
IF(
NETWORKDAYS(L2252,IF(M2252&lt;&gt;"",M2252,TODAY()),FESTIVOS_CO!A:A)&gt;2,
"VENCIDO",
IF(
NETWORKDAYS(L2252,IF(M2252&lt;&gt;"",M2252,TODAY()),FESTIVOS_CO!A:A)=2,
"ALERTA",
"A TIEMPO"
)))</f>
        <v/>
      </c>
      <c r="I2252" s="40"/>
      <c r="J2252" s="36"/>
      <c r="K2252" s="37"/>
      <c r="L2252" s="50"/>
      <c r="M2252" s="37"/>
      <c r="N2252" s="52"/>
      <c r="O2252" s="52"/>
      <c r="P2252" s="36"/>
      <c r="Q2252" s="36"/>
      <c r="R2252" s="40"/>
      <c r="S2252" s="36"/>
      <c r="T2252" s="40"/>
      <c r="U2252" s="40"/>
      <c r="V2252" s="81"/>
      <c r="W2252" s="40"/>
      <c r="X2252" s="40"/>
      <c r="Y2252" s="40"/>
      <c r="Z2252" s="38" t="str">
        <f>IFERROR(VLOOKUP(Y2252,DIRECTORIO!A:B,2,FALSE),"")</f>
        <v/>
      </c>
      <c r="AA2252" s="40"/>
      <c r="AB2252" s="40"/>
      <c r="AC2252" s="40"/>
      <c r="AD2252" s="40"/>
      <c r="AE2252" s="40"/>
      <c r="AF2252" s="40"/>
      <c r="AG2252" s="41" t="s">
        <v>109</v>
      </c>
      <c r="AH2252" s="42"/>
      <c r="AI2252" s="54" t="str">
        <f t="shared" ca="1" si="433"/>
        <v>PENDIENTE NOTIFICACIÓN ELECTRÓNICA</v>
      </c>
      <c r="AJ2252" s="37"/>
      <c r="AK2252" s="37"/>
      <c r="AL2252" s="37"/>
      <c r="AM2252" s="53" t="str">
        <f>IF(AK2252="","",WORKDAY(AK2252,5,FESTIVOS_CO!A:A))</f>
        <v/>
      </c>
      <c r="AN2252" s="37"/>
      <c r="AO2252" s="37"/>
      <c r="AP2252" s="54" t="str">
        <f t="shared" ca="1" si="426"/>
        <v>NO APLICA</v>
      </c>
      <c r="AQ2252" s="36"/>
      <c r="AR2252" s="43"/>
      <c r="AS2252" s="37"/>
      <c r="AT2252" s="36"/>
      <c r="AU2252" s="37"/>
      <c r="AV2252" s="36"/>
      <c r="AW2252" s="36"/>
      <c r="AX2252" s="37"/>
      <c r="AY2252" s="140" t="str">
        <f>IF(AU2252="","",WORKDAY(AU2252,5,FESTIVOS_CO!A:A))</f>
        <v/>
      </c>
      <c r="AZ2252" s="54" t="str">
        <f t="shared" ca="1" si="435"/>
        <v>NO APLICA</v>
      </c>
      <c r="BA2252" s="55" t="str">
        <f>IF(AX2252="","",WORKDAY(AX2252,5,FESTIVOS_CO!A:A))</f>
        <v/>
      </c>
      <c r="BB2252" s="39"/>
      <c r="BC2252" s="40"/>
      <c r="BD2252" s="40"/>
      <c r="BE2252" s="56" t="str">
        <f t="shared" ca="1" si="424"/>
        <v>NO APLICA</v>
      </c>
      <c r="BF2252" s="37"/>
      <c r="BG2252" s="45"/>
      <c r="BH2252" s="37"/>
      <c r="BI2252" s="36"/>
      <c r="BJ2252" s="37"/>
      <c r="BK2252" s="36"/>
      <c r="BL2252" s="36"/>
      <c r="BM2252" s="53" t="str">
        <f>IF(BJ2252="","",WORKDAY(BJ2252,5,FESTIVOS_CO!A:A))</f>
        <v/>
      </c>
      <c r="BN2252" s="57" t="str">
        <f t="shared" ca="1" si="434"/>
        <v>PENDIENTE HACER AVISO</v>
      </c>
      <c r="BO2252" s="54" t="str">
        <f t="shared" ca="1" si="427"/>
        <v>EN TRÁMITE NOTIF. POR AVISO</v>
      </c>
      <c r="BP2252" s="37"/>
      <c r="BQ2252" s="53" t="str">
        <f>IF(BP2252="","",WORKDAY(BP2252,5,FESTIVOS_CO!A:A))</f>
        <v/>
      </c>
      <c r="BR2252" s="37"/>
      <c r="BS2252" s="36"/>
      <c r="BT2252" s="38"/>
      <c r="BU2252" s="58" t="e">
        <f>VLOOKUP(BT2252,Hoja2!$C:$D,2,0)</f>
        <v>#N/A</v>
      </c>
      <c r="BV2252" s="80" t="str">
        <f>IF(
AND(AO2252="",BD2252="",BQ2252=""),
"EN PROCESO NOTIFICACION / COMUNICACION",
IF(
BT2252="",
"NO APLICA",
IF(
BU2252=60,
IF(AO2252&lt;&gt;"",AO2252,IF(BD2252&lt;&gt;"",BD2252,BQ2252))+60,
WORKDAY(
IF(AO2252&lt;&gt;"",AO2252,IF(BD2252&lt;&gt;"",BD2252,BQ2252)),
BU2252,
FESTIVOS_CO!A:A
)
)
))</f>
        <v>EN PROCESO NOTIFICACION / COMUNICACION</v>
      </c>
      <c r="BW2252" s="44"/>
      <c r="BX2252" s="53"/>
      <c r="BY2252" s="45"/>
      <c r="BZ2252" s="37"/>
      <c r="CA2252" s="54" t="str">
        <f t="shared" si="428"/>
        <v>PENDIENTE EJECUTORIA</v>
      </c>
      <c r="CB2252" s="59" t="str">
        <f t="shared" si="425"/>
        <v/>
      </c>
      <c r="CC2252" s="36"/>
      <c r="CD2252" s="40"/>
      <c r="CE2252" s="46"/>
      <c r="CF2252" s="40"/>
      <c r="CG2252" s="40"/>
      <c r="CH2252" s="40"/>
      <c r="CI2252" s="36"/>
      <c r="CJ2252" s="47"/>
      <c r="CK2252" s="40"/>
      <c r="CL2252" s="40"/>
      <c r="CM2252" s="40"/>
      <c r="CN2252" s="40"/>
    </row>
    <row r="2253" spans="1:92" ht="42.75" hidden="1">
      <c r="A2253" s="49" t="str">
        <f t="shared" si="429"/>
        <v>SIN GESTIÓN</v>
      </c>
      <c r="B2253" s="58"/>
      <c r="C2253" s="37"/>
      <c r="D2253" s="37"/>
      <c r="E2253" s="49" t="str">
        <f t="shared" si="430"/>
        <v>PENDIENTE NOTIFICACIÓN</v>
      </c>
      <c r="F2253" s="141" t="str">
        <f t="shared" si="431"/>
        <v>PENDIENTE NOTIFICACIÓN</v>
      </c>
      <c r="G2253" s="49" t="str">
        <f t="shared" si="432"/>
        <v/>
      </c>
      <c r="H2253" s="51" t="str">
        <f ca="1">IF(
L2253="",
"",
IF(
NETWORKDAYS(L2253,IF(M2253&lt;&gt;"",M2253,TODAY()),FESTIVOS_CO!A:A)&gt;2,
"VENCIDO",
IF(
NETWORKDAYS(L2253,IF(M2253&lt;&gt;"",M2253,TODAY()),FESTIVOS_CO!A:A)=2,
"ALERTA",
"A TIEMPO"
)))</f>
        <v/>
      </c>
      <c r="I2253" s="40"/>
      <c r="J2253" s="36"/>
      <c r="K2253" s="37"/>
      <c r="L2253" s="50"/>
      <c r="M2253" s="37"/>
      <c r="N2253" s="52"/>
      <c r="O2253" s="52"/>
      <c r="P2253" s="36"/>
      <c r="Q2253" s="36"/>
      <c r="R2253" s="40"/>
      <c r="S2253" s="36"/>
      <c r="T2253" s="40"/>
      <c r="U2253" s="40"/>
      <c r="V2253" s="81"/>
      <c r="W2253" s="40"/>
      <c r="X2253" s="40"/>
      <c r="Y2253" s="40"/>
      <c r="Z2253" s="38" t="str">
        <f>IFERROR(VLOOKUP(Y2253,DIRECTORIO!A:B,2,FALSE),"")</f>
        <v/>
      </c>
      <c r="AA2253" s="40"/>
      <c r="AB2253" s="40"/>
      <c r="AC2253" s="40"/>
      <c r="AD2253" s="40"/>
      <c r="AE2253" s="40"/>
      <c r="AF2253" s="40"/>
      <c r="AG2253" s="41" t="s">
        <v>109</v>
      </c>
      <c r="AH2253" s="42"/>
      <c r="AI2253" s="54" t="str">
        <f t="shared" ca="1" si="433"/>
        <v>PENDIENTE NOTIFICACIÓN ELECTRÓNICA</v>
      </c>
      <c r="AJ2253" s="37"/>
      <c r="AK2253" s="37"/>
      <c r="AL2253" s="37"/>
      <c r="AM2253" s="53" t="str">
        <f>IF(AK2253="","",WORKDAY(AK2253,5,FESTIVOS_CO!A:A))</f>
        <v/>
      </c>
      <c r="AN2253" s="37"/>
      <c r="AO2253" s="37"/>
      <c r="AP2253" s="54" t="str">
        <f t="shared" ca="1" si="426"/>
        <v>NO APLICA</v>
      </c>
      <c r="AQ2253" s="36"/>
      <c r="AR2253" s="43"/>
      <c r="AS2253" s="37"/>
      <c r="AT2253" s="36"/>
      <c r="AU2253" s="37"/>
      <c r="AV2253" s="36"/>
      <c r="AW2253" s="36"/>
      <c r="AX2253" s="37"/>
      <c r="AY2253" s="140" t="str">
        <f>IF(AU2253="","",WORKDAY(AU2253,5,FESTIVOS_CO!A:A))</f>
        <v/>
      </c>
      <c r="AZ2253" s="54" t="str">
        <f t="shared" ca="1" si="435"/>
        <v>NO APLICA</v>
      </c>
      <c r="BA2253" s="55" t="str">
        <f>IF(AX2253="","",WORKDAY(AX2253,5,FESTIVOS_CO!A:A))</f>
        <v/>
      </c>
      <c r="BB2253" s="39"/>
      <c r="BC2253" s="40"/>
      <c r="BD2253" s="40"/>
      <c r="BE2253" s="56" t="str">
        <f t="shared" ca="1" si="424"/>
        <v>NO APLICA</v>
      </c>
      <c r="BF2253" s="37"/>
      <c r="BG2253" s="45"/>
      <c r="BH2253" s="37"/>
      <c r="BI2253" s="36"/>
      <c r="BJ2253" s="37"/>
      <c r="BK2253" s="36"/>
      <c r="BL2253" s="36"/>
      <c r="BM2253" s="53" t="str">
        <f>IF(BJ2253="","",WORKDAY(BJ2253,5,FESTIVOS_CO!A:A))</f>
        <v/>
      </c>
      <c r="BN2253" s="57" t="str">
        <f t="shared" ca="1" si="434"/>
        <v>PENDIENTE HACER AVISO</v>
      </c>
      <c r="BO2253" s="54" t="str">
        <f t="shared" ca="1" si="427"/>
        <v>EN TRÁMITE NOTIF. POR AVISO</v>
      </c>
      <c r="BP2253" s="37"/>
      <c r="BQ2253" s="53" t="str">
        <f>IF(BP2253="","",WORKDAY(BP2253,5,FESTIVOS_CO!A:A))</f>
        <v/>
      </c>
      <c r="BR2253" s="37"/>
      <c r="BS2253" s="36"/>
      <c r="BT2253" s="38"/>
      <c r="BU2253" s="58" t="e">
        <f>VLOOKUP(BT2253,Hoja2!$C:$D,2,0)</f>
        <v>#N/A</v>
      </c>
      <c r="BV2253" s="80" t="str">
        <f>IF(
AND(AO2253="",BD2253="",BQ2253=""),
"EN PROCESO NOTIFICACION / COMUNICACION",
IF(
BT2253="",
"NO APLICA",
IF(
BU2253=60,
IF(AO2253&lt;&gt;"",AO2253,IF(BD2253&lt;&gt;"",BD2253,BQ2253))+60,
WORKDAY(
IF(AO2253&lt;&gt;"",AO2253,IF(BD2253&lt;&gt;"",BD2253,BQ2253)),
BU2253,
FESTIVOS_CO!A:A
)
)
))</f>
        <v>EN PROCESO NOTIFICACION / COMUNICACION</v>
      </c>
      <c r="BW2253" s="44"/>
      <c r="BX2253" s="53"/>
      <c r="BY2253" s="45"/>
      <c r="BZ2253" s="37"/>
      <c r="CA2253" s="54" t="str">
        <f t="shared" si="428"/>
        <v>PENDIENTE EJECUTORIA</v>
      </c>
      <c r="CB2253" s="59" t="str">
        <f t="shared" si="425"/>
        <v/>
      </c>
      <c r="CC2253" s="36"/>
      <c r="CD2253" s="40"/>
      <c r="CE2253" s="46"/>
      <c r="CF2253" s="40"/>
      <c r="CG2253" s="40"/>
      <c r="CH2253" s="40"/>
      <c r="CI2253" s="36"/>
      <c r="CJ2253" s="47"/>
      <c r="CK2253" s="40"/>
      <c r="CL2253" s="40"/>
      <c r="CM2253" s="40"/>
      <c r="CN2253" s="40"/>
    </row>
    <row r="2254" spans="1:92" ht="42.75" hidden="1">
      <c r="A2254" s="49" t="str">
        <f t="shared" si="429"/>
        <v>SIN GESTIÓN</v>
      </c>
      <c r="B2254" s="58"/>
      <c r="C2254" s="37"/>
      <c r="D2254" s="37"/>
      <c r="E2254" s="49" t="str">
        <f t="shared" si="430"/>
        <v>PENDIENTE NOTIFICACIÓN</v>
      </c>
      <c r="F2254" s="141" t="str">
        <f t="shared" si="431"/>
        <v>PENDIENTE NOTIFICACIÓN</v>
      </c>
      <c r="G2254" s="49" t="str">
        <f t="shared" si="432"/>
        <v/>
      </c>
      <c r="H2254" s="51" t="str">
        <f ca="1">IF(
L2254="",
"",
IF(
NETWORKDAYS(L2254,IF(M2254&lt;&gt;"",M2254,TODAY()),FESTIVOS_CO!A:A)&gt;2,
"VENCIDO",
IF(
NETWORKDAYS(L2254,IF(M2254&lt;&gt;"",M2254,TODAY()),FESTIVOS_CO!A:A)=2,
"ALERTA",
"A TIEMPO"
)))</f>
        <v/>
      </c>
      <c r="I2254" s="40"/>
      <c r="J2254" s="36"/>
      <c r="K2254" s="37"/>
      <c r="L2254" s="50"/>
      <c r="M2254" s="37"/>
      <c r="N2254" s="52"/>
      <c r="O2254" s="52"/>
      <c r="P2254" s="36"/>
      <c r="Q2254" s="36"/>
      <c r="R2254" s="40"/>
      <c r="S2254" s="36"/>
      <c r="T2254" s="40"/>
      <c r="U2254" s="40"/>
      <c r="V2254" s="81"/>
      <c r="W2254" s="40"/>
      <c r="X2254" s="40"/>
      <c r="Y2254" s="40"/>
      <c r="Z2254" s="38" t="str">
        <f>IFERROR(VLOOKUP(Y2254,DIRECTORIO!A:B,2,FALSE),"")</f>
        <v/>
      </c>
      <c r="AA2254" s="40"/>
      <c r="AB2254" s="40"/>
      <c r="AC2254" s="40"/>
      <c r="AD2254" s="40"/>
      <c r="AE2254" s="40"/>
      <c r="AF2254" s="40"/>
      <c r="AG2254" s="41" t="s">
        <v>109</v>
      </c>
      <c r="AH2254" s="42"/>
      <c r="AI2254" s="54" t="str">
        <f t="shared" ca="1" si="433"/>
        <v>PENDIENTE NOTIFICACIÓN ELECTRÓNICA</v>
      </c>
      <c r="AJ2254" s="37"/>
      <c r="AK2254" s="37"/>
      <c r="AL2254" s="37"/>
      <c r="AM2254" s="53" t="str">
        <f>IF(AK2254="","",WORKDAY(AK2254,5,FESTIVOS_CO!A:A))</f>
        <v/>
      </c>
      <c r="AN2254" s="37"/>
      <c r="AO2254" s="37"/>
      <c r="AP2254" s="54" t="str">
        <f t="shared" ca="1" si="426"/>
        <v>NO APLICA</v>
      </c>
      <c r="AQ2254" s="36"/>
      <c r="AR2254" s="43"/>
      <c r="AS2254" s="37"/>
      <c r="AT2254" s="36"/>
      <c r="AU2254" s="37"/>
      <c r="AV2254" s="36"/>
      <c r="AW2254" s="36"/>
      <c r="AX2254" s="37"/>
      <c r="AY2254" s="140" t="str">
        <f>IF(AU2254="","",WORKDAY(AU2254,5,FESTIVOS_CO!A:A))</f>
        <v/>
      </c>
      <c r="AZ2254" s="54" t="str">
        <f t="shared" ca="1" si="435"/>
        <v>NO APLICA</v>
      </c>
      <c r="BA2254" s="55" t="str">
        <f>IF(AX2254="","",WORKDAY(AX2254,5,FESTIVOS_CO!A:A))</f>
        <v/>
      </c>
      <c r="BB2254" s="39"/>
      <c r="BC2254" s="40"/>
      <c r="BD2254" s="40"/>
      <c r="BE2254" s="56" t="str">
        <f t="shared" ca="1" si="424"/>
        <v>NO APLICA</v>
      </c>
      <c r="BF2254" s="37"/>
      <c r="BG2254" s="45"/>
      <c r="BH2254" s="37"/>
      <c r="BI2254" s="36"/>
      <c r="BJ2254" s="37"/>
      <c r="BK2254" s="36"/>
      <c r="BL2254" s="36"/>
      <c r="BM2254" s="53" t="str">
        <f>IF(BJ2254="","",WORKDAY(BJ2254,5,FESTIVOS_CO!A:A))</f>
        <v/>
      </c>
      <c r="BN2254" s="57" t="str">
        <f t="shared" ca="1" si="434"/>
        <v>PENDIENTE HACER AVISO</v>
      </c>
      <c r="BO2254" s="54" t="str">
        <f t="shared" ca="1" si="427"/>
        <v>EN TRÁMITE NOTIF. POR AVISO</v>
      </c>
      <c r="BP2254" s="37"/>
      <c r="BQ2254" s="53" t="str">
        <f>IF(BP2254="","",WORKDAY(BP2254,5,FESTIVOS_CO!A:A))</f>
        <v/>
      </c>
      <c r="BR2254" s="37"/>
      <c r="BS2254" s="36"/>
      <c r="BT2254" s="38"/>
      <c r="BU2254" s="58" t="e">
        <f>VLOOKUP(BT2254,Hoja2!$C:$D,2,0)</f>
        <v>#N/A</v>
      </c>
      <c r="BV2254" s="80" t="str">
        <f>IF(
AND(AO2254="",BD2254="",BQ2254=""),
"EN PROCESO NOTIFICACION / COMUNICACION",
IF(
BT2254="",
"NO APLICA",
IF(
BU2254=60,
IF(AO2254&lt;&gt;"",AO2254,IF(BD2254&lt;&gt;"",BD2254,BQ2254))+60,
WORKDAY(
IF(AO2254&lt;&gt;"",AO2254,IF(BD2254&lt;&gt;"",BD2254,BQ2254)),
BU2254,
FESTIVOS_CO!A:A
)
)
))</f>
        <v>EN PROCESO NOTIFICACION / COMUNICACION</v>
      </c>
      <c r="BW2254" s="44"/>
      <c r="BX2254" s="53"/>
      <c r="BY2254" s="45"/>
      <c r="BZ2254" s="37"/>
      <c r="CA2254" s="54" t="str">
        <f t="shared" si="428"/>
        <v>PENDIENTE EJECUTORIA</v>
      </c>
      <c r="CB2254" s="59" t="str">
        <f t="shared" si="425"/>
        <v/>
      </c>
      <c r="CC2254" s="36"/>
      <c r="CD2254" s="40"/>
      <c r="CE2254" s="46"/>
      <c r="CF2254" s="40"/>
      <c r="CG2254" s="40"/>
      <c r="CH2254" s="40"/>
      <c r="CI2254" s="36"/>
      <c r="CJ2254" s="47"/>
      <c r="CK2254" s="40"/>
      <c r="CL2254" s="40"/>
      <c r="CM2254" s="40"/>
      <c r="CN2254" s="40"/>
    </row>
    <row r="2255" spans="1:92" ht="42.75" hidden="1">
      <c r="A2255" s="49" t="str">
        <f t="shared" si="429"/>
        <v>SIN GESTIÓN</v>
      </c>
      <c r="B2255" s="58"/>
      <c r="C2255" s="37"/>
      <c r="D2255" s="37"/>
      <c r="E2255" s="49" t="str">
        <f t="shared" si="430"/>
        <v>PENDIENTE NOTIFICACIÓN</v>
      </c>
      <c r="F2255" s="141" t="str">
        <f t="shared" si="431"/>
        <v>PENDIENTE NOTIFICACIÓN</v>
      </c>
      <c r="G2255" s="49" t="str">
        <f t="shared" si="432"/>
        <v/>
      </c>
      <c r="H2255" s="51" t="str">
        <f ca="1">IF(
L2255="",
"",
IF(
NETWORKDAYS(L2255,IF(M2255&lt;&gt;"",M2255,TODAY()),FESTIVOS_CO!A:A)&gt;2,
"VENCIDO",
IF(
NETWORKDAYS(L2255,IF(M2255&lt;&gt;"",M2255,TODAY()),FESTIVOS_CO!A:A)=2,
"ALERTA",
"A TIEMPO"
)))</f>
        <v/>
      </c>
      <c r="I2255" s="40"/>
      <c r="J2255" s="36"/>
      <c r="K2255" s="37"/>
      <c r="L2255" s="50"/>
      <c r="M2255" s="37"/>
      <c r="N2255" s="52"/>
      <c r="O2255" s="52"/>
      <c r="P2255" s="36"/>
      <c r="Q2255" s="36"/>
      <c r="R2255" s="40"/>
      <c r="S2255" s="36"/>
      <c r="T2255" s="40"/>
      <c r="U2255" s="40"/>
      <c r="V2255" s="81"/>
      <c r="W2255" s="40"/>
      <c r="X2255" s="40"/>
      <c r="Y2255" s="40"/>
      <c r="Z2255" s="38" t="str">
        <f>IFERROR(VLOOKUP(Y2255,DIRECTORIO!A:B,2,FALSE),"")</f>
        <v/>
      </c>
      <c r="AA2255" s="40"/>
      <c r="AB2255" s="40"/>
      <c r="AC2255" s="40"/>
      <c r="AD2255" s="40"/>
      <c r="AE2255" s="40"/>
      <c r="AF2255" s="40"/>
      <c r="AG2255" s="41" t="s">
        <v>109</v>
      </c>
      <c r="AH2255" s="42"/>
      <c r="AI2255" s="54" t="str">
        <f t="shared" ca="1" si="433"/>
        <v>PENDIENTE NOTIFICACIÓN ELECTRÓNICA</v>
      </c>
      <c r="AJ2255" s="37"/>
      <c r="AK2255" s="37"/>
      <c r="AL2255" s="37"/>
      <c r="AM2255" s="53" t="str">
        <f>IF(AK2255="","",WORKDAY(AK2255,5,FESTIVOS_CO!A:A))</f>
        <v/>
      </c>
      <c r="AN2255" s="37"/>
      <c r="AO2255" s="37"/>
      <c r="AP2255" s="54" t="str">
        <f t="shared" ca="1" si="426"/>
        <v>NO APLICA</v>
      </c>
      <c r="AQ2255" s="36"/>
      <c r="AR2255" s="43"/>
      <c r="AS2255" s="37"/>
      <c r="AT2255" s="36"/>
      <c r="AU2255" s="37"/>
      <c r="AV2255" s="36"/>
      <c r="AW2255" s="36"/>
      <c r="AX2255" s="37"/>
      <c r="AY2255" s="140" t="str">
        <f>IF(AU2255="","",WORKDAY(AU2255,5,FESTIVOS_CO!A:A))</f>
        <v/>
      </c>
      <c r="AZ2255" s="54" t="str">
        <f t="shared" ca="1" si="435"/>
        <v>NO APLICA</v>
      </c>
      <c r="BA2255" s="55" t="str">
        <f>IF(AX2255="","",WORKDAY(AX2255,5,FESTIVOS_CO!A:A))</f>
        <v/>
      </c>
      <c r="BB2255" s="39"/>
      <c r="BC2255" s="40"/>
      <c r="BD2255" s="40"/>
      <c r="BE2255" s="56" t="str">
        <f t="shared" ca="1" si="424"/>
        <v>NO APLICA</v>
      </c>
      <c r="BF2255" s="37"/>
      <c r="BG2255" s="45"/>
      <c r="BH2255" s="37"/>
      <c r="BI2255" s="36"/>
      <c r="BJ2255" s="37"/>
      <c r="BK2255" s="36"/>
      <c r="BL2255" s="36"/>
      <c r="BM2255" s="53" t="str">
        <f>IF(BJ2255="","",WORKDAY(BJ2255,5,FESTIVOS_CO!A:A))</f>
        <v/>
      </c>
      <c r="BN2255" s="57" t="str">
        <f t="shared" ca="1" si="434"/>
        <v>PENDIENTE HACER AVISO</v>
      </c>
      <c r="BO2255" s="54" t="str">
        <f t="shared" ca="1" si="427"/>
        <v>EN TRÁMITE NOTIF. POR AVISO</v>
      </c>
      <c r="BP2255" s="37"/>
      <c r="BQ2255" s="53" t="str">
        <f>IF(BP2255="","",WORKDAY(BP2255,5,FESTIVOS_CO!A:A))</f>
        <v/>
      </c>
      <c r="BR2255" s="37"/>
      <c r="BS2255" s="36"/>
      <c r="BT2255" s="38"/>
      <c r="BU2255" s="58" t="e">
        <f>VLOOKUP(BT2255,Hoja2!$C:$D,2,0)</f>
        <v>#N/A</v>
      </c>
      <c r="BV2255" s="80" t="str">
        <f>IF(
AND(AO2255="",BD2255="",BQ2255=""),
"EN PROCESO NOTIFICACION / COMUNICACION",
IF(
BT2255="",
"NO APLICA",
IF(
BU2255=60,
IF(AO2255&lt;&gt;"",AO2255,IF(BD2255&lt;&gt;"",BD2255,BQ2255))+60,
WORKDAY(
IF(AO2255&lt;&gt;"",AO2255,IF(BD2255&lt;&gt;"",BD2255,BQ2255)),
BU2255,
FESTIVOS_CO!A:A
)
)
))</f>
        <v>EN PROCESO NOTIFICACION / COMUNICACION</v>
      </c>
      <c r="BW2255" s="44"/>
      <c r="BX2255" s="53"/>
      <c r="BY2255" s="45"/>
      <c r="BZ2255" s="37"/>
      <c r="CA2255" s="54" t="str">
        <f t="shared" si="428"/>
        <v>PENDIENTE EJECUTORIA</v>
      </c>
      <c r="CB2255" s="59" t="str">
        <f t="shared" si="425"/>
        <v/>
      </c>
      <c r="CC2255" s="36"/>
      <c r="CD2255" s="40"/>
      <c r="CE2255" s="46"/>
      <c r="CF2255" s="40"/>
      <c r="CG2255" s="40"/>
      <c r="CH2255" s="40"/>
      <c r="CI2255" s="36"/>
      <c r="CJ2255" s="47"/>
      <c r="CK2255" s="40"/>
      <c r="CL2255" s="40"/>
      <c r="CM2255" s="40"/>
      <c r="CN2255" s="40"/>
    </row>
    <row r="2256" spans="1:92" ht="42.75" hidden="1">
      <c r="A2256" s="49" t="str">
        <f t="shared" si="429"/>
        <v>SIN GESTIÓN</v>
      </c>
      <c r="B2256" s="58"/>
      <c r="C2256" s="37"/>
      <c r="D2256" s="37"/>
      <c r="E2256" s="49" t="str">
        <f t="shared" si="430"/>
        <v>PENDIENTE NOTIFICACIÓN</v>
      </c>
      <c r="F2256" s="141" t="str">
        <f t="shared" si="431"/>
        <v>PENDIENTE NOTIFICACIÓN</v>
      </c>
      <c r="G2256" s="49" t="str">
        <f t="shared" si="432"/>
        <v/>
      </c>
      <c r="H2256" s="51" t="str">
        <f ca="1">IF(
L2256="",
"",
IF(
NETWORKDAYS(L2256,IF(M2256&lt;&gt;"",M2256,TODAY()),FESTIVOS_CO!A:A)&gt;2,
"VENCIDO",
IF(
NETWORKDAYS(L2256,IF(M2256&lt;&gt;"",M2256,TODAY()),FESTIVOS_CO!A:A)=2,
"ALERTA",
"A TIEMPO"
)))</f>
        <v/>
      </c>
      <c r="I2256" s="40"/>
      <c r="J2256" s="36"/>
      <c r="K2256" s="37"/>
      <c r="L2256" s="50"/>
      <c r="M2256" s="37"/>
      <c r="N2256" s="52"/>
      <c r="O2256" s="52"/>
      <c r="P2256" s="36"/>
      <c r="Q2256" s="36"/>
      <c r="R2256" s="40"/>
      <c r="S2256" s="36"/>
      <c r="T2256" s="40"/>
      <c r="U2256" s="40"/>
      <c r="V2256" s="81"/>
      <c r="W2256" s="40"/>
      <c r="X2256" s="40"/>
      <c r="Y2256" s="40"/>
      <c r="Z2256" s="38" t="str">
        <f>IFERROR(VLOOKUP(Y2256,DIRECTORIO!A:B,2,FALSE),"")</f>
        <v/>
      </c>
      <c r="AA2256" s="40"/>
      <c r="AB2256" s="40"/>
      <c r="AC2256" s="40"/>
      <c r="AD2256" s="40"/>
      <c r="AE2256" s="40"/>
      <c r="AF2256" s="40"/>
      <c r="AG2256" s="41" t="s">
        <v>109</v>
      </c>
      <c r="AH2256" s="42"/>
      <c r="AI2256" s="54" t="str">
        <f t="shared" ca="1" si="433"/>
        <v>PENDIENTE NOTIFICACIÓN ELECTRÓNICA</v>
      </c>
      <c r="AJ2256" s="37"/>
      <c r="AK2256" s="37"/>
      <c r="AL2256" s="37"/>
      <c r="AM2256" s="53" t="str">
        <f>IF(AK2256="","",WORKDAY(AK2256,5,FESTIVOS_CO!A:A))</f>
        <v/>
      </c>
      <c r="AN2256" s="37"/>
      <c r="AO2256" s="37"/>
      <c r="AP2256" s="54" t="str">
        <f t="shared" ca="1" si="426"/>
        <v>NO APLICA</v>
      </c>
      <c r="AQ2256" s="36"/>
      <c r="AR2256" s="43"/>
      <c r="AS2256" s="37"/>
      <c r="AT2256" s="36"/>
      <c r="AU2256" s="37"/>
      <c r="AV2256" s="36"/>
      <c r="AW2256" s="36"/>
      <c r="AX2256" s="37"/>
      <c r="AY2256" s="140" t="str">
        <f>IF(AU2256="","",WORKDAY(AU2256,5,FESTIVOS_CO!A:A))</f>
        <v/>
      </c>
      <c r="AZ2256" s="54" t="str">
        <f t="shared" ca="1" si="435"/>
        <v>NO APLICA</v>
      </c>
      <c r="BA2256" s="55" t="str">
        <f>IF(AX2256="","",WORKDAY(AX2256,5,FESTIVOS_CO!A:A))</f>
        <v/>
      </c>
      <c r="BB2256" s="39"/>
      <c r="BC2256" s="40"/>
      <c r="BD2256" s="40"/>
      <c r="BE2256" s="56" t="str">
        <f t="shared" ca="1" si="424"/>
        <v>NO APLICA</v>
      </c>
      <c r="BF2256" s="37"/>
      <c r="BG2256" s="45"/>
      <c r="BH2256" s="37"/>
      <c r="BI2256" s="36"/>
      <c r="BJ2256" s="37"/>
      <c r="BK2256" s="36"/>
      <c r="BL2256" s="36"/>
      <c r="BM2256" s="53" t="str">
        <f>IF(BJ2256="","",WORKDAY(BJ2256,5,FESTIVOS_CO!A:A))</f>
        <v/>
      </c>
      <c r="BN2256" s="57" t="str">
        <f t="shared" ca="1" si="434"/>
        <v>PENDIENTE HACER AVISO</v>
      </c>
      <c r="BO2256" s="54" t="str">
        <f t="shared" ca="1" si="427"/>
        <v>EN TRÁMITE NOTIF. POR AVISO</v>
      </c>
      <c r="BP2256" s="37"/>
      <c r="BQ2256" s="53" t="str">
        <f>IF(BP2256="","",WORKDAY(BP2256,5,FESTIVOS_CO!A:A))</f>
        <v/>
      </c>
      <c r="BR2256" s="37"/>
      <c r="BS2256" s="36"/>
      <c r="BT2256" s="38"/>
      <c r="BU2256" s="58" t="e">
        <f>VLOOKUP(BT2256,Hoja2!$C:$D,2,0)</f>
        <v>#N/A</v>
      </c>
      <c r="BV2256" s="80" t="str">
        <f>IF(
AND(AO2256="",BD2256="",BQ2256=""),
"EN PROCESO NOTIFICACION / COMUNICACION",
IF(
BT2256="",
"NO APLICA",
IF(
BU2256=60,
IF(AO2256&lt;&gt;"",AO2256,IF(BD2256&lt;&gt;"",BD2256,BQ2256))+60,
WORKDAY(
IF(AO2256&lt;&gt;"",AO2256,IF(BD2256&lt;&gt;"",BD2256,BQ2256)),
BU2256,
FESTIVOS_CO!A:A
)
)
))</f>
        <v>EN PROCESO NOTIFICACION / COMUNICACION</v>
      </c>
      <c r="BW2256" s="44"/>
      <c r="BX2256" s="53"/>
      <c r="BY2256" s="45"/>
      <c r="BZ2256" s="37"/>
      <c r="CA2256" s="54" t="str">
        <f t="shared" si="428"/>
        <v>PENDIENTE EJECUTORIA</v>
      </c>
      <c r="CB2256" s="59" t="str">
        <f t="shared" si="425"/>
        <v/>
      </c>
      <c r="CC2256" s="36"/>
      <c r="CD2256" s="40"/>
      <c r="CE2256" s="46"/>
      <c r="CF2256" s="40"/>
      <c r="CG2256" s="40"/>
      <c r="CH2256" s="40"/>
      <c r="CI2256" s="36"/>
      <c r="CJ2256" s="47"/>
      <c r="CK2256" s="40"/>
      <c r="CL2256" s="40"/>
      <c r="CM2256" s="40"/>
      <c r="CN2256" s="40"/>
    </row>
    <row r="2257" spans="1:92" ht="42.75" hidden="1">
      <c r="A2257" s="49" t="str">
        <f t="shared" si="429"/>
        <v>SIN GESTIÓN</v>
      </c>
      <c r="B2257" s="58"/>
      <c r="C2257" s="37"/>
      <c r="D2257" s="37"/>
      <c r="E2257" s="49" t="str">
        <f t="shared" si="430"/>
        <v>PENDIENTE NOTIFICACIÓN</v>
      </c>
      <c r="F2257" s="141" t="str">
        <f t="shared" si="431"/>
        <v>PENDIENTE NOTIFICACIÓN</v>
      </c>
      <c r="G2257" s="49" t="str">
        <f t="shared" si="432"/>
        <v/>
      </c>
      <c r="H2257" s="51" t="str">
        <f ca="1">IF(
L2257="",
"",
IF(
NETWORKDAYS(L2257,IF(M2257&lt;&gt;"",M2257,TODAY()),FESTIVOS_CO!A:A)&gt;2,
"VENCIDO",
IF(
NETWORKDAYS(L2257,IF(M2257&lt;&gt;"",M2257,TODAY()),FESTIVOS_CO!A:A)=2,
"ALERTA",
"A TIEMPO"
)))</f>
        <v/>
      </c>
      <c r="I2257" s="40"/>
      <c r="J2257" s="36"/>
      <c r="K2257" s="37"/>
      <c r="L2257" s="50"/>
      <c r="M2257" s="37"/>
      <c r="N2257" s="52"/>
      <c r="O2257" s="52"/>
      <c r="P2257" s="36"/>
      <c r="Q2257" s="36"/>
      <c r="R2257" s="40"/>
      <c r="S2257" s="36"/>
      <c r="T2257" s="40"/>
      <c r="U2257" s="40"/>
      <c r="V2257" s="81"/>
      <c r="W2257" s="40"/>
      <c r="X2257" s="40"/>
      <c r="Y2257" s="40"/>
      <c r="Z2257" s="38" t="str">
        <f>IFERROR(VLOOKUP(Y2257,DIRECTORIO!A:B,2,FALSE),"")</f>
        <v/>
      </c>
      <c r="AA2257" s="40"/>
      <c r="AB2257" s="40"/>
      <c r="AC2257" s="40"/>
      <c r="AD2257" s="40"/>
      <c r="AE2257" s="40"/>
      <c r="AF2257" s="40"/>
      <c r="AG2257" s="41" t="s">
        <v>109</v>
      </c>
      <c r="AH2257" s="42"/>
      <c r="AI2257" s="54" t="str">
        <f t="shared" ca="1" si="433"/>
        <v>PENDIENTE NOTIFICACIÓN ELECTRÓNICA</v>
      </c>
      <c r="AJ2257" s="37"/>
      <c r="AK2257" s="37"/>
      <c r="AL2257" s="37"/>
      <c r="AM2257" s="53" t="str">
        <f>IF(AK2257="","",WORKDAY(AK2257,5,FESTIVOS_CO!A:A))</f>
        <v/>
      </c>
      <c r="AN2257" s="37"/>
      <c r="AO2257" s="37"/>
      <c r="AP2257" s="54" t="str">
        <f t="shared" ca="1" si="426"/>
        <v>NO APLICA</v>
      </c>
      <c r="AQ2257" s="36"/>
      <c r="AR2257" s="43"/>
      <c r="AS2257" s="37"/>
      <c r="AT2257" s="36"/>
      <c r="AU2257" s="37"/>
      <c r="AV2257" s="36"/>
      <c r="AW2257" s="36"/>
      <c r="AX2257" s="37"/>
      <c r="AY2257" s="140" t="str">
        <f>IF(AU2257="","",WORKDAY(AU2257,5,FESTIVOS_CO!A:A))</f>
        <v/>
      </c>
      <c r="AZ2257" s="54" t="str">
        <f t="shared" ca="1" si="435"/>
        <v>NO APLICA</v>
      </c>
      <c r="BA2257" s="55" t="str">
        <f>IF(AX2257="","",WORKDAY(AX2257,5,FESTIVOS_CO!A:A))</f>
        <v/>
      </c>
      <c r="BB2257" s="39"/>
      <c r="BC2257" s="40"/>
      <c r="BD2257" s="40"/>
      <c r="BE2257" s="56" t="str">
        <f t="shared" ca="1" si="424"/>
        <v>NO APLICA</v>
      </c>
      <c r="BF2257" s="37"/>
      <c r="BG2257" s="45"/>
      <c r="BH2257" s="37"/>
      <c r="BI2257" s="36"/>
      <c r="BJ2257" s="37"/>
      <c r="BK2257" s="36"/>
      <c r="BL2257" s="36"/>
      <c r="BM2257" s="53" t="str">
        <f>IF(BJ2257="","",WORKDAY(BJ2257,5,FESTIVOS_CO!A:A))</f>
        <v/>
      </c>
      <c r="BN2257" s="57" t="str">
        <f t="shared" ca="1" si="434"/>
        <v>PENDIENTE HACER AVISO</v>
      </c>
      <c r="BO2257" s="54" t="str">
        <f t="shared" ca="1" si="427"/>
        <v>EN TRÁMITE NOTIF. POR AVISO</v>
      </c>
      <c r="BP2257" s="37"/>
      <c r="BQ2257" s="53" t="str">
        <f>IF(BP2257="","",WORKDAY(BP2257,5,FESTIVOS_CO!A:A))</f>
        <v/>
      </c>
      <c r="BR2257" s="37"/>
      <c r="BS2257" s="36"/>
      <c r="BT2257" s="38"/>
      <c r="BU2257" s="58" t="e">
        <f>VLOOKUP(BT2257,Hoja2!$C:$D,2,0)</f>
        <v>#N/A</v>
      </c>
      <c r="BV2257" s="80" t="str">
        <f>IF(
AND(AO2257="",BD2257="",BQ2257=""),
"EN PROCESO NOTIFICACION / COMUNICACION",
IF(
BT2257="",
"NO APLICA",
IF(
BU2257=60,
IF(AO2257&lt;&gt;"",AO2257,IF(BD2257&lt;&gt;"",BD2257,BQ2257))+60,
WORKDAY(
IF(AO2257&lt;&gt;"",AO2257,IF(BD2257&lt;&gt;"",BD2257,BQ2257)),
BU2257,
FESTIVOS_CO!A:A
)
)
))</f>
        <v>EN PROCESO NOTIFICACION / COMUNICACION</v>
      </c>
      <c r="BW2257" s="44"/>
      <c r="BX2257" s="53"/>
      <c r="BY2257" s="45"/>
      <c r="BZ2257" s="37"/>
      <c r="CA2257" s="54" t="str">
        <f t="shared" si="428"/>
        <v>PENDIENTE EJECUTORIA</v>
      </c>
      <c r="CB2257" s="59" t="str">
        <f t="shared" si="425"/>
        <v/>
      </c>
      <c r="CC2257" s="36"/>
      <c r="CD2257" s="40"/>
      <c r="CE2257" s="46"/>
      <c r="CF2257" s="40"/>
      <c r="CG2257" s="40"/>
      <c r="CH2257" s="40"/>
      <c r="CI2257" s="36"/>
      <c r="CJ2257" s="47"/>
      <c r="CK2257" s="40"/>
      <c r="CL2257" s="40"/>
      <c r="CM2257" s="40"/>
      <c r="CN2257" s="40"/>
    </row>
    <row r="2258" spans="1:92" ht="42.75" hidden="1">
      <c r="A2258" s="49" t="str">
        <f t="shared" si="429"/>
        <v>SIN GESTIÓN</v>
      </c>
      <c r="B2258" s="58"/>
      <c r="C2258" s="37"/>
      <c r="D2258" s="37"/>
      <c r="E2258" s="49" t="str">
        <f t="shared" si="430"/>
        <v>PENDIENTE NOTIFICACIÓN</v>
      </c>
      <c r="F2258" s="141" t="str">
        <f t="shared" si="431"/>
        <v>PENDIENTE NOTIFICACIÓN</v>
      </c>
      <c r="G2258" s="49" t="str">
        <f t="shared" si="432"/>
        <v/>
      </c>
      <c r="H2258" s="51" t="str">
        <f ca="1">IF(
L2258="",
"",
IF(
NETWORKDAYS(L2258,IF(M2258&lt;&gt;"",M2258,TODAY()),FESTIVOS_CO!A:A)&gt;2,
"VENCIDO",
IF(
NETWORKDAYS(L2258,IF(M2258&lt;&gt;"",M2258,TODAY()),FESTIVOS_CO!A:A)=2,
"ALERTA",
"A TIEMPO"
)))</f>
        <v/>
      </c>
      <c r="I2258" s="40"/>
      <c r="J2258" s="36"/>
      <c r="K2258" s="37"/>
      <c r="L2258" s="50"/>
      <c r="M2258" s="37"/>
      <c r="N2258" s="52"/>
      <c r="O2258" s="52"/>
      <c r="P2258" s="36"/>
      <c r="Q2258" s="36"/>
      <c r="R2258" s="40"/>
      <c r="S2258" s="36"/>
      <c r="T2258" s="40"/>
      <c r="U2258" s="40"/>
      <c r="V2258" s="81"/>
      <c r="W2258" s="40"/>
      <c r="X2258" s="40"/>
      <c r="Y2258" s="40"/>
      <c r="Z2258" s="38" t="str">
        <f>IFERROR(VLOOKUP(Y2258,DIRECTORIO!A:B,2,FALSE),"")</f>
        <v/>
      </c>
      <c r="AA2258" s="40"/>
      <c r="AB2258" s="40"/>
      <c r="AC2258" s="40"/>
      <c r="AD2258" s="40"/>
      <c r="AE2258" s="40"/>
      <c r="AF2258" s="40"/>
      <c r="AG2258" s="41" t="s">
        <v>109</v>
      </c>
      <c r="AH2258" s="42"/>
      <c r="AI2258" s="54" t="str">
        <f t="shared" ca="1" si="433"/>
        <v>PENDIENTE NOTIFICACIÓN ELECTRÓNICA</v>
      </c>
      <c r="AJ2258" s="37"/>
      <c r="AK2258" s="37"/>
      <c r="AL2258" s="37"/>
      <c r="AM2258" s="53" t="str">
        <f>IF(AK2258="","",WORKDAY(AK2258,5,FESTIVOS_CO!A:A))</f>
        <v/>
      </c>
      <c r="AN2258" s="37"/>
      <c r="AO2258" s="37"/>
      <c r="AP2258" s="54" t="str">
        <f t="shared" ca="1" si="426"/>
        <v>NO APLICA</v>
      </c>
      <c r="AQ2258" s="36"/>
      <c r="AR2258" s="43"/>
      <c r="AS2258" s="37"/>
      <c r="AT2258" s="36"/>
      <c r="AU2258" s="37"/>
      <c r="AV2258" s="36"/>
      <c r="AW2258" s="36"/>
      <c r="AX2258" s="37"/>
      <c r="AY2258" s="140" t="str">
        <f>IF(AU2258="","",WORKDAY(AU2258,5,FESTIVOS_CO!A:A))</f>
        <v/>
      </c>
      <c r="AZ2258" s="54" t="str">
        <f t="shared" ca="1" si="435"/>
        <v>NO APLICA</v>
      </c>
      <c r="BA2258" s="55" t="str">
        <f>IF(AX2258="","",WORKDAY(AX2258,5,FESTIVOS_CO!A:A))</f>
        <v/>
      </c>
      <c r="BB2258" s="39"/>
      <c r="BC2258" s="40"/>
      <c r="BD2258" s="40"/>
      <c r="BE2258" s="56" t="str">
        <f t="shared" ca="1" si="424"/>
        <v>NO APLICA</v>
      </c>
      <c r="BF2258" s="37"/>
      <c r="BG2258" s="45"/>
      <c r="BH2258" s="37"/>
      <c r="BI2258" s="36"/>
      <c r="BJ2258" s="37"/>
      <c r="BK2258" s="36"/>
      <c r="BL2258" s="36"/>
      <c r="BM2258" s="53" t="str">
        <f>IF(BJ2258="","",WORKDAY(BJ2258,5,FESTIVOS_CO!A:A))</f>
        <v/>
      </c>
      <c r="BN2258" s="57" t="str">
        <f t="shared" ca="1" si="434"/>
        <v>PENDIENTE HACER AVISO</v>
      </c>
      <c r="BO2258" s="54" t="str">
        <f t="shared" ca="1" si="427"/>
        <v>EN TRÁMITE NOTIF. POR AVISO</v>
      </c>
      <c r="BP2258" s="37"/>
      <c r="BQ2258" s="53" t="str">
        <f>IF(BP2258="","",WORKDAY(BP2258,5,FESTIVOS_CO!A:A))</f>
        <v/>
      </c>
      <c r="BR2258" s="37"/>
      <c r="BS2258" s="36"/>
      <c r="BT2258" s="38"/>
      <c r="BU2258" s="58" t="e">
        <f>VLOOKUP(BT2258,Hoja2!$C:$D,2,0)</f>
        <v>#N/A</v>
      </c>
      <c r="BV2258" s="80" t="str">
        <f>IF(
AND(AO2258="",BD2258="",BQ2258=""),
"EN PROCESO NOTIFICACION / COMUNICACION",
IF(
BT2258="",
"NO APLICA",
IF(
BU2258=60,
IF(AO2258&lt;&gt;"",AO2258,IF(BD2258&lt;&gt;"",BD2258,BQ2258))+60,
WORKDAY(
IF(AO2258&lt;&gt;"",AO2258,IF(BD2258&lt;&gt;"",BD2258,BQ2258)),
BU2258,
FESTIVOS_CO!A:A
)
)
))</f>
        <v>EN PROCESO NOTIFICACION / COMUNICACION</v>
      </c>
      <c r="BW2258" s="44"/>
      <c r="BX2258" s="53"/>
      <c r="BY2258" s="45"/>
      <c r="BZ2258" s="37"/>
      <c r="CA2258" s="54" t="str">
        <f t="shared" si="428"/>
        <v>PENDIENTE EJECUTORIA</v>
      </c>
      <c r="CB2258" s="59" t="str">
        <f t="shared" si="425"/>
        <v/>
      </c>
      <c r="CC2258" s="36"/>
      <c r="CD2258" s="40"/>
      <c r="CE2258" s="46"/>
      <c r="CF2258" s="40"/>
      <c r="CG2258" s="40"/>
      <c r="CH2258" s="40"/>
      <c r="CI2258" s="36"/>
      <c r="CJ2258" s="47"/>
      <c r="CK2258" s="40"/>
      <c r="CL2258" s="40"/>
      <c r="CM2258" s="40"/>
      <c r="CN2258" s="40"/>
    </row>
    <row r="2259" spans="1:92" ht="42.75" hidden="1">
      <c r="A2259" s="49" t="str">
        <f t="shared" si="429"/>
        <v>SIN GESTIÓN</v>
      </c>
      <c r="B2259" s="58"/>
      <c r="C2259" s="37"/>
      <c r="D2259" s="37"/>
      <c r="E2259" s="49" t="str">
        <f t="shared" si="430"/>
        <v>PENDIENTE NOTIFICACIÓN</v>
      </c>
      <c r="F2259" s="141" t="str">
        <f t="shared" si="431"/>
        <v>PENDIENTE NOTIFICACIÓN</v>
      </c>
      <c r="G2259" s="49" t="str">
        <f t="shared" si="432"/>
        <v/>
      </c>
      <c r="H2259" s="51" t="str">
        <f ca="1">IF(
L2259="",
"",
IF(
NETWORKDAYS(L2259,IF(M2259&lt;&gt;"",M2259,TODAY()),FESTIVOS_CO!A:A)&gt;2,
"VENCIDO",
IF(
NETWORKDAYS(L2259,IF(M2259&lt;&gt;"",M2259,TODAY()),FESTIVOS_CO!A:A)=2,
"ALERTA",
"A TIEMPO"
)))</f>
        <v/>
      </c>
      <c r="I2259" s="40"/>
      <c r="J2259" s="36"/>
      <c r="K2259" s="37"/>
      <c r="L2259" s="50"/>
      <c r="M2259" s="37"/>
      <c r="N2259" s="52"/>
      <c r="O2259" s="52"/>
      <c r="P2259" s="36"/>
      <c r="Q2259" s="36"/>
      <c r="R2259" s="40"/>
      <c r="S2259" s="36"/>
      <c r="T2259" s="40"/>
      <c r="U2259" s="40"/>
      <c r="V2259" s="81"/>
      <c r="W2259" s="40"/>
      <c r="X2259" s="40"/>
      <c r="Y2259" s="40"/>
      <c r="Z2259" s="38" t="str">
        <f>IFERROR(VLOOKUP(Y2259,DIRECTORIO!A:B,2,FALSE),"")</f>
        <v/>
      </c>
      <c r="AA2259" s="40"/>
      <c r="AB2259" s="40"/>
      <c r="AC2259" s="40"/>
      <c r="AD2259" s="40"/>
      <c r="AE2259" s="40"/>
      <c r="AF2259" s="40"/>
      <c r="AG2259" s="41" t="s">
        <v>109</v>
      </c>
      <c r="AH2259" s="42"/>
      <c r="AI2259" s="54" t="str">
        <f t="shared" ca="1" si="433"/>
        <v>PENDIENTE NOTIFICACIÓN ELECTRÓNICA</v>
      </c>
      <c r="AJ2259" s="37"/>
      <c r="AK2259" s="37"/>
      <c r="AL2259" s="37"/>
      <c r="AM2259" s="53" t="str">
        <f>IF(AK2259="","",WORKDAY(AK2259,5,FESTIVOS_CO!A:A))</f>
        <v/>
      </c>
      <c r="AN2259" s="37"/>
      <c r="AO2259" s="37"/>
      <c r="AP2259" s="54" t="str">
        <f t="shared" ca="1" si="426"/>
        <v>NO APLICA</v>
      </c>
      <c r="AQ2259" s="36"/>
      <c r="AR2259" s="43"/>
      <c r="AS2259" s="37"/>
      <c r="AT2259" s="36"/>
      <c r="AU2259" s="37"/>
      <c r="AV2259" s="36"/>
      <c r="AW2259" s="36"/>
      <c r="AX2259" s="37"/>
      <c r="AY2259" s="140" t="str">
        <f>IF(AU2259="","",WORKDAY(AU2259,5,FESTIVOS_CO!A:A))</f>
        <v/>
      </c>
      <c r="AZ2259" s="54" t="str">
        <f t="shared" ca="1" si="435"/>
        <v>NO APLICA</v>
      </c>
      <c r="BA2259" s="55" t="str">
        <f>IF(AX2259="","",WORKDAY(AX2259,5,FESTIVOS_CO!A:A))</f>
        <v/>
      </c>
      <c r="BB2259" s="39"/>
      <c r="BC2259" s="40"/>
      <c r="BD2259" s="40"/>
      <c r="BE2259" s="56" t="str">
        <f t="shared" ca="1" si="424"/>
        <v>NO APLICA</v>
      </c>
      <c r="BF2259" s="37"/>
      <c r="BG2259" s="45"/>
      <c r="BH2259" s="37"/>
      <c r="BI2259" s="36"/>
      <c r="BJ2259" s="37"/>
      <c r="BK2259" s="36"/>
      <c r="BL2259" s="36"/>
      <c r="BM2259" s="53" t="str">
        <f>IF(BJ2259="","",WORKDAY(BJ2259,5,FESTIVOS_CO!A:A))</f>
        <v/>
      </c>
      <c r="BN2259" s="57" t="str">
        <f t="shared" ca="1" si="434"/>
        <v>PENDIENTE HACER AVISO</v>
      </c>
      <c r="BO2259" s="54" t="str">
        <f t="shared" ca="1" si="427"/>
        <v>EN TRÁMITE NOTIF. POR AVISO</v>
      </c>
      <c r="BP2259" s="37"/>
      <c r="BQ2259" s="53" t="str">
        <f>IF(BP2259="","",WORKDAY(BP2259,5,FESTIVOS_CO!A:A))</f>
        <v/>
      </c>
      <c r="BR2259" s="37"/>
      <c r="BS2259" s="36"/>
      <c r="BT2259" s="38"/>
      <c r="BU2259" s="58" t="e">
        <f>VLOOKUP(BT2259,Hoja2!$C:$D,2,0)</f>
        <v>#N/A</v>
      </c>
      <c r="BV2259" s="80" t="str">
        <f>IF(
AND(AO2259="",BD2259="",BQ2259=""),
"EN PROCESO NOTIFICACION / COMUNICACION",
IF(
BT2259="",
"NO APLICA",
IF(
BU2259=60,
IF(AO2259&lt;&gt;"",AO2259,IF(BD2259&lt;&gt;"",BD2259,BQ2259))+60,
WORKDAY(
IF(AO2259&lt;&gt;"",AO2259,IF(BD2259&lt;&gt;"",BD2259,BQ2259)),
BU2259,
FESTIVOS_CO!A:A
)
)
))</f>
        <v>EN PROCESO NOTIFICACION / COMUNICACION</v>
      </c>
      <c r="BW2259" s="44"/>
      <c r="BX2259" s="53"/>
      <c r="BY2259" s="45"/>
      <c r="BZ2259" s="37"/>
      <c r="CA2259" s="54" t="str">
        <f t="shared" si="428"/>
        <v>PENDIENTE EJECUTORIA</v>
      </c>
      <c r="CB2259" s="59" t="str">
        <f t="shared" si="425"/>
        <v/>
      </c>
      <c r="CC2259" s="36"/>
      <c r="CD2259" s="40"/>
      <c r="CE2259" s="46"/>
      <c r="CF2259" s="40"/>
      <c r="CG2259" s="40"/>
      <c r="CH2259" s="40"/>
      <c r="CI2259" s="36"/>
      <c r="CJ2259" s="47"/>
      <c r="CK2259" s="40"/>
      <c r="CL2259" s="40"/>
      <c r="CM2259" s="40"/>
      <c r="CN2259" s="40"/>
    </row>
    <row r="2260" spans="1:92" ht="42.75" hidden="1">
      <c r="A2260" s="49" t="str">
        <f t="shared" si="429"/>
        <v>SIN GESTIÓN</v>
      </c>
      <c r="B2260" s="58"/>
      <c r="C2260" s="37"/>
      <c r="D2260" s="37"/>
      <c r="E2260" s="49" t="str">
        <f t="shared" si="430"/>
        <v>PENDIENTE NOTIFICACIÓN</v>
      </c>
      <c r="F2260" s="141" t="str">
        <f t="shared" si="431"/>
        <v>PENDIENTE NOTIFICACIÓN</v>
      </c>
      <c r="G2260" s="49" t="str">
        <f t="shared" si="432"/>
        <v/>
      </c>
      <c r="H2260" s="51" t="str">
        <f ca="1">IF(
L2260="",
"",
IF(
NETWORKDAYS(L2260,IF(M2260&lt;&gt;"",M2260,TODAY()),FESTIVOS_CO!A:A)&gt;2,
"VENCIDO",
IF(
NETWORKDAYS(L2260,IF(M2260&lt;&gt;"",M2260,TODAY()),FESTIVOS_CO!A:A)=2,
"ALERTA",
"A TIEMPO"
)))</f>
        <v/>
      </c>
      <c r="I2260" s="40"/>
      <c r="J2260" s="36"/>
      <c r="K2260" s="37"/>
      <c r="L2260" s="50"/>
      <c r="M2260" s="37"/>
      <c r="N2260" s="52"/>
      <c r="O2260" s="52"/>
      <c r="P2260" s="36"/>
      <c r="Q2260" s="36"/>
      <c r="R2260" s="40"/>
      <c r="S2260" s="36"/>
      <c r="T2260" s="40"/>
      <c r="U2260" s="40"/>
      <c r="V2260" s="81"/>
      <c r="W2260" s="40"/>
      <c r="X2260" s="40"/>
      <c r="Y2260" s="40"/>
      <c r="Z2260" s="38" t="str">
        <f>IFERROR(VLOOKUP(Y2260,DIRECTORIO!A:B,2,FALSE),"")</f>
        <v/>
      </c>
      <c r="AA2260" s="40"/>
      <c r="AB2260" s="40"/>
      <c r="AC2260" s="40"/>
      <c r="AD2260" s="40"/>
      <c r="AE2260" s="40"/>
      <c r="AF2260" s="40"/>
      <c r="AG2260" s="41" t="s">
        <v>109</v>
      </c>
      <c r="AH2260" s="42"/>
      <c r="AI2260" s="54" t="str">
        <f t="shared" ca="1" si="433"/>
        <v>PENDIENTE NOTIFICACIÓN ELECTRÓNICA</v>
      </c>
      <c r="AJ2260" s="37"/>
      <c r="AK2260" s="37"/>
      <c r="AL2260" s="37"/>
      <c r="AM2260" s="53" t="str">
        <f>IF(AK2260="","",WORKDAY(AK2260,5,FESTIVOS_CO!A:A))</f>
        <v/>
      </c>
      <c r="AN2260" s="37"/>
      <c r="AO2260" s="37"/>
      <c r="AP2260" s="54" t="str">
        <f t="shared" ca="1" si="426"/>
        <v>NO APLICA</v>
      </c>
      <c r="AQ2260" s="36"/>
      <c r="AR2260" s="43"/>
      <c r="AS2260" s="37"/>
      <c r="AT2260" s="36"/>
      <c r="AU2260" s="37"/>
      <c r="AV2260" s="36"/>
      <c r="AW2260" s="36"/>
      <c r="AX2260" s="37"/>
      <c r="AY2260" s="140" t="str">
        <f>IF(AU2260="","",WORKDAY(AU2260,5,FESTIVOS_CO!A:A))</f>
        <v/>
      </c>
      <c r="AZ2260" s="54" t="str">
        <f t="shared" ca="1" si="435"/>
        <v>NO APLICA</v>
      </c>
      <c r="BA2260" s="55" t="str">
        <f>IF(AX2260="","",WORKDAY(AX2260,5,FESTIVOS_CO!A:A))</f>
        <v/>
      </c>
      <c r="BB2260" s="39"/>
      <c r="BC2260" s="40"/>
      <c r="BD2260" s="40"/>
      <c r="BE2260" s="56" t="str">
        <f t="shared" ca="1" si="424"/>
        <v>NO APLICA</v>
      </c>
      <c r="BF2260" s="37"/>
      <c r="BG2260" s="45"/>
      <c r="BH2260" s="37"/>
      <c r="BI2260" s="36"/>
      <c r="BJ2260" s="37"/>
      <c r="BK2260" s="36"/>
      <c r="BL2260" s="36"/>
      <c r="BM2260" s="53" t="str">
        <f>IF(BJ2260="","",WORKDAY(BJ2260,5,FESTIVOS_CO!A:A))</f>
        <v/>
      </c>
      <c r="BN2260" s="57" t="str">
        <f t="shared" ca="1" si="434"/>
        <v>PENDIENTE HACER AVISO</v>
      </c>
      <c r="BO2260" s="54" t="str">
        <f t="shared" ca="1" si="427"/>
        <v>EN TRÁMITE NOTIF. POR AVISO</v>
      </c>
      <c r="BP2260" s="37"/>
      <c r="BQ2260" s="53" t="str">
        <f>IF(BP2260="","",WORKDAY(BP2260,5,FESTIVOS_CO!A:A))</f>
        <v/>
      </c>
      <c r="BR2260" s="37"/>
      <c r="BS2260" s="36"/>
      <c r="BT2260" s="38"/>
      <c r="BU2260" s="58" t="e">
        <f>VLOOKUP(BT2260,Hoja2!$C:$D,2,0)</f>
        <v>#N/A</v>
      </c>
      <c r="BV2260" s="80" t="str">
        <f>IF(
AND(AO2260="",BD2260="",BQ2260=""),
"EN PROCESO NOTIFICACION / COMUNICACION",
IF(
BT2260="",
"NO APLICA",
IF(
BU2260=60,
IF(AO2260&lt;&gt;"",AO2260,IF(BD2260&lt;&gt;"",BD2260,BQ2260))+60,
WORKDAY(
IF(AO2260&lt;&gt;"",AO2260,IF(BD2260&lt;&gt;"",BD2260,BQ2260)),
BU2260,
FESTIVOS_CO!A:A
)
)
))</f>
        <v>EN PROCESO NOTIFICACION / COMUNICACION</v>
      </c>
      <c r="BW2260" s="44"/>
      <c r="BX2260" s="53"/>
      <c r="BY2260" s="45"/>
      <c r="BZ2260" s="37"/>
      <c r="CA2260" s="54" t="str">
        <f t="shared" si="428"/>
        <v>PENDIENTE EJECUTORIA</v>
      </c>
      <c r="CB2260" s="59" t="str">
        <f t="shared" si="425"/>
        <v/>
      </c>
      <c r="CC2260" s="36"/>
      <c r="CD2260" s="40"/>
      <c r="CE2260" s="46"/>
      <c r="CF2260" s="40"/>
      <c r="CG2260" s="40"/>
      <c r="CH2260" s="40"/>
      <c r="CI2260" s="36"/>
      <c r="CJ2260" s="47"/>
      <c r="CK2260" s="40"/>
      <c r="CL2260" s="40"/>
      <c r="CM2260" s="40"/>
      <c r="CN2260" s="40"/>
    </row>
    <row r="2261" spans="1:92" ht="42.75" hidden="1">
      <c r="A2261" s="49" t="str">
        <f t="shared" si="429"/>
        <v>SIN GESTIÓN</v>
      </c>
      <c r="B2261" s="58"/>
      <c r="C2261" s="37"/>
      <c r="D2261" s="37"/>
      <c r="E2261" s="49" t="str">
        <f t="shared" si="430"/>
        <v>PENDIENTE NOTIFICACIÓN</v>
      </c>
      <c r="F2261" s="141" t="str">
        <f t="shared" si="431"/>
        <v>PENDIENTE NOTIFICACIÓN</v>
      </c>
      <c r="G2261" s="49" t="str">
        <f t="shared" si="432"/>
        <v/>
      </c>
      <c r="H2261" s="51" t="str">
        <f ca="1">IF(
L2261="",
"",
IF(
NETWORKDAYS(L2261,IF(M2261&lt;&gt;"",M2261,TODAY()),FESTIVOS_CO!A:A)&gt;2,
"VENCIDO",
IF(
NETWORKDAYS(L2261,IF(M2261&lt;&gt;"",M2261,TODAY()),FESTIVOS_CO!A:A)=2,
"ALERTA",
"A TIEMPO"
)))</f>
        <v/>
      </c>
      <c r="I2261" s="40"/>
      <c r="J2261" s="36"/>
      <c r="K2261" s="37"/>
      <c r="L2261" s="50"/>
      <c r="M2261" s="37"/>
      <c r="N2261" s="52"/>
      <c r="O2261" s="52"/>
      <c r="P2261" s="36"/>
      <c r="Q2261" s="36"/>
      <c r="R2261" s="40"/>
      <c r="S2261" s="36"/>
      <c r="T2261" s="40"/>
      <c r="U2261" s="40"/>
      <c r="V2261" s="81"/>
      <c r="W2261" s="40"/>
      <c r="X2261" s="40"/>
      <c r="Y2261" s="40"/>
      <c r="Z2261" s="38" t="str">
        <f>IFERROR(VLOOKUP(Y2261,DIRECTORIO!A:B,2,FALSE),"")</f>
        <v/>
      </c>
      <c r="AA2261" s="40"/>
      <c r="AB2261" s="40"/>
      <c r="AC2261" s="40"/>
      <c r="AD2261" s="40"/>
      <c r="AE2261" s="40"/>
      <c r="AF2261" s="40"/>
      <c r="AG2261" s="41" t="s">
        <v>109</v>
      </c>
      <c r="AH2261" s="42"/>
      <c r="AI2261" s="54" t="str">
        <f t="shared" ca="1" si="433"/>
        <v>PENDIENTE NOTIFICACIÓN ELECTRÓNICA</v>
      </c>
      <c r="AJ2261" s="37"/>
      <c r="AK2261" s="37"/>
      <c r="AL2261" s="37"/>
      <c r="AM2261" s="53" t="str">
        <f>IF(AK2261="","",WORKDAY(AK2261,5,FESTIVOS_CO!A:A))</f>
        <v/>
      </c>
      <c r="AN2261" s="37"/>
      <c r="AO2261" s="37"/>
      <c r="AP2261" s="54" t="str">
        <f t="shared" ca="1" si="426"/>
        <v>NO APLICA</v>
      </c>
      <c r="AQ2261" s="36"/>
      <c r="AR2261" s="43"/>
      <c r="AS2261" s="37"/>
      <c r="AT2261" s="36"/>
      <c r="AU2261" s="37"/>
      <c r="AV2261" s="36"/>
      <c r="AW2261" s="36"/>
      <c r="AX2261" s="37"/>
      <c r="AY2261" s="140" t="str">
        <f>IF(AU2261="","",WORKDAY(AU2261,5,FESTIVOS_CO!A:A))</f>
        <v/>
      </c>
      <c r="AZ2261" s="54" t="str">
        <f t="shared" ca="1" si="435"/>
        <v>NO APLICA</v>
      </c>
      <c r="BA2261" s="55" t="str">
        <f>IF(AX2261="","",WORKDAY(AX2261,5,FESTIVOS_CO!A:A))</f>
        <v/>
      </c>
      <c r="BB2261" s="39"/>
      <c r="BC2261" s="40"/>
      <c r="BD2261" s="40"/>
      <c r="BE2261" s="56" t="str">
        <f t="shared" ca="1" si="424"/>
        <v>NO APLICA</v>
      </c>
      <c r="BF2261" s="37"/>
      <c r="BG2261" s="45"/>
      <c r="BH2261" s="37"/>
      <c r="BI2261" s="36"/>
      <c r="BJ2261" s="37"/>
      <c r="BK2261" s="36"/>
      <c r="BL2261" s="36"/>
      <c r="BM2261" s="53" t="str">
        <f>IF(BJ2261="","",WORKDAY(BJ2261,5,FESTIVOS_CO!A:A))</f>
        <v/>
      </c>
      <c r="BN2261" s="57" t="str">
        <f t="shared" ca="1" si="434"/>
        <v>PENDIENTE HACER AVISO</v>
      </c>
      <c r="BO2261" s="54" t="str">
        <f t="shared" ca="1" si="427"/>
        <v>EN TRÁMITE NOTIF. POR AVISO</v>
      </c>
      <c r="BP2261" s="37"/>
      <c r="BQ2261" s="53" t="str">
        <f>IF(BP2261="","",WORKDAY(BP2261,5,FESTIVOS_CO!A:A))</f>
        <v/>
      </c>
      <c r="BR2261" s="37"/>
      <c r="BS2261" s="36"/>
      <c r="BT2261" s="38"/>
      <c r="BU2261" s="58" t="e">
        <f>VLOOKUP(BT2261,Hoja2!$C:$D,2,0)</f>
        <v>#N/A</v>
      </c>
      <c r="BV2261" s="80" t="str">
        <f>IF(
AND(AO2261="",BD2261="",BQ2261=""),
"EN PROCESO NOTIFICACION / COMUNICACION",
IF(
BT2261="",
"NO APLICA",
IF(
BU2261=60,
IF(AO2261&lt;&gt;"",AO2261,IF(BD2261&lt;&gt;"",BD2261,BQ2261))+60,
WORKDAY(
IF(AO2261&lt;&gt;"",AO2261,IF(BD2261&lt;&gt;"",BD2261,BQ2261)),
BU2261,
FESTIVOS_CO!A:A
)
)
))</f>
        <v>EN PROCESO NOTIFICACION / COMUNICACION</v>
      </c>
      <c r="BW2261" s="44"/>
      <c r="BX2261" s="53"/>
      <c r="BY2261" s="45"/>
      <c r="BZ2261" s="37"/>
      <c r="CA2261" s="54" t="str">
        <f t="shared" si="428"/>
        <v>PENDIENTE EJECUTORIA</v>
      </c>
      <c r="CB2261" s="59" t="str">
        <f t="shared" si="425"/>
        <v/>
      </c>
      <c r="CC2261" s="36"/>
      <c r="CD2261" s="40"/>
      <c r="CE2261" s="46"/>
      <c r="CF2261" s="40"/>
      <c r="CG2261" s="40"/>
      <c r="CH2261" s="40"/>
      <c r="CI2261" s="36"/>
      <c r="CJ2261" s="47"/>
      <c r="CK2261" s="40"/>
      <c r="CL2261" s="40"/>
      <c r="CM2261" s="40"/>
      <c r="CN2261" s="40"/>
    </row>
    <row r="2262" spans="1:92" ht="42.75" hidden="1">
      <c r="A2262" s="49" t="str">
        <f t="shared" si="429"/>
        <v>SIN GESTIÓN</v>
      </c>
      <c r="B2262" s="58"/>
      <c r="C2262" s="37"/>
      <c r="D2262" s="37"/>
      <c r="E2262" s="49" t="str">
        <f t="shared" si="430"/>
        <v>PENDIENTE NOTIFICACIÓN</v>
      </c>
      <c r="F2262" s="141" t="str">
        <f t="shared" si="431"/>
        <v>PENDIENTE NOTIFICACIÓN</v>
      </c>
      <c r="G2262" s="49" t="str">
        <f t="shared" si="432"/>
        <v/>
      </c>
      <c r="H2262" s="51" t="str">
        <f ca="1">IF(
L2262="",
"",
IF(
NETWORKDAYS(L2262,IF(M2262&lt;&gt;"",M2262,TODAY()),FESTIVOS_CO!A:A)&gt;2,
"VENCIDO",
IF(
NETWORKDAYS(L2262,IF(M2262&lt;&gt;"",M2262,TODAY()),FESTIVOS_CO!A:A)=2,
"ALERTA",
"A TIEMPO"
)))</f>
        <v/>
      </c>
      <c r="I2262" s="40"/>
      <c r="J2262" s="36"/>
      <c r="K2262" s="37"/>
      <c r="L2262" s="50"/>
      <c r="M2262" s="37"/>
      <c r="N2262" s="52"/>
      <c r="O2262" s="52"/>
      <c r="P2262" s="36"/>
      <c r="Q2262" s="36"/>
      <c r="R2262" s="40"/>
      <c r="S2262" s="36"/>
      <c r="T2262" s="40"/>
      <c r="U2262" s="40"/>
      <c r="V2262" s="81"/>
      <c r="W2262" s="40"/>
      <c r="X2262" s="40"/>
      <c r="Y2262" s="40"/>
      <c r="Z2262" s="38" t="str">
        <f>IFERROR(VLOOKUP(Y2262,DIRECTORIO!A:B,2,FALSE),"")</f>
        <v/>
      </c>
      <c r="AA2262" s="40"/>
      <c r="AB2262" s="40"/>
      <c r="AC2262" s="40"/>
      <c r="AD2262" s="40"/>
      <c r="AE2262" s="40"/>
      <c r="AF2262" s="40"/>
      <c r="AG2262" s="41" t="s">
        <v>109</v>
      </c>
      <c r="AH2262" s="42"/>
      <c r="AI2262" s="54" t="str">
        <f t="shared" ca="1" si="433"/>
        <v>PENDIENTE NOTIFICACIÓN ELECTRÓNICA</v>
      </c>
      <c r="AJ2262" s="37"/>
      <c r="AK2262" s="37"/>
      <c r="AL2262" s="37"/>
      <c r="AM2262" s="53" t="str">
        <f>IF(AK2262="","",WORKDAY(AK2262,5,FESTIVOS_CO!A:A))</f>
        <v/>
      </c>
      <c r="AN2262" s="37"/>
      <c r="AO2262" s="37"/>
      <c r="AP2262" s="54" t="str">
        <f t="shared" ca="1" si="426"/>
        <v>NO APLICA</v>
      </c>
      <c r="AQ2262" s="36"/>
      <c r="AR2262" s="43"/>
      <c r="AS2262" s="37"/>
      <c r="AT2262" s="36"/>
      <c r="AU2262" s="37"/>
      <c r="AV2262" s="36"/>
      <c r="AW2262" s="36"/>
      <c r="AX2262" s="37"/>
      <c r="AY2262" s="140" t="str">
        <f>IF(AU2262="","",WORKDAY(AU2262,5,FESTIVOS_CO!A:A))</f>
        <v/>
      </c>
      <c r="AZ2262" s="54" t="str">
        <f t="shared" ca="1" si="435"/>
        <v>NO APLICA</v>
      </c>
      <c r="BA2262" s="55" t="str">
        <f>IF(AX2262="","",WORKDAY(AX2262,5,FESTIVOS_CO!A:A))</f>
        <v/>
      </c>
      <c r="BB2262" s="39"/>
      <c r="BC2262" s="40"/>
      <c r="BD2262" s="40"/>
      <c r="BE2262" s="56" t="str">
        <f t="shared" ca="1" si="424"/>
        <v>NO APLICA</v>
      </c>
      <c r="BF2262" s="37"/>
      <c r="BG2262" s="45"/>
      <c r="BH2262" s="37"/>
      <c r="BI2262" s="36"/>
      <c r="BJ2262" s="37"/>
      <c r="BK2262" s="36"/>
      <c r="BL2262" s="36"/>
      <c r="BM2262" s="53" t="str">
        <f>IF(BJ2262="","",WORKDAY(BJ2262,5,FESTIVOS_CO!A:A))</f>
        <v/>
      </c>
      <c r="BN2262" s="57" t="str">
        <f t="shared" ca="1" si="434"/>
        <v>PENDIENTE HACER AVISO</v>
      </c>
      <c r="BO2262" s="54" t="str">
        <f t="shared" ca="1" si="427"/>
        <v>EN TRÁMITE NOTIF. POR AVISO</v>
      </c>
      <c r="BP2262" s="37"/>
      <c r="BQ2262" s="53" t="str">
        <f>IF(BP2262="","",WORKDAY(BP2262,5,FESTIVOS_CO!A:A))</f>
        <v/>
      </c>
      <c r="BR2262" s="37"/>
      <c r="BS2262" s="36"/>
      <c r="BT2262" s="38"/>
      <c r="BU2262" s="58" t="e">
        <f>VLOOKUP(BT2262,Hoja2!$C:$D,2,0)</f>
        <v>#N/A</v>
      </c>
      <c r="BV2262" s="80" t="str">
        <f>IF(
AND(AO2262="",BD2262="",BQ2262=""),
"EN PROCESO NOTIFICACION / COMUNICACION",
IF(
BT2262="",
"NO APLICA",
IF(
BU2262=60,
IF(AO2262&lt;&gt;"",AO2262,IF(BD2262&lt;&gt;"",BD2262,BQ2262))+60,
WORKDAY(
IF(AO2262&lt;&gt;"",AO2262,IF(BD2262&lt;&gt;"",BD2262,BQ2262)),
BU2262,
FESTIVOS_CO!A:A
)
)
))</f>
        <v>EN PROCESO NOTIFICACION / COMUNICACION</v>
      </c>
      <c r="BW2262" s="44"/>
      <c r="BX2262" s="53"/>
      <c r="BY2262" s="45"/>
      <c r="BZ2262" s="37"/>
      <c r="CA2262" s="54" t="str">
        <f t="shared" si="428"/>
        <v>PENDIENTE EJECUTORIA</v>
      </c>
      <c r="CB2262" s="59" t="str">
        <f t="shared" si="425"/>
        <v/>
      </c>
      <c r="CC2262" s="36"/>
      <c r="CD2262" s="40"/>
      <c r="CE2262" s="46"/>
      <c r="CF2262" s="40"/>
      <c r="CG2262" s="40"/>
      <c r="CH2262" s="40"/>
      <c r="CI2262" s="36"/>
      <c r="CJ2262" s="47"/>
      <c r="CK2262" s="40"/>
      <c r="CL2262" s="40"/>
      <c r="CM2262" s="40"/>
      <c r="CN2262" s="40"/>
    </row>
    <row r="2263" spans="1:92" ht="42.75" hidden="1">
      <c r="A2263" s="49" t="str">
        <f t="shared" si="429"/>
        <v>SIN GESTIÓN</v>
      </c>
      <c r="B2263" s="58"/>
      <c r="C2263" s="37"/>
      <c r="D2263" s="37"/>
      <c r="E2263" s="49" t="str">
        <f t="shared" si="430"/>
        <v>PENDIENTE NOTIFICACIÓN</v>
      </c>
      <c r="F2263" s="141" t="str">
        <f t="shared" si="431"/>
        <v>PENDIENTE NOTIFICACIÓN</v>
      </c>
      <c r="G2263" s="49" t="str">
        <f t="shared" si="432"/>
        <v/>
      </c>
      <c r="H2263" s="51" t="str">
        <f ca="1">IF(
L2263="",
"",
IF(
NETWORKDAYS(L2263,IF(M2263&lt;&gt;"",M2263,TODAY()),FESTIVOS_CO!A:A)&gt;2,
"VENCIDO",
IF(
NETWORKDAYS(L2263,IF(M2263&lt;&gt;"",M2263,TODAY()),FESTIVOS_CO!A:A)=2,
"ALERTA",
"A TIEMPO"
)))</f>
        <v/>
      </c>
      <c r="I2263" s="40"/>
      <c r="J2263" s="36"/>
      <c r="K2263" s="37"/>
      <c r="L2263" s="50"/>
      <c r="M2263" s="37"/>
      <c r="N2263" s="52"/>
      <c r="O2263" s="52"/>
      <c r="P2263" s="36"/>
      <c r="Q2263" s="36"/>
      <c r="R2263" s="40"/>
      <c r="S2263" s="36"/>
      <c r="T2263" s="40"/>
      <c r="U2263" s="40"/>
      <c r="V2263" s="81"/>
      <c r="W2263" s="40"/>
      <c r="X2263" s="40"/>
      <c r="Y2263" s="40"/>
      <c r="Z2263" s="38" t="str">
        <f>IFERROR(VLOOKUP(Y2263,DIRECTORIO!A:B,2,FALSE),"")</f>
        <v/>
      </c>
      <c r="AA2263" s="40"/>
      <c r="AB2263" s="40"/>
      <c r="AC2263" s="40"/>
      <c r="AD2263" s="40"/>
      <c r="AE2263" s="40"/>
      <c r="AF2263" s="40"/>
      <c r="AG2263" s="41" t="s">
        <v>109</v>
      </c>
      <c r="AH2263" s="42"/>
      <c r="AI2263" s="54" t="str">
        <f t="shared" ca="1" si="433"/>
        <v>PENDIENTE NOTIFICACIÓN ELECTRÓNICA</v>
      </c>
      <c r="AJ2263" s="37"/>
      <c r="AK2263" s="37"/>
      <c r="AL2263" s="37"/>
      <c r="AM2263" s="53" t="str">
        <f>IF(AK2263="","",WORKDAY(AK2263,5,FESTIVOS_CO!A:A))</f>
        <v/>
      </c>
      <c r="AN2263" s="37"/>
      <c r="AO2263" s="37"/>
      <c r="AP2263" s="54" t="str">
        <f t="shared" ca="1" si="426"/>
        <v>NO APLICA</v>
      </c>
      <c r="AQ2263" s="36"/>
      <c r="AR2263" s="43"/>
      <c r="AS2263" s="37"/>
      <c r="AT2263" s="36"/>
      <c r="AU2263" s="37"/>
      <c r="AV2263" s="36"/>
      <c r="AW2263" s="36"/>
      <c r="AX2263" s="37"/>
      <c r="AY2263" s="140" t="str">
        <f>IF(AU2263="","",WORKDAY(AU2263,5,FESTIVOS_CO!A:A))</f>
        <v/>
      </c>
      <c r="AZ2263" s="54" t="str">
        <f t="shared" ca="1" si="435"/>
        <v>NO APLICA</v>
      </c>
      <c r="BA2263" s="55" t="str">
        <f>IF(AX2263="","",WORKDAY(AX2263,5,FESTIVOS_CO!A:A))</f>
        <v/>
      </c>
      <c r="BB2263" s="39"/>
      <c r="BC2263" s="40"/>
      <c r="BD2263" s="40"/>
      <c r="BE2263" s="56" t="str">
        <f t="shared" ca="1" si="424"/>
        <v>NO APLICA</v>
      </c>
      <c r="BF2263" s="37"/>
      <c r="BG2263" s="45"/>
      <c r="BH2263" s="37"/>
      <c r="BI2263" s="36"/>
      <c r="BJ2263" s="37"/>
      <c r="BK2263" s="36"/>
      <c r="BL2263" s="36"/>
      <c r="BM2263" s="53" t="str">
        <f>IF(BJ2263="","",WORKDAY(BJ2263,5,FESTIVOS_CO!A:A))</f>
        <v/>
      </c>
      <c r="BN2263" s="57" t="str">
        <f t="shared" ca="1" si="434"/>
        <v>PENDIENTE HACER AVISO</v>
      </c>
      <c r="BO2263" s="54" t="str">
        <f t="shared" ca="1" si="427"/>
        <v>EN TRÁMITE NOTIF. POR AVISO</v>
      </c>
      <c r="BP2263" s="37"/>
      <c r="BQ2263" s="53" t="str">
        <f>IF(BP2263="","",WORKDAY(BP2263,5,FESTIVOS_CO!A:A))</f>
        <v/>
      </c>
      <c r="BR2263" s="37"/>
      <c r="BS2263" s="36"/>
      <c r="BT2263" s="38"/>
      <c r="BU2263" s="58" t="e">
        <f>VLOOKUP(BT2263,Hoja2!$C:$D,2,0)</f>
        <v>#N/A</v>
      </c>
      <c r="BV2263" s="80" t="str">
        <f>IF(
AND(AO2263="",BD2263="",BQ2263=""),
"EN PROCESO NOTIFICACION / COMUNICACION",
IF(
BT2263="",
"NO APLICA",
IF(
BU2263=60,
IF(AO2263&lt;&gt;"",AO2263,IF(BD2263&lt;&gt;"",BD2263,BQ2263))+60,
WORKDAY(
IF(AO2263&lt;&gt;"",AO2263,IF(BD2263&lt;&gt;"",BD2263,BQ2263)),
BU2263,
FESTIVOS_CO!A:A
)
)
))</f>
        <v>EN PROCESO NOTIFICACION / COMUNICACION</v>
      </c>
      <c r="BW2263" s="44"/>
      <c r="BX2263" s="53"/>
      <c r="BY2263" s="45"/>
      <c r="BZ2263" s="37"/>
      <c r="CA2263" s="54" t="str">
        <f t="shared" si="428"/>
        <v>PENDIENTE EJECUTORIA</v>
      </c>
      <c r="CB2263" s="59" t="str">
        <f t="shared" si="425"/>
        <v/>
      </c>
      <c r="CC2263" s="36"/>
      <c r="CD2263" s="40"/>
      <c r="CE2263" s="46"/>
      <c r="CF2263" s="40"/>
      <c r="CG2263" s="40"/>
      <c r="CH2263" s="40"/>
      <c r="CI2263" s="36"/>
      <c r="CJ2263" s="47"/>
      <c r="CK2263" s="40"/>
      <c r="CL2263" s="40"/>
      <c r="CM2263" s="40"/>
      <c r="CN2263" s="40"/>
    </row>
    <row r="2264" spans="1:92" ht="42.75" hidden="1">
      <c r="A2264" s="49" t="str">
        <f t="shared" si="429"/>
        <v>SIN GESTIÓN</v>
      </c>
      <c r="B2264" s="58"/>
      <c r="C2264" s="37"/>
      <c r="D2264" s="37"/>
      <c r="E2264" s="49" t="str">
        <f t="shared" si="430"/>
        <v>PENDIENTE NOTIFICACIÓN</v>
      </c>
      <c r="F2264" s="141" t="str">
        <f t="shared" si="431"/>
        <v>PENDIENTE NOTIFICACIÓN</v>
      </c>
      <c r="G2264" s="49" t="str">
        <f t="shared" si="432"/>
        <v/>
      </c>
      <c r="H2264" s="51" t="str">
        <f ca="1">IF(
L2264="",
"",
IF(
NETWORKDAYS(L2264,IF(M2264&lt;&gt;"",M2264,TODAY()),FESTIVOS_CO!A:A)&gt;2,
"VENCIDO",
IF(
NETWORKDAYS(L2264,IF(M2264&lt;&gt;"",M2264,TODAY()),FESTIVOS_CO!A:A)=2,
"ALERTA",
"A TIEMPO"
)))</f>
        <v/>
      </c>
      <c r="I2264" s="40"/>
      <c r="J2264" s="36"/>
      <c r="K2264" s="37"/>
      <c r="L2264" s="50"/>
      <c r="M2264" s="37"/>
      <c r="N2264" s="52"/>
      <c r="O2264" s="52"/>
      <c r="P2264" s="36"/>
      <c r="Q2264" s="36"/>
      <c r="R2264" s="40"/>
      <c r="S2264" s="36"/>
      <c r="T2264" s="40"/>
      <c r="U2264" s="40"/>
      <c r="V2264" s="81"/>
      <c r="W2264" s="40"/>
      <c r="X2264" s="40"/>
      <c r="Y2264" s="40"/>
      <c r="Z2264" s="38" t="str">
        <f>IFERROR(VLOOKUP(Y2264,DIRECTORIO!A:B,2,FALSE),"")</f>
        <v/>
      </c>
      <c r="AA2264" s="40"/>
      <c r="AB2264" s="40"/>
      <c r="AC2264" s="40"/>
      <c r="AD2264" s="40"/>
      <c r="AE2264" s="40"/>
      <c r="AF2264" s="40"/>
      <c r="AG2264" s="41" t="s">
        <v>109</v>
      </c>
      <c r="AH2264" s="42"/>
      <c r="AI2264" s="54" t="str">
        <f t="shared" ca="1" si="433"/>
        <v>PENDIENTE NOTIFICACIÓN ELECTRÓNICA</v>
      </c>
      <c r="AJ2264" s="37"/>
      <c r="AK2264" s="37"/>
      <c r="AL2264" s="37"/>
      <c r="AM2264" s="53" t="str">
        <f>IF(AK2264="","",WORKDAY(AK2264,5,FESTIVOS_CO!A:A))</f>
        <v/>
      </c>
      <c r="AN2264" s="37"/>
      <c r="AO2264" s="37"/>
      <c r="AP2264" s="54" t="str">
        <f t="shared" ca="1" si="426"/>
        <v>NO APLICA</v>
      </c>
      <c r="AQ2264" s="36"/>
      <c r="AR2264" s="43"/>
      <c r="AS2264" s="37"/>
      <c r="AT2264" s="36"/>
      <c r="AU2264" s="37"/>
      <c r="AV2264" s="36"/>
      <c r="AW2264" s="36"/>
      <c r="AX2264" s="37"/>
      <c r="AY2264" s="140" t="str">
        <f>IF(AU2264="","",WORKDAY(AU2264,5,FESTIVOS_CO!A:A))</f>
        <v/>
      </c>
      <c r="AZ2264" s="54" t="str">
        <f t="shared" ca="1" si="435"/>
        <v>NO APLICA</v>
      </c>
      <c r="BA2264" s="55" t="str">
        <f>IF(AX2264="","",WORKDAY(AX2264,5,FESTIVOS_CO!A:A))</f>
        <v/>
      </c>
      <c r="BB2264" s="39"/>
      <c r="BC2264" s="40"/>
      <c r="BD2264" s="40"/>
      <c r="BE2264" s="56" t="str">
        <f t="shared" ca="1" si="424"/>
        <v>NO APLICA</v>
      </c>
      <c r="BF2264" s="37"/>
      <c r="BG2264" s="45"/>
      <c r="BH2264" s="37"/>
      <c r="BI2264" s="36"/>
      <c r="BJ2264" s="37"/>
      <c r="BK2264" s="36"/>
      <c r="BL2264" s="36"/>
      <c r="BM2264" s="53" t="str">
        <f>IF(BJ2264="","",WORKDAY(BJ2264,5,FESTIVOS_CO!A:A))</f>
        <v/>
      </c>
      <c r="BN2264" s="57" t="str">
        <f t="shared" ca="1" si="434"/>
        <v>PENDIENTE HACER AVISO</v>
      </c>
      <c r="BO2264" s="54" t="str">
        <f t="shared" ca="1" si="427"/>
        <v>EN TRÁMITE NOTIF. POR AVISO</v>
      </c>
      <c r="BP2264" s="37"/>
      <c r="BQ2264" s="53" t="str">
        <f>IF(BP2264="","",WORKDAY(BP2264,5,FESTIVOS_CO!A:A))</f>
        <v/>
      </c>
      <c r="BR2264" s="37"/>
      <c r="BS2264" s="36"/>
      <c r="BT2264" s="38"/>
      <c r="BU2264" s="58" t="e">
        <f>VLOOKUP(BT2264,Hoja2!$C:$D,2,0)</f>
        <v>#N/A</v>
      </c>
      <c r="BV2264" s="80" t="str">
        <f>IF(
AND(AO2264="",BD2264="",BQ2264=""),
"EN PROCESO NOTIFICACION / COMUNICACION",
IF(
BT2264="",
"NO APLICA",
IF(
BU2264=60,
IF(AO2264&lt;&gt;"",AO2264,IF(BD2264&lt;&gt;"",BD2264,BQ2264))+60,
WORKDAY(
IF(AO2264&lt;&gt;"",AO2264,IF(BD2264&lt;&gt;"",BD2264,BQ2264)),
BU2264,
FESTIVOS_CO!A:A
)
)
))</f>
        <v>EN PROCESO NOTIFICACION / COMUNICACION</v>
      </c>
      <c r="BW2264" s="44"/>
      <c r="BX2264" s="53"/>
      <c r="BY2264" s="45"/>
      <c r="BZ2264" s="37"/>
      <c r="CA2264" s="54" t="str">
        <f t="shared" si="428"/>
        <v>PENDIENTE EJECUTORIA</v>
      </c>
      <c r="CB2264" s="59" t="str">
        <f t="shared" si="425"/>
        <v/>
      </c>
      <c r="CC2264" s="36"/>
      <c r="CD2264" s="40"/>
      <c r="CE2264" s="46"/>
      <c r="CF2264" s="40"/>
      <c r="CG2264" s="40"/>
      <c r="CH2264" s="40"/>
      <c r="CI2264" s="36"/>
      <c r="CJ2264" s="47"/>
      <c r="CK2264" s="40"/>
      <c r="CL2264" s="40"/>
      <c r="CM2264" s="40"/>
      <c r="CN2264" s="40"/>
    </row>
    <row r="2265" spans="1:92" ht="42.75" hidden="1">
      <c r="A2265" s="49" t="str">
        <f t="shared" si="429"/>
        <v>SIN GESTIÓN</v>
      </c>
      <c r="B2265" s="58"/>
      <c r="C2265" s="37"/>
      <c r="D2265" s="37"/>
      <c r="E2265" s="49" t="str">
        <f t="shared" si="430"/>
        <v>PENDIENTE NOTIFICACIÓN</v>
      </c>
      <c r="F2265" s="141" t="str">
        <f t="shared" si="431"/>
        <v>PENDIENTE NOTIFICACIÓN</v>
      </c>
      <c r="G2265" s="49" t="str">
        <f t="shared" si="432"/>
        <v/>
      </c>
      <c r="H2265" s="51" t="str">
        <f ca="1">IF(
L2265="",
"",
IF(
NETWORKDAYS(L2265,IF(M2265&lt;&gt;"",M2265,TODAY()),FESTIVOS_CO!A:A)&gt;2,
"VENCIDO",
IF(
NETWORKDAYS(L2265,IF(M2265&lt;&gt;"",M2265,TODAY()),FESTIVOS_CO!A:A)=2,
"ALERTA",
"A TIEMPO"
)))</f>
        <v/>
      </c>
      <c r="I2265" s="40"/>
      <c r="J2265" s="36"/>
      <c r="K2265" s="37"/>
      <c r="L2265" s="50"/>
      <c r="M2265" s="37"/>
      <c r="N2265" s="52"/>
      <c r="O2265" s="52"/>
      <c r="P2265" s="36"/>
      <c r="Q2265" s="36"/>
      <c r="R2265" s="40"/>
      <c r="S2265" s="36"/>
      <c r="T2265" s="40"/>
      <c r="U2265" s="40"/>
      <c r="V2265" s="81"/>
      <c r="W2265" s="40"/>
      <c r="X2265" s="40"/>
      <c r="Y2265" s="40"/>
      <c r="Z2265" s="38" t="str">
        <f>IFERROR(VLOOKUP(Y2265,DIRECTORIO!A:B,2,FALSE),"")</f>
        <v/>
      </c>
      <c r="AA2265" s="40"/>
      <c r="AB2265" s="40"/>
      <c r="AC2265" s="40"/>
      <c r="AD2265" s="40"/>
      <c r="AE2265" s="40"/>
      <c r="AF2265" s="40"/>
      <c r="AG2265" s="41" t="s">
        <v>109</v>
      </c>
      <c r="AH2265" s="42"/>
      <c r="AI2265" s="54" t="str">
        <f t="shared" ca="1" si="433"/>
        <v>PENDIENTE NOTIFICACIÓN ELECTRÓNICA</v>
      </c>
      <c r="AJ2265" s="37"/>
      <c r="AK2265" s="37"/>
      <c r="AL2265" s="37"/>
      <c r="AM2265" s="53" t="str">
        <f>IF(AK2265="","",WORKDAY(AK2265,5,FESTIVOS_CO!A:A))</f>
        <v/>
      </c>
      <c r="AN2265" s="37"/>
      <c r="AO2265" s="37"/>
      <c r="AP2265" s="54" t="str">
        <f t="shared" ca="1" si="426"/>
        <v>NO APLICA</v>
      </c>
      <c r="AQ2265" s="36"/>
      <c r="AR2265" s="43"/>
      <c r="AS2265" s="37"/>
      <c r="AT2265" s="36"/>
      <c r="AU2265" s="37"/>
      <c r="AV2265" s="36"/>
      <c r="AW2265" s="36"/>
      <c r="AX2265" s="37"/>
      <c r="AY2265" s="140" t="str">
        <f>IF(AU2265="","",WORKDAY(AU2265,5,FESTIVOS_CO!A:A))</f>
        <v/>
      </c>
      <c r="AZ2265" s="54" t="str">
        <f t="shared" ca="1" si="435"/>
        <v>NO APLICA</v>
      </c>
      <c r="BA2265" s="55" t="str">
        <f>IF(AX2265="","",WORKDAY(AX2265,5,FESTIVOS_CO!A:A))</f>
        <v/>
      </c>
      <c r="BB2265" s="39"/>
      <c r="BC2265" s="40"/>
      <c r="BD2265" s="40"/>
      <c r="BE2265" s="56" t="str">
        <f t="shared" ca="1" si="424"/>
        <v>NO APLICA</v>
      </c>
      <c r="BF2265" s="37"/>
      <c r="BG2265" s="45"/>
      <c r="BH2265" s="37"/>
      <c r="BI2265" s="36"/>
      <c r="BJ2265" s="37"/>
      <c r="BK2265" s="36"/>
      <c r="BL2265" s="36"/>
      <c r="BM2265" s="53" t="str">
        <f>IF(BJ2265="","",WORKDAY(BJ2265,5,FESTIVOS_CO!A:A))</f>
        <v/>
      </c>
      <c r="BN2265" s="57" t="str">
        <f t="shared" ca="1" si="434"/>
        <v>PENDIENTE HACER AVISO</v>
      </c>
      <c r="BO2265" s="54" t="str">
        <f t="shared" ca="1" si="427"/>
        <v>EN TRÁMITE NOTIF. POR AVISO</v>
      </c>
      <c r="BP2265" s="37"/>
      <c r="BQ2265" s="53" t="str">
        <f>IF(BP2265="","",WORKDAY(BP2265,5,FESTIVOS_CO!A:A))</f>
        <v/>
      </c>
      <c r="BR2265" s="37"/>
      <c r="BS2265" s="36"/>
      <c r="BT2265" s="38"/>
      <c r="BU2265" s="58" t="e">
        <f>VLOOKUP(BT2265,Hoja2!$C:$D,2,0)</f>
        <v>#N/A</v>
      </c>
      <c r="BV2265" s="80" t="str">
        <f>IF(
AND(AO2265="",BD2265="",BQ2265=""),
"EN PROCESO NOTIFICACION / COMUNICACION",
IF(
BT2265="",
"NO APLICA",
IF(
BU2265=60,
IF(AO2265&lt;&gt;"",AO2265,IF(BD2265&lt;&gt;"",BD2265,BQ2265))+60,
WORKDAY(
IF(AO2265&lt;&gt;"",AO2265,IF(BD2265&lt;&gt;"",BD2265,BQ2265)),
BU2265,
FESTIVOS_CO!A:A
)
)
))</f>
        <v>EN PROCESO NOTIFICACION / COMUNICACION</v>
      </c>
      <c r="BW2265" s="44"/>
      <c r="BX2265" s="53"/>
      <c r="BY2265" s="45"/>
      <c r="BZ2265" s="37"/>
      <c r="CA2265" s="54" t="str">
        <f t="shared" si="428"/>
        <v>PENDIENTE EJECUTORIA</v>
      </c>
      <c r="CB2265" s="59" t="str">
        <f t="shared" si="425"/>
        <v/>
      </c>
      <c r="CC2265" s="36"/>
      <c r="CD2265" s="40"/>
      <c r="CE2265" s="46"/>
      <c r="CF2265" s="40"/>
      <c r="CG2265" s="40"/>
      <c r="CH2265" s="40"/>
      <c r="CI2265" s="36"/>
      <c r="CJ2265" s="47"/>
      <c r="CK2265" s="40"/>
      <c r="CL2265" s="40"/>
      <c r="CM2265" s="40"/>
      <c r="CN2265" s="40"/>
    </row>
    <row r="2266" spans="1:92" ht="42.75" hidden="1">
      <c r="A2266" s="49" t="str">
        <f t="shared" si="429"/>
        <v>SIN GESTIÓN</v>
      </c>
      <c r="B2266" s="58"/>
      <c r="C2266" s="37"/>
      <c r="D2266" s="37"/>
      <c r="E2266" s="49" t="str">
        <f t="shared" si="430"/>
        <v>PENDIENTE NOTIFICACIÓN</v>
      </c>
      <c r="F2266" s="141" t="str">
        <f t="shared" si="431"/>
        <v>PENDIENTE NOTIFICACIÓN</v>
      </c>
      <c r="G2266" s="49" t="str">
        <f t="shared" si="432"/>
        <v/>
      </c>
      <c r="H2266" s="51" t="str">
        <f ca="1">IF(
L2266="",
"",
IF(
NETWORKDAYS(L2266,IF(M2266&lt;&gt;"",M2266,TODAY()),FESTIVOS_CO!A:A)&gt;2,
"VENCIDO",
IF(
NETWORKDAYS(L2266,IF(M2266&lt;&gt;"",M2266,TODAY()),FESTIVOS_CO!A:A)=2,
"ALERTA",
"A TIEMPO"
)))</f>
        <v/>
      </c>
      <c r="I2266" s="40"/>
      <c r="J2266" s="36"/>
      <c r="K2266" s="37"/>
      <c r="L2266" s="50"/>
      <c r="M2266" s="37"/>
      <c r="N2266" s="52"/>
      <c r="O2266" s="52"/>
      <c r="P2266" s="36"/>
      <c r="Q2266" s="36"/>
      <c r="R2266" s="40"/>
      <c r="S2266" s="36"/>
      <c r="T2266" s="40"/>
      <c r="U2266" s="40"/>
      <c r="V2266" s="81"/>
      <c r="W2266" s="40"/>
      <c r="X2266" s="40"/>
      <c r="Y2266" s="40"/>
      <c r="Z2266" s="38" t="str">
        <f>IFERROR(VLOOKUP(Y2266,DIRECTORIO!A:B,2,FALSE),"")</f>
        <v/>
      </c>
      <c r="AA2266" s="40"/>
      <c r="AB2266" s="40"/>
      <c r="AC2266" s="40"/>
      <c r="AD2266" s="40"/>
      <c r="AE2266" s="40"/>
      <c r="AF2266" s="40"/>
      <c r="AG2266" s="41" t="s">
        <v>109</v>
      </c>
      <c r="AH2266" s="42"/>
      <c r="AI2266" s="54" t="str">
        <f t="shared" ca="1" si="433"/>
        <v>PENDIENTE NOTIFICACIÓN ELECTRÓNICA</v>
      </c>
      <c r="AJ2266" s="37"/>
      <c r="AK2266" s="37"/>
      <c r="AL2266" s="37"/>
      <c r="AM2266" s="53" t="str">
        <f>IF(AK2266="","",WORKDAY(AK2266,5,FESTIVOS_CO!A:A))</f>
        <v/>
      </c>
      <c r="AN2266" s="37"/>
      <c r="AO2266" s="37"/>
      <c r="AP2266" s="54" t="str">
        <f t="shared" ca="1" si="426"/>
        <v>NO APLICA</v>
      </c>
      <c r="AQ2266" s="36"/>
      <c r="AR2266" s="43"/>
      <c r="AS2266" s="37"/>
      <c r="AT2266" s="36"/>
      <c r="AU2266" s="37"/>
      <c r="AV2266" s="36"/>
      <c r="AW2266" s="36"/>
      <c r="AX2266" s="37"/>
      <c r="AY2266" s="140" t="str">
        <f>IF(AU2266="","",WORKDAY(AU2266,5,FESTIVOS_CO!A:A))</f>
        <v/>
      </c>
      <c r="AZ2266" s="54" t="str">
        <f t="shared" ca="1" si="435"/>
        <v>NO APLICA</v>
      </c>
      <c r="BA2266" s="55" t="str">
        <f>IF(AX2266="","",WORKDAY(AX2266,5,FESTIVOS_CO!A:A))</f>
        <v/>
      </c>
      <c r="BB2266" s="39"/>
      <c r="BC2266" s="40"/>
      <c r="BD2266" s="40"/>
      <c r="BE2266" s="56" t="str">
        <f t="shared" ca="1" si="424"/>
        <v>NO APLICA</v>
      </c>
      <c r="BF2266" s="37"/>
      <c r="BG2266" s="45"/>
      <c r="BH2266" s="37"/>
      <c r="BI2266" s="36"/>
      <c r="BJ2266" s="37"/>
      <c r="BK2266" s="36"/>
      <c r="BL2266" s="36"/>
      <c r="BM2266" s="53" t="str">
        <f>IF(BJ2266="","",WORKDAY(BJ2266,5,FESTIVOS_CO!A:A))</f>
        <v/>
      </c>
      <c r="BN2266" s="57" t="str">
        <f t="shared" ca="1" si="434"/>
        <v>PENDIENTE HACER AVISO</v>
      </c>
      <c r="BO2266" s="54" t="str">
        <f t="shared" ca="1" si="427"/>
        <v>EN TRÁMITE NOTIF. POR AVISO</v>
      </c>
      <c r="BP2266" s="37"/>
      <c r="BQ2266" s="53" t="str">
        <f>IF(BP2266="","",WORKDAY(BP2266,5,FESTIVOS_CO!A:A))</f>
        <v/>
      </c>
      <c r="BR2266" s="37"/>
      <c r="BS2266" s="36"/>
      <c r="BT2266" s="38"/>
      <c r="BU2266" s="58" t="e">
        <f>VLOOKUP(BT2266,Hoja2!$C:$D,2,0)</f>
        <v>#N/A</v>
      </c>
      <c r="BV2266" s="80" t="str">
        <f>IF(
AND(AO2266="",BD2266="",BQ2266=""),
"EN PROCESO NOTIFICACION / COMUNICACION",
IF(
BT2266="",
"NO APLICA",
IF(
BU2266=60,
IF(AO2266&lt;&gt;"",AO2266,IF(BD2266&lt;&gt;"",BD2266,BQ2266))+60,
WORKDAY(
IF(AO2266&lt;&gt;"",AO2266,IF(BD2266&lt;&gt;"",BD2266,BQ2266)),
BU2266,
FESTIVOS_CO!A:A
)
)
))</f>
        <v>EN PROCESO NOTIFICACION / COMUNICACION</v>
      </c>
      <c r="BW2266" s="44"/>
      <c r="BX2266" s="53"/>
      <c r="BY2266" s="45"/>
      <c r="BZ2266" s="37"/>
      <c r="CA2266" s="54" t="str">
        <f t="shared" si="428"/>
        <v>PENDIENTE EJECUTORIA</v>
      </c>
      <c r="CB2266" s="59" t="str">
        <f t="shared" si="425"/>
        <v/>
      </c>
      <c r="CC2266" s="36"/>
      <c r="CD2266" s="40"/>
      <c r="CE2266" s="46"/>
      <c r="CF2266" s="40"/>
      <c r="CG2266" s="40"/>
      <c r="CH2266" s="40"/>
      <c r="CI2266" s="36"/>
      <c r="CJ2266" s="47"/>
      <c r="CK2266" s="40"/>
      <c r="CL2266" s="40"/>
      <c r="CM2266" s="40"/>
      <c r="CN2266" s="40"/>
    </row>
    <row r="2267" spans="1:92" ht="42.75" hidden="1">
      <c r="A2267" s="49" t="str">
        <f t="shared" si="429"/>
        <v>SIN GESTIÓN</v>
      </c>
      <c r="B2267" s="58"/>
      <c r="C2267" s="37"/>
      <c r="D2267" s="37"/>
      <c r="E2267" s="49" t="str">
        <f t="shared" si="430"/>
        <v>PENDIENTE NOTIFICACIÓN</v>
      </c>
      <c r="F2267" s="141" t="str">
        <f t="shared" si="431"/>
        <v>PENDIENTE NOTIFICACIÓN</v>
      </c>
      <c r="G2267" s="49" t="str">
        <f t="shared" si="432"/>
        <v/>
      </c>
      <c r="H2267" s="51" t="str">
        <f ca="1">IF(
L2267="",
"",
IF(
NETWORKDAYS(L2267,IF(M2267&lt;&gt;"",M2267,TODAY()),FESTIVOS_CO!A:A)&gt;2,
"VENCIDO",
IF(
NETWORKDAYS(L2267,IF(M2267&lt;&gt;"",M2267,TODAY()),FESTIVOS_CO!A:A)=2,
"ALERTA",
"A TIEMPO"
)))</f>
        <v/>
      </c>
      <c r="I2267" s="40"/>
      <c r="J2267" s="36"/>
      <c r="K2267" s="37"/>
      <c r="L2267" s="50"/>
      <c r="M2267" s="37"/>
      <c r="N2267" s="52"/>
      <c r="O2267" s="52"/>
      <c r="P2267" s="36"/>
      <c r="Q2267" s="36"/>
      <c r="R2267" s="40"/>
      <c r="S2267" s="36"/>
      <c r="T2267" s="40"/>
      <c r="U2267" s="40"/>
      <c r="V2267" s="81"/>
      <c r="W2267" s="40"/>
      <c r="X2267" s="40"/>
      <c r="Y2267" s="40"/>
      <c r="Z2267" s="38" t="str">
        <f>IFERROR(VLOOKUP(Y2267,DIRECTORIO!A:B,2,FALSE),"")</f>
        <v/>
      </c>
      <c r="AA2267" s="40"/>
      <c r="AB2267" s="40"/>
      <c r="AC2267" s="40"/>
      <c r="AD2267" s="40"/>
      <c r="AE2267" s="40"/>
      <c r="AF2267" s="40"/>
      <c r="AG2267" s="41" t="s">
        <v>109</v>
      </c>
      <c r="AH2267" s="42"/>
      <c r="AI2267" s="54" t="str">
        <f t="shared" ca="1" si="433"/>
        <v>PENDIENTE NOTIFICACIÓN ELECTRÓNICA</v>
      </c>
      <c r="AJ2267" s="37"/>
      <c r="AK2267" s="37"/>
      <c r="AL2267" s="37"/>
      <c r="AM2267" s="53" t="str">
        <f>IF(AK2267="","",WORKDAY(AK2267,5,FESTIVOS_CO!A:A))</f>
        <v/>
      </c>
      <c r="AN2267" s="37"/>
      <c r="AO2267" s="37"/>
      <c r="AP2267" s="54" t="str">
        <f t="shared" ca="1" si="426"/>
        <v>NO APLICA</v>
      </c>
      <c r="AQ2267" s="36"/>
      <c r="AR2267" s="43"/>
      <c r="AS2267" s="37"/>
      <c r="AT2267" s="36"/>
      <c r="AU2267" s="37"/>
      <c r="AV2267" s="36"/>
      <c r="AW2267" s="36"/>
      <c r="AX2267" s="37"/>
      <c r="AY2267" s="140" t="str">
        <f>IF(AU2267="","",WORKDAY(AU2267,5,FESTIVOS_CO!A:A))</f>
        <v/>
      </c>
      <c r="AZ2267" s="54" t="str">
        <f t="shared" ca="1" si="435"/>
        <v>NO APLICA</v>
      </c>
      <c r="BA2267" s="55" t="str">
        <f>IF(AX2267="","",WORKDAY(AX2267,5,FESTIVOS_CO!A:A))</f>
        <v/>
      </c>
      <c r="BB2267" s="39"/>
      <c r="BC2267" s="40"/>
      <c r="BD2267" s="40"/>
      <c r="BE2267" s="56" t="str">
        <f t="shared" ref="BE2267:BE2330" ca="1" si="436">IF(AZ2267="NO PROCEDE",
"NO PROCEDE",IF(OR(AZ2267="HACER AVISO",BB2267="NO"),
"HACER AVISO",
"NO APLICA"))</f>
        <v>NO APLICA</v>
      </c>
      <c r="BF2267" s="37"/>
      <c r="BG2267" s="45"/>
      <c r="BH2267" s="37"/>
      <c r="BI2267" s="36"/>
      <c r="BJ2267" s="37"/>
      <c r="BK2267" s="36"/>
      <c r="BL2267" s="36"/>
      <c r="BM2267" s="53" t="str">
        <f>IF(BJ2267="","",WORKDAY(BJ2267,5,FESTIVOS_CO!A:A))</f>
        <v/>
      </c>
      <c r="BN2267" s="57" t="str">
        <f t="shared" ca="1" si="434"/>
        <v>PENDIENTE HACER AVISO</v>
      </c>
      <c r="BO2267" s="54" t="str">
        <f t="shared" ca="1" si="427"/>
        <v>EN TRÁMITE NOTIF. POR AVISO</v>
      </c>
      <c r="BP2267" s="37"/>
      <c r="BQ2267" s="53" t="str">
        <f>IF(BP2267="","",WORKDAY(BP2267,5,FESTIVOS_CO!A:A))</f>
        <v/>
      </c>
      <c r="BR2267" s="37"/>
      <c r="BS2267" s="36"/>
      <c r="BT2267" s="38"/>
      <c r="BU2267" s="58" t="e">
        <f>VLOOKUP(BT2267,Hoja2!$C:$D,2,0)</f>
        <v>#N/A</v>
      </c>
      <c r="BV2267" s="80" t="str">
        <f>IF(
AND(AO2267="",BD2267="",BQ2267=""),
"EN PROCESO NOTIFICACION / COMUNICACION",
IF(
BT2267="",
"NO APLICA",
IF(
BU2267=60,
IF(AO2267&lt;&gt;"",AO2267,IF(BD2267&lt;&gt;"",BD2267,BQ2267))+60,
WORKDAY(
IF(AO2267&lt;&gt;"",AO2267,IF(BD2267&lt;&gt;"",BD2267,BQ2267)),
BU2267,
FESTIVOS_CO!A:A
)
)
))</f>
        <v>EN PROCESO NOTIFICACION / COMUNICACION</v>
      </c>
      <c r="BW2267" s="44"/>
      <c r="BX2267" s="53"/>
      <c r="BY2267" s="45"/>
      <c r="BZ2267" s="37"/>
      <c r="CA2267" s="54" t="str">
        <f t="shared" si="428"/>
        <v>PENDIENTE EJECUTORIA</v>
      </c>
      <c r="CB2267" s="59" t="str">
        <f t="shared" ref="CB2267:CB2330" si="437">IF(CC2267="NO",
"NO APLICA",
IF(CC2267="SI",
IF(COUNTBLANK(CC2267:CH2267)&gt;0,
"PENDIENTE MEMORANDO",
"MEMORANDOS ENVIADOS"
),
IF(CI2267="NO",
"NO APLICA",
IF(CI2267="SI",
IF(COUNTBLANK(CJ2267:CN2267)&gt;0,
"PENDIENTES OFICIOS",
"OFICIOS ENVIADOS"
),
""
)
)
))</f>
        <v/>
      </c>
      <c r="CC2267" s="36"/>
      <c r="CD2267" s="40"/>
      <c r="CE2267" s="46"/>
      <c r="CF2267" s="40"/>
      <c r="CG2267" s="40"/>
      <c r="CH2267" s="40"/>
      <c r="CI2267" s="36"/>
      <c r="CJ2267" s="47"/>
      <c r="CK2267" s="40"/>
      <c r="CL2267" s="40"/>
      <c r="CM2267" s="40"/>
      <c r="CN2267" s="40"/>
    </row>
    <row r="2268" spans="1:92" ht="42.75" hidden="1">
      <c r="A2268" s="49" t="str">
        <f t="shared" si="429"/>
        <v>SIN GESTIÓN</v>
      </c>
      <c r="B2268" s="58"/>
      <c r="C2268" s="37"/>
      <c r="D2268" s="37"/>
      <c r="E2268" s="49" t="str">
        <f t="shared" si="430"/>
        <v>PENDIENTE NOTIFICACIÓN</v>
      </c>
      <c r="F2268" s="141" t="str">
        <f t="shared" si="431"/>
        <v>PENDIENTE NOTIFICACIÓN</v>
      </c>
      <c r="G2268" s="49" t="str">
        <f t="shared" si="432"/>
        <v/>
      </c>
      <c r="H2268" s="51" t="str">
        <f ca="1">IF(
L2268="",
"",
IF(
NETWORKDAYS(L2268,IF(M2268&lt;&gt;"",M2268,TODAY()),FESTIVOS_CO!A:A)&gt;2,
"VENCIDO",
IF(
NETWORKDAYS(L2268,IF(M2268&lt;&gt;"",M2268,TODAY()),FESTIVOS_CO!A:A)=2,
"ALERTA",
"A TIEMPO"
)))</f>
        <v/>
      </c>
      <c r="I2268" s="40"/>
      <c r="J2268" s="36"/>
      <c r="K2268" s="37"/>
      <c r="L2268" s="50"/>
      <c r="M2268" s="37"/>
      <c r="N2268" s="52"/>
      <c r="O2268" s="52"/>
      <c r="P2268" s="36"/>
      <c r="Q2268" s="36"/>
      <c r="R2268" s="40"/>
      <c r="S2268" s="36"/>
      <c r="T2268" s="40"/>
      <c r="U2268" s="40"/>
      <c r="V2268" s="81"/>
      <c r="W2268" s="40"/>
      <c r="X2268" s="40"/>
      <c r="Y2268" s="40"/>
      <c r="Z2268" s="38" t="str">
        <f>IFERROR(VLOOKUP(Y2268,DIRECTORIO!A:B,2,FALSE),"")</f>
        <v/>
      </c>
      <c r="AA2268" s="40"/>
      <c r="AB2268" s="40"/>
      <c r="AC2268" s="40"/>
      <c r="AD2268" s="40"/>
      <c r="AE2268" s="40"/>
      <c r="AF2268" s="40"/>
      <c r="AG2268" s="41" t="s">
        <v>109</v>
      </c>
      <c r="AH2268" s="42"/>
      <c r="AI2268" s="54" t="str">
        <f t="shared" ca="1" si="433"/>
        <v>PENDIENTE NOTIFICACIÓN ELECTRÓNICA</v>
      </c>
      <c r="AJ2268" s="37"/>
      <c r="AK2268" s="37"/>
      <c r="AL2268" s="37"/>
      <c r="AM2268" s="53" t="str">
        <f>IF(AK2268="","",WORKDAY(AK2268,5,FESTIVOS_CO!A:A))</f>
        <v/>
      </c>
      <c r="AN2268" s="37"/>
      <c r="AO2268" s="37"/>
      <c r="AP2268" s="54" t="str">
        <f t="shared" ref="AP2268:AP2331" ca="1" si="438">IF(
ISNUMBER(SEARCH("PENDIENTE",UPPER(AI2268))),
"NO APLICA",
IF(
COUNTBLANK(AJ2268:AL2268)=COUNTA(AJ2268:AL2268),
"NO APLICA",
IF(
UPPER(AN2268)="SI",
"NO PROCEDE CITACION",
"NOTIFICAR POR CITACION"
)
)
)</f>
        <v>NO APLICA</v>
      </c>
      <c r="AQ2268" s="36"/>
      <c r="AR2268" s="43"/>
      <c r="AS2268" s="37"/>
      <c r="AT2268" s="36"/>
      <c r="AU2268" s="37"/>
      <c r="AV2268" s="36"/>
      <c r="AW2268" s="36"/>
      <c r="AX2268" s="37"/>
      <c r="AY2268" s="140" t="str">
        <f>IF(AU2268="","",WORKDAY(AU2268,5,FESTIVOS_CO!A:A))</f>
        <v/>
      </c>
      <c r="AZ2268" s="54" t="str">
        <f t="shared" ca="1" si="435"/>
        <v>NO APLICA</v>
      </c>
      <c r="BA2268" s="55" t="str">
        <f>IF(AX2268="","",WORKDAY(AX2268,5,FESTIVOS_CO!A:A))</f>
        <v/>
      </c>
      <c r="BB2268" s="39"/>
      <c r="BC2268" s="40"/>
      <c r="BD2268" s="40"/>
      <c r="BE2268" s="56" t="str">
        <f t="shared" ca="1" si="436"/>
        <v>NO APLICA</v>
      </c>
      <c r="BF2268" s="37"/>
      <c r="BG2268" s="45"/>
      <c r="BH2268" s="37"/>
      <c r="BI2268" s="36"/>
      <c r="BJ2268" s="37"/>
      <c r="BK2268" s="36"/>
      <c r="BL2268" s="36"/>
      <c r="BM2268" s="53" t="str">
        <f>IF(BJ2268="","",WORKDAY(BJ2268,5,FESTIVOS_CO!A:A))</f>
        <v/>
      </c>
      <c r="BN2268" s="57" t="str">
        <f t="shared" ca="1" si="434"/>
        <v>PENDIENTE HACER AVISO</v>
      </c>
      <c r="BO2268" s="54" t="str">
        <f t="shared" ca="1" si="427"/>
        <v>EN TRÁMITE NOTIF. POR AVISO</v>
      </c>
      <c r="BP2268" s="37"/>
      <c r="BQ2268" s="53" t="str">
        <f>IF(BP2268="","",WORKDAY(BP2268,5,FESTIVOS_CO!A:A))</f>
        <v/>
      </c>
      <c r="BR2268" s="37"/>
      <c r="BS2268" s="36"/>
      <c r="BT2268" s="38"/>
      <c r="BU2268" s="58" t="e">
        <f>VLOOKUP(BT2268,Hoja2!$C:$D,2,0)</f>
        <v>#N/A</v>
      </c>
      <c r="BV2268" s="80" t="str">
        <f>IF(
AND(AO2268="",BD2268="",BQ2268=""),
"EN PROCESO NOTIFICACION / COMUNICACION",
IF(
BT2268="",
"NO APLICA",
IF(
BU2268=60,
IF(AO2268&lt;&gt;"",AO2268,IF(BD2268&lt;&gt;"",BD2268,BQ2268))+60,
WORKDAY(
IF(AO2268&lt;&gt;"",AO2268,IF(BD2268&lt;&gt;"",BD2268,BQ2268)),
BU2268,
FESTIVOS_CO!A:A
)
)
))</f>
        <v>EN PROCESO NOTIFICACION / COMUNICACION</v>
      </c>
      <c r="BW2268" s="44"/>
      <c r="BX2268" s="53"/>
      <c r="BY2268" s="45"/>
      <c r="BZ2268" s="37"/>
      <c r="CA2268" s="54" t="str">
        <f t="shared" si="428"/>
        <v>PENDIENTE EJECUTORIA</v>
      </c>
      <c r="CB2268" s="59" t="str">
        <f t="shared" si="437"/>
        <v/>
      </c>
      <c r="CC2268" s="36"/>
      <c r="CD2268" s="40"/>
      <c r="CE2268" s="46"/>
      <c r="CF2268" s="40"/>
      <c r="CG2268" s="40"/>
      <c r="CH2268" s="40"/>
      <c r="CI2268" s="36"/>
      <c r="CJ2268" s="47"/>
      <c r="CK2268" s="40"/>
      <c r="CL2268" s="40"/>
      <c r="CM2268" s="40"/>
      <c r="CN2268" s="40"/>
    </row>
    <row r="2269" spans="1:92" ht="42.75" hidden="1">
      <c r="A2269" s="49" t="str">
        <f t="shared" si="429"/>
        <v>SIN GESTIÓN</v>
      </c>
      <c r="B2269" s="58"/>
      <c r="C2269" s="37"/>
      <c r="D2269" s="37"/>
      <c r="E2269" s="49" t="str">
        <f t="shared" si="430"/>
        <v>PENDIENTE NOTIFICACIÓN</v>
      </c>
      <c r="F2269" s="141" t="str">
        <f t="shared" si="431"/>
        <v>PENDIENTE NOTIFICACIÓN</v>
      </c>
      <c r="G2269" s="49" t="str">
        <f t="shared" si="432"/>
        <v/>
      </c>
      <c r="H2269" s="51" t="str">
        <f ca="1">IF(
L2269="",
"",
IF(
NETWORKDAYS(L2269,IF(M2269&lt;&gt;"",M2269,TODAY()),FESTIVOS_CO!A:A)&gt;2,
"VENCIDO",
IF(
NETWORKDAYS(L2269,IF(M2269&lt;&gt;"",M2269,TODAY()),FESTIVOS_CO!A:A)=2,
"ALERTA",
"A TIEMPO"
)))</f>
        <v/>
      </c>
      <c r="I2269" s="40"/>
      <c r="J2269" s="36"/>
      <c r="K2269" s="37"/>
      <c r="L2269" s="50"/>
      <c r="M2269" s="37"/>
      <c r="N2269" s="52"/>
      <c r="O2269" s="52"/>
      <c r="P2269" s="36"/>
      <c r="Q2269" s="36"/>
      <c r="R2269" s="40"/>
      <c r="S2269" s="36"/>
      <c r="T2269" s="40"/>
      <c r="U2269" s="40"/>
      <c r="V2269" s="81"/>
      <c r="W2269" s="40"/>
      <c r="X2269" s="40"/>
      <c r="Y2269" s="40"/>
      <c r="Z2269" s="38" t="str">
        <f>IFERROR(VLOOKUP(Y2269,DIRECTORIO!A:B,2,FALSE),"")</f>
        <v/>
      </c>
      <c r="AA2269" s="40"/>
      <c r="AB2269" s="40"/>
      <c r="AC2269" s="40"/>
      <c r="AD2269" s="40"/>
      <c r="AE2269" s="40"/>
      <c r="AF2269" s="40"/>
      <c r="AG2269" s="41" t="s">
        <v>109</v>
      </c>
      <c r="AH2269" s="42"/>
      <c r="AI2269" s="54" t="str">
        <f t="shared" ca="1" si="433"/>
        <v>PENDIENTE NOTIFICACIÓN ELECTRÓNICA</v>
      </c>
      <c r="AJ2269" s="37"/>
      <c r="AK2269" s="37"/>
      <c r="AL2269" s="37"/>
      <c r="AM2269" s="53" t="str">
        <f>IF(AK2269="","",WORKDAY(AK2269,5,FESTIVOS_CO!A:A))</f>
        <v/>
      </c>
      <c r="AN2269" s="37"/>
      <c r="AO2269" s="37"/>
      <c r="AP2269" s="54" t="str">
        <f t="shared" ca="1" si="438"/>
        <v>NO APLICA</v>
      </c>
      <c r="AQ2269" s="36"/>
      <c r="AR2269" s="43"/>
      <c r="AS2269" s="37"/>
      <c r="AT2269" s="36"/>
      <c r="AU2269" s="37"/>
      <c r="AV2269" s="36"/>
      <c r="AW2269" s="36"/>
      <c r="AX2269" s="37"/>
      <c r="AY2269" s="140" t="str">
        <f>IF(AU2269="","",WORKDAY(AU2269,5,FESTIVOS_CO!A:A))</f>
        <v/>
      </c>
      <c r="AZ2269" s="54" t="str">
        <f t="shared" ca="1" si="435"/>
        <v>NO APLICA</v>
      </c>
      <c r="BA2269" s="55" t="str">
        <f>IF(AX2269="","",WORKDAY(AX2269,5,FESTIVOS_CO!A:A))</f>
        <v/>
      </c>
      <c r="BB2269" s="39"/>
      <c r="BC2269" s="40"/>
      <c r="BD2269" s="40"/>
      <c r="BE2269" s="56" t="str">
        <f t="shared" ca="1" si="436"/>
        <v>NO APLICA</v>
      </c>
      <c r="BF2269" s="37"/>
      <c r="BG2269" s="45"/>
      <c r="BH2269" s="37"/>
      <c r="BI2269" s="36"/>
      <c r="BJ2269" s="37"/>
      <c r="BK2269" s="36"/>
      <c r="BL2269" s="36"/>
      <c r="BM2269" s="53" t="str">
        <f>IF(BJ2269="","",WORKDAY(BJ2269,5,FESTIVOS_CO!A:A))</f>
        <v/>
      </c>
      <c r="BN2269" s="57" t="str">
        <f t="shared" ca="1" si="434"/>
        <v>PENDIENTE HACER AVISO</v>
      </c>
      <c r="BO2269" s="54" t="str">
        <f t="shared" ca="1" si="427"/>
        <v>EN TRÁMITE NOTIF. POR AVISO</v>
      </c>
      <c r="BP2269" s="37"/>
      <c r="BQ2269" s="53" t="str">
        <f>IF(BP2269="","",WORKDAY(BP2269,5,FESTIVOS_CO!A:A))</f>
        <v/>
      </c>
      <c r="BR2269" s="37"/>
      <c r="BS2269" s="36"/>
      <c r="BT2269" s="38"/>
      <c r="BU2269" s="58" t="e">
        <f>VLOOKUP(BT2269,Hoja2!$C:$D,2,0)</f>
        <v>#N/A</v>
      </c>
      <c r="BV2269" s="80" t="str">
        <f>IF(
AND(AO2269="",BD2269="",BQ2269=""),
"EN PROCESO NOTIFICACION / COMUNICACION",
IF(
BT2269="",
"NO APLICA",
IF(
BU2269=60,
IF(AO2269&lt;&gt;"",AO2269,IF(BD2269&lt;&gt;"",BD2269,BQ2269))+60,
WORKDAY(
IF(AO2269&lt;&gt;"",AO2269,IF(BD2269&lt;&gt;"",BD2269,BQ2269)),
BU2269,
FESTIVOS_CO!A:A
)
)
))</f>
        <v>EN PROCESO NOTIFICACION / COMUNICACION</v>
      </c>
      <c r="BW2269" s="44"/>
      <c r="BX2269" s="53"/>
      <c r="BY2269" s="45"/>
      <c r="BZ2269" s="37"/>
      <c r="CA2269" s="54" t="str">
        <f t="shared" si="428"/>
        <v>PENDIENTE EJECUTORIA</v>
      </c>
      <c r="CB2269" s="59" t="str">
        <f t="shared" si="437"/>
        <v/>
      </c>
      <c r="CC2269" s="36"/>
      <c r="CD2269" s="40"/>
      <c r="CE2269" s="46"/>
      <c r="CF2269" s="40"/>
      <c r="CG2269" s="40"/>
      <c r="CH2269" s="40"/>
      <c r="CI2269" s="36"/>
      <c r="CJ2269" s="47"/>
      <c r="CK2269" s="40"/>
      <c r="CL2269" s="40"/>
      <c r="CM2269" s="40"/>
      <c r="CN2269" s="40"/>
    </row>
    <row r="2270" spans="1:92" ht="42.75" hidden="1">
      <c r="A2270" s="49" t="str">
        <f t="shared" si="429"/>
        <v>SIN GESTIÓN</v>
      </c>
      <c r="B2270" s="58"/>
      <c r="C2270" s="37"/>
      <c r="D2270" s="37"/>
      <c r="E2270" s="49" t="str">
        <f t="shared" si="430"/>
        <v>PENDIENTE NOTIFICACIÓN</v>
      </c>
      <c r="F2270" s="141" t="str">
        <f t="shared" si="431"/>
        <v>PENDIENTE NOTIFICACIÓN</v>
      </c>
      <c r="G2270" s="49" t="str">
        <f t="shared" si="432"/>
        <v/>
      </c>
      <c r="H2270" s="51" t="str">
        <f ca="1">IF(
L2270="",
"",
IF(
NETWORKDAYS(L2270,IF(M2270&lt;&gt;"",M2270,TODAY()),FESTIVOS_CO!A:A)&gt;2,
"VENCIDO",
IF(
NETWORKDAYS(L2270,IF(M2270&lt;&gt;"",M2270,TODAY()),FESTIVOS_CO!A:A)=2,
"ALERTA",
"A TIEMPO"
)))</f>
        <v/>
      </c>
      <c r="I2270" s="40"/>
      <c r="J2270" s="36"/>
      <c r="K2270" s="37"/>
      <c r="L2270" s="50"/>
      <c r="M2270" s="37"/>
      <c r="N2270" s="52"/>
      <c r="O2270" s="52"/>
      <c r="P2270" s="36"/>
      <c r="Q2270" s="36"/>
      <c r="R2270" s="40"/>
      <c r="S2270" s="36"/>
      <c r="T2270" s="40"/>
      <c r="U2270" s="40"/>
      <c r="V2270" s="81"/>
      <c r="W2270" s="40"/>
      <c r="X2270" s="40"/>
      <c r="Y2270" s="40"/>
      <c r="Z2270" s="38" t="str">
        <f>IFERROR(VLOOKUP(Y2270,DIRECTORIO!A:B,2,FALSE),"")</f>
        <v/>
      </c>
      <c r="AA2270" s="40"/>
      <c r="AB2270" s="40"/>
      <c r="AC2270" s="40"/>
      <c r="AD2270" s="40"/>
      <c r="AE2270" s="40"/>
      <c r="AF2270" s="40"/>
      <c r="AG2270" s="41" t="s">
        <v>109</v>
      </c>
      <c r="AH2270" s="42"/>
      <c r="AI2270" s="54" t="str">
        <f t="shared" ca="1" si="433"/>
        <v>PENDIENTE NOTIFICACIÓN ELECTRÓNICA</v>
      </c>
      <c r="AJ2270" s="37"/>
      <c r="AK2270" s="37"/>
      <c r="AL2270" s="37"/>
      <c r="AM2270" s="53" t="str">
        <f>IF(AK2270="","",WORKDAY(AK2270,5,FESTIVOS_CO!A:A))</f>
        <v/>
      </c>
      <c r="AN2270" s="37"/>
      <c r="AO2270" s="37"/>
      <c r="AP2270" s="54" t="str">
        <f t="shared" ca="1" si="438"/>
        <v>NO APLICA</v>
      </c>
      <c r="AQ2270" s="36"/>
      <c r="AR2270" s="43"/>
      <c r="AS2270" s="37"/>
      <c r="AT2270" s="36"/>
      <c r="AU2270" s="37"/>
      <c r="AV2270" s="36"/>
      <c r="AW2270" s="36"/>
      <c r="AX2270" s="37"/>
      <c r="AY2270" s="140" t="str">
        <f>IF(AU2270="","",WORKDAY(AU2270,5,FESTIVOS_CO!A:A))</f>
        <v/>
      </c>
      <c r="AZ2270" s="54" t="str">
        <f t="shared" ca="1" si="435"/>
        <v>NO APLICA</v>
      </c>
      <c r="BA2270" s="55" t="str">
        <f>IF(AX2270="","",WORKDAY(AX2270,5,FESTIVOS_CO!A:A))</f>
        <v/>
      </c>
      <c r="BB2270" s="39"/>
      <c r="BC2270" s="40"/>
      <c r="BD2270" s="40"/>
      <c r="BE2270" s="56" t="str">
        <f t="shared" ca="1" si="436"/>
        <v>NO APLICA</v>
      </c>
      <c r="BF2270" s="37"/>
      <c r="BG2270" s="45"/>
      <c r="BH2270" s="37"/>
      <c r="BI2270" s="36"/>
      <c r="BJ2270" s="37"/>
      <c r="BK2270" s="36"/>
      <c r="BL2270" s="36"/>
      <c r="BM2270" s="53" t="str">
        <f>IF(BJ2270="","",WORKDAY(BJ2270,5,FESTIVOS_CO!A:A))</f>
        <v/>
      </c>
      <c r="BN2270" s="57" t="str">
        <f t="shared" ca="1" si="434"/>
        <v>PENDIENTE HACER AVISO</v>
      </c>
      <c r="BO2270" s="54" t="str">
        <f t="shared" ca="1" si="427"/>
        <v>EN TRÁMITE NOTIF. POR AVISO</v>
      </c>
      <c r="BP2270" s="37"/>
      <c r="BQ2270" s="53" t="str">
        <f>IF(BP2270="","",WORKDAY(BP2270,5,FESTIVOS_CO!A:A))</f>
        <v/>
      </c>
      <c r="BR2270" s="37"/>
      <c r="BS2270" s="36"/>
      <c r="BT2270" s="38"/>
      <c r="BU2270" s="58" t="e">
        <f>VLOOKUP(BT2270,Hoja2!$C:$D,2,0)</f>
        <v>#N/A</v>
      </c>
      <c r="BV2270" s="80" t="str">
        <f>IF(
AND(AO2270="",BD2270="",BQ2270=""),
"EN PROCESO NOTIFICACION / COMUNICACION",
IF(
BT2270="",
"NO APLICA",
IF(
BU2270=60,
IF(AO2270&lt;&gt;"",AO2270,IF(BD2270&lt;&gt;"",BD2270,BQ2270))+60,
WORKDAY(
IF(AO2270&lt;&gt;"",AO2270,IF(BD2270&lt;&gt;"",BD2270,BQ2270)),
BU2270,
FESTIVOS_CO!A:A
)
)
))</f>
        <v>EN PROCESO NOTIFICACION / COMUNICACION</v>
      </c>
      <c r="BW2270" s="44"/>
      <c r="BX2270" s="53"/>
      <c r="BY2270" s="45"/>
      <c r="BZ2270" s="37"/>
      <c r="CA2270" s="54" t="str">
        <f t="shared" si="428"/>
        <v>PENDIENTE EJECUTORIA</v>
      </c>
      <c r="CB2270" s="59" t="str">
        <f t="shared" si="437"/>
        <v/>
      </c>
      <c r="CC2270" s="36"/>
      <c r="CD2270" s="40"/>
      <c r="CE2270" s="46"/>
      <c r="CF2270" s="40"/>
      <c r="CG2270" s="40"/>
      <c r="CH2270" s="40"/>
      <c r="CI2270" s="36"/>
      <c r="CJ2270" s="47"/>
      <c r="CK2270" s="40"/>
      <c r="CL2270" s="40"/>
      <c r="CM2270" s="40"/>
      <c r="CN2270" s="40"/>
    </row>
    <row r="2271" spans="1:92" ht="42.75" hidden="1">
      <c r="A2271" s="49" t="str">
        <f t="shared" si="429"/>
        <v>SIN GESTIÓN</v>
      </c>
      <c r="B2271" s="58"/>
      <c r="C2271" s="37"/>
      <c r="D2271" s="37"/>
      <c r="E2271" s="49" t="str">
        <f t="shared" si="430"/>
        <v>PENDIENTE NOTIFICACIÓN</v>
      </c>
      <c r="F2271" s="141" t="str">
        <f t="shared" si="431"/>
        <v>PENDIENTE NOTIFICACIÓN</v>
      </c>
      <c r="G2271" s="49" t="str">
        <f t="shared" si="432"/>
        <v/>
      </c>
      <c r="H2271" s="51" t="str">
        <f ca="1">IF(
L2271="",
"",
IF(
NETWORKDAYS(L2271,IF(M2271&lt;&gt;"",M2271,TODAY()),FESTIVOS_CO!A:A)&gt;2,
"VENCIDO",
IF(
NETWORKDAYS(L2271,IF(M2271&lt;&gt;"",M2271,TODAY()),FESTIVOS_CO!A:A)=2,
"ALERTA",
"A TIEMPO"
)))</f>
        <v/>
      </c>
      <c r="I2271" s="40"/>
      <c r="J2271" s="36"/>
      <c r="K2271" s="37"/>
      <c r="L2271" s="50"/>
      <c r="M2271" s="37"/>
      <c r="N2271" s="52"/>
      <c r="O2271" s="52"/>
      <c r="P2271" s="36"/>
      <c r="Q2271" s="36"/>
      <c r="R2271" s="40"/>
      <c r="S2271" s="36"/>
      <c r="T2271" s="40"/>
      <c r="U2271" s="40"/>
      <c r="V2271" s="81"/>
      <c r="W2271" s="40"/>
      <c r="X2271" s="40"/>
      <c r="Y2271" s="40"/>
      <c r="Z2271" s="38" t="str">
        <f>IFERROR(VLOOKUP(Y2271,DIRECTORIO!A:B,2,FALSE),"")</f>
        <v/>
      </c>
      <c r="AA2271" s="40"/>
      <c r="AB2271" s="40"/>
      <c r="AC2271" s="40"/>
      <c r="AD2271" s="40"/>
      <c r="AE2271" s="40"/>
      <c r="AF2271" s="40"/>
      <c r="AG2271" s="41" t="s">
        <v>109</v>
      </c>
      <c r="AH2271" s="42"/>
      <c r="AI2271" s="54" t="str">
        <f t="shared" ca="1" si="433"/>
        <v>PENDIENTE NOTIFICACIÓN ELECTRÓNICA</v>
      </c>
      <c r="AJ2271" s="37"/>
      <c r="AK2271" s="37"/>
      <c r="AL2271" s="37"/>
      <c r="AM2271" s="53" t="str">
        <f>IF(AK2271="","",WORKDAY(AK2271,5,FESTIVOS_CO!A:A))</f>
        <v/>
      </c>
      <c r="AN2271" s="37"/>
      <c r="AO2271" s="37"/>
      <c r="AP2271" s="54" t="str">
        <f t="shared" ca="1" si="438"/>
        <v>NO APLICA</v>
      </c>
      <c r="AQ2271" s="36"/>
      <c r="AR2271" s="43"/>
      <c r="AS2271" s="37"/>
      <c r="AT2271" s="36"/>
      <c r="AU2271" s="37"/>
      <c r="AV2271" s="36"/>
      <c r="AW2271" s="36"/>
      <c r="AX2271" s="37"/>
      <c r="AY2271" s="140" t="str">
        <f>IF(AU2271="","",WORKDAY(AU2271,5,FESTIVOS_CO!A:A))</f>
        <v/>
      </c>
      <c r="AZ2271" s="54" t="str">
        <f t="shared" ca="1" si="435"/>
        <v>NO APLICA</v>
      </c>
      <c r="BA2271" s="55" t="str">
        <f>IF(AX2271="","",WORKDAY(AX2271,5,FESTIVOS_CO!A:A))</f>
        <v/>
      </c>
      <c r="BB2271" s="39"/>
      <c r="BC2271" s="40"/>
      <c r="BD2271" s="40"/>
      <c r="BE2271" s="56" t="str">
        <f t="shared" ca="1" si="436"/>
        <v>NO APLICA</v>
      </c>
      <c r="BF2271" s="37"/>
      <c r="BG2271" s="45"/>
      <c r="BH2271" s="37"/>
      <c r="BI2271" s="36"/>
      <c r="BJ2271" s="37"/>
      <c r="BK2271" s="36"/>
      <c r="BL2271" s="36"/>
      <c r="BM2271" s="53" t="str">
        <f>IF(BJ2271="","",WORKDAY(BJ2271,5,FESTIVOS_CO!A:A))</f>
        <v/>
      </c>
      <c r="BN2271" s="57" t="str">
        <f t="shared" ca="1" si="434"/>
        <v>PENDIENTE HACER AVISO</v>
      </c>
      <c r="BO2271" s="54" t="str">
        <f t="shared" ca="1" si="427"/>
        <v>EN TRÁMITE NOTIF. POR AVISO</v>
      </c>
      <c r="BP2271" s="37"/>
      <c r="BQ2271" s="53" t="str">
        <f>IF(BP2271="","",WORKDAY(BP2271,5,FESTIVOS_CO!A:A))</f>
        <v/>
      </c>
      <c r="BR2271" s="37"/>
      <c r="BS2271" s="36"/>
      <c r="BT2271" s="38"/>
      <c r="BU2271" s="58" t="e">
        <f>VLOOKUP(BT2271,Hoja2!$C:$D,2,0)</f>
        <v>#N/A</v>
      </c>
      <c r="BV2271" s="80" t="str">
        <f>IF(
AND(AO2271="",BD2271="",BQ2271=""),
"EN PROCESO NOTIFICACION / COMUNICACION",
IF(
BT2271="",
"NO APLICA",
IF(
BU2271=60,
IF(AO2271&lt;&gt;"",AO2271,IF(BD2271&lt;&gt;"",BD2271,BQ2271))+60,
WORKDAY(
IF(AO2271&lt;&gt;"",AO2271,IF(BD2271&lt;&gt;"",BD2271,BQ2271)),
BU2271,
FESTIVOS_CO!A:A
)
)
))</f>
        <v>EN PROCESO NOTIFICACION / COMUNICACION</v>
      </c>
      <c r="BW2271" s="44"/>
      <c r="BX2271" s="53"/>
      <c r="BY2271" s="45"/>
      <c r="BZ2271" s="37"/>
      <c r="CA2271" s="54" t="str">
        <f t="shared" si="428"/>
        <v>PENDIENTE EJECUTORIA</v>
      </c>
      <c r="CB2271" s="59" t="str">
        <f t="shared" si="437"/>
        <v/>
      </c>
      <c r="CC2271" s="36"/>
      <c r="CD2271" s="40"/>
      <c r="CE2271" s="46"/>
      <c r="CF2271" s="40"/>
      <c r="CG2271" s="40"/>
      <c r="CH2271" s="40"/>
      <c r="CI2271" s="36"/>
      <c r="CJ2271" s="47"/>
      <c r="CK2271" s="40"/>
      <c r="CL2271" s="40"/>
      <c r="CM2271" s="40"/>
      <c r="CN2271" s="40"/>
    </row>
    <row r="2272" spans="1:92" ht="42.75" hidden="1">
      <c r="A2272" s="49" t="str">
        <f t="shared" si="429"/>
        <v>SIN GESTIÓN</v>
      </c>
      <c r="B2272" s="58"/>
      <c r="C2272" s="37"/>
      <c r="D2272" s="37"/>
      <c r="E2272" s="49" t="str">
        <f t="shared" si="430"/>
        <v>PENDIENTE NOTIFICACIÓN</v>
      </c>
      <c r="F2272" s="141" t="str">
        <f t="shared" si="431"/>
        <v>PENDIENTE NOTIFICACIÓN</v>
      </c>
      <c r="G2272" s="49" t="str">
        <f t="shared" si="432"/>
        <v/>
      </c>
      <c r="H2272" s="51" t="str">
        <f ca="1">IF(
L2272="",
"",
IF(
NETWORKDAYS(L2272,IF(M2272&lt;&gt;"",M2272,TODAY()),FESTIVOS_CO!A:A)&gt;2,
"VENCIDO",
IF(
NETWORKDAYS(L2272,IF(M2272&lt;&gt;"",M2272,TODAY()),FESTIVOS_CO!A:A)=2,
"ALERTA",
"A TIEMPO"
)))</f>
        <v/>
      </c>
      <c r="I2272" s="40"/>
      <c r="J2272" s="36"/>
      <c r="K2272" s="37"/>
      <c r="L2272" s="50"/>
      <c r="M2272" s="37"/>
      <c r="N2272" s="52"/>
      <c r="O2272" s="52"/>
      <c r="P2272" s="36"/>
      <c r="Q2272" s="36"/>
      <c r="R2272" s="40"/>
      <c r="S2272" s="36"/>
      <c r="T2272" s="40"/>
      <c r="U2272" s="40"/>
      <c r="V2272" s="81"/>
      <c r="W2272" s="40"/>
      <c r="X2272" s="40"/>
      <c r="Y2272" s="40"/>
      <c r="Z2272" s="38" t="str">
        <f>IFERROR(VLOOKUP(Y2272,DIRECTORIO!A:B,2,FALSE),"")</f>
        <v/>
      </c>
      <c r="AA2272" s="40"/>
      <c r="AB2272" s="40"/>
      <c r="AC2272" s="40"/>
      <c r="AD2272" s="40"/>
      <c r="AE2272" s="40"/>
      <c r="AF2272" s="40"/>
      <c r="AG2272" s="41" t="s">
        <v>109</v>
      </c>
      <c r="AH2272" s="42"/>
      <c r="AI2272" s="54" t="str">
        <f t="shared" ca="1" si="433"/>
        <v>PENDIENTE NOTIFICACIÓN ELECTRÓNICA</v>
      </c>
      <c r="AJ2272" s="37"/>
      <c r="AK2272" s="37"/>
      <c r="AL2272" s="37"/>
      <c r="AM2272" s="53" t="str">
        <f>IF(AK2272="","",WORKDAY(AK2272,5,FESTIVOS_CO!A:A))</f>
        <v/>
      </c>
      <c r="AN2272" s="37"/>
      <c r="AO2272" s="37"/>
      <c r="AP2272" s="54" t="str">
        <f t="shared" ca="1" si="438"/>
        <v>NO APLICA</v>
      </c>
      <c r="AQ2272" s="36"/>
      <c r="AR2272" s="43"/>
      <c r="AS2272" s="37"/>
      <c r="AT2272" s="36"/>
      <c r="AU2272" s="37"/>
      <c r="AV2272" s="36"/>
      <c r="AW2272" s="36"/>
      <c r="AX2272" s="37"/>
      <c r="AY2272" s="140" t="str">
        <f>IF(AU2272="","",WORKDAY(AU2272,5,FESTIVOS_CO!A:A))</f>
        <v/>
      </c>
      <c r="AZ2272" s="54" t="str">
        <f t="shared" ca="1" si="435"/>
        <v>NO APLICA</v>
      </c>
      <c r="BA2272" s="55" t="str">
        <f>IF(AX2272="","",WORKDAY(AX2272,5,FESTIVOS_CO!A:A))</f>
        <v/>
      </c>
      <c r="BB2272" s="39"/>
      <c r="BC2272" s="40"/>
      <c r="BD2272" s="40"/>
      <c r="BE2272" s="56" t="str">
        <f t="shared" ca="1" si="436"/>
        <v>NO APLICA</v>
      </c>
      <c r="BF2272" s="37"/>
      <c r="BG2272" s="45"/>
      <c r="BH2272" s="37"/>
      <c r="BI2272" s="36"/>
      <c r="BJ2272" s="37"/>
      <c r="BK2272" s="36"/>
      <c r="BL2272" s="36"/>
      <c r="BM2272" s="53" t="str">
        <f>IF(BJ2272="","",WORKDAY(BJ2272,5,FESTIVOS_CO!A:A))</f>
        <v/>
      </c>
      <c r="BN2272" s="57" t="str">
        <f t="shared" ca="1" si="434"/>
        <v>PENDIENTE HACER AVISO</v>
      </c>
      <c r="BO2272" s="54" t="str">
        <f t="shared" ca="1" si="427"/>
        <v>EN TRÁMITE NOTIF. POR AVISO</v>
      </c>
      <c r="BP2272" s="37"/>
      <c r="BQ2272" s="53" t="str">
        <f>IF(BP2272="","",WORKDAY(BP2272,5,FESTIVOS_CO!A:A))</f>
        <v/>
      </c>
      <c r="BR2272" s="37"/>
      <c r="BS2272" s="36"/>
      <c r="BT2272" s="38"/>
      <c r="BU2272" s="58" t="e">
        <f>VLOOKUP(BT2272,Hoja2!$C:$D,2,0)</f>
        <v>#N/A</v>
      </c>
      <c r="BV2272" s="80" t="str">
        <f>IF(
AND(AO2272="",BD2272="",BQ2272=""),
"EN PROCESO NOTIFICACION / COMUNICACION",
IF(
BT2272="",
"NO APLICA",
IF(
BU2272=60,
IF(AO2272&lt;&gt;"",AO2272,IF(BD2272&lt;&gt;"",BD2272,BQ2272))+60,
WORKDAY(
IF(AO2272&lt;&gt;"",AO2272,IF(BD2272&lt;&gt;"",BD2272,BQ2272)),
BU2272,
FESTIVOS_CO!A:A
)
)
))</f>
        <v>EN PROCESO NOTIFICACION / COMUNICACION</v>
      </c>
      <c r="BW2272" s="44"/>
      <c r="BX2272" s="53"/>
      <c r="BY2272" s="45"/>
      <c r="BZ2272" s="37"/>
      <c r="CA2272" s="54" t="str">
        <f t="shared" si="428"/>
        <v>PENDIENTE EJECUTORIA</v>
      </c>
      <c r="CB2272" s="59" t="str">
        <f t="shared" si="437"/>
        <v/>
      </c>
      <c r="CC2272" s="36"/>
      <c r="CD2272" s="40"/>
      <c r="CE2272" s="46"/>
      <c r="CF2272" s="40"/>
      <c r="CG2272" s="40"/>
      <c r="CH2272" s="40"/>
      <c r="CI2272" s="36"/>
      <c r="CJ2272" s="47"/>
      <c r="CK2272" s="40"/>
      <c r="CL2272" s="40"/>
      <c r="CM2272" s="40"/>
      <c r="CN2272" s="40"/>
    </row>
    <row r="2273" spans="1:92" ht="42.75" hidden="1">
      <c r="A2273" s="49" t="str">
        <f t="shared" si="429"/>
        <v>SIN GESTIÓN</v>
      </c>
      <c r="B2273" s="58"/>
      <c r="C2273" s="37"/>
      <c r="D2273" s="37"/>
      <c r="E2273" s="49" t="str">
        <f t="shared" si="430"/>
        <v>PENDIENTE NOTIFICACIÓN</v>
      </c>
      <c r="F2273" s="141" t="str">
        <f t="shared" si="431"/>
        <v>PENDIENTE NOTIFICACIÓN</v>
      </c>
      <c r="G2273" s="49" t="str">
        <f t="shared" si="432"/>
        <v/>
      </c>
      <c r="H2273" s="51" t="str">
        <f ca="1">IF(
L2273="",
"",
IF(
NETWORKDAYS(L2273,IF(M2273&lt;&gt;"",M2273,TODAY()),FESTIVOS_CO!A:A)&gt;2,
"VENCIDO",
IF(
NETWORKDAYS(L2273,IF(M2273&lt;&gt;"",M2273,TODAY()),FESTIVOS_CO!A:A)=2,
"ALERTA",
"A TIEMPO"
)))</f>
        <v/>
      </c>
      <c r="I2273" s="40"/>
      <c r="J2273" s="36"/>
      <c r="K2273" s="37"/>
      <c r="L2273" s="50"/>
      <c r="M2273" s="37"/>
      <c r="N2273" s="52"/>
      <c r="O2273" s="52"/>
      <c r="P2273" s="36"/>
      <c r="Q2273" s="36"/>
      <c r="R2273" s="40"/>
      <c r="S2273" s="36"/>
      <c r="T2273" s="40"/>
      <c r="U2273" s="40"/>
      <c r="V2273" s="81"/>
      <c r="W2273" s="40"/>
      <c r="X2273" s="40"/>
      <c r="Y2273" s="40"/>
      <c r="Z2273" s="38" t="str">
        <f>IFERROR(VLOOKUP(Y2273,DIRECTORIO!A:B,2,FALSE),"")</f>
        <v/>
      </c>
      <c r="AA2273" s="40"/>
      <c r="AB2273" s="40"/>
      <c r="AC2273" s="40"/>
      <c r="AD2273" s="40"/>
      <c r="AE2273" s="40"/>
      <c r="AF2273" s="40"/>
      <c r="AG2273" s="41" t="s">
        <v>109</v>
      </c>
      <c r="AH2273" s="42"/>
      <c r="AI2273" s="54" t="str">
        <f t="shared" ca="1" si="433"/>
        <v>PENDIENTE NOTIFICACIÓN ELECTRÓNICA</v>
      </c>
      <c r="AJ2273" s="37"/>
      <c r="AK2273" s="37"/>
      <c r="AL2273" s="37"/>
      <c r="AM2273" s="53" t="str">
        <f>IF(AK2273="","",WORKDAY(AK2273,5,FESTIVOS_CO!A:A))</f>
        <v/>
      </c>
      <c r="AN2273" s="37"/>
      <c r="AO2273" s="37"/>
      <c r="AP2273" s="54" t="str">
        <f t="shared" ca="1" si="438"/>
        <v>NO APLICA</v>
      </c>
      <c r="AQ2273" s="36"/>
      <c r="AR2273" s="43"/>
      <c r="AS2273" s="37"/>
      <c r="AT2273" s="36"/>
      <c r="AU2273" s="37"/>
      <c r="AV2273" s="36"/>
      <c r="AW2273" s="36"/>
      <c r="AX2273" s="37"/>
      <c r="AY2273" s="140" t="str">
        <f>IF(AU2273="","",WORKDAY(AU2273,5,FESTIVOS_CO!A:A))</f>
        <v/>
      </c>
      <c r="AZ2273" s="54" t="str">
        <f t="shared" ca="1" si="435"/>
        <v>NO APLICA</v>
      </c>
      <c r="BA2273" s="55" t="str">
        <f>IF(AX2273="","",WORKDAY(AX2273,5,FESTIVOS_CO!A:A))</f>
        <v/>
      </c>
      <c r="BB2273" s="39"/>
      <c r="BC2273" s="40"/>
      <c r="BD2273" s="40"/>
      <c r="BE2273" s="56" t="str">
        <f t="shared" ca="1" si="436"/>
        <v>NO APLICA</v>
      </c>
      <c r="BF2273" s="37"/>
      <c r="BG2273" s="45"/>
      <c r="BH2273" s="37"/>
      <c r="BI2273" s="36"/>
      <c r="BJ2273" s="37"/>
      <c r="BK2273" s="36"/>
      <c r="BL2273" s="36"/>
      <c r="BM2273" s="53" t="str">
        <f>IF(BJ2273="","",WORKDAY(BJ2273,5,FESTIVOS_CO!A:A))</f>
        <v/>
      </c>
      <c r="BN2273" s="57" t="str">
        <f t="shared" ca="1" si="434"/>
        <v>PENDIENTE HACER AVISO</v>
      </c>
      <c r="BO2273" s="54" t="str">
        <f t="shared" ca="1" si="427"/>
        <v>EN TRÁMITE NOTIF. POR AVISO</v>
      </c>
      <c r="BP2273" s="37"/>
      <c r="BQ2273" s="53" t="str">
        <f>IF(BP2273="","",WORKDAY(BP2273,5,FESTIVOS_CO!A:A))</f>
        <v/>
      </c>
      <c r="BR2273" s="37"/>
      <c r="BS2273" s="36"/>
      <c r="BT2273" s="38"/>
      <c r="BU2273" s="58" t="e">
        <f>VLOOKUP(BT2273,Hoja2!$C:$D,2,0)</f>
        <v>#N/A</v>
      </c>
      <c r="BV2273" s="80" t="str">
        <f>IF(
AND(AO2273="",BD2273="",BQ2273=""),
"EN PROCESO NOTIFICACION / COMUNICACION",
IF(
BT2273="",
"NO APLICA",
IF(
BU2273=60,
IF(AO2273&lt;&gt;"",AO2273,IF(BD2273&lt;&gt;"",BD2273,BQ2273))+60,
WORKDAY(
IF(AO2273&lt;&gt;"",AO2273,IF(BD2273&lt;&gt;"",BD2273,BQ2273)),
BU2273,
FESTIVOS_CO!A:A
)
)
))</f>
        <v>EN PROCESO NOTIFICACION / COMUNICACION</v>
      </c>
      <c r="BW2273" s="44"/>
      <c r="BX2273" s="53"/>
      <c r="BY2273" s="45"/>
      <c r="BZ2273" s="37"/>
      <c r="CA2273" s="54" t="str">
        <f t="shared" si="428"/>
        <v>PENDIENTE EJECUTORIA</v>
      </c>
      <c r="CB2273" s="59" t="str">
        <f t="shared" si="437"/>
        <v/>
      </c>
      <c r="CC2273" s="36"/>
      <c r="CD2273" s="40"/>
      <c r="CE2273" s="46"/>
      <c r="CF2273" s="40"/>
      <c r="CG2273" s="40"/>
      <c r="CH2273" s="40"/>
      <c r="CI2273" s="36"/>
      <c r="CJ2273" s="47"/>
      <c r="CK2273" s="40"/>
      <c r="CL2273" s="40"/>
      <c r="CM2273" s="40"/>
      <c r="CN2273" s="40"/>
    </row>
    <row r="2274" spans="1:92" ht="42.75" hidden="1">
      <c r="A2274" s="49" t="str">
        <f t="shared" si="429"/>
        <v>SIN GESTIÓN</v>
      </c>
      <c r="B2274" s="58"/>
      <c r="C2274" s="37"/>
      <c r="D2274" s="37"/>
      <c r="E2274" s="49" t="str">
        <f t="shared" si="430"/>
        <v>PENDIENTE NOTIFICACIÓN</v>
      </c>
      <c r="F2274" s="141" t="str">
        <f t="shared" si="431"/>
        <v>PENDIENTE NOTIFICACIÓN</v>
      </c>
      <c r="G2274" s="49" t="str">
        <f t="shared" si="432"/>
        <v/>
      </c>
      <c r="H2274" s="51" t="str">
        <f ca="1">IF(
L2274="",
"",
IF(
NETWORKDAYS(L2274,IF(M2274&lt;&gt;"",M2274,TODAY()),FESTIVOS_CO!A:A)&gt;2,
"VENCIDO",
IF(
NETWORKDAYS(L2274,IF(M2274&lt;&gt;"",M2274,TODAY()),FESTIVOS_CO!A:A)=2,
"ALERTA",
"A TIEMPO"
)))</f>
        <v/>
      </c>
      <c r="I2274" s="40"/>
      <c r="J2274" s="36"/>
      <c r="K2274" s="37"/>
      <c r="L2274" s="50"/>
      <c r="M2274" s="37"/>
      <c r="N2274" s="52"/>
      <c r="O2274" s="52"/>
      <c r="P2274" s="36"/>
      <c r="Q2274" s="36"/>
      <c r="R2274" s="40"/>
      <c r="S2274" s="36"/>
      <c r="T2274" s="40"/>
      <c r="U2274" s="40"/>
      <c r="V2274" s="81"/>
      <c r="W2274" s="40"/>
      <c r="X2274" s="40"/>
      <c r="Y2274" s="40"/>
      <c r="Z2274" s="38" t="str">
        <f>IFERROR(VLOOKUP(Y2274,DIRECTORIO!A:B,2,FALSE),"")</f>
        <v/>
      </c>
      <c r="AA2274" s="40"/>
      <c r="AB2274" s="40"/>
      <c r="AC2274" s="40"/>
      <c r="AD2274" s="40"/>
      <c r="AE2274" s="40"/>
      <c r="AF2274" s="40"/>
      <c r="AG2274" s="41" t="s">
        <v>109</v>
      </c>
      <c r="AH2274" s="42"/>
      <c r="AI2274" s="54" t="str">
        <f t="shared" ca="1" si="433"/>
        <v>PENDIENTE NOTIFICACIÓN ELECTRÓNICA</v>
      </c>
      <c r="AJ2274" s="37"/>
      <c r="AK2274" s="37"/>
      <c r="AL2274" s="37"/>
      <c r="AM2274" s="53" t="str">
        <f>IF(AK2274="","",WORKDAY(AK2274,5,FESTIVOS_CO!A:A))</f>
        <v/>
      </c>
      <c r="AN2274" s="37"/>
      <c r="AO2274" s="37"/>
      <c r="AP2274" s="54" t="str">
        <f t="shared" ca="1" si="438"/>
        <v>NO APLICA</v>
      </c>
      <c r="AQ2274" s="36"/>
      <c r="AR2274" s="43"/>
      <c r="AS2274" s="37"/>
      <c r="AT2274" s="36"/>
      <c r="AU2274" s="37"/>
      <c r="AV2274" s="36"/>
      <c r="AW2274" s="36"/>
      <c r="AX2274" s="37"/>
      <c r="AY2274" s="140" t="str">
        <f>IF(AU2274="","",WORKDAY(AU2274,5,FESTIVOS_CO!A:A))</f>
        <v/>
      </c>
      <c r="AZ2274" s="54" t="str">
        <f t="shared" ca="1" si="435"/>
        <v>NO APLICA</v>
      </c>
      <c r="BA2274" s="55" t="str">
        <f>IF(AX2274="","",WORKDAY(AX2274,5,FESTIVOS_CO!A:A))</f>
        <v/>
      </c>
      <c r="BB2274" s="39"/>
      <c r="BC2274" s="40"/>
      <c r="BD2274" s="40"/>
      <c r="BE2274" s="56" t="str">
        <f t="shared" ca="1" si="436"/>
        <v>NO APLICA</v>
      </c>
      <c r="BF2274" s="37"/>
      <c r="BG2274" s="45"/>
      <c r="BH2274" s="37"/>
      <c r="BI2274" s="36"/>
      <c r="BJ2274" s="37"/>
      <c r="BK2274" s="36"/>
      <c r="BL2274" s="36"/>
      <c r="BM2274" s="53" t="str">
        <f>IF(BJ2274="","",WORKDAY(BJ2274,5,FESTIVOS_CO!A:A))</f>
        <v/>
      </c>
      <c r="BN2274" s="57" t="str">
        <f t="shared" ca="1" si="434"/>
        <v>PENDIENTE HACER AVISO</v>
      </c>
      <c r="BO2274" s="54" t="str">
        <f t="shared" ca="1" si="427"/>
        <v>EN TRÁMITE NOTIF. POR AVISO</v>
      </c>
      <c r="BP2274" s="37"/>
      <c r="BQ2274" s="53" t="str">
        <f>IF(BP2274="","",WORKDAY(BP2274,5,FESTIVOS_CO!A:A))</f>
        <v/>
      </c>
      <c r="BR2274" s="37"/>
      <c r="BS2274" s="36"/>
      <c r="BT2274" s="38"/>
      <c r="BU2274" s="58" t="e">
        <f>VLOOKUP(BT2274,Hoja2!$C:$D,2,0)</f>
        <v>#N/A</v>
      </c>
      <c r="BV2274" s="80" t="str">
        <f>IF(
AND(AO2274="",BD2274="",BQ2274=""),
"EN PROCESO NOTIFICACION / COMUNICACION",
IF(
BT2274="",
"NO APLICA",
IF(
BU2274=60,
IF(AO2274&lt;&gt;"",AO2274,IF(BD2274&lt;&gt;"",BD2274,BQ2274))+60,
WORKDAY(
IF(AO2274&lt;&gt;"",AO2274,IF(BD2274&lt;&gt;"",BD2274,BQ2274)),
BU2274,
FESTIVOS_CO!A:A
)
)
))</f>
        <v>EN PROCESO NOTIFICACION / COMUNICACION</v>
      </c>
      <c r="BW2274" s="44"/>
      <c r="BX2274" s="53"/>
      <c r="BY2274" s="45"/>
      <c r="BZ2274" s="37"/>
      <c r="CA2274" s="54" t="str">
        <f t="shared" si="428"/>
        <v>PENDIENTE EJECUTORIA</v>
      </c>
      <c r="CB2274" s="59" t="str">
        <f t="shared" si="437"/>
        <v/>
      </c>
      <c r="CC2274" s="36"/>
      <c r="CD2274" s="40"/>
      <c r="CE2274" s="46"/>
      <c r="CF2274" s="40"/>
      <c r="CG2274" s="40"/>
      <c r="CH2274" s="40"/>
      <c r="CI2274" s="36"/>
      <c r="CJ2274" s="47"/>
      <c r="CK2274" s="40"/>
      <c r="CL2274" s="40"/>
      <c r="CM2274" s="40"/>
      <c r="CN2274" s="40"/>
    </row>
    <row r="2275" spans="1:92" ht="42.75" hidden="1">
      <c r="A2275" s="49" t="str">
        <f t="shared" si="429"/>
        <v>SIN GESTIÓN</v>
      </c>
      <c r="B2275" s="58"/>
      <c r="C2275" s="37"/>
      <c r="D2275" s="37"/>
      <c r="E2275" s="49" t="str">
        <f t="shared" si="430"/>
        <v>PENDIENTE NOTIFICACIÓN</v>
      </c>
      <c r="F2275" s="141" t="str">
        <f t="shared" si="431"/>
        <v>PENDIENTE NOTIFICACIÓN</v>
      </c>
      <c r="G2275" s="49" t="str">
        <f t="shared" si="432"/>
        <v/>
      </c>
      <c r="H2275" s="51" t="str">
        <f ca="1">IF(
L2275="",
"",
IF(
NETWORKDAYS(L2275,IF(M2275&lt;&gt;"",M2275,TODAY()),FESTIVOS_CO!A:A)&gt;2,
"VENCIDO",
IF(
NETWORKDAYS(L2275,IF(M2275&lt;&gt;"",M2275,TODAY()),FESTIVOS_CO!A:A)=2,
"ALERTA",
"A TIEMPO"
)))</f>
        <v/>
      </c>
      <c r="I2275" s="40"/>
      <c r="J2275" s="36"/>
      <c r="K2275" s="37"/>
      <c r="L2275" s="50"/>
      <c r="M2275" s="37"/>
      <c r="N2275" s="52"/>
      <c r="O2275" s="52"/>
      <c r="P2275" s="36"/>
      <c r="Q2275" s="36"/>
      <c r="R2275" s="40"/>
      <c r="S2275" s="36"/>
      <c r="T2275" s="40"/>
      <c r="U2275" s="40"/>
      <c r="V2275" s="81"/>
      <c r="W2275" s="40"/>
      <c r="X2275" s="40"/>
      <c r="Y2275" s="40"/>
      <c r="Z2275" s="38" t="str">
        <f>IFERROR(VLOOKUP(Y2275,DIRECTORIO!A:B,2,FALSE),"")</f>
        <v/>
      </c>
      <c r="AA2275" s="40"/>
      <c r="AB2275" s="40"/>
      <c r="AC2275" s="40"/>
      <c r="AD2275" s="40"/>
      <c r="AE2275" s="40"/>
      <c r="AF2275" s="40"/>
      <c r="AG2275" s="41" t="s">
        <v>109</v>
      </c>
      <c r="AH2275" s="42"/>
      <c r="AI2275" s="54" t="str">
        <f t="shared" ca="1" si="433"/>
        <v>PENDIENTE NOTIFICACIÓN ELECTRÓNICA</v>
      </c>
      <c r="AJ2275" s="37"/>
      <c r="AK2275" s="37"/>
      <c r="AL2275" s="37"/>
      <c r="AM2275" s="53" t="str">
        <f>IF(AK2275="","",WORKDAY(AK2275,5,FESTIVOS_CO!A:A))</f>
        <v/>
      </c>
      <c r="AN2275" s="37"/>
      <c r="AO2275" s="37"/>
      <c r="AP2275" s="54" t="str">
        <f t="shared" ca="1" si="438"/>
        <v>NO APLICA</v>
      </c>
      <c r="AQ2275" s="36"/>
      <c r="AR2275" s="43"/>
      <c r="AS2275" s="37"/>
      <c r="AT2275" s="36"/>
      <c r="AU2275" s="37"/>
      <c r="AV2275" s="36"/>
      <c r="AW2275" s="36"/>
      <c r="AX2275" s="37"/>
      <c r="AY2275" s="140" t="str">
        <f>IF(AU2275="","",WORKDAY(AU2275,5,FESTIVOS_CO!A:A))</f>
        <v/>
      </c>
      <c r="AZ2275" s="54" t="str">
        <f t="shared" ca="1" si="435"/>
        <v>NO APLICA</v>
      </c>
      <c r="BA2275" s="55" t="str">
        <f>IF(AX2275="","",WORKDAY(AX2275,5,FESTIVOS_CO!A:A))</f>
        <v/>
      </c>
      <c r="BB2275" s="39"/>
      <c r="BC2275" s="40"/>
      <c r="BD2275" s="40"/>
      <c r="BE2275" s="56" t="str">
        <f t="shared" ca="1" si="436"/>
        <v>NO APLICA</v>
      </c>
      <c r="BF2275" s="37"/>
      <c r="BG2275" s="45"/>
      <c r="BH2275" s="37"/>
      <c r="BI2275" s="36"/>
      <c r="BJ2275" s="37"/>
      <c r="BK2275" s="36"/>
      <c r="BL2275" s="36"/>
      <c r="BM2275" s="53" t="str">
        <f>IF(BJ2275="","",WORKDAY(BJ2275,5,FESTIVOS_CO!A:A))</f>
        <v/>
      </c>
      <c r="BN2275" s="57" t="str">
        <f t="shared" ca="1" si="434"/>
        <v>PENDIENTE HACER AVISO</v>
      </c>
      <c r="BO2275" s="54" t="str">
        <f t="shared" ca="1" si="427"/>
        <v>EN TRÁMITE NOTIF. POR AVISO</v>
      </c>
      <c r="BP2275" s="37"/>
      <c r="BQ2275" s="53" t="str">
        <f>IF(BP2275="","",WORKDAY(BP2275,5,FESTIVOS_CO!A:A))</f>
        <v/>
      </c>
      <c r="BR2275" s="37"/>
      <c r="BS2275" s="36"/>
      <c r="BT2275" s="38"/>
      <c r="BU2275" s="58" t="e">
        <f>VLOOKUP(BT2275,Hoja2!$C:$D,2,0)</f>
        <v>#N/A</v>
      </c>
      <c r="BV2275" s="80" t="str">
        <f>IF(
AND(AO2275="",BD2275="",BQ2275=""),
"EN PROCESO NOTIFICACION / COMUNICACION",
IF(
BT2275="",
"NO APLICA",
IF(
BU2275=60,
IF(AO2275&lt;&gt;"",AO2275,IF(BD2275&lt;&gt;"",BD2275,BQ2275))+60,
WORKDAY(
IF(AO2275&lt;&gt;"",AO2275,IF(BD2275&lt;&gt;"",BD2275,BQ2275)),
BU2275,
FESTIVOS_CO!A:A
)
)
))</f>
        <v>EN PROCESO NOTIFICACION / COMUNICACION</v>
      </c>
      <c r="BW2275" s="44"/>
      <c r="BX2275" s="53"/>
      <c r="BY2275" s="45"/>
      <c r="BZ2275" s="37"/>
      <c r="CA2275" s="54" t="str">
        <f t="shared" si="428"/>
        <v>PENDIENTE EJECUTORIA</v>
      </c>
      <c r="CB2275" s="59" t="str">
        <f t="shared" si="437"/>
        <v/>
      </c>
      <c r="CC2275" s="36"/>
      <c r="CD2275" s="40"/>
      <c r="CE2275" s="46"/>
      <c r="CF2275" s="40"/>
      <c r="CG2275" s="40"/>
      <c r="CH2275" s="40"/>
      <c r="CI2275" s="36"/>
      <c r="CJ2275" s="47"/>
      <c r="CK2275" s="40"/>
      <c r="CL2275" s="40"/>
      <c r="CM2275" s="40"/>
      <c r="CN2275" s="40"/>
    </row>
    <row r="2276" spans="1:92" ht="42.75" hidden="1">
      <c r="A2276" s="49" t="str">
        <f t="shared" si="429"/>
        <v>SIN GESTIÓN</v>
      </c>
      <c r="B2276" s="58"/>
      <c r="C2276" s="37"/>
      <c r="D2276" s="37"/>
      <c r="E2276" s="49" t="str">
        <f t="shared" si="430"/>
        <v>PENDIENTE NOTIFICACIÓN</v>
      </c>
      <c r="F2276" s="141" t="str">
        <f t="shared" si="431"/>
        <v>PENDIENTE NOTIFICACIÓN</v>
      </c>
      <c r="G2276" s="49" t="str">
        <f t="shared" si="432"/>
        <v/>
      </c>
      <c r="H2276" s="51" t="str">
        <f ca="1">IF(
L2276="",
"",
IF(
NETWORKDAYS(L2276,IF(M2276&lt;&gt;"",M2276,TODAY()),FESTIVOS_CO!A:A)&gt;2,
"VENCIDO",
IF(
NETWORKDAYS(L2276,IF(M2276&lt;&gt;"",M2276,TODAY()),FESTIVOS_CO!A:A)=2,
"ALERTA",
"A TIEMPO"
)))</f>
        <v/>
      </c>
      <c r="I2276" s="40"/>
      <c r="J2276" s="36"/>
      <c r="K2276" s="37"/>
      <c r="L2276" s="50"/>
      <c r="M2276" s="37"/>
      <c r="N2276" s="52"/>
      <c r="O2276" s="52"/>
      <c r="P2276" s="36"/>
      <c r="Q2276" s="36"/>
      <c r="R2276" s="40"/>
      <c r="S2276" s="36"/>
      <c r="T2276" s="40"/>
      <c r="U2276" s="40"/>
      <c r="V2276" s="81"/>
      <c r="W2276" s="40"/>
      <c r="X2276" s="40"/>
      <c r="Y2276" s="40"/>
      <c r="Z2276" s="38" t="str">
        <f>IFERROR(VLOOKUP(Y2276,DIRECTORIO!A:B,2,FALSE),"")</f>
        <v/>
      </c>
      <c r="AA2276" s="40"/>
      <c r="AB2276" s="40"/>
      <c r="AC2276" s="40"/>
      <c r="AD2276" s="40"/>
      <c r="AE2276" s="40"/>
      <c r="AF2276" s="40"/>
      <c r="AG2276" s="41" t="s">
        <v>109</v>
      </c>
      <c r="AH2276" s="42"/>
      <c r="AI2276" s="54" t="str">
        <f t="shared" ca="1" si="433"/>
        <v>PENDIENTE NOTIFICACIÓN ELECTRÓNICA</v>
      </c>
      <c r="AJ2276" s="37"/>
      <c r="AK2276" s="37"/>
      <c r="AL2276" s="37"/>
      <c r="AM2276" s="53" t="str">
        <f>IF(AK2276="","",WORKDAY(AK2276,5,FESTIVOS_CO!A:A))</f>
        <v/>
      </c>
      <c r="AN2276" s="37"/>
      <c r="AO2276" s="37"/>
      <c r="AP2276" s="54" t="str">
        <f t="shared" ca="1" si="438"/>
        <v>NO APLICA</v>
      </c>
      <c r="AQ2276" s="36"/>
      <c r="AR2276" s="43"/>
      <c r="AS2276" s="37"/>
      <c r="AT2276" s="36"/>
      <c r="AU2276" s="37"/>
      <c r="AV2276" s="36"/>
      <c r="AW2276" s="36"/>
      <c r="AX2276" s="37"/>
      <c r="AY2276" s="140" t="str">
        <f>IF(AU2276="","",WORKDAY(AU2276,5,FESTIVOS_CO!A:A))</f>
        <v/>
      </c>
      <c r="AZ2276" s="54" t="str">
        <f t="shared" ca="1" si="435"/>
        <v>NO APLICA</v>
      </c>
      <c r="BA2276" s="55" t="str">
        <f>IF(AX2276="","",WORKDAY(AX2276,5,FESTIVOS_CO!A:A))</f>
        <v/>
      </c>
      <c r="BB2276" s="39"/>
      <c r="BC2276" s="40"/>
      <c r="BD2276" s="40"/>
      <c r="BE2276" s="56" t="str">
        <f t="shared" ca="1" si="436"/>
        <v>NO APLICA</v>
      </c>
      <c r="BF2276" s="37"/>
      <c r="BG2276" s="45"/>
      <c r="BH2276" s="37"/>
      <c r="BI2276" s="36"/>
      <c r="BJ2276" s="37"/>
      <c r="BK2276" s="36"/>
      <c r="BL2276" s="36"/>
      <c r="BM2276" s="53" t="str">
        <f>IF(BJ2276="","",WORKDAY(BJ2276,5,FESTIVOS_CO!A:A))</f>
        <v/>
      </c>
      <c r="BN2276" s="57" t="str">
        <f t="shared" ca="1" si="434"/>
        <v>PENDIENTE HACER AVISO</v>
      </c>
      <c r="BO2276" s="54" t="str">
        <f t="shared" ca="1" si="427"/>
        <v>EN TRÁMITE NOTIF. POR AVISO</v>
      </c>
      <c r="BP2276" s="37"/>
      <c r="BQ2276" s="53" t="str">
        <f>IF(BP2276="","",WORKDAY(BP2276,5,FESTIVOS_CO!A:A))</f>
        <v/>
      </c>
      <c r="BR2276" s="37"/>
      <c r="BS2276" s="36"/>
      <c r="BT2276" s="38"/>
      <c r="BU2276" s="58" t="e">
        <f>VLOOKUP(BT2276,Hoja2!$C:$D,2,0)</f>
        <v>#N/A</v>
      </c>
      <c r="BV2276" s="80" t="str">
        <f>IF(
AND(AO2276="",BD2276="",BQ2276=""),
"EN PROCESO NOTIFICACION / COMUNICACION",
IF(
BT2276="",
"NO APLICA",
IF(
BU2276=60,
IF(AO2276&lt;&gt;"",AO2276,IF(BD2276&lt;&gt;"",BD2276,BQ2276))+60,
WORKDAY(
IF(AO2276&lt;&gt;"",AO2276,IF(BD2276&lt;&gt;"",BD2276,BQ2276)),
BU2276,
FESTIVOS_CO!A:A
)
)
))</f>
        <v>EN PROCESO NOTIFICACION / COMUNICACION</v>
      </c>
      <c r="BW2276" s="44"/>
      <c r="BX2276" s="53"/>
      <c r="BY2276" s="45"/>
      <c r="BZ2276" s="37"/>
      <c r="CA2276" s="54" t="str">
        <f t="shared" si="428"/>
        <v>PENDIENTE EJECUTORIA</v>
      </c>
      <c r="CB2276" s="59" t="str">
        <f t="shared" si="437"/>
        <v/>
      </c>
      <c r="CC2276" s="36"/>
      <c r="CD2276" s="40"/>
      <c r="CE2276" s="46"/>
      <c r="CF2276" s="40"/>
      <c r="CG2276" s="40"/>
      <c r="CH2276" s="40"/>
      <c r="CI2276" s="36"/>
      <c r="CJ2276" s="47"/>
      <c r="CK2276" s="40"/>
      <c r="CL2276" s="40"/>
      <c r="CM2276" s="40"/>
      <c r="CN2276" s="40"/>
    </row>
    <row r="2277" spans="1:92" ht="42.75" hidden="1">
      <c r="A2277" s="49" t="str">
        <f t="shared" si="429"/>
        <v>SIN GESTIÓN</v>
      </c>
      <c r="B2277" s="58"/>
      <c r="C2277" s="37"/>
      <c r="D2277" s="37"/>
      <c r="E2277" s="49" t="str">
        <f t="shared" si="430"/>
        <v>PENDIENTE NOTIFICACIÓN</v>
      </c>
      <c r="F2277" s="141" t="str">
        <f t="shared" si="431"/>
        <v>PENDIENTE NOTIFICACIÓN</v>
      </c>
      <c r="G2277" s="49" t="str">
        <f t="shared" si="432"/>
        <v/>
      </c>
      <c r="H2277" s="51" t="str">
        <f ca="1">IF(
L2277="",
"",
IF(
NETWORKDAYS(L2277,IF(M2277&lt;&gt;"",M2277,TODAY()),FESTIVOS_CO!A:A)&gt;2,
"VENCIDO",
IF(
NETWORKDAYS(L2277,IF(M2277&lt;&gt;"",M2277,TODAY()),FESTIVOS_CO!A:A)=2,
"ALERTA",
"A TIEMPO"
)))</f>
        <v/>
      </c>
      <c r="I2277" s="40"/>
      <c r="J2277" s="36"/>
      <c r="K2277" s="37"/>
      <c r="L2277" s="50"/>
      <c r="M2277" s="37"/>
      <c r="N2277" s="52"/>
      <c r="O2277" s="52"/>
      <c r="P2277" s="36"/>
      <c r="Q2277" s="36"/>
      <c r="R2277" s="40"/>
      <c r="S2277" s="36"/>
      <c r="T2277" s="40"/>
      <c r="U2277" s="40"/>
      <c r="V2277" s="81"/>
      <c r="W2277" s="40"/>
      <c r="X2277" s="40"/>
      <c r="Y2277" s="40"/>
      <c r="Z2277" s="38" t="str">
        <f>IFERROR(VLOOKUP(Y2277,DIRECTORIO!A:B,2,FALSE),"")</f>
        <v/>
      </c>
      <c r="AA2277" s="40"/>
      <c r="AB2277" s="40"/>
      <c r="AC2277" s="40"/>
      <c r="AD2277" s="40"/>
      <c r="AE2277" s="40"/>
      <c r="AF2277" s="40"/>
      <c r="AG2277" s="41" t="s">
        <v>109</v>
      </c>
      <c r="AH2277" s="42"/>
      <c r="AI2277" s="54" t="str">
        <f t="shared" ca="1" si="433"/>
        <v>PENDIENTE NOTIFICACIÓN ELECTRÓNICA</v>
      </c>
      <c r="AJ2277" s="37"/>
      <c r="AK2277" s="37"/>
      <c r="AL2277" s="37"/>
      <c r="AM2277" s="53" t="str">
        <f>IF(AK2277="","",WORKDAY(AK2277,5,FESTIVOS_CO!A:A))</f>
        <v/>
      </c>
      <c r="AN2277" s="37"/>
      <c r="AO2277" s="37"/>
      <c r="AP2277" s="54" t="str">
        <f t="shared" ca="1" si="438"/>
        <v>NO APLICA</v>
      </c>
      <c r="AQ2277" s="36"/>
      <c r="AR2277" s="43"/>
      <c r="AS2277" s="37"/>
      <c r="AT2277" s="36"/>
      <c r="AU2277" s="37"/>
      <c r="AV2277" s="36"/>
      <c r="AW2277" s="36"/>
      <c r="AX2277" s="37"/>
      <c r="AY2277" s="140" t="str">
        <f>IF(AU2277="","",WORKDAY(AU2277,5,FESTIVOS_CO!A:A))</f>
        <v/>
      </c>
      <c r="AZ2277" s="54" t="str">
        <f t="shared" ca="1" si="435"/>
        <v>NO APLICA</v>
      </c>
      <c r="BA2277" s="55" t="str">
        <f>IF(AX2277="","",WORKDAY(AX2277,5,FESTIVOS_CO!A:A))</f>
        <v/>
      </c>
      <c r="BB2277" s="39"/>
      <c r="BC2277" s="40"/>
      <c r="BD2277" s="40"/>
      <c r="BE2277" s="56" t="str">
        <f t="shared" ca="1" si="436"/>
        <v>NO APLICA</v>
      </c>
      <c r="BF2277" s="37"/>
      <c r="BG2277" s="45"/>
      <c r="BH2277" s="37"/>
      <c r="BI2277" s="36"/>
      <c r="BJ2277" s="37"/>
      <c r="BK2277" s="36"/>
      <c r="BL2277" s="36"/>
      <c r="BM2277" s="53" t="str">
        <f>IF(BJ2277="","",WORKDAY(BJ2277,5,FESTIVOS_CO!A:A))</f>
        <v/>
      </c>
      <c r="BN2277" s="57" t="str">
        <f t="shared" ca="1" si="434"/>
        <v>PENDIENTE HACER AVISO</v>
      </c>
      <c r="BO2277" s="54" t="str">
        <f t="shared" ca="1" si="427"/>
        <v>EN TRÁMITE NOTIF. POR AVISO</v>
      </c>
      <c r="BP2277" s="37"/>
      <c r="BQ2277" s="53" t="str">
        <f>IF(BP2277="","",WORKDAY(BP2277,5,FESTIVOS_CO!A:A))</f>
        <v/>
      </c>
      <c r="BR2277" s="37"/>
      <c r="BS2277" s="36"/>
      <c r="BT2277" s="38"/>
      <c r="BU2277" s="58" t="e">
        <f>VLOOKUP(BT2277,Hoja2!$C:$D,2,0)</f>
        <v>#N/A</v>
      </c>
      <c r="BV2277" s="80" t="str">
        <f>IF(
AND(AO2277="",BD2277="",BQ2277=""),
"EN PROCESO NOTIFICACION / COMUNICACION",
IF(
BT2277="",
"NO APLICA",
IF(
BU2277=60,
IF(AO2277&lt;&gt;"",AO2277,IF(BD2277&lt;&gt;"",BD2277,BQ2277))+60,
WORKDAY(
IF(AO2277&lt;&gt;"",AO2277,IF(BD2277&lt;&gt;"",BD2277,BQ2277)),
BU2277,
FESTIVOS_CO!A:A
)
)
))</f>
        <v>EN PROCESO NOTIFICACION / COMUNICACION</v>
      </c>
      <c r="BW2277" s="44"/>
      <c r="BX2277" s="53"/>
      <c r="BY2277" s="45"/>
      <c r="BZ2277" s="37"/>
      <c r="CA2277" s="54" t="str">
        <f t="shared" si="428"/>
        <v>PENDIENTE EJECUTORIA</v>
      </c>
      <c r="CB2277" s="59" t="str">
        <f t="shared" si="437"/>
        <v/>
      </c>
      <c r="CC2277" s="36"/>
      <c r="CD2277" s="40"/>
      <c r="CE2277" s="46"/>
      <c r="CF2277" s="40"/>
      <c r="CG2277" s="40"/>
      <c r="CH2277" s="40"/>
      <c r="CI2277" s="36"/>
      <c r="CJ2277" s="47"/>
      <c r="CK2277" s="40"/>
      <c r="CL2277" s="40"/>
      <c r="CM2277" s="40"/>
      <c r="CN2277" s="40"/>
    </row>
    <row r="2278" spans="1:92" ht="42.75" hidden="1">
      <c r="A2278" s="49" t="str">
        <f t="shared" si="429"/>
        <v>SIN GESTIÓN</v>
      </c>
      <c r="B2278" s="58"/>
      <c r="C2278" s="37"/>
      <c r="D2278" s="37"/>
      <c r="E2278" s="49" t="str">
        <f t="shared" si="430"/>
        <v>PENDIENTE NOTIFICACIÓN</v>
      </c>
      <c r="F2278" s="141" t="str">
        <f t="shared" si="431"/>
        <v>PENDIENTE NOTIFICACIÓN</v>
      </c>
      <c r="G2278" s="49" t="str">
        <f t="shared" si="432"/>
        <v/>
      </c>
      <c r="H2278" s="51" t="str">
        <f ca="1">IF(
L2278="",
"",
IF(
NETWORKDAYS(L2278,IF(M2278&lt;&gt;"",M2278,TODAY()),FESTIVOS_CO!A:A)&gt;2,
"VENCIDO",
IF(
NETWORKDAYS(L2278,IF(M2278&lt;&gt;"",M2278,TODAY()),FESTIVOS_CO!A:A)=2,
"ALERTA",
"A TIEMPO"
)))</f>
        <v/>
      </c>
      <c r="I2278" s="40"/>
      <c r="J2278" s="36"/>
      <c r="K2278" s="37"/>
      <c r="L2278" s="50"/>
      <c r="M2278" s="37"/>
      <c r="N2278" s="52"/>
      <c r="O2278" s="52"/>
      <c r="P2278" s="36"/>
      <c r="Q2278" s="36"/>
      <c r="R2278" s="40"/>
      <c r="S2278" s="36"/>
      <c r="T2278" s="40"/>
      <c r="U2278" s="40"/>
      <c r="V2278" s="81"/>
      <c r="W2278" s="40"/>
      <c r="X2278" s="40"/>
      <c r="Y2278" s="40"/>
      <c r="Z2278" s="38" t="str">
        <f>IFERROR(VLOOKUP(Y2278,DIRECTORIO!A:B,2,FALSE),"")</f>
        <v/>
      </c>
      <c r="AA2278" s="40"/>
      <c r="AB2278" s="40"/>
      <c r="AC2278" s="40"/>
      <c r="AD2278" s="40"/>
      <c r="AE2278" s="40"/>
      <c r="AF2278" s="40"/>
      <c r="AG2278" s="41" t="s">
        <v>109</v>
      </c>
      <c r="AH2278" s="42"/>
      <c r="AI2278" s="54" t="str">
        <f t="shared" ca="1" si="433"/>
        <v>PENDIENTE NOTIFICACIÓN ELECTRÓNICA</v>
      </c>
      <c r="AJ2278" s="37"/>
      <c r="AK2278" s="37"/>
      <c r="AL2278" s="37"/>
      <c r="AM2278" s="53" t="str">
        <f>IF(AK2278="","",WORKDAY(AK2278,5,FESTIVOS_CO!A:A))</f>
        <v/>
      </c>
      <c r="AN2278" s="37"/>
      <c r="AO2278" s="37"/>
      <c r="AP2278" s="54" t="str">
        <f t="shared" ca="1" si="438"/>
        <v>NO APLICA</v>
      </c>
      <c r="AQ2278" s="36"/>
      <c r="AR2278" s="43"/>
      <c r="AS2278" s="37"/>
      <c r="AT2278" s="36"/>
      <c r="AU2278" s="37"/>
      <c r="AV2278" s="36"/>
      <c r="AW2278" s="36"/>
      <c r="AX2278" s="37"/>
      <c r="AY2278" s="140" t="str">
        <f>IF(AU2278="","",WORKDAY(AU2278,5,FESTIVOS_CO!A:A))</f>
        <v/>
      </c>
      <c r="AZ2278" s="54" t="str">
        <f t="shared" ca="1" si="435"/>
        <v>NO APLICA</v>
      </c>
      <c r="BA2278" s="55" t="str">
        <f>IF(AX2278="","",WORKDAY(AX2278,5,FESTIVOS_CO!A:A))</f>
        <v/>
      </c>
      <c r="BB2278" s="39"/>
      <c r="BC2278" s="40"/>
      <c r="BD2278" s="40"/>
      <c r="BE2278" s="56" t="str">
        <f t="shared" ca="1" si="436"/>
        <v>NO APLICA</v>
      </c>
      <c r="BF2278" s="37"/>
      <c r="BG2278" s="45"/>
      <c r="BH2278" s="37"/>
      <c r="BI2278" s="36"/>
      <c r="BJ2278" s="37"/>
      <c r="BK2278" s="36"/>
      <c r="BL2278" s="36"/>
      <c r="BM2278" s="53" t="str">
        <f>IF(BJ2278="","",WORKDAY(BJ2278,5,FESTIVOS_CO!A:A))</f>
        <v/>
      </c>
      <c r="BN2278" s="57" t="str">
        <f t="shared" ca="1" si="434"/>
        <v>PENDIENTE HACER AVISO</v>
      </c>
      <c r="BO2278" s="54" t="str">
        <f t="shared" ca="1" si="427"/>
        <v>EN TRÁMITE NOTIF. POR AVISO</v>
      </c>
      <c r="BP2278" s="37"/>
      <c r="BQ2278" s="53" t="str">
        <f>IF(BP2278="","",WORKDAY(BP2278,5,FESTIVOS_CO!A:A))</f>
        <v/>
      </c>
      <c r="BR2278" s="37"/>
      <c r="BS2278" s="36"/>
      <c r="BT2278" s="38"/>
      <c r="BU2278" s="58" t="e">
        <f>VLOOKUP(BT2278,Hoja2!$C:$D,2,0)</f>
        <v>#N/A</v>
      </c>
      <c r="BV2278" s="80" t="str">
        <f>IF(
AND(AO2278="",BD2278="",BQ2278=""),
"EN PROCESO NOTIFICACION / COMUNICACION",
IF(
BT2278="",
"NO APLICA",
IF(
BU2278=60,
IF(AO2278&lt;&gt;"",AO2278,IF(BD2278&lt;&gt;"",BD2278,BQ2278))+60,
WORKDAY(
IF(AO2278&lt;&gt;"",AO2278,IF(BD2278&lt;&gt;"",BD2278,BQ2278)),
BU2278,
FESTIVOS_CO!A:A
)
)
))</f>
        <v>EN PROCESO NOTIFICACION / COMUNICACION</v>
      </c>
      <c r="BW2278" s="44"/>
      <c r="BX2278" s="53"/>
      <c r="BY2278" s="45"/>
      <c r="BZ2278" s="37"/>
      <c r="CA2278" s="54" t="str">
        <f t="shared" si="428"/>
        <v>PENDIENTE EJECUTORIA</v>
      </c>
      <c r="CB2278" s="59" t="str">
        <f t="shared" si="437"/>
        <v/>
      </c>
      <c r="CC2278" s="36"/>
      <c r="CD2278" s="40"/>
      <c r="CE2278" s="46"/>
      <c r="CF2278" s="40"/>
      <c r="CG2278" s="40"/>
      <c r="CH2278" s="40"/>
      <c r="CI2278" s="36"/>
      <c r="CJ2278" s="47"/>
      <c r="CK2278" s="40"/>
      <c r="CL2278" s="40"/>
      <c r="CM2278" s="40"/>
      <c r="CN2278" s="40"/>
    </row>
    <row r="2279" spans="1:92" ht="42.75" hidden="1">
      <c r="A2279" s="49" t="str">
        <f t="shared" si="429"/>
        <v>SIN GESTIÓN</v>
      </c>
      <c r="B2279" s="58"/>
      <c r="C2279" s="37"/>
      <c r="D2279" s="37"/>
      <c r="E2279" s="49" t="str">
        <f t="shared" si="430"/>
        <v>PENDIENTE NOTIFICACIÓN</v>
      </c>
      <c r="F2279" s="141" t="str">
        <f t="shared" si="431"/>
        <v>PENDIENTE NOTIFICACIÓN</v>
      </c>
      <c r="G2279" s="49" t="str">
        <f t="shared" si="432"/>
        <v/>
      </c>
      <c r="H2279" s="51" t="str">
        <f ca="1">IF(
L2279="",
"",
IF(
NETWORKDAYS(L2279,IF(M2279&lt;&gt;"",M2279,TODAY()),FESTIVOS_CO!A:A)&gt;2,
"VENCIDO",
IF(
NETWORKDAYS(L2279,IF(M2279&lt;&gt;"",M2279,TODAY()),FESTIVOS_CO!A:A)=2,
"ALERTA",
"A TIEMPO"
)))</f>
        <v/>
      </c>
      <c r="I2279" s="40"/>
      <c r="J2279" s="36"/>
      <c r="K2279" s="37"/>
      <c r="L2279" s="50"/>
      <c r="M2279" s="37"/>
      <c r="N2279" s="52"/>
      <c r="O2279" s="52"/>
      <c r="P2279" s="36"/>
      <c r="Q2279" s="36"/>
      <c r="R2279" s="40"/>
      <c r="S2279" s="36"/>
      <c r="T2279" s="40"/>
      <c r="U2279" s="40"/>
      <c r="V2279" s="81"/>
      <c r="W2279" s="40"/>
      <c r="X2279" s="40"/>
      <c r="Y2279" s="40"/>
      <c r="Z2279" s="38" t="str">
        <f>IFERROR(VLOOKUP(Y2279,DIRECTORIO!A:B,2,FALSE),"")</f>
        <v/>
      </c>
      <c r="AA2279" s="40"/>
      <c r="AB2279" s="40"/>
      <c r="AC2279" s="40"/>
      <c r="AD2279" s="40"/>
      <c r="AE2279" s="40"/>
      <c r="AF2279" s="40"/>
      <c r="AG2279" s="41" t="s">
        <v>109</v>
      </c>
      <c r="AH2279" s="42"/>
      <c r="AI2279" s="54" t="str">
        <f t="shared" ca="1" si="433"/>
        <v>PENDIENTE NOTIFICACIÓN ELECTRÓNICA</v>
      </c>
      <c r="AJ2279" s="37"/>
      <c r="AK2279" s="37"/>
      <c r="AL2279" s="37"/>
      <c r="AM2279" s="53" t="str">
        <f>IF(AK2279="","",WORKDAY(AK2279,5,FESTIVOS_CO!A:A))</f>
        <v/>
      </c>
      <c r="AN2279" s="37"/>
      <c r="AO2279" s="37"/>
      <c r="AP2279" s="54" t="str">
        <f t="shared" ca="1" si="438"/>
        <v>NO APLICA</v>
      </c>
      <c r="AQ2279" s="36"/>
      <c r="AR2279" s="43"/>
      <c r="AS2279" s="37"/>
      <c r="AT2279" s="36"/>
      <c r="AU2279" s="37"/>
      <c r="AV2279" s="36"/>
      <c r="AW2279" s="36"/>
      <c r="AX2279" s="37"/>
      <c r="AY2279" s="140" t="str">
        <f>IF(AU2279="","",WORKDAY(AU2279,5,FESTIVOS_CO!A:A))</f>
        <v/>
      </c>
      <c r="AZ2279" s="54" t="str">
        <f t="shared" ca="1" si="435"/>
        <v>NO APLICA</v>
      </c>
      <c r="BA2279" s="55" t="str">
        <f>IF(AX2279="","",WORKDAY(AX2279,5,FESTIVOS_CO!A:A))</f>
        <v/>
      </c>
      <c r="BB2279" s="39"/>
      <c r="BC2279" s="40"/>
      <c r="BD2279" s="40"/>
      <c r="BE2279" s="56" t="str">
        <f t="shared" ca="1" si="436"/>
        <v>NO APLICA</v>
      </c>
      <c r="BF2279" s="37"/>
      <c r="BG2279" s="45"/>
      <c r="BH2279" s="37"/>
      <c r="BI2279" s="36"/>
      <c r="BJ2279" s="37"/>
      <c r="BK2279" s="36"/>
      <c r="BL2279" s="36"/>
      <c r="BM2279" s="53" t="str">
        <f>IF(BJ2279="","",WORKDAY(BJ2279,5,FESTIVOS_CO!A:A))</f>
        <v/>
      </c>
      <c r="BN2279" s="57" t="str">
        <f t="shared" ca="1" si="434"/>
        <v>PENDIENTE HACER AVISO</v>
      </c>
      <c r="BO2279" s="54" t="str">
        <f t="shared" ca="1" si="427"/>
        <v>EN TRÁMITE NOTIF. POR AVISO</v>
      </c>
      <c r="BP2279" s="37"/>
      <c r="BQ2279" s="53" t="str">
        <f>IF(BP2279="","",WORKDAY(BP2279,5,FESTIVOS_CO!A:A))</f>
        <v/>
      </c>
      <c r="BR2279" s="37"/>
      <c r="BS2279" s="36"/>
      <c r="BT2279" s="38"/>
      <c r="BU2279" s="58" t="e">
        <f>VLOOKUP(BT2279,Hoja2!$C:$D,2,0)</f>
        <v>#N/A</v>
      </c>
      <c r="BV2279" s="80" t="str">
        <f>IF(
AND(AO2279="",BD2279="",BQ2279=""),
"EN PROCESO NOTIFICACION / COMUNICACION",
IF(
BT2279="",
"NO APLICA",
IF(
BU2279=60,
IF(AO2279&lt;&gt;"",AO2279,IF(BD2279&lt;&gt;"",BD2279,BQ2279))+60,
WORKDAY(
IF(AO2279&lt;&gt;"",AO2279,IF(BD2279&lt;&gt;"",BD2279,BQ2279)),
BU2279,
FESTIVOS_CO!A:A
)
)
))</f>
        <v>EN PROCESO NOTIFICACION / COMUNICACION</v>
      </c>
      <c r="BW2279" s="44"/>
      <c r="BX2279" s="53"/>
      <c r="BY2279" s="45"/>
      <c r="BZ2279" s="37"/>
      <c r="CA2279" s="54" t="str">
        <f t="shared" si="428"/>
        <v>PENDIENTE EJECUTORIA</v>
      </c>
      <c r="CB2279" s="59" t="str">
        <f t="shared" si="437"/>
        <v/>
      </c>
      <c r="CC2279" s="36"/>
      <c r="CD2279" s="40"/>
      <c r="CE2279" s="46"/>
      <c r="CF2279" s="40"/>
      <c r="CG2279" s="40"/>
      <c r="CH2279" s="40"/>
      <c r="CI2279" s="36"/>
      <c r="CJ2279" s="47"/>
      <c r="CK2279" s="40"/>
      <c r="CL2279" s="40"/>
      <c r="CM2279" s="40"/>
      <c r="CN2279" s="40"/>
    </row>
    <row r="2280" spans="1:92" ht="42.75" hidden="1">
      <c r="A2280" s="49" t="str">
        <f t="shared" si="429"/>
        <v>SIN GESTIÓN</v>
      </c>
      <c r="B2280" s="58"/>
      <c r="C2280" s="37"/>
      <c r="D2280" s="37"/>
      <c r="E2280" s="49" t="str">
        <f t="shared" si="430"/>
        <v>PENDIENTE NOTIFICACIÓN</v>
      </c>
      <c r="F2280" s="141" t="str">
        <f t="shared" si="431"/>
        <v>PENDIENTE NOTIFICACIÓN</v>
      </c>
      <c r="G2280" s="49" t="str">
        <f t="shared" si="432"/>
        <v/>
      </c>
      <c r="H2280" s="51" t="str">
        <f ca="1">IF(
L2280="",
"",
IF(
NETWORKDAYS(L2280,IF(M2280&lt;&gt;"",M2280,TODAY()),FESTIVOS_CO!A:A)&gt;2,
"VENCIDO",
IF(
NETWORKDAYS(L2280,IF(M2280&lt;&gt;"",M2280,TODAY()),FESTIVOS_CO!A:A)=2,
"ALERTA",
"A TIEMPO"
)))</f>
        <v/>
      </c>
      <c r="I2280" s="40"/>
      <c r="J2280" s="36"/>
      <c r="K2280" s="37"/>
      <c r="L2280" s="50"/>
      <c r="M2280" s="37"/>
      <c r="N2280" s="52"/>
      <c r="O2280" s="52"/>
      <c r="P2280" s="36"/>
      <c r="Q2280" s="36"/>
      <c r="R2280" s="40"/>
      <c r="S2280" s="36"/>
      <c r="T2280" s="40"/>
      <c r="U2280" s="40"/>
      <c r="V2280" s="81"/>
      <c r="W2280" s="40"/>
      <c r="X2280" s="40"/>
      <c r="Y2280" s="40"/>
      <c r="Z2280" s="38" t="str">
        <f>IFERROR(VLOOKUP(Y2280,DIRECTORIO!A:B,2,FALSE),"")</f>
        <v/>
      </c>
      <c r="AA2280" s="40"/>
      <c r="AB2280" s="40"/>
      <c r="AC2280" s="40"/>
      <c r="AD2280" s="40"/>
      <c r="AE2280" s="40"/>
      <c r="AF2280" s="40"/>
      <c r="AG2280" s="41" t="s">
        <v>109</v>
      </c>
      <c r="AH2280" s="42"/>
      <c r="AI2280" s="54" t="str">
        <f t="shared" ca="1" si="433"/>
        <v>PENDIENTE NOTIFICACIÓN ELECTRÓNICA</v>
      </c>
      <c r="AJ2280" s="37"/>
      <c r="AK2280" s="37"/>
      <c r="AL2280" s="37"/>
      <c r="AM2280" s="53" t="str">
        <f>IF(AK2280="","",WORKDAY(AK2280,5,FESTIVOS_CO!A:A))</f>
        <v/>
      </c>
      <c r="AN2280" s="37"/>
      <c r="AO2280" s="37"/>
      <c r="AP2280" s="54" t="str">
        <f t="shared" ca="1" si="438"/>
        <v>NO APLICA</v>
      </c>
      <c r="AQ2280" s="36"/>
      <c r="AR2280" s="43"/>
      <c r="AS2280" s="37"/>
      <c r="AT2280" s="36"/>
      <c r="AU2280" s="37"/>
      <c r="AV2280" s="36"/>
      <c r="AW2280" s="36"/>
      <c r="AX2280" s="37"/>
      <c r="AY2280" s="140" t="str">
        <f>IF(AU2280="","",WORKDAY(AU2280,5,FESTIVOS_CO!A:A))</f>
        <v/>
      </c>
      <c r="AZ2280" s="54" t="str">
        <f t="shared" ca="1" si="435"/>
        <v>NO APLICA</v>
      </c>
      <c r="BA2280" s="55" t="str">
        <f>IF(AX2280="","",WORKDAY(AX2280,5,FESTIVOS_CO!A:A))</f>
        <v/>
      </c>
      <c r="BB2280" s="39"/>
      <c r="BC2280" s="40"/>
      <c r="BD2280" s="40"/>
      <c r="BE2280" s="56" t="str">
        <f t="shared" ca="1" si="436"/>
        <v>NO APLICA</v>
      </c>
      <c r="BF2280" s="37"/>
      <c r="BG2280" s="45"/>
      <c r="BH2280" s="37"/>
      <c r="BI2280" s="36"/>
      <c r="BJ2280" s="37"/>
      <c r="BK2280" s="36"/>
      <c r="BL2280" s="36"/>
      <c r="BM2280" s="53" t="str">
        <f>IF(BJ2280="","",WORKDAY(BJ2280,5,FESTIVOS_CO!A:A))</f>
        <v/>
      </c>
      <c r="BN2280" s="57" t="str">
        <f t="shared" ca="1" si="434"/>
        <v>PENDIENTE HACER AVISO</v>
      </c>
      <c r="BO2280" s="54" t="str">
        <f t="shared" ca="1" si="427"/>
        <v>EN TRÁMITE NOTIF. POR AVISO</v>
      </c>
      <c r="BP2280" s="37"/>
      <c r="BQ2280" s="53" t="str">
        <f>IF(BP2280="","",WORKDAY(BP2280,5,FESTIVOS_CO!A:A))</f>
        <v/>
      </c>
      <c r="BR2280" s="37"/>
      <c r="BS2280" s="36"/>
      <c r="BT2280" s="38"/>
      <c r="BU2280" s="58" t="e">
        <f>VLOOKUP(BT2280,Hoja2!$C:$D,2,0)</f>
        <v>#N/A</v>
      </c>
      <c r="BV2280" s="80" t="str">
        <f>IF(
AND(AO2280="",BD2280="",BQ2280=""),
"EN PROCESO NOTIFICACION / COMUNICACION",
IF(
BT2280="",
"NO APLICA",
IF(
BU2280=60,
IF(AO2280&lt;&gt;"",AO2280,IF(BD2280&lt;&gt;"",BD2280,BQ2280))+60,
WORKDAY(
IF(AO2280&lt;&gt;"",AO2280,IF(BD2280&lt;&gt;"",BD2280,BQ2280)),
BU2280,
FESTIVOS_CO!A:A
)
)
))</f>
        <v>EN PROCESO NOTIFICACION / COMUNICACION</v>
      </c>
      <c r="BW2280" s="44"/>
      <c r="BX2280" s="53"/>
      <c r="BY2280" s="45"/>
      <c r="BZ2280" s="37"/>
      <c r="CA2280" s="54" t="str">
        <f t="shared" si="428"/>
        <v>PENDIENTE EJECUTORIA</v>
      </c>
      <c r="CB2280" s="59" t="str">
        <f t="shared" si="437"/>
        <v/>
      </c>
      <c r="CC2280" s="36"/>
      <c r="CD2280" s="40"/>
      <c r="CE2280" s="46"/>
      <c r="CF2280" s="40"/>
      <c r="CG2280" s="40"/>
      <c r="CH2280" s="40"/>
      <c r="CI2280" s="36"/>
      <c r="CJ2280" s="47"/>
      <c r="CK2280" s="40"/>
      <c r="CL2280" s="40"/>
      <c r="CM2280" s="40"/>
      <c r="CN2280" s="40"/>
    </row>
    <row r="2281" spans="1:92" ht="42.75" hidden="1">
      <c r="A2281" s="49" t="str">
        <f t="shared" si="429"/>
        <v>SIN GESTIÓN</v>
      </c>
      <c r="B2281" s="58"/>
      <c r="C2281" s="37"/>
      <c r="D2281" s="37"/>
      <c r="E2281" s="49" t="str">
        <f t="shared" si="430"/>
        <v>PENDIENTE NOTIFICACIÓN</v>
      </c>
      <c r="F2281" s="141" t="str">
        <f t="shared" si="431"/>
        <v>PENDIENTE NOTIFICACIÓN</v>
      </c>
      <c r="G2281" s="49" t="str">
        <f t="shared" si="432"/>
        <v/>
      </c>
      <c r="H2281" s="51" t="str">
        <f ca="1">IF(
L2281="",
"",
IF(
NETWORKDAYS(L2281,IF(M2281&lt;&gt;"",M2281,TODAY()),FESTIVOS_CO!A:A)&gt;2,
"VENCIDO",
IF(
NETWORKDAYS(L2281,IF(M2281&lt;&gt;"",M2281,TODAY()),FESTIVOS_CO!A:A)=2,
"ALERTA",
"A TIEMPO"
)))</f>
        <v/>
      </c>
      <c r="I2281" s="40"/>
      <c r="J2281" s="36"/>
      <c r="K2281" s="37"/>
      <c r="L2281" s="50"/>
      <c r="M2281" s="37"/>
      <c r="N2281" s="52"/>
      <c r="O2281" s="52"/>
      <c r="P2281" s="36"/>
      <c r="Q2281" s="36"/>
      <c r="R2281" s="40"/>
      <c r="S2281" s="36"/>
      <c r="T2281" s="40"/>
      <c r="U2281" s="40"/>
      <c r="V2281" s="81"/>
      <c r="W2281" s="40"/>
      <c r="X2281" s="40"/>
      <c r="Y2281" s="40"/>
      <c r="Z2281" s="38" t="str">
        <f>IFERROR(VLOOKUP(Y2281,DIRECTORIO!A:B,2,FALSE),"")</f>
        <v/>
      </c>
      <c r="AA2281" s="40"/>
      <c r="AB2281" s="40"/>
      <c r="AC2281" s="40"/>
      <c r="AD2281" s="40"/>
      <c r="AE2281" s="40"/>
      <c r="AF2281" s="40"/>
      <c r="AG2281" s="41" t="s">
        <v>109</v>
      </c>
      <c r="AH2281" s="42"/>
      <c r="AI2281" s="54" t="str">
        <f t="shared" ca="1" si="433"/>
        <v>PENDIENTE NOTIFICACIÓN ELECTRÓNICA</v>
      </c>
      <c r="AJ2281" s="37"/>
      <c r="AK2281" s="37"/>
      <c r="AL2281" s="37"/>
      <c r="AM2281" s="53" t="str">
        <f>IF(AK2281="","",WORKDAY(AK2281,5,FESTIVOS_CO!A:A))</f>
        <v/>
      </c>
      <c r="AN2281" s="37"/>
      <c r="AO2281" s="37"/>
      <c r="AP2281" s="54" t="str">
        <f t="shared" ca="1" si="438"/>
        <v>NO APLICA</v>
      </c>
      <c r="AQ2281" s="36"/>
      <c r="AR2281" s="43"/>
      <c r="AS2281" s="37"/>
      <c r="AT2281" s="36"/>
      <c r="AU2281" s="37"/>
      <c r="AV2281" s="36"/>
      <c r="AW2281" s="36"/>
      <c r="AX2281" s="37"/>
      <c r="AY2281" s="140" t="str">
        <f>IF(AU2281="","",WORKDAY(AU2281,5,FESTIVOS_CO!A:A))</f>
        <v/>
      </c>
      <c r="AZ2281" s="54" t="str">
        <f t="shared" ca="1" si="435"/>
        <v>NO APLICA</v>
      </c>
      <c r="BA2281" s="55" t="str">
        <f>IF(AX2281="","",WORKDAY(AX2281,5,FESTIVOS_CO!A:A))</f>
        <v/>
      </c>
      <c r="BB2281" s="39"/>
      <c r="BC2281" s="40"/>
      <c r="BD2281" s="40"/>
      <c r="BE2281" s="56" t="str">
        <f t="shared" ca="1" si="436"/>
        <v>NO APLICA</v>
      </c>
      <c r="BF2281" s="37"/>
      <c r="BG2281" s="45"/>
      <c r="BH2281" s="37"/>
      <c r="BI2281" s="36"/>
      <c r="BJ2281" s="37"/>
      <c r="BK2281" s="36"/>
      <c r="BL2281" s="36"/>
      <c r="BM2281" s="53" t="str">
        <f>IF(BJ2281="","",WORKDAY(BJ2281,5,FESTIVOS_CO!A:A))</f>
        <v/>
      </c>
      <c r="BN2281" s="57" t="str">
        <f t="shared" ca="1" si="434"/>
        <v>PENDIENTE HACER AVISO</v>
      </c>
      <c r="BO2281" s="54" t="str">
        <f t="shared" ca="1" si="427"/>
        <v>EN TRÁMITE NOTIF. POR AVISO</v>
      </c>
      <c r="BP2281" s="37"/>
      <c r="BQ2281" s="53" t="str">
        <f>IF(BP2281="","",WORKDAY(BP2281,5,FESTIVOS_CO!A:A))</f>
        <v/>
      </c>
      <c r="BR2281" s="37"/>
      <c r="BS2281" s="36"/>
      <c r="BT2281" s="38"/>
      <c r="BU2281" s="58" t="e">
        <f>VLOOKUP(BT2281,Hoja2!$C:$D,2,0)</f>
        <v>#N/A</v>
      </c>
      <c r="BV2281" s="80" t="str">
        <f>IF(
AND(AO2281="",BD2281="",BQ2281=""),
"EN PROCESO NOTIFICACION / COMUNICACION",
IF(
BT2281="",
"NO APLICA",
IF(
BU2281=60,
IF(AO2281&lt;&gt;"",AO2281,IF(BD2281&lt;&gt;"",BD2281,BQ2281))+60,
WORKDAY(
IF(AO2281&lt;&gt;"",AO2281,IF(BD2281&lt;&gt;"",BD2281,BQ2281)),
BU2281,
FESTIVOS_CO!A:A
)
)
))</f>
        <v>EN PROCESO NOTIFICACION / COMUNICACION</v>
      </c>
      <c r="BW2281" s="44"/>
      <c r="BX2281" s="53"/>
      <c r="BY2281" s="45"/>
      <c r="BZ2281" s="37"/>
      <c r="CA2281" s="54" t="str">
        <f t="shared" si="428"/>
        <v>PENDIENTE EJECUTORIA</v>
      </c>
      <c r="CB2281" s="59" t="str">
        <f t="shared" si="437"/>
        <v/>
      </c>
      <c r="CC2281" s="36"/>
      <c r="CD2281" s="40"/>
      <c r="CE2281" s="46"/>
      <c r="CF2281" s="40"/>
      <c r="CG2281" s="40"/>
      <c r="CH2281" s="40"/>
      <c r="CI2281" s="36"/>
      <c r="CJ2281" s="47"/>
      <c r="CK2281" s="40"/>
      <c r="CL2281" s="40"/>
      <c r="CM2281" s="40"/>
      <c r="CN2281" s="40"/>
    </row>
    <row r="2282" spans="1:92" ht="42.75" hidden="1">
      <c r="A2282" s="49" t="str">
        <f t="shared" si="429"/>
        <v>SIN GESTIÓN</v>
      </c>
      <c r="B2282" s="58"/>
      <c r="C2282" s="37"/>
      <c r="D2282" s="37"/>
      <c r="E2282" s="49" t="str">
        <f t="shared" si="430"/>
        <v>PENDIENTE NOTIFICACIÓN</v>
      </c>
      <c r="F2282" s="141" t="str">
        <f t="shared" si="431"/>
        <v>PENDIENTE NOTIFICACIÓN</v>
      </c>
      <c r="G2282" s="49" t="str">
        <f t="shared" si="432"/>
        <v/>
      </c>
      <c r="H2282" s="51" t="str">
        <f ca="1">IF(
L2282="",
"",
IF(
NETWORKDAYS(L2282,IF(M2282&lt;&gt;"",M2282,TODAY()),FESTIVOS_CO!A:A)&gt;2,
"VENCIDO",
IF(
NETWORKDAYS(L2282,IF(M2282&lt;&gt;"",M2282,TODAY()),FESTIVOS_CO!A:A)=2,
"ALERTA",
"A TIEMPO"
)))</f>
        <v/>
      </c>
      <c r="I2282" s="40"/>
      <c r="J2282" s="36"/>
      <c r="K2282" s="37"/>
      <c r="L2282" s="50"/>
      <c r="M2282" s="37"/>
      <c r="N2282" s="52"/>
      <c r="O2282" s="52"/>
      <c r="P2282" s="36"/>
      <c r="Q2282" s="36"/>
      <c r="R2282" s="40"/>
      <c r="S2282" s="36"/>
      <c r="T2282" s="40"/>
      <c r="U2282" s="40"/>
      <c r="V2282" s="81"/>
      <c r="W2282" s="40"/>
      <c r="X2282" s="40"/>
      <c r="Y2282" s="40"/>
      <c r="Z2282" s="38" t="str">
        <f>IFERROR(VLOOKUP(Y2282,DIRECTORIO!A:B,2,FALSE),"")</f>
        <v/>
      </c>
      <c r="AA2282" s="40"/>
      <c r="AB2282" s="40"/>
      <c r="AC2282" s="40"/>
      <c r="AD2282" s="40"/>
      <c r="AE2282" s="40"/>
      <c r="AF2282" s="40"/>
      <c r="AG2282" s="41" t="s">
        <v>109</v>
      </c>
      <c r="AH2282" s="42"/>
      <c r="AI2282" s="54" t="str">
        <f t="shared" ca="1" si="433"/>
        <v>PENDIENTE NOTIFICACIÓN ELECTRÓNICA</v>
      </c>
      <c r="AJ2282" s="37"/>
      <c r="AK2282" s="37"/>
      <c r="AL2282" s="37"/>
      <c r="AM2282" s="53" t="str">
        <f>IF(AK2282="","",WORKDAY(AK2282,5,FESTIVOS_CO!A:A))</f>
        <v/>
      </c>
      <c r="AN2282" s="37"/>
      <c r="AO2282" s="37"/>
      <c r="AP2282" s="54" t="str">
        <f t="shared" ca="1" si="438"/>
        <v>NO APLICA</v>
      </c>
      <c r="AQ2282" s="36"/>
      <c r="AR2282" s="43"/>
      <c r="AS2282" s="37"/>
      <c r="AT2282" s="36"/>
      <c r="AU2282" s="37"/>
      <c r="AV2282" s="36"/>
      <c r="AW2282" s="36"/>
      <c r="AX2282" s="37"/>
      <c r="AY2282" s="140" t="str">
        <f>IF(AU2282="","",WORKDAY(AU2282,5,FESTIVOS_CO!A:A))</f>
        <v/>
      </c>
      <c r="AZ2282" s="54" t="str">
        <f t="shared" ca="1" si="435"/>
        <v>NO APLICA</v>
      </c>
      <c r="BA2282" s="55" t="str">
        <f>IF(AX2282="","",WORKDAY(AX2282,5,FESTIVOS_CO!A:A))</f>
        <v/>
      </c>
      <c r="BB2282" s="39"/>
      <c r="BC2282" s="40"/>
      <c r="BD2282" s="40"/>
      <c r="BE2282" s="56" t="str">
        <f t="shared" ca="1" si="436"/>
        <v>NO APLICA</v>
      </c>
      <c r="BF2282" s="37"/>
      <c r="BG2282" s="45"/>
      <c r="BH2282" s="37"/>
      <c r="BI2282" s="36"/>
      <c r="BJ2282" s="37"/>
      <c r="BK2282" s="36"/>
      <c r="BL2282" s="36"/>
      <c r="BM2282" s="53" t="str">
        <f>IF(BJ2282="","",WORKDAY(BJ2282,5,FESTIVOS_CO!A:A))</f>
        <v/>
      </c>
      <c r="BN2282" s="57" t="str">
        <f t="shared" ca="1" si="434"/>
        <v>PENDIENTE HACER AVISO</v>
      </c>
      <c r="BO2282" s="54" t="str">
        <f t="shared" ca="1" si="427"/>
        <v>EN TRÁMITE NOTIF. POR AVISO</v>
      </c>
      <c r="BP2282" s="37"/>
      <c r="BQ2282" s="53" t="str">
        <f>IF(BP2282="","",WORKDAY(BP2282,5,FESTIVOS_CO!A:A))</f>
        <v/>
      </c>
      <c r="BR2282" s="37"/>
      <c r="BS2282" s="36"/>
      <c r="BT2282" s="38"/>
      <c r="BU2282" s="58" t="e">
        <f>VLOOKUP(BT2282,Hoja2!$C:$D,2,0)</f>
        <v>#N/A</v>
      </c>
      <c r="BV2282" s="80" t="str">
        <f>IF(
AND(AO2282="",BD2282="",BQ2282=""),
"EN PROCESO NOTIFICACION / COMUNICACION",
IF(
BT2282="",
"NO APLICA",
IF(
BU2282=60,
IF(AO2282&lt;&gt;"",AO2282,IF(BD2282&lt;&gt;"",BD2282,BQ2282))+60,
WORKDAY(
IF(AO2282&lt;&gt;"",AO2282,IF(BD2282&lt;&gt;"",BD2282,BQ2282)),
BU2282,
FESTIVOS_CO!A:A
)
)
))</f>
        <v>EN PROCESO NOTIFICACION / COMUNICACION</v>
      </c>
      <c r="BW2282" s="44"/>
      <c r="BX2282" s="53"/>
      <c r="BY2282" s="45"/>
      <c r="BZ2282" s="37"/>
      <c r="CA2282" s="54" t="str">
        <f t="shared" si="428"/>
        <v>PENDIENTE EJECUTORIA</v>
      </c>
      <c r="CB2282" s="59" t="str">
        <f t="shared" si="437"/>
        <v/>
      </c>
      <c r="CC2282" s="36"/>
      <c r="CD2282" s="40"/>
      <c r="CE2282" s="46"/>
      <c r="CF2282" s="40"/>
      <c r="CG2282" s="40"/>
      <c r="CH2282" s="40"/>
      <c r="CI2282" s="36"/>
      <c r="CJ2282" s="47"/>
      <c r="CK2282" s="40"/>
      <c r="CL2282" s="40"/>
      <c r="CM2282" s="40"/>
      <c r="CN2282" s="40"/>
    </row>
    <row r="2283" spans="1:92" ht="42.75" hidden="1">
      <c r="A2283" s="49" t="str">
        <f t="shared" si="429"/>
        <v>SIN GESTIÓN</v>
      </c>
      <c r="B2283" s="58"/>
      <c r="C2283" s="37"/>
      <c r="D2283" s="37"/>
      <c r="E2283" s="49" t="str">
        <f t="shared" si="430"/>
        <v>PENDIENTE NOTIFICACIÓN</v>
      </c>
      <c r="F2283" s="141" t="str">
        <f t="shared" si="431"/>
        <v>PENDIENTE NOTIFICACIÓN</v>
      </c>
      <c r="G2283" s="49" t="str">
        <f t="shared" si="432"/>
        <v/>
      </c>
      <c r="H2283" s="51" t="str">
        <f ca="1">IF(
L2283="",
"",
IF(
NETWORKDAYS(L2283,IF(M2283&lt;&gt;"",M2283,TODAY()),FESTIVOS_CO!A:A)&gt;2,
"VENCIDO",
IF(
NETWORKDAYS(L2283,IF(M2283&lt;&gt;"",M2283,TODAY()),FESTIVOS_CO!A:A)=2,
"ALERTA",
"A TIEMPO"
)))</f>
        <v/>
      </c>
      <c r="I2283" s="40"/>
      <c r="J2283" s="36"/>
      <c r="K2283" s="37"/>
      <c r="L2283" s="50"/>
      <c r="M2283" s="37"/>
      <c r="N2283" s="52"/>
      <c r="O2283" s="52"/>
      <c r="P2283" s="36"/>
      <c r="Q2283" s="36"/>
      <c r="R2283" s="40"/>
      <c r="S2283" s="36"/>
      <c r="T2283" s="40"/>
      <c r="U2283" s="40"/>
      <c r="V2283" s="81"/>
      <c r="W2283" s="40"/>
      <c r="X2283" s="40"/>
      <c r="Y2283" s="40"/>
      <c r="Z2283" s="38" t="str">
        <f>IFERROR(VLOOKUP(Y2283,DIRECTORIO!A:B,2,FALSE),"")</f>
        <v/>
      </c>
      <c r="AA2283" s="40"/>
      <c r="AB2283" s="40"/>
      <c r="AC2283" s="40"/>
      <c r="AD2283" s="40"/>
      <c r="AE2283" s="40"/>
      <c r="AF2283" s="40"/>
      <c r="AG2283" s="41" t="s">
        <v>109</v>
      </c>
      <c r="AH2283" s="42"/>
      <c r="AI2283" s="54" t="str">
        <f t="shared" ca="1" si="433"/>
        <v>PENDIENTE NOTIFICACIÓN ELECTRÓNICA</v>
      </c>
      <c r="AJ2283" s="37"/>
      <c r="AK2283" s="37"/>
      <c r="AL2283" s="37"/>
      <c r="AM2283" s="53" t="str">
        <f>IF(AK2283="","",WORKDAY(AK2283,5,FESTIVOS_CO!A:A))</f>
        <v/>
      </c>
      <c r="AN2283" s="37"/>
      <c r="AO2283" s="37"/>
      <c r="AP2283" s="54" t="str">
        <f t="shared" ca="1" si="438"/>
        <v>NO APLICA</v>
      </c>
      <c r="AQ2283" s="36"/>
      <c r="AR2283" s="43"/>
      <c r="AS2283" s="37"/>
      <c r="AT2283" s="36"/>
      <c r="AU2283" s="37"/>
      <c r="AV2283" s="36"/>
      <c r="AW2283" s="36"/>
      <c r="AX2283" s="37"/>
      <c r="AY2283" s="140" t="str">
        <f>IF(AU2283="","",WORKDAY(AU2283,5,FESTIVOS_CO!A:A))</f>
        <v/>
      </c>
      <c r="AZ2283" s="54" t="str">
        <f t="shared" ca="1" si="435"/>
        <v>NO APLICA</v>
      </c>
      <c r="BA2283" s="55" t="str">
        <f>IF(AX2283="","",WORKDAY(AX2283,5,FESTIVOS_CO!A:A))</f>
        <v/>
      </c>
      <c r="BB2283" s="39"/>
      <c r="BC2283" s="40"/>
      <c r="BD2283" s="40"/>
      <c r="BE2283" s="56" t="str">
        <f t="shared" ca="1" si="436"/>
        <v>NO APLICA</v>
      </c>
      <c r="BF2283" s="37"/>
      <c r="BG2283" s="45"/>
      <c r="BH2283" s="37"/>
      <c r="BI2283" s="36"/>
      <c r="BJ2283" s="37"/>
      <c r="BK2283" s="36"/>
      <c r="BL2283" s="36"/>
      <c r="BM2283" s="53" t="str">
        <f>IF(BJ2283="","",WORKDAY(BJ2283,5,FESTIVOS_CO!A:A))</f>
        <v/>
      </c>
      <c r="BN2283" s="57" t="str">
        <f t="shared" ca="1" si="434"/>
        <v>PENDIENTE HACER AVISO</v>
      </c>
      <c r="BO2283" s="54" t="str">
        <f t="shared" ca="1" si="427"/>
        <v>EN TRÁMITE NOTIF. POR AVISO</v>
      </c>
      <c r="BP2283" s="37"/>
      <c r="BQ2283" s="53" t="str">
        <f>IF(BP2283="","",WORKDAY(BP2283,5,FESTIVOS_CO!A:A))</f>
        <v/>
      </c>
      <c r="BR2283" s="37"/>
      <c r="BS2283" s="36"/>
      <c r="BT2283" s="38"/>
      <c r="BU2283" s="58" t="e">
        <f>VLOOKUP(BT2283,Hoja2!$C:$D,2,0)</f>
        <v>#N/A</v>
      </c>
      <c r="BV2283" s="80" t="str">
        <f>IF(
AND(AO2283="",BD2283="",BQ2283=""),
"EN PROCESO NOTIFICACION / COMUNICACION",
IF(
BT2283="",
"NO APLICA",
IF(
BU2283=60,
IF(AO2283&lt;&gt;"",AO2283,IF(BD2283&lt;&gt;"",BD2283,BQ2283))+60,
WORKDAY(
IF(AO2283&lt;&gt;"",AO2283,IF(BD2283&lt;&gt;"",BD2283,BQ2283)),
BU2283,
FESTIVOS_CO!A:A
)
)
))</f>
        <v>EN PROCESO NOTIFICACION / COMUNICACION</v>
      </c>
      <c r="BW2283" s="44"/>
      <c r="BX2283" s="53"/>
      <c r="BY2283" s="45"/>
      <c r="BZ2283" s="37"/>
      <c r="CA2283" s="54" t="str">
        <f t="shared" si="428"/>
        <v>PENDIENTE EJECUTORIA</v>
      </c>
      <c r="CB2283" s="59" t="str">
        <f t="shared" si="437"/>
        <v/>
      </c>
      <c r="CC2283" s="36"/>
      <c r="CD2283" s="40"/>
      <c r="CE2283" s="46"/>
      <c r="CF2283" s="40"/>
      <c r="CG2283" s="40"/>
      <c r="CH2283" s="40"/>
      <c r="CI2283" s="36"/>
      <c r="CJ2283" s="47"/>
      <c r="CK2283" s="40"/>
      <c r="CL2283" s="40"/>
      <c r="CM2283" s="40"/>
      <c r="CN2283" s="40"/>
    </row>
    <row r="2284" spans="1:92" ht="42.75" hidden="1">
      <c r="A2284" s="49" t="str">
        <f t="shared" si="429"/>
        <v>SIN GESTIÓN</v>
      </c>
      <c r="B2284" s="58"/>
      <c r="C2284" s="37"/>
      <c r="D2284" s="37"/>
      <c r="E2284" s="49" t="str">
        <f t="shared" si="430"/>
        <v>PENDIENTE NOTIFICACIÓN</v>
      </c>
      <c r="F2284" s="141" t="str">
        <f t="shared" si="431"/>
        <v>PENDIENTE NOTIFICACIÓN</v>
      </c>
      <c r="G2284" s="49" t="str">
        <f t="shared" si="432"/>
        <v/>
      </c>
      <c r="H2284" s="51" t="str">
        <f ca="1">IF(
L2284="",
"",
IF(
NETWORKDAYS(L2284,IF(M2284&lt;&gt;"",M2284,TODAY()),FESTIVOS_CO!A:A)&gt;2,
"VENCIDO",
IF(
NETWORKDAYS(L2284,IF(M2284&lt;&gt;"",M2284,TODAY()),FESTIVOS_CO!A:A)=2,
"ALERTA",
"A TIEMPO"
)))</f>
        <v/>
      </c>
      <c r="I2284" s="40"/>
      <c r="J2284" s="36"/>
      <c r="K2284" s="37"/>
      <c r="L2284" s="50"/>
      <c r="M2284" s="37"/>
      <c r="N2284" s="52"/>
      <c r="O2284" s="52"/>
      <c r="P2284" s="36"/>
      <c r="Q2284" s="36"/>
      <c r="R2284" s="40"/>
      <c r="S2284" s="36"/>
      <c r="T2284" s="40"/>
      <c r="U2284" s="40"/>
      <c r="V2284" s="81"/>
      <c r="W2284" s="40"/>
      <c r="X2284" s="40"/>
      <c r="Y2284" s="40"/>
      <c r="Z2284" s="38" t="str">
        <f>IFERROR(VLOOKUP(Y2284,DIRECTORIO!A:B,2,FALSE),"")</f>
        <v/>
      </c>
      <c r="AA2284" s="40"/>
      <c r="AB2284" s="40"/>
      <c r="AC2284" s="40"/>
      <c r="AD2284" s="40"/>
      <c r="AE2284" s="40"/>
      <c r="AF2284" s="40"/>
      <c r="AG2284" s="41" t="s">
        <v>109</v>
      </c>
      <c r="AH2284" s="42"/>
      <c r="AI2284" s="54" t="str">
        <f t="shared" ca="1" si="433"/>
        <v>PENDIENTE NOTIFICACIÓN ELECTRÓNICA</v>
      </c>
      <c r="AJ2284" s="37"/>
      <c r="AK2284" s="37"/>
      <c r="AL2284" s="37"/>
      <c r="AM2284" s="53" t="str">
        <f>IF(AK2284="","",WORKDAY(AK2284,5,FESTIVOS_CO!A:A))</f>
        <v/>
      </c>
      <c r="AN2284" s="37"/>
      <c r="AO2284" s="37"/>
      <c r="AP2284" s="54" t="str">
        <f t="shared" ca="1" si="438"/>
        <v>NO APLICA</v>
      </c>
      <c r="AQ2284" s="36"/>
      <c r="AR2284" s="43"/>
      <c r="AS2284" s="37"/>
      <c r="AT2284" s="36"/>
      <c r="AU2284" s="37"/>
      <c r="AV2284" s="36"/>
      <c r="AW2284" s="36"/>
      <c r="AX2284" s="37"/>
      <c r="AY2284" s="140" t="str">
        <f>IF(AU2284="","",WORKDAY(AU2284,5,FESTIVOS_CO!A:A))</f>
        <v/>
      </c>
      <c r="AZ2284" s="54" t="str">
        <f t="shared" ca="1" si="435"/>
        <v>NO APLICA</v>
      </c>
      <c r="BA2284" s="55" t="str">
        <f>IF(AX2284="","",WORKDAY(AX2284,5,FESTIVOS_CO!A:A))</f>
        <v/>
      </c>
      <c r="BB2284" s="39"/>
      <c r="BC2284" s="40"/>
      <c r="BD2284" s="40"/>
      <c r="BE2284" s="56" t="str">
        <f t="shared" ca="1" si="436"/>
        <v>NO APLICA</v>
      </c>
      <c r="BF2284" s="37"/>
      <c r="BG2284" s="45"/>
      <c r="BH2284" s="37"/>
      <c r="BI2284" s="36"/>
      <c r="BJ2284" s="37"/>
      <c r="BK2284" s="36"/>
      <c r="BL2284" s="36"/>
      <c r="BM2284" s="53" t="str">
        <f>IF(BJ2284="","",WORKDAY(BJ2284,5,FESTIVOS_CO!A:A))</f>
        <v/>
      </c>
      <c r="BN2284" s="57" t="str">
        <f t="shared" ca="1" si="434"/>
        <v>PENDIENTE HACER AVISO</v>
      </c>
      <c r="BO2284" s="54" t="str">
        <f t="shared" ca="1" si="427"/>
        <v>EN TRÁMITE NOTIF. POR AVISO</v>
      </c>
      <c r="BP2284" s="37"/>
      <c r="BQ2284" s="53" t="str">
        <f>IF(BP2284="","",WORKDAY(BP2284,5,FESTIVOS_CO!A:A))</f>
        <v/>
      </c>
      <c r="BR2284" s="37"/>
      <c r="BS2284" s="36"/>
      <c r="BT2284" s="38"/>
      <c r="BU2284" s="58" t="e">
        <f>VLOOKUP(BT2284,Hoja2!$C:$D,2,0)</f>
        <v>#N/A</v>
      </c>
      <c r="BV2284" s="80" t="str">
        <f>IF(
AND(AO2284="",BD2284="",BQ2284=""),
"EN PROCESO NOTIFICACION / COMUNICACION",
IF(
BT2284="",
"NO APLICA",
IF(
BU2284=60,
IF(AO2284&lt;&gt;"",AO2284,IF(BD2284&lt;&gt;"",BD2284,BQ2284))+60,
WORKDAY(
IF(AO2284&lt;&gt;"",AO2284,IF(BD2284&lt;&gt;"",BD2284,BQ2284)),
BU2284,
FESTIVOS_CO!A:A
)
)
))</f>
        <v>EN PROCESO NOTIFICACION / COMUNICACION</v>
      </c>
      <c r="BW2284" s="44"/>
      <c r="BX2284" s="53"/>
      <c r="BY2284" s="45"/>
      <c r="BZ2284" s="37"/>
      <c r="CA2284" s="54" t="str">
        <f t="shared" si="428"/>
        <v>PENDIENTE EJECUTORIA</v>
      </c>
      <c r="CB2284" s="59" t="str">
        <f t="shared" si="437"/>
        <v/>
      </c>
      <c r="CC2284" s="36"/>
      <c r="CD2284" s="40"/>
      <c r="CE2284" s="46"/>
      <c r="CF2284" s="40"/>
      <c r="CG2284" s="40"/>
      <c r="CH2284" s="40"/>
      <c r="CI2284" s="36"/>
      <c r="CJ2284" s="47"/>
      <c r="CK2284" s="40"/>
      <c r="CL2284" s="40"/>
      <c r="CM2284" s="40"/>
      <c r="CN2284" s="40"/>
    </row>
    <row r="2285" spans="1:92" ht="42.75" hidden="1">
      <c r="A2285" s="49" t="str">
        <f t="shared" si="429"/>
        <v>SIN GESTIÓN</v>
      </c>
      <c r="B2285" s="58"/>
      <c r="C2285" s="37"/>
      <c r="D2285" s="37"/>
      <c r="E2285" s="49" t="str">
        <f t="shared" si="430"/>
        <v>PENDIENTE NOTIFICACIÓN</v>
      </c>
      <c r="F2285" s="141" t="str">
        <f t="shared" si="431"/>
        <v>PENDIENTE NOTIFICACIÓN</v>
      </c>
      <c r="G2285" s="49" t="str">
        <f t="shared" si="432"/>
        <v/>
      </c>
      <c r="H2285" s="51" t="str">
        <f ca="1">IF(
L2285="",
"",
IF(
NETWORKDAYS(L2285,IF(M2285&lt;&gt;"",M2285,TODAY()),FESTIVOS_CO!A:A)&gt;2,
"VENCIDO",
IF(
NETWORKDAYS(L2285,IF(M2285&lt;&gt;"",M2285,TODAY()),FESTIVOS_CO!A:A)=2,
"ALERTA",
"A TIEMPO"
)))</f>
        <v/>
      </c>
      <c r="I2285" s="40"/>
      <c r="J2285" s="36"/>
      <c r="K2285" s="37"/>
      <c r="L2285" s="50"/>
      <c r="M2285" s="37"/>
      <c r="N2285" s="52"/>
      <c r="O2285" s="52"/>
      <c r="P2285" s="36"/>
      <c r="Q2285" s="36"/>
      <c r="R2285" s="40"/>
      <c r="S2285" s="36"/>
      <c r="T2285" s="40"/>
      <c r="U2285" s="40"/>
      <c r="V2285" s="81"/>
      <c r="W2285" s="40"/>
      <c r="X2285" s="40"/>
      <c r="Y2285" s="40"/>
      <c r="Z2285" s="38" t="str">
        <f>IFERROR(VLOOKUP(Y2285,DIRECTORIO!A:B,2,FALSE),"")</f>
        <v/>
      </c>
      <c r="AA2285" s="40"/>
      <c r="AB2285" s="40"/>
      <c r="AC2285" s="40"/>
      <c r="AD2285" s="40"/>
      <c r="AE2285" s="40"/>
      <c r="AF2285" s="40"/>
      <c r="AG2285" s="41" t="s">
        <v>109</v>
      </c>
      <c r="AH2285" s="42"/>
      <c r="AI2285" s="54" t="str">
        <f t="shared" ca="1" si="433"/>
        <v>PENDIENTE NOTIFICACIÓN ELECTRÓNICA</v>
      </c>
      <c r="AJ2285" s="37"/>
      <c r="AK2285" s="37"/>
      <c r="AL2285" s="37"/>
      <c r="AM2285" s="53" t="str">
        <f>IF(AK2285="","",WORKDAY(AK2285,5,FESTIVOS_CO!A:A))</f>
        <v/>
      </c>
      <c r="AN2285" s="37"/>
      <c r="AO2285" s="37"/>
      <c r="AP2285" s="54" t="str">
        <f t="shared" ca="1" si="438"/>
        <v>NO APLICA</v>
      </c>
      <c r="AQ2285" s="36"/>
      <c r="AR2285" s="43"/>
      <c r="AS2285" s="37"/>
      <c r="AT2285" s="36"/>
      <c r="AU2285" s="37"/>
      <c r="AV2285" s="36"/>
      <c r="AW2285" s="36"/>
      <c r="AX2285" s="37"/>
      <c r="AY2285" s="140" t="str">
        <f>IF(AU2285="","",WORKDAY(AU2285,5,FESTIVOS_CO!A:A))</f>
        <v/>
      </c>
      <c r="AZ2285" s="54" t="str">
        <f t="shared" ca="1" si="435"/>
        <v>NO APLICA</v>
      </c>
      <c r="BA2285" s="55" t="str">
        <f>IF(AX2285="","",WORKDAY(AX2285,5,FESTIVOS_CO!A:A))</f>
        <v/>
      </c>
      <c r="BB2285" s="39"/>
      <c r="BC2285" s="40"/>
      <c r="BD2285" s="40"/>
      <c r="BE2285" s="56" t="str">
        <f t="shared" ca="1" si="436"/>
        <v>NO APLICA</v>
      </c>
      <c r="BF2285" s="37"/>
      <c r="BG2285" s="45"/>
      <c r="BH2285" s="37"/>
      <c r="BI2285" s="36"/>
      <c r="BJ2285" s="37"/>
      <c r="BK2285" s="36"/>
      <c r="BL2285" s="36"/>
      <c r="BM2285" s="53" t="str">
        <f>IF(BJ2285="","",WORKDAY(BJ2285,5,FESTIVOS_CO!A:A))</f>
        <v/>
      </c>
      <c r="BN2285" s="57" t="str">
        <f t="shared" ca="1" si="434"/>
        <v>PENDIENTE HACER AVISO</v>
      </c>
      <c r="BO2285" s="54" t="str">
        <f t="shared" ca="1" si="427"/>
        <v>EN TRÁMITE NOTIF. POR AVISO</v>
      </c>
      <c r="BP2285" s="37"/>
      <c r="BQ2285" s="53" t="str">
        <f>IF(BP2285="","",WORKDAY(BP2285,5,FESTIVOS_CO!A:A))</f>
        <v/>
      </c>
      <c r="BR2285" s="37"/>
      <c r="BS2285" s="36"/>
      <c r="BT2285" s="38"/>
      <c r="BU2285" s="58" t="e">
        <f>VLOOKUP(BT2285,Hoja2!$C:$D,2,0)</f>
        <v>#N/A</v>
      </c>
      <c r="BV2285" s="80" t="str">
        <f>IF(
AND(AO2285="",BD2285="",BQ2285=""),
"EN PROCESO NOTIFICACION / COMUNICACION",
IF(
BT2285="",
"NO APLICA",
IF(
BU2285=60,
IF(AO2285&lt;&gt;"",AO2285,IF(BD2285&lt;&gt;"",BD2285,BQ2285))+60,
WORKDAY(
IF(AO2285&lt;&gt;"",AO2285,IF(BD2285&lt;&gt;"",BD2285,BQ2285)),
BU2285,
FESTIVOS_CO!A:A
)
)
))</f>
        <v>EN PROCESO NOTIFICACION / COMUNICACION</v>
      </c>
      <c r="BW2285" s="44"/>
      <c r="BX2285" s="53"/>
      <c r="BY2285" s="45"/>
      <c r="BZ2285" s="37"/>
      <c r="CA2285" s="54" t="str">
        <f t="shared" si="428"/>
        <v>PENDIENTE EJECUTORIA</v>
      </c>
      <c r="CB2285" s="59" t="str">
        <f t="shared" si="437"/>
        <v/>
      </c>
      <c r="CC2285" s="36"/>
      <c r="CD2285" s="40"/>
      <c r="CE2285" s="46"/>
      <c r="CF2285" s="40"/>
      <c r="CG2285" s="40"/>
      <c r="CH2285" s="40"/>
      <c r="CI2285" s="36"/>
      <c r="CJ2285" s="47"/>
      <c r="CK2285" s="40"/>
      <c r="CL2285" s="40"/>
      <c r="CM2285" s="40"/>
      <c r="CN2285" s="40"/>
    </row>
    <row r="2286" spans="1:92" ht="42.75" hidden="1">
      <c r="A2286" s="49" t="str">
        <f t="shared" si="429"/>
        <v>SIN GESTIÓN</v>
      </c>
      <c r="B2286" s="58"/>
      <c r="C2286" s="37"/>
      <c r="D2286" s="37"/>
      <c r="E2286" s="49" t="str">
        <f t="shared" si="430"/>
        <v>PENDIENTE NOTIFICACIÓN</v>
      </c>
      <c r="F2286" s="141" t="str">
        <f t="shared" si="431"/>
        <v>PENDIENTE NOTIFICACIÓN</v>
      </c>
      <c r="G2286" s="49" t="str">
        <f t="shared" si="432"/>
        <v/>
      </c>
      <c r="H2286" s="51" t="str">
        <f ca="1">IF(
L2286="",
"",
IF(
NETWORKDAYS(L2286,IF(M2286&lt;&gt;"",M2286,TODAY()),FESTIVOS_CO!A:A)&gt;2,
"VENCIDO",
IF(
NETWORKDAYS(L2286,IF(M2286&lt;&gt;"",M2286,TODAY()),FESTIVOS_CO!A:A)=2,
"ALERTA",
"A TIEMPO"
)))</f>
        <v/>
      </c>
      <c r="I2286" s="40"/>
      <c r="J2286" s="36"/>
      <c r="K2286" s="37"/>
      <c r="L2286" s="50"/>
      <c r="M2286" s="37"/>
      <c r="N2286" s="52"/>
      <c r="O2286" s="52"/>
      <c r="P2286" s="36"/>
      <c r="Q2286" s="36"/>
      <c r="R2286" s="40"/>
      <c r="S2286" s="36"/>
      <c r="T2286" s="40"/>
      <c r="U2286" s="40"/>
      <c r="V2286" s="81"/>
      <c r="W2286" s="40"/>
      <c r="X2286" s="40"/>
      <c r="Y2286" s="40"/>
      <c r="Z2286" s="38" t="str">
        <f>IFERROR(VLOOKUP(Y2286,DIRECTORIO!A:B,2,FALSE),"")</f>
        <v/>
      </c>
      <c r="AA2286" s="40"/>
      <c r="AB2286" s="40"/>
      <c r="AC2286" s="40"/>
      <c r="AD2286" s="40"/>
      <c r="AE2286" s="40"/>
      <c r="AF2286" s="40"/>
      <c r="AG2286" s="41" t="s">
        <v>109</v>
      </c>
      <c r="AH2286" s="42"/>
      <c r="AI2286" s="54" t="str">
        <f t="shared" ca="1" si="433"/>
        <v>PENDIENTE NOTIFICACIÓN ELECTRÓNICA</v>
      </c>
      <c r="AJ2286" s="37"/>
      <c r="AK2286" s="37"/>
      <c r="AL2286" s="37"/>
      <c r="AM2286" s="53" t="str">
        <f>IF(AK2286="","",WORKDAY(AK2286,5,FESTIVOS_CO!A:A))</f>
        <v/>
      </c>
      <c r="AN2286" s="37"/>
      <c r="AO2286" s="37"/>
      <c r="AP2286" s="54" t="str">
        <f t="shared" ca="1" si="438"/>
        <v>NO APLICA</v>
      </c>
      <c r="AQ2286" s="36"/>
      <c r="AR2286" s="43"/>
      <c r="AS2286" s="37"/>
      <c r="AT2286" s="36"/>
      <c r="AU2286" s="37"/>
      <c r="AV2286" s="36"/>
      <c r="AW2286" s="36"/>
      <c r="AX2286" s="37"/>
      <c r="AY2286" s="140" t="str">
        <f>IF(AU2286="","",WORKDAY(AU2286,5,FESTIVOS_CO!A:A))</f>
        <v/>
      </c>
      <c r="AZ2286" s="54" t="str">
        <f t="shared" ca="1" si="435"/>
        <v>NO APLICA</v>
      </c>
      <c r="BA2286" s="55" t="str">
        <f>IF(AX2286="","",WORKDAY(AX2286,5,FESTIVOS_CO!A:A))</f>
        <v/>
      </c>
      <c r="BB2286" s="39"/>
      <c r="BC2286" s="40"/>
      <c r="BD2286" s="40"/>
      <c r="BE2286" s="56" t="str">
        <f t="shared" ca="1" si="436"/>
        <v>NO APLICA</v>
      </c>
      <c r="BF2286" s="37"/>
      <c r="BG2286" s="45"/>
      <c r="BH2286" s="37"/>
      <c r="BI2286" s="36"/>
      <c r="BJ2286" s="37"/>
      <c r="BK2286" s="36"/>
      <c r="BL2286" s="36"/>
      <c r="BM2286" s="53" t="str">
        <f>IF(BJ2286="","",WORKDAY(BJ2286,5,FESTIVOS_CO!A:A))</f>
        <v/>
      </c>
      <c r="BN2286" s="57" t="str">
        <f t="shared" ca="1" si="434"/>
        <v>PENDIENTE HACER AVISO</v>
      </c>
      <c r="BO2286" s="54" t="str">
        <f t="shared" ca="1" si="427"/>
        <v>EN TRÁMITE NOTIF. POR AVISO</v>
      </c>
      <c r="BP2286" s="37"/>
      <c r="BQ2286" s="53" t="str">
        <f>IF(BP2286="","",WORKDAY(BP2286,5,FESTIVOS_CO!A:A))</f>
        <v/>
      </c>
      <c r="BR2286" s="37"/>
      <c r="BS2286" s="36"/>
      <c r="BT2286" s="38"/>
      <c r="BU2286" s="58" t="e">
        <f>VLOOKUP(BT2286,Hoja2!$C:$D,2,0)</f>
        <v>#N/A</v>
      </c>
      <c r="BV2286" s="80" t="str">
        <f>IF(
AND(AO2286="",BD2286="",BQ2286=""),
"EN PROCESO NOTIFICACION / COMUNICACION",
IF(
BT2286="",
"NO APLICA",
IF(
BU2286=60,
IF(AO2286&lt;&gt;"",AO2286,IF(BD2286&lt;&gt;"",BD2286,BQ2286))+60,
WORKDAY(
IF(AO2286&lt;&gt;"",AO2286,IF(BD2286&lt;&gt;"",BD2286,BQ2286)),
BU2286,
FESTIVOS_CO!A:A
)
)
))</f>
        <v>EN PROCESO NOTIFICACION / COMUNICACION</v>
      </c>
      <c r="BW2286" s="44"/>
      <c r="BX2286" s="53"/>
      <c r="BY2286" s="45"/>
      <c r="BZ2286" s="37"/>
      <c r="CA2286" s="54" t="str">
        <f t="shared" si="428"/>
        <v>PENDIENTE EJECUTORIA</v>
      </c>
      <c r="CB2286" s="59" t="str">
        <f t="shared" si="437"/>
        <v/>
      </c>
      <c r="CC2286" s="36"/>
      <c r="CD2286" s="40"/>
      <c r="CE2286" s="46"/>
      <c r="CF2286" s="40"/>
      <c r="CG2286" s="40"/>
      <c r="CH2286" s="40"/>
      <c r="CI2286" s="36"/>
      <c r="CJ2286" s="47"/>
      <c r="CK2286" s="40"/>
      <c r="CL2286" s="40"/>
      <c r="CM2286" s="40"/>
      <c r="CN2286" s="40"/>
    </row>
    <row r="2287" spans="1:92" ht="42.75" hidden="1">
      <c r="A2287" s="49" t="str">
        <f t="shared" si="429"/>
        <v>SIN GESTIÓN</v>
      </c>
      <c r="B2287" s="58"/>
      <c r="C2287" s="37"/>
      <c r="D2287" s="37"/>
      <c r="E2287" s="49" t="str">
        <f t="shared" si="430"/>
        <v>PENDIENTE NOTIFICACIÓN</v>
      </c>
      <c r="F2287" s="141" t="str">
        <f t="shared" si="431"/>
        <v>PENDIENTE NOTIFICACIÓN</v>
      </c>
      <c r="G2287" s="49" t="str">
        <f t="shared" si="432"/>
        <v/>
      </c>
      <c r="H2287" s="51" t="str">
        <f ca="1">IF(
L2287="",
"",
IF(
NETWORKDAYS(L2287,IF(M2287&lt;&gt;"",M2287,TODAY()),FESTIVOS_CO!A:A)&gt;2,
"VENCIDO",
IF(
NETWORKDAYS(L2287,IF(M2287&lt;&gt;"",M2287,TODAY()),FESTIVOS_CO!A:A)=2,
"ALERTA",
"A TIEMPO"
)))</f>
        <v/>
      </c>
      <c r="I2287" s="40"/>
      <c r="J2287" s="36"/>
      <c r="K2287" s="37"/>
      <c r="L2287" s="50"/>
      <c r="M2287" s="37"/>
      <c r="N2287" s="52"/>
      <c r="O2287" s="52"/>
      <c r="P2287" s="36"/>
      <c r="Q2287" s="36"/>
      <c r="R2287" s="40"/>
      <c r="S2287" s="36"/>
      <c r="T2287" s="40"/>
      <c r="U2287" s="40"/>
      <c r="V2287" s="81"/>
      <c r="W2287" s="40"/>
      <c r="X2287" s="40"/>
      <c r="Y2287" s="40"/>
      <c r="Z2287" s="38" t="str">
        <f>IFERROR(VLOOKUP(Y2287,DIRECTORIO!A:B,2,FALSE),"")</f>
        <v/>
      </c>
      <c r="AA2287" s="40"/>
      <c r="AB2287" s="40"/>
      <c r="AC2287" s="40"/>
      <c r="AD2287" s="40"/>
      <c r="AE2287" s="40"/>
      <c r="AF2287" s="40"/>
      <c r="AG2287" s="41" t="s">
        <v>109</v>
      </c>
      <c r="AH2287" s="42"/>
      <c r="AI2287" s="54" t="str">
        <f t="shared" ca="1" si="433"/>
        <v>PENDIENTE NOTIFICACIÓN ELECTRÓNICA</v>
      </c>
      <c r="AJ2287" s="37"/>
      <c r="AK2287" s="37"/>
      <c r="AL2287" s="37"/>
      <c r="AM2287" s="53" t="str">
        <f>IF(AK2287="","",WORKDAY(AK2287,5,FESTIVOS_CO!A:A))</f>
        <v/>
      </c>
      <c r="AN2287" s="37"/>
      <c r="AO2287" s="37"/>
      <c r="AP2287" s="54" t="str">
        <f t="shared" ca="1" si="438"/>
        <v>NO APLICA</v>
      </c>
      <c r="AQ2287" s="36"/>
      <c r="AR2287" s="43"/>
      <c r="AS2287" s="37"/>
      <c r="AT2287" s="36"/>
      <c r="AU2287" s="37"/>
      <c r="AV2287" s="36"/>
      <c r="AW2287" s="36"/>
      <c r="AX2287" s="37"/>
      <c r="AY2287" s="140" t="str">
        <f>IF(AU2287="","",WORKDAY(AU2287,5,FESTIVOS_CO!A:A))</f>
        <v/>
      </c>
      <c r="AZ2287" s="54" t="str">
        <f t="shared" ca="1" si="435"/>
        <v>NO APLICA</v>
      </c>
      <c r="BA2287" s="55" t="str">
        <f>IF(AX2287="","",WORKDAY(AX2287,5,FESTIVOS_CO!A:A))</f>
        <v/>
      </c>
      <c r="BB2287" s="39"/>
      <c r="BC2287" s="40"/>
      <c r="BD2287" s="40"/>
      <c r="BE2287" s="56" t="str">
        <f t="shared" ca="1" si="436"/>
        <v>NO APLICA</v>
      </c>
      <c r="BF2287" s="37"/>
      <c r="BG2287" s="45"/>
      <c r="BH2287" s="37"/>
      <c r="BI2287" s="36"/>
      <c r="BJ2287" s="37"/>
      <c r="BK2287" s="36"/>
      <c r="BL2287" s="36"/>
      <c r="BM2287" s="53" t="str">
        <f>IF(BJ2287="","",WORKDAY(BJ2287,5,FESTIVOS_CO!A:A))</f>
        <v/>
      </c>
      <c r="BN2287" s="57" t="str">
        <f t="shared" ca="1" si="434"/>
        <v>PENDIENTE HACER AVISO</v>
      </c>
      <c r="BO2287" s="54" t="str">
        <f t="shared" ca="1" si="427"/>
        <v>EN TRÁMITE NOTIF. POR AVISO</v>
      </c>
      <c r="BP2287" s="37"/>
      <c r="BQ2287" s="53" t="str">
        <f>IF(BP2287="","",WORKDAY(BP2287,5,FESTIVOS_CO!A:A))</f>
        <v/>
      </c>
      <c r="BR2287" s="37"/>
      <c r="BS2287" s="36"/>
      <c r="BT2287" s="38"/>
      <c r="BU2287" s="58" t="e">
        <f>VLOOKUP(BT2287,Hoja2!$C:$D,2,0)</f>
        <v>#N/A</v>
      </c>
      <c r="BV2287" s="80" t="str">
        <f>IF(
AND(AO2287="",BD2287="",BQ2287=""),
"EN PROCESO NOTIFICACION / COMUNICACION",
IF(
BT2287="",
"NO APLICA",
IF(
BU2287=60,
IF(AO2287&lt;&gt;"",AO2287,IF(BD2287&lt;&gt;"",BD2287,BQ2287))+60,
WORKDAY(
IF(AO2287&lt;&gt;"",AO2287,IF(BD2287&lt;&gt;"",BD2287,BQ2287)),
BU2287,
FESTIVOS_CO!A:A
)
)
))</f>
        <v>EN PROCESO NOTIFICACION / COMUNICACION</v>
      </c>
      <c r="BW2287" s="44"/>
      <c r="BX2287" s="53"/>
      <c r="BY2287" s="45"/>
      <c r="BZ2287" s="37"/>
      <c r="CA2287" s="54" t="str">
        <f t="shared" si="428"/>
        <v>PENDIENTE EJECUTORIA</v>
      </c>
      <c r="CB2287" s="59" t="str">
        <f t="shared" si="437"/>
        <v/>
      </c>
      <c r="CC2287" s="36"/>
      <c r="CD2287" s="40"/>
      <c r="CE2287" s="46"/>
      <c r="CF2287" s="40"/>
      <c r="CG2287" s="40"/>
      <c r="CH2287" s="40"/>
      <c r="CI2287" s="36"/>
      <c r="CJ2287" s="47"/>
      <c r="CK2287" s="40"/>
      <c r="CL2287" s="40"/>
      <c r="CM2287" s="40"/>
      <c r="CN2287" s="40"/>
    </row>
    <row r="2288" spans="1:92" ht="42.75" hidden="1">
      <c r="A2288" s="49" t="str">
        <f t="shared" si="429"/>
        <v>SIN GESTIÓN</v>
      </c>
      <c r="B2288" s="58"/>
      <c r="C2288" s="37"/>
      <c r="D2288" s="37"/>
      <c r="E2288" s="49" t="str">
        <f t="shared" si="430"/>
        <v>PENDIENTE NOTIFICACIÓN</v>
      </c>
      <c r="F2288" s="141" t="str">
        <f t="shared" si="431"/>
        <v>PENDIENTE NOTIFICACIÓN</v>
      </c>
      <c r="G2288" s="49" t="str">
        <f t="shared" si="432"/>
        <v/>
      </c>
      <c r="H2288" s="51" t="str">
        <f ca="1">IF(
L2288="",
"",
IF(
NETWORKDAYS(L2288,IF(M2288&lt;&gt;"",M2288,TODAY()),FESTIVOS_CO!A:A)&gt;2,
"VENCIDO",
IF(
NETWORKDAYS(L2288,IF(M2288&lt;&gt;"",M2288,TODAY()),FESTIVOS_CO!A:A)=2,
"ALERTA",
"A TIEMPO"
)))</f>
        <v/>
      </c>
      <c r="I2288" s="40"/>
      <c r="J2288" s="36"/>
      <c r="K2288" s="37"/>
      <c r="L2288" s="50"/>
      <c r="M2288" s="37"/>
      <c r="N2288" s="52"/>
      <c r="O2288" s="52"/>
      <c r="P2288" s="36"/>
      <c r="Q2288" s="36"/>
      <c r="R2288" s="40"/>
      <c r="S2288" s="36"/>
      <c r="T2288" s="40"/>
      <c r="U2288" s="40"/>
      <c r="V2288" s="81"/>
      <c r="W2288" s="40"/>
      <c r="X2288" s="40"/>
      <c r="Y2288" s="40"/>
      <c r="Z2288" s="38" t="str">
        <f>IFERROR(VLOOKUP(Y2288,DIRECTORIO!A:B,2,FALSE),"")</f>
        <v/>
      </c>
      <c r="AA2288" s="40"/>
      <c r="AB2288" s="40"/>
      <c r="AC2288" s="40"/>
      <c r="AD2288" s="40"/>
      <c r="AE2288" s="40"/>
      <c r="AF2288" s="40"/>
      <c r="AG2288" s="41" t="s">
        <v>109</v>
      </c>
      <c r="AH2288" s="42"/>
      <c r="AI2288" s="54" t="str">
        <f t="shared" ca="1" si="433"/>
        <v>PENDIENTE NOTIFICACIÓN ELECTRÓNICA</v>
      </c>
      <c r="AJ2288" s="37"/>
      <c r="AK2288" s="37"/>
      <c r="AL2288" s="37"/>
      <c r="AM2288" s="53" t="str">
        <f>IF(AK2288="","",WORKDAY(AK2288,5,FESTIVOS_CO!A:A))</f>
        <v/>
      </c>
      <c r="AN2288" s="37"/>
      <c r="AO2288" s="37"/>
      <c r="AP2288" s="54" t="str">
        <f t="shared" ca="1" si="438"/>
        <v>NO APLICA</v>
      </c>
      <c r="AQ2288" s="36"/>
      <c r="AR2288" s="43"/>
      <c r="AS2288" s="37"/>
      <c r="AT2288" s="36"/>
      <c r="AU2288" s="37"/>
      <c r="AV2288" s="36"/>
      <c r="AW2288" s="36"/>
      <c r="AX2288" s="37"/>
      <c r="AY2288" s="140" t="str">
        <f>IF(AU2288="","",WORKDAY(AU2288,5,FESTIVOS_CO!A:A))</f>
        <v/>
      </c>
      <c r="AZ2288" s="54" t="str">
        <f t="shared" ca="1" si="435"/>
        <v>NO APLICA</v>
      </c>
      <c r="BA2288" s="55" t="str">
        <f>IF(AX2288="","",WORKDAY(AX2288,5,FESTIVOS_CO!A:A))</f>
        <v/>
      </c>
      <c r="BB2288" s="39"/>
      <c r="BC2288" s="40"/>
      <c r="BD2288" s="40"/>
      <c r="BE2288" s="56" t="str">
        <f t="shared" ca="1" si="436"/>
        <v>NO APLICA</v>
      </c>
      <c r="BF2288" s="37"/>
      <c r="BG2288" s="45"/>
      <c r="BH2288" s="37"/>
      <c r="BI2288" s="36"/>
      <c r="BJ2288" s="37"/>
      <c r="BK2288" s="36"/>
      <c r="BL2288" s="36"/>
      <c r="BM2288" s="53" t="str">
        <f>IF(BJ2288="","",WORKDAY(BJ2288,5,FESTIVOS_CO!A:A))</f>
        <v/>
      </c>
      <c r="BN2288" s="57" t="str">
        <f t="shared" ca="1" si="434"/>
        <v>PENDIENTE HACER AVISO</v>
      </c>
      <c r="BO2288" s="54" t="str">
        <f t="shared" ca="1" si="427"/>
        <v>EN TRÁMITE NOTIF. POR AVISO</v>
      </c>
      <c r="BP2288" s="37"/>
      <c r="BQ2288" s="53" t="str">
        <f>IF(BP2288="","",WORKDAY(BP2288,5,FESTIVOS_CO!A:A))</f>
        <v/>
      </c>
      <c r="BR2288" s="37"/>
      <c r="BS2288" s="36"/>
      <c r="BT2288" s="38"/>
      <c r="BU2288" s="58" t="e">
        <f>VLOOKUP(BT2288,Hoja2!$C:$D,2,0)</f>
        <v>#N/A</v>
      </c>
      <c r="BV2288" s="80" t="str">
        <f>IF(
AND(AO2288="",BD2288="",BQ2288=""),
"EN PROCESO NOTIFICACION / COMUNICACION",
IF(
BT2288="",
"NO APLICA",
IF(
BU2288=60,
IF(AO2288&lt;&gt;"",AO2288,IF(BD2288&lt;&gt;"",BD2288,BQ2288))+60,
WORKDAY(
IF(AO2288&lt;&gt;"",AO2288,IF(BD2288&lt;&gt;"",BD2288,BQ2288)),
BU2288,
FESTIVOS_CO!A:A
)
)
))</f>
        <v>EN PROCESO NOTIFICACION / COMUNICACION</v>
      </c>
      <c r="BW2288" s="44"/>
      <c r="BX2288" s="53"/>
      <c r="BY2288" s="45"/>
      <c r="BZ2288" s="37"/>
      <c r="CA2288" s="54" t="str">
        <f t="shared" si="428"/>
        <v>PENDIENTE EJECUTORIA</v>
      </c>
      <c r="CB2288" s="59" t="str">
        <f t="shared" si="437"/>
        <v/>
      </c>
      <c r="CC2288" s="36"/>
      <c r="CD2288" s="40"/>
      <c r="CE2288" s="46"/>
      <c r="CF2288" s="40"/>
      <c r="CG2288" s="40"/>
      <c r="CH2288" s="40"/>
      <c r="CI2288" s="36"/>
      <c r="CJ2288" s="47"/>
      <c r="CK2288" s="40"/>
      <c r="CL2288" s="40"/>
      <c r="CM2288" s="40"/>
      <c r="CN2288" s="40"/>
    </row>
    <row r="2289" spans="1:92" ht="42.75" hidden="1">
      <c r="A2289" s="49" t="str">
        <f t="shared" si="429"/>
        <v>SIN GESTIÓN</v>
      </c>
      <c r="B2289" s="58"/>
      <c r="C2289" s="37"/>
      <c r="D2289" s="37"/>
      <c r="E2289" s="49" t="str">
        <f t="shared" si="430"/>
        <v>PENDIENTE NOTIFICACIÓN</v>
      </c>
      <c r="F2289" s="141" t="str">
        <f t="shared" si="431"/>
        <v>PENDIENTE NOTIFICACIÓN</v>
      </c>
      <c r="G2289" s="49" t="str">
        <f t="shared" si="432"/>
        <v/>
      </c>
      <c r="H2289" s="51" t="str">
        <f ca="1">IF(
L2289="",
"",
IF(
NETWORKDAYS(L2289,IF(M2289&lt;&gt;"",M2289,TODAY()),FESTIVOS_CO!A:A)&gt;2,
"VENCIDO",
IF(
NETWORKDAYS(L2289,IF(M2289&lt;&gt;"",M2289,TODAY()),FESTIVOS_CO!A:A)=2,
"ALERTA",
"A TIEMPO"
)))</f>
        <v/>
      </c>
      <c r="I2289" s="40"/>
      <c r="J2289" s="36"/>
      <c r="K2289" s="37"/>
      <c r="L2289" s="50"/>
      <c r="M2289" s="37"/>
      <c r="N2289" s="52"/>
      <c r="O2289" s="52"/>
      <c r="P2289" s="36"/>
      <c r="Q2289" s="36"/>
      <c r="R2289" s="40"/>
      <c r="S2289" s="36"/>
      <c r="T2289" s="40"/>
      <c r="U2289" s="40"/>
      <c r="V2289" s="81"/>
      <c r="W2289" s="40"/>
      <c r="X2289" s="40"/>
      <c r="Y2289" s="40"/>
      <c r="Z2289" s="38" t="str">
        <f>IFERROR(VLOOKUP(Y2289,DIRECTORIO!A:B,2,FALSE),"")</f>
        <v/>
      </c>
      <c r="AA2289" s="40"/>
      <c r="AB2289" s="40"/>
      <c r="AC2289" s="40"/>
      <c r="AD2289" s="40"/>
      <c r="AE2289" s="40"/>
      <c r="AF2289" s="40"/>
      <c r="AG2289" s="41" t="s">
        <v>109</v>
      </c>
      <c r="AH2289" s="42"/>
      <c r="AI2289" s="54" t="str">
        <f t="shared" ca="1" si="433"/>
        <v>PENDIENTE NOTIFICACIÓN ELECTRÓNICA</v>
      </c>
      <c r="AJ2289" s="37"/>
      <c r="AK2289" s="37"/>
      <c r="AL2289" s="37"/>
      <c r="AM2289" s="53" t="str">
        <f>IF(AK2289="","",WORKDAY(AK2289,5,FESTIVOS_CO!A:A))</f>
        <v/>
      </c>
      <c r="AN2289" s="37"/>
      <c r="AO2289" s="37"/>
      <c r="AP2289" s="54" t="str">
        <f t="shared" ca="1" si="438"/>
        <v>NO APLICA</v>
      </c>
      <c r="AQ2289" s="36"/>
      <c r="AR2289" s="43"/>
      <c r="AS2289" s="37"/>
      <c r="AT2289" s="36"/>
      <c r="AU2289" s="37"/>
      <c r="AV2289" s="36"/>
      <c r="AW2289" s="36"/>
      <c r="AX2289" s="37"/>
      <c r="AY2289" s="140" t="str">
        <f>IF(AU2289="","",WORKDAY(AU2289,5,FESTIVOS_CO!A:A))</f>
        <v/>
      </c>
      <c r="AZ2289" s="54" t="str">
        <f t="shared" ca="1" si="435"/>
        <v>NO APLICA</v>
      </c>
      <c r="BA2289" s="55" t="str">
        <f>IF(AX2289="","",WORKDAY(AX2289,5,FESTIVOS_CO!A:A))</f>
        <v/>
      </c>
      <c r="BB2289" s="39"/>
      <c r="BC2289" s="40"/>
      <c r="BD2289" s="40"/>
      <c r="BE2289" s="56" t="str">
        <f t="shared" ca="1" si="436"/>
        <v>NO APLICA</v>
      </c>
      <c r="BF2289" s="37"/>
      <c r="BG2289" s="45"/>
      <c r="BH2289" s="37"/>
      <c r="BI2289" s="36"/>
      <c r="BJ2289" s="37"/>
      <c r="BK2289" s="36"/>
      <c r="BL2289" s="36"/>
      <c r="BM2289" s="53" t="str">
        <f>IF(BJ2289="","",WORKDAY(BJ2289,5,FESTIVOS_CO!A:A))</f>
        <v/>
      </c>
      <c r="BN2289" s="57" t="str">
        <f t="shared" ca="1" si="434"/>
        <v>PENDIENTE HACER AVISO</v>
      </c>
      <c r="BO2289" s="54" t="str">
        <f t="shared" ca="1" si="427"/>
        <v>EN TRÁMITE NOTIF. POR AVISO</v>
      </c>
      <c r="BP2289" s="37"/>
      <c r="BQ2289" s="53" t="str">
        <f>IF(BP2289="","",WORKDAY(BP2289,5,FESTIVOS_CO!A:A))</f>
        <v/>
      </c>
      <c r="BR2289" s="37"/>
      <c r="BS2289" s="36"/>
      <c r="BT2289" s="38"/>
      <c r="BU2289" s="58" t="e">
        <f>VLOOKUP(BT2289,Hoja2!$C:$D,2,0)</f>
        <v>#N/A</v>
      </c>
      <c r="BV2289" s="80" t="str">
        <f>IF(
AND(AO2289="",BD2289="",BQ2289=""),
"EN PROCESO NOTIFICACION / COMUNICACION",
IF(
BT2289="",
"NO APLICA",
IF(
BU2289=60,
IF(AO2289&lt;&gt;"",AO2289,IF(BD2289&lt;&gt;"",BD2289,BQ2289))+60,
WORKDAY(
IF(AO2289&lt;&gt;"",AO2289,IF(BD2289&lt;&gt;"",BD2289,BQ2289)),
BU2289,
FESTIVOS_CO!A:A
)
)
))</f>
        <v>EN PROCESO NOTIFICACION / COMUNICACION</v>
      </c>
      <c r="BW2289" s="44"/>
      <c r="BX2289" s="53"/>
      <c r="BY2289" s="45"/>
      <c r="BZ2289" s="37"/>
      <c r="CA2289" s="54" t="str">
        <f t="shared" si="428"/>
        <v>PENDIENTE EJECUTORIA</v>
      </c>
      <c r="CB2289" s="59" t="str">
        <f t="shared" si="437"/>
        <v/>
      </c>
      <c r="CC2289" s="36"/>
      <c r="CD2289" s="40"/>
      <c r="CE2289" s="46"/>
      <c r="CF2289" s="40"/>
      <c r="CG2289" s="40"/>
      <c r="CH2289" s="40"/>
      <c r="CI2289" s="36"/>
      <c r="CJ2289" s="47"/>
      <c r="CK2289" s="40"/>
      <c r="CL2289" s="40"/>
      <c r="CM2289" s="40"/>
      <c r="CN2289" s="40"/>
    </row>
    <row r="2290" spans="1:92" ht="42.75" hidden="1">
      <c r="A2290" s="49" t="str">
        <f t="shared" si="429"/>
        <v>SIN GESTIÓN</v>
      </c>
      <c r="B2290" s="58"/>
      <c r="C2290" s="37"/>
      <c r="D2290" s="37"/>
      <c r="E2290" s="49" t="str">
        <f t="shared" si="430"/>
        <v>PENDIENTE NOTIFICACIÓN</v>
      </c>
      <c r="F2290" s="141" t="str">
        <f t="shared" si="431"/>
        <v>PENDIENTE NOTIFICACIÓN</v>
      </c>
      <c r="G2290" s="49" t="str">
        <f t="shared" si="432"/>
        <v/>
      </c>
      <c r="H2290" s="51" t="str">
        <f ca="1">IF(
L2290="",
"",
IF(
NETWORKDAYS(L2290,IF(M2290&lt;&gt;"",M2290,TODAY()),FESTIVOS_CO!A:A)&gt;2,
"VENCIDO",
IF(
NETWORKDAYS(L2290,IF(M2290&lt;&gt;"",M2290,TODAY()),FESTIVOS_CO!A:A)=2,
"ALERTA",
"A TIEMPO"
)))</f>
        <v/>
      </c>
      <c r="I2290" s="40"/>
      <c r="J2290" s="36"/>
      <c r="K2290" s="37"/>
      <c r="L2290" s="50"/>
      <c r="M2290" s="37"/>
      <c r="N2290" s="52"/>
      <c r="O2290" s="52"/>
      <c r="P2290" s="36"/>
      <c r="Q2290" s="36"/>
      <c r="R2290" s="40"/>
      <c r="S2290" s="36"/>
      <c r="T2290" s="40"/>
      <c r="U2290" s="40"/>
      <c r="V2290" s="81"/>
      <c r="W2290" s="40"/>
      <c r="X2290" s="40"/>
      <c r="Y2290" s="40"/>
      <c r="Z2290" s="38" t="str">
        <f>IFERROR(VLOOKUP(Y2290,DIRECTORIO!A:B,2,FALSE),"")</f>
        <v/>
      </c>
      <c r="AA2290" s="40"/>
      <c r="AB2290" s="40"/>
      <c r="AC2290" s="40"/>
      <c r="AD2290" s="40"/>
      <c r="AE2290" s="40"/>
      <c r="AF2290" s="40"/>
      <c r="AG2290" s="41" t="s">
        <v>109</v>
      </c>
      <c r="AH2290" s="42"/>
      <c r="AI2290" s="54" t="str">
        <f t="shared" ca="1" si="433"/>
        <v>PENDIENTE NOTIFICACIÓN ELECTRÓNICA</v>
      </c>
      <c r="AJ2290" s="37"/>
      <c r="AK2290" s="37"/>
      <c r="AL2290" s="37"/>
      <c r="AM2290" s="53" t="str">
        <f>IF(AK2290="","",WORKDAY(AK2290,5,FESTIVOS_CO!A:A))</f>
        <v/>
      </c>
      <c r="AN2290" s="37"/>
      <c r="AO2290" s="37"/>
      <c r="AP2290" s="54" t="str">
        <f t="shared" ca="1" si="438"/>
        <v>NO APLICA</v>
      </c>
      <c r="AQ2290" s="36"/>
      <c r="AR2290" s="43"/>
      <c r="AS2290" s="37"/>
      <c r="AT2290" s="36"/>
      <c r="AU2290" s="37"/>
      <c r="AV2290" s="36"/>
      <c r="AW2290" s="36"/>
      <c r="AX2290" s="37"/>
      <c r="AY2290" s="140" t="str">
        <f>IF(AU2290="","",WORKDAY(AU2290,5,FESTIVOS_CO!A:A))</f>
        <v/>
      </c>
      <c r="AZ2290" s="54" t="str">
        <f t="shared" ca="1" si="435"/>
        <v>NO APLICA</v>
      </c>
      <c r="BA2290" s="55" t="str">
        <f>IF(AX2290="","",WORKDAY(AX2290,5,FESTIVOS_CO!A:A))</f>
        <v/>
      </c>
      <c r="BB2290" s="39"/>
      <c r="BC2290" s="40"/>
      <c r="BD2290" s="40"/>
      <c r="BE2290" s="56" t="str">
        <f t="shared" ca="1" si="436"/>
        <v>NO APLICA</v>
      </c>
      <c r="BF2290" s="37"/>
      <c r="BG2290" s="45"/>
      <c r="BH2290" s="37"/>
      <c r="BI2290" s="36"/>
      <c r="BJ2290" s="37"/>
      <c r="BK2290" s="36"/>
      <c r="BL2290" s="36"/>
      <c r="BM2290" s="53" t="str">
        <f>IF(BJ2290="","",WORKDAY(BJ2290,5,FESTIVOS_CO!A:A))</f>
        <v/>
      </c>
      <c r="BN2290" s="57" t="str">
        <f t="shared" ca="1" si="434"/>
        <v>PENDIENTE HACER AVISO</v>
      </c>
      <c r="BO2290" s="54" t="str">
        <f t="shared" ca="1" si="427"/>
        <v>EN TRÁMITE NOTIF. POR AVISO</v>
      </c>
      <c r="BP2290" s="37"/>
      <c r="BQ2290" s="53" t="str">
        <f>IF(BP2290="","",WORKDAY(BP2290,5,FESTIVOS_CO!A:A))</f>
        <v/>
      </c>
      <c r="BR2290" s="37"/>
      <c r="BS2290" s="36"/>
      <c r="BT2290" s="38"/>
      <c r="BU2290" s="58" t="e">
        <f>VLOOKUP(BT2290,Hoja2!$C:$D,2,0)</f>
        <v>#N/A</v>
      </c>
      <c r="BV2290" s="80" t="str">
        <f>IF(
AND(AO2290="",BD2290="",BQ2290=""),
"EN PROCESO NOTIFICACION / COMUNICACION",
IF(
BT2290="",
"NO APLICA",
IF(
BU2290=60,
IF(AO2290&lt;&gt;"",AO2290,IF(BD2290&lt;&gt;"",BD2290,BQ2290))+60,
WORKDAY(
IF(AO2290&lt;&gt;"",AO2290,IF(BD2290&lt;&gt;"",BD2290,BQ2290)),
BU2290,
FESTIVOS_CO!A:A
)
)
))</f>
        <v>EN PROCESO NOTIFICACION / COMUNICACION</v>
      </c>
      <c r="BW2290" s="44"/>
      <c r="BX2290" s="53"/>
      <c r="BY2290" s="45"/>
      <c r="BZ2290" s="37"/>
      <c r="CA2290" s="54" t="str">
        <f t="shared" si="428"/>
        <v>PENDIENTE EJECUTORIA</v>
      </c>
      <c r="CB2290" s="59" t="str">
        <f t="shared" si="437"/>
        <v/>
      </c>
      <c r="CC2290" s="36"/>
      <c r="CD2290" s="40"/>
      <c r="CE2290" s="46"/>
      <c r="CF2290" s="40"/>
      <c r="CG2290" s="40"/>
      <c r="CH2290" s="40"/>
      <c r="CI2290" s="36"/>
      <c r="CJ2290" s="47"/>
      <c r="CK2290" s="40"/>
      <c r="CL2290" s="40"/>
      <c r="CM2290" s="40"/>
      <c r="CN2290" s="40"/>
    </row>
    <row r="2291" spans="1:92" ht="42.75" hidden="1">
      <c r="A2291" s="49" t="str">
        <f t="shared" si="429"/>
        <v>SIN GESTIÓN</v>
      </c>
      <c r="B2291" s="58"/>
      <c r="C2291" s="37"/>
      <c r="D2291" s="37"/>
      <c r="E2291" s="49" t="str">
        <f t="shared" si="430"/>
        <v>PENDIENTE NOTIFICACIÓN</v>
      </c>
      <c r="F2291" s="141" t="str">
        <f t="shared" si="431"/>
        <v>PENDIENTE NOTIFICACIÓN</v>
      </c>
      <c r="G2291" s="49" t="str">
        <f t="shared" si="432"/>
        <v/>
      </c>
      <c r="H2291" s="51" t="str">
        <f ca="1">IF(
L2291="",
"",
IF(
NETWORKDAYS(L2291,IF(M2291&lt;&gt;"",M2291,TODAY()),FESTIVOS_CO!A:A)&gt;2,
"VENCIDO",
IF(
NETWORKDAYS(L2291,IF(M2291&lt;&gt;"",M2291,TODAY()),FESTIVOS_CO!A:A)=2,
"ALERTA",
"A TIEMPO"
)))</f>
        <v/>
      </c>
      <c r="I2291" s="40"/>
      <c r="J2291" s="36"/>
      <c r="K2291" s="37"/>
      <c r="L2291" s="50"/>
      <c r="M2291" s="37"/>
      <c r="N2291" s="52"/>
      <c r="O2291" s="52"/>
      <c r="P2291" s="36"/>
      <c r="Q2291" s="36"/>
      <c r="R2291" s="40"/>
      <c r="S2291" s="36"/>
      <c r="T2291" s="40"/>
      <c r="U2291" s="40"/>
      <c r="V2291" s="81"/>
      <c r="W2291" s="40"/>
      <c r="X2291" s="40"/>
      <c r="Y2291" s="40"/>
      <c r="Z2291" s="38" t="str">
        <f>IFERROR(VLOOKUP(Y2291,DIRECTORIO!A:B,2,FALSE),"")</f>
        <v/>
      </c>
      <c r="AA2291" s="40"/>
      <c r="AB2291" s="40"/>
      <c r="AC2291" s="40"/>
      <c r="AD2291" s="40"/>
      <c r="AE2291" s="40"/>
      <c r="AF2291" s="40"/>
      <c r="AG2291" s="41" t="s">
        <v>109</v>
      </c>
      <c r="AH2291" s="42"/>
      <c r="AI2291" s="54" t="str">
        <f t="shared" ca="1" si="433"/>
        <v>PENDIENTE NOTIFICACIÓN ELECTRÓNICA</v>
      </c>
      <c r="AJ2291" s="37"/>
      <c r="AK2291" s="37"/>
      <c r="AL2291" s="37"/>
      <c r="AM2291" s="53" t="str">
        <f>IF(AK2291="","",WORKDAY(AK2291,5,FESTIVOS_CO!A:A))</f>
        <v/>
      </c>
      <c r="AN2291" s="37"/>
      <c r="AO2291" s="37"/>
      <c r="AP2291" s="54" t="str">
        <f t="shared" ca="1" si="438"/>
        <v>NO APLICA</v>
      </c>
      <c r="AQ2291" s="36"/>
      <c r="AR2291" s="43"/>
      <c r="AS2291" s="37"/>
      <c r="AT2291" s="36"/>
      <c r="AU2291" s="37"/>
      <c r="AV2291" s="36"/>
      <c r="AW2291" s="36"/>
      <c r="AX2291" s="37"/>
      <c r="AY2291" s="140" t="str">
        <f>IF(AU2291="","",WORKDAY(AU2291,5,FESTIVOS_CO!A:A))</f>
        <v/>
      </c>
      <c r="AZ2291" s="54" t="str">
        <f t="shared" ca="1" si="435"/>
        <v>NO APLICA</v>
      </c>
      <c r="BA2291" s="55" t="str">
        <f>IF(AX2291="","",WORKDAY(AX2291,5,FESTIVOS_CO!A:A))</f>
        <v/>
      </c>
      <c r="BB2291" s="39"/>
      <c r="BC2291" s="40"/>
      <c r="BD2291" s="40"/>
      <c r="BE2291" s="56" t="str">
        <f t="shared" ca="1" si="436"/>
        <v>NO APLICA</v>
      </c>
      <c r="BF2291" s="37"/>
      <c r="BG2291" s="45"/>
      <c r="BH2291" s="37"/>
      <c r="BI2291" s="36"/>
      <c r="BJ2291" s="37"/>
      <c r="BK2291" s="36"/>
      <c r="BL2291" s="36"/>
      <c r="BM2291" s="53" t="str">
        <f>IF(BJ2291="","",WORKDAY(BJ2291,5,FESTIVOS_CO!A:A))</f>
        <v/>
      </c>
      <c r="BN2291" s="57" t="str">
        <f t="shared" ca="1" si="434"/>
        <v>PENDIENTE HACER AVISO</v>
      </c>
      <c r="BO2291" s="54" t="str">
        <f t="shared" ca="1" si="427"/>
        <v>EN TRÁMITE NOTIF. POR AVISO</v>
      </c>
      <c r="BP2291" s="37"/>
      <c r="BQ2291" s="53" t="str">
        <f>IF(BP2291="","",WORKDAY(BP2291,5,FESTIVOS_CO!A:A))</f>
        <v/>
      </c>
      <c r="BR2291" s="37"/>
      <c r="BS2291" s="36"/>
      <c r="BT2291" s="38"/>
      <c r="BU2291" s="58" t="e">
        <f>VLOOKUP(BT2291,Hoja2!$C:$D,2,0)</f>
        <v>#N/A</v>
      </c>
      <c r="BV2291" s="80" t="str">
        <f>IF(
AND(AO2291="",BD2291="",BQ2291=""),
"EN PROCESO NOTIFICACION / COMUNICACION",
IF(
BT2291="",
"NO APLICA",
IF(
BU2291=60,
IF(AO2291&lt;&gt;"",AO2291,IF(BD2291&lt;&gt;"",BD2291,BQ2291))+60,
WORKDAY(
IF(AO2291&lt;&gt;"",AO2291,IF(BD2291&lt;&gt;"",BD2291,BQ2291)),
BU2291,
FESTIVOS_CO!A:A
)
)
))</f>
        <v>EN PROCESO NOTIFICACION / COMUNICACION</v>
      </c>
      <c r="BW2291" s="44"/>
      <c r="BX2291" s="53"/>
      <c r="BY2291" s="45"/>
      <c r="BZ2291" s="37"/>
      <c r="CA2291" s="54" t="str">
        <f t="shared" si="428"/>
        <v>PENDIENTE EJECUTORIA</v>
      </c>
      <c r="CB2291" s="59" t="str">
        <f t="shared" si="437"/>
        <v/>
      </c>
      <c r="CC2291" s="36"/>
      <c r="CD2291" s="40"/>
      <c r="CE2291" s="46"/>
      <c r="CF2291" s="40"/>
      <c r="CG2291" s="40"/>
      <c r="CH2291" s="40"/>
      <c r="CI2291" s="36"/>
      <c r="CJ2291" s="47"/>
      <c r="CK2291" s="40"/>
      <c r="CL2291" s="40"/>
      <c r="CM2291" s="40"/>
      <c r="CN2291" s="40"/>
    </row>
    <row r="2292" spans="1:92" ht="42.75" hidden="1">
      <c r="A2292" s="49" t="str">
        <f t="shared" si="429"/>
        <v>SIN GESTIÓN</v>
      </c>
      <c r="B2292" s="58"/>
      <c r="C2292" s="37"/>
      <c r="D2292" s="37"/>
      <c r="E2292" s="49" t="str">
        <f t="shared" si="430"/>
        <v>PENDIENTE NOTIFICACIÓN</v>
      </c>
      <c r="F2292" s="141" t="str">
        <f t="shared" si="431"/>
        <v>PENDIENTE NOTIFICACIÓN</v>
      </c>
      <c r="G2292" s="49" t="str">
        <f t="shared" si="432"/>
        <v/>
      </c>
      <c r="H2292" s="51" t="str">
        <f ca="1">IF(
L2292="",
"",
IF(
NETWORKDAYS(L2292,IF(M2292&lt;&gt;"",M2292,TODAY()),FESTIVOS_CO!A:A)&gt;2,
"VENCIDO",
IF(
NETWORKDAYS(L2292,IF(M2292&lt;&gt;"",M2292,TODAY()),FESTIVOS_CO!A:A)=2,
"ALERTA",
"A TIEMPO"
)))</f>
        <v/>
      </c>
      <c r="I2292" s="40"/>
      <c r="J2292" s="36"/>
      <c r="K2292" s="37"/>
      <c r="L2292" s="50"/>
      <c r="M2292" s="37"/>
      <c r="N2292" s="52"/>
      <c r="O2292" s="52"/>
      <c r="P2292" s="36"/>
      <c r="Q2292" s="36"/>
      <c r="R2292" s="40"/>
      <c r="S2292" s="36"/>
      <c r="T2292" s="40"/>
      <c r="U2292" s="40"/>
      <c r="V2292" s="81"/>
      <c r="W2292" s="40"/>
      <c r="X2292" s="40"/>
      <c r="Y2292" s="40"/>
      <c r="Z2292" s="38" t="str">
        <f>IFERROR(VLOOKUP(Y2292,DIRECTORIO!A:B,2,FALSE),"")</f>
        <v/>
      </c>
      <c r="AA2292" s="40"/>
      <c r="AB2292" s="40"/>
      <c r="AC2292" s="40"/>
      <c r="AD2292" s="40"/>
      <c r="AE2292" s="40"/>
      <c r="AF2292" s="40"/>
      <c r="AG2292" s="41" t="s">
        <v>109</v>
      </c>
      <c r="AH2292" s="42"/>
      <c r="AI2292" s="54" t="str">
        <f t="shared" ca="1" si="433"/>
        <v>PENDIENTE NOTIFICACIÓN ELECTRÓNICA</v>
      </c>
      <c r="AJ2292" s="37"/>
      <c r="AK2292" s="37"/>
      <c r="AL2292" s="37"/>
      <c r="AM2292" s="53" t="str">
        <f>IF(AK2292="","",WORKDAY(AK2292,5,FESTIVOS_CO!A:A))</f>
        <v/>
      </c>
      <c r="AN2292" s="37"/>
      <c r="AO2292" s="37"/>
      <c r="AP2292" s="54" t="str">
        <f t="shared" ca="1" si="438"/>
        <v>NO APLICA</v>
      </c>
      <c r="AQ2292" s="36"/>
      <c r="AR2292" s="43"/>
      <c r="AS2292" s="37"/>
      <c r="AT2292" s="36"/>
      <c r="AU2292" s="37"/>
      <c r="AV2292" s="36"/>
      <c r="AW2292" s="36"/>
      <c r="AX2292" s="37"/>
      <c r="AY2292" s="140" t="str">
        <f>IF(AU2292="","",WORKDAY(AU2292,5,FESTIVOS_CO!A:A))</f>
        <v/>
      </c>
      <c r="AZ2292" s="54" t="str">
        <f t="shared" ca="1" si="435"/>
        <v>NO APLICA</v>
      </c>
      <c r="BA2292" s="55" t="str">
        <f>IF(AX2292="","",WORKDAY(AX2292,5,FESTIVOS_CO!A:A))</f>
        <v/>
      </c>
      <c r="BB2292" s="39"/>
      <c r="BC2292" s="40"/>
      <c r="BD2292" s="40"/>
      <c r="BE2292" s="56" t="str">
        <f t="shared" ca="1" si="436"/>
        <v>NO APLICA</v>
      </c>
      <c r="BF2292" s="37"/>
      <c r="BG2292" s="45"/>
      <c r="BH2292" s="37"/>
      <c r="BI2292" s="36"/>
      <c r="BJ2292" s="37"/>
      <c r="BK2292" s="36"/>
      <c r="BL2292" s="36"/>
      <c r="BM2292" s="53" t="str">
        <f>IF(BJ2292="","",WORKDAY(BJ2292,5,FESTIVOS_CO!A:A))</f>
        <v/>
      </c>
      <c r="BN2292" s="57" t="str">
        <f t="shared" ca="1" si="434"/>
        <v>PENDIENTE HACER AVISO</v>
      </c>
      <c r="BO2292" s="54" t="str">
        <f t="shared" ca="1" si="427"/>
        <v>EN TRÁMITE NOTIF. POR AVISO</v>
      </c>
      <c r="BP2292" s="37"/>
      <c r="BQ2292" s="53" t="str">
        <f>IF(BP2292="","",WORKDAY(BP2292,5,FESTIVOS_CO!A:A))</f>
        <v/>
      </c>
      <c r="BR2292" s="37"/>
      <c r="BS2292" s="36"/>
      <c r="BT2292" s="38"/>
      <c r="BU2292" s="58" t="e">
        <f>VLOOKUP(BT2292,Hoja2!$C:$D,2,0)</f>
        <v>#N/A</v>
      </c>
      <c r="BV2292" s="80" t="str">
        <f>IF(
AND(AO2292="",BD2292="",BQ2292=""),
"EN PROCESO NOTIFICACION / COMUNICACION",
IF(
BT2292="",
"NO APLICA",
IF(
BU2292=60,
IF(AO2292&lt;&gt;"",AO2292,IF(BD2292&lt;&gt;"",BD2292,BQ2292))+60,
WORKDAY(
IF(AO2292&lt;&gt;"",AO2292,IF(BD2292&lt;&gt;"",BD2292,BQ2292)),
BU2292,
FESTIVOS_CO!A:A
)
)
))</f>
        <v>EN PROCESO NOTIFICACION / COMUNICACION</v>
      </c>
      <c r="BW2292" s="44"/>
      <c r="BX2292" s="53"/>
      <c r="BY2292" s="45"/>
      <c r="BZ2292" s="37"/>
      <c r="CA2292" s="54" t="str">
        <f t="shared" si="428"/>
        <v>PENDIENTE EJECUTORIA</v>
      </c>
      <c r="CB2292" s="59" t="str">
        <f t="shared" si="437"/>
        <v/>
      </c>
      <c r="CC2292" s="36"/>
      <c r="CD2292" s="40"/>
      <c r="CE2292" s="46"/>
      <c r="CF2292" s="40"/>
      <c r="CG2292" s="40"/>
      <c r="CH2292" s="40"/>
      <c r="CI2292" s="36"/>
      <c r="CJ2292" s="47"/>
      <c r="CK2292" s="40"/>
      <c r="CL2292" s="40"/>
      <c r="CM2292" s="40"/>
      <c r="CN2292" s="40"/>
    </row>
    <row r="2293" spans="1:92" ht="42.75" hidden="1">
      <c r="A2293" s="49" t="str">
        <f t="shared" si="429"/>
        <v>SIN GESTIÓN</v>
      </c>
      <c r="B2293" s="58"/>
      <c r="C2293" s="37"/>
      <c r="D2293" s="37"/>
      <c r="E2293" s="49" t="str">
        <f t="shared" si="430"/>
        <v>PENDIENTE NOTIFICACIÓN</v>
      </c>
      <c r="F2293" s="141" t="str">
        <f t="shared" si="431"/>
        <v>PENDIENTE NOTIFICACIÓN</v>
      </c>
      <c r="G2293" s="49" t="str">
        <f t="shared" si="432"/>
        <v/>
      </c>
      <c r="H2293" s="51" t="str">
        <f ca="1">IF(
L2293="",
"",
IF(
NETWORKDAYS(L2293,IF(M2293&lt;&gt;"",M2293,TODAY()),FESTIVOS_CO!A:A)&gt;2,
"VENCIDO",
IF(
NETWORKDAYS(L2293,IF(M2293&lt;&gt;"",M2293,TODAY()),FESTIVOS_CO!A:A)=2,
"ALERTA",
"A TIEMPO"
)))</f>
        <v/>
      </c>
      <c r="I2293" s="40"/>
      <c r="J2293" s="36"/>
      <c r="K2293" s="37"/>
      <c r="L2293" s="50"/>
      <c r="M2293" s="37"/>
      <c r="N2293" s="52"/>
      <c r="O2293" s="52"/>
      <c r="P2293" s="36"/>
      <c r="Q2293" s="36"/>
      <c r="R2293" s="40"/>
      <c r="S2293" s="36"/>
      <c r="T2293" s="40"/>
      <c r="U2293" s="40"/>
      <c r="V2293" s="81"/>
      <c r="W2293" s="40"/>
      <c r="X2293" s="40"/>
      <c r="Y2293" s="40"/>
      <c r="Z2293" s="38" t="str">
        <f>IFERROR(VLOOKUP(Y2293,DIRECTORIO!A:B,2,FALSE),"")</f>
        <v/>
      </c>
      <c r="AA2293" s="40"/>
      <c r="AB2293" s="40"/>
      <c r="AC2293" s="40"/>
      <c r="AD2293" s="40"/>
      <c r="AE2293" s="40"/>
      <c r="AF2293" s="40"/>
      <c r="AG2293" s="41" t="s">
        <v>109</v>
      </c>
      <c r="AH2293" s="42"/>
      <c r="AI2293" s="54" t="str">
        <f t="shared" ca="1" si="433"/>
        <v>PENDIENTE NOTIFICACIÓN ELECTRÓNICA</v>
      </c>
      <c r="AJ2293" s="37"/>
      <c r="AK2293" s="37"/>
      <c r="AL2293" s="37"/>
      <c r="AM2293" s="53" t="str">
        <f>IF(AK2293="","",WORKDAY(AK2293,5,FESTIVOS_CO!A:A))</f>
        <v/>
      </c>
      <c r="AN2293" s="37"/>
      <c r="AO2293" s="37"/>
      <c r="AP2293" s="54" t="str">
        <f t="shared" ca="1" si="438"/>
        <v>NO APLICA</v>
      </c>
      <c r="AQ2293" s="36"/>
      <c r="AR2293" s="43"/>
      <c r="AS2293" s="37"/>
      <c r="AT2293" s="36"/>
      <c r="AU2293" s="37"/>
      <c r="AV2293" s="36"/>
      <c r="AW2293" s="36"/>
      <c r="AX2293" s="37"/>
      <c r="AY2293" s="140" t="str">
        <f>IF(AU2293="","",WORKDAY(AU2293,5,FESTIVOS_CO!A:A))</f>
        <v/>
      </c>
      <c r="AZ2293" s="54" t="str">
        <f t="shared" ca="1" si="435"/>
        <v>NO APLICA</v>
      </c>
      <c r="BA2293" s="55" t="str">
        <f>IF(AX2293="","",WORKDAY(AX2293,5,FESTIVOS_CO!A:A))</f>
        <v/>
      </c>
      <c r="BB2293" s="39"/>
      <c r="BC2293" s="40"/>
      <c r="BD2293" s="40"/>
      <c r="BE2293" s="56" t="str">
        <f t="shared" ca="1" si="436"/>
        <v>NO APLICA</v>
      </c>
      <c r="BF2293" s="37"/>
      <c r="BG2293" s="45"/>
      <c r="BH2293" s="37"/>
      <c r="BI2293" s="36"/>
      <c r="BJ2293" s="37"/>
      <c r="BK2293" s="36"/>
      <c r="BL2293" s="36"/>
      <c r="BM2293" s="53" t="str">
        <f>IF(BJ2293="","",WORKDAY(BJ2293,5,FESTIVOS_CO!A:A))</f>
        <v/>
      </c>
      <c r="BN2293" s="57" t="str">
        <f t="shared" ca="1" si="434"/>
        <v>PENDIENTE HACER AVISO</v>
      </c>
      <c r="BO2293" s="54" t="str">
        <f t="shared" ca="1" si="427"/>
        <v>EN TRÁMITE NOTIF. POR AVISO</v>
      </c>
      <c r="BP2293" s="37"/>
      <c r="BQ2293" s="53" t="str">
        <f>IF(BP2293="","",WORKDAY(BP2293,5,FESTIVOS_CO!A:A))</f>
        <v/>
      </c>
      <c r="BR2293" s="37"/>
      <c r="BS2293" s="36"/>
      <c r="BT2293" s="38"/>
      <c r="BU2293" s="58" t="e">
        <f>VLOOKUP(BT2293,Hoja2!$C:$D,2,0)</f>
        <v>#N/A</v>
      </c>
      <c r="BV2293" s="80" t="str">
        <f>IF(
AND(AO2293="",BD2293="",BQ2293=""),
"EN PROCESO NOTIFICACION / COMUNICACION",
IF(
BT2293="",
"NO APLICA",
IF(
BU2293=60,
IF(AO2293&lt;&gt;"",AO2293,IF(BD2293&lt;&gt;"",BD2293,BQ2293))+60,
WORKDAY(
IF(AO2293&lt;&gt;"",AO2293,IF(BD2293&lt;&gt;"",BD2293,BQ2293)),
BU2293,
FESTIVOS_CO!A:A
)
)
))</f>
        <v>EN PROCESO NOTIFICACION / COMUNICACION</v>
      </c>
      <c r="BW2293" s="44"/>
      <c r="BX2293" s="53"/>
      <c r="BY2293" s="45"/>
      <c r="BZ2293" s="37"/>
      <c r="CA2293" s="54" t="str">
        <f t="shared" si="428"/>
        <v>PENDIENTE EJECUTORIA</v>
      </c>
      <c r="CB2293" s="59" t="str">
        <f t="shared" si="437"/>
        <v/>
      </c>
      <c r="CC2293" s="36"/>
      <c r="CD2293" s="40"/>
      <c r="CE2293" s="46"/>
      <c r="CF2293" s="40"/>
      <c r="CG2293" s="40"/>
      <c r="CH2293" s="40"/>
      <c r="CI2293" s="36"/>
      <c r="CJ2293" s="47"/>
      <c r="CK2293" s="40"/>
      <c r="CL2293" s="40"/>
      <c r="CM2293" s="40"/>
      <c r="CN2293" s="40"/>
    </row>
    <row r="2294" spans="1:92" ht="42.75" hidden="1">
      <c r="A2294" s="49" t="str">
        <f t="shared" si="429"/>
        <v>SIN GESTIÓN</v>
      </c>
      <c r="B2294" s="58"/>
      <c r="C2294" s="37"/>
      <c r="D2294" s="37"/>
      <c r="E2294" s="49" t="str">
        <f t="shared" si="430"/>
        <v>PENDIENTE NOTIFICACIÓN</v>
      </c>
      <c r="F2294" s="141" t="str">
        <f t="shared" si="431"/>
        <v>PENDIENTE NOTIFICACIÓN</v>
      </c>
      <c r="G2294" s="49" t="str">
        <f t="shared" si="432"/>
        <v/>
      </c>
      <c r="H2294" s="51" t="str">
        <f ca="1">IF(
L2294="",
"",
IF(
NETWORKDAYS(L2294,IF(M2294&lt;&gt;"",M2294,TODAY()),FESTIVOS_CO!A:A)&gt;2,
"VENCIDO",
IF(
NETWORKDAYS(L2294,IF(M2294&lt;&gt;"",M2294,TODAY()),FESTIVOS_CO!A:A)=2,
"ALERTA",
"A TIEMPO"
)))</f>
        <v/>
      </c>
      <c r="I2294" s="40"/>
      <c r="J2294" s="36"/>
      <c r="K2294" s="37"/>
      <c r="L2294" s="50"/>
      <c r="M2294" s="37"/>
      <c r="N2294" s="52"/>
      <c r="O2294" s="52"/>
      <c r="P2294" s="36"/>
      <c r="Q2294" s="36"/>
      <c r="R2294" s="40"/>
      <c r="S2294" s="36"/>
      <c r="T2294" s="40"/>
      <c r="U2294" s="40"/>
      <c r="V2294" s="81"/>
      <c r="W2294" s="40"/>
      <c r="X2294" s="40"/>
      <c r="Y2294" s="40"/>
      <c r="Z2294" s="38" t="str">
        <f>IFERROR(VLOOKUP(Y2294,DIRECTORIO!A:B,2,FALSE),"")</f>
        <v/>
      </c>
      <c r="AA2294" s="40"/>
      <c r="AB2294" s="40"/>
      <c r="AC2294" s="40"/>
      <c r="AD2294" s="40"/>
      <c r="AE2294" s="40"/>
      <c r="AF2294" s="40"/>
      <c r="AG2294" s="41" t="s">
        <v>109</v>
      </c>
      <c r="AH2294" s="42"/>
      <c r="AI2294" s="54" t="str">
        <f t="shared" ca="1" si="433"/>
        <v>PENDIENTE NOTIFICACIÓN ELECTRÓNICA</v>
      </c>
      <c r="AJ2294" s="37"/>
      <c r="AK2294" s="37"/>
      <c r="AL2294" s="37"/>
      <c r="AM2294" s="53" t="str">
        <f>IF(AK2294="","",WORKDAY(AK2294,5,FESTIVOS_CO!A:A))</f>
        <v/>
      </c>
      <c r="AN2294" s="37"/>
      <c r="AO2294" s="37"/>
      <c r="AP2294" s="54" t="str">
        <f t="shared" ca="1" si="438"/>
        <v>NO APLICA</v>
      </c>
      <c r="AQ2294" s="36"/>
      <c r="AR2294" s="43"/>
      <c r="AS2294" s="37"/>
      <c r="AT2294" s="36"/>
      <c r="AU2294" s="37"/>
      <c r="AV2294" s="36"/>
      <c r="AW2294" s="36"/>
      <c r="AX2294" s="37"/>
      <c r="AY2294" s="140" t="str">
        <f>IF(AU2294="","",WORKDAY(AU2294,5,FESTIVOS_CO!A:A))</f>
        <v/>
      </c>
      <c r="AZ2294" s="54" t="str">
        <f t="shared" ca="1" si="435"/>
        <v>NO APLICA</v>
      </c>
      <c r="BA2294" s="55" t="str">
        <f>IF(AX2294="","",WORKDAY(AX2294,5,FESTIVOS_CO!A:A))</f>
        <v/>
      </c>
      <c r="BB2294" s="39"/>
      <c r="BC2294" s="40"/>
      <c r="BD2294" s="40"/>
      <c r="BE2294" s="56" t="str">
        <f t="shared" ca="1" si="436"/>
        <v>NO APLICA</v>
      </c>
      <c r="BF2294" s="37"/>
      <c r="BG2294" s="45"/>
      <c r="BH2294" s="37"/>
      <c r="BI2294" s="36"/>
      <c r="BJ2294" s="37"/>
      <c r="BK2294" s="36"/>
      <c r="BL2294" s="36"/>
      <c r="BM2294" s="53" t="str">
        <f>IF(BJ2294="","",WORKDAY(BJ2294,5,FESTIVOS_CO!A:A))</f>
        <v/>
      </c>
      <c r="BN2294" s="57" t="str">
        <f t="shared" ca="1" si="434"/>
        <v>PENDIENTE HACER AVISO</v>
      </c>
      <c r="BO2294" s="54" t="str">
        <f t="shared" ref="BO2294:BO2357" ca="1" si="439">IF(BN2294="NOTIFICACIÓN PERSONAL COMPLETA",
"NO PROCEDE AVISO",
IF(BR2294="SI",
"NOTIFICACION POR AVISO TERMINADA",
IF(BE2294="NO PROCEDE",
"NO PROCEDE AVISO",
IF(BN2294="VERIFICAR SI PROCEDE RECURSO",
"NOTIFICACIÓN POR AVISO COMPLETA",
"EN TRÁMITE NOTIF. POR AVISO"
))))</f>
        <v>EN TRÁMITE NOTIF. POR AVISO</v>
      </c>
      <c r="BP2294" s="37"/>
      <c r="BQ2294" s="53" t="str">
        <f>IF(BP2294="","",WORKDAY(BP2294,5,FESTIVOS_CO!A:A))</f>
        <v/>
      </c>
      <c r="BR2294" s="37"/>
      <c r="BS2294" s="36"/>
      <c r="BT2294" s="38"/>
      <c r="BU2294" s="58" t="e">
        <f>VLOOKUP(BT2294,Hoja2!$C:$D,2,0)</f>
        <v>#N/A</v>
      </c>
      <c r="BV2294" s="80" t="str">
        <f>IF(
AND(AO2294="",BD2294="",BQ2294=""),
"EN PROCESO NOTIFICACION / COMUNICACION",
IF(
BT2294="",
"NO APLICA",
IF(
BU2294=60,
IF(AO2294&lt;&gt;"",AO2294,IF(BD2294&lt;&gt;"",BD2294,BQ2294))+60,
WORKDAY(
IF(AO2294&lt;&gt;"",AO2294,IF(BD2294&lt;&gt;"",BD2294,BQ2294)),
BU2294,
FESTIVOS_CO!A:A
)
)
))</f>
        <v>EN PROCESO NOTIFICACION / COMUNICACION</v>
      </c>
      <c r="BW2294" s="44"/>
      <c r="BX2294" s="53"/>
      <c r="BY2294" s="45"/>
      <c r="BZ2294" s="37"/>
      <c r="CA2294" s="54" t="str">
        <f t="shared" ref="CA2294:CA2357" si="440">IF(BW2294&lt;&gt;"SI",
"PENDIENTE EJECUTORIA",
IF(AND(BX2294="",BY2294="",BZ2294=""),
"PENDIENTE HACER EJECUTORIA",
IF(AND(BX2294&lt;&gt;"",BY2294="",BZ2294=""),
"PENDIENTE REVISION EJECUTORIA",
IF(AND(BX2294&lt;&gt;"",BY2294&lt;&gt;"",BZ2294=""),
"PENDIENTE FIRMA EJECUTORIA",
"PROCESO EJECUTORIA TERMINADO"
))))</f>
        <v>PENDIENTE EJECUTORIA</v>
      </c>
      <c r="CB2294" s="59" t="str">
        <f t="shared" si="437"/>
        <v/>
      </c>
      <c r="CC2294" s="36"/>
      <c r="CD2294" s="40"/>
      <c r="CE2294" s="46"/>
      <c r="CF2294" s="40"/>
      <c r="CG2294" s="40"/>
      <c r="CH2294" s="40"/>
      <c r="CI2294" s="36"/>
      <c r="CJ2294" s="47"/>
      <c r="CK2294" s="40"/>
      <c r="CL2294" s="40"/>
      <c r="CM2294" s="40"/>
      <c r="CN2294" s="40"/>
    </row>
    <row r="2295" spans="1:92" ht="42.75" hidden="1">
      <c r="A2295" s="49" t="str">
        <f t="shared" si="429"/>
        <v>SIN GESTIÓN</v>
      </c>
      <c r="B2295" s="58"/>
      <c r="C2295" s="37"/>
      <c r="D2295" s="37"/>
      <c r="E2295" s="49" t="str">
        <f t="shared" si="430"/>
        <v>PENDIENTE NOTIFICACIÓN</v>
      </c>
      <c r="F2295" s="141" t="str">
        <f t="shared" si="431"/>
        <v>PENDIENTE NOTIFICACIÓN</v>
      </c>
      <c r="G2295" s="49" t="str">
        <f t="shared" si="432"/>
        <v/>
      </c>
      <c r="H2295" s="51" t="str">
        <f ca="1">IF(
L2295="",
"",
IF(
NETWORKDAYS(L2295,IF(M2295&lt;&gt;"",M2295,TODAY()),FESTIVOS_CO!A:A)&gt;2,
"VENCIDO",
IF(
NETWORKDAYS(L2295,IF(M2295&lt;&gt;"",M2295,TODAY()),FESTIVOS_CO!A:A)=2,
"ALERTA",
"A TIEMPO"
)))</f>
        <v/>
      </c>
      <c r="I2295" s="40"/>
      <c r="J2295" s="36"/>
      <c r="K2295" s="37"/>
      <c r="L2295" s="50"/>
      <c r="M2295" s="37"/>
      <c r="N2295" s="52"/>
      <c r="O2295" s="52"/>
      <c r="P2295" s="36"/>
      <c r="Q2295" s="36"/>
      <c r="R2295" s="40"/>
      <c r="S2295" s="36"/>
      <c r="T2295" s="40"/>
      <c r="U2295" s="40"/>
      <c r="V2295" s="81"/>
      <c r="W2295" s="40"/>
      <c r="X2295" s="40"/>
      <c r="Y2295" s="40"/>
      <c r="Z2295" s="38" t="str">
        <f>IFERROR(VLOOKUP(Y2295,DIRECTORIO!A:B,2,FALSE),"")</f>
        <v/>
      </c>
      <c r="AA2295" s="40"/>
      <c r="AB2295" s="40"/>
      <c r="AC2295" s="40"/>
      <c r="AD2295" s="40"/>
      <c r="AE2295" s="40"/>
      <c r="AF2295" s="40"/>
      <c r="AG2295" s="41" t="s">
        <v>109</v>
      </c>
      <c r="AH2295" s="42"/>
      <c r="AI2295" s="54" t="str">
        <f t="shared" ca="1" si="433"/>
        <v>PENDIENTE NOTIFICACIÓN ELECTRÓNICA</v>
      </c>
      <c r="AJ2295" s="37"/>
      <c r="AK2295" s="37"/>
      <c r="AL2295" s="37"/>
      <c r="AM2295" s="53" t="str">
        <f>IF(AK2295="","",WORKDAY(AK2295,5,FESTIVOS_CO!A:A))</f>
        <v/>
      </c>
      <c r="AN2295" s="37"/>
      <c r="AO2295" s="37"/>
      <c r="AP2295" s="54" t="str">
        <f t="shared" ca="1" si="438"/>
        <v>NO APLICA</v>
      </c>
      <c r="AQ2295" s="36"/>
      <c r="AR2295" s="43"/>
      <c r="AS2295" s="37"/>
      <c r="AT2295" s="36"/>
      <c r="AU2295" s="37"/>
      <c r="AV2295" s="36"/>
      <c r="AW2295" s="36"/>
      <c r="AX2295" s="37"/>
      <c r="AY2295" s="140" t="str">
        <f>IF(AU2295="","",WORKDAY(AU2295,5,FESTIVOS_CO!A:A))</f>
        <v/>
      </c>
      <c r="AZ2295" s="54" t="str">
        <f t="shared" ca="1" si="435"/>
        <v>NO APLICA</v>
      </c>
      <c r="BA2295" s="55" t="str">
        <f>IF(AX2295="","",WORKDAY(AX2295,5,FESTIVOS_CO!A:A))</f>
        <v/>
      </c>
      <c r="BB2295" s="39"/>
      <c r="BC2295" s="40"/>
      <c r="BD2295" s="40"/>
      <c r="BE2295" s="56" t="str">
        <f t="shared" ca="1" si="436"/>
        <v>NO APLICA</v>
      </c>
      <c r="BF2295" s="37"/>
      <c r="BG2295" s="45"/>
      <c r="BH2295" s="37"/>
      <c r="BI2295" s="36"/>
      <c r="BJ2295" s="37"/>
      <c r="BK2295" s="36"/>
      <c r="BL2295" s="36"/>
      <c r="BM2295" s="53" t="str">
        <f>IF(BJ2295="","",WORKDAY(BJ2295,5,FESTIVOS_CO!A:A))</f>
        <v/>
      </c>
      <c r="BN2295" s="57" t="str">
        <f t="shared" ca="1" si="434"/>
        <v>PENDIENTE HACER AVISO</v>
      </c>
      <c r="BO2295" s="54" t="str">
        <f t="shared" ca="1" si="439"/>
        <v>EN TRÁMITE NOTIF. POR AVISO</v>
      </c>
      <c r="BP2295" s="37"/>
      <c r="BQ2295" s="53" t="str">
        <f>IF(BP2295="","",WORKDAY(BP2295,5,FESTIVOS_CO!A:A))</f>
        <v/>
      </c>
      <c r="BR2295" s="37"/>
      <c r="BS2295" s="36"/>
      <c r="BT2295" s="38"/>
      <c r="BU2295" s="58" t="e">
        <f>VLOOKUP(BT2295,Hoja2!$C:$D,2,0)</f>
        <v>#N/A</v>
      </c>
      <c r="BV2295" s="80" t="str">
        <f>IF(
AND(AO2295="",BD2295="",BQ2295=""),
"EN PROCESO NOTIFICACION / COMUNICACION",
IF(
BT2295="",
"NO APLICA",
IF(
BU2295=60,
IF(AO2295&lt;&gt;"",AO2295,IF(BD2295&lt;&gt;"",BD2295,BQ2295))+60,
WORKDAY(
IF(AO2295&lt;&gt;"",AO2295,IF(BD2295&lt;&gt;"",BD2295,BQ2295)),
BU2295,
FESTIVOS_CO!A:A
)
)
))</f>
        <v>EN PROCESO NOTIFICACION / COMUNICACION</v>
      </c>
      <c r="BW2295" s="44"/>
      <c r="BX2295" s="53"/>
      <c r="BY2295" s="45"/>
      <c r="BZ2295" s="37"/>
      <c r="CA2295" s="54" t="str">
        <f t="shared" si="440"/>
        <v>PENDIENTE EJECUTORIA</v>
      </c>
      <c r="CB2295" s="59" t="str">
        <f t="shared" si="437"/>
        <v/>
      </c>
      <c r="CC2295" s="36"/>
      <c r="CD2295" s="40"/>
      <c r="CE2295" s="46"/>
      <c r="CF2295" s="40"/>
      <c r="CG2295" s="40"/>
      <c r="CH2295" s="40"/>
      <c r="CI2295" s="36"/>
      <c r="CJ2295" s="47"/>
      <c r="CK2295" s="40"/>
      <c r="CL2295" s="40"/>
      <c r="CM2295" s="40"/>
      <c r="CN2295" s="40"/>
    </row>
    <row r="2296" spans="1:92" ht="42.75" hidden="1">
      <c r="A2296" s="49" t="str">
        <f t="shared" ref="A2296:A2359" si="441">IF(
AND(Q2296="NO",S2296&lt;&gt;"SI"),
"TERMINADO PRODUCTO NO CONFORME",
IF(
AND(
COUNTBLANK(AJ2296:AO2296)=COLUMNS(AJ2296:AO2296),
COUNTBLANK(AQ2296:AY2296)=COLUMNS(AQ2296:AY2296),
COUNTBLANK(BC2296:BD2296)=COLUMNS(BC2296:BD2296),
COUNTBLANK(BF2296:BM2296)=COLUMNS(BF2296:BM2296),
COUNTBLANK(BP2296:BR2296)=COLUMNS(BP2296:BR2296)
),
"SIN GESTIÓN",
IF(
AND(BC2296&lt;&gt;"",BD2296&lt;&gt;"",AO2296="",AX2296="",BQ2296=""),
"NOTIFICADO POR CONDUCTA CONCLUYENTE",
IF(
AI2296="NOTIFICACIÓN ELECTRÓNICA EFECTIVA",
CA2296,
IF(
OR(
AI2296="NO PROCEDE NOTIFICACIÓN ELECTRÓNICA",
AI2296="REALIZAR CITACIÓN",
AI2296="NOTIFICACIÓN ELECTRÓNICA NO EFECTIVA"
),
IF(
AZ2296="HACER AVISO",
IF(
OR(
BN2296="NOTIFICACIÓN POR AVISO TERMINADA",
BN2296="NOTIFICACIÓN PERSONAL COMPLETA"
),
CA2296,
BN2296
),
AZ2296
),
AI2296
)
)
)
))</f>
        <v>SIN GESTIÓN</v>
      </c>
      <c r="B2296" s="58"/>
      <c r="C2296" s="37"/>
      <c r="D2296" s="37"/>
      <c r="E2296" s="49" t="str">
        <f t="shared" ref="E2296:E2359" si="442">IF(AN2296="SI",
"NOTIFICACIÓN ELECTRÓNICA",
IF(AND(BC2296&lt;&gt;"",BD2296&lt;&gt;""),
"NOTIFICACIÓN PERSONAL",
IF(BL2296="SI",
"NOTIFICACIÓN POR AVISO",
"PENDIENTE NOTIFICACIÓN"
)))</f>
        <v>PENDIENTE NOTIFICACIÓN</v>
      </c>
      <c r="F2296" s="141" t="str">
        <f t="shared" ref="F2296:F2359" si="443">IF(
AND(AN2296&lt;&gt;"SI",AW2296&lt;&gt;"SI",BL2296&lt;&gt;"SI",BC2296="",BD2296=""),
"PENDIENTE NOTIFICACIÓN",
IF(AN2296="SI",
AO2296,
IF(AW2296="SI",
AX2296,
IF(AND(BC2296&lt;&gt;"",BD2296&lt;&gt;""),
BD2296,
IF(BL2296="SI",
BQ2296,
"PENDIENTE NOTIFICACIÓN"
)))))</f>
        <v>PENDIENTE NOTIFICACIÓN</v>
      </c>
      <c r="G2296" s="49" t="str">
        <f t="shared" ref="G2296:G2359" si="444">IF(
OR(
C2296="",
F2296="PENDIENTE NOTIFICACIÓN",
NOT(ISNUMBER(C2296)),
NOT(ISNUMBER(F2296)),
F2296&lt;C2296
),
"",
F2296-C2296
)</f>
        <v/>
      </c>
      <c r="H2296" s="51" t="str">
        <f ca="1">IF(
L2296="",
"",
IF(
NETWORKDAYS(L2296,IF(M2296&lt;&gt;"",M2296,TODAY()),FESTIVOS_CO!A:A)&gt;2,
"VENCIDO",
IF(
NETWORKDAYS(L2296,IF(M2296&lt;&gt;"",M2296,TODAY()),FESTIVOS_CO!A:A)=2,
"ALERTA",
"A TIEMPO"
)))</f>
        <v/>
      </c>
      <c r="I2296" s="40"/>
      <c r="J2296" s="36"/>
      <c r="K2296" s="37"/>
      <c r="L2296" s="50"/>
      <c r="M2296" s="37"/>
      <c r="N2296" s="52"/>
      <c r="O2296" s="52"/>
      <c r="P2296" s="36"/>
      <c r="Q2296" s="36"/>
      <c r="R2296" s="40"/>
      <c r="S2296" s="36"/>
      <c r="T2296" s="40"/>
      <c r="U2296" s="40"/>
      <c r="V2296" s="81"/>
      <c r="W2296" s="40"/>
      <c r="X2296" s="40"/>
      <c r="Y2296" s="40"/>
      <c r="Z2296" s="38" t="str">
        <f>IFERROR(VLOOKUP(Y2296,DIRECTORIO!A:B,2,FALSE),"")</f>
        <v/>
      </c>
      <c r="AA2296" s="40"/>
      <c r="AB2296" s="40"/>
      <c r="AC2296" s="40"/>
      <c r="AD2296" s="40"/>
      <c r="AE2296" s="40"/>
      <c r="AF2296" s="40"/>
      <c r="AG2296" s="41" t="s">
        <v>109</v>
      </c>
      <c r="AH2296" s="42"/>
      <c r="AI2296" s="54" t="str">
        <f t="shared" ref="AI2296:AI2359" ca="1" si="445">IF(AL2296="NO",
"REALIZAR CITACIÓN",
IF(AND(AJ2296="SI",AL2296&lt;&gt;"SI",AL2296&lt;&gt;"NO"),
"PENDIENTE ENTREGA NOTIFICACIÓN ELECTRÓNICA",
IF(AND(AJ2296="SI",AL2296="SI",AN2296="SI"),
"NOTIFICACIÓN ELECTRÓNICA EFECTIVA",
IF(AND(AJ2296="",AK2296="",AL2296="",AM2296="",AN2296="",AO2296=""),
"PENDIENTE NOTIFICACIÓN ELECTRÓNICA",
IF(AJ2296="NO",
"NO PROCEDE NOTIFICACIÓN ELECTRÓNICA",
IF(AND(AJ2296="SI",F2296=""),
"PENDIENTE ENVÍO NOTIFICACIÓN ELECTRÓNICA",
IF(AND(AJ2296="SI",TODAY()-F2296&lt;=5),
"EN ESPERA DE NOTIFICACIÓN ELECTRÓNICA (5 DÍAS)",
"NOTIFICACIÓN ELECTRÓNICA NO EFECTIVA"
)))))))</f>
        <v>PENDIENTE NOTIFICACIÓN ELECTRÓNICA</v>
      </c>
      <c r="AJ2296" s="37"/>
      <c r="AK2296" s="37"/>
      <c r="AL2296" s="37"/>
      <c r="AM2296" s="53" t="str">
        <f>IF(AK2296="","",WORKDAY(AK2296,5,FESTIVOS_CO!A:A))</f>
        <v/>
      </c>
      <c r="AN2296" s="37"/>
      <c r="AO2296" s="37"/>
      <c r="AP2296" s="54" t="str">
        <f t="shared" ca="1" si="438"/>
        <v>NO APLICA</v>
      </c>
      <c r="AQ2296" s="36"/>
      <c r="AR2296" s="43"/>
      <c r="AS2296" s="37"/>
      <c r="AT2296" s="36"/>
      <c r="AU2296" s="37"/>
      <c r="AV2296" s="36"/>
      <c r="AW2296" s="36"/>
      <c r="AX2296" s="37"/>
      <c r="AY2296" s="140" t="str">
        <f>IF(AU2296="","",WORKDAY(AU2296,5,FESTIVOS_CO!A:A))</f>
        <v/>
      </c>
      <c r="AZ2296" s="54" t="str">
        <f t="shared" ca="1" si="435"/>
        <v>NO APLICA</v>
      </c>
      <c r="BA2296" s="55" t="str">
        <f>IF(AX2296="","",WORKDAY(AX2296,5,FESTIVOS_CO!A:A))</f>
        <v/>
      </c>
      <c r="BB2296" s="39"/>
      <c r="BC2296" s="40"/>
      <c r="BD2296" s="40"/>
      <c r="BE2296" s="56" t="str">
        <f t="shared" ca="1" si="436"/>
        <v>NO APLICA</v>
      </c>
      <c r="BF2296" s="37"/>
      <c r="BG2296" s="45"/>
      <c r="BH2296" s="37"/>
      <c r="BI2296" s="36"/>
      <c r="BJ2296" s="37"/>
      <c r="BK2296" s="36"/>
      <c r="BL2296" s="36"/>
      <c r="BM2296" s="53" t="str">
        <f>IF(BJ2296="","",WORKDAY(BJ2296,5,FESTIVOS_CO!A:A))</f>
        <v/>
      </c>
      <c r="BN2296" s="57" t="str">
        <f t="shared" ref="BN2296:BN2359" ca="1" si="446">IF(
AND(AZ2296="CITACIÓN COMPLETA EN ESPERA DE NOTIFICACION PERSONAL",BB2296="NO"),
"PENDIENTE HACER AVISO",
IF(AND(BC2296&lt;&gt;"",BD2296&lt;&gt;""),
"NOTIFICACIÓN PERSONAL COMPLETA",
IF(BR2296="SI",
"NOTIFICACIÓN POR AVISO TERMINADA",
IF(BE2296="NO PROCEDE",
"NO PROCEDE",
IF(BF2296="",
"PENDIENTE HACER AVISO",
IF(BG2296="",
"PENDIENTE REVISIÓN AVISO",
IF(BH2296="",
"PENDIENTE FIRMA AVISO",
IF(BI2296="",
"PENDIENTE RADICAR AVISO",
IF(BL2296="",
"EN TRÁMITE DE ENTREGA AVISO",
IF(BL2296="NO",
"PUBLICAR AVISO CARTELERA",
IF(BL2296="SI",
"VERIFICAR SI PROCEDE RECURSO",
IF(BE2296="HACER AVISO",
"HACER AVISO",
"NO APLICA"
))))))))))))</f>
        <v>PENDIENTE HACER AVISO</v>
      </c>
      <c r="BO2296" s="54" t="str">
        <f t="shared" ca="1" si="439"/>
        <v>EN TRÁMITE NOTIF. POR AVISO</v>
      </c>
      <c r="BP2296" s="37"/>
      <c r="BQ2296" s="53" t="str">
        <f>IF(BP2296="","",WORKDAY(BP2296,5,FESTIVOS_CO!A:A))</f>
        <v/>
      </c>
      <c r="BR2296" s="37"/>
      <c r="BS2296" s="36"/>
      <c r="BT2296" s="38"/>
      <c r="BU2296" s="58" t="e">
        <f>VLOOKUP(BT2296,Hoja2!$C:$D,2,0)</f>
        <v>#N/A</v>
      </c>
      <c r="BV2296" s="80" t="str">
        <f>IF(
AND(AO2296="",BD2296="",BQ2296=""),
"EN PROCESO NOTIFICACION / COMUNICACION",
IF(
BT2296="",
"NO APLICA",
IF(
BU2296=60,
IF(AO2296&lt;&gt;"",AO2296,IF(BD2296&lt;&gt;"",BD2296,BQ2296))+60,
WORKDAY(
IF(AO2296&lt;&gt;"",AO2296,IF(BD2296&lt;&gt;"",BD2296,BQ2296)),
BU2296,
FESTIVOS_CO!A:A
)
)
))</f>
        <v>EN PROCESO NOTIFICACION / COMUNICACION</v>
      </c>
      <c r="BW2296" s="44"/>
      <c r="BX2296" s="53"/>
      <c r="BY2296" s="45"/>
      <c r="BZ2296" s="37"/>
      <c r="CA2296" s="54" t="str">
        <f t="shared" si="440"/>
        <v>PENDIENTE EJECUTORIA</v>
      </c>
      <c r="CB2296" s="59" t="str">
        <f t="shared" si="437"/>
        <v/>
      </c>
      <c r="CC2296" s="36"/>
      <c r="CD2296" s="40"/>
      <c r="CE2296" s="46"/>
      <c r="CF2296" s="40"/>
      <c r="CG2296" s="40"/>
      <c r="CH2296" s="40"/>
      <c r="CI2296" s="36"/>
      <c r="CJ2296" s="47"/>
      <c r="CK2296" s="40"/>
      <c r="CL2296" s="40"/>
      <c r="CM2296" s="40"/>
      <c r="CN2296" s="40"/>
    </row>
    <row r="2297" spans="1:92" ht="42.75" hidden="1">
      <c r="A2297" s="49" t="str">
        <f t="shared" si="441"/>
        <v>SIN GESTIÓN</v>
      </c>
      <c r="B2297" s="58"/>
      <c r="C2297" s="37"/>
      <c r="D2297" s="37"/>
      <c r="E2297" s="49" t="str">
        <f t="shared" si="442"/>
        <v>PENDIENTE NOTIFICACIÓN</v>
      </c>
      <c r="F2297" s="141" t="str">
        <f t="shared" si="443"/>
        <v>PENDIENTE NOTIFICACIÓN</v>
      </c>
      <c r="G2297" s="49" t="str">
        <f t="shared" si="444"/>
        <v/>
      </c>
      <c r="H2297" s="51" t="str">
        <f ca="1">IF(
L2297="",
"",
IF(
NETWORKDAYS(L2297,IF(M2297&lt;&gt;"",M2297,TODAY()),FESTIVOS_CO!A:A)&gt;2,
"VENCIDO",
IF(
NETWORKDAYS(L2297,IF(M2297&lt;&gt;"",M2297,TODAY()),FESTIVOS_CO!A:A)=2,
"ALERTA",
"A TIEMPO"
)))</f>
        <v/>
      </c>
      <c r="I2297" s="40"/>
      <c r="J2297" s="36"/>
      <c r="K2297" s="37"/>
      <c r="L2297" s="50"/>
      <c r="M2297" s="37"/>
      <c r="N2297" s="52"/>
      <c r="O2297" s="52"/>
      <c r="P2297" s="36"/>
      <c r="Q2297" s="36"/>
      <c r="R2297" s="40"/>
      <c r="S2297" s="36"/>
      <c r="T2297" s="40"/>
      <c r="U2297" s="40"/>
      <c r="V2297" s="81"/>
      <c r="W2297" s="40"/>
      <c r="X2297" s="40"/>
      <c r="Y2297" s="40"/>
      <c r="Z2297" s="38" t="str">
        <f>IFERROR(VLOOKUP(Y2297,DIRECTORIO!A:B,2,FALSE),"")</f>
        <v/>
      </c>
      <c r="AA2297" s="40"/>
      <c r="AB2297" s="40"/>
      <c r="AC2297" s="40"/>
      <c r="AD2297" s="40"/>
      <c r="AE2297" s="40"/>
      <c r="AF2297" s="40"/>
      <c r="AG2297" s="41" t="s">
        <v>109</v>
      </c>
      <c r="AH2297" s="42"/>
      <c r="AI2297" s="54" t="str">
        <f t="shared" ca="1" si="445"/>
        <v>PENDIENTE NOTIFICACIÓN ELECTRÓNICA</v>
      </c>
      <c r="AJ2297" s="37"/>
      <c r="AK2297" s="37"/>
      <c r="AL2297" s="37"/>
      <c r="AM2297" s="53" t="str">
        <f>IF(AK2297="","",WORKDAY(AK2297,5,FESTIVOS_CO!A:A))</f>
        <v/>
      </c>
      <c r="AN2297" s="37"/>
      <c r="AO2297" s="37"/>
      <c r="AP2297" s="54" t="str">
        <f t="shared" ca="1" si="438"/>
        <v>NO APLICA</v>
      </c>
      <c r="AQ2297" s="36"/>
      <c r="AR2297" s="43"/>
      <c r="AS2297" s="37"/>
      <c r="AT2297" s="36"/>
      <c r="AU2297" s="37"/>
      <c r="AV2297" s="36"/>
      <c r="AW2297" s="36"/>
      <c r="AX2297" s="37"/>
      <c r="AY2297" s="140" t="str">
        <f>IF(AU2297="","",WORKDAY(AU2297,5,FESTIVOS_CO!A:A))</f>
        <v/>
      </c>
      <c r="AZ2297" s="54" t="str">
        <f t="shared" ca="1" si="435"/>
        <v>NO APLICA</v>
      </c>
      <c r="BA2297" s="55" t="str">
        <f>IF(AX2297="","",WORKDAY(AX2297,5,FESTIVOS_CO!A:A))</f>
        <v/>
      </c>
      <c r="BB2297" s="39"/>
      <c r="BC2297" s="40"/>
      <c r="BD2297" s="40"/>
      <c r="BE2297" s="56" t="str">
        <f t="shared" ca="1" si="436"/>
        <v>NO APLICA</v>
      </c>
      <c r="BF2297" s="37"/>
      <c r="BG2297" s="45"/>
      <c r="BH2297" s="37"/>
      <c r="BI2297" s="36"/>
      <c r="BJ2297" s="37"/>
      <c r="BK2297" s="36"/>
      <c r="BL2297" s="36"/>
      <c r="BM2297" s="53" t="str">
        <f>IF(BJ2297="","",WORKDAY(BJ2297,5,FESTIVOS_CO!A:A))</f>
        <v/>
      </c>
      <c r="BN2297" s="57" t="str">
        <f t="shared" ca="1" si="446"/>
        <v>PENDIENTE HACER AVISO</v>
      </c>
      <c r="BO2297" s="54" t="str">
        <f t="shared" ca="1" si="439"/>
        <v>EN TRÁMITE NOTIF. POR AVISO</v>
      </c>
      <c r="BP2297" s="37"/>
      <c r="BQ2297" s="53" t="str">
        <f>IF(BP2297="","",WORKDAY(BP2297,5,FESTIVOS_CO!A:A))</f>
        <v/>
      </c>
      <c r="BR2297" s="37"/>
      <c r="BS2297" s="36"/>
      <c r="BT2297" s="38"/>
      <c r="BU2297" s="58" t="e">
        <f>VLOOKUP(BT2297,Hoja2!$C:$D,2,0)</f>
        <v>#N/A</v>
      </c>
      <c r="BV2297" s="80" t="str">
        <f>IF(
AND(AO2297="",BD2297="",BQ2297=""),
"EN PROCESO NOTIFICACION / COMUNICACION",
IF(
BT2297="",
"NO APLICA",
IF(
BU2297=60,
IF(AO2297&lt;&gt;"",AO2297,IF(BD2297&lt;&gt;"",BD2297,BQ2297))+60,
WORKDAY(
IF(AO2297&lt;&gt;"",AO2297,IF(BD2297&lt;&gt;"",BD2297,BQ2297)),
BU2297,
FESTIVOS_CO!A:A
)
)
))</f>
        <v>EN PROCESO NOTIFICACION / COMUNICACION</v>
      </c>
      <c r="BW2297" s="44"/>
      <c r="BX2297" s="53"/>
      <c r="BY2297" s="45"/>
      <c r="BZ2297" s="37"/>
      <c r="CA2297" s="54" t="str">
        <f t="shared" si="440"/>
        <v>PENDIENTE EJECUTORIA</v>
      </c>
      <c r="CB2297" s="59" t="str">
        <f t="shared" si="437"/>
        <v/>
      </c>
      <c r="CC2297" s="36"/>
      <c r="CD2297" s="40"/>
      <c r="CE2297" s="46"/>
      <c r="CF2297" s="40"/>
      <c r="CG2297" s="40"/>
      <c r="CH2297" s="40"/>
      <c r="CI2297" s="36"/>
      <c r="CJ2297" s="47"/>
      <c r="CK2297" s="40"/>
      <c r="CL2297" s="40"/>
      <c r="CM2297" s="40"/>
      <c r="CN2297" s="40"/>
    </row>
    <row r="2298" spans="1:92" ht="42.75" hidden="1">
      <c r="A2298" s="49" t="str">
        <f t="shared" si="441"/>
        <v>SIN GESTIÓN</v>
      </c>
      <c r="B2298" s="58"/>
      <c r="C2298" s="37"/>
      <c r="D2298" s="37"/>
      <c r="E2298" s="49" t="str">
        <f t="shared" si="442"/>
        <v>PENDIENTE NOTIFICACIÓN</v>
      </c>
      <c r="F2298" s="141" t="str">
        <f t="shared" si="443"/>
        <v>PENDIENTE NOTIFICACIÓN</v>
      </c>
      <c r="G2298" s="49" t="str">
        <f t="shared" si="444"/>
        <v/>
      </c>
      <c r="H2298" s="51" t="str">
        <f ca="1">IF(
L2298="",
"",
IF(
NETWORKDAYS(L2298,IF(M2298&lt;&gt;"",M2298,TODAY()),FESTIVOS_CO!A:A)&gt;2,
"VENCIDO",
IF(
NETWORKDAYS(L2298,IF(M2298&lt;&gt;"",M2298,TODAY()),FESTIVOS_CO!A:A)=2,
"ALERTA",
"A TIEMPO"
)))</f>
        <v/>
      </c>
      <c r="I2298" s="40"/>
      <c r="J2298" s="36"/>
      <c r="K2298" s="37"/>
      <c r="L2298" s="50"/>
      <c r="M2298" s="37"/>
      <c r="N2298" s="52"/>
      <c r="O2298" s="52"/>
      <c r="P2298" s="36"/>
      <c r="Q2298" s="36"/>
      <c r="R2298" s="40"/>
      <c r="S2298" s="36"/>
      <c r="T2298" s="40"/>
      <c r="U2298" s="40"/>
      <c r="V2298" s="81"/>
      <c r="W2298" s="40"/>
      <c r="X2298" s="40"/>
      <c r="Y2298" s="40"/>
      <c r="Z2298" s="38" t="str">
        <f>IFERROR(VLOOKUP(Y2298,DIRECTORIO!A:B,2,FALSE),"")</f>
        <v/>
      </c>
      <c r="AA2298" s="40"/>
      <c r="AB2298" s="40"/>
      <c r="AC2298" s="40"/>
      <c r="AD2298" s="40"/>
      <c r="AE2298" s="40"/>
      <c r="AF2298" s="40"/>
      <c r="AG2298" s="41" t="s">
        <v>109</v>
      </c>
      <c r="AH2298" s="42"/>
      <c r="AI2298" s="54" t="str">
        <f t="shared" ca="1" si="445"/>
        <v>PENDIENTE NOTIFICACIÓN ELECTRÓNICA</v>
      </c>
      <c r="AJ2298" s="37"/>
      <c r="AK2298" s="37"/>
      <c r="AL2298" s="37"/>
      <c r="AM2298" s="53" t="str">
        <f>IF(AK2298="","",WORKDAY(AK2298,5,FESTIVOS_CO!A:A))</f>
        <v/>
      </c>
      <c r="AN2298" s="37"/>
      <c r="AO2298" s="37"/>
      <c r="AP2298" s="54" t="str">
        <f t="shared" ca="1" si="438"/>
        <v>NO APLICA</v>
      </c>
      <c r="AQ2298" s="36"/>
      <c r="AR2298" s="43"/>
      <c r="AS2298" s="37"/>
      <c r="AT2298" s="36"/>
      <c r="AU2298" s="37"/>
      <c r="AV2298" s="36"/>
      <c r="AW2298" s="36"/>
      <c r="AX2298" s="37"/>
      <c r="AY2298" s="140" t="str">
        <f>IF(AU2298="","",WORKDAY(AU2298,5,FESTIVOS_CO!A:A))</f>
        <v/>
      </c>
      <c r="AZ2298" s="54" t="str">
        <f t="shared" ca="1" si="435"/>
        <v>NO APLICA</v>
      </c>
      <c r="BA2298" s="55" t="str">
        <f>IF(AX2298="","",WORKDAY(AX2298,5,FESTIVOS_CO!A:A))</f>
        <v/>
      </c>
      <c r="BB2298" s="39"/>
      <c r="BC2298" s="40"/>
      <c r="BD2298" s="40"/>
      <c r="BE2298" s="56" t="str">
        <f t="shared" ca="1" si="436"/>
        <v>NO APLICA</v>
      </c>
      <c r="BF2298" s="37"/>
      <c r="BG2298" s="45"/>
      <c r="BH2298" s="37"/>
      <c r="BI2298" s="36"/>
      <c r="BJ2298" s="37"/>
      <c r="BK2298" s="36"/>
      <c r="BL2298" s="36"/>
      <c r="BM2298" s="53" t="str">
        <f>IF(BJ2298="","",WORKDAY(BJ2298,5,FESTIVOS_CO!A:A))</f>
        <v/>
      </c>
      <c r="BN2298" s="57" t="str">
        <f t="shared" ca="1" si="446"/>
        <v>PENDIENTE HACER AVISO</v>
      </c>
      <c r="BO2298" s="54" t="str">
        <f t="shared" ca="1" si="439"/>
        <v>EN TRÁMITE NOTIF. POR AVISO</v>
      </c>
      <c r="BP2298" s="37"/>
      <c r="BQ2298" s="53" t="str">
        <f>IF(BP2298="","",WORKDAY(BP2298,5,FESTIVOS_CO!A:A))</f>
        <v/>
      </c>
      <c r="BR2298" s="37"/>
      <c r="BS2298" s="36"/>
      <c r="BT2298" s="38"/>
      <c r="BU2298" s="58" t="e">
        <f>VLOOKUP(BT2298,Hoja2!$C:$D,2,0)</f>
        <v>#N/A</v>
      </c>
      <c r="BV2298" s="80" t="str">
        <f>IF(
AND(AO2298="",BD2298="",BQ2298=""),
"EN PROCESO NOTIFICACION / COMUNICACION",
IF(
BT2298="",
"NO APLICA",
IF(
BU2298=60,
IF(AO2298&lt;&gt;"",AO2298,IF(BD2298&lt;&gt;"",BD2298,BQ2298))+60,
WORKDAY(
IF(AO2298&lt;&gt;"",AO2298,IF(BD2298&lt;&gt;"",BD2298,BQ2298)),
BU2298,
FESTIVOS_CO!A:A
)
)
))</f>
        <v>EN PROCESO NOTIFICACION / COMUNICACION</v>
      </c>
      <c r="BW2298" s="44"/>
      <c r="BX2298" s="53"/>
      <c r="BY2298" s="45"/>
      <c r="BZ2298" s="37"/>
      <c r="CA2298" s="54" t="str">
        <f t="shared" si="440"/>
        <v>PENDIENTE EJECUTORIA</v>
      </c>
      <c r="CB2298" s="59" t="str">
        <f t="shared" si="437"/>
        <v/>
      </c>
      <c r="CC2298" s="36"/>
      <c r="CD2298" s="40"/>
      <c r="CE2298" s="46"/>
      <c r="CF2298" s="40"/>
      <c r="CG2298" s="40"/>
      <c r="CH2298" s="40"/>
      <c r="CI2298" s="36"/>
      <c r="CJ2298" s="47"/>
      <c r="CK2298" s="40"/>
      <c r="CL2298" s="40"/>
      <c r="CM2298" s="40"/>
      <c r="CN2298" s="40"/>
    </row>
    <row r="2299" spans="1:92" ht="42.75" hidden="1">
      <c r="A2299" s="49" t="str">
        <f t="shared" si="441"/>
        <v>SIN GESTIÓN</v>
      </c>
      <c r="B2299" s="58"/>
      <c r="C2299" s="37"/>
      <c r="D2299" s="37"/>
      <c r="E2299" s="49" t="str">
        <f t="shared" si="442"/>
        <v>PENDIENTE NOTIFICACIÓN</v>
      </c>
      <c r="F2299" s="141" t="str">
        <f t="shared" si="443"/>
        <v>PENDIENTE NOTIFICACIÓN</v>
      </c>
      <c r="G2299" s="49" t="str">
        <f t="shared" si="444"/>
        <v/>
      </c>
      <c r="H2299" s="51" t="str">
        <f ca="1">IF(
L2299="",
"",
IF(
NETWORKDAYS(L2299,IF(M2299&lt;&gt;"",M2299,TODAY()),FESTIVOS_CO!A:A)&gt;2,
"VENCIDO",
IF(
NETWORKDAYS(L2299,IF(M2299&lt;&gt;"",M2299,TODAY()),FESTIVOS_CO!A:A)=2,
"ALERTA",
"A TIEMPO"
)))</f>
        <v/>
      </c>
      <c r="I2299" s="40"/>
      <c r="J2299" s="36"/>
      <c r="K2299" s="37"/>
      <c r="L2299" s="50"/>
      <c r="M2299" s="37"/>
      <c r="N2299" s="52"/>
      <c r="O2299" s="52"/>
      <c r="P2299" s="36"/>
      <c r="Q2299" s="36"/>
      <c r="R2299" s="40"/>
      <c r="S2299" s="36"/>
      <c r="T2299" s="40"/>
      <c r="U2299" s="40"/>
      <c r="V2299" s="81"/>
      <c r="W2299" s="40"/>
      <c r="X2299" s="40"/>
      <c r="Y2299" s="40"/>
      <c r="Z2299" s="38" t="str">
        <f>IFERROR(VLOOKUP(Y2299,DIRECTORIO!A:B,2,FALSE),"")</f>
        <v/>
      </c>
      <c r="AA2299" s="40"/>
      <c r="AB2299" s="40"/>
      <c r="AC2299" s="40"/>
      <c r="AD2299" s="40"/>
      <c r="AE2299" s="40"/>
      <c r="AF2299" s="40"/>
      <c r="AG2299" s="41" t="s">
        <v>109</v>
      </c>
      <c r="AH2299" s="42"/>
      <c r="AI2299" s="54" t="str">
        <f t="shared" ca="1" si="445"/>
        <v>PENDIENTE NOTIFICACIÓN ELECTRÓNICA</v>
      </c>
      <c r="AJ2299" s="37"/>
      <c r="AK2299" s="37"/>
      <c r="AL2299" s="37"/>
      <c r="AM2299" s="53" t="str">
        <f>IF(AK2299="","",WORKDAY(AK2299,5,FESTIVOS_CO!A:A))</f>
        <v/>
      </c>
      <c r="AN2299" s="37"/>
      <c r="AO2299" s="37"/>
      <c r="AP2299" s="54" t="str">
        <f t="shared" ca="1" si="438"/>
        <v>NO APLICA</v>
      </c>
      <c r="AQ2299" s="36"/>
      <c r="AR2299" s="43"/>
      <c r="AS2299" s="37"/>
      <c r="AT2299" s="36"/>
      <c r="AU2299" s="37"/>
      <c r="AV2299" s="36"/>
      <c r="AW2299" s="36"/>
      <c r="AX2299" s="37"/>
      <c r="AY2299" s="140" t="str">
        <f>IF(AU2299="","",WORKDAY(AU2299,5,FESTIVOS_CO!A:A))</f>
        <v/>
      </c>
      <c r="AZ2299" s="54" t="str">
        <f t="shared" ca="1" si="435"/>
        <v>NO APLICA</v>
      </c>
      <c r="BA2299" s="55" t="str">
        <f>IF(AX2299="","",WORKDAY(AX2299,5,FESTIVOS_CO!A:A))</f>
        <v/>
      </c>
      <c r="BB2299" s="39"/>
      <c r="BC2299" s="40"/>
      <c r="BD2299" s="40"/>
      <c r="BE2299" s="56" t="str">
        <f t="shared" ca="1" si="436"/>
        <v>NO APLICA</v>
      </c>
      <c r="BF2299" s="37"/>
      <c r="BG2299" s="45"/>
      <c r="BH2299" s="37"/>
      <c r="BI2299" s="36"/>
      <c r="BJ2299" s="37"/>
      <c r="BK2299" s="36"/>
      <c r="BL2299" s="36"/>
      <c r="BM2299" s="53" t="str">
        <f>IF(BJ2299="","",WORKDAY(BJ2299,5,FESTIVOS_CO!A:A))</f>
        <v/>
      </c>
      <c r="BN2299" s="57" t="str">
        <f t="shared" ca="1" si="446"/>
        <v>PENDIENTE HACER AVISO</v>
      </c>
      <c r="BO2299" s="54" t="str">
        <f t="shared" ca="1" si="439"/>
        <v>EN TRÁMITE NOTIF. POR AVISO</v>
      </c>
      <c r="BP2299" s="37"/>
      <c r="BQ2299" s="53" t="str">
        <f>IF(BP2299="","",WORKDAY(BP2299,5,FESTIVOS_CO!A:A))</f>
        <v/>
      </c>
      <c r="BR2299" s="37"/>
      <c r="BS2299" s="36"/>
      <c r="BT2299" s="38"/>
      <c r="BU2299" s="58" t="e">
        <f>VLOOKUP(BT2299,Hoja2!$C:$D,2,0)</f>
        <v>#N/A</v>
      </c>
      <c r="BV2299" s="80" t="str">
        <f>IF(
AND(AO2299="",BD2299="",BQ2299=""),
"EN PROCESO NOTIFICACION / COMUNICACION",
IF(
BT2299="",
"NO APLICA",
IF(
BU2299=60,
IF(AO2299&lt;&gt;"",AO2299,IF(BD2299&lt;&gt;"",BD2299,BQ2299))+60,
WORKDAY(
IF(AO2299&lt;&gt;"",AO2299,IF(BD2299&lt;&gt;"",BD2299,BQ2299)),
BU2299,
FESTIVOS_CO!A:A
)
)
))</f>
        <v>EN PROCESO NOTIFICACION / COMUNICACION</v>
      </c>
      <c r="BW2299" s="44"/>
      <c r="BX2299" s="53"/>
      <c r="BY2299" s="45"/>
      <c r="BZ2299" s="37"/>
      <c r="CA2299" s="54" t="str">
        <f t="shared" si="440"/>
        <v>PENDIENTE EJECUTORIA</v>
      </c>
      <c r="CB2299" s="59" t="str">
        <f t="shared" si="437"/>
        <v/>
      </c>
      <c r="CC2299" s="36"/>
      <c r="CD2299" s="40"/>
      <c r="CE2299" s="46"/>
      <c r="CF2299" s="40"/>
      <c r="CG2299" s="40"/>
      <c r="CH2299" s="40"/>
      <c r="CI2299" s="36"/>
      <c r="CJ2299" s="47"/>
      <c r="CK2299" s="40"/>
      <c r="CL2299" s="40"/>
      <c r="CM2299" s="40"/>
      <c r="CN2299" s="40"/>
    </row>
    <row r="2300" spans="1:92" ht="42.75" hidden="1">
      <c r="A2300" s="49" t="str">
        <f t="shared" si="441"/>
        <v>SIN GESTIÓN</v>
      </c>
      <c r="B2300" s="58"/>
      <c r="C2300" s="37"/>
      <c r="D2300" s="37"/>
      <c r="E2300" s="49" t="str">
        <f t="shared" si="442"/>
        <v>PENDIENTE NOTIFICACIÓN</v>
      </c>
      <c r="F2300" s="141" t="str">
        <f t="shared" si="443"/>
        <v>PENDIENTE NOTIFICACIÓN</v>
      </c>
      <c r="G2300" s="49" t="str">
        <f t="shared" si="444"/>
        <v/>
      </c>
      <c r="H2300" s="51" t="str">
        <f ca="1">IF(
L2300="",
"",
IF(
NETWORKDAYS(L2300,IF(M2300&lt;&gt;"",M2300,TODAY()),FESTIVOS_CO!A:A)&gt;2,
"VENCIDO",
IF(
NETWORKDAYS(L2300,IF(M2300&lt;&gt;"",M2300,TODAY()),FESTIVOS_CO!A:A)=2,
"ALERTA",
"A TIEMPO"
)))</f>
        <v/>
      </c>
      <c r="I2300" s="40"/>
      <c r="J2300" s="36"/>
      <c r="K2300" s="37"/>
      <c r="L2300" s="50"/>
      <c r="M2300" s="37"/>
      <c r="N2300" s="52"/>
      <c r="O2300" s="52"/>
      <c r="P2300" s="36"/>
      <c r="Q2300" s="36"/>
      <c r="R2300" s="40"/>
      <c r="S2300" s="36"/>
      <c r="T2300" s="40"/>
      <c r="U2300" s="40"/>
      <c r="V2300" s="81"/>
      <c r="W2300" s="40"/>
      <c r="X2300" s="40"/>
      <c r="Y2300" s="40"/>
      <c r="Z2300" s="38" t="str">
        <f>IFERROR(VLOOKUP(Y2300,DIRECTORIO!A:B,2,FALSE),"")</f>
        <v/>
      </c>
      <c r="AA2300" s="40"/>
      <c r="AB2300" s="40"/>
      <c r="AC2300" s="40"/>
      <c r="AD2300" s="40"/>
      <c r="AE2300" s="40"/>
      <c r="AF2300" s="40"/>
      <c r="AG2300" s="41" t="s">
        <v>109</v>
      </c>
      <c r="AH2300" s="42"/>
      <c r="AI2300" s="54" t="str">
        <f t="shared" ca="1" si="445"/>
        <v>PENDIENTE NOTIFICACIÓN ELECTRÓNICA</v>
      </c>
      <c r="AJ2300" s="37"/>
      <c r="AK2300" s="37"/>
      <c r="AL2300" s="37"/>
      <c r="AM2300" s="53" t="str">
        <f>IF(AK2300="","",WORKDAY(AK2300,5,FESTIVOS_CO!A:A))</f>
        <v/>
      </c>
      <c r="AN2300" s="37"/>
      <c r="AO2300" s="37"/>
      <c r="AP2300" s="54" t="str">
        <f t="shared" ca="1" si="438"/>
        <v>NO APLICA</v>
      </c>
      <c r="AQ2300" s="36"/>
      <c r="AR2300" s="43"/>
      <c r="AS2300" s="37"/>
      <c r="AT2300" s="36"/>
      <c r="AU2300" s="37"/>
      <c r="AV2300" s="36"/>
      <c r="AW2300" s="36"/>
      <c r="AX2300" s="37"/>
      <c r="AY2300" s="140" t="str">
        <f>IF(AU2300="","",WORKDAY(AU2300,5,FESTIVOS_CO!A:A))</f>
        <v/>
      </c>
      <c r="AZ2300" s="54" t="str">
        <f t="shared" ca="1" si="435"/>
        <v>NO APLICA</v>
      </c>
      <c r="BA2300" s="55" t="str">
        <f>IF(AX2300="","",WORKDAY(AX2300,5,FESTIVOS_CO!A:A))</f>
        <v/>
      </c>
      <c r="BB2300" s="39"/>
      <c r="BC2300" s="40"/>
      <c r="BD2300" s="40"/>
      <c r="BE2300" s="56" t="str">
        <f t="shared" ca="1" si="436"/>
        <v>NO APLICA</v>
      </c>
      <c r="BF2300" s="37"/>
      <c r="BG2300" s="45"/>
      <c r="BH2300" s="37"/>
      <c r="BI2300" s="36"/>
      <c r="BJ2300" s="37"/>
      <c r="BK2300" s="36"/>
      <c r="BL2300" s="36"/>
      <c r="BM2300" s="53" t="str">
        <f>IF(BJ2300="","",WORKDAY(BJ2300,5,FESTIVOS_CO!A:A))</f>
        <v/>
      </c>
      <c r="BN2300" s="57" t="str">
        <f t="shared" ca="1" si="446"/>
        <v>PENDIENTE HACER AVISO</v>
      </c>
      <c r="BO2300" s="54" t="str">
        <f t="shared" ca="1" si="439"/>
        <v>EN TRÁMITE NOTIF. POR AVISO</v>
      </c>
      <c r="BP2300" s="37"/>
      <c r="BQ2300" s="53" t="str">
        <f>IF(BP2300="","",WORKDAY(BP2300,5,FESTIVOS_CO!A:A))</f>
        <v/>
      </c>
      <c r="BR2300" s="37"/>
      <c r="BS2300" s="36"/>
      <c r="BT2300" s="38"/>
      <c r="BU2300" s="58" t="e">
        <f>VLOOKUP(BT2300,Hoja2!$C:$D,2,0)</f>
        <v>#N/A</v>
      </c>
      <c r="BV2300" s="80" t="str">
        <f>IF(
AND(AO2300="",BD2300="",BQ2300=""),
"EN PROCESO NOTIFICACION / COMUNICACION",
IF(
BT2300="",
"NO APLICA",
IF(
BU2300=60,
IF(AO2300&lt;&gt;"",AO2300,IF(BD2300&lt;&gt;"",BD2300,BQ2300))+60,
WORKDAY(
IF(AO2300&lt;&gt;"",AO2300,IF(BD2300&lt;&gt;"",BD2300,BQ2300)),
BU2300,
FESTIVOS_CO!A:A
)
)
))</f>
        <v>EN PROCESO NOTIFICACION / COMUNICACION</v>
      </c>
      <c r="BW2300" s="44"/>
      <c r="BX2300" s="53"/>
      <c r="BY2300" s="45"/>
      <c r="BZ2300" s="37"/>
      <c r="CA2300" s="54" t="str">
        <f t="shared" si="440"/>
        <v>PENDIENTE EJECUTORIA</v>
      </c>
      <c r="CB2300" s="59" t="str">
        <f t="shared" si="437"/>
        <v/>
      </c>
      <c r="CC2300" s="36"/>
      <c r="CD2300" s="40"/>
      <c r="CE2300" s="46"/>
      <c r="CF2300" s="40"/>
      <c r="CG2300" s="40"/>
      <c r="CH2300" s="40"/>
      <c r="CI2300" s="36"/>
      <c r="CJ2300" s="47"/>
      <c r="CK2300" s="40"/>
      <c r="CL2300" s="40"/>
      <c r="CM2300" s="40"/>
      <c r="CN2300" s="40"/>
    </row>
    <row r="2301" spans="1:92" ht="42.75" hidden="1">
      <c r="A2301" s="49" t="str">
        <f t="shared" si="441"/>
        <v>SIN GESTIÓN</v>
      </c>
      <c r="B2301" s="58"/>
      <c r="C2301" s="37"/>
      <c r="D2301" s="37"/>
      <c r="E2301" s="49" t="str">
        <f t="shared" si="442"/>
        <v>PENDIENTE NOTIFICACIÓN</v>
      </c>
      <c r="F2301" s="141" t="str">
        <f t="shared" si="443"/>
        <v>PENDIENTE NOTIFICACIÓN</v>
      </c>
      <c r="G2301" s="49" t="str">
        <f t="shared" si="444"/>
        <v/>
      </c>
      <c r="H2301" s="51" t="str">
        <f ca="1">IF(
L2301="",
"",
IF(
NETWORKDAYS(L2301,IF(M2301&lt;&gt;"",M2301,TODAY()),FESTIVOS_CO!A:A)&gt;2,
"VENCIDO",
IF(
NETWORKDAYS(L2301,IF(M2301&lt;&gt;"",M2301,TODAY()),FESTIVOS_CO!A:A)=2,
"ALERTA",
"A TIEMPO"
)))</f>
        <v/>
      </c>
      <c r="I2301" s="40"/>
      <c r="J2301" s="36"/>
      <c r="K2301" s="37"/>
      <c r="L2301" s="50"/>
      <c r="M2301" s="37"/>
      <c r="N2301" s="52"/>
      <c r="O2301" s="52"/>
      <c r="P2301" s="36"/>
      <c r="Q2301" s="36"/>
      <c r="R2301" s="40"/>
      <c r="S2301" s="36"/>
      <c r="T2301" s="40"/>
      <c r="U2301" s="40"/>
      <c r="V2301" s="81"/>
      <c r="W2301" s="40"/>
      <c r="X2301" s="40"/>
      <c r="Y2301" s="40"/>
      <c r="Z2301" s="38" t="str">
        <f>IFERROR(VLOOKUP(Y2301,DIRECTORIO!A:B,2,FALSE),"")</f>
        <v/>
      </c>
      <c r="AA2301" s="40"/>
      <c r="AB2301" s="40"/>
      <c r="AC2301" s="40"/>
      <c r="AD2301" s="40"/>
      <c r="AE2301" s="40"/>
      <c r="AF2301" s="40"/>
      <c r="AG2301" s="41" t="s">
        <v>109</v>
      </c>
      <c r="AH2301" s="42"/>
      <c r="AI2301" s="54" t="str">
        <f t="shared" ca="1" si="445"/>
        <v>PENDIENTE NOTIFICACIÓN ELECTRÓNICA</v>
      </c>
      <c r="AJ2301" s="37"/>
      <c r="AK2301" s="37"/>
      <c r="AL2301" s="37"/>
      <c r="AM2301" s="53" t="str">
        <f>IF(AK2301="","",WORKDAY(AK2301,5,FESTIVOS_CO!A:A))</f>
        <v/>
      </c>
      <c r="AN2301" s="37"/>
      <c r="AO2301" s="37"/>
      <c r="AP2301" s="54" t="str">
        <f t="shared" ca="1" si="438"/>
        <v>NO APLICA</v>
      </c>
      <c r="AQ2301" s="36"/>
      <c r="AR2301" s="43"/>
      <c r="AS2301" s="37"/>
      <c r="AT2301" s="36"/>
      <c r="AU2301" s="37"/>
      <c r="AV2301" s="36"/>
      <c r="AW2301" s="36"/>
      <c r="AX2301" s="37"/>
      <c r="AY2301" s="140" t="str">
        <f>IF(AU2301="","",WORKDAY(AU2301,5,FESTIVOS_CO!A:A))</f>
        <v/>
      </c>
      <c r="AZ2301" s="54" t="str">
        <f t="shared" ca="1" si="435"/>
        <v>NO APLICA</v>
      </c>
      <c r="BA2301" s="55" t="str">
        <f>IF(AX2301="","",WORKDAY(AX2301,5,FESTIVOS_CO!A:A))</f>
        <v/>
      </c>
      <c r="BB2301" s="39"/>
      <c r="BC2301" s="40"/>
      <c r="BD2301" s="40"/>
      <c r="BE2301" s="56" t="str">
        <f t="shared" ca="1" si="436"/>
        <v>NO APLICA</v>
      </c>
      <c r="BF2301" s="37"/>
      <c r="BG2301" s="45"/>
      <c r="BH2301" s="37"/>
      <c r="BI2301" s="36"/>
      <c r="BJ2301" s="37"/>
      <c r="BK2301" s="36"/>
      <c r="BL2301" s="36"/>
      <c r="BM2301" s="53" t="str">
        <f>IF(BJ2301="","",WORKDAY(BJ2301,5,FESTIVOS_CO!A:A))</f>
        <v/>
      </c>
      <c r="BN2301" s="57" t="str">
        <f t="shared" ca="1" si="446"/>
        <v>PENDIENTE HACER AVISO</v>
      </c>
      <c r="BO2301" s="54" t="str">
        <f t="shared" ca="1" si="439"/>
        <v>EN TRÁMITE NOTIF. POR AVISO</v>
      </c>
      <c r="BP2301" s="37"/>
      <c r="BQ2301" s="53" t="str">
        <f>IF(BP2301="","",WORKDAY(BP2301,5,FESTIVOS_CO!A:A))</f>
        <v/>
      </c>
      <c r="BR2301" s="37"/>
      <c r="BS2301" s="36"/>
      <c r="BT2301" s="38"/>
      <c r="BU2301" s="58" t="e">
        <f>VLOOKUP(BT2301,Hoja2!$C:$D,2,0)</f>
        <v>#N/A</v>
      </c>
      <c r="BV2301" s="80" t="str">
        <f>IF(
AND(AO2301="",BD2301="",BQ2301=""),
"EN PROCESO NOTIFICACION / COMUNICACION",
IF(
BT2301="",
"NO APLICA",
IF(
BU2301=60,
IF(AO2301&lt;&gt;"",AO2301,IF(BD2301&lt;&gt;"",BD2301,BQ2301))+60,
WORKDAY(
IF(AO2301&lt;&gt;"",AO2301,IF(BD2301&lt;&gt;"",BD2301,BQ2301)),
BU2301,
FESTIVOS_CO!A:A
)
)
))</f>
        <v>EN PROCESO NOTIFICACION / COMUNICACION</v>
      </c>
      <c r="BW2301" s="44"/>
      <c r="BX2301" s="53"/>
      <c r="BY2301" s="45"/>
      <c r="BZ2301" s="37"/>
      <c r="CA2301" s="54" t="str">
        <f t="shared" si="440"/>
        <v>PENDIENTE EJECUTORIA</v>
      </c>
      <c r="CB2301" s="59" t="str">
        <f t="shared" si="437"/>
        <v/>
      </c>
      <c r="CC2301" s="36"/>
      <c r="CD2301" s="40"/>
      <c r="CE2301" s="46"/>
      <c r="CF2301" s="40"/>
      <c r="CG2301" s="40"/>
      <c r="CH2301" s="40"/>
      <c r="CI2301" s="36"/>
      <c r="CJ2301" s="47"/>
      <c r="CK2301" s="40"/>
      <c r="CL2301" s="40"/>
      <c r="CM2301" s="40"/>
      <c r="CN2301" s="40"/>
    </row>
    <row r="2302" spans="1:92" ht="42.75" hidden="1">
      <c r="A2302" s="49" t="str">
        <f t="shared" si="441"/>
        <v>SIN GESTIÓN</v>
      </c>
      <c r="B2302" s="58"/>
      <c r="C2302" s="37"/>
      <c r="D2302" s="37"/>
      <c r="E2302" s="49" t="str">
        <f t="shared" si="442"/>
        <v>PENDIENTE NOTIFICACIÓN</v>
      </c>
      <c r="F2302" s="141" t="str">
        <f t="shared" si="443"/>
        <v>PENDIENTE NOTIFICACIÓN</v>
      </c>
      <c r="G2302" s="49" t="str">
        <f t="shared" si="444"/>
        <v/>
      </c>
      <c r="H2302" s="51" t="str">
        <f ca="1">IF(
L2302="",
"",
IF(
NETWORKDAYS(L2302,IF(M2302&lt;&gt;"",M2302,TODAY()),FESTIVOS_CO!A:A)&gt;2,
"VENCIDO",
IF(
NETWORKDAYS(L2302,IF(M2302&lt;&gt;"",M2302,TODAY()),FESTIVOS_CO!A:A)=2,
"ALERTA",
"A TIEMPO"
)))</f>
        <v/>
      </c>
      <c r="I2302" s="40"/>
      <c r="J2302" s="36"/>
      <c r="K2302" s="37"/>
      <c r="L2302" s="50"/>
      <c r="M2302" s="37"/>
      <c r="N2302" s="52"/>
      <c r="O2302" s="52"/>
      <c r="P2302" s="36"/>
      <c r="Q2302" s="36"/>
      <c r="R2302" s="40"/>
      <c r="S2302" s="36"/>
      <c r="T2302" s="40"/>
      <c r="U2302" s="40"/>
      <c r="V2302" s="81"/>
      <c r="W2302" s="40"/>
      <c r="X2302" s="40"/>
      <c r="Y2302" s="40"/>
      <c r="Z2302" s="38" t="str">
        <f>IFERROR(VLOOKUP(Y2302,DIRECTORIO!A:B,2,FALSE),"")</f>
        <v/>
      </c>
      <c r="AA2302" s="40"/>
      <c r="AB2302" s="40"/>
      <c r="AC2302" s="40"/>
      <c r="AD2302" s="40"/>
      <c r="AE2302" s="40"/>
      <c r="AF2302" s="40"/>
      <c r="AG2302" s="41" t="s">
        <v>109</v>
      </c>
      <c r="AH2302" s="42"/>
      <c r="AI2302" s="54" t="str">
        <f t="shared" ca="1" si="445"/>
        <v>PENDIENTE NOTIFICACIÓN ELECTRÓNICA</v>
      </c>
      <c r="AJ2302" s="37"/>
      <c r="AK2302" s="37"/>
      <c r="AL2302" s="37"/>
      <c r="AM2302" s="53" t="str">
        <f>IF(AK2302="","",WORKDAY(AK2302,5,FESTIVOS_CO!A:A))</f>
        <v/>
      </c>
      <c r="AN2302" s="37"/>
      <c r="AO2302" s="37"/>
      <c r="AP2302" s="54" t="str">
        <f t="shared" ca="1" si="438"/>
        <v>NO APLICA</v>
      </c>
      <c r="AQ2302" s="36"/>
      <c r="AR2302" s="43"/>
      <c r="AS2302" s="37"/>
      <c r="AT2302" s="36"/>
      <c r="AU2302" s="37"/>
      <c r="AV2302" s="36"/>
      <c r="AW2302" s="36"/>
      <c r="AX2302" s="37"/>
      <c r="AY2302" s="140" t="str">
        <f>IF(AU2302="","",WORKDAY(AU2302,5,FESTIVOS_CO!A:A))</f>
        <v/>
      </c>
      <c r="AZ2302" s="54" t="str">
        <f t="shared" ca="1" si="435"/>
        <v>NO APLICA</v>
      </c>
      <c r="BA2302" s="55" t="str">
        <f>IF(AX2302="","",WORKDAY(AX2302,5,FESTIVOS_CO!A:A))</f>
        <v/>
      </c>
      <c r="BB2302" s="39"/>
      <c r="BC2302" s="40"/>
      <c r="BD2302" s="40"/>
      <c r="BE2302" s="56" t="str">
        <f t="shared" ca="1" si="436"/>
        <v>NO APLICA</v>
      </c>
      <c r="BF2302" s="37"/>
      <c r="BG2302" s="45"/>
      <c r="BH2302" s="37"/>
      <c r="BI2302" s="36"/>
      <c r="BJ2302" s="37"/>
      <c r="BK2302" s="36"/>
      <c r="BL2302" s="36"/>
      <c r="BM2302" s="53" t="str">
        <f>IF(BJ2302="","",WORKDAY(BJ2302,5,FESTIVOS_CO!A:A))</f>
        <v/>
      </c>
      <c r="BN2302" s="57" t="str">
        <f t="shared" ca="1" si="446"/>
        <v>PENDIENTE HACER AVISO</v>
      </c>
      <c r="BO2302" s="54" t="str">
        <f t="shared" ca="1" si="439"/>
        <v>EN TRÁMITE NOTIF. POR AVISO</v>
      </c>
      <c r="BP2302" s="37"/>
      <c r="BQ2302" s="53" t="str">
        <f>IF(BP2302="","",WORKDAY(BP2302,5,FESTIVOS_CO!A:A))</f>
        <v/>
      </c>
      <c r="BR2302" s="37"/>
      <c r="BS2302" s="36"/>
      <c r="BT2302" s="38"/>
      <c r="BU2302" s="58" t="e">
        <f>VLOOKUP(BT2302,Hoja2!$C:$D,2,0)</f>
        <v>#N/A</v>
      </c>
      <c r="BV2302" s="80" t="str">
        <f>IF(
AND(AO2302="",BD2302="",BQ2302=""),
"EN PROCESO NOTIFICACION / COMUNICACION",
IF(
BT2302="",
"NO APLICA",
IF(
BU2302=60,
IF(AO2302&lt;&gt;"",AO2302,IF(BD2302&lt;&gt;"",BD2302,BQ2302))+60,
WORKDAY(
IF(AO2302&lt;&gt;"",AO2302,IF(BD2302&lt;&gt;"",BD2302,BQ2302)),
BU2302,
FESTIVOS_CO!A:A
)
)
))</f>
        <v>EN PROCESO NOTIFICACION / COMUNICACION</v>
      </c>
      <c r="BW2302" s="44"/>
      <c r="BX2302" s="53"/>
      <c r="BY2302" s="45"/>
      <c r="BZ2302" s="37"/>
      <c r="CA2302" s="54" t="str">
        <f t="shared" si="440"/>
        <v>PENDIENTE EJECUTORIA</v>
      </c>
      <c r="CB2302" s="59" t="str">
        <f t="shared" si="437"/>
        <v/>
      </c>
      <c r="CC2302" s="36"/>
      <c r="CD2302" s="40"/>
      <c r="CE2302" s="46"/>
      <c r="CF2302" s="40"/>
      <c r="CG2302" s="40"/>
      <c r="CH2302" s="40"/>
      <c r="CI2302" s="36"/>
      <c r="CJ2302" s="47"/>
      <c r="CK2302" s="40"/>
      <c r="CL2302" s="40"/>
      <c r="CM2302" s="40"/>
      <c r="CN2302" s="40"/>
    </row>
    <row r="2303" spans="1:92" ht="42.75" hidden="1">
      <c r="A2303" s="49" t="str">
        <f t="shared" si="441"/>
        <v>SIN GESTIÓN</v>
      </c>
      <c r="B2303" s="58"/>
      <c r="C2303" s="37"/>
      <c r="D2303" s="37"/>
      <c r="E2303" s="49" t="str">
        <f t="shared" si="442"/>
        <v>PENDIENTE NOTIFICACIÓN</v>
      </c>
      <c r="F2303" s="141" t="str">
        <f t="shared" si="443"/>
        <v>PENDIENTE NOTIFICACIÓN</v>
      </c>
      <c r="G2303" s="49" t="str">
        <f t="shared" si="444"/>
        <v/>
      </c>
      <c r="H2303" s="51" t="str">
        <f ca="1">IF(
L2303="",
"",
IF(
NETWORKDAYS(L2303,IF(M2303&lt;&gt;"",M2303,TODAY()),FESTIVOS_CO!A:A)&gt;2,
"VENCIDO",
IF(
NETWORKDAYS(L2303,IF(M2303&lt;&gt;"",M2303,TODAY()),FESTIVOS_CO!A:A)=2,
"ALERTA",
"A TIEMPO"
)))</f>
        <v/>
      </c>
      <c r="I2303" s="40"/>
      <c r="J2303" s="36"/>
      <c r="K2303" s="37"/>
      <c r="L2303" s="50"/>
      <c r="M2303" s="37"/>
      <c r="N2303" s="52"/>
      <c r="O2303" s="52"/>
      <c r="P2303" s="36"/>
      <c r="Q2303" s="36"/>
      <c r="R2303" s="40"/>
      <c r="S2303" s="36"/>
      <c r="T2303" s="40"/>
      <c r="U2303" s="40"/>
      <c r="V2303" s="81"/>
      <c r="W2303" s="40"/>
      <c r="X2303" s="40"/>
      <c r="Y2303" s="40"/>
      <c r="Z2303" s="38" t="str">
        <f>IFERROR(VLOOKUP(Y2303,DIRECTORIO!A:B,2,FALSE),"")</f>
        <v/>
      </c>
      <c r="AA2303" s="40"/>
      <c r="AB2303" s="40"/>
      <c r="AC2303" s="40"/>
      <c r="AD2303" s="40"/>
      <c r="AE2303" s="40"/>
      <c r="AF2303" s="40"/>
      <c r="AG2303" s="41" t="s">
        <v>109</v>
      </c>
      <c r="AH2303" s="42"/>
      <c r="AI2303" s="54" t="str">
        <f t="shared" ca="1" si="445"/>
        <v>PENDIENTE NOTIFICACIÓN ELECTRÓNICA</v>
      </c>
      <c r="AJ2303" s="37"/>
      <c r="AK2303" s="37"/>
      <c r="AL2303" s="37"/>
      <c r="AM2303" s="53" t="str">
        <f>IF(AK2303="","",WORKDAY(AK2303,5,FESTIVOS_CO!A:A))</f>
        <v/>
      </c>
      <c r="AN2303" s="37"/>
      <c r="AO2303" s="37"/>
      <c r="AP2303" s="54" t="str">
        <f t="shared" ca="1" si="438"/>
        <v>NO APLICA</v>
      </c>
      <c r="AQ2303" s="36"/>
      <c r="AR2303" s="43"/>
      <c r="AS2303" s="37"/>
      <c r="AT2303" s="36"/>
      <c r="AU2303" s="37"/>
      <c r="AV2303" s="36"/>
      <c r="AW2303" s="36"/>
      <c r="AX2303" s="37"/>
      <c r="AY2303" s="140" t="str">
        <f>IF(AU2303="","",WORKDAY(AU2303,5,FESTIVOS_CO!A:A))</f>
        <v/>
      </c>
      <c r="AZ2303" s="54" t="str">
        <f t="shared" ca="1" si="435"/>
        <v>NO APLICA</v>
      </c>
      <c r="BA2303" s="55" t="str">
        <f>IF(AX2303="","",WORKDAY(AX2303,5,FESTIVOS_CO!A:A))</f>
        <v/>
      </c>
      <c r="BB2303" s="39"/>
      <c r="BC2303" s="40"/>
      <c r="BD2303" s="40"/>
      <c r="BE2303" s="56" t="str">
        <f t="shared" ca="1" si="436"/>
        <v>NO APLICA</v>
      </c>
      <c r="BF2303" s="37"/>
      <c r="BG2303" s="45"/>
      <c r="BH2303" s="37"/>
      <c r="BI2303" s="36"/>
      <c r="BJ2303" s="37"/>
      <c r="BK2303" s="36"/>
      <c r="BL2303" s="36"/>
      <c r="BM2303" s="53" t="str">
        <f>IF(BJ2303="","",WORKDAY(BJ2303,5,FESTIVOS_CO!A:A))</f>
        <v/>
      </c>
      <c r="BN2303" s="57" t="str">
        <f t="shared" ca="1" si="446"/>
        <v>PENDIENTE HACER AVISO</v>
      </c>
      <c r="BO2303" s="54" t="str">
        <f t="shared" ca="1" si="439"/>
        <v>EN TRÁMITE NOTIF. POR AVISO</v>
      </c>
      <c r="BP2303" s="37"/>
      <c r="BQ2303" s="53" t="str">
        <f>IF(BP2303="","",WORKDAY(BP2303,5,FESTIVOS_CO!A:A))</f>
        <v/>
      </c>
      <c r="BR2303" s="37"/>
      <c r="BS2303" s="36"/>
      <c r="BT2303" s="38"/>
      <c r="BU2303" s="58" t="e">
        <f>VLOOKUP(BT2303,Hoja2!$C:$D,2,0)</f>
        <v>#N/A</v>
      </c>
      <c r="BV2303" s="80" t="str">
        <f>IF(
AND(AO2303="",BD2303="",BQ2303=""),
"EN PROCESO NOTIFICACION / COMUNICACION",
IF(
BT2303="",
"NO APLICA",
IF(
BU2303=60,
IF(AO2303&lt;&gt;"",AO2303,IF(BD2303&lt;&gt;"",BD2303,BQ2303))+60,
WORKDAY(
IF(AO2303&lt;&gt;"",AO2303,IF(BD2303&lt;&gt;"",BD2303,BQ2303)),
BU2303,
FESTIVOS_CO!A:A
)
)
))</f>
        <v>EN PROCESO NOTIFICACION / COMUNICACION</v>
      </c>
      <c r="BW2303" s="44"/>
      <c r="BX2303" s="53"/>
      <c r="BY2303" s="45"/>
      <c r="BZ2303" s="37"/>
      <c r="CA2303" s="54" t="str">
        <f t="shared" si="440"/>
        <v>PENDIENTE EJECUTORIA</v>
      </c>
      <c r="CB2303" s="59" t="str">
        <f t="shared" si="437"/>
        <v/>
      </c>
      <c r="CC2303" s="36"/>
      <c r="CD2303" s="40"/>
      <c r="CE2303" s="46"/>
      <c r="CF2303" s="40"/>
      <c r="CG2303" s="40"/>
      <c r="CH2303" s="40"/>
      <c r="CI2303" s="36"/>
      <c r="CJ2303" s="47"/>
      <c r="CK2303" s="40"/>
      <c r="CL2303" s="40"/>
      <c r="CM2303" s="40"/>
      <c r="CN2303" s="40"/>
    </row>
    <row r="2304" spans="1:92" ht="42.75" hidden="1">
      <c r="A2304" s="49" t="str">
        <f t="shared" si="441"/>
        <v>SIN GESTIÓN</v>
      </c>
      <c r="B2304" s="58"/>
      <c r="C2304" s="37"/>
      <c r="D2304" s="37"/>
      <c r="E2304" s="49" t="str">
        <f t="shared" si="442"/>
        <v>PENDIENTE NOTIFICACIÓN</v>
      </c>
      <c r="F2304" s="141" t="str">
        <f t="shared" si="443"/>
        <v>PENDIENTE NOTIFICACIÓN</v>
      </c>
      <c r="G2304" s="49" t="str">
        <f t="shared" si="444"/>
        <v/>
      </c>
      <c r="H2304" s="51" t="str">
        <f ca="1">IF(
L2304="",
"",
IF(
NETWORKDAYS(L2304,IF(M2304&lt;&gt;"",M2304,TODAY()),FESTIVOS_CO!A:A)&gt;2,
"VENCIDO",
IF(
NETWORKDAYS(L2304,IF(M2304&lt;&gt;"",M2304,TODAY()),FESTIVOS_CO!A:A)=2,
"ALERTA",
"A TIEMPO"
)))</f>
        <v/>
      </c>
      <c r="I2304" s="40"/>
      <c r="J2304" s="36"/>
      <c r="K2304" s="37"/>
      <c r="L2304" s="50"/>
      <c r="M2304" s="37"/>
      <c r="N2304" s="52"/>
      <c r="O2304" s="52"/>
      <c r="P2304" s="36"/>
      <c r="Q2304" s="36"/>
      <c r="R2304" s="40"/>
      <c r="S2304" s="36"/>
      <c r="T2304" s="40"/>
      <c r="U2304" s="40"/>
      <c r="V2304" s="81"/>
      <c r="W2304" s="40"/>
      <c r="X2304" s="40"/>
      <c r="Y2304" s="40"/>
      <c r="Z2304" s="38" t="str">
        <f>IFERROR(VLOOKUP(Y2304,DIRECTORIO!A:B,2,FALSE),"")</f>
        <v/>
      </c>
      <c r="AA2304" s="40"/>
      <c r="AB2304" s="40"/>
      <c r="AC2304" s="40"/>
      <c r="AD2304" s="40"/>
      <c r="AE2304" s="40"/>
      <c r="AF2304" s="40"/>
      <c r="AG2304" s="41" t="s">
        <v>109</v>
      </c>
      <c r="AH2304" s="42"/>
      <c r="AI2304" s="54" t="str">
        <f t="shared" ca="1" si="445"/>
        <v>PENDIENTE NOTIFICACIÓN ELECTRÓNICA</v>
      </c>
      <c r="AJ2304" s="37"/>
      <c r="AK2304" s="37"/>
      <c r="AL2304" s="37"/>
      <c r="AM2304" s="53" t="str">
        <f>IF(AK2304="","",WORKDAY(AK2304,5,FESTIVOS_CO!A:A))</f>
        <v/>
      </c>
      <c r="AN2304" s="37"/>
      <c r="AO2304" s="37"/>
      <c r="AP2304" s="54" t="str">
        <f t="shared" ca="1" si="438"/>
        <v>NO APLICA</v>
      </c>
      <c r="AQ2304" s="36"/>
      <c r="AR2304" s="43"/>
      <c r="AS2304" s="37"/>
      <c r="AT2304" s="36"/>
      <c r="AU2304" s="37"/>
      <c r="AV2304" s="36"/>
      <c r="AW2304" s="36"/>
      <c r="AX2304" s="37"/>
      <c r="AY2304" s="140" t="str">
        <f>IF(AU2304="","",WORKDAY(AU2304,5,FESTIVOS_CO!A:A))</f>
        <v/>
      </c>
      <c r="AZ2304" s="54" t="str">
        <f t="shared" ca="1" si="435"/>
        <v>NO APLICA</v>
      </c>
      <c r="BA2304" s="55" t="str">
        <f>IF(AX2304="","",WORKDAY(AX2304,5,FESTIVOS_CO!A:A))</f>
        <v/>
      </c>
      <c r="BB2304" s="39"/>
      <c r="BC2304" s="40"/>
      <c r="BD2304" s="40"/>
      <c r="BE2304" s="56" t="str">
        <f t="shared" ca="1" si="436"/>
        <v>NO APLICA</v>
      </c>
      <c r="BF2304" s="37"/>
      <c r="BG2304" s="45"/>
      <c r="BH2304" s="37"/>
      <c r="BI2304" s="36"/>
      <c r="BJ2304" s="37"/>
      <c r="BK2304" s="36"/>
      <c r="BL2304" s="36"/>
      <c r="BM2304" s="53" t="str">
        <f>IF(BJ2304="","",WORKDAY(BJ2304,5,FESTIVOS_CO!A:A))</f>
        <v/>
      </c>
      <c r="BN2304" s="57" t="str">
        <f t="shared" ca="1" si="446"/>
        <v>PENDIENTE HACER AVISO</v>
      </c>
      <c r="BO2304" s="54" t="str">
        <f t="shared" ca="1" si="439"/>
        <v>EN TRÁMITE NOTIF. POR AVISO</v>
      </c>
      <c r="BP2304" s="37"/>
      <c r="BQ2304" s="53" t="str">
        <f>IF(BP2304="","",WORKDAY(BP2304,5,FESTIVOS_CO!A:A))</f>
        <v/>
      </c>
      <c r="BR2304" s="37"/>
      <c r="BS2304" s="36"/>
      <c r="BT2304" s="38"/>
      <c r="BU2304" s="58" t="e">
        <f>VLOOKUP(BT2304,Hoja2!$C:$D,2,0)</f>
        <v>#N/A</v>
      </c>
      <c r="BV2304" s="80" t="str">
        <f>IF(
AND(AO2304="",BD2304="",BQ2304=""),
"EN PROCESO NOTIFICACION / COMUNICACION",
IF(
BT2304="",
"NO APLICA",
IF(
BU2304=60,
IF(AO2304&lt;&gt;"",AO2304,IF(BD2304&lt;&gt;"",BD2304,BQ2304))+60,
WORKDAY(
IF(AO2304&lt;&gt;"",AO2304,IF(BD2304&lt;&gt;"",BD2304,BQ2304)),
BU2304,
FESTIVOS_CO!A:A
)
)
))</f>
        <v>EN PROCESO NOTIFICACION / COMUNICACION</v>
      </c>
      <c r="BW2304" s="44"/>
      <c r="BX2304" s="53"/>
      <c r="BY2304" s="45"/>
      <c r="BZ2304" s="37"/>
      <c r="CA2304" s="54" t="str">
        <f t="shared" si="440"/>
        <v>PENDIENTE EJECUTORIA</v>
      </c>
      <c r="CB2304" s="59" t="str">
        <f t="shared" si="437"/>
        <v/>
      </c>
      <c r="CC2304" s="36"/>
      <c r="CD2304" s="40"/>
      <c r="CE2304" s="46"/>
      <c r="CF2304" s="40"/>
      <c r="CG2304" s="40"/>
      <c r="CH2304" s="40"/>
      <c r="CI2304" s="36"/>
      <c r="CJ2304" s="47"/>
      <c r="CK2304" s="40"/>
      <c r="CL2304" s="40"/>
      <c r="CM2304" s="40"/>
      <c r="CN2304" s="40"/>
    </row>
    <row r="2305" spans="1:92" ht="42.75" hidden="1">
      <c r="A2305" s="49" t="str">
        <f t="shared" si="441"/>
        <v>SIN GESTIÓN</v>
      </c>
      <c r="B2305" s="58"/>
      <c r="C2305" s="37"/>
      <c r="D2305" s="37"/>
      <c r="E2305" s="49" t="str">
        <f t="shared" si="442"/>
        <v>PENDIENTE NOTIFICACIÓN</v>
      </c>
      <c r="F2305" s="141" t="str">
        <f t="shared" si="443"/>
        <v>PENDIENTE NOTIFICACIÓN</v>
      </c>
      <c r="G2305" s="49" t="str">
        <f t="shared" si="444"/>
        <v/>
      </c>
      <c r="H2305" s="51" t="str">
        <f ca="1">IF(
L2305="",
"",
IF(
NETWORKDAYS(L2305,IF(M2305&lt;&gt;"",M2305,TODAY()),FESTIVOS_CO!A:A)&gt;2,
"VENCIDO",
IF(
NETWORKDAYS(L2305,IF(M2305&lt;&gt;"",M2305,TODAY()),FESTIVOS_CO!A:A)=2,
"ALERTA",
"A TIEMPO"
)))</f>
        <v/>
      </c>
      <c r="I2305" s="40"/>
      <c r="J2305" s="36"/>
      <c r="K2305" s="37"/>
      <c r="L2305" s="50"/>
      <c r="M2305" s="37"/>
      <c r="N2305" s="52"/>
      <c r="O2305" s="52"/>
      <c r="P2305" s="36"/>
      <c r="Q2305" s="36"/>
      <c r="R2305" s="40"/>
      <c r="S2305" s="36"/>
      <c r="T2305" s="40"/>
      <c r="U2305" s="40"/>
      <c r="V2305" s="81"/>
      <c r="W2305" s="40"/>
      <c r="X2305" s="40"/>
      <c r="Y2305" s="40"/>
      <c r="Z2305" s="38" t="str">
        <f>IFERROR(VLOOKUP(Y2305,DIRECTORIO!A:B,2,FALSE),"")</f>
        <v/>
      </c>
      <c r="AA2305" s="40"/>
      <c r="AB2305" s="40"/>
      <c r="AC2305" s="40"/>
      <c r="AD2305" s="40"/>
      <c r="AE2305" s="40"/>
      <c r="AF2305" s="40"/>
      <c r="AG2305" s="41" t="s">
        <v>109</v>
      </c>
      <c r="AH2305" s="42"/>
      <c r="AI2305" s="54" t="str">
        <f t="shared" ca="1" si="445"/>
        <v>PENDIENTE NOTIFICACIÓN ELECTRÓNICA</v>
      </c>
      <c r="AJ2305" s="37"/>
      <c r="AK2305" s="37"/>
      <c r="AL2305" s="37"/>
      <c r="AM2305" s="53" t="str">
        <f>IF(AK2305="","",WORKDAY(AK2305,5,FESTIVOS_CO!A:A))</f>
        <v/>
      </c>
      <c r="AN2305" s="37"/>
      <c r="AO2305" s="37"/>
      <c r="AP2305" s="54" t="str">
        <f t="shared" ca="1" si="438"/>
        <v>NO APLICA</v>
      </c>
      <c r="AQ2305" s="36"/>
      <c r="AR2305" s="43"/>
      <c r="AS2305" s="37"/>
      <c r="AT2305" s="36"/>
      <c r="AU2305" s="37"/>
      <c r="AV2305" s="36"/>
      <c r="AW2305" s="36"/>
      <c r="AX2305" s="37"/>
      <c r="AY2305" s="140" t="str">
        <f>IF(AU2305="","",WORKDAY(AU2305,5,FESTIVOS_CO!A:A))</f>
        <v/>
      </c>
      <c r="AZ2305" s="54" t="str">
        <f t="shared" ca="1" si="435"/>
        <v>NO APLICA</v>
      </c>
      <c r="BA2305" s="55" t="str">
        <f>IF(AX2305="","",WORKDAY(AX2305,5,FESTIVOS_CO!A:A))</f>
        <v/>
      </c>
      <c r="BB2305" s="39"/>
      <c r="BC2305" s="40"/>
      <c r="BD2305" s="40"/>
      <c r="BE2305" s="56" t="str">
        <f t="shared" ca="1" si="436"/>
        <v>NO APLICA</v>
      </c>
      <c r="BF2305" s="37"/>
      <c r="BG2305" s="45"/>
      <c r="BH2305" s="37"/>
      <c r="BI2305" s="36"/>
      <c r="BJ2305" s="37"/>
      <c r="BK2305" s="36"/>
      <c r="BL2305" s="36"/>
      <c r="BM2305" s="53" t="str">
        <f>IF(BJ2305="","",WORKDAY(BJ2305,5,FESTIVOS_CO!A:A))</f>
        <v/>
      </c>
      <c r="BN2305" s="57" t="str">
        <f t="shared" ca="1" si="446"/>
        <v>PENDIENTE HACER AVISO</v>
      </c>
      <c r="BO2305" s="54" t="str">
        <f t="shared" ca="1" si="439"/>
        <v>EN TRÁMITE NOTIF. POR AVISO</v>
      </c>
      <c r="BP2305" s="37"/>
      <c r="BQ2305" s="53" t="str">
        <f>IF(BP2305="","",WORKDAY(BP2305,5,FESTIVOS_CO!A:A))</f>
        <v/>
      </c>
      <c r="BR2305" s="37"/>
      <c r="BS2305" s="36"/>
      <c r="BT2305" s="38"/>
      <c r="BU2305" s="58" t="e">
        <f>VLOOKUP(BT2305,Hoja2!$C:$D,2,0)</f>
        <v>#N/A</v>
      </c>
      <c r="BV2305" s="80" t="str">
        <f>IF(
AND(AO2305="",BD2305="",BQ2305=""),
"EN PROCESO NOTIFICACION / COMUNICACION",
IF(
BT2305="",
"NO APLICA",
IF(
BU2305=60,
IF(AO2305&lt;&gt;"",AO2305,IF(BD2305&lt;&gt;"",BD2305,BQ2305))+60,
WORKDAY(
IF(AO2305&lt;&gt;"",AO2305,IF(BD2305&lt;&gt;"",BD2305,BQ2305)),
BU2305,
FESTIVOS_CO!A:A
)
)
))</f>
        <v>EN PROCESO NOTIFICACION / COMUNICACION</v>
      </c>
      <c r="BW2305" s="44"/>
      <c r="BX2305" s="53"/>
      <c r="BY2305" s="45"/>
      <c r="BZ2305" s="37"/>
      <c r="CA2305" s="54" t="str">
        <f t="shared" si="440"/>
        <v>PENDIENTE EJECUTORIA</v>
      </c>
      <c r="CB2305" s="59" t="str">
        <f t="shared" si="437"/>
        <v/>
      </c>
      <c r="CC2305" s="36"/>
      <c r="CD2305" s="40"/>
      <c r="CE2305" s="46"/>
      <c r="CF2305" s="40"/>
      <c r="CG2305" s="40"/>
      <c r="CH2305" s="40"/>
      <c r="CI2305" s="36"/>
      <c r="CJ2305" s="47"/>
      <c r="CK2305" s="40"/>
      <c r="CL2305" s="40"/>
      <c r="CM2305" s="40"/>
      <c r="CN2305" s="40"/>
    </row>
    <row r="2306" spans="1:92" ht="42.75" hidden="1">
      <c r="A2306" s="49" t="str">
        <f t="shared" si="441"/>
        <v>SIN GESTIÓN</v>
      </c>
      <c r="B2306" s="58"/>
      <c r="C2306" s="37"/>
      <c r="D2306" s="37"/>
      <c r="E2306" s="49" t="str">
        <f t="shared" si="442"/>
        <v>PENDIENTE NOTIFICACIÓN</v>
      </c>
      <c r="F2306" s="141" t="str">
        <f t="shared" si="443"/>
        <v>PENDIENTE NOTIFICACIÓN</v>
      </c>
      <c r="G2306" s="49" t="str">
        <f t="shared" si="444"/>
        <v/>
      </c>
      <c r="H2306" s="51" t="str">
        <f ca="1">IF(
L2306="",
"",
IF(
NETWORKDAYS(L2306,IF(M2306&lt;&gt;"",M2306,TODAY()),FESTIVOS_CO!A:A)&gt;2,
"VENCIDO",
IF(
NETWORKDAYS(L2306,IF(M2306&lt;&gt;"",M2306,TODAY()),FESTIVOS_CO!A:A)=2,
"ALERTA",
"A TIEMPO"
)))</f>
        <v/>
      </c>
      <c r="I2306" s="40"/>
      <c r="J2306" s="36"/>
      <c r="K2306" s="37"/>
      <c r="L2306" s="50"/>
      <c r="M2306" s="37"/>
      <c r="N2306" s="52"/>
      <c r="O2306" s="52"/>
      <c r="P2306" s="36"/>
      <c r="Q2306" s="36"/>
      <c r="R2306" s="40"/>
      <c r="S2306" s="36"/>
      <c r="T2306" s="40"/>
      <c r="U2306" s="40"/>
      <c r="V2306" s="81"/>
      <c r="W2306" s="40"/>
      <c r="X2306" s="40"/>
      <c r="Y2306" s="40"/>
      <c r="Z2306" s="38" t="str">
        <f>IFERROR(VLOOKUP(Y2306,DIRECTORIO!A:B,2,FALSE),"")</f>
        <v/>
      </c>
      <c r="AA2306" s="40"/>
      <c r="AB2306" s="40"/>
      <c r="AC2306" s="40"/>
      <c r="AD2306" s="40"/>
      <c r="AE2306" s="40"/>
      <c r="AF2306" s="40"/>
      <c r="AG2306" s="41" t="s">
        <v>109</v>
      </c>
      <c r="AH2306" s="42"/>
      <c r="AI2306" s="54" t="str">
        <f t="shared" ca="1" si="445"/>
        <v>PENDIENTE NOTIFICACIÓN ELECTRÓNICA</v>
      </c>
      <c r="AJ2306" s="37"/>
      <c r="AK2306" s="37"/>
      <c r="AL2306" s="37"/>
      <c r="AM2306" s="53" t="str">
        <f>IF(AK2306="","",WORKDAY(AK2306,5,FESTIVOS_CO!A:A))</f>
        <v/>
      </c>
      <c r="AN2306" s="37"/>
      <c r="AO2306" s="37"/>
      <c r="AP2306" s="54" t="str">
        <f t="shared" ca="1" si="438"/>
        <v>NO APLICA</v>
      </c>
      <c r="AQ2306" s="36"/>
      <c r="AR2306" s="43"/>
      <c r="AS2306" s="37"/>
      <c r="AT2306" s="36"/>
      <c r="AU2306" s="37"/>
      <c r="AV2306" s="36"/>
      <c r="AW2306" s="36"/>
      <c r="AX2306" s="37"/>
      <c r="AY2306" s="140" t="str">
        <f>IF(AU2306="","",WORKDAY(AU2306,5,FESTIVOS_CO!A:A))</f>
        <v/>
      </c>
      <c r="AZ2306" s="54" t="str">
        <f t="shared" ca="1" si="435"/>
        <v>NO APLICA</v>
      </c>
      <c r="BA2306" s="55" t="str">
        <f>IF(AX2306="","",WORKDAY(AX2306,5,FESTIVOS_CO!A:A))</f>
        <v/>
      </c>
      <c r="BB2306" s="39"/>
      <c r="BC2306" s="40"/>
      <c r="BD2306" s="40"/>
      <c r="BE2306" s="56" t="str">
        <f t="shared" ca="1" si="436"/>
        <v>NO APLICA</v>
      </c>
      <c r="BF2306" s="37"/>
      <c r="BG2306" s="45"/>
      <c r="BH2306" s="37"/>
      <c r="BI2306" s="36"/>
      <c r="BJ2306" s="37"/>
      <c r="BK2306" s="36"/>
      <c r="BL2306" s="36"/>
      <c r="BM2306" s="53" t="str">
        <f>IF(BJ2306="","",WORKDAY(BJ2306,5,FESTIVOS_CO!A:A))</f>
        <v/>
      </c>
      <c r="BN2306" s="57" t="str">
        <f t="shared" ca="1" si="446"/>
        <v>PENDIENTE HACER AVISO</v>
      </c>
      <c r="BO2306" s="54" t="str">
        <f t="shared" ca="1" si="439"/>
        <v>EN TRÁMITE NOTIF. POR AVISO</v>
      </c>
      <c r="BP2306" s="37"/>
      <c r="BQ2306" s="53" t="str">
        <f>IF(BP2306="","",WORKDAY(BP2306,5,FESTIVOS_CO!A:A))</f>
        <v/>
      </c>
      <c r="BR2306" s="37"/>
      <c r="BS2306" s="36"/>
      <c r="BT2306" s="38"/>
      <c r="BU2306" s="58" t="e">
        <f>VLOOKUP(BT2306,Hoja2!$C:$D,2,0)</f>
        <v>#N/A</v>
      </c>
      <c r="BV2306" s="80" t="str">
        <f>IF(
AND(AO2306="",BD2306="",BQ2306=""),
"EN PROCESO NOTIFICACION / COMUNICACION",
IF(
BT2306="",
"NO APLICA",
IF(
BU2306=60,
IF(AO2306&lt;&gt;"",AO2306,IF(BD2306&lt;&gt;"",BD2306,BQ2306))+60,
WORKDAY(
IF(AO2306&lt;&gt;"",AO2306,IF(BD2306&lt;&gt;"",BD2306,BQ2306)),
BU2306,
FESTIVOS_CO!A:A
)
)
))</f>
        <v>EN PROCESO NOTIFICACION / COMUNICACION</v>
      </c>
      <c r="BW2306" s="44"/>
      <c r="BX2306" s="53"/>
      <c r="BY2306" s="45"/>
      <c r="BZ2306" s="37"/>
      <c r="CA2306" s="54" t="str">
        <f t="shared" si="440"/>
        <v>PENDIENTE EJECUTORIA</v>
      </c>
      <c r="CB2306" s="59" t="str">
        <f t="shared" si="437"/>
        <v/>
      </c>
      <c r="CC2306" s="36"/>
      <c r="CD2306" s="40"/>
      <c r="CE2306" s="46"/>
      <c r="CF2306" s="40"/>
      <c r="CG2306" s="40"/>
      <c r="CH2306" s="40"/>
      <c r="CI2306" s="36"/>
      <c r="CJ2306" s="47"/>
      <c r="CK2306" s="40"/>
      <c r="CL2306" s="40"/>
      <c r="CM2306" s="40"/>
      <c r="CN2306" s="40"/>
    </row>
    <row r="2307" spans="1:92" ht="42.75" hidden="1">
      <c r="A2307" s="49" t="str">
        <f t="shared" si="441"/>
        <v>SIN GESTIÓN</v>
      </c>
      <c r="B2307" s="58"/>
      <c r="C2307" s="37"/>
      <c r="D2307" s="37"/>
      <c r="E2307" s="49" t="str">
        <f t="shared" si="442"/>
        <v>PENDIENTE NOTIFICACIÓN</v>
      </c>
      <c r="F2307" s="141" t="str">
        <f t="shared" si="443"/>
        <v>PENDIENTE NOTIFICACIÓN</v>
      </c>
      <c r="G2307" s="49" t="str">
        <f t="shared" si="444"/>
        <v/>
      </c>
      <c r="H2307" s="51" t="str">
        <f ca="1">IF(
L2307="",
"",
IF(
NETWORKDAYS(L2307,IF(M2307&lt;&gt;"",M2307,TODAY()),FESTIVOS_CO!A:A)&gt;2,
"VENCIDO",
IF(
NETWORKDAYS(L2307,IF(M2307&lt;&gt;"",M2307,TODAY()),FESTIVOS_CO!A:A)=2,
"ALERTA",
"A TIEMPO"
)))</f>
        <v/>
      </c>
      <c r="I2307" s="40"/>
      <c r="J2307" s="36"/>
      <c r="K2307" s="37"/>
      <c r="L2307" s="50"/>
      <c r="M2307" s="37"/>
      <c r="N2307" s="52"/>
      <c r="O2307" s="52"/>
      <c r="P2307" s="36"/>
      <c r="Q2307" s="36"/>
      <c r="R2307" s="40"/>
      <c r="S2307" s="36"/>
      <c r="T2307" s="40"/>
      <c r="U2307" s="40"/>
      <c r="V2307" s="81"/>
      <c r="W2307" s="40"/>
      <c r="X2307" s="40"/>
      <c r="Y2307" s="40"/>
      <c r="Z2307" s="38" t="str">
        <f>IFERROR(VLOOKUP(Y2307,DIRECTORIO!A:B,2,FALSE),"")</f>
        <v/>
      </c>
      <c r="AA2307" s="40"/>
      <c r="AB2307" s="40"/>
      <c r="AC2307" s="40"/>
      <c r="AD2307" s="40"/>
      <c r="AE2307" s="40"/>
      <c r="AF2307" s="40"/>
      <c r="AG2307" s="41" t="s">
        <v>109</v>
      </c>
      <c r="AH2307" s="42"/>
      <c r="AI2307" s="54" t="str">
        <f t="shared" ca="1" si="445"/>
        <v>PENDIENTE NOTIFICACIÓN ELECTRÓNICA</v>
      </c>
      <c r="AJ2307" s="37"/>
      <c r="AK2307" s="37"/>
      <c r="AL2307" s="37"/>
      <c r="AM2307" s="53" t="str">
        <f>IF(AK2307="","",WORKDAY(AK2307,5,FESTIVOS_CO!A:A))</f>
        <v/>
      </c>
      <c r="AN2307" s="37"/>
      <c r="AO2307" s="37"/>
      <c r="AP2307" s="54" t="str">
        <f t="shared" ca="1" si="438"/>
        <v>NO APLICA</v>
      </c>
      <c r="AQ2307" s="36"/>
      <c r="AR2307" s="43"/>
      <c r="AS2307" s="37"/>
      <c r="AT2307" s="36"/>
      <c r="AU2307" s="37"/>
      <c r="AV2307" s="36"/>
      <c r="AW2307" s="36"/>
      <c r="AX2307" s="37"/>
      <c r="AY2307" s="140" t="str">
        <f>IF(AU2307="","",WORKDAY(AU2307,5,FESTIVOS_CO!A:A))</f>
        <v/>
      </c>
      <c r="AZ2307" s="54" t="str">
        <f t="shared" ca="1" si="435"/>
        <v>NO APLICA</v>
      </c>
      <c r="BA2307" s="55" t="str">
        <f>IF(AX2307="","",WORKDAY(AX2307,5,FESTIVOS_CO!A:A))</f>
        <v/>
      </c>
      <c r="BB2307" s="39"/>
      <c r="BC2307" s="40"/>
      <c r="BD2307" s="40"/>
      <c r="BE2307" s="56" t="str">
        <f t="shared" ca="1" si="436"/>
        <v>NO APLICA</v>
      </c>
      <c r="BF2307" s="37"/>
      <c r="BG2307" s="45"/>
      <c r="BH2307" s="37"/>
      <c r="BI2307" s="36"/>
      <c r="BJ2307" s="37"/>
      <c r="BK2307" s="36"/>
      <c r="BL2307" s="36"/>
      <c r="BM2307" s="53" t="str">
        <f>IF(BJ2307="","",WORKDAY(BJ2307,5,FESTIVOS_CO!A:A))</f>
        <v/>
      </c>
      <c r="BN2307" s="57" t="str">
        <f t="shared" ca="1" si="446"/>
        <v>PENDIENTE HACER AVISO</v>
      </c>
      <c r="BO2307" s="54" t="str">
        <f t="shared" ca="1" si="439"/>
        <v>EN TRÁMITE NOTIF. POR AVISO</v>
      </c>
      <c r="BP2307" s="37"/>
      <c r="BQ2307" s="53" t="str">
        <f>IF(BP2307="","",WORKDAY(BP2307,5,FESTIVOS_CO!A:A))</f>
        <v/>
      </c>
      <c r="BR2307" s="37"/>
      <c r="BS2307" s="36"/>
      <c r="BT2307" s="38"/>
      <c r="BU2307" s="58" t="e">
        <f>VLOOKUP(BT2307,Hoja2!$C:$D,2,0)</f>
        <v>#N/A</v>
      </c>
      <c r="BV2307" s="80" t="str">
        <f>IF(
AND(AO2307="",BD2307="",BQ2307=""),
"EN PROCESO NOTIFICACION / COMUNICACION",
IF(
BT2307="",
"NO APLICA",
IF(
BU2307=60,
IF(AO2307&lt;&gt;"",AO2307,IF(BD2307&lt;&gt;"",BD2307,BQ2307))+60,
WORKDAY(
IF(AO2307&lt;&gt;"",AO2307,IF(BD2307&lt;&gt;"",BD2307,BQ2307)),
BU2307,
FESTIVOS_CO!A:A
)
)
))</f>
        <v>EN PROCESO NOTIFICACION / COMUNICACION</v>
      </c>
      <c r="BW2307" s="44"/>
      <c r="BX2307" s="53"/>
      <c r="BY2307" s="45"/>
      <c r="BZ2307" s="37"/>
      <c r="CA2307" s="54" t="str">
        <f t="shared" si="440"/>
        <v>PENDIENTE EJECUTORIA</v>
      </c>
      <c r="CB2307" s="59" t="str">
        <f t="shared" si="437"/>
        <v/>
      </c>
      <c r="CC2307" s="36"/>
      <c r="CD2307" s="40"/>
      <c r="CE2307" s="46"/>
      <c r="CF2307" s="40"/>
      <c r="CG2307" s="40"/>
      <c r="CH2307" s="40"/>
      <c r="CI2307" s="36"/>
      <c r="CJ2307" s="47"/>
      <c r="CK2307" s="40"/>
      <c r="CL2307" s="40"/>
      <c r="CM2307" s="40"/>
      <c r="CN2307" s="40"/>
    </row>
    <row r="2308" spans="1:92" ht="42.75" hidden="1">
      <c r="A2308" s="49" t="str">
        <f t="shared" si="441"/>
        <v>SIN GESTIÓN</v>
      </c>
      <c r="B2308" s="58"/>
      <c r="C2308" s="37"/>
      <c r="D2308" s="37"/>
      <c r="E2308" s="49" t="str">
        <f t="shared" si="442"/>
        <v>PENDIENTE NOTIFICACIÓN</v>
      </c>
      <c r="F2308" s="141" t="str">
        <f t="shared" si="443"/>
        <v>PENDIENTE NOTIFICACIÓN</v>
      </c>
      <c r="G2308" s="49" t="str">
        <f t="shared" si="444"/>
        <v/>
      </c>
      <c r="H2308" s="51" t="str">
        <f ca="1">IF(
L2308="",
"",
IF(
NETWORKDAYS(L2308,IF(M2308&lt;&gt;"",M2308,TODAY()),FESTIVOS_CO!A:A)&gt;2,
"VENCIDO",
IF(
NETWORKDAYS(L2308,IF(M2308&lt;&gt;"",M2308,TODAY()),FESTIVOS_CO!A:A)=2,
"ALERTA",
"A TIEMPO"
)))</f>
        <v/>
      </c>
      <c r="I2308" s="40"/>
      <c r="J2308" s="36"/>
      <c r="K2308" s="37"/>
      <c r="L2308" s="50"/>
      <c r="M2308" s="37"/>
      <c r="N2308" s="52"/>
      <c r="O2308" s="52"/>
      <c r="P2308" s="36"/>
      <c r="Q2308" s="36"/>
      <c r="R2308" s="40"/>
      <c r="S2308" s="36"/>
      <c r="T2308" s="40"/>
      <c r="U2308" s="40"/>
      <c r="V2308" s="81"/>
      <c r="W2308" s="40"/>
      <c r="X2308" s="40"/>
      <c r="Y2308" s="40"/>
      <c r="Z2308" s="38" t="str">
        <f>IFERROR(VLOOKUP(Y2308,DIRECTORIO!A:B,2,FALSE),"")</f>
        <v/>
      </c>
      <c r="AA2308" s="40"/>
      <c r="AB2308" s="40"/>
      <c r="AC2308" s="40"/>
      <c r="AD2308" s="40"/>
      <c r="AE2308" s="40"/>
      <c r="AF2308" s="40"/>
      <c r="AG2308" s="41" t="s">
        <v>109</v>
      </c>
      <c r="AH2308" s="42"/>
      <c r="AI2308" s="54" t="str">
        <f t="shared" ca="1" si="445"/>
        <v>PENDIENTE NOTIFICACIÓN ELECTRÓNICA</v>
      </c>
      <c r="AJ2308" s="37"/>
      <c r="AK2308" s="37"/>
      <c r="AL2308" s="37"/>
      <c r="AM2308" s="53" t="str">
        <f>IF(AK2308="","",WORKDAY(AK2308,5,FESTIVOS_CO!A:A))</f>
        <v/>
      </c>
      <c r="AN2308" s="37"/>
      <c r="AO2308" s="37"/>
      <c r="AP2308" s="54" t="str">
        <f t="shared" ca="1" si="438"/>
        <v>NO APLICA</v>
      </c>
      <c r="AQ2308" s="36"/>
      <c r="AR2308" s="43"/>
      <c r="AS2308" s="37"/>
      <c r="AT2308" s="36"/>
      <c r="AU2308" s="37"/>
      <c r="AV2308" s="36"/>
      <c r="AW2308" s="36"/>
      <c r="AX2308" s="37"/>
      <c r="AY2308" s="140" t="str">
        <f>IF(AU2308="","",WORKDAY(AU2308,5,FESTIVOS_CO!A:A))</f>
        <v/>
      </c>
      <c r="AZ2308" s="54" t="str">
        <f t="shared" ca="1" si="435"/>
        <v>NO APLICA</v>
      </c>
      <c r="BA2308" s="55" t="str">
        <f>IF(AX2308="","",WORKDAY(AX2308,5,FESTIVOS_CO!A:A))</f>
        <v/>
      </c>
      <c r="BB2308" s="39"/>
      <c r="BC2308" s="40"/>
      <c r="BD2308" s="40"/>
      <c r="BE2308" s="56" t="str">
        <f t="shared" ca="1" si="436"/>
        <v>NO APLICA</v>
      </c>
      <c r="BF2308" s="37"/>
      <c r="BG2308" s="45"/>
      <c r="BH2308" s="37"/>
      <c r="BI2308" s="36"/>
      <c r="BJ2308" s="37"/>
      <c r="BK2308" s="36"/>
      <c r="BL2308" s="36"/>
      <c r="BM2308" s="53" t="str">
        <f>IF(BJ2308="","",WORKDAY(BJ2308,5,FESTIVOS_CO!A:A))</f>
        <v/>
      </c>
      <c r="BN2308" s="57" t="str">
        <f t="shared" ca="1" si="446"/>
        <v>PENDIENTE HACER AVISO</v>
      </c>
      <c r="BO2308" s="54" t="str">
        <f t="shared" ca="1" si="439"/>
        <v>EN TRÁMITE NOTIF. POR AVISO</v>
      </c>
      <c r="BP2308" s="37"/>
      <c r="BQ2308" s="53" t="str">
        <f>IF(BP2308="","",WORKDAY(BP2308,5,FESTIVOS_CO!A:A))</f>
        <v/>
      </c>
      <c r="BR2308" s="37"/>
      <c r="BS2308" s="36"/>
      <c r="BT2308" s="38"/>
      <c r="BU2308" s="58" t="e">
        <f>VLOOKUP(BT2308,Hoja2!$C:$D,2,0)</f>
        <v>#N/A</v>
      </c>
      <c r="BV2308" s="80" t="str">
        <f>IF(
AND(AO2308="",BD2308="",BQ2308=""),
"EN PROCESO NOTIFICACION / COMUNICACION",
IF(
BT2308="",
"NO APLICA",
IF(
BU2308=60,
IF(AO2308&lt;&gt;"",AO2308,IF(BD2308&lt;&gt;"",BD2308,BQ2308))+60,
WORKDAY(
IF(AO2308&lt;&gt;"",AO2308,IF(BD2308&lt;&gt;"",BD2308,BQ2308)),
BU2308,
FESTIVOS_CO!A:A
)
)
))</f>
        <v>EN PROCESO NOTIFICACION / COMUNICACION</v>
      </c>
      <c r="BW2308" s="44"/>
      <c r="BX2308" s="53"/>
      <c r="BY2308" s="45"/>
      <c r="BZ2308" s="37"/>
      <c r="CA2308" s="54" t="str">
        <f t="shared" si="440"/>
        <v>PENDIENTE EJECUTORIA</v>
      </c>
      <c r="CB2308" s="59" t="str">
        <f t="shared" si="437"/>
        <v/>
      </c>
      <c r="CC2308" s="36"/>
      <c r="CD2308" s="40"/>
      <c r="CE2308" s="46"/>
      <c r="CF2308" s="40"/>
      <c r="CG2308" s="40"/>
      <c r="CH2308" s="40"/>
      <c r="CI2308" s="36"/>
      <c r="CJ2308" s="47"/>
      <c r="CK2308" s="40"/>
      <c r="CL2308" s="40"/>
      <c r="CM2308" s="40"/>
      <c r="CN2308" s="40"/>
    </row>
    <row r="2309" spans="1:92" ht="42.75" hidden="1">
      <c r="A2309" s="49" t="str">
        <f t="shared" si="441"/>
        <v>SIN GESTIÓN</v>
      </c>
      <c r="B2309" s="58"/>
      <c r="C2309" s="37"/>
      <c r="D2309" s="37"/>
      <c r="E2309" s="49" t="str">
        <f t="shared" si="442"/>
        <v>PENDIENTE NOTIFICACIÓN</v>
      </c>
      <c r="F2309" s="141" t="str">
        <f t="shared" si="443"/>
        <v>PENDIENTE NOTIFICACIÓN</v>
      </c>
      <c r="G2309" s="49" t="str">
        <f t="shared" si="444"/>
        <v/>
      </c>
      <c r="H2309" s="51" t="str">
        <f ca="1">IF(
L2309="",
"",
IF(
NETWORKDAYS(L2309,IF(M2309&lt;&gt;"",M2309,TODAY()),FESTIVOS_CO!A:A)&gt;2,
"VENCIDO",
IF(
NETWORKDAYS(L2309,IF(M2309&lt;&gt;"",M2309,TODAY()),FESTIVOS_CO!A:A)=2,
"ALERTA",
"A TIEMPO"
)))</f>
        <v/>
      </c>
      <c r="I2309" s="40"/>
      <c r="J2309" s="36"/>
      <c r="K2309" s="37"/>
      <c r="L2309" s="50"/>
      <c r="M2309" s="37"/>
      <c r="N2309" s="52"/>
      <c r="O2309" s="52"/>
      <c r="P2309" s="36"/>
      <c r="Q2309" s="36"/>
      <c r="R2309" s="40"/>
      <c r="S2309" s="36"/>
      <c r="T2309" s="40"/>
      <c r="U2309" s="40"/>
      <c r="V2309" s="81"/>
      <c r="W2309" s="40"/>
      <c r="X2309" s="40"/>
      <c r="Y2309" s="40"/>
      <c r="Z2309" s="38" t="str">
        <f>IFERROR(VLOOKUP(Y2309,DIRECTORIO!A:B,2,FALSE),"")</f>
        <v/>
      </c>
      <c r="AA2309" s="40"/>
      <c r="AB2309" s="40"/>
      <c r="AC2309" s="40"/>
      <c r="AD2309" s="40"/>
      <c r="AE2309" s="40"/>
      <c r="AF2309" s="40"/>
      <c r="AG2309" s="41" t="s">
        <v>109</v>
      </c>
      <c r="AH2309" s="42"/>
      <c r="AI2309" s="54" t="str">
        <f t="shared" ca="1" si="445"/>
        <v>PENDIENTE NOTIFICACIÓN ELECTRÓNICA</v>
      </c>
      <c r="AJ2309" s="37"/>
      <c r="AK2309" s="37"/>
      <c r="AL2309" s="37"/>
      <c r="AM2309" s="53" t="str">
        <f>IF(AK2309="","",WORKDAY(AK2309,5,FESTIVOS_CO!A:A))</f>
        <v/>
      </c>
      <c r="AN2309" s="37"/>
      <c r="AO2309" s="37"/>
      <c r="AP2309" s="54" t="str">
        <f t="shared" ca="1" si="438"/>
        <v>NO APLICA</v>
      </c>
      <c r="AQ2309" s="36"/>
      <c r="AR2309" s="43"/>
      <c r="AS2309" s="37"/>
      <c r="AT2309" s="36"/>
      <c r="AU2309" s="37"/>
      <c r="AV2309" s="36"/>
      <c r="AW2309" s="36"/>
      <c r="AX2309" s="37"/>
      <c r="AY2309" s="140" t="str">
        <f>IF(AU2309="","",WORKDAY(AU2309,5,FESTIVOS_CO!A:A))</f>
        <v/>
      </c>
      <c r="AZ2309" s="54" t="str">
        <f t="shared" ca="1" si="435"/>
        <v>NO APLICA</v>
      </c>
      <c r="BA2309" s="55" t="str">
        <f>IF(AX2309="","",WORKDAY(AX2309,5,FESTIVOS_CO!A:A))</f>
        <v/>
      </c>
      <c r="BB2309" s="39"/>
      <c r="BC2309" s="40"/>
      <c r="BD2309" s="40"/>
      <c r="BE2309" s="56" t="str">
        <f t="shared" ca="1" si="436"/>
        <v>NO APLICA</v>
      </c>
      <c r="BF2309" s="37"/>
      <c r="BG2309" s="45"/>
      <c r="BH2309" s="37"/>
      <c r="BI2309" s="36"/>
      <c r="BJ2309" s="37"/>
      <c r="BK2309" s="36"/>
      <c r="BL2309" s="36"/>
      <c r="BM2309" s="53" t="str">
        <f>IF(BJ2309="","",WORKDAY(BJ2309,5,FESTIVOS_CO!A:A))</f>
        <v/>
      </c>
      <c r="BN2309" s="57" t="str">
        <f t="shared" ca="1" si="446"/>
        <v>PENDIENTE HACER AVISO</v>
      </c>
      <c r="BO2309" s="54" t="str">
        <f t="shared" ca="1" si="439"/>
        <v>EN TRÁMITE NOTIF. POR AVISO</v>
      </c>
      <c r="BP2309" s="37"/>
      <c r="BQ2309" s="53" t="str">
        <f>IF(BP2309="","",WORKDAY(BP2309,5,FESTIVOS_CO!A:A))</f>
        <v/>
      </c>
      <c r="BR2309" s="37"/>
      <c r="BS2309" s="36"/>
      <c r="BT2309" s="38"/>
      <c r="BU2309" s="58" t="e">
        <f>VLOOKUP(BT2309,Hoja2!$C:$D,2,0)</f>
        <v>#N/A</v>
      </c>
      <c r="BV2309" s="80" t="str">
        <f>IF(
AND(AO2309="",BD2309="",BQ2309=""),
"EN PROCESO NOTIFICACION / COMUNICACION",
IF(
BT2309="",
"NO APLICA",
IF(
BU2309=60,
IF(AO2309&lt;&gt;"",AO2309,IF(BD2309&lt;&gt;"",BD2309,BQ2309))+60,
WORKDAY(
IF(AO2309&lt;&gt;"",AO2309,IF(BD2309&lt;&gt;"",BD2309,BQ2309)),
BU2309,
FESTIVOS_CO!A:A
)
)
))</f>
        <v>EN PROCESO NOTIFICACION / COMUNICACION</v>
      </c>
      <c r="BW2309" s="44"/>
      <c r="BX2309" s="53"/>
      <c r="BY2309" s="45"/>
      <c r="BZ2309" s="37"/>
      <c r="CA2309" s="54" t="str">
        <f t="shared" si="440"/>
        <v>PENDIENTE EJECUTORIA</v>
      </c>
      <c r="CB2309" s="59" t="str">
        <f t="shared" si="437"/>
        <v/>
      </c>
      <c r="CC2309" s="36"/>
      <c r="CD2309" s="40"/>
      <c r="CE2309" s="46"/>
      <c r="CF2309" s="40"/>
      <c r="CG2309" s="40"/>
      <c r="CH2309" s="40"/>
      <c r="CI2309" s="36"/>
      <c r="CJ2309" s="47"/>
      <c r="CK2309" s="40"/>
      <c r="CL2309" s="40"/>
      <c r="CM2309" s="40"/>
      <c r="CN2309" s="40"/>
    </row>
    <row r="2310" spans="1:92" ht="42.75" hidden="1">
      <c r="A2310" s="49" t="str">
        <f t="shared" si="441"/>
        <v>SIN GESTIÓN</v>
      </c>
      <c r="B2310" s="58"/>
      <c r="C2310" s="37"/>
      <c r="D2310" s="37"/>
      <c r="E2310" s="49" t="str">
        <f t="shared" si="442"/>
        <v>PENDIENTE NOTIFICACIÓN</v>
      </c>
      <c r="F2310" s="141" t="str">
        <f t="shared" si="443"/>
        <v>PENDIENTE NOTIFICACIÓN</v>
      </c>
      <c r="G2310" s="49" t="str">
        <f t="shared" si="444"/>
        <v/>
      </c>
      <c r="H2310" s="51" t="str">
        <f ca="1">IF(
L2310="",
"",
IF(
NETWORKDAYS(L2310,IF(M2310&lt;&gt;"",M2310,TODAY()),FESTIVOS_CO!A:A)&gt;2,
"VENCIDO",
IF(
NETWORKDAYS(L2310,IF(M2310&lt;&gt;"",M2310,TODAY()),FESTIVOS_CO!A:A)=2,
"ALERTA",
"A TIEMPO"
)))</f>
        <v/>
      </c>
      <c r="I2310" s="40"/>
      <c r="J2310" s="36"/>
      <c r="K2310" s="37"/>
      <c r="L2310" s="50"/>
      <c r="M2310" s="37"/>
      <c r="N2310" s="52"/>
      <c r="O2310" s="52"/>
      <c r="P2310" s="36"/>
      <c r="Q2310" s="36"/>
      <c r="R2310" s="40"/>
      <c r="S2310" s="36"/>
      <c r="T2310" s="40"/>
      <c r="U2310" s="40"/>
      <c r="V2310" s="81"/>
      <c r="W2310" s="40"/>
      <c r="X2310" s="40"/>
      <c r="Y2310" s="40"/>
      <c r="Z2310" s="38" t="str">
        <f>IFERROR(VLOOKUP(Y2310,DIRECTORIO!A:B,2,FALSE),"")</f>
        <v/>
      </c>
      <c r="AA2310" s="40"/>
      <c r="AB2310" s="40"/>
      <c r="AC2310" s="40"/>
      <c r="AD2310" s="40"/>
      <c r="AE2310" s="40"/>
      <c r="AF2310" s="40"/>
      <c r="AG2310" s="41" t="s">
        <v>109</v>
      </c>
      <c r="AH2310" s="42"/>
      <c r="AI2310" s="54" t="str">
        <f t="shared" ca="1" si="445"/>
        <v>PENDIENTE NOTIFICACIÓN ELECTRÓNICA</v>
      </c>
      <c r="AJ2310" s="37"/>
      <c r="AK2310" s="37"/>
      <c r="AL2310" s="37"/>
      <c r="AM2310" s="53" t="str">
        <f>IF(AK2310="","",WORKDAY(AK2310,5,FESTIVOS_CO!A:A))</f>
        <v/>
      </c>
      <c r="AN2310" s="37"/>
      <c r="AO2310" s="37"/>
      <c r="AP2310" s="54" t="str">
        <f t="shared" ca="1" si="438"/>
        <v>NO APLICA</v>
      </c>
      <c r="AQ2310" s="36"/>
      <c r="AR2310" s="43"/>
      <c r="AS2310" s="37"/>
      <c r="AT2310" s="36"/>
      <c r="AU2310" s="37"/>
      <c r="AV2310" s="36"/>
      <c r="AW2310" s="36"/>
      <c r="AX2310" s="37"/>
      <c r="AY2310" s="140" t="str">
        <f>IF(AU2310="","",WORKDAY(AU2310,5,FESTIVOS_CO!A:A))</f>
        <v/>
      </c>
      <c r="AZ2310" s="54" t="str">
        <f t="shared" ca="1" si="435"/>
        <v>NO APLICA</v>
      </c>
      <c r="BA2310" s="55" t="str">
        <f>IF(AX2310="","",WORKDAY(AX2310,5,FESTIVOS_CO!A:A))</f>
        <v/>
      </c>
      <c r="BB2310" s="39"/>
      <c r="BC2310" s="40"/>
      <c r="BD2310" s="40"/>
      <c r="BE2310" s="56" t="str">
        <f t="shared" ca="1" si="436"/>
        <v>NO APLICA</v>
      </c>
      <c r="BF2310" s="37"/>
      <c r="BG2310" s="45"/>
      <c r="BH2310" s="37"/>
      <c r="BI2310" s="36"/>
      <c r="BJ2310" s="37"/>
      <c r="BK2310" s="36"/>
      <c r="BL2310" s="36"/>
      <c r="BM2310" s="53" t="str">
        <f>IF(BJ2310="","",WORKDAY(BJ2310,5,FESTIVOS_CO!A:A))</f>
        <v/>
      </c>
      <c r="BN2310" s="57" t="str">
        <f t="shared" ca="1" si="446"/>
        <v>PENDIENTE HACER AVISO</v>
      </c>
      <c r="BO2310" s="54" t="str">
        <f t="shared" ca="1" si="439"/>
        <v>EN TRÁMITE NOTIF. POR AVISO</v>
      </c>
      <c r="BP2310" s="37"/>
      <c r="BQ2310" s="53" t="str">
        <f>IF(BP2310="","",WORKDAY(BP2310,5,FESTIVOS_CO!A:A))</f>
        <v/>
      </c>
      <c r="BR2310" s="37"/>
      <c r="BS2310" s="36"/>
      <c r="BT2310" s="38"/>
      <c r="BU2310" s="58" t="e">
        <f>VLOOKUP(BT2310,Hoja2!$C:$D,2,0)</f>
        <v>#N/A</v>
      </c>
      <c r="BV2310" s="80" t="str">
        <f>IF(
AND(AO2310="",BD2310="",BQ2310=""),
"EN PROCESO NOTIFICACION / COMUNICACION",
IF(
BT2310="",
"NO APLICA",
IF(
BU2310=60,
IF(AO2310&lt;&gt;"",AO2310,IF(BD2310&lt;&gt;"",BD2310,BQ2310))+60,
WORKDAY(
IF(AO2310&lt;&gt;"",AO2310,IF(BD2310&lt;&gt;"",BD2310,BQ2310)),
BU2310,
FESTIVOS_CO!A:A
)
)
))</f>
        <v>EN PROCESO NOTIFICACION / COMUNICACION</v>
      </c>
      <c r="BW2310" s="44"/>
      <c r="BX2310" s="53"/>
      <c r="BY2310" s="45"/>
      <c r="BZ2310" s="37"/>
      <c r="CA2310" s="54" t="str">
        <f t="shared" si="440"/>
        <v>PENDIENTE EJECUTORIA</v>
      </c>
      <c r="CB2310" s="59" t="str">
        <f t="shared" si="437"/>
        <v/>
      </c>
      <c r="CC2310" s="36"/>
      <c r="CD2310" s="40"/>
      <c r="CE2310" s="46"/>
      <c r="CF2310" s="40"/>
      <c r="CG2310" s="40"/>
      <c r="CH2310" s="40"/>
      <c r="CI2310" s="36"/>
      <c r="CJ2310" s="47"/>
      <c r="CK2310" s="40"/>
      <c r="CL2310" s="40"/>
      <c r="CM2310" s="40"/>
      <c r="CN2310" s="40"/>
    </row>
    <row r="2311" spans="1:92" ht="42.75" hidden="1">
      <c r="A2311" s="49" t="str">
        <f t="shared" si="441"/>
        <v>SIN GESTIÓN</v>
      </c>
      <c r="B2311" s="58"/>
      <c r="C2311" s="37"/>
      <c r="D2311" s="37"/>
      <c r="E2311" s="49" t="str">
        <f t="shared" si="442"/>
        <v>PENDIENTE NOTIFICACIÓN</v>
      </c>
      <c r="F2311" s="141" t="str">
        <f t="shared" si="443"/>
        <v>PENDIENTE NOTIFICACIÓN</v>
      </c>
      <c r="G2311" s="49" t="str">
        <f t="shared" si="444"/>
        <v/>
      </c>
      <c r="H2311" s="51" t="str">
        <f ca="1">IF(
L2311="",
"",
IF(
NETWORKDAYS(L2311,IF(M2311&lt;&gt;"",M2311,TODAY()),FESTIVOS_CO!A:A)&gt;2,
"VENCIDO",
IF(
NETWORKDAYS(L2311,IF(M2311&lt;&gt;"",M2311,TODAY()),FESTIVOS_CO!A:A)=2,
"ALERTA",
"A TIEMPO"
)))</f>
        <v/>
      </c>
      <c r="I2311" s="40"/>
      <c r="J2311" s="36"/>
      <c r="K2311" s="37"/>
      <c r="L2311" s="50"/>
      <c r="M2311" s="37"/>
      <c r="N2311" s="52"/>
      <c r="O2311" s="52"/>
      <c r="P2311" s="36"/>
      <c r="Q2311" s="36"/>
      <c r="R2311" s="40"/>
      <c r="S2311" s="36"/>
      <c r="T2311" s="40"/>
      <c r="U2311" s="40"/>
      <c r="V2311" s="81"/>
      <c r="W2311" s="40"/>
      <c r="X2311" s="40"/>
      <c r="Y2311" s="40"/>
      <c r="Z2311" s="38" t="str">
        <f>IFERROR(VLOOKUP(Y2311,DIRECTORIO!A:B,2,FALSE),"")</f>
        <v/>
      </c>
      <c r="AA2311" s="40"/>
      <c r="AB2311" s="40"/>
      <c r="AC2311" s="40"/>
      <c r="AD2311" s="40"/>
      <c r="AE2311" s="40"/>
      <c r="AF2311" s="40"/>
      <c r="AG2311" s="41" t="s">
        <v>109</v>
      </c>
      <c r="AH2311" s="42"/>
      <c r="AI2311" s="54" t="str">
        <f t="shared" ca="1" si="445"/>
        <v>PENDIENTE NOTIFICACIÓN ELECTRÓNICA</v>
      </c>
      <c r="AJ2311" s="37"/>
      <c r="AK2311" s="37"/>
      <c r="AL2311" s="37"/>
      <c r="AM2311" s="53" t="str">
        <f>IF(AK2311="","",WORKDAY(AK2311,5,FESTIVOS_CO!A:A))</f>
        <v/>
      </c>
      <c r="AN2311" s="37"/>
      <c r="AO2311" s="37"/>
      <c r="AP2311" s="54" t="str">
        <f t="shared" ca="1" si="438"/>
        <v>NO APLICA</v>
      </c>
      <c r="AQ2311" s="36"/>
      <c r="AR2311" s="43"/>
      <c r="AS2311" s="37"/>
      <c r="AT2311" s="36"/>
      <c r="AU2311" s="37"/>
      <c r="AV2311" s="36"/>
      <c r="AW2311" s="36"/>
      <c r="AX2311" s="37"/>
      <c r="AY2311" s="140" t="str">
        <f>IF(AU2311="","",WORKDAY(AU2311,5,FESTIVOS_CO!A:A))</f>
        <v/>
      </c>
      <c r="AZ2311" s="54" t="str">
        <f t="shared" ca="1" si="435"/>
        <v>NO APLICA</v>
      </c>
      <c r="BA2311" s="55" t="str">
        <f>IF(AX2311="","",WORKDAY(AX2311,5,FESTIVOS_CO!A:A))</f>
        <v/>
      </c>
      <c r="BB2311" s="39"/>
      <c r="BC2311" s="40"/>
      <c r="BD2311" s="40"/>
      <c r="BE2311" s="56" t="str">
        <f t="shared" ca="1" si="436"/>
        <v>NO APLICA</v>
      </c>
      <c r="BF2311" s="37"/>
      <c r="BG2311" s="45"/>
      <c r="BH2311" s="37"/>
      <c r="BI2311" s="36"/>
      <c r="BJ2311" s="37"/>
      <c r="BK2311" s="36"/>
      <c r="BL2311" s="36"/>
      <c r="BM2311" s="53" t="str">
        <f>IF(BJ2311="","",WORKDAY(BJ2311,5,FESTIVOS_CO!A:A))</f>
        <v/>
      </c>
      <c r="BN2311" s="57" t="str">
        <f t="shared" ca="1" si="446"/>
        <v>PENDIENTE HACER AVISO</v>
      </c>
      <c r="BO2311" s="54" t="str">
        <f t="shared" ca="1" si="439"/>
        <v>EN TRÁMITE NOTIF. POR AVISO</v>
      </c>
      <c r="BP2311" s="37"/>
      <c r="BQ2311" s="53" t="str">
        <f>IF(BP2311="","",WORKDAY(BP2311,5,FESTIVOS_CO!A:A))</f>
        <v/>
      </c>
      <c r="BR2311" s="37"/>
      <c r="BS2311" s="36"/>
      <c r="BT2311" s="38"/>
      <c r="BU2311" s="58" t="e">
        <f>VLOOKUP(BT2311,Hoja2!$C:$D,2,0)</f>
        <v>#N/A</v>
      </c>
      <c r="BV2311" s="80" t="str">
        <f>IF(
AND(AO2311="",BD2311="",BQ2311=""),
"EN PROCESO NOTIFICACION / COMUNICACION",
IF(
BT2311="",
"NO APLICA",
IF(
BU2311=60,
IF(AO2311&lt;&gt;"",AO2311,IF(BD2311&lt;&gt;"",BD2311,BQ2311))+60,
WORKDAY(
IF(AO2311&lt;&gt;"",AO2311,IF(BD2311&lt;&gt;"",BD2311,BQ2311)),
BU2311,
FESTIVOS_CO!A:A
)
)
))</f>
        <v>EN PROCESO NOTIFICACION / COMUNICACION</v>
      </c>
      <c r="BW2311" s="44"/>
      <c r="BX2311" s="53"/>
      <c r="BY2311" s="45"/>
      <c r="BZ2311" s="37"/>
      <c r="CA2311" s="54" t="str">
        <f t="shared" si="440"/>
        <v>PENDIENTE EJECUTORIA</v>
      </c>
      <c r="CB2311" s="59" t="str">
        <f t="shared" si="437"/>
        <v/>
      </c>
      <c r="CC2311" s="36"/>
      <c r="CD2311" s="40"/>
      <c r="CE2311" s="46"/>
      <c r="CF2311" s="40"/>
      <c r="CG2311" s="40"/>
      <c r="CH2311" s="40"/>
      <c r="CI2311" s="36"/>
      <c r="CJ2311" s="47"/>
      <c r="CK2311" s="40"/>
      <c r="CL2311" s="40"/>
      <c r="CM2311" s="40"/>
      <c r="CN2311" s="40"/>
    </row>
    <row r="2312" spans="1:92" ht="42.75" hidden="1">
      <c r="A2312" s="49" t="str">
        <f t="shared" si="441"/>
        <v>SIN GESTIÓN</v>
      </c>
      <c r="B2312" s="58"/>
      <c r="C2312" s="37"/>
      <c r="D2312" s="37"/>
      <c r="E2312" s="49" t="str">
        <f t="shared" si="442"/>
        <v>PENDIENTE NOTIFICACIÓN</v>
      </c>
      <c r="F2312" s="141" t="str">
        <f t="shared" si="443"/>
        <v>PENDIENTE NOTIFICACIÓN</v>
      </c>
      <c r="G2312" s="49" t="str">
        <f t="shared" si="444"/>
        <v/>
      </c>
      <c r="H2312" s="51" t="str">
        <f ca="1">IF(
L2312="",
"",
IF(
NETWORKDAYS(L2312,IF(M2312&lt;&gt;"",M2312,TODAY()),FESTIVOS_CO!A:A)&gt;2,
"VENCIDO",
IF(
NETWORKDAYS(L2312,IF(M2312&lt;&gt;"",M2312,TODAY()),FESTIVOS_CO!A:A)=2,
"ALERTA",
"A TIEMPO"
)))</f>
        <v/>
      </c>
      <c r="I2312" s="40"/>
      <c r="J2312" s="36"/>
      <c r="K2312" s="37"/>
      <c r="L2312" s="50"/>
      <c r="M2312" s="37"/>
      <c r="N2312" s="52"/>
      <c r="O2312" s="52"/>
      <c r="P2312" s="36"/>
      <c r="Q2312" s="36"/>
      <c r="R2312" s="40"/>
      <c r="S2312" s="36"/>
      <c r="T2312" s="40"/>
      <c r="U2312" s="40"/>
      <c r="V2312" s="81"/>
      <c r="W2312" s="40"/>
      <c r="X2312" s="40"/>
      <c r="Y2312" s="40"/>
      <c r="Z2312" s="38" t="str">
        <f>IFERROR(VLOOKUP(Y2312,DIRECTORIO!A:B,2,FALSE),"")</f>
        <v/>
      </c>
      <c r="AA2312" s="40"/>
      <c r="AB2312" s="40"/>
      <c r="AC2312" s="40"/>
      <c r="AD2312" s="40"/>
      <c r="AE2312" s="40"/>
      <c r="AF2312" s="40"/>
      <c r="AG2312" s="41" t="s">
        <v>109</v>
      </c>
      <c r="AH2312" s="42"/>
      <c r="AI2312" s="54" t="str">
        <f t="shared" ca="1" si="445"/>
        <v>PENDIENTE NOTIFICACIÓN ELECTRÓNICA</v>
      </c>
      <c r="AJ2312" s="37"/>
      <c r="AK2312" s="37"/>
      <c r="AL2312" s="37"/>
      <c r="AM2312" s="53" t="str">
        <f>IF(AK2312="","",WORKDAY(AK2312,5,FESTIVOS_CO!A:A))</f>
        <v/>
      </c>
      <c r="AN2312" s="37"/>
      <c r="AO2312" s="37"/>
      <c r="AP2312" s="54" t="str">
        <f t="shared" ca="1" si="438"/>
        <v>NO APLICA</v>
      </c>
      <c r="AQ2312" s="36"/>
      <c r="AR2312" s="43"/>
      <c r="AS2312" s="37"/>
      <c r="AT2312" s="36"/>
      <c r="AU2312" s="37"/>
      <c r="AV2312" s="36"/>
      <c r="AW2312" s="36"/>
      <c r="AX2312" s="37"/>
      <c r="AY2312" s="140" t="str">
        <f>IF(AU2312="","",WORKDAY(AU2312,5,FESTIVOS_CO!A:A))</f>
        <v/>
      </c>
      <c r="AZ2312" s="54" t="str">
        <f t="shared" ca="1" si="435"/>
        <v>NO APLICA</v>
      </c>
      <c r="BA2312" s="55" t="str">
        <f>IF(AX2312="","",WORKDAY(AX2312,5,FESTIVOS_CO!A:A))</f>
        <v/>
      </c>
      <c r="BB2312" s="39"/>
      <c r="BC2312" s="40"/>
      <c r="BD2312" s="40"/>
      <c r="BE2312" s="56" t="str">
        <f t="shared" ca="1" si="436"/>
        <v>NO APLICA</v>
      </c>
      <c r="BF2312" s="37"/>
      <c r="BG2312" s="45"/>
      <c r="BH2312" s="37"/>
      <c r="BI2312" s="36"/>
      <c r="BJ2312" s="37"/>
      <c r="BK2312" s="36"/>
      <c r="BL2312" s="36"/>
      <c r="BM2312" s="53" t="str">
        <f>IF(BJ2312="","",WORKDAY(BJ2312,5,FESTIVOS_CO!A:A))</f>
        <v/>
      </c>
      <c r="BN2312" s="57" t="str">
        <f t="shared" ca="1" si="446"/>
        <v>PENDIENTE HACER AVISO</v>
      </c>
      <c r="BO2312" s="54" t="str">
        <f t="shared" ca="1" si="439"/>
        <v>EN TRÁMITE NOTIF. POR AVISO</v>
      </c>
      <c r="BP2312" s="37"/>
      <c r="BQ2312" s="53" t="str">
        <f>IF(BP2312="","",WORKDAY(BP2312,5,FESTIVOS_CO!A:A))</f>
        <v/>
      </c>
      <c r="BR2312" s="37"/>
      <c r="BS2312" s="36"/>
      <c r="BT2312" s="38"/>
      <c r="BU2312" s="58" t="e">
        <f>VLOOKUP(BT2312,Hoja2!$C:$D,2,0)</f>
        <v>#N/A</v>
      </c>
      <c r="BV2312" s="80" t="str">
        <f>IF(
AND(AO2312="",BD2312="",BQ2312=""),
"EN PROCESO NOTIFICACION / COMUNICACION",
IF(
BT2312="",
"NO APLICA",
IF(
BU2312=60,
IF(AO2312&lt;&gt;"",AO2312,IF(BD2312&lt;&gt;"",BD2312,BQ2312))+60,
WORKDAY(
IF(AO2312&lt;&gt;"",AO2312,IF(BD2312&lt;&gt;"",BD2312,BQ2312)),
BU2312,
FESTIVOS_CO!A:A
)
)
))</f>
        <v>EN PROCESO NOTIFICACION / COMUNICACION</v>
      </c>
      <c r="BW2312" s="44"/>
      <c r="BX2312" s="53"/>
      <c r="BY2312" s="45"/>
      <c r="BZ2312" s="37"/>
      <c r="CA2312" s="54" t="str">
        <f t="shared" si="440"/>
        <v>PENDIENTE EJECUTORIA</v>
      </c>
      <c r="CB2312" s="59" t="str">
        <f t="shared" si="437"/>
        <v/>
      </c>
      <c r="CC2312" s="36"/>
      <c r="CD2312" s="40"/>
      <c r="CE2312" s="46"/>
      <c r="CF2312" s="40"/>
      <c r="CG2312" s="40"/>
      <c r="CH2312" s="40"/>
      <c r="CI2312" s="36"/>
      <c r="CJ2312" s="47"/>
      <c r="CK2312" s="40"/>
      <c r="CL2312" s="40"/>
      <c r="CM2312" s="40"/>
      <c r="CN2312" s="40"/>
    </row>
    <row r="2313" spans="1:92" ht="42.75" hidden="1">
      <c r="A2313" s="49" t="str">
        <f t="shared" si="441"/>
        <v>SIN GESTIÓN</v>
      </c>
      <c r="B2313" s="58"/>
      <c r="C2313" s="37"/>
      <c r="D2313" s="37"/>
      <c r="E2313" s="49" t="str">
        <f t="shared" si="442"/>
        <v>PENDIENTE NOTIFICACIÓN</v>
      </c>
      <c r="F2313" s="141" t="str">
        <f t="shared" si="443"/>
        <v>PENDIENTE NOTIFICACIÓN</v>
      </c>
      <c r="G2313" s="49" t="str">
        <f t="shared" si="444"/>
        <v/>
      </c>
      <c r="H2313" s="51" t="str">
        <f ca="1">IF(
L2313="",
"",
IF(
NETWORKDAYS(L2313,IF(M2313&lt;&gt;"",M2313,TODAY()),FESTIVOS_CO!A:A)&gt;2,
"VENCIDO",
IF(
NETWORKDAYS(L2313,IF(M2313&lt;&gt;"",M2313,TODAY()),FESTIVOS_CO!A:A)=2,
"ALERTA",
"A TIEMPO"
)))</f>
        <v/>
      </c>
      <c r="I2313" s="40"/>
      <c r="J2313" s="36"/>
      <c r="K2313" s="37"/>
      <c r="L2313" s="50"/>
      <c r="M2313" s="37"/>
      <c r="N2313" s="52"/>
      <c r="O2313" s="52"/>
      <c r="P2313" s="36"/>
      <c r="Q2313" s="36"/>
      <c r="R2313" s="40"/>
      <c r="S2313" s="36"/>
      <c r="T2313" s="40"/>
      <c r="U2313" s="40"/>
      <c r="V2313" s="81"/>
      <c r="W2313" s="40"/>
      <c r="X2313" s="40"/>
      <c r="Y2313" s="40"/>
      <c r="Z2313" s="38" t="str">
        <f>IFERROR(VLOOKUP(Y2313,DIRECTORIO!A:B,2,FALSE),"")</f>
        <v/>
      </c>
      <c r="AA2313" s="40"/>
      <c r="AB2313" s="40"/>
      <c r="AC2313" s="40"/>
      <c r="AD2313" s="40"/>
      <c r="AE2313" s="40"/>
      <c r="AF2313" s="40"/>
      <c r="AG2313" s="41" t="s">
        <v>109</v>
      </c>
      <c r="AH2313" s="42"/>
      <c r="AI2313" s="54" t="str">
        <f t="shared" ca="1" si="445"/>
        <v>PENDIENTE NOTIFICACIÓN ELECTRÓNICA</v>
      </c>
      <c r="AJ2313" s="37"/>
      <c r="AK2313" s="37"/>
      <c r="AL2313" s="37"/>
      <c r="AM2313" s="53" t="str">
        <f>IF(AK2313="","",WORKDAY(AK2313,5,FESTIVOS_CO!A:A))</f>
        <v/>
      </c>
      <c r="AN2313" s="37"/>
      <c r="AO2313" s="37"/>
      <c r="AP2313" s="54" t="str">
        <f t="shared" ca="1" si="438"/>
        <v>NO APLICA</v>
      </c>
      <c r="AQ2313" s="36"/>
      <c r="AR2313" s="43"/>
      <c r="AS2313" s="37"/>
      <c r="AT2313" s="36"/>
      <c r="AU2313" s="37"/>
      <c r="AV2313" s="36"/>
      <c r="AW2313" s="36"/>
      <c r="AX2313" s="37"/>
      <c r="AY2313" s="140" t="str">
        <f>IF(AU2313="","",WORKDAY(AU2313,5,FESTIVOS_CO!A:A))</f>
        <v/>
      </c>
      <c r="AZ2313" s="54" t="str">
        <f t="shared" ca="1" si="435"/>
        <v>NO APLICA</v>
      </c>
      <c r="BA2313" s="55" t="str">
        <f>IF(AX2313="","",WORKDAY(AX2313,5,FESTIVOS_CO!A:A))</f>
        <v/>
      </c>
      <c r="BB2313" s="39"/>
      <c r="BC2313" s="40"/>
      <c r="BD2313" s="40"/>
      <c r="BE2313" s="56" t="str">
        <f t="shared" ca="1" si="436"/>
        <v>NO APLICA</v>
      </c>
      <c r="BF2313" s="37"/>
      <c r="BG2313" s="45"/>
      <c r="BH2313" s="37"/>
      <c r="BI2313" s="36"/>
      <c r="BJ2313" s="37"/>
      <c r="BK2313" s="36"/>
      <c r="BL2313" s="36"/>
      <c r="BM2313" s="53" t="str">
        <f>IF(BJ2313="","",WORKDAY(BJ2313,5,FESTIVOS_CO!A:A))</f>
        <v/>
      </c>
      <c r="BN2313" s="57" t="str">
        <f t="shared" ca="1" si="446"/>
        <v>PENDIENTE HACER AVISO</v>
      </c>
      <c r="BO2313" s="54" t="str">
        <f t="shared" ca="1" si="439"/>
        <v>EN TRÁMITE NOTIF. POR AVISO</v>
      </c>
      <c r="BP2313" s="37"/>
      <c r="BQ2313" s="53" t="str">
        <f>IF(BP2313="","",WORKDAY(BP2313,5,FESTIVOS_CO!A:A))</f>
        <v/>
      </c>
      <c r="BR2313" s="37"/>
      <c r="BS2313" s="36"/>
      <c r="BT2313" s="38"/>
      <c r="BU2313" s="58" t="e">
        <f>VLOOKUP(BT2313,Hoja2!$C:$D,2,0)</f>
        <v>#N/A</v>
      </c>
      <c r="BV2313" s="80" t="str">
        <f>IF(
AND(AO2313="",BD2313="",BQ2313=""),
"EN PROCESO NOTIFICACION / COMUNICACION",
IF(
BT2313="",
"NO APLICA",
IF(
BU2313=60,
IF(AO2313&lt;&gt;"",AO2313,IF(BD2313&lt;&gt;"",BD2313,BQ2313))+60,
WORKDAY(
IF(AO2313&lt;&gt;"",AO2313,IF(BD2313&lt;&gt;"",BD2313,BQ2313)),
BU2313,
FESTIVOS_CO!A:A
)
)
))</f>
        <v>EN PROCESO NOTIFICACION / COMUNICACION</v>
      </c>
      <c r="BW2313" s="44"/>
      <c r="BX2313" s="53"/>
      <c r="BY2313" s="45"/>
      <c r="BZ2313" s="37"/>
      <c r="CA2313" s="54" t="str">
        <f t="shared" si="440"/>
        <v>PENDIENTE EJECUTORIA</v>
      </c>
      <c r="CB2313" s="59" t="str">
        <f t="shared" si="437"/>
        <v/>
      </c>
      <c r="CC2313" s="36"/>
      <c r="CD2313" s="40"/>
      <c r="CE2313" s="46"/>
      <c r="CF2313" s="40"/>
      <c r="CG2313" s="40"/>
      <c r="CH2313" s="40"/>
      <c r="CI2313" s="36"/>
      <c r="CJ2313" s="47"/>
      <c r="CK2313" s="40"/>
      <c r="CL2313" s="40"/>
      <c r="CM2313" s="40"/>
      <c r="CN2313" s="40"/>
    </row>
    <row r="2314" spans="1:92" ht="42.75" hidden="1">
      <c r="A2314" s="49" t="str">
        <f t="shared" si="441"/>
        <v>SIN GESTIÓN</v>
      </c>
      <c r="B2314" s="58"/>
      <c r="C2314" s="37"/>
      <c r="D2314" s="37"/>
      <c r="E2314" s="49" t="str">
        <f t="shared" si="442"/>
        <v>PENDIENTE NOTIFICACIÓN</v>
      </c>
      <c r="F2314" s="141" t="str">
        <f t="shared" si="443"/>
        <v>PENDIENTE NOTIFICACIÓN</v>
      </c>
      <c r="G2314" s="49" t="str">
        <f t="shared" si="444"/>
        <v/>
      </c>
      <c r="H2314" s="51" t="str">
        <f ca="1">IF(
L2314="",
"",
IF(
NETWORKDAYS(L2314,IF(M2314&lt;&gt;"",M2314,TODAY()),FESTIVOS_CO!A:A)&gt;2,
"VENCIDO",
IF(
NETWORKDAYS(L2314,IF(M2314&lt;&gt;"",M2314,TODAY()),FESTIVOS_CO!A:A)=2,
"ALERTA",
"A TIEMPO"
)))</f>
        <v/>
      </c>
      <c r="I2314" s="40"/>
      <c r="J2314" s="36"/>
      <c r="K2314" s="37"/>
      <c r="L2314" s="50"/>
      <c r="M2314" s="37"/>
      <c r="N2314" s="52"/>
      <c r="O2314" s="52"/>
      <c r="P2314" s="36"/>
      <c r="Q2314" s="36"/>
      <c r="R2314" s="40"/>
      <c r="S2314" s="36"/>
      <c r="T2314" s="40"/>
      <c r="U2314" s="40"/>
      <c r="V2314" s="81"/>
      <c r="W2314" s="40"/>
      <c r="X2314" s="40"/>
      <c r="Y2314" s="40"/>
      <c r="Z2314" s="38" t="str">
        <f>IFERROR(VLOOKUP(Y2314,DIRECTORIO!A:B,2,FALSE),"")</f>
        <v/>
      </c>
      <c r="AA2314" s="40"/>
      <c r="AB2314" s="40"/>
      <c r="AC2314" s="40"/>
      <c r="AD2314" s="40"/>
      <c r="AE2314" s="40"/>
      <c r="AF2314" s="40"/>
      <c r="AG2314" s="41" t="s">
        <v>109</v>
      </c>
      <c r="AH2314" s="42"/>
      <c r="AI2314" s="54" t="str">
        <f t="shared" ca="1" si="445"/>
        <v>PENDIENTE NOTIFICACIÓN ELECTRÓNICA</v>
      </c>
      <c r="AJ2314" s="37"/>
      <c r="AK2314" s="37"/>
      <c r="AL2314" s="37"/>
      <c r="AM2314" s="53" t="str">
        <f>IF(AK2314="","",WORKDAY(AK2314,5,FESTIVOS_CO!A:A))</f>
        <v/>
      </c>
      <c r="AN2314" s="37"/>
      <c r="AO2314" s="37"/>
      <c r="AP2314" s="54" t="str">
        <f t="shared" ca="1" si="438"/>
        <v>NO APLICA</v>
      </c>
      <c r="AQ2314" s="36"/>
      <c r="AR2314" s="43"/>
      <c r="AS2314" s="37"/>
      <c r="AT2314" s="36"/>
      <c r="AU2314" s="37"/>
      <c r="AV2314" s="36"/>
      <c r="AW2314" s="36"/>
      <c r="AX2314" s="37"/>
      <c r="AY2314" s="140" t="str">
        <f>IF(AU2314="","",WORKDAY(AU2314,5,FESTIVOS_CO!A:A))</f>
        <v/>
      </c>
      <c r="AZ2314" s="54" t="str">
        <f t="shared" ref="AZ2314:AZ2377" ca="1" si="447">IF(
AND(BB2314="SI",BC2314&lt;&gt;"",BD2314&lt;&gt;""),
"NOTIFICACIÓN PERSONAL COMPLETA",
IF(
AND(AO2314="",AX2314="",BQ2314="",BC2314&lt;&gt;"",BD2314&lt;&gt;""),
"NOTIFICADO POR CONDUCTA CONCLUYENTE",
IF(AP2314="NO PROCEDE CITACION",
"NO PROCEDE",
IF(AP2314="NO APLICA",
"NO APLICA",
IF(AW2314="NO",
"HACER AVISO",
IF(AQ2314="",
"PENDIENTE GESTIONAR CITACIÓN",
IF(AS2314="",
"PENDIENTE FIRMA",
IF(AR2314="",
"PENDIENTE REVISIÓN",
IF(AT2314="",
"PENDIENTE RADICAR",
"CITACIÓN COMPLETA EN ESPERA PRESENTACION PERSONAL"
)))))))))</f>
        <v>NO APLICA</v>
      </c>
      <c r="BA2314" s="55" t="str">
        <f>IF(AX2314="","",WORKDAY(AX2314,5,FESTIVOS_CO!A:A))</f>
        <v/>
      </c>
      <c r="BB2314" s="39"/>
      <c r="BC2314" s="40"/>
      <c r="BD2314" s="40"/>
      <c r="BE2314" s="56" t="str">
        <f t="shared" ca="1" si="436"/>
        <v>NO APLICA</v>
      </c>
      <c r="BF2314" s="37"/>
      <c r="BG2314" s="45"/>
      <c r="BH2314" s="37"/>
      <c r="BI2314" s="36"/>
      <c r="BJ2314" s="37"/>
      <c r="BK2314" s="36"/>
      <c r="BL2314" s="36"/>
      <c r="BM2314" s="53" t="str">
        <f>IF(BJ2314="","",WORKDAY(BJ2314,5,FESTIVOS_CO!A:A))</f>
        <v/>
      </c>
      <c r="BN2314" s="57" t="str">
        <f t="shared" ca="1" si="446"/>
        <v>PENDIENTE HACER AVISO</v>
      </c>
      <c r="BO2314" s="54" t="str">
        <f t="shared" ca="1" si="439"/>
        <v>EN TRÁMITE NOTIF. POR AVISO</v>
      </c>
      <c r="BP2314" s="37"/>
      <c r="BQ2314" s="53" t="str">
        <f>IF(BP2314="","",WORKDAY(BP2314,5,FESTIVOS_CO!A:A))</f>
        <v/>
      </c>
      <c r="BR2314" s="37"/>
      <c r="BS2314" s="36"/>
      <c r="BT2314" s="38"/>
      <c r="BU2314" s="58" t="e">
        <f>VLOOKUP(BT2314,Hoja2!$C:$D,2,0)</f>
        <v>#N/A</v>
      </c>
      <c r="BV2314" s="80" t="str">
        <f>IF(
AND(AO2314="",BD2314="",BQ2314=""),
"EN PROCESO NOTIFICACION / COMUNICACION",
IF(
BT2314="",
"NO APLICA",
IF(
BU2314=60,
IF(AO2314&lt;&gt;"",AO2314,IF(BD2314&lt;&gt;"",BD2314,BQ2314))+60,
WORKDAY(
IF(AO2314&lt;&gt;"",AO2314,IF(BD2314&lt;&gt;"",BD2314,BQ2314)),
BU2314,
FESTIVOS_CO!A:A
)
)
))</f>
        <v>EN PROCESO NOTIFICACION / COMUNICACION</v>
      </c>
      <c r="BW2314" s="44"/>
      <c r="BX2314" s="53"/>
      <c r="BY2314" s="45"/>
      <c r="BZ2314" s="37"/>
      <c r="CA2314" s="54" t="str">
        <f t="shared" si="440"/>
        <v>PENDIENTE EJECUTORIA</v>
      </c>
      <c r="CB2314" s="59" t="str">
        <f t="shared" si="437"/>
        <v/>
      </c>
      <c r="CC2314" s="36"/>
      <c r="CD2314" s="40"/>
      <c r="CE2314" s="46"/>
      <c r="CF2314" s="40"/>
      <c r="CG2314" s="40"/>
      <c r="CH2314" s="40"/>
      <c r="CI2314" s="36"/>
      <c r="CJ2314" s="47"/>
      <c r="CK2314" s="40"/>
      <c r="CL2314" s="40"/>
      <c r="CM2314" s="40"/>
      <c r="CN2314" s="40"/>
    </row>
    <row r="2315" spans="1:92" ht="42.75" hidden="1">
      <c r="A2315" s="49" t="str">
        <f t="shared" si="441"/>
        <v>SIN GESTIÓN</v>
      </c>
      <c r="B2315" s="58"/>
      <c r="C2315" s="37"/>
      <c r="D2315" s="37"/>
      <c r="E2315" s="49" t="str">
        <f t="shared" si="442"/>
        <v>PENDIENTE NOTIFICACIÓN</v>
      </c>
      <c r="F2315" s="141" t="str">
        <f t="shared" si="443"/>
        <v>PENDIENTE NOTIFICACIÓN</v>
      </c>
      <c r="G2315" s="49" t="str">
        <f t="shared" si="444"/>
        <v/>
      </c>
      <c r="H2315" s="51" t="str">
        <f ca="1">IF(
L2315="",
"",
IF(
NETWORKDAYS(L2315,IF(M2315&lt;&gt;"",M2315,TODAY()),FESTIVOS_CO!A:A)&gt;2,
"VENCIDO",
IF(
NETWORKDAYS(L2315,IF(M2315&lt;&gt;"",M2315,TODAY()),FESTIVOS_CO!A:A)=2,
"ALERTA",
"A TIEMPO"
)))</f>
        <v/>
      </c>
      <c r="I2315" s="40"/>
      <c r="J2315" s="36"/>
      <c r="K2315" s="37"/>
      <c r="L2315" s="50"/>
      <c r="M2315" s="37"/>
      <c r="N2315" s="52"/>
      <c r="O2315" s="52"/>
      <c r="P2315" s="36"/>
      <c r="Q2315" s="36"/>
      <c r="R2315" s="40"/>
      <c r="S2315" s="36"/>
      <c r="T2315" s="40"/>
      <c r="U2315" s="40"/>
      <c r="V2315" s="81"/>
      <c r="W2315" s="40"/>
      <c r="X2315" s="40"/>
      <c r="Y2315" s="40"/>
      <c r="Z2315" s="38" t="str">
        <f>IFERROR(VLOOKUP(Y2315,DIRECTORIO!A:B,2,FALSE),"")</f>
        <v/>
      </c>
      <c r="AA2315" s="40"/>
      <c r="AB2315" s="40"/>
      <c r="AC2315" s="40"/>
      <c r="AD2315" s="40"/>
      <c r="AE2315" s="40"/>
      <c r="AF2315" s="40"/>
      <c r="AG2315" s="41" t="s">
        <v>109</v>
      </c>
      <c r="AH2315" s="42"/>
      <c r="AI2315" s="54" t="str">
        <f t="shared" ca="1" si="445"/>
        <v>PENDIENTE NOTIFICACIÓN ELECTRÓNICA</v>
      </c>
      <c r="AJ2315" s="37"/>
      <c r="AK2315" s="37"/>
      <c r="AL2315" s="37"/>
      <c r="AM2315" s="53" t="str">
        <f>IF(AK2315="","",WORKDAY(AK2315,5,FESTIVOS_CO!A:A))</f>
        <v/>
      </c>
      <c r="AN2315" s="37"/>
      <c r="AO2315" s="37"/>
      <c r="AP2315" s="54" t="str">
        <f t="shared" ca="1" si="438"/>
        <v>NO APLICA</v>
      </c>
      <c r="AQ2315" s="36"/>
      <c r="AR2315" s="43"/>
      <c r="AS2315" s="37"/>
      <c r="AT2315" s="36"/>
      <c r="AU2315" s="37"/>
      <c r="AV2315" s="36"/>
      <c r="AW2315" s="36"/>
      <c r="AX2315" s="37"/>
      <c r="AY2315" s="140" t="str">
        <f>IF(AU2315="","",WORKDAY(AU2315,5,FESTIVOS_CO!A:A))</f>
        <v/>
      </c>
      <c r="AZ2315" s="54" t="str">
        <f t="shared" ca="1" si="447"/>
        <v>NO APLICA</v>
      </c>
      <c r="BA2315" s="55" t="str">
        <f>IF(AX2315="","",WORKDAY(AX2315,5,FESTIVOS_CO!A:A))</f>
        <v/>
      </c>
      <c r="BB2315" s="39"/>
      <c r="BC2315" s="40"/>
      <c r="BD2315" s="40"/>
      <c r="BE2315" s="56" t="str">
        <f t="shared" ca="1" si="436"/>
        <v>NO APLICA</v>
      </c>
      <c r="BF2315" s="37"/>
      <c r="BG2315" s="45"/>
      <c r="BH2315" s="37"/>
      <c r="BI2315" s="36"/>
      <c r="BJ2315" s="37"/>
      <c r="BK2315" s="36"/>
      <c r="BL2315" s="36"/>
      <c r="BM2315" s="53" t="str">
        <f>IF(BJ2315="","",WORKDAY(BJ2315,5,FESTIVOS_CO!A:A))</f>
        <v/>
      </c>
      <c r="BN2315" s="57" t="str">
        <f t="shared" ca="1" si="446"/>
        <v>PENDIENTE HACER AVISO</v>
      </c>
      <c r="BO2315" s="54" t="str">
        <f t="shared" ca="1" si="439"/>
        <v>EN TRÁMITE NOTIF. POR AVISO</v>
      </c>
      <c r="BP2315" s="37"/>
      <c r="BQ2315" s="53" t="str">
        <f>IF(BP2315="","",WORKDAY(BP2315,5,FESTIVOS_CO!A:A))</f>
        <v/>
      </c>
      <c r="BR2315" s="37"/>
      <c r="BS2315" s="36"/>
      <c r="BT2315" s="38"/>
      <c r="BU2315" s="58" t="e">
        <f>VLOOKUP(BT2315,Hoja2!$C:$D,2,0)</f>
        <v>#N/A</v>
      </c>
      <c r="BV2315" s="80" t="str">
        <f>IF(
AND(AO2315="",BD2315="",BQ2315=""),
"EN PROCESO NOTIFICACION / COMUNICACION",
IF(
BT2315="",
"NO APLICA",
IF(
BU2315=60,
IF(AO2315&lt;&gt;"",AO2315,IF(BD2315&lt;&gt;"",BD2315,BQ2315))+60,
WORKDAY(
IF(AO2315&lt;&gt;"",AO2315,IF(BD2315&lt;&gt;"",BD2315,BQ2315)),
BU2315,
FESTIVOS_CO!A:A
)
)
))</f>
        <v>EN PROCESO NOTIFICACION / COMUNICACION</v>
      </c>
      <c r="BW2315" s="44"/>
      <c r="BX2315" s="53"/>
      <c r="BY2315" s="45"/>
      <c r="BZ2315" s="37"/>
      <c r="CA2315" s="54" t="str">
        <f t="shared" si="440"/>
        <v>PENDIENTE EJECUTORIA</v>
      </c>
      <c r="CB2315" s="59" t="str">
        <f t="shared" si="437"/>
        <v/>
      </c>
      <c r="CC2315" s="36"/>
      <c r="CD2315" s="40"/>
      <c r="CE2315" s="46"/>
      <c r="CF2315" s="40"/>
      <c r="CG2315" s="40"/>
      <c r="CH2315" s="40"/>
      <c r="CI2315" s="36"/>
      <c r="CJ2315" s="47"/>
      <c r="CK2315" s="40"/>
      <c r="CL2315" s="40"/>
      <c r="CM2315" s="40"/>
      <c r="CN2315" s="40"/>
    </row>
    <row r="2316" spans="1:92" ht="42.75" hidden="1">
      <c r="A2316" s="49" t="str">
        <f t="shared" si="441"/>
        <v>SIN GESTIÓN</v>
      </c>
      <c r="B2316" s="58"/>
      <c r="C2316" s="37"/>
      <c r="D2316" s="37"/>
      <c r="E2316" s="49" t="str">
        <f t="shared" si="442"/>
        <v>PENDIENTE NOTIFICACIÓN</v>
      </c>
      <c r="F2316" s="141" t="str">
        <f t="shared" si="443"/>
        <v>PENDIENTE NOTIFICACIÓN</v>
      </c>
      <c r="G2316" s="49" t="str">
        <f t="shared" si="444"/>
        <v/>
      </c>
      <c r="H2316" s="51" t="str">
        <f ca="1">IF(
L2316="",
"",
IF(
NETWORKDAYS(L2316,IF(M2316&lt;&gt;"",M2316,TODAY()),FESTIVOS_CO!A:A)&gt;2,
"VENCIDO",
IF(
NETWORKDAYS(L2316,IF(M2316&lt;&gt;"",M2316,TODAY()),FESTIVOS_CO!A:A)=2,
"ALERTA",
"A TIEMPO"
)))</f>
        <v/>
      </c>
      <c r="I2316" s="40"/>
      <c r="J2316" s="36"/>
      <c r="K2316" s="37"/>
      <c r="L2316" s="50"/>
      <c r="M2316" s="37"/>
      <c r="N2316" s="52"/>
      <c r="O2316" s="52"/>
      <c r="P2316" s="36"/>
      <c r="Q2316" s="36"/>
      <c r="R2316" s="40"/>
      <c r="S2316" s="36"/>
      <c r="T2316" s="40"/>
      <c r="U2316" s="40"/>
      <c r="V2316" s="81"/>
      <c r="W2316" s="40"/>
      <c r="X2316" s="40"/>
      <c r="Y2316" s="40"/>
      <c r="Z2316" s="38" t="str">
        <f>IFERROR(VLOOKUP(Y2316,DIRECTORIO!A:B,2,FALSE),"")</f>
        <v/>
      </c>
      <c r="AA2316" s="40"/>
      <c r="AB2316" s="40"/>
      <c r="AC2316" s="40"/>
      <c r="AD2316" s="40"/>
      <c r="AE2316" s="40"/>
      <c r="AF2316" s="40"/>
      <c r="AG2316" s="41" t="s">
        <v>109</v>
      </c>
      <c r="AH2316" s="42"/>
      <c r="AI2316" s="54" t="str">
        <f t="shared" ca="1" si="445"/>
        <v>PENDIENTE NOTIFICACIÓN ELECTRÓNICA</v>
      </c>
      <c r="AJ2316" s="37"/>
      <c r="AK2316" s="37"/>
      <c r="AL2316" s="37"/>
      <c r="AM2316" s="53" t="str">
        <f>IF(AK2316="","",WORKDAY(AK2316,5,FESTIVOS_CO!A:A))</f>
        <v/>
      </c>
      <c r="AN2316" s="37"/>
      <c r="AO2316" s="37"/>
      <c r="AP2316" s="54" t="str">
        <f t="shared" ca="1" si="438"/>
        <v>NO APLICA</v>
      </c>
      <c r="AQ2316" s="36"/>
      <c r="AR2316" s="43"/>
      <c r="AS2316" s="37"/>
      <c r="AT2316" s="36"/>
      <c r="AU2316" s="37"/>
      <c r="AV2316" s="36"/>
      <c r="AW2316" s="36"/>
      <c r="AX2316" s="37"/>
      <c r="AY2316" s="140" t="str">
        <f>IF(AU2316="","",WORKDAY(AU2316,5,FESTIVOS_CO!A:A))</f>
        <v/>
      </c>
      <c r="AZ2316" s="54" t="str">
        <f t="shared" ca="1" si="447"/>
        <v>NO APLICA</v>
      </c>
      <c r="BA2316" s="55" t="str">
        <f>IF(AX2316="","",WORKDAY(AX2316,5,FESTIVOS_CO!A:A))</f>
        <v/>
      </c>
      <c r="BB2316" s="39"/>
      <c r="BC2316" s="40"/>
      <c r="BD2316" s="40"/>
      <c r="BE2316" s="56" t="str">
        <f t="shared" ca="1" si="436"/>
        <v>NO APLICA</v>
      </c>
      <c r="BF2316" s="37"/>
      <c r="BG2316" s="45"/>
      <c r="BH2316" s="37"/>
      <c r="BI2316" s="36"/>
      <c r="BJ2316" s="37"/>
      <c r="BK2316" s="36"/>
      <c r="BL2316" s="36"/>
      <c r="BM2316" s="53" t="str">
        <f>IF(BJ2316="","",WORKDAY(BJ2316,5,FESTIVOS_CO!A:A))</f>
        <v/>
      </c>
      <c r="BN2316" s="57" t="str">
        <f t="shared" ca="1" si="446"/>
        <v>PENDIENTE HACER AVISO</v>
      </c>
      <c r="BO2316" s="54" t="str">
        <f t="shared" ca="1" si="439"/>
        <v>EN TRÁMITE NOTIF. POR AVISO</v>
      </c>
      <c r="BP2316" s="37"/>
      <c r="BQ2316" s="53" t="str">
        <f>IF(BP2316="","",WORKDAY(BP2316,5,FESTIVOS_CO!A:A))</f>
        <v/>
      </c>
      <c r="BR2316" s="37"/>
      <c r="BS2316" s="36"/>
      <c r="BT2316" s="38"/>
      <c r="BU2316" s="58" t="e">
        <f>VLOOKUP(BT2316,Hoja2!$C:$D,2,0)</f>
        <v>#N/A</v>
      </c>
      <c r="BV2316" s="80" t="str">
        <f>IF(
AND(AO2316="",BD2316="",BQ2316=""),
"EN PROCESO NOTIFICACION / COMUNICACION",
IF(
BT2316="",
"NO APLICA",
IF(
BU2316=60,
IF(AO2316&lt;&gt;"",AO2316,IF(BD2316&lt;&gt;"",BD2316,BQ2316))+60,
WORKDAY(
IF(AO2316&lt;&gt;"",AO2316,IF(BD2316&lt;&gt;"",BD2316,BQ2316)),
BU2316,
FESTIVOS_CO!A:A
)
)
))</f>
        <v>EN PROCESO NOTIFICACION / COMUNICACION</v>
      </c>
      <c r="BW2316" s="44"/>
      <c r="BX2316" s="53"/>
      <c r="BY2316" s="45"/>
      <c r="BZ2316" s="37"/>
      <c r="CA2316" s="54" t="str">
        <f t="shared" si="440"/>
        <v>PENDIENTE EJECUTORIA</v>
      </c>
      <c r="CB2316" s="59" t="str">
        <f t="shared" si="437"/>
        <v/>
      </c>
      <c r="CC2316" s="36"/>
      <c r="CD2316" s="40"/>
      <c r="CE2316" s="46"/>
      <c r="CF2316" s="40"/>
      <c r="CG2316" s="40"/>
      <c r="CH2316" s="40"/>
      <c r="CI2316" s="36"/>
      <c r="CJ2316" s="47"/>
      <c r="CK2316" s="40"/>
      <c r="CL2316" s="40"/>
      <c r="CM2316" s="40"/>
      <c r="CN2316" s="40"/>
    </row>
    <row r="2317" spans="1:92" ht="42.75" hidden="1">
      <c r="A2317" s="49" t="str">
        <f t="shared" si="441"/>
        <v>SIN GESTIÓN</v>
      </c>
      <c r="B2317" s="58"/>
      <c r="C2317" s="37"/>
      <c r="D2317" s="37"/>
      <c r="E2317" s="49" t="str">
        <f t="shared" si="442"/>
        <v>PENDIENTE NOTIFICACIÓN</v>
      </c>
      <c r="F2317" s="141" t="str">
        <f t="shared" si="443"/>
        <v>PENDIENTE NOTIFICACIÓN</v>
      </c>
      <c r="G2317" s="49" t="str">
        <f t="shared" si="444"/>
        <v/>
      </c>
      <c r="H2317" s="51" t="str">
        <f ca="1">IF(
L2317="",
"",
IF(
NETWORKDAYS(L2317,IF(M2317&lt;&gt;"",M2317,TODAY()),FESTIVOS_CO!A:A)&gt;2,
"VENCIDO",
IF(
NETWORKDAYS(L2317,IF(M2317&lt;&gt;"",M2317,TODAY()),FESTIVOS_CO!A:A)=2,
"ALERTA",
"A TIEMPO"
)))</f>
        <v/>
      </c>
      <c r="I2317" s="40"/>
      <c r="J2317" s="36"/>
      <c r="K2317" s="37"/>
      <c r="L2317" s="50"/>
      <c r="M2317" s="37"/>
      <c r="N2317" s="52"/>
      <c r="O2317" s="52"/>
      <c r="P2317" s="36"/>
      <c r="Q2317" s="36"/>
      <c r="R2317" s="40"/>
      <c r="S2317" s="36"/>
      <c r="T2317" s="40"/>
      <c r="U2317" s="40"/>
      <c r="V2317" s="81"/>
      <c r="W2317" s="40"/>
      <c r="X2317" s="40"/>
      <c r="Y2317" s="40"/>
      <c r="Z2317" s="38" t="str">
        <f>IFERROR(VLOOKUP(Y2317,DIRECTORIO!A:B,2,FALSE),"")</f>
        <v/>
      </c>
      <c r="AA2317" s="40"/>
      <c r="AB2317" s="40"/>
      <c r="AC2317" s="40"/>
      <c r="AD2317" s="40"/>
      <c r="AE2317" s="40"/>
      <c r="AF2317" s="40"/>
      <c r="AG2317" s="41" t="s">
        <v>109</v>
      </c>
      <c r="AH2317" s="42"/>
      <c r="AI2317" s="54" t="str">
        <f t="shared" ca="1" si="445"/>
        <v>PENDIENTE NOTIFICACIÓN ELECTRÓNICA</v>
      </c>
      <c r="AJ2317" s="37"/>
      <c r="AK2317" s="37"/>
      <c r="AL2317" s="37"/>
      <c r="AM2317" s="53" t="str">
        <f>IF(AK2317="","",WORKDAY(AK2317,5,FESTIVOS_CO!A:A))</f>
        <v/>
      </c>
      <c r="AN2317" s="37"/>
      <c r="AO2317" s="37"/>
      <c r="AP2317" s="54" t="str">
        <f t="shared" ca="1" si="438"/>
        <v>NO APLICA</v>
      </c>
      <c r="AQ2317" s="36"/>
      <c r="AR2317" s="43"/>
      <c r="AS2317" s="37"/>
      <c r="AT2317" s="36"/>
      <c r="AU2317" s="37"/>
      <c r="AV2317" s="36"/>
      <c r="AW2317" s="36"/>
      <c r="AX2317" s="37"/>
      <c r="AY2317" s="140" t="str">
        <f>IF(AU2317="","",WORKDAY(AU2317,5,FESTIVOS_CO!A:A))</f>
        <v/>
      </c>
      <c r="AZ2317" s="54" t="str">
        <f t="shared" ca="1" si="447"/>
        <v>NO APLICA</v>
      </c>
      <c r="BA2317" s="55" t="str">
        <f>IF(AX2317="","",WORKDAY(AX2317,5,FESTIVOS_CO!A:A))</f>
        <v/>
      </c>
      <c r="BB2317" s="39"/>
      <c r="BC2317" s="40"/>
      <c r="BD2317" s="40"/>
      <c r="BE2317" s="56" t="str">
        <f t="shared" ca="1" si="436"/>
        <v>NO APLICA</v>
      </c>
      <c r="BF2317" s="37"/>
      <c r="BG2317" s="45"/>
      <c r="BH2317" s="37"/>
      <c r="BI2317" s="36"/>
      <c r="BJ2317" s="37"/>
      <c r="BK2317" s="36"/>
      <c r="BL2317" s="36"/>
      <c r="BM2317" s="53" t="str">
        <f>IF(BJ2317="","",WORKDAY(BJ2317,5,FESTIVOS_CO!A:A))</f>
        <v/>
      </c>
      <c r="BN2317" s="57" t="str">
        <f t="shared" ca="1" si="446"/>
        <v>PENDIENTE HACER AVISO</v>
      </c>
      <c r="BO2317" s="54" t="str">
        <f t="shared" ca="1" si="439"/>
        <v>EN TRÁMITE NOTIF. POR AVISO</v>
      </c>
      <c r="BP2317" s="37"/>
      <c r="BQ2317" s="53" t="str">
        <f>IF(BP2317="","",WORKDAY(BP2317,5,FESTIVOS_CO!A:A))</f>
        <v/>
      </c>
      <c r="BR2317" s="37"/>
      <c r="BS2317" s="36"/>
      <c r="BT2317" s="38"/>
      <c r="BU2317" s="58" t="e">
        <f>VLOOKUP(BT2317,Hoja2!$C:$D,2,0)</f>
        <v>#N/A</v>
      </c>
      <c r="BV2317" s="80" t="str">
        <f>IF(
AND(AO2317="",BD2317="",BQ2317=""),
"EN PROCESO NOTIFICACION / COMUNICACION",
IF(
BT2317="",
"NO APLICA",
IF(
BU2317=60,
IF(AO2317&lt;&gt;"",AO2317,IF(BD2317&lt;&gt;"",BD2317,BQ2317))+60,
WORKDAY(
IF(AO2317&lt;&gt;"",AO2317,IF(BD2317&lt;&gt;"",BD2317,BQ2317)),
BU2317,
FESTIVOS_CO!A:A
)
)
))</f>
        <v>EN PROCESO NOTIFICACION / COMUNICACION</v>
      </c>
      <c r="BW2317" s="44"/>
      <c r="BX2317" s="53"/>
      <c r="BY2317" s="45"/>
      <c r="BZ2317" s="37"/>
      <c r="CA2317" s="54" t="str">
        <f t="shared" si="440"/>
        <v>PENDIENTE EJECUTORIA</v>
      </c>
      <c r="CB2317" s="59" t="str">
        <f t="shared" si="437"/>
        <v/>
      </c>
      <c r="CC2317" s="36"/>
      <c r="CD2317" s="40"/>
      <c r="CE2317" s="46"/>
      <c r="CF2317" s="40"/>
      <c r="CG2317" s="40"/>
      <c r="CH2317" s="40"/>
      <c r="CI2317" s="36"/>
      <c r="CJ2317" s="47"/>
      <c r="CK2317" s="40"/>
      <c r="CL2317" s="40"/>
      <c r="CM2317" s="40"/>
      <c r="CN2317" s="40"/>
    </row>
    <row r="2318" spans="1:92" ht="42.75" hidden="1">
      <c r="A2318" s="49" t="str">
        <f t="shared" si="441"/>
        <v>SIN GESTIÓN</v>
      </c>
      <c r="B2318" s="58"/>
      <c r="C2318" s="37"/>
      <c r="D2318" s="37"/>
      <c r="E2318" s="49" t="str">
        <f t="shared" si="442"/>
        <v>PENDIENTE NOTIFICACIÓN</v>
      </c>
      <c r="F2318" s="141" t="str">
        <f t="shared" si="443"/>
        <v>PENDIENTE NOTIFICACIÓN</v>
      </c>
      <c r="G2318" s="49" t="str">
        <f t="shared" si="444"/>
        <v/>
      </c>
      <c r="H2318" s="51" t="str">
        <f ca="1">IF(
L2318="",
"",
IF(
NETWORKDAYS(L2318,IF(M2318&lt;&gt;"",M2318,TODAY()),FESTIVOS_CO!A:A)&gt;2,
"VENCIDO",
IF(
NETWORKDAYS(L2318,IF(M2318&lt;&gt;"",M2318,TODAY()),FESTIVOS_CO!A:A)=2,
"ALERTA",
"A TIEMPO"
)))</f>
        <v/>
      </c>
      <c r="I2318" s="40"/>
      <c r="J2318" s="36"/>
      <c r="K2318" s="37"/>
      <c r="L2318" s="50"/>
      <c r="M2318" s="37"/>
      <c r="N2318" s="52"/>
      <c r="O2318" s="52"/>
      <c r="P2318" s="36"/>
      <c r="Q2318" s="36"/>
      <c r="R2318" s="40"/>
      <c r="S2318" s="36"/>
      <c r="T2318" s="40"/>
      <c r="U2318" s="40"/>
      <c r="V2318" s="81"/>
      <c r="W2318" s="40"/>
      <c r="X2318" s="40"/>
      <c r="Y2318" s="40"/>
      <c r="Z2318" s="38" t="str">
        <f>IFERROR(VLOOKUP(Y2318,DIRECTORIO!A:B,2,FALSE),"")</f>
        <v/>
      </c>
      <c r="AA2318" s="40"/>
      <c r="AB2318" s="40"/>
      <c r="AC2318" s="40"/>
      <c r="AD2318" s="40"/>
      <c r="AE2318" s="40"/>
      <c r="AF2318" s="40"/>
      <c r="AG2318" s="41" t="s">
        <v>109</v>
      </c>
      <c r="AH2318" s="42"/>
      <c r="AI2318" s="54" t="str">
        <f t="shared" ca="1" si="445"/>
        <v>PENDIENTE NOTIFICACIÓN ELECTRÓNICA</v>
      </c>
      <c r="AJ2318" s="37"/>
      <c r="AK2318" s="37"/>
      <c r="AL2318" s="37"/>
      <c r="AM2318" s="53" t="str">
        <f>IF(AK2318="","",WORKDAY(AK2318,5,FESTIVOS_CO!A:A))</f>
        <v/>
      </c>
      <c r="AN2318" s="37"/>
      <c r="AO2318" s="37"/>
      <c r="AP2318" s="54" t="str">
        <f t="shared" ca="1" si="438"/>
        <v>NO APLICA</v>
      </c>
      <c r="AQ2318" s="36"/>
      <c r="AR2318" s="43"/>
      <c r="AS2318" s="37"/>
      <c r="AT2318" s="36"/>
      <c r="AU2318" s="37"/>
      <c r="AV2318" s="36"/>
      <c r="AW2318" s="36"/>
      <c r="AX2318" s="37"/>
      <c r="AY2318" s="140" t="str">
        <f>IF(AU2318="","",WORKDAY(AU2318,5,FESTIVOS_CO!A:A))</f>
        <v/>
      </c>
      <c r="AZ2318" s="54" t="str">
        <f t="shared" ca="1" si="447"/>
        <v>NO APLICA</v>
      </c>
      <c r="BA2318" s="55" t="str">
        <f>IF(AX2318="","",WORKDAY(AX2318,5,FESTIVOS_CO!A:A))</f>
        <v/>
      </c>
      <c r="BB2318" s="39"/>
      <c r="BC2318" s="40"/>
      <c r="BD2318" s="40"/>
      <c r="BE2318" s="56" t="str">
        <f t="shared" ca="1" si="436"/>
        <v>NO APLICA</v>
      </c>
      <c r="BF2318" s="37"/>
      <c r="BG2318" s="45"/>
      <c r="BH2318" s="37"/>
      <c r="BI2318" s="36"/>
      <c r="BJ2318" s="37"/>
      <c r="BK2318" s="36"/>
      <c r="BL2318" s="36"/>
      <c r="BM2318" s="53" t="str">
        <f>IF(BJ2318="","",WORKDAY(BJ2318,5,FESTIVOS_CO!A:A))</f>
        <v/>
      </c>
      <c r="BN2318" s="57" t="str">
        <f t="shared" ca="1" si="446"/>
        <v>PENDIENTE HACER AVISO</v>
      </c>
      <c r="BO2318" s="54" t="str">
        <f t="shared" ca="1" si="439"/>
        <v>EN TRÁMITE NOTIF. POR AVISO</v>
      </c>
      <c r="BP2318" s="37"/>
      <c r="BQ2318" s="53" t="str">
        <f>IF(BP2318="","",WORKDAY(BP2318,5,FESTIVOS_CO!A:A))</f>
        <v/>
      </c>
      <c r="BR2318" s="37"/>
      <c r="BS2318" s="36"/>
      <c r="BT2318" s="38"/>
      <c r="BU2318" s="58" t="e">
        <f>VLOOKUP(BT2318,Hoja2!$C:$D,2,0)</f>
        <v>#N/A</v>
      </c>
      <c r="BV2318" s="80" t="str">
        <f>IF(
AND(AO2318="",BD2318="",BQ2318=""),
"EN PROCESO NOTIFICACION / COMUNICACION",
IF(
BT2318="",
"NO APLICA",
IF(
BU2318=60,
IF(AO2318&lt;&gt;"",AO2318,IF(BD2318&lt;&gt;"",BD2318,BQ2318))+60,
WORKDAY(
IF(AO2318&lt;&gt;"",AO2318,IF(BD2318&lt;&gt;"",BD2318,BQ2318)),
BU2318,
FESTIVOS_CO!A:A
)
)
))</f>
        <v>EN PROCESO NOTIFICACION / COMUNICACION</v>
      </c>
      <c r="BW2318" s="44"/>
      <c r="BX2318" s="53"/>
      <c r="BY2318" s="45"/>
      <c r="BZ2318" s="37"/>
      <c r="CA2318" s="54" t="str">
        <f t="shared" si="440"/>
        <v>PENDIENTE EJECUTORIA</v>
      </c>
      <c r="CB2318" s="59" t="str">
        <f t="shared" si="437"/>
        <v/>
      </c>
      <c r="CC2318" s="36"/>
      <c r="CD2318" s="40"/>
      <c r="CE2318" s="46"/>
      <c r="CF2318" s="40"/>
      <c r="CG2318" s="40"/>
      <c r="CH2318" s="40"/>
      <c r="CI2318" s="36"/>
      <c r="CJ2318" s="47"/>
      <c r="CK2318" s="40"/>
      <c r="CL2318" s="40"/>
      <c r="CM2318" s="40"/>
      <c r="CN2318" s="40"/>
    </row>
    <row r="2319" spans="1:92" ht="42.75" hidden="1">
      <c r="A2319" s="49" t="str">
        <f t="shared" si="441"/>
        <v>SIN GESTIÓN</v>
      </c>
      <c r="B2319" s="58"/>
      <c r="C2319" s="37"/>
      <c r="D2319" s="37"/>
      <c r="E2319" s="49" t="str">
        <f t="shared" si="442"/>
        <v>PENDIENTE NOTIFICACIÓN</v>
      </c>
      <c r="F2319" s="141" t="str">
        <f t="shared" si="443"/>
        <v>PENDIENTE NOTIFICACIÓN</v>
      </c>
      <c r="G2319" s="49" t="str">
        <f t="shared" si="444"/>
        <v/>
      </c>
      <c r="H2319" s="51" t="str">
        <f ca="1">IF(
L2319="",
"",
IF(
NETWORKDAYS(L2319,IF(M2319&lt;&gt;"",M2319,TODAY()),FESTIVOS_CO!A:A)&gt;2,
"VENCIDO",
IF(
NETWORKDAYS(L2319,IF(M2319&lt;&gt;"",M2319,TODAY()),FESTIVOS_CO!A:A)=2,
"ALERTA",
"A TIEMPO"
)))</f>
        <v/>
      </c>
      <c r="I2319" s="40"/>
      <c r="J2319" s="36"/>
      <c r="K2319" s="37"/>
      <c r="L2319" s="50"/>
      <c r="M2319" s="37"/>
      <c r="N2319" s="52"/>
      <c r="O2319" s="52"/>
      <c r="P2319" s="36"/>
      <c r="Q2319" s="36"/>
      <c r="R2319" s="40"/>
      <c r="S2319" s="36"/>
      <c r="T2319" s="40"/>
      <c r="U2319" s="40"/>
      <c r="V2319" s="81"/>
      <c r="W2319" s="40"/>
      <c r="X2319" s="40"/>
      <c r="Y2319" s="40"/>
      <c r="Z2319" s="38" t="str">
        <f>IFERROR(VLOOKUP(Y2319,DIRECTORIO!A:B,2,FALSE),"")</f>
        <v/>
      </c>
      <c r="AA2319" s="40"/>
      <c r="AB2319" s="40"/>
      <c r="AC2319" s="40"/>
      <c r="AD2319" s="40"/>
      <c r="AE2319" s="40"/>
      <c r="AF2319" s="40"/>
      <c r="AG2319" s="41" t="s">
        <v>109</v>
      </c>
      <c r="AH2319" s="42"/>
      <c r="AI2319" s="54" t="str">
        <f t="shared" ca="1" si="445"/>
        <v>PENDIENTE NOTIFICACIÓN ELECTRÓNICA</v>
      </c>
      <c r="AJ2319" s="37"/>
      <c r="AK2319" s="37"/>
      <c r="AL2319" s="37"/>
      <c r="AM2319" s="53" t="str">
        <f>IF(AK2319="","",WORKDAY(AK2319,5,FESTIVOS_CO!A:A))</f>
        <v/>
      </c>
      <c r="AN2319" s="37"/>
      <c r="AO2319" s="37"/>
      <c r="AP2319" s="54" t="str">
        <f t="shared" ca="1" si="438"/>
        <v>NO APLICA</v>
      </c>
      <c r="AQ2319" s="36"/>
      <c r="AR2319" s="43"/>
      <c r="AS2319" s="37"/>
      <c r="AT2319" s="36"/>
      <c r="AU2319" s="37"/>
      <c r="AV2319" s="36"/>
      <c r="AW2319" s="36"/>
      <c r="AX2319" s="37"/>
      <c r="AY2319" s="140" t="str">
        <f>IF(AU2319="","",WORKDAY(AU2319,5,FESTIVOS_CO!A:A))</f>
        <v/>
      </c>
      <c r="AZ2319" s="54" t="str">
        <f t="shared" ca="1" si="447"/>
        <v>NO APLICA</v>
      </c>
      <c r="BA2319" s="55" t="str">
        <f>IF(AX2319="","",WORKDAY(AX2319,5,FESTIVOS_CO!A:A))</f>
        <v/>
      </c>
      <c r="BB2319" s="39"/>
      <c r="BC2319" s="40"/>
      <c r="BD2319" s="40"/>
      <c r="BE2319" s="56" t="str">
        <f t="shared" ca="1" si="436"/>
        <v>NO APLICA</v>
      </c>
      <c r="BF2319" s="37"/>
      <c r="BG2319" s="45"/>
      <c r="BH2319" s="37"/>
      <c r="BI2319" s="36"/>
      <c r="BJ2319" s="37"/>
      <c r="BK2319" s="36"/>
      <c r="BL2319" s="36"/>
      <c r="BM2319" s="53" t="str">
        <f>IF(BJ2319="","",WORKDAY(BJ2319,5,FESTIVOS_CO!A:A))</f>
        <v/>
      </c>
      <c r="BN2319" s="57" t="str">
        <f t="shared" ca="1" si="446"/>
        <v>PENDIENTE HACER AVISO</v>
      </c>
      <c r="BO2319" s="54" t="str">
        <f t="shared" ca="1" si="439"/>
        <v>EN TRÁMITE NOTIF. POR AVISO</v>
      </c>
      <c r="BP2319" s="37"/>
      <c r="BQ2319" s="53" t="str">
        <f>IF(BP2319="","",WORKDAY(BP2319,5,FESTIVOS_CO!A:A))</f>
        <v/>
      </c>
      <c r="BR2319" s="37"/>
      <c r="BS2319" s="36"/>
      <c r="BT2319" s="38"/>
      <c r="BU2319" s="58" t="e">
        <f>VLOOKUP(BT2319,Hoja2!$C:$D,2,0)</f>
        <v>#N/A</v>
      </c>
      <c r="BV2319" s="80" t="str">
        <f>IF(
AND(AO2319="",BD2319="",BQ2319=""),
"EN PROCESO NOTIFICACION / COMUNICACION",
IF(
BT2319="",
"NO APLICA",
IF(
BU2319=60,
IF(AO2319&lt;&gt;"",AO2319,IF(BD2319&lt;&gt;"",BD2319,BQ2319))+60,
WORKDAY(
IF(AO2319&lt;&gt;"",AO2319,IF(BD2319&lt;&gt;"",BD2319,BQ2319)),
BU2319,
FESTIVOS_CO!A:A
)
)
))</f>
        <v>EN PROCESO NOTIFICACION / COMUNICACION</v>
      </c>
      <c r="BW2319" s="44"/>
      <c r="BX2319" s="53"/>
      <c r="BY2319" s="45"/>
      <c r="BZ2319" s="37"/>
      <c r="CA2319" s="54" t="str">
        <f t="shared" si="440"/>
        <v>PENDIENTE EJECUTORIA</v>
      </c>
      <c r="CB2319" s="59" t="str">
        <f t="shared" si="437"/>
        <v/>
      </c>
      <c r="CC2319" s="36"/>
      <c r="CD2319" s="40"/>
      <c r="CE2319" s="46"/>
      <c r="CF2319" s="40"/>
      <c r="CG2319" s="40"/>
      <c r="CH2319" s="40"/>
      <c r="CI2319" s="36"/>
      <c r="CJ2319" s="47"/>
      <c r="CK2319" s="40"/>
      <c r="CL2319" s="40"/>
      <c r="CM2319" s="40"/>
      <c r="CN2319" s="40"/>
    </row>
    <row r="2320" spans="1:92" ht="42.75" hidden="1">
      <c r="A2320" s="49" t="str">
        <f t="shared" si="441"/>
        <v>SIN GESTIÓN</v>
      </c>
      <c r="B2320" s="58"/>
      <c r="C2320" s="37"/>
      <c r="D2320" s="37"/>
      <c r="E2320" s="49" t="str">
        <f t="shared" si="442"/>
        <v>PENDIENTE NOTIFICACIÓN</v>
      </c>
      <c r="F2320" s="141" t="str">
        <f t="shared" si="443"/>
        <v>PENDIENTE NOTIFICACIÓN</v>
      </c>
      <c r="G2320" s="49" t="str">
        <f t="shared" si="444"/>
        <v/>
      </c>
      <c r="H2320" s="51" t="str">
        <f ca="1">IF(
L2320="",
"",
IF(
NETWORKDAYS(L2320,IF(M2320&lt;&gt;"",M2320,TODAY()),FESTIVOS_CO!A:A)&gt;2,
"VENCIDO",
IF(
NETWORKDAYS(L2320,IF(M2320&lt;&gt;"",M2320,TODAY()),FESTIVOS_CO!A:A)=2,
"ALERTA",
"A TIEMPO"
)))</f>
        <v/>
      </c>
      <c r="I2320" s="40"/>
      <c r="J2320" s="36"/>
      <c r="K2320" s="37"/>
      <c r="L2320" s="50"/>
      <c r="M2320" s="37"/>
      <c r="N2320" s="52"/>
      <c r="O2320" s="52"/>
      <c r="P2320" s="36"/>
      <c r="Q2320" s="36"/>
      <c r="R2320" s="40"/>
      <c r="S2320" s="36"/>
      <c r="T2320" s="40"/>
      <c r="U2320" s="40"/>
      <c r="V2320" s="81"/>
      <c r="W2320" s="40"/>
      <c r="X2320" s="40"/>
      <c r="Y2320" s="40"/>
      <c r="Z2320" s="38" t="str">
        <f>IFERROR(VLOOKUP(Y2320,DIRECTORIO!A:B,2,FALSE),"")</f>
        <v/>
      </c>
      <c r="AA2320" s="40"/>
      <c r="AB2320" s="40"/>
      <c r="AC2320" s="40"/>
      <c r="AD2320" s="40"/>
      <c r="AE2320" s="40"/>
      <c r="AF2320" s="40"/>
      <c r="AG2320" s="41" t="s">
        <v>109</v>
      </c>
      <c r="AH2320" s="42"/>
      <c r="AI2320" s="54" t="str">
        <f t="shared" ca="1" si="445"/>
        <v>PENDIENTE NOTIFICACIÓN ELECTRÓNICA</v>
      </c>
      <c r="AJ2320" s="37"/>
      <c r="AK2320" s="37"/>
      <c r="AL2320" s="37"/>
      <c r="AM2320" s="53" t="str">
        <f>IF(AK2320="","",WORKDAY(AK2320,5,FESTIVOS_CO!A:A))</f>
        <v/>
      </c>
      <c r="AN2320" s="37"/>
      <c r="AO2320" s="37"/>
      <c r="AP2320" s="54" t="str">
        <f t="shared" ca="1" si="438"/>
        <v>NO APLICA</v>
      </c>
      <c r="AQ2320" s="36"/>
      <c r="AR2320" s="43"/>
      <c r="AS2320" s="37"/>
      <c r="AT2320" s="36"/>
      <c r="AU2320" s="37"/>
      <c r="AV2320" s="36"/>
      <c r="AW2320" s="36"/>
      <c r="AX2320" s="37"/>
      <c r="AY2320" s="140" t="str">
        <f>IF(AU2320="","",WORKDAY(AU2320,5,FESTIVOS_CO!A:A))</f>
        <v/>
      </c>
      <c r="AZ2320" s="54" t="str">
        <f t="shared" ca="1" si="447"/>
        <v>NO APLICA</v>
      </c>
      <c r="BA2320" s="55" t="str">
        <f>IF(AX2320="","",WORKDAY(AX2320,5,FESTIVOS_CO!A:A))</f>
        <v/>
      </c>
      <c r="BB2320" s="39"/>
      <c r="BC2320" s="40"/>
      <c r="BD2320" s="40"/>
      <c r="BE2320" s="56" t="str">
        <f t="shared" ca="1" si="436"/>
        <v>NO APLICA</v>
      </c>
      <c r="BF2320" s="37"/>
      <c r="BG2320" s="45"/>
      <c r="BH2320" s="37"/>
      <c r="BI2320" s="36"/>
      <c r="BJ2320" s="37"/>
      <c r="BK2320" s="36"/>
      <c r="BL2320" s="36"/>
      <c r="BM2320" s="53" t="str">
        <f>IF(BJ2320="","",WORKDAY(BJ2320,5,FESTIVOS_CO!A:A))</f>
        <v/>
      </c>
      <c r="BN2320" s="57" t="str">
        <f t="shared" ca="1" si="446"/>
        <v>PENDIENTE HACER AVISO</v>
      </c>
      <c r="BO2320" s="54" t="str">
        <f t="shared" ca="1" si="439"/>
        <v>EN TRÁMITE NOTIF. POR AVISO</v>
      </c>
      <c r="BP2320" s="37"/>
      <c r="BQ2320" s="53" t="str">
        <f>IF(BP2320="","",WORKDAY(BP2320,5,FESTIVOS_CO!A:A))</f>
        <v/>
      </c>
      <c r="BR2320" s="37"/>
      <c r="BS2320" s="36"/>
      <c r="BT2320" s="38"/>
      <c r="BU2320" s="58" t="e">
        <f>VLOOKUP(BT2320,Hoja2!$C:$D,2,0)</f>
        <v>#N/A</v>
      </c>
      <c r="BV2320" s="80" t="str">
        <f>IF(
AND(AO2320="",BD2320="",BQ2320=""),
"EN PROCESO NOTIFICACION / COMUNICACION",
IF(
BT2320="",
"NO APLICA",
IF(
BU2320=60,
IF(AO2320&lt;&gt;"",AO2320,IF(BD2320&lt;&gt;"",BD2320,BQ2320))+60,
WORKDAY(
IF(AO2320&lt;&gt;"",AO2320,IF(BD2320&lt;&gt;"",BD2320,BQ2320)),
BU2320,
FESTIVOS_CO!A:A
)
)
))</f>
        <v>EN PROCESO NOTIFICACION / COMUNICACION</v>
      </c>
      <c r="BW2320" s="44"/>
      <c r="BX2320" s="53"/>
      <c r="BY2320" s="45"/>
      <c r="BZ2320" s="37"/>
      <c r="CA2320" s="54" t="str">
        <f t="shared" si="440"/>
        <v>PENDIENTE EJECUTORIA</v>
      </c>
      <c r="CB2320" s="59" t="str">
        <f t="shared" si="437"/>
        <v/>
      </c>
      <c r="CC2320" s="36"/>
      <c r="CD2320" s="40"/>
      <c r="CE2320" s="46"/>
      <c r="CF2320" s="40"/>
      <c r="CG2320" s="40"/>
      <c r="CH2320" s="40"/>
      <c r="CI2320" s="36"/>
      <c r="CJ2320" s="47"/>
      <c r="CK2320" s="40"/>
      <c r="CL2320" s="40"/>
      <c r="CM2320" s="40"/>
      <c r="CN2320" s="40"/>
    </row>
    <row r="2321" spans="1:92" ht="42.75" hidden="1">
      <c r="A2321" s="49" t="str">
        <f t="shared" si="441"/>
        <v>SIN GESTIÓN</v>
      </c>
      <c r="B2321" s="58"/>
      <c r="C2321" s="37"/>
      <c r="D2321" s="37"/>
      <c r="E2321" s="49" t="str">
        <f t="shared" si="442"/>
        <v>PENDIENTE NOTIFICACIÓN</v>
      </c>
      <c r="F2321" s="141" t="str">
        <f t="shared" si="443"/>
        <v>PENDIENTE NOTIFICACIÓN</v>
      </c>
      <c r="G2321" s="49" t="str">
        <f t="shared" si="444"/>
        <v/>
      </c>
      <c r="H2321" s="51" t="str">
        <f ca="1">IF(
L2321="",
"",
IF(
NETWORKDAYS(L2321,IF(M2321&lt;&gt;"",M2321,TODAY()),FESTIVOS_CO!A:A)&gt;2,
"VENCIDO",
IF(
NETWORKDAYS(L2321,IF(M2321&lt;&gt;"",M2321,TODAY()),FESTIVOS_CO!A:A)=2,
"ALERTA",
"A TIEMPO"
)))</f>
        <v/>
      </c>
      <c r="I2321" s="40"/>
      <c r="J2321" s="36"/>
      <c r="K2321" s="37"/>
      <c r="L2321" s="50"/>
      <c r="M2321" s="37"/>
      <c r="N2321" s="52"/>
      <c r="O2321" s="52"/>
      <c r="P2321" s="36"/>
      <c r="Q2321" s="36"/>
      <c r="R2321" s="40"/>
      <c r="S2321" s="36"/>
      <c r="T2321" s="40"/>
      <c r="U2321" s="40"/>
      <c r="V2321" s="81"/>
      <c r="W2321" s="40"/>
      <c r="X2321" s="40"/>
      <c r="Y2321" s="40"/>
      <c r="Z2321" s="38" t="str">
        <f>IFERROR(VLOOKUP(Y2321,DIRECTORIO!A:B,2,FALSE),"")</f>
        <v/>
      </c>
      <c r="AA2321" s="40"/>
      <c r="AB2321" s="40"/>
      <c r="AC2321" s="40"/>
      <c r="AD2321" s="40"/>
      <c r="AE2321" s="40"/>
      <c r="AF2321" s="40"/>
      <c r="AG2321" s="41" t="s">
        <v>109</v>
      </c>
      <c r="AH2321" s="42"/>
      <c r="AI2321" s="54" t="str">
        <f t="shared" ca="1" si="445"/>
        <v>PENDIENTE NOTIFICACIÓN ELECTRÓNICA</v>
      </c>
      <c r="AJ2321" s="37"/>
      <c r="AK2321" s="37"/>
      <c r="AL2321" s="37"/>
      <c r="AM2321" s="53" t="str">
        <f>IF(AK2321="","",WORKDAY(AK2321,5,FESTIVOS_CO!A:A))</f>
        <v/>
      </c>
      <c r="AN2321" s="37"/>
      <c r="AO2321" s="37"/>
      <c r="AP2321" s="54" t="str">
        <f t="shared" ca="1" si="438"/>
        <v>NO APLICA</v>
      </c>
      <c r="AQ2321" s="36"/>
      <c r="AR2321" s="43"/>
      <c r="AS2321" s="37"/>
      <c r="AT2321" s="36"/>
      <c r="AU2321" s="37"/>
      <c r="AV2321" s="36"/>
      <c r="AW2321" s="36"/>
      <c r="AX2321" s="37"/>
      <c r="AY2321" s="140" t="str">
        <f>IF(AU2321="","",WORKDAY(AU2321,5,FESTIVOS_CO!A:A))</f>
        <v/>
      </c>
      <c r="AZ2321" s="54" t="str">
        <f t="shared" ca="1" si="447"/>
        <v>NO APLICA</v>
      </c>
      <c r="BA2321" s="55" t="str">
        <f>IF(AX2321="","",WORKDAY(AX2321,5,FESTIVOS_CO!A:A))</f>
        <v/>
      </c>
      <c r="BB2321" s="39"/>
      <c r="BC2321" s="40"/>
      <c r="BD2321" s="40"/>
      <c r="BE2321" s="56" t="str">
        <f t="shared" ca="1" si="436"/>
        <v>NO APLICA</v>
      </c>
      <c r="BF2321" s="37"/>
      <c r="BG2321" s="45"/>
      <c r="BH2321" s="37"/>
      <c r="BI2321" s="36"/>
      <c r="BJ2321" s="37"/>
      <c r="BK2321" s="36"/>
      <c r="BL2321" s="36"/>
      <c r="BM2321" s="53" t="str">
        <f>IF(BJ2321="","",WORKDAY(BJ2321,5,FESTIVOS_CO!A:A))</f>
        <v/>
      </c>
      <c r="BN2321" s="57" t="str">
        <f t="shared" ca="1" si="446"/>
        <v>PENDIENTE HACER AVISO</v>
      </c>
      <c r="BO2321" s="54" t="str">
        <f t="shared" ca="1" si="439"/>
        <v>EN TRÁMITE NOTIF. POR AVISO</v>
      </c>
      <c r="BP2321" s="37"/>
      <c r="BQ2321" s="53" t="str">
        <f>IF(BP2321="","",WORKDAY(BP2321,5,FESTIVOS_CO!A:A))</f>
        <v/>
      </c>
      <c r="BR2321" s="37"/>
      <c r="BS2321" s="36"/>
      <c r="BT2321" s="38"/>
      <c r="BU2321" s="58" t="e">
        <f>VLOOKUP(BT2321,Hoja2!$C:$D,2,0)</f>
        <v>#N/A</v>
      </c>
      <c r="BV2321" s="80" t="str">
        <f>IF(
AND(AO2321="",BD2321="",BQ2321=""),
"EN PROCESO NOTIFICACION / COMUNICACION",
IF(
BT2321="",
"NO APLICA",
IF(
BU2321=60,
IF(AO2321&lt;&gt;"",AO2321,IF(BD2321&lt;&gt;"",BD2321,BQ2321))+60,
WORKDAY(
IF(AO2321&lt;&gt;"",AO2321,IF(BD2321&lt;&gt;"",BD2321,BQ2321)),
BU2321,
FESTIVOS_CO!A:A
)
)
))</f>
        <v>EN PROCESO NOTIFICACION / COMUNICACION</v>
      </c>
      <c r="BW2321" s="44"/>
      <c r="BX2321" s="53"/>
      <c r="BY2321" s="45"/>
      <c r="BZ2321" s="37"/>
      <c r="CA2321" s="54" t="str">
        <f t="shared" si="440"/>
        <v>PENDIENTE EJECUTORIA</v>
      </c>
      <c r="CB2321" s="59" t="str">
        <f t="shared" si="437"/>
        <v/>
      </c>
      <c r="CC2321" s="36"/>
      <c r="CD2321" s="40"/>
      <c r="CE2321" s="46"/>
      <c r="CF2321" s="40"/>
      <c r="CG2321" s="40"/>
      <c r="CH2321" s="40"/>
      <c r="CI2321" s="36"/>
      <c r="CJ2321" s="47"/>
      <c r="CK2321" s="40"/>
      <c r="CL2321" s="40"/>
      <c r="CM2321" s="40"/>
      <c r="CN2321" s="40"/>
    </row>
    <row r="2322" spans="1:92" ht="42.75" hidden="1">
      <c r="A2322" s="49" t="str">
        <f t="shared" si="441"/>
        <v>SIN GESTIÓN</v>
      </c>
      <c r="B2322" s="58"/>
      <c r="C2322" s="37"/>
      <c r="D2322" s="37"/>
      <c r="E2322" s="49" t="str">
        <f t="shared" si="442"/>
        <v>PENDIENTE NOTIFICACIÓN</v>
      </c>
      <c r="F2322" s="141" t="str">
        <f t="shared" si="443"/>
        <v>PENDIENTE NOTIFICACIÓN</v>
      </c>
      <c r="G2322" s="49" t="str">
        <f t="shared" si="444"/>
        <v/>
      </c>
      <c r="H2322" s="51" t="str">
        <f ca="1">IF(
L2322="",
"",
IF(
NETWORKDAYS(L2322,IF(M2322&lt;&gt;"",M2322,TODAY()),FESTIVOS_CO!A:A)&gt;2,
"VENCIDO",
IF(
NETWORKDAYS(L2322,IF(M2322&lt;&gt;"",M2322,TODAY()),FESTIVOS_CO!A:A)=2,
"ALERTA",
"A TIEMPO"
)))</f>
        <v/>
      </c>
      <c r="I2322" s="40"/>
      <c r="J2322" s="36"/>
      <c r="K2322" s="37"/>
      <c r="L2322" s="50"/>
      <c r="M2322" s="37"/>
      <c r="N2322" s="52"/>
      <c r="O2322" s="52"/>
      <c r="P2322" s="36"/>
      <c r="Q2322" s="36"/>
      <c r="R2322" s="40"/>
      <c r="S2322" s="36"/>
      <c r="T2322" s="40"/>
      <c r="U2322" s="40"/>
      <c r="V2322" s="81"/>
      <c r="W2322" s="40"/>
      <c r="X2322" s="40"/>
      <c r="Y2322" s="40"/>
      <c r="Z2322" s="38" t="str">
        <f>IFERROR(VLOOKUP(Y2322,DIRECTORIO!A:B,2,FALSE),"")</f>
        <v/>
      </c>
      <c r="AA2322" s="40"/>
      <c r="AB2322" s="40"/>
      <c r="AC2322" s="40"/>
      <c r="AD2322" s="40"/>
      <c r="AE2322" s="40"/>
      <c r="AF2322" s="40"/>
      <c r="AG2322" s="41" t="s">
        <v>109</v>
      </c>
      <c r="AH2322" s="42"/>
      <c r="AI2322" s="54" t="str">
        <f t="shared" ca="1" si="445"/>
        <v>PENDIENTE NOTIFICACIÓN ELECTRÓNICA</v>
      </c>
      <c r="AJ2322" s="37"/>
      <c r="AK2322" s="37"/>
      <c r="AL2322" s="37"/>
      <c r="AM2322" s="53" t="str">
        <f>IF(AK2322="","",WORKDAY(AK2322,5,FESTIVOS_CO!A:A))</f>
        <v/>
      </c>
      <c r="AN2322" s="37"/>
      <c r="AO2322" s="37"/>
      <c r="AP2322" s="54" t="str">
        <f t="shared" ca="1" si="438"/>
        <v>NO APLICA</v>
      </c>
      <c r="AQ2322" s="36"/>
      <c r="AR2322" s="43"/>
      <c r="AS2322" s="37"/>
      <c r="AT2322" s="36"/>
      <c r="AU2322" s="37"/>
      <c r="AV2322" s="36"/>
      <c r="AW2322" s="36"/>
      <c r="AX2322" s="37"/>
      <c r="AY2322" s="140" t="str">
        <f>IF(AU2322="","",WORKDAY(AU2322,5,FESTIVOS_CO!A:A))</f>
        <v/>
      </c>
      <c r="AZ2322" s="54" t="str">
        <f t="shared" ca="1" si="447"/>
        <v>NO APLICA</v>
      </c>
      <c r="BA2322" s="55" t="str">
        <f>IF(AX2322="","",WORKDAY(AX2322,5,FESTIVOS_CO!A:A))</f>
        <v/>
      </c>
      <c r="BB2322" s="39"/>
      <c r="BC2322" s="40"/>
      <c r="BD2322" s="40"/>
      <c r="BE2322" s="56" t="str">
        <f t="shared" ca="1" si="436"/>
        <v>NO APLICA</v>
      </c>
      <c r="BF2322" s="37"/>
      <c r="BG2322" s="45"/>
      <c r="BH2322" s="37"/>
      <c r="BI2322" s="36"/>
      <c r="BJ2322" s="37"/>
      <c r="BK2322" s="36"/>
      <c r="BL2322" s="36"/>
      <c r="BM2322" s="53" t="str">
        <f>IF(BJ2322="","",WORKDAY(BJ2322,5,FESTIVOS_CO!A:A))</f>
        <v/>
      </c>
      <c r="BN2322" s="57" t="str">
        <f t="shared" ca="1" si="446"/>
        <v>PENDIENTE HACER AVISO</v>
      </c>
      <c r="BO2322" s="54" t="str">
        <f t="shared" ca="1" si="439"/>
        <v>EN TRÁMITE NOTIF. POR AVISO</v>
      </c>
      <c r="BP2322" s="37"/>
      <c r="BQ2322" s="53" t="str">
        <f>IF(BP2322="","",WORKDAY(BP2322,5,FESTIVOS_CO!A:A))</f>
        <v/>
      </c>
      <c r="BR2322" s="37"/>
      <c r="BS2322" s="36"/>
      <c r="BT2322" s="38"/>
      <c r="BU2322" s="58" t="e">
        <f>VLOOKUP(BT2322,Hoja2!$C:$D,2,0)</f>
        <v>#N/A</v>
      </c>
      <c r="BV2322" s="80" t="str">
        <f>IF(
AND(AO2322="",BD2322="",BQ2322=""),
"EN PROCESO NOTIFICACION / COMUNICACION",
IF(
BT2322="",
"NO APLICA",
IF(
BU2322=60,
IF(AO2322&lt;&gt;"",AO2322,IF(BD2322&lt;&gt;"",BD2322,BQ2322))+60,
WORKDAY(
IF(AO2322&lt;&gt;"",AO2322,IF(BD2322&lt;&gt;"",BD2322,BQ2322)),
BU2322,
FESTIVOS_CO!A:A
)
)
))</f>
        <v>EN PROCESO NOTIFICACION / COMUNICACION</v>
      </c>
      <c r="BW2322" s="44"/>
      <c r="BX2322" s="53"/>
      <c r="BY2322" s="45"/>
      <c r="BZ2322" s="37"/>
      <c r="CA2322" s="54" t="str">
        <f t="shared" si="440"/>
        <v>PENDIENTE EJECUTORIA</v>
      </c>
      <c r="CB2322" s="59" t="str">
        <f t="shared" si="437"/>
        <v/>
      </c>
      <c r="CC2322" s="36"/>
      <c r="CD2322" s="40"/>
      <c r="CE2322" s="46"/>
      <c r="CF2322" s="40"/>
      <c r="CG2322" s="40"/>
      <c r="CH2322" s="40"/>
      <c r="CI2322" s="36"/>
      <c r="CJ2322" s="47"/>
      <c r="CK2322" s="40"/>
      <c r="CL2322" s="40"/>
      <c r="CM2322" s="40"/>
      <c r="CN2322" s="40"/>
    </row>
    <row r="2323" spans="1:92" ht="42.75" hidden="1">
      <c r="A2323" s="49" t="str">
        <f t="shared" si="441"/>
        <v>SIN GESTIÓN</v>
      </c>
      <c r="B2323" s="58"/>
      <c r="C2323" s="37"/>
      <c r="D2323" s="37"/>
      <c r="E2323" s="49" t="str">
        <f t="shared" si="442"/>
        <v>PENDIENTE NOTIFICACIÓN</v>
      </c>
      <c r="F2323" s="141" t="str">
        <f t="shared" si="443"/>
        <v>PENDIENTE NOTIFICACIÓN</v>
      </c>
      <c r="G2323" s="49" t="str">
        <f t="shared" si="444"/>
        <v/>
      </c>
      <c r="H2323" s="51" t="str">
        <f ca="1">IF(
L2323="",
"",
IF(
NETWORKDAYS(L2323,IF(M2323&lt;&gt;"",M2323,TODAY()),FESTIVOS_CO!A:A)&gt;2,
"VENCIDO",
IF(
NETWORKDAYS(L2323,IF(M2323&lt;&gt;"",M2323,TODAY()),FESTIVOS_CO!A:A)=2,
"ALERTA",
"A TIEMPO"
)))</f>
        <v/>
      </c>
      <c r="I2323" s="40"/>
      <c r="J2323" s="36"/>
      <c r="K2323" s="37"/>
      <c r="L2323" s="50"/>
      <c r="M2323" s="37"/>
      <c r="N2323" s="52"/>
      <c r="O2323" s="52"/>
      <c r="P2323" s="36"/>
      <c r="Q2323" s="36"/>
      <c r="R2323" s="40"/>
      <c r="S2323" s="36"/>
      <c r="T2323" s="40"/>
      <c r="U2323" s="40"/>
      <c r="V2323" s="81"/>
      <c r="W2323" s="40"/>
      <c r="X2323" s="40"/>
      <c r="Y2323" s="40"/>
      <c r="Z2323" s="38" t="str">
        <f>IFERROR(VLOOKUP(Y2323,DIRECTORIO!A:B,2,FALSE),"")</f>
        <v/>
      </c>
      <c r="AA2323" s="40"/>
      <c r="AB2323" s="40"/>
      <c r="AC2323" s="40"/>
      <c r="AD2323" s="40"/>
      <c r="AE2323" s="40"/>
      <c r="AF2323" s="40"/>
      <c r="AG2323" s="41" t="s">
        <v>109</v>
      </c>
      <c r="AH2323" s="42"/>
      <c r="AI2323" s="54" t="str">
        <f t="shared" ca="1" si="445"/>
        <v>PENDIENTE NOTIFICACIÓN ELECTRÓNICA</v>
      </c>
      <c r="AJ2323" s="37"/>
      <c r="AK2323" s="37"/>
      <c r="AL2323" s="37"/>
      <c r="AM2323" s="53" t="str">
        <f>IF(AK2323="","",WORKDAY(AK2323,5,FESTIVOS_CO!A:A))</f>
        <v/>
      </c>
      <c r="AN2323" s="37"/>
      <c r="AO2323" s="37"/>
      <c r="AP2323" s="54" t="str">
        <f t="shared" ca="1" si="438"/>
        <v>NO APLICA</v>
      </c>
      <c r="AQ2323" s="36"/>
      <c r="AR2323" s="43"/>
      <c r="AS2323" s="37"/>
      <c r="AT2323" s="36"/>
      <c r="AU2323" s="37"/>
      <c r="AV2323" s="36"/>
      <c r="AW2323" s="36"/>
      <c r="AX2323" s="37"/>
      <c r="AY2323" s="140" t="str">
        <f>IF(AU2323="","",WORKDAY(AU2323,5,FESTIVOS_CO!A:A))</f>
        <v/>
      </c>
      <c r="AZ2323" s="54" t="str">
        <f t="shared" ca="1" si="447"/>
        <v>NO APLICA</v>
      </c>
      <c r="BA2323" s="55" t="str">
        <f>IF(AX2323="","",WORKDAY(AX2323,5,FESTIVOS_CO!A:A))</f>
        <v/>
      </c>
      <c r="BB2323" s="39"/>
      <c r="BC2323" s="40"/>
      <c r="BD2323" s="40"/>
      <c r="BE2323" s="56" t="str">
        <f t="shared" ca="1" si="436"/>
        <v>NO APLICA</v>
      </c>
      <c r="BF2323" s="37"/>
      <c r="BG2323" s="45"/>
      <c r="BH2323" s="37"/>
      <c r="BI2323" s="36"/>
      <c r="BJ2323" s="37"/>
      <c r="BK2323" s="36"/>
      <c r="BL2323" s="36"/>
      <c r="BM2323" s="53" t="str">
        <f>IF(BJ2323="","",WORKDAY(BJ2323,5,FESTIVOS_CO!A:A))</f>
        <v/>
      </c>
      <c r="BN2323" s="57" t="str">
        <f t="shared" ca="1" si="446"/>
        <v>PENDIENTE HACER AVISO</v>
      </c>
      <c r="BO2323" s="54" t="str">
        <f t="shared" ca="1" si="439"/>
        <v>EN TRÁMITE NOTIF. POR AVISO</v>
      </c>
      <c r="BP2323" s="37"/>
      <c r="BQ2323" s="53" t="str">
        <f>IF(BP2323="","",WORKDAY(BP2323,5,FESTIVOS_CO!A:A))</f>
        <v/>
      </c>
      <c r="BR2323" s="37"/>
      <c r="BS2323" s="36"/>
      <c r="BT2323" s="38"/>
      <c r="BU2323" s="58" t="e">
        <f>VLOOKUP(BT2323,Hoja2!$C:$D,2,0)</f>
        <v>#N/A</v>
      </c>
      <c r="BV2323" s="80" t="str">
        <f>IF(
AND(AO2323="",BD2323="",BQ2323=""),
"EN PROCESO NOTIFICACION / COMUNICACION",
IF(
BT2323="",
"NO APLICA",
IF(
BU2323=60,
IF(AO2323&lt;&gt;"",AO2323,IF(BD2323&lt;&gt;"",BD2323,BQ2323))+60,
WORKDAY(
IF(AO2323&lt;&gt;"",AO2323,IF(BD2323&lt;&gt;"",BD2323,BQ2323)),
BU2323,
FESTIVOS_CO!A:A
)
)
))</f>
        <v>EN PROCESO NOTIFICACION / COMUNICACION</v>
      </c>
      <c r="BW2323" s="44"/>
      <c r="BX2323" s="53"/>
      <c r="BY2323" s="45"/>
      <c r="BZ2323" s="37"/>
      <c r="CA2323" s="54" t="str">
        <f t="shared" si="440"/>
        <v>PENDIENTE EJECUTORIA</v>
      </c>
      <c r="CB2323" s="59" t="str">
        <f t="shared" si="437"/>
        <v/>
      </c>
      <c r="CC2323" s="36"/>
      <c r="CD2323" s="40"/>
      <c r="CE2323" s="46"/>
      <c r="CF2323" s="40"/>
      <c r="CG2323" s="40"/>
      <c r="CH2323" s="40"/>
      <c r="CI2323" s="36"/>
      <c r="CJ2323" s="47"/>
      <c r="CK2323" s="40"/>
      <c r="CL2323" s="40"/>
      <c r="CM2323" s="40"/>
      <c r="CN2323" s="40"/>
    </row>
    <row r="2324" spans="1:92" ht="42.75" hidden="1">
      <c r="A2324" s="49" t="str">
        <f t="shared" si="441"/>
        <v>SIN GESTIÓN</v>
      </c>
      <c r="B2324" s="58"/>
      <c r="C2324" s="37"/>
      <c r="D2324" s="37"/>
      <c r="E2324" s="49" t="str">
        <f t="shared" si="442"/>
        <v>PENDIENTE NOTIFICACIÓN</v>
      </c>
      <c r="F2324" s="141" t="str">
        <f t="shared" si="443"/>
        <v>PENDIENTE NOTIFICACIÓN</v>
      </c>
      <c r="G2324" s="49" t="str">
        <f t="shared" si="444"/>
        <v/>
      </c>
      <c r="H2324" s="51" t="str">
        <f ca="1">IF(
L2324="",
"",
IF(
NETWORKDAYS(L2324,IF(M2324&lt;&gt;"",M2324,TODAY()),FESTIVOS_CO!A:A)&gt;2,
"VENCIDO",
IF(
NETWORKDAYS(L2324,IF(M2324&lt;&gt;"",M2324,TODAY()),FESTIVOS_CO!A:A)=2,
"ALERTA",
"A TIEMPO"
)))</f>
        <v/>
      </c>
      <c r="I2324" s="40"/>
      <c r="J2324" s="36"/>
      <c r="K2324" s="37"/>
      <c r="L2324" s="50"/>
      <c r="M2324" s="37"/>
      <c r="N2324" s="52"/>
      <c r="O2324" s="52"/>
      <c r="P2324" s="36"/>
      <c r="Q2324" s="36"/>
      <c r="R2324" s="40"/>
      <c r="S2324" s="36"/>
      <c r="T2324" s="40"/>
      <c r="U2324" s="40"/>
      <c r="V2324" s="81"/>
      <c r="W2324" s="40"/>
      <c r="X2324" s="40"/>
      <c r="Y2324" s="40"/>
      <c r="Z2324" s="38" t="str">
        <f>IFERROR(VLOOKUP(Y2324,DIRECTORIO!A:B,2,FALSE),"")</f>
        <v/>
      </c>
      <c r="AA2324" s="40"/>
      <c r="AB2324" s="40"/>
      <c r="AC2324" s="40"/>
      <c r="AD2324" s="40"/>
      <c r="AE2324" s="40"/>
      <c r="AF2324" s="40"/>
      <c r="AG2324" s="41" t="s">
        <v>109</v>
      </c>
      <c r="AH2324" s="42"/>
      <c r="AI2324" s="54" t="str">
        <f t="shared" ca="1" si="445"/>
        <v>PENDIENTE NOTIFICACIÓN ELECTRÓNICA</v>
      </c>
      <c r="AJ2324" s="37"/>
      <c r="AK2324" s="37"/>
      <c r="AL2324" s="37"/>
      <c r="AM2324" s="53" t="str">
        <f>IF(AK2324="","",WORKDAY(AK2324,5,FESTIVOS_CO!A:A))</f>
        <v/>
      </c>
      <c r="AN2324" s="37"/>
      <c r="AO2324" s="37"/>
      <c r="AP2324" s="54" t="str">
        <f t="shared" ca="1" si="438"/>
        <v>NO APLICA</v>
      </c>
      <c r="AQ2324" s="36"/>
      <c r="AR2324" s="43"/>
      <c r="AS2324" s="37"/>
      <c r="AT2324" s="36"/>
      <c r="AU2324" s="37"/>
      <c r="AV2324" s="36"/>
      <c r="AW2324" s="36"/>
      <c r="AX2324" s="37"/>
      <c r="AY2324" s="140" t="str">
        <f>IF(AU2324="","",WORKDAY(AU2324,5,FESTIVOS_CO!A:A))</f>
        <v/>
      </c>
      <c r="AZ2324" s="54" t="str">
        <f t="shared" ca="1" si="447"/>
        <v>NO APLICA</v>
      </c>
      <c r="BA2324" s="55" t="str">
        <f>IF(AX2324="","",WORKDAY(AX2324,5,FESTIVOS_CO!A:A))</f>
        <v/>
      </c>
      <c r="BB2324" s="39"/>
      <c r="BC2324" s="40"/>
      <c r="BD2324" s="40"/>
      <c r="BE2324" s="56" t="str">
        <f t="shared" ca="1" si="436"/>
        <v>NO APLICA</v>
      </c>
      <c r="BF2324" s="37"/>
      <c r="BG2324" s="45"/>
      <c r="BH2324" s="37"/>
      <c r="BI2324" s="36"/>
      <c r="BJ2324" s="37"/>
      <c r="BK2324" s="36"/>
      <c r="BL2324" s="36"/>
      <c r="BM2324" s="53" t="str">
        <f>IF(BJ2324="","",WORKDAY(BJ2324,5,FESTIVOS_CO!A:A))</f>
        <v/>
      </c>
      <c r="BN2324" s="57" t="str">
        <f t="shared" ca="1" si="446"/>
        <v>PENDIENTE HACER AVISO</v>
      </c>
      <c r="BO2324" s="54" t="str">
        <f t="shared" ca="1" si="439"/>
        <v>EN TRÁMITE NOTIF. POR AVISO</v>
      </c>
      <c r="BP2324" s="37"/>
      <c r="BQ2324" s="53" t="str">
        <f>IF(BP2324="","",WORKDAY(BP2324,5,FESTIVOS_CO!A:A))</f>
        <v/>
      </c>
      <c r="BR2324" s="37"/>
      <c r="BS2324" s="36"/>
      <c r="BT2324" s="38"/>
      <c r="BU2324" s="58" t="e">
        <f>VLOOKUP(BT2324,Hoja2!$C:$D,2,0)</f>
        <v>#N/A</v>
      </c>
      <c r="BV2324" s="80" t="str">
        <f>IF(
AND(AO2324="",BD2324="",BQ2324=""),
"EN PROCESO NOTIFICACION / COMUNICACION",
IF(
BT2324="",
"NO APLICA",
IF(
BU2324=60,
IF(AO2324&lt;&gt;"",AO2324,IF(BD2324&lt;&gt;"",BD2324,BQ2324))+60,
WORKDAY(
IF(AO2324&lt;&gt;"",AO2324,IF(BD2324&lt;&gt;"",BD2324,BQ2324)),
BU2324,
FESTIVOS_CO!A:A
)
)
))</f>
        <v>EN PROCESO NOTIFICACION / COMUNICACION</v>
      </c>
      <c r="BW2324" s="44"/>
      <c r="BX2324" s="53"/>
      <c r="BY2324" s="45"/>
      <c r="BZ2324" s="37"/>
      <c r="CA2324" s="54" t="str">
        <f t="shared" si="440"/>
        <v>PENDIENTE EJECUTORIA</v>
      </c>
      <c r="CB2324" s="59" t="str">
        <f t="shared" si="437"/>
        <v/>
      </c>
      <c r="CC2324" s="36"/>
      <c r="CD2324" s="40"/>
      <c r="CE2324" s="46"/>
      <c r="CF2324" s="40"/>
      <c r="CG2324" s="40"/>
      <c r="CH2324" s="40"/>
      <c r="CI2324" s="36"/>
      <c r="CJ2324" s="47"/>
      <c r="CK2324" s="40"/>
      <c r="CL2324" s="40"/>
      <c r="CM2324" s="40"/>
      <c r="CN2324" s="40"/>
    </row>
    <row r="2325" spans="1:92" ht="42.75" hidden="1">
      <c r="A2325" s="49" t="str">
        <f t="shared" si="441"/>
        <v>SIN GESTIÓN</v>
      </c>
      <c r="B2325" s="58"/>
      <c r="C2325" s="37"/>
      <c r="D2325" s="37"/>
      <c r="E2325" s="49" t="str">
        <f t="shared" si="442"/>
        <v>PENDIENTE NOTIFICACIÓN</v>
      </c>
      <c r="F2325" s="141" t="str">
        <f t="shared" si="443"/>
        <v>PENDIENTE NOTIFICACIÓN</v>
      </c>
      <c r="G2325" s="49" t="str">
        <f t="shared" si="444"/>
        <v/>
      </c>
      <c r="H2325" s="51" t="str">
        <f ca="1">IF(
L2325="",
"",
IF(
NETWORKDAYS(L2325,IF(M2325&lt;&gt;"",M2325,TODAY()),FESTIVOS_CO!A:A)&gt;2,
"VENCIDO",
IF(
NETWORKDAYS(L2325,IF(M2325&lt;&gt;"",M2325,TODAY()),FESTIVOS_CO!A:A)=2,
"ALERTA",
"A TIEMPO"
)))</f>
        <v/>
      </c>
      <c r="I2325" s="40"/>
      <c r="J2325" s="36"/>
      <c r="K2325" s="37"/>
      <c r="L2325" s="50"/>
      <c r="M2325" s="37"/>
      <c r="N2325" s="52"/>
      <c r="O2325" s="52"/>
      <c r="P2325" s="36"/>
      <c r="Q2325" s="36"/>
      <c r="R2325" s="40"/>
      <c r="S2325" s="36"/>
      <c r="T2325" s="40"/>
      <c r="U2325" s="40"/>
      <c r="V2325" s="81"/>
      <c r="W2325" s="40"/>
      <c r="X2325" s="40"/>
      <c r="Y2325" s="40"/>
      <c r="Z2325" s="38" t="str">
        <f>IFERROR(VLOOKUP(Y2325,DIRECTORIO!A:B,2,FALSE),"")</f>
        <v/>
      </c>
      <c r="AA2325" s="40"/>
      <c r="AB2325" s="40"/>
      <c r="AC2325" s="40"/>
      <c r="AD2325" s="40"/>
      <c r="AE2325" s="40"/>
      <c r="AF2325" s="40"/>
      <c r="AG2325" s="41" t="s">
        <v>109</v>
      </c>
      <c r="AH2325" s="42"/>
      <c r="AI2325" s="54" t="str">
        <f t="shared" ca="1" si="445"/>
        <v>PENDIENTE NOTIFICACIÓN ELECTRÓNICA</v>
      </c>
      <c r="AJ2325" s="37"/>
      <c r="AK2325" s="37"/>
      <c r="AL2325" s="37"/>
      <c r="AM2325" s="53" t="str">
        <f>IF(AK2325="","",WORKDAY(AK2325,5,FESTIVOS_CO!A:A))</f>
        <v/>
      </c>
      <c r="AN2325" s="37"/>
      <c r="AO2325" s="37"/>
      <c r="AP2325" s="54" t="str">
        <f t="shared" ca="1" si="438"/>
        <v>NO APLICA</v>
      </c>
      <c r="AQ2325" s="36"/>
      <c r="AR2325" s="43"/>
      <c r="AS2325" s="37"/>
      <c r="AT2325" s="36"/>
      <c r="AU2325" s="37"/>
      <c r="AV2325" s="36"/>
      <c r="AW2325" s="36"/>
      <c r="AX2325" s="37"/>
      <c r="AY2325" s="140" t="str">
        <f>IF(AU2325="","",WORKDAY(AU2325,5,FESTIVOS_CO!A:A))</f>
        <v/>
      </c>
      <c r="AZ2325" s="54" t="str">
        <f t="shared" ca="1" si="447"/>
        <v>NO APLICA</v>
      </c>
      <c r="BA2325" s="55" t="str">
        <f>IF(AX2325="","",WORKDAY(AX2325,5,FESTIVOS_CO!A:A))</f>
        <v/>
      </c>
      <c r="BB2325" s="39"/>
      <c r="BC2325" s="40"/>
      <c r="BD2325" s="40"/>
      <c r="BE2325" s="56" t="str">
        <f t="shared" ca="1" si="436"/>
        <v>NO APLICA</v>
      </c>
      <c r="BF2325" s="37"/>
      <c r="BG2325" s="45"/>
      <c r="BH2325" s="37"/>
      <c r="BI2325" s="36"/>
      <c r="BJ2325" s="37"/>
      <c r="BK2325" s="36"/>
      <c r="BL2325" s="36"/>
      <c r="BM2325" s="53" t="str">
        <f>IF(BJ2325="","",WORKDAY(BJ2325,5,FESTIVOS_CO!A:A))</f>
        <v/>
      </c>
      <c r="BN2325" s="57" t="str">
        <f t="shared" ca="1" si="446"/>
        <v>PENDIENTE HACER AVISO</v>
      </c>
      <c r="BO2325" s="54" t="str">
        <f t="shared" ca="1" si="439"/>
        <v>EN TRÁMITE NOTIF. POR AVISO</v>
      </c>
      <c r="BP2325" s="37"/>
      <c r="BQ2325" s="53" t="str">
        <f>IF(BP2325="","",WORKDAY(BP2325,5,FESTIVOS_CO!A:A))</f>
        <v/>
      </c>
      <c r="BR2325" s="37"/>
      <c r="BS2325" s="36"/>
      <c r="BT2325" s="38"/>
      <c r="BU2325" s="58" t="e">
        <f>VLOOKUP(BT2325,Hoja2!$C:$D,2,0)</f>
        <v>#N/A</v>
      </c>
      <c r="BV2325" s="80" t="str">
        <f>IF(
AND(AO2325="",BD2325="",BQ2325=""),
"EN PROCESO NOTIFICACION / COMUNICACION",
IF(
BT2325="",
"NO APLICA",
IF(
BU2325=60,
IF(AO2325&lt;&gt;"",AO2325,IF(BD2325&lt;&gt;"",BD2325,BQ2325))+60,
WORKDAY(
IF(AO2325&lt;&gt;"",AO2325,IF(BD2325&lt;&gt;"",BD2325,BQ2325)),
BU2325,
FESTIVOS_CO!A:A
)
)
))</f>
        <v>EN PROCESO NOTIFICACION / COMUNICACION</v>
      </c>
      <c r="BW2325" s="44"/>
      <c r="BX2325" s="53"/>
      <c r="BY2325" s="45"/>
      <c r="BZ2325" s="37"/>
      <c r="CA2325" s="54" t="str">
        <f t="shared" si="440"/>
        <v>PENDIENTE EJECUTORIA</v>
      </c>
      <c r="CB2325" s="59" t="str">
        <f t="shared" si="437"/>
        <v/>
      </c>
      <c r="CC2325" s="36"/>
      <c r="CD2325" s="40"/>
      <c r="CE2325" s="46"/>
      <c r="CF2325" s="40"/>
      <c r="CG2325" s="40"/>
      <c r="CH2325" s="40"/>
      <c r="CI2325" s="36"/>
      <c r="CJ2325" s="47"/>
      <c r="CK2325" s="40"/>
      <c r="CL2325" s="40"/>
      <c r="CM2325" s="40"/>
      <c r="CN2325" s="40"/>
    </row>
    <row r="2326" spans="1:92" ht="42.75" hidden="1">
      <c r="A2326" s="49" t="str">
        <f t="shared" si="441"/>
        <v>SIN GESTIÓN</v>
      </c>
      <c r="B2326" s="58"/>
      <c r="C2326" s="37"/>
      <c r="D2326" s="37"/>
      <c r="E2326" s="49" t="str">
        <f t="shared" si="442"/>
        <v>PENDIENTE NOTIFICACIÓN</v>
      </c>
      <c r="F2326" s="141" t="str">
        <f t="shared" si="443"/>
        <v>PENDIENTE NOTIFICACIÓN</v>
      </c>
      <c r="G2326" s="49" t="str">
        <f t="shared" si="444"/>
        <v/>
      </c>
      <c r="H2326" s="51" t="str">
        <f ca="1">IF(
L2326="",
"",
IF(
NETWORKDAYS(L2326,IF(M2326&lt;&gt;"",M2326,TODAY()),FESTIVOS_CO!A:A)&gt;2,
"VENCIDO",
IF(
NETWORKDAYS(L2326,IF(M2326&lt;&gt;"",M2326,TODAY()),FESTIVOS_CO!A:A)=2,
"ALERTA",
"A TIEMPO"
)))</f>
        <v/>
      </c>
      <c r="I2326" s="40"/>
      <c r="J2326" s="36"/>
      <c r="K2326" s="37"/>
      <c r="L2326" s="50"/>
      <c r="M2326" s="37"/>
      <c r="N2326" s="52"/>
      <c r="O2326" s="52"/>
      <c r="P2326" s="36"/>
      <c r="Q2326" s="36"/>
      <c r="R2326" s="40"/>
      <c r="S2326" s="36"/>
      <c r="T2326" s="40"/>
      <c r="U2326" s="40"/>
      <c r="V2326" s="81"/>
      <c r="W2326" s="40"/>
      <c r="X2326" s="40"/>
      <c r="Y2326" s="40"/>
      <c r="Z2326" s="38" t="str">
        <f>IFERROR(VLOOKUP(Y2326,DIRECTORIO!A:B,2,FALSE),"")</f>
        <v/>
      </c>
      <c r="AA2326" s="40"/>
      <c r="AB2326" s="40"/>
      <c r="AC2326" s="40"/>
      <c r="AD2326" s="40"/>
      <c r="AE2326" s="40"/>
      <c r="AF2326" s="40"/>
      <c r="AG2326" s="41" t="s">
        <v>109</v>
      </c>
      <c r="AH2326" s="42"/>
      <c r="AI2326" s="54" t="str">
        <f t="shared" ca="1" si="445"/>
        <v>PENDIENTE NOTIFICACIÓN ELECTRÓNICA</v>
      </c>
      <c r="AJ2326" s="37"/>
      <c r="AK2326" s="37"/>
      <c r="AL2326" s="37"/>
      <c r="AM2326" s="53" t="str">
        <f>IF(AK2326="","",WORKDAY(AK2326,5,FESTIVOS_CO!A:A))</f>
        <v/>
      </c>
      <c r="AN2326" s="37"/>
      <c r="AO2326" s="37"/>
      <c r="AP2326" s="54" t="str">
        <f t="shared" ca="1" si="438"/>
        <v>NO APLICA</v>
      </c>
      <c r="AQ2326" s="36"/>
      <c r="AR2326" s="43"/>
      <c r="AS2326" s="37"/>
      <c r="AT2326" s="36"/>
      <c r="AU2326" s="37"/>
      <c r="AV2326" s="36"/>
      <c r="AW2326" s="36"/>
      <c r="AX2326" s="37"/>
      <c r="AY2326" s="140" t="str">
        <f>IF(AU2326="","",WORKDAY(AU2326,5,FESTIVOS_CO!A:A))</f>
        <v/>
      </c>
      <c r="AZ2326" s="54" t="str">
        <f t="shared" ca="1" si="447"/>
        <v>NO APLICA</v>
      </c>
      <c r="BA2326" s="55" t="str">
        <f>IF(AX2326="","",WORKDAY(AX2326,5,FESTIVOS_CO!A:A))</f>
        <v/>
      </c>
      <c r="BB2326" s="39"/>
      <c r="BC2326" s="40"/>
      <c r="BD2326" s="40"/>
      <c r="BE2326" s="56" t="str">
        <f t="shared" ca="1" si="436"/>
        <v>NO APLICA</v>
      </c>
      <c r="BF2326" s="37"/>
      <c r="BG2326" s="45"/>
      <c r="BH2326" s="37"/>
      <c r="BI2326" s="36"/>
      <c r="BJ2326" s="37"/>
      <c r="BK2326" s="36"/>
      <c r="BL2326" s="36"/>
      <c r="BM2326" s="53" t="str">
        <f>IF(BJ2326="","",WORKDAY(BJ2326,5,FESTIVOS_CO!A:A))</f>
        <v/>
      </c>
      <c r="BN2326" s="57" t="str">
        <f t="shared" ca="1" si="446"/>
        <v>PENDIENTE HACER AVISO</v>
      </c>
      <c r="BO2326" s="54" t="str">
        <f t="shared" ca="1" si="439"/>
        <v>EN TRÁMITE NOTIF. POR AVISO</v>
      </c>
      <c r="BP2326" s="37"/>
      <c r="BQ2326" s="53" t="str">
        <f>IF(BP2326="","",WORKDAY(BP2326,5,FESTIVOS_CO!A:A))</f>
        <v/>
      </c>
      <c r="BR2326" s="37"/>
      <c r="BS2326" s="36"/>
      <c r="BT2326" s="38"/>
      <c r="BU2326" s="58" t="e">
        <f>VLOOKUP(BT2326,Hoja2!$C:$D,2,0)</f>
        <v>#N/A</v>
      </c>
      <c r="BV2326" s="80" t="str">
        <f>IF(
AND(AO2326="",BD2326="",BQ2326=""),
"EN PROCESO NOTIFICACION / COMUNICACION",
IF(
BT2326="",
"NO APLICA",
IF(
BU2326=60,
IF(AO2326&lt;&gt;"",AO2326,IF(BD2326&lt;&gt;"",BD2326,BQ2326))+60,
WORKDAY(
IF(AO2326&lt;&gt;"",AO2326,IF(BD2326&lt;&gt;"",BD2326,BQ2326)),
BU2326,
FESTIVOS_CO!A:A
)
)
))</f>
        <v>EN PROCESO NOTIFICACION / COMUNICACION</v>
      </c>
      <c r="BW2326" s="44"/>
      <c r="BX2326" s="53"/>
      <c r="BY2326" s="45"/>
      <c r="BZ2326" s="37"/>
      <c r="CA2326" s="54" t="str">
        <f t="shared" si="440"/>
        <v>PENDIENTE EJECUTORIA</v>
      </c>
      <c r="CB2326" s="59" t="str">
        <f t="shared" si="437"/>
        <v/>
      </c>
      <c r="CC2326" s="36"/>
      <c r="CD2326" s="40"/>
      <c r="CE2326" s="46"/>
      <c r="CF2326" s="40"/>
      <c r="CG2326" s="40"/>
      <c r="CH2326" s="40"/>
      <c r="CI2326" s="36"/>
      <c r="CJ2326" s="47"/>
      <c r="CK2326" s="40"/>
      <c r="CL2326" s="40"/>
      <c r="CM2326" s="40"/>
      <c r="CN2326" s="40"/>
    </row>
    <row r="2327" spans="1:92" ht="42.75" hidden="1">
      <c r="A2327" s="49" t="str">
        <f t="shared" si="441"/>
        <v>SIN GESTIÓN</v>
      </c>
      <c r="B2327" s="58"/>
      <c r="C2327" s="37"/>
      <c r="D2327" s="37"/>
      <c r="E2327" s="49" t="str">
        <f t="shared" si="442"/>
        <v>PENDIENTE NOTIFICACIÓN</v>
      </c>
      <c r="F2327" s="141" t="str">
        <f t="shared" si="443"/>
        <v>PENDIENTE NOTIFICACIÓN</v>
      </c>
      <c r="G2327" s="49" t="str">
        <f t="shared" si="444"/>
        <v/>
      </c>
      <c r="H2327" s="51" t="str">
        <f ca="1">IF(
L2327="",
"",
IF(
NETWORKDAYS(L2327,IF(M2327&lt;&gt;"",M2327,TODAY()),FESTIVOS_CO!A:A)&gt;2,
"VENCIDO",
IF(
NETWORKDAYS(L2327,IF(M2327&lt;&gt;"",M2327,TODAY()),FESTIVOS_CO!A:A)=2,
"ALERTA",
"A TIEMPO"
)))</f>
        <v/>
      </c>
      <c r="I2327" s="40"/>
      <c r="J2327" s="36"/>
      <c r="K2327" s="37"/>
      <c r="L2327" s="50"/>
      <c r="M2327" s="37"/>
      <c r="N2327" s="52"/>
      <c r="O2327" s="52"/>
      <c r="P2327" s="36"/>
      <c r="Q2327" s="36"/>
      <c r="R2327" s="40"/>
      <c r="S2327" s="36"/>
      <c r="T2327" s="40"/>
      <c r="U2327" s="40"/>
      <c r="V2327" s="81"/>
      <c r="W2327" s="40"/>
      <c r="X2327" s="40"/>
      <c r="Y2327" s="40"/>
      <c r="Z2327" s="38" t="str">
        <f>IFERROR(VLOOKUP(Y2327,DIRECTORIO!A:B,2,FALSE),"")</f>
        <v/>
      </c>
      <c r="AA2327" s="40"/>
      <c r="AB2327" s="40"/>
      <c r="AC2327" s="40"/>
      <c r="AD2327" s="40"/>
      <c r="AE2327" s="40"/>
      <c r="AF2327" s="40"/>
      <c r="AG2327" s="41" t="s">
        <v>109</v>
      </c>
      <c r="AH2327" s="42"/>
      <c r="AI2327" s="54" t="str">
        <f t="shared" ca="1" si="445"/>
        <v>PENDIENTE NOTIFICACIÓN ELECTRÓNICA</v>
      </c>
      <c r="AJ2327" s="37"/>
      <c r="AK2327" s="37"/>
      <c r="AL2327" s="37"/>
      <c r="AM2327" s="53" t="str">
        <f>IF(AK2327="","",WORKDAY(AK2327,5,FESTIVOS_CO!A:A))</f>
        <v/>
      </c>
      <c r="AN2327" s="37"/>
      <c r="AO2327" s="37"/>
      <c r="AP2327" s="54" t="str">
        <f t="shared" ca="1" si="438"/>
        <v>NO APLICA</v>
      </c>
      <c r="AQ2327" s="36"/>
      <c r="AR2327" s="43"/>
      <c r="AS2327" s="37"/>
      <c r="AT2327" s="36"/>
      <c r="AU2327" s="37"/>
      <c r="AV2327" s="36"/>
      <c r="AW2327" s="36"/>
      <c r="AX2327" s="37"/>
      <c r="AY2327" s="140" t="str">
        <f>IF(AU2327="","",WORKDAY(AU2327,5,FESTIVOS_CO!A:A))</f>
        <v/>
      </c>
      <c r="AZ2327" s="54" t="str">
        <f t="shared" ca="1" si="447"/>
        <v>NO APLICA</v>
      </c>
      <c r="BA2327" s="55" t="str">
        <f>IF(AX2327="","",WORKDAY(AX2327,5,FESTIVOS_CO!A:A))</f>
        <v/>
      </c>
      <c r="BB2327" s="39"/>
      <c r="BC2327" s="40"/>
      <c r="BD2327" s="40"/>
      <c r="BE2327" s="56" t="str">
        <f t="shared" ca="1" si="436"/>
        <v>NO APLICA</v>
      </c>
      <c r="BF2327" s="37"/>
      <c r="BG2327" s="45"/>
      <c r="BH2327" s="37"/>
      <c r="BI2327" s="36"/>
      <c r="BJ2327" s="37"/>
      <c r="BK2327" s="36"/>
      <c r="BL2327" s="36"/>
      <c r="BM2327" s="53" t="str">
        <f>IF(BJ2327="","",WORKDAY(BJ2327,5,FESTIVOS_CO!A:A))</f>
        <v/>
      </c>
      <c r="BN2327" s="57" t="str">
        <f t="shared" ca="1" si="446"/>
        <v>PENDIENTE HACER AVISO</v>
      </c>
      <c r="BO2327" s="54" t="str">
        <f t="shared" ca="1" si="439"/>
        <v>EN TRÁMITE NOTIF. POR AVISO</v>
      </c>
      <c r="BP2327" s="37"/>
      <c r="BQ2327" s="53" t="str">
        <f>IF(BP2327="","",WORKDAY(BP2327,5,FESTIVOS_CO!A:A))</f>
        <v/>
      </c>
      <c r="BR2327" s="37"/>
      <c r="BS2327" s="36"/>
      <c r="BT2327" s="38"/>
      <c r="BU2327" s="58" t="e">
        <f>VLOOKUP(BT2327,Hoja2!$C:$D,2,0)</f>
        <v>#N/A</v>
      </c>
      <c r="BV2327" s="80" t="str">
        <f>IF(
AND(AO2327="",BD2327="",BQ2327=""),
"EN PROCESO NOTIFICACION / COMUNICACION",
IF(
BT2327="",
"NO APLICA",
IF(
BU2327=60,
IF(AO2327&lt;&gt;"",AO2327,IF(BD2327&lt;&gt;"",BD2327,BQ2327))+60,
WORKDAY(
IF(AO2327&lt;&gt;"",AO2327,IF(BD2327&lt;&gt;"",BD2327,BQ2327)),
BU2327,
FESTIVOS_CO!A:A
)
)
))</f>
        <v>EN PROCESO NOTIFICACION / COMUNICACION</v>
      </c>
      <c r="BW2327" s="44"/>
      <c r="BX2327" s="53"/>
      <c r="BY2327" s="45"/>
      <c r="BZ2327" s="37"/>
      <c r="CA2327" s="54" t="str">
        <f t="shared" si="440"/>
        <v>PENDIENTE EJECUTORIA</v>
      </c>
      <c r="CB2327" s="59" t="str">
        <f t="shared" si="437"/>
        <v/>
      </c>
      <c r="CC2327" s="36"/>
      <c r="CD2327" s="40"/>
      <c r="CE2327" s="46"/>
      <c r="CF2327" s="40"/>
      <c r="CG2327" s="40"/>
      <c r="CH2327" s="40"/>
      <c r="CI2327" s="36"/>
      <c r="CJ2327" s="47"/>
      <c r="CK2327" s="40"/>
      <c r="CL2327" s="40"/>
      <c r="CM2327" s="40"/>
      <c r="CN2327" s="40"/>
    </row>
    <row r="2328" spans="1:92" ht="42.75" hidden="1">
      <c r="A2328" s="49" t="str">
        <f t="shared" si="441"/>
        <v>SIN GESTIÓN</v>
      </c>
      <c r="B2328" s="58"/>
      <c r="C2328" s="37"/>
      <c r="D2328" s="37"/>
      <c r="E2328" s="49" t="str">
        <f t="shared" si="442"/>
        <v>PENDIENTE NOTIFICACIÓN</v>
      </c>
      <c r="F2328" s="141" t="str">
        <f t="shared" si="443"/>
        <v>PENDIENTE NOTIFICACIÓN</v>
      </c>
      <c r="G2328" s="49" t="str">
        <f t="shared" si="444"/>
        <v/>
      </c>
      <c r="H2328" s="51" t="str">
        <f ca="1">IF(
L2328="",
"",
IF(
NETWORKDAYS(L2328,IF(M2328&lt;&gt;"",M2328,TODAY()),FESTIVOS_CO!A:A)&gt;2,
"VENCIDO",
IF(
NETWORKDAYS(L2328,IF(M2328&lt;&gt;"",M2328,TODAY()),FESTIVOS_CO!A:A)=2,
"ALERTA",
"A TIEMPO"
)))</f>
        <v/>
      </c>
      <c r="I2328" s="40"/>
      <c r="J2328" s="36"/>
      <c r="K2328" s="37"/>
      <c r="L2328" s="50"/>
      <c r="M2328" s="37"/>
      <c r="N2328" s="52"/>
      <c r="O2328" s="52"/>
      <c r="P2328" s="36"/>
      <c r="Q2328" s="36"/>
      <c r="R2328" s="40"/>
      <c r="S2328" s="36"/>
      <c r="T2328" s="40"/>
      <c r="U2328" s="40"/>
      <c r="V2328" s="81"/>
      <c r="W2328" s="40"/>
      <c r="X2328" s="40"/>
      <c r="Y2328" s="40"/>
      <c r="Z2328" s="38" t="str">
        <f>IFERROR(VLOOKUP(Y2328,DIRECTORIO!A:B,2,FALSE),"")</f>
        <v/>
      </c>
      <c r="AA2328" s="40"/>
      <c r="AB2328" s="40"/>
      <c r="AC2328" s="40"/>
      <c r="AD2328" s="40"/>
      <c r="AE2328" s="40"/>
      <c r="AF2328" s="40"/>
      <c r="AG2328" s="41" t="s">
        <v>109</v>
      </c>
      <c r="AH2328" s="42"/>
      <c r="AI2328" s="54" t="str">
        <f t="shared" ca="1" si="445"/>
        <v>PENDIENTE NOTIFICACIÓN ELECTRÓNICA</v>
      </c>
      <c r="AJ2328" s="37"/>
      <c r="AK2328" s="37"/>
      <c r="AL2328" s="37"/>
      <c r="AM2328" s="53" t="str">
        <f>IF(AK2328="","",WORKDAY(AK2328,5,FESTIVOS_CO!A:A))</f>
        <v/>
      </c>
      <c r="AN2328" s="37"/>
      <c r="AO2328" s="37"/>
      <c r="AP2328" s="54" t="str">
        <f t="shared" ca="1" si="438"/>
        <v>NO APLICA</v>
      </c>
      <c r="AQ2328" s="36"/>
      <c r="AR2328" s="43"/>
      <c r="AS2328" s="37"/>
      <c r="AT2328" s="36"/>
      <c r="AU2328" s="37"/>
      <c r="AV2328" s="36"/>
      <c r="AW2328" s="36"/>
      <c r="AX2328" s="37"/>
      <c r="AY2328" s="140" t="str">
        <f>IF(AU2328="","",WORKDAY(AU2328,5,FESTIVOS_CO!A:A))</f>
        <v/>
      </c>
      <c r="AZ2328" s="54" t="str">
        <f t="shared" ca="1" si="447"/>
        <v>NO APLICA</v>
      </c>
      <c r="BA2328" s="55" t="str">
        <f>IF(AX2328="","",WORKDAY(AX2328,5,FESTIVOS_CO!A:A))</f>
        <v/>
      </c>
      <c r="BB2328" s="39"/>
      <c r="BC2328" s="40"/>
      <c r="BD2328" s="40"/>
      <c r="BE2328" s="56" t="str">
        <f t="shared" ca="1" si="436"/>
        <v>NO APLICA</v>
      </c>
      <c r="BF2328" s="37"/>
      <c r="BG2328" s="45"/>
      <c r="BH2328" s="37"/>
      <c r="BI2328" s="36"/>
      <c r="BJ2328" s="37"/>
      <c r="BK2328" s="36"/>
      <c r="BL2328" s="36"/>
      <c r="BM2328" s="53" t="str">
        <f>IF(BJ2328="","",WORKDAY(BJ2328,5,FESTIVOS_CO!A:A))</f>
        <v/>
      </c>
      <c r="BN2328" s="57" t="str">
        <f t="shared" ca="1" si="446"/>
        <v>PENDIENTE HACER AVISO</v>
      </c>
      <c r="BO2328" s="54" t="str">
        <f t="shared" ca="1" si="439"/>
        <v>EN TRÁMITE NOTIF. POR AVISO</v>
      </c>
      <c r="BP2328" s="37"/>
      <c r="BQ2328" s="53" t="str">
        <f>IF(BP2328="","",WORKDAY(BP2328,5,FESTIVOS_CO!A:A))</f>
        <v/>
      </c>
      <c r="BR2328" s="37"/>
      <c r="BS2328" s="36"/>
      <c r="BT2328" s="38"/>
      <c r="BU2328" s="58" t="e">
        <f>VLOOKUP(BT2328,Hoja2!$C:$D,2,0)</f>
        <v>#N/A</v>
      </c>
      <c r="BV2328" s="80" t="str">
        <f>IF(
AND(AO2328="",BD2328="",BQ2328=""),
"EN PROCESO NOTIFICACION / COMUNICACION",
IF(
BT2328="",
"NO APLICA",
IF(
BU2328=60,
IF(AO2328&lt;&gt;"",AO2328,IF(BD2328&lt;&gt;"",BD2328,BQ2328))+60,
WORKDAY(
IF(AO2328&lt;&gt;"",AO2328,IF(BD2328&lt;&gt;"",BD2328,BQ2328)),
BU2328,
FESTIVOS_CO!A:A
)
)
))</f>
        <v>EN PROCESO NOTIFICACION / COMUNICACION</v>
      </c>
      <c r="BW2328" s="44"/>
      <c r="BX2328" s="53"/>
      <c r="BY2328" s="45"/>
      <c r="BZ2328" s="37"/>
      <c r="CA2328" s="54" t="str">
        <f t="shared" si="440"/>
        <v>PENDIENTE EJECUTORIA</v>
      </c>
      <c r="CB2328" s="59" t="str">
        <f t="shared" si="437"/>
        <v/>
      </c>
      <c r="CC2328" s="36"/>
      <c r="CD2328" s="40"/>
      <c r="CE2328" s="46"/>
      <c r="CF2328" s="40"/>
      <c r="CG2328" s="40"/>
      <c r="CH2328" s="40"/>
      <c r="CI2328" s="36"/>
      <c r="CJ2328" s="47"/>
      <c r="CK2328" s="40"/>
      <c r="CL2328" s="40"/>
      <c r="CM2328" s="40"/>
      <c r="CN2328" s="40"/>
    </row>
    <row r="2329" spans="1:92" ht="42.75" hidden="1">
      <c r="A2329" s="49" t="str">
        <f t="shared" si="441"/>
        <v>SIN GESTIÓN</v>
      </c>
      <c r="B2329" s="58"/>
      <c r="C2329" s="37"/>
      <c r="D2329" s="37"/>
      <c r="E2329" s="49" t="str">
        <f t="shared" si="442"/>
        <v>PENDIENTE NOTIFICACIÓN</v>
      </c>
      <c r="F2329" s="141" t="str">
        <f t="shared" si="443"/>
        <v>PENDIENTE NOTIFICACIÓN</v>
      </c>
      <c r="G2329" s="49" t="str">
        <f t="shared" si="444"/>
        <v/>
      </c>
      <c r="H2329" s="51" t="str">
        <f ca="1">IF(
L2329="",
"",
IF(
NETWORKDAYS(L2329,IF(M2329&lt;&gt;"",M2329,TODAY()),FESTIVOS_CO!A:A)&gt;2,
"VENCIDO",
IF(
NETWORKDAYS(L2329,IF(M2329&lt;&gt;"",M2329,TODAY()),FESTIVOS_CO!A:A)=2,
"ALERTA",
"A TIEMPO"
)))</f>
        <v/>
      </c>
      <c r="I2329" s="40"/>
      <c r="J2329" s="36"/>
      <c r="K2329" s="37"/>
      <c r="L2329" s="50"/>
      <c r="M2329" s="37"/>
      <c r="N2329" s="52"/>
      <c r="O2329" s="52"/>
      <c r="P2329" s="36"/>
      <c r="Q2329" s="36"/>
      <c r="R2329" s="40"/>
      <c r="S2329" s="36"/>
      <c r="T2329" s="40"/>
      <c r="U2329" s="40"/>
      <c r="V2329" s="81"/>
      <c r="W2329" s="40"/>
      <c r="X2329" s="40"/>
      <c r="Y2329" s="40"/>
      <c r="Z2329" s="38" t="str">
        <f>IFERROR(VLOOKUP(Y2329,DIRECTORIO!A:B,2,FALSE),"")</f>
        <v/>
      </c>
      <c r="AA2329" s="40"/>
      <c r="AB2329" s="40"/>
      <c r="AC2329" s="40"/>
      <c r="AD2329" s="40"/>
      <c r="AE2329" s="40"/>
      <c r="AF2329" s="40"/>
      <c r="AG2329" s="41" t="s">
        <v>109</v>
      </c>
      <c r="AH2329" s="42"/>
      <c r="AI2329" s="54" t="str">
        <f t="shared" ca="1" si="445"/>
        <v>PENDIENTE NOTIFICACIÓN ELECTRÓNICA</v>
      </c>
      <c r="AJ2329" s="37"/>
      <c r="AK2329" s="37"/>
      <c r="AL2329" s="37"/>
      <c r="AM2329" s="53" t="str">
        <f>IF(AK2329="","",WORKDAY(AK2329,5,FESTIVOS_CO!A:A))</f>
        <v/>
      </c>
      <c r="AN2329" s="37"/>
      <c r="AO2329" s="37"/>
      <c r="AP2329" s="54" t="str">
        <f t="shared" ca="1" si="438"/>
        <v>NO APLICA</v>
      </c>
      <c r="AQ2329" s="36"/>
      <c r="AR2329" s="43"/>
      <c r="AS2329" s="37"/>
      <c r="AT2329" s="36"/>
      <c r="AU2329" s="37"/>
      <c r="AV2329" s="36"/>
      <c r="AW2329" s="36"/>
      <c r="AX2329" s="37"/>
      <c r="AY2329" s="140" t="str">
        <f>IF(AU2329="","",WORKDAY(AU2329,5,FESTIVOS_CO!A:A))</f>
        <v/>
      </c>
      <c r="AZ2329" s="54" t="str">
        <f t="shared" ca="1" si="447"/>
        <v>NO APLICA</v>
      </c>
      <c r="BA2329" s="55" t="str">
        <f>IF(AX2329="","",WORKDAY(AX2329,5,FESTIVOS_CO!A:A))</f>
        <v/>
      </c>
      <c r="BB2329" s="39"/>
      <c r="BC2329" s="40"/>
      <c r="BD2329" s="40"/>
      <c r="BE2329" s="56" t="str">
        <f t="shared" ca="1" si="436"/>
        <v>NO APLICA</v>
      </c>
      <c r="BF2329" s="37"/>
      <c r="BG2329" s="45"/>
      <c r="BH2329" s="37"/>
      <c r="BI2329" s="36"/>
      <c r="BJ2329" s="37"/>
      <c r="BK2329" s="36"/>
      <c r="BL2329" s="36"/>
      <c r="BM2329" s="53" t="str">
        <f>IF(BJ2329="","",WORKDAY(BJ2329,5,FESTIVOS_CO!A:A))</f>
        <v/>
      </c>
      <c r="BN2329" s="57" t="str">
        <f t="shared" ca="1" si="446"/>
        <v>PENDIENTE HACER AVISO</v>
      </c>
      <c r="BO2329" s="54" t="str">
        <f t="shared" ca="1" si="439"/>
        <v>EN TRÁMITE NOTIF. POR AVISO</v>
      </c>
      <c r="BP2329" s="37"/>
      <c r="BQ2329" s="53" t="str">
        <f>IF(BP2329="","",WORKDAY(BP2329,5,FESTIVOS_CO!A:A))</f>
        <v/>
      </c>
      <c r="BR2329" s="37"/>
      <c r="BS2329" s="36"/>
      <c r="BT2329" s="38"/>
      <c r="BU2329" s="58" t="e">
        <f>VLOOKUP(BT2329,Hoja2!$C:$D,2,0)</f>
        <v>#N/A</v>
      </c>
      <c r="BV2329" s="80" t="str">
        <f>IF(
AND(AO2329="",BD2329="",BQ2329=""),
"EN PROCESO NOTIFICACION / COMUNICACION",
IF(
BT2329="",
"NO APLICA",
IF(
BU2329=60,
IF(AO2329&lt;&gt;"",AO2329,IF(BD2329&lt;&gt;"",BD2329,BQ2329))+60,
WORKDAY(
IF(AO2329&lt;&gt;"",AO2329,IF(BD2329&lt;&gt;"",BD2329,BQ2329)),
BU2329,
FESTIVOS_CO!A:A
)
)
))</f>
        <v>EN PROCESO NOTIFICACION / COMUNICACION</v>
      </c>
      <c r="BW2329" s="44"/>
      <c r="BX2329" s="53"/>
      <c r="BY2329" s="45"/>
      <c r="BZ2329" s="37"/>
      <c r="CA2329" s="54" t="str">
        <f t="shared" si="440"/>
        <v>PENDIENTE EJECUTORIA</v>
      </c>
      <c r="CB2329" s="59" t="str">
        <f t="shared" si="437"/>
        <v/>
      </c>
      <c r="CC2329" s="36"/>
      <c r="CD2329" s="40"/>
      <c r="CE2329" s="46"/>
      <c r="CF2329" s="40"/>
      <c r="CG2329" s="40"/>
      <c r="CH2329" s="40"/>
      <c r="CI2329" s="36"/>
      <c r="CJ2329" s="47"/>
      <c r="CK2329" s="40"/>
      <c r="CL2329" s="40"/>
      <c r="CM2329" s="40"/>
      <c r="CN2329" s="40"/>
    </row>
    <row r="2330" spans="1:92" ht="42.75" hidden="1">
      <c r="A2330" s="49" t="str">
        <f t="shared" si="441"/>
        <v>SIN GESTIÓN</v>
      </c>
      <c r="B2330" s="58"/>
      <c r="C2330" s="37"/>
      <c r="D2330" s="37"/>
      <c r="E2330" s="49" t="str">
        <f t="shared" si="442"/>
        <v>PENDIENTE NOTIFICACIÓN</v>
      </c>
      <c r="F2330" s="141" t="str">
        <f t="shared" si="443"/>
        <v>PENDIENTE NOTIFICACIÓN</v>
      </c>
      <c r="G2330" s="49" t="str">
        <f t="shared" si="444"/>
        <v/>
      </c>
      <c r="H2330" s="51" t="str">
        <f ca="1">IF(
L2330="",
"",
IF(
NETWORKDAYS(L2330,IF(M2330&lt;&gt;"",M2330,TODAY()),FESTIVOS_CO!A:A)&gt;2,
"VENCIDO",
IF(
NETWORKDAYS(L2330,IF(M2330&lt;&gt;"",M2330,TODAY()),FESTIVOS_CO!A:A)=2,
"ALERTA",
"A TIEMPO"
)))</f>
        <v/>
      </c>
      <c r="I2330" s="40"/>
      <c r="J2330" s="36"/>
      <c r="K2330" s="37"/>
      <c r="L2330" s="50"/>
      <c r="M2330" s="37"/>
      <c r="N2330" s="52"/>
      <c r="O2330" s="52"/>
      <c r="P2330" s="36"/>
      <c r="Q2330" s="36"/>
      <c r="R2330" s="40"/>
      <c r="S2330" s="36"/>
      <c r="T2330" s="40"/>
      <c r="U2330" s="40"/>
      <c r="V2330" s="81"/>
      <c r="W2330" s="40"/>
      <c r="X2330" s="40"/>
      <c r="Y2330" s="40"/>
      <c r="Z2330" s="38" t="str">
        <f>IFERROR(VLOOKUP(Y2330,DIRECTORIO!A:B,2,FALSE),"")</f>
        <v/>
      </c>
      <c r="AA2330" s="40"/>
      <c r="AB2330" s="40"/>
      <c r="AC2330" s="40"/>
      <c r="AD2330" s="40"/>
      <c r="AE2330" s="40"/>
      <c r="AF2330" s="40"/>
      <c r="AG2330" s="41" t="s">
        <v>109</v>
      </c>
      <c r="AH2330" s="42"/>
      <c r="AI2330" s="54" t="str">
        <f t="shared" ca="1" si="445"/>
        <v>PENDIENTE NOTIFICACIÓN ELECTRÓNICA</v>
      </c>
      <c r="AJ2330" s="37"/>
      <c r="AK2330" s="37"/>
      <c r="AL2330" s="37"/>
      <c r="AM2330" s="53" t="str">
        <f>IF(AK2330="","",WORKDAY(AK2330,5,FESTIVOS_CO!A:A))</f>
        <v/>
      </c>
      <c r="AN2330" s="37"/>
      <c r="AO2330" s="37"/>
      <c r="AP2330" s="54" t="str">
        <f t="shared" ca="1" si="438"/>
        <v>NO APLICA</v>
      </c>
      <c r="AQ2330" s="36"/>
      <c r="AR2330" s="43"/>
      <c r="AS2330" s="37"/>
      <c r="AT2330" s="36"/>
      <c r="AU2330" s="37"/>
      <c r="AV2330" s="36"/>
      <c r="AW2330" s="36"/>
      <c r="AX2330" s="37"/>
      <c r="AY2330" s="140" t="str">
        <f>IF(AU2330="","",WORKDAY(AU2330,5,FESTIVOS_CO!A:A))</f>
        <v/>
      </c>
      <c r="AZ2330" s="54" t="str">
        <f t="shared" ca="1" si="447"/>
        <v>NO APLICA</v>
      </c>
      <c r="BA2330" s="55" t="str">
        <f>IF(AX2330="","",WORKDAY(AX2330,5,FESTIVOS_CO!A:A))</f>
        <v/>
      </c>
      <c r="BB2330" s="39"/>
      <c r="BC2330" s="40"/>
      <c r="BD2330" s="40"/>
      <c r="BE2330" s="56" t="str">
        <f t="shared" ca="1" si="436"/>
        <v>NO APLICA</v>
      </c>
      <c r="BF2330" s="37"/>
      <c r="BG2330" s="45"/>
      <c r="BH2330" s="37"/>
      <c r="BI2330" s="36"/>
      <c r="BJ2330" s="37"/>
      <c r="BK2330" s="36"/>
      <c r="BL2330" s="36"/>
      <c r="BM2330" s="53" t="str">
        <f>IF(BJ2330="","",WORKDAY(BJ2330,5,FESTIVOS_CO!A:A))</f>
        <v/>
      </c>
      <c r="BN2330" s="57" t="str">
        <f t="shared" ca="1" si="446"/>
        <v>PENDIENTE HACER AVISO</v>
      </c>
      <c r="BO2330" s="54" t="str">
        <f t="shared" ca="1" si="439"/>
        <v>EN TRÁMITE NOTIF. POR AVISO</v>
      </c>
      <c r="BP2330" s="37"/>
      <c r="BQ2330" s="53" t="str">
        <f>IF(BP2330="","",WORKDAY(BP2330,5,FESTIVOS_CO!A:A))</f>
        <v/>
      </c>
      <c r="BR2330" s="37"/>
      <c r="BS2330" s="36"/>
      <c r="BT2330" s="38"/>
      <c r="BU2330" s="58" t="e">
        <f>VLOOKUP(BT2330,Hoja2!$C:$D,2,0)</f>
        <v>#N/A</v>
      </c>
      <c r="BV2330" s="80" t="str">
        <f>IF(
AND(AO2330="",BD2330="",BQ2330=""),
"EN PROCESO NOTIFICACION / COMUNICACION",
IF(
BT2330="",
"NO APLICA",
IF(
BU2330=60,
IF(AO2330&lt;&gt;"",AO2330,IF(BD2330&lt;&gt;"",BD2330,BQ2330))+60,
WORKDAY(
IF(AO2330&lt;&gt;"",AO2330,IF(BD2330&lt;&gt;"",BD2330,BQ2330)),
BU2330,
FESTIVOS_CO!A:A
)
)
))</f>
        <v>EN PROCESO NOTIFICACION / COMUNICACION</v>
      </c>
      <c r="BW2330" s="44"/>
      <c r="BX2330" s="53"/>
      <c r="BY2330" s="45"/>
      <c r="BZ2330" s="37"/>
      <c r="CA2330" s="54" t="str">
        <f t="shared" si="440"/>
        <v>PENDIENTE EJECUTORIA</v>
      </c>
      <c r="CB2330" s="59" t="str">
        <f t="shared" si="437"/>
        <v/>
      </c>
      <c r="CC2330" s="36"/>
      <c r="CD2330" s="40"/>
      <c r="CE2330" s="46"/>
      <c r="CF2330" s="40"/>
      <c r="CG2330" s="40"/>
      <c r="CH2330" s="40"/>
      <c r="CI2330" s="36"/>
      <c r="CJ2330" s="47"/>
      <c r="CK2330" s="40"/>
      <c r="CL2330" s="40"/>
      <c r="CM2330" s="40"/>
      <c r="CN2330" s="40"/>
    </row>
    <row r="2331" spans="1:92" ht="42.75" hidden="1">
      <c r="A2331" s="49" t="str">
        <f t="shared" si="441"/>
        <v>SIN GESTIÓN</v>
      </c>
      <c r="B2331" s="58"/>
      <c r="C2331" s="37"/>
      <c r="D2331" s="37"/>
      <c r="E2331" s="49" t="str">
        <f t="shared" si="442"/>
        <v>PENDIENTE NOTIFICACIÓN</v>
      </c>
      <c r="F2331" s="141" t="str">
        <f t="shared" si="443"/>
        <v>PENDIENTE NOTIFICACIÓN</v>
      </c>
      <c r="G2331" s="49" t="str">
        <f t="shared" si="444"/>
        <v/>
      </c>
      <c r="H2331" s="51" t="str">
        <f ca="1">IF(
L2331="",
"",
IF(
NETWORKDAYS(L2331,IF(M2331&lt;&gt;"",M2331,TODAY()),FESTIVOS_CO!A:A)&gt;2,
"VENCIDO",
IF(
NETWORKDAYS(L2331,IF(M2331&lt;&gt;"",M2331,TODAY()),FESTIVOS_CO!A:A)=2,
"ALERTA",
"A TIEMPO"
)))</f>
        <v/>
      </c>
      <c r="I2331" s="40"/>
      <c r="J2331" s="36"/>
      <c r="K2331" s="37"/>
      <c r="L2331" s="50"/>
      <c r="M2331" s="37"/>
      <c r="N2331" s="52"/>
      <c r="O2331" s="52"/>
      <c r="P2331" s="36"/>
      <c r="Q2331" s="36"/>
      <c r="R2331" s="40"/>
      <c r="S2331" s="36"/>
      <c r="T2331" s="40"/>
      <c r="U2331" s="40"/>
      <c r="V2331" s="81"/>
      <c r="W2331" s="40"/>
      <c r="X2331" s="40"/>
      <c r="Y2331" s="40"/>
      <c r="Z2331" s="38" t="str">
        <f>IFERROR(VLOOKUP(Y2331,DIRECTORIO!A:B,2,FALSE),"")</f>
        <v/>
      </c>
      <c r="AA2331" s="40"/>
      <c r="AB2331" s="40"/>
      <c r="AC2331" s="40"/>
      <c r="AD2331" s="40"/>
      <c r="AE2331" s="40"/>
      <c r="AF2331" s="40"/>
      <c r="AG2331" s="41" t="s">
        <v>109</v>
      </c>
      <c r="AH2331" s="42"/>
      <c r="AI2331" s="54" t="str">
        <f t="shared" ca="1" si="445"/>
        <v>PENDIENTE NOTIFICACIÓN ELECTRÓNICA</v>
      </c>
      <c r="AJ2331" s="37"/>
      <c r="AK2331" s="37"/>
      <c r="AL2331" s="37"/>
      <c r="AM2331" s="53" t="str">
        <f>IF(AK2331="","",WORKDAY(AK2331,5,FESTIVOS_CO!A:A))</f>
        <v/>
      </c>
      <c r="AN2331" s="37"/>
      <c r="AO2331" s="37"/>
      <c r="AP2331" s="54" t="str">
        <f t="shared" ca="1" si="438"/>
        <v>NO APLICA</v>
      </c>
      <c r="AQ2331" s="36"/>
      <c r="AR2331" s="43"/>
      <c r="AS2331" s="37"/>
      <c r="AT2331" s="36"/>
      <c r="AU2331" s="37"/>
      <c r="AV2331" s="36"/>
      <c r="AW2331" s="36"/>
      <c r="AX2331" s="37"/>
      <c r="AY2331" s="140" t="str">
        <f>IF(AU2331="","",WORKDAY(AU2331,5,FESTIVOS_CO!A:A))</f>
        <v/>
      </c>
      <c r="AZ2331" s="54" t="str">
        <f t="shared" ca="1" si="447"/>
        <v>NO APLICA</v>
      </c>
      <c r="BA2331" s="55" t="str">
        <f>IF(AX2331="","",WORKDAY(AX2331,5,FESTIVOS_CO!A:A))</f>
        <v/>
      </c>
      <c r="BB2331" s="39"/>
      <c r="BC2331" s="40"/>
      <c r="BD2331" s="40"/>
      <c r="BE2331" s="56" t="str">
        <f t="shared" ref="BE2331:BE2394" ca="1" si="448">IF(AZ2331="NO PROCEDE",
"NO PROCEDE",IF(OR(AZ2331="HACER AVISO",BB2331="NO"),
"HACER AVISO",
"NO APLICA"))</f>
        <v>NO APLICA</v>
      </c>
      <c r="BF2331" s="37"/>
      <c r="BG2331" s="45"/>
      <c r="BH2331" s="37"/>
      <c r="BI2331" s="36"/>
      <c r="BJ2331" s="37"/>
      <c r="BK2331" s="36"/>
      <c r="BL2331" s="36"/>
      <c r="BM2331" s="53" t="str">
        <f>IF(BJ2331="","",WORKDAY(BJ2331,5,FESTIVOS_CO!A:A))</f>
        <v/>
      </c>
      <c r="BN2331" s="57" t="str">
        <f t="shared" ca="1" si="446"/>
        <v>PENDIENTE HACER AVISO</v>
      </c>
      <c r="BO2331" s="54" t="str">
        <f t="shared" ca="1" si="439"/>
        <v>EN TRÁMITE NOTIF. POR AVISO</v>
      </c>
      <c r="BP2331" s="37"/>
      <c r="BQ2331" s="53" t="str">
        <f>IF(BP2331="","",WORKDAY(BP2331,5,FESTIVOS_CO!A:A))</f>
        <v/>
      </c>
      <c r="BR2331" s="37"/>
      <c r="BS2331" s="36"/>
      <c r="BT2331" s="38"/>
      <c r="BU2331" s="58" t="e">
        <f>VLOOKUP(BT2331,Hoja2!$C:$D,2,0)</f>
        <v>#N/A</v>
      </c>
      <c r="BV2331" s="80" t="str">
        <f>IF(
AND(AO2331="",BD2331="",BQ2331=""),
"EN PROCESO NOTIFICACION / COMUNICACION",
IF(
BT2331="",
"NO APLICA",
IF(
BU2331=60,
IF(AO2331&lt;&gt;"",AO2331,IF(BD2331&lt;&gt;"",BD2331,BQ2331))+60,
WORKDAY(
IF(AO2331&lt;&gt;"",AO2331,IF(BD2331&lt;&gt;"",BD2331,BQ2331)),
BU2331,
FESTIVOS_CO!A:A
)
)
))</f>
        <v>EN PROCESO NOTIFICACION / COMUNICACION</v>
      </c>
      <c r="BW2331" s="44"/>
      <c r="BX2331" s="53"/>
      <c r="BY2331" s="45"/>
      <c r="BZ2331" s="37"/>
      <c r="CA2331" s="54" t="str">
        <f t="shared" si="440"/>
        <v>PENDIENTE EJECUTORIA</v>
      </c>
      <c r="CB2331" s="59" t="str">
        <f t="shared" ref="CB2331:CB2394" si="449">IF(CC2331="NO",
"NO APLICA",
IF(CC2331="SI",
IF(COUNTBLANK(CC2331:CH2331)&gt;0,
"PENDIENTE MEMORANDO",
"MEMORANDOS ENVIADOS"
),
IF(CI2331="NO",
"NO APLICA",
IF(CI2331="SI",
IF(COUNTBLANK(CJ2331:CN2331)&gt;0,
"PENDIENTES OFICIOS",
"OFICIOS ENVIADOS"
),
""
)
)
))</f>
        <v/>
      </c>
      <c r="CC2331" s="36"/>
      <c r="CD2331" s="40"/>
      <c r="CE2331" s="46"/>
      <c r="CF2331" s="40"/>
      <c r="CG2331" s="40"/>
      <c r="CH2331" s="40"/>
      <c r="CI2331" s="36"/>
      <c r="CJ2331" s="47"/>
      <c r="CK2331" s="40"/>
      <c r="CL2331" s="40"/>
      <c r="CM2331" s="40"/>
      <c r="CN2331" s="40"/>
    </row>
    <row r="2332" spans="1:92" ht="42.75" hidden="1">
      <c r="A2332" s="49" t="str">
        <f t="shared" si="441"/>
        <v>SIN GESTIÓN</v>
      </c>
      <c r="B2332" s="58"/>
      <c r="C2332" s="37"/>
      <c r="D2332" s="37"/>
      <c r="E2332" s="49" t="str">
        <f t="shared" si="442"/>
        <v>PENDIENTE NOTIFICACIÓN</v>
      </c>
      <c r="F2332" s="141" t="str">
        <f t="shared" si="443"/>
        <v>PENDIENTE NOTIFICACIÓN</v>
      </c>
      <c r="G2332" s="49" t="str">
        <f t="shared" si="444"/>
        <v/>
      </c>
      <c r="H2332" s="51" t="str">
        <f ca="1">IF(
L2332="",
"",
IF(
NETWORKDAYS(L2332,IF(M2332&lt;&gt;"",M2332,TODAY()),FESTIVOS_CO!A:A)&gt;2,
"VENCIDO",
IF(
NETWORKDAYS(L2332,IF(M2332&lt;&gt;"",M2332,TODAY()),FESTIVOS_CO!A:A)=2,
"ALERTA",
"A TIEMPO"
)))</f>
        <v/>
      </c>
      <c r="I2332" s="40"/>
      <c r="J2332" s="36"/>
      <c r="K2332" s="37"/>
      <c r="L2332" s="50"/>
      <c r="M2332" s="37"/>
      <c r="N2332" s="52"/>
      <c r="O2332" s="52"/>
      <c r="P2332" s="36"/>
      <c r="Q2332" s="36"/>
      <c r="R2332" s="40"/>
      <c r="S2332" s="36"/>
      <c r="T2332" s="40"/>
      <c r="U2332" s="40"/>
      <c r="V2332" s="81"/>
      <c r="W2332" s="40"/>
      <c r="X2332" s="40"/>
      <c r="Y2332" s="40"/>
      <c r="Z2332" s="38" t="str">
        <f>IFERROR(VLOOKUP(Y2332,DIRECTORIO!A:B,2,FALSE),"")</f>
        <v/>
      </c>
      <c r="AA2332" s="40"/>
      <c r="AB2332" s="40"/>
      <c r="AC2332" s="40"/>
      <c r="AD2332" s="40"/>
      <c r="AE2332" s="40"/>
      <c r="AF2332" s="40"/>
      <c r="AG2332" s="41" t="s">
        <v>109</v>
      </c>
      <c r="AH2332" s="42"/>
      <c r="AI2332" s="54" t="str">
        <f t="shared" ca="1" si="445"/>
        <v>PENDIENTE NOTIFICACIÓN ELECTRÓNICA</v>
      </c>
      <c r="AJ2332" s="37"/>
      <c r="AK2332" s="37"/>
      <c r="AL2332" s="37"/>
      <c r="AM2332" s="53" t="str">
        <f>IF(AK2332="","",WORKDAY(AK2332,5,FESTIVOS_CO!A:A))</f>
        <v/>
      </c>
      <c r="AN2332" s="37"/>
      <c r="AO2332" s="37"/>
      <c r="AP2332" s="54" t="str">
        <f t="shared" ref="AP2332:AP2395" ca="1" si="450">IF(
ISNUMBER(SEARCH("PENDIENTE",UPPER(AI2332))),
"NO APLICA",
IF(
COUNTBLANK(AJ2332:AL2332)=COUNTA(AJ2332:AL2332),
"NO APLICA",
IF(
UPPER(AN2332)="SI",
"NO PROCEDE CITACION",
"NOTIFICAR POR CITACION"
)
)
)</f>
        <v>NO APLICA</v>
      </c>
      <c r="AQ2332" s="36"/>
      <c r="AR2332" s="43"/>
      <c r="AS2332" s="37"/>
      <c r="AT2332" s="36"/>
      <c r="AU2332" s="37"/>
      <c r="AV2332" s="36"/>
      <c r="AW2332" s="36"/>
      <c r="AX2332" s="37"/>
      <c r="AY2332" s="140" t="str">
        <f>IF(AU2332="","",WORKDAY(AU2332,5,FESTIVOS_CO!A:A))</f>
        <v/>
      </c>
      <c r="AZ2332" s="54" t="str">
        <f t="shared" ca="1" si="447"/>
        <v>NO APLICA</v>
      </c>
      <c r="BA2332" s="55" t="str">
        <f>IF(AX2332="","",WORKDAY(AX2332,5,FESTIVOS_CO!A:A))</f>
        <v/>
      </c>
      <c r="BB2332" s="39"/>
      <c r="BC2332" s="40"/>
      <c r="BD2332" s="40"/>
      <c r="BE2332" s="56" t="str">
        <f t="shared" ca="1" si="448"/>
        <v>NO APLICA</v>
      </c>
      <c r="BF2332" s="37"/>
      <c r="BG2332" s="45"/>
      <c r="BH2332" s="37"/>
      <c r="BI2332" s="36"/>
      <c r="BJ2332" s="37"/>
      <c r="BK2332" s="36"/>
      <c r="BL2332" s="36"/>
      <c r="BM2332" s="53" t="str">
        <f>IF(BJ2332="","",WORKDAY(BJ2332,5,FESTIVOS_CO!A:A))</f>
        <v/>
      </c>
      <c r="BN2332" s="57" t="str">
        <f t="shared" ca="1" si="446"/>
        <v>PENDIENTE HACER AVISO</v>
      </c>
      <c r="BO2332" s="54" t="str">
        <f t="shared" ca="1" si="439"/>
        <v>EN TRÁMITE NOTIF. POR AVISO</v>
      </c>
      <c r="BP2332" s="37"/>
      <c r="BQ2332" s="53" t="str">
        <f>IF(BP2332="","",WORKDAY(BP2332,5,FESTIVOS_CO!A:A))</f>
        <v/>
      </c>
      <c r="BR2332" s="37"/>
      <c r="BS2332" s="36"/>
      <c r="BT2332" s="38"/>
      <c r="BU2332" s="58" t="e">
        <f>VLOOKUP(BT2332,Hoja2!$C:$D,2,0)</f>
        <v>#N/A</v>
      </c>
      <c r="BV2332" s="80" t="str">
        <f>IF(
AND(AO2332="",BD2332="",BQ2332=""),
"EN PROCESO NOTIFICACION / COMUNICACION",
IF(
BT2332="",
"NO APLICA",
IF(
BU2332=60,
IF(AO2332&lt;&gt;"",AO2332,IF(BD2332&lt;&gt;"",BD2332,BQ2332))+60,
WORKDAY(
IF(AO2332&lt;&gt;"",AO2332,IF(BD2332&lt;&gt;"",BD2332,BQ2332)),
BU2332,
FESTIVOS_CO!A:A
)
)
))</f>
        <v>EN PROCESO NOTIFICACION / COMUNICACION</v>
      </c>
      <c r="BW2332" s="44"/>
      <c r="BX2332" s="53"/>
      <c r="BY2332" s="45"/>
      <c r="BZ2332" s="37"/>
      <c r="CA2332" s="54" t="str">
        <f t="shared" si="440"/>
        <v>PENDIENTE EJECUTORIA</v>
      </c>
      <c r="CB2332" s="59" t="str">
        <f t="shared" si="449"/>
        <v/>
      </c>
      <c r="CC2332" s="36"/>
      <c r="CD2332" s="40"/>
      <c r="CE2332" s="46"/>
      <c r="CF2332" s="40"/>
      <c r="CG2332" s="40"/>
      <c r="CH2332" s="40"/>
      <c r="CI2332" s="36"/>
      <c r="CJ2332" s="47"/>
      <c r="CK2332" s="40"/>
      <c r="CL2332" s="40"/>
      <c r="CM2332" s="40"/>
      <c r="CN2332" s="40"/>
    </row>
    <row r="2333" spans="1:92" ht="42.75" hidden="1">
      <c r="A2333" s="49" t="str">
        <f t="shared" si="441"/>
        <v>SIN GESTIÓN</v>
      </c>
      <c r="B2333" s="58"/>
      <c r="C2333" s="37"/>
      <c r="D2333" s="37"/>
      <c r="E2333" s="49" t="str">
        <f t="shared" si="442"/>
        <v>PENDIENTE NOTIFICACIÓN</v>
      </c>
      <c r="F2333" s="141" t="str">
        <f t="shared" si="443"/>
        <v>PENDIENTE NOTIFICACIÓN</v>
      </c>
      <c r="G2333" s="49" t="str">
        <f t="shared" si="444"/>
        <v/>
      </c>
      <c r="H2333" s="51" t="str">
        <f ca="1">IF(
L2333="",
"",
IF(
NETWORKDAYS(L2333,IF(M2333&lt;&gt;"",M2333,TODAY()),FESTIVOS_CO!A:A)&gt;2,
"VENCIDO",
IF(
NETWORKDAYS(L2333,IF(M2333&lt;&gt;"",M2333,TODAY()),FESTIVOS_CO!A:A)=2,
"ALERTA",
"A TIEMPO"
)))</f>
        <v/>
      </c>
      <c r="I2333" s="40"/>
      <c r="J2333" s="36"/>
      <c r="K2333" s="37"/>
      <c r="L2333" s="50"/>
      <c r="M2333" s="37"/>
      <c r="N2333" s="52"/>
      <c r="O2333" s="52"/>
      <c r="P2333" s="36"/>
      <c r="Q2333" s="36"/>
      <c r="R2333" s="40"/>
      <c r="S2333" s="36"/>
      <c r="T2333" s="40"/>
      <c r="U2333" s="40"/>
      <c r="V2333" s="81"/>
      <c r="W2333" s="40"/>
      <c r="X2333" s="40"/>
      <c r="Y2333" s="40"/>
      <c r="Z2333" s="38" t="str">
        <f>IFERROR(VLOOKUP(Y2333,DIRECTORIO!A:B,2,FALSE),"")</f>
        <v/>
      </c>
      <c r="AA2333" s="40"/>
      <c r="AB2333" s="40"/>
      <c r="AC2333" s="40"/>
      <c r="AD2333" s="40"/>
      <c r="AE2333" s="40"/>
      <c r="AF2333" s="40"/>
      <c r="AG2333" s="41" t="s">
        <v>109</v>
      </c>
      <c r="AH2333" s="42"/>
      <c r="AI2333" s="54" t="str">
        <f t="shared" ca="1" si="445"/>
        <v>PENDIENTE NOTIFICACIÓN ELECTRÓNICA</v>
      </c>
      <c r="AJ2333" s="37"/>
      <c r="AK2333" s="37"/>
      <c r="AL2333" s="37"/>
      <c r="AM2333" s="53" t="str">
        <f>IF(AK2333="","",WORKDAY(AK2333,5,FESTIVOS_CO!A:A))</f>
        <v/>
      </c>
      <c r="AN2333" s="37"/>
      <c r="AO2333" s="37"/>
      <c r="AP2333" s="54" t="str">
        <f t="shared" ca="1" si="450"/>
        <v>NO APLICA</v>
      </c>
      <c r="AQ2333" s="36"/>
      <c r="AR2333" s="43"/>
      <c r="AS2333" s="37"/>
      <c r="AT2333" s="36"/>
      <c r="AU2333" s="37"/>
      <c r="AV2333" s="36"/>
      <c r="AW2333" s="36"/>
      <c r="AX2333" s="37"/>
      <c r="AY2333" s="140" t="str">
        <f>IF(AU2333="","",WORKDAY(AU2333,5,FESTIVOS_CO!A:A))</f>
        <v/>
      </c>
      <c r="AZ2333" s="54" t="str">
        <f t="shared" ca="1" si="447"/>
        <v>NO APLICA</v>
      </c>
      <c r="BA2333" s="55" t="str">
        <f>IF(AX2333="","",WORKDAY(AX2333,5,FESTIVOS_CO!A:A))</f>
        <v/>
      </c>
      <c r="BB2333" s="39"/>
      <c r="BC2333" s="40"/>
      <c r="BD2333" s="40"/>
      <c r="BE2333" s="56" t="str">
        <f t="shared" ca="1" si="448"/>
        <v>NO APLICA</v>
      </c>
      <c r="BF2333" s="37"/>
      <c r="BG2333" s="45"/>
      <c r="BH2333" s="37"/>
      <c r="BI2333" s="36"/>
      <c r="BJ2333" s="37"/>
      <c r="BK2333" s="36"/>
      <c r="BL2333" s="36"/>
      <c r="BM2333" s="53" t="str">
        <f>IF(BJ2333="","",WORKDAY(BJ2333,5,FESTIVOS_CO!A:A))</f>
        <v/>
      </c>
      <c r="BN2333" s="57" t="str">
        <f t="shared" ca="1" si="446"/>
        <v>PENDIENTE HACER AVISO</v>
      </c>
      <c r="BO2333" s="54" t="str">
        <f t="shared" ca="1" si="439"/>
        <v>EN TRÁMITE NOTIF. POR AVISO</v>
      </c>
      <c r="BP2333" s="37"/>
      <c r="BQ2333" s="53" t="str">
        <f>IF(BP2333="","",WORKDAY(BP2333,5,FESTIVOS_CO!A:A))</f>
        <v/>
      </c>
      <c r="BR2333" s="37"/>
      <c r="BS2333" s="36"/>
      <c r="BT2333" s="38"/>
      <c r="BU2333" s="58" t="e">
        <f>VLOOKUP(BT2333,Hoja2!$C:$D,2,0)</f>
        <v>#N/A</v>
      </c>
      <c r="BV2333" s="80" t="str">
        <f>IF(
AND(AO2333="",BD2333="",BQ2333=""),
"EN PROCESO NOTIFICACION / COMUNICACION",
IF(
BT2333="",
"NO APLICA",
IF(
BU2333=60,
IF(AO2333&lt;&gt;"",AO2333,IF(BD2333&lt;&gt;"",BD2333,BQ2333))+60,
WORKDAY(
IF(AO2333&lt;&gt;"",AO2333,IF(BD2333&lt;&gt;"",BD2333,BQ2333)),
BU2333,
FESTIVOS_CO!A:A
)
)
))</f>
        <v>EN PROCESO NOTIFICACION / COMUNICACION</v>
      </c>
      <c r="BW2333" s="44"/>
      <c r="BX2333" s="53"/>
      <c r="BY2333" s="45"/>
      <c r="BZ2333" s="37"/>
      <c r="CA2333" s="54" t="str">
        <f t="shared" si="440"/>
        <v>PENDIENTE EJECUTORIA</v>
      </c>
      <c r="CB2333" s="59" t="str">
        <f t="shared" si="449"/>
        <v/>
      </c>
      <c r="CC2333" s="36"/>
      <c r="CD2333" s="40"/>
      <c r="CE2333" s="46"/>
      <c r="CF2333" s="40"/>
      <c r="CG2333" s="40"/>
      <c r="CH2333" s="40"/>
      <c r="CI2333" s="36"/>
      <c r="CJ2333" s="47"/>
      <c r="CK2333" s="40"/>
      <c r="CL2333" s="40"/>
      <c r="CM2333" s="40"/>
      <c r="CN2333" s="40"/>
    </row>
    <row r="2334" spans="1:92" ht="42.75" hidden="1">
      <c r="A2334" s="49" t="str">
        <f t="shared" si="441"/>
        <v>SIN GESTIÓN</v>
      </c>
      <c r="B2334" s="58"/>
      <c r="C2334" s="37"/>
      <c r="D2334" s="37"/>
      <c r="E2334" s="49" t="str">
        <f t="shared" si="442"/>
        <v>PENDIENTE NOTIFICACIÓN</v>
      </c>
      <c r="F2334" s="141" t="str">
        <f t="shared" si="443"/>
        <v>PENDIENTE NOTIFICACIÓN</v>
      </c>
      <c r="G2334" s="49" t="str">
        <f t="shared" si="444"/>
        <v/>
      </c>
      <c r="H2334" s="51" t="str">
        <f ca="1">IF(
L2334="",
"",
IF(
NETWORKDAYS(L2334,IF(M2334&lt;&gt;"",M2334,TODAY()),FESTIVOS_CO!A:A)&gt;2,
"VENCIDO",
IF(
NETWORKDAYS(L2334,IF(M2334&lt;&gt;"",M2334,TODAY()),FESTIVOS_CO!A:A)=2,
"ALERTA",
"A TIEMPO"
)))</f>
        <v/>
      </c>
      <c r="I2334" s="40"/>
      <c r="J2334" s="36"/>
      <c r="K2334" s="37"/>
      <c r="L2334" s="50"/>
      <c r="M2334" s="37"/>
      <c r="N2334" s="52"/>
      <c r="O2334" s="52"/>
      <c r="P2334" s="36"/>
      <c r="Q2334" s="36"/>
      <c r="R2334" s="40"/>
      <c r="S2334" s="36"/>
      <c r="T2334" s="40"/>
      <c r="U2334" s="40"/>
      <c r="V2334" s="81"/>
      <c r="W2334" s="40"/>
      <c r="X2334" s="40"/>
      <c r="Y2334" s="40"/>
      <c r="Z2334" s="38" t="str">
        <f>IFERROR(VLOOKUP(Y2334,DIRECTORIO!A:B,2,FALSE),"")</f>
        <v/>
      </c>
      <c r="AA2334" s="40"/>
      <c r="AB2334" s="40"/>
      <c r="AC2334" s="40"/>
      <c r="AD2334" s="40"/>
      <c r="AE2334" s="40"/>
      <c r="AF2334" s="40"/>
      <c r="AG2334" s="41" t="s">
        <v>109</v>
      </c>
      <c r="AH2334" s="42"/>
      <c r="AI2334" s="54" t="str">
        <f t="shared" ca="1" si="445"/>
        <v>PENDIENTE NOTIFICACIÓN ELECTRÓNICA</v>
      </c>
      <c r="AJ2334" s="37"/>
      <c r="AK2334" s="37"/>
      <c r="AL2334" s="37"/>
      <c r="AM2334" s="53" t="str">
        <f>IF(AK2334="","",WORKDAY(AK2334,5,FESTIVOS_CO!A:A))</f>
        <v/>
      </c>
      <c r="AN2334" s="37"/>
      <c r="AO2334" s="37"/>
      <c r="AP2334" s="54" t="str">
        <f t="shared" ca="1" si="450"/>
        <v>NO APLICA</v>
      </c>
      <c r="AQ2334" s="36"/>
      <c r="AR2334" s="43"/>
      <c r="AS2334" s="37"/>
      <c r="AT2334" s="36"/>
      <c r="AU2334" s="37"/>
      <c r="AV2334" s="36"/>
      <c r="AW2334" s="36"/>
      <c r="AX2334" s="37"/>
      <c r="AY2334" s="140" t="str">
        <f>IF(AU2334="","",WORKDAY(AU2334,5,FESTIVOS_CO!A:A))</f>
        <v/>
      </c>
      <c r="AZ2334" s="54" t="str">
        <f t="shared" ca="1" si="447"/>
        <v>NO APLICA</v>
      </c>
      <c r="BA2334" s="55" t="str">
        <f>IF(AX2334="","",WORKDAY(AX2334,5,FESTIVOS_CO!A:A))</f>
        <v/>
      </c>
      <c r="BB2334" s="39"/>
      <c r="BC2334" s="40"/>
      <c r="BD2334" s="40"/>
      <c r="BE2334" s="56" t="str">
        <f t="shared" ca="1" si="448"/>
        <v>NO APLICA</v>
      </c>
      <c r="BF2334" s="37"/>
      <c r="BG2334" s="45"/>
      <c r="BH2334" s="37"/>
      <c r="BI2334" s="36"/>
      <c r="BJ2334" s="37"/>
      <c r="BK2334" s="36"/>
      <c r="BL2334" s="36"/>
      <c r="BM2334" s="53" t="str">
        <f>IF(BJ2334="","",WORKDAY(BJ2334,5,FESTIVOS_CO!A:A))</f>
        <v/>
      </c>
      <c r="BN2334" s="57" t="str">
        <f t="shared" ca="1" si="446"/>
        <v>PENDIENTE HACER AVISO</v>
      </c>
      <c r="BO2334" s="54" t="str">
        <f t="shared" ca="1" si="439"/>
        <v>EN TRÁMITE NOTIF. POR AVISO</v>
      </c>
      <c r="BP2334" s="37"/>
      <c r="BQ2334" s="53" t="str">
        <f>IF(BP2334="","",WORKDAY(BP2334,5,FESTIVOS_CO!A:A))</f>
        <v/>
      </c>
      <c r="BR2334" s="37"/>
      <c r="BS2334" s="36"/>
      <c r="BT2334" s="38"/>
      <c r="BU2334" s="58" t="e">
        <f>VLOOKUP(BT2334,Hoja2!$C:$D,2,0)</f>
        <v>#N/A</v>
      </c>
      <c r="BV2334" s="80" t="str">
        <f>IF(
AND(AO2334="",BD2334="",BQ2334=""),
"EN PROCESO NOTIFICACION / COMUNICACION",
IF(
BT2334="",
"NO APLICA",
IF(
BU2334=60,
IF(AO2334&lt;&gt;"",AO2334,IF(BD2334&lt;&gt;"",BD2334,BQ2334))+60,
WORKDAY(
IF(AO2334&lt;&gt;"",AO2334,IF(BD2334&lt;&gt;"",BD2334,BQ2334)),
BU2334,
FESTIVOS_CO!A:A
)
)
))</f>
        <v>EN PROCESO NOTIFICACION / COMUNICACION</v>
      </c>
      <c r="BW2334" s="44"/>
      <c r="BX2334" s="53"/>
      <c r="BY2334" s="45"/>
      <c r="BZ2334" s="37"/>
      <c r="CA2334" s="54" t="str">
        <f t="shared" si="440"/>
        <v>PENDIENTE EJECUTORIA</v>
      </c>
      <c r="CB2334" s="59" t="str">
        <f t="shared" si="449"/>
        <v/>
      </c>
      <c r="CC2334" s="36"/>
      <c r="CD2334" s="40"/>
      <c r="CE2334" s="46"/>
      <c r="CF2334" s="40"/>
      <c r="CG2334" s="40"/>
      <c r="CH2334" s="40"/>
      <c r="CI2334" s="36"/>
      <c r="CJ2334" s="47"/>
      <c r="CK2334" s="40"/>
      <c r="CL2334" s="40"/>
      <c r="CM2334" s="40"/>
      <c r="CN2334" s="40"/>
    </row>
    <row r="2335" spans="1:92" ht="42.75" hidden="1">
      <c r="A2335" s="49" t="str">
        <f t="shared" si="441"/>
        <v>SIN GESTIÓN</v>
      </c>
      <c r="B2335" s="58"/>
      <c r="C2335" s="37"/>
      <c r="D2335" s="37"/>
      <c r="E2335" s="49" t="str">
        <f t="shared" si="442"/>
        <v>PENDIENTE NOTIFICACIÓN</v>
      </c>
      <c r="F2335" s="141" t="str">
        <f t="shared" si="443"/>
        <v>PENDIENTE NOTIFICACIÓN</v>
      </c>
      <c r="G2335" s="49" t="str">
        <f t="shared" si="444"/>
        <v/>
      </c>
      <c r="H2335" s="51" t="str">
        <f ca="1">IF(
L2335="",
"",
IF(
NETWORKDAYS(L2335,IF(M2335&lt;&gt;"",M2335,TODAY()),FESTIVOS_CO!A:A)&gt;2,
"VENCIDO",
IF(
NETWORKDAYS(L2335,IF(M2335&lt;&gt;"",M2335,TODAY()),FESTIVOS_CO!A:A)=2,
"ALERTA",
"A TIEMPO"
)))</f>
        <v/>
      </c>
      <c r="I2335" s="40"/>
      <c r="J2335" s="36"/>
      <c r="K2335" s="37"/>
      <c r="L2335" s="50"/>
      <c r="M2335" s="37"/>
      <c r="N2335" s="52"/>
      <c r="O2335" s="52"/>
      <c r="P2335" s="36"/>
      <c r="Q2335" s="36"/>
      <c r="R2335" s="40"/>
      <c r="S2335" s="36"/>
      <c r="T2335" s="40"/>
      <c r="U2335" s="40"/>
      <c r="V2335" s="81"/>
      <c r="W2335" s="40"/>
      <c r="X2335" s="40"/>
      <c r="Y2335" s="40"/>
      <c r="Z2335" s="38" t="str">
        <f>IFERROR(VLOOKUP(Y2335,DIRECTORIO!A:B,2,FALSE),"")</f>
        <v/>
      </c>
      <c r="AA2335" s="40"/>
      <c r="AB2335" s="40"/>
      <c r="AC2335" s="40"/>
      <c r="AD2335" s="40"/>
      <c r="AE2335" s="40"/>
      <c r="AF2335" s="40"/>
      <c r="AG2335" s="41" t="s">
        <v>109</v>
      </c>
      <c r="AH2335" s="42"/>
      <c r="AI2335" s="54" t="str">
        <f t="shared" ca="1" si="445"/>
        <v>PENDIENTE NOTIFICACIÓN ELECTRÓNICA</v>
      </c>
      <c r="AJ2335" s="37"/>
      <c r="AK2335" s="37"/>
      <c r="AL2335" s="37"/>
      <c r="AM2335" s="53" t="str">
        <f>IF(AK2335="","",WORKDAY(AK2335,5,FESTIVOS_CO!A:A))</f>
        <v/>
      </c>
      <c r="AN2335" s="37"/>
      <c r="AO2335" s="37"/>
      <c r="AP2335" s="54" t="str">
        <f t="shared" ca="1" si="450"/>
        <v>NO APLICA</v>
      </c>
      <c r="AQ2335" s="36"/>
      <c r="AR2335" s="43"/>
      <c r="AS2335" s="37"/>
      <c r="AT2335" s="36"/>
      <c r="AU2335" s="37"/>
      <c r="AV2335" s="36"/>
      <c r="AW2335" s="36"/>
      <c r="AX2335" s="37"/>
      <c r="AY2335" s="140" t="str">
        <f>IF(AU2335="","",WORKDAY(AU2335,5,FESTIVOS_CO!A:A))</f>
        <v/>
      </c>
      <c r="AZ2335" s="54" t="str">
        <f t="shared" ca="1" si="447"/>
        <v>NO APLICA</v>
      </c>
      <c r="BA2335" s="55" t="str">
        <f>IF(AX2335="","",WORKDAY(AX2335,5,FESTIVOS_CO!A:A))</f>
        <v/>
      </c>
      <c r="BB2335" s="39"/>
      <c r="BC2335" s="40"/>
      <c r="BD2335" s="40"/>
      <c r="BE2335" s="56" t="str">
        <f t="shared" ca="1" si="448"/>
        <v>NO APLICA</v>
      </c>
      <c r="BF2335" s="37"/>
      <c r="BG2335" s="45"/>
      <c r="BH2335" s="37"/>
      <c r="BI2335" s="36"/>
      <c r="BJ2335" s="37"/>
      <c r="BK2335" s="36"/>
      <c r="BL2335" s="36"/>
      <c r="BM2335" s="53" t="str">
        <f>IF(BJ2335="","",WORKDAY(BJ2335,5,FESTIVOS_CO!A:A))</f>
        <v/>
      </c>
      <c r="BN2335" s="57" t="str">
        <f t="shared" ca="1" si="446"/>
        <v>PENDIENTE HACER AVISO</v>
      </c>
      <c r="BO2335" s="54" t="str">
        <f t="shared" ca="1" si="439"/>
        <v>EN TRÁMITE NOTIF. POR AVISO</v>
      </c>
      <c r="BP2335" s="37"/>
      <c r="BQ2335" s="53" t="str">
        <f>IF(BP2335="","",WORKDAY(BP2335,5,FESTIVOS_CO!A:A))</f>
        <v/>
      </c>
      <c r="BR2335" s="37"/>
      <c r="BS2335" s="36"/>
      <c r="BT2335" s="38"/>
      <c r="BU2335" s="58" t="e">
        <f>VLOOKUP(BT2335,Hoja2!$C:$D,2,0)</f>
        <v>#N/A</v>
      </c>
      <c r="BV2335" s="80" t="str">
        <f>IF(
AND(AO2335="",BD2335="",BQ2335=""),
"EN PROCESO NOTIFICACION / COMUNICACION",
IF(
BT2335="",
"NO APLICA",
IF(
BU2335=60,
IF(AO2335&lt;&gt;"",AO2335,IF(BD2335&lt;&gt;"",BD2335,BQ2335))+60,
WORKDAY(
IF(AO2335&lt;&gt;"",AO2335,IF(BD2335&lt;&gt;"",BD2335,BQ2335)),
BU2335,
FESTIVOS_CO!A:A
)
)
))</f>
        <v>EN PROCESO NOTIFICACION / COMUNICACION</v>
      </c>
      <c r="BW2335" s="44"/>
      <c r="BX2335" s="53"/>
      <c r="BY2335" s="45"/>
      <c r="BZ2335" s="37"/>
      <c r="CA2335" s="54" t="str">
        <f t="shared" si="440"/>
        <v>PENDIENTE EJECUTORIA</v>
      </c>
      <c r="CB2335" s="59" t="str">
        <f t="shared" si="449"/>
        <v/>
      </c>
      <c r="CC2335" s="36"/>
      <c r="CD2335" s="40"/>
      <c r="CE2335" s="46"/>
      <c r="CF2335" s="40"/>
      <c r="CG2335" s="40"/>
      <c r="CH2335" s="40"/>
      <c r="CI2335" s="36"/>
      <c r="CJ2335" s="47"/>
      <c r="CK2335" s="40"/>
      <c r="CL2335" s="40"/>
      <c r="CM2335" s="40"/>
      <c r="CN2335" s="40"/>
    </row>
    <row r="2336" spans="1:92" ht="42.75" hidden="1">
      <c r="A2336" s="49" t="str">
        <f t="shared" si="441"/>
        <v>SIN GESTIÓN</v>
      </c>
      <c r="B2336" s="58"/>
      <c r="C2336" s="37"/>
      <c r="D2336" s="37"/>
      <c r="E2336" s="49" t="str">
        <f t="shared" si="442"/>
        <v>PENDIENTE NOTIFICACIÓN</v>
      </c>
      <c r="F2336" s="141" t="str">
        <f t="shared" si="443"/>
        <v>PENDIENTE NOTIFICACIÓN</v>
      </c>
      <c r="G2336" s="49" t="str">
        <f t="shared" si="444"/>
        <v/>
      </c>
      <c r="H2336" s="51" t="str">
        <f ca="1">IF(
L2336="",
"",
IF(
NETWORKDAYS(L2336,IF(M2336&lt;&gt;"",M2336,TODAY()),FESTIVOS_CO!A:A)&gt;2,
"VENCIDO",
IF(
NETWORKDAYS(L2336,IF(M2336&lt;&gt;"",M2336,TODAY()),FESTIVOS_CO!A:A)=2,
"ALERTA",
"A TIEMPO"
)))</f>
        <v/>
      </c>
      <c r="I2336" s="40"/>
      <c r="J2336" s="36"/>
      <c r="K2336" s="37"/>
      <c r="L2336" s="50"/>
      <c r="M2336" s="37"/>
      <c r="N2336" s="52"/>
      <c r="O2336" s="52"/>
      <c r="P2336" s="36"/>
      <c r="Q2336" s="36"/>
      <c r="R2336" s="40"/>
      <c r="S2336" s="36"/>
      <c r="T2336" s="40"/>
      <c r="U2336" s="40"/>
      <c r="V2336" s="81"/>
      <c r="W2336" s="40"/>
      <c r="X2336" s="40"/>
      <c r="Y2336" s="40"/>
      <c r="Z2336" s="38" t="str">
        <f>IFERROR(VLOOKUP(Y2336,DIRECTORIO!A:B,2,FALSE),"")</f>
        <v/>
      </c>
      <c r="AA2336" s="40"/>
      <c r="AB2336" s="40"/>
      <c r="AC2336" s="40"/>
      <c r="AD2336" s="40"/>
      <c r="AE2336" s="40"/>
      <c r="AF2336" s="40"/>
      <c r="AG2336" s="41" t="s">
        <v>109</v>
      </c>
      <c r="AH2336" s="42"/>
      <c r="AI2336" s="54" t="str">
        <f t="shared" ca="1" si="445"/>
        <v>PENDIENTE NOTIFICACIÓN ELECTRÓNICA</v>
      </c>
      <c r="AJ2336" s="37"/>
      <c r="AK2336" s="37"/>
      <c r="AL2336" s="37"/>
      <c r="AM2336" s="53" t="str">
        <f>IF(AK2336="","",WORKDAY(AK2336,5,FESTIVOS_CO!A:A))</f>
        <v/>
      </c>
      <c r="AN2336" s="37"/>
      <c r="AO2336" s="37"/>
      <c r="AP2336" s="54" t="str">
        <f t="shared" ca="1" si="450"/>
        <v>NO APLICA</v>
      </c>
      <c r="AQ2336" s="36"/>
      <c r="AR2336" s="43"/>
      <c r="AS2336" s="37"/>
      <c r="AT2336" s="36"/>
      <c r="AU2336" s="37"/>
      <c r="AV2336" s="36"/>
      <c r="AW2336" s="36"/>
      <c r="AX2336" s="37"/>
      <c r="AY2336" s="140" t="str">
        <f>IF(AU2336="","",WORKDAY(AU2336,5,FESTIVOS_CO!A:A))</f>
        <v/>
      </c>
      <c r="AZ2336" s="54" t="str">
        <f t="shared" ca="1" si="447"/>
        <v>NO APLICA</v>
      </c>
      <c r="BA2336" s="55" t="str">
        <f>IF(AX2336="","",WORKDAY(AX2336,5,FESTIVOS_CO!A:A))</f>
        <v/>
      </c>
      <c r="BB2336" s="39"/>
      <c r="BC2336" s="40"/>
      <c r="BD2336" s="40"/>
      <c r="BE2336" s="56" t="str">
        <f t="shared" ca="1" si="448"/>
        <v>NO APLICA</v>
      </c>
      <c r="BF2336" s="37"/>
      <c r="BG2336" s="45"/>
      <c r="BH2336" s="37"/>
      <c r="BI2336" s="36"/>
      <c r="BJ2336" s="37"/>
      <c r="BK2336" s="36"/>
      <c r="BL2336" s="36"/>
      <c r="BM2336" s="53" t="str">
        <f>IF(BJ2336="","",WORKDAY(BJ2336,5,FESTIVOS_CO!A:A))</f>
        <v/>
      </c>
      <c r="BN2336" s="57" t="str">
        <f t="shared" ca="1" si="446"/>
        <v>PENDIENTE HACER AVISO</v>
      </c>
      <c r="BO2336" s="54" t="str">
        <f t="shared" ca="1" si="439"/>
        <v>EN TRÁMITE NOTIF. POR AVISO</v>
      </c>
      <c r="BP2336" s="37"/>
      <c r="BQ2336" s="53" t="str">
        <f>IF(BP2336="","",WORKDAY(BP2336,5,FESTIVOS_CO!A:A))</f>
        <v/>
      </c>
      <c r="BR2336" s="37"/>
      <c r="BS2336" s="36"/>
      <c r="BT2336" s="38"/>
      <c r="BU2336" s="58" t="e">
        <f>VLOOKUP(BT2336,Hoja2!$C:$D,2,0)</f>
        <v>#N/A</v>
      </c>
      <c r="BV2336" s="80" t="str">
        <f>IF(
AND(AO2336="",BD2336="",BQ2336=""),
"EN PROCESO NOTIFICACION / COMUNICACION",
IF(
BT2336="",
"NO APLICA",
IF(
BU2336=60,
IF(AO2336&lt;&gt;"",AO2336,IF(BD2336&lt;&gt;"",BD2336,BQ2336))+60,
WORKDAY(
IF(AO2336&lt;&gt;"",AO2336,IF(BD2336&lt;&gt;"",BD2336,BQ2336)),
BU2336,
FESTIVOS_CO!A:A
)
)
))</f>
        <v>EN PROCESO NOTIFICACION / COMUNICACION</v>
      </c>
      <c r="BW2336" s="44"/>
      <c r="BX2336" s="53"/>
      <c r="BY2336" s="45"/>
      <c r="BZ2336" s="37"/>
      <c r="CA2336" s="54" t="str">
        <f t="shared" si="440"/>
        <v>PENDIENTE EJECUTORIA</v>
      </c>
      <c r="CB2336" s="59" t="str">
        <f t="shared" si="449"/>
        <v/>
      </c>
      <c r="CC2336" s="36"/>
      <c r="CD2336" s="40"/>
      <c r="CE2336" s="46"/>
      <c r="CF2336" s="40"/>
      <c r="CG2336" s="40"/>
      <c r="CH2336" s="40"/>
      <c r="CI2336" s="36"/>
      <c r="CJ2336" s="47"/>
      <c r="CK2336" s="40"/>
      <c r="CL2336" s="40"/>
      <c r="CM2336" s="40"/>
      <c r="CN2336" s="40"/>
    </row>
    <row r="2337" spans="1:92" ht="42.75" hidden="1">
      <c r="A2337" s="49" t="str">
        <f t="shared" si="441"/>
        <v>SIN GESTIÓN</v>
      </c>
      <c r="B2337" s="58"/>
      <c r="C2337" s="37"/>
      <c r="D2337" s="37"/>
      <c r="E2337" s="49" t="str">
        <f t="shared" si="442"/>
        <v>PENDIENTE NOTIFICACIÓN</v>
      </c>
      <c r="F2337" s="141" t="str">
        <f t="shared" si="443"/>
        <v>PENDIENTE NOTIFICACIÓN</v>
      </c>
      <c r="G2337" s="49" t="str">
        <f t="shared" si="444"/>
        <v/>
      </c>
      <c r="H2337" s="51" t="str">
        <f ca="1">IF(
L2337="",
"",
IF(
NETWORKDAYS(L2337,IF(M2337&lt;&gt;"",M2337,TODAY()),FESTIVOS_CO!A:A)&gt;2,
"VENCIDO",
IF(
NETWORKDAYS(L2337,IF(M2337&lt;&gt;"",M2337,TODAY()),FESTIVOS_CO!A:A)=2,
"ALERTA",
"A TIEMPO"
)))</f>
        <v/>
      </c>
      <c r="I2337" s="40"/>
      <c r="J2337" s="36"/>
      <c r="K2337" s="37"/>
      <c r="L2337" s="50"/>
      <c r="M2337" s="37"/>
      <c r="N2337" s="52"/>
      <c r="O2337" s="52"/>
      <c r="P2337" s="36"/>
      <c r="Q2337" s="36"/>
      <c r="R2337" s="40"/>
      <c r="S2337" s="36"/>
      <c r="T2337" s="40"/>
      <c r="U2337" s="40"/>
      <c r="V2337" s="81"/>
      <c r="W2337" s="40"/>
      <c r="X2337" s="40"/>
      <c r="Y2337" s="40"/>
      <c r="Z2337" s="38" t="str">
        <f>IFERROR(VLOOKUP(Y2337,DIRECTORIO!A:B,2,FALSE),"")</f>
        <v/>
      </c>
      <c r="AA2337" s="40"/>
      <c r="AB2337" s="40"/>
      <c r="AC2337" s="40"/>
      <c r="AD2337" s="40"/>
      <c r="AE2337" s="40"/>
      <c r="AF2337" s="40"/>
      <c r="AG2337" s="41" t="s">
        <v>109</v>
      </c>
      <c r="AH2337" s="42"/>
      <c r="AI2337" s="54" t="str">
        <f t="shared" ca="1" si="445"/>
        <v>PENDIENTE NOTIFICACIÓN ELECTRÓNICA</v>
      </c>
      <c r="AJ2337" s="37"/>
      <c r="AK2337" s="37"/>
      <c r="AL2337" s="37"/>
      <c r="AM2337" s="53" t="str">
        <f>IF(AK2337="","",WORKDAY(AK2337,5,FESTIVOS_CO!A:A))</f>
        <v/>
      </c>
      <c r="AN2337" s="37"/>
      <c r="AO2337" s="37"/>
      <c r="AP2337" s="54" t="str">
        <f t="shared" ca="1" si="450"/>
        <v>NO APLICA</v>
      </c>
      <c r="AQ2337" s="36"/>
      <c r="AR2337" s="43"/>
      <c r="AS2337" s="37"/>
      <c r="AT2337" s="36"/>
      <c r="AU2337" s="37"/>
      <c r="AV2337" s="36"/>
      <c r="AW2337" s="36"/>
      <c r="AX2337" s="37"/>
      <c r="AY2337" s="140" t="str">
        <f>IF(AU2337="","",WORKDAY(AU2337,5,FESTIVOS_CO!A:A))</f>
        <v/>
      </c>
      <c r="AZ2337" s="54" t="str">
        <f t="shared" ca="1" si="447"/>
        <v>NO APLICA</v>
      </c>
      <c r="BA2337" s="55" t="str">
        <f>IF(AX2337="","",WORKDAY(AX2337,5,FESTIVOS_CO!A:A))</f>
        <v/>
      </c>
      <c r="BB2337" s="39"/>
      <c r="BC2337" s="40"/>
      <c r="BD2337" s="40"/>
      <c r="BE2337" s="56" t="str">
        <f t="shared" ca="1" si="448"/>
        <v>NO APLICA</v>
      </c>
      <c r="BF2337" s="37"/>
      <c r="BG2337" s="45"/>
      <c r="BH2337" s="37"/>
      <c r="BI2337" s="36"/>
      <c r="BJ2337" s="37"/>
      <c r="BK2337" s="36"/>
      <c r="BL2337" s="36"/>
      <c r="BM2337" s="53" t="str">
        <f>IF(BJ2337="","",WORKDAY(BJ2337,5,FESTIVOS_CO!A:A))</f>
        <v/>
      </c>
      <c r="BN2337" s="57" t="str">
        <f t="shared" ca="1" si="446"/>
        <v>PENDIENTE HACER AVISO</v>
      </c>
      <c r="BO2337" s="54" t="str">
        <f t="shared" ca="1" si="439"/>
        <v>EN TRÁMITE NOTIF. POR AVISO</v>
      </c>
      <c r="BP2337" s="37"/>
      <c r="BQ2337" s="53" t="str">
        <f>IF(BP2337="","",WORKDAY(BP2337,5,FESTIVOS_CO!A:A))</f>
        <v/>
      </c>
      <c r="BR2337" s="37"/>
      <c r="BS2337" s="36"/>
      <c r="BT2337" s="38"/>
      <c r="BU2337" s="58" t="e">
        <f>VLOOKUP(BT2337,Hoja2!$C:$D,2,0)</f>
        <v>#N/A</v>
      </c>
      <c r="BV2337" s="80" t="str">
        <f>IF(
AND(AO2337="",BD2337="",BQ2337=""),
"EN PROCESO NOTIFICACION / COMUNICACION",
IF(
BT2337="",
"NO APLICA",
IF(
BU2337=60,
IF(AO2337&lt;&gt;"",AO2337,IF(BD2337&lt;&gt;"",BD2337,BQ2337))+60,
WORKDAY(
IF(AO2337&lt;&gt;"",AO2337,IF(BD2337&lt;&gt;"",BD2337,BQ2337)),
BU2337,
FESTIVOS_CO!A:A
)
)
))</f>
        <v>EN PROCESO NOTIFICACION / COMUNICACION</v>
      </c>
      <c r="BW2337" s="44"/>
      <c r="BX2337" s="53"/>
      <c r="BY2337" s="45"/>
      <c r="BZ2337" s="37"/>
      <c r="CA2337" s="54" t="str">
        <f t="shared" si="440"/>
        <v>PENDIENTE EJECUTORIA</v>
      </c>
      <c r="CB2337" s="59" t="str">
        <f t="shared" si="449"/>
        <v/>
      </c>
      <c r="CC2337" s="36"/>
      <c r="CD2337" s="40"/>
      <c r="CE2337" s="46"/>
      <c r="CF2337" s="40"/>
      <c r="CG2337" s="40"/>
      <c r="CH2337" s="40"/>
      <c r="CI2337" s="36"/>
      <c r="CJ2337" s="47"/>
      <c r="CK2337" s="40"/>
      <c r="CL2337" s="40"/>
      <c r="CM2337" s="40"/>
      <c r="CN2337" s="40"/>
    </row>
    <row r="2338" spans="1:92" ht="42.75" hidden="1">
      <c r="A2338" s="49" t="str">
        <f t="shared" si="441"/>
        <v>SIN GESTIÓN</v>
      </c>
      <c r="B2338" s="58"/>
      <c r="C2338" s="37"/>
      <c r="D2338" s="37"/>
      <c r="E2338" s="49" t="str">
        <f t="shared" si="442"/>
        <v>PENDIENTE NOTIFICACIÓN</v>
      </c>
      <c r="F2338" s="141" t="str">
        <f t="shared" si="443"/>
        <v>PENDIENTE NOTIFICACIÓN</v>
      </c>
      <c r="G2338" s="49" t="str">
        <f t="shared" si="444"/>
        <v/>
      </c>
      <c r="H2338" s="51" t="str">
        <f ca="1">IF(
L2338="",
"",
IF(
NETWORKDAYS(L2338,IF(M2338&lt;&gt;"",M2338,TODAY()),FESTIVOS_CO!A:A)&gt;2,
"VENCIDO",
IF(
NETWORKDAYS(L2338,IF(M2338&lt;&gt;"",M2338,TODAY()),FESTIVOS_CO!A:A)=2,
"ALERTA",
"A TIEMPO"
)))</f>
        <v/>
      </c>
      <c r="I2338" s="40"/>
      <c r="J2338" s="36"/>
      <c r="K2338" s="37"/>
      <c r="L2338" s="50"/>
      <c r="M2338" s="37"/>
      <c r="N2338" s="52"/>
      <c r="O2338" s="52"/>
      <c r="P2338" s="36"/>
      <c r="Q2338" s="36"/>
      <c r="R2338" s="40"/>
      <c r="S2338" s="36"/>
      <c r="T2338" s="40"/>
      <c r="U2338" s="40"/>
      <c r="V2338" s="81"/>
      <c r="W2338" s="40"/>
      <c r="X2338" s="40"/>
      <c r="Y2338" s="40"/>
      <c r="Z2338" s="38" t="str">
        <f>IFERROR(VLOOKUP(Y2338,DIRECTORIO!A:B,2,FALSE),"")</f>
        <v/>
      </c>
      <c r="AA2338" s="40"/>
      <c r="AB2338" s="40"/>
      <c r="AC2338" s="40"/>
      <c r="AD2338" s="40"/>
      <c r="AE2338" s="40"/>
      <c r="AF2338" s="40"/>
      <c r="AG2338" s="41" t="s">
        <v>109</v>
      </c>
      <c r="AH2338" s="42"/>
      <c r="AI2338" s="54" t="str">
        <f t="shared" ca="1" si="445"/>
        <v>PENDIENTE NOTIFICACIÓN ELECTRÓNICA</v>
      </c>
      <c r="AJ2338" s="37"/>
      <c r="AK2338" s="37"/>
      <c r="AL2338" s="37"/>
      <c r="AM2338" s="53" t="str">
        <f>IF(AK2338="","",WORKDAY(AK2338,5,FESTIVOS_CO!A:A))</f>
        <v/>
      </c>
      <c r="AN2338" s="37"/>
      <c r="AO2338" s="37"/>
      <c r="AP2338" s="54" t="str">
        <f t="shared" ca="1" si="450"/>
        <v>NO APLICA</v>
      </c>
      <c r="AQ2338" s="36"/>
      <c r="AR2338" s="43"/>
      <c r="AS2338" s="37"/>
      <c r="AT2338" s="36"/>
      <c r="AU2338" s="37"/>
      <c r="AV2338" s="36"/>
      <c r="AW2338" s="36"/>
      <c r="AX2338" s="37"/>
      <c r="AY2338" s="140" t="str">
        <f>IF(AU2338="","",WORKDAY(AU2338,5,FESTIVOS_CO!A:A))</f>
        <v/>
      </c>
      <c r="AZ2338" s="54" t="str">
        <f t="shared" ca="1" si="447"/>
        <v>NO APLICA</v>
      </c>
      <c r="BA2338" s="55" t="str">
        <f>IF(AX2338="","",WORKDAY(AX2338,5,FESTIVOS_CO!A:A))</f>
        <v/>
      </c>
      <c r="BB2338" s="39"/>
      <c r="BC2338" s="40"/>
      <c r="BD2338" s="40"/>
      <c r="BE2338" s="56" t="str">
        <f t="shared" ca="1" si="448"/>
        <v>NO APLICA</v>
      </c>
      <c r="BF2338" s="37"/>
      <c r="BG2338" s="45"/>
      <c r="BH2338" s="37"/>
      <c r="BI2338" s="36"/>
      <c r="BJ2338" s="37"/>
      <c r="BK2338" s="36"/>
      <c r="BL2338" s="36"/>
      <c r="BM2338" s="53" t="str">
        <f>IF(BJ2338="","",WORKDAY(BJ2338,5,FESTIVOS_CO!A:A))</f>
        <v/>
      </c>
      <c r="BN2338" s="57" t="str">
        <f t="shared" ca="1" si="446"/>
        <v>PENDIENTE HACER AVISO</v>
      </c>
      <c r="BO2338" s="54" t="str">
        <f t="shared" ca="1" si="439"/>
        <v>EN TRÁMITE NOTIF. POR AVISO</v>
      </c>
      <c r="BP2338" s="37"/>
      <c r="BQ2338" s="53" t="str">
        <f>IF(BP2338="","",WORKDAY(BP2338,5,FESTIVOS_CO!A:A))</f>
        <v/>
      </c>
      <c r="BR2338" s="37"/>
      <c r="BS2338" s="36"/>
      <c r="BT2338" s="38"/>
      <c r="BU2338" s="58" t="e">
        <f>VLOOKUP(BT2338,Hoja2!$C:$D,2,0)</f>
        <v>#N/A</v>
      </c>
      <c r="BV2338" s="80" t="str">
        <f>IF(
AND(AO2338="",BD2338="",BQ2338=""),
"EN PROCESO NOTIFICACION / COMUNICACION",
IF(
BT2338="",
"NO APLICA",
IF(
BU2338=60,
IF(AO2338&lt;&gt;"",AO2338,IF(BD2338&lt;&gt;"",BD2338,BQ2338))+60,
WORKDAY(
IF(AO2338&lt;&gt;"",AO2338,IF(BD2338&lt;&gt;"",BD2338,BQ2338)),
BU2338,
FESTIVOS_CO!A:A
)
)
))</f>
        <v>EN PROCESO NOTIFICACION / COMUNICACION</v>
      </c>
      <c r="BW2338" s="44"/>
      <c r="BX2338" s="53"/>
      <c r="BY2338" s="45"/>
      <c r="BZ2338" s="37"/>
      <c r="CA2338" s="54" t="str">
        <f t="shared" si="440"/>
        <v>PENDIENTE EJECUTORIA</v>
      </c>
      <c r="CB2338" s="59" t="str">
        <f t="shared" si="449"/>
        <v/>
      </c>
      <c r="CC2338" s="36"/>
      <c r="CD2338" s="40"/>
      <c r="CE2338" s="46"/>
      <c r="CF2338" s="40"/>
      <c r="CG2338" s="40"/>
      <c r="CH2338" s="40"/>
      <c r="CI2338" s="36"/>
      <c r="CJ2338" s="47"/>
      <c r="CK2338" s="40"/>
      <c r="CL2338" s="40"/>
      <c r="CM2338" s="40"/>
      <c r="CN2338" s="40"/>
    </row>
    <row r="2339" spans="1:92" ht="42.75" hidden="1">
      <c r="A2339" s="49" t="str">
        <f t="shared" si="441"/>
        <v>SIN GESTIÓN</v>
      </c>
      <c r="B2339" s="58"/>
      <c r="C2339" s="37"/>
      <c r="D2339" s="37"/>
      <c r="E2339" s="49" t="str">
        <f t="shared" si="442"/>
        <v>PENDIENTE NOTIFICACIÓN</v>
      </c>
      <c r="F2339" s="141" t="str">
        <f t="shared" si="443"/>
        <v>PENDIENTE NOTIFICACIÓN</v>
      </c>
      <c r="G2339" s="49" t="str">
        <f t="shared" si="444"/>
        <v/>
      </c>
      <c r="H2339" s="51" t="str">
        <f ca="1">IF(
L2339="",
"",
IF(
NETWORKDAYS(L2339,IF(M2339&lt;&gt;"",M2339,TODAY()),FESTIVOS_CO!A:A)&gt;2,
"VENCIDO",
IF(
NETWORKDAYS(L2339,IF(M2339&lt;&gt;"",M2339,TODAY()),FESTIVOS_CO!A:A)=2,
"ALERTA",
"A TIEMPO"
)))</f>
        <v/>
      </c>
      <c r="I2339" s="40"/>
      <c r="J2339" s="36"/>
      <c r="K2339" s="37"/>
      <c r="L2339" s="50"/>
      <c r="M2339" s="37"/>
      <c r="N2339" s="52"/>
      <c r="O2339" s="52"/>
      <c r="P2339" s="36"/>
      <c r="Q2339" s="36"/>
      <c r="R2339" s="40"/>
      <c r="S2339" s="36"/>
      <c r="T2339" s="40"/>
      <c r="U2339" s="40"/>
      <c r="V2339" s="81"/>
      <c r="W2339" s="40"/>
      <c r="X2339" s="40"/>
      <c r="Y2339" s="40"/>
      <c r="Z2339" s="38" t="str">
        <f>IFERROR(VLOOKUP(Y2339,DIRECTORIO!A:B,2,FALSE),"")</f>
        <v/>
      </c>
      <c r="AA2339" s="40"/>
      <c r="AB2339" s="40"/>
      <c r="AC2339" s="40"/>
      <c r="AD2339" s="40"/>
      <c r="AE2339" s="40"/>
      <c r="AF2339" s="40"/>
      <c r="AG2339" s="41" t="s">
        <v>109</v>
      </c>
      <c r="AH2339" s="42"/>
      <c r="AI2339" s="54" t="str">
        <f t="shared" ca="1" si="445"/>
        <v>PENDIENTE NOTIFICACIÓN ELECTRÓNICA</v>
      </c>
      <c r="AJ2339" s="37"/>
      <c r="AK2339" s="37"/>
      <c r="AL2339" s="37"/>
      <c r="AM2339" s="53" t="str">
        <f>IF(AK2339="","",WORKDAY(AK2339,5,FESTIVOS_CO!A:A))</f>
        <v/>
      </c>
      <c r="AN2339" s="37"/>
      <c r="AO2339" s="37"/>
      <c r="AP2339" s="54" t="str">
        <f t="shared" ca="1" si="450"/>
        <v>NO APLICA</v>
      </c>
      <c r="AQ2339" s="36"/>
      <c r="AR2339" s="43"/>
      <c r="AS2339" s="37"/>
      <c r="AT2339" s="36"/>
      <c r="AU2339" s="37"/>
      <c r="AV2339" s="36"/>
      <c r="AW2339" s="36"/>
      <c r="AX2339" s="37"/>
      <c r="AY2339" s="140" t="str">
        <f>IF(AU2339="","",WORKDAY(AU2339,5,FESTIVOS_CO!A:A))</f>
        <v/>
      </c>
      <c r="AZ2339" s="54" t="str">
        <f t="shared" ca="1" si="447"/>
        <v>NO APLICA</v>
      </c>
      <c r="BA2339" s="55" t="str">
        <f>IF(AX2339="","",WORKDAY(AX2339,5,FESTIVOS_CO!A:A))</f>
        <v/>
      </c>
      <c r="BB2339" s="39"/>
      <c r="BC2339" s="40"/>
      <c r="BD2339" s="40"/>
      <c r="BE2339" s="56" t="str">
        <f t="shared" ca="1" si="448"/>
        <v>NO APLICA</v>
      </c>
      <c r="BF2339" s="37"/>
      <c r="BG2339" s="45"/>
      <c r="BH2339" s="37"/>
      <c r="BI2339" s="36"/>
      <c r="BJ2339" s="37"/>
      <c r="BK2339" s="36"/>
      <c r="BL2339" s="36"/>
      <c r="BM2339" s="53" t="str">
        <f>IF(BJ2339="","",WORKDAY(BJ2339,5,FESTIVOS_CO!A:A))</f>
        <v/>
      </c>
      <c r="BN2339" s="57" t="str">
        <f t="shared" ca="1" si="446"/>
        <v>PENDIENTE HACER AVISO</v>
      </c>
      <c r="BO2339" s="54" t="str">
        <f t="shared" ca="1" si="439"/>
        <v>EN TRÁMITE NOTIF. POR AVISO</v>
      </c>
      <c r="BP2339" s="37"/>
      <c r="BQ2339" s="53" t="str">
        <f>IF(BP2339="","",WORKDAY(BP2339,5,FESTIVOS_CO!A:A))</f>
        <v/>
      </c>
      <c r="BR2339" s="37"/>
      <c r="BS2339" s="36"/>
      <c r="BT2339" s="38"/>
      <c r="BU2339" s="58" t="e">
        <f>VLOOKUP(BT2339,Hoja2!$C:$D,2,0)</f>
        <v>#N/A</v>
      </c>
      <c r="BV2339" s="80" t="str">
        <f>IF(
AND(AO2339="",BD2339="",BQ2339=""),
"EN PROCESO NOTIFICACION / COMUNICACION",
IF(
BT2339="",
"NO APLICA",
IF(
BU2339=60,
IF(AO2339&lt;&gt;"",AO2339,IF(BD2339&lt;&gt;"",BD2339,BQ2339))+60,
WORKDAY(
IF(AO2339&lt;&gt;"",AO2339,IF(BD2339&lt;&gt;"",BD2339,BQ2339)),
BU2339,
FESTIVOS_CO!A:A
)
)
))</f>
        <v>EN PROCESO NOTIFICACION / COMUNICACION</v>
      </c>
      <c r="BW2339" s="44"/>
      <c r="BX2339" s="53"/>
      <c r="BY2339" s="45"/>
      <c r="BZ2339" s="37"/>
      <c r="CA2339" s="54" t="str">
        <f t="shared" si="440"/>
        <v>PENDIENTE EJECUTORIA</v>
      </c>
      <c r="CB2339" s="59" t="str">
        <f t="shared" si="449"/>
        <v/>
      </c>
      <c r="CC2339" s="36"/>
      <c r="CD2339" s="40"/>
      <c r="CE2339" s="46"/>
      <c r="CF2339" s="40"/>
      <c r="CG2339" s="40"/>
      <c r="CH2339" s="40"/>
      <c r="CI2339" s="36"/>
      <c r="CJ2339" s="47"/>
      <c r="CK2339" s="40"/>
      <c r="CL2339" s="40"/>
      <c r="CM2339" s="40"/>
      <c r="CN2339" s="40"/>
    </row>
    <row r="2340" spans="1:92" ht="42.75" hidden="1">
      <c r="A2340" s="49" t="str">
        <f t="shared" si="441"/>
        <v>SIN GESTIÓN</v>
      </c>
      <c r="B2340" s="58"/>
      <c r="C2340" s="37"/>
      <c r="D2340" s="37"/>
      <c r="E2340" s="49" t="str">
        <f t="shared" si="442"/>
        <v>PENDIENTE NOTIFICACIÓN</v>
      </c>
      <c r="F2340" s="141" t="str">
        <f t="shared" si="443"/>
        <v>PENDIENTE NOTIFICACIÓN</v>
      </c>
      <c r="G2340" s="49" t="str">
        <f t="shared" si="444"/>
        <v/>
      </c>
      <c r="H2340" s="51" t="str">
        <f ca="1">IF(
L2340="",
"",
IF(
NETWORKDAYS(L2340,IF(M2340&lt;&gt;"",M2340,TODAY()),FESTIVOS_CO!A:A)&gt;2,
"VENCIDO",
IF(
NETWORKDAYS(L2340,IF(M2340&lt;&gt;"",M2340,TODAY()),FESTIVOS_CO!A:A)=2,
"ALERTA",
"A TIEMPO"
)))</f>
        <v/>
      </c>
      <c r="I2340" s="40"/>
      <c r="J2340" s="36"/>
      <c r="K2340" s="37"/>
      <c r="L2340" s="50"/>
      <c r="M2340" s="37"/>
      <c r="N2340" s="52"/>
      <c r="O2340" s="52"/>
      <c r="P2340" s="36"/>
      <c r="Q2340" s="36"/>
      <c r="R2340" s="40"/>
      <c r="S2340" s="36"/>
      <c r="T2340" s="40"/>
      <c r="U2340" s="40"/>
      <c r="V2340" s="81"/>
      <c r="W2340" s="40"/>
      <c r="X2340" s="40"/>
      <c r="Y2340" s="40"/>
      <c r="Z2340" s="38" t="str">
        <f>IFERROR(VLOOKUP(Y2340,DIRECTORIO!A:B,2,FALSE),"")</f>
        <v/>
      </c>
      <c r="AA2340" s="40"/>
      <c r="AB2340" s="40"/>
      <c r="AC2340" s="40"/>
      <c r="AD2340" s="40"/>
      <c r="AE2340" s="40"/>
      <c r="AF2340" s="40"/>
      <c r="AG2340" s="41" t="s">
        <v>109</v>
      </c>
      <c r="AH2340" s="42"/>
      <c r="AI2340" s="54" t="str">
        <f t="shared" ca="1" si="445"/>
        <v>PENDIENTE NOTIFICACIÓN ELECTRÓNICA</v>
      </c>
      <c r="AJ2340" s="37"/>
      <c r="AK2340" s="37"/>
      <c r="AL2340" s="37"/>
      <c r="AM2340" s="53" t="str">
        <f>IF(AK2340="","",WORKDAY(AK2340,5,FESTIVOS_CO!A:A))</f>
        <v/>
      </c>
      <c r="AN2340" s="37"/>
      <c r="AO2340" s="37"/>
      <c r="AP2340" s="54" t="str">
        <f t="shared" ca="1" si="450"/>
        <v>NO APLICA</v>
      </c>
      <c r="AQ2340" s="36"/>
      <c r="AR2340" s="43"/>
      <c r="AS2340" s="37"/>
      <c r="AT2340" s="36"/>
      <c r="AU2340" s="37"/>
      <c r="AV2340" s="36"/>
      <c r="AW2340" s="36"/>
      <c r="AX2340" s="37"/>
      <c r="AY2340" s="140" t="str">
        <f>IF(AU2340="","",WORKDAY(AU2340,5,FESTIVOS_CO!A:A))</f>
        <v/>
      </c>
      <c r="AZ2340" s="54" t="str">
        <f t="shared" ca="1" si="447"/>
        <v>NO APLICA</v>
      </c>
      <c r="BA2340" s="55" t="str">
        <f>IF(AX2340="","",WORKDAY(AX2340,5,FESTIVOS_CO!A:A))</f>
        <v/>
      </c>
      <c r="BB2340" s="39"/>
      <c r="BC2340" s="40"/>
      <c r="BD2340" s="40"/>
      <c r="BE2340" s="56" t="str">
        <f t="shared" ca="1" si="448"/>
        <v>NO APLICA</v>
      </c>
      <c r="BF2340" s="37"/>
      <c r="BG2340" s="45"/>
      <c r="BH2340" s="37"/>
      <c r="BI2340" s="36"/>
      <c r="BJ2340" s="37"/>
      <c r="BK2340" s="36"/>
      <c r="BL2340" s="36"/>
      <c r="BM2340" s="53" t="str">
        <f>IF(BJ2340="","",WORKDAY(BJ2340,5,FESTIVOS_CO!A:A))</f>
        <v/>
      </c>
      <c r="BN2340" s="57" t="str">
        <f t="shared" ca="1" si="446"/>
        <v>PENDIENTE HACER AVISO</v>
      </c>
      <c r="BO2340" s="54" t="str">
        <f t="shared" ca="1" si="439"/>
        <v>EN TRÁMITE NOTIF. POR AVISO</v>
      </c>
      <c r="BP2340" s="37"/>
      <c r="BQ2340" s="53" t="str">
        <f>IF(BP2340="","",WORKDAY(BP2340,5,FESTIVOS_CO!A:A))</f>
        <v/>
      </c>
      <c r="BR2340" s="37"/>
      <c r="BS2340" s="36"/>
      <c r="BT2340" s="38"/>
      <c r="BU2340" s="58" t="e">
        <f>VLOOKUP(BT2340,Hoja2!$C:$D,2,0)</f>
        <v>#N/A</v>
      </c>
      <c r="BV2340" s="80" t="str">
        <f>IF(
AND(AO2340="",BD2340="",BQ2340=""),
"EN PROCESO NOTIFICACION / COMUNICACION",
IF(
BT2340="",
"NO APLICA",
IF(
BU2340=60,
IF(AO2340&lt;&gt;"",AO2340,IF(BD2340&lt;&gt;"",BD2340,BQ2340))+60,
WORKDAY(
IF(AO2340&lt;&gt;"",AO2340,IF(BD2340&lt;&gt;"",BD2340,BQ2340)),
BU2340,
FESTIVOS_CO!A:A
)
)
))</f>
        <v>EN PROCESO NOTIFICACION / COMUNICACION</v>
      </c>
      <c r="BW2340" s="44"/>
      <c r="BX2340" s="53"/>
      <c r="BY2340" s="45"/>
      <c r="BZ2340" s="37"/>
      <c r="CA2340" s="54" t="str">
        <f t="shared" si="440"/>
        <v>PENDIENTE EJECUTORIA</v>
      </c>
      <c r="CB2340" s="59" t="str">
        <f t="shared" si="449"/>
        <v/>
      </c>
      <c r="CC2340" s="36"/>
      <c r="CD2340" s="40"/>
      <c r="CE2340" s="46"/>
      <c r="CF2340" s="40"/>
      <c r="CG2340" s="40"/>
      <c r="CH2340" s="40"/>
      <c r="CI2340" s="36"/>
      <c r="CJ2340" s="47"/>
      <c r="CK2340" s="40"/>
      <c r="CL2340" s="40"/>
      <c r="CM2340" s="40"/>
      <c r="CN2340" s="40"/>
    </row>
    <row r="2341" spans="1:92" ht="42.75" hidden="1">
      <c r="A2341" s="49" t="str">
        <f t="shared" si="441"/>
        <v>SIN GESTIÓN</v>
      </c>
      <c r="B2341" s="58"/>
      <c r="C2341" s="37"/>
      <c r="D2341" s="37"/>
      <c r="E2341" s="49" t="str">
        <f t="shared" si="442"/>
        <v>PENDIENTE NOTIFICACIÓN</v>
      </c>
      <c r="F2341" s="141" t="str">
        <f t="shared" si="443"/>
        <v>PENDIENTE NOTIFICACIÓN</v>
      </c>
      <c r="G2341" s="49" t="str">
        <f t="shared" si="444"/>
        <v/>
      </c>
      <c r="H2341" s="51" t="str">
        <f ca="1">IF(
L2341="",
"",
IF(
NETWORKDAYS(L2341,IF(M2341&lt;&gt;"",M2341,TODAY()),FESTIVOS_CO!A:A)&gt;2,
"VENCIDO",
IF(
NETWORKDAYS(L2341,IF(M2341&lt;&gt;"",M2341,TODAY()),FESTIVOS_CO!A:A)=2,
"ALERTA",
"A TIEMPO"
)))</f>
        <v/>
      </c>
      <c r="I2341" s="40"/>
      <c r="J2341" s="36"/>
      <c r="K2341" s="37"/>
      <c r="L2341" s="50"/>
      <c r="M2341" s="37"/>
      <c r="N2341" s="52"/>
      <c r="O2341" s="52"/>
      <c r="P2341" s="36"/>
      <c r="Q2341" s="36"/>
      <c r="R2341" s="40"/>
      <c r="S2341" s="36"/>
      <c r="T2341" s="40"/>
      <c r="U2341" s="40"/>
      <c r="V2341" s="81"/>
      <c r="W2341" s="40"/>
      <c r="X2341" s="40"/>
      <c r="Y2341" s="40"/>
      <c r="Z2341" s="38" t="str">
        <f>IFERROR(VLOOKUP(Y2341,DIRECTORIO!A:B,2,FALSE),"")</f>
        <v/>
      </c>
      <c r="AA2341" s="40"/>
      <c r="AB2341" s="40"/>
      <c r="AC2341" s="40"/>
      <c r="AD2341" s="40"/>
      <c r="AE2341" s="40"/>
      <c r="AF2341" s="40"/>
      <c r="AG2341" s="41" t="s">
        <v>109</v>
      </c>
      <c r="AH2341" s="42"/>
      <c r="AI2341" s="54" t="str">
        <f t="shared" ca="1" si="445"/>
        <v>PENDIENTE NOTIFICACIÓN ELECTRÓNICA</v>
      </c>
      <c r="AJ2341" s="37"/>
      <c r="AK2341" s="37"/>
      <c r="AL2341" s="37"/>
      <c r="AM2341" s="53" t="str">
        <f>IF(AK2341="","",WORKDAY(AK2341,5,FESTIVOS_CO!A:A))</f>
        <v/>
      </c>
      <c r="AN2341" s="37"/>
      <c r="AO2341" s="37"/>
      <c r="AP2341" s="54" t="str">
        <f t="shared" ca="1" si="450"/>
        <v>NO APLICA</v>
      </c>
      <c r="AQ2341" s="36"/>
      <c r="AR2341" s="43"/>
      <c r="AS2341" s="37"/>
      <c r="AT2341" s="36"/>
      <c r="AU2341" s="37"/>
      <c r="AV2341" s="36"/>
      <c r="AW2341" s="36"/>
      <c r="AX2341" s="37"/>
      <c r="AY2341" s="140" t="str">
        <f>IF(AU2341="","",WORKDAY(AU2341,5,FESTIVOS_CO!A:A))</f>
        <v/>
      </c>
      <c r="AZ2341" s="54" t="str">
        <f t="shared" ca="1" si="447"/>
        <v>NO APLICA</v>
      </c>
      <c r="BA2341" s="55" t="str">
        <f>IF(AX2341="","",WORKDAY(AX2341,5,FESTIVOS_CO!A:A))</f>
        <v/>
      </c>
      <c r="BB2341" s="39"/>
      <c r="BC2341" s="40"/>
      <c r="BD2341" s="40"/>
      <c r="BE2341" s="56" t="str">
        <f t="shared" ca="1" si="448"/>
        <v>NO APLICA</v>
      </c>
      <c r="BF2341" s="37"/>
      <c r="BG2341" s="45"/>
      <c r="BH2341" s="37"/>
      <c r="BI2341" s="36"/>
      <c r="BJ2341" s="37"/>
      <c r="BK2341" s="36"/>
      <c r="BL2341" s="36"/>
      <c r="BM2341" s="53" t="str">
        <f>IF(BJ2341="","",WORKDAY(BJ2341,5,FESTIVOS_CO!A:A))</f>
        <v/>
      </c>
      <c r="BN2341" s="57" t="str">
        <f t="shared" ca="1" si="446"/>
        <v>PENDIENTE HACER AVISO</v>
      </c>
      <c r="BO2341" s="54" t="str">
        <f t="shared" ca="1" si="439"/>
        <v>EN TRÁMITE NOTIF. POR AVISO</v>
      </c>
      <c r="BP2341" s="37"/>
      <c r="BQ2341" s="53" t="str">
        <f>IF(BP2341="","",WORKDAY(BP2341,5,FESTIVOS_CO!A:A))</f>
        <v/>
      </c>
      <c r="BR2341" s="37"/>
      <c r="BS2341" s="36"/>
      <c r="BT2341" s="38"/>
      <c r="BU2341" s="58" t="e">
        <f>VLOOKUP(BT2341,Hoja2!$C:$D,2,0)</f>
        <v>#N/A</v>
      </c>
      <c r="BV2341" s="80" t="str">
        <f>IF(
AND(AO2341="",BD2341="",BQ2341=""),
"EN PROCESO NOTIFICACION / COMUNICACION",
IF(
BT2341="",
"NO APLICA",
IF(
BU2341=60,
IF(AO2341&lt;&gt;"",AO2341,IF(BD2341&lt;&gt;"",BD2341,BQ2341))+60,
WORKDAY(
IF(AO2341&lt;&gt;"",AO2341,IF(BD2341&lt;&gt;"",BD2341,BQ2341)),
BU2341,
FESTIVOS_CO!A:A
)
)
))</f>
        <v>EN PROCESO NOTIFICACION / COMUNICACION</v>
      </c>
      <c r="BW2341" s="44"/>
      <c r="BX2341" s="53"/>
      <c r="BY2341" s="45"/>
      <c r="BZ2341" s="37"/>
      <c r="CA2341" s="54" t="str">
        <f t="shared" si="440"/>
        <v>PENDIENTE EJECUTORIA</v>
      </c>
      <c r="CB2341" s="59" t="str">
        <f t="shared" si="449"/>
        <v/>
      </c>
      <c r="CC2341" s="36"/>
      <c r="CD2341" s="40"/>
      <c r="CE2341" s="46"/>
      <c r="CF2341" s="40"/>
      <c r="CG2341" s="40"/>
      <c r="CH2341" s="40"/>
      <c r="CI2341" s="36"/>
      <c r="CJ2341" s="47"/>
      <c r="CK2341" s="40"/>
      <c r="CL2341" s="40"/>
      <c r="CM2341" s="40"/>
      <c r="CN2341" s="40"/>
    </row>
    <row r="2342" spans="1:92" ht="42.75" hidden="1">
      <c r="A2342" s="49" t="str">
        <f t="shared" si="441"/>
        <v>SIN GESTIÓN</v>
      </c>
      <c r="B2342" s="58"/>
      <c r="C2342" s="37"/>
      <c r="D2342" s="37"/>
      <c r="E2342" s="49" t="str">
        <f t="shared" si="442"/>
        <v>PENDIENTE NOTIFICACIÓN</v>
      </c>
      <c r="F2342" s="141" t="str">
        <f t="shared" si="443"/>
        <v>PENDIENTE NOTIFICACIÓN</v>
      </c>
      <c r="G2342" s="49" t="str">
        <f t="shared" si="444"/>
        <v/>
      </c>
      <c r="H2342" s="51" t="str">
        <f ca="1">IF(
L2342="",
"",
IF(
NETWORKDAYS(L2342,IF(M2342&lt;&gt;"",M2342,TODAY()),FESTIVOS_CO!A:A)&gt;2,
"VENCIDO",
IF(
NETWORKDAYS(L2342,IF(M2342&lt;&gt;"",M2342,TODAY()),FESTIVOS_CO!A:A)=2,
"ALERTA",
"A TIEMPO"
)))</f>
        <v/>
      </c>
      <c r="I2342" s="40"/>
      <c r="J2342" s="36"/>
      <c r="K2342" s="37"/>
      <c r="L2342" s="50"/>
      <c r="M2342" s="37"/>
      <c r="N2342" s="52"/>
      <c r="O2342" s="52"/>
      <c r="P2342" s="36"/>
      <c r="Q2342" s="36"/>
      <c r="R2342" s="40"/>
      <c r="S2342" s="36"/>
      <c r="T2342" s="40"/>
      <c r="U2342" s="40"/>
      <c r="V2342" s="81"/>
      <c r="W2342" s="40"/>
      <c r="X2342" s="40"/>
      <c r="Y2342" s="40"/>
      <c r="Z2342" s="38" t="str">
        <f>IFERROR(VLOOKUP(Y2342,DIRECTORIO!A:B,2,FALSE),"")</f>
        <v/>
      </c>
      <c r="AA2342" s="40"/>
      <c r="AB2342" s="40"/>
      <c r="AC2342" s="40"/>
      <c r="AD2342" s="40"/>
      <c r="AE2342" s="40"/>
      <c r="AF2342" s="40"/>
      <c r="AG2342" s="41" t="s">
        <v>109</v>
      </c>
      <c r="AH2342" s="42"/>
      <c r="AI2342" s="54" t="str">
        <f t="shared" ca="1" si="445"/>
        <v>PENDIENTE NOTIFICACIÓN ELECTRÓNICA</v>
      </c>
      <c r="AJ2342" s="37"/>
      <c r="AK2342" s="37"/>
      <c r="AL2342" s="37"/>
      <c r="AM2342" s="53" t="str">
        <f>IF(AK2342="","",WORKDAY(AK2342,5,FESTIVOS_CO!A:A))</f>
        <v/>
      </c>
      <c r="AN2342" s="37"/>
      <c r="AO2342" s="37"/>
      <c r="AP2342" s="54" t="str">
        <f t="shared" ca="1" si="450"/>
        <v>NO APLICA</v>
      </c>
      <c r="AQ2342" s="36"/>
      <c r="AR2342" s="43"/>
      <c r="AS2342" s="37"/>
      <c r="AT2342" s="36"/>
      <c r="AU2342" s="37"/>
      <c r="AV2342" s="36"/>
      <c r="AW2342" s="36"/>
      <c r="AX2342" s="37"/>
      <c r="AY2342" s="140" t="str">
        <f>IF(AU2342="","",WORKDAY(AU2342,5,FESTIVOS_CO!A:A))</f>
        <v/>
      </c>
      <c r="AZ2342" s="54" t="str">
        <f t="shared" ca="1" si="447"/>
        <v>NO APLICA</v>
      </c>
      <c r="BA2342" s="55" t="str">
        <f>IF(AX2342="","",WORKDAY(AX2342,5,FESTIVOS_CO!A:A))</f>
        <v/>
      </c>
      <c r="BB2342" s="39"/>
      <c r="BC2342" s="40"/>
      <c r="BD2342" s="40"/>
      <c r="BE2342" s="56" t="str">
        <f t="shared" ca="1" si="448"/>
        <v>NO APLICA</v>
      </c>
      <c r="BF2342" s="37"/>
      <c r="BG2342" s="45"/>
      <c r="BH2342" s="37"/>
      <c r="BI2342" s="36"/>
      <c r="BJ2342" s="37"/>
      <c r="BK2342" s="36"/>
      <c r="BL2342" s="36"/>
      <c r="BM2342" s="53" t="str">
        <f>IF(BJ2342="","",WORKDAY(BJ2342,5,FESTIVOS_CO!A:A))</f>
        <v/>
      </c>
      <c r="BN2342" s="57" t="str">
        <f t="shared" ca="1" si="446"/>
        <v>PENDIENTE HACER AVISO</v>
      </c>
      <c r="BO2342" s="54" t="str">
        <f t="shared" ca="1" si="439"/>
        <v>EN TRÁMITE NOTIF. POR AVISO</v>
      </c>
      <c r="BP2342" s="37"/>
      <c r="BQ2342" s="53" t="str">
        <f>IF(BP2342="","",WORKDAY(BP2342,5,FESTIVOS_CO!A:A))</f>
        <v/>
      </c>
      <c r="BR2342" s="37"/>
      <c r="BS2342" s="36"/>
      <c r="BT2342" s="38"/>
      <c r="BU2342" s="58" t="e">
        <f>VLOOKUP(BT2342,Hoja2!$C:$D,2,0)</f>
        <v>#N/A</v>
      </c>
      <c r="BV2342" s="80" t="str">
        <f>IF(
AND(AO2342="",BD2342="",BQ2342=""),
"EN PROCESO NOTIFICACION / COMUNICACION",
IF(
BT2342="",
"NO APLICA",
IF(
BU2342=60,
IF(AO2342&lt;&gt;"",AO2342,IF(BD2342&lt;&gt;"",BD2342,BQ2342))+60,
WORKDAY(
IF(AO2342&lt;&gt;"",AO2342,IF(BD2342&lt;&gt;"",BD2342,BQ2342)),
BU2342,
FESTIVOS_CO!A:A
)
)
))</f>
        <v>EN PROCESO NOTIFICACION / COMUNICACION</v>
      </c>
      <c r="BW2342" s="44"/>
      <c r="BX2342" s="53"/>
      <c r="BY2342" s="45"/>
      <c r="BZ2342" s="37"/>
      <c r="CA2342" s="54" t="str">
        <f t="shared" si="440"/>
        <v>PENDIENTE EJECUTORIA</v>
      </c>
      <c r="CB2342" s="59" t="str">
        <f t="shared" si="449"/>
        <v/>
      </c>
      <c r="CC2342" s="36"/>
      <c r="CD2342" s="40"/>
      <c r="CE2342" s="46"/>
      <c r="CF2342" s="40"/>
      <c r="CG2342" s="40"/>
      <c r="CH2342" s="40"/>
      <c r="CI2342" s="36"/>
      <c r="CJ2342" s="47"/>
      <c r="CK2342" s="40"/>
      <c r="CL2342" s="40"/>
      <c r="CM2342" s="40"/>
      <c r="CN2342" s="40"/>
    </row>
    <row r="2343" spans="1:92" ht="42.75" hidden="1">
      <c r="A2343" s="49" t="str">
        <f t="shared" si="441"/>
        <v>SIN GESTIÓN</v>
      </c>
      <c r="B2343" s="58"/>
      <c r="C2343" s="37"/>
      <c r="D2343" s="37"/>
      <c r="E2343" s="49" t="str">
        <f t="shared" si="442"/>
        <v>PENDIENTE NOTIFICACIÓN</v>
      </c>
      <c r="F2343" s="141" t="str">
        <f t="shared" si="443"/>
        <v>PENDIENTE NOTIFICACIÓN</v>
      </c>
      <c r="G2343" s="49" t="str">
        <f t="shared" si="444"/>
        <v/>
      </c>
      <c r="H2343" s="51" t="str">
        <f ca="1">IF(
L2343="",
"",
IF(
NETWORKDAYS(L2343,IF(M2343&lt;&gt;"",M2343,TODAY()),FESTIVOS_CO!A:A)&gt;2,
"VENCIDO",
IF(
NETWORKDAYS(L2343,IF(M2343&lt;&gt;"",M2343,TODAY()),FESTIVOS_CO!A:A)=2,
"ALERTA",
"A TIEMPO"
)))</f>
        <v/>
      </c>
      <c r="I2343" s="40"/>
      <c r="J2343" s="36"/>
      <c r="K2343" s="37"/>
      <c r="L2343" s="50"/>
      <c r="M2343" s="37"/>
      <c r="N2343" s="52"/>
      <c r="O2343" s="52"/>
      <c r="P2343" s="36"/>
      <c r="Q2343" s="36"/>
      <c r="R2343" s="40"/>
      <c r="S2343" s="36"/>
      <c r="T2343" s="40"/>
      <c r="U2343" s="40"/>
      <c r="V2343" s="81"/>
      <c r="W2343" s="40"/>
      <c r="X2343" s="40"/>
      <c r="Y2343" s="40"/>
      <c r="Z2343" s="38" t="str">
        <f>IFERROR(VLOOKUP(Y2343,DIRECTORIO!A:B,2,FALSE),"")</f>
        <v/>
      </c>
      <c r="AA2343" s="40"/>
      <c r="AB2343" s="40"/>
      <c r="AC2343" s="40"/>
      <c r="AD2343" s="40"/>
      <c r="AE2343" s="40"/>
      <c r="AF2343" s="40"/>
      <c r="AG2343" s="41" t="s">
        <v>109</v>
      </c>
      <c r="AH2343" s="42"/>
      <c r="AI2343" s="54" t="str">
        <f t="shared" ca="1" si="445"/>
        <v>PENDIENTE NOTIFICACIÓN ELECTRÓNICA</v>
      </c>
      <c r="AJ2343" s="37"/>
      <c r="AK2343" s="37"/>
      <c r="AL2343" s="37"/>
      <c r="AM2343" s="53" t="str">
        <f>IF(AK2343="","",WORKDAY(AK2343,5,FESTIVOS_CO!A:A))</f>
        <v/>
      </c>
      <c r="AN2343" s="37"/>
      <c r="AO2343" s="37"/>
      <c r="AP2343" s="54" t="str">
        <f t="shared" ca="1" si="450"/>
        <v>NO APLICA</v>
      </c>
      <c r="AQ2343" s="36"/>
      <c r="AR2343" s="43"/>
      <c r="AS2343" s="37"/>
      <c r="AT2343" s="36"/>
      <c r="AU2343" s="37"/>
      <c r="AV2343" s="36"/>
      <c r="AW2343" s="36"/>
      <c r="AX2343" s="37"/>
      <c r="AY2343" s="140" t="str">
        <f>IF(AU2343="","",WORKDAY(AU2343,5,FESTIVOS_CO!A:A))</f>
        <v/>
      </c>
      <c r="AZ2343" s="54" t="str">
        <f t="shared" ca="1" si="447"/>
        <v>NO APLICA</v>
      </c>
      <c r="BA2343" s="55" t="str">
        <f>IF(AX2343="","",WORKDAY(AX2343,5,FESTIVOS_CO!A:A))</f>
        <v/>
      </c>
      <c r="BB2343" s="39"/>
      <c r="BC2343" s="40"/>
      <c r="BD2343" s="40"/>
      <c r="BE2343" s="56" t="str">
        <f t="shared" ca="1" si="448"/>
        <v>NO APLICA</v>
      </c>
      <c r="BF2343" s="37"/>
      <c r="BG2343" s="45"/>
      <c r="BH2343" s="37"/>
      <c r="BI2343" s="36"/>
      <c r="BJ2343" s="37"/>
      <c r="BK2343" s="36"/>
      <c r="BL2343" s="36"/>
      <c r="BM2343" s="53" t="str">
        <f>IF(BJ2343="","",WORKDAY(BJ2343,5,FESTIVOS_CO!A:A))</f>
        <v/>
      </c>
      <c r="BN2343" s="57" t="str">
        <f t="shared" ca="1" si="446"/>
        <v>PENDIENTE HACER AVISO</v>
      </c>
      <c r="BO2343" s="54" t="str">
        <f t="shared" ca="1" si="439"/>
        <v>EN TRÁMITE NOTIF. POR AVISO</v>
      </c>
      <c r="BP2343" s="37"/>
      <c r="BQ2343" s="53" t="str">
        <f>IF(BP2343="","",WORKDAY(BP2343,5,FESTIVOS_CO!A:A))</f>
        <v/>
      </c>
      <c r="BR2343" s="37"/>
      <c r="BS2343" s="36"/>
      <c r="BT2343" s="38"/>
      <c r="BU2343" s="58" t="e">
        <f>VLOOKUP(BT2343,Hoja2!$C:$D,2,0)</f>
        <v>#N/A</v>
      </c>
      <c r="BV2343" s="80" t="str">
        <f>IF(
AND(AO2343="",BD2343="",BQ2343=""),
"EN PROCESO NOTIFICACION / COMUNICACION",
IF(
BT2343="",
"NO APLICA",
IF(
BU2343=60,
IF(AO2343&lt;&gt;"",AO2343,IF(BD2343&lt;&gt;"",BD2343,BQ2343))+60,
WORKDAY(
IF(AO2343&lt;&gt;"",AO2343,IF(BD2343&lt;&gt;"",BD2343,BQ2343)),
BU2343,
FESTIVOS_CO!A:A
)
)
))</f>
        <v>EN PROCESO NOTIFICACION / COMUNICACION</v>
      </c>
      <c r="BW2343" s="44"/>
      <c r="BX2343" s="53"/>
      <c r="BY2343" s="45"/>
      <c r="BZ2343" s="37"/>
      <c r="CA2343" s="54" t="str">
        <f t="shared" si="440"/>
        <v>PENDIENTE EJECUTORIA</v>
      </c>
      <c r="CB2343" s="59" t="str">
        <f t="shared" si="449"/>
        <v/>
      </c>
      <c r="CC2343" s="36"/>
      <c r="CD2343" s="40"/>
      <c r="CE2343" s="46"/>
      <c r="CF2343" s="40"/>
      <c r="CG2343" s="40"/>
      <c r="CH2343" s="40"/>
      <c r="CI2343" s="36"/>
      <c r="CJ2343" s="47"/>
      <c r="CK2343" s="40"/>
      <c r="CL2343" s="40"/>
      <c r="CM2343" s="40"/>
      <c r="CN2343" s="40"/>
    </row>
    <row r="2344" spans="1:92" ht="42.75" hidden="1">
      <c r="A2344" s="49" t="str">
        <f t="shared" si="441"/>
        <v>SIN GESTIÓN</v>
      </c>
      <c r="B2344" s="58"/>
      <c r="C2344" s="37"/>
      <c r="D2344" s="37"/>
      <c r="E2344" s="49" t="str">
        <f t="shared" si="442"/>
        <v>PENDIENTE NOTIFICACIÓN</v>
      </c>
      <c r="F2344" s="141" t="str">
        <f t="shared" si="443"/>
        <v>PENDIENTE NOTIFICACIÓN</v>
      </c>
      <c r="G2344" s="49" t="str">
        <f t="shared" si="444"/>
        <v/>
      </c>
      <c r="H2344" s="51" t="str">
        <f ca="1">IF(
L2344="",
"",
IF(
NETWORKDAYS(L2344,IF(M2344&lt;&gt;"",M2344,TODAY()),FESTIVOS_CO!A:A)&gt;2,
"VENCIDO",
IF(
NETWORKDAYS(L2344,IF(M2344&lt;&gt;"",M2344,TODAY()),FESTIVOS_CO!A:A)=2,
"ALERTA",
"A TIEMPO"
)))</f>
        <v/>
      </c>
      <c r="I2344" s="40"/>
      <c r="J2344" s="36"/>
      <c r="K2344" s="37"/>
      <c r="L2344" s="50"/>
      <c r="M2344" s="37"/>
      <c r="N2344" s="52"/>
      <c r="O2344" s="52"/>
      <c r="P2344" s="36"/>
      <c r="Q2344" s="36"/>
      <c r="R2344" s="40"/>
      <c r="S2344" s="36"/>
      <c r="T2344" s="40"/>
      <c r="U2344" s="40"/>
      <c r="V2344" s="81"/>
      <c r="W2344" s="40"/>
      <c r="X2344" s="40"/>
      <c r="Y2344" s="40"/>
      <c r="Z2344" s="38" t="str">
        <f>IFERROR(VLOOKUP(Y2344,DIRECTORIO!A:B,2,FALSE),"")</f>
        <v/>
      </c>
      <c r="AA2344" s="40"/>
      <c r="AB2344" s="40"/>
      <c r="AC2344" s="40"/>
      <c r="AD2344" s="40"/>
      <c r="AE2344" s="40"/>
      <c r="AF2344" s="40"/>
      <c r="AG2344" s="41" t="s">
        <v>109</v>
      </c>
      <c r="AH2344" s="42"/>
      <c r="AI2344" s="54" t="str">
        <f t="shared" ca="1" si="445"/>
        <v>PENDIENTE NOTIFICACIÓN ELECTRÓNICA</v>
      </c>
      <c r="AJ2344" s="37"/>
      <c r="AK2344" s="37"/>
      <c r="AL2344" s="37"/>
      <c r="AM2344" s="53" t="str">
        <f>IF(AK2344="","",WORKDAY(AK2344,5,FESTIVOS_CO!A:A))</f>
        <v/>
      </c>
      <c r="AN2344" s="37"/>
      <c r="AO2344" s="37"/>
      <c r="AP2344" s="54" t="str">
        <f t="shared" ca="1" si="450"/>
        <v>NO APLICA</v>
      </c>
      <c r="AQ2344" s="36"/>
      <c r="AR2344" s="43"/>
      <c r="AS2344" s="37"/>
      <c r="AT2344" s="36"/>
      <c r="AU2344" s="37"/>
      <c r="AV2344" s="36"/>
      <c r="AW2344" s="36"/>
      <c r="AX2344" s="37"/>
      <c r="AY2344" s="140" t="str">
        <f>IF(AU2344="","",WORKDAY(AU2344,5,FESTIVOS_CO!A:A))</f>
        <v/>
      </c>
      <c r="AZ2344" s="54" t="str">
        <f t="shared" ca="1" si="447"/>
        <v>NO APLICA</v>
      </c>
      <c r="BA2344" s="55" t="str">
        <f>IF(AX2344="","",WORKDAY(AX2344,5,FESTIVOS_CO!A:A))</f>
        <v/>
      </c>
      <c r="BB2344" s="39"/>
      <c r="BC2344" s="40"/>
      <c r="BD2344" s="40"/>
      <c r="BE2344" s="56" t="str">
        <f t="shared" ca="1" si="448"/>
        <v>NO APLICA</v>
      </c>
      <c r="BF2344" s="37"/>
      <c r="BG2344" s="45"/>
      <c r="BH2344" s="37"/>
      <c r="BI2344" s="36"/>
      <c r="BJ2344" s="37"/>
      <c r="BK2344" s="36"/>
      <c r="BL2344" s="36"/>
      <c r="BM2344" s="53" t="str">
        <f>IF(BJ2344="","",WORKDAY(BJ2344,5,FESTIVOS_CO!A:A))</f>
        <v/>
      </c>
      <c r="BN2344" s="57" t="str">
        <f t="shared" ca="1" si="446"/>
        <v>PENDIENTE HACER AVISO</v>
      </c>
      <c r="BO2344" s="54" t="str">
        <f t="shared" ca="1" si="439"/>
        <v>EN TRÁMITE NOTIF. POR AVISO</v>
      </c>
      <c r="BP2344" s="37"/>
      <c r="BQ2344" s="53" t="str">
        <f>IF(BP2344="","",WORKDAY(BP2344,5,FESTIVOS_CO!A:A))</f>
        <v/>
      </c>
      <c r="BR2344" s="37"/>
      <c r="BS2344" s="36"/>
      <c r="BT2344" s="38"/>
      <c r="BU2344" s="58" t="e">
        <f>VLOOKUP(BT2344,Hoja2!$C:$D,2,0)</f>
        <v>#N/A</v>
      </c>
      <c r="BV2344" s="80" t="str">
        <f>IF(
AND(AO2344="",BD2344="",BQ2344=""),
"EN PROCESO NOTIFICACION / COMUNICACION",
IF(
BT2344="",
"NO APLICA",
IF(
BU2344=60,
IF(AO2344&lt;&gt;"",AO2344,IF(BD2344&lt;&gt;"",BD2344,BQ2344))+60,
WORKDAY(
IF(AO2344&lt;&gt;"",AO2344,IF(BD2344&lt;&gt;"",BD2344,BQ2344)),
BU2344,
FESTIVOS_CO!A:A
)
)
))</f>
        <v>EN PROCESO NOTIFICACION / COMUNICACION</v>
      </c>
      <c r="BW2344" s="44"/>
      <c r="BX2344" s="53"/>
      <c r="BY2344" s="45"/>
      <c r="BZ2344" s="37"/>
      <c r="CA2344" s="54" t="str">
        <f t="shared" si="440"/>
        <v>PENDIENTE EJECUTORIA</v>
      </c>
      <c r="CB2344" s="59" t="str">
        <f t="shared" si="449"/>
        <v/>
      </c>
      <c r="CC2344" s="36"/>
      <c r="CD2344" s="40"/>
      <c r="CE2344" s="46"/>
      <c r="CF2344" s="40"/>
      <c r="CG2344" s="40"/>
      <c r="CH2344" s="40"/>
      <c r="CI2344" s="36"/>
      <c r="CJ2344" s="47"/>
      <c r="CK2344" s="40"/>
      <c r="CL2344" s="40"/>
      <c r="CM2344" s="40"/>
      <c r="CN2344" s="40"/>
    </row>
    <row r="2345" spans="1:92" ht="42.75" hidden="1">
      <c r="A2345" s="49" t="str">
        <f t="shared" si="441"/>
        <v>SIN GESTIÓN</v>
      </c>
      <c r="B2345" s="58"/>
      <c r="C2345" s="37"/>
      <c r="D2345" s="37"/>
      <c r="E2345" s="49" t="str">
        <f t="shared" si="442"/>
        <v>PENDIENTE NOTIFICACIÓN</v>
      </c>
      <c r="F2345" s="141" t="str">
        <f t="shared" si="443"/>
        <v>PENDIENTE NOTIFICACIÓN</v>
      </c>
      <c r="G2345" s="49" t="str">
        <f t="shared" si="444"/>
        <v/>
      </c>
      <c r="H2345" s="51" t="str">
        <f ca="1">IF(
L2345="",
"",
IF(
NETWORKDAYS(L2345,IF(M2345&lt;&gt;"",M2345,TODAY()),FESTIVOS_CO!A:A)&gt;2,
"VENCIDO",
IF(
NETWORKDAYS(L2345,IF(M2345&lt;&gt;"",M2345,TODAY()),FESTIVOS_CO!A:A)=2,
"ALERTA",
"A TIEMPO"
)))</f>
        <v/>
      </c>
      <c r="I2345" s="40"/>
      <c r="J2345" s="36"/>
      <c r="K2345" s="37"/>
      <c r="L2345" s="50"/>
      <c r="M2345" s="37"/>
      <c r="N2345" s="52"/>
      <c r="O2345" s="52"/>
      <c r="P2345" s="36"/>
      <c r="Q2345" s="36"/>
      <c r="R2345" s="40"/>
      <c r="S2345" s="36"/>
      <c r="T2345" s="40"/>
      <c r="U2345" s="40"/>
      <c r="V2345" s="81"/>
      <c r="W2345" s="40"/>
      <c r="X2345" s="40"/>
      <c r="Y2345" s="40"/>
      <c r="Z2345" s="38" t="str">
        <f>IFERROR(VLOOKUP(Y2345,DIRECTORIO!A:B,2,FALSE),"")</f>
        <v/>
      </c>
      <c r="AA2345" s="40"/>
      <c r="AB2345" s="40"/>
      <c r="AC2345" s="40"/>
      <c r="AD2345" s="40"/>
      <c r="AE2345" s="40"/>
      <c r="AF2345" s="40"/>
      <c r="AG2345" s="41" t="s">
        <v>109</v>
      </c>
      <c r="AH2345" s="42"/>
      <c r="AI2345" s="54" t="str">
        <f t="shared" ca="1" si="445"/>
        <v>PENDIENTE NOTIFICACIÓN ELECTRÓNICA</v>
      </c>
      <c r="AJ2345" s="37"/>
      <c r="AK2345" s="37"/>
      <c r="AL2345" s="37"/>
      <c r="AM2345" s="53" t="str">
        <f>IF(AK2345="","",WORKDAY(AK2345,5,FESTIVOS_CO!A:A))</f>
        <v/>
      </c>
      <c r="AN2345" s="37"/>
      <c r="AO2345" s="37"/>
      <c r="AP2345" s="54" t="str">
        <f t="shared" ca="1" si="450"/>
        <v>NO APLICA</v>
      </c>
      <c r="AQ2345" s="36"/>
      <c r="AR2345" s="43"/>
      <c r="AS2345" s="37"/>
      <c r="AT2345" s="36"/>
      <c r="AU2345" s="37"/>
      <c r="AV2345" s="36"/>
      <c r="AW2345" s="36"/>
      <c r="AX2345" s="37"/>
      <c r="AY2345" s="140" t="str">
        <f>IF(AU2345="","",WORKDAY(AU2345,5,FESTIVOS_CO!A:A))</f>
        <v/>
      </c>
      <c r="AZ2345" s="54" t="str">
        <f t="shared" ca="1" si="447"/>
        <v>NO APLICA</v>
      </c>
      <c r="BA2345" s="55" t="str">
        <f>IF(AX2345="","",WORKDAY(AX2345,5,FESTIVOS_CO!A:A))</f>
        <v/>
      </c>
      <c r="BB2345" s="39"/>
      <c r="BC2345" s="40"/>
      <c r="BD2345" s="40"/>
      <c r="BE2345" s="56" t="str">
        <f t="shared" ca="1" si="448"/>
        <v>NO APLICA</v>
      </c>
      <c r="BF2345" s="37"/>
      <c r="BG2345" s="45"/>
      <c r="BH2345" s="37"/>
      <c r="BI2345" s="36"/>
      <c r="BJ2345" s="37"/>
      <c r="BK2345" s="36"/>
      <c r="BL2345" s="36"/>
      <c r="BM2345" s="53" t="str">
        <f>IF(BJ2345="","",WORKDAY(BJ2345,5,FESTIVOS_CO!A:A))</f>
        <v/>
      </c>
      <c r="BN2345" s="57" t="str">
        <f t="shared" ca="1" si="446"/>
        <v>PENDIENTE HACER AVISO</v>
      </c>
      <c r="BO2345" s="54" t="str">
        <f t="shared" ca="1" si="439"/>
        <v>EN TRÁMITE NOTIF. POR AVISO</v>
      </c>
      <c r="BP2345" s="37"/>
      <c r="BQ2345" s="53" t="str">
        <f>IF(BP2345="","",WORKDAY(BP2345,5,FESTIVOS_CO!A:A))</f>
        <v/>
      </c>
      <c r="BR2345" s="37"/>
      <c r="BS2345" s="36"/>
      <c r="BT2345" s="38"/>
      <c r="BU2345" s="58" t="e">
        <f>VLOOKUP(BT2345,Hoja2!$C:$D,2,0)</f>
        <v>#N/A</v>
      </c>
      <c r="BV2345" s="80" t="str">
        <f>IF(
AND(AO2345="",BD2345="",BQ2345=""),
"EN PROCESO NOTIFICACION / COMUNICACION",
IF(
BT2345="",
"NO APLICA",
IF(
BU2345=60,
IF(AO2345&lt;&gt;"",AO2345,IF(BD2345&lt;&gt;"",BD2345,BQ2345))+60,
WORKDAY(
IF(AO2345&lt;&gt;"",AO2345,IF(BD2345&lt;&gt;"",BD2345,BQ2345)),
BU2345,
FESTIVOS_CO!A:A
)
)
))</f>
        <v>EN PROCESO NOTIFICACION / COMUNICACION</v>
      </c>
      <c r="BW2345" s="44"/>
      <c r="BX2345" s="53"/>
      <c r="BY2345" s="45"/>
      <c r="BZ2345" s="37"/>
      <c r="CA2345" s="54" t="str">
        <f t="shared" si="440"/>
        <v>PENDIENTE EJECUTORIA</v>
      </c>
      <c r="CB2345" s="59" t="str">
        <f t="shared" si="449"/>
        <v/>
      </c>
      <c r="CC2345" s="36"/>
      <c r="CD2345" s="40"/>
      <c r="CE2345" s="46"/>
      <c r="CF2345" s="40"/>
      <c r="CG2345" s="40"/>
      <c r="CH2345" s="40"/>
      <c r="CI2345" s="36"/>
      <c r="CJ2345" s="47"/>
      <c r="CK2345" s="40"/>
      <c r="CL2345" s="40"/>
      <c r="CM2345" s="40"/>
      <c r="CN2345" s="40"/>
    </row>
    <row r="2346" spans="1:92" ht="42.75" hidden="1">
      <c r="A2346" s="49" t="str">
        <f t="shared" si="441"/>
        <v>SIN GESTIÓN</v>
      </c>
      <c r="B2346" s="58"/>
      <c r="C2346" s="37"/>
      <c r="D2346" s="37"/>
      <c r="E2346" s="49" t="str">
        <f t="shared" si="442"/>
        <v>PENDIENTE NOTIFICACIÓN</v>
      </c>
      <c r="F2346" s="141" t="str">
        <f t="shared" si="443"/>
        <v>PENDIENTE NOTIFICACIÓN</v>
      </c>
      <c r="G2346" s="49" t="str">
        <f t="shared" si="444"/>
        <v/>
      </c>
      <c r="H2346" s="51" t="str">
        <f ca="1">IF(
L2346="",
"",
IF(
NETWORKDAYS(L2346,IF(M2346&lt;&gt;"",M2346,TODAY()),FESTIVOS_CO!A:A)&gt;2,
"VENCIDO",
IF(
NETWORKDAYS(L2346,IF(M2346&lt;&gt;"",M2346,TODAY()),FESTIVOS_CO!A:A)=2,
"ALERTA",
"A TIEMPO"
)))</f>
        <v/>
      </c>
      <c r="I2346" s="40"/>
      <c r="J2346" s="36"/>
      <c r="K2346" s="37"/>
      <c r="L2346" s="50"/>
      <c r="M2346" s="37"/>
      <c r="N2346" s="52"/>
      <c r="O2346" s="52"/>
      <c r="P2346" s="36"/>
      <c r="Q2346" s="36"/>
      <c r="R2346" s="40"/>
      <c r="S2346" s="36"/>
      <c r="T2346" s="40"/>
      <c r="U2346" s="40"/>
      <c r="V2346" s="81"/>
      <c r="W2346" s="40"/>
      <c r="X2346" s="40"/>
      <c r="Y2346" s="40"/>
      <c r="Z2346" s="38" t="str">
        <f>IFERROR(VLOOKUP(Y2346,DIRECTORIO!A:B,2,FALSE),"")</f>
        <v/>
      </c>
      <c r="AA2346" s="40"/>
      <c r="AB2346" s="40"/>
      <c r="AC2346" s="40"/>
      <c r="AD2346" s="40"/>
      <c r="AE2346" s="40"/>
      <c r="AF2346" s="40"/>
      <c r="AG2346" s="41" t="s">
        <v>109</v>
      </c>
      <c r="AH2346" s="42"/>
      <c r="AI2346" s="54" t="str">
        <f t="shared" ca="1" si="445"/>
        <v>PENDIENTE NOTIFICACIÓN ELECTRÓNICA</v>
      </c>
      <c r="AJ2346" s="37"/>
      <c r="AK2346" s="37"/>
      <c r="AL2346" s="37"/>
      <c r="AM2346" s="53" t="str">
        <f>IF(AK2346="","",WORKDAY(AK2346,5,FESTIVOS_CO!A:A))</f>
        <v/>
      </c>
      <c r="AN2346" s="37"/>
      <c r="AO2346" s="37"/>
      <c r="AP2346" s="54" t="str">
        <f t="shared" ca="1" si="450"/>
        <v>NO APLICA</v>
      </c>
      <c r="AQ2346" s="36"/>
      <c r="AR2346" s="43"/>
      <c r="AS2346" s="37"/>
      <c r="AT2346" s="36"/>
      <c r="AU2346" s="37"/>
      <c r="AV2346" s="36"/>
      <c r="AW2346" s="36"/>
      <c r="AX2346" s="37"/>
      <c r="AY2346" s="140" t="str">
        <f>IF(AU2346="","",WORKDAY(AU2346,5,FESTIVOS_CO!A:A))</f>
        <v/>
      </c>
      <c r="AZ2346" s="54" t="str">
        <f t="shared" ca="1" si="447"/>
        <v>NO APLICA</v>
      </c>
      <c r="BA2346" s="55" t="str">
        <f>IF(AX2346="","",WORKDAY(AX2346,5,FESTIVOS_CO!A:A))</f>
        <v/>
      </c>
      <c r="BB2346" s="39"/>
      <c r="BC2346" s="40"/>
      <c r="BD2346" s="40"/>
      <c r="BE2346" s="56" t="str">
        <f t="shared" ca="1" si="448"/>
        <v>NO APLICA</v>
      </c>
      <c r="BF2346" s="37"/>
      <c r="BG2346" s="45"/>
      <c r="BH2346" s="37"/>
      <c r="BI2346" s="36"/>
      <c r="BJ2346" s="37"/>
      <c r="BK2346" s="36"/>
      <c r="BL2346" s="36"/>
      <c r="BM2346" s="53" t="str">
        <f>IF(BJ2346="","",WORKDAY(BJ2346,5,FESTIVOS_CO!A:A))</f>
        <v/>
      </c>
      <c r="BN2346" s="57" t="str">
        <f t="shared" ca="1" si="446"/>
        <v>PENDIENTE HACER AVISO</v>
      </c>
      <c r="BO2346" s="54" t="str">
        <f t="shared" ca="1" si="439"/>
        <v>EN TRÁMITE NOTIF. POR AVISO</v>
      </c>
      <c r="BP2346" s="37"/>
      <c r="BQ2346" s="53" t="str">
        <f>IF(BP2346="","",WORKDAY(BP2346,5,FESTIVOS_CO!A:A))</f>
        <v/>
      </c>
      <c r="BR2346" s="37"/>
      <c r="BS2346" s="36"/>
      <c r="BT2346" s="38"/>
      <c r="BU2346" s="58" t="e">
        <f>VLOOKUP(BT2346,Hoja2!$C:$D,2,0)</f>
        <v>#N/A</v>
      </c>
      <c r="BV2346" s="80" t="str">
        <f>IF(
AND(AO2346="",BD2346="",BQ2346=""),
"EN PROCESO NOTIFICACION / COMUNICACION",
IF(
BT2346="",
"NO APLICA",
IF(
BU2346=60,
IF(AO2346&lt;&gt;"",AO2346,IF(BD2346&lt;&gt;"",BD2346,BQ2346))+60,
WORKDAY(
IF(AO2346&lt;&gt;"",AO2346,IF(BD2346&lt;&gt;"",BD2346,BQ2346)),
BU2346,
FESTIVOS_CO!A:A
)
)
))</f>
        <v>EN PROCESO NOTIFICACION / COMUNICACION</v>
      </c>
      <c r="BW2346" s="44"/>
      <c r="BX2346" s="53"/>
      <c r="BY2346" s="45"/>
      <c r="BZ2346" s="37"/>
      <c r="CA2346" s="54" t="str">
        <f t="shared" si="440"/>
        <v>PENDIENTE EJECUTORIA</v>
      </c>
      <c r="CB2346" s="59" t="str">
        <f t="shared" si="449"/>
        <v/>
      </c>
      <c r="CC2346" s="36"/>
      <c r="CD2346" s="40"/>
      <c r="CE2346" s="46"/>
      <c r="CF2346" s="40"/>
      <c r="CG2346" s="40"/>
      <c r="CH2346" s="40"/>
      <c r="CI2346" s="36"/>
      <c r="CJ2346" s="47"/>
      <c r="CK2346" s="40"/>
      <c r="CL2346" s="40"/>
      <c r="CM2346" s="40"/>
      <c r="CN2346" s="40"/>
    </row>
    <row r="2347" spans="1:92" ht="42.75" hidden="1">
      <c r="A2347" s="49" t="str">
        <f t="shared" si="441"/>
        <v>SIN GESTIÓN</v>
      </c>
      <c r="B2347" s="58"/>
      <c r="C2347" s="37"/>
      <c r="D2347" s="37"/>
      <c r="E2347" s="49" t="str">
        <f t="shared" si="442"/>
        <v>PENDIENTE NOTIFICACIÓN</v>
      </c>
      <c r="F2347" s="141" t="str">
        <f t="shared" si="443"/>
        <v>PENDIENTE NOTIFICACIÓN</v>
      </c>
      <c r="G2347" s="49" t="str">
        <f t="shared" si="444"/>
        <v/>
      </c>
      <c r="H2347" s="51" t="str">
        <f ca="1">IF(
L2347="",
"",
IF(
NETWORKDAYS(L2347,IF(M2347&lt;&gt;"",M2347,TODAY()),FESTIVOS_CO!A:A)&gt;2,
"VENCIDO",
IF(
NETWORKDAYS(L2347,IF(M2347&lt;&gt;"",M2347,TODAY()),FESTIVOS_CO!A:A)=2,
"ALERTA",
"A TIEMPO"
)))</f>
        <v/>
      </c>
      <c r="I2347" s="40"/>
      <c r="J2347" s="36"/>
      <c r="K2347" s="37"/>
      <c r="L2347" s="50"/>
      <c r="M2347" s="37"/>
      <c r="N2347" s="52"/>
      <c r="O2347" s="52"/>
      <c r="P2347" s="36"/>
      <c r="Q2347" s="36"/>
      <c r="R2347" s="40"/>
      <c r="S2347" s="36"/>
      <c r="T2347" s="40"/>
      <c r="U2347" s="40"/>
      <c r="V2347" s="81"/>
      <c r="W2347" s="40"/>
      <c r="X2347" s="40"/>
      <c r="Y2347" s="40"/>
      <c r="Z2347" s="38" t="str">
        <f>IFERROR(VLOOKUP(Y2347,DIRECTORIO!A:B,2,FALSE),"")</f>
        <v/>
      </c>
      <c r="AA2347" s="40"/>
      <c r="AB2347" s="40"/>
      <c r="AC2347" s="40"/>
      <c r="AD2347" s="40"/>
      <c r="AE2347" s="40"/>
      <c r="AF2347" s="40"/>
      <c r="AG2347" s="41" t="s">
        <v>109</v>
      </c>
      <c r="AH2347" s="42"/>
      <c r="AI2347" s="54" t="str">
        <f t="shared" ca="1" si="445"/>
        <v>PENDIENTE NOTIFICACIÓN ELECTRÓNICA</v>
      </c>
      <c r="AJ2347" s="37"/>
      <c r="AK2347" s="37"/>
      <c r="AL2347" s="37"/>
      <c r="AM2347" s="53" t="str">
        <f>IF(AK2347="","",WORKDAY(AK2347,5,FESTIVOS_CO!A:A))</f>
        <v/>
      </c>
      <c r="AN2347" s="37"/>
      <c r="AO2347" s="37"/>
      <c r="AP2347" s="54" t="str">
        <f t="shared" ca="1" si="450"/>
        <v>NO APLICA</v>
      </c>
      <c r="AQ2347" s="36"/>
      <c r="AR2347" s="43"/>
      <c r="AS2347" s="37"/>
      <c r="AT2347" s="36"/>
      <c r="AU2347" s="37"/>
      <c r="AV2347" s="36"/>
      <c r="AW2347" s="36"/>
      <c r="AX2347" s="37"/>
      <c r="AY2347" s="140" t="str">
        <f>IF(AU2347="","",WORKDAY(AU2347,5,FESTIVOS_CO!A:A))</f>
        <v/>
      </c>
      <c r="AZ2347" s="54" t="str">
        <f t="shared" ca="1" si="447"/>
        <v>NO APLICA</v>
      </c>
      <c r="BA2347" s="55" t="str">
        <f>IF(AX2347="","",WORKDAY(AX2347,5,FESTIVOS_CO!A:A))</f>
        <v/>
      </c>
      <c r="BB2347" s="39"/>
      <c r="BC2347" s="40"/>
      <c r="BD2347" s="40"/>
      <c r="BE2347" s="56" t="str">
        <f t="shared" ca="1" si="448"/>
        <v>NO APLICA</v>
      </c>
      <c r="BF2347" s="37"/>
      <c r="BG2347" s="45"/>
      <c r="BH2347" s="37"/>
      <c r="BI2347" s="36"/>
      <c r="BJ2347" s="37"/>
      <c r="BK2347" s="36"/>
      <c r="BL2347" s="36"/>
      <c r="BM2347" s="53" t="str">
        <f>IF(BJ2347="","",WORKDAY(BJ2347,5,FESTIVOS_CO!A:A))</f>
        <v/>
      </c>
      <c r="BN2347" s="57" t="str">
        <f t="shared" ca="1" si="446"/>
        <v>PENDIENTE HACER AVISO</v>
      </c>
      <c r="BO2347" s="54" t="str">
        <f t="shared" ca="1" si="439"/>
        <v>EN TRÁMITE NOTIF. POR AVISO</v>
      </c>
      <c r="BP2347" s="37"/>
      <c r="BQ2347" s="53" t="str">
        <f>IF(BP2347="","",WORKDAY(BP2347,5,FESTIVOS_CO!A:A))</f>
        <v/>
      </c>
      <c r="BR2347" s="37"/>
      <c r="BS2347" s="36"/>
      <c r="BT2347" s="38"/>
      <c r="BU2347" s="58" t="e">
        <f>VLOOKUP(BT2347,Hoja2!$C:$D,2,0)</f>
        <v>#N/A</v>
      </c>
      <c r="BV2347" s="80" t="str">
        <f>IF(
AND(AO2347="",BD2347="",BQ2347=""),
"EN PROCESO NOTIFICACION / COMUNICACION",
IF(
BT2347="",
"NO APLICA",
IF(
BU2347=60,
IF(AO2347&lt;&gt;"",AO2347,IF(BD2347&lt;&gt;"",BD2347,BQ2347))+60,
WORKDAY(
IF(AO2347&lt;&gt;"",AO2347,IF(BD2347&lt;&gt;"",BD2347,BQ2347)),
BU2347,
FESTIVOS_CO!A:A
)
)
))</f>
        <v>EN PROCESO NOTIFICACION / COMUNICACION</v>
      </c>
      <c r="BW2347" s="44"/>
      <c r="BX2347" s="53"/>
      <c r="BY2347" s="45"/>
      <c r="BZ2347" s="37"/>
      <c r="CA2347" s="54" t="str">
        <f t="shared" si="440"/>
        <v>PENDIENTE EJECUTORIA</v>
      </c>
      <c r="CB2347" s="59" t="str">
        <f t="shared" si="449"/>
        <v/>
      </c>
      <c r="CC2347" s="36"/>
      <c r="CD2347" s="40"/>
      <c r="CE2347" s="46"/>
      <c r="CF2347" s="40"/>
      <c r="CG2347" s="40"/>
      <c r="CH2347" s="40"/>
      <c r="CI2347" s="36"/>
      <c r="CJ2347" s="47"/>
      <c r="CK2347" s="40"/>
      <c r="CL2347" s="40"/>
      <c r="CM2347" s="40"/>
      <c r="CN2347" s="40"/>
    </row>
    <row r="2348" spans="1:92" ht="42.75" hidden="1">
      <c r="A2348" s="49" t="str">
        <f t="shared" si="441"/>
        <v>SIN GESTIÓN</v>
      </c>
      <c r="B2348" s="58"/>
      <c r="C2348" s="37"/>
      <c r="D2348" s="37"/>
      <c r="E2348" s="49" t="str">
        <f t="shared" si="442"/>
        <v>PENDIENTE NOTIFICACIÓN</v>
      </c>
      <c r="F2348" s="141" t="str">
        <f t="shared" si="443"/>
        <v>PENDIENTE NOTIFICACIÓN</v>
      </c>
      <c r="G2348" s="49" t="str">
        <f t="shared" si="444"/>
        <v/>
      </c>
      <c r="H2348" s="51" t="str">
        <f ca="1">IF(
L2348="",
"",
IF(
NETWORKDAYS(L2348,IF(M2348&lt;&gt;"",M2348,TODAY()),FESTIVOS_CO!A:A)&gt;2,
"VENCIDO",
IF(
NETWORKDAYS(L2348,IF(M2348&lt;&gt;"",M2348,TODAY()),FESTIVOS_CO!A:A)=2,
"ALERTA",
"A TIEMPO"
)))</f>
        <v/>
      </c>
      <c r="I2348" s="40"/>
      <c r="J2348" s="36"/>
      <c r="K2348" s="37"/>
      <c r="L2348" s="50"/>
      <c r="M2348" s="37"/>
      <c r="N2348" s="52"/>
      <c r="O2348" s="52"/>
      <c r="P2348" s="36"/>
      <c r="Q2348" s="36"/>
      <c r="R2348" s="40"/>
      <c r="S2348" s="36"/>
      <c r="T2348" s="40"/>
      <c r="U2348" s="40"/>
      <c r="V2348" s="81"/>
      <c r="W2348" s="40"/>
      <c r="X2348" s="40"/>
      <c r="Y2348" s="40"/>
      <c r="Z2348" s="38" t="str">
        <f>IFERROR(VLOOKUP(Y2348,DIRECTORIO!A:B,2,FALSE),"")</f>
        <v/>
      </c>
      <c r="AA2348" s="40"/>
      <c r="AB2348" s="40"/>
      <c r="AC2348" s="40"/>
      <c r="AD2348" s="40"/>
      <c r="AE2348" s="40"/>
      <c r="AF2348" s="40"/>
      <c r="AG2348" s="41" t="s">
        <v>109</v>
      </c>
      <c r="AH2348" s="42"/>
      <c r="AI2348" s="54" t="str">
        <f t="shared" ca="1" si="445"/>
        <v>PENDIENTE NOTIFICACIÓN ELECTRÓNICA</v>
      </c>
      <c r="AJ2348" s="37"/>
      <c r="AK2348" s="37"/>
      <c r="AL2348" s="37"/>
      <c r="AM2348" s="53" t="str">
        <f>IF(AK2348="","",WORKDAY(AK2348,5,FESTIVOS_CO!A:A))</f>
        <v/>
      </c>
      <c r="AN2348" s="37"/>
      <c r="AO2348" s="37"/>
      <c r="AP2348" s="54" t="str">
        <f t="shared" ca="1" si="450"/>
        <v>NO APLICA</v>
      </c>
      <c r="AQ2348" s="36"/>
      <c r="AR2348" s="43"/>
      <c r="AS2348" s="37"/>
      <c r="AT2348" s="36"/>
      <c r="AU2348" s="37"/>
      <c r="AV2348" s="36"/>
      <c r="AW2348" s="36"/>
      <c r="AX2348" s="37"/>
      <c r="AY2348" s="140" t="str">
        <f>IF(AU2348="","",WORKDAY(AU2348,5,FESTIVOS_CO!A:A))</f>
        <v/>
      </c>
      <c r="AZ2348" s="54" t="str">
        <f t="shared" ca="1" si="447"/>
        <v>NO APLICA</v>
      </c>
      <c r="BA2348" s="55" t="str">
        <f>IF(AX2348="","",WORKDAY(AX2348,5,FESTIVOS_CO!A:A))</f>
        <v/>
      </c>
      <c r="BB2348" s="39"/>
      <c r="BC2348" s="40"/>
      <c r="BD2348" s="40"/>
      <c r="BE2348" s="56" t="str">
        <f t="shared" ca="1" si="448"/>
        <v>NO APLICA</v>
      </c>
      <c r="BF2348" s="37"/>
      <c r="BG2348" s="45"/>
      <c r="BH2348" s="37"/>
      <c r="BI2348" s="36"/>
      <c r="BJ2348" s="37"/>
      <c r="BK2348" s="36"/>
      <c r="BL2348" s="36"/>
      <c r="BM2348" s="53" t="str">
        <f>IF(BJ2348="","",WORKDAY(BJ2348,5,FESTIVOS_CO!A:A))</f>
        <v/>
      </c>
      <c r="BN2348" s="57" t="str">
        <f t="shared" ca="1" si="446"/>
        <v>PENDIENTE HACER AVISO</v>
      </c>
      <c r="BO2348" s="54" t="str">
        <f t="shared" ca="1" si="439"/>
        <v>EN TRÁMITE NOTIF. POR AVISO</v>
      </c>
      <c r="BP2348" s="37"/>
      <c r="BQ2348" s="53" t="str">
        <f>IF(BP2348="","",WORKDAY(BP2348,5,FESTIVOS_CO!A:A))</f>
        <v/>
      </c>
      <c r="BR2348" s="37"/>
      <c r="BS2348" s="36"/>
      <c r="BT2348" s="38"/>
      <c r="BU2348" s="58" t="e">
        <f>VLOOKUP(BT2348,Hoja2!$C:$D,2,0)</f>
        <v>#N/A</v>
      </c>
      <c r="BV2348" s="80" t="str">
        <f>IF(
AND(AO2348="",BD2348="",BQ2348=""),
"EN PROCESO NOTIFICACION / COMUNICACION",
IF(
BT2348="",
"NO APLICA",
IF(
BU2348=60,
IF(AO2348&lt;&gt;"",AO2348,IF(BD2348&lt;&gt;"",BD2348,BQ2348))+60,
WORKDAY(
IF(AO2348&lt;&gt;"",AO2348,IF(BD2348&lt;&gt;"",BD2348,BQ2348)),
BU2348,
FESTIVOS_CO!A:A
)
)
))</f>
        <v>EN PROCESO NOTIFICACION / COMUNICACION</v>
      </c>
      <c r="BW2348" s="44"/>
      <c r="BX2348" s="53"/>
      <c r="BY2348" s="45"/>
      <c r="BZ2348" s="37"/>
      <c r="CA2348" s="54" t="str">
        <f t="shared" si="440"/>
        <v>PENDIENTE EJECUTORIA</v>
      </c>
      <c r="CB2348" s="59" t="str">
        <f t="shared" si="449"/>
        <v/>
      </c>
      <c r="CC2348" s="36"/>
      <c r="CD2348" s="40"/>
      <c r="CE2348" s="46"/>
      <c r="CF2348" s="40"/>
      <c r="CG2348" s="40"/>
      <c r="CH2348" s="40"/>
      <c r="CI2348" s="36"/>
      <c r="CJ2348" s="47"/>
      <c r="CK2348" s="40"/>
      <c r="CL2348" s="40"/>
      <c r="CM2348" s="40"/>
      <c r="CN2348" s="40"/>
    </row>
    <row r="2349" spans="1:92" ht="42.75" hidden="1">
      <c r="A2349" s="49" t="str">
        <f t="shared" si="441"/>
        <v>SIN GESTIÓN</v>
      </c>
      <c r="B2349" s="58"/>
      <c r="C2349" s="37"/>
      <c r="D2349" s="37"/>
      <c r="E2349" s="49" t="str">
        <f t="shared" si="442"/>
        <v>PENDIENTE NOTIFICACIÓN</v>
      </c>
      <c r="F2349" s="141" t="str">
        <f t="shared" si="443"/>
        <v>PENDIENTE NOTIFICACIÓN</v>
      </c>
      <c r="G2349" s="49" t="str">
        <f t="shared" si="444"/>
        <v/>
      </c>
      <c r="H2349" s="51" t="str">
        <f ca="1">IF(
L2349="",
"",
IF(
NETWORKDAYS(L2349,IF(M2349&lt;&gt;"",M2349,TODAY()),FESTIVOS_CO!A:A)&gt;2,
"VENCIDO",
IF(
NETWORKDAYS(L2349,IF(M2349&lt;&gt;"",M2349,TODAY()),FESTIVOS_CO!A:A)=2,
"ALERTA",
"A TIEMPO"
)))</f>
        <v/>
      </c>
      <c r="I2349" s="40"/>
      <c r="J2349" s="36"/>
      <c r="K2349" s="37"/>
      <c r="L2349" s="50"/>
      <c r="M2349" s="37"/>
      <c r="N2349" s="52"/>
      <c r="O2349" s="52"/>
      <c r="P2349" s="36"/>
      <c r="Q2349" s="36"/>
      <c r="R2349" s="40"/>
      <c r="S2349" s="36"/>
      <c r="T2349" s="40"/>
      <c r="U2349" s="40"/>
      <c r="V2349" s="81"/>
      <c r="W2349" s="40"/>
      <c r="X2349" s="40"/>
      <c r="Y2349" s="40"/>
      <c r="Z2349" s="38" t="str">
        <f>IFERROR(VLOOKUP(Y2349,DIRECTORIO!A:B,2,FALSE),"")</f>
        <v/>
      </c>
      <c r="AA2349" s="40"/>
      <c r="AB2349" s="40"/>
      <c r="AC2349" s="40"/>
      <c r="AD2349" s="40"/>
      <c r="AE2349" s="40"/>
      <c r="AF2349" s="40"/>
      <c r="AG2349" s="41" t="s">
        <v>109</v>
      </c>
      <c r="AH2349" s="42"/>
      <c r="AI2349" s="54" t="str">
        <f t="shared" ca="1" si="445"/>
        <v>PENDIENTE NOTIFICACIÓN ELECTRÓNICA</v>
      </c>
      <c r="AJ2349" s="37"/>
      <c r="AK2349" s="37"/>
      <c r="AL2349" s="37"/>
      <c r="AM2349" s="53" t="str">
        <f>IF(AK2349="","",WORKDAY(AK2349,5,FESTIVOS_CO!A:A))</f>
        <v/>
      </c>
      <c r="AN2349" s="37"/>
      <c r="AO2349" s="37"/>
      <c r="AP2349" s="54" t="str">
        <f t="shared" ca="1" si="450"/>
        <v>NO APLICA</v>
      </c>
      <c r="AQ2349" s="36"/>
      <c r="AR2349" s="43"/>
      <c r="AS2349" s="37"/>
      <c r="AT2349" s="36"/>
      <c r="AU2349" s="37"/>
      <c r="AV2349" s="36"/>
      <c r="AW2349" s="36"/>
      <c r="AX2349" s="37"/>
      <c r="AY2349" s="140" t="str">
        <f>IF(AU2349="","",WORKDAY(AU2349,5,FESTIVOS_CO!A:A))</f>
        <v/>
      </c>
      <c r="AZ2349" s="54" t="str">
        <f t="shared" ca="1" si="447"/>
        <v>NO APLICA</v>
      </c>
      <c r="BA2349" s="55" t="str">
        <f>IF(AX2349="","",WORKDAY(AX2349,5,FESTIVOS_CO!A:A))</f>
        <v/>
      </c>
      <c r="BB2349" s="39"/>
      <c r="BC2349" s="40"/>
      <c r="BD2349" s="40"/>
      <c r="BE2349" s="56" t="str">
        <f t="shared" ca="1" si="448"/>
        <v>NO APLICA</v>
      </c>
      <c r="BF2349" s="37"/>
      <c r="BG2349" s="45"/>
      <c r="BH2349" s="37"/>
      <c r="BI2349" s="36"/>
      <c r="BJ2349" s="37"/>
      <c r="BK2349" s="36"/>
      <c r="BL2349" s="36"/>
      <c r="BM2349" s="53" t="str">
        <f>IF(BJ2349="","",WORKDAY(BJ2349,5,FESTIVOS_CO!A:A))</f>
        <v/>
      </c>
      <c r="BN2349" s="57" t="str">
        <f t="shared" ca="1" si="446"/>
        <v>PENDIENTE HACER AVISO</v>
      </c>
      <c r="BO2349" s="54" t="str">
        <f t="shared" ca="1" si="439"/>
        <v>EN TRÁMITE NOTIF. POR AVISO</v>
      </c>
      <c r="BP2349" s="37"/>
      <c r="BQ2349" s="53" t="str">
        <f>IF(BP2349="","",WORKDAY(BP2349,5,FESTIVOS_CO!A:A))</f>
        <v/>
      </c>
      <c r="BR2349" s="37"/>
      <c r="BS2349" s="36"/>
      <c r="BT2349" s="38"/>
      <c r="BU2349" s="58" t="e">
        <f>VLOOKUP(BT2349,Hoja2!$C:$D,2,0)</f>
        <v>#N/A</v>
      </c>
      <c r="BV2349" s="80" t="str">
        <f>IF(
AND(AO2349="",BD2349="",BQ2349=""),
"EN PROCESO NOTIFICACION / COMUNICACION",
IF(
BT2349="",
"NO APLICA",
IF(
BU2349=60,
IF(AO2349&lt;&gt;"",AO2349,IF(BD2349&lt;&gt;"",BD2349,BQ2349))+60,
WORKDAY(
IF(AO2349&lt;&gt;"",AO2349,IF(BD2349&lt;&gt;"",BD2349,BQ2349)),
BU2349,
FESTIVOS_CO!A:A
)
)
))</f>
        <v>EN PROCESO NOTIFICACION / COMUNICACION</v>
      </c>
      <c r="BW2349" s="44"/>
      <c r="BX2349" s="53"/>
      <c r="BY2349" s="45"/>
      <c r="BZ2349" s="37"/>
      <c r="CA2349" s="54" t="str">
        <f t="shared" si="440"/>
        <v>PENDIENTE EJECUTORIA</v>
      </c>
      <c r="CB2349" s="59" t="str">
        <f t="shared" si="449"/>
        <v/>
      </c>
      <c r="CC2349" s="36"/>
      <c r="CD2349" s="40"/>
      <c r="CE2349" s="46"/>
      <c r="CF2349" s="40"/>
      <c r="CG2349" s="40"/>
      <c r="CH2349" s="40"/>
      <c r="CI2349" s="36"/>
      <c r="CJ2349" s="47"/>
      <c r="CK2349" s="40"/>
      <c r="CL2349" s="40"/>
      <c r="CM2349" s="40"/>
      <c r="CN2349" s="40"/>
    </row>
    <row r="2350" spans="1:92" ht="42.75" hidden="1">
      <c r="A2350" s="49" t="str">
        <f t="shared" si="441"/>
        <v>SIN GESTIÓN</v>
      </c>
      <c r="B2350" s="58"/>
      <c r="C2350" s="37"/>
      <c r="D2350" s="37"/>
      <c r="E2350" s="49" t="str">
        <f t="shared" si="442"/>
        <v>PENDIENTE NOTIFICACIÓN</v>
      </c>
      <c r="F2350" s="141" t="str">
        <f t="shared" si="443"/>
        <v>PENDIENTE NOTIFICACIÓN</v>
      </c>
      <c r="G2350" s="49" t="str">
        <f t="shared" si="444"/>
        <v/>
      </c>
      <c r="H2350" s="51" t="str">
        <f ca="1">IF(
L2350="",
"",
IF(
NETWORKDAYS(L2350,IF(M2350&lt;&gt;"",M2350,TODAY()),FESTIVOS_CO!A:A)&gt;2,
"VENCIDO",
IF(
NETWORKDAYS(L2350,IF(M2350&lt;&gt;"",M2350,TODAY()),FESTIVOS_CO!A:A)=2,
"ALERTA",
"A TIEMPO"
)))</f>
        <v/>
      </c>
      <c r="I2350" s="40"/>
      <c r="J2350" s="36"/>
      <c r="K2350" s="37"/>
      <c r="L2350" s="50"/>
      <c r="M2350" s="37"/>
      <c r="N2350" s="52"/>
      <c r="O2350" s="52"/>
      <c r="P2350" s="36"/>
      <c r="Q2350" s="36"/>
      <c r="R2350" s="40"/>
      <c r="S2350" s="36"/>
      <c r="T2350" s="40"/>
      <c r="U2350" s="40"/>
      <c r="V2350" s="81"/>
      <c r="W2350" s="40"/>
      <c r="X2350" s="40"/>
      <c r="Y2350" s="40"/>
      <c r="Z2350" s="38" t="str">
        <f>IFERROR(VLOOKUP(Y2350,DIRECTORIO!A:B,2,FALSE),"")</f>
        <v/>
      </c>
      <c r="AA2350" s="40"/>
      <c r="AB2350" s="40"/>
      <c r="AC2350" s="40"/>
      <c r="AD2350" s="40"/>
      <c r="AE2350" s="40"/>
      <c r="AF2350" s="40"/>
      <c r="AG2350" s="41" t="s">
        <v>109</v>
      </c>
      <c r="AH2350" s="42"/>
      <c r="AI2350" s="54" t="str">
        <f t="shared" ca="1" si="445"/>
        <v>PENDIENTE NOTIFICACIÓN ELECTRÓNICA</v>
      </c>
      <c r="AJ2350" s="37"/>
      <c r="AK2350" s="37"/>
      <c r="AL2350" s="37"/>
      <c r="AM2350" s="53" t="str">
        <f>IF(AK2350="","",WORKDAY(AK2350,5,FESTIVOS_CO!A:A))</f>
        <v/>
      </c>
      <c r="AN2350" s="37"/>
      <c r="AO2350" s="37"/>
      <c r="AP2350" s="54" t="str">
        <f t="shared" ca="1" si="450"/>
        <v>NO APLICA</v>
      </c>
      <c r="AQ2350" s="36"/>
      <c r="AR2350" s="43"/>
      <c r="AS2350" s="37"/>
      <c r="AT2350" s="36"/>
      <c r="AU2350" s="37"/>
      <c r="AV2350" s="36"/>
      <c r="AW2350" s="36"/>
      <c r="AX2350" s="37"/>
      <c r="AY2350" s="140" t="str">
        <f>IF(AU2350="","",WORKDAY(AU2350,5,FESTIVOS_CO!A:A))</f>
        <v/>
      </c>
      <c r="AZ2350" s="54" t="str">
        <f t="shared" ca="1" si="447"/>
        <v>NO APLICA</v>
      </c>
      <c r="BA2350" s="55" t="str">
        <f>IF(AX2350="","",WORKDAY(AX2350,5,FESTIVOS_CO!A:A))</f>
        <v/>
      </c>
      <c r="BB2350" s="39"/>
      <c r="BC2350" s="40"/>
      <c r="BD2350" s="40"/>
      <c r="BE2350" s="56" t="str">
        <f t="shared" ca="1" si="448"/>
        <v>NO APLICA</v>
      </c>
      <c r="BF2350" s="37"/>
      <c r="BG2350" s="45"/>
      <c r="BH2350" s="37"/>
      <c r="BI2350" s="36"/>
      <c r="BJ2350" s="37"/>
      <c r="BK2350" s="36"/>
      <c r="BL2350" s="36"/>
      <c r="BM2350" s="53" t="str">
        <f>IF(BJ2350="","",WORKDAY(BJ2350,5,FESTIVOS_CO!A:A))</f>
        <v/>
      </c>
      <c r="BN2350" s="57" t="str">
        <f t="shared" ca="1" si="446"/>
        <v>PENDIENTE HACER AVISO</v>
      </c>
      <c r="BO2350" s="54" t="str">
        <f t="shared" ca="1" si="439"/>
        <v>EN TRÁMITE NOTIF. POR AVISO</v>
      </c>
      <c r="BP2350" s="37"/>
      <c r="BQ2350" s="53" t="str">
        <f>IF(BP2350="","",WORKDAY(BP2350,5,FESTIVOS_CO!A:A))</f>
        <v/>
      </c>
      <c r="BR2350" s="37"/>
      <c r="BS2350" s="36"/>
      <c r="BT2350" s="38"/>
      <c r="BU2350" s="58" t="e">
        <f>VLOOKUP(BT2350,Hoja2!$C:$D,2,0)</f>
        <v>#N/A</v>
      </c>
      <c r="BV2350" s="80" t="str">
        <f>IF(
AND(AO2350="",BD2350="",BQ2350=""),
"EN PROCESO NOTIFICACION / COMUNICACION",
IF(
BT2350="",
"NO APLICA",
IF(
BU2350=60,
IF(AO2350&lt;&gt;"",AO2350,IF(BD2350&lt;&gt;"",BD2350,BQ2350))+60,
WORKDAY(
IF(AO2350&lt;&gt;"",AO2350,IF(BD2350&lt;&gt;"",BD2350,BQ2350)),
BU2350,
FESTIVOS_CO!A:A
)
)
))</f>
        <v>EN PROCESO NOTIFICACION / COMUNICACION</v>
      </c>
      <c r="BW2350" s="44"/>
      <c r="BX2350" s="53"/>
      <c r="BY2350" s="45"/>
      <c r="BZ2350" s="37"/>
      <c r="CA2350" s="54" t="str">
        <f t="shared" si="440"/>
        <v>PENDIENTE EJECUTORIA</v>
      </c>
      <c r="CB2350" s="59" t="str">
        <f t="shared" si="449"/>
        <v/>
      </c>
      <c r="CC2350" s="36"/>
      <c r="CD2350" s="40"/>
      <c r="CE2350" s="46"/>
      <c r="CF2350" s="40"/>
      <c r="CG2350" s="40"/>
      <c r="CH2350" s="40"/>
      <c r="CI2350" s="36"/>
      <c r="CJ2350" s="47"/>
      <c r="CK2350" s="40"/>
      <c r="CL2350" s="40"/>
      <c r="CM2350" s="40"/>
      <c r="CN2350" s="40"/>
    </row>
    <row r="2351" spans="1:92" ht="42.75" hidden="1">
      <c r="A2351" s="49" t="str">
        <f t="shared" si="441"/>
        <v>SIN GESTIÓN</v>
      </c>
      <c r="B2351" s="58"/>
      <c r="C2351" s="37"/>
      <c r="D2351" s="37"/>
      <c r="E2351" s="49" t="str">
        <f t="shared" si="442"/>
        <v>PENDIENTE NOTIFICACIÓN</v>
      </c>
      <c r="F2351" s="141" t="str">
        <f t="shared" si="443"/>
        <v>PENDIENTE NOTIFICACIÓN</v>
      </c>
      <c r="G2351" s="49" t="str">
        <f t="shared" si="444"/>
        <v/>
      </c>
      <c r="H2351" s="51" t="str">
        <f ca="1">IF(
L2351="",
"",
IF(
NETWORKDAYS(L2351,IF(M2351&lt;&gt;"",M2351,TODAY()),FESTIVOS_CO!A:A)&gt;2,
"VENCIDO",
IF(
NETWORKDAYS(L2351,IF(M2351&lt;&gt;"",M2351,TODAY()),FESTIVOS_CO!A:A)=2,
"ALERTA",
"A TIEMPO"
)))</f>
        <v/>
      </c>
      <c r="I2351" s="40"/>
      <c r="J2351" s="36"/>
      <c r="K2351" s="37"/>
      <c r="L2351" s="50"/>
      <c r="M2351" s="37"/>
      <c r="N2351" s="52"/>
      <c r="O2351" s="52"/>
      <c r="P2351" s="36"/>
      <c r="Q2351" s="36"/>
      <c r="R2351" s="40"/>
      <c r="S2351" s="36"/>
      <c r="T2351" s="40"/>
      <c r="U2351" s="40"/>
      <c r="V2351" s="81"/>
      <c r="W2351" s="40"/>
      <c r="X2351" s="40"/>
      <c r="Y2351" s="40"/>
      <c r="Z2351" s="38" t="str">
        <f>IFERROR(VLOOKUP(Y2351,DIRECTORIO!A:B,2,FALSE),"")</f>
        <v/>
      </c>
      <c r="AA2351" s="40"/>
      <c r="AB2351" s="40"/>
      <c r="AC2351" s="40"/>
      <c r="AD2351" s="40"/>
      <c r="AE2351" s="40"/>
      <c r="AF2351" s="40"/>
      <c r="AG2351" s="41" t="s">
        <v>109</v>
      </c>
      <c r="AH2351" s="42"/>
      <c r="AI2351" s="54" t="str">
        <f t="shared" ca="1" si="445"/>
        <v>PENDIENTE NOTIFICACIÓN ELECTRÓNICA</v>
      </c>
      <c r="AJ2351" s="37"/>
      <c r="AK2351" s="37"/>
      <c r="AL2351" s="37"/>
      <c r="AM2351" s="53" t="str">
        <f>IF(AK2351="","",WORKDAY(AK2351,5,FESTIVOS_CO!A:A))</f>
        <v/>
      </c>
      <c r="AN2351" s="37"/>
      <c r="AO2351" s="37"/>
      <c r="AP2351" s="54" t="str">
        <f t="shared" ca="1" si="450"/>
        <v>NO APLICA</v>
      </c>
      <c r="AQ2351" s="36"/>
      <c r="AR2351" s="43"/>
      <c r="AS2351" s="37"/>
      <c r="AT2351" s="36"/>
      <c r="AU2351" s="37"/>
      <c r="AV2351" s="36"/>
      <c r="AW2351" s="36"/>
      <c r="AX2351" s="37"/>
      <c r="AY2351" s="140" t="str">
        <f>IF(AU2351="","",WORKDAY(AU2351,5,FESTIVOS_CO!A:A))</f>
        <v/>
      </c>
      <c r="AZ2351" s="54" t="str">
        <f t="shared" ca="1" si="447"/>
        <v>NO APLICA</v>
      </c>
      <c r="BA2351" s="55" t="str">
        <f>IF(AX2351="","",WORKDAY(AX2351,5,FESTIVOS_CO!A:A))</f>
        <v/>
      </c>
      <c r="BB2351" s="39"/>
      <c r="BC2351" s="40"/>
      <c r="BD2351" s="40"/>
      <c r="BE2351" s="56" t="str">
        <f t="shared" ca="1" si="448"/>
        <v>NO APLICA</v>
      </c>
      <c r="BF2351" s="37"/>
      <c r="BG2351" s="45"/>
      <c r="BH2351" s="37"/>
      <c r="BI2351" s="36"/>
      <c r="BJ2351" s="37"/>
      <c r="BK2351" s="36"/>
      <c r="BL2351" s="36"/>
      <c r="BM2351" s="53" t="str">
        <f>IF(BJ2351="","",WORKDAY(BJ2351,5,FESTIVOS_CO!A:A))</f>
        <v/>
      </c>
      <c r="BN2351" s="57" t="str">
        <f t="shared" ca="1" si="446"/>
        <v>PENDIENTE HACER AVISO</v>
      </c>
      <c r="BO2351" s="54" t="str">
        <f t="shared" ca="1" si="439"/>
        <v>EN TRÁMITE NOTIF. POR AVISO</v>
      </c>
      <c r="BP2351" s="37"/>
      <c r="BQ2351" s="53" t="str">
        <f>IF(BP2351="","",WORKDAY(BP2351,5,FESTIVOS_CO!A:A))</f>
        <v/>
      </c>
      <c r="BR2351" s="37"/>
      <c r="BS2351" s="36"/>
      <c r="BT2351" s="38"/>
      <c r="BU2351" s="58" t="e">
        <f>VLOOKUP(BT2351,Hoja2!$C:$D,2,0)</f>
        <v>#N/A</v>
      </c>
      <c r="BV2351" s="80" t="str">
        <f>IF(
AND(AO2351="",BD2351="",BQ2351=""),
"EN PROCESO NOTIFICACION / COMUNICACION",
IF(
BT2351="",
"NO APLICA",
IF(
BU2351=60,
IF(AO2351&lt;&gt;"",AO2351,IF(BD2351&lt;&gt;"",BD2351,BQ2351))+60,
WORKDAY(
IF(AO2351&lt;&gt;"",AO2351,IF(BD2351&lt;&gt;"",BD2351,BQ2351)),
BU2351,
FESTIVOS_CO!A:A
)
)
))</f>
        <v>EN PROCESO NOTIFICACION / COMUNICACION</v>
      </c>
      <c r="BW2351" s="44"/>
      <c r="BX2351" s="53"/>
      <c r="BY2351" s="45"/>
      <c r="BZ2351" s="37"/>
      <c r="CA2351" s="54" t="str">
        <f t="shared" si="440"/>
        <v>PENDIENTE EJECUTORIA</v>
      </c>
      <c r="CB2351" s="59" t="str">
        <f t="shared" si="449"/>
        <v/>
      </c>
      <c r="CC2351" s="36"/>
      <c r="CD2351" s="40"/>
      <c r="CE2351" s="46"/>
      <c r="CF2351" s="40"/>
      <c r="CG2351" s="40"/>
      <c r="CH2351" s="40"/>
      <c r="CI2351" s="36"/>
      <c r="CJ2351" s="47"/>
      <c r="CK2351" s="40"/>
      <c r="CL2351" s="40"/>
      <c r="CM2351" s="40"/>
      <c r="CN2351" s="40"/>
    </row>
    <row r="2352" spans="1:92" ht="42.75" hidden="1">
      <c r="A2352" s="49" t="str">
        <f t="shared" si="441"/>
        <v>SIN GESTIÓN</v>
      </c>
      <c r="B2352" s="58"/>
      <c r="C2352" s="37"/>
      <c r="D2352" s="37"/>
      <c r="E2352" s="49" t="str">
        <f t="shared" si="442"/>
        <v>PENDIENTE NOTIFICACIÓN</v>
      </c>
      <c r="F2352" s="141" t="str">
        <f t="shared" si="443"/>
        <v>PENDIENTE NOTIFICACIÓN</v>
      </c>
      <c r="G2352" s="49" t="str">
        <f t="shared" si="444"/>
        <v/>
      </c>
      <c r="H2352" s="51" t="str">
        <f ca="1">IF(
L2352="",
"",
IF(
NETWORKDAYS(L2352,IF(M2352&lt;&gt;"",M2352,TODAY()),FESTIVOS_CO!A:A)&gt;2,
"VENCIDO",
IF(
NETWORKDAYS(L2352,IF(M2352&lt;&gt;"",M2352,TODAY()),FESTIVOS_CO!A:A)=2,
"ALERTA",
"A TIEMPO"
)))</f>
        <v/>
      </c>
      <c r="I2352" s="40"/>
      <c r="J2352" s="36"/>
      <c r="K2352" s="37"/>
      <c r="L2352" s="50"/>
      <c r="M2352" s="37"/>
      <c r="N2352" s="52"/>
      <c r="O2352" s="52"/>
      <c r="P2352" s="36"/>
      <c r="Q2352" s="36"/>
      <c r="R2352" s="40"/>
      <c r="S2352" s="36"/>
      <c r="T2352" s="40"/>
      <c r="U2352" s="40"/>
      <c r="V2352" s="81"/>
      <c r="W2352" s="40"/>
      <c r="X2352" s="40"/>
      <c r="Y2352" s="40"/>
      <c r="Z2352" s="38" t="str">
        <f>IFERROR(VLOOKUP(Y2352,DIRECTORIO!A:B,2,FALSE),"")</f>
        <v/>
      </c>
      <c r="AA2352" s="40"/>
      <c r="AB2352" s="40"/>
      <c r="AC2352" s="40"/>
      <c r="AD2352" s="40"/>
      <c r="AE2352" s="40"/>
      <c r="AF2352" s="40"/>
      <c r="AG2352" s="41" t="s">
        <v>109</v>
      </c>
      <c r="AH2352" s="42"/>
      <c r="AI2352" s="54" t="str">
        <f t="shared" ca="1" si="445"/>
        <v>PENDIENTE NOTIFICACIÓN ELECTRÓNICA</v>
      </c>
      <c r="AJ2352" s="37"/>
      <c r="AK2352" s="37"/>
      <c r="AL2352" s="37"/>
      <c r="AM2352" s="53" t="str">
        <f>IF(AK2352="","",WORKDAY(AK2352,5,FESTIVOS_CO!A:A))</f>
        <v/>
      </c>
      <c r="AN2352" s="37"/>
      <c r="AO2352" s="37"/>
      <c r="AP2352" s="54" t="str">
        <f t="shared" ca="1" si="450"/>
        <v>NO APLICA</v>
      </c>
      <c r="AQ2352" s="36"/>
      <c r="AR2352" s="43"/>
      <c r="AS2352" s="37"/>
      <c r="AT2352" s="36"/>
      <c r="AU2352" s="37"/>
      <c r="AV2352" s="36"/>
      <c r="AW2352" s="36"/>
      <c r="AX2352" s="37"/>
      <c r="AY2352" s="140" t="str">
        <f>IF(AU2352="","",WORKDAY(AU2352,5,FESTIVOS_CO!A:A))</f>
        <v/>
      </c>
      <c r="AZ2352" s="54" t="str">
        <f t="shared" ca="1" si="447"/>
        <v>NO APLICA</v>
      </c>
      <c r="BA2352" s="55" t="str">
        <f>IF(AX2352="","",WORKDAY(AX2352,5,FESTIVOS_CO!A:A))</f>
        <v/>
      </c>
      <c r="BB2352" s="39"/>
      <c r="BC2352" s="40"/>
      <c r="BD2352" s="40"/>
      <c r="BE2352" s="56" t="str">
        <f t="shared" ca="1" si="448"/>
        <v>NO APLICA</v>
      </c>
      <c r="BF2352" s="37"/>
      <c r="BG2352" s="45"/>
      <c r="BH2352" s="37"/>
      <c r="BI2352" s="36"/>
      <c r="BJ2352" s="37"/>
      <c r="BK2352" s="36"/>
      <c r="BL2352" s="36"/>
      <c r="BM2352" s="53" t="str">
        <f>IF(BJ2352="","",WORKDAY(BJ2352,5,FESTIVOS_CO!A:A))</f>
        <v/>
      </c>
      <c r="BN2352" s="57" t="str">
        <f t="shared" ca="1" si="446"/>
        <v>PENDIENTE HACER AVISO</v>
      </c>
      <c r="BO2352" s="54" t="str">
        <f t="shared" ca="1" si="439"/>
        <v>EN TRÁMITE NOTIF. POR AVISO</v>
      </c>
      <c r="BP2352" s="37"/>
      <c r="BQ2352" s="53" t="str">
        <f>IF(BP2352="","",WORKDAY(BP2352,5,FESTIVOS_CO!A:A))</f>
        <v/>
      </c>
      <c r="BR2352" s="37"/>
      <c r="BS2352" s="36"/>
      <c r="BT2352" s="38"/>
      <c r="BU2352" s="58" t="e">
        <f>VLOOKUP(BT2352,Hoja2!$C:$D,2,0)</f>
        <v>#N/A</v>
      </c>
      <c r="BV2352" s="80" t="str">
        <f>IF(
AND(AO2352="",BD2352="",BQ2352=""),
"EN PROCESO NOTIFICACION / COMUNICACION",
IF(
BT2352="",
"NO APLICA",
IF(
BU2352=60,
IF(AO2352&lt;&gt;"",AO2352,IF(BD2352&lt;&gt;"",BD2352,BQ2352))+60,
WORKDAY(
IF(AO2352&lt;&gt;"",AO2352,IF(BD2352&lt;&gt;"",BD2352,BQ2352)),
BU2352,
FESTIVOS_CO!A:A
)
)
))</f>
        <v>EN PROCESO NOTIFICACION / COMUNICACION</v>
      </c>
      <c r="BW2352" s="44"/>
      <c r="BX2352" s="53"/>
      <c r="BY2352" s="45"/>
      <c r="BZ2352" s="37"/>
      <c r="CA2352" s="54" t="str">
        <f t="shared" si="440"/>
        <v>PENDIENTE EJECUTORIA</v>
      </c>
      <c r="CB2352" s="59" t="str">
        <f t="shared" si="449"/>
        <v/>
      </c>
      <c r="CC2352" s="36"/>
      <c r="CD2352" s="40"/>
      <c r="CE2352" s="46"/>
      <c r="CF2352" s="40"/>
      <c r="CG2352" s="40"/>
      <c r="CH2352" s="40"/>
      <c r="CI2352" s="36"/>
      <c r="CJ2352" s="47"/>
      <c r="CK2352" s="40"/>
      <c r="CL2352" s="40"/>
      <c r="CM2352" s="40"/>
      <c r="CN2352" s="40"/>
    </row>
    <row r="2353" spans="1:92" ht="42.75" hidden="1">
      <c r="A2353" s="49" t="str">
        <f t="shared" si="441"/>
        <v>SIN GESTIÓN</v>
      </c>
      <c r="B2353" s="58"/>
      <c r="C2353" s="37"/>
      <c r="D2353" s="37"/>
      <c r="E2353" s="49" t="str">
        <f t="shared" si="442"/>
        <v>PENDIENTE NOTIFICACIÓN</v>
      </c>
      <c r="F2353" s="141" t="str">
        <f t="shared" si="443"/>
        <v>PENDIENTE NOTIFICACIÓN</v>
      </c>
      <c r="G2353" s="49" t="str">
        <f t="shared" si="444"/>
        <v/>
      </c>
      <c r="H2353" s="51" t="str">
        <f ca="1">IF(
L2353="",
"",
IF(
NETWORKDAYS(L2353,IF(M2353&lt;&gt;"",M2353,TODAY()),FESTIVOS_CO!A:A)&gt;2,
"VENCIDO",
IF(
NETWORKDAYS(L2353,IF(M2353&lt;&gt;"",M2353,TODAY()),FESTIVOS_CO!A:A)=2,
"ALERTA",
"A TIEMPO"
)))</f>
        <v/>
      </c>
      <c r="I2353" s="40"/>
      <c r="J2353" s="36"/>
      <c r="K2353" s="37"/>
      <c r="L2353" s="50"/>
      <c r="M2353" s="37"/>
      <c r="N2353" s="52"/>
      <c r="O2353" s="52"/>
      <c r="P2353" s="36"/>
      <c r="Q2353" s="36"/>
      <c r="R2353" s="40"/>
      <c r="S2353" s="36"/>
      <c r="T2353" s="40"/>
      <c r="U2353" s="40"/>
      <c r="V2353" s="81"/>
      <c r="W2353" s="40"/>
      <c r="X2353" s="40"/>
      <c r="Y2353" s="40"/>
      <c r="Z2353" s="38" t="str">
        <f>IFERROR(VLOOKUP(Y2353,DIRECTORIO!A:B,2,FALSE),"")</f>
        <v/>
      </c>
      <c r="AA2353" s="40"/>
      <c r="AB2353" s="40"/>
      <c r="AC2353" s="40"/>
      <c r="AD2353" s="40"/>
      <c r="AE2353" s="40"/>
      <c r="AF2353" s="40"/>
      <c r="AG2353" s="41" t="s">
        <v>109</v>
      </c>
      <c r="AH2353" s="42"/>
      <c r="AI2353" s="54" t="str">
        <f t="shared" ca="1" si="445"/>
        <v>PENDIENTE NOTIFICACIÓN ELECTRÓNICA</v>
      </c>
      <c r="AJ2353" s="37"/>
      <c r="AK2353" s="37"/>
      <c r="AL2353" s="37"/>
      <c r="AM2353" s="53" t="str">
        <f>IF(AK2353="","",WORKDAY(AK2353,5,FESTIVOS_CO!A:A))</f>
        <v/>
      </c>
      <c r="AN2353" s="37"/>
      <c r="AO2353" s="37"/>
      <c r="AP2353" s="54" t="str">
        <f t="shared" ca="1" si="450"/>
        <v>NO APLICA</v>
      </c>
      <c r="AQ2353" s="36"/>
      <c r="AR2353" s="43"/>
      <c r="AS2353" s="37"/>
      <c r="AT2353" s="36"/>
      <c r="AU2353" s="37"/>
      <c r="AV2353" s="36"/>
      <c r="AW2353" s="36"/>
      <c r="AX2353" s="37"/>
      <c r="AY2353" s="140" t="str">
        <f>IF(AU2353="","",WORKDAY(AU2353,5,FESTIVOS_CO!A:A))</f>
        <v/>
      </c>
      <c r="AZ2353" s="54" t="str">
        <f t="shared" ca="1" si="447"/>
        <v>NO APLICA</v>
      </c>
      <c r="BA2353" s="55" t="str">
        <f>IF(AX2353="","",WORKDAY(AX2353,5,FESTIVOS_CO!A:A))</f>
        <v/>
      </c>
      <c r="BB2353" s="39"/>
      <c r="BC2353" s="40"/>
      <c r="BD2353" s="40"/>
      <c r="BE2353" s="56" t="str">
        <f t="shared" ca="1" si="448"/>
        <v>NO APLICA</v>
      </c>
      <c r="BF2353" s="37"/>
      <c r="BG2353" s="45"/>
      <c r="BH2353" s="37"/>
      <c r="BI2353" s="36"/>
      <c r="BJ2353" s="37"/>
      <c r="BK2353" s="36"/>
      <c r="BL2353" s="36"/>
      <c r="BM2353" s="53" t="str">
        <f>IF(BJ2353="","",WORKDAY(BJ2353,5,FESTIVOS_CO!A:A))</f>
        <v/>
      </c>
      <c r="BN2353" s="57" t="str">
        <f t="shared" ca="1" si="446"/>
        <v>PENDIENTE HACER AVISO</v>
      </c>
      <c r="BO2353" s="54" t="str">
        <f t="shared" ca="1" si="439"/>
        <v>EN TRÁMITE NOTIF. POR AVISO</v>
      </c>
      <c r="BP2353" s="37"/>
      <c r="BQ2353" s="53" t="str">
        <f>IF(BP2353="","",WORKDAY(BP2353,5,FESTIVOS_CO!A:A))</f>
        <v/>
      </c>
      <c r="BR2353" s="37"/>
      <c r="BS2353" s="36"/>
      <c r="BT2353" s="38"/>
      <c r="BU2353" s="58" t="e">
        <f>VLOOKUP(BT2353,Hoja2!$C:$D,2,0)</f>
        <v>#N/A</v>
      </c>
      <c r="BV2353" s="80" t="str">
        <f>IF(
AND(AO2353="",BD2353="",BQ2353=""),
"EN PROCESO NOTIFICACION / COMUNICACION",
IF(
BT2353="",
"NO APLICA",
IF(
BU2353=60,
IF(AO2353&lt;&gt;"",AO2353,IF(BD2353&lt;&gt;"",BD2353,BQ2353))+60,
WORKDAY(
IF(AO2353&lt;&gt;"",AO2353,IF(BD2353&lt;&gt;"",BD2353,BQ2353)),
BU2353,
FESTIVOS_CO!A:A
)
)
))</f>
        <v>EN PROCESO NOTIFICACION / COMUNICACION</v>
      </c>
      <c r="BW2353" s="44"/>
      <c r="BX2353" s="53"/>
      <c r="BY2353" s="45"/>
      <c r="BZ2353" s="37"/>
      <c r="CA2353" s="54" t="str">
        <f t="shared" si="440"/>
        <v>PENDIENTE EJECUTORIA</v>
      </c>
      <c r="CB2353" s="59" t="str">
        <f t="shared" si="449"/>
        <v/>
      </c>
      <c r="CC2353" s="36"/>
      <c r="CD2353" s="40"/>
      <c r="CE2353" s="46"/>
      <c r="CF2353" s="40"/>
      <c r="CG2353" s="40"/>
      <c r="CH2353" s="40"/>
      <c r="CI2353" s="36"/>
      <c r="CJ2353" s="47"/>
      <c r="CK2353" s="40"/>
      <c r="CL2353" s="40"/>
      <c r="CM2353" s="40"/>
      <c r="CN2353" s="40"/>
    </row>
    <row r="2354" spans="1:92" ht="42.75" hidden="1">
      <c r="A2354" s="49" t="str">
        <f t="shared" si="441"/>
        <v>SIN GESTIÓN</v>
      </c>
      <c r="B2354" s="58"/>
      <c r="C2354" s="37"/>
      <c r="D2354" s="37"/>
      <c r="E2354" s="49" t="str">
        <f t="shared" si="442"/>
        <v>PENDIENTE NOTIFICACIÓN</v>
      </c>
      <c r="F2354" s="141" t="str">
        <f t="shared" si="443"/>
        <v>PENDIENTE NOTIFICACIÓN</v>
      </c>
      <c r="G2354" s="49" t="str">
        <f t="shared" si="444"/>
        <v/>
      </c>
      <c r="H2354" s="51" t="str">
        <f ca="1">IF(
L2354="",
"",
IF(
NETWORKDAYS(L2354,IF(M2354&lt;&gt;"",M2354,TODAY()),FESTIVOS_CO!A:A)&gt;2,
"VENCIDO",
IF(
NETWORKDAYS(L2354,IF(M2354&lt;&gt;"",M2354,TODAY()),FESTIVOS_CO!A:A)=2,
"ALERTA",
"A TIEMPO"
)))</f>
        <v/>
      </c>
      <c r="I2354" s="40"/>
      <c r="J2354" s="36"/>
      <c r="K2354" s="37"/>
      <c r="L2354" s="50"/>
      <c r="M2354" s="37"/>
      <c r="N2354" s="52"/>
      <c r="O2354" s="52"/>
      <c r="P2354" s="36"/>
      <c r="Q2354" s="36"/>
      <c r="R2354" s="40"/>
      <c r="S2354" s="36"/>
      <c r="T2354" s="40"/>
      <c r="U2354" s="40"/>
      <c r="V2354" s="81"/>
      <c r="W2354" s="40"/>
      <c r="X2354" s="40"/>
      <c r="Y2354" s="40"/>
      <c r="Z2354" s="38" t="str">
        <f>IFERROR(VLOOKUP(Y2354,DIRECTORIO!A:B,2,FALSE),"")</f>
        <v/>
      </c>
      <c r="AA2354" s="40"/>
      <c r="AB2354" s="40"/>
      <c r="AC2354" s="40"/>
      <c r="AD2354" s="40"/>
      <c r="AE2354" s="40"/>
      <c r="AF2354" s="40"/>
      <c r="AG2354" s="41" t="s">
        <v>109</v>
      </c>
      <c r="AH2354" s="42"/>
      <c r="AI2354" s="54" t="str">
        <f t="shared" ca="1" si="445"/>
        <v>PENDIENTE NOTIFICACIÓN ELECTRÓNICA</v>
      </c>
      <c r="AJ2354" s="37"/>
      <c r="AK2354" s="37"/>
      <c r="AL2354" s="37"/>
      <c r="AM2354" s="53" t="str">
        <f>IF(AK2354="","",WORKDAY(AK2354,5,FESTIVOS_CO!A:A))</f>
        <v/>
      </c>
      <c r="AN2354" s="37"/>
      <c r="AO2354" s="37"/>
      <c r="AP2354" s="54" t="str">
        <f t="shared" ca="1" si="450"/>
        <v>NO APLICA</v>
      </c>
      <c r="AQ2354" s="36"/>
      <c r="AR2354" s="43"/>
      <c r="AS2354" s="37"/>
      <c r="AT2354" s="36"/>
      <c r="AU2354" s="37"/>
      <c r="AV2354" s="36"/>
      <c r="AW2354" s="36"/>
      <c r="AX2354" s="37"/>
      <c r="AY2354" s="140" t="str">
        <f>IF(AU2354="","",WORKDAY(AU2354,5,FESTIVOS_CO!A:A))</f>
        <v/>
      </c>
      <c r="AZ2354" s="54" t="str">
        <f t="shared" ca="1" si="447"/>
        <v>NO APLICA</v>
      </c>
      <c r="BA2354" s="55" t="str">
        <f>IF(AX2354="","",WORKDAY(AX2354,5,FESTIVOS_CO!A:A))</f>
        <v/>
      </c>
      <c r="BB2354" s="39"/>
      <c r="BC2354" s="40"/>
      <c r="BD2354" s="40"/>
      <c r="BE2354" s="56" t="str">
        <f t="shared" ca="1" si="448"/>
        <v>NO APLICA</v>
      </c>
      <c r="BF2354" s="37"/>
      <c r="BG2354" s="45"/>
      <c r="BH2354" s="37"/>
      <c r="BI2354" s="36"/>
      <c r="BJ2354" s="37"/>
      <c r="BK2354" s="36"/>
      <c r="BL2354" s="36"/>
      <c r="BM2354" s="53" t="str">
        <f>IF(BJ2354="","",WORKDAY(BJ2354,5,FESTIVOS_CO!A:A))</f>
        <v/>
      </c>
      <c r="BN2354" s="57" t="str">
        <f t="shared" ca="1" si="446"/>
        <v>PENDIENTE HACER AVISO</v>
      </c>
      <c r="BO2354" s="54" t="str">
        <f t="shared" ca="1" si="439"/>
        <v>EN TRÁMITE NOTIF. POR AVISO</v>
      </c>
      <c r="BP2354" s="37"/>
      <c r="BQ2354" s="53" t="str">
        <f>IF(BP2354="","",WORKDAY(BP2354,5,FESTIVOS_CO!A:A))</f>
        <v/>
      </c>
      <c r="BR2354" s="37"/>
      <c r="BS2354" s="36"/>
      <c r="BT2354" s="38"/>
      <c r="BU2354" s="58" t="e">
        <f>VLOOKUP(BT2354,Hoja2!$C:$D,2,0)</f>
        <v>#N/A</v>
      </c>
      <c r="BV2354" s="80" t="str">
        <f>IF(
AND(AO2354="",BD2354="",BQ2354=""),
"EN PROCESO NOTIFICACION / COMUNICACION",
IF(
BT2354="",
"NO APLICA",
IF(
BU2354=60,
IF(AO2354&lt;&gt;"",AO2354,IF(BD2354&lt;&gt;"",BD2354,BQ2354))+60,
WORKDAY(
IF(AO2354&lt;&gt;"",AO2354,IF(BD2354&lt;&gt;"",BD2354,BQ2354)),
BU2354,
FESTIVOS_CO!A:A
)
)
))</f>
        <v>EN PROCESO NOTIFICACION / COMUNICACION</v>
      </c>
      <c r="BW2354" s="44"/>
      <c r="BX2354" s="53"/>
      <c r="BY2354" s="45"/>
      <c r="BZ2354" s="37"/>
      <c r="CA2354" s="54" t="str">
        <f t="shared" si="440"/>
        <v>PENDIENTE EJECUTORIA</v>
      </c>
      <c r="CB2354" s="59" t="str">
        <f t="shared" si="449"/>
        <v/>
      </c>
      <c r="CC2354" s="36"/>
      <c r="CD2354" s="40"/>
      <c r="CE2354" s="46"/>
      <c r="CF2354" s="40"/>
      <c r="CG2354" s="40"/>
      <c r="CH2354" s="40"/>
      <c r="CI2354" s="36"/>
      <c r="CJ2354" s="47"/>
      <c r="CK2354" s="40"/>
      <c r="CL2354" s="40"/>
      <c r="CM2354" s="40"/>
      <c r="CN2354" s="40"/>
    </row>
    <row r="2355" spans="1:92" ht="42.75" hidden="1">
      <c r="A2355" s="49" t="str">
        <f t="shared" si="441"/>
        <v>SIN GESTIÓN</v>
      </c>
      <c r="B2355" s="58"/>
      <c r="C2355" s="37"/>
      <c r="D2355" s="37"/>
      <c r="E2355" s="49" t="str">
        <f t="shared" si="442"/>
        <v>PENDIENTE NOTIFICACIÓN</v>
      </c>
      <c r="F2355" s="141" t="str">
        <f t="shared" si="443"/>
        <v>PENDIENTE NOTIFICACIÓN</v>
      </c>
      <c r="G2355" s="49" t="str">
        <f t="shared" si="444"/>
        <v/>
      </c>
      <c r="H2355" s="51" t="str">
        <f ca="1">IF(
L2355="",
"",
IF(
NETWORKDAYS(L2355,IF(M2355&lt;&gt;"",M2355,TODAY()),FESTIVOS_CO!A:A)&gt;2,
"VENCIDO",
IF(
NETWORKDAYS(L2355,IF(M2355&lt;&gt;"",M2355,TODAY()),FESTIVOS_CO!A:A)=2,
"ALERTA",
"A TIEMPO"
)))</f>
        <v/>
      </c>
      <c r="I2355" s="40"/>
      <c r="J2355" s="36"/>
      <c r="K2355" s="37"/>
      <c r="L2355" s="50"/>
      <c r="M2355" s="37"/>
      <c r="N2355" s="52"/>
      <c r="O2355" s="52"/>
      <c r="P2355" s="36"/>
      <c r="Q2355" s="36"/>
      <c r="R2355" s="40"/>
      <c r="S2355" s="36"/>
      <c r="T2355" s="40"/>
      <c r="U2355" s="40"/>
      <c r="V2355" s="81"/>
      <c r="W2355" s="40"/>
      <c r="X2355" s="40"/>
      <c r="Y2355" s="40"/>
      <c r="Z2355" s="38" t="str">
        <f>IFERROR(VLOOKUP(Y2355,DIRECTORIO!A:B,2,FALSE),"")</f>
        <v/>
      </c>
      <c r="AA2355" s="40"/>
      <c r="AB2355" s="40"/>
      <c r="AC2355" s="40"/>
      <c r="AD2355" s="40"/>
      <c r="AE2355" s="40"/>
      <c r="AF2355" s="40"/>
      <c r="AG2355" s="41" t="s">
        <v>109</v>
      </c>
      <c r="AH2355" s="42"/>
      <c r="AI2355" s="54" t="str">
        <f t="shared" ca="1" si="445"/>
        <v>PENDIENTE NOTIFICACIÓN ELECTRÓNICA</v>
      </c>
      <c r="AJ2355" s="37"/>
      <c r="AK2355" s="37"/>
      <c r="AL2355" s="37"/>
      <c r="AM2355" s="53" t="str">
        <f>IF(AK2355="","",WORKDAY(AK2355,5,FESTIVOS_CO!A:A))</f>
        <v/>
      </c>
      <c r="AN2355" s="37"/>
      <c r="AO2355" s="37"/>
      <c r="AP2355" s="54" t="str">
        <f t="shared" ca="1" si="450"/>
        <v>NO APLICA</v>
      </c>
      <c r="AQ2355" s="36"/>
      <c r="AR2355" s="43"/>
      <c r="AS2355" s="37"/>
      <c r="AT2355" s="36"/>
      <c r="AU2355" s="37"/>
      <c r="AV2355" s="36"/>
      <c r="AW2355" s="36"/>
      <c r="AX2355" s="37"/>
      <c r="AY2355" s="140" t="str">
        <f>IF(AU2355="","",WORKDAY(AU2355,5,FESTIVOS_CO!A:A))</f>
        <v/>
      </c>
      <c r="AZ2355" s="54" t="str">
        <f t="shared" ca="1" si="447"/>
        <v>NO APLICA</v>
      </c>
      <c r="BA2355" s="55" t="str">
        <f>IF(AX2355="","",WORKDAY(AX2355,5,FESTIVOS_CO!A:A))</f>
        <v/>
      </c>
      <c r="BB2355" s="39"/>
      <c r="BC2355" s="40"/>
      <c r="BD2355" s="40"/>
      <c r="BE2355" s="56" t="str">
        <f t="shared" ca="1" si="448"/>
        <v>NO APLICA</v>
      </c>
      <c r="BF2355" s="37"/>
      <c r="BG2355" s="45"/>
      <c r="BH2355" s="37"/>
      <c r="BI2355" s="36"/>
      <c r="BJ2355" s="37"/>
      <c r="BK2355" s="36"/>
      <c r="BL2355" s="36"/>
      <c r="BM2355" s="53" t="str">
        <f>IF(BJ2355="","",WORKDAY(BJ2355,5,FESTIVOS_CO!A:A))</f>
        <v/>
      </c>
      <c r="BN2355" s="57" t="str">
        <f t="shared" ca="1" si="446"/>
        <v>PENDIENTE HACER AVISO</v>
      </c>
      <c r="BO2355" s="54" t="str">
        <f t="shared" ca="1" si="439"/>
        <v>EN TRÁMITE NOTIF. POR AVISO</v>
      </c>
      <c r="BP2355" s="37"/>
      <c r="BQ2355" s="53" t="str">
        <f>IF(BP2355="","",WORKDAY(BP2355,5,FESTIVOS_CO!A:A))</f>
        <v/>
      </c>
      <c r="BR2355" s="37"/>
      <c r="BS2355" s="36"/>
      <c r="BT2355" s="38"/>
      <c r="BU2355" s="58" t="e">
        <f>VLOOKUP(BT2355,Hoja2!$C:$D,2,0)</f>
        <v>#N/A</v>
      </c>
      <c r="BV2355" s="80" t="str">
        <f>IF(
AND(AO2355="",BD2355="",BQ2355=""),
"EN PROCESO NOTIFICACION / COMUNICACION",
IF(
BT2355="",
"NO APLICA",
IF(
BU2355=60,
IF(AO2355&lt;&gt;"",AO2355,IF(BD2355&lt;&gt;"",BD2355,BQ2355))+60,
WORKDAY(
IF(AO2355&lt;&gt;"",AO2355,IF(BD2355&lt;&gt;"",BD2355,BQ2355)),
BU2355,
FESTIVOS_CO!A:A
)
)
))</f>
        <v>EN PROCESO NOTIFICACION / COMUNICACION</v>
      </c>
      <c r="BW2355" s="44"/>
      <c r="BX2355" s="53"/>
      <c r="BY2355" s="45"/>
      <c r="BZ2355" s="37"/>
      <c r="CA2355" s="54" t="str">
        <f t="shared" si="440"/>
        <v>PENDIENTE EJECUTORIA</v>
      </c>
      <c r="CB2355" s="59" t="str">
        <f t="shared" si="449"/>
        <v/>
      </c>
      <c r="CC2355" s="36"/>
      <c r="CD2355" s="40"/>
      <c r="CE2355" s="46"/>
      <c r="CF2355" s="40"/>
      <c r="CG2355" s="40"/>
      <c r="CH2355" s="40"/>
      <c r="CI2355" s="36"/>
      <c r="CJ2355" s="47"/>
      <c r="CK2355" s="40"/>
      <c r="CL2355" s="40"/>
      <c r="CM2355" s="40"/>
      <c r="CN2355" s="40"/>
    </row>
    <row r="2356" spans="1:92" ht="42.75" hidden="1">
      <c r="A2356" s="49" t="str">
        <f t="shared" si="441"/>
        <v>SIN GESTIÓN</v>
      </c>
      <c r="B2356" s="58"/>
      <c r="C2356" s="37"/>
      <c r="D2356" s="37"/>
      <c r="E2356" s="49" t="str">
        <f t="shared" si="442"/>
        <v>PENDIENTE NOTIFICACIÓN</v>
      </c>
      <c r="F2356" s="141" t="str">
        <f t="shared" si="443"/>
        <v>PENDIENTE NOTIFICACIÓN</v>
      </c>
      <c r="G2356" s="49" t="str">
        <f t="shared" si="444"/>
        <v/>
      </c>
      <c r="H2356" s="51" t="str">
        <f ca="1">IF(
L2356="",
"",
IF(
NETWORKDAYS(L2356,IF(M2356&lt;&gt;"",M2356,TODAY()),FESTIVOS_CO!A:A)&gt;2,
"VENCIDO",
IF(
NETWORKDAYS(L2356,IF(M2356&lt;&gt;"",M2356,TODAY()),FESTIVOS_CO!A:A)=2,
"ALERTA",
"A TIEMPO"
)))</f>
        <v/>
      </c>
      <c r="I2356" s="40"/>
      <c r="J2356" s="36"/>
      <c r="K2356" s="37"/>
      <c r="L2356" s="50"/>
      <c r="M2356" s="37"/>
      <c r="N2356" s="52"/>
      <c r="O2356" s="52"/>
      <c r="P2356" s="36"/>
      <c r="Q2356" s="36"/>
      <c r="R2356" s="40"/>
      <c r="S2356" s="36"/>
      <c r="T2356" s="40"/>
      <c r="U2356" s="40"/>
      <c r="V2356" s="81"/>
      <c r="W2356" s="40"/>
      <c r="X2356" s="40"/>
      <c r="Y2356" s="40"/>
      <c r="Z2356" s="38" t="str">
        <f>IFERROR(VLOOKUP(Y2356,DIRECTORIO!A:B,2,FALSE),"")</f>
        <v/>
      </c>
      <c r="AA2356" s="40"/>
      <c r="AB2356" s="40"/>
      <c r="AC2356" s="40"/>
      <c r="AD2356" s="40"/>
      <c r="AE2356" s="40"/>
      <c r="AF2356" s="40"/>
      <c r="AG2356" s="41" t="s">
        <v>109</v>
      </c>
      <c r="AH2356" s="42"/>
      <c r="AI2356" s="54" t="str">
        <f t="shared" ca="1" si="445"/>
        <v>PENDIENTE NOTIFICACIÓN ELECTRÓNICA</v>
      </c>
      <c r="AJ2356" s="37"/>
      <c r="AK2356" s="37"/>
      <c r="AL2356" s="37"/>
      <c r="AM2356" s="53" t="str">
        <f>IF(AK2356="","",WORKDAY(AK2356,5,FESTIVOS_CO!A:A))</f>
        <v/>
      </c>
      <c r="AN2356" s="37"/>
      <c r="AO2356" s="37"/>
      <c r="AP2356" s="54" t="str">
        <f t="shared" ca="1" si="450"/>
        <v>NO APLICA</v>
      </c>
      <c r="AQ2356" s="36"/>
      <c r="AR2356" s="43"/>
      <c r="AS2356" s="37"/>
      <c r="AT2356" s="36"/>
      <c r="AU2356" s="37"/>
      <c r="AV2356" s="36"/>
      <c r="AW2356" s="36"/>
      <c r="AX2356" s="37"/>
      <c r="AY2356" s="140" t="str">
        <f>IF(AU2356="","",WORKDAY(AU2356,5,FESTIVOS_CO!A:A))</f>
        <v/>
      </c>
      <c r="AZ2356" s="54" t="str">
        <f t="shared" ca="1" si="447"/>
        <v>NO APLICA</v>
      </c>
      <c r="BA2356" s="55" t="str">
        <f>IF(AX2356="","",WORKDAY(AX2356,5,FESTIVOS_CO!A:A))</f>
        <v/>
      </c>
      <c r="BB2356" s="39"/>
      <c r="BC2356" s="40"/>
      <c r="BD2356" s="40"/>
      <c r="BE2356" s="56" t="str">
        <f t="shared" ca="1" si="448"/>
        <v>NO APLICA</v>
      </c>
      <c r="BF2356" s="37"/>
      <c r="BG2356" s="45"/>
      <c r="BH2356" s="37"/>
      <c r="BI2356" s="36"/>
      <c r="BJ2356" s="37"/>
      <c r="BK2356" s="36"/>
      <c r="BL2356" s="36"/>
      <c r="BM2356" s="53" t="str">
        <f>IF(BJ2356="","",WORKDAY(BJ2356,5,FESTIVOS_CO!A:A))</f>
        <v/>
      </c>
      <c r="BN2356" s="57" t="str">
        <f t="shared" ca="1" si="446"/>
        <v>PENDIENTE HACER AVISO</v>
      </c>
      <c r="BO2356" s="54" t="str">
        <f t="shared" ca="1" si="439"/>
        <v>EN TRÁMITE NOTIF. POR AVISO</v>
      </c>
      <c r="BP2356" s="37"/>
      <c r="BQ2356" s="53" t="str">
        <f>IF(BP2356="","",WORKDAY(BP2356,5,FESTIVOS_CO!A:A))</f>
        <v/>
      </c>
      <c r="BR2356" s="37"/>
      <c r="BS2356" s="36"/>
      <c r="BT2356" s="38"/>
      <c r="BU2356" s="58" t="e">
        <f>VLOOKUP(BT2356,Hoja2!$C:$D,2,0)</f>
        <v>#N/A</v>
      </c>
      <c r="BV2356" s="80" t="str">
        <f>IF(
AND(AO2356="",BD2356="",BQ2356=""),
"EN PROCESO NOTIFICACION / COMUNICACION",
IF(
BT2356="",
"NO APLICA",
IF(
BU2356=60,
IF(AO2356&lt;&gt;"",AO2356,IF(BD2356&lt;&gt;"",BD2356,BQ2356))+60,
WORKDAY(
IF(AO2356&lt;&gt;"",AO2356,IF(BD2356&lt;&gt;"",BD2356,BQ2356)),
BU2356,
FESTIVOS_CO!A:A
)
)
))</f>
        <v>EN PROCESO NOTIFICACION / COMUNICACION</v>
      </c>
      <c r="BW2356" s="44"/>
      <c r="BX2356" s="53"/>
      <c r="BY2356" s="45"/>
      <c r="BZ2356" s="37"/>
      <c r="CA2356" s="54" t="str">
        <f t="shared" si="440"/>
        <v>PENDIENTE EJECUTORIA</v>
      </c>
      <c r="CB2356" s="59" t="str">
        <f t="shared" si="449"/>
        <v/>
      </c>
      <c r="CC2356" s="36"/>
      <c r="CD2356" s="40"/>
      <c r="CE2356" s="46"/>
      <c r="CF2356" s="40"/>
      <c r="CG2356" s="40"/>
      <c r="CH2356" s="40"/>
      <c r="CI2356" s="36"/>
      <c r="CJ2356" s="47"/>
      <c r="CK2356" s="40"/>
      <c r="CL2356" s="40"/>
      <c r="CM2356" s="40"/>
      <c r="CN2356" s="40"/>
    </row>
    <row r="2357" spans="1:92" ht="42.75" hidden="1">
      <c r="A2357" s="49" t="str">
        <f t="shared" si="441"/>
        <v>SIN GESTIÓN</v>
      </c>
      <c r="B2357" s="58"/>
      <c r="C2357" s="37"/>
      <c r="D2357" s="37"/>
      <c r="E2357" s="49" t="str">
        <f t="shared" si="442"/>
        <v>PENDIENTE NOTIFICACIÓN</v>
      </c>
      <c r="F2357" s="141" t="str">
        <f t="shared" si="443"/>
        <v>PENDIENTE NOTIFICACIÓN</v>
      </c>
      <c r="G2357" s="49" t="str">
        <f t="shared" si="444"/>
        <v/>
      </c>
      <c r="H2357" s="51" t="str">
        <f ca="1">IF(
L2357="",
"",
IF(
NETWORKDAYS(L2357,IF(M2357&lt;&gt;"",M2357,TODAY()),FESTIVOS_CO!A:A)&gt;2,
"VENCIDO",
IF(
NETWORKDAYS(L2357,IF(M2357&lt;&gt;"",M2357,TODAY()),FESTIVOS_CO!A:A)=2,
"ALERTA",
"A TIEMPO"
)))</f>
        <v/>
      </c>
      <c r="I2357" s="40"/>
      <c r="J2357" s="36"/>
      <c r="K2357" s="37"/>
      <c r="L2357" s="50"/>
      <c r="M2357" s="37"/>
      <c r="N2357" s="52"/>
      <c r="O2357" s="52"/>
      <c r="P2357" s="36"/>
      <c r="Q2357" s="36"/>
      <c r="R2357" s="40"/>
      <c r="S2357" s="36"/>
      <c r="T2357" s="40"/>
      <c r="U2357" s="40"/>
      <c r="V2357" s="81"/>
      <c r="W2357" s="40"/>
      <c r="X2357" s="40"/>
      <c r="Y2357" s="40"/>
      <c r="Z2357" s="38" t="str">
        <f>IFERROR(VLOOKUP(Y2357,DIRECTORIO!A:B,2,FALSE),"")</f>
        <v/>
      </c>
      <c r="AA2357" s="40"/>
      <c r="AB2357" s="40"/>
      <c r="AC2357" s="40"/>
      <c r="AD2357" s="40"/>
      <c r="AE2357" s="40"/>
      <c r="AF2357" s="40"/>
      <c r="AG2357" s="41" t="s">
        <v>109</v>
      </c>
      <c r="AH2357" s="42"/>
      <c r="AI2357" s="54" t="str">
        <f t="shared" ca="1" si="445"/>
        <v>PENDIENTE NOTIFICACIÓN ELECTRÓNICA</v>
      </c>
      <c r="AJ2357" s="37"/>
      <c r="AK2357" s="37"/>
      <c r="AL2357" s="37"/>
      <c r="AM2357" s="53" t="str">
        <f>IF(AK2357="","",WORKDAY(AK2357,5,FESTIVOS_CO!A:A))</f>
        <v/>
      </c>
      <c r="AN2357" s="37"/>
      <c r="AO2357" s="37"/>
      <c r="AP2357" s="54" t="str">
        <f t="shared" ca="1" si="450"/>
        <v>NO APLICA</v>
      </c>
      <c r="AQ2357" s="36"/>
      <c r="AR2357" s="43"/>
      <c r="AS2357" s="37"/>
      <c r="AT2357" s="36"/>
      <c r="AU2357" s="37"/>
      <c r="AV2357" s="36"/>
      <c r="AW2357" s="36"/>
      <c r="AX2357" s="37"/>
      <c r="AY2357" s="140" t="str">
        <f>IF(AU2357="","",WORKDAY(AU2357,5,FESTIVOS_CO!A:A))</f>
        <v/>
      </c>
      <c r="AZ2357" s="54" t="str">
        <f t="shared" ca="1" si="447"/>
        <v>NO APLICA</v>
      </c>
      <c r="BA2357" s="55" t="str">
        <f>IF(AX2357="","",WORKDAY(AX2357,5,FESTIVOS_CO!A:A))</f>
        <v/>
      </c>
      <c r="BB2357" s="39"/>
      <c r="BC2357" s="40"/>
      <c r="BD2357" s="40"/>
      <c r="BE2357" s="56" t="str">
        <f t="shared" ca="1" si="448"/>
        <v>NO APLICA</v>
      </c>
      <c r="BF2357" s="37"/>
      <c r="BG2357" s="45"/>
      <c r="BH2357" s="37"/>
      <c r="BI2357" s="36"/>
      <c r="BJ2357" s="37"/>
      <c r="BK2357" s="36"/>
      <c r="BL2357" s="36"/>
      <c r="BM2357" s="53" t="str">
        <f>IF(BJ2357="","",WORKDAY(BJ2357,5,FESTIVOS_CO!A:A))</f>
        <v/>
      </c>
      <c r="BN2357" s="57" t="str">
        <f t="shared" ca="1" si="446"/>
        <v>PENDIENTE HACER AVISO</v>
      </c>
      <c r="BO2357" s="54" t="str">
        <f t="shared" ca="1" si="439"/>
        <v>EN TRÁMITE NOTIF. POR AVISO</v>
      </c>
      <c r="BP2357" s="37"/>
      <c r="BQ2357" s="53" t="str">
        <f>IF(BP2357="","",WORKDAY(BP2357,5,FESTIVOS_CO!A:A))</f>
        <v/>
      </c>
      <c r="BR2357" s="37"/>
      <c r="BS2357" s="36"/>
      <c r="BT2357" s="38"/>
      <c r="BU2357" s="58" t="e">
        <f>VLOOKUP(BT2357,Hoja2!$C:$D,2,0)</f>
        <v>#N/A</v>
      </c>
      <c r="BV2357" s="80" t="str">
        <f>IF(
AND(AO2357="",BD2357="",BQ2357=""),
"EN PROCESO NOTIFICACION / COMUNICACION",
IF(
BT2357="",
"NO APLICA",
IF(
BU2357=60,
IF(AO2357&lt;&gt;"",AO2357,IF(BD2357&lt;&gt;"",BD2357,BQ2357))+60,
WORKDAY(
IF(AO2357&lt;&gt;"",AO2357,IF(BD2357&lt;&gt;"",BD2357,BQ2357)),
BU2357,
FESTIVOS_CO!A:A
)
)
))</f>
        <v>EN PROCESO NOTIFICACION / COMUNICACION</v>
      </c>
      <c r="BW2357" s="44"/>
      <c r="BX2357" s="53"/>
      <c r="BY2357" s="45"/>
      <c r="BZ2357" s="37"/>
      <c r="CA2357" s="54" t="str">
        <f t="shared" si="440"/>
        <v>PENDIENTE EJECUTORIA</v>
      </c>
      <c r="CB2357" s="59" t="str">
        <f t="shared" si="449"/>
        <v/>
      </c>
      <c r="CC2357" s="36"/>
      <c r="CD2357" s="40"/>
      <c r="CE2357" s="46"/>
      <c r="CF2357" s="40"/>
      <c r="CG2357" s="40"/>
      <c r="CH2357" s="40"/>
      <c r="CI2357" s="36"/>
      <c r="CJ2357" s="47"/>
      <c r="CK2357" s="40"/>
      <c r="CL2357" s="40"/>
      <c r="CM2357" s="40"/>
      <c r="CN2357" s="40"/>
    </row>
    <row r="2358" spans="1:92" ht="42.75" hidden="1">
      <c r="A2358" s="49" t="str">
        <f t="shared" si="441"/>
        <v>SIN GESTIÓN</v>
      </c>
      <c r="B2358" s="58"/>
      <c r="C2358" s="37"/>
      <c r="D2358" s="37"/>
      <c r="E2358" s="49" t="str">
        <f t="shared" si="442"/>
        <v>PENDIENTE NOTIFICACIÓN</v>
      </c>
      <c r="F2358" s="141" t="str">
        <f t="shared" si="443"/>
        <v>PENDIENTE NOTIFICACIÓN</v>
      </c>
      <c r="G2358" s="49" t="str">
        <f t="shared" si="444"/>
        <v/>
      </c>
      <c r="H2358" s="51" t="str">
        <f ca="1">IF(
L2358="",
"",
IF(
NETWORKDAYS(L2358,IF(M2358&lt;&gt;"",M2358,TODAY()),FESTIVOS_CO!A:A)&gt;2,
"VENCIDO",
IF(
NETWORKDAYS(L2358,IF(M2358&lt;&gt;"",M2358,TODAY()),FESTIVOS_CO!A:A)=2,
"ALERTA",
"A TIEMPO"
)))</f>
        <v/>
      </c>
      <c r="I2358" s="40"/>
      <c r="J2358" s="36"/>
      <c r="K2358" s="37"/>
      <c r="L2358" s="50"/>
      <c r="M2358" s="37"/>
      <c r="N2358" s="52"/>
      <c r="O2358" s="52"/>
      <c r="P2358" s="36"/>
      <c r="Q2358" s="36"/>
      <c r="R2358" s="40"/>
      <c r="S2358" s="36"/>
      <c r="T2358" s="40"/>
      <c r="U2358" s="40"/>
      <c r="V2358" s="81"/>
      <c r="W2358" s="40"/>
      <c r="X2358" s="40"/>
      <c r="Y2358" s="40"/>
      <c r="Z2358" s="38" t="str">
        <f>IFERROR(VLOOKUP(Y2358,DIRECTORIO!A:B,2,FALSE),"")</f>
        <v/>
      </c>
      <c r="AA2358" s="40"/>
      <c r="AB2358" s="40"/>
      <c r="AC2358" s="40"/>
      <c r="AD2358" s="40"/>
      <c r="AE2358" s="40"/>
      <c r="AF2358" s="40"/>
      <c r="AG2358" s="41" t="s">
        <v>109</v>
      </c>
      <c r="AH2358" s="42"/>
      <c r="AI2358" s="54" t="str">
        <f t="shared" ca="1" si="445"/>
        <v>PENDIENTE NOTIFICACIÓN ELECTRÓNICA</v>
      </c>
      <c r="AJ2358" s="37"/>
      <c r="AK2358" s="37"/>
      <c r="AL2358" s="37"/>
      <c r="AM2358" s="53" t="str">
        <f>IF(AK2358="","",WORKDAY(AK2358,5,FESTIVOS_CO!A:A))</f>
        <v/>
      </c>
      <c r="AN2358" s="37"/>
      <c r="AO2358" s="37"/>
      <c r="AP2358" s="54" t="str">
        <f t="shared" ca="1" si="450"/>
        <v>NO APLICA</v>
      </c>
      <c r="AQ2358" s="36"/>
      <c r="AR2358" s="43"/>
      <c r="AS2358" s="37"/>
      <c r="AT2358" s="36"/>
      <c r="AU2358" s="37"/>
      <c r="AV2358" s="36"/>
      <c r="AW2358" s="36"/>
      <c r="AX2358" s="37"/>
      <c r="AY2358" s="140" t="str">
        <f>IF(AU2358="","",WORKDAY(AU2358,5,FESTIVOS_CO!A:A))</f>
        <v/>
      </c>
      <c r="AZ2358" s="54" t="str">
        <f t="shared" ca="1" si="447"/>
        <v>NO APLICA</v>
      </c>
      <c r="BA2358" s="55" t="str">
        <f>IF(AX2358="","",WORKDAY(AX2358,5,FESTIVOS_CO!A:A))</f>
        <v/>
      </c>
      <c r="BB2358" s="39"/>
      <c r="BC2358" s="40"/>
      <c r="BD2358" s="40"/>
      <c r="BE2358" s="56" t="str">
        <f t="shared" ca="1" si="448"/>
        <v>NO APLICA</v>
      </c>
      <c r="BF2358" s="37"/>
      <c r="BG2358" s="45"/>
      <c r="BH2358" s="37"/>
      <c r="BI2358" s="36"/>
      <c r="BJ2358" s="37"/>
      <c r="BK2358" s="36"/>
      <c r="BL2358" s="36"/>
      <c r="BM2358" s="53" t="str">
        <f>IF(BJ2358="","",WORKDAY(BJ2358,5,FESTIVOS_CO!A:A))</f>
        <v/>
      </c>
      <c r="BN2358" s="57" t="str">
        <f t="shared" ca="1" si="446"/>
        <v>PENDIENTE HACER AVISO</v>
      </c>
      <c r="BO2358" s="54" t="str">
        <f t="shared" ref="BO2358:BO2421" ca="1" si="451">IF(BN2358="NOTIFICACIÓN PERSONAL COMPLETA",
"NO PROCEDE AVISO",
IF(BR2358="SI",
"NOTIFICACION POR AVISO TERMINADA",
IF(BE2358="NO PROCEDE",
"NO PROCEDE AVISO",
IF(BN2358="VERIFICAR SI PROCEDE RECURSO",
"NOTIFICACIÓN POR AVISO COMPLETA",
"EN TRÁMITE NOTIF. POR AVISO"
))))</f>
        <v>EN TRÁMITE NOTIF. POR AVISO</v>
      </c>
      <c r="BP2358" s="37"/>
      <c r="BQ2358" s="53" t="str">
        <f>IF(BP2358="","",WORKDAY(BP2358,5,FESTIVOS_CO!A:A))</f>
        <v/>
      </c>
      <c r="BR2358" s="37"/>
      <c r="BS2358" s="36"/>
      <c r="BT2358" s="38"/>
      <c r="BU2358" s="58" t="e">
        <f>VLOOKUP(BT2358,Hoja2!$C:$D,2,0)</f>
        <v>#N/A</v>
      </c>
      <c r="BV2358" s="80" t="str">
        <f>IF(
AND(AO2358="",BD2358="",BQ2358=""),
"EN PROCESO NOTIFICACION / COMUNICACION",
IF(
BT2358="",
"NO APLICA",
IF(
BU2358=60,
IF(AO2358&lt;&gt;"",AO2358,IF(BD2358&lt;&gt;"",BD2358,BQ2358))+60,
WORKDAY(
IF(AO2358&lt;&gt;"",AO2358,IF(BD2358&lt;&gt;"",BD2358,BQ2358)),
BU2358,
FESTIVOS_CO!A:A
)
)
))</f>
        <v>EN PROCESO NOTIFICACION / COMUNICACION</v>
      </c>
      <c r="BW2358" s="44"/>
      <c r="BX2358" s="53"/>
      <c r="BY2358" s="45"/>
      <c r="BZ2358" s="37"/>
      <c r="CA2358" s="54" t="str">
        <f t="shared" ref="CA2358:CA2421" si="452">IF(BW2358&lt;&gt;"SI",
"PENDIENTE EJECUTORIA",
IF(AND(BX2358="",BY2358="",BZ2358=""),
"PENDIENTE HACER EJECUTORIA",
IF(AND(BX2358&lt;&gt;"",BY2358="",BZ2358=""),
"PENDIENTE REVISION EJECUTORIA",
IF(AND(BX2358&lt;&gt;"",BY2358&lt;&gt;"",BZ2358=""),
"PENDIENTE FIRMA EJECUTORIA",
"PROCESO EJECUTORIA TERMINADO"
))))</f>
        <v>PENDIENTE EJECUTORIA</v>
      </c>
      <c r="CB2358" s="59" t="str">
        <f t="shared" si="449"/>
        <v/>
      </c>
      <c r="CC2358" s="36"/>
      <c r="CD2358" s="40"/>
      <c r="CE2358" s="46"/>
      <c r="CF2358" s="40"/>
      <c r="CG2358" s="40"/>
      <c r="CH2358" s="40"/>
      <c r="CI2358" s="36"/>
      <c r="CJ2358" s="47"/>
      <c r="CK2358" s="40"/>
      <c r="CL2358" s="40"/>
      <c r="CM2358" s="40"/>
      <c r="CN2358" s="40"/>
    </row>
    <row r="2359" spans="1:92" ht="42.75" hidden="1">
      <c r="A2359" s="49" t="str">
        <f t="shared" si="441"/>
        <v>SIN GESTIÓN</v>
      </c>
      <c r="B2359" s="58"/>
      <c r="C2359" s="37"/>
      <c r="D2359" s="37"/>
      <c r="E2359" s="49" t="str">
        <f t="shared" si="442"/>
        <v>PENDIENTE NOTIFICACIÓN</v>
      </c>
      <c r="F2359" s="141" t="str">
        <f t="shared" si="443"/>
        <v>PENDIENTE NOTIFICACIÓN</v>
      </c>
      <c r="G2359" s="49" t="str">
        <f t="shared" si="444"/>
        <v/>
      </c>
      <c r="H2359" s="51" t="str">
        <f ca="1">IF(
L2359="",
"",
IF(
NETWORKDAYS(L2359,IF(M2359&lt;&gt;"",M2359,TODAY()),FESTIVOS_CO!A:A)&gt;2,
"VENCIDO",
IF(
NETWORKDAYS(L2359,IF(M2359&lt;&gt;"",M2359,TODAY()),FESTIVOS_CO!A:A)=2,
"ALERTA",
"A TIEMPO"
)))</f>
        <v/>
      </c>
      <c r="I2359" s="40"/>
      <c r="J2359" s="36"/>
      <c r="K2359" s="37"/>
      <c r="L2359" s="50"/>
      <c r="M2359" s="37"/>
      <c r="N2359" s="52"/>
      <c r="O2359" s="52"/>
      <c r="P2359" s="36"/>
      <c r="Q2359" s="36"/>
      <c r="R2359" s="40"/>
      <c r="S2359" s="36"/>
      <c r="T2359" s="40"/>
      <c r="U2359" s="40"/>
      <c r="V2359" s="81"/>
      <c r="W2359" s="40"/>
      <c r="X2359" s="40"/>
      <c r="Y2359" s="40"/>
      <c r="Z2359" s="38" t="str">
        <f>IFERROR(VLOOKUP(Y2359,DIRECTORIO!A:B,2,FALSE),"")</f>
        <v/>
      </c>
      <c r="AA2359" s="40"/>
      <c r="AB2359" s="40"/>
      <c r="AC2359" s="40"/>
      <c r="AD2359" s="40"/>
      <c r="AE2359" s="40"/>
      <c r="AF2359" s="40"/>
      <c r="AG2359" s="41" t="s">
        <v>109</v>
      </c>
      <c r="AH2359" s="42"/>
      <c r="AI2359" s="54" t="str">
        <f t="shared" ca="1" si="445"/>
        <v>PENDIENTE NOTIFICACIÓN ELECTRÓNICA</v>
      </c>
      <c r="AJ2359" s="37"/>
      <c r="AK2359" s="37"/>
      <c r="AL2359" s="37"/>
      <c r="AM2359" s="53" t="str">
        <f>IF(AK2359="","",WORKDAY(AK2359,5,FESTIVOS_CO!A:A))</f>
        <v/>
      </c>
      <c r="AN2359" s="37"/>
      <c r="AO2359" s="37"/>
      <c r="AP2359" s="54" t="str">
        <f t="shared" ca="1" si="450"/>
        <v>NO APLICA</v>
      </c>
      <c r="AQ2359" s="36"/>
      <c r="AR2359" s="43"/>
      <c r="AS2359" s="37"/>
      <c r="AT2359" s="36"/>
      <c r="AU2359" s="37"/>
      <c r="AV2359" s="36"/>
      <c r="AW2359" s="36"/>
      <c r="AX2359" s="37"/>
      <c r="AY2359" s="140" t="str">
        <f>IF(AU2359="","",WORKDAY(AU2359,5,FESTIVOS_CO!A:A))</f>
        <v/>
      </c>
      <c r="AZ2359" s="54" t="str">
        <f t="shared" ca="1" si="447"/>
        <v>NO APLICA</v>
      </c>
      <c r="BA2359" s="55" t="str">
        <f>IF(AX2359="","",WORKDAY(AX2359,5,FESTIVOS_CO!A:A))</f>
        <v/>
      </c>
      <c r="BB2359" s="39"/>
      <c r="BC2359" s="40"/>
      <c r="BD2359" s="40"/>
      <c r="BE2359" s="56" t="str">
        <f t="shared" ca="1" si="448"/>
        <v>NO APLICA</v>
      </c>
      <c r="BF2359" s="37"/>
      <c r="BG2359" s="45"/>
      <c r="BH2359" s="37"/>
      <c r="BI2359" s="36"/>
      <c r="BJ2359" s="37"/>
      <c r="BK2359" s="36"/>
      <c r="BL2359" s="36"/>
      <c r="BM2359" s="53" t="str">
        <f>IF(BJ2359="","",WORKDAY(BJ2359,5,FESTIVOS_CO!A:A))</f>
        <v/>
      </c>
      <c r="BN2359" s="57" t="str">
        <f t="shared" ca="1" si="446"/>
        <v>PENDIENTE HACER AVISO</v>
      </c>
      <c r="BO2359" s="54" t="str">
        <f t="shared" ca="1" si="451"/>
        <v>EN TRÁMITE NOTIF. POR AVISO</v>
      </c>
      <c r="BP2359" s="37"/>
      <c r="BQ2359" s="53" t="str">
        <f>IF(BP2359="","",WORKDAY(BP2359,5,FESTIVOS_CO!A:A))</f>
        <v/>
      </c>
      <c r="BR2359" s="37"/>
      <c r="BS2359" s="36"/>
      <c r="BT2359" s="38"/>
      <c r="BU2359" s="58" t="e">
        <f>VLOOKUP(BT2359,Hoja2!$C:$D,2,0)</f>
        <v>#N/A</v>
      </c>
      <c r="BV2359" s="80" t="str">
        <f>IF(
AND(AO2359="",BD2359="",BQ2359=""),
"EN PROCESO NOTIFICACION / COMUNICACION",
IF(
BT2359="",
"NO APLICA",
IF(
BU2359=60,
IF(AO2359&lt;&gt;"",AO2359,IF(BD2359&lt;&gt;"",BD2359,BQ2359))+60,
WORKDAY(
IF(AO2359&lt;&gt;"",AO2359,IF(BD2359&lt;&gt;"",BD2359,BQ2359)),
BU2359,
FESTIVOS_CO!A:A
)
)
))</f>
        <v>EN PROCESO NOTIFICACION / COMUNICACION</v>
      </c>
      <c r="BW2359" s="44"/>
      <c r="BX2359" s="53"/>
      <c r="BY2359" s="45"/>
      <c r="BZ2359" s="37"/>
      <c r="CA2359" s="54" t="str">
        <f t="shared" si="452"/>
        <v>PENDIENTE EJECUTORIA</v>
      </c>
      <c r="CB2359" s="59" t="str">
        <f t="shared" si="449"/>
        <v/>
      </c>
      <c r="CC2359" s="36"/>
      <c r="CD2359" s="40"/>
      <c r="CE2359" s="46"/>
      <c r="CF2359" s="40"/>
      <c r="CG2359" s="40"/>
      <c r="CH2359" s="40"/>
      <c r="CI2359" s="36"/>
      <c r="CJ2359" s="47"/>
      <c r="CK2359" s="40"/>
      <c r="CL2359" s="40"/>
      <c r="CM2359" s="40"/>
      <c r="CN2359" s="40"/>
    </row>
    <row r="2360" spans="1:92" ht="42.75" hidden="1">
      <c r="A2360" s="49" t="str">
        <f t="shared" ref="A2360:A2423" si="453">IF(
AND(Q2360="NO",S2360&lt;&gt;"SI"),
"TERMINADO PRODUCTO NO CONFORME",
IF(
AND(
COUNTBLANK(AJ2360:AO2360)=COLUMNS(AJ2360:AO2360),
COUNTBLANK(AQ2360:AY2360)=COLUMNS(AQ2360:AY2360),
COUNTBLANK(BC2360:BD2360)=COLUMNS(BC2360:BD2360),
COUNTBLANK(BF2360:BM2360)=COLUMNS(BF2360:BM2360),
COUNTBLANK(BP2360:BR2360)=COLUMNS(BP2360:BR2360)
),
"SIN GESTIÓN",
IF(
AND(BC2360&lt;&gt;"",BD2360&lt;&gt;"",AO2360="",AX2360="",BQ2360=""),
"NOTIFICADO POR CONDUCTA CONCLUYENTE",
IF(
AI2360="NOTIFICACIÓN ELECTRÓNICA EFECTIVA",
CA2360,
IF(
OR(
AI2360="NO PROCEDE NOTIFICACIÓN ELECTRÓNICA",
AI2360="REALIZAR CITACIÓN",
AI2360="NOTIFICACIÓN ELECTRÓNICA NO EFECTIVA"
),
IF(
AZ2360="HACER AVISO",
IF(
OR(
BN2360="NOTIFICACIÓN POR AVISO TERMINADA",
BN2360="NOTIFICACIÓN PERSONAL COMPLETA"
),
CA2360,
BN2360
),
AZ2360
),
AI2360
)
)
)
))</f>
        <v>SIN GESTIÓN</v>
      </c>
      <c r="B2360" s="58"/>
      <c r="C2360" s="37"/>
      <c r="D2360" s="37"/>
      <c r="E2360" s="49" t="str">
        <f t="shared" ref="E2360:E2423" si="454">IF(AN2360="SI",
"NOTIFICACIÓN ELECTRÓNICA",
IF(AND(BC2360&lt;&gt;"",BD2360&lt;&gt;""),
"NOTIFICACIÓN PERSONAL",
IF(BL2360="SI",
"NOTIFICACIÓN POR AVISO",
"PENDIENTE NOTIFICACIÓN"
)))</f>
        <v>PENDIENTE NOTIFICACIÓN</v>
      </c>
      <c r="F2360" s="141" t="str">
        <f t="shared" ref="F2360:F2423" si="455">IF(
AND(AN2360&lt;&gt;"SI",AW2360&lt;&gt;"SI",BL2360&lt;&gt;"SI",BC2360="",BD2360=""),
"PENDIENTE NOTIFICACIÓN",
IF(AN2360="SI",
AO2360,
IF(AW2360="SI",
AX2360,
IF(AND(BC2360&lt;&gt;"",BD2360&lt;&gt;""),
BD2360,
IF(BL2360="SI",
BQ2360,
"PENDIENTE NOTIFICACIÓN"
)))))</f>
        <v>PENDIENTE NOTIFICACIÓN</v>
      </c>
      <c r="G2360" s="49" t="str">
        <f t="shared" ref="G2360:G2423" si="456">IF(
OR(
C2360="",
F2360="PENDIENTE NOTIFICACIÓN",
NOT(ISNUMBER(C2360)),
NOT(ISNUMBER(F2360)),
F2360&lt;C2360
),
"",
F2360-C2360
)</f>
        <v/>
      </c>
      <c r="H2360" s="51" t="str">
        <f ca="1">IF(
L2360="",
"",
IF(
NETWORKDAYS(L2360,IF(M2360&lt;&gt;"",M2360,TODAY()),FESTIVOS_CO!A:A)&gt;2,
"VENCIDO",
IF(
NETWORKDAYS(L2360,IF(M2360&lt;&gt;"",M2360,TODAY()),FESTIVOS_CO!A:A)=2,
"ALERTA",
"A TIEMPO"
)))</f>
        <v/>
      </c>
      <c r="I2360" s="40"/>
      <c r="J2360" s="36"/>
      <c r="K2360" s="37"/>
      <c r="L2360" s="50"/>
      <c r="M2360" s="37"/>
      <c r="N2360" s="52"/>
      <c r="O2360" s="52"/>
      <c r="P2360" s="36"/>
      <c r="Q2360" s="36"/>
      <c r="R2360" s="40"/>
      <c r="S2360" s="36"/>
      <c r="T2360" s="40"/>
      <c r="U2360" s="40"/>
      <c r="V2360" s="81"/>
      <c r="W2360" s="40"/>
      <c r="X2360" s="40"/>
      <c r="Y2360" s="40"/>
      <c r="Z2360" s="38" t="str">
        <f>IFERROR(VLOOKUP(Y2360,DIRECTORIO!A:B,2,FALSE),"")</f>
        <v/>
      </c>
      <c r="AA2360" s="40"/>
      <c r="AB2360" s="40"/>
      <c r="AC2360" s="40"/>
      <c r="AD2360" s="40"/>
      <c r="AE2360" s="40"/>
      <c r="AF2360" s="40"/>
      <c r="AG2360" s="41" t="s">
        <v>109</v>
      </c>
      <c r="AH2360" s="42"/>
      <c r="AI2360" s="54" t="str">
        <f t="shared" ref="AI2360:AI2423" ca="1" si="457">IF(AL2360="NO",
"REALIZAR CITACIÓN",
IF(AND(AJ2360="SI",AL2360&lt;&gt;"SI",AL2360&lt;&gt;"NO"),
"PENDIENTE ENTREGA NOTIFICACIÓN ELECTRÓNICA",
IF(AND(AJ2360="SI",AL2360="SI",AN2360="SI"),
"NOTIFICACIÓN ELECTRÓNICA EFECTIVA",
IF(AND(AJ2360="",AK2360="",AL2360="",AM2360="",AN2360="",AO2360=""),
"PENDIENTE NOTIFICACIÓN ELECTRÓNICA",
IF(AJ2360="NO",
"NO PROCEDE NOTIFICACIÓN ELECTRÓNICA",
IF(AND(AJ2360="SI",F2360=""),
"PENDIENTE ENVÍO NOTIFICACIÓN ELECTRÓNICA",
IF(AND(AJ2360="SI",TODAY()-F2360&lt;=5),
"EN ESPERA DE NOTIFICACIÓN ELECTRÓNICA (5 DÍAS)",
"NOTIFICACIÓN ELECTRÓNICA NO EFECTIVA"
)))))))</f>
        <v>PENDIENTE NOTIFICACIÓN ELECTRÓNICA</v>
      </c>
      <c r="AJ2360" s="37"/>
      <c r="AK2360" s="37"/>
      <c r="AL2360" s="37"/>
      <c r="AM2360" s="53" t="str">
        <f>IF(AK2360="","",WORKDAY(AK2360,5,FESTIVOS_CO!A:A))</f>
        <v/>
      </c>
      <c r="AN2360" s="37"/>
      <c r="AO2360" s="37"/>
      <c r="AP2360" s="54" t="str">
        <f t="shared" ca="1" si="450"/>
        <v>NO APLICA</v>
      </c>
      <c r="AQ2360" s="36"/>
      <c r="AR2360" s="43"/>
      <c r="AS2360" s="37"/>
      <c r="AT2360" s="36"/>
      <c r="AU2360" s="37"/>
      <c r="AV2360" s="36"/>
      <c r="AW2360" s="36"/>
      <c r="AX2360" s="37"/>
      <c r="AY2360" s="140" t="str">
        <f>IF(AU2360="","",WORKDAY(AU2360,5,FESTIVOS_CO!A:A))</f>
        <v/>
      </c>
      <c r="AZ2360" s="54" t="str">
        <f t="shared" ca="1" si="447"/>
        <v>NO APLICA</v>
      </c>
      <c r="BA2360" s="55" t="str">
        <f>IF(AX2360="","",WORKDAY(AX2360,5,FESTIVOS_CO!A:A))</f>
        <v/>
      </c>
      <c r="BB2360" s="39"/>
      <c r="BC2360" s="40"/>
      <c r="BD2360" s="40"/>
      <c r="BE2360" s="56" t="str">
        <f t="shared" ca="1" si="448"/>
        <v>NO APLICA</v>
      </c>
      <c r="BF2360" s="37"/>
      <c r="BG2360" s="45"/>
      <c r="BH2360" s="37"/>
      <c r="BI2360" s="36"/>
      <c r="BJ2360" s="37"/>
      <c r="BK2360" s="36"/>
      <c r="BL2360" s="36"/>
      <c r="BM2360" s="53" t="str">
        <f>IF(BJ2360="","",WORKDAY(BJ2360,5,FESTIVOS_CO!A:A))</f>
        <v/>
      </c>
      <c r="BN2360" s="57" t="str">
        <f t="shared" ref="BN2360:BN2423" ca="1" si="458">IF(
AND(AZ2360="CITACIÓN COMPLETA EN ESPERA DE NOTIFICACION PERSONAL",BB2360="NO"),
"PENDIENTE HACER AVISO",
IF(AND(BC2360&lt;&gt;"",BD2360&lt;&gt;""),
"NOTIFICACIÓN PERSONAL COMPLETA",
IF(BR2360="SI",
"NOTIFICACIÓN POR AVISO TERMINADA",
IF(BE2360="NO PROCEDE",
"NO PROCEDE",
IF(BF2360="",
"PENDIENTE HACER AVISO",
IF(BG2360="",
"PENDIENTE REVISIÓN AVISO",
IF(BH2360="",
"PENDIENTE FIRMA AVISO",
IF(BI2360="",
"PENDIENTE RADICAR AVISO",
IF(BL2360="",
"EN TRÁMITE DE ENTREGA AVISO",
IF(BL2360="NO",
"PUBLICAR AVISO CARTELERA",
IF(BL2360="SI",
"VERIFICAR SI PROCEDE RECURSO",
IF(BE2360="HACER AVISO",
"HACER AVISO",
"NO APLICA"
))))))))))))</f>
        <v>PENDIENTE HACER AVISO</v>
      </c>
      <c r="BO2360" s="54" t="str">
        <f t="shared" ca="1" si="451"/>
        <v>EN TRÁMITE NOTIF. POR AVISO</v>
      </c>
      <c r="BP2360" s="37"/>
      <c r="BQ2360" s="53" t="str">
        <f>IF(BP2360="","",WORKDAY(BP2360,5,FESTIVOS_CO!A:A))</f>
        <v/>
      </c>
      <c r="BR2360" s="37"/>
      <c r="BS2360" s="36"/>
      <c r="BT2360" s="38"/>
      <c r="BU2360" s="58" t="e">
        <f>VLOOKUP(BT2360,Hoja2!$C:$D,2,0)</f>
        <v>#N/A</v>
      </c>
      <c r="BV2360" s="80" t="str">
        <f>IF(
AND(AO2360="",BD2360="",BQ2360=""),
"EN PROCESO NOTIFICACION / COMUNICACION",
IF(
BT2360="",
"NO APLICA",
IF(
BU2360=60,
IF(AO2360&lt;&gt;"",AO2360,IF(BD2360&lt;&gt;"",BD2360,BQ2360))+60,
WORKDAY(
IF(AO2360&lt;&gt;"",AO2360,IF(BD2360&lt;&gt;"",BD2360,BQ2360)),
BU2360,
FESTIVOS_CO!A:A
)
)
))</f>
        <v>EN PROCESO NOTIFICACION / COMUNICACION</v>
      </c>
      <c r="BW2360" s="44"/>
      <c r="BX2360" s="53"/>
      <c r="BY2360" s="45"/>
      <c r="BZ2360" s="37"/>
      <c r="CA2360" s="54" t="str">
        <f t="shared" si="452"/>
        <v>PENDIENTE EJECUTORIA</v>
      </c>
      <c r="CB2360" s="59" t="str">
        <f t="shared" si="449"/>
        <v/>
      </c>
      <c r="CC2360" s="36"/>
      <c r="CD2360" s="40"/>
      <c r="CE2360" s="46"/>
      <c r="CF2360" s="40"/>
      <c r="CG2360" s="40"/>
      <c r="CH2360" s="40"/>
      <c r="CI2360" s="36"/>
      <c r="CJ2360" s="47"/>
      <c r="CK2360" s="40"/>
      <c r="CL2360" s="40"/>
      <c r="CM2360" s="40"/>
      <c r="CN2360" s="40"/>
    </row>
    <row r="2361" spans="1:92" ht="42.75" hidden="1">
      <c r="A2361" s="49" t="str">
        <f t="shared" si="453"/>
        <v>SIN GESTIÓN</v>
      </c>
      <c r="B2361" s="58"/>
      <c r="C2361" s="37"/>
      <c r="D2361" s="37"/>
      <c r="E2361" s="49" t="str">
        <f t="shared" si="454"/>
        <v>PENDIENTE NOTIFICACIÓN</v>
      </c>
      <c r="F2361" s="141" t="str">
        <f t="shared" si="455"/>
        <v>PENDIENTE NOTIFICACIÓN</v>
      </c>
      <c r="G2361" s="49" t="str">
        <f t="shared" si="456"/>
        <v/>
      </c>
      <c r="H2361" s="51" t="str">
        <f ca="1">IF(
L2361="",
"",
IF(
NETWORKDAYS(L2361,IF(M2361&lt;&gt;"",M2361,TODAY()),FESTIVOS_CO!A:A)&gt;2,
"VENCIDO",
IF(
NETWORKDAYS(L2361,IF(M2361&lt;&gt;"",M2361,TODAY()),FESTIVOS_CO!A:A)=2,
"ALERTA",
"A TIEMPO"
)))</f>
        <v/>
      </c>
      <c r="I2361" s="40"/>
      <c r="J2361" s="36"/>
      <c r="K2361" s="37"/>
      <c r="L2361" s="50"/>
      <c r="M2361" s="37"/>
      <c r="N2361" s="52"/>
      <c r="O2361" s="52"/>
      <c r="P2361" s="36"/>
      <c r="Q2361" s="36"/>
      <c r="R2361" s="40"/>
      <c r="S2361" s="36"/>
      <c r="T2361" s="40"/>
      <c r="U2361" s="40"/>
      <c r="V2361" s="81"/>
      <c r="W2361" s="40"/>
      <c r="X2361" s="40"/>
      <c r="Y2361" s="40"/>
      <c r="Z2361" s="38" t="str">
        <f>IFERROR(VLOOKUP(Y2361,DIRECTORIO!A:B,2,FALSE),"")</f>
        <v/>
      </c>
      <c r="AA2361" s="40"/>
      <c r="AB2361" s="40"/>
      <c r="AC2361" s="40"/>
      <c r="AD2361" s="40"/>
      <c r="AE2361" s="40"/>
      <c r="AF2361" s="40"/>
      <c r="AG2361" s="41" t="s">
        <v>109</v>
      </c>
      <c r="AH2361" s="42"/>
      <c r="AI2361" s="54" t="str">
        <f t="shared" ca="1" si="457"/>
        <v>PENDIENTE NOTIFICACIÓN ELECTRÓNICA</v>
      </c>
      <c r="AJ2361" s="37"/>
      <c r="AK2361" s="37"/>
      <c r="AL2361" s="37"/>
      <c r="AM2361" s="53" t="str">
        <f>IF(AK2361="","",WORKDAY(AK2361,5,FESTIVOS_CO!A:A))</f>
        <v/>
      </c>
      <c r="AN2361" s="37"/>
      <c r="AO2361" s="37"/>
      <c r="AP2361" s="54" t="str">
        <f t="shared" ca="1" si="450"/>
        <v>NO APLICA</v>
      </c>
      <c r="AQ2361" s="36"/>
      <c r="AR2361" s="43"/>
      <c r="AS2361" s="37"/>
      <c r="AT2361" s="36"/>
      <c r="AU2361" s="37"/>
      <c r="AV2361" s="36"/>
      <c r="AW2361" s="36"/>
      <c r="AX2361" s="37"/>
      <c r="AY2361" s="140" t="str">
        <f>IF(AU2361="","",WORKDAY(AU2361,5,FESTIVOS_CO!A:A))</f>
        <v/>
      </c>
      <c r="AZ2361" s="54" t="str">
        <f t="shared" ca="1" si="447"/>
        <v>NO APLICA</v>
      </c>
      <c r="BA2361" s="55" t="str">
        <f>IF(AX2361="","",WORKDAY(AX2361,5,FESTIVOS_CO!A:A))</f>
        <v/>
      </c>
      <c r="BB2361" s="39"/>
      <c r="BC2361" s="40"/>
      <c r="BD2361" s="40"/>
      <c r="BE2361" s="56" t="str">
        <f t="shared" ca="1" si="448"/>
        <v>NO APLICA</v>
      </c>
      <c r="BF2361" s="37"/>
      <c r="BG2361" s="45"/>
      <c r="BH2361" s="37"/>
      <c r="BI2361" s="36"/>
      <c r="BJ2361" s="37"/>
      <c r="BK2361" s="36"/>
      <c r="BL2361" s="36"/>
      <c r="BM2361" s="53" t="str">
        <f>IF(BJ2361="","",WORKDAY(BJ2361,5,FESTIVOS_CO!A:A))</f>
        <v/>
      </c>
      <c r="BN2361" s="57" t="str">
        <f t="shared" ca="1" si="458"/>
        <v>PENDIENTE HACER AVISO</v>
      </c>
      <c r="BO2361" s="54" t="str">
        <f t="shared" ca="1" si="451"/>
        <v>EN TRÁMITE NOTIF. POR AVISO</v>
      </c>
      <c r="BP2361" s="37"/>
      <c r="BQ2361" s="53" t="str">
        <f>IF(BP2361="","",WORKDAY(BP2361,5,FESTIVOS_CO!A:A))</f>
        <v/>
      </c>
      <c r="BR2361" s="37"/>
      <c r="BS2361" s="36"/>
      <c r="BT2361" s="38"/>
      <c r="BU2361" s="58" t="e">
        <f>VLOOKUP(BT2361,Hoja2!$C:$D,2,0)</f>
        <v>#N/A</v>
      </c>
      <c r="BV2361" s="80" t="str">
        <f>IF(
AND(AO2361="",BD2361="",BQ2361=""),
"EN PROCESO NOTIFICACION / COMUNICACION",
IF(
BT2361="",
"NO APLICA",
IF(
BU2361=60,
IF(AO2361&lt;&gt;"",AO2361,IF(BD2361&lt;&gt;"",BD2361,BQ2361))+60,
WORKDAY(
IF(AO2361&lt;&gt;"",AO2361,IF(BD2361&lt;&gt;"",BD2361,BQ2361)),
BU2361,
FESTIVOS_CO!A:A
)
)
))</f>
        <v>EN PROCESO NOTIFICACION / COMUNICACION</v>
      </c>
      <c r="BW2361" s="44"/>
      <c r="BX2361" s="53"/>
      <c r="BY2361" s="45"/>
      <c r="BZ2361" s="37"/>
      <c r="CA2361" s="54" t="str">
        <f t="shared" si="452"/>
        <v>PENDIENTE EJECUTORIA</v>
      </c>
      <c r="CB2361" s="59" t="str">
        <f t="shared" si="449"/>
        <v/>
      </c>
      <c r="CC2361" s="36"/>
      <c r="CD2361" s="40"/>
      <c r="CE2361" s="46"/>
      <c r="CF2361" s="40"/>
      <c r="CG2361" s="40"/>
      <c r="CH2361" s="40"/>
      <c r="CI2361" s="36"/>
      <c r="CJ2361" s="47"/>
      <c r="CK2361" s="40"/>
      <c r="CL2361" s="40"/>
      <c r="CM2361" s="40"/>
      <c r="CN2361" s="40"/>
    </row>
    <row r="2362" spans="1:92" ht="42.75" hidden="1">
      <c r="A2362" s="49" t="str">
        <f t="shared" si="453"/>
        <v>SIN GESTIÓN</v>
      </c>
      <c r="B2362" s="58"/>
      <c r="C2362" s="37"/>
      <c r="D2362" s="37"/>
      <c r="E2362" s="49" t="str">
        <f t="shared" si="454"/>
        <v>PENDIENTE NOTIFICACIÓN</v>
      </c>
      <c r="F2362" s="141" t="str">
        <f t="shared" si="455"/>
        <v>PENDIENTE NOTIFICACIÓN</v>
      </c>
      <c r="G2362" s="49" t="str">
        <f t="shared" si="456"/>
        <v/>
      </c>
      <c r="H2362" s="51" t="str">
        <f ca="1">IF(
L2362="",
"",
IF(
NETWORKDAYS(L2362,IF(M2362&lt;&gt;"",M2362,TODAY()),FESTIVOS_CO!A:A)&gt;2,
"VENCIDO",
IF(
NETWORKDAYS(L2362,IF(M2362&lt;&gt;"",M2362,TODAY()),FESTIVOS_CO!A:A)=2,
"ALERTA",
"A TIEMPO"
)))</f>
        <v/>
      </c>
      <c r="I2362" s="40"/>
      <c r="J2362" s="36"/>
      <c r="K2362" s="37"/>
      <c r="L2362" s="50"/>
      <c r="M2362" s="37"/>
      <c r="N2362" s="52"/>
      <c r="O2362" s="52"/>
      <c r="P2362" s="36"/>
      <c r="Q2362" s="36"/>
      <c r="R2362" s="40"/>
      <c r="S2362" s="36"/>
      <c r="T2362" s="40"/>
      <c r="U2362" s="40"/>
      <c r="V2362" s="81"/>
      <c r="W2362" s="40"/>
      <c r="X2362" s="40"/>
      <c r="Y2362" s="40"/>
      <c r="Z2362" s="38" t="str">
        <f>IFERROR(VLOOKUP(Y2362,DIRECTORIO!A:B,2,FALSE),"")</f>
        <v/>
      </c>
      <c r="AA2362" s="40"/>
      <c r="AB2362" s="40"/>
      <c r="AC2362" s="40"/>
      <c r="AD2362" s="40"/>
      <c r="AE2362" s="40"/>
      <c r="AF2362" s="40"/>
      <c r="AG2362" s="41" t="s">
        <v>109</v>
      </c>
      <c r="AH2362" s="42"/>
      <c r="AI2362" s="54" t="str">
        <f t="shared" ca="1" si="457"/>
        <v>PENDIENTE NOTIFICACIÓN ELECTRÓNICA</v>
      </c>
      <c r="AJ2362" s="37"/>
      <c r="AK2362" s="37"/>
      <c r="AL2362" s="37"/>
      <c r="AM2362" s="53" t="str">
        <f>IF(AK2362="","",WORKDAY(AK2362,5,FESTIVOS_CO!A:A))</f>
        <v/>
      </c>
      <c r="AN2362" s="37"/>
      <c r="AO2362" s="37"/>
      <c r="AP2362" s="54" t="str">
        <f t="shared" ca="1" si="450"/>
        <v>NO APLICA</v>
      </c>
      <c r="AQ2362" s="36"/>
      <c r="AR2362" s="43"/>
      <c r="AS2362" s="37"/>
      <c r="AT2362" s="36"/>
      <c r="AU2362" s="37"/>
      <c r="AV2362" s="36"/>
      <c r="AW2362" s="36"/>
      <c r="AX2362" s="37"/>
      <c r="AY2362" s="140" t="str">
        <f>IF(AU2362="","",WORKDAY(AU2362,5,FESTIVOS_CO!A:A))</f>
        <v/>
      </c>
      <c r="AZ2362" s="54" t="str">
        <f t="shared" ca="1" si="447"/>
        <v>NO APLICA</v>
      </c>
      <c r="BA2362" s="55" t="str">
        <f>IF(AX2362="","",WORKDAY(AX2362,5,FESTIVOS_CO!A:A))</f>
        <v/>
      </c>
      <c r="BB2362" s="39"/>
      <c r="BC2362" s="40"/>
      <c r="BD2362" s="40"/>
      <c r="BE2362" s="56" t="str">
        <f t="shared" ca="1" si="448"/>
        <v>NO APLICA</v>
      </c>
      <c r="BF2362" s="37"/>
      <c r="BG2362" s="45"/>
      <c r="BH2362" s="37"/>
      <c r="BI2362" s="36"/>
      <c r="BJ2362" s="37"/>
      <c r="BK2362" s="36"/>
      <c r="BL2362" s="36"/>
      <c r="BM2362" s="53" t="str">
        <f>IF(BJ2362="","",WORKDAY(BJ2362,5,FESTIVOS_CO!A:A))</f>
        <v/>
      </c>
      <c r="BN2362" s="57" t="str">
        <f t="shared" ca="1" si="458"/>
        <v>PENDIENTE HACER AVISO</v>
      </c>
      <c r="BO2362" s="54" t="str">
        <f t="shared" ca="1" si="451"/>
        <v>EN TRÁMITE NOTIF. POR AVISO</v>
      </c>
      <c r="BP2362" s="37"/>
      <c r="BQ2362" s="53" t="str">
        <f>IF(BP2362="","",WORKDAY(BP2362,5,FESTIVOS_CO!A:A))</f>
        <v/>
      </c>
      <c r="BR2362" s="37"/>
      <c r="BS2362" s="36"/>
      <c r="BT2362" s="38"/>
      <c r="BU2362" s="58" t="e">
        <f>VLOOKUP(BT2362,Hoja2!$C:$D,2,0)</f>
        <v>#N/A</v>
      </c>
      <c r="BV2362" s="80" t="str">
        <f>IF(
AND(AO2362="",BD2362="",BQ2362=""),
"EN PROCESO NOTIFICACION / COMUNICACION",
IF(
BT2362="",
"NO APLICA",
IF(
BU2362=60,
IF(AO2362&lt;&gt;"",AO2362,IF(BD2362&lt;&gt;"",BD2362,BQ2362))+60,
WORKDAY(
IF(AO2362&lt;&gt;"",AO2362,IF(BD2362&lt;&gt;"",BD2362,BQ2362)),
BU2362,
FESTIVOS_CO!A:A
)
)
))</f>
        <v>EN PROCESO NOTIFICACION / COMUNICACION</v>
      </c>
      <c r="BW2362" s="44"/>
      <c r="BX2362" s="53"/>
      <c r="BY2362" s="45"/>
      <c r="BZ2362" s="37"/>
      <c r="CA2362" s="54" t="str">
        <f t="shared" si="452"/>
        <v>PENDIENTE EJECUTORIA</v>
      </c>
      <c r="CB2362" s="59" t="str">
        <f t="shared" si="449"/>
        <v/>
      </c>
      <c r="CC2362" s="36"/>
      <c r="CD2362" s="40"/>
      <c r="CE2362" s="46"/>
      <c r="CF2362" s="40"/>
      <c r="CG2362" s="40"/>
      <c r="CH2362" s="40"/>
      <c r="CI2362" s="36"/>
      <c r="CJ2362" s="47"/>
      <c r="CK2362" s="40"/>
      <c r="CL2362" s="40"/>
      <c r="CM2362" s="40"/>
      <c r="CN2362" s="40"/>
    </row>
    <row r="2363" spans="1:92" ht="42.75" hidden="1">
      <c r="A2363" s="49" t="str">
        <f t="shared" si="453"/>
        <v>SIN GESTIÓN</v>
      </c>
      <c r="B2363" s="58"/>
      <c r="C2363" s="37"/>
      <c r="D2363" s="37"/>
      <c r="E2363" s="49" t="str">
        <f t="shared" si="454"/>
        <v>PENDIENTE NOTIFICACIÓN</v>
      </c>
      <c r="F2363" s="141" t="str">
        <f t="shared" si="455"/>
        <v>PENDIENTE NOTIFICACIÓN</v>
      </c>
      <c r="G2363" s="49" t="str">
        <f t="shared" si="456"/>
        <v/>
      </c>
      <c r="H2363" s="51" t="str">
        <f ca="1">IF(
L2363="",
"",
IF(
NETWORKDAYS(L2363,IF(M2363&lt;&gt;"",M2363,TODAY()),FESTIVOS_CO!A:A)&gt;2,
"VENCIDO",
IF(
NETWORKDAYS(L2363,IF(M2363&lt;&gt;"",M2363,TODAY()),FESTIVOS_CO!A:A)=2,
"ALERTA",
"A TIEMPO"
)))</f>
        <v/>
      </c>
      <c r="I2363" s="40"/>
      <c r="J2363" s="36"/>
      <c r="K2363" s="37"/>
      <c r="L2363" s="50"/>
      <c r="M2363" s="37"/>
      <c r="N2363" s="52"/>
      <c r="O2363" s="52"/>
      <c r="P2363" s="36"/>
      <c r="Q2363" s="36"/>
      <c r="R2363" s="40"/>
      <c r="S2363" s="36"/>
      <c r="T2363" s="40"/>
      <c r="U2363" s="40"/>
      <c r="V2363" s="81"/>
      <c r="W2363" s="40"/>
      <c r="X2363" s="40"/>
      <c r="Y2363" s="40"/>
      <c r="Z2363" s="38" t="str">
        <f>IFERROR(VLOOKUP(Y2363,DIRECTORIO!A:B,2,FALSE),"")</f>
        <v/>
      </c>
      <c r="AA2363" s="40"/>
      <c r="AB2363" s="40"/>
      <c r="AC2363" s="40"/>
      <c r="AD2363" s="40"/>
      <c r="AE2363" s="40"/>
      <c r="AF2363" s="40"/>
      <c r="AG2363" s="41" t="s">
        <v>109</v>
      </c>
      <c r="AH2363" s="42"/>
      <c r="AI2363" s="54" t="str">
        <f t="shared" ca="1" si="457"/>
        <v>PENDIENTE NOTIFICACIÓN ELECTRÓNICA</v>
      </c>
      <c r="AJ2363" s="37"/>
      <c r="AK2363" s="37"/>
      <c r="AL2363" s="37"/>
      <c r="AM2363" s="53" t="str">
        <f>IF(AK2363="","",WORKDAY(AK2363,5,FESTIVOS_CO!A:A))</f>
        <v/>
      </c>
      <c r="AN2363" s="37"/>
      <c r="AO2363" s="37"/>
      <c r="AP2363" s="54" t="str">
        <f t="shared" ca="1" si="450"/>
        <v>NO APLICA</v>
      </c>
      <c r="AQ2363" s="36"/>
      <c r="AR2363" s="43"/>
      <c r="AS2363" s="37"/>
      <c r="AT2363" s="36"/>
      <c r="AU2363" s="37"/>
      <c r="AV2363" s="36"/>
      <c r="AW2363" s="36"/>
      <c r="AX2363" s="37"/>
      <c r="AY2363" s="140" t="str">
        <f>IF(AU2363="","",WORKDAY(AU2363,5,FESTIVOS_CO!A:A))</f>
        <v/>
      </c>
      <c r="AZ2363" s="54" t="str">
        <f t="shared" ca="1" si="447"/>
        <v>NO APLICA</v>
      </c>
      <c r="BA2363" s="55" t="str">
        <f>IF(AX2363="","",WORKDAY(AX2363,5,FESTIVOS_CO!A:A))</f>
        <v/>
      </c>
      <c r="BB2363" s="39"/>
      <c r="BC2363" s="40"/>
      <c r="BD2363" s="40"/>
      <c r="BE2363" s="56" t="str">
        <f t="shared" ca="1" si="448"/>
        <v>NO APLICA</v>
      </c>
      <c r="BF2363" s="37"/>
      <c r="BG2363" s="45"/>
      <c r="BH2363" s="37"/>
      <c r="BI2363" s="36"/>
      <c r="BJ2363" s="37"/>
      <c r="BK2363" s="36"/>
      <c r="BL2363" s="36"/>
      <c r="BM2363" s="53" t="str">
        <f>IF(BJ2363="","",WORKDAY(BJ2363,5,FESTIVOS_CO!A:A))</f>
        <v/>
      </c>
      <c r="BN2363" s="57" t="str">
        <f t="shared" ca="1" si="458"/>
        <v>PENDIENTE HACER AVISO</v>
      </c>
      <c r="BO2363" s="54" t="str">
        <f t="shared" ca="1" si="451"/>
        <v>EN TRÁMITE NOTIF. POR AVISO</v>
      </c>
      <c r="BP2363" s="37"/>
      <c r="BQ2363" s="53" t="str">
        <f>IF(BP2363="","",WORKDAY(BP2363,5,FESTIVOS_CO!A:A))</f>
        <v/>
      </c>
      <c r="BR2363" s="37"/>
      <c r="BS2363" s="36"/>
      <c r="BT2363" s="38"/>
      <c r="BU2363" s="58" t="e">
        <f>VLOOKUP(BT2363,Hoja2!$C:$D,2,0)</f>
        <v>#N/A</v>
      </c>
      <c r="BV2363" s="80" t="str">
        <f>IF(
AND(AO2363="",BD2363="",BQ2363=""),
"EN PROCESO NOTIFICACION / COMUNICACION",
IF(
BT2363="",
"NO APLICA",
IF(
BU2363=60,
IF(AO2363&lt;&gt;"",AO2363,IF(BD2363&lt;&gt;"",BD2363,BQ2363))+60,
WORKDAY(
IF(AO2363&lt;&gt;"",AO2363,IF(BD2363&lt;&gt;"",BD2363,BQ2363)),
BU2363,
FESTIVOS_CO!A:A
)
)
))</f>
        <v>EN PROCESO NOTIFICACION / COMUNICACION</v>
      </c>
      <c r="BW2363" s="44"/>
      <c r="BX2363" s="53"/>
      <c r="BY2363" s="45"/>
      <c r="BZ2363" s="37"/>
      <c r="CA2363" s="54" t="str">
        <f t="shared" si="452"/>
        <v>PENDIENTE EJECUTORIA</v>
      </c>
      <c r="CB2363" s="59" t="str">
        <f t="shared" si="449"/>
        <v/>
      </c>
      <c r="CC2363" s="36"/>
      <c r="CD2363" s="40"/>
      <c r="CE2363" s="46"/>
      <c r="CF2363" s="40"/>
      <c r="CG2363" s="40"/>
      <c r="CH2363" s="40"/>
      <c r="CI2363" s="36"/>
      <c r="CJ2363" s="47"/>
      <c r="CK2363" s="40"/>
      <c r="CL2363" s="40"/>
      <c r="CM2363" s="40"/>
      <c r="CN2363" s="40"/>
    </row>
    <row r="2364" spans="1:92" ht="42.75" hidden="1">
      <c r="A2364" s="49" t="str">
        <f t="shared" si="453"/>
        <v>SIN GESTIÓN</v>
      </c>
      <c r="B2364" s="58"/>
      <c r="C2364" s="37"/>
      <c r="D2364" s="37"/>
      <c r="E2364" s="49" t="str">
        <f t="shared" si="454"/>
        <v>PENDIENTE NOTIFICACIÓN</v>
      </c>
      <c r="F2364" s="141" t="str">
        <f t="shared" si="455"/>
        <v>PENDIENTE NOTIFICACIÓN</v>
      </c>
      <c r="G2364" s="49" t="str">
        <f t="shared" si="456"/>
        <v/>
      </c>
      <c r="H2364" s="51" t="str">
        <f ca="1">IF(
L2364="",
"",
IF(
NETWORKDAYS(L2364,IF(M2364&lt;&gt;"",M2364,TODAY()),FESTIVOS_CO!A:A)&gt;2,
"VENCIDO",
IF(
NETWORKDAYS(L2364,IF(M2364&lt;&gt;"",M2364,TODAY()),FESTIVOS_CO!A:A)=2,
"ALERTA",
"A TIEMPO"
)))</f>
        <v/>
      </c>
      <c r="I2364" s="40"/>
      <c r="J2364" s="36"/>
      <c r="K2364" s="37"/>
      <c r="L2364" s="50"/>
      <c r="M2364" s="37"/>
      <c r="N2364" s="52"/>
      <c r="O2364" s="52"/>
      <c r="P2364" s="36"/>
      <c r="Q2364" s="36"/>
      <c r="R2364" s="40"/>
      <c r="S2364" s="36"/>
      <c r="T2364" s="40"/>
      <c r="U2364" s="40"/>
      <c r="V2364" s="81"/>
      <c r="W2364" s="40"/>
      <c r="X2364" s="40"/>
      <c r="Y2364" s="40"/>
      <c r="Z2364" s="38" t="str">
        <f>IFERROR(VLOOKUP(Y2364,DIRECTORIO!A:B,2,FALSE),"")</f>
        <v/>
      </c>
      <c r="AA2364" s="40"/>
      <c r="AB2364" s="40"/>
      <c r="AC2364" s="40"/>
      <c r="AD2364" s="40"/>
      <c r="AE2364" s="40"/>
      <c r="AF2364" s="40"/>
      <c r="AG2364" s="41" t="s">
        <v>109</v>
      </c>
      <c r="AH2364" s="42"/>
      <c r="AI2364" s="54" t="str">
        <f t="shared" ca="1" si="457"/>
        <v>PENDIENTE NOTIFICACIÓN ELECTRÓNICA</v>
      </c>
      <c r="AJ2364" s="37"/>
      <c r="AK2364" s="37"/>
      <c r="AL2364" s="37"/>
      <c r="AM2364" s="53" t="str">
        <f>IF(AK2364="","",WORKDAY(AK2364,5,FESTIVOS_CO!A:A))</f>
        <v/>
      </c>
      <c r="AN2364" s="37"/>
      <c r="AO2364" s="37"/>
      <c r="AP2364" s="54" t="str">
        <f t="shared" ca="1" si="450"/>
        <v>NO APLICA</v>
      </c>
      <c r="AQ2364" s="36"/>
      <c r="AR2364" s="43"/>
      <c r="AS2364" s="37"/>
      <c r="AT2364" s="36"/>
      <c r="AU2364" s="37"/>
      <c r="AV2364" s="36"/>
      <c r="AW2364" s="36"/>
      <c r="AX2364" s="37"/>
      <c r="AY2364" s="140" t="str">
        <f>IF(AU2364="","",WORKDAY(AU2364,5,FESTIVOS_CO!A:A))</f>
        <v/>
      </c>
      <c r="AZ2364" s="54" t="str">
        <f t="shared" ca="1" si="447"/>
        <v>NO APLICA</v>
      </c>
      <c r="BA2364" s="55" t="str">
        <f>IF(AX2364="","",WORKDAY(AX2364,5,FESTIVOS_CO!A:A))</f>
        <v/>
      </c>
      <c r="BB2364" s="39"/>
      <c r="BC2364" s="40"/>
      <c r="BD2364" s="40"/>
      <c r="BE2364" s="56" t="str">
        <f t="shared" ca="1" si="448"/>
        <v>NO APLICA</v>
      </c>
      <c r="BF2364" s="37"/>
      <c r="BG2364" s="45"/>
      <c r="BH2364" s="37"/>
      <c r="BI2364" s="36"/>
      <c r="BJ2364" s="37"/>
      <c r="BK2364" s="36"/>
      <c r="BL2364" s="36"/>
      <c r="BM2364" s="53" t="str">
        <f>IF(BJ2364="","",WORKDAY(BJ2364,5,FESTIVOS_CO!A:A))</f>
        <v/>
      </c>
      <c r="BN2364" s="57" t="str">
        <f t="shared" ca="1" si="458"/>
        <v>PENDIENTE HACER AVISO</v>
      </c>
      <c r="BO2364" s="54" t="str">
        <f t="shared" ca="1" si="451"/>
        <v>EN TRÁMITE NOTIF. POR AVISO</v>
      </c>
      <c r="BP2364" s="37"/>
      <c r="BQ2364" s="53" t="str">
        <f>IF(BP2364="","",WORKDAY(BP2364,5,FESTIVOS_CO!A:A))</f>
        <v/>
      </c>
      <c r="BR2364" s="37"/>
      <c r="BS2364" s="36"/>
      <c r="BT2364" s="38"/>
      <c r="BU2364" s="58" t="e">
        <f>VLOOKUP(BT2364,Hoja2!$C:$D,2,0)</f>
        <v>#N/A</v>
      </c>
      <c r="BV2364" s="80" t="str">
        <f>IF(
AND(AO2364="",BD2364="",BQ2364=""),
"EN PROCESO NOTIFICACION / COMUNICACION",
IF(
BT2364="",
"NO APLICA",
IF(
BU2364=60,
IF(AO2364&lt;&gt;"",AO2364,IF(BD2364&lt;&gt;"",BD2364,BQ2364))+60,
WORKDAY(
IF(AO2364&lt;&gt;"",AO2364,IF(BD2364&lt;&gt;"",BD2364,BQ2364)),
BU2364,
FESTIVOS_CO!A:A
)
)
))</f>
        <v>EN PROCESO NOTIFICACION / COMUNICACION</v>
      </c>
      <c r="BW2364" s="44"/>
      <c r="BX2364" s="53"/>
      <c r="BY2364" s="45"/>
      <c r="BZ2364" s="37"/>
      <c r="CA2364" s="54" t="str">
        <f t="shared" si="452"/>
        <v>PENDIENTE EJECUTORIA</v>
      </c>
      <c r="CB2364" s="59" t="str">
        <f t="shared" si="449"/>
        <v/>
      </c>
      <c r="CC2364" s="36"/>
      <c r="CD2364" s="40"/>
      <c r="CE2364" s="46"/>
      <c r="CF2364" s="40"/>
      <c r="CG2364" s="40"/>
      <c r="CH2364" s="40"/>
      <c r="CI2364" s="36"/>
      <c r="CJ2364" s="47"/>
      <c r="CK2364" s="40"/>
      <c r="CL2364" s="40"/>
      <c r="CM2364" s="40"/>
      <c r="CN2364" s="40"/>
    </row>
    <row r="2365" spans="1:92" ht="42.75" hidden="1">
      <c r="A2365" s="49" t="str">
        <f t="shared" si="453"/>
        <v>SIN GESTIÓN</v>
      </c>
      <c r="B2365" s="58"/>
      <c r="C2365" s="37"/>
      <c r="D2365" s="37"/>
      <c r="E2365" s="49" t="str">
        <f t="shared" si="454"/>
        <v>PENDIENTE NOTIFICACIÓN</v>
      </c>
      <c r="F2365" s="141" t="str">
        <f t="shared" si="455"/>
        <v>PENDIENTE NOTIFICACIÓN</v>
      </c>
      <c r="G2365" s="49" t="str">
        <f t="shared" si="456"/>
        <v/>
      </c>
      <c r="H2365" s="51" t="str">
        <f ca="1">IF(
L2365="",
"",
IF(
NETWORKDAYS(L2365,IF(M2365&lt;&gt;"",M2365,TODAY()),FESTIVOS_CO!A:A)&gt;2,
"VENCIDO",
IF(
NETWORKDAYS(L2365,IF(M2365&lt;&gt;"",M2365,TODAY()),FESTIVOS_CO!A:A)=2,
"ALERTA",
"A TIEMPO"
)))</f>
        <v/>
      </c>
      <c r="I2365" s="40"/>
      <c r="J2365" s="36"/>
      <c r="K2365" s="37"/>
      <c r="L2365" s="50"/>
      <c r="M2365" s="37"/>
      <c r="N2365" s="52"/>
      <c r="O2365" s="52"/>
      <c r="P2365" s="36"/>
      <c r="Q2365" s="36"/>
      <c r="R2365" s="40"/>
      <c r="S2365" s="36"/>
      <c r="T2365" s="40"/>
      <c r="U2365" s="40"/>
      <c r="V2365" s="81"/>
      <c r="W2365" s="40"/>
      <c r="X2365" s="40"/>
      <c r="Y2365" s="40"/>
      <c r="Z2365" s="38" t="str">
        <f>IFERROR(VLOOKUP(Y2365,DIRECTORIO!A:B,2,FALSE),"")</f>
        <v/>
      </c>
      <c r="AA2365" s="40"/>
      <c r="AB2365" s="40"/>
      <c r="AC2365" s="40"/>
      <c r="AD2365" s="40"/>
      <c r="AE2365" s="40"/>
      <c r="AF2365" s="40"/>
      <c r="AG2365" s="41" t="s">
        <v>109</v>
      </c>
      <c r="AH2365" s="42"/>
      <c r="AI2365" s="54" t="str">
        <f t="shared" ca="1" si="457"/>
        <v>PENDIENTE NOTIFICACIÓN ELECTRÓNICA</v>
      </c>
      <c r="AJ2365" s="37"/>
      <c r="AK2365" s="37"/>
      <c r="AL2365" s="37"/>
      <c r="AM2365" s="53" t="str">
        <f>IF(AK2365="","",WORKDAY(AK2365,5,FESTIVOS_CO!A:A))</f>
        <v/>
      </c>
      <c r="AN2365" s="37"/>
      <c r="AO2365" s="37"/>
      <c r="AP2365" s="54" t="str">
        <f t="shared" ca="1" si="450"/>
        <v>NO APLICA</v>
      </c>
      <c r="AQ2365" s="36"/>
      <c r="AR2365" s="43"/>
      <c r="AS2365" s="37"/>
      <c r="AT2365" s="36"/>
      <c r="AU2365" s="37"/>
      <c r="AV2365" s="36"/>
      <c r="AW2365" s="36"/>
      <c r="AX2365" s="37"/>
      <c r="AY2365" s="140" t="str">
        <f>IF(AU2365="","",WORKDAY(AU2365,5,FESTIVOS_CO!A:A))</f>
        <v/>
      </c>
      <c r="AZ2365" s="54" t="str">
        <f t="shared" ca="1" si="447"/>
        <v>NO APLICA</v>
      </c>
      <c r="BA2365" s="55" t="str">
        <f>IF(AX2365="","",WORKDAY(AX2365,5,FESTIVOS_CO!A:A))</f>
        <v/>
      </c>
      <c r="BB2365" s="39"/>
      <c r="BC2365" s="40"/>
      <c r="BD2365" s="40"/>
      <c r="BE2365" s="56" t="str">
        <f t="shared" ca="1" si="448"/>
        <v>NO APLICA</v>
      </c>
      <c r="BF2365" s="37"/>
      <c r="BG2365" s="45"/>
      <c r="BH2365" s="37"/>
      <c r="BI2365" s="36"/>
      <c r="BJ2365" s="37"/>
      <c r="BK2365" s="36"/>
      <c r="BL2365" s="36"/>
      <c r="BM2365" s="53" t="str">
        <f>IF(BJ2365="","",WORKDAY(BJ2365,5,FESTIVOS_CO!A:A))</f>
        <v/>
      </c>
      <c r="BN2365" s="57" t="str">
        <f t="shared" ca="1" si="458"/>
        <v>PENDIENTE HACER AVISO</v>
      </c>
      <c r="BO2365" s="54" t="str">
        <f t="shared" ca="1" si="451"/>
        <v>EN TRÁMITE NOTIF. POR AVISO</v>
      </c>
      <c r="BP2365" s="37"/>
      <c r="BQ2365" s="53" t="str">
        <f>IF(BP2365="","",WORKDAY(BP2365,5,FESTIVOS_CO!A:A))</f>
        <v/>
      </c>
      <c r="BR2365" s="37"/>
      <c r="BS2365" s="36"/>
      <c r="BT2365" s="38"/>
      <c r="BU2365" s="58" t="e">
        <f>VLOOKUP(BT2365,Hoja2!$C:$D,2,0)</f>
        <v>#N/A</v>
      </c>
      <c r="BV2365" s="80" t="str">
        <f>IF(
AND(AO2365="",BD2365="",BQ2365=""),
"EN PROCESO NOTIFICACION / COMUNICACION",
IF(
BT2365="",
"NO APLICA",
IF(
BU2365=60,
IF(AO2365&lt;&gt;"",AO2365,IF(BD2365&lt;&gt;"",BD2365,BQ2365))+60,
WORKDAY(
IF(AO2365&lt;&gt;"",AO2365,IF(BD2365&lt;&gt;"",BD2365,BQ2365)),
BU2365,
FESTIVOS_CO!A:A
)
)
))</f>
        <v>EN PROCESO NOTIFICACION / COMUNICACION</v>
      </c>
      <c r="BW2365" s="44"/>
      <c r="BX2365" s="53"/>
      <c r="BY2365" s="45"/>
      <c r="BZ2365" s="37"/>
      <c r="CA2365" s="54" t="str">
        <f t="shared" si="452"/>
        <v>PENDIENTE EJECUTORIA</v>
      </c>
      <c r="CB2365" s="59" t="str">
        <f t="shared" si="449"/>
        <v/>
      </c>
      <c r="CC2365" s="36"/>
      <c r="CD2365" s="40"/>
      <c r="CE2365" s="46"/>
      <c r="CF2365" s="40"/>
      <c r="CG2365" s="40"/>
      <c r="CH2365" s="40"/>
      <c r="CI2365" s="36"/>
      <c r="CJ2365" s="47"/>
      <c r="CK2365" s="40"/>
      <c r="CL2365" s="40"/>
      <c r="CM2365" s="40"/>
      <c r="CN2365" s="40"/>
    </row>
    <row r="2366" spans="1:92" ht="42.75" hidden="1">
      <c r="A2366" s="49" t="str">
        <f t="shared" si="453"/>
        <v>SIN GESTIÓN</v>
      </c>
      <c r="B2366" s="58"/>
      <c r="C2366" s="37"/>
      <c r="D2366" s="37"/>
      <c r="E2366" s="49" t="str">
        <f t="shared" si="454"/>
        <v>PENDIENTE NOTIFICACIÓN</v>
      </c>
      <c r="F2366" s="141" t="str">
        <f t="shared" si="455"/>
        <v>PENDIENTE NOTIFICACIÓN</v>
      </c>
      <c r="G2366" s="49" t="str">
        <f t="shared" si="456"/>
        <v/>
      </c>
      <c r="H2366" s="51" t="str">
        <f ca="1">IF(
L2366="",
"",
IF(
NETWORKDAYS(L2366,IF(M2366&lt;&gt;"",M2366,TODAY()),FESTIVOS_CO!A:A)&gt;2,
"VENCIDO",
IF(
NETWORKDAYS(L2366,IF(M2366&lt;&gt;"",M2366,TODAY()),FESTIVOS_CO!A:A)=2,
"ALERTA",
"A TIEMPO"
)))</f>
        <v/>
      </c>
      <c r="I2366" s="40"/>
      <c r="J2366" s="36"/>
      <c r="K2366" s="37"/>
      <c r="L2366" s="50"/>
      <c r="M2366" s="37"/>
      <c r="N2366" s="52"/>
      <c r="O2366" s="52"/>
      <c r="P2366" s="36"/>
      <c r="Q2366" s="36"/>
      <c r="R2366" s="40"/>
      <c r="S2366" s="36"/>
      <c r="T2366" s="40"/>
      <c r="U2366" s="40"/>
      <c r="V2366" s="81"/>
      <c r="W2366" s="40"/>
      <c r="X2366" s="40"/>
      <c r="Y2366" s="40"/>
      <c r="Z2366" s="38" t="str">
        <f>IFERROR(VLOOKUP(Y2366,DIRECTORIO!A:B,2,FALSE),"")</f>
        <v/>
      </c>
      <c r="AA2366" s="40"/>
      <c r="AB2366" s="40"/>
      <c r="AC2366" s="40"/>
      <c r="AD2366" s="40"/>
      <c r="AE2366" s="40"/>
      <c r="AF2366" s="40"/>
      <c r="AG2366" s="41" t="s">
        <v>109</v>
      </c>
      <c r="AH2366" s="42"/>
      <c r="AI2366" s="54" t="str">
        <f t="shared" ca="1" si="457"/>
        <v>PENDIENTE NOTIFICACIÓN ELECTRÓNICA</v>
      </c>
      <c r="AJ2366" s="37"/>
      <c r="AK2366" s="37"/>
      <c r="AL2366" s="37"/>
      <c r="AM2366" s="53" t="str">
        <f>IF(AK2366="","",WORKDAY(AK2366,5,FESTIVOS_CO!A:A))</f>
        <v/>
      </c>
      <c r="AN2366" s="37"/>
      <c r="AO2366" s="37"/>
      <c r="AP2366" s="54" t="str">
        <f t="shared" ca="1" si="450"/>
        <v>NO APLICA</v>
      </c>
      <c r="AQ2366" s="36"/>
      <c r="AR2366" s="43"/>
      <c r="AS2366" s="37"/>
      <c r="AT2366" s="36"/>
      <c r="AU2366" s="37"/>
      <c r="AV2366" s="36"/>
      <c r="AW2366" s="36"/>
      <c r="AX2366" s="37"/>
      <c r="AY2366" s="140" t="str">
        <f>IF(AU2366="","",WORKDAY(AU2366,5,FESTIVOS_CO!A:A))</f>
        <v/>
      </c>
      <c r="AZ2366" s="54" t="str">
        <f t="shared" ca="1" si="447"/>
        <v>NO APLICA</v>
      </c>
      <c r="BA2366" s="55" t="str">
        <f>IF(AX2366="","",WORKDAY(AX2366,5,FESTIVOS_CO!A:A))</f>
        <v/>
      </c>
      <c r="BB2366" s="39"/>
      <c r="BC2366" s="40"/>
      <c r="BD2366" s="40"/>
      <c r="BE2366" s="56" t="str">
        <f t="shared" ca="1" si="448"/>
        <v>NO APLICA</v>
      </c>
      <c r="BF2366" s="37"/>
      <c r="BG2366" s="45"/>
      <c r="BH2366" s="37"/>
      <c r="BI2366" s="36"/>
      <c r="BJ2366" s="37"/>
      <c r="BK2366" s="36"/>
      <c r="BL2366" s="36"/>
      <c r="BM2366" s="53" t="str">
        <f>IF(BJ2366="","",WORKDAY(BJ2366,5,FESTIVOS_CO!A:A))</f>
        <v/>
      </c>
      <c r="BN2366" s="57" t="str">
        <f t="shared" ca="1" si="458"/>
        <v>PENDIENTE HACER AVISO</v>
      </c>
      <c r="BO2366" s="54" t="str">
        <f t="shared" ca="1" si="451"/>
        <v>EN TRÁMITE NOTIF. POR AVISO</v>
      </c>
      <c r="BP2366" s="37"/>
      <c r="BQ2366" s="53" t="str">
        <f>IF(BP2366="","",WORKDAY(BP2366,5,FESTIVOS_CO!A:A))</f>
        <v/>
      </c>
      <c r="BR2366" s="37"/>
      <c r="BS2366" s="36"/>
      <c r="BT2366" s="38"/>
      <c r="BU2366" s="58" t="e">
        <f>VLOOKUP(BT2366,Hoja2!$C:$D,2,0)</f>
        <v>#N/A</v>
      </c>
      <c r="BV2366" s="80" t="str">
        <f>IF(
AND(AO2366="",BD2366="",BQ2366=""),
"EN PROCESO NOTIFICACION / COMUNICACION",
IF(
BT2366="",
"NO APLICA",
IF(
BU2366=60,
IF(AO2366&lt;&gt;"",AO2366,IF(BD2366&lt;&gt;"",BD2366,BQ2366))+60,
WORKDAY(
IF(AO2366&lt;&gt;"",AO2366,IF(BD2366&lt;&gt;"",BD2366,BQ2366)),
BU2366,
FESTIVOS_CO!A:A
)
)
))</f>
        <v>EN PROCESO NOTIFICACION / COMUNICACION</v>
      </c>
      <c r="BW2366" s="44"/>
      <c r="BX2366" s="53"/>
      <c r="BY2366" s="45"/>
      <c r="BZ2366" s="37"/>
      <c r="CA2366" s="54" t="str">
        <f t="shared" si="452"/>
        <v>PENDIENTE EJECUTORIA</v>
      </c>
      <c r="CB2366" s="59" t="str">
        <f t="shared" si="449"/>
        <v/>
      </c>
      <c r="CC2366" s="36"/>
      <c r="CD2366" s="40"/>
      <c r="CE2366" s="46"/>
      <c r="CF2366" s="40"/>
      <c r="CG2366" s="40"/>
      <c r="CH2366" s="40"/>
      <c r="CI2366" s="36"/>
      <c r="CJ2366" s="47"/>
      <c r="CK2366" s="40"/>
      <c r="CL2366" s="40"/>
      <c r="CM2366" s="40"/>
      <c r="CN2366" s="40"/>
    </row>
    <row r="2367" spans="1:92" ht="42.75" hidden="1">
      <c r="A2367" s="49" t="str">
        <f t="shared" si="453"/>
        <v>SIN GESTIÓN</v>
      </c>
      <c r="B2367" s="58"/>
      <c r="C2367" s="37"/>
      <c r="D2367" s="37"/>
      <c r="E2367" s="49" t="str">
        <f t="shared" si="454"/>
        <v>PENDIENTE NOTIFICACIÓN</v>
      </c>
      <c r="F2367" s="141" t="str">
        <f t="shared" si="455"/>
        <v>PENDIENTE NOTIFICACIÓN</v>
      </c>
      <c r="G2367" s="49" t="str">
        <f t="shared" si="456"/>
        <v/>
      </c>
      <c r="H2367" s="51" t="str">
        <f ca="1">IF(
L2367="",
"",
IF(
NETWORKDAYS(L2367,IF(M2367&lt;&gt;"",M2367,TODAY()),FESTIVOS_CO!A:A)&gt;2,
"VENCIDO",
IF(
NETWORKDAYS(L2367,IF(M2367&lt;&gt;"",M2367,TODAY()),FESTIVOS_CO!A:A)=2,
"ALERTA",
"A TIEMPO"
)))</f>
        <v/>
      </c>
      <c r="I2367" s="40"/>
      <c r="J2367" s="36"/>
      <c r="K2367" s="37"/>
      <c r="L2367" s="50"/>
      <c r="M2367" s="37"/>
      <c r="N2367" s="52"/>
      <c r="O2367" s="52"/>
      <c r="P2367" s="36"/>
      <c r="Q2367" s="36"/>
      <c r="R2367" s="40"/>
      <c r="S2367" s="36"/>
      <c r="T2367" s="40"/>
      <c r="U2367" s="40"/>
      <c r="V2367" s="81"/>
      <c r="W2367" s="40"/>
      <c r="X2367" s="40"/>
      <c r="Y2367" s="40"/>
      <c r="Z2367" s="38" t="str">
        <f>IFERROR(VLOOKUP(Y2367,DIRECTORIO!A:B,2,FALSE),"")</f>
        <v/>
      </c>
      <c r="AA2367" s="40"/>
      <c r="AB2367" s="40"/>
      <c r="AC2367" s="40"/>
      <c r="AD2367" s="40"/>
      <c r="AE2367" s="40"/>
      <c r="AF2367" s="40"/>
      <c r="AG2367" s="41" t="s">
        <v>109</v>
      </c>
      <c r="AH2367" s="42"/>
      <c r="AI2367" s="54" t="str">
        <f t="shared" ca="1" si="457"/>
        <v>PENDIENTE NOTIFICACIÓN ELECTRÓNICA</v>
      </c>
      <c r="AJ2367" s="37"/>
      <c r="AK2367" s="37"/>
      <c r="AL2367" s="37"/>
      <c r="AM2367" s="53" t="str">
        <f>IF(AK2367="","",WORKDAY(AK2367,5,FESTIVOS_CO!A:A))</f>
        <v/>
      </c>
      <c r="AN2367" s="37"/>
      <c r="AO2367" s="37"/>
      <c r="AP2367" s="54" t="str">
        <f t="shared" ca="1" si="450"/>
        <v>NO APLICA</v>
      </c>
      <c r="AQ2367" s="36"/>
      <c r="AR2367" s="43"/>
      <c r="AS2367" s="37"/>
      <c r="AT2367" s="36"/>
      <c r="AU2367" s="37"/>
      <c r="AV2367" s="36"/>
      <c r="AW2367" s="36"/>
      <c r="AX2367" s="37"/>
      <c r="AY2367" s="140" t="str">
        <f>IF(AU2367="","",WORKDAY(AU2367,5,FESTIVOS_CO!A:A))</f>
        <v/>
      </c>
      <c r="AZ2367" s="54" t="str">
        <f t="shared" ca="1" si="447"/>
        <v>NO APLICA</v>
      </c>
      <c r="BA2367" s="55" t="str">
        <f>IF(AX2367="","",WORKDAY(AX2367,5,FESTIVOS_CO!A:A))</f>
        <v/>
      </c>
      <c r="BB2367" s="39"/>
      <c r="BC2367" s="40"/>
      <c r="BD2367" s="40"/>
      <c r="BE2367" s="56" t="str">
        <f t="shared" ca="1" si="448"/>
        <v>NO APLICA</v>
      </c>
      <c r="BF2367" s="37"/>
      <c r="BG2367" s="45"/>
      <c r="BH2367" s="37"/>
      <c r="BI2367" s="36"/>
      <c r="BJ2367" s="37"/>
      <c r="BK2367" s="36"/>
      <c r="BL2367" s="36"/>
      <c r="BM2367" s="53" t="str">
        <f>IF(BJ2367="","",WORKDAY(BJ2367,5,FESTIVOS_CO!A:A))</f>
        <v/>
      </c>
      <c r="BN2367" s="57" t="str">
        <f t="shared" ca="1" si="458"/>
        <v>PENDIENTE HACER AVISO</v>
      </c>
      <c r="BO2367" s="54" t="str">
        <f t="shared" ca="1" si="451"/>
        <v>EN TRÁMITE NOTIF. POR AVISO</v>
      </c>
      <c r="BP2367" s="37"/>
      <c r="BQ2367" s="53" t="str">
        <f>IF(BP2367="","",WORKDAY(BP2367,5,FESTIVOS_CO!A:A))</f>
        <v/>
      </c>
      <c r="BR2367" s="37"/>
      <c r="BS2367" s="36"/>
      <c r="BT2367" s="38"/>
      <c r="BU2367" s="58" t="e">
        <f>VLOOKUP(BT2367,Hoja2!$C:$D,2,0)</f>
        <v>#N/A</v>
      </c>
      <c r="BV2367" s="80" t="str">
        <f>IF(
AND(AO2367="",BD2367="",BQ2367=""),
"EN PROCESO NOTIFICACION / COMUNICACION",
IF(
BT2367="",
"NO APLICA",
IF(
BU2367=60,
IF(AO2367&lt;&gt;"",AO2367,IF(BD2367&lt;&gt;"",BD2367,BQ2367))+60,
WORKDAY(
IF(AO2367&lt;&gt;"",AO2367,IF(BD2367&lt;&gt;"",BD2367,BQ2367)),
BU2367,
FESTIVOS_CO!A:A
)
)
))</f>
        <v>EN PROCESO NOTIFICACION / COMUNICACION</v>
      </c>
      <c r="BW2367" s="44"/>
      <c r="BX2367" s="53"/>
      <c r="BY2367" s="45"/>
      <c r="BZ2367" s="37"/>
      <c r="CA2367" s="54" t="str">
        <f t="shared" si="452"/>
        <v>PENDIENTE EJECUTORIA</v>
      </c>
      <c r="CB2367" s="59" t="str">
        <f t="shared" si="449"/>
        <v/>
      </c>
      <c r="CC2367" s="36"/>
      <c r="CD2367" s="40"/>
      <c r="CE2367" s="46"/>
      <c r="CF2367" s="40"/>
      <c r="CG2367" s="40"/>
      <c r="CH2367" s="40"/>
      <c r="CI2367" s="36"/>
      <c r="CJ2367" s="47"/>
      <c r="CK2367" s="40"/>
      <c r="CL2367" s="40"/>
      <c r="CM2367" s="40"/>
      <c r="CN2367" s="40"/>
    </row>
    <row r="2368" spans="1:92" ht="42.75" hidden="1">
      <c r="A2368" s="49" t="str">
        <f t="shared" si="453"/>
        <v>SIN GESTIÓN</v>
      </c>
      <c r="B2368" s="58"/>
      <c r="C2368" s="37"/>
      <c r="D2368" s="37"/>
      <c r="E2368" s="49" t="str">
        <f t="shared" si="454"/>
        <v>PENDIENTE NOTIFICACIÓN</v>
      </c>
      <c r="F2368" s="141" t="str">
        <f t="shared" si="455"/>
        <v>PENDIENTE NOTIFICACIÓN</v>
      </c>
      <c r="G2368" s="49" t="str">
        <f t="shared" si="456"/>
        <v/>
      </c>
      <c r="H2368" s="51" t="str">
        <f ca="1">IF(
L2368="",
"",
IF(
NETWORKDAYS(L2368,IF(M2368&lt;&gt;"",M2368,TODAY()),FESTIVOS_CO!A:A)&gt;2,
"VENCIDO",
IF(
NETWORKDAYS(L2368,IF(M2368&lt;&gt;"",M2368,TODAY()),FESTIVOS_CO!A:A)=2,
"ALERTA",
"A TIEMPO"
)))</f>
        <v/>
      </c>
      <c r="I2368" s="40"/>
      <c r="J2368" s="36"/>
      <c r="K2368" s="37"/>
      <c r="L2368" s="50"/>
      <c r="M2368" s="37"/>
      <c r="N2368" s="52"/>
      <c r="O2368" s="52"/>
      <c r="P2368" s="36"/>
      <c r="Q2368" s="36"/>
      <c r="R2368" s="40"/>
      <c r="S2368" s="36"/>
      <c r="T2368" s="40"/>
      <c r="U2368" s="40"/>
      <c r="V2368" s="81"/>
      <c r="W2368" s="40"/>
      <c r="X2368" s="40"/>
      <c r="Y2368" s="40"/>
      <c r="Z2368" s="38" t="str">
        <f>IFERROR(VLOOKUP(Y2368,DIRECTORIO!A:B,2,FALSE),"")</f>
        <v/>
      </c>
      <c r="AA2368" s="40"/>
      <c r="AB2368" s="40"/>
      <c r="AC2368" s="40"/>
      <c r="AD2368" s="40"/>
      <c r="AE2368" s="40"/>
      <c r="AF2368" s="40"/>
      <c r="AG2368" s="41" t="s">
        <v>109</v>
      </c>
      <c r="AH2368" s="42"/>
      <c r="AI2368" s="54" t="str">
        <f t="shared" ca="1" si="457"/>
        <v>PENDIENTE NOTIFICACIÓN ELECTRÓNICA</v>
      </c>
      <c r="AJ2368" s="37"/>
      <c r="AK2368" s="37"/>
      <c r="AL2368" s="37"/>
      <c r="AM2368" s="53" t="str">
        <f>IF(AK2368="","",WORKDAY(AK2368,5,FESTIVOS_CO!A:A))</f>
        <v/>
      </c>
      <c r="AN2368" s="37"/>
      <c r="AO2368" s="37"/>
      <c r="AP2368" s="54" t="str">
        <f t="shared" ca="1" si="450"/>
        <v>NO APLICA</v>
      </c>
      <c r="AQ2368" s="36"/>
      <c r="AR2368" s="43"/>
      <c r="AS2368" s="37"/>
      <c r="AT2368" s="36"/>
      <c r="AU2368" s="37"/>
      <c r="AV2368" s="36"/>
      <c r="AW2368" s="36"/>
      <c r="AX2368" s="37"/>
      <c r="AY2368" s="140" t="str">
        <f>IF(AU2368="","",WORKDAY(AU2368,5,FESTIVOS_CO!A:A))</f>
        <v/>
      </c>
      <c r="AZ2368" s="54" t="str">
        <f t="shared" ca="1" si="447"/>
        <v>NO APLICA</v>
      </c>
      <c r="BA2368" s="55" t="str">
        <f>IF(AX2368="","",WORKDAY(AX2368,5,FESTIVOS_CO!A:A))</f>
        <v/>
      </c>
      <c r="BB2368" s="39"/>
      <c r="BC2368" s="40"/>
      <c r="BD2368" s="40"/>
      <c r="BE2368" s="56" t="str">
        <f t="shared" ca="1" si="448"/>
        <v>NO APLICA</v>
      </c>
      <c r="BF2368" s="37"/>
      <c r="BG2368" s="45"/>
      <c r="BH2368" s="37"/>
      <c r="BI2368" s="36"/>
      <c r="BJ2368" s="37"/>
      <c r="BK2368" s="36"/>
      <c r="BL2368" s="36"/>
      <c r="BM2368" s="53" t="str">
        <f>IF(BJ2368="","",WORKDAY(BJ2368,5,FESTIVOS_CO!A:A))</f>
        <v/>
      </c>
      <c r="BN2368" s="57" t="str">
        <f t="shared" ca="1" si="458"/>
        <v>PENDIENTE HACER AVISO</v>
      </c>
      <c r="BO2368" s="54" t="str">
        <f t="shared" ca="1" si="451"/>
        <v>EN TRÁMITE NOTIF. POR AVISO</v>
      </c>
      <c r="BP2368" s="37"/>
      <c r="BQ2368" s="53" t="str">
        <f>IF(BP2368="","",WORKDAY(BP2368,5,FESTIVOS_CO!A:A))</f>
        <v/>
      </c>
      <c r="BR2368" s="37"/>
      <c r="BS2368" s="36"/>
      <c r="BT2368" s="38"/>
      <c r="BU2368" s="58" t="e">
        <f>VLOOKUP(BT2368,Hoja2!$C:$D,2,0)</f>
        <v>#N/A</v>
      </c>
      <c r="BV2368" s="80" t="str">
        <f>IF(
AND(AO2368="",BD2368="",BQ2368=""),
"EN PROCESO NOTIFICACION / COMUNICACION",
IF(
BT2368="",
"NO APLICA",
IF(
BU2368=60,
IF(AO2368&lt;&gt;"",AO2368,IF(BD2368&lt;&gt;"",BD2368,BQ2368))+60,
WORKDAY(
IF(AO2368&lt;&gt;"",AO2368,IF(BD2368&lt;&gt;"",BD2368,BQ2368)),
BU2368,
FESTIVOS_CO!A:A
)
)
))</f>
        <v>EN PROCESO NOTIFICACION / COMUNICACION</v>
      </c>
      <c r="BW2368" s="44"/>
      <c r="BX2368" s="53"/>
      <c r="BY2368" s="45"/>
      <c r="BZ2368" s="37"/>
      <c r="CA2368" s="54" t="str">
        <f t="shared" si="452"/>
        <v>PENDIENTE EJECUTORIA</v>
      </c>
      <c r="CB2368" s="59" t="str">
        <f t="shared" si="449"/>
        <v/>
      </c>
      <c r="CC2368" s="36"/>
      <c r="CD2368" s="40"/>
      <c r="CE2368" s="46"/>
      <c r="CF2368" s="40"/>
      <c r="CG2368" s="40"/>
      <c r="CH2368" s="40"/>
      <c r="CI2368" s="36"/>
      <c r="CJ2368" s="47"/>
      <c r="CK2368" s="40"/>
      <c r="CL2368" s="40"/>
      <c r="CM2368" s="40"/>
      <c r="CN2368" s="40"/>
    </row>
    <row r="2369" spans="1:92" ht="42.75" hidden="1">
      <c r="A2369" s="49" t="str">
        <f t="shared" si="453"/>
        <v>SIN GESTIÓN</v>
      </c>
      <c r="B2369" s="58"/>
      <c r="C2369" s="37"/>
      <c r="D2369" s="37"/>
      <c r="E2369" s="49" t="str">
        <f t="shared" si="454"/>
        <v>PENDIENTE NOTIFICACIÓN</v>
      </c>
      <c r="F2369" s="141" t="str">
        <f t="shared" si="455"/>
        <v>PENDIENTE NOTIFICACIÓN</v>
      </c>
      <c r="G2369" s="49" t="str">
        <f t="shared" si="456"/>
        <v/>
      </c>
      <c r="H2369" s="51" t="str">
        <f ca="1">IF(
L2369="",
"",
IF(
NETWORKDAYS(L2369,IF(M2369&lt;&gt;"",M2369,TODAY()),FESTIVOS_CO!A:A)&gt;2,
"VENCIDO",
IF(
NETWORKDAYS(L2369,IF(M2369&lt;&gt;"",M2369,TODAY()),FESTIVOS_CO!A:A)=2,
"ALERTA",
"A TIEMPO"
)))</f>
        <v/>
      </c>
      <c r="I2369" s="40"/>
      <c r="J2369" s="36"/>
      <c r="K2369" s="37"/>
      <c r="L2369" s="50"/>
      <c r="M2369" s="37"/>
      <c r="N2369" s="52"/>
      <c r="O2369" s="52"/>
      <c r="P2369" s="36"/>
      <c r="Q2369" s="36"/>
      <c r="R2369" s="40"/>
      <c r="S2369" s="36"/>
      <c r="T2369" s="40"/>
      <c r="U2369" s="40"/>
      <c r="V2369" s="81"/>
      <c r="W2369" s="40"/>
      <c r="X2369" s="40"/>
      <c r="Y2369" s="40"/>
      <c r="Z2369" s="38" t="str">
        <f>IFERROR(VLOOKUP(Y2369,DIRECTORIO!A:B,2,FALSE),"")</f>
        <v/>
      </c>
      <c r="AA2369" s="40"/>
      <c r="AB2369" s="40"/>
      <c r="AC2369" s="40"/>
      <c r="AD2369" s="40"/>
      <c r="AE2369" s="40"/>
      <c r="AF2369" s="40"/>
      <c r="AG2369" s="41" t="s">
        <v>109</v>
      </c>
      <c r="AH2369" s="42"/>
      <c r="AI2369" s="54" t="str">
        <f t="shared" ca="1" si="457"/>
        <v>PENDIENTE NOTIFICACIÓN ELECTRÓNICA</v>
      </c>
      <c r="AJ2369" s="37"/>
      <c r="AK2369" s="37"/>
      <c r="AL2369" s="37"/>
      <c r="AM2369" s="53" t="str">
        <f>IF(AK2369="","",WORKDAY(AK2369,5,FESTIVOS_CO!A:A))</f>
        <v/>
      </c>
      <c r="AN2369" s="37"/>
      <c r="AO2369" s="37"/>
      <c r="AP2369" s="54" t="str">
        <f t="shared" ca="1" si="450"/>
        <v>NO APLICA</v>
      </c>
      <c r="AQ2369" s="36"/>
      <c r="AR2369" s="43"/>
      <c r="AS2369" s="37"/>
      <c r="AT2369" s="36"/>
      <c r="AU2369" s="37"/>
      <c r="AV2369" s="36"/>
      <c r="AW2369" s="36"/>
      <c r="AX2369" s="37"/>
      <c r="AY2369" s="140" t="str">
        <f>IF(AU2369="","",WORKDAY(AU2369,5,FESTIVOS_CO!A:A))</f>
        <v/>
      </c>
      <c r="AZ2369" s="54" t="str">
        <f t="shared" ca="1" si="447"/>
        <v>NO APLICA</v>
      </c>
      <c r="BA2369" s="55" t="str">
        <f>IF(AX2369="","",WORKDAY(AX2369,5,FESTIVOS_CO!A:A))</f>
        <v/>
      </c>
      <c r="BB2369" s="39"/>
      <c r="BC2369" s="40"/>
      <c r="BD2369" s="40"/>
      <c r="BE2369" s="56" t="str">
        <f t="shared" ca="1" si="448"/>
        <v>NO APLICA</v>
      </c>
      <c r="BF2369" s="37"/>
      <c r="BG2369" s="45"/>
      <c r="BH2369" s="37"/>
      <c r="BI2369" s="36"/>
      <c r="BJ2369" s="37"/>
      <c r="BK2369" s="36"/>
      <c r="BL2369" s="36"/>
      <c r="BM2369" s="53" t="str">
        <f>IF(BJ2369="","",WORKDAY(BJ2369,5,FESTIVOS_CO!A:A))</f>
        <v/>
      </c>
      <c r="BN2369" s="57" t="str">
        <f t="shared" ca="1" si="458"/>
        <v>PENDIENTE HACER AVISO</v>
      </c>
      <c r="BO2369" s="54" t="str">
        <f t="shared" ca="1" si="451"/>
        <v>EN TRÁMITE NOTIF. POR AVISO</v>
      </c>
      <c r="BP2369" s="37"/>
      <c r="BQ2369" s="53" t="str">
        <f>IF(BP2369="","",WORKDAY(BP2369,5,FESTIVOS_CO!A:A))</f>
        <v/>
      </c>
      <c r="BR2369" s="37"/>
      <c r="BS2369" s="36"/>
      <c r="BT2369" s="38"/>
      <c r="BU2369" s="58" t="e">
        <f>VLOOKUP(BT2369,Hoja2!$C:$D,2,0)</f>
        <v>#N/A</v>
      </c>
      <c r="BV2369" s="80" t="str">
        <f>IF(
AND(AO2369="",BD2369="",BQ2369=""),
"EN PROCESO NOTIFICACION / COMUNICACION",
IF(
BT2369="",
"NO APLICA",
IF(
BU2369=60,
IF(AO2369&lt;&gt;"",AO2369,IF(BD2369&lt;&gt;"",BD2369,BQ2369))+60,
WORKDAY(
IF(AO2369&lt;&gt;"",AO2369,IF(BD2369&lt;&gt;"",BD2369,BQ2369)),
BU2369,
FESTIVOS_CO!A:A
)
)
))</f>
        <v>EN PROCESO NOTIFICACION / COMUNICACION</v>
      </c>
      <c r="BW2369" s="44"/>
      <c r="BX2369" s="53"/>
      <c r="BY2369" s="45"/>
      <c r="BZ2369" s="37"/>
      <c r="CA2369" s="54" t="str">
        <f t="shared" si="452"/>
        <v>PENDIENTE EJECUTORIA</v>
      </c>
      <c r="CB2369" s="59" t="str">
        <f t="shared" si="449"/>
        <v/>
      </c>
      <c r="CC2369" s="36"/>
      <c r="CD2369" s="40"/>
      <c r="CE2369" s="46"/>
      <c r="CF2369" s="40"/>
      <c r="CG2369" s="40"/>
      <c r="CH2369" s="40"/>
      <c r="CI2369" s="36"/>
      <c r="CJ2369" s="47"/>
      <c r="CK2369" s="40"/>
      <c r="CL2369" s="40"/>
      <c r="CM2369" s="40"/>
      <c r="CN2369" s="40"/>
    </row>
    <row r="2370" spans="1:92" ht="42.75" hidden="1">
      <c r="A2370" s="49" t="str">
        <f t="shared" si="453"/>
        <v>SIN GESTIÓN</v>
      </c>
      <c r="B2370" s="58"/>
      <c r="C2370" s="37"/>
      <c r="D2370" s="37"/>
      <c r="E2370" s="49" t="str">
        <f t="shared" si="454"/>
        <v>PENDIENTE NOTIFICACIÓN</v>
      </c>
      <c r="F2370" s="141" t="str">
        <f t="shared" si="455"/>
        <v>PENDIENTE NOTIFICACIÓN</v>
      </c>
      <c r="G2370" s="49" t="str">
        <f t="shared" si="456"/>
        <v/>
      </c>
      <c r="H2370" s="51" t="str">
        <f ca="1">IF(
L2370="",
"",
IF(
NETWORKDAYS(L2370,IF(M2370&lt;&gt;"",M2370,TODAY()),FESTIVOS_CO!A:A)&gt;2,
"VENCIDO",
IF(
NETWORKDAYS(L2370,IF(M2370&lt;&gt;"",M2370,TODAY()),FESTIVOS_CO!A:A)=2,
"ALERTA",
"A TIEMPO"
)))</f>
        <v/>
      </c>
      <c r="I2370" s="40"/>
      <c r="J2370" s="36"/>
      <c r="K2370" s="37"/>
      <c r="L2370" s="50"/>
      <c r="M2370" s="37"/>
      <c r="N2370" s="52"/>
      <c r="O2370" s="52"/>
      <c r="P2370" s="36"/>
      <c r="Q2370" s="36"/>
      <c r="R2370" s="40"/>
      <c r="S2370" s="36"/>
      <c r="T2370" s="40"/>
      <c r="U2370" s="40"/>
      <c r="V2370" s="81"/>
      <c r="W2370" s="40"/>
      <c r="X2370" s="40"/>
      <c r="Y2370" s="40"/>
      <c r="Z2370" s="38" t="str">
        <f>IFERROR(VLOOKUP(Y2370,DIRECTORIO!A:B,2,FALSE),"")</f>
        <v/>
      </c>
      <c r="AA2370" s="40"/>
      <c r="AB2370" s="40"/>
      <c r="AC2370" s="40"/>
      <c r="AD2370" s="40"/>
      <c r="AE2370" s="40"/>
      <c r="AF2370" s="40"/>
      <c r="AG2370" s="41" t="s">
        <v>109</v>
      </c>
      <c r="AH2370" s="42"/>
      <c r="AI2370" s="54" t="str">
        <f t="shared" ca="1" si="457"/>
        <v>PENDIENTE NOTIFICACIÓN ELECTRÓNICA</v>
      </c>
      <c r="AJ2370" s="37"/>
      <c r="AK2370" s="37"/>
      <c r="AL2370" s="37"/>
      <c r="AM2370" s="53" t="str">
        <f>IF(AK2370="","",WORKDAY(AK2370,5,FESTIVOS_CO!A:A))</f>
        <v/>
      </c>
      <c r="AN2370" s="37"/>
      <c r="AO2370" s="37"/>
      <c r="AP2370" s="54" t="str">
        <f t="shared" ca="1" si="450"/>
        <v>NO APLICA</v>
      </c>
      <c r="AQ2370" s="36"/>
      <c r="AR2370" s="43"/>
      <c r="AS2370" s="37"/>
      <c r="AT2370" s="36"/>
      <c r="AU2370" s="37"/>
      <c r="AV2370" s="36"/>
      <c r="AW2370" s="36"/>
      <c r="AX2370" s="37"/>
      <c r="AY2370" s="140" t="str">
        <f>IF(AU2370="","",WORKDAY(AU2370,5,FESTIVOS_CO!A:A))</f>
        <v/>
      </c>
      <c r="AZ2370" s="54" t="str">
        <f t="shared" ca="1" si="447"/>
        <v>NO APLICA</v>
      </c>
      <c r="BA2370" s="55" t="str">
        <f>IF(AX2370="","",WORKDAY(AX2370,5,FESTIVOS_CO!A:A))</f>
        <v/>
      </c>
      <c r="BB2370" s="39"/>
      <c r="BC2370" s="40"/>
      <c r="BD2370" s="40"/>
      <c r="BE2370" s="56" t="str">
        <f t="shared" ca="1" si="448"/>
        <v>NO APLICA</v>
      </c>
      <c r="BF2370" s="37"/>
      <c r="BG2370" s="45"/>
      <c r="BH2370" s="37"/>
      <c r="BI2370" s="36"/>
      <c r="BJ2370" s="37"/>
      <c r="BK2370" s="36"/>
      <c r="BL2370" s="36"/>
      <c r="BM2370" s="53" t="str">
        <f>IF(BJ2370="","",WORKDAY(BJ2370,5,FESTIVOS_CO!A:A))</f>
        <v/>
      </c>
      <c r="BN2370" s="57" t="str">
        <f t="shared" ca="1" si="458"/>
        <v>PENDIENTE HACER AVISO</v>
      </c>
      <c r="BO2370" s="54" t="str">
        <f t="shared" ca="1" si="451"/>
        <v>EN TRÁMITE NOTIF. POR AVISO</v>
      </c>
      <c r="BP2370" s="37"/>
      <c r="BQ2370" s="53" t="str">
        <f>IF(BP2370="","",WORKDAY(BP2370,5,FESTIVOS_CO!A:A))</f>
        <v/>
      </c>
      <c r="BR2370" s="37"/>
      <c r="BS2370" s="36"/>
      <c r="BT2370" s="38"/>
      <c r="BU2370" s="58" t="e">
        <f>VLOOKUP(BT2370,Hoja2!$C:$D,2,0)</f>
        <v>#N/A</v>
      </c>
      <c r="BV2370" s="80" t="str">
        <f>IF(
AND(AO2370="",BD2370="",BQ2370=""),
"EN PROCESO NOTIFICACION / COMUNICACION",
IF(
BT2370="",
"NO APLICA",
IF(
BU2370=60,
IF(AO2370&lt;&gt;"",AO2370,IF(BD2370&lt;&gt;"",BD2370,BQ2370))+60,
WORKDAY(
IF(AO2370&lt;&gt;"",AO2370,IF(BD2370&lt;&gt;"",BD2370,BQ2370)),
BU2370,
FESTIVOS_CO!A:A
)
)
))</f>
        <v>EN PROCESO NOTIFICACION / COMUNICACION</v>
      </c>
      <c r="BW2370" s="44"/>
      <c r="BX2370" s="53"/>
      <c r="BY2370" s="45"/>
      <c r="BZ2370" s="37"/>
      <c r="CA2370" s="54" t="str">
        <f t="shared" si="452"/>
        <v>PENDIENTE EJECUTORIA</v>
      </c>
      <c r="CB2370" s="59" t="str">
        <f t="shared" si="449"/>
        <v/>
      </c>
      <c r="CC2370" s="36"/>
      <c r="CD2370" s="40"/>
      <c r="CE2370" s="46"/>
      <c r="CF2370" s="40"/>
      <c r="CG2370" s="40"/>
      <c r="CH2370" s="40"/>
      <c r="CI2370" s="36"/>
      <c r="CJ2370" s="47"/>
      <c r="CK2370" s="40"/>
      <c r="CL2370" s="40"/>
      <c r="CM2370" s="40"/>
      <c r="CN2370" s="40"/>
    </row>
    <row r="2371" spans="1:92" ht="42.75" hidden="1">
      <c r="A2371" s="49" t="str">
        <f t="shared" si="453"/>
        <v>SIN GESTIÓN</v>
      </c>
      <c r="B2371" s="58"/>
      <c r="C2371" s="37"/>
      <c r="D2371" s="37"/>
      <c r="E2371" s="49" t="str">
        <f t="shared" si="454"/>
        <v>PENDIENTE NOTIFICACIÓN</v>
      </c>
      <c r="F2371" s="141" t="str">
        <f t="shared" si="455"/>
        <v>PENDIENTE NOTIFICACIÓN</v>
      </c>
      <c r="G2371" s="49" t="str">
        <f t="shared" si="456"/>
        <v/>
      </c>
      <c r="H2371" s="51" t="str">
        <f ca="1">IF(
L2371="",
"",
IF(
NETWORKDAYS(L2371,IF(M2371&lt;&gt;"",M2371,TODAY()),FESTIVOS_CO!A:A)&gt;2,
"VENCIDO",
IF(
NETWORKDAYS(L2371,IF(M2371&lt;&gt;"",M2371,TODAY()),FESTIVOS_CO!A:A)=2,
"ALERTA",
"A TIEMPO"
)))</f>
        <v/>
      </c>
      <c r="I2371" s="40"/>
      <c r="J2371" s="36"/>
      <c r="K2371" s="37"/>
      <c r="L2371" s="50"/>
      <c r="M2371" s="37"/>
      <c r="N2371" s="52"/>
      <c r="O2371" s="52"/>
      <c r="P2371" s="36"/>
      <c r="Q2371" s="36"/>
      <c r="R2371" s="40"/>
      <c r="S2371" s="36"/>
      <c r="T2371" s="40"/>
      <c r="U2371" s="40"/>
      <c r="V2371" s="81"/>
      <c r="W2371" s="40"/>
      <c r="X2371" s="40"/>
      <c r="Y2371" s="40"/>
      <c r="Z2371" s="38" t="str">
        <f>IFERROR(VLOOKUP(Y2371,DIRECTORIO!A:B,2,FALSE),"")</f>
        <v/>
      </c>
      <c r="AA2371" s="40"/>
      <c r="AB2371" s="40"/>
      <c r="AC2371" s="40"/>
      <c r="AD2371" s="40"/>
      <c r="AE2371" s="40"/>
      <c r="AF2371" s="40"/>
      <c r="AG2371" s="41" t="s">
        <v>109</v>
      </c>
      <c r="AH2371" s="42"/>
      <c r="AI2371" s="54" t="str">
        <f t="shared" ca="1" si="457"/>
        <v>PENDIENTE NOTIFICACIÓN ELECTRÓNICA</v>
      </c>
      <c r="AJ2371" s="37"/>
      <c r="AK2371" s="37"/>
      <c r="AL2371" s="37"/>
      <c r="AM2371" s="53" t="str">
        <f>IF(AK2371="","",WORKDAY(AK2371,5,FESTIVOS_CO!A:A))</f>
        <v/>
      </c>
      <c r="AN2371" s="37"/>
      <c r="AO2371" s="37"/>
      <c r="AP2371" s="54" t="str">
        <f t="shared" ca="1" si="450"/>
        <v>NO APLICA</v>
      </c>
      <c r="AQ2371" s="36"/>
      <c r="AR2371" s="43"/>
      <c r="AS2371" s="37"/>
      <c r="AT2371" s="36"/>
      <c r="AU2371" s="37"/>
      <c r="AV2371" s="36"/>
      <c r="AW2371" s="36"/>
      <c r="AX2371" s="37"/>
      <c r="AY2371" s="140" t="str">
        <f>IF(AU2371="","",WORKDAY(AU2371,5,FESTIVOS_CO!A:A))</f>
        <v/>
      </c>
      <c r="AZ2371" s="54" t="str">
        <f t="shared" ca="1" si="447"/>
        <v>NO APLICA</v>
      </c>
      <c r="BA2371" s="55" t="str">
        <f>IF(AX2371="","",WORKDAY(AX2371,5,FESTIVOS_CO!A:A))</f>
        <v/>
      </c>
      <c r="BB2371" s="39"/>
      <c r="BC2371" s="40"/>
      <c r="BD2371" s="40"/>
      <c r="BE2371" s="56" t="str">
        <f t="shared" ca="1" si="448"/>
        <v>NO APLICA</v>
      </c>
      <c r="BF2371" s="37"/>
      <c r="BG2371" s="45"/>
      <c r="BH2371" s="37"/>
      <c r="BI2371" s="36"/>
      <c r="BJ2371" s="37"/>
      <c r="BK2371" s="36"/>
      <c r="BL2371" s="36"/>
      <c r="BM2371" s="53" t="str">
        <f>IF(BJ2371="","",WORKDAY(BJ2371,5,FESTIVOS_CO!A:A))</f>
        <v/>
      </c>
      <c r="BN2371" s="57" t="str">
        <f t="shared" ca="1" si="458"/>
        <v>PENDIENTE HACER AVISO</v>
      </c>
      <c r="BO2371" s="54" t="str">
        <f t="shared" ca="1" si="451"/>
        <v>EN TRÁMITE NOTIF. POR AVISO</v>
      </c>
      <c r="BP2371" s="37"/>
      <c r="BQ2371" s="53" t="str">
        <f>IF(BP2371="","",WORKDAY(BP2371,5,FESTIVOS_CO!A:A))</f>
        <v/>
      </c>
      <c r="BR2371" s="37"/>
      <c r="BS2371" s="36"/>
      <c r="BT2371" s="38"/>
      <c r="BU2371" s="58" t="e">
        <f>VLOOKUP(BT2371,Hoja2!$C:$D,2,0)</f>
        <v>#N/A</v>
      </c>
      <c r="BV2371" s="80" t="str">
        <f>IF(
AND(AO2371="",BD2371="",BQ2371=""),
"EN PROCESO NOTIFICACION / COMUNICACION",
IF(
BT2371="",
"NO APLICA",
IF(
BU2371=60,
IF(AO2371&lt;&gt;"",AO2371,IF(BD2371&lt;&gt;"",BD2371,BQ2371))+60,
WORKDAY(
IF(AO2371&lt;&gt;"",AO2371,IF(BD2371&lt;&gt;"",BD2371,BQ2371)),
BU2371,
FESTIVOS_CO!A:A
)
)
))</f>
        <v>EN PROCESO NOTIFICACION / COMUNICACION</v>
      </c>
      <c r="BW2371" s="44"/>
      <c r="BX2371" s="53"/>
      <c r="BY2371" s="45"/>
      <c r="BZ2371" s="37"/>
      <c r="CA2371" s="54" t="str">
        <f t="shared" si="452"/>
        <v>PENDIENTE EJECUTORIA</v>
      </c>
      <c r="CB2371" s="59" t="str">
        <f t="shared" si="449"/>
        <v/>
      </c>
      <c r="CC2371" s="36"/>
      <c r="CD2371" s="40"/>
      <c r="CE2371" s="46"/>
      <c r="CF2371" s="40"/>
      <c r="CG2371" s="40"/>
      <c r="CH2371" s="40"/>
      <c r="CI2371" s="36"/>
      <c r="CJ2371" s="47"/>
      <c r="CK2371" s="40"/>
      <c r="CL2371" s="40"/>
      <c r="CM2371" s="40"/>
      <c r="CN2371" s="40"/>
    </row>
    <row r="2372" spans="1:92" ht="42.75" hidden="1">
      <c r="A2372" s="49" t="str">
        <f t="shared" si="453"/>
        <v>SIN GESTIÓN</v>
      </c>
      <c r="B2372" s="58"/>
      <c r="C2372" s="37"/>
      <c r="D2372" s="37"/>
      <c r="E2372" s="49" t="str">
        <f t="shared" si="454"/>
        <v>PENDIENTE NOTIFICACIÓN</v>
      </c>
      <c r="F2372" s="141" t="str">
        <f t="shared" si="455"/>
        <v>PENDIENTE NOTIFICACIÓN</v>
      </c>
      <c r="G2372" s="49" t="str">
        <f t="shared" si="456"/>
        <v/>
      </c>
      <c r="H2372" s="51" t="str">
        <f ca="1">IF(
L2372="",
"",
IF(
NETWORKDAYS(L2372,IF(M2372&lt;&gt;"",M2372,TODAY()),FESTIVOS_CO!A:A)&gt;2,
"VENCIDO",
IF(
NETWORKDAYS(L2372,IF(M2372&lt;&gt;"",M2372,TODAY()),FESTIVOS_CO!A:A)=2,
"ALERTA",
"A TIEMPO"
)))</f>
        <v/>
      </c>
      <c r="I2372" s="40"/>
      <c r="J2372" s="36"/>
      <c r="K2372" s="37"/>
      <c r="L2372" s="50"/>
      <c r="M2372" s="37"/>
      <c r="N2372" s="52"/>
      <c r="O2372" s="52"/>
      <c r="P2372" s="36"/>
      <c r="Q2372" s="36"/>
      <c r="R2372" s="40"/>
      <c r="S2372" s="36"/>
      <c r="T2372" s="40"/>
      <c r="U2372" s="40"/>
      <c r="V2372" s="81"/>
      <c r="W2372" s="40"/>
      <c r="X2372" s="40"/>
      <c r="Y2372" s="40"/>
      <c r="Z2372" s="38" t="str">
        <f>IFERROR(VLOOKUP(Y2372,DIRECTORIO!A:B,2,FALSE),"")</f>
        <v/>
      </c>
      <c r="AA2372" s="40"/>
      <c r="AB2372" s="40"/>
      <c r="AC2372" s="40"/>
      <c r="AD2372" s="40"/>
      <c r="AE2372" s="40"/>
      <c r="AF2372" s="40"/>
      <c r="AG2372" s="41" t="s">
        <v>109</v>
      </c>
      <c r="AH2372" s="42"/>
      <c r="AI2372" s="54" t="str">
        <f t="shared" ca="1" si="457"/>
        <v>PENDIENTE NOTIFICACIÓN ELECTRÓNICA</v>
      </c>
      <c r="AJ2372" s="37"/>
      <c r="AK2372" s="37"/>
      <c r="AL2372" s="37"/>
      <c r="AM2372" s="53" t="str">
        <f>IF(AK2372="","",WORKDAY(AK2372,5,FESTIVOS_CO!A:A))</f>
        <v/>
      </c>
      <c r="AN2372" s="37"/>
      <c r="AO2372" s="37"/>
      <c r="AP2372" s="54" t="str">
        <f t="shared" ca="1" si="450"/>
        <v>NO APLICA</v>
      </c>
      <c r="AQ2372" s="36"/>
      <c r="AR2372" s="43"/>
      <c r="AS2372" s="37"/>
      <c r="AT2372" s="36"/>
      <c r="AU2372" s="37"/>
      <c r="AV2372" s="36"/>
      <c r="AW2372" s="36"/>
      <c r="AX2372" s="37"/>
      <c r="AY2372" s="140" t="str">
        <f>IF(AU2372="","",WORKDAY(AU2372,5,FESTIVOS_CO!A:A))</f>
        <v/>
      </c>
      <c r="AZ2372" s="54" t="str">
        <f t="shared" ca="1" si="447"/>
        <v>NO APLICA</v>
      </c>
      <c r="BA2372" s="55" t="str">
        <f>IF(AX2372="","",WORKDAY(AX2372,5,FESTIVOS_CO!A:A))</f>
        <v/>
      </c>
      <c r="BB2372" s="39"/>
      <c r="BC2372" s="40"/>
      <c r="BD2372" s="40"/>
      <c r="BE2372" s="56" t="str">
        <f t="shared" ca="1" si="448"/>
        <v>NO APLICA</v>
      </c>
      <c r="BF2372" s="37"/>
      <c r="BG2372" s="45"/>
      <c r="BH2372" s="37"/>
      <c r="BI2372" s="36"/>
      <c r="BJ2372" s="37"/>
      <c r="BK2372" s="36"/>
      <c r="BL2372" s="36"/>
      <c r="BM2372" s="53" t="str">
        <f>IF(BJ2372="","",WORKDAY(BJ2372,5,FESTIVOS_CO!A:A))</f>
        <v/>
      </c>
      <c r="BN2372" s="57" t="str">
        <f t="shared" ca="1" si="458"/>
        <v>PENDIENTE HACER AVISO</v>
      </c>
      <c r="BO2372" s="54" t="str">
        <f t="shared" ca="1" si="451"/>
        <v>EN TRÁMITE NOTIF. POR AVISO</v>
      </c>
      <c r="BP2372" s="37"/>
      <c r="BQ2372" s="53" t="str">
        <f>IF(BP2372="","",WORKDAY(BP2372,5,FESTIVOS_CO!A:A))</f>
        <v/>
      </c>
      <c r="BR2372" s="37"/>
      <c r="BS2372" s="36"/>
      <c r="BT2372" s="38"/>
      <c r="BU2372" s="58" t="e">
        <f>VLOOKUP(BT2372,Hoja2!$C:$D,2,0)</f>
        <v>#N/A</v>
      </c>
      <c r="BV2372" s="80" t="str">
        <f>IF(
AND(AO2372="",BD2372="",BQ2372=""),
"EN PROCESO NOTIFICACION / COMUNICACION",
IF(
BT2372="",
"NO APLICA",
IF(
BU2372=60,
IF(AO2372&lt;&gt;"",AO2372,IF(BD2372&lt;&gt;"",BD2372,BQ2372))+60,
WORKDAY(
IF(AO2372&lt;&gt;"",AO2372,IF(BD2372&lt;&gt;"",BD2372,BQ2372)),
BU2372,
FESTIVOS_CO!A:A
)
)
))</f>
        <v>EN PROCESO NOTIFICACION / COMUNICACION</v>
      </c>
      <c r="BW2372" s="44"/>
      <c r="BX2372" s="53"/>
      <c r="BY2372" s="45"/>
      <c r="BZ2372" s="37"/>
      <c r="CA2372" s="54" t="str">
        <f t="shared" si="452"/>
        <v>PENDIENTE EJECUTORIA</v>
      </c>
      <c r="CB2372" s="59" t="str">
        <f t="shared" si="449"/>
        <v/>
      </c>
      <c r="CC2372" s="36"/>
      <c r="CD2372" s="40"/>
      <c r="CE2372" s="46"/>
      <c r="CF2372" s="40"/>
      <c r="CG2372" s="40"/>
      <c r="CH2372" s="40"/>
      <c r="CI2372" s="36"/>
      <c r="CJ2372" s="47"/>
      <c r="CK2372" s="40"/>
      <c r="CL2372" s="40"/>
      <c r="CM2372" s="40"/>
      <c r="CN2372" s="40"/>
    </row>
    <row r="2373" spans="1:92" ht="42.75" hidden="1">
      <c r="A2373" s="49" t="str">
        <f t="shared" si="453"/>
        <v>SIN GESTIÓN</v>
      </c>
      <c r="B2373" s="58"/>
      <c r="C2373" s="37"/>
      <c r="D2373" s="37"/>
      <c r="E2373" s="49" t="str">
        <f t="shared" si="454"/>
        <v>PENDIENTE NOTIFICACIÓN</v>
      </c>
      <c r="F2373" s="141" t="str">
        <f t="shared" si="455"/>
        <v>PENDIENTE NOTIFICACIÓN</v>
      </c>
      <c r="G2373" s="49" t="str">
        <f t="shared" si="456"/>
        <v/>
      </c>
      <c r="H2373" s="51" t="str">
        <f ca="1">IF(
L2373="",
"",
IF(
NETWORKDAYS(L2373,IF(M2373&lt;&gt;"",M2373,TODAY()),FESTIVOS_CO!A:A)&gt;2,
"VENCIDO",
IF(
NETWORKDAYS(L2373,IF(M2373&lt;&gt;"",M2373,TODAY()),FESTIVOS_CO!A:A)=2,
"ALERTA",
"A TIEMPO"
)))</f>
        <v/>
      </c>
      <c r="I2373" s="40"/>
      <c r="J2373" s="36"/>
      <c r="K2373" s="37"/>
      <c r="L2373" s="50"/>
      <c r="M2373" s="37"/>
      <c r="N2373" s="52"/>
      <c r="O2373" s="52"/>
      <c r="P2373" s="36"/>
      <c r="Q2373" s="36"/>
      <c r="R2373" s="40"/>
      <c r="S2373" s="36"/>
      <c r="T2373" s="40"/>
      <c r="U2373" s="40"/>
      <c r="V2373" s="81"/>
      <c r="W2373" s="40"/>
      <c r="X2373" s="40"/>
      <c r="Y2373" s="40"/>
      <c r="Z2373" s="38" t="str">
        <f>IFERROR(VLOOKUP(Y2373,DIRECTORIO!A:B,2,FALSE),"")</f>
        <v/>
      </c>
      <c r="AA2373" s="40"/>
      <c r="AB2373" s="40"/>
      <c r="AC2373" s="40"/>
      <c r="AD2373" s="40"/>
      <c r="AE2373" s="40"/>
      <c r="AF2373" s="40"/>
      <c r="AG2373" s="41" t="s">
        <v>109</v>
      </c>
      <c r="AH2373" s="42"/>
      <c r="AI2373" s="54" t="str">
        <f t="shared" ca="1" si="457"/>
        <v>PENDIENTE NOTIFICACIÓN ELECTRÓNICA</v>
      </c>
      <c r="AJ2373" s="37"/>
      <c r="AK2373" s="37"/>
      <c r="AL2373" s="37"/>
      <c r="AM2373" s="53" t="str">
        <f>IF(AK2373="","",WORKDAY(AK2373,5,FESTIVOS_CO!A:A))</f>
        <v/>
      </c>
      <c r="AN2373" s="37"/>
      <c r="AO2373" s="37"/>
      <c r="AP2373" s="54" t="str">
        <f t="shared" ca="1" si="450"/>
        <v>NO APLICA</v>
      </c>
      <c r="AQ2373" s="36"/>
      <c r="AR2373" s="43"/>
      <c r="AS2373" s="37"/>
      <c r="AT2373" s="36"/>
      <c r="AU2373" s="37"/>
      <c r="AV2373" s="36"/>
      <c r="AW2373" s="36"/>
      <c r="AX2373" s="37"/>
      <c r="AY2373" s="140" t="str">
        <f>IF(AU2373="","",WORKDAY(AU2373,5,FESTIVOS_CO!A:A))</f>
        <v/>
      </c>
      <c r="AZ2373" s="54" t="str">
        <f t="shared" ca="1" si="447"/>
        <v>NO APLICA</v>
      </c>
      <c r="BA2373" s="55" t="str">
        <f>IF(AX2373="","",WORKDAY(AX2373,5,FESTIVOS_CO!A:A))</f>
        <v/>
      </c>
      <c r="BB2373" s="39"/>
      <c r="BC2373" s="40"/>
      <c r="BD2373" s="40"/>
      <c r="BE2373" s="56" t="str">
        <f t="shared" ca="1" si="448"/>
        <v>NO APLICA</v>
      </c>
      <c r="BF2373" s="37"/>
      <c r="BG2373" s="45"/>
      <c r="BH2373" s="37"/>
      <c r="BI2373" s="36"/>
      <c r="BJ2373" s="37"/>
      <c r="BK2373" s="36"/>
      <c r="BL2373" s="36"/>
      <c r="BM2373" s="53" t="str">
        <f>IF(BJ2373="","",WORKDAY(BJ2373,5,FESTIVOS_CO!A:A))</f>
        <v/>
      </c>
      <c r="BN2373" s="57" t="str">
        <f t="shared" ca="1" si="458"/>
        <v>PENDIENTE HACER AVISO</v>
      </c>
      <c r="BO2373" s="54" t="str">
        <f t="shared" ca="1" si="451"/>
        <v>EN TRÁMITE NOTIF. POR AVISO</v>
      </c>
      <c r="BP2373" s="37"/>
      <c r="BQ2373" s="53" t="str">
        <f>IF(BP2373="","",WORKDAY(BP2373,5,FESTIVOS_CO!A:A))</f>
        <v/>
      </c>
      <c r="BR2373" s="37"/>
      <c r="BS2373" s="36"/>
      <c r="BT2373" s="38"/>
      <c r="BU2373" s="58" t="e">
        <f>VLOOKUP(BT2373,Hoja2!$C:$D,2,0)</f>
        <v>#N/A</v>
      </c>
      <c r="BV2373" s="80" t="str">
        <f>IF(
AND(AO2373="",BD2373="",BQ2373=""),
"EN PROCESO NOTIFICACION / COMUNICACION",
IF(
BT2373="",
"NO APLICA",
IF(
BU2373=60,
IF(AO2373&lt;&gt;"",AO2373,IF(BD2373&lt;&gt;"",BD2373,BQ2373))+60,
WORKDAY(
IF(AO2373&lt;&gt;"",AO2373,IF(BD2373&lt;&gt;"",BD2373,BQ2373)),
BU2373,
FESTIVOS_CO!A:A
)
)
))</f>
        <v>EN PROCESO NOTIFICACION / COMUNICACION</v>
      </c>
      <c r="BW2373" s="44"/>
      <c r="BX2373" s="53"/>
      <c r="BY2373" s="45"/>
      <c r="BZ2373" s="37"/>
      <c r="CA2373" s="54" t="str">
        <f t="shared" si="452"/>
        <v>PENDIENTE EJECUTORIA</v>
      </c>
      <c r="CB2373" s="59" t="str">
        <f t="shared" si="449"/>
        <v/>
      </c>
      <c r="CC2373" s="36"/>
      <c r="CD2373" s="40"/>
      <c r="CE2373" s="46"/>
      <c r="CF2373" s="40"/>
      <c r="CG2373" s="40"/>
      <c r="CH2373" s="40"/>
      <c r="CI2373" s="36"/>
      <c r="CJ2373" s="47"/>
      <c r="CK2373" s="40"/>
      <c r="CL2373" s="40"/>
      <c r="CM2373" s="40"/>
      <c r="CN2373" s="40"/>
    </row>
    <row r="2374" spans="1:92" ht="42.75" hidden="1">
      <c r="A2374" s="49" t="str">
        <f t="shared" si="453"/>
        <v>SIN GESTIÓN</v>
      </c>
      <c r="B2374" s="58"/>
      <c r="C2374" s="37"/>
      <c r="D2374" s="37"/>
      <c r="E2374" s="49" t="str">
        <f t="shared" si="454"/>
        <v>PENDIENTE NOTIFICACIÓN</v>
      </c>
      <c r="F2374" s="141" t="str">
        <f t="shared" si="455"/>
        <v>PENDIENTE NOTIFICACIÓN</v>
      </c>
      <c r="G2374" s="49" t="str">
        <f t="shared" si="456"/>
        <v/>
      </c>
      <c r="H2374" s="51" t="str">
        <f ca="1">IF(
L2374="",
"",
IF(
NETWORKDAYS(L2374,IF(M2374&lt;&gt;"",M2374,TODAY()),FESTIVOS_CO!A:A)&gt;2,
"VENCIDO",
IF(
NETWORKDAYS(L2374,IF(M2374&lt;&gt;"",M2374,TODAY()),FESTIVOS_CO!A:A)=2,
"ALERTA",
"A TIEMPO"
)))</f>
        <v/>
      </c>
      <c r="I2374" s="40"/>
      <c r="J2374" s="36"/>
      <c r="K2374" s="37"/>
      <c r="L2374" s="50"/>
      <c r="M2374" s="37"/>
      <c r="N2374" s="52"/>
      <c r="O2374" s="52"/>
      <c r="P2374" s="36"/>
      <c r="Q2374" s="36"/>
      <c r="R2374" s="40"/>
      <c r="S2374" s="36"/>
      <c r="T2374" s="40"/>
      <c r="U2374" s="40"/>
      <c r="V2374" s="81"/>
      <c r="W2374" s="40"/>
      <c r="X2374" s="40"/>
      <c r="Y2374" s="40"/>
      <c r="Z2374" s="38" t="str">
        <f>IFERROR(VLOOKUP(Y2374,DIRECTORIO!A:B,2,FALSE),"")</f>
        <v/>
      </c>
      <c r="AA2374" s="40"/>
      <c r="AB2374" s="40"/>
      <c r="AC2374" s="40"/>
      <c r="AD2374" s="40"/>
      <c r="AE2374" s="40"/>
      <c r="AF2374" s="40"/>
      <c r="AG2374" s="41" t="s">
        <v>109</v>
      </c>
      <c r="AH2374" s="42"/>
      <c r="AI2374" s="54" t="str">
        <f t="shared" ca="1" si="457"/>
        <v>PENDIENTE NOTIFICACIÓN ELECTRÓNICA</v>
      </c>
      <c r="AJ2374" s="37"/>
      <c r="AK2374" s="37"/>
      <c r="AL2374" s="37"/>
      <c r="AM2374" s="53" t="str">
        <f>IF(AK2374="","",WORKDAY(AK2374,5,FESTIVOS_CO!A:A))</f>
        <v/>
      </c>
      <c r="AN2374" s="37"/>
      <c r="AO2374" s="37"/>
      <c r="AP2374" s="54" t="str">
        <f t="shared" ca="1" si="450"/>
        <v>NO APLICA</v>
      </c>
      <c r="AQ2374" s="36"/>
      <c r="AR2374" s="43"/>
      <c r="AS2374" s="37"/>
      <c r="AT2374" s="36"/>
      <c r="AU2374" s="37"/>
      <c r="AV2374" s="36"/>
      <c r="AW2374" s="36"/>
      <c r="AX2374" s="37"/>
      <c r="AY2374" s="140" t="str">
        <f>IF(AU2374="","",WORKDAY(AU2374,5,FESTIVOS_CO!A:A))</f>
        <v/>
      </c>
      <c r="AZ2374" s="54" t="str">
        <f t="shared" ca="1" si="447"/>
        <v>NO APLICA</v>
      </c>
      <c r="BA2374" s="55" t="str">
        <f>IF(AX2374="","",WORKDAY(AX2374,5,FESTIVOS_CO!A:A))</f>
        <v/>
      </c>
      <c r="BB2374" s="39"/>
      <c r="BC2374" s="40"/>
      <c r="BD2374" s="40"/>
      <c r="BE2374" s="56" t="str">
        <f t="shared" ca="1" si="448"/>
        <v>NO APLICA</v>
      </c>
      <c r="BF2374" s="37"/>
      <c r="BG2374" s="45"/>
      <c r="BH2374" s="37"/>
      <c r="BI2374" s="36"/>
      <c r="BJ2374" s="37"/>
      <c r="BK2374" s="36"/>
      <c r="BL2374" s="36"/>
      <c r="BM2374" s="53" t="str">
        <f>IF(BJ2374="","",WORKDAY(BJ2374,5,FESTIVOS_CO!A:A))</f>
        <v/>
      </c>
      <c r="BN2374" s="57" t="str">
        <f t="shared" ca="1" si="458"/>
        <v>PENDIENTE HACER AVISO</v>
      </c>
      <c r="BO2374" s="54" t="str">
        <f t="shared" ca="1" si="451"/>
        <v>EN TRÁMITE NOTIF. POR AVISO</v>
      </c>
      <c r="BP2374" s="37"/>
      <c r="BQ2374" s="53" t="str">
        <f>IF(BP2374="","",WORKDAY(BP2374,5,FESTIVOS_CO!A:A))</f>
        <v/>
      </c>
      <c r="BR2374" s="37"/>
      <c r="BS2374" s="36"/>
      <c r="BT2374" s="38"/>
      <c r="BU2374" s="58" t="e">
        <f>VLOOKUP(BT2374,Hoja2!$C:$D,2,0)</f>
        <v>#N/A</v>
      </c>
      <c r="BV2374" s="80" t="str">
        <f>IF(
AND(AO2374="",BD2374="",BQ2374=""),
"EN PROCESO NOTIFICACION / COMUNICACION",
IF(
BT2374="",
"NO APLICA",
IF(
BU2374=60,
IF(AO2374&lt;&gt;"",AO2374,IF(BD2374&lt;&gt;"",BD2374,BQ2374))+60,
WORKDAY(
IF(AO2374&lt;&gt;"",AO2374,IF(BD2374&lt;&gt;"",BD2374,BQ2374)),
BU2374,
FESTIVOS_CO!A:A
)
)
))</f>
        <v>EN PROCESO NOTIFICACION / COMUNICACION</v>
      </c>
      <c r="BW2374" s="44"/>
      <c r="BX2374" s="53"/>
      <c r="BY2374" s="45"/>
      <c r="BZ2374" s="37"/>
      <c r="CA2374" s="54" t="str">
        <f t="shared" si="452"/>
        <v>PENDIENTE EJECUTORIA</v>
      </c>
      <c r="CB2374" s="59" t="str">
        <f t="shared" si="449"/>
        <v/>
      </c>
      <c r="CC2374" s="36"/>
      <c r="CD2374" s="40"/>
      <c r="CE2374" s="46"/>
      <c r="CF2374" s="40"/>
      <c r="CG2374" s="40"/>
      <c r="CH2374" s="40"/>
      <c r="CI2374" s="36"/>
      <c r="CJ2374" s="47"/>
      <c r="CK2374" s="40"/>
      <c r="CL2374" s="40"/>
      <c r="CM2374" s="40"/>
      <c r="CN2374" s="40"/>
    </row>
    <row r="2375" spans="1:92" ht="42.75" hidden="1">
      <c r="A2375" s="49" t="str">
        <f t="shared" si="453"/>
        <v>SIN GESTIÓN</v>
      </c>
      <c r="B2375" s="58"/>
      <c r="C2375" s="37"/>
      <c r="D2375" s="37"/>
      <c r="E2375" s="49" t="str">
        <f t="shared" si="454"/>
        <v>PENDIENTE NOTIFICACIÓN</v>
      </c>
      <c r="F2375" s="141" t="str">
        <f t="shared" si="455"/>
        <v>PENDIENTE NOTIFICACIÓN</v>
      </c>
      <c r="G2375" s="49" t="str">
        <f t="shared" si="456"/>
        <v/>
      </c>
      <c r="H2375" s="51" t="str">
        <f ca="1">IF(
L2375="",
"",
IF(
NETWORKDAYS(L2375,IF(M2375&lt;&gt;"",M2375,TODAY()),FESTIVOS_CO!A:A)&gt;2,
"VENCIDO",
IF(
NETWORKDAYS(L2375,IF(M2375&lt;&gt;"",M2375,TODAY()),FESTIVOS_CO!A:A)=2,
"ALERTA",
"A TIEMPO"
)))</f>
        <v/>
      </c>
      <c r="I2375" s="40"/>
      <c r="J2375" s="36"/>
      <c r="K2375" s="37"/>
      <c r="L2375" s="50"/>
      <c r="M2375" s="37"/>
      <c r="N2375" s="52"/>
      <c r="O2375" s="52"/>
      <c r="P2375" s="36"/>
      <c r="Q2375" s="36"/>
      <c r="R2375" s="40"/>
      <c r="S2375" s="36"/>
      <c r="T2375" s="40"/>
      <c r="U2375" s="40"/>
      <c r="V2375" s="81"/>
      <c r="W2375" s="40"/>
      <c r="X2375" s="40"/>
      <c r="Y2375" s="40"/>
      <c r="Z2375" s="38" t="str">
        <f>IFERROR(VLOOKUP(Y2375,DIRECTORIO!A:B,2,FALSE),"")</f>
        <v/>
      </c>
      <c r="AA2375" s="40"/>
      <c r="AB2375" s="40"/>
      <c r="AC2375" s="40"/>
      <c r="AD2375" s="40"/>
      <c r="AE2375" s="40"/>
      <c r="AF2375" s="40"/>
      <c r="AG2375" s="41" t="s">
        <v>109</v>
      </c>
      <c r="AH2375" s="42"/>
      <c r="AI2375" s="54" t="str">
        <f t="shared" ca="1" si="457"/>
        <v>PENDIENTE NOTIFICACIÓN ELECTRÓNICA</v>
      </c>
      <c r="AJ2375" s="37"/>
      <c r="AK2375" s="37"/>
      <c r="AL2375" s="37"/>
      <c r="AM2375" s="53" t="str">
        <f>IF(AK2375="","",WORKDAY(AK2375,5,FESTIVOS_CO!A:A))</f>
        <v/>
      </c>
      <c r="AN2375" s="37"/>
      <c r="AO2375" s="37"/>
      <c r="AP2375" s="54" t="str">
        <f t="shared" ca="1" si="450"/>
        <v>NO APLICA</v>
      </c>
      <c r="AQ2375" s="36"/>
      <c r="AR2375" s="43"/>
      <c r="AS2375" s="37"/>
      <c r="AT2375" s="36"/>
      <c r="AU2375" s="37"/>
      <c r="AV2375" s="36"/>
      <c r="AW2375" s="36"/>
      <c r="AX2375" s="37"/>
      <c r="AY2375" s="140" t="str">
        <f>IF(AU2375="","",WORKDAY(AU2375,5,FESTIVOS_CO!A:A))</f>
        <v/>
      </c>
      <c r="AZ2375" s="54" t="str">
        <f t="shared" ca="1" si="447"/>
        <v>NO APLICA</v>
      </c>
      <c r="BA2375" s="55" t="str">
        <f>IF(AX2375="","",WORKDAY(AX2375,5,FESTIVOS_CO!A:A))</f>
        <v/>
      </c>
      <c r="BB2375" s="39"/>
      <c r="BC2375" s="40"/>
      <c r="BD2375" s="40"/>
      <c r="BE2375" s="56" t="str">
        <f t="shared" ca="1" si="448"/>
        <v>NO APLICA</v>
      </c>
      <c r="BF2375" s="37"/>
      <c r="BG2375" s="45"/>
      <c r="BH2375" s="37"/>
      <c r="BI2375" s="36"/>
      <c r="BJ2375" s="37"/>
      <c r="BK2375" s="36"/>
      <c r="BL2375" s="36"/>
      <c r="BM2375" s="53" t="str">
        <f>IF(BJ2375="","",WORKDAY(BJ2375,5,FESTIVOS_CO!A:A))</f>
        <v/>
      </c>
      <c r="BN2375" s="57" t="str">
        <f t="shared" ca="1" si="458"/>
        <v>PENDIENTE HACER AVISO</v>
      </c>
      <c r="BO2375" s="54" t="str">
        <f t="shared" ca="1" si="451"/>
        <v>EN TRÁMITE NOTIF. POR AVISO</v>
      </c>
      <c r="BP2375" s="37"/>
      <c r="BQ2375" s="53" t="str">
        <f>IF(BP2375="","",WORKDAY(BP2375,5,FESTIVOS_CO!A:A))</f>
        <v/>
      </c>
      <c r="BR2375" s="37"/>
      <c r="BS2375" s="36"/>
      <c r="BT2375" s="38"/>
      <c r="BU2375" s="58" t="e">
        <f>VLOOKUP(BT2375,Hoja2!$C:$D,2,0)</f>
        <v>#N/A</v>
      </c>
      <c r="BV2375" s="80" t="str">
        <f>IF(
AND(AO2375="",BD2375="",BQ2375=""),
"EN PROCESO NOTIFICACION / COMUNICACION",
IF(
BT2375="",
"NO APLICA",
IF(
BU2375=60,
IF(AO2375&lt;&gt;"",AO2375,IF(BD2375&lt;&gt;"",BD2375,BQ2375))+60,
WORKDAY(
IF(AO2375&lt;&gt;"",AO2375,IF(BD2375&lt;&gt;"",BD2375,BQ2375)),
BU2375,
FESTIVOS_CO!A:A
)
)
))</f>
        <v>EN PROCESO NOTIFICACION / COMUNICACION</v>
      </c>
      <c r="BW2375" s="44"/>
      <c r="BX2375" s="53"/>
      <c r="BY2375" s="45"/>
      <c r="BZ2375" s="37"/>
      <c r="CA2375" s="54" t="str">
        <f t="shared" si="452"/>
        <v>PENDIENTE EJECUTORIA</v>
      </c>
      <c r="CB2375" s="59" t="str">
        <f t="shared" si="449"/>
        <v/>
      </c>
      <c r="CC2375" s="36"/>
      <c r="CD2375" s="40"/>
      <c r="CE2375" s="46"/>
      <c r="CF2375" s="40"/>
      <c r="CG2375" s="40"/>
      <c r="CH2375" s="40"/>
      <c r="CI2375" s="36"/>
      <c r="CJ2375" s="47"/>
      <c r="CK2375" s="40"/>
      <c r="CL2375" s="40"/>
      <c r="CM2375" s="40"/>
      <c r="CN2375" s="40"/>
    </row>
    <row r="2376" spans="1:92" ht="42.75" hidden="1">
      <c r="A2376" s="49" t="str">
        <f t="shared" si="453"/>
        <v>SIN GESTIÓN</v>
      </c>
      <c r="B2376" s="58"/>
      <c r="C2376" s="37"/>
      <c r="D2376" s="37"/>
      <c r="E2376" s="49" t="str">
        <f t="shared" si="454"/>
        <v>PENDIENTE NOTIFICACIÓN</v>
      </c>
      <c r="F2376" s="141" t="str">
        <f t="shared" si="455"/>
        <v>PENDIENTE NOTIFICACIÓN</v>
      </c>
      <c r="G2376" s="49" t="str">
        <f t="shared" si="456"/>
        <v/>
      </c>
      <c r="H2376" s="51" t="str">
        <f ca="1">IF(
L2376="",
"",
IF(
NETWORKDAYS(L2376,IF(M2376&lt;&gt;"",M2376,TODAY()),FESTIVOS_CO!A:A)&gt;2,
"VENCIDO",
IF(
NETWORKDAYS(L2376,IF(M2376&lt;&gt;"",M2376,TODAY()),FESTIVOS_CO!A:A)=2,
"ALERTA",
"A TIEMPO"
)))</f>
        <v/>
      </c>
      <c r="I2376" s="40"/>
      <c r="J2376" s="36"/>
      <c r="K2376" s="37"/>
      <c r="L2376" s="50"/>
      <c r="M2376" s="37"/>
      <c r="N2376" s="52"/>
      <c r="O2376" s="52"/>
      <c r="P2376" s="36"/>
      <c r="Q2376" s="36"/>
      <c r="R2376" s="40"/>
      <c r="S2376" s="36"/>
      <c r="T2376" s="40"/>
      <c r="U2376" s="40"/>
      <c r="V2376" s="81"/>
      <c r="W2376" s="40"/>
      <c r="X2376" s="40"/>
      <c r="Y2376" s="40"/>
      <c r="Z2376" s="38" t="str">
        <f>IFERROR(VLOOKUP(Y2376,DIRECTORIO!A:B,2,FALSE),"")</f>
        <v/>
      </c>
      <c r="AA2376" s="40"/>
      <c r="AB2376" s="40"/>
      <c r="AC2376" s="40"/>
      <c r="AD2376" s="40"/>
      <c r="AE2376" s="40"/>
      <c r="AF2376" s="40"/>
      <c r="AG2376" s="41" t="s">
        <v>109</v>
      </c>
      <c r="AH2376" s="42"/>
      <c r="AI2376" s="54" t="str">
        <f t="shared" ca="1" si="457"/>
        <v>PENDIENTE NOTIFICACIÓN ELECTRÓNICA</v>
      </c>
      <c r="AJ2376" s="37"/>
      <c r="AK2376" s="37"/>
      <c r="AL2376" s="37"/>
      <c r="AM2376" s="53" t="str">
        <f>IF(AK2376="","",WORKDAY(AK2376,5,FESTIVOS_CO!A:A))</f>
        <v/>
      </c>
      <c r="AN2376" s="37"/>
      <c r="AO2376" s="37"/>
      <c r="AP2376" s="54" t="str">
        <f t="shared" ca="1" si="450"/>
        <v>NO APLICA</v>
      </c>
      <c r="AQ2376" s="36"/>
      <c r="AR2376" s="43"/>
      <c r="AS2376" s="37"/>
      <c r="AT2376" s="36"/>
      <c r="AU2376" s="37"/>
      <c r="AV2376" s="36"/>
      <c r="AW2376" s="36"/>
      <c r="AX2376" s="37"/>
      <c r="AY2376" s="140" t="str">
        <f>IF(AU2376="","",WORKDAY(AU2376,5,FESTIVOS_CO!A:A))</f>
        <v/>
      </c>
      <c r="AZ2376" s="54" t="str">
        <f t="shared" ca="1" si="447"/>
        <v>NO APLICA</v>
      </c>
      <c r="BA2376" s="55" t="str">
        <f>IF(AX2376="","",WORKDAY(AX2376,5,FESTIVOS_CO!A:A))</f>
        <v/>
      </c>
      <c r="BB2376" s="39"/>
      <c r="BC2376" s="40"/>
      <c r="BD2376" s="40"/>
      <c r="BE2376" s="56" t="str">
        <f t="shared" ca="1" si="448"/>
        <v>NO APLICA</v>
      </c>
      <c r="BF2376" s="37"/>
      <c r="BG2376" s="45"/>
      <c r="BH2376" s="37"/>
      <c r="BI2376" s="36"/>
      <c r="BJ2376" s="37"/>
      <c r="BK2376" s="36"/>
      <c r="BL2376" s="36"/>
      <c r="BM2376" s="53" t="str">
        <f>IF(BJ2376="","",WORKDAY(BJ2376,5,FESTIVOS_CO!A:A))</f>
        <v/>
      </c>
      <c r="BN2376" s="57" t="str">
        <f t="shared" ca="1" si="458"/>
        <v>PENDIENTE HACER AVISO</v>
      </c>
      <c r="BO2376" s="54" t="str">
        <f t="shared" ca="1" si="451"/>
        <v>EN TRÁMITE NOTIF. POR AVISO</v>
      </c>
      <c r="BP2376" s="37"/>
      <c r="BQ2376" s="53" t="str">
        <f>IF(BP2376="","",WORKDAY(BP2376,5,FESTIVOS_CO!A:A))</f>
        <v/>
      </c>
      <c r="BR2376" s="37"/>
      <c r="BS2376" s="36"/>
      <c r="BT2376" s="38"/>
      <c r="BU2376" s="58" t="e">
        <f>VLOOKUP(BT2376,Hoja2!$C:$D,2,0)</f>
        <v>#N/A</v>
      </c>
      <c r="BV2376" s="80" t="str">
        <f>IF(
AND(AO2376="",BD2376="",BQ2376=""),
"EN PROCESO NOTIFICACION / COMUNICACION",
IF(
BT2376="",
"NO APLICA",
IF(
BU2376=60,
IF(AO2376&lt;&gt;"",AO2376,IF(BD2376&lt;&gt;"",BD2376,BQ2376))+60,
WORKDAY(
IF(AO2376&lt;&gt;"",AO2376,IF(BD2376&lt;&gt;"",BD2376,BQ2376)),
BU2376,
FESTIVOS_CO!A:A
)
)
))</f>
        <v>EN PROCESO NOTIFICACION / COMUNICACION</v>
      </c>
      <c r="BW2376" s="44"/>
      <c r="BX2376" s="53"/>
      <c r="BY2376" s="45"/>
      <c r="BZ2376" s="37"/>
      <c r="CA2376" s="54" t="str">
        <f t="shared" si="452"/>
        <v>PENDIENTE EJECUTORIA</v>
      </c>
      <c r="CB2376" s="59" t="str">
        <f t="shared" si="449"/>
        <v/>
      </c>
      <c r="CC2376" s="36"/>
      <c r="CD2376" s="40"/>
      <c r="CE2376" s="46"/>
      <c r="CF2376" s="40"/>
      <c r="CG2376" s="40"/>
      <c r="CH2376" s="40"/>
      <c r="CI2376" s="36"/>
      <c r="CJ2376" s="47"/>
      <c r="CK2376" s="40"/>
      <c r="CL2376" s="40"/>
      <c r="CM2376" s="40"/>
      <c r="CN2376" s="40"/>
    </row>
    <row r="2377" spans="1:92" ht="42.75" hidden="1">
      <c r="A2377" s="49" t="str">
        <f t="shared" si="453"/>
        <v>SIN GESTIÓN</v>
      </c>
      <c r="B2377" s="58"/>
      <c r="C2377" s="37"/>
      <c r="D2377" s="37"/>
      <c r="E2377" s="49" t="str">
        <f t="shared" si="454"/>
        <v>PENDIENTE NOTIFICACIÓN</v>
      </c>
      <c r="F2377" s="141" t="str">
        <f t="shared" si="455"/>
        <v>PENDIENTE NOTIFICACIÓN</v>
      </c>
      <c r="G2377" s="49" t="str">
        <f t="shared" si="456"/>
        <v/>
      </c>
      <c r="H2377" s="51" t="str">
        <f ca="1">IF(
L2377="",
"",
IF(
NETWORKDAYS(L2377,IF(M2377&lt;&gt;"",M2377,TODAY()),FESTIVOS_CO!A:A)&gt;2,
"VENCIDO",
IF(
NETWORKDAYS(L2377,IF(M2377&lt;&gt;"",M2377,TODAY()),FESTIVOS_CO!A:A)=2,
"ALERTA",
"A TIEMPO"
)))</f>
        <v/>
      </c>
      <c r="I2377" s="40"/>
      <c r="J2377" s="36"/>
      <c r="K2377" s="37"/>
      <c r="L2377" s="50"/>
      <c r="M2377" s="37"/>
      <c r="N2377" s="52"/>
      <c r="O2377" s="52"/>
      <c r="P2377" s="36"/>
      <c r="Q2377" s="36"/>
      <c r="R2377" s="40"/>
      <c r="S2377" s="36"/>
      <c r="T2377" s="40"/>
      <c r="U2377" s="40"/>
      <c r="V2377" s="81"/>
      <c r="W2377" s="40"/>
      <c r="X2377" s="40"/>
      <c r="Y2377" s="40"/>
      <c r="Z2377" s="38" t="str">
        <f>IFERROR(VLOOKUP(Y2377,DIRECTORIO!A:B,2,FALSE),"")</f>
        <v/>
      </c>
      <c r="AA2377" s="40"/>
      <c r="AB2377" s="40"/>
      <c r="AC2377" s="40"/>
      <c r="AD2377" s="40"/>
      <c r="AE2377" s="40"/>
      <c r="AF2377" s="40"/>
      <c r="AG2377" s="41" t="s">
        <v>109</v>
      </c>
      <c r="AH2377" s="42"/>
      <c r="AI2377" s="54" t="str">
        <f t="shared" ca="1" si="457"/>
        <v>PENDIENTE NOTIFICACIÓN ELECTRÓNICA</v>
      </c>
      <c r="AJ2377" s="37"/>
      <c r="AK2377" s="37"/>
      <c r="AL2377" s="37"/>
      <c r="AM2377" s="53" t="str">
        <f>IF(AK2377="","",WORKDAY(AK2377,5,FESTIVOS_CO!A:A))</f>
        <v/>
      </c>
      <c r="AN2377" s="37"/>
      <c r="AO2377" s="37"/>
      <c r="AP2377" s="54" t="str">
        <f t="shared" ca="1" si="450"/>
        <v>NO APLICA</v>
      </c>
      <c r="AQ2377" s="36"/>
      <c r="AR2377" s="43"/>
      <c r="AS2377" s="37"/>
      <c r="AT2377" s="36"/>
      <c r="AU2377" s="37"/>
      <c r="AV2377" s="36"/>
      <c r="AW2377" s="36"/>
      <c r="AX2377" s="37"/>
      <c r="AY2377" s="140" t="str">
        <f>IF(AU2377="","",WORKDAY(AU2377,5,FESTIVOS_CO!A:A))</f>
        <v/>
      </c>
      <c r="AZ2377" s="54" t="str">
        <f t="shared" ca="1" si="447"/>
        <v>NO APLICA</v>
      </c>
      <c r="BA2377" s="55" t="str">
        <f>IF(AX2377="","",WORKDAY(AX2377,5,FESTIVOS_CO!A:A))</f>
        <v/>
      </c>
      <c r="BB2377" s="39"/>
      <c r="BC2377" s="40"/>
      <c r="BD2377" s="40"/>
      <c r="BE2377" s="56" t="str">
        <f t="shared" ca="1" si="448"/>
        <v>NO APLICA</v>
      </c>
      <c r="BF2377" s="37"/>
      <c r="BG2377" s="45"/>
      <c r="BH2377" s="37"/>
      <c r="BI2377" s="36"/>
      <c r="BJ2377" s="37"/>
      <c r="BK2377" s="36"/>
      <c r="BL2377" s="36"/>
      <c r="BM2377" s="53" t="str">
        <f>IF(BJ2377="","",WORKDAY(BJ2377,5,FESTIVOS_CO!A:A))</f>
        <v/>
      </c>
      <c r="BN2377" s="57" t="str">
        <f t="shared" ca="1" si="458"/>
        <v>PENDIENTE HACER AVISO</v>
      </c>
      <c r="BO2377" s="54" t="str">
        <f t="shared" ca="1" si="451"/>
        <v>EN TRÁMITE NOTIF. POR AVISO</v>
      </c>
      <c r="BP2377" s="37"/>
      <c r="BQ2377" s="53" t="str">
        <f>IF(BP2377="","",WORKDAY(BP2377,5,FESTIVOS_CO!A:A))</f>
        <v/>
      </c>
      <c r="BR2377" s="37"/>
      <c r="BS2377" s="36"/>
      <c r="BT2377" s="38"/>
      <c r="BU2377" s="58" t="e">
        <f>VLOOKUP(BT2377,Hoja2!$C:$D,2,0)</f>
        <v>#N/A</v>
      </c>
      <c r="BV2377" s="80" t="str">
        <f>IF(
AND(AO2377="",BD2377="",BQ2377=""),
"EN PROCESO NOTIFICACION / COMUNICACION",
IF(
BT2377="",
"NO APLICA",
IF(
BU2377=60,
IF(AO2377&lt;&gt;"",AO2377,IF(BD2377&lt;&gt;"",BD2377,BQ2377))+60,
WORKDAY(
IF(AO2377&lt;&gt;"",AO2377,IF(BD2377&lt;&gt;"",BD2377,BQ2377)),
BU2377,
FESTIVOS_CO!A:A
)
)
))</f>
        <v>EN PROCESO NOTIFICACION / COMUNICACION</v>
      </c>
      <c r="BW2377" s="44"/>
      <c r="BX2377" s="53"/>
      <c r="BY2377" s="45"/>
      <c r="BZ2377" s="37"/>
      <c r="CA2377" s="54" t="str">
        <f t="shared" si="452"/>
        <v>PENDIENTE EJECUTORIA</v>
      </c>
      <c r="CB2377" s="59" t="str">
        <f t="shared" si="449"/>
        <v/>
      </c>
      <c r="CC2377" s="36"/>
      <c r="CD2377" s="40"/>
      <c r="CE2377" s="46"/>
      <c r="CF2377" s="40"/>
      <c r="CG2377" s="40"/>
      <c r="CH2377" s="40"/>
      <c r="CI2377" s="36"/>
      <c r="CJ2377" s="47"/>
      <c r="CK2377" s="40"/>
      <c r="CL2377" s="40"/>
      <c r="CM2377" s="40"/>
      <c r="CN2377" s="40"/>
    </row>
    <row r="2378" spans="1:92" ht="42.75" hidden="1">
      <c r="A2378" s="49" t="str">
        <f t="shared" si="453"/>
        <v>SIN GESTIÓN</v>
      </c>
      <c r="B2378" s="58"/>
      <c r="C2378" s="37"/>
      <c r="D2378" s="37"/>
      <c r="E2378" s="49" t="str">
        <f t="shared" si="454"/>
        <v>PENDIENTE NOTIFICACIÓN</v>
      </c>
      <c r="F2378" s="141" t="str">
        <f t="shared" si="455"/>
        <v>PENDIENTE NOTIFICACIÓN</v>
      </c>
      <c r="G2378" s="49" t="str">
        <f t="shared" si="456"/>
        <v/>
      </c>
      <c r="H2378" s="51" t="str">
        <f ca="1">IF(
L2378="",
"",
IF(
NETWORKDAYS(L2378,IF(M2378&lt;&gt;"",M2378,TODAY()),FESTIVOS_CO!A:A)&gt;2,
"VENCIDO",
IF(
NETWORKDAYS(L2378,IF(M2378&lt;&gt;"",M2378,TODAY()),FESTIVOS_CO!A:A)=2,
"ALERTA",
"A TIEMPO"
)))</f>
        <v/>
      </c>
      <c r="I2378" s="40"/>
      <c r="J2378" s="36"/>
      <c r="K2378" s="37"/>
      <c r="L2378" s="50"/>
      <c r="M2378" s="37"/>
      <c r="N2378" s="52"/>
      <c r="O2378" s="52"/>
      <c r="P2378" s="36"/>
      <c r="Q2378" s="36"/>
      <c r="R2378" s="40"/>
      <c r="S2378" s="36"/>
      <c r="T2378" s="40"/>
      <c r="U2378" s="40"/>
      <c r="V2378" s="81"/>
      <c r="W2378" s="40"/>
      <c r="X2378" s="40"/>
      <c r="Y2378" s="40"/>
      <c r="Z2378" s="38" t="str">
        <f>IFERROR(VLOOKUP(Y2378,DIRECTORIO!A:B,2,FALSE),"")</f>
        <v/>
      </c>
      <c r="AA2378" s="40"/>
      <c r="AB2378" s="40"/>
      <c r="AC2378" s="40"/>
      <c r="AD2378" s="40"/>
      <c r="AE2378" s="40"/>
      <c r="AF2378" s="40"/>
      <c r="AG2378" s="41" t="s">
        <v>109</v>
      </c>
      <c r="AH2378" s="42"/>
      <c r="AI2378" s="54" t="str">
        <f t="shared" ca="1" si="457"/>
        <v>PENDIENTE NOTIFICACIÓN ELECTRÓNICA</v>
      </c>
      <c r="AJ2378" s="37"/>
      <c r="AK2378" s="37"/>
      <c r="AL2378" s="37"/>
      <c r="AM2378" s="53" t="str">
        <f>IF(AK2378="","",WORKDAY(AK2378,5,FESTIVOS_CO!A:A))</f>
        <v/>
      </c>
      <c r="AN2378" s="37"/>
      <c r="AO2378" s="37"/>
      <c r="AP2378" s="54" t="str">
        <f t="shared" ca="1" si="450"/>
        <v>NO APLICA</v>
      </c>
      <c r="AQ2378" s="36"/>
      <c r="AR2378" s="43"/>
      <c r="AS2378" s="37"/>
      <c r="AT2378" s="36"/>
      <c r="AU2378" s="37"/>
      <c r="AV2378" s="36"/>
      <c r="AW2378" s="36"/>
      <c r="AX2378" s="37"/>
      <c r="AY2378" s="140" t="str">
        <f>IF(AU2378="","",WORKDAY(AU2378,5,FESTIVOS_CO!A:A))</f>
        <v/>
      </c>
      <c r="AZ2378" s="54" t="str">
        <f t="shared" ref="AZ2378:AZ2441" ca="1" si="459">IF(
AND(BB2378="SI",BC2378&lt;&gt;"",BD2378&lt;&gt;""),
"NOTIFICACIÓN PERSONAL COMPLETA",
IF(
AND(AO2378="",AX2378="",BQ2378="",BC2378&lt;&gt;"",BD2378&lt;&gt;""),
"NOTIFICADO POR CONDUCTA CONCLUYENTE",
IF(AP2378="NO PROCEDE CITACION",
"NO PROCEDE",
IF(AP2378="NO APLICA",
"NO APLICA",
IF(AW2378="NO",
"HACER AVISO",
IF(AQ2378="",
"PENDIENTE GESTIONAR CITACIÓN",
IF(AS2378="",
"PENDIENTE FIRMA",
IF(AR2378="",
"PENDIENTE REVISIÓN",
IF(AT2378="",
"PENDIENTE RADICAR",
"CITACIÓN COMPLETA EN ESPERA PRESENTACION PERSONAL"
)))))))))</f>
        <v>NO APLICA</v>
      </c>
      <c r="BA2378" s="55" t="str">
        <f>IF(AX2378="","",WORKDAY(AX2378,5,FESTIVOS_CO!A:A))</f>
        <v/>
      </c>
      <c r="BB2378" s="39"/>
      <c r="BC2378" s="40"/>
      <c r="BD2378" s="40"/>
      <c r="BE2378" s="56" t="str">
        <f t="shared" ca="1" si="448"/>
        <v>NO APLICA</v>
      </c>
      <c r="BF2378" s="37"/>
      <c r="BG2378" s="45"/>
      <c r="BH2378" s="37"/>
      <c r="BI2378" s="36"/>
      <c r="BJ2378" s="37"/>
      <c r="BK2378" s="36"/>
      <c r="BL2378" s="36"/>
      <c r="BM2378" s="53" t="str">
        <f>IF(BJ2378="","",WORKDAY(BJ2378,5,FESTIVOS_CO!A:A))</f>
        <v/>
      </c>
      <c r="BN2378" s="57" t="str">
        <f t="shared" ca="1" si="458"/>
        <v>PENDIENTE HACER AVISO</v>
      </c>
      <c r="BO2378" s="54" t="str">
        <f t="shared" ca="1" si="451"/>
        <v>EN TRÁMITE NOTIF. POR AVISO</v>
      </c>
      <c r="BP2378" s="37"/>
      <c r="BQ2378" s="53" t="str">
        <f>IF(BP2378="","",WORKDAY(BP2378,5,FESTIVOS_CO!A:A))</f>
        <v/>
      </c>
      <c r="BR2378" s="37"/>
      <c r="BS2378" s="36"/>
      <c r="BT2378" s="38"/>
      <c r="BU2378" s="58" t="e">
        <f>VLOOKUP(BT2378,Hoja2!$C:$D,2,0)</f>
        <v>#N/A</v>
      </c>
      <c r="BV2378" s="80" t="str">
        <f>IF(
AND(AO2378="",BD2378="",BQ2378=""),
"EN PROCESO NOTIFICACION / COMUNICACION",
IF(
BT2378="",
"NO APLICA",
IF(
BU2378=60,
IF(AO2378&lt;&gt;"",AO2378,IF(BD2378&lt;&gt;"",BD2378,BQ2378))+60,
WORKDAY(
IF(AO2378&lt;&gt;"",AO2378,IF(BD2378&lt;&gt;"",BD2378,BQ2378)),
BU2378,
FESTIVOS_CO!A:A
)
)
))</f>
        <v>EN PROCESO NOTIFICACION / COMUNICACION</v>
      </c>
      <c r="BW2378" s="44"/>
      <c r="BX2378" s="53"/>
      <c r="BY2378" s="45"/>
      <c r="BZ2378" s="37"/>
      <c r="CA2378" s="54" t="str">
        <f t="shared" si="452"/>
        <v>PENDIENTE EJECUTORIA</v>
      </c>
      <c r="CB2378" s="59" t="str">
        <f t="shared" si="449"/>
        <v/>
      </c>
      <c r="CC2378" s="36"/>
      <c r="CD2378" s="40"/>
      <c r="CE2378" s="46"/>
      <c r="CF2378" s="40"/>
      <c r="CG2378" s="40"/>
      <c r="CH2378" s="40"/>
      <c r="CI2378" s="36"/>
      <c r="CJ2378" s="47"/>
      <c r="CK2378" s="40"/>
      <c r="CL2378" s="40"/>
      <c r="CM2378" s="40"/>
      <c r="CN2378" s="40"/>
    </row>
    <row r="2379" spans="1:92" ht="42.75" hidden="1">
      <c r="A2379" s="49" t="str">
        <f t="shared" si="453"/>
        <v>SIN GESTIÓN</v>
      </c>
      <c r="B2379" s="58"/>
      <c r="C2379" s="37"/>
      <c r="D2379" s="37"/>
      <c r="E2379" s="49" t="str">
        <f t="shared" si="454"/>
        <v>PENDIENTE NOTIFICACIÓN</v>
      </c>
      <c r="F2379" s="141" t="str">
        <f t="shared" si="455"/>
        <v>PENDIENTE NOTIFICACIÓN</v>
      </c>
      <c r="G2379" s="49" t="str">
        <f t="shared" si="456"/>
        <v/>
      </c>
      <c r="H2379" s="51" t="str">
        <f ca="1">IF(
L2379="",
"",
IF(
NETWORKDAYS(L2379,IF(M2379&lt;&gt;"",M2379,TODAY()),FESTIVOS_CO!A:A)&gt;2,
"VENCIDO",
IF(
NETWORKDAYS(L2379,IF(M2379&lt;&gt;"",M2379,TODAY()),FESTIVOS_CO!A:A)=2,
"ALERTA",
"A TIEMPO"
)))</f>
        <v/>
      </c>
      <c r="I2379" s="40"/>
      <c r="J2379" s="36"/>
      <c r="K2379" s="37"/>
      <c r="L2379" s="50"/>
      <c r="M2379" s="37"/>
      <c r="N2379" s="52"/>
      <c r="O2379" s="52"/>
      <c r="P2379" s="36"/>
      <c r="Q2379" s="36"/>
      <c r="R2379" s="40"/>
      <c r="S2379" s="36"/>
      <c r="T2379" s="40"/>
      <c r="U2379" s="40"/>
      <c r="V2379" s="81"/>
      <c r="W2379" s="40"/>
      <c r="X2379" s="40"/>
      <c r="Y2379" s="40"/>
      <c r="Z2379" s="38" t="str">
        <f>IFERROR(VLOOKUP(Y2379,DIRECTORIO!A:B,2,FALSE),"")</f>
        <v/>
      </c>
      <c r="AA2379" s="40"/>
      <c r="AB2379" s="40"/>
      <c r="AC2379" s="40"/>
      <c r="AD2379" s="40"/>
      <c r="AE2379" s="40"/>
      <c r="AF2379" s="40"/>
      <c r="AG2379" s="41" t="s">
        <v>109</v>
      </c>
      <c r="AH2379" s="42"/>
      <c r="AI2379" s="54" t="str">
        <f t="shared" ca="1" si="457"/>
        <v>PENDIENTE NOTIFICACIÓN ELECTRÓNICA</v>
      </c>
      <c r="AJ2379" s="37"/>
      <c r="AK2379" s="37"/>
      <c r="AL2379" s="37"/>
      <c r="AM2379" s="53" t="str">
        <f>IF(AK2379="","",WORKDAY(AK2379,5,FESTIVOS_CO!A:A))</f>
        <v/>
      </c>
      <c r="AN2379" s="37"/>
      <c r="AO2379" s="37"/>
      <c r="AP2379" s="54" t="str">
        <f t="shared" ca="1" si="450"/>
        <v>NO APLICA</v>
      </c>
      <c r="AQ2379" s="36"/>
      <c r="AR2379" s="43"/>
      <c r="AS2379" s="37"/>
      <c r="AT2379" s="36"/>
      <c r="AU2379" s="37"/>
      <c r="AV2379" s="36"/>
      <c r="AW2379" s="36"/>
      <c r="AX2379" s="37"/>
      <c r="AY2379" s="140" t="str">
        <f>IF(AU2379="","",WORKDAY(AU2379,5,FESTIVOS_CO!A:A))</f>
        <v/>
      </c>
      <c r="AZ2379" s="54" t="str">
        <f t="shared" ca="1" si="459"/>
        <v>NO APLICA</v>
      </c>
      <c r="BA2379" s="55" t="str">
        <f>IF(AX2379="","",WORKDAY(AX2379,5,FESTIVOS_CO!A:A))</f>
        <v/>
      </c>
      <c r="BB2379" s="39"/>
      <c r="BC2379" s="40"/>
      <c r="BD2379" s="40"/>
      <c r="BE2379" s="56" t="str">
        <f t="shared" ca="1" si="448"/>
        <v>NO APLICA</v>
      </c>
      <c r="BF2379" s="37"/>
      <c r="BG2379" s="45"/>
      <c r="BH2379" s="37"/>
      <c r="BI2379" s="36"/>
      <c r="BJ2379" s="37"/>
      <c r="BK2379" s="36"/>
      <c r="BL2379" s="36"/>
      <c r="BM2379" s="53" t="str">
        <f>IF(BJ2379="","",WORKDAY(BJ2379,5,FESTIVOS_CO!A:A))</f>
        <v/>
      </c>
      <c r="BN2379" s="57" t="str">
        <f t="shared" ca="1" si="458"/>
        <v>PENDIENTE HACER AVISO</v>
      </c>
      <c r="BO2379" s="54" t="str">
        <f t="shared" ca="1" si="451"/>
        <v>EN TRÁMITE NOTIF. POR AVISO</v>
      </c>
      <c r="BP2379" s="37"/>
      <c r="BQ2379" s="53" t="str">
        <f>IF(BP2379="","",WORKDAY(BP2379,5,FESTIVOS_CO!A:A))</f>
        <v/>
      </c>
      <c r="BR2379" s="37"/>
      <c r="BS2379" s="36"/>
      <c r="BT2379" s="38"/>
      <c r="BU2379" s="58" t="e">
        <f>VLOOKUP(BT2379,Hoja2!$C:$D,2,0)</f>
        <v>#N/A</v>
      </c>
      <c r="BV2379" s="80" t="str">
        <f>IF(
AND(AO2379="",BD2379="",BQ2379=""),
"EN PROCESO NOTIFICACION / COMUNICACION",
IF(
BT2379="",
"NO APLICA",
IF(
BU2379=60,
IF(AO2379&lt;&gt;"",AO2379,IF(BD2379&lt;&gt;"",BD2379,BQ2379))+60,
WORKDAY(
IF(AO2379&lt;&gt;"",AO2379,IF(BD2379&lt;&gt;"",BD2379,BQ2379)),
BU2379,
FESTIVOS_CO!A:A
)
)
))</f>
        <v>EN PROCESO NOTIFICACION / COMUNICACION</v>
      </c>
      <c r="BW2379" s="44"/>
      <c r="BX2379" s="53"/>
      <c r="BY2379" s="45"/>
      <c r="BZ2379" s="37"/>
      <c r="CA2379" s="54" t="str">
        <f t="shared" si="452"/>
        <v>PENDIENTE EJECUTORIA</v>
      </c>
      <c r="CB2379" s="59" t="str">
        <f t="shared" si="449"/>
        <v/>
      </c>
      <c r="CC2379" s="36"/>
      <c r="CD2379" s="40"/>
      <c r="CE2379" s="46"/>
      <c r="CF2379" s="40"/>
      <c r="CG2379" s="40"/>
      <c r="CH2379" s="40"/>
      <c r="CI2379" s="36"/>
      <c r="CJ2379" s="47"/>
      <c r="CK2379" s="40"/>
      <c r="CL2379" s="40"/>
      <c r="CM2379" s="40"/>
      <c r="CN2379" s="40"/>
    </row>
    <row r="2380" spans="1:92" ht="42.75" hidden="1">
      <c r="A2380" s="49" t="str">
        <f t="shared" si="453"/>
        <v>SIN GESTIÓN</v>
      </c>
      <c r="B2380" s="58"/>
      <c r="C2380" s="37"/>
      <c r="D2380" s="37"/>
      <c r="E2380" s="49" t="str">
        <f t="shared" si="454"/>
        <v>PENDIENTE NOTIFICACIÓN</v>
      </c>
      <c r="F2380" s="141" t="str">
        <f t="shared" si="455"/>
        <v>PENDIENTE NOTIFICACIÓN</v>
      </c>
      <c r="G2380" s="49" t="str">
        <f t="shared" si="456"/>
        <v/>
      </c>
      <c r="H2380" s="51" t="str">
        <f ca="1">IF(
L2380="",
"",
IF(
NETWORKDAYS(L2380,IF(M2380&lt;&gt;"",M2380,TODAY()),FESTIVOS_CO!A:A)&gt;2,
"VENCIDO",
IF(
NETWORKDAYS(L2380,IF(M2380&lt;&gt;"",M2380,TODAY()),FESTIVOS_CO!A:A)=2,
"ALERTA",
"A TIEMPO"
)))</f>
        <v/>
      </c>
      <c r="I2380" s="40"/>
      <c r="J2380" s="36"/>
      <c r="K2380" s="37"/>
      <c r="L2380" s="50"/>
      <c r="M2380" s="37"/>
      <c r="N2380" s="52"/>
      <c r="O2380" s="52"/>
      <c r="P2380" s="36"/>
      <c r="Q2380" s="36"/>
      <c r="R2380" s="40"/>
      <c r="S2380" s="36"/>
      <c r="T2380" s="40"/>
      <c r="U2380" s="40"/>
      <c r="V2380" s="81"/>
      <c r="W2380" s="40"/>
      <c r="X2380" s="40"/>
      <c r="Y2380" s="40"/>
      <c r="Z2380" s="38" t="str">
        <f>IFERROR(VLOOKUP(Y2380,DIRECTORIO!A:B,2,FALSE),"")</f>
        <v/>
      </c>
      <c r="AA2380" s="40"/>
      <c r="AB2380" s="40"/>
      <c r="AC2380" s="40"/>
      <c r="AD2380" s="40"/>
      <c r="AE2380" s="40"/>
      <c r="AF2380" s="40"/>
      <c r="AG2380" s="41" t="s">
        <v>109</v>
      </c>
      <c r="AH2380" s="42"/>
      <c r="AI2380" s="54" t="str">
        <f t="shared" ca="1" si="457"/>
        <v>PENDIENTE NOTIFICACIÓN ELECTRÓNICA</v>
      </c>
      <c r="AJ2380" s="37"/>
      <c r="AK2380" s="37"/>
      <c r="AL2380" s="37"/>
      <c r="AM2380" s="53" t="str">
        <f>IF(AK2380="","",WORKDAY(AK2380,5,FESTIVOS_CO!A:A))</f>
        <v/>
      </c>
      <c r="AN2380" s="37"/>
      <c r="AO2380" s="37"/>
      <c r="AP2380" s="54" t="str">
        <f t="shared" ca="1" si="450"/>
        <v>NO APLICA</v>
      </c>
      <c r="AQ2380" s="36"/>
      <c r="AR2380" s="43"/>
      <c r="AS2380" s="37"/>
      <c r="AT2380" s="36"/>
      <c r="AU2380" s="37"/>
      <c r="AV2380" s="36"/>
      <c r="AW2380" s="36"/>
      <c r="AX2380" s="37"/>
      <c r="AY2380" s="140" t="str">
        <f>IF(AU2380="","",WORKDAY(AU2380,5,FESTIVOS_CO!A:A))</f>
        <v/>
      </c>
      <c r="AZ2380" s="54" t="str">
        <f t="shared" ca="1" si="459"/>
        <v>NO APLICA</v>
      </c>
      <c r="BA2380" s="55" t="str">
        <f>IF(AX2380="","",WORKDAY(AX2380,5,FESTIVOS_CO!A:A))</f>
        <v/>
      </c>
      <c r="BB2380" s="39"/>
      <c r="BC2380" s="40"/>
      <c r="BD2380" s="40"/>
      <c r="BE2380" s="56" t="str">
        <f t="shared" ca="1" si="448"/>
        <v>NO APLICA</v>
      </c>
      <c r="BF2380" s="37"/>
      <c r="BG2380" s="45"/>
      <c r="BH2380" s="37"/>
      <c r="BI2380" s="36"/>
      <c r="BJ2380" s="37"/>
      <c r="BK2380" s="36"/>
      <c r="BL2380" s="36"/>
      <c r="BM2380" s="53" t="str">
        <f>IF(BJ2380="","",WORKDAY(BJ2380,5,FESTIVOS_CO!A:A))</f>
        <v/>
      </c>
      <c r="BN2380" s="57" t="str">
        <f t="shared" ca="1" si="458"/>
        <v>PENDIENTE HACER AVISO</v>
      </c>
      <c r="BO2380" s="54" t="str">
        <f t="shared" ca="1" si="451"/>
        <v>EN TRÁMITE NOTIF. POR AVISO</v>
      </c>
      <c r="BP2380" s="37"/>
      <c r="BQ2380" s="53" t="str">
        <f>IF(BP2380="","",WORKDAY(BP2380,5,FESTIVOS_CO!A:A))</f>
        <v/>
      </c>
      <c r="BR2380" s="37"/>
      <c r="BS2380" s="36"/>
      <c r="BT2380" s="38"/>
      <c r="BU2380" s="58" t="e">
        <f>VLOOKUP(BT2380,Hoja2!$C:$D,2,0)</f>
        <v>#N/A</v>
      </c>
      <c r="BV2380" s="80" t="str">
        <f>IF(
AND(AO2380="",BD2380="",BQ2380=""),
"EN PROCESO NOTIFICACION / COMUNICACION",
IF(
BT2380="",
"NO APLICA",
IF(
BU2380=60,
IF(AO2380&lt;&gt;"",AO2380,IF(BD2380&lt;&gt;"",BD2380,BQ2380))+60,
WORKDAY(
IF(AO2380&lt;&gt;"",AO2380,IF(BD2380&lt;&gt;"",BD2380,BQ2380)),
BU2380,
FESTIVOS_CO!A:A
)
)
))</f>
        <v>EN PROCESO NOTIFICACION / COMUNICACION</v>
      </c>
      <c r="BW2380" s="44"/>
      <c r="BX2380" s="53"/>
      <c r="BY2380" s="45"/>
      <c r="BZ2380" s="37"/>
      <c r="CA2380" s="54" t="str">
        <f t="shared" si="452"/>
        <v>PENDIENTE EJECUTORIA</v>
      </c>
      <c r="CB2380" s="59" t="str">
        <f t="shared" si="449"/>
        <v/>
      </c>
      <c r="CC2380" s="36"/>
      <c r="CD2380" s="40"/>
      <c r="CE2380" s="46"/>
      <c r="CF2380" s="40"/>
      <c r="CG2380" s="40"/>
      <c r="CH2380" s="40"/>
      <c r="CI2380" s="36"/>
      <c r="CJ2380" s="47"/>
      <c r="CK2380" s="40"/>
      <c r="CL2380" s="40"/>
      <c r="CM2380" s="40"/>
      <c r="CN2380" s="40"/>
    </row>
    <row r="2381" spans="1:92" ht="42.75" hidden="1">
      <c r="A2381" s="49" t="str">
        <f t="shared" si="453"/>
        <v>SIN GESTIÓN</v>
      </c>
      <c r="B2381" s="58"/>
      <c r="C2381" s="37"/>
      <c r="D2381" s="37"/>
      <c r="E2381" s="49" t="str">
        <f t="shared" si="454"/>
        <v>PENDIENTE NOTIFICACIÓN</v>
      </c>
      <c r="F2381" s="141" t="str">
        <f t="shared" si="455"/>
        <v>PENDIENTE NOTIFICACIÓN</v>
      </c>
      <c r="G2381" s="49" t="str">
        <f t="shared" si="456"/>
        <v/>
      </c>
      <c r="H2381" s="51" t="str">
        <f ca="1">IF(
L2381="",
"",
IF(
NETWORKDAYS(L2381,IF(M2381&lt;&gt;"",M2381,TODAY()),FESTIVOS_CO!A:A)&gt;2,
"VENCIDO",
IF(
NETWORKDAYS(L2381,IF(M2381&lt;&gt;"",M2381,TODAY()),FESTIVOS_CO!A:A)=2,
"ALERTA",
"A TIEMPO"
)))</f>
        <v/>
      </c>
      <c r="I2381" s="40"/>
      <c r="J2381" s="36"/>
      <c r="K2381" s="37"/>
      <c r="L2381" s="50"/>
      <c r="M2381" s="37"/>
      <c r="N2381" s="52"/>
      <c r="O2381" s="52"/>
      <c r="P2381" s="36"/>
      <c r="Q2381" s="36"/>
      <c r="R2381" s="40"/>
      <c r="S2381" s="36"/>
      <c r="T2381" s="40"/>
      <c r="U2381" s="40"/>
      <c r="V2381" s="81"/>
      <c r="W2381" s="40"/>
      <c r="X2381" s="40"/>
      <c r="Y2381" s="40"/>
      <c r="Z2381" s="38" t="str">
        <f>IFERROR(VLOOKUP(Y2381,DIRECTORIO!A:B,2,FALSE),"")</f>
        <v/>
      </c>
      <c r="AA2381" s="40"/>
      <c r="AB2381" s="40"/>
      <c r="AC2381" s="40"/>
      <c r="AD2381" s="40"/>
      <c r="AE2381" s="40"/>
      <c r="AF2381" s="40"/>
      <c r="AG2381" s="41" t="s">
        <v>109</v>
      </c>
      <c r="AH2381" s="42"/>
      <c r="AI2381" s="54" t="str">
        <f t="shared" ca="1" si="457"/>
        <v>PENDIENTE NOTIFICACIÓN ELECTRÓNICA</v>
      </c>
      <c r="AJ2381" s="37"/>
      <c r="AK2381" s="37"/>
      <c r="AL2381" s="37"/>
      <c r="AM2381" s="53" t="str">
        <f>IF(AK2381="","",WORKDAY(AK2381,5,FESTIVOS_CO!A:A))</f>
        <v/>
      </c>
      <c r="AN2381" s="37"/>
      <c r="AO2381" s="37"/>
      <c r="AP2381" s="54" t="str">
        <f t="shared" ca="1" si="450"/>
        <v>NO APLICA</v>
      </c>
      <c r="AQ2381" s="36"/>
      <c r="AR2381" s="43"/>
      <c r="AS2381" s="37"/>
      <c r="AT2381" s="36"/>
      <c r="AU2381" s="37"/>
      <c r="AV2381" s="36"/>
      <c r="AW2381" s="36"/>
      <c r="AX2381" s="37"/>
      <c r="AY2381" s="140" t="str">
        <f>IF(AU2381="","",WORKDAY(AU2381,5,FESTIVOS_CO!A:A))</f>
        <v/>
      </c>
      <c r="AZ2381" s="54" t="str">
        <f t="shared" ca="1" si="459"/>
        <v>NO APLICA</v>
      </c>
      <c r="BA2381" s="55" t="str">
        <f>IF(AX2381="","",WORKDAY(AX2381,5,FESTIVOS_CO!A:A))</f>
        <v/>
      </c>
      <c r="BB2381" s="39"/>
      <c r="BC2381" s="40"/>
      <c r="BD2381" s="40"/>
      <c r="BE2381" s="56" t="str">
        <f t="shared" ca="1" si="448"/>
        <v>NO APLICA</v>
      </c>
      <c r="BF2381" s="37"/>
      <c r="BG2381" s="45"/>
      <c r="BH2381" s="37"/>
      <c r="BI2381" s="36"/>
      <c r="BJ2381" s="37"/>
      <c r="BK2381" s="36"/>
      <c r="BL2381" s="36"/>
      <c r="BM2381" s="53" t="str">
        <f>IF(BJ2381="","",WORKDAY(BJ2381,5,FESTIVOS_CO!A:A))</f>
        <v/>
      </c>
      <c r="BN2381" s="57" t="str">
        <f t="shared" ca="1" si="458"/>
        <v>PENDIENTE HACER AVISO</v>
      </c>
      <c r="BO2381" s="54" t="str">
        <f t="shared" ca="1" si="451"/>
        <v>EN TRÁMITE NOTIF. POR AVISO</v>
      </c>
      <c r="BP2381" s="37"/>
      <c r="BQ2381" s="53" t="str">
        <f>IF(BP2381="","",WORKDAY(BP2381,5,FESTIVOS_CO!A:A))</f>
        <v/>
      </c>
      <c r="BR2381" s="37"/>
      <c r="BS2381" s="36"/>
      <c r="BT2381" s="38"/>
      <c r="BU2381" s="58" t="e">
        <f>VLOOKUP(BT2381,Hoja2!$C:$D,2,0)</f>
        <v>#N/A</v>
      </c>
      <c r="BV2381" s="80" t="str">
        <f>IF(
AND(AO2381="",BD2381="",BQ2381=""),
"EN PROCESO NOTIFICACION / COMUNICACION",
IF(
BT2381="",
"NO APLICA",
IF(
BU2381=60,
IF(AO2381&lt;&gt;"",AO2381,IF(BD2381&lt;&gt;"",BD2381,BQ2381))+60,
WORKDAY(
IF(AO2381&lt;&gt;"",AO2381,IF(BD2381&lt;&gt;"",BD2381,BQ2381)),
BU2381,
FESTIVOS_CO!A:A
)
)
))</f>
        <v>EN PROCESO NOTIFICACION / COMUNICACION</v>
      </c>
      <c r="BW2381" s="44"/>
      <c r="BX2381" s="53"/>
      <c r="BY2381" s="45"/>
      <c r="BZ2381" s="37"/>
      <c r="CA2381" s="54" t="str">
        <f t="shared" si="452"/>
        <v>PENDIENTE EJECUTORIA</v>
      </c>
      <c r="CB2381" s="59" t="str">
        <f t="shared" si="449"/>
        <v/>
      </c>
      <c r="CC2381" s="36"/>
      <c r="CD2381" s="40"/>
      <c r="CE2381" s="46"/>
      <c r="CF2381" s="40"/>
      <c r="CG2381" s="40"/>
      <c r="CH2381" s="40"/>
      <c r="CI2381" s="36"/>
      <c r="CJ2381" s="47"/>
      <c r="CK2381" s="40"/>
      <c r="CL2381" s="40"/>
      <c r="CM2381" s="40"/>
      <c r="CN2381" s="40"/>
    </row>
    <row r="2382" spans="1:92" ht="42.75" hidden="1">
      <c r="A2382" s="49" t="str">
        <f t="shared" si="453"/>
        <v>SIN GESTIÓN</v>
      </c>
      <c r="B2382" s="58"/>
      <c r="C2382" s="37"/>
      <c r="D2382" s="37"/>
      <c r="E2382" s="49" t="str">
        <f t="shared" si="454"/>
        <v>PENDIENTE NOTIFICACIÓN</v>
      </c>
      <c r="F2382" s="141" t="str">
        <f t="shared" si="455"/>
        <v>PENDIENTE NOTIFICACIÓN</v>
      </c>
      <c r="G2382" s="49" t="str">
        <f t="shared" si="456"/>
        <v/>
      </c>
      <c r="H2382" s="51" t="str">
        <f ca="1">IF(
L2382="",
"",
IF(
NETWORKDAYS(L2382,IF(M2382&lt;&gt;"",M2382,TODAY()),FESTIVOS_CO!A:A)&gt;2,
"VENCIDO",
IF(
NETWORKDAYS(L2382,IF(M2382&lt;&gt;"",M2382,TODAY()),FESTIVOS_CO!A:A)=2,
"ALERTA",
"A TIEMPO"
)))</f>
        <v/>
      </c>
      <c r="I2382" s="40"/>
      <c r="J2382" s="36"/>
      <c r="K2382" s="37"/>
      <c r="L2382" s="50"/>
      <c r="M2382" s="37"/>
      <c r="N2382" s="52"/>
      <c r="O2382" s="52"/>
      <c r="P2382" s="36"/>
      <c r="Q2382" s="36"/>
      <c r="R2382" s="40"/>
      <c r="S2382" s="36"/>
      <c r="T2382" s="40"/>
      <c r="U2382" s="40"/>
      <c r="V2382" s="81"/>
      <c r="W2382" s="40"/>
      <c r="X2382" s="40"/>
      <c r="Y2382" s="40"/>
      <c r="Z2382" s="38" t="str">
        <f>IFERROR(VLOOKUP(Y2382,DIRECTORIO!A:B,2,FALSE),"")</f>
        <v/>
      </c>
      <c r="AA2382" s="40"/>
      <c r="AB2382" s="40"/>
      <c r="AC2382" s="40"/>
      <c r="AD2382" s="40"/>
      <c r="AE2382" s="40"/>
      <c r="AF2382" s="40"/>
      <c r="AG2382" s="41" t="s">
        <v>109</v>
      </c>
      <c r="AH2382" s="42"/>
      <c r="AI2382" s="54" t="str">
        <f t="shared" ca="1" si="457"/>
        <v>PENDIENTE NOTIFICACIÓN ELECTRÓNICA</v>
      </c>
      <c r="AJ2382" s="37"/>
      <c r="AK2382" s="37"/>
      <c r="AL2382" s="37"/>
      <c r="AM2382" s="53" t="str">
        <f>IF(AK2382="","",WORKDAY(AK2382,5,FESTIVOS_CO!A:A))</f>
        <v/>
      </c>
      <c r="AN2382" s="37"/>
      <c r="AO2382" s="37"/>
      <c r="AP2382" s="54" t="str">
        <f t="shared" ca="1" si="450"/>
        <v>NO APLICA</v>
      </c>
      <c r="AQ2382" s="36"/>
      <c r="AR2382" s="43"/>
      <c r="AS2382" s="37"/>
      <c r="AT2382" s="36"/>
      <c r="AU2382" s="37"/>
      <c r="AV2382" s="36"/>
      <c r="AW2382" s="36"/>
      <c r="AX2382" s="37"/>
      <c r="AY2382" s="140" t="str">
        <f>IF(AU2382="","",WORKDAY(AU2382,5,FESTIVOS_CO!A:A))</f>
        <v/>
      </c>
      <c r="AZ2382" s="54" t="str">
        <f t="shared" ca="1" si="459"/>
        <v>NO APLICA</v>
      </c>
      <c r="BA2382" s="55" t="str">
        <f>IF(AX2382="","",WORKDAY(AX2382,5,FESTIVOS_CO!A:A))</f>
        <v/>
      </c>
      <c r="BB2382" s="39"/>
      <c r="BC2382" s="40"/>
      <c r="BD2382" s="40"/>
      <c r="BE2382" s="56" t="str">
        <f t="shared" ca="1" si="448"/>
        <v>NO APLICA</v>
      </c>
      <c r="BF2382" s="37"/>
      <c r="BG2382" s="45"/>
      <c r="BH2382" s="37"/>
      <c r="BI2382" s="36"/>
      <c r="BJ2382" s="37"/>
      <c r="BK2382" s="36"/>
      <c r="BL2382" s="36"/>
      <c r="BM2382" s="53" t="str">
        <f>IF(BJ2382="","",WORKDAY(BJ2382,5,FESTIVOS_CO!A:A))</f>
        <v/>
      </c>
      <c r="BN2382" s="57" t="str">
        <f t="shared" ca="1" si="458"/>
        <v>PENDIENTE HACER AVISO</v>
      </c>
      <c r="BO2382" s="54" t="str">
        <f t="shared" ca="1" si="451"/>
        <v>EN TRÁMITE NOTIF. POR AVISO</v>
      </c>
      <c r="BP2382" s="37"/>
      <c r="BQ2382" s="53" t="str">
        <f>IF(BP2382="","",WORKDAY(BP2382,5,FESTIVOS_CO!A:A))</f>
        <v/>
      </c>
      <c r="BR2382" s="37"/>
      <c r="BS2382" s="36"/>
      <c r="BT2382" s="38"/>
      <c r="BU2382" s="58" t="e">
        <f>VLOOKUP(BT2382,Hoja2!$C:$D,2,0)</f>
        <v>#N/A</v>
      </c>
      <c r="BV2382" s="80" t="str">
        <f>IF(
AND(AO2382="",BD2382="",BQ2382=""),
"EN PROCESO NOTIFICACION / COMUNICACION",
IF(
BT2382="",
"NO APLICA",
IF(
BU2382=60,
IF(AO2382&lt;&gt;"",AO2382,IF(BD2382&lt;&gt;"",BD2382,BQ2382))+60,
WORKDAY(
IF(AO2382&lt;&gt;"",AO2382,IF(BD2382&lt;&gt;"",BD2382,BQ2382)),
BU2382,
FESTIVOS_CO!A:A
)
)
))</f>
        <v>EN PROCESO NOTIFICACION / COMUNICACION</v>
      </c>
      <c r="BW2382" s="44"/>
      <c r="BX2382" s="53"/>
      <c r="BY2382" s="45"/>
      <c r="BZ2382" s="37"/>
      <c r="CA2382" s="54" t="str">
        <f t="shared" si="452"/>
        <v>PENDIENTE EJECUTORIA</v>
      </c>
      <c r="CB2382" s="59" t="str">
        <f t="shared" si="449"/>
        <v/>
      </c>
      <c r="CC2382" s="36"/>
      <c r="CD2382" s="40"/>
      <c r="CE2382" s="46"/>
      <c r="CF2382" s="40"/>
      <c r="CG2382" s="40"/>
      <c r="CH2382" s="40"/>
      <c r="CI2382" s="36"/>
      <c r="CJ2382" s="47"/>
      <c r="CK2382" s="40"/>
      <c r="CL2382" s="40"/>
      <c r="CM2382" s="40"/>
      <c r="CN2382" s="40"/>
    </row>
    <row r="2383" spans="1:92" ht="42.75" hidden="1">
      <c r="A2383" s="49" t="str">
        <f t="shared" si="453"/>
        <v>SIN GESTIÓN</v>
      </c>
      <c r="B2383" s="58"/>
      <c r="C2383" s="37"/>
      <c r="D2383" s="37"/>
      <c r="E2383" s="49" t="str">
        <f t="shared" si="454"/>
        <v>PENDIENTE NOTIFICACIÓN</v>
      </c>
      <c r="F2383" s="141" t="str">
        <f t="shared" si="455"/>
        <v>PENDIENTE NOTIFICACIÓN</v>
      </c>
      <c r="G2383" s="49" t="str">
        <f t="shared" si="456"/>
        <v/>
      </c>
      <c r="H2383" s="51" t="str">
        <f ca="1">IF(
L2383="",
"",
IF(
NETWORKDAYS(L2383,IF(M2383&lt;&gt;"",M2383,TODAY()),FESTIVOS_CO!A:A)&gt;2,
"VENCIDO",
IF(
NETWORKDAYS(L2383,IF(M2383&lt;&gt;"",M2383,TODAY()),FESTIVOS_CO!A:A)=2,
"ALERTA",
"A TIEMPO"
)))</f>
        <v/>
      </c>
      <c r="I2383" s="40"/>
      <c r="J2383" s="36"/>
      <c r="K2383" s="37"/>
      <c r="L2383" s="50"/>
      <c r="M2383" s="37"/>
      <c r="N2383" s="52"/>
      <c r="O2383" s="52"/>
      <c r="P2383" s="36"/>
      <c r="Q2383" s="36"/>
      <c r="R2383" s="40"/>
      <c r="S2383" s="36"/>
      <c r="T2383" s="40"/>
      <c r="U2383" s="40"/>
      <c r="V2383" s="81"/>
      <c r="W2383" s="40"/>
      <c r="X2383" s="40"/>
      <c r="Y2383" s="40"/>
      <c r="Z2383" s="38" t="str">
        <f>IFERROR(VLOOKUP(Y2383,DIRECTORIO!A:B,2,FALSE),"")</f>
        <v/>
      </c>
      <c r="AA2383" s="40"/>
      <c r="AB2383" s="40"/>
      <c r="AC2383" s="40"/>
      <c r="AD2383" s="40"/>
      <c r="AE2383" s="40"/>
      <c r="AF2383" s="40"/>
      <c r="AG2383" s="41" t="s">
        <v>109</v>
      </c>
      <c r="AH2383" s="42"/>
      <c r="AI2383" s="54" t="str">
        <f t="shared" ca="1" si="457"/>
        <v>PENDIENTE NOTIFICACIÓN ELECTRÓNICA</v>
      </c>
      <c r="AJ2383" s="37"/>
      <c r="AK2383" s="37"/>
      <c r="AL2383" s="37"/>
      <c r="AM2383" s="53" t="str">
        <f>IF(AK2383="","",WORKDAY(AK2383,5,FESTIVOS_CO!A:A))</f>
        <v/>
      </c>
      <c r="AN2383" s="37"/>
      <c r="AO2383" s="37"/>
      <c r="AP2383" s="54" t="str">
        <f t="shared" ca="1" si="450"/>
        <v>NO APLICA</v>
      </c>
      <c r="AQ2383" s="36"/>
      <c r="AR2383" s="43"/>
      <c r="AS2383" s="37"/>
      <c r="AT2383" s="36"/>
      <c r="AU2383" s="37"/>
      <c r="AV2383" s="36"/>
      <c r="AW2383" s="36"/>
      <c r="AX2383" s="37"/>
      <c r="AY2383" s="140" t="str">
        <f>IF(AU2383="","",WORKDAY(AU2383,5,FESTIVOS_CO!A:A))</f>
        <v/>
      </c>
      <c r="AZ2383" s="54" t="str">
        <f t="shared" ca="1" si="459"/>
        <v>NO APLICA</v>
      </c>
      <c r="BA2383" s="55" t="str">
        <f>IF(AX2383="","",WORKDAY(AX2383,5,FESTIVOS_CO!A:A))</f>
        <v/>
      </c>
      <c r="BB2383" s="39"/>
      <c r="BC2383" s="40"/>
      <c r="BD2383" s="40"/>
      <c r="BE2383" s="56" t="str">
        <f t="shared" ca="1" si="448"/>
        <v>NO APLICA</v>
      </c>
      <c r="BF2383" s="37"/>
      <c r="BG2383" s="45"/>
      <c r="BH2383" s="37"/>
      <c r="BI2383" s="36"/>
      <c r="BJ2383" s="37"/>
      <c r="BK2383" s="36"/>
      <c r="BL2383" s="36"/>
      <c r="BM2383" s="53" t="str">
        <f>IF(BJ2383="","",WORKDAY(BJ2383,5,FESTIVOS_CO!A:A))</f>
        <v/>
      </c>
      <c r="BN2383" s="57" t="str">
        <f t="shared" ca="1" si="458"/>
        <v>PENDIENTE HACER AVISO</v>
      </c>
      <c r="BO2383" s="54" t="str">
        <f t="shared" ca="1" si="451"/>
        <v>EN TRÁMITE NOTIF. POR AVISO</v>
      </c>
      <c r="BP2383" s="37"/>
      <c r="BQ2383" s="53" t="str">
        <f>IF(BP2383="","",WORKDAY(BP2383,5,FESTIVOS_CO!A:A))</f>
        <v/>
      </c>
      <c r="BR2383" s="37"/>
      <c r="BS2383" s="36"/>
      <c r="BT2383" s="38"/>
      <c r="BU2383" s="58" t="e">
        <f>VLOOKUP(BT2383,Hoja2!$C:$D,2,0)</f>
        <v>#N/A</v>
      </c>
      <c r="BV2383" s="80" t="str">
        <f>IF(
AND(AO2383="",BD2383="",BQ2383=""),
"EN PROCESO NOTIFICACION / COMUNICACION",
IF(
BT2383="",
"NO APLICA",
IF(
BU2383=60,
IF(AO2383&lt;&gt;"",AO2383,IF(BD2383&lt;&gt;"",BD2383,BQ2383))+60,
WORKDAY(
IF(AO2383&lt;&gt;"",AO2383,IF(BD2383&lt;&gt;"",BD2383,BQ2383)),
BU2383,
FESTIVOS_CO!A:A
)
)
))</f>
        <v>EN PROCESO NOTIFICACION / COMUNICACION</v>
      </c>
      <c r="BW2383" s="44"/>
      <c r="BX2383" s="53"/>
      <c r="BY2383" s="45"/>
      <c r="BZ2383" s="37"/>
      <c r="CA2383" s="54" t="str">
        <f t="shared" si="452"/>
        <v>PENDIENTE EJECUTORIA</v>
      </c>
      <c r="CB2383" s="59" t="str">
        <f t="shared" si="449"/>
        <v/>
      </c>
      <c r="CC2383" s="36"/>
      <c r="CD2383" s="40"/>
      <c r="CE2383" s="46"/>
      <c r="CF2383" s="40"/>
      <c r="CG2383" s="40"/>
      <c r="CH2383" s="40"/>
      <c r="CI2383" s="36"/>
      <c r="CJ2383" s="47"/>
      <c r="CK2383" s="40"/>
      <c r="CL2383" s="40"/>
      <c r="CM2383" s="40"/>
      <c r="CN2383" s="40"/>
    </row>
    <row r="2384" spans="1:92" ht="42.75" hidden="1">
      <c r="A2384" s="49" t="str">
        <f t="shared" si="453"/>
        <v>SIN GESTIÓN</v>
      </c>
      <c r="B2384" s="58"/>
      <c r="C2384" s="37"/>
      <c r="D2384" s="37"/>
      <c r="E2384" s="49" t="str">
        <f t="shared" si="454"/>
        <v>PENDIENTE NOTIFICACIÓN</v>
      </c>
      <c r="F2384" s="141" t="str">
        <f t="shared" si="455"/>
        <v>PENDIENTE NOTIFICACIÓN</v>
      </c>
      <c r="G2384" s="49" t="str">
        <f t="shared" si="456"/>
        <v/>
      </c>
      <c r="H2384" s="51" t="str">
        <f ca="1">IF(
L2384="",
"",
IF(
NETWORKDAYS(L2384,IF(M2384&lt;&gt;"",M2384,TODAY()),FESTIVOS_CO!A:A)&gt;2,
"VENCIDO",
IF(
NETWORKDAYS(L2384,IF(M2384&lt;&gt;"",M2384,TODAY()),FESTIVOS_CO!A:A)=2,
"ALERTA",
"A TIEMPO"
)))</f>
        <v/>
      </c>
      <c r="I2384" s="40"/>
      <c r="J2384" s="36"/>
      <c r="K2384" s="37"/>
      <c r="L2384" s="50"/>
      <c r="M2384" s="37"/>
      <c r="N2384" s="52"/>
      <c r="O2384" s="52"/>
      <c r="P2384" s="36"/>
      <c r="Q2384" s="36"/>
      <c r="R2384" s="40"/>
      <c r="S2384" s="36"/>
      <c r="T2384" s="40"/>
      <c r="U2384" s="40"/>
      <c r="V2384" s="81"/>
      <c r="W2384" s="40"/>
      <c r="X2384" s="40"/>
      <c r="Y2384" s="40"/>
      <c r="Z2384" s="38" t="str">
        <f>IFERROR(VLOOKUP(Y2384,DIRECTORIO!A:B,2,FALSE),"")</f>
        <v/>
      </c>
      <c r="AA2384" s="40"/>
      <c r="AB2384" s="40"/>
      <c r="AC2384" s="40"/>
      <c r="AD2384" s="40"/>
      <c r="AE2384" s="40"/>
      <c r="AF2384" s="40"/>
      <c r="AG2384" s="41" t="s">
        <v>109</v>
      </c>
      <c r="AH2384" s="42"/>
      <c r="AI2384" s="54" t="str">
        <f t="shared" ca="1" si="457"/>
        <v>PENDIENTE NOTIFICACIÓN ELECTRÓNICA</v>
      </c>
      <c r="AJ2384" s="37"/>
      <c r="AK2384" s="37"/>
      <c r="AL2384" s="37"/>
      <c r="AM2384" s="53" t="str">
        <f>IF(AK2384="","",WORKDAY(AK2384,5,FESTIVOS_CO!A:A))</f>
        <v/>
      </c>
      <c r="AN2384" s="37"/>
      <c r="AO2384" s="37"/>
      <c r="AP2384" s="54" t="str">
        <f t="shared" ca="1" si="450"/>
        <v>NO APLICA</v>
      </c>
      <c r="AQ2384" s="36"/>
      <c r="AR2384" s="43"/>
      <c r="AS2384" s="37"/>
      <c r="AT2384" s="36"/>
      <c r="AU2384" s="37"/>
      <c r="AV2384" s="36"/>
      <c r="AW2384" s="36"/>
      <c r="AX2384" s="37"/>
      <c r="AY2384" s="140" t="str">
        <f>IF(AU2384="","",WORKDAY(AU2384,5,FESTIVOS_CO!A:A))</f>
        <v/>
      </c>
      <c r="AZ2384" s="54" t="str">
        <f t="shared" ca="1" si="459"/>
        <v>NO APLICA</v>
      </c>
      <c r="BA2384" s="55" t="str">
        <f>IF(AX2384="","",WORKDAY(AX2384,5,FESTIVOS_CO!A:A))</f>
        <v/>
      </c>
      <c r="BB2384" s="39"/>
      <c r="BC2384" s="40"/>
      <c r="BD2384" s="40"/>
      <c r="BE2384" s="56" t="str">
        <f t="shared" ca="1" si="448"/>
        <v>NO APLICA</v>
      </c>
      <c r="BF2384" s="37"/>
      <c r="BG2384" s="45"/>
      <c r="BH2384" s="37"/>
      <c r="BI2384" s="36"/>
      <c r="BJ2384" s="37"/>
      <c r="BK2384" s="36"/>
      <c r="BL2384" s="36"/>
      <c r="BM2384" s="53" t="str">
        <f>IF(BJ2384="","",WORKDAY(BJ2384,5,FESTIVOS_CO!A:A))</f>
        <v/>
      </c>
      <c r="BN2384" s="57" t="str">
        <f t="shared" ca="1" si="458"/>
        <v>PENDIENTE HACER AVISO</v>
      </c>
      <c r="BO2384" s="54" t="str">
        <f t="shared" ca="1" si="451"/>
        <v>EN TRÁMITE NOTIF. POR AVISO</v>
      </c>
      <c r="BP2384" s="37"/>
      <c r="BQ2384" s="53" t="str">
        <f>IF(BP2384="","",WORKDAY(BP2384,5,FESTIVOS_CO!A:A))</f>
        <v/>
      </c>
      <c r="BR2384" s="37"/>
      <c r="BS2384" s="36"/>
      <c r="BT2384" s="38"/>
      <c r="BU2384" s="58" t="e">
        <f>VLOOKUP(BT2384,Hoja2!$C:$D,2,0)</f>
        <v>#N/A</v>
      </c>
      <c r="BV2384" s="80" t="str">
        <f>IF(
AND(AO2384="",BD2384="",BQ2384=""),
"EN PROCESO NOTIFICACION / COMUNICACION",
IF(
BT2384="",
"NO APLICA",
IF(
BU2384=60,
IF(AO2384&lt;&gt;"",AO2384,IF(BD2384&lt;&gt;"",BD2384,BQ2384))+60,
WORKDAY(
IF(AO2384&lt;&gt;"",AO2384,IF(BD2384&lt;&gt;"",BD2384,BQ2384)),
BU2384,
FESTIVOS_CO!A:A
)
)
))</f>
        <v>EN PROCESO NOTIFICACION / COMUNICACION</v>
      </c>
      <c r="BW2384" s="44"/>
      <c r="BX2384" s="53"/>
      <c r="BY2384" s="45"/>
      <c r="BZ2384" s="37"/>
      <c r="CA2384" s="54" t="str">
        <f t="shared" si="452"/>
        <v>PENDIENTE EJECUTORIA</v>
      </c>
      <c r="CB2384" s="59" t="str">
        <f t="shared" si="449"/>
        <v/>
      </c>
      <c r="CC2384" s="36"/>
      <c r="CD2384" s="40"/>
      <c r="CE2384" s="46"/>
      <c r="CF2384" s="40"/>
      <c r="CG2384" s="40"/>
      <c r="CH2384" s="40"/>
      <c r="CI2384" s="36"/>
      <c r="CJ2384" s="47"/>
      <c r="CK2384" s="40"/>
      <c r="CL2384" s="40"/>
      <c r="CM2384" s="40"/>
      <c r="CN2384" s="40"/>
    </row>
    <row r="2385" spans="1:92" ht="42.75" hidden="1">
      <c r="A2385" s="49" t="str">
        <f t="shared" si="453"/>
        <v>SIN GESTIÓN</v>
      </c>
      <c r="B2385" s="58"/>
      <c r="C2385" s="37"/>
      <c r="D2385" s="37"/>
      <c r="E2385" s="49" t="str">
        <f t="shared" si="454"/>
        <v>PENDIENTE NOTIFICACIÓN</v>
      </c>
      <c r="F2385" s="141" t="str">
        <f t="shared" si="455"/>
        <v>PENDIENTE NOTIFICACIÓN</v>
      </c>
      <c r="G2385" s="49" t="str">
        <f t="shared" si="456"/>
        <v/>
      </c>
      <c r="H2385" s="51" t="str">
        <f ca="1">IF(
L2385="",
"",
IF(
NETWORKDAYS(L2385,IF(M2385&lt;&gt;"",M2385,TODAY()),FESTIVOS_CO!A:A)&gt;2,
"VENCIDO",
IF(
NETWORKDAYS(L2385,IF(M2385&lt;&gt;"",M2385,TODAY()),FESTIVOS_CO!A:A)=2,
"ALERTA",
"A TIEMPO"
)))</f>
        <v/>
      </c>
      <c r="I2385" s="40"/>
      <c r="J2385" s="36"/>
      <c r="K2385" s="37"/>
      <c r="L2385" s="50"/>
      <c r="M2385" s="37"/>
      <c r="N2385" s="52"/>
      <c r="O2385" s="52"/>
      <c r="P2385" s="36"/>
      <c r="Q2385" s="36"/>
      <c r="R2385" s="40"/>
      <c r="S2385" s="36"/>
      <c r="T2385" s="40"/>
      <c r="U2385" s="40"/>
      <c r="V2385" s="81"/>
      <c r="W2385" s="40"/>
      <c r="X2385" s="40"/>
      <c r="Y2385" s="40"/>
      <c r="Z2385" s="38" t="str">
        <f>IFERROR(VLOOKUP(Y2385,DIRECTORIO!A:B,2,FALSE),"")</f>
        <v/>
      </c>
      <c r="AA2385" s="40"/>
      <c r="AB2385" s="40"/>
      <c r="AC2385" s="40"/>
      <c r="AD2385" s="40"/>
      <c r="AE2385" s="40"/>
      <c r="AF2385" s="40"/>
      <c r="AG2385" s="41" t="s">
        <v>109</v>
      </c>
      <c r="AH2385" s="42"/>
      <c r="AI2385" s="54" t="str">
        <f t="shared" ca="1" si="457"/>
        <v>PENDIENTE NOTIFICACIÓN ELECTRÓNICA</v>
      </c>
      <c r="AJ2385" s="37"/>
      <c r="AK2385" s="37"/>
      <c r="AL2385" s="37"/>
      <c r="AM2385" s="53" t="str">
        <f>IF(AK2385="","",WORKDAY(AK2385,5,FESTIVOS_CO!A:A))</f>
        <v/>
      </c>
      <c r="AN2385" s="37"/>
      <c r="AO2385" s="37"/>
      <c r="AP2385" s="54" t="str">
        <f t="shared" ca="1" si="450"/>
        <v>NO APLICA</v>
      </c>
      <c r="AQ2385" s="36"/>
      <c r="AR2385" s="43"/>
      <c r="AS2385" s="37"/>
      <c r="AT2385" s="36"/>
      <c r="AU2385" s="37"/>
      <c r="AV2385" s="36"/>
      <c r="AW2385" s="36"/>
      <c r="AX2385" s="37"/>
      <c r="AY2385" s="140" t="str">
        <f>IF(AU2385="","",WORKDAY(AU2385,5,FESTIVOS_CO!A:A))</f>
        <v/>
      </c>
      <c r="AZ2385" s="54" t="str">
        <f t="shared" ca="1" si="459"/>
        <v>NO APLICA</v>
      </c>
      <c r="BA2385" s="55" t="str">
        <f>IF(AX2385="","",WORKDAY(AX2385,5,FESTIVOS_CO!A:A))</f>
        <v/>
      </c>
      <c r="BB2385" s="39"/>
      <c r="BC2385" s="40"/>
      <c r="BD2385" s="40"/>
      <c r="BE2385" s="56" t="str">
        <f t="shared" ca="1" si="448"/>
        <v>NO APLICA</v>
      </c>
      <c r="BF2385" s="37"/>
      <c r="BG2385" s="45"/>
      <c r="BH2385" s="37"/>
      <c r="BI2385" s="36"/>
      <c r="BJ2385" s="37"/>
      <c r="BK2385" s="36"/>
      <c r="BL2385" s="36"/>
      <c r="BM2385" s="53" t="str">
        <f>IF(BJ2385="","",WORKDAY(BJ2385,5,FESTIVOS_CO!A:A))</f>
        <v/>
      </c>
      <c r="BN2385" s="57" t="str">
        <f t="shared" ca="1" si="458"/>
        <v>PENDIENTE HACER AVISO</v>
      </c>
      <c r="BO2385" s="54" t="str">
        <f t="shared" ca="1" si="451"/>
        <v>EN TRÁMITE NOTIF. POR AVISO</v>
      </c>
      <c r="BP2385" s="37"/>
      <c r="BQ2385" s="53" t="str">
        <f>IF(BP2385="","",WORKDAY(BP2385,5,FESTIVOS_CO!A:A))</f>
        <v/>
      </c>
      <c r="BR2385" s="37"/>
      <c r="BS2385" s="36"/>
      <c r="BT2385" s="38"/>
      <c r="BU2385" s="58" t="e">
        <f>VLOOKUP(BT2385,Hoja2!$C:$D,2,0)</f>
        <v>#N/A</v>
      </c>
      <c r="BV2385" s="80" t="str">
        <f>IF(
AND(AO2385="",BD2385="",BQ2385=""),
"EN PROCESO NOTIFICACION / COMUNICACION",
IF(
BT2385="",
"NO APLICA",
IF(
BU2385=60,
IF(AO2385&lt;&gt;"",AO2385,IF(BD2385&lt;&gt;"",BD2385,BQ2385))+60,
WORKDAY(
IF(AO2385&lt;&gt;"",AO2385,IF(BD2385&lt;&gt;"",BD2385,BQ2385)),
BU2385,
FESTIVOS_CO!A:A
)
)
))</f>
        <v>EN PROCESO NOTIFICACION / COMUNICACION</v>
      </c>
      <c r="BW2385" s="44"/>
      <c r="BX2385" s="53"/>
      <c r="BY2385" s="45"/>
      <c r="BZ2385" s="37"/>
      <c r="CA2385" s="54" t="str">
        <f t="shared" si="452"/>
        <v>PENDIENTE EJECUTORIA</v>
      </c>
      <c r="CB2385" s="59" t="str">
        <f t="shared" si="449"/>
        <v/>
      </c>
      <c r="CC2385" s="36"/>
      <c r="CD2385" s="40"/>
      <c r="CE2385" s="46"/>
      <c r="CF2385" s="40"/>
      <c r="CG2385" s="40"/>
      <c r="CH2385" s="40"/>
      <c r="CI2385" s="36"/>
      <c r="CJ2385" s="47"/>
      <c r="CK2385" s="40"/>
      <c r="CL2385" s="40"/>
      <c r="CM2385" s="40"/>
      <c r="CN2385" s="40"/>
    </row>
    <row r="2386" spans="1:92" ht="42.75" hidden="1">
      <c r="A2386" s="49" t="str">
        <f t="shared" si="453"/>
        <v>SIN GESTIÓN</v>
      </c>
      <c r="B2386" s="58"/>
      <c r="C2386" s="37"/>
      <c r="D2386" s="37"/>
      <c r="E2386" s="49" t="str">
        <f t="shared" si="454"/>
        <v>PENDIENTE NOTIFICACIÓN</v>
      </c>
      <c r="F2386" s="141" t="str">
        <f t="shared" si="455"/>
        <v>PENDIENTE NOTIFICACIÓN</v>
      </c>
      <c r="G2386" s="49" t="str">
        <f t="shared" si="456"/>
        <v/>
      </c>
      <c r="H2386" s="51" t="str">
        <f ca="1">IF(
L2386="",
"",
IF(
NETWORKDAYS(L2386,IF(M2386&lt;&gt;"",M2386,TODAY()),FESTIVOS_CO!A:A)&gt;2,
"VENCIDO",
IF(
NETWORKDAYS(L2386,IF(M2386&lt;&gt;"",M2386,TODAY()),FESTIVOS_CO!A:A)=2,
"ALERTA",
"A TIEMPO"
)))</f>
        <v/>
      </c>
      <c r="I2386" s="40"/>
      <c r="J2386" s="36"/>
      <c r="K2386" s="37"/>
      <c r="L2386" s="50"/>
      <c r="M2386" s="37"/>
      <c r="N2386" s="52"/>
      <c r="O2386" s="52"/>
      <c r="P2386" s="36"/>
      <c r="Q2386" s="36"/>
      <c r="R2386" s="40"/>
      <c r="S2386" s="36"/>
      <c r="T2386" s="40"/>
      <c r="U2386" s="40"/>
      <c r="V2386" s="81"/>
      <c r="W2386" s="40"/>
      <c r="X2386" s="40"/>
      <c r="Y2386" s="40"/>
      <c r="Z2386" s="38" t="str">
        <f>IFERROR(VLOOKUP(Y2386,DIRECTORIO!A:B,2,FALSE),"")</f>
        <v/>
      </c>
      <c r="AA2386" s="40"/>
      <c r="AB2386" s="40"/>
      <c r="AC2386" s="40"/>
      <c r="AD2386" s="40"/>
      <c r="AE2386" s="40"/>
      <c r="AF2386" s="40"/>
      <c r="AG2386" s="41" t="s">
        <v>109</v>
      </c>
      <c r="AH2386" s="42"/>
      <c r="AI2386" s="54" t="str">
        <f t="shared" ca="1" si="457"/>
        <v>PENDIENTE NOTIFICACIÓN ELECTRÓNICA</v>
      </c>
      <c r="AJ2386" s="37"/>
      <c r="AK2386" s="37"/>
      <c r="AL2386" s="37"/>
      <c r="AM2386" s="53" t="str">
        <f>IF(AK2386="","",WORKDAY(AK2386,5,FESTIVOS_CO!A:A))</f>
        <v/>
      </c>
      <c r="AN2386" s="37"/>
      <c r="AO2386" s="37"/>
      <c r="AP2386" s="54" t="str">
        <f t="shared" ca="1" si="450"/>
        <v>NO APLICA</v>
      </c>
      <c r="AQ2386" s="36"/>
      <c r="AR2386" s="43"/>
      <c r="AS2386" s="37"/>
      <c r="AT2386" s="36"/>
      <c r="AU2386" s="37"/>
      <c r="AV2386" s="36"/>
      <c r="AW2386" s="36"/>
      <c r="AX2386" s="37"/>
      <c r="AY2386" s="140" t="str">
        <f>IF(AU2386="","",WORKDAY(AU2386,5,FESTIVOS_CO!A:A))</f>
        <v/>
      </c>
      <c r="AZ2386" s="54" t="str">
        <f t="shared" ca="1" si="459"/>
        <v>NO APLICA</v>
      </c>
      <c r="BA2386" s="55" t="str">
        <f>IF(AX2386="","",WORKDAY(AX2386,5,FESTIVOS_CO!A:A))</f>
        <v/>
      </c>
      <c r="BB2386" s="39"/>
      <c r="BC2386" s="40"/>
      <c r="BD2386" s="40"/>
      <c r="BE2386" s="56" t="str">
        <f t="shared" ca="1" si="448"/>
        <v>NO APLICA</v>
      </c>
      <c r="BF2386" s="37"/>
      <c r="BG2386" s="45"/>
      <c r="BH2386" s="37"/>
      <c r="BI2386" s="36"/>
      <c r="BJ2386" s="37"/>
      <c r="BK2386" s="36"/>
      <c r="BL2386" s="36"/>
      <c r="BM2386" s="53" t="str">
        <f>IF(BJ2386="","",WORKDAY(BJ2386,5,FESTIVOS_CO!A:A))</f>
        <v/>
      </c>
      <c r="BN2386" s="57" t="str">
        <f t="shared" ca="1" si="458"/>
        <v>PENDIENTE HACER AVISO</v>
      </c>
      <c r="BO2386" s="54" t="str">
        <f t="shared" ca="1" si="451"/>
        <v>EN TRÁMITE NOTIF. POR AVISO</v>
      </c>
      <c r="BP2386" s="37"/>
      <c r="BQ2386" s="53" t="str">
        <f>IF(BP2386="","",WORKDAY(BP2386,5,FESTIVOS_CO!A:A))</f>
        <v/>
      </c>
      <c r="BR2386" s="37"/>
      <c r="BS2386" s="36"/>
      <c r="BT2386" s="38"/>
      <c r="BU2386" s="58" t="e">
        <f>VLOOKUP(BT2386,Hoja2!$C:$D,2,0)</f>
        <v>#N/A</v>
      </c>
      <c r="BV2386" s="80" t="str">
        <f>IF(
AND(AO2386="",BD2386="",BQ2386=""),
"EN PROCESO NOTIFICACION / COMUNICACION",
IF(
BT2386="",
"NO APLICA",
IF(
BU2386=60,
IF(AO2386&lt;&gt;"",AO2386,IF(BD2386&lt;&gt;"",BD2386,BQ2386))+60,
WORKDAY(
IF(AO2386&lt;&gt;"",AO2386,IF(BD2386&lt;&gt;"",BD2386,BQ2386)),
BU2386,
FESTIVOS_CO!A:A
)
)
))</f>
        <v>EN PROCESO NOTIFICACION / COMUNICACION</v>
      </c>
      <c r="BW2386" s="44"/>
      <c r="BX2386" s="53"/>
      <c r="BY2386" s="45"/>
      <c r="BZ2386" s="37"/>
      <c r="CA2386" s="54" t="str">
        <f t="shared" si="452"/>
        <v>PENDIENTE EJECUTORIA</v>
      </c>
      <c r="CB2386" s="59" t="str">
        <f t="shared" si="449"/>
        <v/>
      </c>
      <c r="CC2386" s="36"/>
      <c r="CD2386" s="40"/>
      <c r="CE2386" s="46"/>
      <c r="CF2386" s="40"/>
      <c r="CG2386" s="40"/>
      <c r="CH2386" s="40"/>
      <c r="CI2386" s="36"/>
      <c r="CJ2386" s="47"/>
      <c r="CK2386" s="40"/>
      <c r="CL2386" s="40"/>
      <c r="CM2386" s="40"/>
      <c r="CN2386" s="40"/>
    </row>
    <row r="2387" spans="1:92" ht="42.75" hidden="1">
      <c r="A2387" s="49" t="str">
        <f t="shared" si="453"/>
        <v>SIN GESTIÓN</v>
      </c>
      <c r="B2387" s="58"/>
      <c r="C2387" s="37"/>
      <c r="D2387" s="37"/>
      <c r="E2387" s="49" t="str">
        <f t="shared" si="454"/>
        <v>PENDIENTE NOTIFICACIÓN</v>
      </c>
      <c r="F2387" s="141" t="str">
        <f t="shared" si="455"/>
        <v>PENDIENTE NOTIFICACIÓN</v>
      </c>
      <c r="G2387" s="49" t="str">
        <f t="shared" si="456"/>
        <v/>
      </c>
      <c r="H2387" s="51" t="str">
        <f ca="1">IF(
L2387="",
"",
IF(
NETWORKDAYS(L2387,IF(M2387&lt;&gt;"",M2387,TODAY()),FESTIVOS_CO!A:A)&gt;2,
"VENCIDO",
IF(
NETWORKDAYS(L2387,IF(M2387&lt;&gt;"",M2387,TODAY()),FESTIVOS_CO!A:A)=2,
"ALERTA",
"A TIEMPO"
)))</f>
        <v/>
      </c>
      <c r="I2387" s="40"/>
      <c r="J2387" s="36"/>
      <c r="K2387" s="37"/>
      <c r="L2387" s="50"/>
      <c r="M2387" s="37"/>
      <c r="N2387" s="52"/>
      <c r="O2387" s="52"/>
      <c r="P2387" s="36"/>
      <c r="Q2387" s="36"/>
      <c r="R2387" s="40"/>
      <c r="S2387" s="36"/>
      <c r="T2387" s="40"/>
      <c r="U2387" s="40"/>
      <c r="V2387" s="81"/>
      <c r="W2387" s="40"/>
      <c r="X2387" s="40"/>
      <c r="Y2387" s="40"/>
      <c r="Z2387" s="38" t="str">
        <f>IFERROR(VLOOKUP(Y2387,DIRECTORIO!A:B,2,FALSE),"")</f>
        <v/>
      </c>
      <c r="AA2387" s="40"/>
      <c r="AB2387" s="40"/>
      <c r="AC2387" s="40"/>
      <c r="AD2387" s="40"/>
      <c r="AE2387" s="40"/>
      <c r="AF2387" s="40"/>
      <c r="AG2387" s="41" t="s">
        <v>109</v>
      </c>
      <c r="AH2387" s="42"/>
      <c r="AI2387" s="54" t="str">
        <f t="shared" ca="1" si="457"/>
        <v>PENDIENTE NOTIFICACIÓN ELECTRÓNICA</v>
      </c>
      <c r="AJ2387" s="37"/>
      <c r="AK2387" s="37"/>
      <c r="AL2387" s="37"/>
      <c r="AM2387" s="53" t="str">
        <f>IF(AK2387="","",WORKDAY(AK2387,5,FESTIVOS_CO!A:A))</f>
        <v/>
      </c>
      <c r="AN2387" s="37"/>
      <c r="AO2387" s="37"/>
      <c r="AP2387" s="54" t="str">
        <f t="shared" ca="1" si="450"/>
        <v>NO APLICA</v>
      </c>
      <c r="AQ2387" s="36"/>
      <c r="AR2387" s="43"/>
      <c r="AS2387" s="37"/>
      <c r="AT2387" s="36"/>
      <c r="AU2387" s="37"/>
      <c r="AV2387" s="36"/>
      <c r="AW2387" s="36"/>
      <c r="AX2387" s="37"/>
      <c r="AY2387" s="140" t="str">
        <f>IF(AU2387="","",WORKDAY(AU2387,5,FESTIVOS_CO!A:A))</f>
        <v/>
      </c>
      <c r="AZ2387" s="54" t="str">
        <f t="shared" ca="1" si="459"/>
        <v>NO APLICA</v>
      </c>
      <c r="BA2387" s="55" t="str">
        <f>IF(AX2387="","",WORKDAY(AX2387,5,FESTIVOS_CO!A:A))</f>
        <v/>
      </c>
      <c r="BB2387" s="39"/>
      <c r="BC2387" s="40"/>
      <c r="BD2387" s="40"/>
      <c r="BE2387" s="56" t="str">
        <f t="shared" ca="1" si="448"/>
        <v>NO APLICA</v>
      </c>
      <c r="BF2387" s="37"/>
      <c r="BG2387" s="45"/>
      <c r="BH2387" s="37"/>
      <c r="BI2387" s="36"/>
      <c r="BJ2387" s="37"/>
      <c r="BK2387" s="36"/>
      <c r="BL2387" s="36"/>
      <c r="BM2387" s="53" t="str">
        <f>IF(BJ2387="","",WORKDAY(BJ2387,5,FESTIVOS_CO!A:A))</f>
        <v/>
      </c>
      <c r="BN2387" s="57" t="str">
        <f t="shared" ca="1" si="458"/>
        <v>PENDIENTE HACER AVISO</v>
      </c>
      <c r="BO2387" s="54" t="str">
        <f t="shared" ca="1" si="451"/>
        <v>EN TRÁMITE NOTIF. POR AVISO</v>
      </c>
      <c r="BP2387" s="37"/>
      <c r="BQ2387" s="53" t="str">
        <f>IF(BP2387="","",WORKDAY(BP2387,5,FESTIVOS_CO!A:A))</f>
        <v/>
      </c>
      <c r="BR2387" s="37"/>
      <c r="BS2387" s="36"/>
      <c r="BT2387" s="38"/>
      <c r="BU2387" s="58" t="e">
        <f>VLOOKUP(BT2387,Hoja2!$C:$D,2,0)</f>
        <v>#N/A</v>
      </c>
      <c r="BV2387" s="80" t="str">
        <f>IF(
AND(AO2387="",BD2387="",BQ2387=""),
"EN PROCESO NOTIFICACION / COMUNICACION",
IF(
BT2387="",
"NO APLICA",
IF(
BU2387=60,
IF(AO2387&lt;&gt;"",AO2387,IF(BD2387&lt;&gt;"",BD2387,BQ2387))+60,
WORKDAY(
IF(AO2387&lt;&gt;"",AO2387,IF(BD2387&lt;&gt;"",BD2387,BQ2387)),
BU2387,
FESTIVOS_CO!A:A
)
)
))</f>
        <v>EN PROCESO NOTIFICACION / COMUNICACION</v>
      </c>
      <c r="BW2387" s="44"/>
      <c r="BX2387" s="53"/>
      <c r="BY2387" s="45"/>
      <c r="BZ2387" s="37"/>
      <c r="CA2387" s="54" t="str">
        <f t="shared" si="452"/>
        <v>PENDIENTE EJECUTORIA</v>
      </c>
      <c r="CB2387" s="59" t="str">
        <f t="shared" si="449"/>
        <v/>
      </c>
      <c r="CC2387" s="36"/>
      <c r="CD2387" s="40"/>
      <c r="CE2387" s="46"/>
      <c r="CF2387" s="40"/>
      <c r="CG2387" s="40"/>
      <c r="CH2387" s="40"/>
      <c r="CI2387" s="36"/>
      <c r="CJ2387" s="47"/>
      <c r="CK2387" s="40"/>
      <c r="CL2387" s="40"/>
      <c r="CM2387" s="40"/>
      <c r="CN2387" s="40"/>
    </row>
    <row r="2388" spans="1:92" ht="42.75" hidden="1">
      <c r="A2388" s="49" t="str">
        <f t="shared" si="453"/>
        <v>SIN GESTIÓN</v>
      </c>
      <c r="B2388" s="58"/>
      <c r="C2388" s="37"/>
      <c r="D2388" s="37"/>
      <c r="E2388" s="49" t="str">
        <f t="shared" si="454"/>
        <v>PENDIENTE NOTIFICACIÓN</v>
      </c>
      <c r="F2388" s="141" t="str">
        <f t="shared" si="455"/>
        <v>PENDIENTE NOTIFICACIÓN</v>
      </c>
      <c r="G2388" s="49" t="str">
        <f t="shared" si="456"/>
        <v/>
      </c>
      <c r="H2388" s="51" t="str">
        <f ca="1">IF(
L2388="",
"",
IF(
NETWORKDAYS(L2388,IF(M2388&lt;&gt;"",M2388,TODAY()),FESTIVOS_CO!A:A)&gt;2,
"VENCIDO",
IF(
NETWORKDAYS(L2388,IF(M2388&lt;&gt;"",M2388,TODAY()),FESTIVOS_CO!A:A)=2,
"ALERTA",
"A TIEMPO"
)))</f>
        <v/>
      </c>
      <c r="I2388" s="40"/>
      <c r="J2388" s="36"/>
      <c r="K2388" s="37"/>
      <c r="L2388" s="50"/>
      <c r="M2388" s="37"/>
      <c r="N2388" s="52"/>
      <c r="O2388" s="52"/>
      <c r="P2388" s="36"/>
      <c r="Q2388" s="36"/>
      <c r="R2388" s="40"/>
      <c r="S2388" s="36"/>
      <c r="T2388" s="40"/>
      <c r="U2388" s="40"/>
      <c r="V2388" s="81"/>
      <c r="W2388" s="40"/>
      <c r="X2388" s="40"/>
      <c r="Y2388" s="40"/>
      <c r="Z2388" s="38" t="str">
        <f>IFERROR(VLOOKUP(Y2388,DIRECTORIO!A:B,2,FALSE),"")</f>
        <v/>
      </c>
      <c r="AA2388" s="40"/>
      <c r="AB2388" s="40"/>
      <c r="AC2388" s="40"/>
      <c r="AD2388" s="40"/>
      <c r="AE2388" s="40"/>
      <c r="AF2388" s="40"/>
      <c r="AG2388" s="41" t="s">
        <v>109</v>
      </c>
      <c r="AH2388" s="42"/>
      <c r="AI2388" s="54" t="str">
        <f t="shared" ca="1" si="457"/>
        <v>PENDIENTE NOTIFICACIÓN ELECTRÓNICA</v>
      </c>
      <c r="AJ2388" s="37"/>
      <c r="AK2388" s="37"/>
      <c r="AL2388" s="37"/>
      <c r="AM2388" s="53" t="str">
        <f>IF(AK2388="","",WORKDAY(AK2388,5,FESTIVOS_CO!A:A))</f>
        <v/>
      </c>
      <c r="AN2388" s="37"/>
      <c r="AO2388" s="37"/>
      <c r="AP2388" s="54" t="str">
        <f t="shared" ca="1" si="450"/>
        <v>NO APLICA</v>
      </c>
      <c r="AQ2388" s="36"/>
      <c r="AR2388" s="43"/>
      <c r="AS2388" s="37"/>
      <c r="AT2388" s="36"/>
      <c r="AU2388" s="37"/>
      <c r="AV2388" s="36"/>
      <c r="AW2388" s="36"/>
      <c r="AX2388" s="37"/>
      <c r="AY2388" s="140" t="str">
        <f>IF(AU2388="","",WORKDAY(AU2388,5,FESTIVOS_CO!A:A))</f>
        <v/>
      </c>
      <c r="AZ2388" s="54" t="str">
        <f t="shared" ca="1" si="459"/>
        <v>NO APLICA</v>
      </c>
      <c r="BA2388" s="55" t="str">
        <f>IF(AX2388="","",WORKDAY(AX2388,5,FESTIVOS_CO!A:A))</f>
        <v/>
      </c>
      <c r="BB2388" s="39"/>
      <c r="BC2388" s="40"/>
      <c r="BD2388" s="40"/>
      <c r="BE2388" s="56" t="str">
        <f t="shared" ca="1" si="448"/>
        <v>NO APLICA</v>
      </c>
      <c r="BF2388" s="37"/>
      <c r="BG2388" s="45"/>
      <c r="BH2388" s="37"/>
      <c r="BI2388" s="36"/>
      <c r="BJ2388" s="37"/>
      <c r="BK2388" s="36"/>
      <c r="BL2388" s="36"/>
      <c r="BM2388" s="53" t="str">
        <f>IF(BJ2388="","",WORKDAY(BJ2388,5,FESTIVOS_CO!A:A))</f>
        <v/>
      </c>
      <c r="BN2388" s="57" t="str">
        <f t="shared" ca="1" si="458"/>
        <v>PENDIENTE HACER AVISO</v>
      </c>
      <c r="BO2388" s="54" t="str">
        <f t="shared" ca="1" si="451"/>
        <v>EN TRÁMITE NOTIF. POR AVISO</v>
      </c>
      <c r="BP2388" s="37"/>
      <c r="BQ2388" s="53" t="str">
        <f>IF(BP2388="","",WORKDAY(BP2388,5,FESTIVOS_CO!A:A))</f>
        <v/>
      </c>
      <c r="BR2388" s="37"/>
      <c r="BS2388" s="36"/>
      <c r="BT2388" s="38"/>
      <c r="BU2388" s="58" t="e">
        <f>VLOOKUP(BT2388,Hoja2!$C:$D,2,0)</f>
        <v>#N/A</v>
      </c>
      <c r="BV2388" s="80" t="str">
        <f>IF(
AND(AO2388="",BD2388="",BQ2388=""),
"EN PROCESO NOTIFICACION / COMUNICACION",
IF(
BT2388="",
"NO APLICA",
IF(
BU2388=60,
IF(AO2388&lt;&gt;"",AO2388,IF(BD2388&lt;&gt;"",BD2388,BQ2388))+60,
WORKDAY(
IF(AO2388&lt;&gt;"",AO2388,IF(BD2388&lt;&gt;"",BD2388,BQ2388)),
BU2388,
FESTIVOS_CO!A:A
)
)
))</f>
        <v>EN PROCESO NOTIFICACION / COMUNICACION</v>
      </c>
      <c r="BW2388" s="44"/>
      <c r="BX2388" s="53"/>
      <c r="BY2388" s="45"/>
      <c r="BZ2388" s="37"/>
      <c r="CA2388" s="54" t="str">
        <f t="shared" si="452"/>
        <v>PENDIENTE EJECUTORIA</v>
      </c>
      <c r="CB2388" s="59" t="str">
        <f t="shared" si="449"/>
        <v/>
      </c>
      <c r="CC2388" s="36"/>
      <c r="CD2388" s="40"/>
      <c r="CE2388" s="46"/>
      <c r="CF2388" s="40"/>
      <c r="CG2388" s="40"/>
      <c r="CH2388" s="40"/>
      <c r="CI2388" s="36"/>
      <c r="CJ2388" s="47"/>
      <c r="CK2388" s="40"/>
      <c r="CL2388" s="40"/>
      <c r="CM2388" s="40"/>
      <c r="CN2388" s="40"/>
    </row>
    <row r="2389" spans="1:92" ht="42.75" hidden="1">
      <c r="A2389" s="49" t="str">
        <f t="shared" si="453"/>
        <v>SIN GESTIÓN</v>
      </c>
      <c r="B2389" s="58"/>
      <c r="C2389" s="37"/>
      <c r="D2389" s="37"/>
      <c r="E2389" s="49" t="str">
        <f t="shared" si="454"/>
        <v>PENDIENTE NOTIFICACIÓN</v>
      </c>
      <c r="F2389" s="141" t="str">
        <f t="shared" si="455"/>
        <v>PENDIENTE NOTIFICACIÓN</v>
      </c>
      <c r="G2389" s="49" t="str">
        <f t="shared" si="456"/>
        <v/>
      </c>
      <c r="H2389" s="51" t="str">
        <f ca="1">IF(
L2389="",
"",
IF(
NETWORKDAYS(L2389,IF(M2389&lt;&gt;"",M2389,TODAY()),FESTIVOS_CO!A:A)&gt;2,
"VENCIDO",
IF(
NETWORKDAYS(L2389,IF(M2389&lt;&gt;"",M2389,TODAY()),FESTIVOS_CO!A:A)=2,
"ALERTA",
"A TIEMPO"
)))</f>
        <v/>
      </c>
      <c r="I2389" s="40"/>
      <c r="J2389" s="36"/>
      <c r="K2389" s="37"/>
      <c r="L2389" s="50"/>
      <c r="M2389" s="37"/>
      <c r="N2389" s="52"/>
      <c r="O2389" s="52"/>
      <c r="P2389" s="36"/>
      <c r="Q2389" s="36"/>
      <c r="R2389" s="40"/>
      <c r="S2389" s="36"/>
      <c r="T2389" s="40"/>
      <c r="U2389" s="40"/>
      <c r="V2389" s="81"/>
      <c r="W2389" s="40"/>
      <c r="X2389" s="40"/>
      <c r="Y2389" s="40"/>
      <c r="Z2389" s="38" t="str">
        <f>IFERROR(VLOOKUP(Y2389,DIRECTORIO!A:B,2,FALSE),"")</f>
        <v/>
      </c>
      <c r="AA2389" s="40"/>
      <c r="AB2389" s="40"/>
      <c r="AC2389" s="40"/>
      <c r="AD2389" s="40"/>
      <c r="AE2389" s="40"/>
      <c r="AF2389" s="40"/>
      <c r="AG2389" s="41" t="s">
        <v>109</v>
      </c>
      <c r="AH2389" s="42"/>
      <c r="AI2389" s="54" t="str">
        <f t="shared" ca="1" si="457"/>
        <v>PENDIENTE NOTIFICACIÓN ELECTRÓNICA</v>
      </c>
      <c r="AJ2389" s="37"/>
      <c r="AK2389" s="37"/>
      <c r="AL2389" s="37"/>
      <c r="AM2389" s="53" t="str">
        <f>IF(AK2389="","",WORKDAY(AK2389,5,FESTIVOS_CO!A:A))</f>
        <v/>
      </c>
      <c r="AN2389" s="37"/>
      <c r="AO2389" s="37"/>
      <c r="AP2389" s="54" t="str">
        <f t="shared" ca="1" si="450"/>
        <v>NO APLICA</v>
      </c>
      <c r="AQ2389" s="36"/>
      <c r="AR2389" s="43"/>
      <c r="AS2389" s="37"/>
      <c r="AT2389" s="36"/>
      <c r="AU2389" s="37"/>
      <c r="AV2389" s="36"/>
      <c r="AW2389" s="36"/>
      <c r="AX2389" s="37"/>
      <c r="AY2389" s="140" t="str">
        <f>IF(AU2389="","",WORKDAY(AU2389,5,FESTIVOS_CO!A:A))</f>
        <v/>
      </c>
      <c r="AZ2389" s="54" t="str">
        <f t="shared" ca="1" si="459"/>
        <v>NO APLICA</v>
      </c>
      <c r="BA2389" s="55" t="str">
        <f>IF(AX2389="","",WORKDAY(AX2389,5,FESTIVOS_CO!A:A))</f>
        <v/>
      </c>
      <c r="BB2389" s="39"/>
      <c r="BC2389" s="40"/>
      <c r="BD2389" s="40"/>
      <c r="BE2389" s="56" t="str">
        <f t="shared" ca="1" si="448"/>
        <v>NO APLICA</v>
      </c>
      <c r="BF2389" s="37"/>
      <c r="BG2389" s="45"/>
      <c r="BH2389" s="37"/>
      <c r="BI2389" s="36"/>
      <c r="BJ2389" s="37"/>
      <c r="BK2389" s="36"/>
      <c r="BL2389" s="36"/>
      <c r="BM2389" s="53" t="str">
        <f>IF(BJ2389="","",WORKDAY(BJ2389,5,FESTIVOS_CO!A:A))</f>
        <v/>
      </c>
      <c r="BN2389" s="57" t="str">
        <f t="shared" ca="1" si="458"/>
        <v>PENDIENTE HACER AVISO</v>
      </c>
      <c r="BO2389" s="54" t="str">
        <f t="shared" ca="1" si="451"/>
        <v>EN TRÁMITE NOTIF. POR AVISO</v>
      </c>
      <c r="BP2389" s="37"/>
      <c r="BQ2389" s="53" t="str">
        <f>IF(BP2389="","",WORKDAY(BP2389,5,FESTIVOS_CO!A:A))</f>
        <v/>
      </c>
      <c r="BR2389" s="37"/>
      <c r="BS2389" s="36"/>
      <c r="BT2389" s="38"/>
      <c r="BU2389" s="58" t="e">
        <f>VLOOKUP(BT2389,Hoja2!$C:$D,2,0)</f>
        <v>#N/A</v>
      </c>
      <c r="BV2389" s="80" t="str">
        <f>IF(
AND(AO2389="",BD2389="",BQ2389=""),
"EN PROCESO NOTIFICACION / COMUNICACION",
IF(
BT2389="",
"NO APLICA",
IF(
BU2389=60,
IF(AO2389&lt;&gt;"",AO2389,IF(BD2389&lt;&gt;"",BD2389,BQ2389))+60,
WORKDAY(
IF(AO2389&lt;&gt;"",AO2389,IF(BD2389&lt;&gt;"",BD2389,BQ2389)),
BU2389,
FESTIVOS_CO!A:A
)
)
))</f>
        <v>EN PROCESO NOTIFICACION / COMUNICACION</v>
      </c>
      <c r="BW2389" s="44"/>
      <c r="BX2389" s="53"/>
      <c r="BY2389" s="45"/>
      <c r="BZ2389" s="37"/>
      <c r="CA2389" s="54" t="str">
        <f t="shared" si="452"/>
        <v>PENDIENTE EJECUTORIA</v>
      </c>
      <c r="CB2389" s="59" t="str">
        <f t="shared" si="449"/>
        <v/>
      </c>
      <c r="CC2389" s="36"/>
      <c r="CD2389" s="40"/>
      <c r="CE2389" s="46"/>
      <c r="CF2389" s="40"/>
      <c r="CG2389" s="40"/>
      <c r="CH2389" s="40"/>
      <c r="CI2389" s="36"/>
      <c r="CJ2389" s="47"/>
      <c r="CK2389" s="40"/>
      <c r="CL2389" s="40"/>
      <c r="CM2389" s="40"/>
      <c r="CN2389" s="40"/>
    </row>
    <row r="2390" spans="1:92" ht="42.75" hidden="1">
      <c r="A2390" s="49" t="str">
        <f t="shared" si="453"/>
        <v>SIN GESTIÓN</v>
      </c>
      <c r="B2390" s="58"/>
      <c r="C2390" s="37"/>
      <c r="D2390" s="37"/>
      <c r="E2390" s="49" t="str">
        <f t="shared" si="454"/>
        <v>PENDIENTE NOTIFICACIÓN</v>
      </c>
      <c r="F2390" s="141" t="str">
        <f t="shared" si="455"/>
        <v>PENDIENTE NOTIFICACIÓN</v>
      </c>
      <c r="G2390" s="49" t="str">
        <f t="shared" si="456"/>
        <v/>
      </c>
      <c r="H2390" s="51" t="str">
        <f ca="1">IF(
L2390="",
"",
IF(
NETWORKDAYS(L2390,IF(M2390&lt;&gt;"",M2390,TODAY()),FESTIVOS_CO!A:A)&gt;2,
"VENCIDO",
IF(
NETWORKDAYS(L2390,IF(M2390&lt;&gt;"",M2390,TODAY()),FESTIVOS_CO!A:A)=2,
"ALERTA",
"A TIEMPO"
)))</f>
        <v/>
      </c>
      <c r="I2390" s="40"/>
      <c r="J2390" s="36"/>
      <c r="K2390" s="37"/>
      <c r="L2390" s="50"/>
      <c r="M2390" s="37"/>
      <c r="N2390" s="52"/>
      <c r="O2390" s="52"/>
      <c r="P2390" s="36"/>
      <c r="Q2390" s="36"/>
      <c r="R2390" s="40"/>
      <c r="S2390" s="36"/>
      <c r="T2390" s="40"/>
      <c r="U2390" s="40"/>
      <c r="V2390" s="81"/>
      <c r="W2390" s="40"/>
      <c r="X2390" s="40"/>
      <c r="Y2390" s="40"/>
      <c r="Z2390" s="38" t="str">
        <f>IFERROR(VLOOKUP(Y2390,DIRECTORIO!A:B,2,FALSE),"")</f>
        <v/>
      </c>
      <c r="AA2390" s="40"/>
      <c r="AB2390" s="40"/>
      <c r="AC2390" s="40"/>
      <c r="AD2390" s="40"/>
      <c r="AE2390" s="40"/>
      <c r="AF2390" s="40"/>
      <c r="AG2390" s="41" t="s">
        <v>109</v>
      </c>
      <c r="AH2390" s="42"/>
      <c r="AI2390" s="54" t="str">
        <f t="shared" ca="1" si="457"/>
        <v>PENDIENTE NOTIFICACIÓN ELECTRÓNICA</v>
      </c>
      <c r="AJ2390" s="37"/>
      <c r="AK2390" s="37"/>
      <c r="AL2390" s="37"/>
      <c r="AM2390" s="53" t="str">
        <f>IF(AK2390="","",WORKDAY(AK2390,5,FESTIVOS_CO!A:A))</f>
        <v/>
      </c>
      <c r="AN2390" s="37"/>
      <c r="AO2390" s="37"/>
      <c r="AP2390" s="54" t="str">
        <f t="shared" ca="1" si="450"/>
        <v>NO APLICA</v>
      </c>
      <c r="AQ2390" s="36"/>
      <c r="AR2390" s="43"/>
      <c r="AS2390" s="37"/>
      <c r="AT2390" s="36"/>
      <c r="AU2390" s="37"/>
      <c r="AV2390" s="36"/>
      <c r="AW2390" s="36"/>
      <c r="AX2390" s="37"/>
      <c r="AY2390" s="140" t="str">
        <f>IF(AU2390="","",WORKDAY(AU2390,5,FESTIVOS_CO!A:A))</f>
        <v/>
      </c>
      <c r="AZ2390" s="54" t="str">
        <f t="shared" ca="1" si="459"/>
        <v>NO APLICA</v>
      </c>
      <c r="BA2390" s="55" t="str">
        <f>IF(AX2390="","",WORKDAY(AX2390,5,FESTIVOS_CO!A:A))</f>
        <v/>
      </c>
      <c r="BB2390" s="39"/>
      <c r="BC2390" s="40"/>
      <c r="BD2390" s="40"/>
      <c r="BE2390" s="56" t="str">
        <f t="shared" ca="1" si="448"/>
        <v>NO APLICA</v>
      </c>
      <c r="BF2390" s="37"/>
      <c r="BG2390" s="45"/>
      <c r="BH2390" s="37"/>
      <c r="BI2390" s="36"/>
      <c r="BJ2390" s="37"/>
      <c r="BK2390" s="36"/>
      <c r="BL2390" s="36"/>
      <c r="BM2390" s="53" t="str">
        <f>IF(BJ2390="","",WORKDAY(BJ2390,5,FESTIVOS_CO!A:A))</f>
        <v/>
      </c>
      <c r="BN2390" s="57" t="str">
        <f t="shared" ca="1" si="458"/>
        <v>PENDIENTE HACER AVISO</v>
      </c>
      <c r="BO2390" s="54" t="str">
        <f t="shared" ca="1" si="451"/>
        <v>EN TRÁMITE NOTIF. POR AVISO</v>
      </c>
      <c r="BP2390" s="37"/>
      <c r="BQ2390" s="53" t="str">
        <f>IF(BP2390="","",WORKDAY(BP2390,5,FESTIVOS_CO!A:A))</f>
        <v/>
      </c>
      <c r="BR2390" s="37"/>
      <c r="BS2390" s="36"/>
      <c r="BT2390" s="38"/>
      <c r="BU2390" s="58" t="e">
        <f>VLOOKUP(BT2390,Hoja2!$C:$D,2,0)</f>
        <v>#N/A</v>
      </c>
      <c r="BV2390" s="80" t="str">
        <f>IF(
AND(AO2390="",BD2390="",BQ2390=""),
"EN PROCESO NOTIFICACION / COMUNICACION",
IF(
BT2390="",
"NO APLICA",
IF(
BU2390=60,
IF(AO2390&lt;&gt;"",AO2390,IF(BD2390&lt;&gt;"",BD2390,BQ2390))+60,
WORKDAY(
IF(AO2390&lt;&gt;"",AO2390,IF(BD2390&lt;&gt;"",BD2390,BQ2390)),
BU2390,
FESTIVOS_CO!A:A
)
)
))</f>
        <v>EN PROCESO NOTIFICACION / COMUNICACION</v>
      </c>
      <c r="BW2390" s="44"/>
      <c r="BX2390" s="53"/>
      <c r="BY2390" s="45"/>
      <c r="BZ2390" s="37"/>
      <c r="CA2390" s="54" t="str">
        <f t="shared" si="452"/>
        <v>PENDIENTE EJECUTORIA</v>
      </c>
      <c r="CB2390" s="59" t="str">
        <f t="shared" si="449"/>
        <v/>
      </c>
      <c r="CC2390" s="36"/>
      <c r="CD2390" s="40"/>
      <c r="CE2390" s="46"/>
      <c r="CF2390" s="40"/>
      <c r="CG2390" s="40"/>
      <c r="CH2390" s="40"/>
      <c r="CI2390" s="36"/>
      <c r="CJ2390" s="47"/>
      <c r="CK2390" s="40"/>
      <c r="CL2390" s="40"/>
      <c r="CM2390" s="40"/>
      <c r="CN2390" s="40"/>
    </row>
    <row r="2391" spans="1:92" ht="42.75" hidden="1">
      <c r="A2391" s="49" t="str">
        <f t="shared" si="453"/>
        <v>SIN GESTIÓN</v>
      </c>
      <c r="B2391" s="58"/>
      <c r="C2391" s="37"/>
      <c r="D2391" s="37"/>
      <c r="E2391" s="49" t="str">
        <f t="shared" si="454"/>
        <v>PENDIENTE NOTIFICACIÓN</v>
      </c>
      <c r="F2391" s="141" t="str">
        <f t="shared" si="455"/>
        <v>PENDIENTE NOTIFICACIÓN</v>
      </c>
      <c r="G2391" s="49" t="str">
        <f t="shared" si="456"/>
        <v/>
      </c>
      <c r="H2391" s="51" t="str">
        <f ca="1">IF(
L2391="",
"",
IF(
NETWORKDAYS(L2391,IF(M2391&lt;&gt;"",M2391,TODAY()),FESTIVOS_CO!A:A)&gt;2,
"VENCIDO",
IF(
NETWORKDAYS(L2391,IF(M2391&lt;&gt;"",M2391,TODAY()),FESTIVOS_CO!A:A)=2,
"ALERTA",
"A TIEMPO"
)))</f>
        <v/>
      </c>
      <c r="I2391" s="40"/>
      <c r="J2391" s="36"/>
      <c r="K2391" s="37"/>
      <c r="L2391" s="50"/>
      <c r="M2391" s="37"/>
      <c r="N2391" s="52"/>
      <c r="O2391" s="52"/>
      <c r="P2391" s="36"/>
      <c r="Q2391" s="36"/>
      <c r="R2391" s="40"/>
      <c r="S2391" s="36"/>
      <c r="T2391" s="40"/>
      <c r="U2391" s="40"/>
      <c r="V2391" s="81"/>
      <c r="W2391" s="40"/>
      <c r="X2391" s="40"/>
      <c r="Y2391" s="40"/>
      <c r="Z2391" s="38" t="str">
        <f>IFERROR(VLOOKUP(Y2391,DIRECTORIO!A:B,2,FALSE),"")</f>
        <v/>
      </c>
      <c r="AA2391" s="40"/>
      <c r="AB2391" s="40"/>
      <c r="AC2391" s="40"/>
      <c r="AD2391" s="40"/>
      <c r="AE2391" s="40"/>
      <c r="AF2391" s="40"/>
      <c r="AG2391" s="41" t="s">
        <v>109</v>
      </c>
      <c r="AH2391" s="42"/>
      <c r="AI2391" s="54" t="str">
        <f t="shared" ca="1" si="457"/>
        <v>PENDIENTE NOTIFICACIÓN ELECTRÓNICA</v>
      </c>
      <c r="AJ2391" s="37"/>
      <c r="AK2391" s="37"/>
      <c r="AL2391" s="37"/>
      <c r="AM2391" s="53" t="str">
        <f>IF(AK2391="","",WORKDAY(AK2391,5,FESTIVOS_CO!A:A))</f>
        <v/>
      </c>
      <c r="AN2391" s="37"/>
      <c r="AO2391" s="37"/>
      <c r="AP2391" s="54" t="str">
        <f t="shared" ca="1" si="450"/>
        <v>NO APLICA</v>
      </c>
      <c r="AQ2391" s="36"/>
      <c r="AR2391" s="43"/>
      <c r="AS2391" s="37"/>
      <c r="AT2391" s="36"/>
      <c r="AU2391" s="37"/>
      <c r="AV2391" s="36"/>
      <c r="AW2391" s="36"/>
      <c r="AX2391" s="37"/>
      <c r="AY2391" s="140" t="str">
        <f>IF(AU2391="","",WORKDAY(AU2391,5,FESTIVOS_CO!A:A))</f>
        <v/>
      </c>
      <c r="AZ2391" s="54" t="str">
        <f t="shared" ca="1" si="459"/>
        <v>NO APLICA</v>
      </c>
      <c r="BA2391" s="55" t="str">
        <f>IF(AX2391="","",WORKDAY(AX2391,5,FESTIVOS_CO!A:A))</f>
        <v/>
      </c>
      <c r="BB2391" s="39"/>
      <c r="BC2391" s="40"/>
      <c r="BD2391" s="40"/>
      <c r="BE2391" s="56" t="str">
        <f t="shared" ca="1" si="448"/>
        <v>NO APLICA</v>
      </c>
      <c r="BF2391" s="37"/>
      <c r="BG2391" s="45"/>
      <c r="BH2391" s="37"/>
      <c r="BI2391" s="36"/>
      <c r="BJ2391" s="37"/>
      <c r="BK2391" s="36"/>
      <c r="BL2391" s="36"/>
      <c r="BM2391" s="53" t="str">
        <f>IF(BJ2391="","",WORKDAY(BJ2391,5,FESTIVOS_CO!A:A))</f>
        <v/>
      </c>
      <c r="BN2391" s="57" t="str">
        <f t="shared" ca="1" si="458"/>
        <v>PENDIENTE HACER AVISO</v>
      </c>
      <c r="BO2391" s="54" t="str">
        <f t="shared" ca="1" si="451"/>
        <v>EN TRÁMITE NOTIF. POR AVISO</v>
      </c>
      <c r="BP2391" s="37"/>
      <c r="BQ2391" s="53" t="str">
        <f>IF(BP2391="","",WORKDAY(BP2391,5,FESTIVOS_CO!A:A))</f>
        <v/>
      </c>
      <c r="BR2391" s="37"/>
      <c r="BS2391" s="36"/>
      <c r="BT2391" s="38"/>
      <c r="BU2391" s="58" t="e">
        <f>VLOOKUP(BT2391,Hoja2!$C:$D,2,0)</f>
        <v>#N/A</v>
      </c>
      <c r="BV2391" s="80" t="str">
        <f>IF(
AND(AO2391="",BD2391="",BQ2391=""),
"EN PROCESO NOTIFICACION / COMUNICACION",
IF(
BT2391="",
"NO APLICA",
IF(
BU2391=60,
IF(AO2391&lt;&gt;"",AO2391,IF(BD2391&lt;&gt;"",BD2391,BQ2391))+60,
WORKDAY(
IF(AO2391&lt;&gt;"",AO2391,IF(BD2391&lt;&gt;"",BD2391,BQ2391)),
BU2391,
FESTIVOS_CO!A:A
)
)
))</f>
        <v>EN PROCESO NOTIFICACION / COMUNICACION</v>
      </c>
      <c r="BW2391" s="44"/>
      <c r="BX2391" s="53"/>
      <c r="BY2391" s="45"/>
      <c r="BZ2391" s="37"/>
      <c r="CA2391" s="54" t="str">
        <f t="shared" si="452"/>
        <v>PENDIENTE EJECUTORIA</v>
      </c>
      <c r="CB2391" s="59" t="str">
        <f t="shared" si="449"/>
        <v/>
      </c>
      <c r="CC2391" s="36"/>
      <c r="CD2391" s="40"/>
      <c r="CE2391" s="46"/>
      <c r="CF2391" s="40"/>
      <c r="CG2391" s="40"/>
      <c r="CH2391" s="40"/>
      <c r="CI2391" s="36"/>
      <c r="CJ2391" s="47"/>
      <c r="CK2391" s="40"/>
      <c r="CL2391" s="40"/>
      <c r="CM2391" s="40"/>
      <c r="CN2391" s="40"/>
    </row>
    <row r="2392" spans="1:92" ht="42.75" hidden="1">
      <c r="A2392" s="49" t="str">
        <f t="shared" si="453"/>
        <v>SIN GESTIÓN</v>
      </c>
      <c r="B2392" s="58"/>
      <c r="C2392" s="37"/>
      <c r="D2392" s="37"/>
      <c r="E2392" s="49" t="str">
        <f t="shared" si="454"/>
        <v>PENDIENTE NOTIFICACIÓN</v>
      </c>
      <c r="F2392" s="141" t="str">
        <f t="shared" si="455"/>
        <v>PENDIENTE NOTIFICACIÓN</v>
      </c>
      <c r="G2392" s="49" t="str">
        <f t="shared" si="456"/>
        <v/>
      </c>
      <c r="H2392" s="51" t="str">
        <f ca="1">IF(
L2392="",
"",
IF(
NETWORKDAYS(L2392,IF(M2392&lt;&gt;"",M2392,TODAY()),FESTIVOS_CO!A:A)&gt;2,
"VENCIDO",
IF(
NETWORKDAYS(L2392,IF(M2392&lt;&gt;"",M2392,TODAY()),FESTIVOS_CO!A:A)=2,
"ALERTA",
"A TIEMPO"
)))</f>
        <v/>
      </c>
      <c r="I2392" s="40"/>
      <c r="J2392" s="36"/>
      <c r="K2392" s="37"/>
      <c r="L2392" s="50"/>
      <c r="M2392" s="37"/>
      <c r="N2392" s="52"/>
      <c r="O2392" s="52"/>
      <c r="P2392" s="36"/>
      <c r="Q2392" s="36"/>
      <c r="R2392" s="40"/>
      <c r="S2392" s="36"/>
      <c r="T2392" s="40"/>
      <c r="U2392" s="40"/>
      <c r="V2392" s="81"/>
      <c r="W2392" s="40"/>
      <c r="X2392" s="40"/>
      <c r="Y2392" s="40"/>
      <c r="Z2392" s="38" t="str">
        <f>IFERROR(VLOOKUP(Y2392,DIRECTORIO!A:B,2,FALSE),"")</f>
        <v/>
      </c>
      <c r="AA2392" s="40"/>
      <c r="AB2392" s="40"/>
      <c r="AC2392" s="40"/>
      <c r="AD2392" s="40"/>
      <c r="AE2392" s="40"/>
      <c r="AF2392" s="40"/>
      <c r="AG2392" s="41" t="s">
        <v>109</v>
      </c>
      <c r="AH2392" s="42"/>
      <c r="AI2392" s="54" t="str">
        <f t="shared" ca="1" si="457"/>
        <v>PENDIENTE NOTIFICACIÓN ELECTRÓNICA</v>
      </c>
      <c r="AJ2392" s="37"/>
      <c r="AK2392" s="37"/>
      <c r="AL2392" s="37"/>
      <c r="AM2392" s="53" t="str">
        <f>IF(AK2392="","",WORKDAY(AK2392,5,FESTIVOS_CO!A:A))</f>
        <v/>
      </c>
      <c r="AN2392" s="37"/>
      <c r="AO2392" s="37"/>
      <c r="AP2392" s="54" t="str">
        <f t="shared" ca="1" si="450"/>
        <v>NO APLICA</v>
      </c>
      <c r="AQ2392" s="36"/>
      <c r="AR2392" s="43"/>
      <c r="AS2392" s="37"/>
      <c r="AT2392" s="36"/>
      <c r="AU2392" s="37"/>
      <c r="AV2392" s="36"/>
      <c r="AW2392" s="36"/>
      <c r="AX2392" s="37"/>
      <c r="AY2392" s="140" t="str">
        <f>IF(AU2392="","",WORKDAY(AU2392,5,FESTIVOS_CO!A:A))</f>
        <v/>
      </c>
      <c r="AZ2392" s="54" t="str">
        <f t="shared" ca="1" si="459"/>
        <v>NO APLICA</v>
      </c>
      <c r="BA2392" s="55" t="str">
        <f>IF(AX2392="","",WORKDAY(AX2392,5,FESTIVOS_CO!A:A))</f>
        <v/>
      </c>
      <c r="BB2392" s="39"/>
      <c r="BC2392" s="40"/>
      <c r="BD2392" s="40"/>
      <c r="BE2392" s="56" t="str">
        <f t="shared" ca="1" si="448"/>
        <v>NO APLICA</v>
      </c>
      <c r="BF2392" s="37"/>
      <c r="BG2392" s="45"/>
      <c r="BH2392" s="37"/>
      <c r="BI2392" s="36"/>
      <c r="BJ2392" s="37"/>
      <c r="BK2392" s="36"/>
      <c r="BL2392" s="36"/>
      <c r="BM2392" s="53" t="str">
        <f>IF(BJ2392="","",WORKDAY(BJ2392,5,FESTIVOS_CO!A:A))</f>
        <v/>
      </c>
      <c r="BN2392" s="57" t="str">
        <f t="shared" ca="1" si="458"/>
        <v>PENDIENTE HACER AVISO</v>
      </c>
      <c r="BO2392" s="54" t="str">
        <f t="shared" ca="1" si="451"/>
        <v>EN TRÁMITE NOTIF. POR AVISO</v>
      </c>
      <c r="BP2392" s="37"/>
      <c r="BQ2392" s="53" t="str">
        <f>IF(BP2392="","",WORKDAY(BP2392,5,FESTIVOS_CO!A:A))</f>
        <v/>
      </c>
      <c r="BR2392" s="37"/>
      <c r="BS2392" s="36"/>
      <c r="BT2392" s="38"/>
      <c r="BU2392" s="58" t="e">
        <f>VLOOKUP(BT2392,Hoja2!$C:$D,2,0)</f>
        <v>#N/A</v>
      </c>
      <c r="BV2392" s="80" t="str">
        <f>IF(
AND(AO2392="",BD2392="",BQ2392=""),
"EN PROCESO NOTIFICACION / COMUNICACION",
IF(
BT2392="",
"NO APLICA",
IF(
BU2392=60,
IF(AO2392&lt;&gt;"",AO2392,IF(BD2392&lt;&gt;"",BD2392,BQ2392))+60,
WORKDAY(
IF(AO2392&lt;&gt;"",AO2392,IF(BD2392&lt;&gt;"",BD2392,BQ2392)),
BU2392,
FESTIVOS_CO!A:A
)
)
))</f>
        <v>EN PROCESO NOTIFICACION / COMUNICACION</v>
      </c>
      <c r="BW2392" s="44"/>
      <c r="BX2392" s="53"/>
      <c r="BY2392" s="45"/>
      <c r="BZ2392" s="37"/>
      <c r="CA2392" s="54" t="str">
        <f t="shared" si="452"/>
        <v>PENDIENTE EJECUTORIA</v>
      </c>
      <c r="CB2392" s="59" t="str">
        <f t="shared" si="449"/>
        <v/>
      </c>
      <c r="CC2392" s="36"/>
      <c r="CD2392" s="40"/>
      <c r="CE2392" s="46"/>
      <c r="CF2392" s="40"/>
      <c r="CG2392" s="40"/>
      <c r="CH2392" s="40"/>
      <c r="CI2392" s="36"/>
      <c r="CJ2392" s="47"/>
      <c r="CK2392" s="40"/>
      <c r="CL2392" s="40"/>
      <c r="CM2392" s="40"/>
      <c r="CN2392" s="40"/>
    </row>
    <row r="2393" spans="1:92" ht="42.75" hidden="1">
      <c r="A2393" s="49" t="str">
        <f t="shared" si="453"/>
        <v>SIN GESTIÓN</v>
      </c>
      <c r="B2393" s="58"/>
      <c r="C2393" s="37"/>
      <c r="D2393" s="37"/>
      <c r="E2393" s="49" t="str">
        <f t="shared" si="454"/>
        <v>PENDIENTE NOTIFICACIÓN</v>
      </c>
      <c r="F2393" s="141" t="str">
        <f t="shared" si="455"/>
        <v>PENDIENTE NOTIFICACIÓN</v>
      </c>
      <c r="G2393" s="49" t="str">
        <f t="shared" si="456"/>
        <v/>
      </c>
      <c r="H2393" s="51" t="str">
        <f ca="1">IF(
L2393="",
"",
IF(
NETWORKDAYS(L2393,IF(M2393&lt;&gt;"",M2393,TODAY()),FESTIVOS_CO!A:A)&gt;2,
"VENCIDO",
IF(
NETWORKDAYS(L2393,IF(M2393&lt;&gt;"",M2393,TODAY()),FESTIVOS_CO!A:A)=2,
"ALERTA",
"A TIEMPO"
)))</f>
        <v/>
      </c>
      <c r="I2393" s="40"/>
      <c r="J2393" s="36"/>
      <c r="K2393" s="37"/>
      <c r="L2393" s="50"/>
      <c r="M2393" s="37"/>
      <c r="N2393" s="52"/>
      <c r="O2393" s="52"/>
      <c r="P2393" s="36"/>
      <c r="Q2393" s="36"/>
      <c r="R2393" s="40"/>
      <c r="S2393" s="36"/>
      <c r="T2393" s="40"/>
      <c r="U2393" s="40"/>
      <c r="V2393" s="81"/>
      <c r="W2393" s="40"/>
      <c r="X2393" s="40"/>
      <c r="Y2393" s="40"/>
      <c r="Z2393" s="38" t="str">
        <f>IFERROR(VLOOKUP(Y2393,DIRECTORIO!A:B,2,FALSE),"")</f>
        <v/>
      </c>
      <c r="AA2393" s="40"/>
      <c r="AB2393" s="40"/>
      <c r="AC2393" s="40"/>
      <c r="AD2393" s="40"/>
      <c r="AE2393" s="40"/>
      <c r="AF2393" s="40"/>
      <c r="AG2393" s="41" t="s">
        <v>109</v>
      </c>
      <c r="AH2393" s="42"/>
      <c r="AI2393" s="54" t="str">
        <f t="shared" ca="1" si="457"/>
        <v>PENDIENTE NOTIFICACIÓN ELECTRÓNICA</v>
      </c>
      <c r="AJ2393" s="37"/>
      <c r="AK2393" s="37"/>
      <c r="AL2393" s="37"/>
      <c r="AM2393" s="53" t="str">
        <f>IF(AK2393="","",WORKDAY(AK2393,5,FESTIVOS_CO!A:A))</f>
        <v/>
      </c>
      <c r="AN2393" s="37"/>
      <c r="AO2393" s="37"/>
      <c r="AP2393" s="54" t="str">
        <f t="shared" ca="1" si="450"/>
        <v>NO APLICA</v>
      </c>
      <c r="AQ2393" s="36"/>
      <c r="AR2393" s="43"/>
      <c r="AS2393" s="37"/>
      <c r="AT2393" s="36"/>
      <c r="AU2393" s="37"/>
      <c r="AV2393" s="36"/>
      <c r="AW2393" s="36"/>
      <c r="AX2393" s="37"/>
      <c r="AY2393" s="140" t="str">
        <f>IF(AU2393="","",WORKDAY(AU2393,5,FESTIVOS_CO!A:A))</f>
        <v/>
      </c>
      <c r="AZ2393" s="54" t="str">
        <f t="shared" ca="1" si="459"/>
        <v>NO APLICA</v>
      </c>
      <c r="BA2393" s="55" t="str">
        <f>IF(AX2393="","",WORKDAY(AX2393,5,FESTIVOS_CO!A:A))</f>
        <v/>
      </c>
      <c r="BB2393" s="39"/>
      <c r="BC2393" s="40"/>
      <c r="BD2393" s="40"/>
      <c r="BE2393" s="56" t="str">
        <f t="shared" ca="1" si="448"/>
        <v>NO APLICA</v>
      </c>
      <c r="BF2393" s="37"/>
      <c r="BG2393" s="45"/>
      <c r="BH2393" s="37"/>
      <c r="BI2393" s="36"/>
      <c r="BJ2393" s="37"/>
      <c r="BK2393" s="36"/>
      <c r="BL2393" s="36"/>
      <c r="BM2393" s="53" t="str">
        <f>IF(BJ2393="","",WORKDAY(BJ2393,5,FESTIVOS_CO!A:A))</f>
        <v/>
      </c>
      <c r="BN2393" s="57" t="str">
        <f t="shared" ca="1" si="458"/>
        <v>PENDIENTE HACER AVISO</v>
      </c>
      <c r="BO2393" s="54" t="str">
        <f t="shared" ca="1" si="451"/>
        <v>EN TRÁMITE NOTIF. POR AVISO</v>
      </c>
      <c r="BP2393" s="37"/>
      <c r="BQ2393" s="53" t="str">
        <f>IF(BP2393="","",WORKDAY(BP2393,5,FESTIVOS_CO!A:A))</f>
        <v/>
      </c>
      <c r="BR2393" s="37"/>
      <c r="BS2393" s="36"/>
      <c r="BT2393" s="38"/>
      <c r="BU2393" s="58" t="e">
        <f>VLOOKUP(BT2393,Hoja2!$C:$D,2,0)</f>
        <v>#N/A</v>
      </c>
      <c r="BV2393" s="80" t="str">
        <f>IF(
AND(AO2393="",BD2393="",BQ2393=""),
"EN PROCESO NOTIFICACION / COMUNICACION",
IF(
BT2393="",
"NO APLICA",
IF(
BU2393=60,
IF(AO2393&lt;&gt;"",AO2393,IF(BD2393&lt;&gt;"",BD2393,BQ2393))+60,
WORKDAY(
IF(AO2393&lt;&gt;"",AO2393,IF(BD2393&lt;&gt;"",BD2393,BQ2393)),
BU2393,
FESTIVOS_CO!A:A
)
)
))</f>
        <v>EN PROCESO NOTIFICACION / COMUNICACION</v>
      </c>
      <c r="BW2393" s="44"/>
      <c r="BX2393" s="53"/>
      <c r="BY2393" s="45"/>
      <c r="BZ2393" s="37"/>
      <c r="CA2393" s="54" t="str">
        <f t="shared" si="452"/>
        <v>PENDIENTE EJECUTORIA</v>
      </c>
      <c r="CB2393" s="59" t="str">
        <f t="shared" si="449"/>
        <v/>
      </c>
      <c r="CC2393" s="36"/>
      <c r="CD2393" s="40"/>
      <c r="CE2393" s="46"/>
      <c r="CF2393" s="40"/>
      <c r="CG2393" s="40"/>
      <c r="CH2393" s="40"/>
      <c r="CI2393" s="36"/>
      <c r="CJ2393" s="47"/>
      <c r="CK2393" s="40"/>
      <c r="CL2393" s="40"/>
      <c r="CM2393" s="40"/>
      <c r="CN2393" s="40"/>
    </row>
    <row r="2394" spans="1:92" ht="42.75" hidden="1">
      <c r="A2394" s="49" t="str">
        <f t="shared" si="453"/>
        <v>SIN GESTIÓN</v>
      </c>
      <c r="B2394" s="58"/>
      <c r="C2394" s="37"/>
      <c r="D2394" s="37"/>
      <c r="E2394" s="49" t="str">
        <f t="shared" si="454"/>
        <v>PENDIENTE NOTIFICACIÓN</v>
      </c>
      <c r="F2394" s="141" t="str">
        <f t="shared" si="455"/>
        <v>PENDIENTE NOTIFICACIÓN</v>
      </c>
      <c r="G2394" s="49" t="str">
        <f t="shared" si="456"/>
        <v/>
      </c>
      <c r="H2394" s="51" t="str">
        <f ca="1">IF(
L2394="",
"",
IF(
NETWORKDAYS(L2394,IF(M2394&lt;&gt;"",M2394,TODAY()),FESTIVOS_CO!A:A)&gt;2,
"VENCIDO",
IF(
NETWORKDAYS(L2394,IF(M2394&lt;&gt;"",M2394,TODAY()),FESTIVOS_CO!A:A)=2,
"ALERTA",
"A TIEMPO"
)))</f>
        <v/>
      </c>
      <c r="I2394" s="40"/>
      <c r="J2394" s="36"/>
      <c r="K2394" s="37"/>
      <c r="L2394" s="50"/>
      <c r="M2394" s="37"/>
      <c r="N2394" s="52"/>
      <c r="O2394" s="52"/>
      <c r="P2394" s="36"/>
      <c r="Q2394" s="36"/>
      <c r="R2394" s="40"/>
      <c r="S2394" s="36"/>
      <c r="T2394" s="40"/>
      <c r="U2394" s="40"/>
      <c r="V2394" s="81"/>
      <c r="W2394" s="40"/>
      <c r="X2394" s="40"/>
      <c r="Y2394" s="40"/>
      <c r="Z2394" s="38" t="str">
        <f>IFERROR(VLOOKUP(Y2394,DIRECTORIO!A:B,2,FALSE),"")</f>
        <v/>
      </c>
      <c r="AA2394" s="40"/>
      <c r="AB2394" s="40"/>
      <c r="AC2394" s="40"/>
      <c r="AD2394" s="40"/>
      <c r="AE2394" s="40"/>
      <c r="AF2394" s="40"/>
      <c r="AG2394" s="41" t="s">
        <v>109</v>
      </c>
      <c r="AH2394" s="42"/>
      <c r="AI2394" s="54" t="str">
        <f t="shared" ca="1" si="457"/>
        <v>PENDIENTE NOTIFICACIÓN ELECTRÓNICA</v>
      </c>
      <c r="AJ2394" s="37"/>
      <c r="AK2394" s="37"/>
      <c r="AL2394" s="37"/>
      <c r="AM2394" s="53" t="str">
        <f>IF(AK2394="","",WORKDAY(AK2394,5,FESTIVOS_CO!A:A))</f>
        <v/>
      </c>
      <c r="AN2394" s="37"/>
      <c r="AO2394" s="37"/>
      <c r="AP2394" s="54" t="str">
        <f t="shared" ca="1" si="450"/>
        <v>NO APLICA</v>
      </c>
      <c r="AQ2394" s="36"/>
      <c r="AR2394" s="43"/>
      <c r="AS2394" s="37"/>
      <c r="AT2394" s="36"/>
      <c r="AU2394" s="37"/>
      <c r="AV2394" s="36"/>
      <c r="AW2394" s="36"/>
      <c r="AX2394" s="37"/>
      <c r="AY2394" s="140" t="str">
        <f>IF(AU2394="","",WORKDAY(AU2394,5,FESTIVOS_CO!A:A))</f>
        <v/>
      </c>
      <c r="AZ2394" s="54" t="str">
        <f t="shared" ca="1" si="459"/>
        <v>NO APLICA</v>
      </c>
      <c r="BA2394" s="55" t="str">
        <f>IF(AX2394="","",WORKDAY(AX2394,5,FESTIVOS_CO!A:A))</f>
        <v/>
      </c>
      <c r="BB2394" s="39"/>
      <c r="BC2394" s="40"/>
      <c r="BD2394" s="40"/>
      <c r="BE2394" s="56" t="str">
        <f t="shared" ca="1" si="448"/>
        <v>NO APLICA</v>
      </c>
      <c r="BF2394" s="37"/>
      <c r="BG2394" s="45"/>
      <c r="BH2394" s="37"/>
      <c r="BI2394" s="36"/>
      <c r="BJ2394" s="37"/>
      <c r="BK2394" s="36"/>
      <c r="BL2394" s="36"/>
      <c r="BM2394" s="53" t="str">
        <f>IF(BJ2394="","",WORKDAY(BJ2394,5,FESTIVOS_CO!A:A))</f>
        <v/>
      </c>
      <c r="BN2394" s="57" t="str">
        <f t="shared" ca="1" si="458"/>
        <v>PENDIENTE HACER AVISO</v>
      </c>
      <c r="BO2394" s="54" t="str">
        <f t="shared" ca="1" si="451"/>
        <v>EN TRÁMITE NOTIF. POR AVISO</v>
      </c>
      <c r="BP2394" s="37"/>
      <c r="BQ2394" s="53" t="str">
        <f>IF(BP2394="","",WORKDAY(BP2394,5,FESTIVOS_CO!A:A))</f>
        <v/>
      </c>
      <c r="BR2394" s="37"/>
      <c r="BS2394" s="36"/>
      <c r="BT2394" s="38"/>
      <c r="BU2394" s="58" t="e">
        <f>VLOOKUP(BT2394,Hoja2!$C:$D,2,0)</f>
        <v>#N/A</v>
      </c>
      <c r="BV2394" s="80" t="str">
        <f>IF(
AND(AO2394="",BD2394="",BQ2394=""),
"EN PROCESO NOTIFICACION / COMUNICACION",
IF(
BT2394="",
"NO APLICA",
IF(
BU2394=60,
IF(AO2394&lt;&gt;"",AO2394,IF(BD2394&lt;&gt;"",BD2394,BQ2394))+60,
WORKDAY(
IF(AO2394&lt;&gt;"",AO2394,IF(BD2394&lt;&gt;"",BD2394,BQ2394)),
BU2394,
FESTIVOS_CO!A:A
)
)
))</f>
        <v>EN PROCESO NOTIFICACION / COMUNICACION</v>
      </c>
      <c r="BW2394" s="44"/>
      <c r="BX2394" s="53"/>
      <c r="BY2394" s="45"/>
      <c r="BZ2394" s="37"/>
      <c r="CA2394" s="54" t="str">
        <f t="shared" si="452"/>
        <v>PENDIENTE EJECUTORIA</v>
      </c>
      <c r="CB2394" s="59" t="str">
        <f t="shared" si="449"/>
        <v/>
      </c>
      <c r="CC2394" s="36"/>
      <c r="CD2394" s="40"/>
      <c r="CE2394" s="46"/>
      <c r="CF2394" s="40"/>
      <c r="CG2394" s="40"/>
      <c r="CH2394" s="40"/>
      <c r="CI2394" s="36"/>
      <c r="CJ2394" s="47"/>
      <c r="CK2394" s="40"/>
      <c r="CL2394" s="40"/>
      <c r="CM2394" s="40"/>
      <c r="CN2394" s="40"/>
    </row>
    <row r="2395" spans="1:92" ht="42.75" hidden="1">
      <c r="A2395" s="49" t="str">
        <f t="shared" si="453"/>
        <v>SIN GESTIÓN</v>
      </c>
      <c r="B2395" s="58"/>
      <c r="C2395" s="37"/>
      <c r="D2395" s="37"/>
      <c r="E2395" s="49" t="str">
        <f t="shared" si="454"/>
        <v>PENDIENTE NOTIFICACIÓN</v>
      </c>
      <c r="F2395" s="141" t="str">
        <f t="shared" si="455"/>
        <v>PENDIENTE NOTIFICACIÓN</v>
      </c>
      <c r="G2395" s="49" t="str">
        <f t="shared" si="456"/>
        <v/>
      </c>
      <c r="H2395" s="51" t="str">
        <f ca="1">IF(
L2395="",
"",
IF(
NETWORKDAYS(L2395,IF(M2395&lt;&gt;"",M2395,TODAY()),FESTIVOS_CO!A:A)&gt;2,
"VENCIDO",
IF(
NETWORKDAYS(L2395,IF(M2395&lt;&gt;"",M2395,TODAY()),FESTIVOS_CO!A:A)=2,
"ALERTA",
"A TIEMPO"
)))</f>
        <v/>
      </c>
      <c r="I2395" s="40"/>
      <c r="J2395" s="36"/>
      <c r="K2395" s="37"/>
      <c r="L2395" s="50"/>
      <c r="M2395" s="37"/>
      <c r="N2395" s="52"/>
      <c r="O2395" s="52"/>
      <c r="P2395" s="36"/>
      <c r="Q2395" s="36"/>
      <c r="R2395" s="40"/>
      <c r="S2395" s="36"/>
      <c r="T2395" s="40"/>
      <c r="U2395" s="40"/>
      <c r="V2395" s="81"/>
      <c r="W2395" s="40"/>
      <c r="X2395" s="40"/>
      <c r="Y2395" s="40"/>
      <c r="Z2395" s="38" t="str">
        <f>IFERROR(VLOOKUP(Y2395,DIRECTORIO!A:B,2,FALSE),"")</f>
        <v/>
      </c>
      <c r="AA2395" s="40"/>
      <c r="AB2395" s="40"/>
      <c r="AC2395" s="40"/>
      <c r="AD2395" s="40"/>
      <c r="AE2395" s="40"/>
      <c r="AF2395" s="40"/>
      <c r="AG2395" s="41" t="s">
        <v>109</v>
      </c>
      <c r="AH2395" s="42"/>
      <c r="AI2395" s="54" t="str">
        <f t="shared" ca="1" si="457"/>
        <v>PENDIENTE NOTIFICACIÓN ELECTRÓNICA</v>
      </c>
      <c r="AJ2395" s="37"/>
      <c r="AK2395" s="37"/>
      <c r="AL2395" s="37"/>
      <c r="AM2395" s="53" t="str">
        <f>IF(AK2395="","",WORKDAY(AK2395,5,FESTIVOS_CO!A:A))</f>
        <v/>
      </c>
      <c r="AN2395" s="37"/>
      <c r="AO2395" s="37"/>
      <c r="AP2395" s="54" t="str">
        <f t="shared" ca="1" si="450"/>
        <v>NO APLICA</v>
      </c>
      <c r="AQ2395" s="36"/>
      <c r="AR2395" s="43"/>
      <c r="AS2395" s="37"/>
      <c r="AT2395" s="36"/>
      <c r="AU2395" s="37"/>
      <c r="AV2395" s="36"/>
      <c r="AW2395" s="36"/>
      <c r="AX2395" s="37"/>
      <c r="AY2395" s="140" t="str">
        <f>IF(AU2395="","",WORKDAY(AU2395,5,FESTIVOS_CO!A:A))</f>
        <v/>
      </c>
      <c r="AZ2395" s="54" t="str">
        <f t="shared" ca="1" si="459"/>
        <v>NO APLICA</v>
      </c>
      <c r="BA2395" s="55" t="str">
        <f>IF(AX2395="","",WORKDAY(AX2395,5,FESTIVOS_CO!A:A))</f>
        <v/>
      </c>
      <c r="BB2395" s="39"/>
      <c r="BC2395" s="40"/>
      <c r="BD2395" s="40"/>
      <c r="BE2395" s="56" t="str">
        <f t="shared" ref="BE2395:BE2458" ca="1" si="460">IF(AZ2395="NO PROCEDE",
"NO PROCEDE",IF(OR(AZ2395="HACER AVISO",BB2395="NO"),
"HACER AVISO",
"NO APLICA"))</f>
        <v>NO APLICA</v>
      </c>
      <c r="BF2395" s="37"/>
      <c r="BG2395" s="45"/>
      <c r="BH2395" s="37"/>
      <c r="BI2395" s="36"/>
      <c r="BJ2395" s="37"/>
      <c r="BK2395" s="36"/>
      <c r="BL2395" s="36"/>
      <c r="BM2395" s="53" t="str">
        <f>IF(BJ2395="","",WORKDAY(BJ2395,5,FESTIVOS_CO!A:A))</f>
        <v/>
      </c>
      <c r="BN2395" s="57" t="str">
        <f t="shared" ca="1" si="458"/>
        <v>PENDIENTE HACER AVISO</v>
      </c>
      <c r="BO2395" s="54" t="str">
        <f t="shared" ca="1" si="451"/>
        <v>EN TRÁMITE NOTIF. POR AVISO</v>
      </c>
      <c r="BP2395" s="37"/>
      <c r="BQ2395" s="53" t="str">
        <f>IF(BP2395="","",WORKDAY(BP2395,5,FESTIVOS_CO!A:A))</f>
        <v/>
      </c>
      <c r="BR2395" s="37"/>
      <c r="BS2395" s="36"/>
      <c r="BT2395" s="38"/>
      <c r="BU2395" s="58" t="e">
        <f>VLOOKUP(BT2395,Hoja2!$C:$D,2,0)</f>
        <v>#N/A</v>
      </c>
      <c r="BV2395" s="80" t="str">
        <f>IF(
AND(AO2395="",BD2395="",BQ2395=""),
"EN PROCESO NOTIFICACION / COMUNICACION",
IF(
BT2395="",
"NO APLICA",
IF(
BU2395=60,
IF(AO2395&lt;&gt;"",AO2395,IF(BD2395&lt;&gt;"",BD2395,BQ2395))+60,
WORKDAY(
IF(AO2395&lt;&gt;"",AO2395,IF(BD2395&lt;&gt;"",BD2395,BQ2395)),
BU2395,
FESTIVOS_CO!A:A
)
)
))</f>
        <v>EN PROCESO NOTIFICACION / COMUNICACION</v>
      </c>
      <c r="BW2395" s="44"/>
      <c r="BX2395" s="53"/>
      <c r="BY2395" s="45"/>
      <c r="BZ2395" s="37"/>
      <c r="CA2395" s="54" t="str">
        <f t="shared" si="452"/>
        <v>PENDIENTE EJECUTORIA</v>
      </c>
      <c r="CB2395" s="59" t="str">
        <f t="shared" ref="CB2395:CB2458" si="461">IF(CC2395="NO",
"NO APLICA",
IF(CC2395="SI",
IF(COUNTBLANK(CC2395:CH2395)&gt;0,
"PENDIENTE MEMORANDO",
"MEMORANDOS ENVIADOS"
),
IF(CI2395="NO",
"NO APLICA",
IF(CI2395="SI",
IF(COUNTBLANK(CJ2395:CN2395)&gt;0,
"PENDIENTES OFICIOS",
"OFICIOS ENVIADOS"
),
""
)
)
))</f>
        <v/>
      </c>
      <c r="CC2395" s="36"/>
      <c r="CD2395" s="40"/>
      <c r="CE2395" s="46"/>
      <c r="CF2395" s="40"/>
      <c r="CG2395" s="40"/>
      <c r="CH2395" s="40"/>
      <c r="CI2395" s="36"/>
      <c r="CJ2395" s="47"/>
      <c r="CK2395" s="40"/>
      <c r="CL2395" s="40"/>
      <c r="CM2395" s="40"/>
      <c r="CN2395" s="40"/>
    </row>
    <row r="2396" spans="1:92" ht="42.75" hidden="1">
      <c r="A2396" s="49" t="str">
        <f t="shared" si="453"/>
        <v>SIN GESTIÓN</v>
      </c>
      <c r="B2396" s="58"/>
      <c r="C2396" s="37"/>
      <c r="D2396" s="37"/>
      <c r="E2396" s="49" t="str">
        <f t="shared" si="454"/>
        <v>PENDIENTE NOTIFICACIÓN</v>
      </c>
      <c r="F2396" s="141" t="str">
        <f t="shared" si="455"/>
        <v>PENDIENTE NOTIFICACIÓN</v>
      </c>
      <c r="G2396" s="49" t="str">
        <f t="shared" si="456"/>
        <v/>
      </c>
      <c r="H2396" s="51" t="str">
        <f ca="1">IF(
L2396="",
"",
IF(
NETWORKDAYS(L2396,IF(M2396&lt;&gt;"",M2396,TODAY()),FESTIVOS_CO!A:A)&gt;2,
"VENCIDO",
IF(
NETWORKDAYS(L2396,IF(M2396&lt;&gt;"",M2396,TODAY()),FESTIVOS_CO!A:A)=2,
"ALERTA",
"A TIEMPO"
)))</f>
        <v/>
      </c>
      <c r="I2396" s="40"/>
      <c r="J2396" s="36"/>
      <c r="K2396" s="37"/>
      <c r="L2396" s="50"/>
      <c r="M2396" s="37"/>
      <c r="N2396" s="52"/>
      <c r="O2396" s="52"/>
      <c r="P2396" s="36"/>
      <c r="Q2396" s="36"/>
      <c r="R2396" s="40"/>
      <c r="S2396" s="36"/>
      <c r="T2396" s="40"/>
      <c r="U2396" s="40"/>
      <c r="V2396" s="81"/>
      <c r="W2396" s="40"/>
      <c r="X2396" s="40"/>
      <c r="Y2396" s="40"/>
      <c r="Z2396" s="38" t="str">
        <f>IFERROR(VLOOKUP(Y2396,DIRECTORIO!A:B,2,FALSE),"")</f>
        <v/>
      </c>
      <c r="AA2396" s="40"/>
      <c r="AB2396" s="40"/>
      <c r="AC2396" s="40"/>
      <c r="AD2396" s="40"/>
      <c r="AE2396" s="40"/>
      <c r="AF2396" s="40"/>
      <c r="AG2396" s="41" t="s">
        <v>109</v>
      </c>
      <c r="AH2396" s="42"/>
      <c r="AI2396" s="54" t="str">
        <f t="shared" ca="1" si="457"/>
        <v>PENDIENTE NOTIFICACIÓN ELECTRÓNICA</v>
      </c>
      <c r="AJ2396" s="37"/>
      <c r="AK2396" s="37"/>
      <c r="AL2396" s="37"/>
      <c r="AM2396" s="53" t="str">
        <f>IF(AK2396="","",WORKDAY(AK2396,5,FESTIVOS_CO!A:A))</f>
        <v/>
      </c>
      <c r="AN2396" s="37"/>
      <c r="AO2396" s="37"/>
      <c r="AP2396" s="54" t="str">
        <f t="shared" ref="AP2396:AP2459" ca="1" si="462">IF(
ISNUMBER(SEARCH("PENDIENTE",UPPER(AI2396))),
"NO APLICA",
IF(
COUNTBLANK(AJ2396:AL2396)=COUNTA(AJ2396:AL2396),
"NO APLICA",
IF(
UPPER(AN2396)="SI",
"NO PROCEDE CITACION",
"NOTIFICAR POR CITACION"
)
)
)</f>
        <v>NO APLICA</v>
      </c>
      <c r="AQ2396" s="36"/>
      <c r="AR2396" s="43"/>
      <c r="AS2396" s="37"/>
      <c r="AT2396" s="36"/>
      <c r="AU2396" s="37"/>
      <c r="AV2396" s="36"/>
      <c r="AW2396" s="36"/>
      <c r="AX2396" s="37"/>
      <c r="AY2396" s="140" t="str">
        <f>IF(AU2396="","",WORKDAY(AU2396,5,FESTIVOS_CO!A:A))</f>
        <v/>
      </c>
      <c r="AZ2396" s="54" t="str">
        <f t="shared" ca="1" si="459"/>
        <v>NO APLICA</v>
      </c>
      <c r="BA2396" s="55" t="str">
        <f>IF(AX2396="","",WORKDAY(AX2396,5,FESTIVOS_CO!A:A))</f>
        <v/>
      </c>
      <c r="BB2396" s="39"/>
      <c r="BC2396" s="40"/>
      <c r="BD2396" s="40"/>
      <c r="BE2396" s="56" t="str">
        <f t="shared" ca="1" si="460"/>
        <v>NO APLICA</v>
      </c>
      <c r="BF2396" s="37"/>
      <c r="BG2396" s="45"/>
      <c r="BH2396" s="37"/>
      <c r="BI2396" s="36"/>
      <c r="BJ2396" s="37"/>
      <c r="BK2396" s="36"/>
      <c r="BL2396" s="36"/>
      <c r="BM2396" s="53" t="str">
        <f>IF(BJ2396="","",WORKDAY(BJ2396,5,FESTIVOS_CO!A:A))</f>
        <v/>
      </c>
      <c r="BN2396" s="57" t="str">
        <f t="shared" ca="1" si="458"/>
        <v>PENDIENTE HACER AVISO</v>
      </c>
      <c r="BO2396" s="54" t="str">
        <f t="shared" ca="1" si="451"/>
        <v>EN TRÁMITE NOTIF. POR AVISO</v>
      </c>
      <c r="BP2396" s="37"/>
      <c r="BQ2396" s="53" t="str">
        <f>IF(BP2396="","",WORKDAY(BP2396,5,FESTIVOS_CO!A:A))</f>
        <v/>
      </c>
      <c r="BR2396" s="37"/>
      <c r="BS2396" s="36"/>
      <c r="BT2396" s="38"/>
      <c r="BU2396" s="58" t="e">
        <f>VLOOKUP(BT2396,Hoja2!$C:$D,2,0)</f>
        <v>#N/A</v>
      </c>
      <c r="BV2396" s="80" t="str">
        <f>IF(
AND(AO2396="",BD2396="",BQ2396=""),
"EN PROCESO NOTIFICACION / COMUNICACION",
IF(
BT2396="",
"NO APLICA",
IF(
BU2396=60,
IF(AO2396&lt;&gt;"",AO2396,IF(BD2396&lt;&gt;"",BD2396,BQ2396))+60,
WORKDAY(
IF(AO2396&lt;&gt;"",AO2396,IF(BD2396&lt;&gt;"",BD2396,BQ2396)),
BU2396,
FESTIVOS_CO!A:A
)
)
))</f>
        <v>EN PROCESO NOTIFICACION / COMUNICACION</v>
      </c>
      <c r="BW2396" s="44"/>
      <c r="BX2396" s="53"/>
      <c r="BY2396" s="45"/>
      <c r="BZ2396" s="37"/>
      <c r="CA2396" s="54" t="str">
        <f t="shared" si="452"/>
        <v>PENDIENTE EJECUTORIA</v>
      </c>
      <c r="CB2396" s="59" t="str">
        <f t="shared" si="461"/>
        <v/>
      </c>
      <c r="CC2396" s="36"/>
      <c r="CD2396" s="40"/>
      <c r="CE2396" s="46"/>
      <c r="CF2396" s="40"/>
      <c r="CG2396" s="40"/>
      <c r="CH2396" s="40"/>
      <c r="CI2396" s="36"/>
      <c r="CJ2396" s="47"/>
      <c r="CK2396" s="40"/>
      <c r="CL2396" s="40"/>
      <c r="CM2396" s="40"/>
      <c r="CN2396" s="40"/>
    </row>
    <row r="2397" spans="1:92" ht="42.75" hidden="1">
      <c r="A2397" s="49" t="str">
        <f t="shared" si="453"/>
        <v>SIN GESTIÓN</v>
      </c>
      <c r="B2397" s="58"/>
      <c r="C2397" s="37"/>
      <c r="D2397" s="37"/>
      <c r="E2397" s="49" t="str">
        <f t="shared" si="454"/>
        <v>PENDIENTE NOTIFICACIÓN</v>
      </c>
      <c r="F2397" s="141" t="str">
        <f t="shared" si="455"/>
        <v>PENDIENTE NOTIFICACIÓN</v>
      </c>
      <c r="G2397" s="49" t="str">
        <f t="shared" si="456"/>
        <v/>
      </c>
      <c r="H2397" s="51" t="str">
        <f ca="1">IF(
L2397="",
"",
IF(
NETWORKDAYS(L2397,IF(M2397&lt;&gt;"",M2397,TODAY()),FESTIVOS_CO!A:A)&gt;2,
"VENCIDO",
IF(
NETWORKDAYS(L2397,IF(M2397&lt;&gt;"",M2397,TODAY()),FESTIVOS_CO!A:A)=2,
"ALERTA",
"A TIEMPO"
)))</f>
        <v/>
      </c>
      <c r="I2397" s="40"/>
      <c r="J2397" s="36"/>
      <c r="K2397" s="37"/>
      <c r="L2397" s="50"/>
      <c r="M2397" s="37"/>
      <c r="N2397" s="52"/>
      <c r="O2397" s="52"/>
      <c r="P2397" s="36"/>
      <c r="Q2397" s="36"/>
      <c r="R2397" s="40"/>
      <c r="S2397" s="36"/>
      <c r="T2397" s="40"/>
      <c r="U2397" s="40"/>
      <c r="V2397" s="81"/>
      <c r="W2397" s="40"/>
      <c r="X2397" s="40"/>
      <c r="Y2397" s="40"/>
      <c r="Z2397" s="38" t="str">
        <f>IFERROR(VLOOKUP(Y2397,DIRECTORIO!A:B,2,FALSE),"")</f>
        <v/>
      </c>
      <c r="AA2397" s="40"/>
      <c r="AB2397" s="40"/>
      <c r="AC2397" s="40"/>
      <c r="AD2397" s="40"/>
      <c r="AE2397" s="40"/>
      <c r="AF2397" s="40"/>
      <c r="AG2397" s="41" t="s">
        <v>109</v>
      </c>
      <c r="AH2397" s="42"/>
      <c r="AI2397" s="54" t="str">
        <f t="shared" ca="1" si="457"/>
        <v>PENDIENTE NOTIFICACIÓN ELECTRÓNICA</v>
      </c>
      <c r="AJ2397" s="37"/>
      <c r="AK2397" s="37"/>
      <c r="AL2397" s="37"/>
      <c r="AM2397" s="53" t="str">
        <f>IF(AK2397="","",WORKDAY(AK2397,5,FESTIVOS_CO!A:A))</f>
        <v/>
      </c>
      <c r="AN2397" s="37"/>
      <c r="AO2397" s="37"/>
      <c r="AP2397" s="54" t="str">
        <f t="shared" ca="1" si="462"/>
        <v>NO APLICA</v>
      </c>
      <c r="AQ2397" s="36"/>
      <c r="AR2397" s="43"/>
      <c r="AS2397" s="37"/>
      <c r="AT2397" s="36"/>
      <c r="AU2397" s="37"/>
      <c r="AV2397" s="36"/>
      <c r="AW2397" s="36"/>
      <c r="AX2397" s="37"/>
      <c r="AY2397" s="140" t="str">
        <f>IF(AU2397="","",WORKDAY(AU2397,5,FESTIVOS_CO!A:A))</f>
        <v/>
      </c>
      <c r="AZ2397" s="54" t="str">
        <f t="shared" ca="1" si="459"/>
        <v>NO APLICA</v>
      </c>
      <c r="BA2397" s="55" t="str">
        <f>IF(AX2397="","",WORKDAY(AX2397,5,FESTIVOS_CO!A:A))</f>
        <v/>
      </c>
      <c r="BB2397" s="39"/>
      <c r="BC2397" s="40"/>
      <c r="BD2397" s="40"/>
      <c r="BE2397" s="56" t="str">
        <f t="shared" ca="1" si="460"/>
        <v>NO APLICA</v>
      </c>
      <c r="BF2397" s="37"/>
      <c r="BG2397" s="45"/>
      <c r="BH2397" s="37"/>
      <c r="BI2397" s="36"/>
      <c r="BJ2397" s="37"/>
      <c r="BK2397" s="36"/>
      <c r="BL2397" s="36"/>
      <c r="BM2397" s="53" t="str">
        <f>IF(BJ2397="","",WORKDAY(BJ2397,5,FESTIVOS_CO!A:A))</f>
        <v/>
      </c>
      <c r="BN2397" s="57" t="str">
        <f t="shared" ca="1" si="458"/>
        <v>PENDIENTE HACER AVISO</v>
      </c>
      <c r="BO2397" s="54" t="str">
        <f t="shared" ca="1" si="451"/>
        <v>EN TRÁMITE NOTIF. POR AVISO</v>
      </c>
      <c r="BP2397" s="37"/>
      <c r="BQ2397" s="53" t="str">
        <f>IF(BP2397="","",WORKDAY(BP2397,5,FESTIVOS_CO!A:A))</f>
        <v/>
      </c>
      <c r="BR2397" s="37"/>
      <c r="BS2397" s="36"/>
      <c r="BT2397" s="38"/>
      <c r="BU2397" s="58" t="e">
        <f>VLOOKUP(BT2397,Hoja2!$C:$D,2,0)</f>
        <v>#N/A</v>
      </c>
      <c r="BV2397" s="80" t="str">
        <f>IF(
AND(AO2397="",BD2397="",BQ2397=""),
"EN PROCESO NOTIFICACION / COMUNICACION",
IF(
BT2397="",
"NO APLICA",
IF(
BU2397=60,
IF(AO2397&lt;&gt;"",AO2397,IF(BD2397&lt;&gt;"",BD2397,BQ2397))+60,
WORKDAY(
IF(AO2397&lt;&gt;"",AO2397,IF(BD2397&lt;&gt;"",BD2397,BQ2397)),
BU2397,
FESTIVOS_CO!A:A
)
)
))</f>
        <v>EN PROCESO NOTIFICACION / COMUNICACION</v>
      </c>
      <c r="BW2397" s="44"/>
      <c r="BX2397" s="53"/>
      <c r="BY2397" s="45"/>
      <c r="BZ2397" s="37"/>
      <c r="CA2397" s="54" t="str">
        <f t="shared" si="452"/>
        <v>PENDIENTE EJECUTORIA</v>
      </c>
      <c r="CB2397" s="59" t="str">
        <f t="shared" si="461"/>
        <v/>
      </c>
      <c r="CC2397" s="36"/>
      <c r="CD2397" s="40"/>
      <c r="CE2397" s="46"/>
      <c r="CF2397" s="40"/>
      <c r="CG2397" s="40"/>
      <c r="CH2397" s="40"/>
      <c r="CI2397" s="36"/>
      <c r="CJ2397" s="47"/>
      <c r="CK2397" s="40"/>
      <c r="CL2397" s="40"/>
      <c r="CM2397" s="40"/>
      <c r="CN2397" s="40"/>
    </row>
    <row r="2398" spans="1:92" ht="42.75" hidden="1">
      <c r="A2398" s="49" t="str">
        <f t="shared" si="453"/>
        <v>SIN GESTIÓN</v>
      </c>
      <c r="B2398" s="58"/>
      <c r="C2398" s="37"/>
      <c r="D2398" s="37"/>
      <c r="E2398" s="49" t="str">
        <f t="shared" si="454"/>
        <v>PENDIENTE NOTIFICACIÓN</v>
      </c>
      <c r="F2398" s="141" t="str">
        <f t="shared" si="455"/>
        <v>PENDIENTE NOTIFICACIÓN</v>
      </c>
      <c r="G2398" s="49" t="str">
        <f t="shared" si="456"/>
        <v/>
      </c>
      <c r="H2398" s="51" t="str">
        <f ca="1">IF(
L2398="",
"",
IF(
NETWORKDAYS(L2398,IF(M2398&lt;&gt;"",M2398,TODAY()),FESTIVOS_CO!A:A)&gt;2,
"VENCIDO",
IF(
NETWORKDAYS(L2398,IF(M2398&lt;&gt;"",M2398,TODAY()),FESTIVOS_CO!A:A)=2,
"ALERTA",
"A TIEMPO"
)))</f>
        <v/>
      </c>
      <c r="I2398" s="40"/>
      <c r="J2398" s="36"/>
      <c r="K2398" s="37"/>
      <c r="L2398" s="50"/>
      <c r="M2398" s="37"/>
      <c r="N2398" s="52"/>
      <c r="O2398" s="52"/>
      <c r="P2398" s="36"/>
      <c r="Q2398" s="36"/>
      <c r="R2398" s="40"/>
      <c r="S2398" s="36"/>
      <c r="T2398" s="40"/>
      <c r="U2398" s="40"/>
      <c r="V2398" s="81"/>
      <c r="W2398" s="40"/>
      <c r="X2398" s="40"/>
      <c r="Y2398" s="40"/>
      <c r="Z2398" s="38" t="str">
        <f>IFERROR(VLOOKUP(Y2398,DIRECTORIO!A:B,2,FALSE),"")</f>
        <v/>
      </c>
      <c r="AA2398" s="40"/>
      <c r="AB2398" s="40"/>
      <c r="AC2398" s="40"/>
      <c r="AD2398" s="40"/>
      <c r="AE2398" s="40"/>
      <c r="AF2398" s="40"/>
      <c r="AG2398" s="41" t="s">
        <v>109</v>
      </c>
      <c r="AH2398" s="42"/>
      <c r="AI2398" s="54" t="str">
        <f t="shared" ca="1" si="457"/>
        <v>PENDIENTE NOTIFICACIÓN ELECTRÓNICA</v>
      </c>
      <c r="AJ2398" s="37"/>
      <c r="AK2398" s="37"/>
      <c r="AL2398" s="37"/>
      <c r="AM2398" s="53" t="str">
        <f>IF(AK2398="","",WORKDAY(AK2398,5,FESTIVOS_CO!A:A))</f>
        <v/>
      </c>
      <c r="AN2398" s="37"/>
      <c r="AO2398" s="37"/>
      <c r="AP2398" s="54" t="str">
        <f t="shared" ca="1" si="462"/>
        <v>NO APLICA</v>
      </c>
      <c r="AQ2398" s="36"/>
      <c r="AR2398" s="43"/>
      <c r="AS2398" s="37"/>
      <c r="AT2398" s="36"/>
      <c r="AU2398" s="37"/>
      <c r="AV2398" s="36"/>
      <c r="AW2398" s="36"/>
      <c r="AX2398" s="37"/>
      <c r="AY2398" s="140" t="str">
        <f>IF(AU2398="","",WORKDAY(AU2398,5,FESTIVOS_CO!A:A))</f>
        <v/>
      </c>
      <c r="AZ2398" s="54" t="str">
        <f t="shared" ca="1" si="459"/>
        <v>NO APLICA</v>
      </c>
      <c r="BA2398" s="55" t="str">
        <f>IF(AX2398="","",WORKDAY(AX2398,5,FESTIVOS_CO!A:A))</f>
        <v/>
      </c>
      <c r="BB2398" s="39"/>
      <c r="BC2398" s="40"/>
      <c r="BD2398" s="40"/>
      <c r="BE2398" s="56" t="str">
        <f t="shared" ca="1" si="460"/>
        <v>NO APLICA</v>
      </c>
      <c r="BF2398" s="37"/>
      <c r="BG2398" s="45"/>
      <c r="BH2398" s="37"/>
      <c r="BI2398" s="36"/>
      <c r="BJ2398" s="37"/>
      <c r="BK2398" s="36"/>
      <c r="BL2398" s="36"/>
      <c r="BM2398" s="53" t="str">
        <f>IF(BJ2398="","",WORKDAY(BJ2398,5,FESTIVOS_CO!A:A))</f>
        <v/>
      </c>
      <c r="BN2398" s="57" t="str">
        <f t="shared" ca="1" si="458"/>
        <v>PENDIENTE HACER AVISO</v>
      </c>
      <c r="BO2398" s="54" t="str">
        <f t="shared" ca="1" si="451"/>
        <v>EN TRÁMITE NOTIF. POR AVISO</v>
      </c>
      <c r="BP2398" s="37"/>
      <c r="BQ2398" s="53" t="str">
        <f>IF(BP2398="","",WORKDAY(BP2398,5,FESTIVOS_CO!A:A))</f>
        <v/>
      </c>
      <c r="BR2398" s="37"/>
      <c r="BS2398" s="36"/>
      <c r="BT2398" s="38"/>
      <c r="BU2398" s="58" t="e">
        <f>VLOOKUP(BT2398,Hoja2!$C:$D,2,0)</f>
        <v>#N/A</v>
      </c>
      <c r="BV2398" s="80" t="str">
        <f>IF(
AND(AO2398="",BD2398="",BQ2398=""),
"EN PROCESO NOTIFICACION / COMUNICACION",
IF(
BT2398="",
"NO APLICA",
IF(
BU2398=60,
IF(AO2398&lt;&gt;"",AO2398,IF(BD2398&lt;&gt;"",BD2398,BQ2398))+60,
WORKDAY(
IF(AO2398&lt;&gt;"",AO2398,IF(BD2398&lt;&gt;"",BD2398,BQ2398)),
BU2398,
FESTIVOS_CO!A:A
)
)
))</f>
        <v>EN PROCESO NOTIFICACION / COMUNICACION</v>
      </c>
      <c r="BW2398" s="44"/>
      <c r="BX2398" s="53"/>
      <c r="BY2398" s="45"/>
      <c r="BZ2398" s="37"/>
      <c r="CA2398" s="54" t="str">
        <f t="shared" si="452"/>
        <v>PENDIENTE EJECUTORIA</v>
      </c>
      <c r="CB2398" s="59" t="str">
        <f t="shared" si="461"/>
        <v/>
      </c>
      <c r="CC2398" s="36"/>
      <c r="CD2398" s="40"/>
      <c r="CE2398" s="46"/>
      <c r="CF2398" s="40"/>
      <c r="CG2398" s="40"/>
      <c r="CH2398" s="40"/>
      <c r="CI2398" s="36"/>
      <c r="CJ2398" s="47"/>
      <c r="CK2398" s="40"/>
      <c r="CL2398" s="40"/>
      <c r="CM2398" s="40"/>
      <c r="CN2398" s="40"/>
    </row>
    <row r="2399" spans="1:92" ht="42.75" hidden="1">
      <c r="A2399" s="49" t="str">
        <f t="shared" si="453"/>
        <v>SIN GESTIÓN</v>
      </c>
      <c r="B2399" s="58"/>
      <c r="C2399" s="37"/>
      <c r="D2399" s="37"/>
      <c r="E2399" s="49" t="str">
        <f t="shared" si="454"/>
        <v>PENDIENTE NOTIFICACIÓN</v>
      </c>
      <c r="F2399" s="141" t="str">
        <f t="shared" si="455"/>
        <v>PENDIENTE NOTIFICACIÓN</v>
      </c>
      <c r="G2399" s="49" t="str">
        <f t="shared" si="456"/>
        <v/>
      </c>
      <c r="H2399" s="51" t="str">
        <f ca="1">IF(
L2399="",
"",
IF(
NETWORKDAYS(L2399,IF(M2399&lt;&gt;"",M2399,TODAY()),FESTIVOS_CO!A:A)&gt;2,
"VENCIDO",
IF(
NETWORKDAYS(L2399,IF(M2399&lt;&gt;"",M2399,TODAY()),FESTIVOS_CO!A:A)=2,
"ALERTA",
"A TIEMPO"
)))</f>
        <v/>
      </c>
      <c r="I2399" s="40"/>
      <c r="J2399" s="36"/>
      <c r="K2399" s="37"/>
      <c r="L2399" s="50"/>
      <c r="M2399" s="37"/>
      <c r="N2399" s="52"/>
      <c r="O2399" s="52"/>
      <c r="P2399" s="36"/>
      <c r="Q2399" s="36"/>
      <c r="R2399" s="40"/>
      <c r="S2399" s="36"/>
      <c r="T2399" s="40"/>
      <c r="U2399" s="40"/>
      <c r="V2399" s="81"/>
      <c r="W2399" s="40"/>
      <c r="X2399" s="40"/>
      <c r="Y2399" s="40"/>
      <c r="Z2399" s="38" t="str">
        <f>IFERROR(VLOOKUP(Y2399,DIRECTORIO!A:B,2,FALSE),"")</f>
        <v/>
      </c>
      <c r="AA2399" s="40"/>
      <c r="AB2399" s="40"/>
      <c r="AC2399" s="40"/>
      <c r="AD2399" s="40"/>
      <c r="AE2399" s="40"/>
      <c r="AF2399" s="40"/>
      <c r="AG2399" s="41" t="s">
        <v>109</v>
      </c>
      <c r="AH2399" s="42"/>
      <c r="AI2399" s="54" t="str">
        <f t="shared" ca="1" si="457"/>
        <v>PENDIENTE NOTIFICACIÓN ELECTRÓNICA</v>
      </c>
      <c r="AJ2399" s="37"/>
      <c r="AK2399" s="37"/>
      <c r="AL2399" s="37"/>
      <c r="AM2399" s="53" t="str">
        <f>IF(AK2399="","",WORKDAY(AK2399,5,FESTIVOS_CO!A:A))</f>
        <v/>
      </c>
      <c r="AN2399" s="37"/>
      <c r="AO2399" s="37"/>
      <c r="AP2399" s="54" t="str">
        <f t="shared" ca="1" si="462"/>
        <v>NO APLICA</v>
      </c>
      <c r="AQ2399" s="36"/>
      <c r="AR2399" s="43"/>
      <c r="AS2399" s="37"/>
      <c r="AT2399" s="36"/>
      <c r="AU2399" s="37"/>
      <c r="AV2399" s="36"/>
      <c r="AW2399" s="36"/>
      <c r="AX2399" s="37"/>
      <c r="AY2399" s="140" t="str">
        <f>IF(AU2399="","",WORKDAY(AU2399,5,FESTIVOS_CO!A:A))</f>
        <v/>
      </c>
      <c r="AZ2399" s="54" t="str">
        <f t="shared" ca="1" si="459"/>
        <v>NO APLICA</v>
      </c>
      <c r="BA2399" s="55" t="str">
        <f>IF(AX2399="","",WORKDAY(AX2399,5,FESTIVOS_CO!A:A))</f>
        <v/>
      </c>
      <c r="BB2399" s="39"/>
      <c r="BC2399" s="40"/>
      <c r="BD2399" s="40"/>
      <c r="BE2399" s="56" t="str">
        <f t="shared" ca="1" si="460"/>
        <v>NO APLICA</v>
      </c>
      <c r="BF2399" s="37"/>
      <c r="BG2399" s="45"/>
      <c r="BH2399" s="37"/>
      <c r="BI2399" s="36"/>
      <c r="BJ2399" s="37"/>
      <c r="BK2399" s="36"/>
      <c r="BL2399" s="36"/>
      <c r="BM2399" s="53" t="str">
        <f>IF(BJ2399="","",WORKDAY(BJ2399,5,FESTIVOS_CO!A:A))</f>
        <v/>
      </c>
      <c r="BN2399" s="57" t="str">
        <f t="shared" ca="1" si="458"/>
        <v>PENDIENTE HACER AVISO</v>
      </c>
      <c r="BO2399" s="54" t="str">
        <f t="shared" ca="1" si="451"/>
        <v>EN TRÁMITE NOTIF. POR AVISO</v>
      </c>
      <c r="BP2399" s="37"/>
      <c r="BQ2399" s="53" t="str">
        <f>IF(BP2399="","",WORKDAY(BP2399,5,FESTIVOS_CO!A:A))</f>
        <v/>
      </c>
      <c r="BR2399" s="37"/>
      <c r="BS2399" s="36"/>
      <c r="BT2399" s="38"/>
      <c r="BU2399" s="58" t="e">
        <f>VLOOKUP(BT2399,Hoja2!$C:$D,2,0)</f>
        <v>#N/A</v>
      </c>
      <c r="BV2399" s="80" t="str">
        <f>IF(
AND(AO2399="",BD2399="",BQ2399=""),
"EN PROCESO NOTIFICACION / COMUNICACION",
IF(
BT2399="",
"NO APLICA",
IF(
BU2399=60,
IF(AO2399&lt;&gt;"",AO2399,IF(BD2399&lt;&gt;"",BD2399,BQ2399))+60,
WORKDAY(
IF(AO2399&lt;&gt;"",AO2399,IF(BD2399&lt;&gt;"",BD2399,BQ2399)),
BU2399,
FESTIVOS_CO!A:A
)
)
))</f>
        <v>EN PROCESO NOTIFICACION / COMUNICACION</v>
      </c>
      <c r="BW2399" s="44"/>
      <c r="BX2399" s="53"/>
      <c r="BY2399" s="45"/>
      <c r="BZ2399" s="37"/>
      <c r="CA2399" s="54" t="str">
        <f t="shared" si="452"/>
        <v>PENDIENTE EJECUTORIA</v>
      </c>
      <c r="CB2399" s="59" t="str">
        <f t="shared" si="461"/>
        <v/>
      </c>
      <c r="CC2399" s="36"/>
      <c r="CD2399" s="40"/>
      <c r="CE2399" s="46"/>
      <c r="CF2399" s="40"/>
      <c r="CG2399" s="40"/>
      <c r="CH2399" s="40"/>
      <c r="CI2399" s="36"/>
      <c r="CJ2399" s="47"/>
      <c r="CK2399" s="40"/>
      <c r="CL2399" s="40"/>
      <c r="CM2399" s="40"/>
      <c r="CN2399" s="40"/>
    </row>
    <row r="2400" spans="1:92" ht="42.75" hidden="1">
      <c r="A2400" s="49" t="str">
        <f t="shared" si="453"/>
        <v>SIN GESTIÓN</v>
      </c>
      <c r="B2400" s="58"/>
      <c r="C2400" s="37"/>
      <c r="D2400" s="37"/>
      <c r="E2400" s="49" t="str">
        <f t="shared" si="454"/>
        <v>PENDIENTE NOTIFICACIÓN</v>
      </c>
      <c r="F2400" s="141" t="str">
        <f t="shared" si="455"/>
        <v>PENDIENTE NOTIFICACIÓN</v>
      </c>
      <c r="G2400" s="49" t="str">
        <f t="shared" si="456"/>
        <v/>
      </c>
      <c r="H2400" s="51" t="str">
        <f ca="1">IF(
L2400="",
"",
IF(
NETWORKDAYS(L2400,IF(M2400&lt;&gt;"",M2400,TODAY()),FESTIVOS_CO!A:A)&gt;2,
"VENCIDO",
IF(
NETWORKDAYS(L2400,IF(M2400&lt;&gt;"",M2400,TODAY()),FESTIVOS_CO!A:A)=2,
"ALERTA",
"A TIEMPO"
)))</f>
        <v/>
      </c>
      <c r="I2400" s="40"/>
      <c r="J2400" s="36"/>
      <c r="K2400" s="37"/>
      <c r="L2400" s="50"/>
      <c r="M2400" s="37"/>
      <c r="N2400" s="52"/>
      <c r="O2400" s="52"/>
      <c r="P2400" s="36"/>
      <c r="Q2400" s="36"/>
      <c r="R2400" s="40"/>
      <c r="S2400" s="36"/>
      <c r="T2400" s="40"/>
      <c r="U2400" s="40"/>
      <c r="V2400" s="81"/>
      <c r="W2400" s="40"/>
      <c r="X2400" s="40"/>
      <c r="Y2400" s="40"/>
      <c r="Z2400" s="38" t="str">
        <f>IFERROR(VLOOKUP(Y2400,DIRECTORIO!A:B,2,FALSE),"")</f>
        <v/>
      </c>
      <c r="AA2400" s="40"/>
      <c r="AB2400" s="40"/>
      <c r="AC2400" s="40"/>
      <c r="AD2400" s="40"/>
      <c r="AE2400" s="40"/>
      <c r="AF2400" s="40"/>
      <c r="AG2400" s="41" t="s">
        <v>109</v>
      </c>
      <c r="AH2400" s="42"/>
      <c r="AI2400" s="54" t="str">
        <f t="shared" ca="1" si="457"/>
        <v>PENDIENTE NOTIFICACIÓN ELECTRÓNICA</v>
      </c>
      <c r="AJ2400" s="37"/>
      <c r="AK2400" s="37"/>
      <c r="AL2400" s="37"/>
      <c r="AM2400" s="53" t="str">
        <f>IF(AK2400="","",WORKDAY(AK2400,5,FESTIVOS_CO!A:A))</f>
        <v/>
      </c>
      <c r="AN2400" s="37"/>
      <c r="AO2400" s="37"/>
      <c r="AP2400" s="54" t="str">
        <f t="shared" ca="1" si="462"/>
        <v>NO APLICA</v>
      </c>
      <c r="AQ2400" s="36"/>
      <c r="AR2400" s="43"/>
      <c r="AS2400" s="37"/>
      <c r="AT2400" s="36"/>
      <c r="AU2400" s="37"/>
      <c r="AV2400" s="36"/>
      <c r="AW2400" s="36"/>
      <c r="AX2400" s="37"/>
      <c r="AY2400" s="140" t="str">
        <f>IF(AU2400="","",WORKDAY(AU2400,5,FESTIVOS_CO!A:A))</f>
        <v/>
      </c>
      <c r="AZ2400" s="54" t="str">
        <f t="shared" ca="1" si="459"/>
        <v>NO APLICA</v>
      </c>
      <c r="BA2400" s="55" t="str">
        <f>IF(AX2400="","",WORKDAY(AX2400,5,FESTIVOS_CO!A:A))</f>
        <v/>
      </c>
      <c r="BB2400" s="39"/>
      <c r="BC2400" s="40"/>
      <c r="BD2400" s="40"/>
      <c r="BE2400" s="56" t="str">
        <f t="shared" ca="1" si="460"/>
        <v>NO APLICA</v>
      </c>
      <c r="BF2400" s="37"/>
      <c r="BG2400" s="45"/>
      <c r="BH2400" s="37"/>
      <c r="BI2400" s="36"/>
      <c r="BJ2400" s="37"/>
      <c r="BK2400" s="36"/>
      <c r="BL2400" s="36"/>
      <c r="BM2400" s="53" t="str">
        <f>IF(BJ2400="","",WORKDAY(BJ2400,5,FESTIVOS_CO!A:A))</f>
        <v/>
      </c>
      <c r="BN2400" s="57" t="str">
        <f t="shared" ca="1" si="458"/>
        <v>PENDIENTE HACER AVISO</v>
      </c>
      <c r="BO2400" s="54" t="str">
        <f t="shared" ca="1" si="451"/>
        <v>EN TRÁMITE NOTIF. POR AVISO</v>
      </c>
      <c r="BP2400" s="37"/>
      <c r="BQ2400" s="53" t="str">
        <f>IF(BP2400="","",WORKDAY(BP2400,5,FESTIVOS_CO!A:A))</f>
        <v/>
      </c>
      <c r="BR2400" s="37"/>
      <c r="BS2400" s="36"/>
      <c r="BT2400" s="38"/>
      <c r="BU2400" s="58" t="e">
        <f>VLOOKUP(BT2400,Hoja2!$C:$D,2,0)</f>
        <v>#N/A</v>
      </c>
      <c r="BV2400" s="80" t="str">
        <f>IF(
AND(AO2400="",BD2400="",BQ2400=""),
"EN PROCESO NOTIFICACION / COMUNICACION",
IF(
BT2400="",
"NO APLICA",
IF(
BU2400=60,
IF(AO2400&lt;&gt;"",AO2400,IF(BD2400&lt;&gt;"",BD2400,BQ2400))+60,
WORKDAY(
IF(AO2400&lt;&gt;"",AO2400,IF(BD2400&lt;&gt;"",BD2400,BQ2400)),
BU2400,
FESTIVOS_CO!A:A
)
)
))</f>
        <v>EN PROCESO NOTIFICACION / COMUNICACION</v>
      </c>
      <c r="BW2400" s="44"/>
      <c r="BX2400" s="53"/>
      <c r="BY2400" s="45"/>
      <c r="BZ2400" s="37"/>
      <c r="CA2400" s="54" t="str">
        <f t="shared" si="452"/>
        <v>PENDIENTE EJECUTORIA</v>
      </c>
      <c r="CB2400" s="59" t="str">
        <f t="shared" si="461"/>
        <v/>
      </c>
      <c r="CC2400" s="36"/>
      <c r="CD2400" s="40"/>
      <c r="CE2400" s="46"/>
      <c r="CF2400" s="40"/>
      <c r="CG2400" s="40"/>
      <c r="CH2400" s="40"/>
      <c r="CI2400" s="36"/>
      <c r="CJ2400" s="47"/>
      <c r="CK2400" s="40"/>
      <c r="CL2400" s="40"/>
      <c r="CM2400" s="40"/>
      <c r="CN2400" s="40"/>
    </row>
    <row r="2401" spans="1:92" ht="42.75" hidden="1">
      <c r="A2401" s="49" t="str">
        <f t="shared" si="453"/>
        <v>SIN GESTIÓN</v>
      </c>
      <c r="B2401" s="58"/>
      <c r="C2401" s="37"/>
      <c r="D2401" s="37"/>
      <c r="E2401" s="49" t="str">
        <f t="shared" si="454"/>
        <v>PENDIENTE NOTIFICACIÓN</v>
      </c>
      <c r="F2401" s="141" t="str">
        <f t="shared" si="455"/>
        <v>PENDIENTE NOTIFICACIÓN</v>
      </c>
      <c r="G2401" s="49" t="str">
        <f t="shared" si="456"/>
        <v/>
      </c>
      <c r="H2401" s="51" t="str">
        <f ca="1">IF(
L2401="",
"",
IF(
NETWORKDAYS(L2401,IF(M2401&lt;&gt;"",M2401,TODAY()),FESTIVOS_CO!A:A)&gt;2,
"VENCIDO",
IF(
NETWORKDAYS(L2401,IF(M2401&lt;&gt;"",M2401,TODAY()),FESTIVOS_CO!A:A)=2,
"ALERTA",
"A TIEMPO"
)))</f>
        <v/>
      </c>
      <c r="I2401" s="40"/>
      <c r="J2401" s="36"/>
      <c r="K2401" s="37"/>
      <c r="L2401" s="50"/>
      <c r="M2401" s="37"/>
      <c r="N2401" s="52"/>
      <c r="O2401" s="52"/>
      <c r="P2401" s="36"/>
      <c r="Q2401" s="36"/>
      <c r="R2401" s="40"/>
      <c r="S2401" s="36"/>
      <c r="T2401" s="40"/>
      <c r="U2401" s="40"/>
      <c r="V2401" s="81"/>
      <c r="W2401" s="40"/>
      <c r="X2401" s="40"/>
      <c r="Y2401" s="40"/>
      <c r="Z2401" s="38" t="str">
        <f>IFERROR(VLOOKUP(Y2401,DIRECTORIO!A:B,2,FALSE),"")</f>
        <v/>
      </c>
      <c r="AA2401" s="40"/>
      <c r="AB2401" s="40"/>
      <c r="AC2401" s="40"/>
      <c r="AD2401" s="40"/>
      <c r="AE2401" s="40"/>
      <c r="AF2401" s="40"/>
      <c r="AG2401" s="41" t="s">
        <v>109</v>
      </c>
      <c r="AH2401" s="42"/>
      <c r="AI2401" s="54" t="str">
        <f t="shared" ca="1" si="457"/>
        <v>PENDIENTE NOTIFICACIÓN ELECTRÓNICA</v>
      </c>
      <c r="AJ2401" s="37"/>
      <c r="AK2401" s="37"/>
      <c r="AL2401" s="37"/>
      <c r="AM2401" s="53" t="str">
        <f>IF(AK2401="","",WORKDAY(AK2401,5,FESTIVOS_CO!A:A))</f>
        <v/>
      </c>
      <c r="AN2401" s="37"/>
      <c r="AO2401" s="37"/>
      <c r="AP2401" s="54" t="str">
        <f t="shared" ca="1" si="462"/>
        <v>NO APLICA</v>
      </c>
      <c r="AQ2401" s="36"/>
      <c r="AR2401" s="43"/>
      <c r="AS2401" s="37"/>
      <c r="AT2401" s="36"/>
      <c r="AU2401" s="37"/>
      <c r="AV2401" s="36"/>
      <c r="AW2401" s="36"/>
      <c r="AX2401" s="37"/>
      <c r="AY2401" s="140" t="str">
        <f>IF(AU2401="","",WORKDAY(AU2401,5,FESTIVOS_CO!A:A))</f>
        <v/>
      </c>
      <c r="AZ2401" s="54" t="str">
        <f t="shared" ca="1" si="459"/>
        <v>NO APLICA</v>
      </c>
      <c r="BA2401" s="55" t="str">
        <f>IF(AX2401="","",WORKDAY(AX2401,5,FESTIVOS_CO!A:A))</f>
        <v/>
      </c>
      <c r="BB2401" s="39"/>
      <c r="BC2401" s="40"/>
      <c r="BD2401" s="40"/>
      <c r="BE2401" s="56" t="str">
        <f t="shared" ca="1" si="460"/>
        <v>NO APLICA</v>
      </c>
      <c r="BF2401" s="37"/>
      <c r="BG2401" s="45"/>
      <c r="BH2401" s="37"/>
      <c r="BI2401" s="36"/>
      <c r="BJ2401" s="37"/>
      <c r="BK2401" s="36"/>
      <c r="BL2401" s="36"/>
      <c r="BM2401" s="53" t="str">
        <f>IF(BJ2401="","",WORKDAY(BJ2401,5,FESTIVOS_CO!A:A))</f>
        <v/>
      </c>
      <c r="BN2401" s="57" t="str">
        <f t="shared" ca="1" si="458"/>
        <v>PENDIENTE HACER AVISO</v>
      </c>
      <c r="BO2401" s="54" t="str">
        <f t="shared" ca="1" si="451"/>
        <v>EN TRÁMITE NOTIF. POR AVISO</v>
      </c>
      <c r="BP2401" s="37"/>
      <c r="BQ2401" s="53" t="str">
        <f>IF(BP2401="","",WORKDAY(BP2401,5,FESTIVOS_CO!A:A))</f>
        <v/>
      </c>
      <c r="BR2401" s="37"/>
      <c r="BS2401" s="36"/>
      <c r="BT2401" s="38"/>
      <c r="BU2401" s="58" t="e">
        <f>VLOOKUP(BT2401,Hoja2!$C:$D,2,0)</f>
        <v>#N/A</v>
      </c>
      <c r="BV2401" s="80" t="str">
        <f>IF(
AND(AO2401="",BD2401="",BQ2401=""),
"EN PROCESO NOTIFICACION / COMUNICACION",
IF(
BT2401="",
"NO APLICA",
IF(
BU2401=60,
IF(AO2401&lt;&gt;"",AO2401,IF(BD2401&lt;&gt;"",BD2401,BQ2401))+60,
WORKDAY(
IF(AO2401&lt;&gt;"",AO2401,IF(BD2401&lt;&gt;"",BD2401,BQ2401)),
BU2401,
FESTIVOS_CO!A:A
)
)
))</f>
        <v>EN PROCESO NOTIFICACION / COMUNICACION</v>
      </c>
      <c r="BW2401" s="44"/>
      <c r="BX2401" s="53"/>
      <c r="BY2401" s="45"/>
      <c r="BZ2401" s="37"/>
      <c r="CA2401" s="54" t="str">
        <f t="shared" si="452"/>
        <v>PENDIENTE EJECUTORIA</v>
      </c>
      <c r="CB2401" s="59" t="str">
        <f t="shared" si="461"/>
        <v/>
      </c>
      <c r="CC2401" s="36"/>
      <c r="CD2401" s="40"/>
      <c r="CE2401" s="46"/>
      <c r="CF2401" s="40"/>
      <c r="CG2401" s="40"/>
      <c r="CH2401" s="40"/>
      <c r="CI2401" s="36"/>
      <c r="CJ2401" s="47"/>
      <c r="CK2401" s="40"/>
      <c r="CL2401" s="40"/>
      <c r="CM2401" s="40"/>
      <c r="CN2401" s="40"/>
    </row>
    <row r="2402" spans="1:92" ht="42.75" hidden="1">
      <c r="A2402" s="49" t="str">
        <f t="shared" si="453"/>
        <v>SIN GESTIÓN</v>
      </c>
      <c r="B2402" s="58"/>
      <c r="C2402" s="37"/>
      <c r="D2402" s="37"/>
      <c r="E2402" s="49" t="str">
        <f t="shared" si="454"/>
        <v>PENDIENTE NOTIFICACIÓN</v>
      </c>
      <c r="F2402" s="141" t="str">
        <f t="shared" si="455"/>
        <v>PENDIENTE NOTIFICACIÓN</v>
      </c>
      <c r="G2402" s="49" t="str">
        <f t="shared" si="456"/>
        <v/>
      </c>
      <c r="H2402" s="51" t="str">
        <f ca="1">IF(
L2402="",
"",
IF(
NETWORKDAYS(L2402,IF(M2402&lt;&gt;"",M2402,TODAY()),FESTIVOS_CO!A:A)&gt;2,
"VENCIDO",
IF(
NETWORKDAYS(L2402,IF(M2402&lt;&gt;"",M2402,TODAY()),FESTIVOS_CO!A:A)=2,
"ALERTA",
"A TIEMPO"
)))</f>
        <v/>
      </c>
      <c r="I2402" s="40"/>
      <c r="J2402" s="36"/>
      <c r="K2402" s="37"/>
      <c r="L2402" s="50"/>
      <c r="M2402" s="37"/>
      <c r="N2402" s="52"/>
      <c r="O2402" s="52"/>
      <c r="P2402" s="36"/>
      <c r="Q2402" s="36"/>
      <c r="R2402" s="40"/>
      <c r="S2402" s="36"/>
      <c r="T2402" s="40"/>
      <c r="U2402" s="40"/>
      <c r="V2402" s="81"/>
      <c r="W2402" s="40"/>
      <c r="X2402" s="40"/>
      <c r="Y2402" s="40"/>
      <c r="Z2402" s="38" t="str">
        <f>IFERROR(VLOOKUP(Y2402,DIRECTORIO!A:B,2,FALSE),"")</f>
        <v/>
      </c>
      <c r="AA2402" s="40"/>
      <c r="AB2402" s="40"/>
      <c r="AC2402" s="40"/>
      <c r="AD2402" s="40"/>
      <c r="AE2402" s="40"/>
      <c r="AF2402" s="40"/>
      <c r="AG2402" s="41" t="s">
        <v>109</v>
      </c>
      <c r="AH2402" s="42"/>
      <c r="AI2402" s="54" t="str">
        <f t="shared" ca="1" si="457"/>
        <v>PENDIENTE NOTIFICACIÓN ELECTRÓNICA</v>
      </c>
      <c r="AJ2402" s="37"/>
      <c r="AK2402" s="37"/>
      <c r="AL2402" s="37"/>
      <c r="AM2402" s="53" t="str">
        <f>IF(AK2402="","",WORKDAY(AK2402,5,FESTIVOS_CO!A:A))</f>
        <v/>
      </c>
      <c r="AN2402" s="37"/>
      <c r="AO2402" s="37"/>
      <c r="AP2402" s="54" t="str">
        <f t="shared" ca="1" si="462"/>
        <v>NO APLICA</v>
      </c>
      <c r="AQ2402" s="36"/>
      <c r="AR2402" s="43"/>
      <c r="AS2402" s="37"/>
      <c r="AT2402" s="36"/>
      <c r="AU2402" s="37"/>
      <c r="AV2402" s="36"/>
      <c r="AW2402" s="36"/>
      <c r="AX2402" s="37"/>
      <c r="AY2402" s="140" t="str">
        <f>IF(AU2402="","",WORKDAY(AU2402,5,FESTIVOS_CO!A:A))</f>
        <v/>
      </c>
      <c r="AZ2402" s="54" t="str">
        <f t="shared" ca="1" si="459"/>
        <v>NO APLICA</v>
      </c>
      <c r="BA2402" s="55" t="str">
        <f>IF(AX2402="","",WORKDAY(AX2402,5,FESTIVOS_CO!A:A))</f>
        <v/>
      </c>
      <c r="BB2402" s="39"/>
      <c r="BC2402" s="40"/>
      <c r="BD2402" s="40"/>
      <c r="BE2402" s="56" t="str">
        <f t="shared" ca="1" si="460"/>
        <v>NO APLICA</v>
      </c>
      <c r="BF2402" s="37"/>
      <c r="BG2402" s="45"/>
      <c r="BH2402" s="37"/>
      <c r="BI2402" s="36"/>
      <c r="BJ2402" s="37"/>
      <c r="BK2402" s="36"/>
      <c r="BL2402" s="36"/>
      <c r="BM2402" s="53" t="str">
        <f>IF(BJ2402="","",WORKDAY(BJ2402,5,FESTIVOS_CO!A:A))</f>
        <v/>
      </c>
      <c r="BN2402" s="57" t="str">
        <f t="shared" ca="1" si="458"/>
        <v>PENDIENTE HACER AVISO</v>
      </c>
      <c r="BO2402" s="54" t="str">
        <f t="shared" ca="1" si="451"/>
        <v>EN TRÁMITE NOTIF. POR AVISO</v>
      </c>
      <c r="BP2402" s="37"/>
      <c r="BQ2402" s="53" t="str">
        <f>IF(BP2402="","",WORKDAY(BP2402,5,FESTIVOS_CO!A:A))</f>
        <v/>
      </c>
      <c r="BR2402" s="37"/>
      <c r="BS2402" s="36"/>
      <c r="BT2402" s="38"/>
      <c r="BU2402" s="58" t="e">
        <f>VLOOKUP(BT2402,Hoja2!$C:$D,2,0)</f>
        <v>#N/A</v>
      </c>
      <c r="BV2402" s="80" t="str">
        <f>IF(
AND(AO2402="",BD2402="",BQ2402=""),
"EN PROCESO NOTIFICACION / COMUNICACION",
IF(
BT2402="",
"NO APLICA",
IF(
BU2402=60,
IF(AO2402&lt;&gt;"",AO2402,IF(BD2402&lt;&gt;"",BD2402,BQ2402))+60,
WORKDAY(
IF(AO2402&lt;&gt;"",AO2402,IF(BD2402&lt;&gt;"",BD2402,BQ2402)),
BU2402,
FESTIVOS_CO!A:A
)
)
))</f>
        <v>EN PROCESO NOTIFICACION / COMUNICACION</v>
      </c>
      <c r="BW2402" s="44"/>
      <c r="BX2402" s="53"/>
      <c r="BY2402" s="45"/>
      <c r="BZ2402" s="37"/>
      <c r="CA2402" s="54" t="str">
        <f t="shared" si="452"/>
        <v>PENDIENTE EJECUTORIA</v>
      </c>
      <c r="CB2402" s="59" t="str">
        <f t="shared" si="461"/>
        <v/>
      </c>
      <c r="CC2402" s="36"/>
      <c r="CD2402" s="40"/>
      <c r="CE2402" s="46"/>
      <c r="CF2402" s="40"/>
      <c r="CG2402" s="40"/>
      <c r="CH2402" s="40"/>
      <c r="CI2402" s="36"/>
      <c r="CJ2402" s="47"/>
      <c r="CK2402" s="40"/>
      <c r="CL2402" s="40"/>
      <c r="CM2402" s="40"/>
      <c r="CN2402" s="40"/>
    </row>
    <row r="2403" spans="1:92" ht="42.75" hidden="1">
      <c r="A2403" s="49" t="str">
        <f t="shared" si="453"/>
        <v>SIN GESTIÓN</v>
      </c>
      <c r="B2403" s="58"/>
      <c r="C2403" s="37"/>
      <c r="D2403" s="37"/>
      <c r="E2403" s="49" t="str">
        <f t="shared" si="454"/>
        <v>PENDIENTE NOTIFICACIÓN</v>
      </c>
      <c r="F2403" s="141" t="str">
        <f t="shared" si="455"/>
        <v>PENDIENTE NOTIFICACIÓN</v>
      </c>
      <c r="G2403" s="49" t="str">
        <f t="shared" si="456"/>
        <v/>
      </c>
      <c r="H2403" s="51" t="str">
        <f ca="1">IF(
L2403="",
"",
IF(
NETWORKDAYS(L2403,IF(M2403&lt;&gt;"",M2403,TODAY()),FESTIVOS_CO!A:A)&gt;2,
"VENCIDO",
IF(
NETWORKDAYS(L2403,IF(M2403&lt;&gt;"",M2403,TODAY()),FESTIVOS_CO!A:A)=2,
"ALERTA",
"A TIEMPO"
)))</f>
        <v/>
      </c>
      <c r="I2403" s="40"/>
      <c r="J2403" s="36"/>
      <c r="K2403" s="37"/>
      <c r="L2403" s="50"/>
      <c r="M2403" s="37"/>
      <c r="N2403" s="52"/>
      <c r="O2403" s="52"/>
      <c r="P2403" s="36"/>
      <c r="Q2403" s="36"/>
      <c r="R2403" s="40"/>
      <c r="S2403" s="36"/>
      <c r="T2403" s="40"/>
      <c r="U2403" s="40"/>
      <c r="V2403" s="81"/>
      <c r="W2403" s="40"/>
      <c r="X2403" s="40"/>
      <c r="Y2403" s="40"/>
      <c r="Z2403" s="38" t="str">
        <f>IFERROR(VLOOKUP(Y2403,DIRECTORIO!A:B,2,FALSE),"")</f>
        <v/>
      </c>
      <c r="AA2403" s="40"/>
      <c r="AB2403" s="40"/>
      <c r="AC2403" s="40"/>
      <c r="AD2403" s="40"/>
      <c r="AE2403" s="40"/>
      <c r="AF2403" s="40"/>
      <c r="AG2403" s="41" t="s">
        <v>109</v>
      </c>
      <c r="AH2403" s="42"/>
      <c r="AI2403" s="54" t="str">
        <f t="shared" ca="1" si="457"/>
        <v>PENDIENTE NOTIFICACIÓN ELECTRÓNICA</v>
      </c>
      <c r="AJ2403" s="37"/>
      <c r="AK2403" s="37"/>
      <c r="AL2403" s="37"/>
      <c r="AM2403" s="53" t="str">
        <f>IF(AK2403="","",WORKDAY(AK2403,5,FESTIVOS_CO!A:A))</f>
        <v/>
      </c>
      <c r="AN2403" s="37"/>
      <c r="AO2403" s="37"/>
      <c r="AP2403" s="54" t="str">
        <f t="shared" ca="1" si="462"/>
        <v>NO APLICA</v>
      </c>
      <c r="AQ2403" s="36"/>
      <c r="AR2403" s="43"/>
      <c r="AS2403" s="37"/>
      <c r="AT2403" s="36"/>
      <c r="AU2403" s="37"/>
      <c r="AV2403" s="36"/>
      <c r="AW2403" s="36"/>
      <c r="AX2403" s="37"/>
      <c r="AY2403" s="140" t="str">
        <f>IF(AU2403="","",WORKDAY(AU2403,5,FESTIVOS_CO!A:A))</f>
        <v/>
      </c>
      <c r="AZ2403" s="54" t="str">
        <f t="shared" ca="1" si="459"/>
        <v>NO APLICA</v>
      </c>
      <c r="BA2403" s="55" t="str">
        <f>IF(AX2403="","",WORKDAY(AX2403,5,FESTIVOS_CO!A:A))</f>
        <v/>
      </c>
      <c r="BB2403" s="39"/>
      <c r="BC2403" s="40"/>
      <c r="BD2403" s="40"/>
      <c r="BE2403" s="56" t="str">
        <f t="shared" ca="1" si="460"/>
        <v>NO APLICA</v>
      </c>
      <c r="BF2403" s="37"/>
      <c r="BG2403" s="45"/>
      <c r="BH2403" s="37"/>
      <c r="BI2403" s="36"/>
      <c r="BJ2403" s="37"/>
      <c r="BK2403" s="36"/>
      <c r="BL2403" s="36"/>
      <c r="BM2403" s="53" t="str">
        <f>IF(BJ2403="","",WORKDAY(BJ2403,5,FESTIVOS_CO!A:A))</f>
        <v/>
      </c>
      <c r="BN2403" s="57" t="str">
        <f t="shared" ca="1" si="458"/>
        <v>PENDIENTE HACER AVISO</v>
      </c>
      <c r="BO2403" s="54" t="str">
        <f t="shared" ca="1" si="451"/>
        <v>EN TRÁMITE NOTIF. POR AVISO</v>
      </c>
      <c r="BP2403" s="37"/>
      <c r="BQ2403" s="53" t="str">
        <f>IF(BP2403="","",WORKDAY(BP2403,5,FESTIVOS_CO!A:A))</f>
        <v/>
      </c>
      <c r="BR2403" s="37"/>
      <c r="BS2403" s="36"/>
      <c r="BT2403" s="38"/>
      <c r="BU2403" s="58" t="e">
        <f>VLOOKUP(BT2403,Hoja2!$C:$D,2,0)</f>
        <v>#N/A</v>
      </c>
      <c r="BV2403" s="80" t="str">
        <f>IF(
AND(AO2403="",BD2403="",BQ2403=""),
"EN PROCESO NOTIFICACION / COMUNICACION",
IF(
BT2403="",
"NO APLICA",
IF(
BU2403=60,
IF(AO2403&lt;&gt;"",AO2403,IF(BD2403&lt;&gt;"",BD2403,BQ2403))+60,
WORKDAY(
IF(AO2403&lt;&gt;"",AO2403,IF(BD2403&lt;&gt;"",BD2403,BQ2403)),
BU2403,
FESTIVOS_CO!A:A
)
)
))</f>
        <v>EN PROCESO NOTIFICACION / COMUNICACION</v>
      </c>
      <c r="BW2403" s="44"/>
      <c r="BX2403" s="53"/>
      <c r="BY2403" s="45"/>
      <c r="BZ2403" s="37"/>
      <c r="CA2403" s="54" t="str">
        <f t="shared" si="452"/>
        <v>PENDIENTE EJECUTORIA</v>
      </c>
      <c r="CB2403" s="59" t="str">
        <f t="shared" si="461"/>
        <v/>
      </c>
      <c r="CC2403" s="36"/>
      <c r="CD2403" s="40"/>
      <c r="CE2403" s="46"/>
      <c r="CF2403" s="40"/>
      <c r="CG2403" s="40"/>
      <c r="CH2403" s="40"/>
      <c r="CI2403" s="36"/>
      <c r="CJ2403" s="47"/>
      <c r="CK2403" s="40"/>
      <c r="CL2403" s="40"/>
      <c r="CM2403" s="40"/>
      <c r="CN2403" s="40"/>
    </row>
    <row r="2404" spans="1:92" ht="42.75" hidden="1">
      <c r="A2404" s="49" t="str">
        <f t="shared" si="453"/>
        <v>SIN GESTIÓN</v>
      </c>
      <c r="B2404" s="58"/>
      <c r="C2404" s="37"/>
      <c r="D2404" s="37"/>
      <c r="E2404" s="49" t="str">
        <f t="shared" si="454"/>
        <v>PENDIENTE NOTIFICACIÓN</v>
      </c>
      <c r="F2404" s="141" t="str">
        <f t="shared" si="455"/>
        <v>PENDIENTE NOTIFICACIÓN</v>
      </c>
      <c r="G2404" s="49" t="str">
        <f t="shared" si="456"/>
        <v/>
      </c>
      <c r="H2404" s="51" t="str">
        <f ca="1">IF(
L2404="",
"",
IF(
NETWORKDAYS(L2404,IF(M2404&lt;&gt;"",M2404,TODAY()),FESTIVOS_CO!A:A)&gt;2,
"VENCIDO",
IF(
NETWORKDAYS(L2404,IF(M2404&lt;&gt;"",M2404,TODAY()),FESTIVOS_CO!A:A)=2,
"ALERTA",
"A TIEMPO"
)))</f>
        <v/>
      </c>
      <c r="I2404" s="40"/>
      <c r="J2404" s="36"/>
      <c r="K2404" s="37"/>
      <c r="L2404" s="50"/>
      <c r="M2404" s="37"/>
      <c r="N2404" s="52"/>
      <c r="O2404" s="52"/>
      <c r="P2404" s="36"/>
      <c r="Q2404" s="36"/>
      <c r="R2404" s="40"/>
      <c r="S2404" s="36"/>
      <c r="T2404" s="40"/>
      <c r="U2404" s="40"/>
      <c r="V2404" s="81"/>
      <c r="W2404" s="40"/>
      <c r="X2404" s="40"/>
      <c r="Y2404" s="40"/>
      <c r="Z2404" s="38" t="str">
        <f>IFERROR(VLOOKUP(Y2404,DIRECTORIO!A:B,2,FALSE),"")</f>
        <v/>
      </c>
      <c r="AA2404" s="40"/>
      <c r="AB2404" s="40"/>
      <c r="AC2404" s="40"/>
      <c r="AD2404" s="40"/>
      <c r="AE2404" s="40"/>
      <c r="AF2404" s="40"/>
      <c r="AG2404" s="41" t="s">
        <v>109</v>
      </c>
      <c r="AH2404" s="42"/>
      <c r="AI2404" s="54" t="str">
        <f t="shared" ca="1" si="457"/>
        <v>PENDIENTE NOTIFICACIÓN ELECTRÓNICA</v>
      </c>
      <c r="AJ2404" s="37"/>
      <c r="AK2404" s="37"/>
      <c r="AL2404" s="37"/>
      <c r="AM2404" s="53" t="str">
        <f>IF(AK2404="","",WORKDAY(AK2404,5,FESTIVOS_CO!A:A))</f>
        <v/>
      </c>
      <c r="AN2404" s="37"/>
      <c r="AO2404" s="37"/>
      <c r="AP2404" s="54" t="str">
        <f t="shared" ca="1" si="462"/>
        <v>NO APLICA</v>
      </c>
      <c r="AQ2404" s="36"/>
      <c r="AR2404" s="43"/>
      <c r="AS2404" s="37"/>
      <c r="AT2404" s="36"/>
      <c r="AU2404" s="37"/>
      <c r="AV2404" s="36"/>
      <c r="AW2404" s="36"/>
      <c r="AX2404" s="37"/>
      <c r="AY2404" s="140" t="str">
        <f>IF(AU2404="","",WORKDAY(AU2404,5,FESTIVOS_CO!A:A))</f>
        <v/>
      </c>
      <c r="AZ2404" s="54" t="str">
        <f t="shared" ca="1" si="459"/>
        <v>NO APLICA</v>
      </c>
      <c r="BA2404" s="55" t="str">
        <f>IF(AX2404="","",WORKDAY(AX2404,5,FESTIVOS_CO!A:A))</f>
        <v/>
      </c>
      <c r="BB2404" s="39"/>
      <c r="BC2404" s="40"/>
      <c r="BD2404" s="40"/>
      <c r="BE2404" s="56" t="str">
        <f t="shared" ca="1" si="460"/>
        <v>NO APLICA</v>
      </c>
      <c r="BF2404" s="37"/>
      <c r="BG2404" s="45"/>
      <c r="BH2404" s="37"/>
      <c r="BI2404" s="36"/>
      <c r="BJ2404" s="37"/>
      <c r="BK2404" s="36"/>
      <c r="BL2404" s="36"/>
      <c r="BM2404" s="53" t="str">
        <f>IF(BJ2404="","",WORKDAY(BJ2404,5,FESTIVOS_CO!A:A))</f>
        <v/>
      </c>
      <c r="BN2404" s="57" t="str">
        <f t="shared" ca="1" si="458"/>
        <v>PENDIENTE HACER AVISO</v>
      </c>
      <c r="BO2404" s="54" t="str">
        <f t="shared" ca="1" si="451"/>
        <v>EN TRÁMITE NOTIF. POR AVISO</v>
      </c>
      <c r="BP2404" s="37"/>
      <c r="BQ2404" s="53" t="str">
        <f>IF(BP2404="","",WORKDAY(BP2404,5,FESTIVOS_CO!A:A))</f>
        <v/>
      </c>
      <c r="BR2404" s="37"/>
      <c r="BS2404" s="36"/>
      <c r="BT2404" s="38"/>
      <c r="BU2404" s="58" t="e">
        <f>VLOOKUP(BT2404,Hoja2!$C:$D,2,0)</f>
        <v>#N/A</v>
      </c>
      <c r="BV2404" s="80" t="str">
        <f>IF(
AND(AO2404="",BD2404="",BQ2404=""),
"EN PROCESO NOTIFICACION / COMUNICACION",
IF(
BT2404="",
"NO APLICA",
IF(
BU2404=60,
IF(AO2404&lt;&gt;"",AO2404,IF(BD2404&lt;&gt;"",BD2404,BQ2404))+60,
WORKDAY(
IF(AO2404&lt;&gt;"",AO2404,IF(BD2404&lt;&gt;"",BD2404,BQ2404)),
BU2404,
FESTIVOS_CO!A:A
)
)
))</f>
        <v>EN PROCESO NOTIFICACION / COMUNICACION</v>
      </c>
      <c r="BW2404" s="44"/>
      <c r="BX2404" s="53"/>
      <c r="BY2404" s="45"/>
      <c r="BZ2404" s="37"/>
      <c r="CA2404" s="54" t="str">
        <f t="shared" si="452"/>
        <v>PENDIENTE EJECUTORIA</v>
      </c>
      <c r="CB2404" s="59" t="str">
        <f t="shared" si="461"/>
        <v/>
      </c>
      <c r="CC2404" s="36"/>
      <c r="CD2404" s="40"/>
      <c r="CE2404" s="46"/>
      <c r="CF2404" s="40"/>
      <c r="CG2404" s="40"/>
      <c r="CH2404" s="40"/>
      <c r="CI2404" s="36"/>
      <c r="CJ2404" s="47"/>
      <c r="CK2404" s="40"/>
      <c r="CL2404" s="40"/>
      <c r="CM2404" s="40"/>
      <c r="CN2404" s="40"/>
    </row>
    <row r="2405" spans="1:92" ht="42.75" hidden="1">
      <c r="A2405" s="49" t="str">
        <f t="shared" si="453"/>
        <v>SIN GESTIÓN</v>
      </c>
      <c r="B2405" s="58"/>
      <c r="C2405" s="37"/>
      <c r="D2405" s="37"/>
      <c r="E2405" s="49" t="str">
        <f t="shared" si="454"/>
        <v>PENDIENTE NOTIFICACIÓN</v>
      </c>
      <c r="F2405" s="141" t="str">
        <f t="shared" si="455"/>
        <v>PENDIENTE NOTIFICACIÓN</v>
      </c>
      <c r="G2405" s="49" t="str">
        <f t="shared" si="456"/>
        <v/>
      </c>
      <c r="H2405" s="51" t="str">
        <f ca="1">IF(
L2405="",
"",
IF(
NETWORKDAYS(L2405,IF(M2405&lt;&gt;"",M2405,TODAY()),FESTIVOS_CO!A:A)&gt;2,
"VENCIDO",
IF(
NETWORKDAYS(L2405,IF(M2405&lt;&gt;"",M2405,TODAY()),FESTIVOS_CO!A:A)=2,
"ALERTA",
"A TIEMPO"
)))</f>
        <v/>
      </c>
      <c r="I2405" s="40"/>
      <c r="J2405" s="36"/>
      <c r="K2405" s="37"/>
      <c r="L2405" s="50"/>
      <c r="M2405" s="37"/>
      <c r="N2405" s="52"/>
      <c r="O2405" s="52"/>
      <c r="P2405" s="36"/>
      <c r="Q2405" s="36"/>
      <c r="R2405" s="40"/>
      <c r="S2405" s="36"/>
      <c r="T2405" s="40"/>
      <c r="U2405" s="40"/>
      <c r="V2405" s="81"/>
      <c r="W2405" s="40"/>
      <c r="X2405" s="40"/>
      <c r="Y2405" s="40"/>
      <c r="Z2405" s="38" t="str">
        <f>IFERROR(VLOOKUP(Y2405,DIRECTORIO!A:B,2,FALSE),"")</f>
        <v/>
      </c>
      <c r="AA2405" s="40"/>
      <c r="AB2405" s="40"/>
      <c r="AC2405" s="40"/>
      <c r="AD2405" s="40"/>
      <c r="AE2405" s="40"/>
      <c r="AF2405" s="40"/>
      <c r="AG2405" s="41" t="s">
        <v>109</v>
      </c>
      <c r="AH2405" s="42"/>
      <c r="AI2405" s="54" t="str">
        <f t="shared" ca="1" si="457"/>
        <v>PENDIENTE NOTIFICACIÓN ELECTRÓNICA</v>
      </c>
      <c r="AJ2405" s="37"/>
      <c r="AK2405" s="37"/>
      <c r="AL2405" s="37"/>
      <c r="AM2405" s="53" t="str">
        <f>IF(AK2405="","",WORKDAY(AK2405,5,FESTIVOS_CO!A:A))</f>
        <v/>
      </c>
      <c r="AN2405" s="37"/>
      <c r="AO2405" s="37"/>
      <c r="AP2405" s="54" t="str">
        <f t="shared" ca="1" si="462"/>
        <v>NO APLICA</v>
      </c>
      <c r="AQ2405" s="36"/>
      <c r="AR2405" s="43"/>
      <c r="AS2405" s="37"/>
      <c r="AT2405" s="36"/>
      <c r="AU2405" s="37"/>
      <c r="AV2405" s="36"/>
      <c r="AW2405" s="36"/>
      <c r="AX2405" s="37"/>
      <c r="AY2405" s="140" t="str">
        <f>IF(AU2405="","",WORKDAY(AU2405,5,FESTIVOS_CO!A:A))</f>
        <v/>
      </c>
      <c r="AZ2405" s="54" t="str">
        <f t="shared" ca="1" si="459"/>
        <v>NO APLICA</v>
      </c>
      <c r="BA2405" s="55" t="str">
        <f>IF(AX2405="","",WORKDAY(AX2405,5,FESTIVOS_CO!A:A))</f>
        <v/>
      </c>
      <c r="BB2405" s="39"/>
      <c r="BC2405" s="40"/>
      <c r="BD2405" s="40"/>
      <c r="BE2405" s="56" t="str">
        <f t="shared" ca="1" si="460"/>
        <v>NO APLICA</v>
      </c>
      <c r="BF2405" s="37"/>
      <c r="BG2405" s="45"/>
      <c r="BH2405" s="37"/>
      <c r="BI2405" s="36"/>
      <c r="BJ2405" s="37"/>
      <c r="BK2405" s="36"/>
      <c r="BL2405" s="36"/>
      <c r="BM2405" s="53" t="str">
        <f>IF(BJ2405="","",WORKDAY(BJ2405,5,FESTIVOS_CO!A:A))</f>
        <v/>
      </c>
      <c r="BN2405" s="57" t="str">
        <f t="shared" ca="1" si="458"/>
        <v>PENDIENTE HACER AVISO</v>
      </c>
      <c r="BO2405" s="54" t="str">
        <f t="shared" ca="1" si="451"/>
        <v>EN TRÁMITE NOTIF. POR AVISO</v>
      </c>
      <c r="BP2405" s="37"/>
      <c r="BQ2405" s="53" t="str">
        <f>IF(BP2405="","",WORKDAY(BP2405,5,FESTIVOS_CO!A:A))</f>
        <v/>
      </c>
      <c r="BR2405" s="37"/>
      <c r="BS2405" s="36"/>
      <c r="BT2405" s="38"/>
      <c r="BU2405" s="58" t="e">
        <f>VLOOKUP(BT2405,Hoja2!$C:$D,2,0)</f>
        <v>#N/A</v>
      </c>
      <c r="BV2405" s="80" t="str">
        <f>IF(
AND(AO2405="",BD2405="",BQ2405=""),
"EN PROCESO NOTIFICACION / COMUNICACION",
IF(
BT2405="",
"NO APLICA",
IF(
BU2405=60,
IF(AO2405&lt;&gt;"",AO2405,IF(BD2405&lt;&gt;"",BD2405,BQ2405))+60,
WORKDAY(
IF(AO2405&lt;&gt;"",AO2405,IF(BD2405&lt;&gt;"",BD2405,BQ2405)),
BU2405,
FESTIVOS_CO!A:A
)
)
))</f>
        <v>EN PROCESO NOTIFICACION / COMUNICACION</v>
      </c>
      <c r="BW2405" s="44"/>
      <c r="BX2405" s="53"/>
      <c r="BY2405" s="45"/>
      <c r="BZ2405" s="37"/>
      <c r="CA2405" s="54" t="str">
        <f t="shared" si="452"/>
        <v>PENDIENTE EJECUTORIA</v>
      </c>
      <c r="CB2405" s="59" t="str">
        <f t="shared" si="461"/>
        <v/>
      </c>
      <c r="CC2405" s="36"/>
      <c r="CD2405" s="40"/>
      <c r="CE2405" s="46"/>
      <c r="CF2405" s="40"/>
      <c r="CG2405" s="40"/>
      <c r="CH2405" s="40"/>
      <c r="CI2405" s="36"/>
      <c r="CJ2405" s="47"/>
      <c r="CK2405" s="40"/>
      <c r="CL2405" s="40"/>
      <c r="CM2405" s="40"/>
      <c r="CN2405" s="40"/>
    </row>
    <row r="2406" spans="1:92" ht="42.75" hidden="1">
      <c r="A2406" s="49" t="str">
        <f t="shared" si="453"/>
        <v>SIN GESTIÓN</v>
      </c>
      <c r="B2406" s="58"/>
      <c r="C2406" s="37"/>
      <c r="D2406" s="37"/>
      <c r="E2406" s="49" t="str">
        <f t="shared" si="454"/>
        <v>PENDIENTE NOTIFICACIÓN</v>
      </c>
      <c r="F2406" s="141" t="str">
        <f t="shared" si="455"/>
        <v>PENDIENTE NOTIFICACIÓN</v>
      </c>
      <c r="G2406" s="49" t="str">
        <f t="shared" si="456"/>
        <v/>
      </c>
      <c r="H2406" s="51" t="str">
        <f ca="1">IF(
L2406="",
"",
IF(
NETWORKDAYS(L2406,IF(M2406&lt;&gt;"",M2406,TODAY()),FESTIVOS_CO!A:A)&gt;2,
"VENCIDO",
IF(
NETWORKDAYS(L2406,IF(M2406&lt;&gt;"",M2406,TODAY()),FESTIVOS_CO!A:A)=2,
"ALERTA",
"A TIEMPO"
)))</f>
        <v/>
      </c>
      <c r="I2406" s="40"/>
      <c r="J2406" s="36"/>
      <c r="K2406" s="37"/>
      <c r="L2406" s="50"/>
      <c r="M2406" s="37"/>
      <c r="N2406" s="52"/>
      <c r="O2406" s="52"/>
      <c r="P2406" s="36"/>
      <c r="Q2406" s="36"/>
      <c r="R2406" s="40"/>
      <c r="S2406" s="36"/>
      <c r="T2406" s="40"/>
      <c r="U2406" s="40"/>
      <c r="V2406" s="81"/>
      <c r="W2406" s="40"/>
      <c r="X2406" s="40"/>
      <c r="Y2406" s="40"/>
      <c r="Z2406" s="38" t="str">
        <f>IFERROR(VLOOKUP(Y2406,DIRECTORIO!A:B,2,FALSE),"")</f>
        <v/>
      </c>
      <c r="AA2406" s="40"/>
      <c r="AB2406" s="40"/>
      <c r="AC2406" s="40"/>
      <c r="AD2406" s="40"/>
      <c r="AE2406" s="40"/>
      <c r="AF2406" s="40"/>
      <c r="AG2406" s="41" t="s">
        <v>109</v>
      </c>
      <c r="AH2406" s="42"/>
      <c r="AI2406" s="54" t="str">
        <f t="shared" ca="1" si="457"/>
        <v>PENDIENTE NOTIFICACIÓN ELECTRÓNICA</v>
      </c>
      <c r="AJ2406" s="37"/>
      <c r="AK2406" s="37"/>
      <c r="AL2406" s="37"/>
      <c r="AM2406" s="53" t="str">
        <f>IF(AK2406="","",WORKDAY(AK2406,5,FESTIVOS_CO!A:A))</f>
        <v/>
      </c>
      <c r="AN2406" s="37"/>
      <c r="AO2406" s="37"/>
      <c r="AP2406" s="54" t="str">
        <f t="shared" ca="1" si="462"/>
        <v>NO APLICA</v>
      </c>
      <c r="AQ2406" s="36"/>
      <c r="AR2406" s="43"/>
      <c r="AS2406" s="37"/>
      <c r="AT2406" s="36"/>
      <c r="AU2406" s="37"/>
      <c r="AV2406" s="36"/>
      <c r="AW2406" s="36"/>
      <c r="AX2406" s="37"/>
      <c r="AY2406" s="140" t="str">
        <f>IF(AU2406="","",WORKDAY(AU2406,5,FESTIVOS_CO!A:A))</f>
        <v/>
      </c>
      <c r="AZ2406" s="54" t="str">
        <f t="shared" ca="1" si="459"/>
        <v>NO APLICA</v>
      </c>
      <c r="BA2406" s="55" t="str">
        <f>IF(AX2406="","",WORKDAY(AX2406,5,FESTIVOS_CO!A:A))</f>
        <v/>
      </c>
      <c r="BB2406" s="39"/>
      <c r="BC2406" s="40"/>
      <c r="BD2406" s="40"/>
      <c r="BE2406" s="56" t="str">
        <f t="shared" ca="1" si="460"/>
        <v>NO APLICA</v>
      </c>
      <c r="BF2406" s="37"/>
      <c r="BG2406" s="45"/>
      <c r="BH2406" s="37"/>
      <c r="BI2406" s="36"/>
      <c r="BJ2406" s="37"/>
      <c r="BK2406" s="36"/>
      <c r="BL2406" s="36"/>
      <c r="BM2406" s="53" t="str">
        <f>IF(BJ2406="","",WORKDAY(BJ2406,5,FESTIVOS_CO!A:A))</f>
        <v/>
      </c>
      <c r="BN2406" s="57" t="str">
        <f t="shared" ca="1" si="458"/>
        <v>PENDIENTE HACER AVISO</v>
      </c>
      <c r="BO2406" s="54" t="str">
        <f t="shared" ca="1" si="451"/>
        <v>EN TRÁMITE NOTIF. POR AVISO</v>
      </c>
      <c r="BP2406" s="37"/>
      <c r="BQ2406" s="53" t="str">
        <f>IF(BP2406="","",WORKDAY(BP2406,5,FESTIVOS_CO!A:A))</f>
        <v/>
      </c>
      <c r="BR2406" s="37"/>
      <c r="BS2406" s="36"/>
      <c r="BT2406" s="38"/>
      <c r="BU2406" s="58" t="e">
        <f>VLOOKUP(BT2406,Hoja2!$C:$D,2,0)</f>
        <v>#N/A</v>
      </c>
      <c r="BV2406" s="80" t="str">
        <f>IF(
AND(AO2406="",BD2406="",BQ2406=""),
"EN PROCESO NOTIFICACION / COMUNICACION",
IF(
BT2406="",
"NO APLICA",
IF(
BU2406=60,
IF(AO2406&lt;&gt;"",AO2406,IF(BD2406&lt;&gt;"",BD2406,BQ2406))+60,
WORKDAY(
IF(AO2406&lt;&gt;"",AO2406,IF(BD2406&lt;&gt;"",BD2406,BQ2406)),
BU2406,
FESTIVOS_CO!A:A
)
)
))</f>
        <v>EN PROCESO NOTIFICACION / COMUNICACION</v>
      </c>
      <c r="BW2406" s="44"/>
      <c r="BX2406" s="53"/>
      <c r="BY2406" s="45"/>
      <c r="BZ2406" s="37"/>
      <c r="CA2406" s="54" t="str">
        <f t="shared" si="452"/>
        <v>PENDIENTE EJECUTORIA</v>
      </c>
      <c r="CB2406" s="59" t="str">
        <f t="shared" si="461"/>
        <v/>
      </c>
      <c r="CC2406" s="36"/>
      <c r="CD2406" s="40"/>
      <c r="CE2406" s="46"/>
      <c r="CF2406" s="40"/>
      <c r="CG2406" s="40"/>
      <c r="CH2406" s="40"/>
      <c r="CI2406" s="36"/>
      <c r="CJ2406" s="47"/>
      <c r="CK2406" s="40"/>
      <c r="CL2406" s="40"/>
      <c r="CM2406" s="40"/>
      <c r="CN2406" s="40"/>
    </row>
    <row r="2407" spans="1:92" ht="42.75" hidden="1">
      <c r="A2407" s="49" t="str">
        <f t="shared" si="453"/>
        <v>SIN GESTIÓN</v>
      </c>
      <c r="B2407" s="58"/>
      <c r="C2407" s="37"/>
      <c r="D2407" s="37"/>
      <c r="E2407" s="49" t="str">
        <f t="shared" si="454"/>
        <v>PENDIENTE NOTIFICACIÓN</v>
      </c>
      <c r="F2407" s="141" t="str">
        <f t="shared" si="455"/>
        <v>PENDIENTE NOTIFICACIÓN</v>
      </c>
      <c r="G2407" s="49" t="str">
        <f t="shared" si="456"/>
        <v/>
      </c>
      <c r="H2407" s="51" t="str">
        <f ca="1">IF(
L2407="",
"",
IF(
NETWORKDAYS(L2407,IF(M2407&lt;&gt;"",M2407,TODAY()),FESTIVOS_CO!A:A)&gt;2,
"VENCIDO",
IF(
NETWORKDAYS(L2407,IF(M2407&lt;&gt;"",M2407,TODAY()),FESTIVOS_CO!A:A)=2,
"ALERTA",
"A TIEMPO"
)))</f>
        <v/>
      </c>
      <c r="I2407" s="40"/>
      <c r="J2407" s="36"/>
      <c r="K2407" s="37"/>
      <c r="L2407" s="50"/>
      <c r="M2407" s="37"/>
      <c r="N2407" s="52"/>
      <c r="O2407" s="52"/>
      <c r="P2407" s="36"/>
      <c r="Q2407" s="36"/>
      <c r="R2407" s="40"/>
      <c r="S2407" s="36"/>
      <c r="T2407" s="40"/>
      <c r="U2407" s="40"/>
      <c r="V2407" s="81"/>
      <c r="W2407" s="40"/>
      <c r="X2407" s="40"/>
      <c r="Y2407" s="40"/>
      <c r="Z2407" s="38" t="str">
        <f>IFERROR(VLOOKUP(Y2407,DIRECTORIO!A:B,2,FALSE),"")</f>
        <v/>
      </c>
      <c r="AA2407" s="40"/>
      <c r="AB2407" s="40"/>
      <c r="AC2407" s="40"/>
      <c r="AD2407" s="40"/>
      <c r="AE2407" s="40"/>
      <c r="AF2407" s="40"/>
      <c r="AG2407" s="41" t="s">
        <v>109</v>
      </c>
      <c r="AH2407" s="42"/>
      <c r="AI2407" s="54" t="str">
        <f t="shared" ca="1" si="457"/>
        <v>PENDIENTE NOTIFICACIÓN ELECTRÓNICA</v>
      </c>
      <c r="AJ2407" s="37"/>
      <c r="AK2407" s="37"/>
      <c r="AL2407" s="37"/>
      <c r="AM2407" s="53" t="str">
        <f>IF(AK2407="","",WORKDAY(AK2407,5,FESTIVOS_CO!A:A))</f>
        <v/>
      </c>
      <c r="AN2407" s="37"/>
      <c r="AO2407" s="37"/>
      <c r="AP2407" s="54" t="str">
        <f t="shared" ca="1" si="462"/>
        <v>NO APLICA</v>
      </c>
      <c r="AQ2407" s="36"/>
      <c r="AR2407" s="43"/>
      <c r="AS2407" s="37"/>
      <c r="AT2407" s="36"/>
      <c r="AU2407" s="37"/>
      <c r="AV2407" s="36"/>
      <c r="AW2407" s="36"/>
      <c r="AX2407" s="37"/>
      <c r="AY2407" s="140" t="str">
        <f>IF(AU2407="","",WORKDAY(AU2407,5,FESTIVOS_CO!A:A))</f>
        <v/>
      </c>
      <c r="AZ2407" s="54" t="str">
        <f t="shared" ca="1" si="459"/>
        <v>NO APLICA</v>
      </c>
      <c r="BA2407" s="55" t="str">
        <f>IF(AX2407="","",WORKDAY(AX2407,5,FESTIVOS_CO!A:A))</f>
        <v/>
      </c>
      <c r="BB2407" s="39"/>
      <c r="BC2407" s="40"/>
      <c r="BD2407" s="40"/>
      <c r="BE2407" s="56" t="str">
        <f t="shared" ca="1" si="460"/>
        <v>NO APLICA</v>
      </c>
      <c r="BF2407" s="37"/>
      <c r="BG2407" s="45"/>
      <c r="BH2407" s="37"/>
      <c r="BI2407" s="36"/>
      <c r="BJ2407" s="37"/>
      <c r="BK2407" s="36"/>
      <c r="BL2407" s="36"/>
      <c r="BM2407" s="53" t="str">
        <f>IF(BJ2407="","",WORKDAY(BJ2407,5,FESTIVOS_CO!A:A))</f>
        <v/>
      </c>
      <c r="BN2407" s="57" t="str">
        <f t="shared" ca="1" si="458"/>
        <v>PENDIENTE HACER AVISO</v>
      </c>
      <c r="BO2407" s="54" t="str">
        <f t="shared" ca="1" si="451"/>
        <v>EN TRÁMITE NOTIF. POR AVISO</v>
      </c>
      <c r="BP2407" s="37"/>
      <c r="BQ2407" s="53" t="str">
        <f>IF(BP2407="","",WORKDAY(BP2407,5,FESTIVOS_CO!A:A))</f>
        <v/>
      </c>
      <c r="BR2407" s="37"/>
      <c r="BS2407" s="36"/>
      <c r="BT2407" s="38"/>
      <c r="BU2407" s="58" t="e">
        <f>VLOOKUP(BT2407,Hoja2!$C:$D,2,0)</f>
        <v>#N/A</v>
      </c>
      <c r="BV2407" s="80" t="str">
        <f>IF(
AND(AO2407="",BD2407="",BQ2407=""),
"EN PROCESO NOTIFICACION / COMUNICACION",
IF(
BT2407="",
"NO APLICA",
IF(
BU2407=60,
IF(AO2407&lt;&gt;"",AO2407,IF(BD2407&lt;&gt;"",BD2407,BQ2407))+60,
WORKDAY(
IF(AO2407&lt;&gt;"",AO2407,IF(BD2407&lt;&gt;"",BD2407,BQ2407)),
BU2407,
FESTIVOS_CO!A:A
)
)
))</f>
        <v>EN PROCESO NOTIFICACION / COMUNICACION</v>
      </c>
      <c r="BW2407" s="44"/>
      <c r="BX2407" s="53"/>
      <c r="BY2407" s="45"/>
      <c r="BZ2407" s="37"/>
      <c r="CA2407" s="54" t="str">
        <f t="shared" si="452"/>
        <v>PENDIENTE EJECUTORIA</v>
      </c>
      <c r="CB2407" s="59" t="str">
        <f t="shared" si="461"/>
        <v/>
      </c>
      <c r="CC2407" s="36"/>
      <c r="CD2407" s="40"/>
      <c r="CE2407" s="46"/>
      <c r="CF2407" s="40"/>
      <c r="CG2407" s="40"/>
      <c r="CH2407" s="40"/>
      <c r="CI2407" s="36"/>
      <c r="CJ2407" s="47"/>
      <c r="CK2407" s="40"/>
      <c r="CL2407" s="40"/>
      <c r="CM2407" s="40"/>
      <c r="CN2407" s="40"/>
    </row>
    <row r="2408" spans="1:92" ht="42.75" hidden="1">
      <c r="A2408" s="49" t="str">
        <f t="shared" si="453"/>
        <v>SIN GESTIÓN</v>
      </c>
      <c r="B2408" s="58"/>
      <c r="C2408" s="37"/>
      <c r="D2408" s="37"/>
      <c r="E2408" s="49" t="str">
        <f t="shared" si="454"/>
        <v>PENDIENTE NOTIFICACIÓN</v>
      </c>
      <c r="F2408" s="141" t="str">
        <f t="shared" si="455"/>
        <v>PENDIENTE NOTIFICACIÓN</v>
      </c>
      <c r="G2408" s="49" t="str">
        <f t="shared" si="456"/>
        <v/>
      </c>
      <c r="H2408" s="51" t="str">
        <f ca="1">IF(
L2408="",
"",
IF(
NETWORKDAYS(L2408,IF(M2408&lt;&gt;"",M2408,TODAY()),FESTIVOS_CO!A:A)&gt;2,
"VENCIDO",
IF(
NETWORKDAYS(L2408,IF(M2408&lt;&gt;"",M2408,TODAY()),FESTIVOS_CO!A:A)=2,
"ALERTA",
"A TIEMPO"
)))</f>
        <v/>
      </c>
      <c r="I2408" s="40"/>
      <c r="J2408" s="36"/>
      <c r="K2408" s="37"/>
      <c r="L2408" s="50"/>
      <c r="M2408" s="37"/>
      <c r="N2408" s="52"/>
      <c r="O2408" s="52"/>
      <c r="P2408" s="36"/>
      <c r="Q2408" s="36"/>
      <c r="R2408" s="40"/>
      <c r="S2408" s="36"/>
      <c r="T2408" s="40"/>
      <c r="U2408" s="40"/>
      <c r="V2408" s="81"/>
      <c r="W2408" s="40"/>
      <c r="X2408" s="40"/>
      <c r="Y2408" s="40"/>
      <c r="Z2408" s="38" t="str">
        <f>IFERROR(VLOOKUP(Y2408,DIRECTORIO!A:B,2,FALSE),"")</f>
        <v/>
      </c>
      <c r="AA2408" s="40"/>
      <c r="AB2408" s="40"/>
      <c r="AC2408" s="40"/>
      <c r="AD2408" s="40"/>
      <c r="AE2408" s="40"/>
      <c r="AF2408" s="40"/>
      <c r="AG2408" s="41" t="s">
        <v>109</v>
      </c>
      <c r="AH2408" s="42"/>
      <c r="AI2408" s="54" t="str">
        <f t="shared" ca="1" si="457"/>
        <v>PENDIENTE NOTIFICACIÓN ELECTRÓNICA</v>
      </c>
      <c r="AJ2408" s="37"/>
      <c r="AK2408" s="37"/>
      <c r="AL2408" s="37"/>
      <c r="AM2408" s="53" t="str">
        <f>IF(AK2408="","",WORKDAY(AK2408,5,FESTIVOS_CO!A:A))</f>
        <v/>
      </c>
      <c r="AN2408" s="37"/>
      <c r="AO2408" s="37"/>
      <c r="AP2408" s="54" t="str">
        <f t="shared" ca="1" si="462"/>
        <v>NO APLICA</v>
      </c>
      <c r="AQ2408" s="36"/>
      <c r="AR2408" s="43"/>
      <c r="AS2408" s="37"/>
      <c r="AT2408" s="36"/>
      <c r="AU2408" s="37"/>
      <c r="AV2408" s="36"/>
      <c r="AW2408" s="36"/>
      <c r="AX2408" s="37"/>
      <c r="AY2408" s="140" t="str">
        <f>IF(AU2408="","",WORKDAY(AU2408,5,FESTIVOS_CO!A:A))</f>
        <v/>
      </c>
      <c r="AZ2408" s="54" t="str">
        <f t="shared" ca="1" si="459"/>
        <v>NO APLICA</v>
      </c>
      <c r="BA2408" s="55" t="str">
        <f>IF(AX2408="","",WORKDAY(AX2408,5,FESTIVOS_CO!A:A))</f>
        <v/>
      </c>
      <c r="BB2408" s="39"/>
      <c r="BC2408" s="40"/>
      <c r="BD2408" s="40"/>
      <c r="BE2408" s="56" t="str">
        <f t="shared" ca="1" si="460"/>
        <v>NO APLICA</v>
      </c>
      <c r="BF2408" s="37"/>
      <c r="BG2408" s="45"/>
      <c r="BH2408" s="37"/>
      <c r="BI2408" s="36"/>
      <c r="BJ2408" s="37"/>
      <c r="BK2408" s="36"/>
      <c r="BL2408" s="36"/>
      <c r="BM2408" s="53" t="str">
        <f>IF(BJ2408="","",WORKDAY(BJ2408,5,FESTIVOS_CO!A:A))</f>
        <v/>
      </c>
      <c r="BN2408" s="57" t="str">
        <f t="shared" ca="1" si="458"/>
        <v>PENDIENTE HACER AVISO</v>
      </c>
      <c r="BO2408" s="54" t="str">
        <f t="shared" ca="1" si="451"/>
        <v>EN TRÁMITE NOTIF. POR AVISO</v>
      </c>
      <c r="BP2408" s="37"/>
      <c r="BQ2408" s="53" t="str">
        <f>IF(BP2408="","",WORKDAY(BP2408,5,FESTIVOS_CO!A:A))</f>
        <v/>
      </c>
      <c r="BR2408" s="37"/>
      <c r="BS2408" s="36"/>
      <c r="BT2408" s="38"/>
      <c r="BU2408" s="58" t="e">
        <f>VLOOKUP(BT2408,Hoja2!$C:$D,2,0)</f>
        <v>#N/A</v>
      </c>
      <c r="BV2408" s="80" t="str">
        <f>IF(
AND(AO2408="",BD2408="",BQ2408=""),
"EN PROCESO NOTIFICACION / COMUNICACION",
IF(
BT2408="",
"NO APLICA",
IF(
BU2408=60,
IF(AO2408&lt;&gt;"",AO2408,IF(BD2408&lt;&gt;"",BD2408,BQ2408))+60,
WORKDAY(
IF(AO2408&lt;&gt;"",AO2408,IF(BD2408&lt;&gt;"",BD2408,BQ2408)),
BU2408,
FESTIVOS_CO!A:A
)
)
))</f>
        <v>EN PROCESO NOTIFICACION / COMUNICACION</v>
      </c>
      <c r="BW2408" s="44"/>
      <c r="BX2408" s="53"/>
      <c r="BY2408" s="45"/>
      <c r="BZ2408" s="37"/>
      <c r="CA2408" s="54" t="str">
        <f t="shared" si="452"/>
        <v>PENDIENTE EJECUTORIA</v>
      </c>
      <c r="CB2408" s="59" t="str">
        <f t="shared" si="461"/>
        <v/>
      </c>
      <c r="CC2408" s="36"/>
      <c r="CD2408" s="40"/>
      <c r="CE2408" s="46"/>
      <c r="CF2408" s="40"/>
      <c r="CG2408" s="40"/>
      <c r="CH2408" s="40"/>
      <c r="CI2408" s="36"/>
      <c r="CJ2408" s="47"/>
      <c r="CK2408" s="40"/>
      <c r="CL2408" s="40"/>
      <c r="CM2408" s="40"/>
      <c r="CN2408" s="40"/>
    </row>
    <row r="2409" spans="1:92" ht="42.75" hidden="1">
      <c r="A2409" s="49" t="str">
        <f t="shared" si="453"/>
        <v>SIN GESTIÓN</v>
      </c>
      <c r="B2409" s="58"/>
      <c r="C2409" s="37"/>
      <c r="D2409" s="37"/>
      <c r="E2409" s="49" t="str">
        <f t="shared" si="454"/>
        <v>PENDIENTE NOTIFICACIÓN</v>
      </c>
      <c r="F2409" s="141" t="str">
        <f t="shared" si="455"/>
        <v>PENDIENTE NOTIFICACIÓN</v>
      </c>
      <c r="G2409" s="49" t="str">
        <f t="shared" si="456"/>
        <v/>
      </c>
      <c r="H2409" s="51" t="str">
        <f ca="1">IF(
L2409="",
"",
IF(
NETWORKDAYS(L2409,IF(M2409&lt;&gt;"",M2409,TODAY()),FESTIVOS_CO!A:A)&gt;2,
"VENCIDO",
IF(
NETWORKDAYS(L2409,IF(M2409&lt;&gt;"",M2409,TODAY()),FESTIVOS_CO!A:A)=2,
"ALERTA",
"A TIEMPO"
)))</f>
        <v/>
      </c>
      <c r="I2409" s="40"/>
      <c r="J2409" s="36"/>
      <c r="K2409" s="37"/>
      <c r="L2409" s="50"/>
      <c r="M2409" s="37"/>
      <c r="N2409" s="52"/>
      <c r="O2409" s="52"/>
      <c r="P2409" s="36"/>
      <c r="Q2409" s="36"/>
      <c r="R2409" s="40"/>
      <c r="S2409" s="36"/>
      <c r="T2409" s="40"/>
      <c r="U2409" s="40"/>
      <c r="V2409" s="81"/>
      <c r="W2409" s="40"/>
      <c r="X2409" s="40"/>
      <c r="Y2409" s="40"/>
      <c r="Z2409" s="38" t="str">
        <f>IFERROR(VLOOKUP(Y2409,DIRECTORIO!A:B,2,FALSE),"")</f>
        <v/>
      </c>
      <c r="AA2409" s="40"/>
      <c r="AB2409" s="40"/>
      <c r="AC2409" s="40"/>
      <c r="AD2409" s="40"/>
      <c r="AE2409" s="40"/>
      <c r="AF2409" s="40"/>
      <c r="AG2409" s="41" t="s">
        <v>109</v>
      </c>
      <c r="AH2409" s="42"/>
      <c r="AI2409" s="54" t="str">
        <f t="shared" ca="1" si="457"/>
        <v>PENDIENTE NOTIFICACIÓN ELECTRÓNICA</v>
      </c>
      <c r="AJ2409" s="37"/>
      <c r="AK2409" s="37"/>
      <c r="AL2409" s="37"/>
      <c r="AM2409" s="53" t="str">
        <f>IF(AK2409="","",WORKDAY(AK2409,5,FESTIVOS_CO!A:A))</f>
        <v/>
      </c>
      <c r="AN2409" s="37"/>
      <c r="AO2409" s="37"/>
      <c r="AP2409" s="54" t="str">
        <f t="shared" ca="1" si="462"/>
        <v>NO APLICA</v>
      </c>
      <c r="AQ2409" s="36"/>
      <c r="AR2409" s="43"/>
      <c r="AS2409" s="37"/>
      <c r="AT2409" s="36"/>
      <c r="AU2409" s="37"/>
      <c r="AV2409" s="36"/>
      <c r="AW2409" s="36"/>
      <c r="AX2409" s="37"/>
      <c r="AY2409" s="140" t="str">
        <f>IF(AU2409="","",WORKDAY(AU2409,5,FESTIVOS_CO!A:A))</f>
        <v/>
      </c>
      <c r="AZ2409" s="54" t="str">
        <f t="shared" ca="1" si="459"/>
        <v>NO APLICA</v>
      </c>
      <c r="BA2409" s="55" t="str">
        <f>IF(AX2409="","",WORKDAY(AX2409,5,FESTIVOS_CO!A:A))</f>
        <v/>
      </c>
      <c r="BB2409" s="39"/>
      <c r="BC2409" s="40"/>
      <c r="BD2409" s="40"/>
      <c r="BE2409" s="56" t="str">
        <f t="shared" ca="1" si="460"/>
        <v>NO APLICA</v>
      </c>
      <c r="BF2409" s="37"/>
      <c r="BG2409" s="45"/>
      <c r="BH2409" s="37"/>
      <c r="BI2409" s="36"/>
      <c r="BJ2409" s="37"/>
      <c r="BK2409" s="36"/>
      <c r="BL2409" s="36"/>
      <c r="BM2409" s="53" t="str">
        <f>IF(BJ2409="","",WORKDAY(BJ2409,5,FESTIVOS_CO!A:A))</f>
        <v/>
      </c>
      <c r="BN2409" s="57" t="str">
        <f t="shared" ca="1" si="458"/>
        <v>PENDIENTE HACER AVISO</v>
      </c>
      <c r="BO2409" s="54" t="str">
        <f t="shared" ca="1" si="451"/>
        <v>EN TRÁMITE NOTIF. POR AVISO</v>
      </c>
      <c r="BP2409" s="37"/>
      <c r="BQ2409" s="53" t="str">
        <f>IF(BP2409="","",WORKDAY(BP2409,5,FESTIVOS_CO!A:A))</f>
        <v/>
      </c>
      <c r="BR2409" s="37"/>
      <c r="BS2409" s="36"/>
      <c r="BT2409" s="38"/>
      <c r="BU2409" s="58" t="e">
        <f>VLOOKUP(BT2409,Hoja2!$C:$D,2,0)</f>
        <v>#N/A</v>
      </c>
      <c r="BV2409" s="80" t="str">
        <f>IF(
AND(AO2409="",BD2409="",BQ2409=""),
"EN PROCESO NOTIFICACION / COMUNICACION",
IF(
BT2409="",
"NO APLICA",
IF(
BU2409=60,
IF(AO2409&lt;&gt;"",AO2409,IF(BD2409&lt;&gt;"",BD2409,BQ2409))+60,
WORKDAY(
IF(AO2409&lt;&gt;"",AO2409,IF(BD2409&lt;&gt;"",BD2409,BQ2409)),
BU2409,
FESTIVOS_CO!A:A
)
)
))</f>
        <v>EN PROCESO NOTIFICACION / COMUNICACION</v>
      </c>
      <c r="BW2409" s="44"/>
      <c r="BX2409" s="53"/>
      <c r="BY2409" s="45"/>
      <c r="BZ2409" s="37"/>
      <c r="CA2409" s="54" t="str">
        <f t="shared" si="452"/>
        <v>PENDIENTE EJECUTORIA</v>
      </c>
      <c r="CB2409" s="59" t="str">
        <f t="shared" si="461"/>
        <v/>
      </c>
      <c r="CC2409" s="36"/>
      <c r="CD2409" s="40"/>
      <c r="CE2409" s="46"/>
      <c r="CF2409" s="40"/>
      <c r="CG2409" s="40"/>
      <c r="CH2409" s="40"/>
      <c r="CI2409" s="36"/>
      <c r="CJ2409" s="47"/>
      <c r="CK2409" s="40"/>
      <c r="CL2409" s="40"/>
      <c r="CM2409" s="40"/>
      <c r="CN2409" s="40"/>
    </row>
    <row r="2410" spans="1:92" ht="42.75" hidden="1">
      <c r="A2410" s="49" t="str">
        <f t="shared" si="453"/>
        <v>SIN GESTIÓN</v>
      </c>
      <c r="B2410" s="58"/>
      <c r="C2410" s="37"/>
      <c r="D2410" s="37"/>
      <c r="E2410" s="49" t="str">
        <f t="shared" si="454"/>
        <v>PENDIENTE NOTIFICACIÓN</v>
      </c>
      <c r="F2410" s="141" t="str">
        <f t="shared" si="455"/>
        <v>PENDIENTE NOTIFICACIÓN</v>
      </c>
      <c r="G2410" s="49" t="str">
        <f t="shared" si="456"/>
        <v/>
      </c>
      <c r="H2410" s="51" t="str">
        <f ca="1">IF(
L2410="",
"",
IF(
NETWORKDAYS(L2410,IF(M2410&lt;&gt;"",M2410,TODAY()),FESTIVOS_CO!A:A)&gt;2,
"VENCIDO",
IF(
NETWORKDAYS(L2410,IF(M2410&lt;&gt;"",M2410,TODAY()),FESTIVOS_CO!A:A)=2,
"ALERTA",
"A TIEMPO"
)))</f>
        <v/>
      </c>
      <c r="I2410" s="40"/>
      <c r="J2410" s="36"/>
      <c r="K2410" s="37"/>
      <c r="L2410" s="50"/>
      <c r="M2410" s="37"/>
      <c r="N2410" s="52"/>
      <c r="O2410" s="52"/>
      <c r="P2410" s="36"/>
      <c r="Q2410" s="36"/>
      <c r="R2410" s="40"/>
      <c r="S2410" s="36"/>
      <c r="T2410" s="40"/>
      <c r="U2410" s="40"/>
      <c r="V2410" s="81"/>
      <c r="W2410" s="40"/>
      <c r="X2410" s="40"/>
      <c r="Y2410" s="40"/>
      <c r="Z2410" s="38" t="str">
        <f>IFERROR(VLOOKUP(Y2410,DIRECTORIO!A:B,2,FALSE),"")</f>
        <v/>
      </c>
      <c r="AA2410" s="40"/>
      <c r="AB2410" s="40"/>
      <c r="AC2410" s="40"/>
      <c r="AD2410" s="40"/>
      <c r="AE2410" s="40"/>
      <c r="AF2410" s="40"/>
      <c r="AG2410" s="41" t="s">
        <v>109</v>
      </c>
      <c r="AH2410" s="42"/>
      <c r="AI2410" s="54" t="str">
        <f t="shared" ca="1" si="457"/>
        <v>PENDIENTE NOTIFICACIÓN ELECTRÓNICA</v>
      </c>
      <c r="AJ2410" s="37"/>
      <c r="AK2410" s="37"/>
      <c r="AL2410" s="37"/>
      <c r="AM2410" s="53" t="str">
        <f>IF(AK2410="","",WORKDAY(AK2410,5,FESTIVOS_CO!A:A))</f>
        <v/>
      </c>
      <c r="AN2410" s="37"/>
      <c r="AO2410" s="37"/>
      <c r="AP2410" s="54" t="str">
        <f t="shared" ca="1" si="462"/>
        <v>NO APLICA</v>
      </c>
      <c r="AQ2410" s="36"/>
      <c r="AR2410" s="43"/>
      <c r="AS2410" s="37"/>
      <c r="AT2410" s="36"/>
      <c r="AU2410" s="37"/>
      <c r="AV2410" s="36"/>
      <c r="AW2410" s="36"/>
      <c r="AX2410" s="37"/>
      <c r="AY2410" s="140" t="str">
        <f>IF(AU2410="","",WORKDAY(AU2410,5,FESTIVOS_CO!A:A))</f>
        <v/>
      </c>
      <c r="AZ2410" s="54" t="str">
        <f t="shared" ca="1" si="459"/>
        <v>NO APLICA</v>
      </c>
      <c r="BA2410" s="55" t="str">
        <f>IF(AX2410="","",WORKDAY(AX2410,5,FESTIVOS_CO!A:A))</f>
        <v/>
      </c>
      <c r="BB2410" s="39"/>
      <c r="BC2410" s="40"/>
      <c r="BD2410" s="40"/>
      <c r="BE2410" s="56" t="str">
        <f t="shared" ca="1" si="460"/>
        <v>NO APLICA</v>
      </c>
      <c r="BF2410" s="37"/>
      <c r="BG2410" s="45"/>
      <c r="BH2410" s="37"/>
      <c r="BI2410" s="36"/>
      <c r="BJ2410" s="37"/>
      <c r="BK2410" s="36"/>
      <c r="BL2410" s="36"/>
      <c r="BM2410" s="53" t="str">
        <f>IF(BJ2410="","",WORKDAY(BJ2410,5,FESTIVOS_CO!A:A))</f>
        <v/>
      </c>
      <c r="BN2410" s="57" t="str">
        <f t="shared" ca="1" si="458"/>
        <v>PENDIENTE HACER AVISO</v>
      </c>
      <c r="BO2410" s="54" t="str">
        <f t="shared" ca="1" si="451"/>
        <v>EN TRÁMITE NOTIF. POR AVISO</v>
      </c>
      <c r="BP2410" s="37"/>
      <c r="BQ2410" s="53" t="str">
        <f>IF(BP2410="","",WORKDAY(BP2410,5,FESTIVOS_CO!A:A))</f>
        <v/>
      </c>
      <c r="BR2410" s="37"/>
      <c r="BS2410" s="36"/>
      <c r="BT2410" s="38"/>
      <c r="BU2410" s="58" t="e">
        <f>VLOOKUP(BT2410,Hoja2!$C:$D,2,0)</f>
        <v>#N/A</v>
      </c>
      <c r="BV2410" s="80" t="str">
        <f>IF(
AND(AO2410="",BD2410="",BQ2410=""),
"EN PROCESO NOTIFICACION / COMUNICACION",
IF(
BT2410="",
"NO APLICA",
IF(
BU2410=60,
IF(AO2410&lt;&gt;"",AO2410,IF(BD2410&lt;&gt;"",BD2410,BQ2410))+60,
WORKDAY(
IF(AO2410&lt;&gt;"",AO2410,IF(BD2410&lt;&gt;"",BD2410,BQ2410)),
BU2410,
FESTIVOS_CO!A:A
)
)
))</f>
        <v>EN PROCESO NOTIFICACION / COMUNICACION</v>
      </c>
      <c r="BW2410" s="44"/>
      <c r="BX2410" s="53"/>
      <c r="BY2410" s="45"/>
      <c r="BZ2410" s="37"/>
      <c r="CA2410" s="54" t="str">
        <f t="shared" si="452"/>
        <v>PENDIENTE EJECUTORIA</v>
      </c>
      <c r="CB2410" s="59" t="str">
        <f t="shared" si="461"/>
        <v/>
      </c>
      <c r="CC2410" s="36"/>
      <c r="CD2410" s="40"/>
      <c r="CE2410" s="46"/>
      <c r="CF2410" s="40"/>
      <c r="CG2410" s="40"/>
      <c r="CH2410" s="40"/>
      <c r="CI2410" s="36"/>
      <c r="CJ2410" s="47"/>
      <c r="CK2410" s="40"/>
      <c r="CL2410" s="40"/>
      <c r="CM2410" s="40"/>
      <c r="CN2410" s="40"/>
    </row>
    <row r="2411" spans="1:92" ht="42.75" hidden="1">
      <c r="A2411" s="49" t="str">
        <f t="shared" si="453"/>
        <v>SIN GESTIÓN</v>
      </c>
      <c r="B2411" s="58"/>
      <c r="C2411" s="37"/>
      <c r="D2411" s="37"/>
      <c r="E2411" s="49" t="str">
        <f t="shared" si="454"/>
        <v>PENDIENTE NOTIFICACIÓN</v>
      </c>
      <c r="F2411" s="141" t="str">
        <f t="shared" si="455"/>
        <v>PENDIENTE NOTIFICACIÓN</v>
      </c>
      <c r="G2411" s="49" t="str">
        <f t="shared" si="456"/>
        <v/>
      </c>
      <c r="H2411" s="51" t="str">
        <f ca="1">IF(
L2411="",
"",
IF(
NETWORKDAYS(L2411,IF(M2411&lt;&gt;"",M2411,TODAY()),FESTIVOS_CO!A:A)&gt;2,
"VENCIDO",
IF(
NETWORKDAYS(L2411,IF(M2411&lt;&gt;"",M2411,TODAY()),FESTIVOS_CO!A:A)=2,
"ALERTA",
"A TIEMPO"
)))</f>
        <v/>
      </c>
      <c r="I2411" s="40"/>
      <c r="J2411" s="36"/>
      <c r="K2411" s="37"/>
      <c r="L2411" s="50"/>
      <c r="M2411" s="37"/>
      <c r="N2411" s="52"/>
      <c r="O2411" s="52"/>
      <c r="P2411" s="36"/>
      <c r="Q2411" s="36"/>
      <c r="R2411" s="40"/>
      <c r="S2411" s="36"/>
      <c r="T2411" s="40"/>
      <c r="U2411" s="40"/>
      <c r="V2411" s="81"/>
      <c r="W2411" s="40"/>
      <c r="X2411" s="40"/>
      <c r="Y2411" s="40"/>
      <c r="Z2411" s="38" t="str">
        <f>IFERROR(VLOOKUP(Y2411,DIRECTORIO!A:B,2,FALSE),"")</f>
        <v/>
      </c>
      <c r="AA2411" s="40"/>
      <c r="AB2411" s="40"/>
      <c r="AC2411" s="40"/>
      <c r="AD2411" s="40"/>
      <c r="AE2411" s="40"/>
      <c r="AF2411" s="40"/>
      <c r="AG2411" s="41" t="s">
        <v>109</v>
      </c>
      <c r="AH2411" s="42"/>
      <c r="AI2411" s="54" t="str">
        <f t="shared" ca="1" si="457"/>
        <v>PENDIENTE NOTIFICACIÓN ELECTRÓNICA</v>
      </c>
      <c r="AJ2411" s="37"/>
      <c r="AK2411" s="37"/>
      <c r="AL2411" s="37"/>
      <c r="AM2411" s="53" t="str">
        <f>IF(AK2411="","",WORKDAY(AK2411,5,FESTIVOS_CO!A:A))</f>
        <v/>
      </c>
      <c r="AN2411" s="37"/>
      <c r="AO2411" s="37"/>
      <c r="AP2411" s="54" t="str">
        <f t="shared" ca="1" si="462"/>
        <v>NO APLICA</v>
      </c>
      <c r="AQ2411" s="36"/>
      <c r="AR2411" s="43"/>
      <c r="AS2411" s="37"/>
      <c r="AT2411" s="36"/>
      <c r="AU2411" s="37"/>
      <c r="AV2411" s="36"/>
      <c r="AW2411" s="36"/>
      <c r="AX2411" s="37"/>
      <c r="AY2411" s="140" t="str">
        <f>IF(AU2411="","",WORKDAY(AU2411,5,FESTIVOS_CO!A:A))</f>
        <v/>
      </c>
      <c r="AZ2411" s="54" t="str">
        <f t="shared" ca="1" si="459"/>
        <v>NO APLICA</v>
      </c>
      <c r="BA2411" s="55" t="str">
        <f>IF(AX2411="","",WORKDAY(AX2411,5,FESTIVOS_CO!A:A))</f>
        <v/>
      </c>
      <c r="BB2411" s="39"/>
      <c r="BC2411" s="40"/>
      <c r="BD2411" s="40"/>
      <c r="BE2411" s="56" t="str">
        <f t="shared" ca="1" si="460"/>
        <v>NO APLICA</v>
      </c>
      <c r="BF2411" s="37"/>
      <c r="BG2411" s="45"/>
      <c r="BH2411" s="37"/>
      <c r="BI2411" s="36"/>
      <c r="BJ2411" s="37"/>
      <c r="BK2411" s="36"/>
      <c r="BL2411" s="36"/>
      <c r="BM2411" s="53" t="str">
        <f>IF(BJ2411="","",WORKDAY(BJ2411,5,FESTIVOS_CO!A:A))</f>
        <v/>
      </c>
      <c r="BN2411" s="57" t="str">
        <f t="shared" ca="1" si="458"/>
        <v>PENDIENTE HACER AVISO</v>
      </c>
      <c r="BO2411" s="54" t="str">
        <f t="shared" ca="1" si="451"/>
        <v>EN TRÁMITE NOTIF. POR AVISO</v>
      </c>
      <c r="BP2411" s="37"/>
      <c r="BQ2411" s="53" t="str">
        <f>IF(BP2411="","",WORKDAY(BP2411,5,FESTIVOS_CO!A:A))</f>
        <v/>
      </c>
      <c r="BR2411" s="37"/>
      <c r="BS2411" s="36"/>
      <c r="BT2411" s="38"/>
      <c r="BU2411" s="58" t="e">
        <f>VLOOKUP(BT2411,Hoja2!$C:$D,2,0)</f>
        <v>#N/A</v>
      </c>
      <c r="BV2411" s="80" t="str">
        <f>IF(
AND(AO2411="",BD2411="",BQ2411=""),
"EN PROCESO NOTIFICACION / COMUNICACION",
IF(
BT2411="",
"NO APLICA",
IF(
BU2411=60,
IF(AO2411&lt;&gt;"",AO2411,IF(BD2411&lt;&gt;"",BD2411,BQ2411))+60,
WORKDAY(
IF(AO2411&lt;&gt;"",AO2411,IF(BD2411&lt;&gt;"",BD2411,BQ2411)),
BU2411,
FESTIVOS_CO!A:A
)
)
))</f>
        <v>EN PROCESO NOTIFICACION / COMUNICACION</v>
      </c>
      <c r="BW2411" s="44"/>
      <c r="BX2411" s="53"/>
      <c r="BY2411" s="45"/>
      <c r="BZ2411" s="37"/>
      <c r="CA2411" s="54" t="str">
        <f t="shared" si="452"/>
        <v>PENDIENTE EJECUTORIA</v>
      </c>
      <c r="CB2411" s="59" t="str">
        <f t="shared" si="461"/>
        <v/>
      </c>
      <c r="CC2411" s="36"/>
      <c r="CD2411" s="40"/>
      <c r="CE2411" s="46"/>
      <c r="CF2411" s="40"/>
      <c r="CG2411" s="40"/>
      <c r="CH2411" s="40"/>
      <c r="CI2411" s="36"/>
      <c r="CJ2411" s="47"/>
      <c r="CK2411" s="40"/>
      <c r="CL2411" s="40"/>
      <c r="CM2411" s="40"/>
      <c r="CN2411" s="40"/>
    </row>
    <row r="2412" spans="1:92" ht="42.75" hidden="1">
      <c r="A2412" s="49" t="str">
        <f t="shared" si="453"/>
        <v>SIN GESTIÓN</v>
      </c>
      <c r="B2412" s="58"/>
      <c r="C2412" s="37"/>
      <c r="D2412" s="37"/>
      <c r="E2412" s="49" t="str">
        <f t="shared" si="454"/>
        <v>PENDIENTE NOTIFICACIÓN</v>
      </c>
      <c r="F2412" s="141" t="str">
        <f t="shared" si="455"/>
        <v>PENDIENTE NOTIFICACIÓN</v>
      </c>
      <c r="G2412" s="49" t="str">
        <f t="shared" si="456"/>
        <v/>
      </c>
      <c r="H2412" s="51" t="str">
        <f ca="1">IF(
L2412="",
"",
IF(
NETWORKDAYS(L2412,IF(M2412&lt;&gt;"",M2412,TODAY()),FESTIVOS_CO!A:A)&gt;2,
"VENCIDO",
IF(
NETWORKDAYS(L2412,IF(M2412&lt;&gt;"",M2412,TODAY()),FESTIVOS_CO!A:A)=2,
"ALERTA",
"A TIEMPO"
)))</f>
        <v/>
      </c>
      <c r="I2412" s="40"/>
      <c r="J2412" s="36"/>
      <c r="K2412" s="37"/>
      <c r="L2412" s="50"/>
      <c r="M2412" s="37"/>
      <c r="N2412" s="52"/>
      <c r="O2412" s="52"/>
      <c r="P2412" s="36"/>
      <c r="Q2412" s="36"/>
      <c r="R2412" s="40"/>
      <c r="S2412" s="36"/>
      <c r="T2412" s="40"/>
      <c r="U2412" s="40"/>
      <c r="V2412" s="81"/>
      <c r="W2412" s="40"/>
      <c r="X2412" s="40"/>
      <c r="Y2412" s="40"/>
      <c r="Z2412" s="38" t="str">
        <f>IFERROR(VLOOKUP(Y2412,DIRECTORIO!A:B,2,FALSE),"")</f>
        <v/>
      </c>
      <c r="AA2412" s="40"/>
      <c r="AB2412" s="40"/>
      <c r="AC2412" s="40"/>
      <c r="AD2412" s="40"/>
      <c r="AE2412" s="40"/>
      <c r="AF2412" s="40"/>
      <c r="AG2412" s="41" t="s">
        <v>109</v>
      </c>
      <c r="AH2412" s="42"/>
      <c r="AI2412" s="54" t="str">
        <f t="shared" ca="1" si="457"/>
        <v>PENDIENTE NOTIFICACIÓN ELECTRÓNICA</v>
      </c>
      <c r="AJ2412" s="37"/>
      <c r="AK2412" s="37"/>
      <c r="AL2412" s="37"/>
      <c r="AM2412" s="53" t="str">
        <f>IF(AK2412="","",WORKDAY(AK2412,5,FESTIVOS_CO!A:A))</f>
        <v/>
      </c>
      <c r="AN2412" s="37"/>
      <c r="AO2412" s="37"/>
      <c r="AP2412" s="54" t="str">
        <f t="shared" ca="1" si="462"/>
        <v>NO APLICA</v>
      </c>
      <c r="AQ2412" s="36"/>
      <c r="AR2412" s="43"/>
      <c r="AS2412" s="37"/>
      <c r="AT2412" s="36"/>
      <c r="AU2412" s="37"/>
      <c r="AV2412" s="36"/>
      <c r="AW2412" s="36"/>
      <c r="AX2412" s="37"/>
      <c r="AY2412" s="140" t="str">
        <f>IF(AU2412="","",WORKDAY(AU2412,5,FESTIVOS_CO!A:A))</f>
        <v/>
      </c>
      <c r="AZ2412" s="54" t="str">
        <f t="shared" ca="1" si="459"/>
        <v>NO APLICA</v>
      </c>
      <c r="BA2412" s="55" t="str">
        <f>IF(AX2412="","",WORKDAY(AX2412,5,FESTIVOS_CO!A:A))</f>
        <v/>
      </c>
      <c r="BB2412" s="39"/>
      <c r="BC2412" s="40"/>
      <c r="BD2412" s="40"/>
      <c r="BE2412" s="56" t="str">
        <f t="shared" ca="1" si="460"/>
        <v>NO APLICA</v>
      </c>
      <c r="BF2412" s="37"/>
      <c r="BG2412" s="45"/>
      <c r="BH2412" s="37"/>
      <c r="BI2412" s="36"/>
      <c r="BJ2412" s="37"/>
      <c r="BK2412" s="36"/>
      <c r="BL2412" s="36"/>
      <c r="BM2412" s="53" t="str">
        <f>IF(BJ2412="","",WORKDAY(BJ2412,5,FESTIVOS_CO!A:A))</f>
        <v/>
      </c>
      <c r="BN2412" s="57" t="str">
        <f t="shared" ca="1" si="458"/>
        <v>PENDIENTE HACER AVISO</v>
      </c>
      <c r="BO2412" s="54" t="str">
        <f t="shared" ca="1" si="451"/>
        <v>EN TRÁMITE NOTIF. POR AVISO</v>
      </c>
      <c r="BP2412" s="37"/>
      <c r="BQ2412" s="53" t="str">
        <f>IF(BP2412="","",WORKDAY(BP2412,5,FESTIVOS_CO!A:A))</f>
        <v/>
      </c>
      <c r="BR2412" s="37"/>
      <c r="BS2412" s="36"/>
      <c r="BT2412" s="38"/>
      <c r="BU2412" s="58" t="e">
        <f>VLOOKUP(BT2412,Hoja2!$C:$D,2,0)</f>
        <v>#N/A</v>
      </c>
      <c r="BV2412" s="80" t="str">
        <f>IF(
AND(AO2412="",BD2412="",BQ2412=""),
"EN PROCESO NOTIFICACION / COMUNICACION",
IF(
BT2412="",
"NO APLICA",
IF(
BU2412=60,
IF(AO2412&lt;&gt;"",AO2412,IF(BD2412&lt;&gt;"",BD2412,BQ2412))+60,
WORKDAY(
IF(AO2412&lt;&gt;"",AO2412,IF(BD2412&lt;&gt;"",BD2412,BQ2412)),
BU2412,
FESTIVOS_CO!A:A
)
)
))</f>
        <v>EN PROCESO NOTIFICACION / COMUNICACION</v>
      </c>
      <c r="BW2412" s="44"/>
      <c r="BX2412" s="53"/>
      <c r="BY2412" s="45"/>
      <c r="BZ2412" s="37"/>
      <c r="CA2412" s="54" t="str">
        <f t="shared" si="452"/>
        <v>PENDIENTE EJECUTORIA</v>
      </c>
      <c r="CB2412" s="59" t="str">
        <f t="shared" si="461"/>
        <v/>
      </c>
      <c r="CC2412" s="36"/>
      <c r="CD2412" s="40"/>
      <c r="CE2412" s="46"/>
      <c r="CF2412" s="40"/>
      <c r="CG2412" s="40"/>
      <c r="CH2412" s="40"/>
      <c r="CI2412" s="36"/>
      <c r="CJ2412" s="47"/>
      <c r="CK2412" s="40"/>
      <c r="CL2412" s="40"/>
      <c r="CM2412" s="40"/>
      <c r="CN2412" s="40"/>
    </row>
    <row r="2413" spans="1:92" ht="42.75" hidden="1">
      <c r="A2413" s="49" t="str">
        <f t="shared" si="453"/>
        <v>SIN GESTIÓN</v>
      </c>
      <c r="B2413" s="58"/>
      <c r="C2413" s="37"/>
      <c r="D2413" s="37"/>
      <c r="E2413" s="49" t="str">
        <f t="shared" si="454"/>
        <v>PENDIENTE NOTIFICACIÓN</v>
      </c>
      <c r="F2413" s="141" t="str">
        <f t="shared" si="455"/>
        <v>PENDIENTE NOTIFICACIÓN</v>
      </c>
      <c r="G2413" s="49" t="str">
        <f t="shared" si="456"/>
        <v/>
      </c>
      <c r="H2413" s="51" t="str">
        <f ca="1">IF(
L2413="",
"",
IF(
NETWORKDAYS(L2413,IF(M2413&lt;&gt;"",M2413,TODAY()),FESTIVOS_CO!A:A)&gt;2,
"VENCIDO",
IF(
NETWORKDAYS(L2413,IF(M2413&lt;&gt;"",M2413,TODAY()),FESTIVOS_CO!A:A)=2,
"ALERTA",
"A TIEMPO"
)))</f>
        <v/>
      </c>
      <c r="I2413" s="40"/>
      <c r="J2413" s="36"/>
      <c r="K2413" s="37"/>
      <c r="L2413" s="50"/>
      <c r="M2413" s="37"/>
      <c r="N2413" s="52"/>
      <c r="O2413" s="52"/>
      <c r="P2413" s="36"/>
      <c r="Q2413" s="36"/>
      <c r="R2413" s="40"/>
      <c r="S2413" s="36"/>
      <c r="T2413" s="40"/>
      <c r="U2413" s="40"/>
      <c r="V2413" s="81"/>
      <c r="W2413" s="40"/>
      <c r="X2413" s="40"/>
      <c r="Y2413" s="40"/>
      <c r="Z2413" s="38" t="str">
        <f>IFERROR(VLOOKUP(Y2413,DIRECTORIO!A:B,2,FALSE),"")</f>
        <v/>
      </c>
      <c r="AA2413" s="40"/>
      <c r="AB2413" s="40"/>
      <c r="AC2413" s="40"/>
      <c r="AD2413" s="40"/>
      <c r="AE2413" s="40"/>
      <c r="AF2413" s="40"/>
      <c r="AG2413" s="41" t="s">
        <v>109</v>
      </c>
      <c r="AH2413" s="42"/>
      <c r="AI2413" s="54" t="str">
        <f t="shared" ca="1" si="457"/>
        <v>PENDIENTE NOTIFICACIÓN ELECTRÓNICA</v>
      </c>
      <c r="AJ2413" s="37"/>
      <c r="AK2413" s="37"/>
      <c r="AL2413" s="37"/>
      <c r="AM2413" s="53" t="str">
        <f>IF(AK2413="","",WORKDAY(AK2413,5,FESTIVOS_CO!A:A))</f>
        <v/>
      </c>
      <c r="AN2413" s="37"/>
      <c r="AO2413" s="37"/>
      <c r="AP2413" s="54" t="str">
        <f t="shared" ca="1" si="462"/>
        <v>NO APLICA</v>
      </c>
      <c r="AQ2413" s="36"/>
      <c r="AR2413" s="43"/>
      <c r="AS2413" s="37"/>
      <c r="AT2413" s="36"/>
      <c r="AU2413" s="37"/>
      <c r="AV2413" s="36"/>
      <c r="AW2413" s="36"/>
      <c r="AX2413" s="37"/>
      <c r="AY2413" s="140" t="str">
        <f>IF(AU2413="","",WORKDAY(AU2413,5,FESTIVOS_CO!A:A))</f>
        <v/>
      </c>
      <c r="AZ2413" s="54" t="str">
        <f t="shared" ca="1" si="459"/>
        <v>NO APLICA</v>
      </c>
      <c r="BA2413" s="55" t="str">
        <f>IF(AX2413="","",WORKDAY(AX2413,5,FESTIVOS_CO!A:A))</f>
        <v/>
      </c>
      <c r="BB2413" s="39"/>
      <c r="BC2413" s="40"/>
      <c r="BD2413" s="40"/>
      <c r="BE2413" s="56" t="str">
        <f t="shared" ca="1" si="460"/>
        <v>NO APLICA</v>
      </c>
      <c r="BF2413" s="37"/>
      <c r="BG2413" s="45"/>
      <c r="BH2413" s="37"/>
      <c r="BI2413" s="36"/>
      <c r="BJ2413" s="37"/>
      <c r="BK2413" s="36"/>
      <c r="BL2413" s="36"/>
      <c r="BM2413" s="53" t="str">
        <f>IF(BJ2413="","",WORKDAY(BJ2413,5,FESTIVOS_CO!A:A))</f>
        <v/>
      </c>
      <c r="BN2413" s="57" t="str">
        <f t="shared" ca="1" si="458"/>
        <v>PENDIENTE HACER AVISO</v>
      </c>
      <c r="BO2413" s="54" t="str">
        <f t="shared" ca="1" si="451"/>
        <v>EN TRÁMITE NOTIF. POR AVISO</v>
      </c>
      <c r="BP2413" s="37"/>
      <c r="BQ2413" s="53" t="str">
        <f>IF(BP2413="","",WORKDAY(BP2413,5,FESTIVOS_CO!A:A))</f>
        <v/>
      </c>
      <c r="BR2413" s="37"/>
      <c r="BS2413" s="36"/>
      <c r="BT2413" s="38"/>
      <c r="BU2413" s="58" t="e">
        <f>VLOOKUP(BT2413,Hoja2!$C:$D,2,0)</f>
        <v>#N/A</v>
      </c>
      <c r="BV2413" s="80" t="str">
        <f>IF(
AND(AO2413="",BD2413="",BQ2413=""),
"EN PROCESO NOTIFICACION / COMUNICACION",
IF(
BT2413="",
"NO APLICA",
IF(
BU2413=60,
IF(AO2413&lt;&gt;"",AO2413,IF(BD2413&lt;&gt;"",BD2413,BQ2413))+60,
WORKDAY(
IF(AO2413&lt;&gt;"",AO2413,IF(BD2413&lt;&gt;"",BD2413,BQ2413)),
BU2413,
FESTIVOS_CO!A:A
)
)
))</f>
        <v>EN PROCESO NOTIFICACION / COMUNICACION</v>
      </c>
      <c r="BW2413" s="44"/>
      <c r="BX2413" s="53"/>
      <c r="BY2413" s="45"/>
      <c r="BZ2413" s="37"/>
      <c r="CA2413" s="54" t="str">
        <f t="shared" si="452"/>
        <v>PENDIENTE EJECUTORIA</v>
      </c>
      <c r="CB2413" s="59" t="str">
        <f t="shared" si="461"/>
        <v/>
      </c>
      <c r="CC2413" s="36"/>
      <c r="CD2413" s="40"/>
      <c r="CE2413" s="46"/>
      <c r="CF2413" s="40"/>
      <c r="CG2413" s="40"/>
      <c r="CH2413" s="40"/>
      <c r="CI2413" s="36"/>
      <c r="CJ2413" s="47"/>
      <c r="CK2413" s="40"/>
      <c r="CL2413" s="40"/>
      <c r="CM2413" s="40"/>
      <c r="CN2413" s="40"/>
    </row>
    <row r="2414" spans="1:92" ht="42.75" hidden="1">
      <c r="A2414" s="49" t="str">
        <f t="shared" si="453"/>
        <v>SIN GESTIÓN</v>
      </c>
      <c r="B2414" s="58"/>
      <c r="C2414" s="37"/>
      <c r="D2414" s="37"/>
      <c r="E2414" s="49" t="str">
        <f t="shared" si="454"/>
        <v>PENDIENTE NOTIFICACIÓN</v>
      </c>
      <c r="F2414" s="141" t="str">
        <f t="shared" si="455"/>
        <v>PENDIENTE NOTIFICACIÓN</v>
      </c>
      <c r="G2414" s="49" t="str">
        <f t="shared" si="456"/>
        <v/>
      </c>
      <c r="H2414" s="51" t="str">
        <f ca="1">IF(
L2414="",
"",
IF(
NETWORKDAYS(L2414,IF(M2414&lt;&gt;"",M2414,TODAY()),FESTIVOS_CO!A:A)&gt;2,
"VENCIDO",
IF(
NETWORKDAYS(L2414,IF(M2414&lt;&gt;"",M2414,TODAY()),FESTIVOS_CO!A:A)=2,
"ALERTA",
"A TIEMPO"
)))</f>
        <v/>
      </c>
      <c r="I2414" s="40"/>
      <c r="J2414" s="36"/>
      <c r="K2414" s="37"/>
      <c r="L2414" s="50"/>
      <c r="M2414" s="37"/>
      <c r="N2414" s="52"/>
      <c r="O2414" s="52"/>
      <c r="P2414" s="36"/>
      <c r="Q2414" s="36"/>
      <c r="R2414" s="40"/>
      <c r="S2414" s="36"/>
      <c r="T2414" s="40"/>
      <c r="U2414" s="40"/>
      <c r="V2414" s="81"/>
      <c r="W2414" s="40"/>
      <c r="X2414" s="40"/>
      <c r="Y2414" s="40"/>
      <c r="Z2414" s="38" t="str">
        <f>IFERROR(VLOOKUP(Y2414,DIRECTORIO!A:B,2,FALSE),"")</f>
        <v/>
      </c>
      <c r="AA2414" s="40"/>
      <c r="AB2414" s="40"/>
      <c r="AC2414" s="40"/>
      <c r="AD2414" s="40"/>
      <c r="AE2414" s="40"/>
      <c r="AF2414" s="40"/>
      <c r="AG2414" s="41" t="s">
        <v>109</v>
      </c>
      <c r="AH2414" s="42"/>
      <c r="AI2414" s="54" t="str">
        <f t="shared" ca="1" si="457"/>
        <v>PENDIENTE NOTIFICACIÓN ELECTRÓNICA</v>
      </c>
      <c r="AJ2414" s="37"/>
      <c r="AK2414" s="37"/>
      <c r="AL2414" s="37"/>
      <c r="AM2414" s="53" t="str">
        <f>IF(AK2414="","",WORKDAY(AK2414,5,FESTIVOS_CO!A:A))</f>
        <v/>
      </c>
      <c r="AN2414" s="37"/>
      <c r="AO2414" s="37"/>
      <c r="AP2414" s="54" t="str">
        <f t="shared" ca="1" si="462"/>
        <v>NO APLICA</v>
      </c>
      <c r="AQ2414" s="36"/>
      <c r="AR2414" s="43"/>
      <c r="AS2414" s="37"/>
      <c r="AT2414" s="36"/>
      <c r="AU2414" s="37"/>
      <c r="AV2414" s="36"/>
      <c r="AW2414" s="36"/>
      <c r="AX2414" s="37"/>
      <c r="AY2414" s="140" t="str">
        <f>IF(AU2414="","",WORKDAY(AU2414,5,FESTIVOS_CO!A:A))</f>
        <v/>
      </c>
      <c r="AZ2414" s="54" t="str">
        <f t="shared" ca="1" si="459"/>
        <v>NO APLICA</v>
      </c>
      <c r="BA2414" s="55" t="str">
        <f>IF(AX2414="","",WORKDAY(AX2414,5,FESTIVOS_CO!A:A))</f>
        <v/>
      </c>
      <c r="BB2414" s="39"/>
      <c r="BC2414" s="40"/>
      <c r="BD2414" s="40"/>
      <c r="BE2414" s="56" t="str">
        <f t="shared" ca="1" si="460"/>
        <v>NO APLICA</v>
      </c>
      <c r="BF2414" s="37"/>
      <c r="BG2414" s="45"/>
      <c r="BH2414" s="37"/>
      <c r="BI2414" s="36"/>
      <c r="BJ2414" s="37"/>
      <c r="BK2414" s="36"/>
      <c r="BL2414" s="36"/>
      <c r="BM2414" s="53" t="str">
        <f>IF(BJ2414="","",WORKDAY(BJ2414,5,FESTIVOS_CO!A:A))</f>
        <v/>
      </c>
      <c r="BN2414" s="57" t="str">
        <f t="shared" ca="1" si="458"/>
        <v>PENDIENTE HACER AVISO</v>
      </c>
      <c r="BO2414" s="54" t="str">
        <f t="shared" ca="1" si="451"/>
        <v>EN TRÁMITE NOTIF. POR AVISO</v>
      </c>
      <c r="BP2414" s="37"/>
      <c r="BQ2414" s="53" t="str">
        <f>IF(BP2414="","",WORKDAY(BP2414,5,FESTIVOS_CO!A:A))</f>
        <v/>
      </c>
      <c r="BR2414" s="37"/>
      <c r="BS2414" s="36"/>
      <c r="BT2414" s="38"/>
      <c r="BU2414" s="58" t="e">
        <f>VLOOKUP(BT2414,Hoja2!$C:$D,2,0)</f>
        <v>#N/A</v>
      </c>
      <c r="BV2414" s="80" t="str">
        <f>IF(
AND(AO2414="",BD2414="",BQ2414=""),
"EN PROCESO NOTIFICACION / COMUNICACION",
IF(
BT2414="",
"NO APLICA",
IF(
BU2414=60,
IF(AO2414&lt;&gt;"",AO2414,IF(BD2414&lt;&gt;"",BD2414,BQ2414))+60,
WORKDAY(
IF(AO2414&lt;&gt;"",AO2414,IF(BD2414&lt;&gt;"",BD2414,BQ2414)),
BU2414,
FESTIVOS_CO!A:A
)
)
))</f>
        <v>EN PROCESO NOTIFICACION / COMUNICACION</v>
      </c>
      <c r="BW2414" s="44"/>
      <c r="BX2414" s="53"/>
      <c r="BY2414" s="45"/>
      <c r="BZ2414" s="37"/>
      <c r="CA2414" s="54" t="str">
        <f t="shared" si="452"/>
        <v>PENDIENTE EJECUTORIA</v>
      </c>
      <c r="CB2414" s="59" t="str">
        <f t="shared" si="461"/>
        <v/>
      </c>
      <c r="CC2414" s="36"/>
      <c r="CD2414" s="40"/>
      <c r="CE2414" s="46"/>
      <c r="CF2414" s="40"/>
      <c r="CG2414" s="40"/>
      <c r="CH2414" s="40"/>
      <c r="CI2414" s="36"/>
      <c r="CJ2414" s="47"/>
      <c r="CK2414" s="40"/>
      <c r="CL2414" s="40"/>
      <c r="CM2414" s="40"/>
      <c r="CN2414" s="40"/>
    </row>
    <row r="2415" spans="1:92" ht="42.75" hidden="1">
      <c r="A2415" s="49" t="str">
        <f t="shared" si="453"/>
        <v>SIN GESTIÓN</v>
      </c>
      <c r="B2415" s="58"/>
      <c r="C2415" s="37"/>
      <c r="D2415" s="37"/>
      <c r="E2415" s="49" t="str">
        <f t="shared" si="454"/>
        <v>PENDIENTE NOTIFICACIÓN</v>
      </c>
      <c r="F2415" s="141" t="str">
        <f t="shared" si="455"/>
        <v>PENDIENTE NOTIFICACIÓN</v>
      </c>
      <c r="G2415" s="49" t="str">
        <f t="shared" si="456"/>
        <v/>
      </c>
      <c r="H2415" s="51" t="str">
        <f ca="1">IF(
L2415="",
"",
IF(
NETWORKDAYS(L2415,IF(M2415&lt;&gt;"",M2415,TODAY()),FESTIVOS_CO!A:A)&gt;2,
"VENCIDO",
IF(
NETWORKDAYS(L2415,IF(M2415&lt;&gt;"",M2415,TODAY()),FESTIVOS_CO!A:A)=2,
"ALERTA",
"A TIEMPO"
)))</f>
        <v/>
      </c>
      <c r="I2415" s="40"/>
      <c r="J2415" s="36"/>
      <c r="K2415" s="37"/>
      <c r="L2415" s="50"/>
      <c r="M2415" s="37"/>
      <c r="N2415" s="52"/>
      <c r="O2415" s="52"/>
      <c r="P2415" s="36"/>
      <c r="Q2415" s="36"/>
      <c r="R2415" s="40"/>
      <c r="S2415" s="36"/>
      <c r="T2415" s="40"/>
      <c r="U2415" s="40"/>
      <c r="V2415" s="81"/>
      <c r="W2415" s="40"/>
      <c r="X2415" s="40"/>
      <c r="Y2415" s="40"/>
      <c r="Z2415" s="38" t="str">
        <f>IFERROR(VLOOKUP(Y2415,DIRECTORIO!A:B,2,FALSE),"")</f>
        <v/>
      </c>
      <c r="AA2415" s="40"/>
      <c r="AB2415" s="40"/>
      <c r="AC2415" s="40"/>
      <c r="AD2415" s="40"/>
      <c r="AE2415" s="40"/>
      <c r="AF2415" s="40"/>
      <c r="AG2415" s="41" t="s">
        <v>109</v>
      </c>
      <c r="AH2415" s="42"/>
      <c r="AI2415" s="54" t="str">
        <f t="shared" ca="1" si="457"/>
        <v>PENDIENTE NOTIFICACIÓN ELECTRÓNICA</v>
      </c>
      <c r="AJ2415" s="37"/>
      <c r="AK2415" s="37"/>
      <c r="AL2415" s="37"/>
      <c r="AM2415" s="53" t="str">
        <f>IF(AK2415="","",WORKDAY(AK2415,5,FESTIVOS_CO!A:A))</f>
        <v/>
      </c>
      <c r="AN2415" s="37"/>
      <c r="AO2415" s="37"/>
      <c r="AP2415" s="54" t="str">
        <f t="shared" ca="1" si="462"/>
        <v>NO APLICA</v>
      </c>
      <c r="AQ2415" s="36"/>
      <c r="AR2415" s="43"/>
      <c r="AS2415" s="37"/>
      <c r="AT2415" s="36"/>
      <c r="AU2415" s="37"/>
      <c r="AV2415" s="36"/>
      <c r="AW2415" s="36"/>
      <c r="AX2415" s="37"/>
      <c r="AY2415" s="140" t="str">
        <f>IF(AU2415="","",WORKDAY(AU2415,5,FESTIVOS_CO!A:A))</f>
        <v/>
      </c>
      <c r="AZ2415" s="54" t="str">
        <f t="shared" ca="1" si="459"/>
        <v>NO APLICA</v>
      </c>
      <c r="BA2415" s="55" t="str">
        <f>IF(AX2415="","",WORKDAY(AX2415,5,FESTIVOS_CO!A:A))</f>
        <v/>
      </c>
      <c r="BB2415" s="39"/>
      <c r="BC2415" s="40"/>
      <c r="BD2415" s="40"/>
      <c r="BE2415" s="56" t="str">
        <f t="shared" ca="1" si="460"/>
        <v>NO APLICA</v>
      </c>
      <c r="BF2415" s="37"/>
      <c r="BG2415" s="45"/>
      <c r="BH2415" s="37"/>
      <c r="BI2415" s="36"/>
      <c r="BJ2415" s="37"/>
      <c r="BK2415" s="36"/>
      <c r="BL2415" s="36"/>
      <c r="BM2415" s="53" t="str">
        <f>IF(BJ2415="","",WORKDAY(BJ2415,5,FESTIVOS_CO!A:A))</f>
        <v/>
      </c>
      <c r="BN2415" s="57" t="str">
        <f t="shared" ca="1" si="458"/>
        <v>PENDIENTE HACER AVISO</v>
      </c>
      <c r="BO2415" s="54" t="str">
        <f t="shared" ca="1" si="451"/>
        <v>EN TRÁMITE NOTIF. POR AVISO</v>
      </c>
      <c r="BP2415" s="37"/>
      <c r="BQ2415" s="53" t="str">
        <f>IF(BP2415="","",WORKDAY(BP2415,5,FESTIVOS_CO!A:A))</f>
        <v/>
      </c>
      <c r="BR2415" s="37"/>
      <c r="BS2415" s="36"/>
      <c r="BT2415" s="38"/>
      <c r="BU2415" s="58" t="e">
        <f>VLOOKUP(BT2415,Hoja2!$C:$D,2,0)</f>
        <v>#N/A</v>
      </c>
      <c r="BV2415" s="80" t="str">
        <f>IF(
AND(AO2415="",BD2415="",BQ2415=""),
"EN PROCESO NOTIFICACION / COMUNICACION",
IF(
BT2415="",
"NO APLICA",
IF(
BU2415=60,
IF(AO2415&lt;&gt;"",AO2415,IF(BD2415&lt;&gt;"",BD2415,BQ2415))+60,
WORKDAY(
IF(AO2415&lt;&gt;"",AO2415,IF(BD2415&lt;&gt;"",BD2415,BQ2415)),
BU2415,
FESTIVOS_CO!A:A
)
)
))</f>
        <v>EN PROCESO NOTIFICACION / COMUNICACION</v>
      </c>
      <c r="BW2415" s="44"/>
      <c r="BX2415" s="53"/>
      <c r="BY2415" s="45"/>
      <c r="BZ2415" s="37"/>
      <c r="CA2415" s="54" t="str">
        <f t="shared" si="452"/>
        <v>PENDIENTE EJECUTORIA</v>
      </c>
      <c r="CB2415" s="59" t="str">
        <f t="shared" si="461"/>
        <v/>
      </c>
      <c r="CC2415" s="36"/>
      <c r="CD2415" s="40"/>
      <c r="CE2415" s="46"/>
      <c r="CF2415" s="40"/>
      <c r="CG2415" s="40"/>
      <c r="CH2415" s="40"/>
      <c r="CI2415" s="36"/>
      <c r="CJ2415" s="47"/>
      <c r="CK2415" s="40"/>
      <c r="CL2415" s="40"/>
      <c r="CM2415" s="40"/>
      <c r="CN2415" s="40"/>
    </row>
    <row r="2416" spans="1:92" ht="42.75" hidden="1">
      <c r="A2416" s="49" t="str">
        <f t="shared" si="453"/>
        <v>SIN GESTIÓN</v>
      </c>
      <c r="B2416" s="58"/>
      <c r="C2416" s="37"/>
      <c r="D2416" s="37"/>
      <c r="E2416" s="49" t="str">
        <f t="shared" si="454"/>
        <v>PENDIENTE NOTIFICACIÓN</v>
      </c>
      <c r="F2416" s="141" t="str">
        <f t="shared" si="455"/>
        <v>PENDIENTE NOTIFICACIÓN</v>
      </c>
      <c r="G2416" s="49" t="str">
        <f t="shared" si="456"/>
        <v/>
      </c>
      <c r="H2416" s="51" t="str">
        <f ca="1">IF(
L2416="",
"",
IF(
NETWORKDAYS(L2416,IF(M2416&lt;&gt;"",M2416,TODAY()),FESTIVOS_CO!A:A)&gt;2,
"VENCIDO",
IF(
NETWORKDAYS(L2416,IF(M2416&lt;&gt;"",M2416,TODAY()),FESTIVOS_CO!A:A)=2,
"ALERTA",
"A TIEMPO"
)))</f>
        <v/>
      </c>
      <c r="I2416" s="40"/>
      <c r="J2416" s="36"/>
      <c r="K2416" s="37"/>
      <c r="L2416" s="50"/>
      <c r="M2416" s="37"/>
      <c r="N2416" s="52"/>
      <c r="O2416" s="52"/>
      <c r="P2416" s="36"/>
      <c r="Q2416" s="36"/>
      <c r="R2416" s="40"/>
      <c r="S2416" s="36"/>
      <c r="T2416" s="40"/>
      <c r="U2416" s="40"/>
      <c r="V2416" s="81"/>
      <c r="W2416" s="40"/>
      <c r="X2416" s="40"/>
      <c r="Y2416" s="40"/>
      <c r="Z2416" s="38" t="str">
        <f>IFERROR(VLOOKUP(Y2416,DIRECTORIO!A:B,2,FALSE),"")</f>
        <v/>
      </c>
      <c r="AA2416" s="40"/>
      <c r="AB2416" s="40"/>
      <c r="AC2416" s="40"/>
      <c r="AD2416" s="40"/>
      <c r="AE2416" s="40"/>
      <c r="AF2416" s="40"/>
      <c r="AG2416" s="41" t="s">
        <v>109</v>
      </c>
      <c r="AH2416" s="42"/>
      <c r="AI2416" s="54" t="str">
        <f t="shared" ca="1" si="457"/>
        <v>PENDIENTE NOTIFICACIÓN ELECTRÓNICA</v>
      </c>
      <c r="AJ2416" s="37"/>
      <c r="AK2416" s="37"/>
      <c r="AL2416" s="37"/>
      <c r="AM2416" s="53" t="str">
        <f>IF(AK2416="","",WORKDAY(AK2416,5,FESTIVOS_CO!A:A))</f>
        <v/>
      </c>
      <c r="AN2416" s="37"/>
      <c r="AO2416" s="37"/>
      <c r="AP2416" s="54" t="str">
        <f t="shared" ca="1" si="462"/>
        <v>NO APLICA</v>
      </c>
      <c r="AQ2416" s="36"/>
      <c r="AR2416" s="43"/>
      <c r="AS2416" s="37"/>
      <c r="AT2416" s="36"/>
      <c r="AU2416" s="37"/>
      <c r="AV2416" s="36"/>
      <c r="AW2416" s="36"/>
      <c r="AX2416" s="37"/>
      <c r="AY2416" s="140" t="str">
        <f>IF(AU2416="","",WORKDAY(AU2416,5,FESTIVOS_CO!A:A))</f>
        <v/>
      </c>
      <c r="AZ2416" s="54" t="str">
        <f t="shared" ca="1" si="459"/>
        <v>NO APLICA</v>
      </c>
      <c r="BA2416" s="55" t="str">
        <f>IF(AX2416="","",WORKDAY(AX2416,5,FESTIVOS_CO!A:A))</f>
        <v/>
      </c>
      <c r="BB2416" s="39"/>
      <c r="BC2416" s="40"/>
      <c r="BD2416" s="40"/>
      <c r="BE2416" s="56" t="str">
        <f t="shared" ca="1" si="460"/>
        <v>NO APLICA</v>
      </c>
      <c r="BF2416" s="37"/>
      <c r="BG2416" s="45"/>
      <c r="BH2416" s="37"/>
      <c r="BI2416" s="36"/>
      <c r="BJ2416" s="37"/>
      <c r="BK2416" s="36"/>
      <c r="BL2416" s="36"/>
      <c r="BM2416" s="53" t="str">
        <f>IF(BJ2416="","",WORKDAY(BJ2416,5,FESTIVOS_CO!A:A))</f>
        <v/>
      </c>
      <c r="BN2416" s="57" t="str">
        <f t="shared" ca="1" si="458"/>
        <v>PENDIENTE HACER AVISO</v>
      </c>
      <c r="BO2416" s="54" t="str">
        <f t="shared" ca="1" si="451"/>
        <v>EN TRÁMITE NOTIF. POR AVISO</v>
      </c>
      <c r="BP2416" s="37"/>
      <c r="BQ2416" s="53" t="str">
        <f>IF(BP2416="","",WORKDAY(BP2416,5,FESTIVOS_CO!A:A))</f>
        <v/>
      </c>
      <c r="BR2416" s="37"/>
      <c r="BS2416" s="36"/>
      <c r="BT2416" s="38"/>
      <c r="BU2416" s="58" t="e">
        <f>VLOOKUP(BT2416,Hoja2!$C:$D,2,0)</f>
        <v>#N/A</v>
      </c>
      <c r="BV2416" s="80" t="str">
        <f>IF(
AND(AO2416="",BD2416="",BQ2416=""),
"EN PROCESO NOTIFICACION / COMUNICACION",
IF(
BT2416="",
"NO APLICA",
IF(
BU2416=60,
IF(AO2416&lt;&gt;"",AO2416,IF(BD2416&lt;&gt;"",BD2416,BQ2416))+60,
WORKDAY(
IF(AO2416&lt;&gt;"",AO2416,IF(BD2416&lt;&gt;"",BD2416,BQ2416)),
BU2416,
FESTIVOS_CO!A:A
)
)
))</f>
        <v>EN PROCESO NOTIFICACION / COMUNICACION</v>
      </c>
      <c r="BW2416" s="44"/>
      <c r="BX2416" s="53"/>
      <c r="BY2416" s="45"/>
      <c r="BZ2416" s="37"/>
      <c r="CA2416" s="54" t="str">
        <f t="shared" si="452"/>
        <v>PENDIENTE EJECUTORIA</v>
      </c>
      <c r="CB2416" s="59" t="str">
        <f t="shared" si="461"/>
        <v/>
      </c>
      <c r="CC2416" s="36"/>
      <c r="CD2416" s="40"/>
      <c r="CE2416" s="46"/>
      <c r="CF2416" s="40"/>
      <c r="CG2416" s="40"/>
      <c r="CH2416" s="40"/>
      <c r="CI2416" s="36"/>
      <c r="CJ2416" s="47"/>
      <c r="CK2416" s="40"/>
      <c r="CL2416" s="40"/>
      <c r="CM2416" s="40"/>
      <c r="CN2416" s="40"/>
    </row>
    <row r="2417" spans="1:92" ht="42.75" hidden="1">
      <c r="A2417" s="49" t="str">
        <f t="shared" si="453"/>
        <v>SIN GESTIÓN</v>
      </c>
      <c r="B2417" s="58"/>
      <c r="C2417" s="37"/>
      <c r="D2417" s="37"/>
      <c r="E2417" s="49" t="str">
        <f t="shared" si="454"/>
        <v>PENDIENTE NOTIFICACIÓN</v>
      </c>
      <c r="F2417" s="141" t="str">
        <f t="shared" si="455"/>
        <v>PENDIENTE NOTIFICACIÓN</v>
      </c>
      <c r="G2417" s="49" t="str">
        <f t="shared" si="456"/>
        <v/>
      </c>
      <c r="H2417" s="51" t="str">
        <f ca="1">IF(
L2417="",
"",
IF(
NETWORKDAYS(L2417,IF(M2417&lt;&gt;"",M2417,TODAY()),FESTIVOS_CO!A:A)&gt;2,
"VENCIDO",
IF(
NETWORKDAYS(L2417,IF(M2417&lt;&gt;"",M2417,TODAY()),FESTIVOS_CO!A:A)=2,
"ALERTA",
"A TIEMPO"
)))</f>
        <v/>
      </c>
      <c r="I2417" s="40"/>
      <c r="J2417" s="36"/>
      <c r="K2417" s="37"/>
      <c r="L2417" s="50"/>
      <c r="M2417" s="37"/>
      <c r="N2417" s="52"/>
      <c r="O2417" s="52"/>
      <c r="P2417" s="36"/>
      <c r="Q2417" s="36"/>
      <c r="R2417" s="40"/>
      <c r="S2417" s="36"/>
      <c r="T2417" s="40"/>
      <c r="U2417" s="40"/>
      <c r="V2417" s="81"/>
      <c r="W2417" s="40"/>
      <c r="X2417" s="40"/>
      <c r="Y2417" s="40"/>
      <c r="Z2417" s="38" t="str">
        <f>IFERROR(VLOOKUP(Y2417,DIRECTORIO!A:B,2,FALSE),"")</f>
        <v/>
      </c>
      <c r="AA2417" s="40"/>
      <c r="AB2417" s="40"/>
      <c r="AC2417" s="40"/>
      <c r="AD2417" s="40"/>
      <c r="AE2417" s="40"/>
      <c r="AF2417" s="40"/>
      <c r="AG2417" s="41" t="s">
        <v>109</v>
      </c>
      <c r="AH2417" s="42"/>
      <c r="AI2417" s="54" t="str">
        <f t="shared" ca="1" si="457"/>
        <v>PENDIENTE NOTIFICACIÓN ELECTRÓNICA</v>
      </c>
      <c r="AJ2417" s="37"/>
      <c r="AK2417" s="37"/>
      <c r="AL2417" s="37"/>
      <c r="AM2417" s="53" t="str">
        <f>IF(AK2417="","",WORKDAY(AK2417,5,FESTIVOS_CO!A:A))</f>
        <v/>
      </c>
      <c r="AN2417" s="37"/>
      <c r="AO2417" s="37"/>
      <c r="AP2417" s="54" t="str">
        <f t="shared" ca="1" si="462"/>
        <v>NO APLICA</v>
      </c>
      <c r="AQ2417" s="36"/>
      <c r="AR2417" s="43"/>
      <c r="AS2417" s="37"/>
      <c r="AT2417" s="36"/>
      <c r="AU2417" s="37"/>
      <c r="AV2417" s="36"/>
      <c r="AW2417" s="36"/>
      <c r="AX2417" s="37"/>
      <c r="AY2417" s="140" t="str">
        <f>IF(AU2417="","",WORKDAY(AU2417,5,FESTIVOS_CO!A:A))</f>
        <v/>
      </c>
      <c r="AZ2417" s="54" t="str">
        <f t="shared" ca="1" si="459"/>
        <v>NO APLICA</v>
      </c>
      <c r="BA2417" s="55" t="str">
        <f>IF(AX2417="","",WORKDAY(AX2417,5,FESTIVOS_CO!A:A))</f>
        <v/>
      </c>
      <c r="BB2417" s="39"/>
      <c r="BC2417" s="40"/>
      <c r="BD2417" s="40"/>
      <c r="BE2417" s="56" t="str">
        <f t="shared" ca="1" si="460"/>
        <v>NO APLICA</v>
      </c>
      <c r="BF2417" s="37"/>
      <c r="BG2417" s="45"/>
      <c r="BH2417" s="37"/>
      <c r="BI2417" s="36"/>
      <c r="BJ2417" s="37"/>
      <c r="BK2417" s="36"/>
      <c r="BL2417" s="36"/>
      <c r="BM2417" s="53" t="str">
        <f>IF(BJ2417="","",WORKDAY(BJ2417,5,FESTIVOS_CO!A:A))</f>
        <v/>
      </c>
      <c r="BN2417" s="57" t="str">
        <f t="shared" ca="1" si="458"/>
        <v>PENDIENTE HACER AVISO</v>
      </c>
      <c r="BO2417" s="54" t="str">
        <f t="shared" ca="1" si="451"/>
        <v>EN TRÁMITE NOTIF. POR AVISO</v>
      </c>
      <c r="BP2417" s="37"/>
      <c r="BQ2417" s="53" t="str">
        <f>IF(BP2417="","",WORKDAY(BP2417,5,FESTIVOS_CO!A:A))</f>
        <v/>
      </c>
      <c r="BR2417" s="37"/>
      <c r="BS2417" s="36"/>
      <c r="BT2417" s="38"/>
      <c r="BU2417" s="58" t="e">
        <f>VLOOKUP(BT2417,Hoja2!$C:$D,2,0)</f>
        <v>#N/A</v>
      </c>
      <c r="BV2417" s="80" t="str">
        <f>IF(
AND(AO2417="",BD2417="",BQ2417=""),
"EN PROCESO NOTIFICACION / COMUNICACION",
IF(
BT2417="",
"NO APLICA",
IF(
BU2417=60,
IF(AO2417&lt;&gt;"",AO2417,IF(BD2417&lt;&gt;"",BD2417,BQ2417))+60,
WORKDAY(
IF(AO2417&lt;&gt;"",AO2417,IF(BD2417&lt;&gt;"",BD2417,BQ2417)),
BU2417,
FESTIVOS_CO!A:A
)
)
))</f>
        <v>EN PROCESO NOTIFICACION / COMUNICACION</v>
      </c>
      <c r="BW2417" s="44"/>
      <c r="BX2417" s="53"/>
      <c r="BY2417" s="45"/>
      <c r="BZ2417" s="37"/>
      <c r="CA2417" s="54" t="str">
        <f t="shared" si="452"/>
        <v>PENDIENTE EJECUTORIA</v>
      </c>
      <c r="CB2417" s="59" t="str">
        <f t="shared" si="461"/>
        <v/>
      </c>
      <c r="CC2417" s="36"/>
      <c r="CD2417" s="40"/>
      <c r="CE2417" s="46"/>
      <c r="CF2417" s="40"/>
      <c r="CG2417" s="40"/>
      <c r="CH2417" s="40"/>
      <c r="CI2417" s="36"/>
      <c r="CJ2417" s="47"/>
      <c r="CK2417" s="40"/>
      <c r="CL2417" s="40"/>
      <c r="CM2417" s="40"/>
      <c r="CN2417" s="40"/>
    </row>
    <row r="2418" spans="1:92" ht="42.75" hidden="1">
      <c r="A2418" s="49" t="str">
        <f t="shared" si="453"/>
        <v>SIN GESTIÓN</v>
      </c>
      <c r="B2418" s="58"/>
      <c r="C2418" s="37"/>
      <c r="D2418" s="37"/>
      <c r="E2418" s="49" t="str">
        <f t="shared" si="454"/>
        <v>PENDIENTE NOTIFICACIÓN</v>
      </c>
      <c r="F2418" s="141" t="str">
        <f t="shared" si="455"/>
        <v>PENDIENTE NOTIFICACIÓN</v>
      </c>
      <c r="G2418" s="49" t="str">
        <f t="shared" si="456"/>
        <v/>
      </c>
      <c r="H2418" s="51" t="str">
        <f ca="1">IF(
L2418="",
"",
IF(
NETWORKDAYS(L2418,IF(M2418&lt;&gt;"",M2418,TODAY()),FESTIVOS_CO!A:A)&gt;2,
"VENCIDO",
IF(
NETWORKDAYS(L2418,IF(M2418&lt;&gt;"",M2418,TODAY()),FESTIVOS_CO!A:A)=2,
"ALERTA",
"A TIEMPO"
)))</f>
        <v/>
      </c>
      <c r="I2418" s="40"/>
      <c r="J2418" s="36"/>
      <c r="K2418" s="37"/>
      <c r="L2418" s="50"/>
      <c r="M2418" s="37"/>
      <c r="N2418" s="52"/>
      <c r="O2418" s="52"/>
      <c r="P2418" s="36"/>
      <c r="Q2418" s="36"/>
      <c r="R2418" s="40"/>
      <c r="S2418" s="36"/>
      <c r="T2418" s="40"/>
      <c r="U2418" s="40"/>
      <c r="V2418" s="81"/>
      <c r="W2418" s="40"/>
      <c r="X2418" s="40"/>
      <c r="Y2418" s="40"/>
      <c r="Z2418" s="38" t="str">
        <f>IFERROR(VLOOKUP(Y2418,DIRECTORIO!A:B,2,FALSE),"")</f>
        <v/>
      </c>
      <c r="AA2418" s="40"/>
      <c r="AB2418" s="40"/>
      <c r="AC2418" s="40"/>
      <c r="AD2418" s="40"/>
      <c r="AE2418" s="40"/>
      <c r="AF2418" s="40"/>
      <c r="AG2418" s="41" t="s">
        <v>109</v>
      </c>
      <c r="AH2418" s="42"/>
      <c r="AI2418" s="54" t="str">
        <f t="shared" ca="1" si="457"/>
        <v>PENDIENTE NOTIFICACIÓN ELECTRÓNICA</v>
      </c>
      <c r="AJ2418" s="37"/>
      <c r="AK2418" s="37"/>
      <c r="AL2418" s="37"/>
      <c r="AM2418" s="53" t="str">
        <f>IF(AK2418="","",WORKDAY(AK2418,5,FESTIVOS_CO!A:A))</f>
        <v/>
      </c>
      <c r="AN2418" s="37"/>
      <c r="AO2418" s="37"/>
      <c r="AP2418" s="54" t="str">
        <f t="shared" ca="1" si="462"/>
        <v>NO APLICA</v>
      </c>
      <c r="AQ2418" s="36"/>
      <c r="AR2418" s="43"/>
      <c r="AS2418" s="37"/>
      <c r="AT2418" s="36"/>
      <c r="AU2418" s="37"/>
      <c r="AV2418" s="36"/>
      <c r="AW2418" s="36"/>
      <c r="AX2418" s="37"/>
      <c r="AY2418" s="140" t="str">
        <f>IF(AU2418="","",WORKDAY(AU2418,5,FESTIVOS_CO!A:A))</f>
        <v/>
      </c>
      <c r="AZ2418" s="54" t="str">
        <f t="shared" ca="1" si="459"/>
        <v>NO APLICA</v>
      </c>
      <c r="BA2418" s="55" t="str">
        <f>IF(AX2418="","",WORKDAY(AX2418,5,FESTIVOS_CO!A:A))</f>
        <v/>
      </c>
      <c r="BB2418" s="39"/>
      <c r="BC2418" s="40"/>
      <c r="BD2418" s="40"/>
      <c r="BE2418" s="56" t="str">
        <f t="shared" ca="1" si="460"/>
        <v>NO APLICA</v>
      </c>
      <c r="BF2418" s="37"/>
      <c r="BG2418" s="45"/>
      <c r="BH2418" s="37"/>
      <c r="BI2418" s="36"/>
      <c r="BJ2418" s="37"/>
      <c r="BK2418" s="36"/>
      <c r="BL2418" s="36"/>
      <c r="BM2418" s="53" t="str">
        <f>IF(BJ2418="","",WORKDAY(BJ2418,5,FESTIVOS_CO!A:A))</f>
        <v/>
      </c>
      <c r="BN2418" s="57" t="str">
        <f t="shared" ca="1" si="458"/>
        <v>PENDIENTE HACER AVISO</v>
      </c>
      <c r="BO2418" s="54" t="str">
        <f t="shared" ca="1" si="451"/>
        <v>EN TRÁMITE NOTIF. POR AVISO</v>
      </c>
      <c r="BP2418" s="37"/>
      <c r="BQ2418" s="53" t="str">
        <f>IF(BP2418="","",WORKDAY(BP2418,5,FESTIVOS_CO!A:A))</f>
        <v/>
      </c>
      <c r="BR2418" s="37"/>
      <c r="BS2418" s="36"/>
      <c r="BT2418" s="38"/>
      <c r="BU2418" s="58" t="e">
        <f>VLOOKUP(BT2418,Hoja2!$C:$D,2,0)</f>
        <v>#N/A</v>
      </c>
      <c r="BV2418" s="80" t="str">
        <f>IF(
AND(AO2418="",BD2418="",BQ2418=""),
"EN PROCESO NOTIFICACION / COMUNICACION",
IF(
BT2418="",
"NO APLICA",
IF(
BU2418=60,
IF(AO2418&lt;&gt;"",AO2418,IF(BD2418&lt;&gt;"",BD2418,BQ2418))+60,
WORKDAY(
IF(AO2418&lt;&gt;"",AO2418,IF(BD2418&lt;&gt;"",BD2418,BQ2418)),
BU2418,
FESTIVOS_CO!A:A
)
)
))</f>
        <v>EN PROCESO NOTIFICACION / COMUNICACION</v>
      </c>
      <c r="BW2418" s="44"/>
      <c r="BX2418" s="53"/>
      <c r="BY2418" s="45"/>
      <c r="BZ2418" s="37"/>
      <c r="CA2418" s="54" t="str">
        <f t="shared" si="452"/>
        <v>PENDIENTE EJECUTORIA</v>
      </c>
      <c r="CB2418" s="59" t="str">
        <f t="shared" si="461"/>
        <v/>
      </c>
      <c r="CC2418" s="36"/>
      <c r="CD2418" s="40"/>
      <c r="CE2418" s="46"/>
      <c r="CF2418" s="40"/>
      <c r="CG2418" s="40"/>
      <c r="CH2418" s="40"/>
      <c r="CI2418" s="36"/>
      <c r="CJ2418" s="47"/>
      <c r="CK2418" s="40"/>
      <c r="CL2418" s="40"/>
      <c r="CM2418" s="40"/>
      <c r="CN2418" s="40"/>
    </row>
    <row r="2419" spans="1:92" ht="42.75" hidden="1">
      <c r="A2419" s="49" t="str">
        <f t="shared" si="453"/>
        <v>SIN GESTIÓN</v>
      </c>
      <c r="B2419" s="58"/>
      <c r="C2419" s="37"/>
      <c r="D2419" s="37"/>
      <c r="E2419" s="49" t="str">
        <f t="shared" si="454"/>
        <v>PENDIENTE NOTIFICACIÓN</v>
      </c>
      <c r="F2419" s="141" t="str">
        <f t="shared" si="455"/>
        <v>PENDIENTE NOTIFICACIÓN</v>
      </c>
      <c r="G2419" s="49" t="str">
        <f t="shared" si="456"/>
        <v/>
      </c>
      <c r="H2419" s="51" t="str">
        <f ca="1">IF(
L2419="",
"",
IF(
NETWORKDAYS(L2419,IF(M2419&lt;&gt;"",M2419,TODAY()),FESTIVOS_CO!A:A)&gt;2,
"VENCIDO",
IF(
NETWORKDAYS(L2419,IF(M2419&lt;&gt;"",M2419,TODAY()),FESTIVOS_CO!A:A)=2,
"ALERTA",
"A TIEMPO"
)))</f>
        <v/>
      </c>
      <c r="I2419" s="40"/>
      <c r="J2419" s="36"/>
      <c r="K2419" s="37"/>
      <c r="L2419" s="50"/>
      <c r="M2419" s="37"/>
      <c r="N2419" s="52"/>
      <c r="O2419" s="52"/>
      <c r="P2419" s="36"/>
      <c r="Q2419" s="36"/>
      <c r="R2419" s="40"/>
      <c r="S2419" s="36"/>
      <c r="T2419" s="40"/>
      <c r="U2419" s="40"/>
      <c r="V2419" s="81"/>
      <c r="W2419" s="40"/>
      <c r="X2419" s="40"/>
      <c r="Y2419" s="40"/>
      <c r="Z2419" s="38" t="str">
        <f>IFERROR(VLOOKUP(Y2419,DIRECTORIO!A:B,2,FALSE),"")</f>
        <v/>
      </c>
      <c r="AA2419" s="40"/>
      <c r="AB2419" s="40"/>
      <c r="AC2419" s="40"/>
      <c r="AD2419" s="40"/>
      <c r="AE2419" s="40"/>
      <c r="AF2419" s="40"/>
      <c r="AG2419" s="41" t="s">
        <v>109</v>
      </c>
      <c r="AH2419" s="42"/>
      <c r="AI2419" s="54" t="str">
        <f t="shared" ca="1" si="457"/>
        <v>PENDIENTE NOTIFICACIÓN ELECTRÓNICA</v>
      </c>
      <c r="AJ2419" s="37"/>
      <c r="AK2419" s="37"/>
      <c r="AL2419" s="37"/>
      <c r="AM2419" s="53" t="str">
        <f>IF(AK2419="","",WORKDAY(AK2419,5,FESTIVOS_CO!A:A))</f>
        <v/>
      </c>
      <c r="AN2419" s="37"/>
      <c r="AO2419" s="37"/>
      <c r="AP2419" s="54" t="str">
        <f t="shared" ca="1" si="462"/>
        <v>NO APLICA</v>
      </c>
      <c r="AQ2419" s="36"/>
      <c r="AR2419" s="43"/>
      <c r="AS2419" s="37"/>
      <c r="AT2419" s="36"/>
      <c r="AU2419" s="37"/>
      <c r="AV2419" s="36"/>
      <c r="AW2419" s="36"/>
      <c r="AX2419" s="37"/>
      <c r="AY2419" s="140" t="str">
        <f>IF(AU2419="","",WORKDAY(AU2419,5,FESTIVOS_CO!A:A))</f>
        <v/>
      </c>
      <c r="AZ2419" s="54" t="str">
        <f t="shared" ca="1" si="459"/>
        <v>NO APLICA</v>
      </c>
      <c r="BA2419" s="55" t="str">
        <f>IF(AX2419="","",WORKDAY(AX2419,5,FESTIVOS_CO!A:A))</f>
        <v/>
      </c>
      <c r="BB2419" s="39"/>
      <c r="BC2419" s="40"/>
      <c r="BD2419" s="40"/>
      <c r="BE2419" s="56" t="str">
        <f t="shared" ca="1" si="460"/>
        <v>NO APLICA</v>
      </c>
      <c r="BF2419" s="37"/>
      <c r="BG2419" s="45"/>
      <c r="BH2419" s="37"/>
      <c r="BI2419" s="36"/>
      <c r="BJ2419" s="37"/>
      <c r="BK2419" s="36"/>
      <c r="BL2419" s="36"/>
      <c r="BM2419" s="53" t="str">
        <f>IF(BJ2419="","",WORKDAY(BJ2419,5,FESTIVOS_CO!A:A))</f>
        <v/>
      </c>
      <c r="BN2419" s="57" t="str">
        <f t="shared" ca="1" si="458"/>
        <v>PENDIENTE HACER AVISO</v>
      </c>
      <c r="BO2419" s="54" t="str">
        <f t="shared" ca="1" si="451"/>
        <v>EN TRÁMITE NOTIF. POR AVISO</v>
      </c>
      <c r="BP2419" s="37"/>
      <c r="BQ2419" s="53" t="str">
        <f>IF(BP2419="","",WORKDAY(BP2419,5,FESTIVOS_CO!A:A))</f>
        <v/>
      </c>
      <c r="BR2419" s="37"/>
      <c r="BS2419" s="36"/>
      <c r="BT2419" s="38"/>
      <c r="BU2419" s="58" t="e">
        <f>VLOOKUP(BT2419,Hoja2!$C:$D,2,0)</f>
        <v>#N/A</v>
      </c>
      <c r="BV2419" s="80" t="str">
        <f>IF(
AND(AO2419="",BD2419="",BQ2419=""),
"EN PROCESO NOTIFICACION / COMUNICACION",
IF(
BT2419="",
"NO APLICA",
IF(
BU2419=60,
IF(AO2419&lt;&gt;"",AO2419,IF(BD2419&lt;&gt;"",BD2419,BQ2419))+60,
WORKDAY(
IF(AO2419&lt;&gt;"",AO2419,IF(BD2419&lt;&gt;"",BD2419,BQ2419)),
BU2419,
FESTIVOS_CO!A:A
)
)
))</f>
        <v>EN PROCESO NOTIFICACION / COMUNICACION</v>
      </c>
      <c r="BW2419" s="44"/>
      <c r="BX2419" s="53"/>
      <c r="BY2419" s="45"/>
      <c r="BZ2419" s="37"/>
      <c r="CA2419" s="54" t="str">
        <f t="shared" si="452"/>
        <v>PENDIENTE EJECUTORIA</v>
      </c>
      <c r="CB2419" s="59" t="str">
        <f t="shared" si="461"/>
        <v/>
      </c>
      <c r="CC2419" s="36"/>
      <c r="CD2419" s="40"/>
      <c r="CE2419" s="46"/>
      <c r="CF2419" s="40"/>
      <c r="CG2419" s="40"/>
      <c r="CH2419" s="40"/>
      <c r="CI2419" s="36"/>
      <c r="CJ2419" s="47"/>
      <c r="CK2419" s="40"/>
      <c r="CL2419" s="40"/>
      <c r="CM2419" s="40"/>
      <c r="CN2419" s="40"/>
    </row>
    <row r="2420" spans="1:92" ht="42.75" hidden="1">
      <c r="A2420" s="49" t="str">
        <f t="shared" si="453"/>
        <v>SIN GESTIÓN</v>
      </c>
      <c r="B2420" s="58"/>
      <c r="C2420" s="37"/>
      <c r="D2420" s="37"/>
      <c r="E2420" s="49" t="str">
        <f t="shared" si="454"/>
        <v>PENDIENTE NOTIFICACIÓN</v>
      </c>
      <c r="F2420" s="141" t="str">
        <f t="shared" si="455"/>
        <v>PENDIENTE NOTIFICACIÓN</v>
      </c>
      <c r="G2420" s="49" t="str">
        <f t="shared" si="456"/>
        <v/>
      </c>
      <c r="H2420" s="51" t="str">
        <f ca="1">IF(
L2420="",
"",
IF(
NETWORKDAYS(L2420,IF(M2420&lt;&gt;"",M2420,TODAY()),FESTIVOS_CO!A:A)&gt;2,
"VENCIDO",
IF(
NETWORKDAYS(L2420,IF(M2420&lt;&gt;"",M2420,TODAY()),FESTIVOS_CO!A:A)=2,
"ALERTA",
"A TIEMPO"
)))</f>
        <v/>
      </c>
      <c r="I2420" s="40"/>
      <c r="J2420" s="36"/>
      <c r="K2420" s="37"/>
      <c r="L2420" s="50"/>
      <c r="M2420" s="37"/>
      <c r="N2420" s="52"/>
      <c r="O2420" s="52"/>
      <c r="P2420" s="36"/>
      <c r="Q2420" s="36"/>
      <c r="R2420" s="40"/>
      <c r="S2420" s="36"/>
      <c r="T2420" s="40"/>
      <c r="U2420" s="40"/>
      <c r="V2420" s="81"/>
      <c r="W2420" s="40"/>
      <c r="X2420" s="40"/>
      <c r="Y2420" s="40"/>
      <c r="Z2420" s="38" t="str">
        <f>IFERROR(VLOOKUP(Y2420,DIRECTORIO!A:B,2,FALSE),"")</f>
        <v/>
      </c>
      <c r="AA2420" s="40"/>
      <c r="AB2420" s="40"/>
      <c r="AC2420" s="40"/>
      <c r="AD2420" s="40"/>
      <c r="AE2420" s="40"/>
      <c r="AF2420" s="40"/>
      <c r="AG2420" s="41" t="s">
        <v>109</v>
      </c>
      <c r="AH2420" s="42"/>
      <c r="AI2420" s="54" t="str">
        <f t="shared" ca="1" si="457"/>
        <v>PENDIENTE NOTIFICACIÓN ELECTRÓNICA</v>
      </c>
      <c r="AJ2420" s="37"/>
      <c r="AK2420" s="37"/>
      <c r="AL2420" s="37"/>
      <c r="AM2420" s="53" t="str">
        <f>IF(AK2420="","",WORKDAY(AK2420,5,FESTIVOS_CO!A:A))</f>
        <v/>
      </c>
      <c r="AN2420" s="37"/>
      <c r="AO2420" s="37"/>
      <c r="AP2420" s="54" t="str">
        <f t="shared" ca="1" si="462"/>
        <v>NO APLICA</v>
      </c>
      <c r="AQ2420" s="36"/>
      <c r="AR2420" s="43"/>
      <c r="AS2420" s="37"/>
      <c r="AT2420" s="36"/>
      <c r="AU2420" s="37"/>
      <c r="AV2420" s="36"/>
      <c r="AW2420" s="36"/>
      <c r="AX2420" s="37"/>
      <c r="AY2420" s="140" t="str">
        <f>IF(AU2420="","",WORKDAY(AU2420,5,FESTIVOS_CO!A:A))</f>
        <v/>
      </c>
      <c r="AZ2420" s="54" t="str">
        <f t="shared" ca="1" si="459"/>
        <v>NO APLICA</v>
      </c>
      <c r="BA2420" s="55" t="str">
        <f>IF(AX2420="","",WORKDAY(AX2420,5,FESTIVOS_CO!A:A))</f>
        <v/>
      </c>
      <c r="BB2420" s="39"/>
      <c r="BC2420" s="40"/>
      <c r="BD2420" s="40"/>
      <c r="BE2420" s="56" t="str">
        <f t="shared" ca="1" si="460"/>
        <v>NO APLICA</v>
      </c>
      <c r="BF2420" s="37"/>
      <c r="BG2420" s="45"/>
      <c r="BH2420" s="37"/>
      <c r="BI2420" s="36"/>
      <c r="BJ2420" s="37"/>
      <c r="BK2420" s="36"/>
      <c r="BL2420" s="36"/>
      <c r="BM2420" s="53" t="str">
        <f>IF(BJ2420="","",WORKDAY(BJ2420,5,FESTIVOS_CO!A:A))</f>
        <v/>
      </c>
      <c r="BN2420" s="57" t="str">
        <f t="shared" ca="1" si="458"/>
        <v>PENDIENTE HACER AVISO</v>
      </c>
      <c r="BO2420" s="54" t="str">
        <f t="shared" ca="1" si="451"/>
        <v>EN TRÁMITE NOTIF. POR AVISO</v>
      </c>
      <c r="BP2420" s="37"/>
      <c r="BQ2420" s="53" t="str">
        <f>IF(BP2420="","",WORKDAY(BP2420,5,FESTIVOS_CO!A:A))</f>
        <v/>
      </c>
      <c r="BR2420" s="37"/>
      <c r="BS2420" s="36"/>
      <c r="BT2420" s="38"/>
      <c r="BU2420" s="58" t="e">
        <f>VLOOKUP(BT2420,Hoja2!$C:$D,2,0)</f>
        <v>#N/A</v>
      </c>
      <c r="BV2420" s="80" t="str">
        <f>IF(
AND(AO2420="",BD2420="",BQ2420=""),
"EN PROCESO NOTIFICACION / COMUNICACION",
IF(
BT2420="",
"NO APLICA",
IF(
BU2420=60,
IF(AO2420&lt;&gt;"",AO2420,IF(BD2420&lt;&gt;"",BD2420,BQ2420))+60,
WORKDAY(
IF(AO2420&lt;&gt;"",AO2420,IF(BD2420&lt;&gt;"",BD2420,BQ2420)),
BU2420,
FESTIVOS_CO!A:A
)
)
))</f>
        <v>EN PROCESO NOTIFICACION / COMUNICACION</v>
      </c>
      <c r="BW2420" s="44"/>
      <c r="BX2420" s="53"/>
      <c r="BY2420" s="45"/>
      <c r="BZ2420" s="37"/>
      <c r="CA2420" s="54" t="str">
        <f t="shared" si="452"/>
        <v>PENDIENTE EJECUTORIA</v>
      </c>
      <c r="CB2420" s="59" t="str">
        <f t="shared" si="461"/>
        <v/>
      </c>
      <c r="CC2420" s="36"/>
      <c r="CD2420" s="40"/>
      <c r="CE2420" s="46"/>
      <c r="CF2420" s="40"/>
      <c r="CG2420" s="40"/>
      <c r="CH2420" s="40"/>
      <c r="CI2420" s="36"/>
      <c r="CJ2420" s="47"/>
      <c r="CK2420" s="40"/>
      <c r="CL2420" s="40"/>
      <c r="CM2420" s="40"/>
      <c r="CN2420" s="40"/>
    </row>
    <row r="2421" spans="1:92" ht="42.75" hidden="1">
      <c r="A2421" s="49" t="str">
        <f t="shared" si="453"/>
        <v>SIN GESTIÓN</v>
      </c>
      <c r="B2421" s="58"/>
      <c r="C2421" s="37"/>
      <c r="D2421" s="37"/>
      <c r="E2421" s="49" t="str">
        <f t="shared" si="454"/>
        <v>PENDIENTE NOTIFICACIÓN</v>
      </c>
      <c r="F2421" s="141" t="str">
        <f t="shared" si="455"/>
        <v>PENDIENTE NOTIFICACIÓN</v>
      </c>
      <c r="G2421" s="49" t="str">
        <f t="shared" si="456"/>
        <v/>
      </c>
      <c r="H2421" s="51" t="str">
        <f ca="1">IF(
L2421="",
"",
IF(
NETWORKDAYS(L2421,IF(M2421&lt;&gt;"",M2421,TODAY()),FESTIVOS_CO!A:A)&gt;2,
"VENCIDO",
IF(
NETWORKDAYS(L2421,IF(M2421&lt;&gt;"",M2421,TODAY()),FESTIVOS_CO!A:A)=2,
"ALERTA",
"A TIEMPO"
)))</f>
        <v/>
      </c>
      <c r="I2421" s="40"/>
      <c r="J2421" s="36"/>
      <c r="K2421" s="37"/>
      <c r="L2421" s="50"/>
      <c r="M2421" s="37"/>
      <c r="N2421" s="52"/>
      <c r="O2421" s="52"/>
      <c r="P2421" s="36"/>
      <c r="Q2421" s="36"/>
      <c r="R2421" s="40"/>
      <c r="S2421" s="36"/>
      <c r="T2421" s="40"/>
      <c r="U2421" s="40"/>
      <c r="V2421" s="81"/>
      <c r="W2421" s="40"/>
      <c r="X2421" s="40"/>
      <c r="Y2421" s="40"/>
      <c r="Z2421" s="38" t="str">
        <f>IFERROR(VLOOKUP(Y2421,DIRECTORIO!A:B,2,FALSE),"")</f>
        <v/>
      </c>
      <c r="AA2421" s="40"/>
      <c r="AB2421" s="40"/>
      <c r="AC2421" s="40"/>
      <c r="AD2421" s="40"/>
      <c r="AE2421" s="40"/>
      <c r="AF2421" s="40"/>
      <c r="AG2421" s="41" t="s">
        <v>109</v>
      </c>
      <c r="AH2421" s="42"/>
      <c r="AI2421" s="54" t="str">
        <f t="shared" ca="1" si="457"/>
        <v>PENDIENTE NOTIFICACIÓN ELECTRÓNICA</v>
      </c>
      <c r="AJ2421" s="37"/>
      <c r="AK2421" s="37"/>
      <c r="AL2421" s="37"/>
      <c r="AM2421" s="53" t="str">
        <f>IF(AK2421="","",WORKDAY(AK2421,5,FESTIVOS_CO!A:A))</f>
        <v/>
      </c>
      <c r="AN2421" s="37"/>
      <c r="AO2421" s="37"/>
      <c r="AP2421" s="54" t="str">
        <f t="shared" ca="1" si="462"/>
        <v>NO APLICA</v>
      </c>
      <c r="AQ2421" s="36"/>
      <c r="AR2421" s="43"/>
      <c r="AS2421" s="37"/>
      <c r="AT2421" s="36"/>
      <c r="AU2421" s="37"/>
      <c r="AV2421" s="36"/>
      <c r="AW2421" s="36"/>
      <c r="AX2421" s="37"/>
      <c r="AY2421" s="140" t="str">
        <f>IF(AU2421="","",WORKDAY(AU2421,5,FESTIVOS_CO!A:A))</f>
        <v/>
      </c>
      <c r="AZ2421" s="54" t="str">
        <f t="shared" ca="1" si="459"/>
        <v>NO APLICA</v>
      </c>
      <c r="BA2421" s="55" t="str">
        <f>IF(AX2421="","",WORKDAY(AX2421,5,FESTIVOS_CO!A:A))</f>
        <v/>
      </c>
      <c r="BB2421" s="39"/>
      <c r="BC2421" s="40"/>
      <c r="BD2421" s="40"/>
      <c r="BE2421" s="56" t="str">
        <f t="shared" ca="1" si="460"/>
        <v>NO APLICA</v>
      </c>
      <c r="BF2421" s="37"/>
      <c r="BG2421" s="45"/>
      <c r="BH2421" s="37"/>
      <c r="BI2421" s="36"/>
      <c r="BJ2421" s="37"/>
      <c r="BK2421" s="36"/>
      <c r="BL2421" s="36"/>
      <c r="BM2421" s="53" t="str">
        <f>IF(BJ2421="","",WORKDAY(BJ2421,5,FESTIVOS_CO!A:A))</f>
        <v/>
      </c>
      <c r="BN2421" s="57" t="str">
        <f t="shared" ca="1" si="458"/>
        <v>PENDIENTE HACER AVISO</v>
      </c>
      <c r="BO2421" s="54" t="str">
        <f t="shared" ca="1" si="451"/>
        <v>EN TRÁMITE NOTIF. POR AVISO</v>
      </c>
      <c r="BP2421" s="37"/>
      <c r="BQ2421" s="53" t="str">
        <f>IF(BP2421="","",WORKDAY(BP2421,5,FESTIVOS_CO!A:A))</f>
        <v/>
      </c>
      <c r="BR2421" s="37"/>
      <c r="BS2421" s="36"/>
      <c r="BT2421" s="38"/>
      <c r="BU2421" s="58" t="e">
        <f>VLOOKUP(BT2421,Hoja2!$C:$D,2,0)</f>
        <v>#N/A</v>
      </c>
      <c r="BV2421" s="80" t="str">
        <f>IF(
AND(AO2421="",BD2421="",BQ2421=""),
"EN PROCESO NOTIFICACION / COMUNICACION",
IF(
BT2421="",
"NO APLICA",
IF(
BU2421=60,
IF(AO2421&lt;&gt;"",AO2421,IF(BD2421&lt;&gt;"",BD2421,BQ2421))+60,
WORKDAY(
IF(AO2421&lt;&gt;"",AO2421,IF(BD2421&lt;&gt;"",BD2421,BQ2421)),
BU2421,
FESTIVOS_CO!A:A
)
)
))</f>
        <v>EN PROCESO NOTIFICACION / COMUNICACION</v>
      </c>
      <c r="BW2421" s="44"/>
      <c r="BX2421" s="53"/>
      <c r="BY2421" s="45"/>
      <c r="BZ2421" s="37"/>
      <c r="CA2421" s="54" t="str">
        <f t="shared" si="452"/>
        <v>PENDIENTE EJECUTORIA</v>
      </c>
      <c r="CB2421" s="59" t="str">
        <f t="shared" si="461"/>
        <v/>
      </c>
      <c r="CC2421" s="36"/>
      <c r="CD2421" s="40"/>
      <c r="CE2421" s="46"/>
      <c r="CF2421" s="40"/>
      <c r="CG2421" s="40"/>
      <c r="CH2421" s="40"/>
      <c r="CI2421" s="36"/>
      <c r="CJ2421" s="47"/>
      <c r="CK2421" s="40"/>
      <c r="CL2421" s="40"/>
      <c r="CM2421" s="40"/>
      <c r="CN2421" s="40"/>
    </row>
    <row r="2422" spans="1:92" ht="42.75" hidden="1">
      <c r="A2422" s="49" t="str">
        <f t="shared" si="453"/>
        <v>SIN GESTIÓN</v>
      </c>
      <c r="B2422" s="58"/>
      <c r="C2422" s="37"/>
      <c r="D2422" s="37"/>
      <c r="E2422" s="49" t="str">
        <f t="shared" si="454"/>
        <v>PENDIENTE NOTIFICACIÓN</v>
      </c>
      <c r="F2422" s="141" t="str">
        <f t="shared" si="455"/>
        <v>PENDIENTE NOTIFICACIÓN</v>
      </c>
      <c r="G2422" s="49" t="str">
        <f t="shared" si="456"/>
        <v/>
      </c>
      <c r="H2422" s="51" t="str">
        <f ca="1">IF(
L2422="",
"",
IF(
NETWORKDAYS(L2422,IF(M2422&lt;&gt;"",M2422,TODAY()),FESTIVOS_CO!A:A)&gt;2,
"VENCIDO",
IF(
NETWORKDAYS(L2422,IF(M2422&lt;&gt;"",M2422,TODAY()),FESTIVOS_CO!A:A)=2,
"ALERTA",
"A TIEMPO"
)))</f>
        <v/>
      </c>
      <c r="I2422" s="40"/>
      <c r="J2422" s="36"/>
      <c r="K2422" s="37"/>
      <c r="L2422" s="50"/>
      <c r="M2422" s="37"/>
      <c r="N2422" s="52"/>
      <c r="O2422" s="52"/>
      <c r="P2422" s="36"/>
      <c r="Q2422" s="36"/>
      <c r="R2422" s="40"/>
      <c r="S2422" s="36"/>
      <c r="T2422" s="40"/>
      <c r="U2422" s="40"/>
      <c r="V2422" s="81"/>
      <c r="W2422" s="40"/>
      <c r="X2422" s="40"/>
      <c r="Y2422" s="40"/>
      <c r="Z2422" s="38" t="str">
        <f>IFERROR(VLOOKUP(Y2422,DIRECTORIO!A:B,2,FALSE),"")</f>
        <v/>
      </c>
      <c r="AA2422" s="40"/>
      <c r="AB2422" s="40"/>
      <c r="AC2422" s="40"/>
      <c r="AD2422" s="40"/>
      <c r="AE2422" s="40"/>
      <c r="AF2422" s="40"/>
      <c r="AG2422" s="41" t="s">
        <v>109</v>
      </c>
      <c r="AH2422" s="42"/>
      <c r="AI2422" s="54" t="str">
        <f t="shared" ca="1" si="457"/>
        <v>PENDIENTE NOTIFICACIÓN ELECTRÓNICA</v>
      </c>
      <c r="AJ2422" s="37"/>
      <c r="AK2422" s="37"/>
      <c r="AL2422" s="37"/>
      <c r="AM2422" s="53" t="str">
        <f>IF(AK2422="","",WORKDAY(AK2422,5,FESTIVOS_CO!A:A))</f>
        <v/>
      </c>
      <c r="AN2422" s="37"/>
      <c r="AO2422" s="37"/>
      <c r="AP2422" s="54" t="str">
        <f t="shared" ca="1" si="462"/>
        <v>NO APLICA</v>
      </c>
      <c r="AQ2422" s="36"/>
      <c r="AR2422" s="43"/>
      <c r="AS2422" s="37"/>
      <c r="AT2422" s="36"/>
      <c r="AU2422" s="37"/>
      <c r="AV2422" s="36"/>
      <c r="AW2422" s="36"/>
      <c r="AX2422" s="37"/>
      <c r="AY2422" s="140" t="str">
        <f>IF(AU2422="","",WORKDAY(AU2422,5,FESTIVOS_CO!A:A))</f>
        <v/>
      </c>
      <c r="AZ2422" s="54" t="str">
        <f t="shared" ca="1" si="459"/>
        <v>NO APLICA</v>
      </c>
      <c r="BA2422" s="55" t="str">
        <f>IF(AX2422="","",WORKDAY(AX2422,5,FESTIVOS_CO!A:A))</f>
        <v/>
      </c>
      <c r="BB2422" s="39"/>
      <c r="BC2422" s="40"/>
      <c r="BD2422" s="40"/>
      <c r="BE2422" s="56" t="str">
        <f t="shared" ca="1" si="460"/>
        <v>NO APLICA</v>
      </c>
      <c r="BF2422" s="37"/>
      <c r="BG2422" s="45"/>
      <c r="BH2422" s="37"/>
      <c r="BI2422" s="36"/>
      <c r="BJ2422" s="37"/>
      <c r="BK2422" s="36"/>
      <c r="BL2422" s="36"/>
      <c r="BM2422" s="53" t="str">
        <f>IF(BJ2422="","",WORKDAY(BJ2422,5,FESTIVOS_CO!A:A))</f>
        <v/>
      </c>
      <c r="BN2422" s="57" t="str">
        <f t="shared" ca="1" si="458"/>
        <v>PENDIENTE HACER AVISO</v>
      </c>
      <c r="BO2422" s="54" t="str">
        <f t="shared" ref="BO2422:BO2485" ca="1" si="463">IF(BN2422="NOTIFICACIÓN PERSONAL COMPLETA",
"NO PROCEDE AVISO",
IF(BR2422="SI",
"NOTIFICACION POR AVISO TERMINADA",
IF(BE2422="NO PROCEDE",
"NO PROCEDE AVISO",
IF(BN2422="VERIFICAR SI PROCEDE RECURSO",
"NOTIFICACIÓN POR AVISO COMPLETA",
"EN TRÁMITE NOTIF. POR AVISO"
))))</f>
        <v>EN TRÁMITE NOTIF. POR AVISO</v>
      </c>
      <c r="BP2422" s="37"/>
      <c r="BQ2422" s="53" t="str">
        <f>IF(BP2422="","",WORKDAY(BP2422,5,FESTIVOS_CO!A:A))</f>
        <v/>
      </c>
      <c r="BR2422" s="37"/>
      <c r="BS2422" s="36"/>
      <c r="BT2422" s="38"/>
      <c r="BU2422" s="58" t="e">
        <f>VLOOKUP(BT2422,Hoja2!$C:$D,2,0)</f>
        <v>#N/A</v>
      </c>
      <c r="BV2422" s="80" t="str">
        <f>IF(
AND(AO2422="",BD2422="",BQ2422=""),
"EN PROCESO NOTIFICACION / COMUNICACION",
IF(
BT2422="",
"NO APLICA",
IF(
BU2422=60,
IF(AO2422&lt;&gt;"",AO2422,IF(BD2422&lt;&gt;"",BD2422,BQ2422))+60,
WORKDAY(
IF(AO2422&lt;&gt;"",AO2422,IF(BD2422&lt;&gt;"",BD2422,BQ2422)),
BU2422,
FESTIVOS_CO!A:A
)
)
))</f>
        <v>EN PROCESO NOTIFICACION / COMUNICACION</v>
      </c>
      <c r="BW2422" s="44"/>
      <c r="BX2422" s="53"/>
      <c r="BY2422" s="45"/>
      <c r="BZ2422" s="37"/>
      <c r="CA2422" s="54" t="str">
        <f t="shared" ref="CA2422:CA2485" si="464">IF(BW2422&lt;&gt;"SI",
"PENDIENTE EJECUTORIA",
IF(AND(BX2422="",BY2422="",BZ2422=""),
"PENDIENTE HACER EJECUTORIA",
IF(AND(BX2422&lt;&gt;"",BY2422="",BZ2422=""),
"PENDIENTE REVISION EJECUTORIA",
IF(AND(BX2422&lt;&gt;"",BY2422&lt;&gt;"",BZ2422=""),
"PENDIENTE FIRMA EJECUTORIA",
"PROCESO EJECUTORIA TERMINADO"
))))</f>
        <v>PENDIENTE EJECUTORIA</v>
      </c>
      <c r="CB2422" s="59" t="str">
        <f t="shared" si="461"/>
        <v/>
      </c>
      <c r="CC2422" s="36"/>
      <c r="CD2422" s="40"/>
      <c r="CE2422" s="46"/>
      <c r="CF2422" s="40"/>
      <c r="CG2422" s="40"/>
      <c r="CH2422" s="40"/>
      <c r="CI2422" s="36"/>
      <c r="CJ2422" s="47"/>
      <c r="CK2422" s="40"/>
      <c r="CL2422" s="40"/>
      <c r="CM2422" s="40"/>
      <c r="CN2422" s="40"/>
    </row>
    <row r="2423" spans="1:92" ht="42.75" hidden="1">
      <c r="A2423" s="49" t="str">
        <f t="shared" si="453"/>
        <v>SIN GESTIÓN</v>
      </c>
      <c r="B2423" s="58"/>
      <c r="C2423" s="37"/>
      <c r="D2423" s="37"/>
      <c r="E2423" s="49" t="str">
        <f t="shared" si="454"/>
        <v>PENDIENTE NOTIFICACIÓN</v>
      </c>
      <c r="F2423" s="141" t="str">
        <f t="shared" si="455"/>
        <v>PENDIENTE NOTIFICACIÓN</v>
      </c>
      <c r="G2423" s="49" t="str">
        <f t="shared" si="456"/>
        <v/>
      </c>
      <c r="H2423" s="51" t="str">
        <f ca="1">IF(
L2423="",
"",
IF(
NETWORKDAYS(L2423,IF(M2423&lt;&gt;"",M2423,TODAY()),FESTIVOS_CO!A:A)&gt;2,
"VENCIDO",
IF(
NETWORKDAYS(L2423,IF(M2423&lt;&gt;"",M2423,TODAY()),FESTIVOS_CO!A:A)=2,
"ALERTA",
"A TIEMPO"
)))</f>
        <v/>
      </c>
      <c r="I2423" s="40"/>
      <c r="J2423" s="36"/>
      <c r="K2423" s="37"/>
      <c r="L2423" s="50"/>
      <c r="M2423" s="37"/>
      <c r="N2423" s="52"/>
      <c r="O2423" s="52"/>
      <c r="P2423" s="36"/>
      <c r="Q2423" s="36"/>
      <c r="R2423" s="40"/>
      <c r="S2423" s="36"/>
      <c r="T2423" s="40"/>
      <c r="U2423" s="40"/>
      <c r="V2423" s="81"/>
      <c r="W2423" s="40"/>
      <c r="X2423" s="40"/>
      <c r="Y2423" s="40"/>
      <c r="Z2423" s="38" t="str">
        <f>IFERROR(VLOOKUP(Y2423,DIRECTORIO!A:B,2,FALSE),"")</f>
        <v/>
      </c>
      <c r="AA2423" s="40"/>
      <c r="AB2423" s="40"/>
      <c r="AC2423" s="40"/>
      <c r="AD2423" s="40"/>
      <c r="AE2423" s="40"/>
      <c r="AF2423" s="40"/>
      <c r="AG2423" s="41" t="s">
        <v>109</v>
      </c>
      <c r="AH2423" s="42"/>
      <c r="AI2423" s="54" t="str">
        <f t="shared" ca="1" si="457"/>
        <v>PENDIENTE NOTIFICACIÓN ELECTRÓNICA</v>
      </c>
      <c r="AJ2423" s="37"/>
      <c r="AK2423" s="37"/>
      <c r="AL2423" s="37"/>
      <c r="AM2423" s="53" t="str">
        <f>IF(AK2423="","",WORKDAY(AK2423,5,FESTIVOS_CO!A:A))</f>
        <v/>
      </c>
      <c r="AN2423" s="37"/>
      <c r="AO2423" s="37"/>
      <c r="AP2423" s="54" t="str">
        <f t="shared" ca="1" si="462"/>
        <v>NO APLICA</v>
      </c>
      <c r="AQ2423" s="36"/>
      <c r="AR2423" s="43"/>
      <c r="AS2423" s="37"/>
      <c r="AT2423" s="36"/>
      <c r="AU2423" s="37"/>
      <c r="AV2423" s="36"/>
      <c r="AW2423" s="36"/>
      <c r="AX2423" s="37"/>
      <c r="AY2423" s="140" t="str">
        <f>IF(AU2423="","",WORKDAY(AU2423,5,FESTIVOS_CO!A:A))</f>
        <v/>
      </c>
      <c r="AZ2423" s="54" t="str">
        <f t="shared" ca="1" si="459"/>
        <v>NO APLICA</v>
      </c>
      <c r="BA2423" s="55" t="str">
        <f>IF(AX2423="","",WORKDAY(AX2423,5,FESTIVOS_CO!A:A))</f>
        <v/>
      </c>
      <c r="BB2423" s="39"/>
      <c r="BC2423" s="40"/>
      <c r="BD2423" s="40"/>
      <c r="BE2423" s="56" t="str">
        <f t="shared" ca="1" si="460"/>
        <v>NO APLICA</v>
      </c>
      <c r="BF2423" s="37"/>
      <c r="BG2423" s="45"/>
      <c r="BH2423" s="37"/>
      <c r="BI2423" s="36"/>
      <c r="BJ2423" s="37"/>
      <c r="BK2423" s="36"/>
      <c r="BL2423" s="36"/>
      <c r="BM2423" s="53" t="str">
        <f>IF(BJ2423="","",WORKDAY(BJ2423,5,FESTIVOS_CO!A:A))</f>
        <v/>
      </c>
      <c r="BN2423" s="57" t="str">
        <f t="shared" ca="1" si="458"/>
        <v>PENDIENTE HACER AVISO</v>
      </c>
      <c r="BO2423" s="54" t="str">
        <f t="shared" ca="1" si="463"/>
        <v>EN TRÁMITE NOTIF. POR AVISO</v>
      </c>
      <c r="BP2423" s="37"/>
      <c r="BQ2423" s="53" t="str">
        <f>IF(BP2423="","",WORKDAY(BP2423,5,FESTIVOS_CO!A:A))</f>
        <v/>
      </c>
      <c r="BR2423" s="37"/>
      <c r="BS2423" s="36"/>
      <c r="BT2423" s="38"/>
      <c r="BU2423" s="58" t="e">
        <f>VLOOKUP(BT2423,Hoja2!$C:$D,2,0)</f>
        <v>#N/A</v>
      </c>
      <c r="BV2423" s="80" t="str">
        <f>IF(
AND(AO2423="",BD2423="",BQ2423=""),
"EN PROCESO NOTIFICACION / COMUNICACION",
IF(
BT2423="",
"NO APLICA",
IF(
BU2423=60,
IF(AO2423&lt;&gt;"",AO2423,IF(BD2423&lt;&gt;"",BD2423,BQ2423))+60,
WORKDAY(
IF(AO2423&lt;&gt;"",AO2423,IF(BD2423&lt;&gt;"",BD2423,BQ2423)),
BU2423,
FESTIVOS_CO!A:A
)
)
))</f>
        <v>EN PROCESO NOTIFICACION / COMUNICACION</v>
      </c>
      <c r="BW2423" s="44"/>
      <c r="BX2423" s="53"/>
      <c r="BY2423" s="45"/>
      <c r="BZ2423" s="37"/>
      <c r="CA2423" s="54" t="str">
        <f t="shared" si="464"/>
        <v>PENDIENTE EJECUTORIA</v>
      </c>
      <c r="CB2423" s="59" t="str">
        <f t="shared" si="461"/>
        <v/>
      </c>
      <c r="CC2423" s="36"/>
      <c r="CD2423" s="40"/>
      <c r="CE2423" s="46"/>
      <c r="CF2423" s="40"/>
      <c r="CG2423" s="40"/>
      <c r="CH2423" s="40"/>
      <c r="CI2423" s="36"/>
      <c r="CJ2423" s="47"/>
      <c r="CK2423" s="40"/>
      <c r="CL2423" s="40"/>
      <c r="CM2423" s="40"/>
      <c r="CN2423" s="40"/>
    </row>
    <row r="2424" spans="1:92" ht="42.75" hidden="1">
      <c r="A2424" s="49" t="str">
        <f t="shared" ref="A2424:A2487" si="465">IF(
AND(Q2424="NO",S2424&lt;&gt;"SI"),
"TERMINADO PRODUCTO NO CONFORME",
IF(
AND(
COUNTBLANK(AJ2424:AO2424)=COLUMNS(AJ2424:AO2424),
COUNTBLANK(AQ2424:AY2424)=COLUMNS(AQ2424:AY2424),
COUNTBLANK(BC2424:BD2424)=COLUMNS(BC2424:BD2424),
COUNTBLANK(BF2424:BM2424)=COLUMNS(BF2424:BM2424),
COUNTBLANK(BP2424:BR2424)=COLUMNS(BP2424:BR2424)
),
"SIN GESTIÓN",
IF(
AND(BC2424&lt;&gt;"",BD2424&lt;&gt;"",AO2424="",AX2424="",BQ2424=""),
"NOTIFICADO POR CONDUCTA CONCLUYENTE",
IF(
AI2424="NOTIFICACIÓN ELECTRÓNICA EFECTIVA",
CA2424,
IF(
OR(
AI2424="NO PROCEDE NOTIFICACIÓN ELECTRÓNICA",
AI2424="REALIZAR CITACIÓN",
AI2424="NOTIFICACIÓN ELECTRÓNICA NO EFECTIVA"
),
IF(
AZ2424="HACER AVISO",
IF(
OR(
BN2424="NOTIFICACIÓN POR AVISO TERMINADA",
BN2424="NOTIFICACIÓN PERSONAL COMPLETA"
),
CA2424,
BN2424
),
AZ2424
),
AI2424
)
)
)
))</f>
        <v>SIN GESTIÓN</v>
      </c>
      <c r="B2424" s="58"/>
      <c r="C2424" s="37"/>
      <c r="D2424" s="37"/>
      <c r="E2424" s="49" t="str">
        <f t="shared" ref="E2424:E2487" si="466">IF(AN2424="SI",
"NOTIFICACIÓN ELECTRÓNICA",
IF(AND(BC2424&lt;&gt;"",BD2424&lt;&gt;""),
"NOTIFICACIÓN PERSONAL",
IF(BL2424="SI",
"NOTIFICACIÓN POR AVISO",
"PENDIENTE NOTIFICACIÓN"
)))</f>
        <v>PENDIENTE NOTIFICACIÓN</v>
      </c>
      <c r="F2424" s="141" t="str">
        <f t="shared" ref="F2424:F2487" si="467">IF(
AND(AN2424&lt;&gt;"SI",AW2424&lt;&gt;"SI",BL2424&lt;&gt;"SI",BC2424="",BD2424=""),
"PENDIENTE NOTIFICACIÓN",
IF(AN2424="SI",
AO2424,
IF(AW2424="SI",
AX2424,
IF(AND(BC2424&lt;&gt;"",BD2424&lt;&gt;""),
BD2424,
IF(BL2424="SI",
BQ2424,
"PENDIENTE NOTIFICACIÓN"
)))))</f>
        <v>PENDIENTE NOTIFICACIÓN</v>
      </c>
      <c r="G2424" s="49" t="str">
        <f t="shared" ref="G2424:G2487" si="468">IF(
OR(
C2424="",
F2424="PENDIENTE NOTIFICACIÓN",
NOT(ISNUMBER(C2424)),
NOT(ISNUMBER(F2424)),
F2424&lt;C2424
),
"",
F2424-C2424
)</f>
        <v/>
      </c>
      <c r="H2424" s="51" t="str">
        <f ca="1">IF(
L2424="",
"",
IF(
NETWORKDAYS(L2424,IF(M2424&lt;&gt;"",M2424,TODAY()),FESTIVOS_CO!A:A)&gt;2,
"VENCIDO",
IF(
NETWORKDAYS(L2424,IF(M2424&lt;&gt;"",M2424,TODAY()),FESTIVOS_CO!A:A)=2,
"ALERTA",
"A TIEMPO"
)))</f>
        <v/>
      </c>
      <c r="I2424" s="40"/>
      <c r="J2424" s="36"/>
      <c r="K2424" s="37"/>
      <c r="L2424" s="50"/>
      <c r="M2424" s="37"/>
      <c r="N2424" s="52"/>
      <c r="O2424" s="52"/>
      <c r="P2424" s="36"/>
      <c r="Q2424" s="36"/>
      <c r="R2424" s="40"/>
      <c r="S2424" s="36"/>
      <c r="T2424" s="40"/>
      <c r="U2424" s="40"/>
      <c r="V2424" s="81"/>
      <c r="W2424" s="40"/>
      <c r="X2424" s="40"/>
      <c r="Y2424" s="40"/>
      <c r="Z2424" s="38" t="str">
        <f>IFERROR(VLOOKUP(Y2424,DIRECTORIO!A:B,2,FALSE),"")</f>
        <v/>
      </c>
      <c r="AA2424" s="40"/>
      <c r="AB2424" s="40"/>
      <c r="AC2424" s="40"/>
      <c r="AD2424" s="40"/>
      <c r="AE2424" s="40"/>
      <c r="AF2424" s="40"/>
      <c r="AG2424" s="41" t="s">
        <v>109</v>
      </c>
      <c r="AH2424" s="42"/>
      <c r="AI2424" s="54" t="str">
        <f t="shared" ref="AI2424:AI2487" ca="1" si="469">IF(AL2424="NO",
"REALIZAR CITACIÓN",
IF(AND(AJ2424="SI",AL2424&lt;&gt;"SI",AL2424&lt;&gt;"NO"),
"PENDIENTE ENTREGA NOTIFICACIÓN ELECTRÓNICA",
IF(AND(AJ2424="SI",AL2424="SI",AN2424="SI"),
"NOTIFICACIÓN ELECTRÓNICA EFECTIVA",
IF(AND(AJ2424="",AK2424="",AL2424="",AM2424="",AN2424="",AO2424=""),
"PENDIENTE NOTIFICACIÓN ELECTRÓNICA",
IF(AJ2424="NO",
"NO PROCEDE NOTIFICACIÓN ELECTRÓNICA",
IF(AND(AJ2424="SI",F2424=""),
"PENDIENTE ENVÍO NOTIFICACIÓN ELECTRÓNICA",
IF(AND(AJ2424="SI",TODAY()-F2424&lt;=5),
"EN ESPERA DE NOTIFICACIÓN ELECTRÓNICA (5 DÍAS)",
"NOTIFICACIÓN ELECTRÓNICA NO EFECTIVA"
)))))))</f>
        <v>PENDIENTE NOTIFICACIÓN ELECTRÓNICA</v>
      </c>
      <c r="AJ2424" s="37"/>
      <c r="AK2424" s="37"/>
      <c r="AL2424" s="37"/>
      <c r="AM2424" s="53" t="str">
        <f>IF(AK2424="","",WORKDAY(AK2424,5,FESTIVOS_CO!A:A))</f>
        <v/>
      </c>
      <c r="AN2424" s="37"/>
      <c r="AO2424" s="37"/>
      <c r="AP2424" s="54" t="str">
        <f t="shared" ca="1" si="462"/>
        <v>NO APLICA</v>
      </c>
      <c r="AQ2424" s="36"/>
      <c r="AR2424" s="43"/>
      <c r="AS2424" s="37"/>
      <c r="AT2424" s="36"/>
      <c r="AU2424" s="37"/>
      <c r="AV2424" s="36"/>
      <c r="AW2424" s="36"/>
      <c r="AX2424" s="37"/>
      <c r="AY2424" s="140" t="str">
        <f>IF(AU2424="","",WORKDAY(AU2424,5,FESTIVOS_CO!A:A))</f>
        <v/>
      </c>
      <c r="AZ2424" s="54" t="str">
        <f t="shared" ca="1" si="459"/>
        <v>NO APLICA</v>
      </c>
      <c r="BA2424" s="55" t="str">
        <f>IF(AX2424="","",WORKDAY(AX2424,5,FESTIVOS_CO!A:A))</f>
        <v/>
      </c>
      <c r="BB2424" s="39"/>
      <c r="BC2424" s="40"/>
      <c r="BD2424" s="40"/>
      <c r="BE2424" s="56" t="str">
        <f t="shared" ca="1" si="460"/>
        <v>NO APLICA</v>
      </c>
      <c r="BF2424" s="37"/>
      <c r="BG2424" s="45"/>
      <c r="BH2424" s="37"/>
      <c r="BI2424" s="36"/>
      <c r="BJ2424" s="37"/>
      <c r="BK2424" s="36"/>
      <c r="BL2424" s="36"/>
      <c r="BM2424" s="53" t="str">
        <f>IF(BJ2424="","",WORKDAY(BJ2424,5,FESTIVOS_CO!A:A))</f>
        <v/>
      </c>
      <c r="BN2424" s="57" t="str">
        <f t="shared" ref="BN2424:BN2487" ca="1" si="470">IF(
AND(AZ2424="CITACIÓN COMPLETA EN ESPERA DE NOTIFICACION PERSONAL",BB2424="NO"),
"PENDIENTE HACER AVISO",
IF(AND(BC2424&lt;&gt;"",BD2424&lt;&gt;""),
"NOTIFICACIÓN PERSONAL COMPLETA",
IF(BR2424="SI",
"NOTIFICACIÓN POR AVISO TERMINADA",
IF(BE2424="NO PROCEDE",
"NO PROCEDE",
IF(BF2424="",
"PENDIENTE HACER AVISO",
IF(BG2424="",
"PENDIENTE REVISIÓN AVISO",
IF(BH2424="",
"PENDIENTE FIRMA AVISO",
IF(BI2424="",
"PENDIENTE RADICAR AVISO",
IF(BL2424="",
"EN TRÁMITE DE ENTREGA AVISO",
IF(BL2424="NO",
"PUBLICAR AVISO CARTELERA",
IF(BL2424="SI",
"VERIFICAR SI PROCEDE RECURSO",
IF(BE2424="HACER AVISO",
"HACER AVISO",
"NO APLICA"
))))))))))))</f>
        <v>PENDIENTE HACER AVISO</v>
      </c>
      <c r="BO2424" s="54" t="str">
        <f t="shared" ca="1" si="463"/>
        <v>EN TRÁMITE NOTIF. POR AVISO</v>
      </c>
      <c r="BP2424" s="37"/>
      <c r="BQ2424" s="53" t="str">
        <f>IF(BP2424="","",WORKDAY(BP2424,5,FESTIVOS_CO!A:A))</f>
        <v/>
      </c>
      <c r="BR2424" s="37"/>
      <c r="BS2424" s="36"/>
      <c r="BT2424" s="38"/>
      <c r="BU2424" s="58" t="e">
        <f>VLOOKUP(BT2424,Hoja2!$C:$D,2,0)</f>
        <v>#N/A</v>
      </c>
      <c r="BV2424" s="80" t="str">
        <f>IF(
AND(AO2424="",BD2424="",BQ2424=""),
"EN PROCESO NOTIFICACION / COMUNICACION",
IF(
BT2424="",
"NO APLICA",
IF(
BU2424=60,
IF(AO2424&lt;&gt;"",AO2424,IF(BD2424&lt;&gt;"",BD2424,BQ2424))+60,
WORKDAY(
IF(AO2424&lt;&gt;"",AO2424,IF(BD2424&lt;&gt;"",BD2424,BQ2424)),
BU2424,
FESTIVOS_CO!A:A
)
)
))</f>
        <v>EN PROCESO NOTIFICACION / COMUNICACION</v>
      </c>
      <c r="BW2424" s="44"/>
      <c r="BX2424" s="53"/>
      <c r="BY2424" s="45"/>
      <c r="BZ2424" s="37"/>
      <c r="CA2424" s="54" t="str">
        <f t="shared" si="464"/>
        <v>PENDIENTE EJECUTORIA</v>
      </c>
      <c r="CB2424" s="59" t="str">
        <f t="shared" si="461"/>
        <v/>
      </c>
      <c r="CC2424" s="36"/>
      <c r="CD2424" s="40"/>
      <c r="CE2424" s="46"/>
      <c r="CF2424" s="40"/>
      <c r="CG2424" s="40"/>
      <c r="CH2424" s="40"/>
      <c r="CI2424" s="36"/>
      <c r="CJ2424" s="47"/>
      <c r="CK2424" s="40"/>
      <c r="CL2424" s="40"/>
      <c r="CM2424" s="40"/>
      <c r="CN2424" s="40"/>
    </row>
    <row r="2425" spans="1:92" ht="42.75" hidden="1">
      <c r="A2425" s="49" t="str">
        <f t="shared" si="465"/>
        <v>SIN GESTIÓN</v>
      </c>
      <c r="B2425" s="58"/>
      <c r="C2425" s="37"/>
      <c r="D2425" s="37"/>
      <c r="E2425" s="49" t="str">
        <f t="shared" si="466"/>
        <v>PENDIENTE NOTIFICACIÓN</v>
      </c>
      <c r="F2425" s="141" t="str">
        <f t="shared" si="467"/>
        <v>PENDIENTE NOTIFICACIÓN</v>
      </c>
      <c r="G2425" s="49" t="str">
        <f t="shared" si="468"/>
        <v/>
      </c>
      <c r="H2425" s="51" t="str">
        <f ca="1">IF(
L2425="",
"",
IF(
NETWORKDAYS(L2425,IF(M2425&lt;&gt;"",M2425,TODAY()),FESTIVOS_CO!A:A)&gt;2,
"VENCIDO",
IF(
NETWORKDAYS(L2425,IF(M2425&lt;&gt;"",M2425,TODAY()),FESTIVOS_CO!A:A)=2,
"ALERTA",
"A TIEMPO"
)))</f>
        <v/>
      </c>
      <c r="I2425" s="40"/>
      <c r="J2425" s="36"/>
      <c r="K2425" s="37"/>
      <c r="L2425" s="50"/>
      <c r="M2425" s="37"/>
      <c r="N2425" s="52"/>
      <c r="O2425" s="52"/>
      <c r="P2425" s="36"/>
      <c r="Q2425" s="36"/>
      <c r="R2425" s="40"/>
      <c r="S2425" s="36"/>
      <c r="T2425" s="40"/>
      <c r="U2425" s="40"/>
      <c r="V2425" s="81"/>
      <c r="W2425" s="40"/>
      <c r="X2425" s="40"/>
      <c r="Y2425" s="40"/>
      <c r="Z2425" s="38" t="str">
        <f>IFERROR(VLOOKUP(Y2425,DIRECTORIO!A:B,2,FALSE),"")</f>
        <v/>
      </c>
      <c r="AA2425" s="40"/>
      <c r="AB2425" s="40"/>
      <c r="AC2425" s="40"/>
      <c r="AD2425" s="40"/>
      <c r="AE2425" s="40"/>
      <c r="AF2425" s="40"/>
      <c r="AG2425" s="41" t="s">
        <v>109</v>
      </c>
      <c r="AH2425" s="42"/>
      <c r="AI2425" s="54" t="str">
        <f t="shared" ca="1" si="469"/>
        <v>PENDIENTE NOTIFICACIÓN ELECTRÓNICA</v>
      </c>
      <c r="AJ2425" s="37"/>
      <c r="AK2425" s="37"/>
      <c r="AL2425" s="37"/>
      <c r="AM2425" s="53" t="str">
        <f>IF(AK2425="","",WORKDAY(AK2425,5,FESTIVOS_CO!A:A))</f>
        <v/>
      </c>
      <c r="AN2425" s="37"/>
      <c r="AO2425" s="37"/>
      <c r="AP2425" s="54" t="str">
        <f t="shared" ca="1" si="462"/>
        <v>NO APLICA</v>
      </c>
      <c r="AQ2425" s="36"/>
      <c r="AR2425" s="43"/>
      <c r="AS2425" s="37"/>
      <c r="AT2425" s="36"/>
      <c r="AU2425" s="37"/>
      <c r="AV2425" s="36"/>
      <c r="AW2425" s="36"/>
      <c r="AX2425" s="37"/>
      <c r="AY2425" s="140" t="str">
        <f>IF(AU2425="","",WORKDAY(AU2425,5,FESTIVOS_CO!A:A))</f>
        <v/>
      </c>
      <c r="AZ2425" s="54" t="str">
        <f t="shared" ca="1" si="459"/>
        <v>NO APLICA</v>
      </c>
      <c r="BA2425" s="55" t="str">
        <f>IF(AX2425="","",WORKDAY(AX2425,5,FESTIVOS_CO!A:A))</f>
        <v/>
      </c>
      <c r="BB2425" s="39"/>
      <c r="BC2425" s="40"/>
      <c r="BD2425" s="40"/>
      <c r="BE2425" s="56" t="str">
        <f t="shared" ca="1" si="460"/>
        <v>NO APLICA</v>
      </c>
      <c r="BF2425" s="37"/>
      <c r="BG2425" s="45"/>
      <c r="BH2425" s="37"/>
      <c r="BI2425" s="36"/>
      <c r="BJ2425" s="37"/>
      <c r="BK2425" s="36"/>
      <c r="BL2425" s="36"/>
      <c r="BM2425" s="53" t="str">
        <f>IF(BJ2425="","",WORKDAY(BJ2425,5,FESTIVOS_CO!A:A))</f>
        <v/>
      </c>
      <c r="BN2425" s="57" t="str">
        <f t="shared" ca="1" si="470"/>
        <v>PENDIENTE HACER AVISO</v>
      </c>
      <c r="BO2425" s="54" t="str">
        <f t="shared" ca="1" si="463"/>
        <v>EN TRÁMITE NOTIF. POR AVISO</v>
      </c>
      <c r="BP2425" s="37"/>
      <c r="BQ2425" s="53" t="str">
        <f>IF(BP2425="","",WORKDAY(BP2425,5,FESTIVOS_CO!A:A))</f>
        <v/>
      </c>
      <c r="BR2425" s="37"/>
      <c r="BS2425" s="36"/>
      <c r="BT2425" s="38"/>
      <c r="BU2425" s="58" t="e">
        <f>VLOOKUP(BT2425,Hoja2!$C:$D,2,0)</f>
        <v>#N/A</v>
      </c>
      <c r="BV2425" s="80" t="str">
        <f>IF(
AND(AO2425="",BD2425="",BQ2425=""),
"EN PROCESO NOTIFICACION / COMUNICACION",
IF(
BT2425="",
"NO APLICA",
IF(
BU2425=60,
IF(AO2425&lt;&gt;"",AO2425,IF(BD2425&lt;&gt;"",BD2425,BQ2425))+60,
WORKDAY(
IF(AO2425&lt;&gt;"",AO2425,IF(BD2425&lt;&gt;"",BD2425,BQ2425)),
BU2425,
FESTIVOS_CO!A:A
)
)
))</f>
        <v>EN PROCESO NOTIFICACION / COMUNICACION</v>
      </c>
      <c r="BW2425" s="44"/>
      <c r="BX2425" s="53"/>
      <c r="BY2425" s="45"/>
      <c r="BZ2425" s="37"/>
      <c r="CA2425" s="54" t="str">
        <f t="shared" si="464"/>
        <v>PENDIENTE EJECUTORIA</v>
      </c>
      <c r="CB2425" s="59" t="str">
        <f t="shared" si="461"/>
        <v/>
      </c>
      <c r="CC2425" s="36"/>
      <c r="CD2425" s="40"/>
      <c r="CE2425" s="46"/>
      <c r="CF2425" s="40"/>
      <c r="CG2425" s="40"/>
      <c r="CH2425" s="40"/>
      <c r="CI2425" s="36"/>
      <c r="CJ2425" s="47"/>
      <c r="CK2425" s="40"/>
      <c r="CL2425" s="40"/>
      <c r="CM2425" s="40"/>
      <c r="CN2425" s="40"/>
    </row>
    <row r="2426" spans="1:92" ht="42.75" hidden="1">
      <c r="A2426" s="49" t="str">
        <f t="shared" si="465"/>
        <v>SIN GESTIÓN</v>
      </c>
      <c r="B2426" s="58"/>
      <c r="C2426" s="37"/>
      <c r="D2426" s="37"/>
      <c r="E2426" s="49" t="str">
        <f t="shared" si="466"/>
        <v>PENDIENTE NOTIFICACIÓN</v>
      </c>
      <c r="F2426" s="141" t="str">
        <f t="shared" si="467"/>
        <v>PENDIENTE NOTIFICACIÓN</v>
      </c>
      <c r="G2426" s="49" t="str">
        <f t="shared" si="468"/>
        <v/>
      </c>
      <c r="H2426" s="51" t="str">
        <f ca="1">IF(
L2426="",
"",
IF(
NETWORKDAYS(L2426,IF(M2426&lt;&gt;"",M2426,TODAY()),FESTIVOS_CO!A:A)&gt;2,
"VENCIDO",
IF(
NETWORKDAYS(L2426,IF(M2426&lt;&gt;"",M2426,TODAY()),FESTIVOS_CO!A:A)=2,
"ALERTA",
"A TIEMPO"
)))</f>
        <v/>
      </c>
      <c r="I2426" s="40"/>
      <c r="J2426" s="36"/>
      <c r="K2426" s="37"/>
      <c r="L2426" s="50"/>
      <c r="M2426" s="37"/>
      <c r="N2426" s="52"/>
      <c r="O2426" s="52"/>
      <c r="P2426" s="36"/>
      <c r="Q2426" s="36"/>
      <c r="R2426" s="40"/>
      <c r="S2426" s="36"/>
      <c r="T2426" s="40"/>
      <c r="U2426" s="40"/>
      <c r="V2426" s="81"/>
      <c r="W2426" s="40"/>
      <c r="X2426" s="40"/>
      <c r="Y2426" s="40"/>
      <c r="Z2426" s="38" t="str">
        <f>IFERROR(VLOOKUP(Y2426,DIRECTORIO!A:B,2,FALSE),"")</f>
        <v/>
      </c>
      <c r="AA2426" s="40"/>
      <c r="AB2426" s="40"/>
      <c r="AC2426" s="40"/>
      <c r="AD2426" s="40"/>
      <c r="AE2426" s="40"/>
      <c r="AF2426" s="40"/>
      <c r="AG2426" s="41" t="s">
        <v>109</v>
      </c>
      <c r="AH2426" s="42"/>
      <c r="AI2426" s="54" t="str">
        <f t="shared" ca="1" si="469"/>
        <v>PENDIENTE NOTIFICACIÓN ELECTRÓNICA</v>
      </c>
      <c r="AJ2426" s="37"/>
      <c r="AK2426" s="37"/>
      <c r="AL2426" s="37"/>
      <c r="AM2426" s="53" t="str">
        <f>IF(AK2426="","",WORKDAY(AK2426,5,FESTIVOS_CO!A:A))</f>
        <v/>
      </c>
      <c r="AN2426" s="37"/>
      <c r="AO2426" s="37"/>
      <c r="AP2426" s="54" t="str">
        <f t="shared" ca="1" si="462"/>
        <v>NO APLICA</v>
      </c>
      <c r="AQ2426" s="36"/>
      <c r="AR2426" s="43"/>
      <c r="AS2426" s="37"/>
      <c r="AT2426" s="36"/>
      <c r="AU2426" s="37"/>
      <c r="AV2426" s="36"/>
      <c r="AW2426" s="36"/>
      <c r="AX2426" s="37"/>
      <c r="AY2426" s="140" t="str">
        <f>IF(AU2426="","",WORKDAY(AU2426,5,FESTIVOS_CO!A:A))</f>
        <v/>
      </c>
      <c r="AZ2426" s="54" t="str">
        <f t="shared" ca="1" si="459"/>
        <v>NO APLICA</v>
      </c>
      <c r="BA2426" s="55" t="str">
        <f>IF(AX2426="","",WORKDAY(AX2426,5,FESTIVOS_CO!A:A))</f>
        <v/>
      </c>
      <c r="BB2426" s="39"/>
      <c r="BC2426" s="40"/>
      <c r="BD2426" s="40"/>
      <c r="BE2426" s="56" t="str">
        <f t="shared" ca="1" si="460"/>
        <v>NO APLICA</v>
      </c>
      <c r="BF2426" s="37"/>
      <c r="BG2426" s="45"/>
      <c r="BH2426" s="37"/>
      <c r="BI2426" s="36"/>
      <c r="BJ2426" s="37"/>
      <c r="BK2426" s="36"/>
      <c r="BL2426" s="36"/>
      <c r="BM2426" s="53" t="str">
        <f>IF(BJ2426="","",WORKDAY(BJ2426,5,FESTIVOS_CO!A:A))</f>
        <v/>
      </c>
      <c r="BN2426" s="57" t="str">
        <f t="shared" ca="1" si="470"/>
        <v>PENDIENTE HACER AVISO</v>
      </c>
      <c r="BO2426" s="54" t="str">
        <f t="shared" ca="1" si="463"/>
        <v>EN TRÁMITE NOTIF. POR AVISO</v>
      </c>
      <c r="BP2426" s="37"/>
      <c r="BQ2426" s="53" t="str">
        <f>IF(BP2426="","",WORKDAY(BP2426,5,FESTIVOS_CO!A:A))</f>
        <v/>
      </c>
      <c r="BR2426" s="37"/>
      <c r="BS2426" s="36"/>
      <c r="BT2426" s="38"/>
      <c r="BU2426" s="58" t="e">
        <f>VLOOKUP(BT2426,Hoja2!$C:$D,2,0)</f>
        <v>#N/A</v>
      </c>
      <c r="BV2426" s="80" t="str">
        <f>IF(
AND(AO2426="",BD2426="",BQ2426=""),
"EN PROCESO NOTIFICACION / COMUNICACION",
IF(
BT2426="",
"NO APLICA",
IF(
BU2426=60,
IF(AO2426&lt;&gt;"",AO2426,IF(BD2426&lt;&gt;"",BD2426,BQ2426))+60,
WORKDAY(
IF(AO2426&lt;&gt;"",AO2426,IF(BD2426&lt;&gt;"",BD2426,BQ2426)),
BU2426,
FESTIVOS_CO!A:A
)
)
))</f>
        <v>EN PROCESO NOTIFICACION / COMUNICACION</v>
      </c>
      <c r="BW2426" s="44"/>
      <c r="BX2426" s="53"/>
      <c r="BY2426" s="45"/>
      <c r="BZ2426" s="37"/>
      <c r="CA2426" s="54" t="str">
        <f t="shared" si="464"/>
        <v>PENDIENTE EJECUTORIA</v>
      </c>
      <c r="CB2426" s="59" t="str">
        <f t="shared" si="461"/>
        <v/>
      </c>
      <c r="CC2426" s="36"/>
      <c r="CD2426" s="40"/>
      <c r="CE2426" s="46"/>
      <c r="CF2426" s="40"/>
      <c r="CG2426" s="40"/>
      <c r="CH2426" s="40"/>
      <c r="CI2426" s="36"/>
      <c r="CJ2426" s="47"/>
      <c r="CK2426" s="40"/>
      <c r="CL2426" s="40"/>
      <c r="CM2426" s="40"/>
      <c r="CN2426" s="40"/>
    </row>
    <row r="2427" spans="1:92" ht="42.75" hidden="1">
      <c r="A2427" s="49" t="str">
        <f t="shared" si="465"/>
        <v>SIN GESTIÓN</v>
      </c>
      <c r="B2427" s="58"/>
      <c r="C2427" s="37"/>
      <c r="D2427" s="37"/>
      <c r="E2427" s="49" t="str">
        <f t="shared" si="466"/>
        <v>PENDIENTE NOTIFICACIÓN</v>
      </c>
      <c r="F2427" s="141" t="str">
        <f t="shared" si="467"/>
        <v>PENDIENTE NOTIFICACIÓN</v>
      </c>
      <c r="G2427" s="49" t="str">
        <f t="shared" si="468"/>
        <v/>
      </c>
      <c r="H2427" s="51" t="str">
        <f ca="1">IF(
L2427="",
"",
IF(
NETWORKDAYS(L2427,IF(M2427&lt;&gt;"",M2427,TODAY()),FESTIVOS_CO!A:A)&gt;2,
"VENCIDO",
IF(
NETWORKDAYS(L2427,IF(M2427&lt;&gt;"",M2427,TODAY()),FESTIVOS_CO!A:A)=2,
"ALERTA",
"A TIEMPO"
)))</f>
        <v/>
      </c>
      <c r="I2427" s="40"/>
      <c r="J2427" s="36"/>
      <c r="K2427" s="37"/>
      <c r="L2427" s="50"/>
      <c r="M2427" s="37"/>
      <c r="N2427" s="52"/>
      <c r="O2427" s="52"/>
      <c r="P2427" s="36"/>
      <c r="Q2427" s="36"/>
      <c r="R2427" s="40"/>
      <c r="S2427" s="36"/>
      <c r="T2427" s="40"/>
      <c r="U2427" s="40"/>
      <c r="V2427" s="81"/>
      <c r="W2427" s="40"/>
      <c r="X2427" s="40"/>
      <c r="Y2427" s="40"/>
      <c r="Z2427" s="38" t="str">
        <f>IFERROR(VLOOKUP(Y2427,DIRECTORIO!A:B,2,FALSE),"")</f>
        <v/>
      </c>
      <c r="AA2427" s="40"/>
      <c r="AB2427" s="40"/>
      <c r="AC2427" s="40"/>
      <c r="AD2427" s="40"/>
      <c r="AE2427" s="40"/>
      <c r="AF2427" s="40"/>
      <c r="AG2427" s="41" t="s">
        <v>109</v>
      </c>
      <c r="AH2427" s="42"/>
      <c r="AI2427" s="54" t="str">
        <f t="shared" ca="1" si="469"/>
        <v>PENDIENTE NOTIFICACIÓN ELECTRÓNICA</v>
      </c>
      <c r="AJ2427" s="37"/>
      <c r="AK2427" s="37"/>
      <c r="AL2427" s="37"/>
      <c r="AM2427" s="53" t="str">
        <f>IF(AK2427="","",WORKDAY(AK2427,5,FESTIVOS_CO!A:A))</f>
        <v/>
      </c>
      <c r="AN2427" s="37"/>
      <c r="AO2427" s="37"/>
      <c r="AP2427" s="54" t="str">
        <f t="shared" ca="1" si="462"/>
        <v>NO APLICA</v>
      </c>
      <c r="AQ2427" s="36"/>
      <c r="AR2427" s="43"/>
      <c r="AS2427" s="37"/>
      <c r="AT2427" s="36"/>
      <c r="AU2427" s="37"/>
      <c r="AV2427" s="36"/>
      <c r="AW2427" s="36"/>
      <c r="AX2427" s="37"/>
      <c r="AY2427" s="140" t="str">
        <f>IF(AU2427="","",WORKDAY(AU2427,5,FESTIVOS_CO!A:A))</f>
        <v/>
      </c>
      <c r="AZ2427" s="54" t="str">
        <f t="shared" ca="1" si="459"/>
        <v>NO APLICA</v>
      </c>
      <c r="BA2427" s="55" t="str">
        <f>IF(AX2427="","",WORKDAY(AX2427,5,FESTIVOS_CO!A:A))</f>
        <v/>
      </c>
      <c r="BB2427" s="39"/>
      <c r="BC2427" s="40"/>
      <c r="BD2427" s="40"/>
      <c r="BE2427" s="56" t="str">
        <f t="shared" ca="1" si="460"/>
        <v>NO APLICA</v>
      </c>
      <c r="BF2427" s="37"/>
      <c r="BG2427" s="45"/>
      <c r="BH2427" s="37"/>
      <c r="BI2427" s="36"/>
      <c r="BJ2427" s="37"/>
      <c r="BK2427" s="36"/>
      <c r="BL2427" s="36"/>
      <c r="BM2427" s="53" t="str">
        <f>IF(BJ2427="","",WORKDAY(BJ2427,5,FESTIVOS_CO!A:A))</f>
        <v/>
      </c>
      <c r="BN2427" s="57" t="str">
        <f t="shared" ca="1" si="470"/>
        <v>PENDIENTE HACER AVISO</v>
      </c>
      <c r="BO2427" s="54" t="str">
        <f t="shared" ca="1" si="463"/>
        <v>EN TRÁMITE NOTIF. POR AVISO</v>
      </c>
      <c r="BP2427" s="37"/>
      <c r="BQ2427" s="53" t="str">
        <f>IF(BP2427="","",WORKDAY(BP2427,5,FESTIVOS_CO!A:A))</f>
        <v/>
      </c>
      <c r="BR2427" s="37"/>
      <c r="BS2427" s="36"/>
      <c r="BT2427" s="38"/>
      <c r="BU2427" s="58" t="e">
        <f>VLOOKUP(BT2427,Hoja2!$C:$D,2,0)</f>
        <v>#N/A</v>
      </c>
      <c r="BV2427" s="80" t="str">
        <f>IF(
AND(AO2427="",BD2427="",BQ2427=""),
"EN PROCESO NOTIFICACION / COMUNICACION",
IF(
BT2427="",
"NO APLICA",
IF(
BU2427=60,
IF(AO2427&lt;&gt;"",AO2427,IF(BD2427&lt;&gt;"",BD2427,BQ2427))+60,
WORKDAY(
IF(AO2427&lt;&gt;"",AO2427,IF(BD2427&lt;&gt;"",BD2427,BQ2427)),
BU2427,
FESTIVOS_CO!A:A
)
)
))</f>
        <v>EN PROCESO NOTIFICACION / COMUNICACION</v>
      </c>
      <c r="BW2427" s="44"/>
      <c r="BX2427" s="53"/>
      <c r="BY2427" s="45"/>
      <c r="BZ2427" s="37"/>
      <c r="CA2427" s="54" t="str">
        <f t="shared" si="464"/>
        <v>PENDIENTE EJECUTORIA</v>
      </c>
      <c r="CB2427" s="59" t="str">
        <f t="shared" si="461"/>
        <v/>
      </c>
      <c r="CC2427" s="36"/>
      <c r="CD2427" s="40"/>
      <c r="CE2427" s="46"/>
      <c r="CF2427" s="40"/>
      <c r="CG2427" s="40"/>
      <c r="CH2427" s="40"/>
      <c r="CI2427" s="36"/>
      <c r="CJ2427" s="47"/>
      <c r="CK2427" s="40"/>
      <c r="CL2427" s="40"/>
      <c r="CM2427" s="40"/>
      <c r="CN2427" s="40"/>
    </row>
    <row r="2428" spans="1:92" ht="42.75" hidden="1">
      <c r="A2428" s="49" t="str">
        <f t="shared" si="465"/>
        <v>SIN GESTIÓN</v>
      </c>
      <c r="B2428" s="58"/>
      <c r="C2428" s="37"/>
      <c r="D2428" s="37"/>
      <c r="E2428" s="49" t="str">
        <f t="shared" si="466"/>
        <v>PENDIENTE NOTIFICACIÓN</v>
      </c>
      <c r="F2428" s="141" t="str">
        <f t="shared" si="467"/>
        <v>PENDIENTE NOTIFICACIÓN</v>
      </c>
      <c r="G2428" s="49" t="str">
        <f t="shared" si="468"/>
        <v/>
      </c>
      <c r="H2428" s="51" t="str">
        <f ca="1">IF(
L2428="",
"",
IF(
NETWORKDAYS(L2428,IF(M2428&lt;&gt;"",M2428,TODAY()),FESTIVOS_CO!A:A)&gt;2,
"VENCIDO",
IF(
NETWORKDAYS(L2428,IF(M2428&lt;&gt;"",M2428,TODAY()),FESTIVOS_CO!A:A)=2,
"ALERTA",
"A TIEMPO"
)))</f>
        <v/>
      </c>
      <c r="I2428" s="40"/>
      <c r="J2428" s="36"/>
      <c r="K2428" s="37"/>
      <c r="L2428" s="50"/>
      <c r="M2428" s="37"/>
      <c r="N2428" s="52"/>
      <c r="O2428" s="52"/>
      <c r="P2428" s="36"/>
      <c r="Q2428" s="36"/>
      <c r="R2428" s="40"/>
      <c r="S2428" s="36"/>
      <c r="T2428" s="40"/>
      <c r="U2428" s="40"/>
      <c r="V2428" s="81"/>
      <c r="W2428" s="40"/>
      <c r="X2428" s="40"/>
      <c r="Y2428" s="40"/>
      <c r="Z2428" s="38" t="str">
        <f>IFERROR(VLOOKUP(Y2428,DIRECTORIO!A:B,2,FALSE),"")</f>
        <v/>
      </c>
      <c r="AA2428" s="40"/>
      <c r="AB2428" s="40"/>
      <c r="AC2428" s="40"/>
      <c r="AD2428" s="40"/>
      <c r="AE2428" s="40"/>
      <c r="AF2428" s="40"/>
      <c r="AG2428" s="41" t="s">
        <v>109</v>
      </c>
      <c r="AH2428" s="42"/>
      <c r="AI2428" s="54" t="str">
        <f t="shared" ca="1" si="469"/>
        <v>PENDIENTE NOTIFICACIÓN ELECTRÓNICA</v>
      </c>
      <c r="AJ2428" s="37"/>
      <c r="AK2428" s="37"/>
      <c r="AL2428" s="37"/>
      <c r="AM2428" s="53" t="str">
        <f>IF(AK2428="","",WORKDAY(AK2428,5,FESTIVOS_CO!A:A))</f>
        <v/>
      </c>
      <c r="AN2428" s="37"/>
      <c r="AO2428" s="37"/>
      <c r="AP2428" s="54" t="str">
        <f t="shared" ca="1" si="462"/>
        <v>NO APLICA</v>
      </c>
      <c r="AQ2428" s="36"/>
      <c r="AR2428" s="43"/>
      <c r="AS2428" s="37"/>
      <c r="AT2428" s="36"/>
      <c r="AU2428" s="37"/>
      <c r="AV2428" s="36"/>
      <c r="AW2428" s="36"/>
      <c r="AX2428" s="37"/>
      <c r="AY2428" s="140" t="str">
        <f>IF(AU2428="","",WORKDAY(AU2428,5,FESTIVOS_CO!A:A))</f>
        <v/>
      </c>
      <c r="AZ2428" s="54" t="str">
        <f t="shared" ca="1" si="459"/>
        <v>NO APLICA</v>
      </c>
      <c r="BA2428" s="55" t="str">
        <f>IF(AX2428="","",WORKDAY(AX2428,5,FESTIVOS_CO!A:A))</f>
        <v/>
      </c>
      <c r="BB2428" s="39"/>
      <c r="BC2428" s="40"/>
      <c r="BD2428" s="40"/>
      <c r="BE2428" s="56" t="str">
        <f t="shared" ca="1" si="460"/>
        <v>NO APLICA</v>
      </c>
      <c r="BF2428" s="37"/>
      <c r="BG2428" s="45"/>
      <c r="BH2428" s="37"/>
      <c r="BI2428" s="36"/>
      <c r="BJ2428" s="37"/>
      <c r="BK2428" s="36"/>
      <c r="BL2428" s="36"/>
      <c r="BM2428" s="53" t="str">
        <f>IF(BJ2428="","",WORKDAY(BJ2428,5,FESTIVOS_CO!A:A))</f>
        <v/>
      </c>
      <c r="BN2428" s="57" t="str">
        <f t="shared" ca="1" si="470"/>
        <v>PENDIENTE HACER AVISO</v>
      </c>
      <c r="BO2428" s="54" t="str">
        <f t="shared" ca="1" si="463"/>
        <v>EN TRÁMITE NOTIF. POR AVISO</v>
      </c>
      <c r="BP2428" s="37"/>
      <c r="BQ2428" s="53" t="str">
        <f>IF(BP2428="","",WORKDAY(BP2428,5,FESTIVOS_CO!A:A))</f>
        <v/>
      </c>
      <c r="BR2428" s="37"/>
      <c r="BS2428" s="36"/>
      <c r="BT2428" s="38"/>
      <c r="BU2428" s="58" t="e">
        <f>VLOOKUP(BT2428,Hoja2!$C:$D,2,0)</f>
        <v>#N/A</v>
      </c>
      <c r="BV2428" s="80" t="str">
        <f>IF(
AND(AO2428="",BD2428="",BQ2428=""),
"EN PROCESO NOTIFICACION / COMUNICACION",
IF(
BT2428="",
"NO APLICA",
IF(
BU2428=60,
IF(AO2428&lt;&gt;"",AO2428,IF(BD2428&lt;&gt;"",BD2428,BQ2428))+60,
WORKDAY(
IF(AO2428&lt;&gt;"",AO2428,IF(BD2428&lt;&gt;"",BD2428,BQ2428)),
BU2428,
FESTIVOS_CO!A:A
)
)
))</f>
        <v>EN PROCESO NOTIFICACION / COMUNICACION</v>
      </c>
      <c r="BW2428" s="44"/>
      <c r="BX2428" s="53"/>
      <c r="BY2428" s="45"/>
      <c r="BZ2428" s="37"/>
      <c r="CA2428" s="54" t="str">
        <f t="shared" si="464"/>
        <v>PENDIENTE EJECUTORIA</v>
      </c>
      <c r="CB2428" s="59" t="str">
        <f t="shared" si="461"/>
        <v/>
      </c>
      <c r="CC2428" s="36"/>
      <c r="CD2428" s="40"/>
      <c r="CE2428" s="46"/>
      <c r="CF2428" s="40"/>
      <c r="CG2428" s="40"/>
      <c r="CH2428" s="40"/>
      <c r="CI2428" s="36"/>
      <c r="CJ2428" s="47"/>
      <c r="CK2428" s="40"/>
      <c r="CL2428" s="40"/>
      <c r="CM2428" s="40"/>
      <c r="CN2428" s="40"/>
    </row>
    <row r="2429" spans="1:92" ht="42.75" hidden="1">
      <c r="A2429" s="49" t="str">
        <f t="shared" si="465"/>
        <v>SIN GESTIÓN</v>
      </c>
      <c r="B2429" s="58"/>
      <c r="C2429" s="37"/>
      <c r="D2429" s="37"/>
      <c r="E2429" s="49" t="str">
        <f t="shared" si="466"/>
        <v>PENDIENTE NOTIFICACIÓN</v>
      </c>
      <c r="F2429" s="141" t="str">
        <f t="shared" si="467"/>
        <v>PENDIENTE NOTIFICACIÓN</v>
      </c>
      <c r="G2429" s="49" t="str">
        <f t="shared" si="468"/>
        <v/>
      </c>
      <c r="H2429" s="51" t="str">
        <f ca="1">IF(
L2429="",
"",
IF(
NETWORKDAYS(L2429,IF(M2429&lt;&gt;"",M2429,TODAY()),FESTIVOS_CO!A:A)&gt;2,
"VENCIDO",
IF(
NETWORKDAYS(L2429,IF(M2429&lt;&gt;"",M2429,TODAY()),FESTIVOS_CO!A:A)=2,
"ALERTA",
"A TIEMPO"
)))</f>
        <v/>
      </c>
      <c r="I2429" s="40"/>
      <c r="J2429" s="36"/>
      <c r="K2429" s="37"/>
      <c r="L2429" s="50"/>
      <c r="M2429" s="37"/>
      <c r="N2429" s="52"/>
      <c r="O2429" s="52"/>
      <c r="P2429" s="36"/>
      <c r="Q2429" s="36"/>
      <c r="R2429" s="40"/>
      <c r="S2429" s="36"/>
      <c r="T2429" s="40"/>
      <c r="U2429" s="40"/>
      <c r="V2429" s="81"/>
      <c r="W2429" s="40"/>
      <c r="X2429" s="40"/>
      <c r="Y2429" s="40"/>
      <c r="Z2429" s="38" t="str">
        <f>IFERROR(VLOOKUP(Y2429,DIRECTORIO!A:B,2,FALSE),"")</f>
        <v/>
      </c>
      <c r="AA2429" s="40"/>
      <c r="AB2429" s="40"/>
      <c r="AC2429" s="40"/>
      <c r="AD2429" s="40"/>
      <c r="AE2429" s="40"/>
      <c r="AF2429" s="40"/>
      <c r="AG2429" s="41" t="s">
        <v>109</v>
      </c>
      <c r="AH2429" s="42"/>
      <c r="AI2429" s="54" t="str">
        <f t="shared" ca="1" si="469"/>
        <v>PENDIENTE NOTIFICACIÓN ELECTRÓNICA</v>
      </c>
      <c r="AJ2429" s="37"/>
      <c r="AK2429" s="37"/>
      <c r="AL2429" s="37"/>
      <c r="AM2429" s="53" t="str">
        <f>IF(AK2429="","",WORKDAY(AK2429,5,FESTIVOS_CO!A:A))</f>
        <v/>
      </c>
      <c r="AN2429" s="37"/>
      <c r="AO2429" s="37"/>
      <c r="AP2429" s="54" t="str">
        <f t="shared" ca="1" si="462"/>
        <v>NO APLICA</v>
      </c>
      <c r="AQ2429" s="36"/>
      <c r="AR2429" s="43"/>
      <c r="AS2429" s="37"/>
      <c r="AT2429" s="36"/>
      <c r="AU2429" s="37"/>
      <c r="AV2429" s="36"/>
      <c r="AW2429" s="36"/>
      <c r="AX2429" s="37"/>
      <c r="AY2429" s="140" t="str">
        <f>IF(AU2429="","",WORKDAY(AU2429,5,FESTIVOS_CO!A:A))</f>
        <v/>
      </c>
      <c r="AZ2429" s="54" t="str">
        <f t="shared" ca="1" si="459"/>
        <v>NO APLICA</v>
      </c>
      <c r="BA2429" s="55" t="str">
        <f>IF(AX2429="","",WORKDAY(AX2429,5,FESTIVOS_CO!A:A))</f>
        <v/>
      </c>
      <c r="BB2429" s="39"/>
      <c r="BC2429" s="40"/>
      <c r="BD2429" s="40"/>
      <c r="BE2429" s="56" t="str">
        <f t="shared" ca="1" si="460"/>
        <v>NO APLICA</v>
      </c>
      <c r="BF2429" s="37"/>
      <c r="BG2429" s="45"/>
      <c r="BH2429" s="37"/>
      <c r="BI2429" s="36"/>
      <c r="BJ2429" s="37"/>
      <c r="BK2429" s="36"/>
      <c r="BL2429" s="36"/>
      <c r="BM2429" s="53" t="str">
        <f>IF(BJ2429="","",WORKDAY(BJ2429,5,FESTIVOS_CO!A:A))</f>
        <v/>
      </c>
      <c r="BN2429" s="57" t="str">
        <f t="shared" ca="1" si="470"/>
        <v>PENDIENTE HACER AVISO</v>
      </c>
      <c r="BO2429" s="54" t="str">
        <f t="shared" ca="1" si="463"/>
        <v>EN TRÁMITE NOTIF. POR AVISO</v>
      </c>
      <c r="BP2429" s="37"/>
      <c r="BQ2429" s="53" t="str">
        <f>IF(BP2429="","",WORKDAY(BP2429,5,FESTIVOS_CO!A:A))</f>
        <v/>
      </c>
      <c r="BR2429" s="37"/>
      <c r="BS2429" s="36"/>
      <c r="BT2429" s="38"/>
      <c r="BU2429" s="58" t="e">
        <f>VLOOKUP(BT2429,Hoja2!$C:$D,2,0)</f>
        <v>#N/A</v>
      </c>
      <c r="BV2429" s="80" t="str">
        <f>IF(
AND(AO2429="",BD2429="",BQ2429=""),
"EN PROCESO NOTIFICACION / COMUNICACION",
IF(
BT2429="",
"NO APLICA",
IF(
BU2429=60,
IF(AO2429&lt;&gt;"",AO2429,IF(BD2429&lt;&gt;"",BD2429,BQ2429))+60,
WORKDAY(
IF(AO2429&lt;&gt;"",AO2429,IF(BD2429&lt;&gt;"",BD2429,BQ2429)),
BU2429,
FESTIVOS_CO!A:A
)
)
))</f>
        <v>EN PROCESO NOTIFICACION / COMUNICACION</v>
      </c>
      <c r="BW2429" s="44"/>
      <c r="BX2429" s="53"/>
      <c r="BY2429" s="45"/>
      <c r="BZ2429" s="37"/>
      <c r="CA2429" s="54" t="str">
        <f t="shared" si="464"/>
        <v>PENDIENTE EJECUTORIA</v>
      </c>
      <c r="CB2429" s="59" t="str">
        <f t="shared" si="461"/>
        <v/>
      </c>
      <c r="CC2429" s="36"/>
      <c r="CD2429" s="40"/>
      <c r="CE2429" s="46"/>
      <c r="CF2429" s="40"/>
      <c r="CG2429" s="40"/>
      <c r="CH2429" s="40"/>
      <c r="CI2429" s="36"/>
      <c r="CJ2429" s="47"/>
      <c r="CK2429" s="40"/>
      <c r="CL2429" s="40"/>
      <c r="CM2429" s="40"/>
      <c r="CN2429" s="40"/>
    </row>
    <row r="2430" spans="1:92" ht="42.75" hidden="1">
      <c r="A2430" s="49" t="str">
        <f t="shared" si="465"/>
        <v>SIN GESTIÓN</v>
      </c>
      <c r="B2430" s="58"/>
      <c r="C2430" s="37"/>
      <c r="D2430" s="37"/>
      <c r="E2430" s="49" t="str">
        <f t="shared" si="466"/>
        <v>PENDIENTE NOTIFICACIÓN</v>
      </c>
      <c r="F2430" s="141" t="str">
        <f t="shared" si="467"/>
        <v>PENDIENTE NOTIFICACIÓN</v>
      </c>
      <c r="G2430" s="49" t="str">
        <f t="shared" si="468"/>
        <v/>
      </c>
      <c r="H2430" s="51" t="str">
        <f ca="1">IF(
L2430="",
"",
IF(
NETWORKDAYS(L2430,IF(M2430&lt;&gt;"",M2430,TODAY()),FESTIVOS_CO!A:A)&gt;2,
"VENCIDO",
IF(
NETWORKDAYS(L2430,IF(M2430&lt;&gt;"",M2430,TODAY()),FESTIVOS_CO!A:A)=2,
"ALERTA",
"A TIEMPO"
)))</f>
        <v/>
      </c>
      <c r="I2430" s="40"/>
      <c r="J2430" s="36"/>
      <c r="K2430" s="37"/>
      <c r="L2430" s="50"/>
      <c r="M2430" s="37"/>
      <c r="N2430" s="52"/>
      <c r="O2430" s="52"/>
      <c r="P2430" s="36"/>
      <c r="Q2430" s="36"/>
      <c r="R2430" s="40"/>
      <c r="S2430" s="36"/>
      <c r="T2430" s="40"/>
      <c r="U2430" s="40"/>
      <c r="V2430" s="81"/>
      <c r="W2430" s="40"/>
      <c r="X2430" s="40"/>
      <c r="Y2430" s="40"/>
      <c r="Z2430" s="38" t="str">
        <f>IFERROR(VLOOKUP(Y2430,DIRECTORIO!A:B,2,FALSE),"")</f>
        <v/>
      </c>
      <c r="AA2430" s="40"/>
      <c r="AB2430" s="40"/>
      <c r="AC2430" s="40"/>
      <c r="AD2430" s="40"/>
      <c r="AE2430" s="40"/>
      <c r="AF2430" s="40"/>
      <c r="AG2430" s="41" t="s">
        <v>109</v>
      </c>
      <c r="AH2430" s="42"/>
      <c r="AI2430" s="54" t="str">
        <f t="shared" ca="1" si="469"/>
        <v>PENDIENTE NOTIFICACIÓN ELECTRÓNICA</v>
      </c>
      <c r="AJ2430" s="37"/>
      <c r="AK2430" s="37"/>
      <c r="AL2430" s="37"/>
      <c r="AM2430" s="53" t="str">
        <f>IF(AK2430="","",WORKDAY(AK2430,5,FESTIVOS_CO!A:A))</f>
        <v/>
      </c>
      <c r="AN2430" s="37"/>
      <c r="AO2430" s="37"/>
      <c r="AP2430" s="54" t="str">
        <f t="shared" ca="1" si="462"/>
        <v>NO APLICA</v>
      </c>
      <c r="AQ2430" s="36"/>
      <c r="AR2430" s="43"/>
      <c r="AS2430" s="37"/>
      <c r="AT2430" s="36"/>
      <c r="AU2430" s="37"/>
      <c r="AV2430" s="36"/>
      <c r="AW2430" s="36"/>
      <c r="AX2430" s="37"/>
      <c r="AY2430" s="140" t="str">
        <f>IF(AU2430="","",WORKDAY(AU2430,5,FESTIVOS_CO!A:A))</f>
        <v/>
      </c>
      <c r="AZ2430" s="54" t="str">
        <f t="shared" ca="1" si="459"/>
        <v>NO APLICA</v>
      </c>
      <c r="BA2430" s="55" t="str">
        <f>IF(AX2430="","",WORKDAY(AX2430,5,FESTIVOS_CO!A:A))</f>
        <v/>
      </c>
      <c r="BB2430" s="39"/>
      <c r="BC2430" s="40"/>
      <c r="BD2430" s="40"/>
      <c r="BE2430" s="56" t="str">
        <f t="shared" ca="1" si="460"/>
        <v>NO APLICA</v>
      </c>
      <c r="BF2430" s="37"/>
      <c r="BG2430" s="45"/>
      <c r="BH2430" s="37"/>
      <c r="BI2430" s="36"/>
      <c r="BJ2430" s="37"/>
      <c r="BK2430" s="36"/>
      <c r="BL2430" s="36"/>
      <c r="BM2430" s="53" t="str">
        <f>IF(BJ2430="","",WORKDAY(BJ2430,5,FESTIVOS_CO!A:A))</f>
        <v/>
      </c>
      <c r="BN2430" s="57" t="str">
        <f t="shared" ca="1" si="470"/>
        <v>PENDIENTE HACER AVISO</v>
      </c>
      <c r="BO2430" s="54" t="str">
        <f t="shared" ca="1" si="463"/>
        <v>EN TRÁMITE NOTIF. POR AVISO</v>
      </c>
      <c r="BP2430" s="37"/>
      <c r="BQ2430" s="53" t="str">
        <f>IF(BP2430="","",WORKDAY(BP2430,5,FESTIVOS_CO!A:A))</f>
        <v/>
      </c>
      <c r="BR2430" s="37"/>
      <c r="BS2430" s="36"/>
      <c r="BT2430" s="38"/>
      <c r="BU2430" s="58" t="e">
        <f>VLOOKUP(BT2430,Hoja2!$C:$D,2,0)</f>
        <v>#N/A</v>
      </c>
      <c r="BV2430" s="80" t="str">
        <f>IF(
AND(AO2430="",BD2430="",BQ2430=""),
"EN PROCESO NOTIFICACION / COMUNICACION",
IF(
BT2430="",
"NO APLICA",
IF(
BU2430=60,
IF(AO2430&lt;&gt;"",AO2430,IF(BD2430&lt;&gt;"",BD2430,BQ2430))+60,
WORKDAY(
IF(AO2430&lt;&gt;"",AO2430,IF(BD2430&lt;&gt;"",BD2430,BQ2430)),
BU2430,
FESTIVOS_CO!A:A
)
)
))</f>
        <v>EN PROCESO NOTIFICACION / COMUNICACION</v>
      </c>
      <c r="BW2430" s="44"/>
      <c r="BX2430" s="53"/>
      <c r="BY2430" s="45"/>
      <c r="BZ2430" s="37"/>
      <c r="CA2430" s="54" t="str">
        <f t="shared" si="464"/>
        <v>PENDIENTE EJECUTORIA</v>
      </c>
      <c r="CB2430" s="59" t="str">
        <f t="shared" si="461"/>
        <v/>
      </c>
      <c r="CC2430" s="36"/>
      <c r="CD2430" s="40"/>
      <c r="CE2430" s="46"/>
      <c r="CF2430" s="40"/>
      <c r="CG2430" s="40"/>
      <c r="CH2430" s="40"/>
      <c r="CI2430" s="36"/>
      <c r="CJ2430" s="47"/>
      <c r="CK2430" s="40"/>
      <c r="CL2430" s="40"/>
      <c r="CM2430" s="40"/>
      <c r="CN2430" s="40"/>
    </row>
    <row r="2431" spans="1:92" ht="42.75" hidden="1">
      <c r="A2431" s="49" t="str">
        <f t="shared" si="465"/>
        <v>SIN GESTIÓN</v>
      </c>
      <c r="B2431" s="58"/>
      <c r="C2431" s="37"/>
      <c r="D2431" s="37"/>
      <c r="E2431" s="49" t="str">
        <f t="shared" si="466"/>
        <v>PENDIENTE NOTIFICACIÓN</v>
      </c>
      <c r="F2431" s="141" t="str">
        <f t="shared" si="467"/>
        <v>PENDIENTE NOTIFICACIÓN</v>
      </c>
      <c r="G2431" s="49" t="str">
        <f t="shared" si="468"/>
        <v/>
      </c>
      <c r="H2431" s="51" t="str">
        <f ca="1">IF(
L2431="",
"",
IF(
NETWORKDAYS(L2431,IF(M2431&lt;&gt;"",M2431,TODAY()),FESTIVOS_CO!A:A)&gt;2,
"VENCIDO",
IF(
NETWORKDAYS(L2431,IF(M2431&lt;&gt;"",M2431,TODAY()),FESTIVOS_CO!A:A)=2,
"ALERTA",
"A TIEMPO"
)))</f>
        <v/>
      </c>
      <c r="I2431" s="40"/>
      <c r="J2431" s="36"/>
      <c r="K2431" s="37"/>
      <c r="L2431" s="50"/>
      <c r="M2431" s="37"/>
      <c r="N2431" s="52"/>
      <c r="O2431" s="52"/>
      <c r="P2431" s="36"/>
      <c r="Q2431" s="36"/>
      <c r="R2431" s="40"/>
      <c r="S2431" s="36"/>
      <c r="T2431" s="40"/>
      <c r="U2431" s="40"/>
      <c r="V2431" s="81"/>
      <c r="W2431" s="40"/>
      <c r="X2431" s="40"/>
      <c r="Y2431" s="40"/>
      <c r="Z2431" s="38" t="str">
        <f>IFERROR(VLOOKUP(Y2431,DIRECTORIO!A:B,2,FALSE),"")</f>
        <v/>
      </c>
      <c r="AA2431" s="40"/>
      <c r="AB2431" s="40"/>
      <c r="AC2431" s="40"/>
      <c r="AD2431" s="40"/>
      <c r="AE2431" s="40"/>
      <c r="AF2431" s="40"/>
      <c r="AG2431" s="41" t="s">
        <v>109</v>
      </c>
      <c r="AH2431" s="42"/>
      <c r="AI2431" s="54" t="str">
        <f t="shared" ca="1" si="469"/>
        <v>PENDIENTE NOTIFICACIÓN ELECTRÓNICA</v>
      </c>
      <c r="AJ2431" s="37"/>
      <c r="AK2431" s="37"/>
      <c r="AL2431" s="37"/>
      <c r="AM2431" s="53" t="str">
        <f>IF(AK2431="","",WORKDAY(AK2431,5,FESTIVOS_CO!A:A))</f>
        <v/>
      </c>
      <c r="AN2431" s="37"/>
      <c r="AO2431" s="37"/>
      <c r="AP2431" s="54" t="str">
        <f t="shared" ca="1" si="462"/>
        <v>NO APLICA</v>
      </c>
      <c r="AQ2431" s="36"/>
      <c r="AR2431" s="43"/>
      <c r="AS2431" s="37"/>
      <c r="AT2431" s="36"/>
      <c r="AU2431" s="37"/>
      <c r="AV2431" s="36"/>
      <c r="AW2431" s="36"/>
      <c r="AX2431" s="37"/>
      <c r="AY2431" s="140" t="str">
        <f>IF(AU2431="","",WORKDAY(AU2431,5,FESTIVOS_CO!A:A))</f>
        <v/>
      </c>
      <c r="AZ2431" s="54" t="str">
        <f t="shared" ca="1" si="459"/>
        <v>NO APLICA</v>
      </c>
      <c r="BA2431" s="55" t="str">
        <f>IF(AX2431="","",WORKDAY(AX2431,5,FESTIVOS_CO!A:A))</f>
        <v/>
      </c>
      <c r="BB2431" s="39"/>
      <c r="BC2431" s="40"/>
      <c r="BD2431" s="40"/>
      <c r="BE2431" s="56" t="str">
        <f t="shared" ca="1" si="460"/>
        <v>NO APLICA</v>
      </c>
      <c r="BF2431" s="37"/>
      <c r="BG2431" s="45"/>
      <c r="BH2431" s="37"/>
      <c r="BI2431" s="36"/>
      <c r="BJ2431" s="37"/>
      <c r="BK2431" s="36"/>
      <c r="BL2431" s="36"/>
      <c r="BM2431" s="53" t="str">
        <f>IF(BJ2431="","",WORKDAY(BJ2431,5,FESTIVOS_CO!A:A))</f>
        <v/>
      </c>
      <c r="BN2431" s="57" t="str">
        <f t="shared" ca="1" si="470"/>
        <v>PENDIENTE HACER AVISO</v>
      </c>
      <c r="BO2431" s="54" t="str">
        <f t="shared" ca="1" si="463"/>
        <v>EN TRÁMITE NOTIF. POR AVISO</v>
      </c>
      <c r="BP2431" s="37"/>
      <c r="BQ2431" s="53" t="str">
        <f>IF(BP2431="","",WORKDAY(BP2431,5,FESTIVOS_CO!A:A))</f>
        <v/>
      </c>
      <c r="BR2431" s="37"/>
      <c r="BS2431" s="36"/>
      <c r="BT2431" s="38"/>
      <c r="BU2431" s="58" t="e">
        <f>VLOOKUP(BT2431,Hoja2!$C:$D,2,0)</f>
        <v>#N/A</v>
      </c>
      <c r="BV2431" s="80" t="str">
        <f>IF(
AND(AO2431="",BD2431="",BQ2431=""),
"EN PROCESO NOTIFICACION / COMUNICACION",
IF(
BT2431="",
"NO APLICA",
IF(
BU2431=60,
IF(AO2431&lt;&gt;"",AO2431,IF(BD2431&lt;&gt;"",BD2431,BQ2431))+60,
WORKDAY(
IF(AO2431&lt;&gt;"",AO2431,IF(BD2431&lt;&gt;"",BD2431,BQ2431)),
BU2431,
FESTIVOS_CO!A:A
)
)
))</f>
        <v>EN PROCESO NOTIFICACION / COMUNICACION</v>
      </c>
      <c r="BW2431" s="44"/>
      <c r="BX2431" s="53"/>
      <c r="BY2431" s="45"/>
      <c r="BZ2431" s="37"/>
      <c r="CA2431" s="54" t="str">
        <f t="shared" si="464"/>
        <v>PENDIENTE EJECUTORIA</v>
      </c>
      <c r="CB2431" s="59" t="str">
        <f t="shared" si="461"/>
        <v/>
      </c>
      <c r="CC2431" s="36"/>
      <c r="CD2431" s="40"/>
      <c r="CE2431" s="46"/>
      <c r="CF2431" s="40"/>
      <c r="CG2431" s="40"/>
      <c r="CH2431" s="40"/>
      <c r="CI2431" s="36"/>
      <c r="CJ2431" s="47"/>
      <c r="CK2431" s="40"/>
      <c r="CL2431" s="40"/>
      <c r="CM2431" s="40"/>
      <c r="CN2431" s="40"/>
    </row>
    <row r="2432" spans="1:92" ht="42.75" hidden="1">
      <c r="A2432" s="49" t="str">
        <f t="shared" si="465"/>
        <v>SIN GESTIÓN</v>
      </c>
      <c r="B2432" s="58"/>
      <c r="C2432" s="37"/>
      <c r="D2432" s="37"/>
      <c r="E2432" s="49" t="str">
        <f t="shared" si="466"/>
        <v>PENDIENTE NOTIFICACIÓN</v>
      </c>
      <c r="F2432" s="141" t="str">
        <f t="shared" si="467"/>
        <v>PENDIENTE NOTIFICACIÓN</v>
      </c>
      <c r="G2432" s="49" t="str">
        <f t="shared" si="468"/>
        <v/>
      </c>
      <c r="H2432" s="51" t="str">
        <f ca="1">IF(
L2432="",
"",
IF(
NETWORKDAYS(L2432,IF(M2432&lt;&gt;"",M2432,TODAY()),FESTIVOS_CO!A:A)&gt;2,
"VENCIDO",
IF(
NETWORKDAYS(L2432,IF(M2432&lt;&gt;"",M2432,TODAY()),FESTIVOS_CO!A:A)=2,
"ALERTA",
"A TIEMPO"
)))</f>
        <v/>
      </c>
      <c r="I2432" s="40"/>
      <c r="J2432" s="36"/>
      <c r="K2432" s="37"/>
      <c r="L2432" s="50"/>
      <c r="M2432" s="37"/>
      <c r="N2432" s="52"/>
      <c r="O2432" s="52"/>
      <c r="P2432" s="36"/>
      <c r="Q2432" s="36"/>
      <c r="R2432" s="40"/>
      <c r="S2432" s="36"/>
      <c r="T2432" s="40"/>
      <c r="U2432" s="40"/>
      <c r="V2432" s="81"/>
      <c r="W2432" s="40"/>
      <c r="X2432" s="40"/>
      <c r="Y2432" s="40"/>
      <c r="Z2432" s="38" t="str">
        <f>IFERROR(VLOOKUP(Y2432,DIRECTORIO!A:B,2,FALSE),"")</f>
        <v/>
      </c>
      <c r="AA2432" s="40"/>
      <c r="AB2432" s="40"/>
      <c r="AC2432" s="40"/>
      <c r="AD2432" s="40"/>
      <c r="AE2432" s="40"/>
      <c r="AF2432" s="40"/>
      <c r="AG2432" s="41" t="s">
        <v>109</v>
      </c>
      <c r="AH2432" s="42"/>
      <c r="AI2432" s="54" t="str">
        <f t="shared" ca="1" si="469"/>
        <v>PENDIENTE NOTIFICACIÓN ELECTRÓNICA</v>
      </c>
      <c r="AJ2432" s="37"/>
      <c r="AK2432" s="37"/>
      <c r="AL2432" s="37"/>
      <c r="AM2432" s="53" t="str">
        <f>IF(AK2432="","",WORKDAY(AK2432,5,FESTIVOS_CO!A:A))</f>
        <v/>
      </c>
      <c r="AN2432" s="37"/>
      <c r="AO2432" s="37"/>
      <c r="AP2432" s="54" t="str">
        <f t="shared" ca="1" si="462"/>
        <v>NO APLICA</v>
      </c>
      <c r="AQ2432" s="36"/>
      <c r="AR2432" s="43"/>
      <c r="AS2432" s="37"/>
      <c r="AT2432" s="36"/>
      <c r="AU2432" s="37"/>
      <c r="AV2432" s="36"/>
      <c r="AW2432" s="36"/>
      <c r="AX2432" s="37"/>
      <c r="AY2432" s="140" t="str">
        <f>IF(AU2432="","",WORKDAY(AU2432,5,FESTIVOS_CO!A:A))</f>
        <v/>
      </c>
      <c r="AZ2432" s="54" t="str">
        <f t="shared" ca="1" si="459"/>
        <v>NO APLICA</v>
      </c>
      <c r="BA2432" s="55" t="str">
        <f>IF(AX2432="","",WORKDAY(AX2432,5,FESTIVOS_CO!A:A))</f>
        <v/>
      </c>
      <c r="BB2432" s="39"/>
      <c r="BC2432" s="40"/>
      <c r="BD2432" s="40"/>
      <c r="BE2432" s="56" t="str">
        <f t="shared" ca="1" si="460"/>
        <v>NO APLICA</v>
      </c>
      <c r="BF2432" s="37"/>
      <c r="BG2432" s="45"/>
      <c r="BH2432" s="37"/>
      <c r="BI2432" s="36"/>
      <c r="BJ2432" s="37"/>
      <c r="BK2432" s="36"/>
      <c r="BL2432" s="36"/>
      <c r="BM2432" s="53" t="str">
        <f>IF(BJ2432="","",WORKDAY(BJ2432,5,FESTIVOS_CO!A:A))</f>
        <v/>
      </c>
      <c r="BN2432" s="57" t="str">
        <f t="shared" ca="1" si="470"/>
        <v>PENDIENTE HACER AVISO</v>
      </c>
      <c r="BO2432" s="54" t="str">
        <f t="shared" ca="1" si="463"/>
        <v>EN TRÁMITE NOTIF. POR AVISO</v>
      </c>
      <c r="BP2432" s="37"/>
      <c r="BQ2432" s="53" t="str">
        <f>IF(BP2432="","",WORKDAY(BP2432,5,FESTIVOS_CO!A:A))</f>
        <v/>
      </c>
      <c r="BR2432" s="37"/>
      <c r="BS2432" s="36"/>
      <c r="BT2432" s="38"/>
      <c r="BU2432" s="58" t="e">
        <f>VLOOKUP(BT2432,Hoja2!$C:$D,2,0)</f>
        <v>#N/A</v>
      </c>
      <c r="BV2432" s="80" t="str">
        <f>IF(
AND(AO2432="",BD2432="",BQ2432=""),
"EN PROCESO NOTIFICACION / COMUNICACION",
IF(
BT2432="",
"NO APLICA",
IF(
BU2432=60,
IF(AO2432&lt;&gt;"",AO2432,IF(BD2432&lt;&gt;"",BD2432,BQ2432))+60,
WORKDAY(
IF(AO2432&lt;&gt;"",AO2432,IF(BD2432&lt;&gt;"",BD2432,BQ2432)),
BU2432,
FESTIVOS_CO!A:A
)
)
))</f>
        <v>EN PROCESO NOTIFICACION / COMUNICACION</v>
      </c>
      <c r="BW2432" s="44"/>
      <c r="BX2432" s="53"/>
      <c r="BY2432" s="45"/>
      <c r="BZ2432" s="37"/>
      <c r="CA2432" s="54" t="str">
        <f t="shared" si="464"/>
        <v>PENDIENTE EJECUTORIA</v>
      </c>
      <c r="CB2432" s="59" t="str">
        <f t="shared" si="461"/>
        <v/>
      </c>
      <c r="CC2432" s="36"/>
      <c r="CD2432" s="40"/>
      <c r="CE2432" s="46"/>
      <c r="CF2432" s="40"/>
      <c r="CG2432" s="40"/>
      <c r="CH2432" s="40"/>
      <c r="CI2432" s="36"/>
      <c r="CJ2432" s="47"/>
      <c r="CK2432" s="40"/>
      <c r="CL2432" s="40"/>
      <c r="CM2432" s="40"/>
      <c r="CN2432" s="40"/>
    </row>
    <row r="2433" spans="1:92" ht="42.75" hidden="1">
      <c r="A2433" s="49" t="str">
        <f t="shared" si="465"/>
        <v>SIN GESTIÓN</v>
      </c>
      <c r="B2433" s="58"/>
      <c r="C2433" s="37"/>
      <c r="D2433" s="37"/>
      <c r="E2433" s="49" t="str">
        <f t="shared" si="466"/>
        <v>PENDIENTE NOTIFICACIÓN</v>
      </c>
      <c r="F2433" s="141" t="str">
        <f t="shared" si="467"/>
        <v>PENDIENTE NOTIFICACIÓN</v>
      </c>
      <c r="G2433" s="49" t="str">
        <f t="shared" si="468"/>
        <v/>
      </c>
      <c r="H2433" s="51" t="str">
        <f ca="1">IF(
L2433="",
"",
IF(
NETWORKDAYS(L2433,IF(M2433&lt;&gt;"",M2433,TODAY()),FESTIVOS_CO!A:A)&gt;2,
"VENCIDO",
IF(
NETWORKDAYS(L2433,IF(M2433&lt;&gt;"",M2433,TODAY()),FESTIVOS_CO!A:A)=2,
"ALERTA",
"A TIEMPO"
)))</f>
        <v/>
      </c>
      <c r="I2433" s="40"/>
      <c r="J2433" s="36"/>
      <c r="K2433" s="37"/>
      <c r="L2433" s="50"/>
      <c r="M2433" s="37"/>
      <c r="N2433" s="52"/>
      <c r="O2433" s="52"/>
      <c r="P2433" s="36"/>
      <c r="Q2433" s="36"/>
      <c r="R2433" s="40"/>
      <c r="S2433" s="36"/>
      <c r="T2433" s="40"/>
      <c r="U2433" s="40"/>
      <c r="V2433" s="81"/>
      <c r="W2433" s="40"/>
      <c r="X2433" s="40"/>
      <c r="Y2433" s="40"/>
      <c r="Z2433" s="38" t="str">
        <f>IFERROR(VLOOKUP(Y2433,DIRECTORIO!A:B,2,FALSE),"")</f>
        <v/>
      </c>
      <c r="AA2433" s="40"/>
      <c r="AB2433" s="40"/>
      <c r="AC2433" s="40"/>
      <c r="AD2433" s="40"/>
      <c r="AE2433" s="40"/>
      <c r="AF2433" s="40"/>
      <c r="AG2433" s="41" t="s">
        <v>109</v>
      </c>
      <c r="AH2433" s="42"/>
      <c r="AI2433" s="54" t="str">
        <f t="shared" ca="1" si="469"/>
        <v>PENDIENTE NOTIFICACIÓN ELECTRÓNICA</v>
      </c>
      <c r="AJ2433" s="37"/>
      <c r="AK2433" s="37"/>
      <c r="AL2433" s="37"/>
      <c r="AM2433" s="53" t="str">
        <f>IF(AK2433="","",WORKDAY(AK2433,5,FESTIVOS_CO!A:A))</f>
        <v/>
      </c>
      <c r="AN2433" s="37"/>
      <c r="AO2433" s="37"/>
      <c r="AP2433" s="54" t="str">
        <f t="shared" ca="1" si="462"/>
        <v>NO APLICA</v>
      </c>
      <c r="AQ2433" s="36"/>
      <c r="AR2433" s="43"/>
      <c r="AS2433" s="37"/>
      <c r="AT2433" s="36"/>
      <c r="AU2433" s="37"/>
      <c r="AV2433" s="36"/>
      <c r="AW2433" s="36"/>
      <c r="AX2433" s="37"/>
      <c r="AY2433" s="140" t="str">
        <f>IF(AU2433="","",WORKDAY(AU2433,5,FESTIVOS_CO!A:A))</f>
        <v/>
      </c>
      <c r="AZ2433" s="54" t="str">
        <f t="shared" ca="1" si="459"/>
        <v>NO APLICA</v>
      </c>
      <c r="BA2433" s="55" t="str">
        <f>IF(AX2433="","",WORKDAY(AX2433,5,FESTIVOS_CO!A:A))</f>
        <v/>
      </c>
      <c r="BB2433" s="39"/>
      <c r="BC2433" s="40"/>
      <c r="BD2433" s="40"/>
      <c r="BE2433" s="56" t="str">
        <f t="shared" ca="1" si="460"/>
        <v>NO APLICA</v>
      </c>
      <c r="BF2433" s="37"/>
      <c r="BG2433" s="45"/>
      <c r="BH2433" s="37"/>
      <c r="BI2433" s="36"/>
      <c r="BJ2433" s="37"/>
      <c r="BK2433" s="36"/>
      <c r="BL2433" s="36"/>
      <c r="BM2433" s="53" t="str">
        <f>IF(BJ2433="","",WORKDAY(BJ2433,5,FESTIVOS_CO!A:A))</f>
        <v/>
      </c>
      <c r="BN2433" s="57" t="str">
        <f t="shared" ca="1" si="470"/>
        <v>PENDIENTE HACER AVISO</v>
      </c>
      <c r="BO2433" s="54" t="str">
        <f t="shared" ca="1" si="463"/>
        <v>EN TRÁMITE NOTIF. POR AVISO</v>
      </c>
      <c r="BP2433" s="37"/>
      <c r="BQ2433" s="53" t="str">
        <f>IF(BP2433="","",WORKDAY(BP2433,5,FESTIVOS_CO!A:A))</f>
        <v/>
      </c>
      <c r="BR2433" s="37"/>
      <c r="BS2433" s="36"/>
      <c r="BT2433" s="38"/>
      <c r="BU2433" s="58" t="e">
        <f>VLOOKUP(BT2433,Hoja2!$C:$D,2,0)</f>
        <v>#N/A</v>
      </c>
      <c r="BV2433" s="80" t="str">
        <f>IF(
AND(AO2433="",BD2433="",BQ2433=""),
"EN PROCESO NOTIFICACION / COMUNICACION",
IF(
BT2433="",
"NO APLICA",
IF(
BU2433=60,
IF(AO2433&lt;&gt;"",AO2433,IF(BD2433&lt;&gt;"",BD2433,BQ2433))+60,
WORKDAY(
IF(AO2433&lt;&gt;"",AO2433,IF(BD2433&lt;&gt;"",BD2433,BQ2433)),
BU2433,
FESTIVOS_CO!A:A
)
)
))</f>
        <v>EN PROCESO NOTIFICACION / COMUNICACION</v>
      </c>
      <c r="BW2433" s="44"/>
      <c r="BX2433" s="53"/>
      <c r="BY2433" s="45"/>
      <c r="BZ2433" s="37"/>
      <c r="CA2433" s="54" t="str">
        <f t="shared" si="464"/>
        <v>PENDIENTE EJECUTORIA</v>
      </c>
      <c r="CB2433" s="59" t="str">
        <f t="shared" si="461"/>
        <v/>
      </c>
      <c r="CC2433" s="36"/>
      <c r="CD2433" s="40"/>
      <c r="CE2433" s="46"/>
      <c r="CF2433" s="40"/>
      <c r="CG2433" s="40"/>
      <c r="CH2433" s="40"/>
      <c r="CI2433" s="36"/>
      <c r="CJ2433" s="47"/>
      <c r="CK2433" s="40"/>
      <c r="CL2433" s="40"/>
      <c r="CM2433" s="40"/>
      <c r="CN2433" s="40"/>
    </row>
    <row r="2434" spans="1:92" ht="42.75" hidden="1">
      <c r="A2434" s="49" t="str">
        <f t="shared" si="465"/>
        <v>SIN GESTIÓN</v>
      </c>
      <c r="B2434" s="58"/>
      <c r="C2434" s="37"/>
      <c r="D2434" s="37"/>
      <c r="E2434" s="49" t="str">
        <f t="shared" si="466"/>
        <v>PENDIENTE NOTIFICACIÓN</v>
      </c>
      <c r="F2434" s="141" t="str">
        <f t="shared" si="467"/>
        <v>PENDIENTE NOTIFICACIÓN</v>
      </c>
      <c r="G2434" s="49" t="str">
        <f t="shared" si="468"/>
        <v/>
      </c>
      <c r="H2434" s="51" t="str">
        <f ca="1">IF(
L2434="",
"",
IF(
NETWORKDAYS(L2434,IF(M2434&lt;&gt;"",M2434,TODAY()),FESTIVOS_CO!A:A)&gt;2,
"VENCIDO",
IF(
NETWORKDAYS(L2434,IF(M2434&lt;&gt;"",M2434,TODAY()),FESTIVOS_CO!A:A)=2,
"ALERTA",
"A TIEMPO"
)))</f>
        <v/>
      </c>
      <c r="I2434" s="40"/>
      <c r="J2434" s="36"/>
      <c r="K2434" s="37"/>
      <c r="L2434" s="50"/>
      <c r="M2434" s="37"/>
      <c r="N2434" s="52"/>
      <c r="O2434" s="52"/>
      <c r="P2434" s="36"/>
      <c r="Q2434" s="36"/>
      <c r="R2434" s="40"/>
      <c r="S2434" s="36"/>
      <c r="T2434" s="40"/>
      <c r="U2434" s="40"/>
      <c r="V2434" s="81"/>
      <c r="W2434" s="40"/>
      <c r="X2434" s="40"/>
      <c r="Y2434" s="40"/>
      <c r="Z2434" s="38" t="str">
        <f>IFERROR(VLOOKUP(Y2434,DIRECTORIO!A:B,2,FALSE),"")</f>
        <v/>
      </c>
      <c r="AA2434" s="40"/>
      <c r="AB2434" s="40"/>
      <c r="AC2434" s="40"/>
      <c r="AD2434" s="40"/>
      <c r="AE2434" s="40"/>
      <c r="AF2434" s="40"/>
      <c r="AG2434" s="41" t="s">
        <v>109</v>
      </c>
      <c r="AH2434" s="42"/>
      <c r="AI2434" s="54" t="str">
        <f t="shared" ca="1" si="469"/>
        <v>PENDIENTE NOTIFICACIÓN ELECTRÓNICA</v>
      </c>
      <c r="AJ2434" s="37"/>
      <c r="AK2434" s="37"/>
      <c r="AL2434" s="37"/>
      <c r="AM2434" s="53" t="str">
        <f>IF(AK2434="","",WORKDAY(AK2434,5,FESTIVOS_CO!A:A))</f>
        <v/>
      </c>
      <c r="AN2434" s="37"/>
      <c r="AO2434" s="37"/>
      <c r="AP2434" s="54" t="str">
        <f t="shared" ca="1" si="462"/>
        <v>NO APLICA</v>
      </c>
      <c r="AQ2434" s="36"/>
      <c r="AR2434" s="43"/>
      <c r="AS2434" s="37"/>
      <c r="AT2434" s="36"/>
      <c r="AU2434" s="37"/>
      <c r="AV2434" s="36"/>
      <c r="AW2434" s="36"/>
      <c r="AX2434" s="37"/>
      <c r="AY2434" s="140" t="str">
        <f>IF(AU2434="","",WORKDAY(AU2434,5,FESTIVOS_CO!A:A))</f>
        <v/>
      </c>
      <c r="AZ2434" s="54" t="str">
        <f t="shared" ca="1" si="459"/>
        <v>NO APLICA</v>
      </c>
      <c r="BA2434" s="55" t="str">
        <f>IF(AX2434="","",WORKDAY(AX2434,5,FESTIVOS_CO!A:A))</f>
        <v/>
      </c>
      <c r="BB2434" s="39"/>
      <c r="BC2434" s="40"/>
      <c r="BD2434" s="40"/>
      <c r="BE2434" s="56" t="str">
        <f t="shared" ca="1" si="460"/>
        <v>NO APLICA</v>
      </c>
      <c r="BF2434" s="37"/>
      <c r="BG2434" s="45"/>
      <c r="BH2434" s="37"/>
      <c r="BI2434" s="36"/>
      <c r="BJ2434" s="37"/>
      <c r="BK2434" s="36"/>
      <c r="BL2434" s="36"/>
      <c r="BM2434" s="53" t="str">
        <f>IF(BJ2434="","",WORKDAY(BJ2434,5,FESTIVOS_CO!A:A))</f>
        <v/>
      </c>
      <c r="BN2434" s="57" t="str">
        <f t="shared" ca="1" si="470"/>
        <v>PENDIENTE HACER AVISO</v>
      </c>
      <c r="BO2434" s="54" t="str">
        <f t="shared" ca="1" si="463"/>
        <v>EN TRÁMITE NOTIF. POR AVISO</v>
      </c>
      <c r="BP2434" s="37"/>
      <c r="BQ2434" s="53" t="str">
        <f>IF(BP2434="","",WORKDAY(BP2434,5,FESTIVOS_CO!A:A))</f>
        <v/>
      </c>
      <c r="BR2434" s="37"/>
      <c r="BS2434" s="36"/>
      <c r="BT2434" s="38"/>
      <c r="BU2434" s="58" t="e">
        <f>VLOOKUP(BT2434,Hoja2!$C:$D,2,0)</f>
        <v>#N/A</v>
      </c>
      <c r="BV2434" s="80" t="str">
        <f>IF(
AND(AO2434="",BD2434="",BQ2434=""),
"EN PROCESO NOTIFICACION / COMUNICACION",
IF(
BT2434="",
"NO APLICA",
IF(
BU2434=60,
IF(AO2434&lt;&gt;"",AO2434,IF(BD2434&lt;&gt;"",BD2434,BQ2434))+60,
WORKDAY(
IF(AO2434&lt;&gt;"",AO2434,IF(BD2434&lt;&gt;"",BD2434,BQ2434)),
BU2434,
FESTIVOS_CO!A:A
)
)
))</f>
        <v>EN PROCESO NOTIFICACION / COMUNICACION</v>
      </c>
      <c r="BW2434" s="44"/>
      <c r="BX2434" s="53"/>
      <c r="BY2434" s="45"/>
      <c r="BZ2434" s="37"/>
      <c r="CA2434" s="54" t="str">
        <f t="shared" si="464"/>
        <v>PENDIENTE EJECUTORIA</v>
      </c>
      <c r="CB2434" s="59" t="str">
        <f t="shared" si="461"/>
        <v/>
      </c>
      <c r="CC2434" s="36"/>
      <c r="CD2434" s="40"/>
      <c r="CE2434" s="46"/>
      <c r="CF2434" s="40"/>
      <c r="CG2434" s="40"/>
      <c r="CH2434" s="40"/>
      <c r="CI2434" s="36"/>
      <c r="CJ2434" s="47"/>
      <c r="CK2434" s="40"/>
      <c r="CL2434" s="40"/>
      <c r="CM2434" s="40"/>
      <c r="CN2434" s="40"/>
    </row>
    <row r="2435" spans="1:92" ht="42.75" hidden="1">
      <c r="A2435" s="49" t="str">
        <f t="shared" si="465"/>
        <v>SIN GESTIÓN</v>
      </c>
      <c r="B2435" s="58"/>
      <c r="C2435" s="37"/>
      <c r="D2435" s="37"/>
      <c r="E2435" s="49" t="str">
        <f t="shared" si="466"/>
        <v>PENDIENTE NOTIFICACIÓN</v>
      </c>
      <c r="F2435" s="141" t="str">
        <f t="shared" si="467"/>
        <v>PENDIENTE NOTIFICACIÓN</v>
      </c>
      <c r="G2435" s="49" t="str">
        <f t="shared" si="468"/>
        <v/>
      </c>
      <c r="H2435" s="51" t="str">
        <f ca="1">IF(
L2435="",
"",
IF(
NETWORKDAYS(L2435,IF(M2435&lt;&gt;"",M2435,TODAY()),FESTIVOS_CO!A:A)&gt;2,
"VENCIDO",
IF(
NETWORKDAYS(L2435,IF(M2435&lt;&gt;"",M2435,TODAY()),FESTIVOS_CO!A:A)=2,
"ALERTA",
"A TIEMPO"
)))</f>
        <v/>
      </c>
      <c r="I2435" s="40"/>
      <c r="J2435" s="36"/>
      <c r="K2435" s="37"/>
      <c r="L2435" s="50"/>
      <c r="M2435" s="37"/>
      <c r="N2435" s="52"/>
      <c r="O2435" s="52"/>
      <c r="P2435" s="36"/>
      <c r="Q2435" s="36"/>
      <c r="R2435" s="40"/>
      <c r="S2435" s="36"/>
      <c r="T2435" s="40"/>
      <c r="U2435" s="40"/>
      <c r="V2435" s="81"/>
      <c r="W2435" s="40"/>
      <c r="X2435" s="40"/>
      <c r="Y2435" s="40"/>
      <c r="Z2435" s="38" t="str">
        <f>IFERROR(VLOOKUP(Y2435,DIRECTORIO!A:B,2,FALSE),"")</f>
        <v/>
      </c>
      <c r="AA2435" s="40"/>
      <c r="AB2435" s="40"/>
      <c r="AC2435" s="40"/>
      <c r="AD2435" s="40"/>
      <c r="AE2435" s="40"/>
      <c r="AF2435" s="40"/>
      <c r="AG2435" s="41" t="s">
        <v>109</v>
      </c>
      <c r="AH2435" s="42"/>
      <c r="AI2435" s="54" t="str">
        <f t="shared" ca="1" si="469"/>
        <v>PENDIENTE NOTIFICACIÓN ELECTRÓNICA</v>
      </c>
      <c r="AJ2435" s="37"/>
      <c r="AK2435" s="37"/>
      <c r="AL2435" s="37"/>
      <c r="AM2435" s="53" t="str">
        <f>IF(AK2435="","",WORKDAY(AK2435,5,FESTIVOS_CO!A:A))</f>
        <v/>
      </c>
      <c r="AN2435" s="37"/>
      <c r="AO2435" s="37"/>
      <c r="AP2435" s="54" t="str">
        <f t="shared" ca="1" si="462"/>
        <v>NO APLICA</v>
      </c>
      <c r="AQ2435" s="36"/>
      <c r="AR2435" s="43"/>
      <c r="AS2435" s="37"/>
      <c r="AT2435" s="36"/>
      <c r="AU2435" s="37"/>
      <c r="AV2435" s="36"/>
      <c r="AW2435" s="36"/>
      <c r="AX2435" s="37"/>
      <c r="AY2435" s="140" t="str">
        <f>IF(AU2435="","",WORKDAY(AU2435,5,FESTIVOS_CO!A:A))</f>
        <v/>
      </c>
      <c r="AZ2435" s="54" t="str">
        <f t="shared" ca="1" si="459"/>
        <v>NO APLICA</v>
      </c>
      <c r="BA2435" s="55" t="str">
        <f>IF(AX2435="","",WORKDAY(AX2435,5,FESTIVOS_CO!A:A))</f>
        <v/>
      </c>
      <c r="BB2435" s="39"/>
      <c r="BC2435" s="40"/>
      <c r="BD2435" s="40"/>
      <c r="BE2435" s="56" t="str">
        <f t="shared" ca="1" si="460"/>
        <v>NO APLICA</v>
      </c>
      <c r="BF2435" s="37"/>
      <c r="BG2435" s="45"/>
      <c r="BH2435" s="37"/>
      <c r="BI2435" s="36"/>
      <c r="BJ2435" s="37"/>
      <c r="BK2435" s="36"/>
      <c r="BL2435" s="36"/>
      <c r="BM2435" s="53" t="str">
        <f>IF(BJ2435="","",WORKDAY(BJ2435,5,FESTIVOS_CO!A:A))</f>
        <v/>
      </c>
      <c r="BN2435" s="57" t="str">
        <f t="shared" ca="1" si="470"/>
        <v>PENDIENTE HACER AVISO</v>
      </c>
      <c r="BO2435" s="54" t="str">
        <f t="shared" ca="1" si="463"/>
        <v>EN TRÁMITE NOTIF. POR AVISO</v>
      </c>
      <c r="BP2435" s="37"/>
      <c r="BQ2435" s="53" t="str">
        <f>IF(BP2435="","",WORKDAY(BP2435,5,FESTIVOS_CO!A:A))</f>
        <v/>
      </c>
      <c r="BR2435" s="37"/>
      <c r="BS2435" s="36"/>
      <c r="BT2435" s="38"/>
      <c r="BU2435" s="58" t="e">
        <f>VLOOKUP(BT2435,Hoja2!$C:$D,2,0)</f>
        <v>#N/A</v>
      </c>
      <c r="BV2435" s="80" t="str">
        <f>IF(
AND(AO2435="",BD2435="",BQ2435=""),
"EN PROCESO NOTIFICACION / COMUNICACION",
IF(
BT2435="",
"NO APLICA",
IF(
BU2435=60,
IF(AO2435&lt;&gt;"",AO2435,IF(BD2435&lt;&gt;"",BD2435,BQ2435))+60,
WORKDAY(
IF(AO2435&lt;&gt;"",AO2435,IF(BD2435&lt;&gt;"",BD2435,BQ2435)),
BU2435,
FESTIVOS_CO!A:A
)
)
))</f>
        <v>EN PROCESO NOTIFICACION / COMUNICACION</v>
      </c>
      <c r="BW2435" s="44"/>
      <c r="BX2435" s="53"/>
      <c r="BY2435" s="45"/>
      <c r="BZ2435" s="37"/>
      <c r="CA2435" s="54" t="str">
        <f t="shared" si="464"/>
        <v>PENDIENTE EJECUTORIA</v>
      </c>
      <c r="CB2435" s="59" t="str">
        <f t="shared" si="461"/>
        <v/>
      </c>
      <c r="CC2435" s="36"/>
      <c r="CD2435" s="40"/>
      <c r="CE2435" s="46"/>
      <c r="CF2435" s="40"/>
      <c r="CG2435" s="40"/>
      <c r="CH2435" s="40"/>
      <c r="CI2435" s="36"/>
      <c r="CJ2435" s="47"/>
      <c r="CK2435" s="40"/>
      <c r="CL2435" s="40"/>
      <c r="CM2435" s="40"/>
      <c r="CN2435" s="40"/>
    </row>
    <row r="2436" spans="1:92" ht="42.75" hidden="1">
      <c r="A2436" s="49" t="str">
        <f t="shared" si="465"/>
        <v>SIN GESTIÓN</v>
      </c>
      <c r="B2436" s="58"/>
      <c r="C2436" s="37"/>
      <c r="D2436" s="37"/>
      <c r="E2436" s="49" t="str">
        <f t="shared" si="466"/>
        <v>PENDIENTE NOTIFICACIÓN</v>
      </c>
      <c r="F2436" s="141" t="str">
        <f t="shared" si="467"/>
        <v>PENDIENTE NOTIFICACIÓN</v>
      </c>
      <c r="G2436" s="49" t="str">
        <f t="shared" si="468"/>
        <v/>
      </c>
      <c r="H2436" s="51" t="str">
        <f ca="1">IF(
L2436="",
"",
IF(
NETWORKDAYS(L2436,IF(M2436&lt;&gt;"",M2436,TODAY()),FESTIVOS_CO!A:A)&gt;2,
"VENCIDO",
IF(
NETWORKDAYS(L2436,IF(M2436&lt;&gt;"",M2436,TODAY()),FESTIVOS_CO!A:A)=2,
"ALERTA",
"A TIEMPO"
)))</f>
        <v/>
      </c>
      <c r="I2436" s="40"/>
      <c r="J2436" s="36"/>
      <c r="K2436" s="37"/>
      <c r="L2436" s="50"/>
      <c r="M2436" s="37"/>
      <c r="N2436" s="52"/>
      <c r="O2436" s="52"/>
      <c r="P2436" s="36"/>
      <c r="Q2436" s="36"/>
      <c r="R2436" s="40"/>
      <c r="S2436" s="36"/>
      <c r="T2436" s="40"/>
      <c r="U2436" s="40"/>
      <c r="V2436" s="81"/>
      <c r="W2436" s="40"/>
      <c r="X2436" s="40"/>
      <c r="Y2436" s="40"/>
      <c r="Z2436" s="38" t="str">
        <f>IFERROR(VLOOKUP(Y2436,DIRECTORIO!A:B,2,FALSE),"")</f>
        <v/>
      </c>
      <c r="AA2436" s="40"/>
      <c r="AB2436" s="40"/>
      <c r="AC2436" s="40"/>
      <c r="AD2436" s="40"/>
      <c r="AE2436" s="40"/>
      <c r="AF2436" s="40"/>
      <c r="AG2436" s="41" t="s">
        <v>109</v>
      </c>
      <c r="AH2436" s="42"/>
      <c r="AI2436" s="54" t="str">
        <f t="shared" ca="1" si="469"/>
        <v>PENDIENTE NOTIFICACIÓN ELECTRÓNICA</v>
      </c>
      <c r="AJ2436" s="37"/>
      <c r="AK2436" s="37"/>
      <c r="AL2436" s="37"/>
      <c r="AM2436" s="53" t="str">
        <f>IF(AK2436="","",WORKDAY(AK2436,5,FESTIVOS_CO!A:A))</f>
        <v/>
      </c>
      <c r="AN2436" s="37"/>
      <c r="AO2436" s="37"/>
      <c r="AP2436" s="54" t="str">
        <f t="shared" ca="1" si="462"/>
        <v>NO APLICA</v>
      </c>
      <c r="AQ2436" s="36"/>
      <c r="AR2436" s="43"/>
      <c r="AS2436" s="37"/>
      <c r="AT2436" s="36"/>
      <c r="AU2436" s="37"/>
      <c r="AV2436" s="36"/>
      <c r="AW2436" s="36"/>
      <c r="AX2436" s="37"/>
      <c r="AY2436" s="140" t="str">
        <f>IF(AU2436="","",WORKDAY(AU2436,5,FESTIVOS_CO!A:A))</f>
        <v/>
      </c>
      <c r="AZ2436" s="54" t="str">
        <f t="shared" ca="1" si="459"/>
        <v>NO APLICA</v>
      </c>
      <c r="BA2436" s="55" t="str">
        <f>IF(AX2436="","",WORKDAY(AX2436,5,FESTIVOS_CO!A:A))</f>
        <v/>
      </c>
      <c r="BB2436" s="39"/>
      <c r="BC2436" s="40"/>
      <c r="BD2436" s="40"/>
      <c r="BE2436" s="56" t="str">
        <f t="shared" ca="1" si="460"/>
        <v>NO APLICA</v>
      </c>
      <c r="BF2436" s="37"/>
      <c r="BG2436" s="45"/>
      <c r="BH2436" s="37"/>
      <c r="BI2436" s="36"/>
      <c r="BJ2436" s="37"/>
      <c r="BK2436" s="36"/>
      <c r="BL2436" s="36"/>
      <c r="BM2436" s="53" t="str">
        <f>IF(BJ2436="","",WORKDAY(BJ2436,5,FESTIVOS_CO!A:A))</f>
        <v/>
      </c>
      <c r="BN2436" s="57" t="str">
        <f t="shared" ca="1" si="470"/>
        <v>PENDIENTE HACER AVISO</v>
      </c>
      <c r="BO2436" s="54" t="str">
        <f t="shared" ca="1" si="463"/>
        <v>EN TRÁMITE NOTIF. POR AVISO</v>
      </c>
      <c r="BP2436" s="37"/>
      <c r="BQ2436" s="53" t="str">
        <f>IF(BP2436="","",WORKDAY(BP2436,5,FESTIVOS_CO!A:A))</f>
        <v/>
      </c>
      <c r="BR2436" s="37"/>
      <c r="BS2436" s="36"/>
      <c r="BT2436" s="38"/>
      <c r="BU2436" s="58" t="e">
        <f>VLOOKUP(BT2436,Hoja2!$C:$D,2,0)</f>
        <v>#N/A</v>
      </c>
      <c r="BV2436" s="80" t="str">
        <f>IF(
AND(AO2436="",BD2436="",BQ2436=""),
"EN PROCESO NOTIFICACION / COMUNICACION",
IF(
BT2436="",
"NO APLICA",
IF(
BU2436=60,
IF(AO2436&lt;&gt;"",AO2436,IF(BD2436&lt;&gt;"",BD2436,BQ2436))+60,
WORKDAY(
IF(AO2436&lt;&gt;"",AO2436,IF(BD2436&lt;&gt;"",BD2436,BQ2436)),
BU2436,
FESTIVOS_CO!A:A
)
)
))</f>
        <v>EN PROCESO NOTIFICACION / COMUNICACION</v>
      </c>
      <c r="BW2436" s="44"/>
      <c r="BX2436" s="53"/>
      <c r="BY2436" s="45"/>
      <c r="BZ2436" s="37"/>
      <c r="CA2436" s="54" t="str">
        <f t="shared" si="464"/>
        <v>PENDIENTE EJECUTORIA</v>
      </c>
      <c r="CB2436" s="59" t="str">
        <f t="shared" si="461"/>
        <v/>
      </c>
      <c r="CC2436" s="36"/>
      <c r="CD2436" s="40"/>
      <c r="CE2436" s="46"/>
      <c r="CF2436" s="40"/>
      <c r="CG2436" s="40"/>
      <c r="CH2436" s="40"/>
      <c r="CI2436" s="36"/>
      <c r="CJ2436" s="47"/>
      <c r="CK2436" s="40"/>
      <c r="CL2436" s="40"/>
      <c r="CM2436" s="40"/>
      <c r="CN2436" s="40"/>
    </row>
    <row r="2437" spans="1:92" ht="42.75" hidden="1">
      <c r="A2437" s="49" t="str">
        <f t="shared" si="465"/>
        <v>SIN GESTIÓN</v>
      </c>
      <c r="B2437" s="58"/>
      <c r="C2437" s="37"/>
      <c r="D2437" s="37"/>
      <c r="E2437" s="49" t="str">
        <f t="shared" si="466"/>
        <v>PENDIENTE NOTIFICACIÓN</v>
      </c>
      <c r="F2437" s="141" t="str">
        <f t="shared" si="467"/>
        <v>PENDIENTE NOTIFICACIÓN</v>
      </c>
      <c r="G2437" s="49" t="str">
        <f t="shared" si="468"/>
        <v/>
      </c>
      <c r="H2437" s="51" t="str">
        <f ca="1">IF(
L2437="",
"",
IF(
NETWORKDAYS(L2437,IF(M2437&lt;&gt;"",M2437,TODAY()),FESTIVOS_CO!A:A)&gt;2,
"VENCIDO",
IF(
NETWORKDAYS(L2437,IF(M2437&lt;&gt;"",M2437,TODAY()),FESTIVOS_CO!A:A)=2,
"ALERTA",
"A TIEMPO"
)))</f>
        <v/>
      </c>
      <c r="I2437" s="40"/>
      <c r="J2437" s="36"/>
      <c r="K2437" s="37"/>
      <c r="L2437" s="50"/>
      <c r="M2437" s="37"/>
      <c r="N2437" s="52"/>
      <c r="O2437" s="52"/>
      <c r="P2437" s="36"/>
      <c r="Q2437" s="36"/>
      <c r="R2437" s="40"/>
      <c r="S2437" s="36"/>
      <c r="T2437" s="40"/>
      <c r="U2437" s="40"/>
      <c r="V2437" s="81"/>
      <c r="W2437" s="40"/>
      <c r="X2437" s="40"/>
      <c r="Y2437" s="40"/>
      <c r="Z2437" s="38" t="str">
        <f>IFERROR(VLOOKUP(Y2437,DIRECTORIO!A:B,2,FALSE),"")</f>
        <v/>
      </c>
      <c r="AA2437" s="40"/>
      <c r="AB2437" s="40"/>
      <c r="AC2437" s="40"/>
      <c r="AD2437" s="40"/>
      <c r="AE2437" s="40"/>
      <c r="AF2437" s="40"/>
      <c r="AG2437" s="41" t="s">
        <v>109</v>
      </c>
      <c r="AH2437" s="42"/>
      <c r="AI2437" s="54" t="str">
        <f t="shared" ca="1" si="469"/>
        <v>PENDIENTE NOTIFICACIÓN ELECTRÓNICA</v>
      </c>
      <c r="AJ2437" s="37"/>
      <c r="AK2437" s="37"/>
      <c r="AL2437" s="37"/>
      <c r="AM2437" s="53" t="str">
        <f>IF(AK2437="","",WORKDAY(AK2437,5,FESTIVOS_CO!A:A))</f>
        <v/>
      </c>
      <c r="AN2437" s="37"/>
      <c r="AO2437" s="37"/>
      <c r="AP2437" s="54" t="str">
        <f t="shared" ca="1" si="462"/>
        <v>NO APLICA</v>
      </c>
      <c r="AQ2437" s="36"/>
      <c r="AR2437" s="43"/>
      <c r="AS2437" s="37"/>
      <c r="AT2437" s="36"/>
      <c r="AU2437" s="37"/>
      <c r="AV2437" s="36"/>
      <c r="AW2437" s="36"/>
      <c r="AX2437" s="37"/>
      <c r="AY2437" s="140" t="str">
        <f>IF(AU2437="","",WORKDAY(AU2437,5,FESTIVOS_CO!A:A))</f>
        <v/>
      </c>
      <c r="AZ2437" s="54" t="str">
        <f t="shared" ca="1" si="459"/>
        <v>NO APLICA</v>
      </c>
      <c r="BA2437" s="55" t="str">
        <f>IF(AX2437="","",WORKDAY(AX2437,5,FESTIVOS_CO!A:A))</f>
        <v/>
      </c>
      <c r="BB2437" s="39"/>
      <c r="BC2437" s="40"/>
      <c r="BD2437" s="40"/>
      <c r="BE2437" s="56" t="str">
        <f t="shared" ca="1" si="460"/>
        <v>NO APLICA</v>
      </c>
      <c r="BF2437" s="37"/>
      <c r="BG2437" s="45"/>
      <c r="BH2437" s="37"/>
      <c r="BI2437" s="36"/>
      <c r="BJ2437" s="37"/>
      <c r="BK2437" s="36"/>
      <c r="BL2437" s="36"/>
      <c r="BM2437" s="53" t="str">
        <f>IF(BJ2437="","",WORKDAY(BJ2437,5,FESTIVOS_CO!A:A))</f>
        <v/>
      </c>
      <c r="BN2437" s="57" t="str">
        <f t="shared" ca="1" si="470"/>
        <v>PENDIENTE HACER AVISO</v>
      </c>
      <c r="BO2437" s="54" t="str">
        <f t="shared" ca="1" si="463"/>
        <v>EN TRÁMITE NOTIF. POR AVISO</v>
      </c>
      <c r="BP2437" s="37"/>
      <c r="BQ2437" s="53" t="str">
        <f>IF(BP2437="","",WORKDAY(BP2437,5,FESTIVOS_CO!A:A))</f>
        <v/>
      </c>
      <c r="BR2437" s="37"/>
      <c r="BS2437" s="36"/>
      <c r="BT2437" s="38"/>
      <c r="BU2437" s="58" t="e">
        <f>VLOOKUP(BT2437,Hoja2!$C:$D,2,0)</f>
        <v>#N/A</v>
      </c>
      <c r="BV2437" s="80" t="str">
        <f>IF(
AND(AO2437="",BD2437="",BQ2437=""),
"EN PROCESO NOTIFICACION / COMUNICACION",
IF(
BT2437="",
"NO APLICA",
IF(
BU2437=60,
IF(AO2437&lt;&gt;"",AO2437,IF(BD2437&lt;&gt;"",BD2437,BQ2437))+60,
WORKDAY(
IF(AO2437&lt;&gt;"",AO2437,IF(BD2437&lt;&gt;"",BD2437,BQ2437)),
BU2437,
FESTIVOS_CO!A:A
)
)
))</f>
        <v>EN PROCESO NOTIFICACION / COMUNICACION</v>
      </c>
      <c r="BW2437" s="44"/>
      <c r="BX2437" s="53"/>
      <c r="BY2437" s="45"/>
      <c r="BZ2437" s="37"/>
      <c r="CA2437" s="54" t="str">
        <f t="shared" si="464"/>
        <v>PENDIENTE EJECUTORIA</v>
      </c>
      <c r="CB2437" s="59" t="str">
        <f t="shared" si="461"/>
        <v/>
      </c>
      <c r="CC2437" s="36"/>
      <c r="CD2437" s="40"/>
      <c r="CE2437" s="46"/>
      <c r="CF2437" s="40"/>
      <c r="CG2437" s="40"/>
      <c r="CH2437" s="40"/>
      <c r="CI2437" s="36"/>
      <c r="CJ2437" s="47"/>
      <c r="CK2437" s="40"/>
      <c r="CL2437" s="40"/>
      <c r="CM2437" s="40"/>
      <c r="CN2437" s="40"/>
    </row>
    <row r="2438" spans="1:92" ht="42.75" hidden="1">
      <c r="A2438" s="49" t="str">
        <f t="shared" si="465"/>
        <v>SIN GESTIÓN</v>
      </c>
      <c r="B2438" s="58"/>
      <c r="C2438" s="37"/>
      <c r="D2438" s="37"/>
      <c r="E2438" s="49" t="str">
        <f t="shared" si="466"/>
        <v>PENDIENTE NOTIFICACIÓN</v>
      </c>
      <c r="F2438" s="141" t="str">
        <f t="shared" si="467"/>
        <v>PENDIENTE NOTIFICACIÓN</v>
      </c>
      <c r="G2438" s="49" t="str">
        <f t="shared" si="468"/>
        <v/>
      </c>
      <c r="H2438" s="51" t="str">
        <f ca="1">IF(
L2438="",
"",
IF(
NETWORKDAYS(L2438,IF(M2438&lt;&gt;"",M2438,TODAY()),FESTIVOS_CO!A:A)&gt;2,
"VENCIDO",
IF(
NETWORKDAYS(L2438,IF(M2438&lt;&gt;"",M2438,TODAY()),FESTIVOS_CO!A:A)=2,
"ALERTA",
"A TIEMPO"
)))</f>
        <v/>
      </c>
      <c r="I2438" s="40"/>
      <c r="J2438" s="36"/>
      <c r="K2438" s="37"/>
      <c r="L2438" s="50"/>
      <c r="M2438" s="37"/>
      <c r="N2438" s="52"/>
      <c r="O2438" s="52"/>
      <c r="P2438" s="36"/>
      <c r="Q2438" s="36"/>
      <c r="R2438" s="40"/>
      <c r="S2438" s="36"/>
      <c r="T2438" s="40"/>
      <c r="U2438" s="40"/>
      <c r="V2438" s="81"/>
      <c r="W2438" s="40"/>
      <c r="X2438" s="40"/>
      <c r="Y2438" s="40"/>
      <c r="Z2438" s="38" t="str">
        <f>IFERROR(VLOOKUP(Y2438,DIRECTORIO!A:B,2,FALSE),"")</f>
        <v/>
      </c>
      <c r="AA2438" s="40"/>
      <c r="AB2438" s="40"/>
      <c r="AC2438" s="40"/>
      <c r="AD2438" s="40"/>
      <c r="AE2438" s="40"/>
      <c r="AF2438" s="40"/>
      <c r="AG2438" s="41" t="s">
        <v>109</v>
      </c>
      <c r="AH2438" s="42"/>
      <c r="AI2438" s="54" t="str">
        <f t="shared" ca="1" si="469"/>
        <v>PENDIENTE NOTIFICACIÓN ELECTRÓNICA</v>
      </c>
      <c r="AJ2438" s="37"/>
      <c r="AK2438" s="37"/>
      <c r="AL2438" s="37"/>
      <c r="AM2438" s="53" t="str">
        <f>IF(AK2438="","",WORKDAY(AK2438,5,FESTIVOS_CO!A:A))</f>
        <v/>
      </c>
      <c r="AN2438" s="37"/>
      <c r="AO2438" s="37"/>
      <c r="AP2438" s="54" t="str">
        <f t="shared" ca="1" si="462"/>
        <v>NO APLICA</v>
      </c>
      <c r="AQ2438" s="36"/>
      <c r="AR2438" s="43"/>
      <c r="AS2438" s="37"/>
      <c r="AT2438" s="36"/>
      <c r="AU2438" s="37"/>
      <c r="AV2438" s="36"/>
      <c r="AW2438" s="36"/>
      <c r="AX2438" s="37"/>
      <c r="AY2438" s="140" t="str">
        <f>IF(AU2438="","",WORKDAY(AU2438,5,FESTIVOS_CO!A:A))</f>
        <v/>
      </c>
      <c r="AZ2438" s="54" t="str">
        <f t="shared" ca="1" si="459"/>
        <v>NO APLICA</v>
      </c>
      <c r="BA2438" s="55" t="str">
        <f>IF(AX2438="","",WORKDAY(AX2438,5,FESTIVOS_CO!A:A))</f>
        <v/>
      </c>
      <c r="BB2438" s="39"/>
      <c r="BC2438" s="40"/>
      <c r="BD2438" s="40"/>
      <c r="BE2438" s="56" t="str">
        <f t="shared" ca="1" si="460"/>
        <v>NO APLICA</v>
      </c>
      <c r="BF2438" s="37"/>
      <c r="BG2438" s="45"/>
      <c r="BH2438" s="37"/>
      <c r="BI2438" s="36"/>
      <c r="BJ2438" s="37"/>
      <c r="BK2438" s="36"/>
      <c r="BL2438" s="36"/>
      <c r="BM2438" s="53" t="str">
        <f>IF(BJ2438="","",WORKDAY(BJ2438,5,FESTIVOS_CO!A:A))</f>
        <v/>
      </c>
      <c r="BN2438" s="57" t="str">
        <f t="shared" ca="1" si="470"/>
        <v>PENDIENTE HACER AVISO</v>
      </c>
      <c r="BO2438" s="54" t="str">
        <f t="shared" ca="1" si="463"/>
        <v>EN TRÁMITE NOTIF. POR AVISO</v>
      </c>
      <c r="BP2438" s="37"/>
      <c r="BQ2438" s="53" t="str">
        <f>IF(BP2438="","",WORKDAY(BP2438,5,FESTIVOS_CO!A:A))</f>
        <v/>
      </c>
      <c r="BR2438" s="37"/>
      <c r="BS2438" s="36"/>
      <c r="BT2438" s="38"/>
      <c r="BU2438" s="58" t="e">
        <f>VLOOKUP(BT2438,Hoja2!$C:$D,2,0)</f>
        <v>#N/A</v>
      </c>
      <c r="BV2438" s="80" t="str">
        <f>IF(
AND(AO2438="",BD2438="",BQ2438=""),
"EN PROCESO NOTIFICACION / COMUNICACION",
IF(
BT2438="",
"NO APLICA",
IF(
BU2438=60,
IF(AO2438&lt;&gt;"",AO2438,IF(BD2438&lt;&gt;"",BD2438,BQ2438))+60,
WORKDAY(
IF(AO2438&lt;&gt;"",AO2438,IF(BD2438&lt;&gt;"",BD2438,BQ2438)),
BU2438,
FESTIVOS_CO!A:A
)
)
))</f>
        <v>EN PROCESO NOTIFICACION / COMUNICACION</v>
      </c>
      <c r="BW2438" s="44"/>
      <c r="BX2438" s="53"/>
      <c r="BY2438" s="45"/>
      <c r="BZ2438" s="37"/>
      <c r="CA2438" s="54" t="str">
        <f t="shared" si="464"/>
        <v>PENDIENTE EJECUTORIA</v>
      </c>
      <c r="CB2438" s="59" t="str">
        <f t="shared" si="461"/>
        <v/>
      </c>
      <c r="CC2438" s="36"/>
      <c r="CD2438" s="40"/>
      <c r="CE2438" s="46"/>
      <c r="CF2438" s="40"/>
      <c r="CG2438" s="40"/>
      <c r="CH2438" s="40"/>
      <c r="CI2438" s="36"/>
      <c r="CJ2438" s="47"/>
      <c r="CK2438" s="40"/>
      <c r="CL2438" s="40"/>
      <c r="CM2438" s="40"/>
      <c r="CN2438" s="40"/>
    </row>
    <row r="2439" spans="1:92" ht="42.75" hidden="1">
      <c r="A2439" s="49" t="str">
        <f t="shared" si="465"/>
        <v>SIN GESTIÓN</v>
      </c>
      <c r="B2439" s="58"/>
      <c r="C2439" s="37"/>
      <c r="D2439" s="37"/>
      <c r="E2439" s="49" t="str">
        <f t="shared" si="466"/>
        <v>PENDIENTE NOTIFICACIÓN</v>
      </c>
      <c r="F2439" s="141" t="str">
        <f t="shared" si="467"/>
        <v>PENDIENTE NOTIFICACIÓN</v>
      </c>
      <c r="G2439" s="49" t="str">
        <f t="shared" si="468"/>
        <v/>
      </c>
      <c r="H2439" s="51" t="str">
        <f ca="1">IF(
L2439="",
"",
IF(
NETWORKDAYS(L2439,IF(M2439&lt;&gt;"",M2439,TODAY()),FESTIVOS_CO!A:A)&gt;2,
"VENCIDO",
IF(
NETWORKDAYS(L2439,IF(M2439&lt;&gt;"",M2439,TODAY()),FESTIVOS_CO!A:A)=2,
"ALERTA",
"A TIEMPO"
)))</f>
        <v/>
      </c>
      <c r="I2439" s="40"/>
      <c r="J2439" s="36"/>
      <c r="K2439" s="37"/>
      <c r="L2439" s="50"/>
      <c r="M2439" s="37"/>
      <c r="N2439" s="52"/>
      <c r="O2439" s="52"/>
      <c r="P2439" s="36"/>
      <c r="Q2439" s="36"/>
      <c r="R2439" s="40"/>
      <c r="S2439" s="36"/>
      <c r="T2439" s="40"/>
      <c r="U2439" s="40"/>
      <c r="V2439" s="81"/>
      <c r="W2439" s="40"/>
      <c r="X2439" s="40"/>
      <c r="Y2439" s="40"/>
      <c r="Z2439" s="38" t="str">
        <f>IFERROR(VLOOKUP(Y2439,DIRECTORIO!A:B,2,FALSE),"")</f>
        <v/>
      </c>
      <c r="AA2439" s="40"/>
      <c r="AB2439" s="40"/>
      <c r="AC2439" s="40"/>
      <c r="AD2439" s="40"/>
      <c r="AE2439" s="40"/>
      <c r="AF2439" s="40"/>
      <c r="AG2439" s="41" t="s">
        <v>109</v>
      </c>
      <c r="AH2439" s="42"/>
      <c r="AI2439" s="54" t="str">
        <f t="shared" ca="1" si="469"/>
        <v>PENDIENTE NOTIFICACIÓN ELECTRÓNICA</v>
      </c>
      <c r="AJ2439" s="37"/>
      <c r="AK2439" s="37"/>
      <c r="AL2439" s="37"/>
      <c r="AM2439" s="53" t="str">
        <f>IF(AK2439="","",WORKDAY(AK2439,5,FESTIVOS_CO!A:A))</f>
        <v/>
      </c>
      <c r="AN2439" s="37"/>
      <c r="AO2439" s="37"/>
      <c r="AP2439" s="54" t="str">
        <f t="shared" ca="1" si="462"/>
        <v>NO APLICA</v>
      </c>
      <c r="AQ2439" s="36"/>
      <c r="AR2439" s="43"/>
      <c r="AS2439" s="37"/>
      <c r="AT2439" s="36"/>
      <c r="AU2439" s="37"/>
      <c r="AV2439" s="36"/>
      <c r="AW2439" s="36"/>
      <c r="AX2439" s="37"/>
      <c r="AY2439" s="140" t="str">
        <f>IF(AU2439="","",WORKDAY(AU2439,5,FESTIVOS_CO!A:A))</f>
        <v/>
      </c>
      <c r="AZ2439" s="54" t="str">
        <f t="shared" ca="1" si="459"/>
        <v>NO APLICA</v>
      </c>
      <c r="BA2439" s="55" t="str">
        <f>IF(AX2439="","",WORKDAY(AX2439,5,FESTIVOS_CO!A:A))</f>
        <v/>
      </c>
      <c r="BB2439" s="39"/>
      <c r="BC2439" s="40"/>
      <c r="BD2439" s="40"/>
      <c r="BE2439" s="56" t="str">
        <f t="shared" ca="1" si="460"/>
        <v>NO APLICA</v>
      </c>
      <c r="BF2439" s="37"/>
      <c r="BG2439" s="45"/>
      <c r="BH2439" s="37"/>
      <c r="BI2439" s="36"/>
      <c r="BJ2439" s="37"/>
      <c r="BK2439" s="36"/>
      <c r="BL2439" s="36"/>
      <c r="BM2439" s="53" t="str">
        <f>IF(BJ2439="","",WORKDAY(BJ2439,5,FESTIVOS_CO!A:A))</f>
        <v/>
      </c>
      <c r="BN2439" s="57" t="str">
        <f t="shared" ca="1" si="470"/>
        <v>PENDIENTE HACER AVISO</v>
      </c>
      <c r="BO2439" s="54" t="str">
        <f t="shared" ca="1" si="463"/>
        <v>EN TRÁMITE NOTIF. POR AVISO</v>
      </c>
      <c r="BP2439" s="37"/>
      <c r="BQ2439" s="53" t="str">
        <f>IF(BP2439="","",WORKDAY(BP2439,5,FESTIVOS_CO!A:A))</f>
        <v/>
      </c>
      <c r="BR2439" s="37"/>
      <c r="BS2439" s="36"/>
      <c r="BT2439" s="38"/>
      <c r="BU2439" s="58" t="e">
        <f>VLOOKUP(BT2439,Hoja2!$C:$D,2,0)</f>
        <v>#N/A</v>
      </c>
      <c r="BV2439" s="80" t="str">
        <f>IF(
AND(AO2439="",BD2439="",BQ2439=""),
"EN PROCESO NOTIFICACION / COMUNICACION",
IF(
BT2439="",
"NO APLICA",
IF(
BU2439=60,
IF(AO2439&lt;&gt;"",AO2439,IF(BD2439&lt;&gt;"",BD2439,BQ2439))+60,
WORKDAY(
IF(AO2439&lt;&gt;"",AO2439,IF(BD2439&lt;&gt;"",BD2439,BQ2439)),
BU2439,
FESTIVOS_CO!A:A
)
)
))</f>
        <v>EN PROCESO NOTIFICACION / COMUNICACION</v>
      </c>
      <c r="BW2439" s="44"/>
      <c r="BX2439" s="53"/>
      <c r="BY2439" s="45"/>
      <c r="BZ2439" s="37"/>
      <c r="CA2439" s="54" t="str">
        <f t="shared" si="464"/>
        <v>PENDIENTE EJECUTORIA</v>
      </c>
      <c r="CB2439" s="59" t="str">
        <f t="shared" si="461"/>
        <v/>
      </c>
      <c r="CC2439" s="36"/>
      <c r="CD2439" s="40"/>
      <c r="CE2439" s="46"/>
      <c r="CF2439" s="40"/>
      <c r="CG2439" s="40"/>
      <c r="CH2439" s="40"/>
      <c r="CI2439" s="36"/>
      <c r="CJ2439" s="47"/>
      <c r="CK2439" s="40"/>
      <c r="CL2439" s="40"/>
      <c r="CM2439" s="40"/>
      <c r="CN2439" s="40"/>
    </row>
    <row r="2440" spans="1:92" ht="42.75" hidden="1">
      <c r="A2440" s="49" t="str">
        <f t="shared" si="465"/>
        <v>SIN GESTIÓN</v>
      </c>
      <c r="B2440" s="58"/>
      <c r="C2440" s="37"/>
      <c r="D2440" s="37"/>
      <c r="E2440" s="49" t="str">
        <f t="shared" si="466"/>
        <v>PENDIENTE NOTIFICACIÓN</v>
      </c>
      <c r="F2440" s="141" t="str">
        <f t="shared" si="467"/>
        <v>PENDIENTE NOTIFICACIÓN</v>
      </c>
      <c r="G2440" s="49" t="str">
        <f t="shared" si="468"/>
        <v/>
      </c>
      <c r="H2440" s="51" t="str">
        <f ca="1">IF(
L2440="",
"",
IF(
NETWORKDAYS(L2440,IF(M2440&lt;&gt;"",M2440,TODAY()),FESTIVOS_CO!A:A)&gt;2,
"VENCIDO",
IF(
NETWORKDAYS(L2440,IF(M2440&lt;&gt;"",M2440,TODAY()),FESTIVOS_CO!A:A)=2,
"ALERTA",
"A TIEMPO"
)))</f>
        <v/>
      </c>
      <c r="I2440" s="40"/>
      <c r="J2440" s="36"/>
      <c r="K2440" s="37"/>
      <c r="L2440" s="50"/>
      <c r="M2440" s="37"/>
      <c r="N2440" s="52"/>
      <c r="O2440" s="52"/>
      <c r="P2440" s="36"/>
      <c r="Q2440" s="36"/>
      <c r="R2440" s="40"/>
      <c r="S2440" s="36"/>
      <c r="T2440" s="40"/>
      <c r="U2440" s="40"/>
      <c r="V2440" s="81"/>
      <c r="W2440" s="40"/>
      <c r="X2440" s="40"/>
      <c r="Y2440" s="40"/>
      <c r="Z2440" s="38" t="str">
        <f>IFERROR(VLOOKUP(Y2440,DIRECTORIO!A:B,2,FALSE),"")</f>
        <v/>
      </c>
      <c r="AA2440" s="40"/>
      <c r="AB2440" s="40"/>
      <c r="AC2440" s="40"/>
      <c r="AD2440" s="40"/>
      <c r="AE2440" s="40"/>
      <c r="AF2440" s="40"/>
      <c r="AG2440" s="41" t="s">
        <v>109</v>
      </c>
      <c r="AH2440" s="42"/>
      <c r="AI2440" s="54" t="str">
        <f t="shared" ca="1" si="469"/>
        <v>PENDIENTE NOTIFICACIÓN ELECTRÓNICA</v>
      </c>
      <c r="AJ2440" s="37"/>
      <c r="AK2440" s="37"/>
      <c r="AL2440" s="37"/>
      <c r="AM2440" s="53" t="str">
        <f>IF(AK2440="","",WORKDAY(AK2440,5,FESTIVOS_CO!A:A))</f>
        <v/>
      </c>
      <c r="AN2440" s="37"/>
      <c r="AO2440" s="37"/>
      <c r="AP2440" s="54" t="str">
        <f t="shared" ca="1" si="462"/>
        <v>NO APLICA</v>
      </c>
      <c r="AQ2440" s="36"/>
      <c r="AR2440" s="43"/>
      <c r="AS2440" s="37"/>
      <c r="AT2440" s="36"/>
      <c r="AU2440" s="37"/>
      <c r="AV2440" s="36"/>
      <c r="AW2440" s="36"/>
      <c r="AX2440" s="37"/>
      <c r="AY2440" s="140" t="str">
        <f>IF(AU2440="","",WORKDAY(AU2440,5,FESTIVOS_CO!A:A))</f>
        <v/>
      </c>
      <c r="AZ2440" s="54" t="str">
        <f t="shared" ca="1" si="459"/>
        <v>NO APLICA</v>
      </c>
      <c r="BA2440" s="55" t="str">
        <f>IF(AX2440="","",WORKDAY(AX2440,5,FESTIVOS_CO!A:A))</f>
        <v/>
      </c>
      <c r="BB2440" s="39"/>
      <c r="BC2440" s="40"/>
      <c r="BD2440" s="40"/>
      <c r="BE2440" s="56" t="str">
        <f t="shared" ca="1" si="460"/>
        <v>NO APLICA</v>
      </c>
      <c r="BF2440" s="37"/>
      <c r="BG2440" s="45"/>
      <c r="BH2440" s="37"/>
      <c r="BI2440" s="36"/>
      <c r="BJ2440" s="37"/>
      <c r="BK2440" s="36"/>
      <c r="BL2440" s="36"/>
      <c r="BM2440" s="53" t="str">
        <f>IF(BJ2440="","",WORKDAY(BJ2440,5,FESTIVOS_CO!A:A))</f>
        <v/>
      </c>
      <c r="BN2440" s="57" t="str">
        <f t="shared" ca="1" si="470"/>
        <v>PENDIENTE HACER AVISO</v>
      </c>
      <c r="BO2440" s="54" t="str">
        <f t="shared" ca="1" si="463"/>
        <v>EN TRÁMITE NOTIF. POR AVISO</v>
      </c>
      <c r="BP2440" s="37"/>
      <c r="BQ2440" s="53" t="str">
        <f>IF(BP2440="","",WORKDAY(BP2440,5,FESTIVOS_CO!A:A))</f>
        <v/>
      </c>
      <c r="BR2440" s="37"/>
      <c r="BS2440" s="36"/>
      <c r="BT2440" s="38"/>
      <c r="BU2440" s="58" t="e">
        <f>VLOOKUP(BT2440,Hoja2!$C:$D,2,0)</f>
        <v>#N/A</v>
      </c>
      <c r="BV2440" s="80" t="str">
        <f>IF(
AND(AO2440="",BD2440="",BQ2440=""),
"EN PROCESO NOTIFICACION / COMUNICACION",
IF(
BT2440="",
"NO APLICA",
IF(
BU2440=60,
IF(AO2440&lt;&gt;"",AO2440,IF(BD2440&lt;&gt;"",BD2440,BQ2440))+60,
WORKDAY(
IF(AO2440&lt;&gt;"",AO2440,IF(BD2440&lt;&gt;"",BD2440,BQ2440)),
BU2440,
FESTIVOS_CO!A:A
)
)
))</f>
        <v>EN PROCESO NOTIFICACION / COMUNICACION</v>
      </c>
      <c r="BW2440" s="44"/>
      <c r="BX2440" s="53"/>
      <c r="BY2440" s="45"/>
      <c r="BZ2440" s="37"/>
      <c r="CA2440" s="54" t="str">
        <f t="shared" si="464"/>
        <v>PENDIENTE EJECUTORIA</v>
      </c>
      <c r="CB2440" s="59" t="str">
        <f t="shared" si="461"/>
        <v/>
      </c>
      <c r="CC2440" s="36"/>
      <c r="CD2440" s="40"/>
      <c r="CE2440" s="46"/>
      <c r="CF2440" s="40"/>
      <c r="CG2440" s="40"/>
      <c r="CH2440" s="40"/>
      <c r="CI2440" s="36"/>
      <c r="CJ2440" s="47"/>
      <c r="CK2440" s="40"/>
      <c r="CL2440" s="40"/>
      <c r="CM2440" s="40"/>
      <c r="CN2440" s="40"/>
    </row>
    <row r="2441" spans="1:92" ht="42.75" hidden="1">
      <c r="A2441" s="49" t="str">
        <f t="shared" si="465"/>
        <v>SIN GESTIÓN</v>
      </c>
      <c r="B2441" s="58"/>
      <c r="C2441" s="37"/>
      <c r="D2441" s="37"/>
      <c r="E2441" s="49" t="str">
        <f t="shared" si="466"/>
        <v>PENDIENTE NOTIFICACIÓN</v>
      </c>
      <c r="F2441" s="141" t="str">
        <f t="shared" si="467"/>
        <v>PENDIENTE NOTIFICACIÓN</v>
      </c>
      <c r="G2441" s="49" t="str">
        <f t="shared" si="468"/>
        <v/>
      </c>
      <c r="H2441" s="51" t="str">
        <f ca="1">IF(
L2441="",
"",
IF(
NETWORKDAYS(L2441,IF(M2441&lt;&gt;"",M2441,TODAY()),FESTIVOS_CO!A:A)&gt;2,
"VENCIDO",
IF(
NETWORKDAYS(L2441,IF(M2441&lt;&gt;"",M2441,TODAY()),FESTIVOS_CO!A:A)=2,
"ALERTA",
"A TIEMPO"
)))</f>
        <v/>
      </c>
      <c r="I2441" s="40"/>
      <c r="J2441" s="36"/>
      <c r="K2441" s="37"/>
      <c r="L2441" s="50"/>
      <c r="M2441" s="37"/>
      <c r="N2441" s="52"/>
      <c r="O2441" s="52"/>
      <c r="P2441" s="36"/>
      <c r="Q2441" s="36"/>
      <c r="R2441" s="40"/>
      <c r="S2441" s="36"/>
      <c r="T2441" s="40"/>
      <c r="U2441" s="40"/>
      <c r="V2441" s="81"/>
      <c r="W2441" s="40"/>
      <c r="X2441" s="40"/>
      <c r="Y2441" s="40"/>
      <c r="Z2441" s="38" t="str">
        <f>IFERROR(VLOOKUP(Y2441,DIRECTORIO!A:B,2,FALSE),"")</f>
        <v/>
      </c>
      <c r="AA2441" s="40"/>
      <c r="AB2441" s="40"/>
      <c r="AC2441" s="40"/>
      <c r="AD2441" s="40"/>
      <c r="AE2441" s="40"/>
      <c r="AF2441" s="40"/>
      <c r="AG2441" s="41" t="s">
        <v>109</v>
      </c>
      <c r="AH2441" s="42"/>
      <c r="AI2441" s="54" t="str">
        <f t="shared" ca="1" si="469"/>
        <v>PENDIENTE NOTIFICACIÓN ELECTRÓNICA</v>
      </c>
      <c r="AJ2441" s="37"/>
      <c r="AK2441" s="37"/>
      <c r="AL2441" s="37"/>
      <c r="AM2441" s="53" t="str">
        <f>IF(AK2441="","",WORKDAY(AK2441,5,FESTIVOS_CO!A:A))</f>
        <v/>
      </c>
      <c r="AN2441" s="37"/>
      <c r="AO2441" s="37"/>
      <c r="AP2441" s="54" t="str">
        <f t="shared" ca="1" si="462"/>
        <v>NO APLICA</v>
      </c>
      <c r="AQ2441" s="36"/>
      <c r="AR2441" s="43"/>
      <c r="AS2441" s="37"/>
      <c r="AT2441" s="36"/>
      <c r="AU2441" s="37"/>
      <c r="AV2441" s="36"/>
      <c r="AW2441" s="36"/>
      <c r="AX2441" s="37"/>
      <c r="AY2441" s="140" t="str">
        <f>IF(AU2441="","",WORKDAY(AU2441,5,FESTIVOS_CO!A:A))</f>
        <v/>
      </c>
      <c r="AZ2441" s="54" t="str">
        <f t="shared" ca="1" si="459"/>
        <v>NO APLICA</v>
      </c>
      <c r="BA2441" s="55" t="str">
        <f>IF(AX2441="","",WORKDAY(AX2441,5,FESTIVOS_CO!A:A))</f>
        <v/>
      </c>
      <c r="BB2441" s="39"/>
      <c r="BC2441" s="40"/>
      <c r="BD2441" s="40"/>
      <c r="BE2441" s="56" t="str">
        <f t="shared" ca="1" si="460"/>
        <v>NO APLICA</v>
      </c>
      <c r="BF2441" s="37"/>
      <c r="BG2441" s="45"/>
      <c r="BH2441" s="37"/>
      <c r="BI2441" s="36"/>
      <c r="BJ2441" s="37"/>
      <c r="BK2441" s="36"/>
      <c r="BL2441" s="36"/>
      <c r="BM2441" s="53" t="str">
        <f>IF(BJ2441="","",WORKDAY(BJ2441,5,FESTIVOS_CO!A:A))</f>
        <v/>
      </c>
      <c r="BN2441" s="57" t="str">
        <f t="shared" ca="1" si="470"/>
        <v>PENDIENTE HACER AVISO</v>
      </c>
      <c r="BO2441" s="54" t="str">
        <f t="shared" ca="1" si="463"/>
        <v>EN TRÁMITE NOTIF. POR AVISO</v>
      </c>
      <c r="BP2441" s="37"/>
      <c r="BQ2441" s="53" t="str">
        <f>IF(BP2441="","",WORKDAY(BP2441,5,FESTIVOS_CO!A:A))</f>
        <v/>
      </c>
      <c r="BR2441" s="37"/>
      <c r="BS2441" s="36"/>
      <c r="BT2441" s="38"/>
      <c r="BU2441" s="58" t="e">
        <f>VLOOKUP(BT2441,Hoja2!$C:$D,2,0)</f>
        <v>#N/A</v>
      </c>
      <c r="BV2441" s="80" t="str">
        <f>IF(
AND(AO2441="",BD2441="",BQ2441=""),
"EN PROCESO NOTIFICACION / COMUNICACION",
IF(
BT2441="",
"NO APLICA",
IF(
BU2441=60,
IF(AO2441&lt;&gt;"",AO2441,IF(BD2441&lt;&gt;"",BD2441,BQ2441))+60,
WORKDAY(
IF(AO2441&lt;&gt;"",AO2441,IF(BD2441&lt;&gt;"",BD2441,BQ2441)),
BU2441,
FESTIVOS_CO!A:A
)
)
))</f>
        <v>EN PROCESO NOTIFICACION / COMUNICACION</v>
      </c>
      <c r="BW2441" s="44"/>
      <c r="BX2441" s="53"/>
      <c r="BY2441" s="45"/>
      <c r="BZ2441" s="37"/>
      <c r="CA2441" s="54" t="str">
        <f t="shared" si="464"/>
        <v>PENDIENTE EJECUTORIA</v>
      </c>
      <c r="CB2441" s="59" t="str">
        <f t="shared" si="461"/>
        <v/>
      </c>
      <c r="CC2441" s="36"/>
      <c r="CD2441" s="40"/>
      <c r="CE2441" s="46"/>
      <c r="CF2441" s="40"/>
      <c r="CG2441" s="40"/>
      <c r="CH2441" s="40"/>
      <c r="CI2441" s="36"/>
      <c r="CJ2441" s="47"/>
      <c r="CK2441" s="40"/>
      <c r="CL2441" s="40"/>
      <c r="CM2441" s="40"/>
      <c r="CN2441" s="40"/>
    </row>
    <row r="2442" spans="1:92" ht="42.75" hidden="1">
      <c r="A2442" s="49" t="str">
        <f t="shared" si="465"/>
        <v>SIN GESTIÓN</v>
      </c>
      <c r="B2442" s="58"/>
      <c r="C2442" s="37"/>
      <c r="D2442" s="37"/>
      <c r="E2442" s="49" t="str">
        <f t="shared" si="466"/>
        <v>PENDIENTE NOTIFICACIÓN</v>
      </c>
      <c r="F2442" s="141" t="str">
        <f t="shared" si="467"/>
        <v>PENDIENTE NOTIFICACIÓN</v>
      </c>
      <c r="G2442" s="49" t="str">
        <f t="shared" si="468"/>
        <v/>
      </c>
      <c r="H2442" s="51" t="str">
        <f ca="1">IF(
L2442="",
"",
IF(
NETWORKDAYS(L2442,IF(M2442&lt;&gt;"",M2442,TODAY()),FESTIVOS_CO!A:A)&gt;2,
"VENCIDO",
IF(
NETWORKDAYS(L2442,IF(M2442&lt;&gt;"",M2442,TODAY()),FESTIVOS_CO!A:A)=2,
"ALERTA",
"A TIEMPO"
)))</f>
        <v/>
      </c>
      <c r="I2442" s="40"/>
      <c r="J2442" s="36"/>
      <c r="K2442" s="37"/>
      <c r="L2442" s="50"/>
      <c r="M2442" s="37"/>
      <c r="N2442" s="52"/>
      <c r="O2442" s="52"/>
      <c r="P2442" s="36"/>
      <c r="Q2442" s="36"/>
      <c r="R2442" s="40"/>
      <c r="S2442" s="36"/>
      <c r="T2442" s="40"/>
      <c r="U2442" s="40"/>
      <c r="V2442" s="81"/>
      <c r="W2442" s="40"/>
      <c r="X2442" s="40"/>
      <c r="Y2442" s="40"/>
      <c r="Z2442" s="38" t="str">
        <f>IFERROR(VLOOKUP(Y2442,DIRECTORIO!A:B,2,FALSE),"")</f>
        <v/>
      </c>
      <c r="AA2442" s="40"/>
      <c r="AB2442" s="40"/>
      <c r="AC2442" s="40"/>
      <c r="AD2442" s="40"/>
      <c r="AE2442" s="40"/>
      <c r="AF2442" s="40"/>
      <c r="AG2442" s="41" t="s">
        <v>109</v>
      </c>
      <c r="AH2442" s="42"/>
      <c r="AI2442" s="54" t="str">
        <f t="shared" ca="1" si="469"/>
        <v>PENDIENTE NOTIFICACIÓN ELECTRÓNICA</v>
      </c>
      <c r="AJ2442" s="37"/>
      <c r="AK2442" s="37"/>
      <c r="AL2442" s="37"/>
      <c r="AM2442" s="53" t="str">
        <f>IF(AK2442="","",WORKDAY(AK2442,5,FESTIVOS_CO!A:A))</f>
        <v/>
      </c>
      <c r="AN2442" s="37"/>
      <c r="AO2442" s="37"/>
      <c r="AP2442" s="54" t="str">
        <f t="shared" ca="1" si="462"/>
        <v>NO APLICA</v>
      </c>
      <c r="AQ2442" s="36"/>
      <c r="AR2442" s="43"/>
      <c r="AS2442" s="37"/>
      <c r="AT2442" s="36"/>
      <c r="AU2442" s="37"/>
      <c r="AV2442" s="36"/>
      <c r="AW2442" s="36"/>
      <c r="AX2442" s="37"/>
      <c r="AY2442" s="140" t="str">
        <f>IF(AU2442="","",WORKDAY(AU2442,5,FESTIVOS_CO!A:A))</f>
        <v/>
      </c>
      <c r="AZ2442" s="54" t="str">
        <f t="shared" ref="AZ2442:AZ2505" ca="1" si="471">IF(
AND(BB2442="SI",BC2442&lt;&gt;"",BD2442&lt;&gt;""),
"NOTIFICACIÓN PERSONAL COMPLETA",
IF(
AND(AO2442="",AX2442="",BQ2442="",BC2442&lt;&gt;"",BD2442&lt;&gt;""),
"NOTIFICADO POR CONDUCTA CONCLUYENTE",
IF(AP2442="NO PROCEDE CITACION",
"NO PROCEDE",
IF(AP2442="NO APLICA",
"NO APLICA",
IF(AW2442="NO",
"HACER AVISO",
IF(AQ2442="",
"PENDIENTE GESTIONAR CITACIÓN",
IF(AS2442="",
"PENDIENTE FIRMA",
IF(AR2442="",
"PENDIENTE REVISIÓN",
IF(AT2442="",
"PENDIENTE RADICAR",
"CITACIÓN COMPLETA EN ESPERA PRESENTACION PERSONAL"
)))))))))</f>
        <v>NO APLICA</v>
      </c>
      <c r="BA2442" s="55" t="str">
        <f>IF(AX2442="","",WORKDAY(AX2442,5,FESTIVOS_CO!A:A))</f>
        <v/>
      </c>
      <c r="BB2442" s="39"/>
      <c r="BC2442" s="40"/>
      <c r="BD2442" s="40"/>
      <c r="BE2442" s="56" t="str">
        <f t="shared" ca="1" si="460"/>
        <v>NO APLICA</v>
      </c>
      <c r="BF2442" s="37"/>
      <c r="BG2442" s="45"/>
      <c r="BH2442" s="37"/>
      <c r="BI2442" s="36"/>
      <c r="BJ2442" s="37"/>
      <c r="BK2442" s="36"/>
      <c r="BL2442" s="36"/>
      <c r="BM2442" s="53" t="str">
        <f>IF(BJ2442="","",WORKDAY(BJ2442,5,FESTIVOS_CO!A:A))</f>
        <v/>
      </c>
      <c r="BN2442" s="57" t="str">
        <f t="shared" ca="1" si="470"/>
        <v>PENDIENTE HACER AVISO</v>
      </c>
      <c r="BO2442" s="54" t="str">
        <f t="shared" ca="1" si="463"/>
        <v>EN TRÁMITE NOTIF. POR AVISO</v>
      </c>
      <c r="BP2442" s="37"/>
      <c r="BQ2442" s="53" t="str">
        <f>IF(BP2442="","",WORKDAY(BP2442,5,FESTIVOS_CO!A:A))</f>
        <v/>
      </c>
      <c r="BR2442" s="37"/>
      <c r="BS2442" s="36"/>
      <c r="BT2442" s="38"/>
      <c r="BU2442" s="58" t="e">
        <f>VLOOKUP(BT2442,Hoja2!$C:$D,2,0)</f>
        <v>#N/A</v>
      </c>
      <c r="BV2442" s="80" t="str">
        <f>IF(
AND(AO2442="",BD2442="",BQ2442=""),
"EN PROCESO NOTIFICACION / COMUNICACION",
IF(
BT2442="",
"NO APLICA",
IF(
BU2442=60,
IF(AO2442&lt;&gt;"",AO2442,IF(BD2442&lt;&gt;"",BD2442,BQ2442))+60,
WORKDAY(
IF(AO2442&lt;&gt;"",AO2442,IF(BD2442&lt;&gt;"",BD2442,BQ2442)),
BU2442,
FESTIVOS_CO!A:A
)
)
))</f>
        <v>EN PROCESO NOTIFICACION / COMUNICACION</v>
      </c>
      <c r="BW2442" s="44"/>
      <c r="BX2442" s="53"/>
      <c r="BY2442" s="45"/>
      <c r="BZ2442" s="37"/>
      <c r="CA2442" s="54" t="str">
        <f t="shared" si="464"/>
        <v>PENDIENTE EJECUTORIA</v>
      </c>
      <c r="CB2442" s="59" t="str">
        <f t="shared" si="461"/>
        <v/>
      </c>
      <c r="CC2442" s="36"/>
      <c r="CD2442" s="40"/>
      <c r="CE2442" s="46"/>
      <c r="CF2442" s="40"/>
      <c r="CG2442" s="40"/>
      <c r="CH2442" s="40"/>
      <c r="CI2442" s="36"/>
      <c r="CJ2442" s="47"/>
      <c r="CK2442" s="40"/>
      <c r="CL2442" s="40"/>
      <c r="CM2442" s="40"/>
      <c r="CN2442" s="40"/>
    </row>
    <row r="2443" spans="1:92" ht="42.75" hidden="1">
      <c r="A2443" s="49" t="str">
        <f t="shared" si="465"/>
        <v>SIN GESTIÓN</v>
      </c>
      <c r="B2443" s="58"/>
      <c r="C2443" s="37"/>
      <c r="D2443" s="37"/>
      <c r="E2443" s="49" t="str">
        <f t="shared" si="466"/>
        <v>PENDIENTE NOTIFICACIÓN</v>
      </c>
      <c r="F2443" s="141" t="str">
        <f t="shared" si="467"/>
        <v>PENDIENTE NOTIFICACIÓN</v>
      </c>
      <c r="G2443" s="49" t="str">
        <f t="shared" si="468"/>
        <v/>
      </c>
      <c r="H2443" s="51" t="str">
        <f ca="1">IF(
L2443="",
"",
IF(
NETWORKDAYS(L2443,IF(M2443&lt;&gt;"",M2443,TODAY()),FESTIVOS_CO!A:A)&gt;2,
"VENCIDO",
IF(
NETWORKDAYS(L2443,IF(M2443&lt;&gt;"",M2443,TODAY()),FESTIVOS_CO!A:A)=2,
"ALERTA",
"A TIEMPO"
)))</f>
        <v/>
      </c>
      <c r="I2443" s="40"/>
      <c r="J2443" s="36"/>
      <c r="K2443" s="37"/>
      <c r="L2443" s="50"/>
      <c r="M2443" s="37"/>
      <c r="N2443" s="52"/>
      <c r="O2443" s="52"/>
      <c r="P2443" s="36"/>
      <c r="Q2443" s="36"/>
      <c r="R2443" s="40"/>
      <c r="S2443" s="36"/>
      <c r="T2443" s="40"/>
      <c r="U2443" s="40"/>
      <c r="V2443" s="81"/>
      <c r="W2443" s="40"/>
      <c r="X2443" s="40"/>
      <c r="Y2443" s="40"/>
      <c r="Z2443" s="38" t="str">
        <f>IFERROR(VLOOKUP(Y2443,DIRECTORIO!A:B,2,FALSE),"")</f>
        <v/>
      </c>
      <c r="AA2443" s="40"/>
      <c r="AB2443" s="40"/>
      <c r="AC2443" s="40"/>
      <c r="AD2443" s="40"/>
      <c r="AE2443" s="40"/>
      <c r="AF2443" s="40"/>
      <c r="AG2443" s="41" t="s">
        <v>109</v>
      </c>
      <c r="AH2443" s="42"/>
      <c r="AI2443" s="54" t="str">
        <f t="shared" ca="1" si="469"/>
        <v>PENDIENTE NOTIFICACIÓN ELECTRÓNICA</v>
      </c>
      <c r="AJ2443" s="37"/>
      <c r="AK2443" s="37"/>
      <c r="AL2443" s="37"/>
      <c r="AM2443" s="53" t="str">
        <f>IF(AK2443="","",WORKDAY(AK2443,5,FESTIVOS_CO!A:A))</f>
        <v/>
      </c>
      <c r="AN2443" s="37"/>
      <c r="AO2443" s="37"/>
      <c r="AP2443" s="54" t="str">
        <f t="shared" ca="1" si="462"/>
        <v>NO APLICA</v>
      </c>
      <c r="AQ2443" s="36"/>
      <c r="AR2443" s="43"/>
      <c r="AS2443" s="37"/>
      <c r="AT2443" s="36"/>
      <c r="AU2443" s="37"/>
      <c r="AV2443" s="36"/>
      <c r="AW2443" s="36"/>
      <c r="AX2443" s="37"/>
      <c r="AY2443" s="140" t="str">
        <f>IF(AU2443="","",WORKDAY(AU2443,5,FESTIVOS_CO!A:A))</f>
        <v/>
      </c>
      <c r="AZ2443" s="54" t="str">
        <f t="shared" ca="1" si="471"/>
        <v>NO APLICA</v>
      </c>
      <c r="BA2443" s="55" t="str">
        <f>IF(AX2443="","",WORKDAY(AX2443,5,FESTIVOS_CO!A:A))</f>
        <v/>
      </c>
      <c r="BB2443" s="39"/>
      <c r="BC2443" s="40"/>
      <c r="BD2443" s="40"/>
      <c r="BE2443" s="56" t="str">
        <f t="shared" ca="1" si="460"/>
        <v>NO APLICA</v>
      </c>
      <c r="BF2443" s="37"/>
      <c r="BG2443" s="45"/>
      <c r="BH2443" s="37"/>
      <c r="BI2443" s="36"/>
      <c r="BJ2443" s="37"/>
      <c r="BK2443" s="36"/>
      <c r="BL2443" s="36"/>
      <c r="BM2443" s="53" t="str">
        <f>IF(BJ2443="","",WORKDAY(BJ2443,5,FESTIVOS_CO!A:A))</f>
        <v/>
      </c>
      <c r="BN2443" s="57" t="str">
        <f t="shared" ca="1" si="470"/>
        <v>PENDIENTE HACER AVISO</v>
      </c>
      <c r="BO2443" s="54" t="str">
        <f t="shared" ca="1" si="463"/>
        <v>EN TRÁMITE NOTIF. POR AVISO</v>
      </c>
      <c r="BP2443" s="37"/>
      <c r="BQ2443" s="53" t="str">
        <f>IF(BP2443="","",WORKDAY(BP2443,5,FESTIVOS_CO!A:A))</f>
        <v/>
      </c>
      <c r="BR2443" s="37"/>
      <c r="BS2443" s="36"/>
      <c r="BT2443" s="38"/>
      <c r="BU2443" s="58" t="e">
        <f>VLOOKUP(BT2443,Hoja2!$C:$D,2,0)</f>
        <v>#N/A</v>
      </c>
      <c r="BV2443" s="80" t="str">
        <f>IF(
AND(AO2443="",BD2443="",BQ2443=""),
"EN PROCESO NOTIFICACION / COMUNICACION",
IF(
BT2443="",
"NO APLICA",
IF(
BU2443=60,
IF(AO2443&lt;&gt;"",AO2443,IF(BD2443&lt;&gt;"",BD2443,BQ2443))+60,
WORKDAY(
IF(AO2443&lt;&gt;"",AO2443,IF(BD2443&lt;&gt;"",BD2443,BQ2443)),
BU2443,
FESTIVOS_CO!A:A
)
)
))</f>
        <v>EN PROCESO NOTIFICACION / COMUNICACION</v>
      </c>
      <c r="BW2443" s="44"/>
      <c r="BX2443" s="53"/>
      <c r="BY2443" s="45"/>
      <c r="BZ2443" s="37"/>
      <c r="CA2443" s="54" t="str">
        <f t="shared" si="464"/>
        <v>PENDIENTE EJECUTORIA</v>
      </c>
      <c r="CB2443" s="59" t="str">
        <f t="shared" si="461"/>
        <v/>
      </c>
      <c r="CC2443" s="36"/>
      <c r="CD2443" s="40"/>
      <c r="CE2443" s="46"/>
      <c r="CF2443" s="40"/>
      <c r="CG2443" s="40"/>
      <c r="CH2443" s="40"/>
      <c r="CI2443" s="36"/>
      <c r="CJ2443" s="47"/>
      <c r="CK2443" s="40"/>
      <c r="CL2443" s="40"/>
      <c r="CM2443" s="40"/>
      <c r="CN2443" s="40"/>
    </row>
    <row r="2444" spans="1:92" ht="42.75" hidden="1">
      <c r="A2444" s="49" t="str">
        <f t="shared" si="465"/>
        <v>SIN GESTIÓN</v>
      </c>
      <c r="B2444" s="58"/>
      <c r="C2444" s="37"/>
      <c r="D2444" s="37"/>
      <c r="E2444" s="49" t="str">
        <f t="shared" si="466"/>
        <v>PENDIENTE NOTIFICACIÓN</v>
      </c>
      <c r="F2444" s="141" t="str">
        <f t="shared" si="467"/>
        <v>PENDIENTE NOTIFICACIÓN</v>
      </c>
      <c r="G2444" s="49" t="str">
        <f t="shared" si="468"/>
        <v/>
      </c>
      <c r="H2444" s="51" t="str">
        <f ca="1">IF(
L2444="",
"",
IF(
NETWORKDAYS(L2444,IF(M2444&lt;&gt;"",M2444,TODAY()),FESTIVOS_CO!A:A)&gt;2,
"VENCIDO",
IF(
NETWORKDAYS(L2444,IF(M2444&lt;&gt;"",M2444,TODAY()),FESTIVOS_CO!A:A)=2,
"ALERTA",
"A TIEMPO"
)))</f>
        <v/>
      </c>
      <c r="I2444" s="40"/>
      <c r="J2444" s="36"/>
      <c r="K2444" s="37"/>
      <c r="L2444" s="50"/>
      <c r="M2444" s="37"/>
      <c r="N2444" s="52"/>
      <c r="O2444" s="52"/>
      <c r="P2444" s="36"/>
      <c r="Q2444" s="36"/>
      <c r="R2444" s="40"/>
      <c r="S2444" s="36"/>
      <c r="T2444" s="40"/>
      <c r="U2444" s="40"/>
      <c r="V2444" s="81"/>
      <c r="W2444" s="40"/>
      <c r="X2444" s="40"/>
      <c r="Y2444" s="40"/>
      <c r="Z2444" s="38" t="str">
        <f>IFERROR(VLOOKUP(Y2444,DIRECTORIO!A:B,2,FALSE),"")</f>
        <v/>
      </c>
      <c r="AA2444" s="40"/>
      <c r="AB2444" s="40"/>
      <c r="AC2444" s="40"/>
      <c r="AD2444" s="40"/>
      <c r="AE2444" s="40"/>
      <c r="AF2444" s="40"/>
      <c r="AG2444" s="41" t="s">
        <v>109</v>
      </c>
      <c r="AH2444" s="42"/>
      <c r="AI2444" s="54" t="str">
        <f t="shared" ca="1" si="469"/>
        <v>PENDIENTE NOTIFICACIÓN ELECTRÓNICA</v>
      </c>
      <c r="AJ2444" s="37"/>
      <c r="AK2444" s="37"/>
      <c r="AL2444" s="37"/>
      <c r="AM2444" s="53" t="str">
        <f>IF(AK2444="","",WORKDAY(AK2444,5,FESTIVOS_CO!A:A))</f>
        <v/>
      </c>
      <c r="AN2444" s="37"/>
      <c r="AO2444" s="37"/>
      <c r="AP2444" s="54" t="str">
        <f t="shared" ca="1" si="462"/>
        <v>NO APLICA</v>
      </c>
      <c r="AQ2444" s="36"/>
      <c r="AR2444" s="43"/>
      <c r="AS2444" s="37"/>
      <c r="AT2444" s="36"/>
      <c r="AU2444" s="37"/>
      <c r="AV2444" s="36"/>
      <c r="AW2444" s="36"/>
      <c r="AX2444" s="37"/>
      <c r="AY2444" s="140" t="str">
        <f>IF(AU2444="","",WORKDAY(AU2444,5,FESTIVOS_CO!A:A))</f>
        <v/>
      </c>
      <c r="AZ2444" s="54" t="str">
        <f t="shared" ca="1" si="471"/>
        <v>NO APLICA</v>
      </c>
      <c r="BA2444" s="55" t="str">
        <f>IF(AX2444="","",WORKDAY(AX2444,5,FESTIVOS_CO!A:A))</f>
        <v/>
      </c>
      <c r="BB2444" s="39"/>
      <c r="BC2444" s="40"/>
      <c r="BD2444" s="40"/>
      <c r="BE2444" s="56" t="str">
        <f t="shared" ca="1" si="460"/>
        <v>NO APLICA</v>
      </c>
      <c r="BF2444" s="37"/>
      <c r="BG2444" s="45"/>
      <c r="BH2444" s="37"/>
      <c r="BI2444" s="36"/>
      <c r="BJ2444" s="37"/>
      <c r="BK2444" s="36"/>
      <c r="BL2444" s="36"/>
      <c r="BM2444" s="53" t="str">
        <f>IF(BJ2444="","",WORKDAY(BJ2444,5,FESTIVOS_CO!A:A))</f>
        <v/>
      </c>
      <c r="BN2444" s="57" t="str">
        <f t="shared" ca="1" si="470"/>
        <v>PENDIENTE HACER AVISO</v>
      </c>
      <c r="BO2444" s="54" t="str">
        <f t="shared" ca="1" si="463"/>
        <v>EN TRÁMITE NOTIF. POR AVISO</v>
      </c>
      <c r="BP2444" s="37"/>
      <c r="BQ2444" s="53" t="str">
        <f>IF(BP2444="","",WORKDAY(BP2444,5,FESTIVOS_CO!A:A))</f>
        <v/>
      </c>
      <c r="BR2444" s="37"/>
      <c r="BS2444" s="36"/>
      <c r="BT2444" s="38"/>
      <c r="BU2444" s="58" t="e">
        <f>VLOOKUP(BT2444,Hoja2!$C:$D,2,0)</f>
        <v>#N/A</v>
      </c>
      <c r="BV2444" s="80" t="str">
        <f>IF(
AND(AO2444="",BD2444="",BQ2444=""),
"EN PROCESO NOTIFICACION / COMUNICACION",
IF(
BT2444="",
"NO APLICA",
IF(
BU2444=60,
IF(AO2444&lt;&gt;"",AO2444,IF(BD2444&lt;&gt;"",BD2444,BQ2444))+60,
WORKDAY(
IF(AO2444&lt;&gt;"",AO2444,IF(BD2444&lt;&gt;"",BD2444,BQ2444)),
BU2444,
FESTIVOS_CO!A:A
)
)
))</f>
        <v>EN PROCESO NOTIFICACION / COMUNICACION</v>
      </c>
      <c r="BW2444" s="44"/>
      <c r="BX2444" s="53"/>
      <c r="BY2444" s="45"/>
      <c r="BZ2444" s="37"/>
      <c r="CA2444" s="54" t="str">
        <f t="shared" si="464"/>
        <v>PENDIENTE EJECUTORIA</v>
      </c>
      <c r="CB2444" s="59" t="str">
        <f t="shared" si="461"/>
        <v/>
      </c>
      <c r="CC2444" s="36"/>
      <c r="CD2444" s="40"/>
      <c r="CE2444" s="46"/>
      <c r="CF2444" s="40"/>
      <c r="CG2444" s="40"/>
      <c r="CH2444" s="40"/>
      <c r="CI2444" s="36"/>
      <c r="CJ2444" s="47"/>
      <c r="CK2444" s="40"/>
      <c r="CL2444" s="40"/>
      <c r="CM2444" s="40"/>
      <c r="CN2444" s="40"/>
    </row>
    <row r="2445" spans="1:92" ht="42.75" hidden="1">
      <c r="A2445" s="49" t="str">
        <f t="shared" si="465"/>
        <v>SIN GESTIÓN</v>
      </c>
      <c r="B2445" s="58"/>
      <c r="C2445" s="37"/>
      <c r="D2445" s="37"/>
      <c r="E2445" s="49" t="str">
        <f t="shared" si="466"/>
        <v>PENDIENTE NOTIFICACIÓN</v>
      </c>
      <c r="F2445" s="141" t="str">
        <f t="shared" si="467"/>
        <v>PENDIENTE NOTIFICACIÓN</v>
      </c>
      <c r="G2445" s="49" t="str">
        <f t="shared" si="468"/>
        <v/>
      </c>
      <c r="H2445" s="51" t="str">
        <f ca="1">IF(
L2445="",
"",
IF(
NETWORKDAYS(L2445,IF(M2445&lt;&gt;"",M2445,TODAY()),FESTIVOS_CO!A:A)&gt;2,
"VENCIDO",
IF(
NETWORKDAYS(L2445,IF(M2445&lt;&gt;"",M2445,TODAY()),FESTIVOS_CO!A:A)=2,
"ALERTA",
"A TIEMPO"
)))</f>
        <v/>
      </c>
      <c r="I2445" s="40"/>
      <c r="J2445" s="36"/>
      <c r="K2445" s="37"/>
      <c r="L2445" s="50"/>
      <c r="M2445" s="37"/>
      <c r="N2445" s="52"/>
      <c r="O2445" s="52"/>
      <c r="P2445" s="36"/>
      <c r="Q2445" s="36"/>
      <c r="R2445" s="40"/>
      <c r="S2445" s="36"/>
      <c r="T2445" s="40"/>
      <c r="U2445" s="40"/>
      <c r="V2445" s="81"/>
      <c r="W2445" s="40"/>
      <c r="X2445" s="40"/>
      <c r="Y2445" s="40"/>
      <c r="Z2445" s="38" t="str">
        <f>IFERROR(VLOOKUP(Y2445,DIRECTORIO!A:B,2,FALSE),"")</f>
        <v/>
      </c>
      <c r="AA2445" s="40"/>
      <c r="AB2445" s="40"/>
      <c r="AC2445" s="40"/>
      <c r="AD2445" s="40"/>
      <c r="AE2445" s="40"/>
      <c r="AF2445" s="40"/>
      <c r="AG2445" s="41" t="s">
        <v>109</v>
      </c>
      <c r="AH2445" s="42"/>
      <c r="AI2445" s="54" t="str">
        <f t="shared" ca="1" si="469"/>
        <v>PENDIENTE NOTIFICACIÓN ELECTRÓNICA</v>
      </c>
      <c r="AJ2445" s="37"/>
      <c r="AK2445" s="37"/>
      <c r="AL2445" s="37"/>
      <c r="AM2445" s="53" t="str">
        <f>IF(AK2445="","",WORKDAY(AK2445,5,FESTIVOS_CO!A:A))</f>
        <v/>
      </c>
      <c r="AN2445" s="37"/>
      <c r="AO2445" s="37"/>
      <c r="AP2445" s="54" t="str">
        <f t="shared" ca="1" si="462"/>
        <v>NO APLICA</v>
      </c>
      <c r="AQ2445" s="36"/>
      <c r="AR2445" s="43"/>
      <c r="AS2445" s="37"/>
      <c r="AT2445" s="36"/>
      <c r="AU2445" s="37"/>
      <c r="AV2445" s="36"/>
      <c r="AW2445" s="36"/>
      <c r="AX2445" s="37"/>
      <c r="AY2445" s="140" t="str">
        <f>IF(AU2445="","",WORKDAY(AU2445,5,FESTIVOS_CO!A:A))</f>
        <v/>
      </c>
      <c r="AZ2445" s="54" t="str">
        <f t="shared" ca="1" si="471"/>
        <v>NO APLICA</v>
      </c>
      <c r="BA2445" s="55" t="str">
        <f>IF(AX2445="","",WORKDAY(AX2445,5,FESTIVOS_CO!A:A))</f>
        <v/>
      </c>
      <c r="BB2445" s="39"/>
      <c r="BC2445" s="40"/>
      <c r="BD2445" s="40"/>
      <c r="BE2445" s="56" t="str">
        <f t="shared" ca="1" si="460"/>
        <v>NO APLICA</v>
      </c>
      <c r="BF2445" s="37"/>
      <c r="BG2445" s="45"/>
      <c r="BH2445" s="37"/>
      <c r="BI2445" s="36"/>
      <c r="BJ2445" s="37"/>
      <c r="BK2445" s="36"/>
      <c r="BL2445" s="36"/>
      <c r="BM2445" s="53" t="str">
        <f>IF(BJ2445="","",WORKDAY(BJ2445,5,FESTIVOS_CO!A:A))</f>
        <v/>
      </c>
      <c r="BN2445" s="57" t="str">
        <f t="shared" ca="1" si="470"/>
        <v>PENDIENTE HACER AVISO</v>
      </c>
      <c r="BO2445" s="54" t="str">
        <f t="shared" ca="1" si="463"/>
        <v>EN TRÁMITE NOTIF. POR AVISO</v>
      </c>
      <c r="BP2445" s="37"/>
      <c r="BQ2445" s="53" t="str">
        <f>IF(BP2445="","",WORKDAY(BP2445,5,FESTIVOS_CO!A:A))</f>
        <v/>
      </c>
      <c r="BR2445" s="37"/>
      <c r="BS2445" s="36"/>
      <c r="BT2445" s="38"/>
      <c r="BU2445" s="58" t="e">
        <f>VLOOKUP(BT2445,Hoja2!$C:$D,2,0)</f>
        <v>#N/A</v>
      </c>
      <c r="BV2445" s="80" t="str">
        <f>IF(
AND(AO2445="",BD2445="",BQ2445=""),
"EN PROCESO NOTIFICACION / COMUNICACION",
IF(
BT2445="",
"NO APLICA",
IF(
BU2445=60,
IF(AO2445&lt;&gt;"",AO2445,IF(BD2445&lt;&gt;"",BD2445,BQ2445))+60,
WORKDAY(
IF(AO2445&lt;&gt;"",AO2445,IF(BD2445&lt;&gt;"",BD2445,BQ2445)),
BU2445,
FESTIVOS_CO!A:A
)
)
))</f>
        <v>EN PROCESO NOTIFICACION / COMUNICACION</v>
      </c>
      <c r="BW2445" s="44"/>
      <c r="BX2445" s="53"/>
      <c r="BY2445" s="45"/>
      <c r="BZ2445" s="37"/>
      <c r="CA2445" s="54" t="str">
        <f t="shared" si="464"/>
        <v>PENDIENTE EJECUTORIA</v>
      </c>
      <c r="CB2445" s="59" t="str">
        <f t="shared" si="461"/>
        <v/>
      </c>
      <c r="CC2445" s="36"/>
      <c r="CD2445" s="40"/>
      <c r="CE2445" s="46"/>
      <c r="CF2445" s="40"/>
      <c r="CG2445" s="40"/>
      <c r="CH2445" s="40"/>
      <c r="CI2445" s="36"/>
      <c r="CJ2445" s="47"/>
      <c r="CK2445" s="40"/>
      <c r="CL2445" s="40"/>
      <c r="CM2445" s="40"/>
      <c r="CN2445" s="40"/>
    </row>
    <row r="2446" spans="1:92" ht="42.75" hidden="1">
      <c r="A2446" s="49" t="str">
        <f t="shared" si="465"/>
        <v>SIN GESTIÓN</v>
      </c>
      <c r="B2446" s="58"/>
      <c r="C2446" s="37"/>
      <c r="D2446" s="37"/>
      <c r="E2446" s="49" t="str">
        <f t="shared" si="466"/>
        <v>PENDIENTE NOTIFICACIÓN</v>
      </c>
      <c r="F2446" s="141" t="str">
        <f t="shared" si="467"/>
        <v>PENDIENTE NOTIFICACIÓN</v>
      </c>
      <c r="G2446" s="49" t="str">
        <f t="shared" si="468"/>
        <v/>
      </c>
      <c r="H2446" s="51" t="str">
        <f ca="1">IF(
L2446="",
"",
IF(
NETWORKDAYS(L2446,IF(M2446&lt;&gt;"",M2446,TODAY()),FESTIVOS_CO!A:A)&gt;2,
"VENCIDO",
IF(
NETWORKDAYS(L2446,IF(M2446&lt;&gt;"",M2446,TODAY()),FESTIVOS_CO!A:A)=2,
"ALERTA",
"A TIEMPO"
)))</f>
        <v/>
      </c>
      <c r="I2446" s="40"/>
      <c r="J2446" s="36"/>
      <c r="K2446" s="37"/>
      <c r="L2446" s="50"/>
      <c r="M2446" s="37"/>
      <c r="N2446" s="52"/>
      <c r="O2446" s="52"/>
      <c r="P2446" s="36"/>
      <c r="Q2446" s="36"/>
      <c r="R2446" s="40"/>
      <c r="S2446" s="36"/>
      <c r="T2446" s="40"/>
      <c r="U2446" s="40"/>
      <c r="V2446" s="81"/>
      <c r="W2446" s="40"/>
      <c r="X2446" s="40"/>
      <c r="Y2446" s="40"/>
      <c r="Z2446" s="38" t="str">
        <f>IFERROR(VLOOKUP(Y2446,DIRECTORIO!A:B,2,FALSE),"")</f>
        <v/>
      </c>
      <c r="AA2446" s="40"/>
      <c r="AB2446" s="40"/>
      <c r="AC2446" s="40"/>
      <c r="AD2446" s="40"/>
      <c r="AE2446" s="40"/>
      <c r="AF2446" s="40"/>
      <c r="AG2446" s="41" t="s">
        <v>109</v>
      </c>
      <c r="AH2446" s="42"/>
      <c r="AI2446" s="54" t="str">
        <f t="shared" ca="1" si="469"/>
        <v>PENDIENTE NOTIFICACIÓN ELECTRÓNICA</v>
      </c>
      <c r="AJ2446" s="37"/>
      <c r="AK2446" s="37"/>
      <c r="AL2446" s="37"/>
      <c r="AM2446" s="53" t="str">
        <f>IF(AK2446="","",WORKDAY(AK2446,5,FESTIVOS_CO!A:A))</f>
        <v/>
      </c>
      <c r="AN2446" s="37"/>
      <c r="AO2446" s="37"/>
      <c r="AP2446" s="54" t="str">
        <f t="shared" ca="1" si="462"/>
        <v>NO APLICA</v>
      </c>
      <c r="AQ2446" s="36"/>
      <c r="AR2446" s="43"/>
      <c r="AS2446" s="37"/>
      <c r="AT2446" s="36"/>
      <c r="AU2446" s="37"/>
      <c r="AV2446" s="36"/>
      <c r="AW2446" s="36"/>
      <c r="AX2446" s="37"/>
      <c r="AY2446" s="140" t="str">
        <f>IF(AU2446="","",WORKDAY(AU2446,5,FESTIVOS_CO!A:A))</f>
        <v/>
      </c>
      <c r="AZ2446" s="54" t="str">
        <f t="shared" ca="1" si="471"/>
        <v>NO APLICA</v>
      </c>
      <c r="BA2446" s="55" t="str">
        <f>IF(AX2446="","",WORKDAY(AX2446,5,FESTIVOS_CO!A:A))</f>
        <v/>
      </c>
      <c r="BB2446" s="39"/>
      <c r="BC2446" s="40"/>
      <c r="BD2446" s="40"/>
      <c r="BE2446" s="56" t="str">
        <f t="shared" ca="1" si="460"/>
        <v>NO APLICA</v>
      </c>
      <c r="BF2446" s="37"/>
      <c r="BG2446" s="45"/>
      <c r="BH2446" s="37"/>
      <c r="BI2446" s="36"/>
      <c r="BJ2446" s="37"/>
      <c r="BK2446" s="36"/>
      <c r="BL2446" s="36"/>
      <c r="BM2446" s="53" t="str">
        <f>IF(BJ2446="","",WORKDAY(BJ2446,5,FESTIVOS_CO!A:A))</f>
        <v/>
      </c>
      <c r="BN2446" s="57" t="str">
        <f t="shared" ca="1" si="470"/>
        <v>PENDIENTE HACER AVISO</v>
      </c>
      <c r="BO2446" s="54" t="str">
        <f t="shared" ca="1" si="463"/>
        <v>EN TRÁMITE NOTIF. POR AVISO</v>
      </c>
      <c r="BP2446" s="37"/>
      <c r="BQ2446" s="53" t="str">
        <f>IF(BP2446="","",WORKDAY(BP2446,5,FESTIVOS_CO!A:A))</f>
        <v/>
      </c>
      <c r="BR2446" s="37"/>
      <c r="BS2446" s="36"/>
      <c r="BT2446" s="38"/>
      <c r="BU2446" s="58" t="e">
        <f>VLOOKUP(BT2446,Hoja2!$C:$D,2,0)</f>
        <v>#N/A</v>
      </c>
      <c r="BV2446" s="80" t="str">
        <f>IF(
AND(AO2446="",BD2446="",BQ2446=""),
"EN PROCESO NOTIFICACION / COMUNICACION",
IF(
BT2446="",
"NO APLICA",
IF(
BU2446=60,
IF(AO2446&lt;&gt;"",AO2446,IF(BD2446&lt;&gt;"",BD2446,BQ2446))+60,
WORKDAY(
IF(AO2446&lt;&gt;"",AO2446,IF(BD2446&lt;&gt;"",BD2446,BQ2446)),
BU2446,
FESTIVOS_CO!A:A
)
)
))</f>
        <v>EN PROCESO NOTIFICACION / COMUNICACION</v>
      </c>
      <c r="BW2446" s="44"/>
      <c r="BX2446" s="53"/>
      <c r="BY2446" s="45"/>
      <c r="BZ2446" s="37"/>
      <c r="CA2446" s="54" t="str">
        <f t="shared" si="464"/>
        <v>PENDIENTE EJECUTORIA</v>
      </c>
      <c r="CB2446" s="59" t="str">
        <f t="shared" si="461"/>
        <v/>
      </c>
      <c r="CC2446" s="36"/>
      <c r="CD2446" s="40"/>
      <c r="CE2446" s="46"/>
      <c r="CF2446" s="40"/>
      <c r="CG2446" s="40"/>
      <c r="CH2446" s="40"/>
      <c r="CI2446" s="36"/>
      <c r="CJ2446" s="47"/>
      <c r="CK2446" s="40"/>
      <c r="CL2446" s="40"/>
      <c r="CM2446" s="40"/>
      <c r="CN2446" s="40"/>
    </row>
    <row r="2447" spans="1:92" ht="42.75" hidden="1">
      <c r="A2447" s="49" t="str">
        <f t="shared" si="465"/>
        <v>SIN GESTIÓN</v>
      </c>
      <c r="B2447" s="58"/>
      <c r="C2447" s="37"/>
      <c r="D2447" s="37"/>
      <c r="E2447" s="49" t="str">
        <f t="shared" si="466"/>
        <v>PENDIENTE NOTIFICACIÓN</v>
      </c>
      <c r="F2447" s="141" t="str">
        <f t="shared" si="467"/>
        <v>PENDIENTE NOTIFICACIÓN</v>
      </c>
      <c r="G2447" s="49" t="str">
        <f t="shared" si="468"/>
        <v/>
      </c>
      <c r="H2447" s="51" t="str">
        <f ca="1">IF(
L2447="",
"",
IF(
NETWORKDAYS(L2447,IF(M2447&lt;&gt;"",M2447,TODAY()),FESTIVOS_CO!A:A)&gt;2,
"VENCIDO",
IF(
NETWORKDAYS(L2447,IF(M2447&lt;&gt;"",M2447,TODAY()),FESTIVOS_CO!A:A)=2,
"ALERTA",
"A TIEMPO"
)))</f>
        <v/>
      </c>
      <c r="I2447" s="40"/>
      <c r="J2447" s="36"/>
      <c r="K2447" s="37"/>
      <c r="L2447" s="50"/>
      <c r="M2447" s="37"/>
      <c r="N2447" s="52"/>
      <c r="O2447" s="52"/>
      <c r="P2447" s="36"/>
      <c r="Q2447" s="36"/>
      <c r="R2447" s="40"/>
      <c r="S2447" s="36"/>
      <c r="T2447" s="40"/>
      <c r="U2447" s="40"/>
      <c r="V2447" s="81"/>
      <c r="W2447" s="40"/>
      <c r="X2447" s="40"/>
      <c r="Y2447" s="40"/>
      <c r="Z2447" s="38" t="str">
        <f>IFERROR(VLOOKUP(Y2447,DIRECTORIO!A:B,2,FALSE),"")</f>
        <v/>
      </c>
      <c r="AA2447" s="40"/>
      <c r="AB2447" s="40"/>
      <c r="AC2447" s="40"/>
      <c r="AD2447" s="40"/>
      <c r="AE2447" s="40"/>
      <c r="AF2447" s="40"/>
      <c r="AG2447" s="41" t="s">
        <v>109</v>
      </c>
      <c r="AH2447" s="42"/>
      <c r="AI2447" s="54" t="str">
        <f t="shared" ca="1" si="469"/>
        <v>PENDIENTE NOTIFICACIÓN ELECTRÓNICA</v>
      </c>
      <c r="AJ2447" s="37"/>
      <c r="AK2447" s="37"/>
      <c r="AL2447" s="37"/>
      <c r="AM2447" s="53" t="str">
        <f>IF(AK2447="","",WORKDAY(AK2447,5,FESTIVOS_CO!A:A))</f>
        <v/>
      </c>
      <c r="AN2447" s="37"/>
      <c r="AO2447" s="37"/>
      <c r="AP2447" s="54" t="str">
        <f t="shared" ca="1" si="462"/>
        <v>NO APLICA</v>
      </c>
      <c r="AQ2447" s="36"/>
      <c r="AR2447" s="43"/>
      <c r="AS2447" s="37"/>
      <c r="AT2447" s="36"/>
      <c r="AU2447" s="37"/>
      <c r="AV2447" s="36"/>
      <c r="AW2447" s="36"/>
      <c r="AX2447" s="37"/>
      <c r="AY2447" s="140" t="str">
        <f>IF(AU2447="","",WORKDAY(AU2447,5,FESTIVOS_CO!A:A))</f>
        <v/>
      </c>
      <c r="AZ2447" s="54" t="str">
        <f t="shared" ca="1" si="471"/>
        <v>NO APLICA</v>
      </c>
      <c r="BA2447" s="55" t="str">
        <f>IF(AX2447="","",WORKDAY(AX2447,5,FESTIVOS_CO!A:A))</f>
        <v/>
      </c>
      <c r="BB2447" s="39"/>
      <c r="BC2447" s="40"/>
      <c r="BD2447" s="40"/>
      <c r="BE2447" s="56" t="str">
        <f t="shared" ca="1" si="460"/>
        <v>NO APLICA</v>
      </c>
      <c r="BF2447" s="37"/>
      <c r="BG2447" s="45"/>
      <c r="BH2447" s="37"/>
      <c r="BI2447" s="36"/>
      <c r="BJ2447" s="37"/>
      <c r="BK2447" s="36"/>
      <c r="BL2447" s="36"/>
      <c r="BM2447" s="53" t="str">
        <f>IF(BJ2447="","",WORKDAY(BJ2447,5,FESTIVOS_CO!A:A))</f>
        <v/>
      </c>
      <c r="BN2447" s="57" t="str">
        <f t="shared" ca="1" si="470"/>
        <v>PENDIENTE HACER AVISO</v>
      </c>
      <c r="BO2447" s="54" t="str">
        <f t="shared" ca="1" si="463"/>
        <v>EN TRÁMITE NOTIF. POR AVISO</v>
      </c>
      <c r="BP2447" s="37"/>
      <c r="BQ2447" s="53" t="str">
        <f>IF(BP2447="","",WORKDAY(BP2447,5,FESTIVOS_CO!A:A))</f>
        <v/>
      </c>
      <c r="BR2447" s="37"/>
      <c r="BS2447" s="36"/>
      <c r="BT2447" s="38"/>
      <c r="BU2447" s="58" t="e">
        <f>VLOOKUP(BT2447,Hoja2!$C:$D,2,0)</f>
        <v>#N/A</v>
      </c>
      <c r="BV2447" s="80" t="str">
        <f>IF(
AND(AO2447="",BD2447="",BQ2447=""),
"EN PROCESO NOTIFICACION / COMUNICACION",
IF(
BT2447="",
"NO APLICA",
IF(
BU2447=60,
IF(AO2447&lt;&gt;"",AO2447,IF(BD2447&lt;&gt;"",BD2447,BQ2447))+60,
WORKDAY(
IF(AO2447&lt;&gt;"",AO2447,IF(BD2447&lt;&gt;"",BD2447,BQ2447)),
BU2447,
FESTIVOS_CO!A:A
)
)
))</f>
        <v>EN PROCESO NOTIFICACION / COMUNICACION</v>
      </c>
      <c r="BW2447" s="44"/>
      <c r="BX2447" s="53"/>
      <c r="BY2447" s="45"/>
      <c r="BZ2447" s="37"/>
      <c r="CA2447" s="54" t="str">
        <f t="shared" si="464"/>
        <v>PENDIENTE EJECUTORIA</v>
      </c>
      <c r="CB2447" s="59" t="str">
        <f t="shared" si="461"/>
        <v/>
      </c>
      <c r="CC2447" s="36"/>
      <c r="CD2447" s="40"/>
      <c r="CE2447" s="46"/>
      <c r="CF2447" s="40"/>
      <c r="CG2447" s="40"/>
      <c r="CH2447" s="40"/>
      <c r="CI2447" s="36"/>
      <c r="CJ2447" s="47"/>
      <c r="CK2447" s="40"/>
      <c r="CL2447" s="40"/>
      <c r="CM2447" s="40"/>
      <c r="CN2447" s="40"/>
    </row>
    <row r="2448" spans="1:92" ht="42.75" hidden="1">
      <c r="A2448" s="49" t="str">
        <f t="shared" si="465"/>
        <v>SIN GESTIÓN</v>
      </c>
      <c r="B2448" s="58"/>
      <c r="C2448" s="37"/>
      <c r="D2448" s="37"/>
      <c r="E2448" s="49" t="str">
        <f t="shared" si="466"/>
        <v>PENDIENTE NOTIFICACIÓN</v>
      </c>
      <c r="F2448" s="141" t="str">
        <f t="shared" si="467"/>
        <v>PENDIENTE NOTIFICACIÓN</v>
      </c>
      <c r="G2448" s="49" t="str">
        <f t="shared" si="468"/>
        <v/>
      </c>
      <c r="H2448" s="51" t="str">
        <f ca="1">IF(
L2448="",
"",
IF(
NETWORKDAYS(L2448,IF(M2448&lt;&gt;"",M2448,TODAY()),FESTIVOS_CO!A:A)&gt;2,
"VENCIDO",
IF(
NETWORKDAYS(L2448,IF(M2448&lt;&gt;"",M2448,TODAY()),FESTIVOS_CO!A:A)=2,
"ALERTA",
"A TIEMPO"
)))</f>
        <v/>
      </c>
      <c r="I2448" s="40"/>
      <c r="J2448" s="36"/>
      <c r="K2448" s="37"/>
      <c r="L2448" s="50"/>
      <c r="M2448" s="37"/>
      <c r="N2448" s="52"/>
      <c r="O2448" s="52"/>
      <c r="P2448" s="36"/>
      <c r="Q2448" s="36"/>
      <c r="R2448" s="40"/>
      <c r="S2448" s="36"/>
      <c r="T2448" s="40"/>
      <c r="U2448" s="40"/>
      <c r="V2448" s="81"/>
      <c r="W2448" s="40"/>
      <c r="X2448" s="40"/>
      <c r="Y2448" s="40"/>
      <c r="Z2448" s="38" t="str">
        <f>IFERROR(VLOOKUP(Y2448,DIRECTORIO!A:B,2,FALSE),"")</f>
        <v/>
      </c>
      <c r="AA2448" s="40"/>
      <c r="AB2448" s="40"/>
      <c r="AC2448" s="40"/>
      <c r="AD2448" s="40"/>
      <c r="AE2448" s="40"/>
      <c r="AF2448" s="40"/>
      <c r="AG2448" s="41" t="s">
        <v>109</v>
      </c>
      <c r="AH2448" s="42"/>
      <c r="AI2448" s="54" t="str">
        <f t="shared" ca="1" si="469"/>
        <v>PENDIENTE NOTIFICACIÓN ELECTRÓNICA</v>
      </c>
      <c r="AJ2448" s="37"/>
      <c r="AK2448" s="37"/>
      <c r="AL2448" s="37"/>
      <c r="AM2448" s="53" t="str">
        <f>IF(AK2448="","",WORKDAY(AK2448,5,FESTIVOS_CO!A:A))</f>
        <v/>
      </c>
      <c r="AN2448" s="37"/>
      <c r="AO2448" s="37"/>
      <c r="AP2448" s="54" t="str">
        <f t="shared" ca="1" si="462"/>
        <v>NO APLICA</v>
      </c>
      <c r="AQ2448" s="36"/>
      <c r="AR2448" s="43"/>
      <c r="AS2448" s="37"/>
      <c r="AT2448" s="36"/>
      <c r="AU2448" s="37"/>
      <c r="AV2448" s="36"/>
      <c r="AW2448" s="36"/>
      <c r="AX2448" s="37"/>
      <c r="AY2448" s="140" t="str">
        <f>IF(AU2448="","",WORKDAY(AU2448,5,FESTIVOS_CO!A:A))</f>
        <v/>
      </c>
      <c r="AZ2448" s="54" t="str">
        <f t="shared" ca="1" si="471"/>
        <v>NO APLICA</v>
      </c>
      <c r="BA2448" s="55" t="str">
        <f>IF(AX2448="","",WORKDAY(AX2448,5,FESTIVOS_CO!A:A))</f>
        <v/>
      </c>
      <c r="BB2448" s="39"/>
      <c r="BC2448" s="40"/>
      <c r="BD2448" s="40"/>
      <c r="BE2448" s="56" t="str">
        <f t="shared" ca="1" si="460"/>
        <v>NO APLICA</v>
      </c>
      <c r="BF2448" s="37"/>
      <c r="BG2448" s="45"/>
      <c r="BH2448" s="37"/>
      <c r="BI2448" s="36"/>
      <c r="BJ2448" s="37"/>
      <c r="BK2448" s="36"/>
      <c r="BL2448" s="36"/>
      <c r="BM2448" s="53" t="str">
        <f>IF(BJ2448="","",WORKDAY(BJ2448,5,FESTIVOS_CO!A:A))</f>
        <v/>
      </c>
      <c r="BN2448" s="57" t="str">
        <f t="shared" ca="1" si="470"/>
        <v>PENDIENTE HACER AVISO</v>
      </c>
      <c r="BO2448" s="54" t="str">
        <f t="shared" ca="1" si="463"/>
        <v>EN TRÁMITE NOTIF. POR AVISO</v>
      </c>
      <c r="BP2448" s="37"/>
      <c r="BQ2448" s="53" t="str">
        <f>IF(BP2448="","",WORKDAY(BP2448,5,FESTIVOS_CO!A:A))</f>
        <v/>
      </c>
      <c r="BR2448" s="37"/>
      <c r="BS2448" s="36"/>
      <c r="BT2448" s="38"/>
      <c r="BU2448" s="58" t="e">
        <f>VLOOKUP(BT2448,Hoja2!$C:$D,2,0)</f>
        <v>#N/A</v>
      </c>
      <c r="BV2448" s="80" t="str">
        <f>IF(
AND(AO2448="",BD2448="",BQ2448=""),
"EN PROCESO NOTIFICACION / COMUNICACION",
IF(
BT2448="",
"NO APLICA",
IF(
BU2448=60,
IF(AO2448&lt;&gt;"",AO2448,IF(BD2448&lt;&gt;"",BD2448,BQ2448))+60,
WORKDAY(
IF(AO2448&lt;&gt;"",AO2448,IF(BD2448&lt;&gt;"",BD2448,BQ2448)),
BU2448,
FESTIVOS_CO!A:A
)
)
))</f>
        <v>EN PROCESO NOTIFICACION / COMUNICACION</v>
      </c>
      <c r="BW2448" s="44"/>
      <c r="BX2448" s="53"/>
      <c r="BY2448" s="45"/>
      <c r="BZ2448" s="37"/>
      <c r="CA2448" s="54" t="str">
        <f t="shared" si="464"/>
        <v>PENDIENTE EJECUTORIA</v>
      </c>
      <c r="CB2448" s="59" t="str">
        <f t="shared" si="461"/>
        <v/>
      </c>
      <c r="CC2448" s="36"/>
      <c r="CD2448" s="40"/>
      <c r="CE2448" s="46"/>
      <c r="CF2448" s="40"/>
      <c r="CG2448" s="40"/>
      <c r="CH2448" s="40"/>
      <c r="CI2448" s="36"/>
      <c r="CJ2448" s="47"/>
      <c r="CK2448" s="40"/>
      <c r="CL2448" s="40"/>
      <c r="CM2448" s="40"/>
      <c r="CN2448" s="40"/>
    </row>
    <row r="2449" spans="1:92" ht="42.75" hidden="1">
      <c r="A2449" s="49" t="str">
        <f t="shared" si="465"/>
        <v>SIN GESTIÓN</v>
      </c>
      <c r="B2449" s="58"/>
      <c r="C2449" s="37"/>
      <c r="D2449" s="37"/>
      <c r="E2449" s="49" t="str">
        <f t="shared" si="466"/>
        <v>PENDIENTE NOTIFICACIÓN</v>
      </c>
      <c r="F2449" s="141" t="str">
        <f t="shared" si="467"/>
        <v>PENDIENTE NOTIFICACIÓN</v>
      </c>
      <c r="G2449" s="49" t="str">
        <f t="shared" si="468"/>
        <v/>
      </c>
      <c r="H2449" s="51" t="str">
        <f ca="1">IF(
L2449="",
"",
IF(
NETWORKDAYS(L2449,IF(M2449&lt;&gt;"",M2449,TODAY()),FESTIVOS_CO!A:A)&gt;2,
"VENCIDO",
IF(
NETWORKDAYS(L2449,IF(M2449&lt;&gt;"",M2449,TODAY()),FESTIVOS_CO!A:A)=2,
"ALERTA",
"A TIEMPO"
)))</f>
        <v/>
      </c>
      <c r="I2449" s="40"/>
      <c r="J2449" s="36"/>
      <c r="K2449" s="37"/>
      <c r="L2449" s="50"/>
      <c r="M2449" s="37"/>
      <c r="N2449" s="52"/>
      <c r="O2449" s="52"/>
      <c r="P2449" s="36"/>
      <c r="Q2449" s="36"/>
      <c r="R2449" s="40"/>
      <c r="S2449" s="36"/>
      <c r="T2449" s="40"/>
      <c r="U2449" s="40"/>
      <c r="V2449" s="81"/>
      <c r="W2449" s="40"/>
      <c r="X2449" s="40"/>
      <c r="Y2449" s="40"/>
      <c r="Z2449" s="38" t="str">
        <f>IFERROR(VLOOKUP(Y2449,DIRECTORIO!A:B,2,FALSE),"")</f>
        <v/>
      </c>
      <c r="AA2449" s="40"/>
      <c r="AB2449" s="40"/>
      <c r="AC2449" s="40"/>
      <c r="AD2449" s="40"/>
      <c r="AE2449" s="40"/>
      <c r="AF2449" s="40"/>
      <c r="AG2449" s="41" t="s">
        <v>109</v>
      </c>
      <c r="AH2449" s="42"/>
      <c r="AI2449" s="54" t="str">
        <f t="shared" ca="1" si="469"/>
        <v>PENDIENTE NOTIFICACIÓN ELECTRÓNICA</v>
      </c>
      <c r="AJ2449" s="37"/>
      <c r="AK2449" s="37"/>
      <c r="AL2449" s="37"/>
      <c r="AM2449" s="53" t="str">
        <f>IF(AK2449="","",WORKDAY(AK2449,5,FESTIVOS_CO!A:A))</f>
        <v/>
      </c>
      <c r="AN2449" s="37"/>
      <c r="AO2449" s="37"/>
      <c r="AP2449" s="54" t="str">
        <f t="shared" ca="1" si="462"/>
        <v>NO APLICA</v>
      </c>
      <c r="AQ2449" s="36"/>
      <c r="AR2449" s="43"/>
      <c r="AS2449" s="37"/>
      <c r="AT2449" s="36"/>
      <c r="AU2449" s="37"/>
      <c r="AV2449" s="36"/>
      <c r="AW2449" s="36"/>
      <c r="AX2449" s="37"/>
      <c r="AY2449" s="140" t="str">
        <f>IF(AU2449="","",WORKDAY(AU2449,5,FESTIVOS_CO!A:A))</f>
        <v/>
      </c>
      <c r="AZ2449" s="54" t="str">
        <f t="shared" ca="1" si="471"/>
        <v>NO APLICA</v>
      </c>
      <c r="BA2449" s="55" t="str">
        <f>IF(AX2449="","",WORKDAY(AX2449,5,FESTIVOS_CO!A:A))</f>
        <v/>
      </c>
      <c r="BB2449" s="39"/>
      <c r="BC2449" s="40"/>
      <c r="BD2449" s="40"/>
      <c r="BE2449" s="56" t="str">
        <f t="shared" ca="1" si="460"/>
        <v>NO APLICA</v>
      </c>
      <c r="BF2449" s="37"/>
      <c r="BG2449" s="45"/>
      <c r="BH2449" s="37"/>
      <c r="BI2449" s="36"/>
      <c r="BJ2449" s="37"/>
      <c r="BK2449" s="36"/>
      <c r="BL2449" s="36"/>
      <c r="BM2449" s="53" t="str">
        <f>IF(BJ2449="","",WORKDAY(BJ2449,5,FESTIVOS_CO!A:A))</f>
        <v/>
      </c>
      <c r="BN2449" s="57" t="str">
        <f t="shared" ca="1" si="470"/>
        <v>PENDIENTE HACER AVISO</v>
      </c>
      <c r="BO2449" s="54" t="str">
        <f t="shared" ca="1" si="463"/>
        <v>EN TRÁMITE NOTIF. POR AVISO</v>
      </c>
      <c r="BP2449" s="37"/>
      <c r="BQ2449" s="53" t="str">
        <f>IF(BP2449="","",WORKDAY(BP2449,5,FESTIVOS_CO!A:A))</f>
        <v/>
      </c>
      <c r="BR2449" s="37"/>
      <c r="BS2449" s="36"/>
      <c r="BT2449" s="38"/>
      <c r="BU2449" s="58" t="e">
        <f>VLOOKUP(BT2449,Hoja2!$C:$D,2,0)</f>
        <v>#N/A</v>
      </c>
      <c r="BV2449" s="80" t="str">
        <f>IF(
AND(AO2449="",BD2449="",BQ2449=""),
"EN PROCESO NOTIFICACION / COMUNICACION",
IF(
BT2449="",
"NO APLICA",
IF(
BU2449=60,
IF(AO2449&lt;&gt;"",AO2449,IF(BD2449&lt;&gt;"",BD2449,BQ2449))+60,
WORKDAY(
IF(AO2449&lt;&gt;"",AO2449,IF(BD2449&lt;&gt;"",BD2449,BQ2449)),
BU2449,
FESTIVOS_CO!A:A
)
)
))</f>
        <v>EN PROCESO NOTIFICACION / COMUNICACION</v>
      </c>
      <c r="BW2449" s="44"/>
      <c r="BX2449" s="53"/>
      <c r="BY2449" s="45"/>
      <c r="BZ2449" s="37"/>
      <c r="CA2449" s="54" t="str">
        <f t="shared" si="464"/>
        <v>PENDIENTE EJECUTORIA</v>
      </c>
      <c r="CB2449" s="59" t="str">
        <f t="shared" si="461"/>
        <v/>
      </c>
      <c r="CC2449" s="36"/>
      <c r="CD2449" s="40"/>
      <c r="CE2449" s="46"/>
      <c r="CF2449" s="40"/>
      <c r="CG2449" s="40"/>
      <c r="CH2449" s="40"/>
      <c r="CI2449" s="36"/>
      <c r="CJ2449" s="47"/>
      <c r="CK2449" s="40"/>
      <c r="CL2449" s="40"/>
      <c r="CM2449" s="40"/>
      <c r="CN2449" s="40"/>
    </row>
    <row r="2450" spans="1:92" ht="42.75" hidden="1">
      <c r="A2450" s="49" t="str">
        <f t="shared" si="465"/>
        <v>SIN GESTIÓN</v>
      </c>
      <c r="B2450" s="58"/>
      <c r="C2450" s="37"/>
      <c r="D2450" s="37"/>
      <c r="E2450" s="49" t="str">
        <f t="shared" si="466"/>
        <v>PENDIENTE NOTIFICACIÓN</v>
      </c>
      <c r="F2450" s="141" t="str">
        <f t="shared" si="467"/>
        <v>PENDIENTE NOTIFICACIÓN</v>
      </c>
      <c r="G2450" s="49" t="str">
        <f t="shared" si="468"/>
        <v/>
      </c>
      <c r="H2450" s="51" t="str">
        <f ca="1">IF(
L2450="",
"",
IF(
NETWORKDAYS(L2450,IF(M2450&lt;&gt;"",M2450,TODAY()),FESTIVOS_CO!A:A)&gt;2,
"VENCIDO",
IF(
NETWORKDAYS(L2450,IF(M2450&lt;&gt;"",M2450,TODAY()),FESTIVOS_CO!A:A)=2,
"ALERTA",
"A TIEMPO"
)))</f>
        <v/>
      </c>
      <c r="I2450" s="40"/>
      <c r="J2450" s="36"/>
      <c r="K2450" s="37"/>
      <c r="L2450" s="50"/>
      <c r="M2450" s="37"/>
      <c r="N2450" s="52"/>
      <c r="O2450" s="52"/>
      <c r="P2450" s="36"/>
      <c r="Q2450" s="36"/>
      <c r="R2450" s="40"/>
      <c r="S2450" s="36"/>
      <c r="T2450" s="40"/>
      <c r="U2450" s="40"/>
      <c r="V2450" s="81"/>
      <c r="W2450" s="40"/>
      <c r="X2450" s="40"/>
      <c r="Y2450" s="40"/>
      <c r="Z2450" s="38" t="str">
        <f>IFERROR(VLOOKUP(Y2450,DIRECTORIO!A:B,2,FALSE),"")</f>
        <v/>
      </c>
      <c r="AA2450" s="40"/>
      <c r="AB2450" s="40"/>
      <c r="AC2450" s="40"/>
      <c r="AD2450" s="40"/>
      <c r="AE2450" s="40"/>
      <c r="AF2450" s="40"/>
      <c r="AG2450" s="41" t="s">
        <v>109</v>
      </c>
      <c r="AH2450" s="42"/>
      <c r="AI2450" s="54" t="str">
        <f t="shared" ca="1" si="469"/>
        <v>PENDIENTE NOTIFICACIÓN ELECTRÓNICA</v>
      </c>
      <c r="AJ2450" s="37"/>
      <c r="AK2450" s="37"/>
      <c r="AL2450" s="37"/>
      <c r="AM2450" s="53" t="str">
        <f>IF(AK2450="","",WORKDAY(AK2450,5,FESTIVOS_CO!A:A))</f>
        <v/>
      </c>
      <c r="AN2450" s="37"/>
      <c r="AO2450" s="37"/>
      <c r="AP2450" s="54" t="str">
        <f t="shared" ca="1" si="462"/>
        <v>NO APLICA</v>
      </c>
      <c r="AQ2450" s="36"/>
      <c r="AR2450" s="43"/>
      <c r="AS2450" s="37"/>
      <c r="AT2450" s="36"/>
      <c r="AU2450" s="37"/>
      <c r="AV2450" s="36"/>
      <c r="AW2450" s="36"/>
      <c r="AX2450" s="37"/>
      <c r="AY2450" s="140" t="str">
        <f>IF(AU2450="","",WORKDAY(AU2450,5,FESTIVOS_CO!A:A))</f>
        <v/>
      </c>
      <c r="AZ2450" s="54" t="str">
        <f t="shared" ca="1" si="471"/>
        <v>NO APLICA</v>
      </c>
      <c r="BA2450" s="55" t="str">
        <f>IF(AX2450="","",WORKDAY(AX2450,5,FESTIVOS_CO!A:A))</f>
        <v/>
      </c>
      <c r="BB2450" s="39"/>
      <c r="BC2450" s="40"/>
      <c r="BD2450" s="40"/>
      <c r="BE2450" s="56" t="str">
        <f t="shared" ca="1" si="460"/>
        <v>NO APLICA</v>
      </c>
      <c r="BF2450" s="37"/>
      <c r="BG2450" s="45"/>
      <c r="BH2450" s="37"/>
      <c r="BI2450" s="36"/>
      <c r="BJ2450" s="37"/>
      <c r="BK2450" s="36"/>
      <c r="BL2450" s="36"/>
      <c r="BM2450" s="53" t="str">
        <f>IF(BJ2450="","",WORKDAY(BJ2450,5,FESTIVOS_CO!A:A))</f>
        <v/>
      </c>
      <c r="BN2450" s="57" t="str">
        <f t="shared" ca="1" si="470"/>
        <v>PENDIENTE HACER AVISO</v>
      </c>
      <c r="BO2450" s="54" t="str">
        <f t="shared" ca="1" si="463"/>
        <v>EN TRÁMITE NOTIF. POR AVISO</v>
      </c>
      <c r="BP2450" s="37"/>
      <c r="BQ2450" s="53" t="str">
        <f>IF(BP2450="","",WORKDAY(BP2450,5,FESTIVOS_CO!A:A))</f>
        <v/>
      </c>
      <c r="BR2450" s="37"/>
      <c r="BS2450" s="36"/>
      <c r="BT2450" s="38"/>
      <c r="BU2450" s="58" t="e">
        <f>VLOOKUP(BT2450,Hoja2!$C:$D,2,0)</f>
        <v>#N/A</v>
      </c>
      <c r="BV2450" s="80" t="str">
        <f>IF(
AND(AO2450="",BD2450="",BQ2450=""),
"EN PROCESO NOTIFICACION / COMUNICACION",
IF(
BT2450="",
"NO APLICA",
IF(
BU2450=60,
IF(AO2450&lt;&gt;"",AO2450,IF(BD2450&lt;&gt;"",BD2450,BQ2450))+60,
WORKDAY(
IF(AO2450&lt;&gt;"",AO2450,IF(BD2450&lt;&gt;"",BD2450,BQ2450)),
BU2450,
FESTIVOS_CO!A:A
)
)
))</f>
        <v>EN PROCESO NOTIFICACION / COMUNICACION</v>
      </c>
      <c r="BW2450" s="44"/>
      <c r="BX2450" s="53"/>
      <c r="BY2450" s="45"/>
      <c r="BZ2450" s="37"/>
      <c r="CA2450" s="54" t="str">
        <f t="shared" si="464"/>
        <v>PENDIENTE EJECUTORIA</v>
      </c>
      <c r="CB2450" s="59" t="str">
        <f t="shared" si="461"/>
        <v/>
      </c>
      <c r="CC2450" s="36"/>
      <c r="CD2450" s="40"/>
      <c r="CE2450" s="46"/>
      <c r="CF2450" s="40"/>
      <c r="CG2450" s="40"/>
      <c r="CH2450" s="40"/>
      <c r="CI2450" s="36"/>
      <c r="CJ2450" s="47"/>
      <c r="CK2450" s="40"/>
      <c r="CL2450" s="40"/>
      <c r="CM2450" s="40"/>
      <c r="CN2450" s="40"/>
    </row>
    <row r="2451" spans="1:92" ht="42.75" hidden="1">
      <c r="A2451" s="49" t="str">
        <f t="shared" si="465"/>
        <v>SIN GESTIÓN</v>
      </c>
      <c r="B2451" s="58"/>
      <c r="C2451" s="37"/>
      <c r="D2451" s="37"/>
      <c r="E2451" s="49" t="str">
        <f t="shared" si="466"/>
        <v>PENDIENTE NOTIFICACIÓN</v>
      </c>
      <c r="F2451" s="141" t="str">
        <f t="shared" si="467"/>
        <v>PENDIENTE NOTIFICACIÓN</v>
      </c>
      <c r="G2451" s="49" t="str">
        <f t="shared" si="468"/>
        <v/>
      </c>
      <c r="H2451" s="51" t="str">
        <f ca="1">IF(
L2451="",
"",
IF(
NETWORKDAYS(L2451,IF(M2451&lt;&gt;"",M2451,TODAY()),FESTIVOS_CO!A:A)&gt;2,
"VENCIDO",
IF(
NETWORKDAYS(L2451,IF(M2451&lt;&gt;"",M2451,TODAY()),FESTIVOS_CO!A:A)=2,
"ALERTA",
"A TIEMPO"
)))</f>
        <v/>
      </c>
      <c r="I2451" s="40"/>
      <c r="J2451" s="36"/>
      <c r="K2451" s="37"/>
      <c r="L2451" s="50"/>
      <c r="M2451" s="37"/>
      <c r="N2451" s="52"/>
      <c r="O2451" s="52"/>
      <c r="P2451" s="36"/>
      <c r="Q2451" s="36"/>
      <c r="R2451" s="40"/>
      <c r="S2451" s="36"/>
      <c r="T2451" s="40"/>
      <c r="U2451" s="40"/>
      <c r="V2451" s="81"/>
      <c r="W2451" s="40"/>
      <c r="X2451" s="40"/>
      <c r="Y2451" s="40"/>
      <c r="Z2451" s="38" t="str">
        <f>IFERROR(VLOOKUP(Y2451,DIRECTORIO!A:B,2,FALSE),"")</f>
        <v/>
      </c>
      <c r="AA2451" s="40"/>
      <c r="AB2451" s="40"/>
      <c r="AC2451" s="40"/>
      <c r="AD2451" s="40"/>
      <c r="AE2451" s="40"/>
      <c r="AF2451" s="40"/>
      <c r="AG2451" s="41" t="s">
        <v>109</v>
      </c>
      <c r="AH2451" s="42"/>
      <c r="AI2451" s="54" t="str">
        <f t="shared" ca="1" si="469"/>
        <v>PENDIENTE NOTIFICACIÓN ELECTRÓNICA</v>
      </c>
      <c r="AJ2451" s="37"/>
      <c r="AK2451" s="37"/>
      <c r="AL2451" s="37"/>
      <c r="AM2451" s="53" t="str">
        <f>IF(AK2451="","",WORKDAY(AK2451,5,FESTIVOS_CO!A:A))</f>
        <v/>
      </c>
      <c r="AN2451" s="37"/>
      <c r="AO2451" s="37"/>
      <c r="AP2451" s="54" t="str">
        <f t="shared" ca="1" si="462"/>
        <v>NO APLICA</v>
      </c>
      <c r="AQ2451" s="36"/>
      <c r="AR2451" s="43"/>
      <c r="AS2451" s="37"/>
      <c r="AT2451" s="36"/>
      <c r="AU2451" s="37"/>
      <c r="AV2451" s="36"/>
      <c r="AW2451" s="36"/>
      <c r="AX2451" s="37"/>
      <c r="AY2451" s="140" t="str">
        <f>IF(AU2451="","",WORKDAY(AU2451,5,FESTIVOS_CO!A:A))</f>
        <v/>
      </c>
      <c r="AZ2451" s="54" t="str">
        <f t="shared" ca="1" si="471"/>
        <v>NO APLICA</v>
      </c>
      <c r="BA2451" s="55" t="str">
        <f>IF(AX2451="","",WORKDAY(AX2451,5,FESTIVOS_CO!A:A))</f>
        <v/>
      </c>
      <c r="BB2451" s="39"/>
      <c r="BC2451" s="40"/>
      <c r="BD2451" s="40"/>
      <c r="BE2451" s="56" t="str">
        <f t="shared" ca="1" si="460"/>
        <v>NO APLICA</v>
      </c>
      <c r="BF2451" s="37"/>
      <c r="BG2451" s="45"/>
      <c r="BH2451" s="37"/>
      <c r="BI2451" s="36"/>
      <c r="BJ2451" s="37"/>
      <c r="BK2451" s="36"/>
      <c r="BL2451" s="36"/>
      <c r="BM2451" s="53" t="str">
        <f>IF(BJ2451="","",WORKDAY(BJ2451,5,FESTIVOS_CO!A:A))</f>
        <v/>
      </c>
      <c r="BN2451" s="57" t="str">
        <f t="shared" ca="1" si="470"/>
        <v>PENDIENTE HACER AVISO</v>
      </c>
      <c r="BO2451" s="54" t="str">
        <f t="shared" ca="1" si="463"/>
        <v>EN TRÁMITE NOTIF. POR AVISO</v>
      </c>
      <c r="BP2451" s="37"/>
      <c r="BQ2451" s="53" t="str">
        <f>IF(BP2451="","",WORKDAY(BP2451,5,FESTIVOS_CO!A:A))</f>
        <v/>
      </c>
      <c r="BR2451" s="37"/>
      <c r="BS2451" s="36"/>
      <c r="BT2451" s="38"/>
      <c r="BU2451" s="58" t="e">
        <f>VLOOKUP(BT2451,Hoja2!$C:$D,2,0)</f>
        <v>#N/A</v>
      </c>
      <c r="BV2451" s="80" t="str">
        <f>IF(
AND(AO2451="",BD2451="",BQ2451=""),
"EN PROCESO NOTIFICACION / COMUNICACION",
IF(
BT2451="",
"NO APLICA",
IF(
BU2451=60,
IF(AO2451&lt;&gt;"",AO2451,IF(BD2451&lt;&gt;"",BD2451,BQ2451))+60,
WORKDAY(
IF(AO2451&lt;&gt;"",AO2451,IF(BD2451&lt;&gt;"",BD2451,BQ2451)),
BU2451,
FESTIVOS_CO!A:A
)
)
))</f>
        <v>EN PROCESO NOTIFICACION / COMUNICACION</v>
      </c>
      <c r="BW2451" s="44"/>
      <c r="BX2451" s="53"/>
      <c r="BY2451" s="45"/>
      <c r="BZ2451" s="37"/>
      <c r="CA2451" s="54" t="str">
        <f t="shared" si="464"/>
        <v>PENDIENTE EJECUTORIA</v>
      </c>
      <c r="CB2451" s="59" t="str">
        <f t="shared" si="461"/>
        <v/>
      </c>
      <c r="CC2451" s="36"/>
      <c r="CD2451" s="40"/>
      <c r="CE2451" s="46"/>
      <c r="CF2451" s="40"/>
      <c r="CG2451" s="40"/>
      <c r="CH2451" s="40"/>
      <c r="CI2451" s="36"/>
      <c r="CJ2451" s="47"/>
      <c r="CK2451" s="40"/>
      <c r="CL2451" s="40"/>
      <c r="CM2451" s="40"/>
      <c r="CN2451" s="40"/>
    </row>
    <row r="2452" spans="1:92" ht="42.75" hidden="1">
      <c r="A2452" s="49" t="str">
        <f t="shared" si="465"/>
        <v>SIN GESTIÓN</v>
      </c>
      <c r="B2452" s="58"/>
      <c r="C2452" s="37"/>
      <c r="D2452" s="37"/>
      <c r="E2452" s="49" t="str">
        <f t="shared" si="466"/>
        <v>PENDIENTE NOTIFICACIÓN</v>
      </c>
      <c r="F2452" s="141" t="str">
        <f t="shared" si="467"/>
        <v>PENDIENTE NOTIFICACIÓN</v>
      </c>
      <c r="G2452" s="49" t="str">
        <f t="shared" si="468"/>
        <v/>
      </c>
      <c r="H2452" s="51" t="str">
        <f ca="1">IF(
L2452="",
"",
IF(
NETWORKDAYS(L2452,IF(M2452&lt;&gt;"",M2452,TODAY()),FESTIVOS_CO!A:A)&gt;2,
"VENCIDO",
IF(
NETWORKDAYS(L2452,IF(M2452&lt;&gt;"",M2452,TODAY()),FESTIVOS_CO!A:A)=2,
"ALERTA",
"A TIEMPO"
)))</f>
        <v/>
      </c>
      <c r="I2452" s="40"/>
      <c r="J2452" s="36"/>
      <c r="K2452" s="37"/>
      <c r="L2452" s="50"/>
      <c r="M2452" s="37"/>
      <c r="N2452" s="52"/>
      <c r="O2452" s="52"/>
      <c r="P2452" s="36"/>
      <c r="Q2452" s="36"/>
      <c r="R2452" s="40"/>
      <c r="S2452" s="36"/>
      <c r="T2452" s="40"/>
      <c r="U2452" s="40"/>
      <c r="V2452" s="81"/>
      <c r="W2452" s="40"/>
      <c r="X2452" s="40"/>
      <c r="Y2452" s="40"/>
      <c r="Z2452" s="38" t="str">
        <f>IFERROR(VLOOKUP(Y2452,DIRECTORIO!A:B,2,FALSE),"")</f>
        <v/>
      </c>
      <c r="AA2452" s="40"/>
      <c r="AB2452" s="40"/>
      <c r="AC2452" s="40"/>
      <c r="AD2452" s="40"/>
      <c r="AE2452" s="40"/>
      <c r="AF2452" s="40"/>
      <c r="AG2452" s="41" t="s">
        <v>109</v>
      </c>
      <c r="AH2452" s="42"/>
      <c r="AI2452" s="54" t="str">
        <f t="shared" ca="1" si="469"/>
        <v>PENDIENTE NOTIFICACIÓN ELECTRÓNICA</v>
      </c>
      <c r="AJ2452" s="37"/>
      <c r="AK2452" s="37"/>
      <c r="AL2452" s="37"/>
      <c r="AM2452" s="53" t="str">
        <f>IF(AK2452="","",WORKDAY(AK2452,5,FESTIVOS_CO!A:A))</f>
        <v/>
      </c>
      <c r="AN2452" s="37"/>
      <c r="AO2452" s="37"/>
      <c r="AP2452" s="54" t="str">
        <f t="shared" ca="1" si="462"/>
        <v>NO APLICA</v>
      </c>
      <c r="AQ2452" s="36"/>
      <c r="AR2452" s="43"/>
      <c r="AS2452" s="37"/>
      <c r="AT2452" s="36"/>
      <c r="AU2452" s="37"/>
      <c r="AV2452" s="36"/>
      <c r="AW2452" s="36"/>
      <c r="AX2452" s="37"/>
      <c r="AY2452" s="140" t="str">
        <f>IF(AU2452="","",WORKDAY(AU2452,5,FESTIVOS_CO!A:A))</f>
        <v/>
      </c>
      <c r="AZ2452" s="54" t="str">
        <f t="shared" ca="1" si="471"/>
        <v>NO APLICA</v>
      </c>
      <c r="BA2452" s="55" t="str">
        <f>IF(AX2452="","",WORKDAY(AX2452,5,FESTIVOS_CO!A:A))</f>
        <v/>
      </c>
      <c r="BB2452" s="39"/>
      <c r="BC2452" s="40"/>
      <c r="BD2452" s="40"/>
      <c r="BE2452" s="56" t="str">
        <f t="shared" ca="1" si="460"/>
        <v>NO APLICA</v>
      </c>
      <c r="BF2452" s="37"/>
      <c r="BG2452" s="45"/>
      <c r="BH2452" s="37"/>
      <c r="BI2452" s="36"/>
      <c r="BJ2452" s="37"/>
      <c r="BK2452" s="36"/>
      <c r="BL2452" s="36"/>
      <c r="BM2452" s="53" t="str">
        <f>IF(BJ2452="","",WORKDAY(BJ2452,5,FESTIVOS_CO!A:A))</f>
        <v/>
      </c>
      <c r="BN2452" s="57" t="str">
        <f t="shared" ca="1" si="470"/>
        <v>PENDIENTE HACER AVISO</v>
      </c>
      <c r="BO2452" s="54" t="str">
        <f t="shared" ca="1" si="463"/>
        <v>EN TRÁMITE NOTIF. POR AVISO</v>
      </c>
      <c r="BP2452" s="37"/>
      <c r="BQ2452" s="53" t="str">
        <f>IF(BP2452="","",WORKDAY(BP2452,5,FESTIVOS_CO!A:A))</f>
        <v/>
      </c>
      <c r="BR2452" s="37"/>
      <c r="BS2452" s="36"/>
      <c r="BT2452" s="38"/>
      <c r="BU2452" s="58" t="e">
        <f>VLOOKUP(BT2452,Hoja2!$C:$D,2,0)</f>
        <v>#N/A</v>
      </c>
      <c r="BV2452" s="80" t="str">
        <f>IF(
AND(AO2452="",BD2452="",BQ2452=""),
"EN PROCESO NOTIFICACION / COMUNICACION",
IF(
BT2452="",
"NO APLICA",
IF(
BU2452=60,
IF(AO2452&lt;&gt;"",AO2452,IF(BD2452&lt;&gt;"",BD2452,BQ2452))+60,
WORKDAY(
IF(AO2452&lt;&gt;"",AO2452,IF(BD2452&lt;&gt;"",BD2452,BQ2452)),
BU2452,
FESTIVOS_CO!A:A
)
)
))</f>
        <v>EN PROCESO NOTIFICACION / COMUNICACION</v>
      </c>
      <c r="BW2452" s="44"/>
      <c r="BX2452" s="53"/>
      <c r="BY2452" s="45"/>
      <c r="BZ2452" s="37"/>
      <c r="CA2452" s="54" t="str">
        <f t="shared" si="464"/>
        <v>PENDIENTE EJECUTORIA</v>
      </c>
      <c r="CB2452" s="59" t="str">
        <f t="shared" si="461"/>
        <v/>
      </c>
      <c r="CC2452" s="36"/>
      <c r="CD2452" s="40"/>
      <c r="CE2452" s="46"/>
      <c r="CF2452" s="40"/>
      <c r="CG2452" s="40"/>
      <c r="CH2452" s="40"/>
      <c r="CI2452" s="36"/>
      <c r="CJ2452" s="47"/>
      <c r="CK2452" s="40"/>
      <c r="CL2452" s="40"/>
      <c r="CM2452" s="40"/>
      <c r="CN2452" s="40"/>
    </row>
    <row r="2453" spans="1:92" ht="42.75" hidden="1">
      <c r="A2453" s="49" t="str">
        <f t="shared" si="465"/>
        <v>SIN GESTIÓN</v>
      </c>
      <c r="B2453" s="58"/>
      <c r="C2453" s="37"/>
      <c r="D2453" s="37"/>
      <c r="E2453" s="49" t="str">
        <f t="shared" si="466"/>
        <v>PENDIENTE NOTIFICACIÓN</v>
      </c>
      <c r="F2453" s="141" t="str">
        <f t="shared" si="467"/>
        <v>PENDIENTE NOTIFICACIÓN</v>
      </c>
      <c r="G2453" s="49" t="str">
        <f t="shared" si="468"/>
        <v/>
      </c>
      <c r="H2453" s="51" t="str">
        <f ca="1">IF(
L2453="",
"",
IF(
NETWORKDAYS(L2453,IF(M2453&lt;&gt;"",M2453,TODAY()),FESTIVOS_CO!A:A)&gt;2,
"VENCIDO",
IF(
NETWORKDAYS(L2453,IF(M2453&lt;&gt;"",M2453,TODAY()),FESTIVOS_CO!A:A)=2,
"ALERTA",
"A TIEMPO"
)))</f>
        <v/>
      </c>
      <c r="I2453" s="40"/>
      <c r="J2453" s="36"/>
      <c r="K2453" s="37"/>
      <c r="L2453" s="50"/>
      <c r="M2453" s="37"/>
      <c r="N2453" s="52"/>
      <c r="O2453" s="52"/>
      <c r="P2453" s="36"/>
      <c r="Q2453" s="36"/>
      <c r="R2453" s="40"/>
      <c r="S2453" s="36"/>
      <c r="T2453" s="40"/>
      <c r="U2453" s="40"/>
      <c r="V2453" s="81"/>
      <c r="W2453" s="40"/>
      <c r="X2453" s="40"/>
      <c r="Y2453" s="40"/>
      <c r="Z2453" s="38" t="str">
        <f>IFERROR(VLOOKUP(Y2453,DIRECTORIO!A:B,2,FALSE),"")</f>
        <v/>
      </c>
      <c r="AA2453" s="40"/>
      <c r="AB2453" s="40"/>
      <c r="AC2453" s="40"/>
      <c r="AD2453" s="40"/>
      <c r="AE2453" s="40"/>
      <c r="AF2453" s="40"/>
      <c r="AG2453" s="41" t="s">
        <v>109</v>
      </c>
      <c r="AH2453" s="42"/>
      <c r="AI2453" s="54" t="str">
        <f t="shared" ca="1" si="469"/>
        <v>PENDIENTE NOTIFICACIÓN ELECTRÓNICA</v>
      </c>
      <c r="AJ2453" s="37"/>
      <c r="AK2453" s="37"/>
      <c r="AL2453" s="37"/>
      <c r="AM2453" s="53" t="str">
        <f>IF(AK2453="","",WORKDAY(AK2453,5,FESTIVOS_CO!A:A))</f>
        <v/>
      </c>
      <c r="AN2453" s="37"/>
      <c r="AO2453" s="37"/>
      <c r="AP2453" s="54" t="str">
        <f t="shared" ca="1" si="462"/>
        <v>NO APLICA</v>
      </c>
      <c r="AQ2453" s="36"/>
      <c r="AR2453" s="43"/>
      <c r="AS2453" s="37"/>
      <c r="AT2453" s="36"/>
      <c r="AU2453" s="37"/>
      <c r="AV2453" s="36"/>
      <c r="AW2453" s="36"/>
      <c r="AX2453" s="37"/>
      <c r="AY2453" s="140" t="str">
        <f>IF(AU2453="","",WORKDAY(AU2453,5,FESTIVOS_CO!A:A))</f>
        <v/>
      </c>
      <c r="AZ2453" s="54" t="str">
        <f t="shared" ca="1" si="471"/>
        <v>NO APLICA</v>
      </c>
      <c r="BA2453" s="55" t="str">
        <f>IF(AX2453="","",WORKDAY(AX2453,5,FESTIVOS_CO!A:A))</f>
        <v/>
      </c>
      <c r="BB2453" s="39"/>
      <c r="BC2453" s="40"/>
      <c r="BD2453" s="40"/>
      <c r="BE2453" s="56" t="str">
        <f t="shared" ca="1" si="460"/>
        <v>NO APLICA</v>
      </c>
      <c r="BF2453" s="37"/>
      <c r="BG2453" s="45"/>
      <c r="BH2453" s="37"/>
      <c r="BI2453" s="36"/>
      <c r="BJ2453" s="37"/>
      <c r="BK2453" s="36"/>
      <c r="BL2453" s="36"/>
      <c r="BM2453" s="53" t="str">
        <f>IF(BJ2453="","",WORKDAY(BJ2453,5,FESTIVOS_CO!A:A))</f>
        <v/>
      </c>
      <c r="BN2453" s="57" t="str">
        <f t="shared" ca="1" si="470"/>
        <v>PENDIENTE HACER AVISO</v>
      </c>
      <c r="BO2453" s="54" t="str">
        <f t="shared" ca="1" si="463"/>
        <v>EN TRÁMITE NOTIF. POR AVISO</v>
      </c>
      <c r="BP2453" s="37"/>
      <c r="BQ2453" s="53" t="str">
        <f>IF(BP2453="","",WORKDAY(BP2453,5,FESTIVOS_CO!A:A))</f>
        <v/>
      </c>
      <c r="BR2453" s="37"/>
      <c r="BS2453" s="36"/>
      <c r="BT2453" s="38"/>
      <c r="BU2453" s="58" t="e">
        <f>VLOOKUP(BT2453,Hoja2!$C:$D,2,0)</f>
        <v>#N/A</v>
      </c>
      <c r="BV2453" s="80" t="str">
        <f>IF(
AND(AO2453="",BD2453="",BQ2453=""),
"EN PROCESO NOTIFICACION / COMUNICACION",
IF(
BT2453="",
"NO APLICA",
IF(
BU2453=60,
IF(AO2453&lt;&gt;"",AO2453,IF(BD2453&lt;&gt;"",BD2453,BQ2453))+60,
WORKDAY(
IF(AO2453&lt;&gt;"",AO2453,IF(BD2453&lt;&gt;"",BD2453,BQ2453)),
BU2453,
FESTIVOS_CO!A:A
)
)
))</f>
        <v>EN PROCESO NOTIFICACION / COMUNICACION</v>
      </c>
      <c r="BW2453" s="44"/>
      <c r="BX2453" s="53"/>
      <c r="BY2453" s="45"/>
      <c r="BZ2453" s="37"/>
      <c r="CA2453" s="54" t="str">
        <f t="shared" si="464"/>
        <v>PENDIENTE EJECUTORIA</v>
      </c>
      <c r="CB2453" s="59" t="str">
        <f t="shared" si="461"/>
        <v/>
      </c>
      <c r="CC2453" s="36"/>
      <c r="CD2453" s="40"/>
      <c r="CE2453" s="46"/>
      <c r="CF2453" s="40"/>
      <c r="CG2453" s="40"/>
      <c r="CH2453" s="40"/>
      <c r="CI2453" s="36"/>
      <c r="CJ2453" s="47"/>
      <c r="CK2453" s="40"/>
      <c r="CL2453" s="40"/>
      <c r="CM2453" s="40"/>
      <c r="CN2453" s="40"/>
    </row>
    <row r="2454" spans="1:92" ht="42.75" hidden="1">
      <c r="A2454" s="49" t="str">
        <f t="shared" si="465"/>
        <v>SIN GESTIÓN</v>
      </c>
      <c r="B2454" s="58"/>
      <c r="C2454" s="37"/>
      <c r="D2454" s="37"/>
      <c r="E2454" s="49" t="str">
        <f t="shared" si="466"/>
        <v>PENDIENTE NOTIFICACIÓN</v>
      </c>
      <c r="F2454" s="141" t="str">
        <f t="shared" si="467"/>
        <v>PENDIENTE NOTIFICACIÓN</v>
      </c>
      <c r="G2454" s="49" t="str">
        <f t="shared" si="468"/>
        <v/>
      </c>
      <c r="H2454" s="51" t="str">
        <f ca="1">IF(
L2454="",
"",
IF(
NETWORKDAYS(L2454,IF(M2454&lt;&gt;"",M2454,TODAY()),FESTIVOS_CO!A:A)&gt;2,
"VENCIDO",
IF(
NETWORKDAYS(L2454,IF(M2454&lt;&gt;"",M2454,TODAY()),FESTIVOS_CO!A:A)=2,
"ALERTA",
"A TIEMPO"
)))</f>
        <v/>
      </c>
      <c r="I2454" s="40"/>
      <c r="J2454" s="36"/>
      <c r="K2454" s="37"/>
      <c r="L2454" s="50"/>
      <c r="M2454" s="37"/>
      <c r="N2454" s="52"/>
      <c r="O2454" s="52"/>
      <c r="P2454" s="36"/>
      <c r="Q2454" s="36"/>
      <c r="R2454" s="40"/>
      <c r="S2454" s="36"/>
      <c r="T2454" s="40"/>
      <c r="U2454" s="40"/>
      <c r="V2454" s="81"/>
      <c r="W2454" s="40"/>
      <c r="X2454" s="40"/>
      <c r="Y2454" s="40"/>
      <c r="Z2454" s="38" t="str">
        <f>IFERROR(VLOOKUP(Y2454,DIRECTORIO!A:B,2,FALSE),"")</f>
        <v/>
      </c>
      <c r="AA2454" s="40"/>
      <c r="AB2454" s="40"/>
      <c r="AC2454" s="40"/>
      <c r="AD2454" s="40"/>
      <c r="AE2454" s="40"/>
      <c r="AF2454" s="40"/>
      <c r="AG2454" s="41" t="s">
        <v>109</v>
      </c>
      <c r="AH2454" s="42"/>
      <c r="AI2454" s="54" t="str">
        <f t="shared" ca="1" si="469"/>
        <v>PENDIENTE NOTIFICACIÓN ELECTRÓNICA</v>
      </c>
      <c r="AJ2454" s="37"/>
      <c r="AK2454" s="37"/>
      <c r="AL2454" s="37"/>
      <c r="AM2454" s="53" t="str">
        <f>IF(AK2454="","",WORKDAY(AK2454,5,FESTIVOS_CO!A:A))</f>
        <v/>
      </c>
      <c r="AN2454" s="37"/>
      <c r="AO2454" s="37"/>
      <c r="AP2454" s="54" t="str">
        <f t="shared" ca="1" si="462"/>
        <v>NO APLICA</v>
      </c>
      <c r="AQ2454" s="36"/>
      <c r="AR2454" s="43"/>
      <c r="AS2454" s="37"/>
      <c r="AT2454" s="36"/>
      <c r="AU2454" s="37"/>
      <c r="AV2454" s="36"/>
      <c r="AW2454" s="36"/>
      <c r="AX2454" s="37"/>
      <c r="AY2454" s="140" t="str">
        <f>IF(AU2454="","",WORKDAY(AU2454,5,FESTIVOS_CO!A:A))</f>
        <v/>
      </c>
      <c r="AZ2454" s="54" t="str">
        <f t="shared" ca="1" si="471"/>
        <v>NO APLICA</v>
      </c>
      <c r="BA2454" s="55" t="str">
        <f>IF(AX2454="","",WORKDAY(AX2454,5,FESTIVOS_CO!A:A))</f>
        <v/>
      </c>
      <c r="BB2454" s="39"/>
      <c r="BC2454" s="40"/>
      <c r="BD2454" s="40"/>
      <c r="BE2454" s="56" t="str">
        <f t="shared" ca="1" si="460"/>
        <v>NO APLICA</v>
      </c>
      <c r="BF2454" s="37"/>
      <c r="BG2454" s="45"/>
      <c r="BH2454" s="37"/>
      <c r="BI2454" s="36"/>
      <c r="BJ2454" s="37"/>
      <c r="BK2454" s="36"/>
      <c r="BL2454" s="36"/>
      <c r="BM2454" s="53" t="str">
        <f>IF(BJ2454="","",WORKDAY(BJ2454,5,FESTIVOS_CO!A:A))</f>
        <v/>
      </c>
      <c r="BN2454" s="57" t="str">
        <f t="shared" ca="1" si="470"/>
        <v>PENDIENTE HACER AVISO</v>
      </c>
      <c r="BO2454" s="54" t="str">
        <f t="shared" ca="1" si="463"/>
        <v>EN TRÁMITE NOTIF. POR AVISO</v>
      </c>
      <c r="BP2454" s="37"/>
      <c r="BQ2454" s="53" t="str">
        <f>IF(BP2454="","",WORKDAY(BP2454,5,FESTIVOS_CO!A:A))</f>
        <v/>
      </c>
      <c r="BR2454" s="37"/>
      <c r="BS2454" s="36"/>
      <c r="BT2454" s="38"/>
      <c r="BU2454" s="58" t="e">
        <f>VLOOKUP(BT2454,Hoja2!$C:$D,2,0)</f>
        <v>#N/A</v>
      </c>
      <c r="BV2454" s="80" t="str">
        <f>IF(
AND(AO2454="",BD2454="",BQ2454=""),
"EN PROCESO NOTIFICACION / COMUNICACION",
IF(
BT2454="",
"NO APLICA",
IF(
BU2454=60,
IF(AO2454&lt;&gt;"",AO2454,IF(BD2454&lt;&gt;"",BD2454,BQ2454))+60,
WORKDAY(
IF(AO2454&lt;&gt;"",AO2454,IF(BD2454&lt;&gt;"",BD2454,BQ2454)),
BU2454,
FESTIVOS_CO!A:A
)
)
))</f>
        <v>EN PROCESO NOTIFICACION / COMUNICACION</v>
      </c>
      <c r="BW2454" s="44"/>
      <c r="BX2454" s="53"/>
      <c r="BY2454" s="45"/>
      <c r="BZ2454" s="37"/>
      <c r="CA2454" s="54" t="str">
        <f t="shared" si="464"/>
        <v>PENDIENTE EJECUTORIA</v>
      </c>
      <c r="CB2454" s="59" t="str">
        <f t="shared" si="461"/>
        <v/>
      </c>
      <c r="CC2454" s="36"/>
      <c r="CD2454" s="40"/>
      <c r="CE2454" s="46"/>
      <c r="CF2454" s="40"/>
      <c r="CG2454" s="40"/>
      <c r="CH2454" s="40"/>
      <c r="CI2454" s="36"/>
      <c r="CJ2454" s="47"/>
      <c r="CK2454" s="40"/>
      <c r="CL2454" s="40"/>
      <c r="CM2454" s="40"/>
      <c r="CN2454" s="40"/>
    </row>
    <row r="2455" spans="1:92" ht="42.75" hidden="1">
      <c r="A2455" s="49" t="str">
        <f t="shared" si="465"/>
        <v>SIN GESTIÓN</v>
      </c>
      <c r="B2455" s="58"/>
      <c r="C2455" s="37"/>
      <c r="D2455" s="37"/>
      <c r="E2455" s="49" t="str">
        <f t="shared" si="466"/>
        <v>PENDIENTE NOTIFICACIÓN</v>
      </c>
      <c r="F2455" s="141" t="str">
        <f t="shared" si="467"/>
        <v>PENDIENTE NOTIFICACIÓN</v>
      </c>
      <c r="G2455" s="49" t="str">
        <f t="shared" si="468"/>
        <v/>
      </c>
      <c r="H2455" s="51" t="str">
        <f ca="1">IF(
L2455="",
"",
IF(
NETWORKDAYS(L2455,IF(M2455&lt;&gt;"",M2455,TODAY()),FESTIVOS_CO!A:A)&gt;2,
"VENCIDO",
IF(
NETWORKDAYS(L2455,IF(M2455&lt;&gt;"",M2455,TODAY()),FESTIVOS_CO!A:A)=2,
"ALERTA",
"A TIEMPO"
)))</f>
        <v/>
      </c>
      <c r="I2455" s="40"/>
      <c r="J2455" s="36"/>
      <c r="K2455" s="37"/>
      <c r="L2455" s="50"/>
      <c r="M2455" s="37"/>
      <c r="N2455" s="52"/>
      <c r="O2455" s="52"/>
      <c r="P2455" s="36"/>
      <c r="Q2455" s="36"/>
      <c r="R2455" s="40"/>
      <c r="S2455" s="36"/>
      <c r="T2455" s="40"/>
      <c r="U2455" s="40"/>
      <c r="V2455" s="81"/>
      <c r="W2455" s="40"/>
      <c r="X2455" s="40"/>
      <c r="Y2455" s="40"/>
      <c r="Z2455" s="38" t="str">
        <f>IFERROR(VLOOKUP(Y2455,DIRECTORIO!A:B,2,FALSE),"")</f>
        <v/>
      </c>
      <c r="AA2455" s="40"/>
      <c r="AB2455" s="40"/>
      <c r="AC2455" s="40"/>
      <c r="AD2455" s="40"/>
      <c r="AE2455" s="40"/>
      <c r="AF2455" s="40"/>
      <c r="AG2455" s="41" t="s">
        <v>109</v>
      </c>
      <c r="AH2455" s="42"/>
      <c r="AI2455" s="54" t="str">
        <f t="shared" ca="1" si="469"/>
        <v>PENDIENTE NOTIFICACIÓN ELECTRÓNICA</v>
      </c>
      <c r="AJ2455" s="37"/>
      <c r="AK2455" s="37"/>
      <c r="AL2455" s="37"/>
      <c r="AM2455" s="53" t="str">
        <f>IF(AK2455="","",WORKDAY(AK2455,5,FESTIVOS_CO!A:A))</f>
        <v/>
      </c>
      <c r="AN2455" s="37"/>
      <c r="AO2455" s="37"/>
      <c r="AP2455" s="54" t="str">
        <f t="shared" ca="1" si="462"/>
        <v>NO APLICA</v>
      </c>
      <c r="AQ2455" s="36"/>
      <c r="AR2455" s="43"/>
      <c r="AS2455" s="37"/>
      <c r="AT2455" s="36"/>
      <c r="AU2455" s="37"/>
      <c r="AV2455" s="36"/>
      <c r="AW2455" s="36"/>
      <c r="AX2455" s="37"/>
      <c r="AY2455" s="140" t="str">
        <f>IF(AU2455="","",WORKDAY(AU2455,5,FESTIVOS_CO!A:A))</f>
        <v/>
      </c>
      <c r="AZ2455" s="54" t="str">
        <f t="shared" ca="1" si="471"/>
        <v>NO APLICA</v>
      </c>
      <c r="BA2455" s="55" t="str">
        <f>IF(AX2455="","",WORKDAY(AX2455,5,FESTIVOS_CO!A:A))</f>
        <v/>
      </c>
      <c r="BB2455" s="39"/>
      <c r="BC2455" s="40"/>
      <c r="BD2455" s="40"/>
      <c r="BE2455" s="56" t="str">
        <f t="shared" ca="1" si="460"/>
        <v>NO APLICA</v>
      </c>
      <c r="BF2455" s="37"/>
      <c r="BG2455" s="45"/>
      <c r="BH2455" s="37"/>
      <c r="BI2455" s="36"/>
      <c r="BJ2455" s="37"/>
      <c r="BK2455" s="36"/>
      <c r="BL2455" s="36"/>
      <c r="BM2455" s="53" t="str">
        <f>IF(BJ2455="","",WORKDAY(BJ2455,5,FESTIVOS_CO!A:A))</f>
        <v/>
      </c>
      <c r="BN2455" s="57" t="str">
        <f t="shared" ca="1" si="470"/>
        <v>PENDIENTE HACER AVISO</v>
      </c>
      <c r="BO2455" s="54" t="str">
        <f t="shared" ca="1" si="463"/>
        <v>EN TRÁMITE NOTIF. POR AVISO</v>
      </c>
      <c r="BP2455" s="37"/>
      <c r="BQ2455" s="53" t="str">
        <f>IF(BP2455="","",WORKDAY(BP2455,5,FESTIVOS_CO!A:A))</f>
        <v/>
      </c>
      <c r="BR2455" s="37"/>
      <c r="BS2455" s="36"/>
      <c r="BT2455" s="38"/>
      <c r="BU2455" s="58" t="e">
        <f>VLOOKUP(BT2455,Hoja2!$C:$D,2,0)</f>
        <v>#N/A</v>
      </c>
      <c r="BV2455" s="80" t="str">
        <f>IF(
AND(AO2455="",BD2455="",BQ2455=""),
"EN PROCESO NOTIFICACION / COMUNICACION",
IF(
BT2455="",
"NO APLICA",
IF(
BU2455=60,
IF(AO2455&lt;&gt;"",AO2455,IF(BD2455&lt;&gt;"",BD2455,BQ2455))+60,
WORKDAY(
IF(AO2455&lt;&gt;"",AO2455,IF(BD2455&lt;&gt;"",BD2455,BQ2455)),
BU2455,
FESTIVOS_CO!A:A
)
)
))</f>
        <v>EN PROCESO NOTIFICACION / COMUNICACION</v>
      </c>
      <c r="BW2455" s="44"/>
      <c r="BX2455" s="53"/>
      <c r="BY2455" s="45"/>
      <c r="BZ2455" s="37"/>
      <c r="CA2455" s="54" t="str">
        <f t="shared" si="464"/>
        <v>PENDIENTE EJECUTORIA</v>
      </c>
      <c r="CB2455" s="59" t="str">
        <f t="shared" si="461"/>
        <v/>
      </c>
      <c r="CC2455" s="36"/>
      <c r="CD2455" s="40"/>
      <c r="CE2455" s="46"/>
      <c r="CF2455" s="40"/>
      <c r="CG2455" s="40"/>
      <c r="CH2455" s="40"/>
      <c r="CI2455" s="36"/>
      <c r="CJ2455" s="47"/>
      <c r="CK2455" s="40"/>
      <c r="CL2455" s="40"/>
      <c r="CM2455" s="40"/>
      <c r="CN2455" s="40"/>
    </row>
    <row r="2456" spans="1:92" ht="42.75" hidden="1">
      <c r="A2456" s="49" t="str">
        <f t="shared" si="465"/>
        <v>SIN GESTIÓN</v>
      </c>
      <c r="B2456" s="58"/>
      <c r="C2456" s="37"/>
      <c r="D2456" s="37"/>
      <c r="E2456" s="49" t="str">
        <f t="shared" si="466"/>
        <v>PENDIENTE NOTIFICACIÓN</v>
      </c>
      <c r="F2456" s="141" t="str">
        <f t="shared" si="467"/>
        <v>PENDIENTE NOTIFICACIÓN</v>
      </c>
      <c r="G2456" s="49" t="str">
        <f t="shared" si="468"/>
        <v/>
      </c>
      <c r="H2456" s="51" t="str">
        <f ca="1">IF(
L2456="",
"",
IF(
NETWORKDAYS(L2456,IF(M2456&lt;&gt;"",M2456,TODAY()),FESTIVOS_CO!A:A)&gt;2,
"VENCIDO",
IF(
NETWORKDAYS(L2456,IF(M2456&lt;&gt;"",M2456,TODAY()),FESTIVOS_CO!A:A)=2,
"ALERTA",
"A TIEMPO"
)))</f>
        <v/>
      </c>
      <c r="I2456" s="40"/>
      <c r="J2456" s="36"/>
      <c r="K2456" s="37"/>
      <c r="L2456" s="50"/>
      <c r="M2456" s="37"/>
      <c r="N2456" s="52"/>
      <c r="O2456" s="52"/>
      <c r="P2456" s="36"/>
      <c r="Q2456" s="36"/>
      <c r="R2456" s="40"/>
      <c r="S2456" s="36"/>
      <c r="T2456" s="40"/>
      <c r="U2456" s="40"/>
      <c r="V2456" s="81"/>
      <c r="W2456" s="40"/>
      <c r="X2456" s="40"/>
      <c r="Y2456" s="40"/>
      <c r="Z2456" s="38" t="str">
        <f>IFERROR(VLOOKUP(Y2456,DIRECTORIO!A:B,2,FALSE),"")</f>
        <v/>
      </c>
      <c r="AA2456" s="40"/>
      <c r="AB2456" s="40"/>
      <c r="AC2456" s="40"/>
      <c r="AD2456" s="40"/>
      <c r="AE2456" s="40"/>
      <c r="AF2456" s="40"/>
      <c r="AG2456" s="41" t="s">
        <v>109</v>
      </c>
      <c r="AH2456" s="42"/>
      <c r="AI2456" s="54" t="str">
        <f t="shared" ca="1" si="469"/>
        <v>PENDIENTE NOTIFICACIÓN ELECTRÓNICA</v>
      </c>
      <c r="AJ2456" s="37"/>
      <c r="AK2456" s="37"/>
      <c r="AL2456" s="37"/>
      <c r="AM2456" s="53" t="str">
        <f>IF(AK2456="","",WORKDAY(AK2456,5,FESTIVOS_CO!A:A))</f>
        <v/>
      </c>
      <c r="AN2456" s="37"/>
      <c r="AO2456" s="37"/>
      <c r="AP2456" s="54" t="str">
        <f t="shared" ca="1" si="462"/>
        <v>NO APLICA</v>
      </c>
      <c r="AQ2456" s="36"/>
      <c r="AR2456" s="43"/>
      <c r="AS2456" s="37"/>
      <c r="AT2456" s="36"/>
      <c r="AU2456" s="37"/>
      <c r="AV2456" s="36"/>
      <c r="AW2456" s="36"/>
      <c r="AX2456" s="37"/>
      <c r="AY2456" s="140" t="str">
        <f>IF(AU2456="","",WORKDAY(AU2456,5,FESTIVOS_CO!A:A))</f>
        <v/>
      </c>
      <c r="AZ2456" s="54" t="str">
        <f t="shared" ca="1" si="471"/>
        <v>NO APLICA</v>
      </c>
      <c r="BA2456" s="55" t="str">
        <f>IF(AX2456="","",WORKDAY(AX2456,5,FESTIVOS_CO!A:A))</f>
        <v/>
      </c>
      <c r="BB2456" s="39"/>
      <c r="BC2456" s="40"/>
      <c r="BD2456" s="40"/>
      <c r="BE2456" s="56" t="str">
        <f t="shared" ca="1" si="460"/>
        <v>NO APLICA</v>
      </c>
      <c r="BF2456" s="37"/>
      <c r="BG2456" s="45"/>
      <c r="BH2456" s="37"/>
      <c r="BI2456" s="36"/>
      <c r="BJ2456" s="37"/>
      <c r="BK2456" s="36"/>
      <c r="BL2456" s="36"/>
      <c r="BM2456" s="53" t="str">
        <f>IF(BJ2456="","",WORKDAY(BJ2456,5,FESTIVOS_CO!A:A))</f>
        <v/>
      </c>
      <c r="BN2456" s="57" t="str">
        <f t="shared" ca="1" si="470"/>
        <v>PENDIENTE HACER AVISO</v>
      </c>
      <c r="BO2456" s="54" t="str">
        <f t="shared" ca="1" si="463"/>
        <v>EN TRÁMITE NOTIF. POR AVISO</v>
      </c>
      <c r="BP2456" s="37"/>
      <c r="BQ2456" s="53" t="str">
        <f>IF(BP2456="","",WORKDAY(BP2456,5,FESTIVOS_CO!A:A))</f>
        <v/>
      </c>
      <c r="BR2456" s="37"/>
      <c r="BS2456" s="36"/>
      <c r="BT2456" s="38"/>
      <c r="BU2456" s="58" t="e">
        <f>VLOOKUP(BT2456,Hoja2!$C:$D,2,0)</f>
        <v>#N/A</v>
      </c>
      <c r="BV2456" s="80" t="str">
        <f>IF(
AND(AO2456="",BD2456="",BQ2456=""),
"EN PROCESO NOTIFICACION / COMUNICACION",
IF(
BT2456="",
"NO APLICA",
IF(
BU2456=60,
IF(AO2456&lt;&gt;"",AO2456,IF(BD2456&lt;&gt;"",BD2456,BQ2456))+60,
WORKDAY(
IF(AO2456&lt;&gt;"",AO2456,IF(BD2456&lt;&gt;"",BD2456,BQ2456)),
BU2456,
FESTIVOS_CO!A:A
)
)
))</f>
        <v>EN PROCESO NOTIFICACION / COMUNICACION</v>
      </c>
      <c r="BW2456" s="44"/>
      <c r="BX2456" s="53"/>
      <c r="BY2456" s="45"/>
      <c r="BZ2456" s="37"/>
      <c r="CA2456" s="54" t="str">
        <f t="shared" si="464"/>
        <v>PENDIENTE EJECUTORIA</v>
      </c>
      <c r="CB2456" s="59" t="str">
        <f t="shared" si="461"/>
        <v/>
      </c>
      <c r="CC2456" s="36"/>
      <c r="CD2456" s="40"/>
      <c r="CE2456" s="46"/>
      <c r="CF2456" s="40"/>
      <c r="CG2456" s="40"/>
      <c r="CH2456" s="40"/>
      <c r="CI2456" s="36"/>
      <c r="CJ2456" s="47"/>
      <c r="CK2456" s="40"/>
      <c r="CL2456" s="40"/>
      <c r="CM2456" s="40"/>
      <c r="CN2456" s="40"/>
    </row>
    <row r="2457" spans="1:92" ht="42.75" hidden="1">
      <c r="A2457" s="49" t="str">
        <f t="shared" si="465"/>
        <v>SIN GESTIÓN</v>
      </c>
      <c r="B2457" s="58"/>
      <c r="C2457" s="37"/>
      <c r="D2457" s="37"/>
      <c r="E2457" s="49" t="str">
        <f t="shared" si="466"/>
        <v>PENDIENTE NOTIFICACIÓN</v>
      </c>
      <c r="F2457" s="141" t="str">
        <f t="shared" si="467"/>
        <v>PENDIENTE NOTIFICACIÓN</v>
      </c>
      <c r="G2457" s="49" t="str">
        <f t="shared" si="468"/>
        <v/>
      </c>
      <c r="H2457" s="51" t="str">
        <f ca="1">IF(
L2457="",
"",
IF(
NETWORKDAYS(L2457,IF(M2457&lt;&gt;"",M2457,TODAY()),FESTIVOS_CO!A:A)&gt;2,
"VENCIDO",
IF(
NETWORKDAYS(L2457,IF(M2457&lt;&gt;"",M2457,TODAY()),FESTIVOS_CO!A:A)=2,
"ALERTA",
"A TIEMPO"
)))</f>
        <v/>
      </c>
      <c r="I2457" s="40"/>
      <c r="J2457" s="36"/>
      <c r="K2457" s="37"/>
      <c r="L2457" s="50"/>
      <c r="M2457" s="37"/>
      <c r="N2457" s="52"/>
      <c r="O2457" s="52"/>
      <c r="P2457" s="36"/>
      <c r="Q2457" s="36"/>
      <c r="R2457" s="40"/>
      <c r="S2457" s="36"/>
      <c r="T2457" s="40"/>
      <c r="U2457" s="40"/>
      <c r="V2457" s="81"/>
      <c r="W2457" s="40"/>
      <c r="X2457" s="40"/>
      <c r="Y2457" s="40"/>
      <c r="Z2457" s="38" t="str">
        <f>IFERROR(VLOOKUP(Y2457,DIRECTORIO!A:B,2,FALSE),"")</f>
        <v/>
      </c>
      <c r="AA2457" s="40"/>
      <c r="AB2457" s="40"/>
      <c r="AC2457" s="40"/>
      <c r="AD2457" s="40"/>
      <c r="AE2457" s="40"/>
      <c r="AF2457" s="40"/>
      <c r="AG2457" s="41" t="s">
        <v>109</v>
      </c>
      <c r="AH2457" s="42"/>
      <c r="AI2457" s="54" t="str">
        <f t="shared" ca="1" si="469"/>
        <v>PENDIENTE NOTIFICACIÓN ELECTRÓNICA</v>
      </c>
      <c r="AJ2457" s="37"/>
      <c r="AK2457" s="37"/>
      <c r="AL2457" s="37"/>
      <c r="AM2457" s="53" t="str">
        <f>IF(AK2457="","",WORKDAY(AK2457,5,FESTIVOS_CO!A:A))</f>
        <v/>
      </c>
      <c r="AN2457" s="37"/>
      <c r="AO2457" s="37"/>
      <c r="AP2457" s="54" t="str">
        <f t="shared" ca="1" si="462"/>
        <v>NO APLICA</v>
      </c>
      <c r="AQ2457" s="36"/>
      <c r="AR2457" s="43"/>
      <c r="AS2457" s="37"/>
      <c r="AT2457" s="36"/>
      <c r="AU2457" s="37"/>
      <c r="AV2457" s="36"/>
      <c r="AW2457" s="36"/>
      <c r="AX2457" s="37"/>
      <c r="AY2457" s="140" t="str">
        <f>IF(AU2457="","",WORKDAY(AU2457,5,FESTIVOS_CO!A:A))</f>
        <v/>
      </c>
      <c r="AZ2457" s="54" t="str">
        <f t="shared" ca="1" si="471"/>
        <v>NO APLICA</v>
      </c>
      <c r="BA2457" s="55" t="str">
        <f>IF(AX2457="","",WORKDAY(AX2457,5,FESTIVOS_CO!A:A))</f>
        <v/>
      </c>
      <c r="BB2457" s="39"/>
      <c r="BC2457" s="40"/>
      <c r="BD2457" s="40"/>
      <c r="BE2457" s="56" t="str">
        <f t="shared" ca="1" si="460"/>
        <v>NO APLICA</v>
      </c>
      <c r="BF2457" s="37"/>
      <c r="BG2457" s="45"/>
      <c r="BH2457" s="37"/>
      <c r="BI2457" s="36"/>
      <c r="BJ2457" s="37"/>
      <c r="BK2457" s="36"/>
      <c r="BL2457" s="36"/>
      <c r="BM2457" s="53" t="str">
        <f>IF(BJ2457="","",WORKDAY(BJ2457,5,FESTIVOS_CO!A:A))</f>
        <v/>
      </c>
      <c r="BN2457" s="57" t="str">
        <f t="shared" ca="1" si="470"/>
        <v>PENDIENTE HACER AVISO</v>
      </c>
      <c r="BO2457" s="54" t="str">
        <f t="shared" ca="1" si="463"/>
        <v>EN TRÁMITE NOTIF. POR AVISO</v>
      </c>
      <c r="BP2457" s="37"/>
      <c r="BQ2457" s="53" t="str">
        <f>IF(BP2457="","",WORKDAY(BP2457,5,FESTIVOS_CO!A:A))</f>
        <v/>
      </c>
      <c r="BR2457" s="37"/>
      <c r="BS2457" s="36"/>
      <c r="BT2457" s="38"/>
      <c r="BU2457" s="58" t="e">
        <f>VLOOKUP(BT2457,Hoja2!$C:$D,2,0)</f>
        <v>#N/A</v>
      </c>
      <c r="BV2457" s="80" t="str">
        <f>IF(
AND(AO2457="",BD2457="",BQ2457=""),
"EN PROCESO NOTIFICACION / COMUNICACION",
IF(
BT2457="",
"NO APLICA",
IF(
BU2457=60,
IF(AO2457&lt;&gt;"",AO2457,IF(BD2457&lt;&gt;"",BD2457,BQ2457))+60,
WORKDAY(
IF(AO2457&lt;&gt;"",AO2457,IF(BD2457&lt;&gt;"",BD2457,BQ2457)),
BU2457,
FESTIVOS_CO!A:A
)
)
))</f>
        <v>EN PROCESO NOTIFICACION / COMUNICACION</v>
      </c>
      <c r="BW2457" s="44"/>
      <c r="BX2457" s="53"/>
      <c r="BY2457" s="45"/>
      <c r="BZ2457" s="37"/>
      <c r="CA2457" s="54" t="str">
        <f t="shared" si="464"/>
        <v>PENDIENTE EJECUTORIA</v>
      </c>
      <c r="CB2457" s="59" t="str">
        <f t="shared" si="461"/>
        <v/>
      </c>
      <c r="CC2457" s="36"/>
      <c r="CD2457" s="40"/>
      <c r="CE2457" s="46"/>
      <c r="CF2457" s="40"/>
      <c r="CG2457" s="40"/>
      <c r="CH2457" s="40"/>
      <c r="CI2457" s="36"/>
      <c r="CJ2457" s="47"/>
      <c r="CK2457" s="40"/>
      <c r="CL2457" s="40"/>
      <c r="CM2457" s="40"/>
      <c r="CN2457" s="40"/>
    </row>
    <row r="2458" spans="1:92" ht="42.75" hidden="1">
      <c r="A2458" s="49" t="str">
        <f t="shared" si="465"/>
        <v>SIN GESTIÓN</v>
      </c>
      <c r="B2458" s="58"/>
      <c r="C2458" s="37"/>
      <c r="D2458" s="37"/>
      <c r="E2458" s="49" t="str">
        <f t="shared" si="466"/>
        <v>PENDIENTE NOTIFICACIÓN</v>
      </c>
      <c r="F2458" s="141" t="str">
        <f t="shared" si="467"/>
        <v>PENDIENTE NOTIFICACIÓN</v>
      </c>
      <c r="G2458" s="49" t="str">
        <f t="shared" si="468"/>
        <v/>
      </c>
      <c r="H2458" s="51" t="str">
        <f ca="1">IF(
L2458="",
"",
IF(
NETWORKDAYS(L2458,IF(M2458&lt;&gt;"",M2458,TODAY()),FESTIVOS_CO!A:A)&gt;2,
"VENCIDO",
IF(
NETWORKDAYS(L2458,IF(M2458&lt;&gt;"",M2458,TODAY()),FESTIVOS_CO!A:A)=2,
"ALERTA",
"A TIEMPO"
)))</f>
        <v/>
      </c>
      <c r="I2458" s="40"/>
      <c r="J2458" s="36"/>
      <c r="K2458" s="37"/>
      <c r="L2458" s="50"/>
      <c r="M2458" s="37"/>
      <c r="N2458" s="52"/>
      <c r="O2458" s="52"/>
      <c r="P2458" s="36"/>
      <c r="Q2458" s="36"/>
      <c r="R2458" s="40"/>
      <c r="S2458" s="36"/>
      <c r="T2458" s="40"/>
      <c r="U2458" s="40"/>
      <c r="V2458" s="81"/>
      <c r="W2458" s="40"/>
      <c r="X2458" s="40"/>
      <c r="Y2458" s="40"/>
      <c r="Z2458" s="38" t="str">
        <f>IFERROR(VLOOKUP(Y2458,DIRECTORIO!A:B,2,FALSE),"")</f>
        <v/>
      </c>
      <c r="AA2458" s="40"/>
      <c r="AB2458" s="40"/>
      <c r="AC2458" s="40"/>
      <c r="AD2458" s="40"/>
      <c r="AE2458" s="40"/>
      <c r="AF2458" s="40"/>
      <c r="AG2458" s="41" t="s">
        <v>109</v>
      </c>
      <c r="AH2458" s="42"/>
      <c r="AI2458" s="54" t="str">
        <f t="shared" ca="1" si="469"/>
        <v>PENDIENTE NOTIFICACIÓN ELECTRÓNICA</v>
      </c>
      <c r="AJ2458" s="37"/>
      <c r="AK2458" s="37"/>
      <c r="AL2458" s="37"/>
      <c r="AM2458" s="53" t="str">
        <f>IF(AK2458="","",WORKDAY(AK2458,5,FESTIVOS_CO!A:A))</f>
        <v/>
      </c>
      <c r="AN2458" s="37"/>
      <c r="AO2458" s="37"/>
      <c r="AP2458" s="54" t="str">
        <f t="shared" ca="1" si="462"/>
        <v>NO APLICA</v>
      </c>
      <c r="AQ2458" s="36"/>
      <c r="AR2458" s="43"/>
      <c r="AS2458" s="37"/>
      <c r="AT2458" s="36"/>
      <c r="AU2458" s="37"/>
      <c r="AV2458" s="36"/>
      <c r="AW2458" s="36"/>
      <c r="AX2458" s="37"/>
      <c r="AY2458" s="140" t="str">
        <f>IF(AU2458="","",WORKDAY(AU2458,5,FESTIVOS_CO!A:A))</f>
        <v/>
      </c>
      <c r="AZ2458" s="54" t="str">
        <f t="shared" ca="1" si="471"/>
        <v>NO APLICA</v>
      </c>
      <c r="BA2458" s="55" t="str">
        <f>IF(AX2458="","",WORKDAY(AX2458,5,FESTIVOS_CO!A:A))</f>
        <v/>
      </c>
      <c r="BB2458" s="39"/>
      <c r="BC2458" s="40"/>
      <c r="BD2458" s="40"/>
      <c r="BE2458" s="56" t="str">
        <f t="shared" ca="1" si="460"/>
        <v>NO APLICA</v>
      </c>
      <c r="BF2458" s="37"/>
      <c r="BG2458" s="45"/>
      <c r="BH2458" s="37"/>
      <c r="BI2458" s="36"/>
      <c r="BJ2458" s="37"/>
      <c r="BK2458" s="36"/>
      <c r="BL2458" s="36"/>
      <c r="BM2458" s="53" t="str">
        <f>IF(BJ2458="","",WORKDAY(BJ2458,5,FESTIVOS_CO!A:A))</f>
        <v/>
      </c>
      <c r="BN2458" s="57" t="str">
        <f t="shared" ca="1" si="470"/>
        <v>PENDIENTE HACER AVISO</v>
      </c>
      <c r="BO2458" s="54" t="str">
        <f t="shared" ca="1" si="463"/>
        <v>EN TRÁMITE NOTIF. POR AVISO</v>
      </c>
      <c r="BP2458" s="37"/>
      <c r="BQ2458" s="53" t="str">
        <f>IF(BP2458="","",WORKDAY(BP2458,5,FESTIVOS_CO!A:A))</f>
        <v/>
      </c>
      <c r="BR2458" s="37"/>
      <c r="BS2458" s="36"/>
      <c r="BT2458" s="38"/>
      <c r="BU2458" s="58" t="e">
        <f>VLOOKUP(BT2458,Hoja2!$C:$D,2,0)</f>
        <v>#N/A</v>
      </c>
      <c r="BV2458" s="80" t="str">
        <f>IF(
AND(AO2458="",BD2458="",BQ2458=""),
"EN PROCESO NOTIFICACION / COMUNICACION",
IF(
BT2458="",
"NO APLICA",
IF(
BU2458=60,
IF(AO2458&lt;&gt;"",AO2458,IF(BD2458&lt;&gt;"",BD2458,BQ2458))+60,
WORKDAY(
IF(AO2458&lt;&gt;"",AO2458,IF(BD2458&lt;&gt;"",BD2458,BQ2458)),
BU2458,
FESTIVOS_CO!A:A
)
)
))</f>
        <v>EN PROCESO NOTIFICACION / COMUNICACION</v>
      </c>
      <c r="BW2458" s="44"/>
      <c r="BX2458" s="53"/>
      <c r="BY2458" s="45"/>
      <c r="BZ2458" s="37"/>
      <c r="CA2458" s="54" t="str">
        <f t="shared" si="464"/>
        <v>PENDIENTE EJECUTORIA</v>
      </c>
      <c r="CB2458" s="59" t="str">
        <f t="shared" si="461"/>
        <v/>
      </c>
      <c r="CC2458" s="36"/>
      <c r="CD2458" s="40"/>
      <c r="CE2458" s="46"/>
      <c r="CF2458" s="40"/>
      <c r="CG2458" s="40"/>
      <c r="CH2458" s="40"/>
      <c r="CI2458" s="36"/>
      <c r="CJ2458" s="47"/>
      <c r="CK2458" s="40"/>
      <c r="CL2458" s="40"/>
      <c r="CM2458" s="40"/>
      <c r="CN2458" s="40"/>
    </row>
    <row r="2459" spans="1:92" ht="42.75" hidden="1">
      <c r="A2459" s="49" t="str">
        <f t="shared" si="465"/>
        <v>SIN GESTIÓN</v>
      </c>
      <c r="B2459" s="58"/>
      <c r="C2459" s="37"/>
      <c r="D2459" s="37"/>
      <c r="E2459" s="49" t="str">
        <f t="shared" si="466"/>
        <v>PENDIENTE NOTIFICACIÓN</v>
      </c>
      <c r="F2459" s="141" t="str">
        <f t="shared" si="467"/>
        <v>PENDIENTE NOTIFICACIÓN</v>
      </c>
      <c r="G2459" s="49" t="str">
        <f t="shared" si="468"/>
        <v/>
      </c>
      <c r="H2459" s="51" t="str">
        <f ca="1">IF(
L2459="",
"",
IF(
NETWORKDAYS(L2459,IF(M2459&lt;&gt;"",M2459,TODAY()),FESTIVOS_CO!A:A)&gt;2,
"VENCIDO",
IF(
NETWORKDAYS(L2459,IF(M2459&lt;&gt;"",M2459,TODAY()),FESTIVOS_CO!A:A)=2,
"ALERTA",
"A TIEMPO"
)))</f>
        <v/>
      </c>
      <c r="I2459" s="40"/>
      <c r="J2459" s="36"/>
      <c r="K2459" s="37"/>
      <c r="L2459" s="50"/>
      <c r="M2459" s="37"/>
      <c r="N2459" s="52"/>
      <c r="O2459" s="52"/>
      <c r="P2459" s="36"/>
      <c r="Q2459" s="36"/>
      <c r="R2459" s="40"/>
      <c r="S2459" s="36"/>
      <c r="T2459" s="40"/>
      <c r="U2459" s="40"/>
      <c r="V2459" s="81"/>
      <c r="W2459" s="40"/>
      <c r="X2459" s="40"/>
      <c r="Y2459" s="40"/>
      <c r="Z2459" s="38" t="str">
        <f>IFERROR(VLOOKUP(Y2459,DIRECTORIO!A:B,2,FALSE),"")</f>
        <v/>
      </c>
      <c r="AA2459" s="40"/>
      <c r="AB2459" s="40"/>
      <c r="AC2459" s="40"/>
      <c r="AD2459" s="40"/>
      <c r="AE2459" s="40"/>
      <c r="AF2459" s="40"/>
      <c r="AG2459" s="41" t="s">
        <v>109</v>
      </c>
      <c r="AH2459" s="42"/>
      <c r="AI2459" s="54" t="str">
        <f t="shared" ca="1" si="469"/>
        <v>PENDIENTE NOTIFICACIÓN ELECTRÓNICA</v>
      </c>
      <c r="AJ2459" s="37"/>
      <c r="AK2459" s="37"/>
      <c r="AL2459" s="37"/>
      <c r="AM2459" s="53" t="str">
        <f>IF(AK2459="","",WORKDAY(AK2459,5,FESTIVOS_CO!A:A))</f>
        <v/>
      </c>
      <c r="AN2459" s="37"/>
      <c r="AO2459" s="37"/>
      <c r="AP2459" s="54" t="str">
        <f t="shared" ca="1" si="462"/>
        <v>NO APLICA</v>
      </c>
      <c r="AQ2459" s="36"/>
      <c r="AR2459" s="43"/>
      <c r="AS2459" s="37"/>
      <c r="AT2459" s="36"/>
      <c r="AU2459" s="37"/>
      <c r="AV2459" s="36"/>
      <c r="AW2459" s="36"/>
      <c r="AX2459" s="37"/>
      <c r="AY2459" s="140" t="str">
        <f>IF(AU2459="","",WORKDAY(AU2459,5,FESTIVOS_CO!A:A))</f>
        <v/>
      </c>
      <c r="AZ2459" s="54" t="str">
        <f t="shared" ca="1" si="471"/>
        <v>NO APLICA</v>
      </c>
      <c r="BA2459" s="55" t="str">
        <f>IF(AX2459="","",WORKDAY(AX2459,5,FESTIVOS_CO!A:A))</f>
        <v/>
      </c>
      <c r="BB2459" s="39"/>
      <c r="BC2459" s="40"/>
      <c r="BD2459" s="40"/>
      <c r="BE2459" s="56" t="str">
        <f t="shared" ref="BE2459:BE2522" ca="1" si="472">IF(AZ2459="NO PROCEDE",
"NO PROCEDE",IF(OR(AZ2459="HACER AVISO",BB2459="NO"),
"HACER AVISO",
"NO APLICA"))</f>
        <v>NO APLICA</v>
      </c>
      <c r="BF2459" s="37"/>
      <c r="BG2459" s="45"/>
      <c r="BH2459" s="37"/>
      <c r="BI2459" s="36"/>
      <c r="BJ2459" s="37"/>
      <c r="BK2459" s="36"/>
      <c r="BL2459" s="36"/>
      <c r="BM2459" s="53" t="str">
        <f>IF(BJ2459="","",WORKDAY(BJ2459,5,FESTIVOS_CO!A:A))</f>
        <v/>
      </c>
      <c r="BN2459" s="57" t="str">
        <f t="shared" ca="1" si="470"/>
        <v>PENDIENTE HACER AVISO</v>
      </c>
      <c r="BO2459" s="54" t="str">
        <f t="shared" ca="1" si="463"/>
        <v>EN TRÁMITE NOTIF. POR AVISO</v>
      </c>
      <c r="BP2459" s="37"/>
      <c r="BQ2459" s="53" t="str">
        <f>IF(BP2459="","",WORKDAY(BP2459,5,FESTIVOS_CO!A:A))</f>
        <v/>
      </c>
      <c r="BR2459" s="37"/>
      <c r="BS2459" s="36"/>
      <c r="BT2459" s="38"/>
      <c r="BU2459" s="58" t="e">
        <f>VLOOKUP(BT2459,Hoja2!$C:$D,2,0)</f>
        <v>#N/A</v>
      </c>
      <c r="BV2459" s="80" t="str">
        <f>IF(
AND(AO2459="",BD2459="",BQ2459=""),
"EN PROCESO NOTIFICACION / COMUNICACION",
IF(
BT2459="",
"NO APLICA",
IF(
BU2459=60,
IF(AO2459&lt;&gt;"",AO2459,IF(BD2459&lt;&gt;"",BD2459,BQ2459))+60,
WORKDAY(
IF(AO2459&lt;&gt;"",AO2459,IF(BD2459&lt;&gt;"",BD2459,BQ2459)),
BU2459,
FESTIVOS_CO!A:A
)
)
))</f>
        <v>EN PROCESO NOTIFICACION / COMUNICACION</v>
      </c>
      <c r="BW2459" s="44"/>
      <c r="BX2459" s="53"/>
      <c r="BY2459" s="45"/>
      <c r="BZ2459" s="37"/>
      <c r="CA2459" s="54" t="str">
        <f t="shared" si="464"/>
        <v>PENDIENTE EJECUTORIA</v>
      </c>
      <c r="CB2459" s="59" t="str">
        <f t="shared" ref="CB2459:CB2522" si="473">IF(CC2459="NO",
"NO APLICA",
IF(CC2459="SI",
IF(COUNTBLANK(CC2459:CH2459)&gt;0,
"PENDIENTE MEMORANDO",
"MEMORANDOS ENVIADOS"
),
IF(CI2459="NO",
"NO APLICA",
IF(CI2459="SI",
IF(COUNTBLANK(CJ2459:CN2459)&gt;0,
"PENDIENTES OFICIOS",
"OFICIOS ENVIADOS"
),
""
)
)
))</f>
        <v/>
      </c>
      <c r="CC2459" s="36"/>
      <c r="CD2459" s="40"/>
      <c r="CE2459" s="46"/>
      <c r="CF2459" s="40"/>
      <c r="CG2459" s="40"/>
      <c r="CH2459" s="40"/>
      <c r="CI2459" s="36"/>
      <c r="CJ2459" s="47"/>
      <c r="CK2459" s="40"/>
      <c r="CL2459" s="40"/>
      <c r="CM2459" s="40"/>
      <c r="CN2459" s="40"/>
    </row>
    <row r="2460" spans="1:92" ht="42.75" hidden="1">
      <c r="A2460" s="49" t="str">
        <f t="shared" si="465"/>
        <v>SIN GESTIÓN</v>
      </c>
      <c r="B2460" s="58"/>
      <c r="C2460" s="37"/>
      <c r="D2460" s="37"/>
      <c r="E2460" s="49" t="str">
        <f t="shared" si="466"/>
        <v>PENDIENTE NOTIFICACIÓN</v>
      </c>
      <c r="F2460" s="141" t="str">
        <f t="shared" si="467"/>
        <v>PENDIENTE NOTIFICACIÓN</v>
      </c>
      <c r="G2460" s="49" t="str">
        <f t="shared" si="468"/>
        <v/>
      </c>
      <c r="H2460" s="51" t="str">
        <f ca="1">IF(
L2460="",
"",
IF(
NETWORKDAYS(L2460,IF(M2460&lt;&gt;"",M2460,TODAY()),FESTIVOS_CO!A:A)&gt;2,
"VENCIDO",
IF(
NETWORKDAYS(L2460,IF(M2460&lt;&gt;"",M2460,TODAY()),FESTIVOS_CO!A:A)=2,
"ALERTA",
"A TIEMPO"
)))</f>
        <v/>
      </c>
      <c r="I2460" s="40"/>
      <c r="J2460" s="36"/>
      <c r="K2460" s="37"/>
      <c r="L2460" s="50"/>
      <c r="M2460" s="37"/>
      <c r="N2460" s="52"/>
      <c r="O2460" s="52"/>
      <c r="P2460" s="36"/>
      <c r="Q2460" s="36"/>
      <c r="R2460" s="40"/>
      <c r="S2460" s="36"/>
      <c r="T2460" s="40"/>
      <c r="U2460" s="40"/>
      <c r="V2460" s="81"/>
      <c r="W2460" s="40"/>
      <c r="X2460" s="40"/>
      <c r="Y2460" s="40"/>
      <c r="Z2460" s="38" t="str">
        <f>IFERROR(VLOOKUP(Y2460,DIRECTORIO!A:B,2,FALSE),"")</f>
        <v/>
      </c>
      <c r="AA2460" s="40"/>
      <c r="AB2460" s="40"/>
      <c r="AC2460" s="40"/>
      <c r="AD2460" s="40"/>
      <c r="AE2460" s="40"/>
      <c r="AF2460" s="40"/>
      <c r="AG2460" s="41" t="s">
        <v>109</v>
      </c>
      <c r="AH2460" s="42"/>
      <c r="AI2460" s="54" t="str">
        <f t="shared" ca="1" si="469"/>
        <v>PENDIENTE NOTIFICACIÓN ELECTRÓNICA</v>
      </c>
      <c r="AJ2460" s="37"/>
      <c r="AK2460" s="37"/>
      <c r="AL2460" s="37"/>
      <c r="AM2460" s="53" t="str">
        <f>IF(AK2460="","",WORKDAY(AK2460,5,FESTIVOS_CO!A:A))</f>
        <v/>
      </c>
      <c r="AN2460" s="37"/>
      <c r="AO2460" s="37"/>
      <c r="AP2460" s="54" t="str">
        <f t="shared" ref="AP2460:AP2523" ca="1" si="474">IF(
ISNUMBER(SEARCH("PENDIENTE",UPPER(AI2460))),
"NO APLICA",
IF(
COUNTBLANK(AJ2460:AL2460)=COUNTA(AJ2460:AL2460),
"NO APLICA",
IF(
UPPER(AN2460)="SI",
"NO PROCEDE CITACION",
"NOTIFICAR POR CITACION"
)
)
)</f>
        <v>NO APLICA</v>
      </c>
      <c r="AQ2460" s="36"/>
      <c r="AR2460" s="43"/>
      <c r="AS2460" s="37"/>
      <c r="AT2460" s="36"/>
      <c r="AU2460" s="37"/>
      <c r="AV2460" s="36"/>
      <c r="AW2460" s="36"/>
      <c r="AX2460" s="37"/>
      <c r="AY2460" s="140" t="str">
        <f>IF(AU2460="","",WORKDAY(AU2460,5,FESTIVOS_CO!A:A))</f>
        <v/>
      </c>
      <c r="AZ2460" s="54" t="str">
        <f t="shared" ca="1" si="471"/>
        <v>NO APLICA</v>
      </c>
      <c r="BA2460" s="55" t="str">
        <f>IF(AX2460="","",WORKDAY(AX2460,5,FESTIVOS_CO!A:A))</f>
        <v/>
      </c>
      <c r="BB2460" s="39"/>
      <c r="BC2460" s="40"/>
      <c r="BD2460" s="40"/>
      <c r="BE2460" s="56" t="str">
        <f t="shared" ca="1" si="472"/>
        <v>NO APLICA</v>
      </c>
      <c r="BF2460" s="37"/>
      <c r="BG2460" s="45"/>
      <c r="BH2460" s="37"/>
      <c r="BI2460" s="36"/>
      <c r="BJ2460" s="37"/>
      <c r="BK2460" s="36"/>
      <c r="BL2460" s="36"/>
      <c r="BM2460" s="53" t="str">
        <f>IF(BJ2460="","",WORKDAY(BJ2460,5,FESTIVOS_CO!A:A))</f>
        <v/>
      </c>
      <c r="BN2460" s="57" t="str">
        <f t="shared" ca="1" si="470"/>
        <v>PENDIENTE HACER AVISO</v>
      </c>
      <c r="BO2460" s="54" t="str">
        <f t="shared" ca="1" si="463"/>
        <v>EN TRÁMITE NOTIF. POR AVISO</v>
      </c>
      <c r="BP2460" s="37"/>
      <c r="BQ2460" s="53" t="str">
        <f>IF(BP2460="","",WORKDAY(BP2460,5,FESTIVOS_CO!A:A))</f>
        <v/>
      </c>
      <c r="BR2460" s="37"/>
      <c r="BS2460" s="36"/>
      <c r="BT2460" s="38"/>
      <c r="BU2460" s="58" t="e">
        <f>VLOOKUP(BT2460,Hoja2!$C:$D,2,0)</f>
        <v>#N/A</v>
      </c>
      <c r="BV2460" s="80" t="str">
        <f>IF(
AND(AO2460="",BD2460="",BQ2460=""),
"EN PROCESO NOTIFICACION / COMUNICACION",
IF(
BT2460="",
"NO APLICA",
IF(
BU2460=60,
IF(AO2460&lt;&gt;"",AO2460,IF(BD2460&lt;&gt;"",BD2460,BQ2460))+60,
WORKDAY(
IF(AO2460&lt;&gt;"",AO2460,IF(BD2460&lt;&gt;"",BD2460,BQ2460)),
BU2460,
FESTIVOS_CO!A:A
)
)
))</f>
        <v>EN PROCESO NOTIFICACION / COMUNICACION</v>
      </c>
      <c r="BW2460" s="44"/>
      <c r="BX2460" s="53"/>
      <c r="BY2460" s="45"/>
      <c r="BZ2460" s="37"/>
      <c r="CA2460" s="54" t="str">
        <f t="shared" si="464"/>
        <v>PENDIENTE EJECUTORIA</v>
      </c>
      <c r="CB2460" s="59" t="str">
        <f t="shared" si="473"/>
        <v/>
      </c>
      <c r="CC2460" s="36"/>
      <c r="CD2460" s="40"/>
      <c r="CE2460" s="46"/>
      <c r="CF2460" s="40"/>
      <c r="CG2460" s="40"/>
      <c r="CH2460" s="40"/>
      <c r="CI2460" s="36"/>
      <c r="CJ2460" s="47"/>
      <c r="CK2460" s="40"/>
      <c r="CL2460" s="40"/>
      <c r="CM2460" s="40"/>
      <c r="CN2460" s="40"/>
    </row>
    <row r="2461" spans="1:92" ht="42.75" hidden="1">
      <c r="A2461" s="49" t="str">
        <f t="shared" si="465"/>
        <v>SIN GESTIÓN</v>
      </c>
      <c r="B2461" s="58"/>
      <c r="C2461" s="37"/>
      <c r="D2461" s="37"/>
      <c r="E2461" s="49" t="str">
        <f t="shared" si="466"/>
        <v>PENDIENTE NOTIFICACIÓN</v>
      </c>
      <c r="F2461" s="141" t="str">
        <f t="shared" si="467"/>
        <v>PENDIENTE NOTIFICACIÓN</v>
      </c>
      <c r="G2461" s="49" t="str">
        <f t="shared" si="468"/>
        <v/>
      </c>
      <c r="H2461" s="51" t="str">
        <f ca="1">IF(
L2461="",
"",
IF(
NETWORKDAYS(L2461,IF(M2461&lt;&gt;"",M2461,TODAY()),FESTIVOS_CO!A:A)&gt;2,
"VENCIDO",
IF(
NETWORKDAYS(L2461,IF(M2461&lt;&gt;"",M2461,TODAY()),FESTIVOS_CO!A:A)=2,
"ALERTA",
"A TIEMPO"
)))</f>
        <v/>
      </c>
      <c r="I2461" s="40"/>
      <c r="J2461" s="36"/>
      <c r="K2461" s="37"/>
      <c r="L2461" s="50"/>
      <c r="M2461" s="37"/>
      <c r="N2461" s="52"/>
      <c r="O2461" s="52"/>
      <c r="P2461" s="36"/>
      <c r="Q2461" s="36"/>
      <c r="R2461" s="40"/>
      <c r="S2461" s="36"/>
      <c r="T2461" s="40"/>
      <c r="U2461" s="40"/>
      <c r="V2461" s="81"/>
      <c r="W2461" s="40"/>
      <c r="X2461" s="40"/>
      <c r="Y2461" s="40"/>
      <c r="Z2461" s="38" t="str">
        <f>IFERROR(VLOOKUP(Y2461,DIRECTORIO!A:B,2,FALSE),"")</f>
        <v/>
      </c>
      <c r="AA2461" s="40"/>
      <c r="AB2461" s="40"/>
      <c r="AC2461" s="40"/>
      <c r="AD2461" s="40"/>
      <c r="AE2461" s="40"/>
      <c r="AF2461" s="40"/>
      <c r="AG2461" s="41" t="s">
        <v>109</v>
      </c>
      <c r="AH2461" s="42"/>
      <c r="AI2461" s="54" t="str">
        <f t="shared" ca="1" si="469"/>
        <v>PENDIENTE NOTIFICACIÓN ELECTRÓNICA</v>
      </c>
      <c r="AJ2461" s="37"/>
      <c r="AK2461" s="37"/>
      <c r="AL2461" s="37"/>
      <c r="AM2461" s="53" t="str">
        <f>IF(AK2461="","",WORKDAY(AK2461,5,FESTIVOS_CO!A:A))</f>
        <v/>
      </c>
      <c r="AN2461" s="37"/>
      <c r="AO2461" s="37"/>
      <c r="AP2461" s="54" t="str">
        <f t="shared" ca="1" si="474"/>
        <v>NO APLICA</v>
      </c>
      <c r="AQ2461" s="36"/>
      <c r="AR2461" s="43"/>
      <c r="AS2461" s="37"/>
      <c r="AT2461" s="36"/>
      <c r="AU2461" s="37"/>
      <c r="AV2461" s="36"/>
      <c r="AW2461" s="36"/>
      <c r="AX2461" s="37"/>
      <c r="AY2461" s="140" t="str">
        <f>IF(AU2461="","",WORKDAY(AU2461,5,FESTIVOS_CO!A:A))</f>
        <v/>
      </c>
      <c r="AZ2461" s="54" t="str">
        <f t="shared" ca="1" si="471"/>
        <v>NO APLICA</v>
      </c>
      <c r="BA2461" s="55" t="str">
        <f>IF(AX2461="","",WORKDAY(AX2461,5,FESTIVOS_CO!A:A))</f>
        <v/>
      </c>
      <c r="BB2461" s="39"/>
      <c r="BC2461" s="40"/>
      <c r="BD2461" s="40"/>
      <c r="BE2461" s="56" t="str">
        <f t="shared" ca="1" si="472"/>
        <v>NO APLICA</v>
      </c>
      <c r="BF2461" s="37"/>
      <c r="BG2461" s="45"/>
      <c r="BH2461" s="37"/>
      <c r="BI2461" s="36"/>
      <c r="BJ2461" s="37"/>
      <c r="BK2461" s="36"/>
      <c r="BL2461" s="36"/>
      <c r="BM2461" s="53" t="str">
        <f>IF(BJ2461="","",WORKDAY(BJ2461,5,FESTIVOS_CO!A:A))</f>
        <v/>
      </c>
      <c r="BN2461" s="57" t="str">
        <f t="shared" ca="1" si="470"/>
        <v>PENDIENTE HACER AVISO</v>
      </c>
      <c r="BO2461" s="54" t="str">
        <f t="shared" ca="1" si="463"/>
        <v>EN TRÁMITE NOTIF. POR AVISO</v>
      </c>
      <c r="BP2461" s="37"/>
      <c r="BQ2461" s="53" t="str">
        <f>IF(BP2461="","",WORKDAY(BP2461,5,FESTIVOS_CO!A:A))</f>
        <v/>
      </c>
      <c r="BR2461" s="37"/>
      <c r="BS2461" s="36"/>
      <c r="BT2461" s="38"/>
      <c r="BU2461" s="58" t="e">
        <f>VLOOKUP(BT2461,Hoja2!$C:$D,2,0)</f>
        <v>#N/A</v>
      </c>
      <c r="BV2461" s="80" t="str">
        <f>IF(
AND(AO2461="",BD2461="",BQ2461=""),
"EN PROCESO NOTIFICACION / COMUNICACION",
IF(
BT2461="",
"NO APLICA",
IF(
BU2461=60,
IF(AO2461&lt;&gt;"",AO2461,IF(BD2461&lt;&gt;"",BD2461,BQ2461))+60,
WORKDAY(
IF(AO2461&lt;&gt;"",AO2461,IF(BD2461&lt;&gt;"",BD2461,BQ2461)),
BU2461,
FESTIVOS_CO!A:A
)
)
))</f>
        <v>EN PROCESO NOTIFICACION / COMUNICACION</v>
      </c>
      <c r="BW2461" s="44"/>
      <c r="BX2461" s="53"/>
      <c r="BY2461" s="45"/>
      <c r="BZ2461" s="37"/>
      <c r="CA2461" s="54" t="str">
        <f t="shared" si="464"/>
        <v>PENDIENTE EJECUTORIA</v>
      </c>
      <c r="CB2461" s="59" t="str">
        <f t="shared" si="473"/>
        <v/>
      </c>
      <c r="CC2461" s="36"/>
      <c r="CD2461" s="40"/>
      <c r="CE2461" s="46"/>
      <c r="CF2461" s="40"/>
      <c r="CG2461" s="40"/>
      <c r="CH2461" s="40"/>
      <c r="CI2461" s="36"/>
      <c r="CJ2461" s="47"/>
      <c r="CK2461" s="40"/>
      <c r="CL2461" s="40"/>
      <c r="CM2461" s="40"/>
      <c r="CN2461" s="40"/>
    </row>
    <row r="2462" spans="1:92" ht="42.75" hidden="1">
      <c r="A2462" s="49" t="str">
        <f t="shared" si="465"/>
        <v>SIN GESTIÓN</v>
      </c>
      <c r="B2462" s="58"/>
      <c r="C2462" s="37"/>
      <c r="D2462" s="37"/>
      <c r="E2462" s="49" t="str">
        <f t="shared" si="466"/>
        <v>PENDIENTE NOTIFICACIÓN</v>
      </c>
      <c r="F2462" s="141" t="str">
        <f t="shared" si="467"/>
        <v>PENDIENTE NOTIFICACIÓN</v>
      </c>
      <c r="G2462" s="49" t="str">
        <f t="shared" si="468"/>
        <v/>
      </c>
      <c r="H2462" s="51" t="str">
        <f ca="1">IF(
L2462="",
"",
IF(
NETWORKDAYS(L2462,IF(M2462&lt;&gt;"",M2462,TODAY()),FESTIVOS_CO!A:A)&gt;2,
"VENCIDO",
IF(
NETWORKDAYS(L2462,IF(M2462&lt;&gt;"",M2462,TODAY()),FESTIVOS_CO!A:A)=2,
"ALERTA",
"A TIEMPO"
)))</f>
        <v/>
      </c>
      <c r="I2462" s="40"/>
      <c r="J2462" s="36"/>
      <c r="K2462" s="37"/>
      <c r="L2462" s="50"/>
      <c r="M2462" s="37"/>
      <c r="N2462" s="52"/>
      <c r="O2462" s="52"/>
      <c r="P2462" s="36"/>
      <c r="Q2462" s="36"/>
      <c r="R2462" s="40"/>
      <c r="S2462" s="36"/>
      <c r="T2462" s="40"/>
      <c r="U2462" s="40"/>
      <c r="V2462" s="81"/>
      <c r="W2462" s="40"/>
      <c r="X2462" s="40"/>
      <c r="Y2462" s="40"/>
      <c r="Z2462" s="38" t="str">
        <f>IFERROR(VLOOKUP(Y2462,DIRECTORIO!A:B,2,FALSE),"")</f>
        <v/>
      </c>
      <c r="AA2462" s="40"/>
      <c r="AB2462" s="40"/>
      <c r="AC2462" s="40"/>
      <c r="AD2462" s="40"/>
      <c r="AE2462" s="40"/>
      <c r="AF2462" s="40"/>
      <c r="AG2462" s="41" t="s">
        <v>109</v>
      </c>
      <c r="AH2462" s="42"/>
      <c r="AI2462" s="54" t="str">
        <f t="shared" ca="1" si="469"/>
        <v>PENDIENTE NOTIFICACIÓN ELECTRÓNICA</v>
      </c>
      <c r="AJ2462" s="37"/>
      <c r="AK2462" s="37"/>
      <c r="AL2462" s="37"/>
      <c r="AM2462" s="53" t="str">
        <f>IF(AK2462="","",WORKDAY(AK2462,5,FESTIVOS_CO!A:A))</f>
        <v/>
      </c>
      <c r="AN2462" s="37"/>
      <c r="AO2462" s="37"/>
      <c r="AP2462" s="54" t="str">
        <f t="shared" ca="1" si="474"/>
        <v>NO APLICA</v>
      </c>
      <c r="AQ2462" s="36"/>
      <c r="AR2462" s="43"/>
      <c r="AS2462" s="37"/>
      <c r="AT2462" s="36"/>
      <c r="AU2462" s="37"/>
      <c r="AV2462" s="36"/>
      <c r="AW2462" s="36"/>
      <c r="AX2462" s="37"/>
      <c r="AY2462" s="140" t="str">
        <f>IF(AU2462="","",WORKDAY(AU2462,5,FESTIVOS_CO!A:A))</f>
        <v/>
      </c>
      <c r="AZ2462" s="54" t="str">
        <f t="shared" ca="1" si="471"/>
        <v>NO APLICA</v>
      </c>
      <c r="BA2462" s="55" t="str">
        <f>IF(AX2462="","",WORKDAY(AX2462,5,FESTIVOS_CO!A:A))</f>
        <v/>
      </c>
      <c r="BB2462" s="39"/>
      <c r="BC2462" s="40"/>
      <c r="BD2462" s="40"/>
      <c r="BE2462" s="56" t="str">
        <f t="shared" ca="1" si="472"/>
        <v>NO APLICA</v>
      </c>
      <c r="BF2462" s="37"/>
      <c r="BG2462" s="45"/>
      <c r="BH2462" s="37"/>
      <c r="BI2462" s="36"/>
      <c r="BJ2462" s="37"/>
      <c r="BK2462" s="36"/>
      <c r="BL2462" s="36"/>
      <c r="BM2462" s="53" t="str">
        <f>IF(BJ2462="","",WORKDAY(BJ2462,5,FESTIVOS_CO!A:A))</f>
        <v/>
      </c>
      <c r="BN2462" s="57" t="str">
        <f t="shared" ca="1" si="470"/>
        <v>PENDIENTE HACER AVISO</v>
      </c>
      <c r="BO2462" s="54" t="str">
        <f t="shared" ca="1" si="463"/>
        <v>EN TRÁMITE NOTIF. POR AVISO</v>
      </c>
      <c r="BP2462" s="37"/>
      <c r="BQ2462" s="53" t="str">
        <f>IF(BP2462="","",WORKDAY(BP2462,5,FESTIVOS_CO!A:A))</f>
        <v/>
      </c>
      <c r="BR2462" s="37"/>
      <c r="BS2462" s="36"/>
      <c r="BT2462" s="38"/>
      <c r="BU2462" s="58" t="e">
        <f>VLOOKUP(BT2462,Hoja2!$C:$D,2,0)</f>
        <v>#N/A</v>
      </c>
      <c r="BV2462" s="80" t="str">
        <f>IF(
AND(AO2462="",BD2462="",BQ2462=""),
"EN PROCESO NOTIFICACION / COMUNICACION",
IF(
BT2462="",
"NO APLICA",
IF(
BU2462=60,
IF(AO2462&lt;&gt;"",AO2462,IF(BD2462&lt;&gt;"",BD2462,BQ2462))+60,
WORKDAY(
IF(AO2462&lt;&gt;"",AO2462,IF(BD2462&lt;&gt;"",BD2462,BQ2462)),
BU2462,
FESTIVOS_CO!A:A
)
)
))</f>
        <v>EN PROCESO NOTIFICACION / COMUNICACION</v>
      </c>
      <c r="BW2462" s="44"/>
      <c r="BX2462" s="53"/>
      <c r="BY2462" s="45"/>
      <c r="BZ2462" s="37"/>
      <c r="CA2462" s="54" t="str">
        <f t="shared" si="464"/>
        <v>PENDIENTE EJECUTORIA</v>
      </c>
      <c r="CB2462" s="59" t="str">
        <f t="shared" si="473"/>
        <v/>
      </c>
      <c r="CC2462" s="36"/>
      <c r="CD2462" s="40"/>
      <c r="CE2462" s="46"/>
      <c r="CF2462" s="40"/>
      <c r="CG2462" s="40"/>
      <c r="CH2462" s="40"/>
      <c r="CI2462" s="36"/>
      <c r="CJ2462" s="47"/>
      <c r="CK2462" s="40"/>
      <c r="CL2462" s="40"/>
      <c r="CM2462" s="40"/>
      <c r="CN2462" s="40"/>
    </row>
    <row r="2463" spans="1:92" ht="42.75" hidden="1">
      <c r="A2463" s="49" t="str">
        <f t="shared" si="465"/>
        <v>SIN GESTIÓN</v>
      </c>
      <c r="B2463" s="58"/>
      <c r="C2463" s="37"/>
      <c r="D2463" s="37"/>
      <c r="E2463" s="49" t="str">
        <f t="shared" si="466"/>
        <v>PENDIENTE NOTIFICACIÓN</v>
      </c>
      <c r="F2463" s="141" t="str">
        <f t="shared" si="467"/>
        <v>PENDIENTE NOTIFICACIÓN</v>
      </c>
      <c r="G2463" s="49" t="str">
        <f t="shared" si="468"/>
        <v/>
      </c>
      <c r="H2463" s="51" t="str">
        <f ca="1">IF(
L2463="",
"",
IF(
NETWORKDAYS(L2463,IF(M2463&lt;&gt;"",M2463,TODAY()),FESTIVOS_CO!A:A)&gt;2,
"VENCIDO",
IF(
NETWORKDAYS(L2463,IF(M2463&lt;&gt;"",M2463,TODAY()),FESTIVOS_CO!A:A)=2,
"ALERTA",
"A TIEMPO"
)))</f>
        <v/>
      </c>
      <c r="I2463" s="40"/>
      <c r="J2463" s="36"/>
      <c r="K2463" s="37"/>
      <c r="L2463" s="50"/>
      <c r="M2463" s="37"/>
      <c r="N2463" s="52"/>
      <c r="O2463" s="52"/>
      <c r="P2463" s="36"/>
      <c r="Q2463" s="36"/>
      <c r="R2463" s="40"/>
      <c r="S2463" s="36"/>
      <c r="T2463" s="40"/>
      <c r="U2463" s="40"/>
      <c r="V2463" s="81"/>
      <c r="W2463" s="40"/>
      <c r="X2463" s="40"/>
      <c r="Y2463" s="40"/>
      <c r="Z2463" s="38" t="str">
        <f>IFERROR(VLOOKUP(Y2463,DIRECTORIO!A:B,2,FALSE),"")</f>
        <v/>
      </c>
      <c r="AA2463" s="40"/>
      <c r="AB2463" s="40"/>
      <c r="AC2463" s="40"/>
      <c r="AD2463" s="40"/>
      <c r="AE2463" s="40"/>
      <c r="AF2463" s="40"/>
      <c r="AG2463" s="41" t="s">
        <v>109</v>
      </c>
      <c r="AH2463" s="42"/>
      <c r="AI2463" s="54" t="str">
        <f t="shared" ca="1" si="469"/>
        <v>PENDIENTE NOTIFICACIÓN ELECTRÓNICA</v>
      </c>
      <c r="AJ2463" s="37"/>
      <c r="AK2463" s="37"/>
      <c r="AL2463" s="37"/>
      <c r="AM2463" s="53" t="str">
        <f>IF(AK2463="","",WORKDAY(AK2463,5,FESTIVOS_CO!A:A))</f>
        <v/>
      </c>
      <c r="AN2463" s="37"/>
      <c r="AO2463" s="37"/>
      <c r="AP2463" s="54" t="str">
        <f t="shared" ca="1" si="474"/>
        <v>NO APLICA</v>
      </c>
      <c r="AQ2463" s="36"/>
      <c r="AR2463" s="43"/>
      <c r="AS2463" s="37"/>
      <c r="AT2463" s="36"/>
      <c r="AU2463" s="37"/>
      <c r="AV2463" s="36"/>
      <c r="AW2463" s="36"/>
      <c r="AX2463" s="37"/>
      <c r="AY2463" s="140" t="str">
        <f>IF(AU2463="","",WORKDAY(AU2463,5,FESTIVOS_CO!A:A))</f>
        <v/>
      </c>
      <c r="AZ2463" s="54" t="str">
        <f t="shared" ca="1" si="471"/>
        <v>NO APLICA</v>
      </c>
      <c r="BA2463" s="55" t="str">
        <f>IF(AX2463="","",WORKDAY(AX2463,5,FESTIVOS_CO!A:A))</f>
        <v/>
      </c>
      <c r="BB2463" s="39"/>
      <c r="BC2463" s="40"/>
      <c r="BD2463" s="40"/>
      <c r="BE2463" s="56" t="str">
        <f t="shared" ca="1" si="472"/>
        <v>NO APLICA</v>
      </c>
      <c r="BF2463" s="37"/>
      <c r="BG2463" s="45"/>
      <c r="BH2463" s="37"/>
      <c r="BI2463" s="36"/>
      <c r="BJ2463" s="37"/>
      <c r="BK2463" s="36"/>
      <c r="BL2463" s="36"/>
      <c r="BM2463" s="53" t="str">
        <f>IF(BJ2463="","",WORKDAY(BJ2463,5,FESTIVOS_CO!A:A))</f>
        <v/>
      </c>
      <c r="BN2463" s="57" t="str">
        <f t="shared" ca="1" si="470"/>
        <v>PENDIENTE HACER AVISO</v>
      </c>
      <c r="BO2463" s="54" t="str">
        <f t="shared" ca="1" si="463"/>
        <v>EN TRÁMITE NOTIF. POR AVISO</v>
      </c>
      <c r="BP2463" s="37"/>
      <c r="BQ2463" s="53" t="str">
        <f>IF(BP2463="","",WORKDAY(BP2463,5,FESTIVOS_CO!A:A))</f>
        <v/>
      </c>
      <c r="BR2463" s="37"/>
      <c r="BS2463" s="36"/>
      <c r="BT2463" s="38"/>
      <c r="BU2463" s="58" t="e">
        <f>VLOOKUP(BT2463,Hoja2!$C:$D,2,0)</f>
        <v>#N/A</v>
      </c>
      <c r="BV2463" s="80" t="str">
        <f>IF(
AND(AO2463="",BD2463="",BQ2463=""),
"EN PROCESO NOTIFICACION / COMUNICACION",
IF(
BT2463="",
"NO APLICA",
IF(
BU2463=60,
IF(AO2463&lt;&gt;"",AO2463,IF(BD2463&lt;&gt;"",BD2463,BQ2463))+60,
WORKDAY(
IF(AO2463&lt;&gt;"",AO2463,IF(BD2463&lt;&gt;"",BD2463,BQ2463)),
BU2463,
FESTIVOS_CO!A:A
)
)
))</f>
        <v>EN PROCESO NOTIFICACION / COMUNICACION</v>
      </c>
      <c r="BW2463" s="44"/>
      <c r="BX2463" s="53"/>
      <c r="BY2463" s="45"/>
      <c r="BZ2463" s="37"/>
      <c r="CA2463" s="54" t="str">
        <f t="shared" si="464"/>
        <v>PENDIENTE EJECUTORIA</v>
      </c>
      <c r="CB2463" s="59" t="str">
        <f t="shared" si="473"/>
        <v/>
      </c>
      <c r="CC2463" s="36"/>
      <c r="CD2463" s="40"/>
      <c r="CE2463" s="46"/>
      <c r="CF2463" s="40"/>
      <c r="CG2463" s="40"/>
      <c r="CH2463" s="40"/>
      <c r="CI2463" s="36"/>
      <c r="CJ2463" s="47"/>
      <c r="CK2463" s="40"/>
      <c r="CL2463" s="40"/>
      <c r="CM2463" s="40"/>
      <c r="CN2463" s="40"/>
    </row>
    <row r="2464" spans="1:92" ht="42.75" hidden="1">
      <c r="A2464" s="49" t="str">
        <f t="shared" si="465"/>
        <v>SIN GESTIÓN</v>
      </c>
      <c r="B2464" s="58"/>
      <c r="C2464" s="37"/>
      <c r="D2464" s="37"/>
      <c r="E2464" s="49" t="str">
        <f t="shared" si="466"/>
        <v>PENDIENTE NOTIFICACIÓN</v>
      </c>
      <c r="F2464" s="141" t="str">
        <f t="shared" si="467"/>
        <v>PENDIENTE NOTIFICACIÓN</v>
      </c>
      <c r="G2464" s="49" t="str">
        <f t="shared" si="468"/>
        <v/>
      </c>
      <c r="H2464" s="51" t="str">
        <f ca="1">IF(
L2464="",
"",
IF(
NETWORKDAYS(L2464,IF(M2464&lt;&gt;"",M2464,TODAY()),FESTIVOS_CO!A:A)&gt;2,
"VENCIDO",
IF(
NETWORKDAYS(L2464,IF(M2464&lt;&gt;"",M2464,TODAY()),FESTIVOS_CO!A:A)=2,
"ALERTA",
"A TIEMPO"
)))</f>
        <v/>
      </c>
      <c r="I2464" s="40"/>
      <c r="J2464" s="36"/>
      <c r="K2464" s="37"/>
      <c r="L2464" s="50"/>
      <c r="M2464" s="37"/>
      <c r="N2464" s="52"/>
      <c r="O2464" s="52"/>
      <c r="P2464" s="36"/>
      <c r="Q2464" s="36"/>
      <c r="R2464" s="40"/>
      <c r="S2464" s="36"/>
      <c r="T2464" s="40"/>
      <c r="U2464" s="40"/>
      <c r="V2464" s="81"/>
      <c r="W2464" s="40"/>
      <c r="X2464" s="40"/>
      <c r="Y2464" s="40"/>
      <c r="Z2464" s="38" t="str">
        <f>IFERROR(VLOOKUP(Y2464,DIRECTORIO!A:B,2,FALSE),"")</f>
        <v/>
      </c>
      <c r="AA2464" s="40"/>
      <c r="AB2464" s="40"/>
      <c r="AC2464" s="40"/>
      <c r="AD2464" s="40"/>
      <c r="AE2464" s="40"/>
      <c r="AF2464" s="40"/>
      <c r="AG2464" s="41" t="s">
        <v>109</v>
      </c>
      <c r="AH2464" s="42"/>
      <c r="AI2464" s="54" t="str">
        <f t="shared" ca="1" si="469"/>
        <v>PENDIENTE NOTIFICACIÓN ELECTRÓNICA</v>
      </c>
      <c r="AJ2464" s="37"/>
      <c r="AK2464" s="37"/>
      <c r="AL2464" s="37"/>
      <c r="AM2464" s="53" t="str">
        <f>IF(AK2464="","",WORKDAY(AK2464,5,FESTIVOS_CO!A:A))</f>
        <v/>
      </c>
      <c r="AN2464" s="37"/>
      <c r="AO2464" s="37"/>
      <c r="AP2464" s="54" t="str">
        <f t="shared" ca="1" si="474"/>
        <v>NO APLICA</v>
      </c>
      <c r="AQ2464" s="36"/>
      <c r="AR2464" s="43"/>
      <c r="AS2464" s="37"/>
      <c r="AT2464" s="36"/>
      <c r="AU2464" s="37"/>
      <c r="AV2464" s="36"/>
      <c r="AW2464" s="36"/>
      <c r="AX2464" s="37"/>
      <c r="AY2464" s="140" t="str">
        <f>IF(AU2464="","",WORKDAY(AU2464,5,FESTIVOS_CO!A:A))</f>
        <v/>
      </c>
      <c r="AZ2464" s="54" t="str">
        <f t="shared" ca="1" si="471"/>
        <v>NO APLICA</v>
      </c>
      <c r="BA2464" s="55" t="str">
        <f>IF(AX2464="","",WORKDAY(AX2464,5,FESTIVOS_CO!A:A))</f>
        <v/>
      </c>
      <c r="BB2464" s="39"/>
      <c r="BC2464" s="40"/>
      <c r="BD2464" s="40"/>
      <c r="BE2464" s="56" t="str">
        <f t="shared" ca="1" si="472"/>
        <v>NO APLICA</v>
      </c>
      <c r="BF2464" s="37"/>
      <c r="BG2464" s="45"/>
      <c r="BH2464" s="37"/>
      <c r="BI2464" s="36"/>
      <c r="BJ2464" s="37"/>
      <c r="BK2464" s="36"/>
      <c r="BL2464" s="36"/>
      <c r="BM2464" s="53" t="str">
        <f>IF(BJ2464="","",WORKDAY(BJ2464,5,FESTIVOS_CO!A:A))</f>
        <v/>
      </c>
      <c r="BN2464" s="57" t="str">
        <f t="shared" ca="1" si="470"/>
        <v>PENDIENTE HACER AVISO</v>
      </c>
      <c r="BO2464" s="54" t="str">
        <f t="shared" ca="1" si="463"/>
        <v>EN TRÁMITE NOTIF. POR AVISO</v>
      </c>
      <c r="BP2464" s="37"/>
      <c r="BQ2464" s="53" t="str">
        <f>IF(BP2464="","",WORKDAY(BP2464,5,FESTIVOS_CO!A:A))</f>
        <v/>
      </c>
      <c r="BR2464" s="37"/>
      <c r="BS2464" s="36"/>
      <c r="BT2464" s="38"/>
      <c r="BU2464" s="58" t="e">
        <f>VLOOKUP(BT2464,Hoja2!$C:$D,2,0)</f>
        <v>#N/A</v>
      </c>
      <c r="BV2464" s="80" t="str">
        <f>IF(
AND(AO2464="",BD2464="",BQ2464=""),
"EN PROCESO NOTIFICACION / COMUNICACION",
IF(
BT2464="",
"NO APLICA",
IF(
BU2464=60,
IF(AO2464&lt;&gt;"",AO2464,IF(BD2464&lt;&gt;"",BD2464,BQ2464))+60,
WORKDAY(
IF(AO2464&lt;&gt;"",AO2464,IF(BD2464&lt;&gt;"",BD2464,BQ2464)),
BU2464,
FESTIVOS_CO!A:A
)
)
))</f>
        <v>EN PROCESO NOTIFICACION / COMUNICACION</v>
      </c>
      <c r="BW2464" s="44"/>
      <c r="BX2464" s="53"/>
      <c r="BY2464" s="45"/>
      <c r="BZ2464" s="37"/>
      <c r="CA2464" s="54" t="str">
        <f t="shared" si="464"/>
        <v>PENDIENTE EJECUTORIA</v>
      </c>
      <c r="CB2464" s="59" t="str">
        <f t="shared" si="473"/>
        <v/>
      </c>
      <c r="CC2464" s="36"/>
      <c r="CD2464" s="40"/>
      <c r="CE2464" s="46"/>
      <c r="CF2464" s="40"/>
      <c r="CG2464" s="40"/>
      <c r="CH2464" s="40"/>
      <c r="CI2464" s="36"/>
      <c r="CJ2464" s="47"/>
      <c r="CK2464" s="40"/>
      <c r="CL2464" s="40"/>
      <c r="CM2464" s="40"/>
      <c r="CN2464" s="40"/>
    </row>
    <row r="2465" spans="1:92" ht="42.75" hidden="1">
      <c r="A2465" s="49" t="str">
        <f t="shared" si="465"/>
        <v>SIN GESTIÓN</v>
      </c>
      <c r="B2465" s="58"/>
      <c r="C2465" s="37"/>
      <c r="D2465" s="37"/>
      <c r="E2465" s="49" t="str">
        <f t="shared" si="466"/>
        <v>PENDIENTE NOTIFICACIÓN</v>
      </c>
      <c r="F2465" s="141" t="str">
        <f t="shared" si="467"/>
        <v>PENDIENTE NOTIFICACIÓN</v>
      </c>
      <c r="G2465" s="49" t="str">
        <f t="shared" si="468"/>
        <v/>
      </c>
      <c r="H2465" s="51" t="str">
        <f ca="1">IF(
L2465="",
"",
IF(
NETWORKDAYS(L2465,IF(M2465&lt;&gt;"",M2465,TODAY()),FESTIVOS_CO!A:A)&gt;2,
"VENCIDO",
IF(
NETWORKDAYS(L2465,IF(M2465&lt;&gt;"",M2465,TODAY()),FESTIVOS_CO!A:A)=2,
"ALERTA",
"A TIEMPO"
)))</f>
        <v/>
      </c>
      <c r="I2465" s="40"/>
      <c r="J2465" s="36"/>
      <c r="K2465" s="37"/>
      <c r="L2465" s="50"/>
      <c r="M2465" s="37"/>
      <c r="N2465" s="52"/>
      <c r="O2465" s="52"/>
      <c r="P2465" s="36"/>
      <c r="Q2465" s="36"/>
      <c r="R2465" s="40"/>
      <c r="S2465" s="36"/>
      <c r="T2465" s="40"/>
      <c r="U2465" s="40"/>
      <c r="V2465" s="81"/>
      <c r="W2465" s="40"/>
      <c r="X2465" s="40"/>
      <c r="Y2465" s="40"/>
      <c r="Z2465" s="38" t="str">
        <f>IFERROR(VLOOKUP(Y2465,DIRECTORIO!A:B,2,FALSE),"")</f>
        <v/>
      </c>
      <c r="AA2465" s="40"/>
      <c r="AB2465" s="40"/>
      <c r="AC2465" s="40"/>
      <c r="AD2465" s="40"/>
      <c r="AE2465" s="40"/>
      <c r="AF2465" s="40"/>
      <c r="AG2465" s="41" t="s">
        <v>109</v>
      </c>
      <c r="AH2465" s="42"/>
      <c r="AI2465" s="54" t="str">
        <f t="shared" ca="1" si="469"/>
        <v>PENDIENTE NOTIFICACIÓN ELECTRÓNICA</v>
      </c>
      <c r="AJ2465" s="37"/>
      <c r="AK2465" s="37"/>
      <c r="AL2465" s="37"/>
      <c r="AM2465" s="53" t="str">
        <f>IF(AK2465="","",WORKDAY(AK2465,5,FESTIVOS_CO!A:A))</f>
        <v/>
      </c>
      <c r="AN2465" s="37"/>
      <c r="AO2465" s="37"/>
      <c r="AP2465" s="54" t="str">
        <f t="shared" ca="1" si="474"/>
        <v>NO APLICA</v>
      </c>
      <c r="AQ2465" s="36"/>
      <c r="AR2465" s="43"/>
      <c r="AS2465" s="37"/>
      <c r="AT2465" s="36"/>
      <c r="AU2465" s="37"/>
      <c r="AV2465" s="36"/>
      <c r="AW2465" s="36"/>
      <c r="AX2465" s="37"/>
      <c r="AY2465" s="140" t="str">
        <f>IF(AU2465="","",WORKDAY(AU2465,5,FESTIVOS_CO!A:A))</f>
        <v/>
      </c>
      <c r="AZ2465" s="54" t="str">
        <f t="shared" ca="1" si="471"/>
        <v>NO APLICA</v>
      </c>
      <c r="BA2465" s="55" t="str">
        <f>IF(AX2465="","",WORKDAY(AX2465,5,FESTIVOS_CO!A:A))</f>
        <v/>
      </c>
      <c r="BB2465" s="39"/>
      <c r="BC2465" s="40"/>
      <c r="BD2465" s="40"/>
      <c r="BE2465" s="56" t="str">
        <f t="shared" ca="1" si="472"/>
        <v>NO APLICA</v>
      </c>
      <c r="BF2465" s="37"/>
      <c r="BG2465" s="45"/>
      <c r="BH2465" s="37"/>
      <c r="BI2465" s="36"/>
      <c r="BJ2465" s="37"/>
      <c r="BK2465" s="36"/>
      <c r="BL2465" s="36"/>
      <c r="BM2465" s="53" t="str">
        <f>IF(BJ2465="","",WORKDAY(BJ2465,5,FESTIVOS_CO!A:A))</f>
        <v/>
      </c>
      <c r="BN2465" s="57" t="str">
        <f t="shared" ca="1" si="470"/>
        <v>PENDIENTE HACER AVISO</v>
      </c>
      <c r="BO2465" s="54" t="str">
        <f t="shared" ca="1" si="463"/>
        <v>EN TRÁMITE NOTIF. POR AVISO</v>
      </c>
      <c r="BP2465" s="37"/>
      <c r="BQ2465" s="53" t="str">
        <f>IF(BP2465="","",WORKDAY(BP2465,5,FESTIVOS_CO!A:A))</f>
        <v/>
      </c>
      <c r="BR2465" s="37"/>
      <c r="BS2465" s="36"/>
      <c r="BT2465" s="38"/>
      <c r="BU2465" s="58" t="e">
        <f>VLOOKUP(BT2465,Hoja2!$C:$D,2,0)</f>
        <v>#N/A</v>
      </c>
      <c r="BV2465" s="80" t="str">
        <f>IF(
AND(AO2465="",BD2465="",BQ2465=""),
"EN PROCESO NOTIFICACION / COMUNICACION",
IF(
BT2465="",
"NO APLICA",
IF(
BU2465=60,
IF(AO2465&lt;&gt;"",AO2465,IF(BD2465&lt;&gt;"",BD2465,BQ2465))+60,
WORKDAY(
IF(AO2465&lt;&gt;"",AO2465,IF(BD2465&lt;&gt;"",BD2465,BQ2465)),
BU2465,
FESTIVOS_CO!A:A
)
)
))</f>
        <v>EN PROCESO NOTIFICACION / COMUNICACION</v>
      </c>
      <c r="BW2465" s="44"/>
      <c r="BX2465" s="53"/>
      <c r="BY2465" s="45"/>
      <c r="BZ2465" s="37"/>
      <c r="CA2465" s="54" t="str">
        <f t="shared" si="464"/>
        <v>PENDIENTE EJECUTORIA</v>
      </c>
      <c r="CB2465" s="59" t="str">
        <f t="shared" si="473"/>
        <v/>
      </c>
      <c r="CC2465" s="36"/>
      <c r="CD2465" s="40"/>
      <c r="CE2465" s="46"/>
      <c r="CF2465" s="40"/>
      <c r="CG2465" s="40"/>
      <c r="CH2465" s="40"/>
      <c r="CI2465" s="36"/>
      <c r="CJ2465" s="47"/>
      <c r="CK2465" s="40"/>
      <c r="CL2465" s="40"/>
      <c r="CM2465" s="40"/>
      <c r="CN2465" s="40"/>
    </row>
    <row r="2466" spans="1:92" ht="42.75" hidden="1">
      <c r="A2466" s="49" t="str">
        <f t="shared" si="465"/>
        <v>SIN GESTIÓN</v>
      </c>
      <c r="B2466" s="58"/>
      <c r="C2466" s="37"/>
      <c r="D2466" s="37"/>
      <c r="E2466" s="49" t="str">
        <f t="shared" si="466"/>
        <v>PENDIENTE NOTIFICACIÓN</v>
      </c>
      <c r="F2466" s="141" t="str">
        <f t="shared" si="467"/>
        <v>PENDIENTE NOTIFICACIÓN</v>
      </c>
      <c r="G2466" s="49" t="str">
        <f t="shared" si="468"/>
        <v/>
      </c>
      <c r="H2466" s="51" t="str">
        <f ca="1">IF(
L2466="",
"",
IF(
NETWORKDAYS(L2466,IF(M2466&lt;&gt;"",M2466,TODAY()),FESTIVOS_CO!A:A)&gt;2,
"VENCIDO",
IF(
NETWORKDAYS(L2466,IF(M2466&lt;&gt;"",M2466,TODAY()),FESTIVOS_CO!A:A)=2,
"ALERTA",
"A TIEMPO"
)))</f>
        <v/>
      </c>
      <c r="I2466" s="40"/>
      <c r="J2466" s="36"/>
      <c r="K2466" s="37"/>
      <c r="L2466" s="50"/>
      <c r="M2466" s="37"/>
      <c r="N2466" s="52"/>
      <c r="O2466" s="52"/>
      <c r="P2466" s="36"/>
      <c r="Q2466" s="36"/>
      <c r="R2466" s="40"/>
      <c r="S2466" s="36"/>
      <c r="T2466" s="40"/>
      <c r="U2466" s="40"/>
      <c r="V2466" s="81"/>
      <c r="W2466" s="40"/>
      <c r="X2466" s="40"/>
      <c r="Y2466" s="40"/>
      <c r="Z2466" s="38" t="str">
        <f>IFERROR(VLOOKUP(Y2466,DIRECTORIO!A:B,2,FALSE),"")</f>
        <v/>
      </c>
      <c r="AA2466" s="40"/>
      <c r="AB2466" s="40"/>
      <c r="AC2466" s="40"/>
      <c r="AD2466" s="40"/>
      <c r="AE2466" s="40"/>
      <c r="AF2466" s="40"/>
      <c r="AG2466" s="41" t="s">
        <v>109</v>
      </c>
      <c r="AH2466" s="42"/>
      <c r="AI2466" s="54" t="str">
        <f t="shared" ca="1" si="469"/>
        <v>PENDIENTE NOTIFICACIÓN ELECTRÓNICA</v>
      </c>
      <c r="AJ2466" s="37"/>
      <c r="AK2466" s="37"/>
      <c r="AL2466" s="37"/>
      <c r="AM2466" s="53" t="str">
        <f>IF(AK2466="","",WORKDAY(AK2466,5,FESTIVOS_CO!A:A))</f>
        <v/>
      </c>
      <c r="AN2466" s="37"/>
      <c r="AO2466" s="37"/>
      <c r="AP2466" s="54" t="str">
        <f t="shared" ca="1" si="474"/>
        <v>NO APLICA</v>
      </c>
      <c r="AQ2466" s="36"/>
      <c r="AR2466" s="43"/>
      <c r="AS2466" s="37"/>
      <c r="AT2466" s="36"/>
      <c r="AU2466" s="37"/>
      <c r="AV2466" s="36"/>
      <c r="AW2466" s="36"/>
      <c r="AX2466" s="37"/>
      <c r="AY2466" s="140" t="str">
        <f>IF(AU2466="","",WORKDAY(AU2466,5,FESTIVOS_CO!A:A))</f>
        <v/>
      </c>
      <c r="AZ2466" s="54" t="str">
        <f t="shared" ca="1" si="471"/>
        <v>NO APLICA</v>
      </c>
      <c r="BA2466" s="55" t="str">
        <f>IF(AX2466="","",WORKDAY(AX2466,5,FESTIVOS_CO!A:A))</f>
        <v/>
      </c>
      <c r="BB2466" s="39"/>
      <c r="BC2466" s="40"/>
      <c r="BD2466" s="40"/>
      <c r="BE2466" s="56" t="str">
        <f t="shared" ca="1" si="472"/>
        <v>NO APLICA</v>
      </c>
      <c r="BF2466" s="37"/>
      <c r="BG2466" s="45"/>
      <c r="BH2466" s="37"/>
      <c r="BI2466" s="36"/>
      <c r="BJ2466" s="37"/>
      <c r="BK2466" s="36"/>
      <c r="BL2466" s="36"/>
      <c r="BM2466" s="53" t="str">
        <f>IF(BJ2466="","",WORKDAY(BJ2466,5,FESTIVOS_CO!A:A))</f>
        <v/>
      </c>
      <c r="BN2466" s="57" t="str">
        <f t="shared" ca="1" si="470"/>
        <v>PENDIENTE HACER AVISO</v>
      </c>
      <c r="BO2466" s="54" t="str">
        <f t="shared" ca="1" si="463"/>
        <v>EN TRÁMITE NOTIF. POR AVISO</v>
      </c>
      <c r="BP2466" s="37"/>
      <c r="BQ2466" s="53" t="str">
        <f>IF(BP2466="","",WORKDAY(BP2466,5,FESTIVOS_CO!A:A))</f>
        <v/>
      </c>
      <c r="BR2466" s="37"/>
      <c r="BS2466" s="36"/>
      <c r="BT2466" s="38"/>
      <c r="BU2466" s="58" t="e">
        <f>VLOOKUP(BT2466,Hoja2!$C:$D,2,0)</f>
        <v>#N/A</v>
      </c>
      <c r="BV2466" s="80" t="str">
        <f>IF(
AND(AO2466="",BD2466="",BQ2466=""),
"EN PROCESO NOTIFICACION / COMUNICACION",
IF(
BT2466="",
"NO APLICA",
IF(
BU2466=60,
IF(AO2466&lt;&gt;"",AO2466,IF(BD2466&lt;&gt;"",BD2466,BQ2466))+60,
WORKDAY(
IF(AO2466&lt;&gt;"",AO2466,IF(BD2466&lt;&gt;"",BD2466,BQ2466)),
BU2466,
FESTIVOS_CO!A:A
)
)
))</f>
        <v>EN PROCESO NOTIFICACION / COMUNICACION</v>
      </c>
      <c r="BW2466" s="44"/>
      <c r="BX2466" s="53"/>
      <c r="BY2466" s="45"/>
      <c r="BZ2466" s="37"/>
      <c r="CA2466" s="54" t="str">
        <f t="shared" si="464"/>
        <v>PENDIENTE EJECUTORIA</v>
      </c>
      <c r="CB2466" s="59" t="str">
        <f t="shared" si="473"/>
        <v/>
      </c>
      <c r="CC2466" s="36"/>
      <c r="CD2466" s="40"/>
      <c r="CE2466" s="46"/>
      <c r="CF2466" s="40"/>
      <c r="CG2466" s="40"/>
      <c r="CH2466" s="40"/>
      <c r="CI2466" s="36"/>
      <c r="CJ2466" s="47"/>
      <c r="CK2466" s="40"/>
      <c r="CL2466" s="40"/>
      <c r="CM2466" s="40"/>
      <c r="CN2466" s="40"/>
    </row>
    <row r="2467" spans="1:92" ht="42.75" hidden="1">
      <c r="A2467" s="49" t="str">
        <f t="shared" si="465"/>
        <v>SIN GESTIÓN</v>
      </c>
      <c r="B2467" s="58"/>
      <c r="C2467" s="37"/>
      <c r="D2467" s="37"/>
      <c r="E2467" s="49" t="str">
        <f t="shared" si="466"/>
        <v>PENDIENTE NOTIFICACIÓN</v>
      </c>
      <c r="F2467" s="141" t="str">
        <f t="shared" si="467"/>
        <v>PENDIENTE NOTIFICACIÓN</v>
      </c>
      <c r="G2467" s="49" t="str">
        <f t="shared" si="468"/>
        <v/>
      </c>
      <c r="H2467" s="51" t="str">
        <f ca="1">IF(
L2467="",
"",
IF(
NETWORKDAYS(L2467,IF(M2467&lt;&gt;"",M2467,TODAY()),FESTIVOS_CO!A:A)&gt;2,
"VENCIDO",
IF(
NETWORKDAYS(L2467,IF(M2467&lt;&gt;"",M2467,TODAY()),FESTIVOS_CO!A:A)=2,
"ALERTA",
"A TIEMPO"
)))</f>
        <v/>
      </c>
      <c r="I2467" s="40"/>
      <c r="J2467" s="36"/>
      <c r="K2467" s="37"/>
      <c r="L2467" s="50"/>
      <c r="M2467" s="37"/>
      <c r="N2467" s="52"/>
      <c r="O2467" s="52"/>
      <c r="P2467" s="36"/>
      <c r="Q2467" s="36"/>
      <c r="R2467" s="40"/>
      <c r="S2467" s="36"/>
      <c r="T2467" s="40"/>
      <c r="U2467" s="40"/>
      <c r="V2467" s="81"/>
      <c r="W2467" s="40"/>
      <c r="X2467" s="40"/>
      <c r="Y2467" s="40"/>
      <c r="Z2467" s="38" t="str">
        <f>IFERROR(VLOOKUP(Y2467,DIRECTORIO!A:B,2,FALSE),"")</f>
        <v/>
      </c>
      <c r="AA2467" s="40"/>
      <c r="AB2467" s="40"/>
      <c r="AC2467" s="40"/>
      <c r="AD2467" s="40"/>
      <c r="AE2467" s="40"/>
      <c r="AF2467" s="40"/>
      <c r="AG2467" s="41" t="s">
        <v>109</v>
      </c>
      <c r="AH2467" s="42"/>
      <c r="AI2467" s="54" t="str">
        <f t="shared" ca="1" si="469"/>
        <v>PENDIENTE NOTIFICACIÓN ELECTRÓNICA</v>
      </c>
      <c r="AJ2467" s="37"/>
      <c r="AK2467" s="37"/>
      <c r="AL2467" s="37"/>
      <c r="AM2467" s="53" t="str">
        <f>IF(AK2467="","",WORKDAY(AK2467,5,FESTIVOS_CO!A:A))</f>
        <v/>
      </c>
      <c r="AN2467" s="37"/>
      <c r="AO2467" s="37"/>
      <c r="AP2467" s="54" t="str">
        <f t="shared" ca="1" si="474"/>
        <v>NO APLICA</v>
      </c>
      <c r="AQ2467" s="36"/>
      <c r="AR2467" s="43"/>
      <c r="AS2467" s="37"/>
      <c r="AT2467" s="36"/>
      <c r="AU2467" s="37"/>
      <c r="AV2467" s="36"/>
      <c r="AW2467" s="36"/>
      <c r="AX2467" s="37"/>
      <c r="AY2467" s="140" t="str">
        <f>IF(AU2467="","",WORKDAY(AU2467,5,FESTIVOS_CO!A:A))</f>
        <v/>
      </c>
      <c r="AZ2467" s="54" t="str">
        <f t="shared" ca="1" si="471"/>
        <v>NO APLICA</v>
      </c>
      <c r="BA2467" s="55" t="str">
        <f>IF(AX2467="","",WORKDAY(AX2467,5,FESTIVOS_CO!A:A))</f>
        <v/>
      </c>
      <c r="BB2467" s="39"/>
      <c r="BC2467" s="40"/>
      <c r="BD2467" s="40"/>
      <c r="BE2467" s="56" t="str">
        <f t="shared" ca="1" si="472"/>
        <v>NO APLICA</v>
      </c>
      <c r="BF2467" s="37"/>
      <c r="BG2467" s="45"/>
      <c r="BH2467" s="37"/>
      <c r="BI2467" s="36"/>
      <c r="BJ2467" s="37"/>
      <c r="BK2467" s="36"/>
      <c r="BL2467" s="36"/>
      <c r="BM2467" s="53" t="str">
        <f>IF(BJ2467="","",WORKDAY(BJ2467,5,FESTIVOS_CO!A:A))</f>
        <v/>
      </c>
      <c r="BN2467" s="57" t="str">
        <f t="shared" ca="1" si="470"/>
        <v>PENDIENTE HACER AVISO</v>
      </c>
      <c r="BO2467" s="54" t="str">
        <f t="shared" ca="1" si="463"/>
        <v>EN TRÁMITE NOTIF. POR AVISO</v>
      </c>
      <c r="BP2467" s="37"/>
      <c r="BQ2467" s="53" t="str">
        <f>IF(BP2467="","",WORKDAY(BP2467,5,FESTIVOS_CO!A:A))</f>
        <v/>
      </c>
      <c r="BR2467" s="37"/>
      <c r="BS2467" s="36"/>
      <c r="BT2467" s="38"/>
      <c r="BU2467" s="58" t="e">
        <f>VLOOKUP(BT2467,Hoja2!$C:$D,2,0)</f>
        <v>#N/A</v>
      </c>
      <c r="BV2467" s="80" t="str">
        <f>IF(
AND(AO2467="",BD2467="",BQ2467=""),
"EN PROCESO NOTIFICACION / COMUNICACION",
IF(
BT2467="",
"NO APLICA",
IF(
BU2467=60,
IF(AO2467&lt;&gt;"",AO2467,IF(BD2467&lt;&gt;"",BD2467,BQ2467))+60,
WORKDAY(
IF(AO2467&lt;&gt;"",AO2467,IF(BD2467&lt;&gt;"",BD2467,BQ2467)),
BU2467,
FESTIVOS_CO!A:A
)
)
))</f>
        <v>EN PROCESO NOTIFICACION / COMUNICACION</v>
      </c>
      <c r="BW2467" s="44"/>
      <c r="BX2467" s="53"/>
      <c r="BY2467" s="45"/>
      <c r="BZ2467" s="37"/>
      <c r="CA2467" s="54" t="str">
        <f t="shared" si="464"/>
        <v>PENDIENTE EJECUTORIA</v>
      </c>
      <c r="CB2467" s="59" t="str">
        <f t="shared" si="473"/>
        <v/>
      </c>
      <c r="CC2467" s="36"/>
      <c r="CD2467" s="40"/>
      <c r="CE2467" s="46"/>
      <c r="CF2467" s="40"/>
      <c r="CG2467" s="40"/>
      <c r="CH2467" s="40"/>
      <c r="CI2467" s="36"/>
      <c r="CJ2467" s="47"/>
      <c r="CK2467" s="40"/>
      <c r="CL2467" s="40"/>
      <c r="CM2467" s="40"/>
      <c r="CN2467" s="40"/>
    </row>
    <row r="2468" spans="1:92" ht="42.75" hidden="1">
      <c r="A2468" s="49" t="str">
        <f t="shared" si="465"/>
        <v>SIN GESTIÓN</v>
      </c>
      <c r="B2468" s="58"/>
      <c r="C2468" s="37"/>
      <c r="D2468" s="37"/>
      <c r="E2468" s="49" t="str">
        <f t="shared" si="466"/>
        <v>PENDIENTE NOTIFICACIÓN</v>
      </c>
      <c r="F2468" s="141" t="str">
        <f t="shared" si="467"/>
        <v>PENDIENTE NOTIFICACIÓN</v>
      </c>
      <c r="G2468" s="49" t="str">
        <f t="shared" si="468"/>
        <v/>
      </c>
      <c r="H2468" s="51" t="str">
        <f ca="1">IF(
L2468="",
"",
IF(
NETWORKDAYS(L2468,IF(M2468&lt;&gt;"",M2468,TODAY()),FESTIVOS_CO!A:A)&gt;2,
"VENCIDO",
IF(
NETWORKDAYS(L2468,IF(M2468&lt;&gt;"",M2468,TODAY()),FESTIVOS_CO!A:A)=2,
"ALERTA",
"A TIEMPO"
)))</f>
        <v/>
      </c>
      <c r="I2468" s="40"/>
      <c r="J2468" s="36"/>
      <c r="K2468" s="37"/>
      <c r="L2468" s="50"/>
      <c r="M2468" s="37"/>
      <c r="N2468" s="52"/>
      <c r="O2468" s="52"/>
      <c r="P2468" s="36"/>
      <c r="Q2468" s="36"/>
      <c r="R2468" s="40"/>
      <c r="S2468" s="36"/>
      <c r="T2468" s="40"/>
      <c r="U2468" s="40"/>
      <c r="V2468" s="81"/>
      <c r="W2468" s="40"/>
      <c r="X2468" s="40"/>
      <c r="Y2468" s="40"/>
      <c r="Z2468" s="38" t="str">
        <f>IFERROR(VLOOKUP(Y2468,DIRECTORIO!A:B,2,FALSE),"")</f>
        <v/>
      </c>
      <c r="AA2468" s="40"/>
      <c r="AB2468" s="40"/>
      <c r="AC2468" s="40"/>
      <c r="AD2468" s="40"/>
      <c r="AE2468" s="40"/>
      <c r="AF2468" s="40"/>
      <c r="AG2468" s="41" t="s">
        <v>109</v>
      </c>
      <c r="AH2468" s="42"/>
      <c r="AI2468" s="54" t="str">
        <f t="shared" ca="1" si="469"/>
        <v>PENDIENTE NOTIFICACIÓN ELECTRÓNICA</v>
      </c>
      <c r="AJ2468" s="37"/>
      <c r="AK2468" s="37"/>
      <c r="AL2468" s="37"/>
      <c r="AM2468" s="53" t="str">
        <f>IF(AK2468="","",WORKDAY(AK2468,5,FESTIVOS_CO!A:A))</f>
        <v/>
      </c>
      <c r="AN2468" s="37"/>
      <c r="AO2468" s="37"/>
      <c r="AP2468" s="54" t="str">
        <f t="shared" ca="1" si="474"/>
        <v>NO APLICA</v>
      </c>
      <c r="AQ2468" s="36"/>
      <c r="AR2468" s="43"/>
      <c r="AS2468" s="37"/>
      <c r="AT2468" s="36"/>
      <c r="AU2468" s="37"/>
      <c r="AV2468" s="36"/>
      <c r="AW2468" s="36"/>
      <c r="AX2468" s="37"/>
      <c r="AY2468" s="140" t="str">
        <f>IF(AU2468="","",WORKDAY(AU2468,5,FESTIVOS_CO!A:A))</f>
        <v/>
      </c>
      <c r="AZ2468" s="54" t="str">
        <f t="shared" ca="1" si="471"/>
        <v>NO APLICA</v>
      </c>
      <c r="BA2468" s="55" t="str">
        <f>IF(AX2468="","",WORKDAY(AX2468,5,FESTIVOS_CO!A:A))</f>
        <v/>
      </c>
      <c r="BB2468" s="39"/>
      <c r="BC2468" s="40"/>
      <c r="BD2468" s="40"/>
      <c r="BE2468" s="56" t="str">
        <f t="shared" ca="1" si="472"/>
        <v>NO APLICA</v>
      </c>
      <c r="BF2468" s="37"/>
      <c r="BG2468" s="45"/>
      <c r="BH2468" s="37"/>
      <c r="BI2468" s="36"/>
      <c r="BJ2468" s="37"/>
      <c r="BK2468" s="36"/>
      <c r="BL2468" s="36"/>
      <c r="BM2468" s="53" t="str">
        <f>IF(BJ2468="","",WORKDAY(BJ2468,5,FESTIVOS_CO!A:A))</f>
        <v/>
      </c>
      <c r="BN2468" s="57" t="str">
        <f t="shared" ca="1" si="470"/>
        <v>PENDIENTE HACER AVISO</v>
      </c>
      <c r="BO2468" s="54" t="str">
        <f t="shared" ca="1" si="463"/>
        <v>EN TRÁMITE NOTIF. POR AVISO</v>
      </c>
      <c r="BP2468" s="37"/>
      <c r="BQ2468" s="53" t="str">
        <f>IF(BP2468="","",WORKDAY(BP2468,5,FESTIVOS_CO!A:A))</f>
        <v/>
      </c>
      <c r="BR2468" s="37"/>
      <c r="BS2468" s="36"/>
      <c r="BT2468" s="38"/>
      <c r="BU2468" s="58" t="e">
        <f>VLOOKUP(BT2468,Hoja2!$C:$D,2,0)</f>
        <v>#N/A</v>
      </c>
      <c r="BV2468" s="80" t="str">
        <f>IF(
AND(AO2468="",BD2468="",BQ2468=""),
"EN PROCESO NOTIFICACION / COMUNICACION",
IF(
BT2468="",
"NO APLICA",
IF(
BU2468=60,
IF(AO2468&lt;&gt;"",AO2468,IF(BD2468&lt;&gt;"",BD2468,BQ2468))+60,
WORKDAY(
IF(AO2468&lt;&gt;"",AO2468,IF(BD2468&lt;&gt;"",BD2468,BQ2468)),
BU2468,
FESTIVOS_CO!A:A
)
)
))</f>
        <v>EN PROCESO NOTIFICACION / COMUNICACION</v>
      </c>
      <c r="BW2468" s="44"/>
      <c r="BX2468" s="53"/>
      <c r="BY2468" s="45"/>
      <c r="BZ2468" s="37"/>
      <c r="CA2468" s="54" t="str">
        <f t="shared" si="464"/>
        <v>PENDIENTE EJECUTORIA</v>
      </c>
      <c r="CB2468" s="59" t="str">
        <f t="shared" si="473"/>
        <v/>
      </c>
      <c r="CC2468" s="36"/>
      <c r="CD2468" s="40"/>
      <c r="CE2468" s="46"/>
      <c r="CF2468" s="40"/>
      <c r="CG2468" s="40"/>
      <c r="CH2468" s="40"/>
      <c r="CI2468" s="36"/>
      <c r="CJ2468" s="47"/>
      <c r="CK2468" s="40"/>
      <c r="CL2468" s="40"/>
      <c r="CM2468" s="40"/>
      <c r="CN2468" s="40"/>
    </row>
    <row r="2469" spans="1:92" ht="42.75" hidden="1">
      <c r="A2469" s="49" t="str">
        <f t="shared" si="465"/>
        <v>SIN GESTIÓN</v>
      </c>
      <c r="B2469" s="58"/>
      <c r="C2469" s="37"/>
      <c r="D2469" s="37"/>
      <c r="E2469" s="49" t="str">
        <f t="shared" si="466"/>
        <v>PENDIENTE NOTIFICACIÓN</v>
      </c>
      <c r="F2469" s="141" t="str">
        <f t="shared" si="467"/>
        <v>PENDIENTE NOTIFICACIÓN</v>
      </c>
      <c r="G2469" s="49" t="str">
        <f t="shared" si="468"/>
        <v/>
      </c>
      <c r="H2469" s="51" t="str">
        <f ca="1">IF(
L2469="",
"",
IF(
NETWORKDAYS(L2469,IF(M2469&lt;&gt;"",M2469,TODAY()),FESTIVOS_CO!A:A)&gt;2,
"VENCIDO",
IF(
NETWORKDAYS(L2469,IF(M2469&lt;&gt;"",M2469,TODAY()),FESTIVOS_CO!A:A)=2,
"ALERTA",
"A TIEMPO"
)))</f>
        <v/>
      </c>
      <c r="I2469" s="40"/>
      <c r="J2469" s="36"/>
      <c r="K2469" s="37"/>
      <c r="L2469" s="50"/>
      <c r="M2469" s="37"/>
      <c r="N2469" s="52"/>
      <c r="O2469" s="52"/>
      <c r="P2469" s="36"/>
      <c r="Q2469" s="36"/>
      <c r="R2469" s="40"/>
      <c r="S2469" s="36"/>
      <c r="T2469" s="40"/>
      <c r="U2469" s="40"/>
      <c r="V2469" s="81"/>
      <c r="W2469" s="40"/>
      <c r="X2469" s="40"/>
      <c r="Y2469" s="40"/>
      <c r="Z2469" s="38" t="str">
        <f>IFERROR(VLOOKUP(Y2469,DIRECTORIO!A:B,2,FALSE),"")</f>
        <v/>
      </c>
      <c r="AA2469" s="40"/>
      <c r="AB2469" s="40"/>
      <c r="AC2469" s="40"/>
      <c r="AD2469" s="40"/>
      <c r="AE2469" s="40"/>
      <c r="AF2469" s="40"/>
      <c r="AG2469" s="41" t="s">
        <v>109</v>
      </c>
      <c r="AH2469" s="42"/>
      <c r="AI2469" s="54" t="str">
        <f t="shared" ca="1" si="469"/>
        <v>PENDIENTE NOTIFICACIÓN ELECTRÓNICA</v>
      </c>
      <c r="AJ2469" s="37"/>
      <c r="AK2469" s="37"/>
      <c r="AL2469" s="37"/>
      <c r="AM2469" s="53" t="str">
        <f>IF(AK2469="","",WORKDAY(AK2469,5,FESTIVOS_CO!A:A))</f>
        <v/>
      </c>
      <c r="AN2469" s="37"/>
      <c r="AO2469" s="37"/>
      <c r="AP2469" s="54" t="str">
        <f t="shared" ca="1" si="474"/>
        <v>NO APLICA</v>
      </c>
      <c r="AQ2469" s="36"/>
      <c r="AR2469" s="43"/>
      <c r="AS2469" s="37"/>
      <c r="AT2469" s="36"/>
      <c r="AU2469" s="37"/>
      <c r="AV2469" s="36"/>
      <c r="AW2469" s="36"/>
      <c r="AX2469" s="37"/>
      <c r="AY2469" s="140" t="str">
        <f>IF(AU2469="","",WORKDAY(AU2469,5,FESTIVOS_CO!A:A))</f>
        <v/>
      </c>
      <c r="AZ2469" s="54" t="str">
        <f t="shared" ca="1" si="471"/>
        <v>NO APLICA</v>
      </c>
      <c r="BA2469" s="55" t="str">
        <f>IF(AX2469="","",WORKDAY(AX2469,5,FESTIVOS_CO!A:A))</f>
        <v/>
      </c>
      <c r="BB2469" s="39"/>
      <c r="BC2469" s="40"/>
      <c r="BD2469" s="40"/>
      <c r="BE2469" s="56" t="str">
        <f t="shared" ca="1" si="472"/>
        <v>NO APLICA</v>
      </c>
      <c r="BF2469" s="37"/>
      <c r="BG2469" s="45"/>
      <c r="BH2469" s="37"/>
      <c r="BI2469" s="36"/>
      <c r="BJ2469" s="37"/>
      <c r="BK2469" s="36"/>
      <c r="BL2469" s="36"/>
      <c r="BM2469" s="53" t="str">
        <f>IF(BJ2469="","",WORKDAY(BJ2469,5,FESTIVOS_CO!A:A))</f>
        <v/>
      </c>
      <c r="BN2469" s="57" t="str">
        <f t="shared" ca="1" si="470"/>
        <v>PENDIENTE HACER AVISO</v>
      </c>
      <c r="BO2469" s="54" t="str">
        <f t="shared" ca="1" si="463"/>
        <v>EN TRÁMITE NOTIF. POR AVISO</v>
      </c>
      <c r="BP2469" s="37"/>
      <c r="BQ2469" s="53" t="str">
        <f>IF(BP2469="","",WORKDAY(BP2469,5,FESTIVOS_CO!A:A))</f>
        <v/>
      </c>
      <c r="BR2469" s="37"/>
      <c r="BS2469" s="36"/>
      <c r="BT2469" s="38"/>
      <c r="BU2469" s="58" t="e">
        <f>VLOOKUP(BT2469,Hoja2!$C:$D,2,0)</f>
        <v>#N/A</v>
      </c>
      <c r="BV2469" s="80" t="str">
        <f>IF(
AND(AO2469="",BD2469="",BQ2469=""),
"EN PROCESO NOTIFICACION / COMUNICACION",
IF(
BT2469="",
"NO APLICA",
IF(
BU2469=60,
IF(AO2469&lt;&gt;"",AO2469,IF(BD2469&lt;&gt;"",BD2469,BQ2469))+60,
WORKDAY(
IF(AO2469&lt;&gt;"",AO2469,IF(BD2469&lt;&gt;"",BD2469,BQ2469)),
BU2469,
FESTIVOS_CO!A:A
)
)
))</f>
        <v>EN PROCESO NOTIFICACION / COMUNICACION</v>
      </c>
      <c r="BW2469" s="44"/>
      <c r="BX2469" s="53"/>
      <c r="BY2469" s="45"/>
      <c r="BZ2469" s="37"/>
      <c r="CA2469" s="54" t="str">
        <f t="shared" si="464"/>
        <v>PENDIENTE EJECUTORIA</v>
      </c>
      <c r="CB2469" s="59" t="str">
        <f t="shared" si="473"/>
        <v/>
      </c>
      <c r="CC2469" s="36"/>
      <c r="CD2469" s="40"/>
      <c r="CE2469" s="46"/>
      <c r="CF2469" s="40"/>
      <c r="CG2469" s="40"/>
      <c r="CH2469" s="40"/>
      <c r="CI2469" s="36"/>
      <c r="CJ2469" s="47"/>
      <c r="CK2469" s="40"/>
      <c r="CL2469" s="40"/>
      <c r="CM2469" s="40"/>
      <c r="CN2469" s="40"/>
    </row>
    <row r="2470" spans="1:92" ht="42.75" hidden="1">
      <c r="A2470" s="49" t="str">
        <f t="shared" si="465"/>
        <v>SIN GESTIÓN</v>
      </c>
      <c r="B2470" s="58"/>
      <c r="C2470" s="37"/>
      <c r="D2470" s="37"/>
      <c r="E2470" s="49" t="str">
        <f t="shared" si="466"/>
        <v>PENDIENTE NOTIFICACIÓN</v>
      </c>
      <c r="F2470" s="141" t="str">
        <f t="shared" si="467"/>
        <v>PENDIENTE NOTIFICACIÓN</v>
      </c>
      <c r="G2470" s="49" t="str">
        <f t="shared" si="468"/>
        <v/>
      </c>
      <c r="H2470" s="51" t="str">
        <f ca="1">IF(
L2470="",
"",
IF(
NETWORKDAYS(L2470,IF(M2470&lt;&gt;"",M2470,TODAY()),FESTIVOS_CO!A:A)&gt;2,
"VENCIDO",
IF(
NETWORKDAYS(L2470,IF(M2470&lt;&gt;"",M2470,TODAY()),FESTIVOS_CO!A:A)=2,
"ALERTA",
"A TIEMPO"
)))</f>
        <v/>
      </c>
      <c r="I2470" s="40"/>
      <c r="J2470" s="36"/>
      <c r="K2470" s="37"/>
      <c r="L2470" s="50"/>
      <c r="M2470" s="37"/>
      <c r="N2470" s="52"/>
      <c r="O2470" s="52"/>
      <c r="P2470" s="36"/>
      <c r="Q2470" s="36"/>
      <c r="R2470" s="40"/>
      <c r="S2470" s="36"/>
      <c r="T2470" s="40"/>
      <c r="U2470" s="40"/>
      <c r="V2470" s="81"/>
      <c r="W2470" s="40"/>
      <c r="X2470" s="40"/>
      <c r="Y2470" s="40"/>
      <c r="Z2470" s="38" t="str">
        <f>IFERROR(VLOOKUP(Y2470,DIRECTORIO!A:B,2,FALSE),"")</f>
        <v/>
      </c>
      <c r="AA2470" s="40"/>
      <c r="AB2470" s="40"/>
      <c r="AC2470" s="40"/>
      <c r="AD2470" s="40"/>
      <c r="AE2470" s="40"/>
      <c r="AF2470" s="40"/>
      <c r="AG2470" s="41" t="s">
        <v>109</v>
      </c>
      <c r="AH2470" s="42"/>
      <c r="AI2470" s="54" t="str">
        <f t="shared" ca="1" si="469"/>
        <v>PENDIENTE NOTIFICACIÓN ELECTRÓNICA</v>
      </c>
      <c r="AJ2470" s="37"/>
      <c r="AK2470" s="37"/>
      <c r="AL2470" s="37"/>
      <c r="AM2470" s="53" t="str">
        <f>IF(AK2470="","",WORKDAY(AK2470,5,FESTIVOS_CO!A:A))</f>
        <v/>
      </c>
      <c r="AN2470" s="37"/>
      <c r="AO2470" s="37"/>
      <c r="AP2470" s="54" t="str">
        <f t="shared" ca="1" si="474"/>
        <v>NO APLICA</v>
      </c>
      <c r="AQ2470" s="36"/>
      <c r="AR2470" s="43"/>
      <c r="AS2470" s="37"/>
      <c r="AT2470" s="36"/>
      <c r="AU2470" s="37"/>
      <c r="AV2470" s="36"/>
      <c r="AW2470" s="36"/>
      <c r="AX2470" s="37"/>
      <c r="AY2470" s="140" t="str">
        <f>IF(AU2470="","",WORKDAY(AU2470,5,FESTIVOS_CO!A:A))</f>
        <v/>
      </c>
      <c r="AZ2470" s="54" t="str">
        <f t="shared" ca="1" si="471"/>
        <v>NO APLICA</v>
      </c>
      <c r="BA2470" s="55" t="str">
        <f>IF(AX2470="","",WORKDAY(AX2470,5,FESTIVOS_CO!A:A))</f>
        <v/>
      </c>
      <c r="BB2470" s="39"/>
      <c r="BC2470" s="40"/>
      <c r="BD2470" s="40"/>
      <c r="BE2470" s="56" t="str">
        <f t="shared" ca="1" si="472"/>
        <v>NO APLICA</v>
      </c>
      <c r="BF2470" s="37"/>
      <c r="BG2470" s="45"/>
      <c r="BH2470" s="37"/>
      <c r="BI2470" s="36"/>
      <c r="BJ2470" s="37"/>
      <c r="BK2470" s="36"/>
      <c r="BL2470" s="36"/>
      <c r="BM2470" s="53" t="str">
        <f>IF(BJ2470="","",WORKDAY(BJ2470,5,FESTIVOS_CO!A:A))</f>
        <v/>
      </c>
      <c r="BN2470" s="57" t="str">
        <f t="shared" ca="1" si="470"/>
        <v>PENDIENTE HACER AVISO</v>
      </c>
      <c r="BO2470" s="54" t="str">
        <f t="shared" ca="1" si="463"/>
        <v>EN TRÁMITE NOTIF. POR AVISO</v>
      </c>
      <c r="BP2470" s="37"/>
      <c r="BQ2470" s="53" t="str">
        <f>IF(BP2470="","",WORKDAY(BP2470,5,FESTIVOS_CO!A:A))</f>
        <v/>
      </c>
      <c r="BR2470" s="37"/>
      <c r="BS2470" s="36"/>
      <c r="BT2470" s="38"/>
      <c r="BU2470" s="58" t="e">
        <f>VLOOKUP(BT2470,Hoja2!$C:$D,2,0)</f>
        <v>#N/A</v>
      </c>
      <c r="BV2470" s="80" t="str">
        <f>IF(
AND(AO2470="",BD2470="",BQ2470=""),
"EN PROCESO NOTIFICACION / COMUNICACION",
IF(
BT2470="",
"NO APLICA",
IF(
BU2470=60,
IF(AO2470&lt;&gt;"",AO2470,IF(BD2470&lt;&gt;"",BD2470,BQ2470))+60,
WORKDAY(
IF(AO2470&lt;&gt;"",AO2470,IF(BD2470&lt;&gt;"",BD2470,BQ2470)),
BU2470,
FESTIVOS_CO!A:A
)
)
))</f>
        <v>EN PROCESO NOTIFICACION / COMUNICACION</v>
      </c>
      <c r="BW2470" s="44"/>
      <c r="BX2470" s="53"/>
      <c r="BY2470" s="45"/>
      <c r="BZ2470" s="37"/>
      <c r="CA2470" s="54" t="str">
        <f t="shared" si="464"/>
        <v>PENDIENTE EJECUTORIA</v>
      </c>
      <c r="CB2470" s="59" t="str">
        <f t="shared" si="473"/>
        <v/>
      </c>
      <c r="CC2470" s="36"/>
      <c r="CD2470" s="40"/>
      <c r="CE2470" s="46"/>
      <c r="CF2470" s="40"/>
      <c r="CG2470" s="40"/>
      <c r="CH2470" s="40"/>
      <c r="CI2470" s="36"/>
      <c r="CJ2470" s="47"/>
      <c r="CK2470" s="40"/>
      <c r="CL2470" s="40"/>
      <c r="CM2470" s="40"/>
      <c r="CN2470" s="40"/>
    </row>
    <row r="2471" spans="1:92" ht="42.75" hidden="1">
      <c r="A2471" s="49" t="str">
        <f t="shared" si="465"/>
        <v>SIN GESTIÓN</v>
      </c>
      <c r="B2471" s="58"/>
      <c r="C2471" s="37"/>
      <c r="D2471" s="37"/>
      <c r="E2471" s="49" t="str">
        <f t="shared" si="466"/>
        <v>PENDIENTE NOTIFICACIÓN</v>
      </c>
      <c r="F2471" s="141" t="str">
        <f t="shared" si="467"/>
        <v>PENDIENTE NOTIFICACIÓN</v>
      </c>
      <c r="G2471" s="49" t="str">
        <f t="shared" si="468"/>
        <v/>
      </c>
      <c r="H2471" s="51" t="str">
        <f ca="1">IF(
L2471="",
"",
IF(
NETWORKDAYS(L2471,IF(M2471&lt;&gt;"",M2471,TODAY()),FESTIVOS_CO!A:A)&gt;2,
"VENCIDO",
IF(
NETWORKDAYS(L2471,IF(M2471&lt;&gt;"",M2471,TODAY()),FESTIVOS_CO!A:A)=2,
"ALERTA",
"A TIEMPO"
)))</f>
        <v/>
      </c>
      <c r="I2471" s="40"/>
      <c r="J2471" s="36"/>
      <c r="K2471" s="37"/>
      <c r="L2471" s="50"/>
      <c r="M2471" s="37"/>
      <c r="N2471" s="52"/>
      <c r="O2471" s="52"/>
      <c r="P2471" s="36"/>
      <c r="Q2471" s="36"/>
      <c r="R2471" s="40"/>
      <c r="S2471" s="36"/>
      <c r="T2471" s="40"/>
      <c r="U2471" s="40"/>
      <c r="V2471" s="81"/>
      <c r="W2471" s="40"/>
      <c r="X2471" s="40"/>
      <c r="Y2471" s="40"/>
      <c r="Z2471" s="38" t="str">
        <f>IFERROR(VLOOKUP(Y2471,DIRECTORIO!A:B,2,FALSE),"")</f>
        <v/>
      </c>
      <c r="AA2471" s="40"/>
      <c r="AB2471" s="40"/>
      <c r="AC2471" s="40"/>
      <c r="AD2471" s="40"/>
      <c r="AE2471" s="40"/>
      <c r="AF2471" s="40"/>
      <c r="AG2471" s="41" t="s">
        <v>109</v>
      </c>
      <c r="AH2471" s="42"/>
      <c r="AI2471" s="54" t="str">
        <f t="shared" ca="1" si="469"/>
        <v>PENDIENTE NOTIFICACIÓN ELECTRÓNICA</v>
      </c>
      <c r="AJ2471" s="37"/>
      <c r="AK2471" s="37"/>
      <c r="AL2471" s="37"/>
      <c r="AM2471" s="53" t="str">
        <f>IF(AK2471="","",WORKDAY(AK2471,5,FESTIVOS_CO!A:A))</f>
        <v/>
      </c>
      <c r="AN2471" s="37"/>
      <c r="AO2471" s="37"/>
      <c r="AP2471" s="54" t="str">
        <f t="shared" ca="1" si="474"/>
        <v>NO APLICA</v>
      </c>
      <c r="AQ2471" s="36"/>
      <c r="AR2471" s="43"/>
      <c r="AS2471" s="37"/>
      <c r="AT2471" s="36"/>
      <c r="AU2471" s="37"/>
      <c r="AV2471" s="36"/>
      <c r="AW2471" s="36"/>
      <c r="AX2471" s="37"/>
      <c r="AY2471" s="140" t="str">
        <f>IF(AU2471="","",WORKDAY(AU2471,5,FESTIVOS_CO!A:A))</f>
        <v/>
      </c>
      <c r="AZ2471" s="54" t="str">
        <f t="shared" ca="1" si="471"/>
        <v>NO APLICA</v>
      </c>
      <c r="BA2471" s="55" t="str">
        <f>IF(AX2471="","",WORKDAY(AX2471,5,FESTIVOS_CO!A:A))</f>
        <v/>
      </c>
      <c r="BB2471" s="39"/>
      <c r="BC2471" s="40"/>
      <c r="BD2471" s="40"/>
      <c r="BE2471" s="56" t="str">
        <f t="shared" ca="1" si="472"/>
        <v>NO APLICA</v>
      </c>
      <c r="BF2471" s="37"/>
      <c r="BG2471" s="45"/>
      <c r="BH2471" s="37"/>
      <c r="BI2471" s="36"/>
      <c r="BJ2471" s="37"/>
      <c r="BK2471" s="36"/>
      <c r="BL2471" s="36"/>
      <c r="BM2471" s="53" t="str">
        <f>IF(BJ2471="","",WORKDAY(BJ2471,5,FESTIVOS_CO!A:A))</f>
        <v/>
      </c>
      <c r="BN2471" s="57" t="str">
        <f t="shared" ca="1" si="470"/>
        <v>PENDIENTE HACER AVISO</v>
      </c>
      <c r="BO2471" s="54" t="str">
        <f t="shared" ca="1" si="463"/>
        <v>EN TRÁMITE NOTIF. POR AVISO</v>
      </c>
      <c r="BP2471" s="37"/>
      <c r="BQ2471" s="53" t="str">
        <f>IF(BP2471="","",WORKDAY(BP2471,5,FESTIVOS_CO!A:A))</f>
        <v/>
      </c>
      <c r="BR2471" s="37"/>
      <c r="BS2471" s="36"/>
      <c r="BT2471" s="38"/>
      <c r="BU2471" s="58" t="e">
        <f>VLOOKUP(BT2471,Hoja2!$C:$D,2,0)</f>
        <v>#N/A</v>
      </c>
      <c r="BV2471" s="80" t="str">
        <f>IF(
AND(AO2471="",BD2471="",BQ2471=""),
"EN PROCESO NOTIFICACION / COMUNICACION",
IF(
BT2471="",
"NO APLICA",
IF(
BU2471=60,
IF(AO2471&lt;&gt;"",AO2471,IF(BD2471&lt;&gt;"",BD2471,BQ2471))+60,
WORKDAY(
IF(AO2471&lt;&gt;"",AO2471,IF(BD2471&lt;&gt;"",BD2471,BQ2471)),
BU2471,
FESTIVOS_CO!A:A
)
)
))</f>
        <v>EN PROCESO NOTIFICACION / COMUNICACION</v>
      </c>
      <c r="BW2471" s="44"/>
      <c r="BX2471" s="53"/>
      <c r="BY2471" s="45"/>
      <c r="BZ2471" s="37"/>
      <c r="CA2471" s="54" t="str">
        <f t="shared" si="464"/>
        <v>PENDIENTE EJECUTORIA</v>
      </c>
      <c r="CB2471" s="59" t="str">
        <f t="shared" si="473"/>
        <v/>
      </c>
      <c r="CC2471" s="36"/>
      <c r="CD2471" s="40"/>
      <c r="CE2471" s="46"/>
      <c r="CF2471" s="40"/>
      <c r="CG2471" s="40"/>
      <c r="CH2471" s="40"/>
      <c r="CI2471" s="36"/>
      <c r="CJ2471" s="47"/>
      <c r="CK2471" s="40"/>
      <c r="CL2471" s="40"/>
      <c r="CM2471" s="40"/>
      <c r="CN2471" s="40"/>
    </row>
    <row r="2472" spans="1:92" ht="42.75" hidden="1">
      <c r="A2472" s="49" t="str">
        <f t="shared" si="465"/>
        <v>SIN GESTIÓN</v>
      </c>
      <c r="B2472" s="58"/>
      <c r="C2472" s="37"/>
      <c r="D2472" s="37"/>
      <c r="E2472" s="49" t="str">
        <f t="shared" si="466"/>
        <v>PENDIENTE NOTIFICACIÓN</v>
      </c>
      <c r="F2472" s="141" t="str">
        <f t="shared" si="467"/>
        <v>PENDIENTE NOTIFICACIÓN</v>
      </c>
      <c r="G2472" s="49" t="str">
        <f t="shared" si="468"/>
        <v/>
      </c>
      <c r="H2472" s="51" t="str">
        <f ca="1">IF(
L2472="",
"",
IF(
NETWORKDAYS(L2472,IF(M2472&lt;&gt;"",M2472,TODAY()),FESTIVOS_CO!A:A)&gt;2,
"VENCIDO",
IF(
NETWORKDAYS(L2472,IF(M2472&lt;&gt;"",M2472,TODAY()),FESTIVOS_CO!A:A)=2,
"ALERTA",
"A TIEMPO"
)))</f>
        <v/>
      </c>
      <c r="I2472" s="40"/>
      <c r="J2472" s="36"/>
      <c r="K2472" s="37"/>
      <c r="L2472" s="50"/>
      <c r="M2472" s="37"/>
      <c r="N2472" s="52"/>
      <c r="O2472" s="52"/>
      <c r="P2472" s="36"/>
      <c r="Q2472" s="36"/>
      <c r="R2472" s="40"/>
      <c r="S2472" s="36"/>
      <c r="T2472" s="40"/>
      <c r="U2472" s="40"/>
      <c r="V2472" s="81"/>
      <c r="W2472" s="40"/>
      <c r="X2472" s="40"/>
      <c r="Y2472" s="40"/>
      <c r="Z2472" s="38" t="str">
        <f>IFERROR(VLOOKUP(Y2472,DIRECTORIO!A:B,2,FALSE),"")</f>
        <v/>
      </c>
      <c r="AA2472" s="40"/>
      <c r="AB2472" s="40"/>
      <c r="AC2472" s="40"/>
      <c r="AD2472" s="40"/>
      <c r="AE2472" s="40"/>
      <c r="AF2472" s="40"/>
      <c r="AG2472" s="41" t="s">
        <v>109</v>
      </c>
      <c r="AH2472" s="42"/>
      <c r="AI2472" s="54" t="str">
        <f t="shared" ca="1" si="469"/>
        <v>PENDIENTE NOTIFICACIÓN ELECTRÓNICA</v>
      </c>
      <c r="AJ2472" s="37"/>
      <c r="AK2472" s="37"/>
      <c r="AL2472" s="37"/>
      <c r="AM2472" s="53" t="str">
        <f>IF(AK2472="","",WORKDAY(AK2472,5,FESTIVOS_CO!A:A))</f>
        <v/>
      </c>
      <c r="AN2472" s="37"/>
      <c r="AO2472" s="37"/>
      <c r="AP2472" s="54" t="str">
        <f t="shared" ca="1" si="474"/>
        <v>NO APLICA</v>
      </c>
      <c r="AQ2472" s="36"/>
      <c r="AR2472" s="43"/>
      <c r="AS2472" s="37"/>
      <c r="AT2472" s="36"/>
      <c r="AU2472" s="37"/>
      <c r="AV2472" s="36"/>
      <c r="AW2472" s="36"/>
      <c r="AX2472" s="37"/>
      <c r="AY2472" s="140" t="str">
        <f>IF(AU2472="","",WORKDAY(AU2472,5,FESTIVOS_CO!A:A))</f>
        <v/>
      </c>
      <c r="AZ2472" s="54" t="str">
        <f t="shared" ca="1" si="471"/>
        <v>NO APLICA</v>
      </c>
      <c r="BA2472" s="55" t="str">
        <f>IF(AX2472="","",WORKDAY(AX2472,5,FESTIVOS_CO!A:A))</f>
        <v/>
      </c>
      <c r="BB2472" s="39"/>
      <c r="BC2472" s="40"/>
      <c r="BD2472" s="40"/>
      <c r="BE2472" s="56" t="str">
        <f t="shared" ca="1" si="472"/>
        <v>NO APLICA</v>
      </c>
      <c r="BF2472" s="37"/>
      <c r="BG2472" s="45"/>
      <c r="BH2472" s="37"/>
      <c r="BI2472" s="36"/>
      <c r="BJ2472" s="37"/>
      <c r="BK2472" s="36"/>
      <c r="BL2472" s="36"/>
      <c r="BM2472" s="53" t="str">
        <f>IF(BJ2472="","",WORKDAY(BJ2472,5,FESTIVOS_CO!A:A))</f>
        <v/>
      </c>
      <c r="BN2472" s="57" t="str">
        <f t="shared" ca="1" si="470"/>
        <v>PENDIENTE HACER AVISO</v>
      </c>
      <c r="BO2472" s="54" t="str">
        <f t="shared" ca="1" si="463"/>
        <v>EN TRÁMITE NOTIF. POR AVISO</v>
      </c>
      <c r="BP2472" s="37"/>
      <c r="BQ2472" s="53" t="str">
        <f>IF(BP2472="","",WORKDAY(BP2472,5,FESTIVOS_CO!A:A))</f>
        <v/>
      </c>
      <c r="BR2472" s="37"/>
      <c r="BS2472" s="36"/>
      <c r="BT2472" s="38"/>
      <c r="BU2472" s="58" t="e">
        <f>VLOOKUP(BT2472,Hoja2!$C:$D,2,0)</f>
        <v>#N/A</v>
      </c>
      <c r="BV2472" s="80" t="str">
        <f>IF(
AND(AO2472="",BD2472="",BQ2472=""),
"EN PROCESO NOTIFICACION / COMUNICACION",
IF(
BT2472="",
"NO APLICA",
IF(
BU2472=60,
IF(AO2472&lt;&gt;"",AO2472,IF(BD2472&lt;&gt;"",BD2472,BQ2472))+60,
WORKDAY(
IF(AO2472&lt;&gt;"",AO2472,IF(BD2472&lt;&gt;"",BD2472,BQ2472)),
BU2472,
FESTIVOS_CO!A:A
)
)
))</f>
        <v>EN PROCESO NOTIFICACION / COMUNICACION</v>
      </c>
      <c r="BW2472" s="44"/>
      <c r="BX2472" s="53"/>
      <c r="BY2472" s="45"/>
      <c r="BZ2472" s="37"/>
      <c r="CA2472" s="54" t="str">
        <f t="shared" si="464"/>
        <v>PENDIENTE EJECUTORIA</v>
      </c>
      <c r="CB2472" s="59" t="str">
        <f t="shared" si="473"/>
        <v/>
      </c>
      <c r="CC2472" s="36"/>
      <c r="CD2472" s="40"/>
      <c r="CE2472" s="46"/>
      <c r="CF2472" s="40"/>
      <c r="CG2472" s="40"/>
      <c r="CH2472" s="40"/>
      <c r="CI2472" s="36"/>
      <c r="CJ2472" s="47"/>
      <c r="CK2472" s="40"/>
      <c r="CL2472" s="40"/>
      <c r="CM2472" s="40"/>
      <c r="CN2472" s="40"/>
    </row>
    <row r="2473" spans="1:92" ht="42.75" hidden="1">
      <c r="A2473" s="49" t="str">
        <f t="shared" si="465"/>
        <v>SIN GESTIÓN</v>
      </c>
      <c r="B2473" s="58"/>
      <c r="C2473" s="37"/>
      <c r="D2473" s="37"/>
      <c r="E2473" s="49" t="str">
        <f t="shared" si="466"/>
        <v>PENDIENTE NOTIFICACIÓN</v>
      </c>
      <c r="F2473" s="141" t="str">
        <f t="shared" si="467"/>
        <v>PENDIENTE NOTIFICACIÓN</v>
      </c>
      <c r="G2473" s="49" t="str">
        <f t="shared" si="468"/>
        <v/>
      </c>
      <c r="H2473" s="51" t="str">
        <f ca="1">IF(
L2473="",
"",
IF(
NETWORKDAYS(L2473,IF(M2473&lt;&gt;"",M2473,TODAY()),FESTIVOS_CO!A:A)&gt;2,
"VENCIDO",
IF(
NETWORKDAYS(L2473,IF(M2473&lt;&gt;"",M2473,TODAY()),FESTIVOS_CO!A:A)=2,
"ALERTA",
"A TIEMPO"
)))</f>
        <v/>
      </c>
      <c r="I2473" s="40"/>
      <c r="J2473" s="36"/>
      <c r="K2473" s="37"/>
      <c r="L2473" s="50"/>
      <c r="M2473" s="37"/>
      <c r="N2473" s="52"/>
      <c r="O2473" s="52"/>
      <c r="P2473" s="36"/>
      <c r="Q2473" s="36"/>
      <c r="R2473" s="40"/>
      <c r="S2473" s="36"/>
      <c r="T2473" s="40"/>
      <c r="U2473" s="40"/>
      <c r="V2473" s="81"/>
      <c r="W2473" s="40"/>
      <c r="X2473" s="40"/>
      <c r="Y2473" s="40"/>
      <c r="Z2473" s="38" t="str">
        <f>IFERROR(VLOOKUP(Y2473,DIRECTORIO!A:B,2,FALSE),"")</f>
        <v/>
      </c>
      <c r="AA2473" s="40"/>
      <c r="AB2473" s="40"/>
      <c r="AC2473" s="40"/>
      <c r="AD2473" s="40"/>
      <c r="AE2473" s="40"/>
      <c r="AF2473" s="40"/>
      <c r="AG2473" s="41" t="s">
        <v>109</v>
      </c>
      <c r="AH2473" s="42"/>
      <c r="AI2473" s="54" t="str">
        <f t="shared" ca="1" si="469"/>
        <v>PENDIENTE NOTIFICACIÓN ELECTRÓNICA</v>
      </c>
      <c r="AJ2473" s="37"/>
      <c r="AK2473" s="37"/>
      <c r="AL2473" s="37"/>
      <c r="AM2473" s="53" t="str">
        <f>IF(AK2473="","",WORKDAY(AK2473,5,FESTIVOS_CO!A:A))</f>
        <v/>
      </c>
      <c r="AN2473" s="37"/>
      <c r="AO2473" s="37"/>
      <c r="AP2473" s="54" t="str">
        <f t="shared" ca="1" si="474"/>
        <v>NO APLICA</v>
      </c>
      <c r="AQ2473" s="36"/>
      <c r="AR2473" s="43"/>
      <c r="AS2473" s="37"/>
      <c r="AT2473" s="36"/>
      <c r="AU2473" s="37"/>
      <c r="AV2473" s="36"/>
      <c r="AW2473" s="36"/>
      <c r="AX2473" s="37"/>
      <c r="AY2473" s="140" t="str">
        <f>IF(AU2473="","",WORKDAY(AU2473,5,FESTIVOS_CO!A:A))</f>
        <v/>
      </c>
      <c r="AZ2473" s="54" t="str">
        <f t="shared" ca="1" si="471"/>
        <v>NO APLICA</v>
      </c>
      <c r="BA2473" s="55" t="str">
        <f>IF(AX2473="","",WORKDAY(AX2473,5,FESTIVOS_CO!A:A))</f>
        <v/>
      </c>
      <c r="BB2473" s="39"/>
      <c r="BC2473" s="40"/>
      <c r="BD2473" s="40"/>
      <c r="BE2473" s="56" t="str">
        <f t="shared" ca="1" si="472"/>
        <v>NO APLICA</v>
      </c>
      <c r="BF2473" s="37"/>
      <c r="BG2473" s="45"/>
      <c r="BH2473" s="37"/>
      <c r="BI2473" s="36"/>
      <c r="BJ2473" s="37"/>
      <c r="BK2473" s="36"/>
      <c r="BL2473" s="36"/>
      <c r="BM2473" s="53" t="str">
        <f>IF(BJ2473="","",WORKDAY(BJ2473,5,FESTIVOS_CO!A:A))</f>
        <v/>
      </c>
      <c r="BN2473" s="57" t="str">
        <f t="shared" ca="1" si="470"/>
        <v>PENDIENTE HACER AVISO</v>
      </c>
      <c r="BO2473" s="54" t="str">
        <f t="shared" ca="1" si="463"/>
        <v>EN TRÁMITE NOTIF. POR AVISO</v>
      </c>
      <c r="BP2473" s="37"/>
      <c r="BQ2473" s="53" t="str">
        <f>IF(BP2473="","",WORKDAY(BP2473,5,FESTIVOS_CO!A:A))</f>
        <v/>
      </c>
      <c r="BR2473" s="37"/>
      <c r="BS2473" s="36"/>
      <c r="BT2473" s="38"/>
      <c r="BU2473" s="58" t="e">
        <f>VLOOKUP(BT2473,Hoja2!$C:$D,2,0)</f>
        <v>#N/A</v>
      </c>
      <c r="BV2473" s="80" t="str">
        <f>IF(
AND(AO2473="",BD2473="",BQ2473=""),
"EN PROCESO NOTIFICACION / COMUNICACION",
IF(
BT2473="",
"NO APLICA",
IF(
BU2473=60,
IF(AO2473&lt;&gt;"",AO2473,IF(BD2473&lt;&gt;"",BD2473,BQ2473))+60,
WORKDAY(
IF(AO2473&lt;&gt;"",AO2473,IF(BD2473&lt;&gt;"",BD2473,BQ2473)),
BU2473,
FESTIVOS_CO!A:A
)
)
))</f>
        <v>EN PROCESO NOTIFICACION / COMUNICACION</v>
      </c>
      <c r="BW2473" s="44"/>
      <c r="BX2473" s="53"/>
      <c r="BY2473" s="45"/>
      <c r="BZ2473" s="37"/>
      <c r="CA2473" s="54" t="str">
        <f t="shared" si="464"/>
        <v>PENDIENTE EJECUTORIA</v>
      </c>
      <c r="CB2473" s="59" t="str">
        <f t="shared" si="473"/>
        <v/>
      </c>
      <c r="CC2473" s="36"/>
      <c r="CD2473" s="40"/>
      <c r="CE2473" s="46"/>
      <c r="CF2473" s="40"/>
      <c r="CG2473" s="40"/>
      <c r="CH2473" s="40"/>
      <c r="CI2473" s="36"/>
      <c r="CJ2473" s="47"/>
      <c r="CK2473" s="40"/>
      <c r="CL2473" s="40"/>
      <c r="CM2473" s="40"/>
      <c r="CN2473" s="40"/>
    </row>
    <row r="2474" spans="1:92" ht="42.75" hidden="1">
      <c r="A2474" s="49" t="str">
        <f t="shared" si="465"/>
        <v>SIN GESTIÓN</v>
      </c>
      <c r="B2474" s="58"/>
      <c r="C2474" s="37"/>
      <c r="D2474" s="37"/>
      <c r="E2474" s="49" t="str">
        <f t="shared" si="466"/>
        <v>PENDIENTE NOTIFICACIÓN</v>
      </c>
      <c r="F2474" s="141" t="str">
        <f t="shared" si="467"/>
        <v>PENDIENTE NOTIFICACIÓN</v>
      </c>
      <c r="G2474" s="49" t="str">
        <f t="shared" si="468"/>
        <v/>
      </c>
      <c r="H2474" s="51" t="str">
        <f ca="1">IF(
L2474="",
"",
IF(
NETWORKDAYS(L2474,IF(M2474&lt;&gt;"",M2474,TODAY()),FESTIVOS_CO!A:A)&gt;2,
"VENCIDO",
IF(
NETWORKDAYS(L2474,IF(M2474&lt;&gt;"",M2474,TODAY()),FESTIVOS_CO!A:A)=2,
"ALERTA",
"A TIEMPO"
)))</f>
        <v/>
      </c>
      <c r="I2474" s="40"/>
      <c r="J2474" s="36"/>
      <c r="K2474" s="37"/>
      <c r="L2474" s="50"/>
      <c r="M2474" s="37"/>
      <c r="N2474" s="52"/>
      <c r="O2474" s="52"/>
      <c r="P2474" s="36"/>
      <c r="Q2474" s="36"/>
      <c r="R2474" s="40"/>
      <c r="S2474" s="36"/>
      <c r="T2474" s="40"/>
      <c r="U2474" s="40"/>
      <c r="V2474" s="81"/>
      <c r="W2474" s="40"/>
      <c r="X2474" s="40"/>
      <c r="Y2474" s="40"/>
      <c r="Z2474" s="38" t="str">
        <f>IFERROR(VLOOKUP(Y2474,DIRECTORIO!A:B,2,FALSE),"")</f>
        <v/>
      </c>
      <c r="AA2474" s="40"/>
      <c r="AB2474" s="40"/>
      <c r="AC2474" s="40"/>
      <c r="AD2474" s="40"/>
      <c r="AE2474" s="40"/>
      <c r="AF2474" s="40"/>
      <c r="AG2474" s="41" t="s">
        <v>109</v>
      </c>
      <c r="AH2474" s="42"/>
      <c r="AI2474" s="54" t="str">
        <f t="shared" ca="1" si="469"/>
        <v>PENDIENTE NOTIFICACIÓN ELECTRÓNICA</v>
      </c>
      <c r="AJ2474" s="37"/>
      <c r="AK2474" s="37"/>
      <c r="AL2474" s="37"/>
      <c r="AM2474" s="53" t="str">
        <f>IF(AK2474="","",WORKDAY(AK2474,5,FESTIVOS_CO!A:A))</f>
        <v/>
      </c>
      <c r="AN2474" s="37"/>
      <c r="AO2474" s="37"/>
      <c r="AP2474" s="54" t="str">
        <f t="shared" ca="1" si="474"/>
        <v>NO APLICA</v>
      </c>
      <c r="AQ2474" s="36"/>
      <c r="AR2474" s="43"/>
      <c r="AS2474" s="37"/>
      <c r="AT2474" s="36"/>
      <c r="AU2474" s="37"/>
      <c r="AV2474" s="36"/>
      <c r="AW2474" s="36"/>
      <c r="AX2474" s="37"/>
      <c r="AY2474" s="140" t="str">
        <f>IF(AU2474="","",WORKDAY(AU2474,5,FESTIVOS_CO!A:A))</f>
        <v/>
      </c>
      <c r="AZ2474" s="54" t="str">
        <f t="shared" ca="1" si="471"/>
        <v>NO APLICA</v>
      </c>
      <c r="BA2474" s="55" t="str">
        <f>IF(AX2474="","",WORKDAY(AX2474,5,FESTIVOS_CO!A:A))</f>
        <v/>
      </c>
      <c r="BB2474" s="39"/>
      <c r="BC2474" s="40"/>
      <c r="BD2474" s="40"/>
      <c r="BE2474" s="56" t="str">
        <f t="shared" ca="1" si="472"/>
        <v>NO APLICA</v>
      </c>
      <c r="BF2474" s="37"/>
      <c r="BG2474" s="45"/>
      <c r="BH2474" s="37"/>
      <c r="BI2474" s="36"/>
      <c r="BJ2474" s="37"/>
      <c r="BK2474" s="36"/>
      <c r="BL2474" s="36"/>
      <c r="BM2474" s="53" t="str">
        <f>IF(BJ2474="","",WORKDAY(BJ2474,5,FESTIVOS_CO!A:A))</f>
        <v/>
      </c>
      <c r="BN2474" s="57" t="str">
        <f t="shared" ca="1" si="470"/>
        <v>PENDIENTE HACER AVISO</v>
      </c>
      <c r="BO2474" s="54" t="str">
        <f t="shared" ca="1" si="463"/>
        <v>EN TRÁMITE NOTIF. POR AVISO</v>
      </c>
      <c r="BP2474" s="37"/>
      <c r="BQ2474" s="53" t="str">
        <f>IF(BP2474="","",WORKDAY(BP2474,5,FESTIVOS_CO!A:A))</f>
        <v/>
      </c>
      <c r="BR2474" s="37"/>
      <c r="BS2474" s="36"/>
      <c r="BT2474" s="38"/>
      <c r="BU2474" s="58" t="e">
        <f>VLOOKUP(BT2474,Hoja2!$C:$D,2,0)</f>
        <v>#N/A</v>
      </c>
      <c r="BV2474" s="80" t="str">
        <f>IF(
AND(AO2474="",BD2474="",BQ2474=""),
"EN PROCESO NOTIFICACION / COMUNICACION",
IF(
BT2474="",
"NO APLICA",
IF(
BU2474=60,
IF(AO2474&lt;&gt;"",AO2474,IF(BD2474&lt;&gt;"",BD2474,BQ2474))+60,
WORKDAY(
IF(AO2474&lt;&gt;"",AO2474,IF(BD2474&lt;&gt;"",BD2474,BQ2474)),
BU2474,
FESTIVOS_CO!A:A
)
)
))</f>
        <v>EN PROCESO NOTIFICACION / COMUNICACION</v>
      </c>
      <c r="BW2474" s="44"/>
      <c r="BX2474" s="53"/>
      <c r="BY2474" s="45"/>
      <c r="BZ2474" s="37"/>
      <c r="CA2474" s="54" t="str">
        <f t="shared" si="464"/>
        <v>PENDIENTE EJECUTORIA</v>
      </c>
      <c r="CB2474" s="59" t="str">
        <f t="shared" si="473"/>
        <v/>
      </c>
      <c r="CC2474" s="36"/>
      <c r="CD2474" s="40"/>
      <c r="CE2474" s="46"/>
      <c r="CF2474" s="40"/>
      <c r="CG2474" s="40"/>
      <c r="CH2474" s="40"/>
      <c r="CI2474" s="36"/>
      <c r="CJ2474" s="47"/>
      <c r="CK2474" s="40"/>
      <c r="CL2474" s="40"/>
      <c r="CM2474" s="40"/>
      <c r="CN2474" s="40"/>
    </row>
    <row r="2475" spans="1:92" ht="42.75" hidden="1">
      <c r="A2475" s="49" t="str">
        <f t="shared" si="465"/>
        <v>SIN GESTIÓN</v>
      </c>
      <c r="B2475" s="58"/>
      <c r="C2475" s="37"/>
      <c r="D2475" s="37"/>
      <c r="E2475" s="49" t="str">
        <f t="shared" si="466"/>
        <v>PENDIENTE NOTIFICACIÓN</v>
      </c>
      <c r="F2475" s="141" t="str">
        <f t="shared" si="467"/>
        <v>PENDIENTE NOTIFICACIÓN</v>
      </c>
      <c r="G2475" s="49" t="str">
        <f t="shared" si="468"/>
        <v/>
      </c>
      <c r="H2475" s="51" t="str">
        <f ca="1">IF(
L2475="",
"",
IF(
NETWORKDAYS(L2475,IF(M2475&lt;&gt;"",M2475,TODAY()),FESTIVOS_CO!A:A)&gt;2,
"VENCIDO",
IF(
NETWORKDAYS(L2475,IF(M2475&lt;&gt;"",M2475,TODAY()),FESTIVOS_CO!A:A)=2,
"ALERTA",
"A TIEMPO"
)))</f>
        <v/>
      </c>
      <c r="I2475" s="40"/>
      <c r="J2475" s="36"/>
      <c r="K2475" s="37"/>
      <c r="L2475" s="50"/>
      <c r="M2475" s="37"/>
      <c r="N2475" s="52"/>
      <c r="O2475" s="52"/>
      <c r="P2475" s="36"/>
      <c r="Q2475" s="36"/>
      <c r="R2475" s="40"/>
      <c r="S2475" s="36"/>
      <c r="T2475" s="40"/>
      <c r="U2475" s="40"/>
      <c r="V2475" s="81"/>
      <c r="W2475" s="40"/>
      <c r="X2475" s="40"/>
      <c r="Y2475" s="40"/>
      <c r="Z2475" s="38" t="str">
        <f>IFERROR(VLOOKUP(Y2475,DIRECTORIO!A:B,2,FALSE),"")</f>
        <v/>
      </c>
      <c r="AA2475" s="40"/>
      <c r="AB2475" s="40"/>
      <c r="AC2475" s="40"/>
      <c r="AD2475" s="40"/>
      <c r="AE2475" s="40"/>
      <c r="AF2475" s="40"/>
      <c r="AG2475" s="41" t="s">
        <v>109</v>
      </c>
      <c r="AH2475" s="42"/>
      <c r="AI2475" s="54" t="str">
        <f t="shared" ca="1" si="469"/>
        <v>PENDIENTE NOTIFICACIÓN ELECTRÓNICA</v>
      </c>
      <c r="AJ2475" s="37"/>
      <c r="AK2475" s="37"/>
      <c r="AL2475" s="37"/>
      <c r="AM2475" s="53" t="str">
        <f>IF(AK2475="","",WORKDAY(AK2475,5,FESTIVOS_CO!A:A))</f>
        <v/>
      </c>
      <c r="AN2475" s="37"/>
      <c r="AO2475" s="37"/>
      <c r="AP2475" s="54" t="str">
        <f t="shared" ca="1" si="474"/>
        <v>NO APLICA</v>
      </c>
      <c r="AQ2475" s="36"/>
      <c r="AR2475" s="43"/>
      <c r="AS2475" s="37"/>
      <c r="AT2475" s="36"/>
      <c r="AU2475" s="37"/>
      <c r="AV2475" s="36"/>
      <c r="AW2475" s="36"/>
      <c r="AX2475" s="37"/>
      <c r="AY2475" s="140" t="str">
        <f>IF(AU2475="","",WORKDAY(AU2475,5,FESTIVOS_CO!A:A))</f>
        <v/>
      </c>
      <c r="AZ2475" s="54" t="str">
        <f t="shared" ca="1" si="471"/>
        <v>NO APLICA</v>
      </c>
      <c r="BA2475" s="55" t="str">
        <f>IF(AX2475="","",WORKDAY(AX2475,5,FESTIVOS_CO!A:A))</f>
        <v/>
      </c>
      <c r="BB2475" s="39"/>
      <c r="BC2475" s="40"/>
      <c r="BD2475" s="40"/>
      <c r="BE2475" s="56" t="str">
        <f t="shared" ca="1" si="472"/>
        <v>NO APLICA</v>
      </c>
      <c r="BF2475" s="37"/>
      <c r="BG2475" s="45"/>
      <c r="BH2475" s="37"/>
      <c r="BI2475" s="36"/>
      <c r="BJ2475" s="37"/>
      <c r="BK2475" s="36"/>
      <c r="BL2475" s="36"/>
      <c r="BM2475" s="53" t="str">
        <f>IF(BJ2475="","",WORKDAY(BJ2475,5,FESTIVOS_CO!A:A))</f>
        <v/>
      </c>
      <c r="BN2475" s="57" t="str">
        <f t="shared" ca="1" si="470"/>
        <v>PENDIENTE HACER AVISO</v>
      </c>
      <c r="BO2475" s="54" t="str">
        <f t="shared" ca="1" si="463"/>
        <v>EN TRÁMITE NOTIF. POR AVISO</v>
      </c>
      <c r="BP2475" s="37"/>
      <c r="BQ2475" s="53" t="str">
        <f>IF(BP2475="","",WORKDAY(BP2475,5,FESTIVOS_CO!A:A))</f>
        <v/>
      </c>
      <c r="BR2475" s="37"/>
      <c r="BS2475" s="36"/>
      <c r="BT2475" s="38"/>
      <c r="BU2475" s="58" t="e">
        <f>VLOOKUP(BT2475,Hoja2!$C:$D,2,0)</f>
        <v>#N/A</v>
      </c>
      <c r="BV2475" s="80" t="str">
        <f>IF(
AND(AO2475="",BD2475="",BQ2475=""),
"EN PROCESO NOTIFICACION / COMUNICACION",
IF(
BT2475="",
"NO APLICA",
IF(
BU2475=60,
IF(AO2475&lt;&gt;"",AO2475,IF(BD2475&lt;&gt;"",BD2475,BQ2475))+60,
WORKDAY(
IF(AO2475&lt;&gt;"",AO2475,IF(BD2475&lt;&gt;"",BD2475,BQ2475)),
BU2475,
FESTIVOS_CO!A:A
)
)
))</f>
        <v>EN PROCESO NOTIFICACION / COMUNICACION</v>
      </c>
      <c r="BW2475" s="44"/>
      <c r="BX2475" s="53"/>
      <c r="BY2475" s="45"/>
      <c r="BZ2475" s="37"/>
      <c r="CA2475" s="54" t="str">
        <f t="shared" si="464"/>
        <v>PENDIENTE EJECUTORIA</v>
      </c>
      <c r="CB2475" s="59" t="str">
        <f t="shared" si="473"/>
        <v/>
      </c>
      <c r="CC2475" s="36"/>
      <c r="CD2475" s="40"/>
      <c r="CE2475" s="46"/>
      <c r="CF2475" s="40"/>
      <c r="CG2475" s="40"/>
      <c r="CH2475" s="40"/>
      <c r="CI2475" s="36"/>
      <c r="CJ2475" s="47"/>
      <c r="CK2475" s="40"/>
      <c r="CL2475" s="40"/>
      <c r="CM2475" s="40"/>
      <c r="CN2475" s="40"/>
    </row>
    <row r="2476" spans="1:92" ht="42.75" hidden="1">
      <c r="A2476" s="49" t="str">
        <f t="shared" si="465"/>
        <v>SIN GESTIÓN</v>
      </c>
      <c r="B2476" s="58"/>
      <c r="C2476" s="37"/>
      <c r="D2476" s="37"/>
      <c r="E2476" s="49" t="str">
        <f t="shared" si="466"/>
        <v>PENDIENTE NOTIFICACIÓN</v>
      </c>
      <c r="F2476" s="141" t="str">
        <f t="shared" si="467"/>
        <v>PENDIENTE NOTIFICACIÓN</v>
      </c>
      <c r="G2476" s="49" t="str">
        <f t="shared" si="468"/>
        <v/>
      </c>
      <c r="H2476" s="51" t="str">
        <f ca="1">IF(
L2476="",
"",
IF(
NETWORKDAYS(L2476,IF(M2476&lt;&gt;"",M2476,TODAY()),FESTIVOS_CO!A:A)&gt;2,
"VENCIDO",
IF(
NETWORKDAYS(L2476,IF(M2476&lt;&gt;"",M2476,TODAY()),FESTIVOS_CO!A:A)=2,
"ALERTA",
"A TIEMPO"
)))</f>
        <v/>
      </c>
      <c r="I2476" s="40"/>
      <c r="J2476" s="36"/>
      <c r="K2476" s="37"/>
      <c r="L2476" s="50"/>
      <c r="M2476" s="37"/>
      <c r="N2476" s="52"/>
      <c r="O2476" s="52"/>
      <c r="P2476" s="36"/>
      <c r="Q2476" s="36"/>
      <c r="R2476" s="40"/>
      <c r="S2476" s="36"/>
      <c r="T2476" s="40"/>
      <c r="U2476" s="40"/>
      <c r="V2476" s="81"/>
      <c r="W2476" s="40"/>
      <c r="X2476" s="40"/>
      <c r="Y2476" s="40"/>
      <c r="Z2476" s="38" t="str">
        <f>IFERROR(VLOOKUP(Y2476,DIRECTORIO!A:B,2,FALSE),"")</f>
        <v/>
      </c>
      <c r="AA2476" s="40"/>
      <c r="AB2476" s="40"/>
      <c r="AC2476" s="40"/>
      <c r="AD2476" s="40"/>
      <c r="AE2476" s="40"/>
      <c r="AF2476" s="40"/>
      <c r="AG2476" s="41" t="s">
        <v>109</v>
      </c>
      <c r="AH2476" s="42"/>
      <c r="AI2476" s="54" t="str">
        <f t="shared" ca="1" si="469"/>
        <v>PENDIENTE NOTIFICACIÓN ELECTRÓNICA</v>
      </c>
      <c r="AJ2476" s="37"/>
      <c r="AK2476" s="37"/>
      <c r="AL2476" s="37"/>
      <c r="AM2476" s="53" t="str">
        <f>IF(AK2476="","",WORKDAY(AK2476,5,FESTIVOS_CO!A:A))</f>
        <v/>
      </c>
      <c r="AN2476" s="37"/>
      <c r="AO2476" s="37"/>
      <c r="AP2476" s="54" t="str">
        <f t="shared" ca="1" si="474"/>
        <v>NO APLICA</v>
      </c>
      <c r="AQ2476" s="36"/>
      <c r="AR2476" s="43"/>
      <c r="AS2476" s="37"/>
      <c r="AT2476" s="36"/>
      <c r="AU2476" s="37"/>
      <c r="AV2476" s="36"/>
      <c r="AW2476" s="36"/>
      <c r="AX2476" s="37"/>
      <c r="AY2476" s="140" t="str">
        <f>IF(AU2476="","",WORKDAY(AU2476,5,FESTIVOS_CO!A:A))</f>
        <v/>
      </c>
      <c r="AZ2476" s="54" t="str">
        <f t="shared" ca="1" si="471"/>
        <v>NO APLICA</v>
      </c>
      <c r="BA2476" s="55" t="str">
        <f>IF(AX2476="","",WORKDAY(AX2476,5,FESTIVOS_CO!A:A))</f>
        <v/>
      </c>
      <c r="BB2476" s="39"/>
      <c r="BC2476" s="40"/>
      <c r="BD2476" s="40"/>
      <c r="BE2476" s="56" t="str">
        <f t="shared" ca="1" si="472"/>
        <v>NO APLICA</v>
      </c>
      <c r="BF2476" s="37"/>
      <c r="BG2476" s="45"/>
      <c r="BH2476" s="37"/>
      <c r="BI2476" s="36"/>
      <c r="BJ2476" s="37"/>
      <c r="BK2476" s="36"/>
      <c r="BL2476" s="36"/>
      <c r="BM2476" s="53" t="str">
        <f>IF(BJ2476="","",WORKDAY(BJ2476,5,FESTIVOS_CO!A:A))</f>
        <v/>
      </c>
      <c r="BN2476" s="57" t="str">
        <f t="shared" ca="1" si="470"/>
        <v>PENDIENTE HACER AVISO</v>
      </c>
      <c r="BO2476" s="54" t="str">
        <f t="shared" ca="1" si="463"/>
        <v>EN TRÁMITE NOTIF. POR AVISO</v>
      </c>
      <c r="BP2476" s="37"/>
      <c r="BQ2476" s="53" t="str">
        <f>IF(BP2476="","",WORKDAY(BP2476,5,FESTIVOS_CO!A:A))</f>
        <v/>
      </c>
      <c r="BR2476" s="37"/>
      <c r="BS2476" s="36"/>
      <c r="BT2476" s="38"/>
      <c r="BU2476" s="58" t="e">
        <f>VLOOKUP(BT2476,Hoja2!$C:$D,2,0)</f>
        <v>#N/A</v>
      </c>
      <c r="BV2476" s="80" t="str">
        <f>IF(
AND(AO2476="",BD2476="",BQ2476=""),
"EN PROCESO NOTIFICACION / COMUNICACION",
IF(
BT2476="",
"NO APLICA",
IF(
BU2476=60,
IF(AO2476&lt;&gt;"",AO2476,IF(BD2476&lt;&gt;"",BD2476,BQ2476))+60,
WORKDAY(
IF(AO2476&lt;&gt;"",AO2476,IF(BD2476&lt;&gt;"",BD2476,BQ2476)),
BU2476,
FESTIVOS_CO!A:A
)
)
))</f>
        <v>EN PROCESO NOTIFICACION / COMUNICACION</v>
      </c>
      <c r="BW2476" s="44"/>
      <c r="BX2476" s="53"/>
      <c r="BY2476" s="45"/>
      <c r="BZ2476" s="37"/>
      <c r="CA2476" s="54" t="str">
        <f t="shared" si="464"/>
        <v>PENDIENTE EJECUTORIA</v>
      </c>
      <c r="CB2476" s="59" t="str">
        <f t="shared" si="473"/>
        <v/>
      </c>
      <c r="CC2476" s="36"/>
      <c r="CD2476" s="40"/>
      <c r="CE2476" s="46"/>
      <c r="CF2476" s="40"/>
      <c r="CG2476" s="40"/>
      <c r="CH2476" s="40"/>
      <c r="CI2476" s="36"/>
      <c r="CJ2476" s="47"/>
      <c r="CK2476" s="40"/>
      <c r="CL2476" s="40"/>
      <c r="CM2476" s="40"/>
      <c r="CN2476" s="40"/>
    </row>
    <row r="2477" spans="1:92" ht="42.75" hidden="1">
      <c r="A2477" s="49" t="str">
        <f t="shared" si="465"/>
        <v>SIN GESTIÓN</v>
      </c>
      <c r="B2477" s="58"/>
      <c r="C2477" s="37"/>
      <c r="D2477" s="37"/>
      <c r="E2477" s="49" t="str">
        <f t="shared" si="466"/>
        <v>PENDIENTE NOTIFICACIÓN</v>
      </c>
      <c r="F2477" s="141" t="str">
        <f t="shared" si="467"/>
        <v>PENDIENTE NOTIFICACIÓN</v>
      </c>
      <c r="G2477" s="49" t="str">
        <f t="shared" si="468"/>
        <v/>
      </c>
      <c r="H2477" s="51" t="str">
        <f ca="1">IF(
L2477="",
"",
IF(
NETWORKDAYS(L2477,IF(M2477&lt;&gt;"",M2477,TODAY()),FESTIVOS_CO!A:A)&gt;2,
"VENCIDO",
IF(
NETWORKDAYS(L2477,IF(M2477&lt;&gt;"",M2477,TODAY()),FESTIVOS_CO!A:A)=2,
"ALERTA",
"A TIEMPO"
)))</f>
        <v/>
      </c>
      <c r="I2477" s="40"/>
      <c r="J2477" s="36"/>
      <c r="K2477" s="37"/>
      <c r="L2477" s="50"/>
      <c r="M2477" s="37"/>
      <c r="N2477" s="52"/>
      <c r="O2477" s="52"/>
      <c r="P2477" s="36"/>
      <c r="Q2477" s="36"/>
      <c r="R2477" s="40"/>
      <c r="S2477" s="36"/>
      <c r="T2477" s="40"/>
      <c r="U2477" s="40"/>
      <c r="V2477" s="81"/>
      <c r="W2477" s="40"/>
      <c r="X2477" s="40"/>
      <c r="Y2477" s="40"/>
      <c r="Z2477" s="38" t="str">
        <f>IFERROR(VLOOKUP(Y2477,DIRECTORIO!A:B,2,FALSE),"")</f>
        <v/>
      </c>
      <c r="AA2477" s="40"/>
      <c r="AB2477" s="40"/>
      <c r="AC2477" s="40"/>
      <c r="AD2477" s="40"/>
      <c r="AE2477" s="40"/>
      <c r="AF2477" s="40"/>
      <c r="AG2477" s="41" t="s">
        <v>109</v>
      </c>
      <c r="AH2477" s="42"/>
      <c r="AI2477" s="54" t="str">
        <f t="shared" ca="1" si="469"/>
        <v>PENDIENTE NOTIFICACIÓN ELECTRÓNICA</v>
      </c>
      <c r="AJ2477" s="37"/>
      <c r="AK2477" s="37"/>
      <c r="AL2477" s="37"/>
      <c r="AM2477" s="53" t="str">
        <f>IF(AK2477="","",WORKDAY(AK2477,5,FESTIVOS_CO!A:A))</f>
        <v/>
      </c>
      <c r="AN2477" s="37"/>
      <c r="AO2477" s="37"/>
      <c r="AP2477" s="54" t="str">
        <f t="shared" ca="1" si="474"/>
        <v>NO APLICA</v>
      </c>
      <c r="AQ2477" s="36"/>
      <c r="AR2477" s="43"/>
      <c r="AS2477" s="37"/>
      <c r="AT2477" s="36"/>
      <c r="AU2477" s="37"/>
      <c r="AV2477" s="36"/>
      <c r="AW2477" s="36"/>
      <c r="AX2477" s="37"/>
      <c r="AY2477" s="140" t="str">
        <f>IF(AU2477="","",WORKDAY(AU2477,5,FESTIVOS_CO!A:A))</f>
        <v/>
      </c>
      <c r="AZ2477" s="54" t="str">
        <f t="shared" ca="1" si="471"/>
        <v>NO APLICA</v>
      </c>
      <c r="BA2477" s="55" t="str">
        <f>IF(AX2477="","",WORKDAY(AX2477,5,FESTIVOS_CO!A:A))</f>
        <v/>
      </c>
      <c r="BB2477" s="39"/>
      <c r="BC2477" s="40"/>
      <c r="BD2477" s="40"/>
      <c r="BE2477" s="56" t="str">
        <f t="shared" ca="1" si="472"/>
        <v>NO APLICA</v>
      </c>
      <c r="BF2477" s="37"/>
      <c r="BG2477" s="45"/>
      <c r="BH2477" s="37"/>
      <c r="BI2477" s="36"/>
      <c r="BJ2477" s="37"/>
      <c r="BK2477" s="36"/>
      <c r="BL2477" s="36"/>
      <c r="BM2477" s="53" t="str">
        <f>IF(BJ2477="","",WORKDAY(BJ2477,5,FESTIVOS_CO!A:A))</f>
        <v/>
      </c>
      <c r="BN2477" s="57" t="str">
        <f t="shared" ca="1" si="470"/>
        <v>PENDIENTE HACER AVISO</v>
      </c>
      <c r="BO2477" s="54" t="str">
        <f t="shared" ca="1" si="463"/>
        <v>EN TRÁMITE NOTIF. POR AVISO</v>
      </c>
      <c r="BP2477" s="37"/>
      <c r="BQ2477" s="53" t="str">
        <f>IF(BP2477="","",WORKDAY(BP2477,5,FESTIVOS_CO!A:A))</f>
        <v/>
      </c>
      <c r="BR2477" s="37"/>
      <c r="BS2477" s="36"/>
      <c r="BT2477" s="38"/>
      <c r="BU2477" s="58" t="e">
        <f>VLOOKUP(BT2477,Hoja2!$C:$D,2,0)</f>
        <v>#N/A</v>
      </c>
      <c r="BV2477" s="80" t="str">
        <f>IF(
AND(AO2477="",BD2477="",BQ2477=""),
"EN PROCESO NOTIFICACION / COMUNICACION",
IF(
BT2477="",
"NO APLICA",
IF(
BU2477=60,
IF(AO2477&lt;&gt;"",AO2477,IF(BD2477&lt;&gt;"",BD2477,BQ2477))+60,
WORKDAY(
IF(AO2477&lt;&gt;"",AO2477,IF(BD2477&lt;&gt;"",BD2477,BQ2477)),
BU2477,
FESTIVOS_CO!A:A
)
)
))</f>
        <v>EN PROCESO NOTIFICACION / COMUNICACION</v>
      </c>
      <c r="BW2477" s="44"/>
      <c r="BX2477" s="53"/>
      <c r="BY2477" s="45"/>
      <c r="BZ2477" s="37"/>
      <c r="CA2477" s="54" t="str">
        <f t="shared" si="464"/>
        <v>PENDIENTE EJECUTORIA</v>
      </c>
      <c r="CB2477" s="59" t="str">
        <f t="shared" si="473"/>
        <v/>
      </c>
      <c r="CC2477" s="36"/>
      <c r="CD2477" s="40"/>
      <c r="CE2477" s="46"/>
      <c r="CF2477" s="40"/>
      <c r="CG2477" s="40"/>
      <c r="CH2477" s="40"/>
      <c r="CI2477" s="36"/>
      <c r="CJ2477" s="47"/>
      <c r="CK2477" s="40"/>
      <c r="CL2477" s="40"/>
      <c r="CM2477" s="40"/>
      <c r="CN2477" s="40"/>
    </row>
    <row r="2478" spans="1:92" ht="42.75" hidden="1">
      <c r="A2478" s="49" t="str">
        <f t="shared" si="465"/>
        <v>SIN GESTIÓN</v>
      </c>
      <c r="B2478" s="58"/>
      <c r="C2478" s="37"/>
      <c r="D2478" s="37"/>
      <c r="E2478" s="49" t="str">
        <f t="shared" si="466"/>
        <v>PENDIENTE NOTIFICACIÓN</v>
      </c>
      <c r="F2478" s="141" t="str">
        <f t="shared" si="467"/>
        <v>PENDIENTE NOTIFICACIÓN</v>
      </c>
      <c r="G2478" s="49" t="str">
        <f t="shared" si="468"/>
        <v/>
      </c>
      <c r="H2478" s="51" t="str">
        <f ca="1">IF(
L2478="",
"",
IF(
NETWORKDAYS(L2478,IF(M2478&lt;&gt;"",M2478,TODAY()),FESTIVOS_CO!A:A)&gt;2,
"VENCIDO",
IF(
NETWORKDAYS(L2478,IF(M2478&lt;&gt;"",M2478,TODAY()),FESTIVOS_CO!A:A)=2,
"ALERTA",
"A TIEMPO"
)))</f>
        <v/>
      </c>
      <c r="I2478" s="40"/>
      <c r="J2478" s="36"/>
      <c r="K2478" s="37"/>
      <c r="L2478" s="50"/>
      <c r="M2478" s="37"/>
      <c r="N2478" s="52"/>
      <c r="O2478" s="52"/>
      <c r="P2478" s="36"/>
      <c r="Q2478" s="36"/>
      <c r="R2478" s="40"/>
      <c r="S2478" s="36"/>
      <c r="T2478" s="40"/>
      <c r="U2478" s="40"/>
      <c r="V2478" s="81"/>
      <c r="W2478" s="40"/>
      <c r="X2478" s="40"/>
      <c r="Y2478" s="40"/>
      <c r="Z2478" s="38" t="str">
        <f>IFERROR(VLOOKUP(Y2478,DIRECTORIO!A:B,2,FALSE),"")</f>
        <v/>
      </c>
      <c r="AA2478" s="40"/>
      <c r="AB2478" s="40"/>
      <c r="AC2478" s="40"/>
      <c r="AD2478" s="40"/>
      <c r="AE2478" s="40"/>
      <c r="AF2478" s="40"/>
      <c r="AG2478" s="41" t="s">
        <v>109</v>
      </c>
      <c r="AH2478" s="42"/>
      <c r="AI2478" s="54" t="str">
        <f t="shared" ca="1" si="469"/>
        <v>PENDIENTE NOTIFICACIÓN ELECTRÓNICA</v>
      </c>
      <c r="AJ2478" s="37"/>
      <c r="AK2478" s="37"/>
      <c r="AL2478" s="37"/>
      <c r="AM2478" s="53" t="str">
        <f>IF(AK2478="","",WORKDAY(AK2478,5,FESTIVOS_CO!A:A))</f>
        <v/>
      </c>
      <c r="AN2478" s="37"/>
      <c r="AO2478" s="37"/>
      <c r="AP2478" s="54" t="str">
        <f t="shared" ca="1" si="474"/>
        <v>NO APLICA</v>
      </c>
      <c r="AQ2478" s="36"/>
      <c r="AR2478" s="43"/>
      <c r="AS2478" s="37"/>
      <c r="AT2478" s="36"/>
      <c r="AU2478" s="37"/>
      <c r="AV2478" s="36"/>
      <c r="AW2478" s="36"/>
      <c r="AX2478" s="37"/>
      <c r="AY2478" s="140" t="str">
        <f>IF(AU2478="","",WORKDAY(AU2478,5,FESTIVOS_CO!A:A))</f>
        <v/>
      </c>
      <c r="AZ2478" s="54" t="str">
        <f t="shared" ca="1" si="471"/>
        <v>NO APLICA</v>
      </c>
      <c r="BA2478" s="55" t="str">
        <f>IF(AX2478="","",WORKDAY(AX2478,5,FESTIVOS_CO!A:A))</f>
        <v/>
      </c>
      <c r="BB2478" s="39"/>
      <c r="BC2478" s="40"/>
      <c r="BD2478" s="40"/>
      <c r="BE2478" s="56" t="str">
        <f t="shared" ca="1" si="472"/>
        <v>NO APLICA</v>
      </c>
      <c r="BF2478" s="37"/>
      <c r="BG2478" s="45"/>
      <c r="BH2478" s="37"/>
      <c r="BI2478" s="36"/>
      <c r="BJ2478" s="37"/>
      <c r="BK2478" s="36"/>
      <c r="BL2478" s="36"/>
      <c r="BM2478" s="53" t="str">
        <f>IF(BJ2478="","",WORKDAY(BJ2478,5,FESTIVOS_CO!A:A))</f>
        <v/>
      </c>
      <c r="BN2478" s="57" t="str">
        <f t="shared" ca="1" si="470"/>
        <v>PENDIENTE HACER AVISO</v>
      </c>
      <c r="BO2478" s="54" t="str">
        <f t="shared" ca="1" si="463"/>
        <v>EN TRÁMITE NOTIF. POR AVISO</v>
      </c>
      <c r="BP2478" s="37"/>
      <c r="BQ2478" s="53" t="str">
        <f>IF(BP2478="","",WORKDAY(BP2478,5,FESTIVOS_CO!A:A))</f>
        <v/>
      </c>
      <c r="BR2478" s="37"/>
      <c r="BS2478" s="36"/>
      <c r="BT2478" s="38"/>
      <c r="BU2478" s="58" t="e">
        <f>VLOOKUP(BT2478,Hoja2!$C:$D,2,0)</f>
        <v>#N/A</v>
      </c>
      <c r="BV2478" s="80" t="str">
        <f>IF(
AND(AO2478="",BD2478="",BQ2478=""),
"EN PROCESO NOTIFICACION / COMUNICACION",
IF(
BT2478="",
"NO APLICA",
IF(
BU2478=60,
IF(AO2478&lt;&gt;"",AO2478,IF(BD2478&lt;&gt;"",BD2478,BQ2478))+60,
WORKDAY(
IF(AO2478&lt;&gt;"",AO2478,IF(BD2478&lt;&gt;"",BD2478,BQ2478)),
BU2478,
FESTIVOS_CO!A:A
)
)
))</f>
        <v>EN PROCESO NOTIFICACION / COMUNICACION</v>
      </c>
      <c r="BW2478" s="44"/>
      <c r="BX2478" s="53"/>
      <c r="BY2478" s="45"/>
      <c r="BZ2478" s="37"/>
      <c r="CA2478" s="54" t="str">
        <f t="shared" si="464"/>
        <v>PENDIENTE EJECUTORIA</v>
      </c>
      <c r="CB2478" s="59" t="str">
        <f t="shared" si="473"/>
        <v/>
      </c>
      <c r="CC2478" s="36"/>
      <c r="CD2478" s="40"/>
      <c r="CE2478" s="46"/>
      <c r="CF2478" s="40"/>
      <c r="CG2478" s="40"/>
      <c r="CH2478" s="40"/>
      <c r="CI2478" s="36"/>
      <c r="CJ2478" s="47"/>
      <c r="CK2478" s="40"/>
      <c r="CL2478" s="40"/>
      <c r="CM2478" s="40"/>
      <c r="CN2478" s="40"/>
    </row>
    <row r="2479" spans="1:92" ht="42.75" hidden="1">
      <c r="A2479" s="49" t="str">
        <f t="shared" si="465"/>
        <v>SIN GESTIÓN</v>
      </c>
      <c r="B2479" s="58"/>
      <c r="C2479" s="37"/>
      <c r="D2479" s="37"/>
      <c r="E2479" s="49" t="str">
        <f t="shared" si="466"/>
        <v>PENDIENTE NOTIFICACIÓN</v>
      </c>
      <c r="F2479" s="141" t="str">
        <f t="shared" si="467"/>
        <v>PENDIENTE NOTIFICACIÓN</v>
      </c>
      <c r="G2479" s="49" t="str">
        <f t="shared" si="468"/>
        <v/>
      </c>
      <c r="H2479" s="51" t="str">
        <f ca="1">IF(
L2479="",
"",
IF(
NETWORKDAYS(L2479,IF(M2479&lt;&gt;"",M2479,TODAY()),FESTIVOS_CO!A:A)&gt;2,
"VENCIDO",
IF(
NETWORKDAYS(L2479,IF(M2479&lt;&gt;"",M2479,TODAY()),FESTIVOS_CO!A:A)=2,
"ALERTA",
"A TIEMPO"
)))</f>
        <v/>
      </c>
      <c r="I2479" s="40"/>
      <c r="J2479" s="36"/>
      <c r="K2479" s="37"/>
      <c r="L2479" s="50"/>
      <c r="M2479" s="37"/>
      <c r="N2479" s="52"/>
      <c r="O2479" s="52"/>
      <c r="P2479" s="36"/>
      <c r="Q2479" s="36"/>
      <c r="R2479" s="40"/>
      <c r="S2479" s="36"/>
      <c r="T2479" s="40"/>
      <c r="U2479" s="40"/>
      <c r="V2479" s="81"/>
      <c r="W2479" s="40"/>
      <c r="X2479" s="40"/>
      <c r="Y2479" s="40"/>
      <c r="Z2479" s="38" t="str">
        <f>IFERROR(VLOOKUP(Y2479,DIRECTORIO!A:B,2,FALSE),"")</f>
        <v/>
      </c>
      <c r="AA2479" s="40"/>
      <c r="AB2479" s="40"/>
      <c r="AC2479" s="40"/>
      <c r="AD2479" s="40"/>
      <c r="AE2479" s="40"/>
      <c r="AF2479" s="40"/>
      <c r="AG2479" s="41" t="s">
        <v>109</v>
      </c>
      <c r="AH2479" s="42"/>
      <c r="AI2479" s="54" t="str">
        <f t="shared" ca="1" si="469"/>
        <v>PENDIENTE NOTIFICACIÓN ELECTRÓNICA</v>
      </c>
      <c r="AJ2479" s="37"/>
      <c r="AK2479" s="37"/>
      <c r="AL2479" s="37"/>
      <c r="AM2479" s="53" t="str">
        <f>IF(AK2479="","",WORKDAY(AK2479,5,FESTIVOS_CO!A:A))</f>
        <v/>
      </c>
      <c r="AN2479" s="37"/>
      <c r="AO2479" s="37"/>
      <c r="AP2479" s="54" t="str">
        <f t="shared" ca="1" si="474"/>
        <v>NO APLICA</v>
      </c>
      <c r="AQ2479" s="36"/>
      <c r="AR2479" s="43"/>
      <c r="AS2479" s="37"/>
      <c r="AT2479" s="36"/>
      <c r="AU2479" s="37"/>
      <c r="AV2479" s="36"/>
      <c r="AW2479" s="36"/>
      <c r="AX2479" s="37"/>
      <c r="AY2479" s="140" t="str">
        <f>IF(AU2479="","",WORKDAY(AU2479,5,FESTIVOS_CO!A:A))</f>
        <v/>
      </c>
      <c r="AZ2479" s="54" t="str">
        <f t="shared" ca="1" si="471"/>
        <v>NO APLICA</v>
      </c>
      <c r="BA2479" s="55" t="str">
        <f>IF(AX2479="","",WORKDAY(AX2479,5,FESTIVOS_CO!A:A))</f>
        <v/>
      </c>
      <c r="BB2479" s="39"/>
      <c r="BC2479" s="40"/>
      <c r="BD2479" s="40"/>
      <c r="BE2479" s="56" t="str">
        <f t="shared" ca="1" si="472"/>
        <v>NO APLICA</v>
      </c>
      <c r="BF2479" s="37"/>
      <c r="BG2479" s="45"/>
      <c r="BH2479" s="37"/>
      <c r="BI2479" s="36"/>
      <c r="BJ2479" s="37"/>
      <c r="BK2479" s="36"/>
      <c r="BL2479" s="36"/>
      <c r="BM2479" s="53" t="str">
        <f>IF(BJ2479="","",WORKDAY(BJ2479,5,FESTIVOS_CO!A:A))</f>
        <v/>
      </c>
      <c r="BN2479" s="57" t="str">
        <f t="shared" ca="1" si="470"/>
        <v>PENDIENTE HACER AVISO</v>
      </c>
      <c r="BO2479" s="54" t="str">
        <f t="shared" ca="1" si="463"/>
        <v>EN TRÁMITE NOTIF. POR AVISO</v>
      </c>
      <c r="BP2479" s="37"/>
      <c r="BQ2479" s="53" t="str">
        <f>IF(BP2479="","",WORKDAY(BP2479,5,FESTIVOS_CO!A:A))</f>
        <v/>
      </c>
      <c r="BR2479" s="37"/>
      <c r="BS2479" s="36"/>
      <c r="BT2479" s="38"/>
      <c r="BU2479" s="58" t="e">
        <f>VLOOKUP(BT2479,Hoja2!$C:$D,2,0)</f>
        <v>#N/A</v>
      </c>
      <c r="BV2479" s="80" t="str">
        <f>IF(
AND(AO2479="",BD2479="",BQ2479=""),
"EN PROCESO NOTIFICACION / COMUNICACION",
IF(
BT2479="",
"NO APLICA",
IF(
BU2479=60,
IF(AO2479&lt;&gt;"",AO2479,IF(BD2479&lt;&gt;"",BD2479,BQ2479))+60,
WORKDAY(
IF(AO2479&lt;&gt;"",AO2479,IF(BD2479&lt;&gt;"",BD2479,BQ2479)),
BU2479,
FESTIVOS_CO!A:A
)
)
))</f>
        <v>EN PROCESO NOTIFICACION / COMUNICACION</v>
      </c>
      <c r="BW2479" s="44"/>
      <c r="BX2479" s="53"/>
      <c r="BY2479" s="45"/>
      <c r="BZ2479" s="37"/>
      <c r="CA2479" s="54" t="str">
        <f t="shared" si="464"/>
        <v>PENDIENTE EJECUTORIA</v>
      </c>
      <c r="CB2479" s="59" t="str">
        <f t="shared" si="473"/>
        <v/>
      </c>
      <c r="CC2479" s="36"/>
      <c r="CD2479" s="40"/>
      <c r="CE2479" s="46"/>
      <c r="CF2479" s="40"/>
      <c r="CG2479" s="40"/>
      <c r="CH2479" s="40"/>
      <c r="CI2479" s="36"/>
      <c r="CJ2479" s="47"/>
      <c r="CK2479" s="40"/>
      <c r="CL2479" s="40"/>
      <c r="CM2479" s="40"/>
      <c r="CN2479" s="40"/>
    </row>
    <row r="2480" spans="1:92" ht="42.75" hidden="1">
      <c r="A2480" s="49" t="str">
        <f t="shared" si="465"/>
        <v>SIN GESTIÓN</v>
      </c>
      <c r="B2480" s="58"/>
      <c r="C2480" s="37"/>
      <c r="D2480" s="37"/>
      <c r="E2480" s="49" t="str">
        <f t="shared" si="466"/>
        <v>PENDIENTE NOTIFICACIÓN</v>
      </c>
      <c r="F2480" s="141" t="str">
        <f t="shared" si="467"/>
        <v>PENDIENTE NOTIFICACIÓN</v>
      </c>
      <c r="G2480" s="49" t="str">
        <f t="shared" si="468"/>
        <v/>
      </c>
      <c r="H2480" s="51" t="str">
        <f ca="1">IF(
L2480="",
"",
IF(
NETWORKDAYS(L2480,IF(M2480&lt;&gt;"",M2480,TODAY()),FESTIVOS_CO!A:A)&gt;2,
"VENCIDO",
IF(
NETWORKDAYS(L2480,IF(M2480&lt;&gt;"",M2480,TODAY()),FESTIVOS_CO!A:A)=2,
"ALERTA",
"A TIEMPO"
)))</f>
        <v/>
      </c>
      <c r="I2480" s="40"/>
      <c r="J2480" s="36"/>
      <c r="K2480" s="37"/>
      <c r="L2480" s="50"/>
      <c r="M2480" s="37"/>
      <c r="N2480" s="52"/>
      <c r="O2480" s="52"/>
      <c r="P2480" s="36"/>
      <c r="Q2480" s="36"/>
      <c r="R2480" s="40"/>
      <c r="S2480" s="36"/>
      <c r="T2480" s="40"/>
      <c r="U2480" s="40"/>
      <c r="V2480" s="81"/>
      <c r="W2480" s="40"/>
      <c r="X2480" s="40"/>
      <c r="Y2480" s="40"/>
      <c r="Z2480" s="38" t="str">
        <f>IFERROR(VLOOKUP(Y2480,DIRECTORIO!A:B,2,FALSE),"")</f>
        <v/>
      </c>
      <c r="AA2480" s="40"/>
      <c r="AB2480" s="40"/>
      <c r="AC2480" s="40"/>
      <c r="AD2480" s="40"/>
      <c r="AE2480" s="40"/>
      <c r="AF2480" s="40"/>
      <c r="AG2480" s="41" t="s">
        <v>109</v>
      </c>
      <c r="AH2480" s="42"/>
      <c r="AI2480" s="54" t="str">
        <f t="shared" ca="1" si="469"/>
        <v>PENDIENTE NOTIFICACIÓN ELECTRÓNICA</v>
      </c>
      <c r="AJ2480" s="37"/>
      <c r="AK2480" s="37"/>
      <c r="AL2480" s="37"/>
      <c r="AM2480" s="53" t="str">
        <f>IF(AK2480="","",WORKDAY(AK2480,5,FESTIVOS_CO!A:A))</f>
        <v/>
      </c>
      <c r="AN2480" s="37"/>
      <c r="AO2480" s="37"/>
      <c r="AP2480" s="54" t="str">
        <f t="shared" ca="1" si="474"/>
        <v>NO APLICA</v>
      </c>
      <c r="AQ2480" s="36"/>
      <c r="AR2480" s="43"/>
      <c r="AS2480" s="37"/>
      <c r="AT2480" s="36"/>
      <c r="AU2480" s="37"/>
      <c r="AV2480" s="36"/>
      <c r="AW2480" s="36"/>
      <c r="AX2480" s="37"/>
      <c r="AY2480" s="140" t="str">
        <f>IF(AU2480="","",WORKDAY(AU2480,5,FESTIVOS_CO!A:A))</f>
        <v/>
      </c>
      <c r="AZ2480" s="54" t="str">
        <f t="shared" ca="1" si="471"/>
        <v>NO APLICA</v>
      </c>
      <c r="BA2480" s="55" t="str">
        <f>IF(AX2480="","",WORKDAY(AX2480,5,FESTIVOS_CO!A:A))</f>
        <v/>
      </c>
      <c r="BB2480" s="39"/>
      <c r="BC2480" s="40"/>
      <c r="BD2480" s="40"/>
      <c r="BE2480" s="56" t="str">
        <f t="shared" ca="1" si="472"/>
        <v>NO APLICA</v>
      </c>
      <c r="BF2480" s="37"/>
      <c r="BG2480" s="45"/>
      <c r="BH2480" s="37"/>
      <c r="BI2480" s="36"/>
      <c r="BJ2480" s="37"/>
      <c r="BK2480" s="36"/>
      <c r="BL2480" s="36"/>
      <c r="BM2480" s="53" t="str">
        <f>IF(BJ2480="","",WORKDAY(BJ2480,5,FESTIVOS_CO!A:A))</f>
        <v/>
      </c>
      <c r="BN2480" s="57" t="str">
        <f t="shared" ca="1" si="470"/>
        <v>PENDIENTE HACER AVISO</v>
      </c>
      <c r="BO2480" s="54" t="str">
        <f t="shared" ca="1" si="463"/>
        <v>EN TRÁMITE NOTIF. POR AVISO</v>
      </c>
      <c r="BP2480" s="37"/>
      <c r="BQ2480" s="53" t="str">
        <f>IF(BP2480="","",WORKDAY(BP2480,5,FESTIVOS_CO!A:A))</f>
        <v/>
      </c>
      <c r="BR2480" s="37"/>
      <c r="BS2480" s="36"/>
      <c r="BT2480" s="38"/>
      <c r="BU2480" s="58" t="e">
        <f>VLOOKUP(BT2480,Hoja2!$C:$D,2,0)</f>
        <v>#N/A</v>
      </c>
      <c r="BV2480" s="80" t="str">
        <f>IF(
AND(AO2480="",BD2480="",BQ2480=""),
"EN PROCESO NOTIFICACION / COMUNICACION",
IF(
BT2480="",
"NO APLICA",
IF(
BU2480=60,
IF(AO2480&lt;&gt;"",AO2480,IF(BD2480&lt;&gt;"",BD2480,BQ2480))+60,
WORKDAY(
IF(AO2480&lt;&gt;"",AO2480,IF(BD2480&lt;&gt;"",BD2480,BQ2480)),
BU2480,
FESTIVOS_CO!A:A
)
)
))</f>
        <v>EN PROCESO NOTIFICACION / COMUNICACION</v>
      </c>
      <c r="BW2480" s="44"/>
      <c r="BX2480" s="53"/>
      <c r="BY2480" s="45"/>
      <c r="BZ2480" s="37"/>
      <c r="CA2480" s="54" t="str">
        <f t="shared" si="464"/>
        <v>PENDIENTE EJECUTORIA</v>
      </c>
      <c r="CB2480" s="59" t="str">
        <f t="shared" si="473"/>
        <v/>
      </c>
      <c r="CC2480" s="36"/>
      <c r="CD2480" s="40"/>
      <c r="CE2480" s="46"/>
      <c r="CF2480" s="40"/>
      <c r="CG2480" s="40"/>
      <c r="CH2480" s="40"/>
      <c r="CI2480" s="36"/>
      <c r="CJ2480" s="47"/>
      <c r="CK2480" s="40"/>
      <c r="CL2480" s="40"/>
      <c r="CM2480" s="40"/>
      <c r="CN2480" s="40"/>
    </row>
    <row r="2481" spans="1:92" ht="42.75" hidden="1">
      <c r="A2481" s="49" t="str">
        <f t="shared" si="465"/>
        <v>SIN GESTIÓN</v>
      </c>
      <c r="B2481" s="58"/>
      <c r="C2481" s="37"/>
      <c r="D2481" s="37"/>
      <c r="E2481" s="49" t="str">
        <f t="shared" si="466"/>
        <v>PENDIENTE NOTIFICACIÓN</v>
      </c>
      <c r="F2481" s="141" t="str">
        <f t="shared" si="467"/>
        <v>PENDIENTE NOTIFICACIÓN</v>
      </c>
      <c r="G2481" s="49" t="str">
        <f t="shared" si="468"/>
        <v/>
      </c>
      <c r="H2481" s="51" t="str">
        <f ca="1">IF(
L2481="",
"",
IF(
NETWORKDAYS(L2481,IF(M2481&lt;&gt;"",M2481,TODAY()),FESTIVOS_CO!A:A)&gt;2,
"VENCIDO",
IF(
NETWORKDAYS(L2481,IF(M2481&lt;&gt;"",M2481,TODAY()),FESTIVOS_CO!A:A)=2,
"ALERTA",
"A TIEMPO"
)))</f>
        <v/>
      </c>
      <c r="I2481" s="40"/>
      <c r="J2481" s="36"/>
      <c r="K2481" s="37"/>
      <c r="L2481" s="50"/>
      <c r="M2481" s="37"/>
      <c r="N2481" s="52"/>
      <c r="O2481" s="52"/>
      <c r="P2481" s="36"/>
      <c r="Q2481" s="36"/>
      <c r="R2481" s="40"/>
      <c r="S2481" s="36"/>
      <c r="T2481" s="40"/>
      <c r="U2481" s="40"/>
      <c r="V2481" s="81"/>
      <c r="W2481" s="40"/>
      <c r="X2481" s="40"/>
      <c r="Y2481" s="40"/>
      <c r="Z2481" s="38" t="str">
        <f>IFERROR(VLOOKUP(Y2481,DIRECTORIO!A:B,2,FALSE),"")</f>
        <v/>
      </c>
      <c r="AA2481" s="40"/>
      <c r="AB2481" s="40"/>
      <c r="AC2481" s="40"/>
      <c r="AD2481" s="40"/>
      <c r="AE2481" s="40"/>
      <c r="AF2481" s="40"/>
      <c r="AG2481" s="41" t="s">
        <v>109</v>
      </c>
      <c r="AH2481" s="42"/>
      <c r="AI2481" s="54" t="str">
        <f t="shared" ca="1" si="469"/>
        <v>PENDIENTE NOTIFICACIÓN ELECTRÓNICA</v>
      </c>
      <c r="AJ2481" s="37"/>
      <c r="AK2481" s="37"/>
      <c r="AL2481" s="37"/>
      <c r="AM2481" s="53" t="str">
        <f>IF(AK2481="","",WORKDAY(AK2481,5,FESTIVOS_CO!A:A))</f>
        <v/>
      </c>
      <c r="AN2481" s="37"/>
      <c r="AO2481" s="37"/>
      <c r="AP2481" s="54" t="str">
        <f t="shared" ca="1" si="474"/>
        <v>NO APLICA</v>
      </c>
      <c r="AQ2481" s="36"/>
      <c r="AR2481" s="43"/>
      <c r="AS2481" s="37"/>
      <c r="AT2481" s="36"/>
      <c r="AU2481" s="37"/>
      <c r="AV2481" s="36"/>
      <c r="AW2481" s="36"/>
      <c r="AX2481" s="37"/>
      <c r="AY2481" s="140" t="str">
        <f>IF(AU2481="","",WORKDAY(AU2481,5,FESTIVOS_CO!A:A))</f>
        <v/>
      </c>
      <c r="AZ2481" s="54" t="str">
        <f t="shared" ca="1" si="471"/>
        <v>NO APLICA</v>
      </c>
      <c r="BA2481" s="55" t="str">
        <f>IF(AX2481="","",WORKDAY(AX2481,5,FESTIVOS_CO!A:A))</f>
        <v/>
      </c>
      <c r="BB2481" s="39"/>
      <c r="BC2481" s="40"/>
      <c r="BD2481" s="40"/>
      <c r="BE2481" s="56" t="str">
        <f t="shared" ca="1" si="472"/>
        <v>NO APLICA</v>
      </c>
      <c r="BF2481" s="37"/>
      <c r="BG2481" s="45"/>
      <c r="BH2481" s="37"/>
      <c r="BI2481" s="36"/>
      <c r="BJ2481" s="37"/>
      <c r="BK2481" s="36"/>
      <c r="BL2481" s="36"/>
      <c r="BM2481" s="53" t="str">
        <f>IF(BJ2481="","",WORKDAY(BJ2481,5,FESTIVOS_CO!A:A))</f>
        <v/>
      </c>
      <c r="BN2481" s="57" t="str">
        <f t="shared" ca="1" si="470"/>
        <v>PENDIENTE HACER AVISO</v>
      </c>
      <c r="BO2481" s="54" t="str">
        <f t="shared" ca="1" si="463"/>
        <v>EN TRÁMITE NOTIF. POR AVISO</v>
      </c>
      <c r="BP2481" s="37"/>
      <c r="BQ2481" s="53" t="str">
        <f>IF(BP2481="","",WORKDAY(BP2481,5,FESTIVOS_CO!A:A))</f>
        <v/>
      </c>
      <c r="BR2481" s="37"/>
      <c r="BS2481" s="36"/>
      <c r="BT2481" s="38"/>
      <c r="BU2481" s="58" t="e">
        <f>VLOOKUP(BT2481,Hoja2!$C:$D,2,0)</f>
        <v>#N/A</v>
      </c>
      <c r="BV2481" s="80" t="str">
        <f>IF(
AND(AO2481="",BD2481="",BQ2481=""),
"EN PROCESO NOTIFICACION / COMUNICACION",
IF(
BT2481="",
"NO APLICA",
IF(
BU2481=60,
IF(AO2481&lt;&gt;"",AO2481,IF(BD2481&lt;&gt;"",BD2481,BQ2481))+60,
WORKDAY(
IF(AO2481&lt;&gt;"",AO2481,IF(BD2481&lt;&gt;"",BD2481,BQ2481)),
BU2481,
FESTIVOS_CO!A:A
)
)
))</f>
        <v>EN PROCESO NOTIFICACION / COMUNICACION</v>
      </c>
      <c r="BW2481" s="44"/>
      <c r="BX2481" s="53"/>
      <c r="BY2481" s="45"/>
      <c r="BZ2481" s="37"/>
      <c r="CA2481" s="54" t="str">
        <f t="shared" si="464"/>
        <v>PENDIENTE EJECUTORIA</v>
      </c>
      <c r="CB2481" s="59" t="str">
        <f t="shared" si="473"/>
        <v/>
      </c>
      <c r="CC2481" s="36"/>
      <c r="CD2481" s="40"/>
      <c r="CE2481" s="46"/>
      <c r="CF2481" s="40"/>
      <c r="CG2481" s="40"/>
      <c r="CH2481" s="40"/>
      <c r="CI2481" s="36"/>
      <c r="CJ2481" s="47"/>
      <c r="CK2481" s="40"/>
      <c r="CL2481" s="40"/>
      <c r="CM2481" s="40"/>
      <c r="CN2481" s="40"/>
    </row>
    <row r="2482" spans="1:92" ht="42.75" hidden="1">
      <c r="A2482" s="49" t="str">
        <f t="shared" si="465"/>
        <v>SIN GESTIÓN</v>
      </c>
      <c r="B2482" s="58"/>
      <c r="C2482" s="37"/>
      <c r="D2482" s="37"/>
      <c r="E2482" s="49" t="str">
        <f t="shared" si="466"/>
        <v>PENDIENTE NOTIFICACIÓN</v>
      </c>
      <c r="F2482" s="141" t="str">
        <f t="shared" si="467"/>
        <v>PENDIENTE NOTIFICACIÓN</v>
      </c>
      <c r="G2482" s="49" t="str">
        <f t="shared" si="468"/>
        <v/>
      </c>
      <c r="H2482" s="51" t="str">
        <f ca="1">IF(
L2482="",
"",
IF(
NETWORKDAYS(L2482,IF(M2482&lt;&gt;"",M2482,TODAY()),FESTIVOS_CO!A:A)&gt;2,
"VENCIDO",
IF(
NETWORKDAYS(L2482,IF(M2482&lt;&gt;"",M2482,TODAY()),FESTIVOS_CO!A:A)=2,
"ALERTA",
"A TIEMPO"
)))</f>
        <v/>
      </c>
      <c r="I2482" s="40"/>
      <c r="J2482" s="36"/>
      <c r="K2482" s="37"/>
      <c r="L2482" s="50"/>
      <c r="M2482" s="37"/>
      <c r="N2482" s="52"/>
      <c r="O2482" s="52"/>
      <c r="P2482" s="36"/>
      <c r="Q2482" s="36"/>
      <c r="R2482" s="40"/>
      <c r="S2482" s="36"/>
      <c r="T2482" s="40"/>
      <c r="U2482" s="40"/>
      <c r="V2482" s="81"/>
      <c r="W2482" s="40"/>
      <c r="X2482" s="40"/>
      <c r="Y2482" s="40"/>
      <c r="Z2482" s="38" t="str">
        <f>IFERROR(VLOOKUP(Y2482,DIRECTORIO!A:B,2,FALSE),"")</f>
        <v/>
      </c>
      <c r="AA2482" s="40"/>
      <c r="AB2482" s="40"/>
      <c r="AC2482" s="40"/>
      <c r="AD2482" s="40"/>
      <c r="AE2482" s="40"/>
      <c r="AF2482" s="40"/>
      <c r="AG2482" s="41" t="s">
        <v>109</v>
      </c>
      <c r="AH2482" s="42"/>
      <c r="AI2482" s="54" t="str">
        <f t="shared" ca="1" si="469"/>
        <v>PENDIENTE NOTIFICACIÓN ELECTRÓNICA</v>
      </c>
      <c r="AJ2482" s="37"/>
      <c r="AK2482" s="37"/>
      <c r="AL2482" s="37"/>
      <c r="AM2482" s="53" t="str">
        <f>IF(AK2482="","",WORKDAY(AK2482,5,FESTIVOS_CO!A:A))</f>
        <v/>
      </c>
      <c r="AN2482" s="37"/>
      <c r="AO2482" s="37"/>
      <c r="AP2482" s="54" t="str">
        <f t="shared" ca="1" si="474"/>
        <v>NO APLICA</v>
      </c>
      <c r="AQ2482" s="36"/>
      <c r="AR2482" s="43"/>
      <c r="AS2482" s="37"/>
      <c r="AT2482" s="36"/>
      <c r="AU2482" s="37"/>
      <c r="AV2482" s="36"/>
      <c r="AW2482" s="36"/>
      <c r="AX2482" s="37"/>
      <c r="AY2482" s="140" t="str">
        <f>IF(AU2482="","",WORKDAY(AU2482,5,FESTIVOS_CO!A:A))</f>
        <v/>
      </c>
      <c r="AZ2482" s="54" t="str">
        <f t="shared" ca="1" si="471"/>
        <v>NO APLICA</v>
      </c>
      <c r="BA2482" s="55" t="str">
        <f>IF(AX2482="","",WORKDAY(AX2482,5,FESTIVOS_CO!A:A))</f>
        <v/>
      </c>
      <c r="BB2482" s="39"/>
      <c r="BC2482" s="40"/>
      <c r="BD2482" s="40"/>
      <c r="BE2482" s="56" t="str">
        <f t="shared" ca="1" si="472"/>
        <v>NO APLICA</v>
      </c>
      <c r="BF2482" s="37"/>
      <c r="BG2482" s="45"/>
      <c r="BH2482" s="37"/>
      <c r="BI2482" s="36"/>
      <c r="BJ2482" s="37"/>
      <c r="BK2482" s="36"/>
      <c r="BL2482" s="36"/>
      <c r="BM2482" s="53" t="str">
        <f>IF(BJ2482="","",WORKDAY(BJ2482,5,FESTIVOS_CO!A:A))</f>
        <v/>
      </c>
      <c r="BN2482" s="57" t="str">
        <f t="shared" ca="1" si="470"/>
        <v>PENDIENTE HACER AVISO</v>
      </c>
      <c r="BO2482" s="54" t="str">
        <f t="shared" ca="1" si="463"/>
        <v>EN TRÁMITE NOTIF. POR AVISO</v>
      </c>
      <c r="BP2482" s="37"/>
      <c r="BQ2482" s="53" t="str">
        <f>IF(BP2482="","",WORKDAY(BP2482,5,FESTIVOS_CO!A:A))</f>
        <v/>
      </c>
      <c r="BR2482" s="37"/>
      <c r="BS2482" s="36"/>
      <c r="BT2482" s="38"/>
      <c r="BU2482" s="58" t="e">
        <f>VLOOKUP(BT2482,Hoja2!$C:$D,2,0)</f>
        <v>#N/A</v>
      </c>
      <c r="BV2482" s="80" t="str">
        <f>IF(
AND(AO2482="",BD2482="",BQ2482=""),
"EN PROCESO NOTIFICACION / COMUNICACION",
IF(
BT2482="",
"NO APLICA",
IF(
BU2482=60,
IF(AO2482&lt;&gt;"",AO2482,IF(BD2482&lt;&gt;"",BD2482,BQ2482))+60,
WORKDAY(
IF(AO2482&lt;&gt;"",AO2482,IF(BD2482&lt;&gt;"",BD2482,BQ2482)),
BU2482,
FESTIVOS_CO!A:A
)
)
))</f>
        <v>EN PROCESO NOTIFICACION / COMUNICACION</v>
      </c>
      <c r="BW2482" s="44"/>
      <c r="BX2482" s="53"/>
      <c r="BY2482" s="45"/>
      <c r="BZ2482" s="37"/>
      <c r="CA2482" s="54" t="str">
        <f t="shared" si="464"/>
        <v>PENDIENTE EJECUTORIA</v>
      </c>
      <c r="CB2482" s="59" t="str">
        <f t="shared" si="473"/>
        <v/>
      </c>
      <c r="CC2482" s="36"/>
      <c r="CD2482" s="40"/>
      <c r="CE2482" s="46"/>
      <c r="CF2482" s="40"/>
      <c r="CG2482" s="40"/>
      <c r="CH2482" s="40"/>
      <c r="CI2482" s="36"/>
      <c r="CJ2482" s="47"/>
      <c r="CK2482" s="40"/>
      <c r="CL2482" s="40"/>
      <c r="CM2482" s="40"/>
      <c r="CN2482" s="40"/>
    </row>
    <row r="2483" spans="1:92" ht="42.75" hidden="1">
      <c r="A2483" s="49" t="str">
        <f t="shared" si="465"/>
        <v>SIN GESTIÓN</v>
      </c>
      <c r="B2483" s="58"/>
      <c r="C2483" s="37"/>
      <c r="D2483" s="37"/>
      <c r="E2483" s="49" t="str">
        <f t="shared" si="466"/>
        <v>PENDIENTE NOTIFICACIÓN</v>
      </c>
      <c r="F2483" s="141" t="str">
        <f t="shared" si="467"/>
        <v>PENDIENTE NOTIFICACIÓN</v>
      </c>
      <c r="G2483" s="49" t="str">
        <f t="shared" si="468"/>
        <v/>
      </c>
      <c r="H2483" s="51" t="str">
        <f ca="1">IF(
L2483="",
"",
IF(
NETWORKDAYS(L2483,IF(M2483&lt;&gt;"",M2483,TODAY()),FESTIVOS_CO!A:A)&gt;2,
"VENCIDO",
IF(
NETWORKDAYS(L2483,IF(M2483&lt;&gt;"",M2483,TODAY()),FESTIVOS_CO!A:A)=2,
"ALERTA",
"A TIEMPO"
)))</f>
        <v/>
      </c>
      <c r="I2483" s="40"/>
      <c r="J2483" s="36"/>
      <c r="K2483" s="37"/>
      <c r="L2483" s="50"/>
      <c r="M2483" s="37"/>
      <c r="N2483" s="52"/>
      <c r="O2483" s="52"/>
      <c r="P2483" s="36"/>
      <c r="Q2483" s="36"/>
      <c r="R2483" s="40"/>
      <c r="S2483" s="36"/>
      <c r="T2483" s="40"/>
      <c r="U2483" s="40"/>
      <c r="V2483" s="81"/>
      <c r="W2483" s="40"/>
      <c r="X2483" s="40"/>
      <c r="Y2483" s="40"/>
      <c r="Z2483" s="38" t="str">
        <f>IFERROR(VLOOKUP(Y2483,DIRECTORIO!A:B,2,FALSE),"")</f>
        <v/>
      </c>
      <c r="AA2483" s="40"/>
      <c r="AB2483" s="40"/>
      <c r="AC2483" s="40"/>
      <c r="AD2483" s="40"/>
      <c r="AE2483" s="40"/>
      <c r="AF2483" s="40"/>
      <c r="AG2483" s="41" t="s">
        <v>109</v>
      </c>
      <c r="AH2483" s="42"/>
      <c r="AI2483" s="54" t="str">
        <f t="shared" ca="1" si="469"/>
        <v>PENDIENTE NOTIFICACIÓN ELECTRÓNICA</v>
      </c>
      <c r="AJ2483" s="37"/>
      <c r="AK2483" s="37"/>
      <c r="AL2483" s="37"/>
      <c r="AM2483" s="53" t="str">
        <f>IF(AK2483="","",WORKDAY(AK2483,5,FESTIVOS_CO!A:A))</f>
        <v/>
      </c>
      <c r="AN2483" s="37"/>
      <c r="AO2483" s="37"/>
      <c r="AP2483" s="54" t="str">
        <f t="shared" ca="1" si="474"/>
        <v>NO APLICA</v>
      </c>
      <c r="AQ2483" s="36"/>
      <c r="AR2483" s="43"/>
      <c r="AS2483" s="37"/>
      <c r="AT2483" s="36"/>
      <c r="AU2483" s="37"/>
      <c r="AV2483" s="36"/>
      <c r="AW2483" s="36"/>
      <c r="AX2483" s="37"/>
      <c r="AY2483" s="140" t="str">
        <f>IF(AU2483="","",WORKDAY(AU2483,5,FESTIVOS_CO!A:A))</f>
        <v/>
      </c>
      <c r="AZ2483" s="54" t="str">
        <f t="shared" ca="1" si="471"/>
        <v>NO APLICA</v>
      </c>
      <c r="BA2483" s="55" t="str">
        <f>IF(AX2483="","",WORKDAY(AX2483,5,FESTIVOS_CO!A:A))</f>
        <v/>
      </c>
      <c r="BB2483" s="39"/>
      <c r="BC2483" s="40"/>
      <c r="BD2483" s="40"/>
      <c r="BE2483" s="56" t="str">
        <f t="shared" ca="1" si="472"/>
        <v>NO APLICA</v>
      </c>
      <c r="BF2483" s="37"/>
      <c r="BG2483" s="45"/>
      <c r="BH2483" s="37"/>
      <c r="BI2483" s="36"/>
      <c r="BJ2483" s="37"/>
      <c r="BK2483" s="36"/>
      <c r="BL2483" s="36"/>
      <c r="BM2483" s="53" t="str">
        <f>IF(BJ2483="","",WORKDAY(BJ2483,5,FESTIVOS_CO!A:A))</f>
        <v/>
      </c>
      <c r="BN2483" s="57" t="str">
        <f t="shared" ca="1" si="470"/>
        <v>PENDIENTE HACER AVISO</v>
      </c>
      <c r="BO2483" s="54" t="str">
        <f t="shared" ca="1" si="463"/>
        <v>EN TRÁMITE NOTIF. POR AVISO</v>
      </c>
      <c r="BP2483" s="37"/>
      <c r="BQ2483" s="53" t="str">
        <f>IF(BP2483="","",WORKDAY(BP2483,5,FESTIVOS_CO!A:A))</f>
        <v/>
      </c>
      <c r="BR2483" s="37"/>
      <c r="BS2483" s="36"/>
      <c r="BT2483" s="38"/>
      <c r="BU2483" s="58" t="e">
        <f>VLOOKUP(BT2483,Hoja2!$C:$D,2,0)</f>
        <v>#N/A</v>
      </c>
      <c r="BV2483" s="80" t="str">
        <f>IF(
AND(AO2483="",BD2483="",BQ2483=""),
"EN PROCESO NOTIFICACION / COMUNICACION",
IF(
BT2483="",
"NO APLICA",
IF(
BU2483=60,
IF(AO2483&lt;&gt;"",AO2483,IF(BD2483&lt;&gt;"",BD2483,BQ2483))+60,
WORKDAY(
IF(AO2483&lt;&gt;"",AO2483,IF(BD2483&lt;&gt;"",BD2483,BQ2483)),
BU2483,
FESTIVOS_CO!A:A
)
)
))</f>
        <v>EN PROCESO NOTIFICACION / COMUNICACION</v>
      </c>
      <c r="BW2483" s="44"/>
      <c r="BX2483" s="53"/>
      <c r="BY2483" s="45"/>
      <c r="BZ2483" s="37"/>
      <c r="CA2483" s="54" t="str">
        <f t="shared" si="464"/>
        <v>PENDIENTE EJECUTORIA</v>
      </c>
      <c r="CB2483" s="59" t="str">
        <f t="shared" si="473"/>
        <v/>
      </c>
      <c r="CC2483" s="36"/>
      <c r="CD2483" s="40"/>
      <c r="CE2483" s="46"/>
      <c r="CF2483" s="40"/>
      <c r="CG2483" s="40"/>
      <c r="CH2483" s="40"/>
      <c r="CI2483" s="36"/>
      <c r="CJ2483" s="47"/>
      <c r="CK2483" s="40"/>
      <c r="CL2483" s="40"/>
      <c r="CM2483" s="40"/>
      <c r="CN2483" s="40"/>
    </row>
    <row r="2484" spans="1:92" ht="42.75" hidden="1">
      <c r="A2484" s="49" t="str">
        <f t="shared" si="465"/>
        <v>SIN GESTIÓN</v>
      </c>
      <c r="B2484" s="58"/>
      <c r="C2484" s="37"/>
      <c r="D2484" s="37"/>
      <c r="E2484" s="49" t="str">
        <f t="shared" si="466"/>
        <v>PENDIENTE NOTIFICACIÓN</v>
      </c>
      <c r="F2484" s="141" t="str">
        <f t="shared" si="467"/>
        <v>PENDIENTE NOTIFICACIÓN</v>
      </c>
      <c r="G2484" s="49" t="str">
        <f t="shared" si="468"/>
        <v/>
      </c>
      <c r="H2484" s="51" t="str">
        <f ca="1">IF(
L2484="",
"",
IF(
NETWORKDAYS(L2484,IF(M2484&lt;&gt;"",M2484,TODAY()),FESTIVOS_CO!A:A)&gt;2,
"VENCIDO",
IF(
NETWORKDAYS(L2484,IF(M2484&lt;&gt;"",M2484,TODAY()),FESTIVOS_CO!A:A)=2,
"ALERTA",
"A TIEMPO"
)))</f>
        <v/>
      </c>
      <c r="I2484" s="40"/>
      <c r="J2484" s="36"/>
      <c r="K2484" s="37"/>
      <c r="L2484" s="50"/>
      <c r="M2484" s="37"/>
      <c r="N2484" s="52"/>
      <c r="O2484" s="52"/>
      <c r="P2484" s="36"/>
      <c r="Q2484" s="36"/>
      <c r="R2484" s="40"/>
      <c r="S2484" s="36"/>
      <c r="T2484" s="40"/>
      <c r="U2484" s="40"/>
      <c r="V2484" s="81"/>
      <c r="W2484" s="40"/>
      <c r="X2484" s="40"/>
      <c r="Y2484" s="40"/>
      <c r="Z2484" s="38" t="str">
        <f>IFERROR(VLOOKUP(Y2484,DIRECTORIO!A:B,2,FALSE),"")</f>
        <v/>
      </c>
      <c r="AA2484" s="40"/>
      <c r="AB2484" s="40"/>
      <c r="AC2484" s="40"/>
      <c r="AD2484" s="40"/>
      <c r="AE2484" s="40"/>
      <c r="AF2484" s="40"/>
      <c r="AG2484" s="41" t="s">
        <v>109</v>
      </c>
      <c r="AH2484" s="42"/>
      <c r="AI2484" s="54" t="str">
        <f t="shared" ca="1" si="469"/>
        <v>PENDIENTE NOTIFICACIÓN ELECTRÓNICA</v>
      </c>
      <c r="AJ2484" s="37"/>
      <c r="AK2484" s="37"/>
      <c r="AL2484" s="37"/>
      <c r="AM2484" s="53" t="str">
        <f>IF(AK2484="","",WORKDAY(AK2484,5,FESTIVOS_CO!A:A))</f>
        <v/>
      </c>
      <c r="AN2484" s="37"/>
      <c r="AO2484" s="37"/>
      <c r="AP2484" s="54" t="str">
        <f t="shared" ca="1" si="474"/>
        <v>NO APLICA</v>
      </c>
      <c r="AQ2484" s="36"/>
      <c r="AR2484" s="43"/>
      <c r="AS2484" s="37"/>
      <c r="AT2484" s="36"/>
      <c r="AU2484" s="37"/>
      <c r="AV2484" s="36"/>
      <c r="AW2484" s="36"/>
      <c r="AX2484" s="37"/>
      <c r="AY2484" s="140" t="str">
        <f>IF(AU2484="","",WORKDAY(AU2484,5,FESTIVOS_CO!A:A))</f>
        <v/>
      </c>
      <c r="AZ2484" s="54" t="str">
        <f t="shared" ca="1" si="471"/>
        <v>NO APLICA</v>
      </c>
      <c r="BA2484" s="55" t="str">
        <f>IF(AX2484="","",WORKDAY(AX2484,5,FESTIVOS_CO!A:A))</f>
        <v/>
      </c>
      <c r="BB2484" s="39"/>
      <c r="BC2484" s="40"/>
      <c r="BD2484" s="40"/>
      <c r="BE2484" s="56" t="str">
        <f t="shared" ca="1" si="472"/>
        <v>NO APLICA</v>
      </c>
      <c r="BF2484" s="37"/>
      <c r="BG2484" s="45"/>
      <c r="BH2484" s="37"/>
      <c r="BI2484" s="36"/>
      <c r="BJ2484" s="37"/>
      <c r="BK2484" s="36"/>
      <c r="BL2484" s="36"/>
      <c r="BM2484" s="53" t="str">
        <f>IF(BJ2484="","",WORKDAY(BJ2484,5,FESTIVOS_CO!A:A))</f>
        <v/>
      </c>
      <c r="BN2484" s="57" t="str">
        <f t="shared" ca="1" si="470"/>
        <v>PENDIENTE HACER AVISO</v>
      </c>
      <c r="BO2484" s="54" t="str">
        <f t="shared" ca="1" si="463"/>
        <v>EN TRÁMITE NOTIF. POR AVISO</v>
      </c>
      <c r="BP2484" s="37"/>
      <c r="BQ2484" s="53" t="str">
        <f>IF(BP2484="","",WORKDAY(BP2484,5,FESTIVOS_CO!A:A))</f>
        <v/>
      </c>
      <c r="BR2484" s="37"/>
      <c r="BS2484" s="36"/>
      <c r="BT2484" s="38"/>
      <c r="BU2484" s="58" t="e">
        <f>VLOOKUP(BT2484,Hoja2!$C:$D,2,0)</f>
        <v>#N/A</v>
      </c>
      <c r="BV2484" s="80" t="str">
        <f>IF(
AND(AO2484="",BD2484="",BQ2484=""),
"EN PROCESO NOTIFICACION / COMUNICACION",
IF(
BT2484="",
"NO APLICA",
IF(
BU2484=60,
IF(AO2484&lt;&gt;"",AO2484,IF(BD2484&lt;&gt;"",BD2484,BQ2484))+60,
WORKDAY(
IF(AO2484&lt;&gt;"",AO2484,IF(BD2484&lt;&gt;"",BD2484,BQ2484)),
BU2484,
FESTIVOS_CO!A:A
)
)
))</f>
        <v>EN PROCESO NOTIFICACION / COMUNICACION</v>
      </c>
      <c r="BW2484" s="44"/>
      <c r="BX2484" s="53"/>
      <c r="BY2484" s="45"/>
      <c r="BZ2484" s="37"/>
      <c r="CA2484" s="54" t="str">
        <f t="shared" si="464"/>
        <v>PENDIENTE EJECUTORIA</v>
      </c>
      <c r="CB2484" s="59" t="str">
        <f t="shared" si="473"/>
        <v/>
      </c>
      <c r="CC2484" s="36"/>
      <c r="CD2484" s="40"/>
      <c r="CE2484" s="46"/>
      <c r="CF2484" s="40"/>
      <c r="CG2484" s="40"/>
      <c r="CH2484" s="40"/>
      <c r="CI2484" s="36"/>
      <c r="CJ2484" s="47"/>
      <c r="CK2484" s="40"/>
      <c r="CL2484" s="40"/>
      <c r="CM2484" s="40"/>
      <c r="CN2484" s="40"/>
    </row>
    <row r="2485" spans="1:92" ht="42.75" hidden="1">
      <c r="A2485" s="49" t="str">
        <f t="shared" si="465"/>
        <v>SIN GESTIÓN</v>
      </c>
      <c r="B2485" s="58"/>
      <c r="C2485" s="37"/>
      <c r="D2485" s="37"/>
      <c r="E2485" s="49" t="str">
        <f t="shared" si="466"/>
        <v>PENDIENTE NOTIFICACIÓN</v>
      </c>
      <c r="F2485" s="141" t="str">
        <f t="shared" si="467"/>
        <v>PENDIENTE NOTIFICACIÓN</v>
      </c>
      <c r="G2485" s="49" t="str">
        <f t="shared" si="468"/>
        <v/>
      </c>
      <c r="H2485" s="51" t="str">
        <f ca="1">IF(
L2485="",
"",
IF(
NETWORKDAYS(L2485,IF(M2485&lt;&gt;"",M2485,TODAY()),FESTIVOS_CO!A:A)&gt;2,
"VENCIDO",
IF(
NETWORKDAYS(L2485,IF(M2485&lt;&gt;"",M2485,TODAY()),FESTIVOS_CO!A:A)=2,
"ALERTA",
"A TIEMPO"
)))</f>
        <v/>
      </c>
      <c r="I2485" s="40"/>
      <c r="J2485" s="36"/>
      <c r="K2485" s="37"/>
      <c r="L2485" s="50"/>
      <c r="M2485" s="37"/>
      <c r="N2485" s="52"/>
      <c r="O2485" s="52"/>
      <c r="P2485" s="36"/>
      <c r="Q2485" s="36"/>
      <c r="R2485" s="40"/>
      <c r="S2485" s="36"/>
      <c r="T2485" s="40"/>
      <c r="U2485" s="40"/>
      <c r="V2485" s="81"/>
      <c r="W2485" s="40"/>
      <c r="X2485" s="40"/>
      <c r="Y2485" s="40"/>
      <c r="Z2485" s="38" t="str">
        <f>IFERROR(VLOOKUP(Y2485,DIRECTORIO!A:B,2,FALSE),"")</f>
        <v/>
      </c>
      <c r="AA2485" s="40"/>
      <c r="AB2485" s="40"/>
      <c r="AC2485" s="40"/>
      <c r="AD2485" s="40"/>
      <c r="AE2485" s="40"/>
      <c r="AF2485" s="40"/>
      <c r="AG2485" s="41" t="s">
        <v>109</v>
      </c>
      <c r="AH2485" s="42"/>
      <c r="AI2485" s="54" t="str">
        <f t="shared" ca="1" si="469"/>
        <v>PENDIENTE NOTIFICACIÓN ELECTRÓNICA</v>
      </c>
      <c r="AJ2485" s="37"/>
      <c r="AK2485" s="37"/>
      <c r="AL2485" s="37"/>
      <c r="AM2485" s="53" t="str">
        <f>IF(AK2485="","",WORKDAY(AK2485,5,FESTIVOS_CO!A:A))</f>
        <v/>
      </c>
      <c r="AN2485" s="37"/>
      <c r="AO2485" s="37"/>
      <c r="AP2485" s="54" t="str">
        <f t="shared" ca="1" si="474"/>
        <v>NO APLICA</v>
      </c>
      <c r="AQ2485" s="36"/>
      <c r="AR2485" s="43"/>
      <c r="AS2485" s="37"/>
      <c r="AT2485" s="36"/>
      <c r="AU2485" s="37"/>
      <c r="AV2485" s="36"/>
      <c r="AW2485" s="36"/>
      <c r="AX2485" s="37"/>
      <c r="AY2485" s="140" t="str">
        <f>IF(AU2485="","",WORKDAY(AU2485,5,FESTIVOS_CO!A:A))</f>
        <v/>
      </c>
      <c r="AZ2485" s="54" t="str">
        <f t="shared" ca="1" si="471"/>
        <v>NO APLICA</v>
      </c>
      <c r="BA2485" s="55" t="str">
        <f>IF(AX2485="","",WORKDAY(AX2485,5,FESTIVOS_CO!A:A))</f>
        <v/>
      </c>
      <c r="BB2485" s="39"/>
      <c r="BC2485" s="40"/>
      <c r="BD2485" s="40"/>
      <c r="BE2485" s="56" t="str">
        <f t="shared" ca="1" si="472"/>
        <v>NO APLICA</v>
      </c>
      <c r="BF2485" s="37"/>
      <c r="BG2485" s="45"/>
      <c r="BH2485" s="37"/>
      <c r="BI2485" s="36"/>
      <c r="BJ2485" s="37"/>
      <c r="BK2485" s="36"/>
      <c r="BL2485" s="36"/>
      <c r="BM2485" s="53" t="str">
        <f>IF(BJ2485="","",WORKDAY(BJ2485,5,FESTIVOS_CO!A:A))</f>
        <v/>
      </c>
      <c r="BN2485" s="57" t="str">
        <f t="shared" ca="1" si="470"/>
        <v>PENDIENTE HACER AVISO</v>
      </c>
      <c r="BO2485" s="54" t="str">
        <f t="shared" ca="1" si="463"/>
        <v>EN TRÁMITE NOTIF. POR AVISO</v>
      </c>
      <c r="BP2485" s="37"/>
      <c r="BQ2485" s="53" t="str">
        <f>IF(BP2485="","",WORKDAY(BP2485,5,FESTIVOS_CO!A:A))</f>
        <v/>
      </c>
      <c r="BR2485" s="37"/>
      <c r="BS2485" s="36"/>
      <c r="BT2485" s="38"/>
      <c r="BU2485" s="58" t="e">
        <f>VLOOKUP(BT2485,Hoja2!$C:$D,2,0)</f>
        <v>#N/A</v>
      </c>
      <c r="BV2485" s="80" t="str">
        <f>IF(
AND(AO2485="",BD2485="",BQ2485=""),
"EN PROCESO NOTIFICACION / COMUNICACION",
IF(
BT2485="",
"NO APLICA",
IF(
BU2485=60,
IF(AO2485&lt;&gt;"",AO2485,IF(BD2485&lt;&gt;"",BD2485,BQ2485))+60,
WORKDAY(
IF(AO2485&lt;&gt;"",AO2485,IF(BD2485&lt;&gt;"",BD2485,BQ2485)),
BU2485,
FESTIVOS_CO!A:A
)
)
))</f>
        <v>EN PROCESO NOTIFICACION / COMUNICACION</v>
      </c>
      <c r="BW2485" s="44"/>
      <c r="BX2485" s="53"/>
      <c r="BY2485" s="45"/>
      <c r="BZ2485" s="37"/>
      <c r="CA2485" s="54" t="str">
        <f t="shared" si="464"/>
        <v>PENDIENTE EJECUTORIA</v>
      </c>
      <c r="CB2485" s="59" t="str">
        <f t="shared" si="473"/>
        <v/>
      </c>
      <c r="CC2485" s="36"/>
      <c r="CD2485" s="40"/>
      <c r="CE2485" s="46"/>
      <c r="CF2485" s="40"/>
      <c r="CG2485" s="40"/>
      <c r="CH2485" s="40"/>
      <c r="CI2485" s="36"/>
      <c r="CJ2485" s="47"/>
      <c r="CK2485" s="40"/>
      <c r="CL2485" s="40"/>
      <c r="CM2485" s="40"/>
      <c r="CN2485" s="40"/>
    </row>
    <row r="2486" spans="1:92" ht="42.75" hidden="1">
      <c r="A2486" s="49" t="str">
        <f t="shared" si="465"/>
        <v>SIN GESTIÓN</v>
      </c>
      <c r="B2486" s="58"/>
      <c r="C2486" s="37"/>
      <c r="D2486" s="37"/>
      <c r="E2486" s="49" t="str">
        <f t="shared" si="466"/>
        <v>PENDIENTE NOTIFICACIÓN</v>
      </c>
      <c r="F2486" s="141" t="str">
        <f t="shared" si="467"/>
        <v>PENDIENTE NOTIFICACIÓN</v>
      </c>
      <c r="G2486" s="49" t="str">
        <f t="shared" si="468"/>
        <v/>
      </c>
      <c r="H2486" s="51" t="str">
        <f ca="1">IF(
L2486="",
"",
IF(
NETWORKDAYS(L2486,IF(M2486&lt;&gt;"",M2486,TODAY()),FESTIVOS_CO!A:A)&gt;2,
"VENCIDO",
IF(
NETWORKDAYS(L2486,IF(M2486&lt;&gt;"",M2486,TODAY()),FESTIVOS_CO!A:A)=2,
"ALERTA",
"A TIEMPO"
)))</f>
        <v/>
      </c>
      <c r="I2486" s="40"/>
      <c r="J2486" s="36"/>
      <c r="K2486" s="37"/>
      <c r="L2486" s="50"/>
      <c r="M2486" s="37"/>
      <c r="N2486" s="52"/>
      <c r="O2486" s="52"/>
      <c r="P2486" s="36"/>
      <c r="Q2486" s="36"/>
      <c r="R2486" s="40"/>
      <c r="S2486" s="36"/>
      <c r="T2486" s="40"/>
      <c r="U2486" s="40"/>
      <c r="V2486" s="81"/>
      <c r="W2486" s="40"/>
      <c r="X2486" s="40"/>
      <c r="Y2486" s="40"/>
      <c r="Z2486" s="38" t="str">
        <f>IFERROR(VLOOKUP(Y2486,DIRECTORIO!A:B,2,FALSE),"")</f>
        <v/>
      </c>
      <c r="AA2486" s="40"/>
      <c r="AB2486" s="40"/>
      <c r="AC2486" s="40"/>
      <c r="AD2486" s="40"/>
      <c r="AE2486" s="40"/>
      <c r="AF2486" s="40"/>
      <c r="AG2486" s="41" t="s">
        <v>109</v>
      </c>
      <c r="AH2486" s="42"/>
      <c r="AI2486" s="54" t="str">
        <f t="shared" ca="1" si="469"/>
        <v>PENDIENTE NOTIFICACIÓN ELECTRÓNICA</v>
      </c>
      <c r="AJ2486" s="37"/>
      <c r="AK2486" s="37"/>
      <c r="AL2486" s="37"/>
      <c r="AM2486" s="53" t="str">
        <f>IF(AK2486="","",WORKDAY(AK2486,5,FESTIVOS_CO!A:A))</f>
        <v/>
      </c>
      <c r="AN2486" s="37"/>
      <c r="AO2486" s="37"/>
      <c r="AP2486" s="54" t="str">
        <f t="shared" ca="1" si="474"/>
        <v>NO APLICA</v>
      </c>
      <c r="AQ2486" s="36"/>
      <c r="AR2486" s="43"/>
      <c r="AS2486" s="37"/>
      <c r="AT2486" s="36"/>
      <c r="AU2486" s="37"/>
      <c r="AV2486" s="36"/>
      <c r="AW2486" s="36"/>
      <c r="AX2486" s="37"/>
      <c r="AY2486" s="140" t="str">
        <f>IF(AU2486="","",WORKDAY(AU2486,5,FESTIVOS_CO!A:A))</f>
        <v/>
      </c>
      <c r="AZ2486" s="54" t="str">
        <f t="shared" ca="1" si="471"/>
        <v>NO APLICA</v>
      </c>
      <c r="BA2486" s="55" t="str">
        <f>IF(AX2486="","",WORKDAY(AX2486,5,FESTIVOS_CO!A:A))</f>
        <v/>
      </c>
      <c r="BB2486" s="39"/>
      <c r="BC2486" s="40"/>
      <c r="BD2486" s="40"/>
      <c r="BE2486" s="56" t="str">
        <f t="shared" ca="1" si="472"/>
        <v>NO APLICA</v>
      </c>
      <c r="BF2486" s="37"/>
      <c r="BG2486" s="45"/>
      <c r="BH2486" s="37"/>
      <c r="BI2486" s="36"/>
      <c r="BJ2486" s="37"/>
      <c r="BK2486" s="36"/>
      <c r="BL2486" s="36"/>
      <c r="BM2486" s="53" t="str">
        <f>IF(BJ2486="","",WORKDAY(BJ2486,5,FESTIVOS_CO!A:A))</f>
        <v/>
      </c>
      <c r="BN2486" s="57" t="str">
        <f t="shared" ca="1" si="470"/>
        <v>PENDIENTE HACER AVISO</v>
      </c>
      <c r="BO2486" s="54" t="str">
        <f t="shared" ref="BO2486:BO2549" ca="1" si="475">IF(BN2486="NOTIFICACIÓN PERSONAL COMPLETA",
"NO PROCEDE AVISO",
IF(BR2486="SI",
"NOTIFICACION POR AVISO TERMINADA",
IF(BE2486="NO PROCEDE",
"NO PROCEDE AVISO",
IF(BN2486="VERIFICAR SI PROCEDE RECURSO",
"NOTIFICACIÓN POR AVISO COMPLETA",
"EN TRÁMITE NOTIF. POR AVISO"
))))</f>
        <v>EN TRÁMITE NOTIF. POR AVISO</v>
      </c>
      <c r="BP2486" s="37"/>
      <c r="BQ2486" s="53" t="str">
        <f>IF(BP2486="","",WORKDAY(BP2486,5,FESTIVOS_CO!A:A))</f>
        <v/>
      </c>
      <c r="BR2486" s="37"/>
      <c r="BS2486" s="36"/>
      <c r="BT2486" s="38"/>
      <c r="BU2486" s="58" t="e">
        <f>VLOOKUP(BT2486,Hoja2!$C:$D,2,0)</f>
        <v>#N/A</v>
      </c>
      <c r="BV2486" s="80" t="str">
        <f>IF(
AND(AO2486="",BD2486="",BQ2486=""),
"EN PROCESO NOTIFICACION / COMUNICACION",
IF(
BT2486="",
"NO APLICA",
IF(
BU2486=60,
IF(AO2486&lt;&gt;"",AO2486,IF(BD2486&lt;&gt;"",BD2486,BQ2486))+60,
WORKDAY(
IF(AO2486&lt;&gt;"",AO2486,IF(BD2486&lt;&gt;"",BD2486,BQ2486)),
BU2486,
FESTIVOS_CO!A:A
)
)
))</f>
        <v>EN PROCESO NOTIFICACION / COMUNICACION</v>
      </c>
      <c r="BW2486" s="44"/>
      <c r="BX2486" s="53"/>
      <c r="BY2486" s="45"/>
      <c r="BZ2486" s="37"/>
      <c r="CA2486" s="54" t="str">
        <f t="shared" ref="CA2486:CA2549" si="476">IF(BW2486&lt;&gt;"SI",
"PENDIENTE EJECUTORIA",
IF(AND(BX2486="",BY2486="",BZ2486=""),
"PENDIENTE HACER EJECUTORIA",
IF(AND(BX2486&lt;&gt;"",BY2486="",BZ2486=""),
"PENDIENTE REVISION EJECUTORIA",
IF(AND(BX2486&lt;&gt;"",BY2486&lt;&gt;"",BZ2486=""),
"PENDIENTE FIRMA EJECUTORIA",
"PROCESO EJECUTORIA TERMINADO"
))))</f>
        <v>PENDIENTE EJECUTORIA</v>
      </c>
      <c r="CB2486" s="59" t="str">
        <f t="shared" si="473"/>
        <v/>
      </c>
      <c r="CC2486" s="36"/>
      <c r="CD2486" s="40"/>
      <c r="CE2486" s="46"/>
      <c r="CF2486" s="40"/>
      <c r="CG2486" s="40"/>
      <c r="CH2486" s="40"/>
      <c r="CI2486" s="36"/>
      <c r="CJ2486" s="47"/>
      <c r="CK2486" s="40"/>
      <c r="CL2486" s="40"/>
      <c r="CM2486" s="40"/>
      <c r="CN2486" s="40"/>
    </row>
    <row r="2487" spans="1:92" ht="42.75" hidden="1">
      <c r="A2487" s="49" t="str">
        <f t="shared" si="465"/>
        <v>SIN GESTIÓN</v>
      </c>
      <c r="B2487" s="58"/>
      <c r="C2487" s="37"/>
      <c r="D2487" s="37"/>
      <c r="E2487" s="49" t="str">
        <f t="shared" si="466"/>
        <v>PENDIENTE NOTIFICACIÓN</v>
      </c>
      <c r="F2487" s="141" t="str">
        <f t="shared" si="467"/>
        <v>PENDIENTE NOTIFICACIÓN</v>
      </c>
      <c r="G2487" s="49" t="str">
        <f t="shared" si="468"/>
        <v/>
      </c>
      <c r="H2487" s="51" t="str">
        <f ca="1">IF(
L2487="",
"",
IF(
NETWORKDAYS(L2487,IF(M2487&lt;&gt;"",M2487,TODAY()),FESTIVOS_CO!A:A)&gt;2,
"VENCIDO",
IF(
NETWORKDAYS(L2487,IF(M2487&lt;&gt;"",M2487,TODAY()),FESTIVOS_CO!A:A)=2,
"ALERTA",
"A TIEMPO"
)))</f>
        <v/>
      </c>
      <c r="I2487" s="40"/>
      <c r="J2487" s="36"/>
      <c r="K2487" s="37"/>
      <c r="L2487" s="50"/>
      <c r="M2487" s="37"/>
      <c r="N2487" s="52"/>
      <c r="O2487" s="52"/>
      <c r="P2487" s="36"/>
      <c r="Q2487" s="36"/>
      <c r="R2487" s="40"/>
      <c r="S2487" s="36"/>
      <c r="T2487" s="40"/>
      <c r="U2487" s="40"/>
      <c r="V2487" s="81"/>
      <c r="W2487" s="40"/>
      <c r="X2487" s="40"/>
      <c r="Y2487" s="40"/>
      <c r="Z2487" s="38" t="str">
        <f>IFERROR(VLOOKUP(Y2487,DIRECTORIO!A:B,2,FALSE),"")</f>
        <v/>
      </c>
      <c r="AA2487" s="40"/>
      <c r="AB2487" s="40"/>
      <c r="AC2487" s="40"/>
      <c r="AD2487" s="40"/>
      <c r="AE2487" s="40"/>
      <c r="AF2487" s="40"/>
      <c r="AG2487" s="41" t="s">
        <v>109</v>
      </c>
      <c r="AH2487" s="42"/>
      <c r="AI2487" s="54" t="str">
        <f t="shared" ca="1" si="469"/>
        <v>PENDIENTE NOTIFICACIÓN ELECTRÓNICA</v>
      </c>
      <c r="AJ2487" s="37"/>
      <c r="AK2487" s="37"/>
      <c r="AL2487" s="37"/>
      <c r="AM2487" s="53" t="str">
        <f>IF(AK2487="","",WORKDAY(AK2487,5,FESTIVOS_CO!A:A))</f>
        <v/>
      </c>
      <c r="AN2487" s="37"/>
      <c r="AO2487" s="37"/>
      <c r="AP2487" s="54" t="str">
        <f t="shared" ca="1" si="474"/>
        <v>NO APLICA</v>
      </c>
      <c r="AQ2487" s="36"/>
      <c r="AR2487" s="43"/>
      <c r="AS2487" s="37"/>
      <c r="AT2487" s="36"/>
      <c r="AU2487" s="37"/>
      <c r="AV2487" s="36"/>
      <c r="AW2487" s="36"/>
      <c r="AX2487" s="37"/>
      <c r="AY2487" s="140" t="str">
        <f>IF(AU2487="","",WORKDAY(AU2487,5,FESTIVOS_CO!A:A))</f>
        <v/>
      </c>
      <c r="AZ2487" s="54" t="str">
        <f t="shared" ca="1" si="471"/>
        <v>NO APLICA</v>
      </c>
      <c r="BA2487" s="55" t="str">
        <f>IF(AX2487="","",WORKDAY(AX2487,5,FESTIVOS_CO!A:A))</f>
        <v/>
      </c>
      <c r="BB2487" s="39"/>
      <c r="BC2487" s="40"/>
      <c r="BD2487" s="40"/>
      <c r="BE2487" s="56" t="str">
        <f t="shared" ca="1" si="472"/>
        <v>NO APLICA</v>
      </c>
      <c r="BF2487" s="37"/>
      <c r="BG2487" s="45"/>
      <c r="BH2487" s="37"/>
      <c r="BI2487" s="36"/>
      <c r="BJ2487" s="37"/>
      <c r="BK2487" s="36"/>
      <c r="BL2487" s="36"/>
      <c r="BM2487" s="53" t="str">
        <f>IF(BJ2487="","",WORKDAY(BJ2487,5,FESTIVOS_CO!A:A))</f>
        <v/>
      </c>
      <c r="BN2487" s="57" t="str">
        <f t="shared" ca="1" si="470"/>
        <v>PENDIENTE HACER AVISO</v>
      </c>
      <c r="BO2487" s="54" t="str">
        <f t="shared" ca="1" si="475"/>
        <v>EN TRÁMITE NOTIF. POR AVISO</v>
      </c>
      <c r="BP2487" s="37"/>
      <c r="BQ2487" s="53" t="str">
        <f>IF(BP2487="","",WORKDAY(BP2487,5,FESTIVOS_CO!A:A))</f>
        <v/>
      </c>
      <c r="BR2487" s="37"/>
      <c r="BS2487" s="36"/>
      <c r="BT2487" s="38"/>
      <c r="BU2487" s="58" t="e">
        <f>VLOOKUP(BT2487,Hoja2!$C:$D,2,0)</f>
        <v>#N/A</v>
      </c>
      <c r="BV2487" s="80" t="str">
        <f>IF(
AND(AO2487="",BD2487="",BQ2487=""),
"EN PROCESO NOTIFICACION / COMUNICACION",
IF(
BT2487="",
"NO APLICA",
IF(
BU2487=60,
IF(AO2487&lt;&gt;"",AO2487,IF(BD2487&lt;&gt;"",BD2487,BQ2487))+60,
WORKDAY(
IF(AO2487&lt;&gt;"",AO2487,IF(BD2487&lt;&gt;"",BD2487,BQ2487)),
BU2487,
FESTIVOS_CO!A:A
)
)
))</f>
        <v>EN PROCESO NOTIFICACION / COMUNICACION</v>
      </c>
      <c r="BW2487" s="44"/>
      <c r="BX2487" s="53"/>
      <c r="BY2487" s="45"/>
      <c r="BZ2487" s="37"/>
      <c r="CA2487" s="54" t="str">
        <f t="shared" si="476"/>
        <v>PENDIENTE EJECUTORIA</v>
      </c>
      <c r="CB2487" s="59" t="str">
        <f t="shared" si="473"/>
        <v/>
      </c>
      <c r="CC2487" s="36"/>
      <c r="CD2487" s="40"/>
      <c r="CE2487" s="46"/>
      <c r="CF2487" s="40"/>
      <c r="CG2487" s="40"/>
      <c r="CH2487" s="40"/>
      <c r="CI2487" s="36"/>
      <c r="CJ2487" s="47"/>
      <c r="CK2487" s="40"/>
      <c r="CL2487" s="40"/>
      <c r="CM2487" s="40"/>
      <c r="CN2487" s="40"/>
    </row>
    <row r="2488" spans="1:92" ht="42.75" hidden="1">
      <c r="A2488" s="49" t="str">
        <f t="shared" ref="A2488:A2551" si="477">IF(
AND(Q2488="NO",S2488&lt;&gt;"SI"),
"TERMINADO PRODUCTO NO CONFORME",
IF(
AND(
COUNTBLANK(AJ2488:AO2488)=COLUMNS(AJ2488:AO2488),
COUNTBLANK(AQ2488:AY2488)=COLUMNS(AQ2488:AY2488),
COUNTBLANK(BC2488:BD2488)=COLUMNS(BC2488:BD2488),
COUNTBLANK(BF2488:BM2488)=COLUMNS(BF2488:BM2488),
COUNTBLANK(BP2488:BR2488)=COLUMNS(BP2488:BR2488)
),
"SIN GESTIÓN",
IF(
AND(BC2488&lt;&gt;"",BD2488&lt;&gt;"",AO2488="",AX2488="",BQ2488=""),
"NOTIFICADO POR CONDUCTA CONCLUYENTE",
IF(
AI2488="NOTIFICACIÓN ELECTRÓNICA EFECTIVA",
CA2488,
IF(
OR(
AI2488="NO PROCEDE NOTIFICACIÓN ELECTRÓNICA",
AI2488="REALIZAR CITACIÓN",
AI2488="NOTIFICACIÓN ELECTRÓNICA NO EFECTIVA"
),
IF(
AZ2488="HACER AVISO",
IF(
OR(
BN2488="NOTIFICACIÓN POR AVISO TERMINADA",
BN2488="NOTIFICACIÓN PERSONAL COMPLETA"
),
CA2488,
BN2488
),
AZ2488
),
AI2488
)
)
)
))</f>
        <v>SIN GESTIÓN</v>
      </c>
      <c r="B2488" s="58"/>
      <c r="C2488" s="37"/>
      <c r="D2488" s="37"/>
      <c r="E2488" s="49" t="str">
        <f t="shared" ref="E2488:E2551" si="478">IF(AN2488="SI",
"NOTIFICACIÓN ELECTRÓNICA",
IF(AND(BC2488&lt;&gt;"",BD2488&lt;&gt;""),
"NOTIFICACIÓN PERSONAL",
IF(BL2488="SI",
"NOTIFICACIÓN POR AVISO",
"PENDIENTE NOTIFICACIÓN"
)))</f>
        <v>PENDIENTE NOTIFICACIÓN</v>
      </c>
      <c r="F2488" s="141" t="str">
        <f t="shared" ref="F2488:F2551" si="479">IF(
AND(AN2488&lt;&gt;"SI",AW2488&lt;&gt;"SI",BL2488&lt;&gt;"SI",BC2488="",BD2488=""),
"PENDIENTE NOTIFICACIÓN",
IF(AN2488="SI",
AO2488,
IF(AW2488="SI",
AX2488,
IF(AND(BC2488&lt;&gt;"",BD2488&lt;&gt;""),
BD2488,
IF(BL2488="SI",
BQ2488,
"PENDIENTE NOTIFICACIÓN"
)))))</f>
        <v>PENDIENTE NOTIFICACIÓN</v>
      </c>
      <c r="G2488" s="49" t="str">
        <f t="shared" ref="G2488:G2551" si="480">IF(
OR(
C2488="",
F2488="PENDIENTE NOTIFICACIÓN",
NOT(ISNUMBER(C2488)),
NOT(ISNUMBER(F2488)),
F2488&lt;C2488
),
"",
F2488-C2488
)</f>
        <v/>
      </c>
      <c r="H2488" s="51" t="str">
        <f ca="1">IF(
L2488="",
"",
IF(
NETWORKDAYS(L2488,IF(M2488&lt;&gt;"",M2488,TODAY()),FESTIVOS_CO!A:A)&gt;2,
"VENCIDO",
IF(
NETWORKDAYS(L2488,IF(M2488&lt;&gt;"",M2488,TODAY()),FESTIVOS_CO!A:A)=2,
"ALERTA",
"A TIEMPO"
)))</f>
        <v/>
      </c>
      <c r="I2488" s="40"/>
      <c r="J2488" s="36"/>
      <c r="K2488" s="37"/>
      <c r="L2488" s="50"/>
      <c r="M2488" s="37"/>
      <c r="N2488" s="52"/>
      <c r="O2488" s="52"/>
      <c r="P2488" s="36"/>
      <c r="Q2488" s="36"/>
      <c r="R2488" s="40"/>
      <c r="S2488" s="36"/>
      <c r="T2488" s="40"/>
      <c r="U2488" s="40"/>
      <c r="V2488" s="81"/>
      <c r="W2488" s="40"/>
      <c r="X2488" s="40"/>
      <c r="Y2488" s="40"/>
      <c r="Z2488" s="38" t="str">
        <f>IFERROR(VLOOKUP(Y2488,DIRECTORIO!A:B,2,FALSE),"")</f>
        <v/>
      </c>
      <c r="AA2488" s="40"/>
      <c r="AB2488" s="40"/>
      <c r="AC2488" s="40"/>
      <c r="AD2488" s="40"/>
      <c r="AE2488" s="40"/>
      <c r="AF2488" s="40"/>
      <c r="AG2488" s="41" t="s">
        <v>109</v>
      </c>
      <c r="AH2488" s="42"/>
      <c r="AI2488" s="54" t="str">
        <f t="shared" ref="AI2488:AI2551" ca="1" si="481">IF(AL2488="NO",
"REALIZAR CITACIÓN",
IF(AND(AJ2488="SI",AL2488&lt;&gt;"SI",AL2488&lt;&gt;"NO"),
"PENDIENTE ENTREGA NOTIFICACIÓN ELECTRÓNICA",
IF(AND(AJ2488="SI",AL2488="SI",AN2488="SI"),
"NOTIFICACIÓN ELECTRÓNICA EFECTIVA",
IF(AND(AJ2488="",AK2488="",AL2488="",AM2488="",AN2488="",AO2488=""),
"PENDIENTE NOTIFICACIÓN ELECTRÓNICA",
IF(AJ2488="NO",
"NO PROCEDE NOTIFICACIÓN ELECTRÓNICA",
IF(AND(AJ2488="SI",F2488=""),
"PENDIENTE ENVÍO NOTIFICACIÓN ELECTRÓNICA",
IF(AND(AJ2488="SI",TODAY()-F2488&lt;=5),
"EN ESPERA DE NOTIFICACIÓN ELECTRÓNICA (5 DÍAS)",
"NOTIFICACIÓN ELECTRÓNICA NO EFECTIVA"
)))))))</f>
        <v>PENDIENTE NOTIFICACIÓN ELECTRÓNICA</v>
      </c>
      <c r="AJ2488" s="37"/>
      <c r="AK2488" s="37"/>
      <c r="AL2488" s="37"/>
      <c r="AM2488" s="53" t="str">
        <f>IF(AK2488="","",WORKDAY(AK2488,5,FESTIVOS_CO!A:A))</f>
        <v/>
      </c>
      <c r="AN2488" s="37"/>
      <c r="AO2488" s="37"/>
      <c r="AP2488" s="54" t="str">
        <f t="shared" ca="1" si="474"/>
        <v>NO APLICA</v>
      </c>
      <c r="AQ2488" s="36"/>
      <c r="AR2488" s="43"/>
      <c r="AS2488" s="37"/>
      <c r="AT2488" s="36"/>
      <c r="AU2488" s="37"/>
      <c r="AV2488" s="36"/>
      <c r="AW2488" s="36"/>
      <c r="AX2488" s="37"/>
      <c r="AY2488" s="140" t="str">
        <f>IF(AU2488="","",WORKDAY(AU2488,5,FESTIVOS_CO!A:A))</f>
        <v/>
      </c>
      <c r="AZ2488" s="54" t="str">
        <f t="shared" ca="1" si="471"/>
        <v>NO APLICA</v>
      </c>
      <c r="BA2488" s="55" t="str">
        <f>IF(AX2488="","",WORKDAY(AX2488,5,FESTIVOS_CO!A:A))</f>
        <v/>
      </c>
      <c r="BB2488" s="39"/>
      <c r="BC2488" s="40"/>
      <c r="BD2488" s="40"/>
      <c r="BE2488" s="56" t="str">
        <f t="shared" ca="1" si="472"/>
        <v>NO APLICA</v>
      </c>
      <c r="BF2488" s="37"/>
      <c r="BG2488" s="45"/>
      <c r="BH2488" s="37"/>
      <c r="BI2488" s="36"/>
      <c r="BJ2488" s="37"/>
      <c r="BK2488" s="36"/>
      <c r="BL2488" s="36"/>
      <c r="BM2488" s="53" t="str">
        <f>IF(BJ2488="","",WORKDAY(BJ2488,5,FESTIVOS_CO!A:A))</f>
        <v/>
      </c>
      <c r="BN2488" s="57" t="str">
        <f t="shared" ref="BN2488:BN2551" ca="1" si="482">IF(
AND(AZ2488="CITACIÓN COMPLETA EN ESPERA DE NOTIFICACION PERSONAL",BB2488="NO"),
"PENDIENTE HACER AVISO",
IF(AND(BC2488&lt;&gt;"",BD2488&lt;&gt;""),
"NOTIFICACIÓN PERSONAL COMPLETA",
IF(BR2488="SI",
"NOTIFICACIÓN POR AVISO TERMINADA",
IF(BE2488="NO PROCEDE",
"NO PROCEDE",
IF(BF2488="",
"PENDIENTE HACER AVISO",
IF(BG2488="",
"PENDIENTE REVISIÓN AVISO",
IF(BH2488="",
"PENDIENTE FIRMA AVISO",
IF(BI2488="",
"PENDIENTE RADICAR AVISO",
IF(BL2488="",
"EN TRÁMITE DE ENTREGA AVISO",
IF(BL2488="NO",
"PUBLICAR AVISO CARTELERA",
IF(BL2488="SI",
"VERIFICAR SI PROCEDE RECURSO",
IF(BE2488="HACER AVISO",
"HACER AVISO",
"NO APLICA"
))))))))))))</f>
        <v>PENDIENTE HACER AVISO</v>
      </c>
      <c r="BO2488" s="54" t="str">
        <f t="shared" ca="1" si="475"/>
        <v>EN TRÁMITE NOTIF. POR AVISO</v>
      </c>
      <c r="BP2488" s="37"/>
      <c r="BQ2488" s="53" t="str">
        <f>IF(BP2488="","",WORKDAY(BP2488,5,FESTIVOS_CO!A:A))</f>
        <v/>
      </c>
      <c r="BR2488" s="37"/>
      <c r="BS2488" s="36"/>
      <c r="BT2488" s="38"/>
      <c r="BU2488" s="58" t="e">
        <f>VLOOKUP(BT2488,Hoja2!$C:$D,2,0)</f>
        <v>#N/A</v>
      </c>
      <c r="BV2488" s="80" t="str">
        <f>IF(
AND(AO2488="",BD2488="",BQ2488=""),
"EN PROCESO NOTIFICACION / COMUNICACION",
IF(
BT2488="",
"NO APLICA",
IF(
BU2488=60,
IF(AO2488&lt;&gt;"",AO2488,IF(BD2488&lt;&gt;"",BD2488,BQ2488))+60,
WORKDAY(
IF(AO2488&lt;&gt;"",AO2488,IF(BD2488&lt;&gt;"",BD2488,BQ2488)),
BU2488,
FESTIVOS_CO!A:A
)
)
))</f>
        <v>EN PROCESO NOTIFICACION / COMUNICACION</v>
      </c>
      <c r="BW2488" s="44"/>
      <c r="BX2488" s="53"/>
      <c r="BY2488" s="45"/>
      <c r="BZ2488" s="37"/>
      <c r="CA2488" s="54" t="str">
        <f t="shared" si="476"/>
        <v>PENDIENTE EJECUTORIA</v>
      </c>
      <c r="CB2488" s="59" t="str">
        <f t="shared" si="473"/>
        <v/>
      </c>
      <c r="CC2488" s="36"/>
      <c r="CD2488" s="40"/>
      <c r="CE2488" s="46"/>
      <c r="CF2488" s="40"/>
      <c r="CG2488" s="40"/>
      <c r="CH2488" s="40"/>
      <c r="CI2488" s="36"/>
      <c r="CJ2488" s="47"/>
      <c r="CK2488" s="40"/>
      <c r="CL2488" s="40"/>
      <c r="CM2488" s="40"/>
      <c r="CN2488" s="40"/>
    </row>
    <row r="2489" spans="1:92" ht="42.75" hidden="1">
      <c r="A2489" s="49" t="str">
        <f t="shared" si="477"/>
        <v>SIN GESTIÓN</v>
      </c>
      <c r="B2489" s="58"/>
      <c r="C2489" s="37"/>
      <c r="D2489" s="37"/>
      <c r="E2489" s="49" t="str">
        <f t="shared" si="478"/>
        <v>PENDIENTE NOTIFICACIÓN</v>
      </c>
      <c r="F2489" s="141" t="str">
        <f t="shared" si="479"/>
        <v>PENDIENTE NOTIFICACIÓN</v>
      </c>
      <c r="G2489" s="49" t="str">
        <f t="shared" si="480"/>
        <v/>
      </c>
      <c r="H2489" s="51" t="str">
        <f ca="1">IF(
L2489="",
"",
IF(
NETWORKDAYS(L2489,IF(M2489&lt;&gt;"",M2489,TODAY()),FESTIVOS_CO!A:A)&gt;2,
"VENCIDO",
IF(
NETWORKDAYS(L2489,IF(M2489&lt;&gt;"",M2489,TODAY()),FESTIVOS_CO!A:A)=2,
"ALERTA",
"A TIEMPO"
)))</f>
        <v/>
      </c>
      <c r="I2489" s="40"/>
      <c r="J2489" s="36"/>
      <c r="K2489" s="37"/>
      <c r="L2489" s="50"/>
      <c r="M2489" s="37"/>
      <c r="N2489" s="52"/>
      <c r="O2489" s="52"/>
      <c r="P2489" s="36"/>
      <c r="Q2489" s="36"/>
      <c r="R2489" s="40"/>
      <c r="S2489" s="36"/>
      <c r="T2489" s="40"/>
      <c r="U2489" s="40"/>
      <c r="V2489" s="81"/>
      <c r="W2489" s="40"/>
      <c r="X2489" s="40"/>
      <c r="Y2489" s="40"/>
      <c r="Z2489" s="38" t="str">
        <f>IFERROR(VLOOKUP(Y2489,DIRECTORIO!A:B,2,FALSE),"")</f>
        <v/>
      </c>
      <c r="AA2489" s="40"/>
      <c r="AB2489" s="40"/>
      <c r="AC2489" s="40"/>
      <c r="AD2489" s="40"/>
      <c r="AE2489" s="40"/>
      <c r="AF2489" s="40"/>
      <c r="AG2489" s="41" t="s">
        <v>109</v>
      </c>
      <c r="AH2489" s="42"/>
      <c r="AI2489" s="54" t="str">
        <f t="shared" ca="1" si="481"/>
        <v>PENDIENTE NOTIFICACIÓN ELECTRÓNICA</v>
      </c>
      <c r="AJ2489" s="37"/>
      <c r="AK2489" s="37"/>
      <c r="AL2489" s="37"/>
      <c r="AM2489" s="53" t="str">
        <f>IF(AK2489="","",WORKDAY(AK2489,5,FESTIVOS_CO!A:A))</f>
        <v/>
      </c>
      <c r="AN2489" s="37"/>
      <c r="AO2489" s="37"/>
      <c r="AP2489" s="54" t="str">
        <f t="shared" ca="1" si="474"/>
        <v>NO APLICA</v>
      </c>
      <c r="AQ2489" s="36"/>
      <c r="AR2489" s="43"/>
      <c r="AS2489" s="37"/>
      <c r="AT2489" s="36"/>
      <c r="AU2489" s="37"/>
      <c r="AV2489" s="36"/>
      <c r="AW2489" s="36"/>
      <c r="AX2489" s="37"/>
      <c r="AY2489" s="140" t="str">
        <f>IF(AU2489="","",WORKDAY(AU2489,5,FESTIVOS_CO!A:A))</f>
        <v/>
      </c>
      <c r="AZ2489" s="54" t="str">
        <f t="shared" ca="1" si="471"/>
        <v>NO APLICA</v>
      </c>
      <c r="BA2489" s="55" t="str">
        <f>IF(AX2489="","",WORKDAY(AX2489,5,FESTIVOS_CO!A:A))</f>
        <v/>
      </c>
      <c r="BB2489" s="39"/>
      <c r="BC2489" s="40"/>
      <c r="BD2489" s="40"/>
      <c r="BE2489" s="56" t="str">
        <f t="shared" ca="1" si="472"/>
        <v>NO APLICA</v>
      </c>
      <c r="BF2489" s="37"/>
      <c r="BG2489" s="45"/>
      <c r="BH2489" s="37"/>
      <c r="BI2489" s="36"/>
      <c r="BJ2489" s="37"/>
      <c r="BK2489" s="36"/>
      <c r="BL2489" s="36"/>
      <c r="BM2489" s="53" t="str">
        <f>IF(BJ2489="","",WORKDAY(BJ2489,5,FESTIVOS_CO!A:A))</f>
        <v/>
      </c>
      <c r="BN2489" s="57" t="str">
        <f t="shared" ca="1" si="482"/>
        <v>PENDIENTE HACER AVISO</v>
      </c>
      <c r="BO2489" s="54" t="str">
        <f t="shared" ca="1" si="475"/>
        <v>EN TRÁMITE NOTIF. POR AVISO</v>
      </c>
      <c r="BP2489" s="37"/>
      <c r="BQ2489" s="53" t="str">
        <f>IF(BP2489="","",WORKDAY(BP2489,5,FESTIVOS_CO!A:A))</f>
        <v/>
      </c>
      <c r="BR2489" s="37"/>
      <c r="BS2489" s="36"/>
      <c r="BT2489" s="38"/>
      <c r="BU2489" s="58" t="e">
        <f>VLOOKUP(BT2489,Hoja2!$C:$D,2,0)</f>
        <v>#N/A</v>
      </c>
      <c r="BV2489" s="80" t="str">
        <f>IF(
AND(AO2489="",BD2489="",BQ2489=""),
"EN PROCESO NOTIFICACION / COMUNICACION",
IF(
BT2489="",
"NO APLICA",
IF(
BU2489=60,
IF(AO2489&lt;&gt;"",AO2489,IF(BD2489&lt;&gt;"",BD2489,BQ2489))+60,
WORKDAY(
IF(AO2489&lt;&gt;"",AO2489,IF(BD2489&lt;&gt;"",BD2489,BQ2489)),
BU2489,
FESTIVOS_CO!A:A
)
)
))</f>
        <v>EN PROCESO NOTIFICACION / COMUNICACION</v>
      </c>
      <c r="BW2489" s="44"/>
      <c r="BX2489" s="53"/>
      <c r="BY2489" s="45"/>
      <c r="BZ2489" s="37"/>
      <c r="CA2489" s="54" t="str">
        <f t="shared" si="476"/>
        <v>PENDIENTE EJECUTORIA</v>
      </c>
      <c r="CB2489" s="59" t="str">
        <f t="shared" si="473"/>
        <v/>
      </c>
      <c r="CC2489" s="36"/>
      <c r="CD2489" s="40"/>
      <c r="CE2489" s="46"/>
      <c r="CF2489" s="40"/>
      <c r="CG2489" s="40"/>
      <c r="CH2489" s="40"/>
      <c r="CI2489" s="36"/>
      <c r="CJ2489" s="47"/>
      <c r="CK2489" s="40"/>
      <c r="CL2489" s="40"/>
      <c r="CM2489" s="40"/>
      <c r="CN2489" s="40"/>
    </row>
    <row r="2490" spans="1:92" ht="42.75" hidden="1">
      <c r="A2490" s="49" t="str">
        <f t="shared" si="477"/>
        <v>SIN GESTIÓN</v>
      </c>
      <c r="B2490" s="58"/>
      <c r="C2490" s="37"/>
      <c r="D2490" s="37"/>
      <c r="E2490" s="49" t="str">
        <f t="shared" si="478"/>
        <v>PENDIENTE NOTIFICACIÓN</v>
      </c>
      <c r="F2490" s="141" t="str">
        <f t="shared" si="479"/>
        <v>PENDIENTE NOTIFICACIÓN</v>
      </c>
      <c r="G2490" s="49" t="str">
        <f t="shared" si="480"/>
        <v/>
      </c>
      <c r="H2490" s="51" t="str">
        <f ca="1">IF(
L2490="",
"",
IF(
NETWORKDAYS(L2490,IF(M2490&lt;&gt;"",M2490,TODAY()),FESTIVOS_CO!A:A)&gt;2,
"VENCIDO",
IF(
NETWORKDAYS(L2490,IF(M2490&lt;&gt;"",M2490,TODAY()),FESTIVOS_CO!A:A)=2,
"ALERTA",
"A TIEMPO"
)))</f>
        <v/>
      </c>
      <c r="I2490" s="40"/>
      <c r="J2490" s="36"/>
      <c r="K2490" s="37"/>
      <c r="L2490" s="50"/>
      <c r="M2490" s="37"/>
      <c r="N2490" s="52"/>
      <c r="O2490" s="52"/>
      <c r="P2490" s="36"/>
      <c r="Q2490" s="36"/>
      <c r="R2490" s="40"/>
      <c r="S2490" s="36"/>
      <c r="T2490" s="40"/>
      <c r="U2490" s="40"/>
      <c r="V2490" s="81"/>
      <c r="W2490" s="40"/>
      <c r="X2490" s="40"/>
      <c r="Y2490" s="40"/>
      <c r="Z2490" s="38" t="str">
        <f>IFERROR(VLOOKUP(Y2490,DIRECTORIO!A:B,2,FALSE),"")</f>
        <v/>
      </c>
      <c r="AA2490" s="40"/>
      <c r="AB2490" s="40"/>
      <c r="AC2490" s="40"/>
      <c r="AD2490" s="40"/>
      <c r="AE2490" s="40"/>
      <c r="AF2490" s="40"/>
      <c r="AG2490" s="41" t="s">
        <v>109</v>
      </c>
      <c r="AH2490" s="42"/>
      <c r="AI2490" s="54" t="str">
        <f t="shared" ca="1" si="481"/>
        <v>PENDIENTE NOTIFICACIÓN ELECTRÓNICA</v>
      </c>
      <c r="AJ2490" s="37"/>
      <c r="AK2490" s="37"/>
      <c r="AL2490" s="37"/>
      <c r="AM2490" s="53" t="str">
        <f>IF(AK2490="","",WORKDAY(AK2490,5,FESTIVOS_CO!A:A))</f>
        <v/>
      </c>
      <c r="AN2490" s="37"/>
      <c r="AO2490" s="37"/>
      <c r="AP2490" s="54" t="str">
        <f t="shared" ca="1" si="474"/>
        <v>NO APLICA</v>
      </c>
      <c r="AQ2490" s="36"/>
      <c r="AR2490" s="43"/>
      <c r="AS2490" s="37"/>
      <c r="AT2490" s="36"/>
      <c r="AU2490" s="37"/>
      <c r="AV2490" s="36"/>
      <c r="AW2490" s="36"/>
      <c r="AX2490" s="37"/>
      <c r="AY2490" s="140" t="str">
        <f>IF(AU2490="","",WORKDAY(AU2490,5,FESTIVOS_CO!A:A))</f>
        <v/>
      </c>
      <c r="AZ2490" s="54" t="str">
        <f t="shared" ca="1" si="471"/>
        <v>NO APLICA</v>
      </c>
      <c r="BA2490" s="55" t="str">
        <f>IF(AX2490="","",WORKDAY(AX2490,5,FESTIVOS_CO!A:A))</f>
        <v/>
      </c>
      <c r="BB2490" s="39"/>
      <c r="BC2490" s="40"/>
      <c r="BD2490" s="40"/>
      <c r="BE2490" s="56" t="str">
        <f t="shared" ca="1" si="472"/>
        <v>NO APLICA</v>
      </c>
      <c r="BF2490" s="37"/>
      <c r="BG2490" s="45"/>
      <c r="BH2490" s="37"/>
      <c r="BI2490" s="36"/>
      <c r="BJ2490" s="37"/>
      <c r="BK2490" s="36"/>
      <c r="BL2490" s="36"/>
      <c r="BM2490" s="53" t="str">
        <f>IF(BJ2490="","",WORKDAY(BJ2490,5,FESTIVOS_CO!A:A))</f>
        <v/>
      </c>
      <c r="BN2490" s="57" t="str">
        <f t="shared" ca="1" si="482"/>
        <v>PENDIENTE HACER AVISO</v>
      </c>
      <c r="BO2490" s="54" t="str">
        <f t="shared" ca="1" si="475"/>
        <v>EN TRÁMITE NOTIF. POR AVISO</v>
      </c>
      <c r="BP2490" s="37"/>
      <c r="BQ2490" s="53" t="str">
        <f>IF(BP2490="","",WORKDAY(BP2490,5,FESTIVOS_CO!A:A))</f>
        <v/>
      </c>
      <c r="BR2490" s="37"/>
      <c r="BS2490" s="36"/>
      <c r="BT2490" s="38"/>
      <c r="BU2490" s="58" t="e">
        <f>VLOOKUP(BT2490,Hoja2!$C:$D,2,0)</f>
        <v>#N/A</v>
      </c>
      <c r="BV2490" s="80" t="str">
        <f>IF(
AND(AO2490="",BD2490="",BQ2490=""),
"EN PROCESO NOTIFICACION / COMUNICACION",
IF(
BT2490="",
"NO APLICA",
IF(
BU2490=60,
IF(AO2490&lt;&gt;"",AO2490,IF(BD2490&lt;&gt;"",BD2490,BQ2490))+60,
WORKDAY(
IF(AO2490&lt;&gt;"",AO2490,IF(BD2490&lt;&gt;"",BD2490,BQ2490)),
BU2490,
FESTIVOS_CO!A:A
)
)
))</f>
        <v>EN PROCESO NOTIFICACION / COMUNICACION</v>
      </c>
      <c r="BW2490" s="44"/>
      <c r="BX2490" s="53"/>
      <c r="BY2490" s="45"/>
      <c r="BZ2490" s="37"/>
      <c r="CA2490" s="54" t="str">
        <f t="shared" si="476"/>
        <v>PENDIENTE EJECUTORIA</v>
      </c>
      <c r="CB2490" s="59" t="str">
        <f t="shared" si="473"/>
        <v/>
      </c>
      <c r="CC2490" s="36"/>
      <c r="CD2490" s="40"/>
      <c r="CE2490" s="46"/>
      <c r="CF2490" s="40"/>
      <c r="CG2490" s="40"/>
      <c r="CH2490" s="40"/>
      <c r="CI2490" s="36"/>
      <c r="CJ2490" s="47"/>
      <c r="CK2490" s="40"/>
      <c r="CL2490" s="40"/>
      <c r="CM2490" s="40"/>
      <c r="CN2490" s="40"/>
    </row>
    <row r="2491" spans="1:92" ht="42.75" hidden="1">
      <c r="A2491" s="49" t="str">
        <f t="shared" si="477"/>
        <v>SIN GESTIÓN</v>
      </c>
      <c r="B2491" s="58"/>
      <c r="C2491" s="37"/>
      <c r="D2491" s="37"/>
      <c r="E2491" s="49" t="str">
        <f t="shared" si="478"/>
        <v>PENDIENTE NOTIFICACIÓN</v>
      </c>
      <c r="F2491" s="141" t="str">
        <f t="shared" si="479"/>
        <v>PENDIENTE NOTIFICACIÓN</v>
      </c>
      <c r="G2491" s="49" t="str">
        <f t="shared" si="480"/>
        <v/>
      </c>
      <c r="H2491" s="51" t="str">
        <f ca="1">IF(
L2491="",
"",
IF(
NETWORKDAYS(L2491,IF(M2491&lt;&gt;"",M2491,TODAY()),FESTIVOS_CO!A:A)&gt;2,
"VENCIDO",
IF(
NETWORKDAYS(L2491,IF(M2491&lt;&gt;"",M2491,TODAY()),FESTIVOS_CO!A:A)=2,
"ALERTA",
"A TIEMPO"
)))</f>
        <v/>
      </c>
      <c r="I2491" s="40"/>
      <c r="J2491" s="36"/>
      <c r="K2491" s="37"/>
      <c r="L2491" s="50"/>
      <c r="M2491" s="37"/>
      <c r="N2491" s="52"/>
      <c r="O2491" s="52"/>
      <c r="P2491" s="36"/>
      <c r="Q2491" s="36"/>
      <c r="R2491" s="40"/>
      <c r="S2491" s="36"/>
      <c r="T2491" s="40"/>
      <c r="U2491" s="40"/>
      <c r="V2491" s="81"/>
      <c r="W2491" s="40"/>
      <c r="X2491" s="40"/>
      <c r="Y2491" s="40"/>
      <c r="Z2491" s="38" t="str">
        <f>IFERROR(VLOOKUP(Y2491,DIRECTORIO!A:B,2,FALSE),"")</f>
        <v/>
      </c>
      <c r="AA2491" s="40"/>
      <c r="AB2491" s="40"/>
      <c r="AC2491" s="40"/>
      <c r="AD2491" s="40"/>
      <c r="AE2491" s="40"/>
      <c r="AF2491" s="40"/>
      <c r="AG2491" s="41" t="s">
        <v>109</v>
      </c>
      <c r="AH2491" s="42"/>
      <c r="AI2491" s="54" t="str">
        <f t="shared" ca="1" si="481"/>
        <v>PENDIENTE NOTIFICACIÓN ELECTRÓNICA</v>
      </c>
      <c r="AJ2491" s="37"/>
      <c r="AK2491" s="37"/>
      <c r="AL2491" s="37"/>
      <c r="AM2491" s="53" t="str">
        <f>IF(AK2491="","",WORKDAY(AK2491,5,FESTIVOS_CO!A:A))</f>
        <v/>
      </c>
      <c r="AN2491" s="37"/>
      <c r="AO2491" s="37"/>
      <c r="AP2491" s="54" t="str">
        <f t="shared" ca="1" si="474"/>
        <v>NO APLICA</v>
      </c>
      <c r="AQ2491" s="36"/>
      <c r="AR2491" s="43"/>
      <c r="AS2491" s="37"/>
      <c r="AT2491" s="36"/>
      <c r="AU2491" s="37"/>
      <c r="AV2491" s="36"/>
      <c r="AW2491" s="36"/>
      <c r="AX2491" s="37"/>
      <c r="AY2491" s="140" t="str">
        <f>IF(AU2491="","",WORKDAY(AU2491,5,FESTIVOS_CO!A:A))</f>
        <v/>
      </c>
      <c r="AZ2491" s="54" t="str">
        <f t="shared" ca="1" si="471"/>
        <v>NO APLICA</v>
      </c>
      <c r="BA2491" s="55" t="str">
        <f>IF(AX2491="","",WORKDAY(AX2491,5,FESTIVOS_CO!A:A))</f>
        <v/>
      </c>
      <c r="BB2491" s="39"/>
      <c r="BC2491" s="40"/>
      <c r="BD2491" s="40"/>
      <c r="BE2491" s="56" t="str">
        <f t="shared" ca="1" si="472"/>
        <v>NO APLICA</v>
      </c>
      <c r="BF2491" s="37"/>
      <c r="BG2491" s="45"/>
      <c r="BH2491" s="37"/>
      <c r="BI2491" s="36"/>
      <c r="BJ2491" s="37"/>
      <c r="BK2491" s="36"/>
      <c r="BL2491" s="36"/>
      <c r="BM2491" s="53" t="str">
        <f>IF(BJ2491="","",WORKDAY(BJ2491,5,FESTIVOS_CO!A:A))</f>
        <v/>
      </c>
      <c r="BN2491" s="57" t="str">
        <f t="shared" ca="1" si="482"/>
        <v>PENDIENTE HACER AVISO</v>
      </c>
      <c r="BO2491" s="54" t="str">
        <f t="shared" ca="1" si="475"/>
        <v>EN TRÁMITE NOTIF. POR AVISO</v>
      </c>
      <c r="BP2491" s="37"/>
      <c r="BQ2491" s="53" t="str">
        <f>IF(BP2491="","",WORKDAY(BP2491,5,FESTIVOS_CO!A:A))</f>
        <v/>
      </c>
      <c r="BR2491" s="37"/>
      <c r="BS2491" s="36"/>
      <c r="BT2491" s="38"/>
      <c r="BU2491" s="58" t="e">
        <f>VLOOKUP(BT2491,Hoja2!$C:$D,2,0)</f>
        <v>#N/A</v>
      </c>
      <c r="BV2491" s="80" t="str">
        <f>IF(
AND(AO2491="",BD2491="",BQ2491=""),
"EN PROCESO NOTIFICACION / COMUNICACION",
IF(
BT2491="",
"NO APLICA",
IF(
BU2491=60,
IF(AO2491&lt;&gt;"",AO2491,IF(BD2491&lt;&gt;"",BD2491,BQ2491))+60,
WORKDAY(
IF(AO2491&lt;&gt;"",AO2491,IF(BD2491&lt;&gt;"",BD2491,BQ2491)),
BU2491,
FESTIVOS_CO!A:A
)
)
))</f>
        <v>EN PROCESO NOTIFICACION / COMUNICACION</v>
      </c>
      <c r="BW2491" s="44"/>
      <c r="BX2491" s="53"/>
      <c r="BY2491" s="45"/>
      <c r="BZ2491" s="37"/>
      <c r="CA2491" s="54" t="str">
        <f t="shared" si="476"/>
        <v>PENDIENTE EJECUTORIA</v>
      </c>
      <c r="CB2491" s="59" t="str">
        <f t="shared" si="473"/>
        <v/>
      </c>
      <c r="CC2491" s="36"/>
      <c r="CD2491" s="40"/>
      <c r="CE2491" s="46"/>
      <c r="CF2491" s="40"/>
      <c r="CG2491" s="40"/>
      <c r="CH2491" s="40"/>
      <c r="CI2491" s="36"/>
      <c r="CJ2491" s="47"/>
      <c r="CK2491" s="40"/>
      <c r="CL2491" s="40"/>
      <c r="CM2491" s="40"/>
      <c r="CN2491" s="40"/>
    </row>
    <row r="2492" spans="1:92" ht="42.75" hidden="1">
      <c r="A2492" s="49" t="str">
        <f t="shared" si="477"/>
        <v>SIN GESTIÓN</v>
      </c>
      <c r="B2492" s="58"/>
      <c r="C2492" s="37"/>
      <c r="D2492" s="37"/>
      <c r="E2492" s="49" t="str">
        <f t="shared" si="478"/>
        <v>PENDIENTE NOTIFICACIÓN</v>
      </c>
      <c r="F2492" s="141" t="str">
        <f t="shared" si="479"/>
        <v>PENDIENTE NOTIFICACIÓN</v>
      </c>
      <c r="G2492" s="49" t="str">
        <f t="shared" si="480"/>
        <v/>
      </c>
      <c r="H2492" s="51" t="str">
        <f ca="1">IF(
L2492="",
"",
IF(
NETWORKDAYS(L2492,IF(M2492&lt;&gt;"",M2492,TODAY()),FESTIVOS_CO!A:A)&gt;2,
"VENCIDO",
IF(
NETWORKDAYS(L2492,IF(M2492&lt;&gt;"",M2492,TODAY()),FESTIVOS_CO!A:A)=2,
"ALERTA",
"A TIEMPO"
)))</f>
        <v/>
      </c>
      <c r="I2492" s="40"/>
      <c r="J2492" s="36"/>
      <c r="K2492" s="37"/>
      <c r="L2492" s="50"/>
      <c r="M2492" s="37"/>
      <c r="N2492" s="52"/>
      <c r="O2492" s="52"/>
      <c r="P2492" s="36"/>
      <c r="Q2492" s="36"/>
      <c r="R2492" s="40"/>
      <c r="S2492" s="36"/>
      <c r="T2492" s="40"/>
      <c r="U2492" s="40"/>
      <c r="V2492" s="81"/>
      <c r="W2492" s="40"/>
      <c r="X2492" s="40"/>
      <c r="Y2492" s="40"/>
      <c r="Z2492" s="38" t="str">
        <f>IFERROR(VLOOKUP(Y2492,DIRECTORIO!A:B,2,FALSE),"")</f>
        <v/>
      </c>
      <c r="AA2492" s="40"/>
      <c r="AB2492" s="40"/>
      <c r="AC2492" s="40"/>
      <c r="AD2492" s="40"/>
      <c r="AE2492" s="40"/>
      <c r="AF2492" s="40"/>
      <c r="AG2492" s="41" t="s">
        <v>109</v>
      </c>
      <c r="AH2492" s="42"/>
      <c r="AI2492" s="54" t="str">
        <f t="shared" ca="1" si="481"/>
        <v>PENDIENTE NOTIFICACIÓN ELECTRÓNICA</v>
      </c>
      <c r="AJ2492" s="37"/>
      <c r="AK2492" s="37"/>
      <c r="AL2492" s="37"/>
      <c r="AM2492" s="53" t="str">
        <f>IF(AK2492="","",WORKDAY(AK2492,5,FESTIVOS_CO!A:A))</f>
        <v/>
      </c>
      <c r="AN2492" s="37"/>
      <c r="AO2492" s="37"/>
      <c r="AP2492" s="54" t="str">
        <f t="shared" ca="1" si="474"/>
        <v>NO APLICA</v>
      </c>
      <c r="AQ2492" s="36"/>
      <c r="AR2492" s="43"/>
      <c r="AS2492" s="37"/>
      <c r="AT2492" s="36"/>
      <c r="AU2492" s="37"/>
      <c r="AV2492" s="36"/>
      <c r="AW2492" s="36"/>
      <c r="AX2492" s="37"/>
      <c r="AY2492" s="140" t="str">
        <f>IF(AU2492="","",WORKDAY(AU2492,5,FESTIVOS_CO!A:A))</f>
        <v/>
      </c>
      <c r="AZ2492" s="54" t="str">
        <f t="shared" ca="1" si="471"/>
        <v>NO APLICA</v>
      </c>
      <c r="BA2492" s="55" t="str">
        <f>IF(AX2492="","",WORKDAY(AX2492,5,FESTIVOS_CO!A:A))</f>
        <v/>
      </c>
      <c r="BB2492" s="39"/>
      <c r="BC2492" s="40"/>
      <c r="BD2492" s="40"/>
      <c r="BE2492" s="56" t="str">
        <f t="shared" ca="1" si="472"/>
        <v>NO APLICA</v>
      </c>
      <c r="BF2492" s="37"/>
      <c r="BG2492" s="45"/>
      <c r="BH2492" s="37"/>
      <c r="BI2492" s="36"/>
      <c r="BJ2492" s="37"/>
      <c r="BK2492" s="36"/>
      <c r="BL2492" s="36"/>
      <c r="BM2492" s="53" t="str">
        <f>IF(BJ2492="","",WORKDAY(BJ2492,5,FESTIVOS_CO!A:A))</f>
        <v/>
      </c>
      <c r="BN2492" s="57" t="str">
        <f t="shared" ca="1" si="482"/>
        <v>PENDIENTE HACER AVISO</v>
      </c>
      <c r="BO2492" s="54" t="str">
        <f t="shared" ca="1" si="475"/>
        <v>EN TRÁMITE NOTIF. POR AVISO</v>
      </c>
      <c r="BP2492" s="37"/>
      <c r="BQ2492" s="53" t="str">
        <f>IF(BP2492="","",WORKDAY(BP2492,5,FESTIVOS_CO!A:A))</f>
        <v/>
      </c>
      <c r="BR2492" s="37"/>
      <c r="BS2492" s="36"/>
      <c r="BT2492" s="38"/>
      <c r="BU2492" s="58" t="e">
        <f>VLOOKUP(BT2492,Hoja2!$C:$D,2,0)</f>
        <v>#N/A</v>
      </c>
      <c r="BV2492" s="80" t="str">
        <f>IF(
AND(AO2492="",BD2492="",BQ2492=""),
"EN PROCESO NOTIFICACION / COMUNICACION",
IF(
BT2492="",
"NO APLICA",
IF(
BU2492=60,
IF(AO2492&lt;&gt;"",AO2492,IF(BD2492&lt;&gt;"",BD2492,BQ2492))+60,
WORKDAY(
IF(AO2492&lt;&gt;"",AO2492,IF(BD2492&lt;&gt;"",BD2492,BQ2492)),
BU2492,
FESTIVOS_CO!A:A
)
)
))</f>
        <v>EN PROCESO NOTIFICACION / COMUNICACION</v>
      </c>
      <c r="BW2492" s="44"/>
      <c r="BX2492" s="53"/>
      <c r="BY2492" s="45"/>
      <c r="BZ2492" s="37"/>
      <c r="CA2492" s="54" t="str">
        <f t="shared" si="476"/>
        <v>PENDIENTE EJECUTORIA</v>
      </c>
      <c r="CB2492" s="59" t="str">
        <f t="shared" si="473"/>
        <v/>
      </c>
      <c r="CC2492" s="36"/>
      <c r="CD2492" s="40"/>
      <c r="CE2492" s="46"/>
      <c r="CF2492" s="40"/>
      <c r="CG2492" s="40"/>
      <c r="CH2492" s="40"/>
      <c r="CI2492" s="36"/>
      <c r="CJ2492" s="47"/>
      <c r="CK2492" s="40"/>
      <c r="CL2492" s="40"/>
      <c r="CM2492" s="40"/>
      <c r="CN2492" s="40"/>
    </row>
    <row r="2493" spans="1:92" ht="42.75" hidden="1">
      <c r="A2493" s="49" t="str">
        <f t="shared" si="477"/>
        <v>SIN GESTIÓN</v>
      </c>
      <c r="B2493" s="58"/>
      <c r="C2493" s="37"/>
      <c r="D2493" s="37"/>
      <c r="E2493" s="49" t="str">
        <f t="shared" si="478"/>
        <v>PENDIENTE NOTIFICACIÓN</v>
      </c>
      <c r="F2493" s="141" t="str">
        <f t="shared" si="479"/>
        <v>PENDIENTE NOTIFICACIÓN</v>
      </c>
      <c r="G2493" s="49" t="str">
        <f t="shared" si="480"/>
        <v/>
      </c>
      <c r="H2493" s="51" t="str">
        <f ca="1">IF(
L2493="",
"",
IF(
NETWORKDAYS(L2493,IF(M2493&lt;&gt;"",M2493,TODAY()),FESTIVOS_CO!A:A)&gt;2,
"VENCIDO",
IF(
NETWORKDAYS(L2493,IF(M2493&lt;&gt;"",M2493,TODAY()),FESTIVOS_CO!A:A)=2,
"ALERTA",
"A TIEMPO"
)))</f>
        <v/>
      </c>
      <c r="I2493" s="40"/>
      <c r="J2493" s="36"/>
      <c r="K2493" s="37"/>
      <c r="L2493" s="50"/>
      <c r="M2493" s="37"/>
      <c r="N2493" s="52"/>
      <c r="O2493" s="52"/>
      <c r="P2493" s="36"/>
      <c r="Q2493" s="36"/>
      <c r="R2493" s="40"/>
      <c r="S2493" s="36"/>
      <c r="T2493" s="40"/>
      <c r="U2493" s="40"/>
      <c r="V2493" s="81"/>
      <c r="W2493" s="40"/>
      <c r="X2493" s="40"/>
      <c r="Y2493" s="40"/>
      <c r="Z2493" s="38" t="str">
        <f>IFERROR(VLOOKUP(Y2493,DIRECTORIO!A:B,2,FALSE),"")</f>
        <v/>
      </c>
      <c r="AA2493" s="40"/>
      <c r="AB2493" s="40"/>
      <c r="AC2493" s="40"/>
      <c r="AD2493" s="40"/>
      <c r="AE2493" s="40"/>
      <c r="AF2493" s="40"/>
      <c r="AG2493" s="41" t="s">
        <v>109</v>
      </c>
      <c r="AH2493" s="42"/>
      <c r="AI2493" s="54" t="str">
        <f t="shared" ca="1" si="481"/>
        <v>PENDIENTE NOTIFICACIÓN ELECTRÓNICA</v>
      </c>
      <c r="AJ2493" s="37"/>
      <c r="AK2493" s="37"/>
      <c r="AL2493" s="37"/>
      <c r="AM2493" s="53" t="str">
        <f>IF(AK2493="","",WORKDAY(AK2493,5,FESTIVOS_CO!A:A))</f>
        <v/>
      </c>
      <c r="AN2493" s="37"/>
      <c r="AO2493" s="37"/>
      <c r="AP2493" s="54" t="str">
        <f t="shared" ca="1" si="474"/>
        <v>NO APLICA</v>
      </c>
      <c r="AQ2493" s="36"/>
      <c r="AR2493" s="43"/>
      <c r="AS2493" s="37"/>
      <c r="AT2493" s="36"/>
      <c r="AU2493" s="37"/>
      <c r="AV2493" s="36"/>
      <c r="AW2493" s="36"/>
      <c r="AX2493" s="37"/>
      <c r="AY2493" s="140" t="str">
        <f>IF(AU2493="","",WORKDAY(AU2493,5,FESTIVOS_CO!A:A))</f>
        <v/>
      </c>
      <c r="AZ2493" s="54" t="str">
        <f t="shared" ca="1" si="471"/>
        <v>NO APLICA</v>
      </c>
      <c r="BA2493" s="55" t="str">
        <f>IF(AX2493="","",WORKDAY(AX2493,5,FESTIVOS_CO!A:A))</f>
        <v/>
      </c>
      <c r="BB2493" s="39"/>
      <c r="BC2493" s="40"/>
      <c r="BD2493" s="40"/>
      <c r="BE2493" s="56" t="str">
        <f t="shared" ca="1" si="472"/>
        <v>NO APLICA</v>
      </c>
      <c r="BF2493" s="37"/>
      <c r="BG2493" s="45"/>
      <c r="BH2493" s="37"/>
      <c r="BI2493" s="36"/>
      <c r="BJ2493" s="37"/>
      <c r="BK2493" s="36"/>
      <c r="BL2493" s="36"/>
      <c r="BM2493" s="53" t="str">
        <f>IF(BJ2493="","",WORKDAY(BJ2493,5,FESTIVOS_CO!A:A))</f>
        <v/>
      </c>
      <c r="BN2493" s="57" t="str">
        <f t="shared" ca="1" si="482"/>
        <v>PENDIENTE HACER AVISO</v>
      </c>
      <c r="BO2493" s="54" t="str">
        <f t="shared" ca="1" si="475"/>
        <v>EN TRÁMITE NOTIF. POR AVISO</v>
      </c>
      <c r="BP2493" s="37"/>
      <c r="BQ2493" s="53" t="str">
        <f>IF(BP2493="","",WORKDAY(BP2493,5,FESTIVOS_CO!A:A))</f>
        <v/>
      </c>
      <c r="BR2493" s="37"/>
      <c r="BS2493" s="36"/>
      <c r="BT2493" s="38"/>
      <c r="BU2493" s="58" t="e">
        <f>VLOOKUP(BT2493,Hoja2!$C:$D,2,0)</f>
        <v>#N/A</v>
      </c>
      <c r="BV2493" s="80" t="str">
        <f>IF(
AND(AO2493="",BD2493="",BQ2493=""),
"EN PROCESO NOTIFICACION / COMUNICACION",
IF(
BT2493="",
"NO APLICA",
IF(
BU2493=60,
IF(AO2493&lt;&gt;"",AO2493,IF(BD2493&lt;&gt;"",BD2493,BQ2493))+60,
WORKDAY(
IF(AO2493&lt;&gt;"",AO2493,IF(BD2493&lt;&gt;"",BD2493,BQ2493)),
BU2493,
FESTIVOS_CO!A:A
)
)
))</f>
        <v>EN PROCESO NOTIFICACION / COMUNICACION</v>
      </c>
      <c r="BW2493" s="44"/>
      <c r="BX2493" s="53"/>
      <c r="BY2493" s="45"/>
      <c r="BZ2493" s="37"/>
      <c r="CA2493" s="54" t="str">
        <f t="shared" si="476"/>
        <v>PENDIENTE EJECUTORIA</v>
      </c>
      <c r="CB2493" s="59" t="str">
        <f t="shared" si="473"/>
        <v/>
      </c>
      <c r="CC2493" s="36"/>
      <c r="CD2493" s="40"/>
      <c r="CE2493" s="46"/>
      <c r="CF2493" s="40"/>
      <c r="CG2493" s="40"/>
      <c r="CH2493" s="40"/>
      <c r="CI2493" s="36"/>
      <c r="CJ2493" s="47"/>
      <c r="CK2493" s="40"/>
      <c r="CL2493" s="40"/>
      <c r="CM2493" s="40"/>
      <c r="CN2493" s="40"/>
    </row>
    <row r="2494" spans="1:92" ht="42.75" hidden="1">
      <c r="A2494" s="49" t="str">
        <f t="shared" si="477"/>
        <v>SIN GESTIÓN</v>
      </c>
      <c r="B2494" s="58"/>
      <c r="C2494" s="37"/>
      <c r="D2494" s="37"/>
      <c r="E2494" s="49" t="str">
        <f t="shared" si="478"/>
        <v>PENDIENTE NOTIFICACIÓN</v>
      </c>
      <c r="F2494" s="141" t="str">
        <f t="shared" si="479"/>
        <v>PENDIENTE NOTIFICACIÓN</v>
      </c>
      <c r="G2494" s="49" t="str">
        <f t="shared" si="480"/>
        <v/>
      </c>
      <c r="H2494" s="51" t="str">
        <f ca="1">IF(
L2494="",
"",
IF(
NETWORKDAYS(L2494,IF(M2494&lt;&gt;"",M2494,TODAY()),FESTIVOS_CO!A:A)&gt;2,
"VENCIDO",
IF(
NETWORKDAYS(L2494,IF(M2494&lt;&gt;"",M2494,TODAY()),FESTIVOS_CO!A:A)=2,
"ALERTA",
"A TIEMPO"
)))</f>
        <v/>
      </c>
      <c r="I2494" s="40"/>
      <c r="J2494" s="36"/>
      <c r="K2494" s="37"/>
      <c r="L2494" s="50"/>
      <c r="M2494" s="37"/>
      <c r="N2494" s="52"/>
      <c r="O2494" s="52"/>
      <c r="P2494" s="36"/>
      <c r="Q2494" s="36"/>
      <c r="R2494" s="40"/>
      <c r="S2494" s="36"/>
      <c r="T2494" s="40"/>
      <c r="U2494" s="40"/>
      <c r="V2494" s="81"/>
      <c r="W2494" s="40"/>
      <c r="X2494" s="40"/>
      <c r="Y2494" s="40"/>
      <c r="Z2494" s="38" t="str">
        <f>IFERROR(VLOOKUP(Y2494,DIRECTORIO!A:B,2,FALSE),"")</f>
        <v/>
      </c>
      <c r="AA2494" s="40"/>
      <c r="AB2494" s="40"/>
      <c r="AC2494" s="40"/>
      <c r="AD2494" s="40"/>
      <c r="AE2494" s="40"/>
      <c r="AF2494" s="40"/>
      <c r="AG2494" s="41" t="s">
        <v>109</v>
      </c>
      <c r="AH2494" s="42"/>
      <c r="AI2494" s="54" t="str">
        <f t="shared" ca="1" si="481"/>
        <v>PENDIENTE NOTIFICACIÓN ELECTRÓNICA</v>
      </c>
      <c r="AJ2494" s="37"/>
      <c r="AK2494" s="37"/>
      <c r="AL2494" s="37"/>
      <c r="AM2494" s="53" t="str">
        <f>IF(AK2494="","",WORKDAY(AK2494,5,FESTIVOS_CO!A:A))</f>
        <v/>
      </c>
      <c r="AN2494" s="37"/>
      <c r="AO2494" s="37"/>
      <c r="AP2494" s="54" t="str">
        <f t="shared" ca="1" si="474"/>
        <v>NO APLICA</v>
      </c>
      <c r="AQ2494" s="36"/>
      <c r="AR2494" s="43"/>
      <c r="AS2494" s="37"/>
      <c r="AT2494" s="36"/>
      <c r="AU2494" s="37"/>
      <c r="AV2494" s="36"/>
      <c r="AW2494" s="36"/>
      <c r="AX2494" s="37"/>
      <c r="AY2494" s="140" t="str">
        <f>IF(AU2494="","",WORKDAY(AU2494,5,FESTIVOS_CO!A:A))</f>
        <v/>
      </c>
      <c r="AZ2494" s="54" t="str">
        <f t="shared" ca="1" si="471"/>
        <v>NO APLICA</v>
      </c>
      <c r="BA2494" s="55" t="str">
        <f>IF(AX2494="","",WORKDAY(AX2494,5,FESTIVOS_CO!A:A))</f>
        <v/>
      </c>
      <c r="BB2494" s="39"/>
      <c r="BC2494" s="40"/>
      <c r="BD2494" s="40"/>
      <c r="BE2494" s="56" t="str">
        <f t="shared" ca="1" si="472"/>
        <v>NO APLICA</v>
      </c>
      <c r="BF2494" s="37"/>
      <c r="BG2494" s="45"/>
      <c r="BH2494" s="37"/>
      <c r="BI2494" s="36"/>
      <c r="BJ2494" s="37"/>
      <c r="BK2494" s="36"/>
      <c r="BL2494" s="36"/>
      <c r="BM2494" s="53" t="str">
        <f>IF(BJ2494="","",WORKDAY(BJ2494,5,FESTIVOS_CO!A:A))</f>
        <v/>
      </c>
      <c r="BN2494" s="57" t="str">
        <f t="shared" ca="1" si="482"/>
        <v>PENDIENTE HACER AVISO</v>
      </c>
      <c r="BO2494" s="54" t="str">
        <f t="shared" ca="1" si="475"/>
        <v>EN TRÁMITE NOTIF. POR AVISO</v>
      </c>
      <c r="BP2494" s="37"/>
      <c r="BQ2494" s="53" t="str">
        <f>IF(BP2494="","",WORKDAY(BP2494,5,FESTIVOS_CO!A:A))</f>
        <v/>
      </c>
      <c r="BR2494" s="37"/>
      <c r="BS2494" s="36"/>
      <c r="BT2494" s="38"/>
      <c r="BU2494" s="58" t="e">
        <f>VLOOKUP(BT2494,Hoja2!$C:$D,2,0)</f>
        <v>#N/A</v>
      </c>
      <c r="BV2494" s="80" t="str">
        <f>IF(
AND(AO2494="",BD2494="",BQ2494=""),
"EN PROCESO NOTIFICACION / COMUNICACION",
IF(
BT2494="",
"NO APLICA",
IF(
BU2494=60,
IF(AO2494&lt;&gt;"",AO2494,IF(BD2494&lt;&gt;"",BD2494,BQ2494))+60,
WORKDAY(
IF(AO2494&lt;&gt;"",AO2494,IF(BD2494&lt;&gt;"",BD2494,BQ2494)),
BU2494,
FESTIVOS_CO!A:A
)
)
))</f>
        <v>EN PROCESO NOTIFICACION / COMUNICACION</v>
      </c>
      <c r="BW2494" s="44"/>
      <c r="BX2494" s="53"/>
      <c r="BY2494" s="45"/>
      <c r="BZ2494" s="37"/>
      <c r="CA2494" s="54" t="str">
        <f t="shared" si="476"/>
        <v>PENDIENTE EJECUTORIA</v>
      </c>
      <c r="CB2494" s="59" t="str">
        <f t="shared" si="473"/>
        <v/>
      </c>
      <c r="CC2494" s="36"/>
      <c r="CD2494" s="40"/>
      <c r="CE2494" s="46"/>
      <c r="CF2494" s="40"/>
      <c r="CG2494" s="40"/>
      <c r="CH2494" s="40"/>
      <c r="CI2494" s="36"/>
      <c r="CJ2494" s="47"/>
      <c r="CK2494" s="40"/>
      <c r="CL2494" s="40"/>
      <c r="CM2494" s="40"/>
      <c r="CN2494" s="40"/>
    </row>
    <row r="2495" spans="1:92" ht="42.75" hidden="1">
      <c r="A2495" s="49" t="str">
        <f t="shared" si="477"/>
        <v>SIN GESTIÓN</v>
      </c>
      <c r="B2495" s="58"/>
      <c r="C2495" s="37"/>
      <c r="D2495" s="37"/>
      <c r="E2495" s="49" t="str">
        <f t="shared" si="478"/>
        <v>PENDIENTE NOTIFICACIÓN</v>
      </c>
      <c r="F2495" s="141" t="str">
        <f t="shared" si="479"/>
        <v>PENDIENTE NOTIFICACIÓN</v>
      </c>
      <c r="G2495" s="49" t="str">
        <f t="shared" si="480"/>
        <v/>
      </c>
      <c r="H2495" s="51" t="str">
        <f ca="1">IF(
L2495="",
"",
IF(
NETWORKDAYS(L2495,IF(M2495&lt;&gt;"",M2495,TODAY()),FESTIVOS_CO!A:A)&gt;2,
"VENCIDO",
IF(
NETWORKDAYS(L2495,IF(M2495&lt;&gt;"",M2495,TODAY()),FESTIVOS_CO!A:A)=2,
"ALERTA",
"A TIEMPO"
)))</f>
        <v/>
      </c>
      <c r="I2495" s="40"/>
      <c r="J2495" s="36"/>
      <c r="K2495" s="37"/>
      <c r="L2495" s="50"/>
      <c r="M2495" s="37"/>
      <c r="N2495" s="52"/>
      <c r="O2495" s="52"/>
      <c r="P2495" s="36"/>
      <c r="Q2495" s="36"/>
      <c r="R2495" s="40"/>
      <c r="S2495" s="36"/>
      <c r="T2495" s="40"/>
      <c r="U2495" s="40"/>
      <c r="V2495" s="81"/>
      <c r="W2495" s="40"/>
      <c r="X2495" s="40"/>
      <c r="Y2495" s="40"/>
      <c r="Z2495" s="38" t="str">
        <f>IFERROR(VLOOKUP(Y2495,DIRECTORIO!A:B,2,FALSE),"")</f>
        <v/>
      </c>
      <c r="AA2495" s="40"/>
      <c r="AB2495" s="40"/>
      <c r="AC2495" s="40"/>
      <c r="AD2495" s="40"/>
      <c r="AE2495" s="40"/>
      <c r="AF2495" s="40"/>
      <c r="AG2495" s="41" t="s">
        <v>109</v>
      </c>
      <c r="AH2495" s="42"/>
      <c r="AI2495" s="54" t="str">
        <f t="shared" ca="1" si="481"/>
        <v>PENDIENTE NOTIFICACIÓN ELECTRÓNICA</v>
      </c>
      <c r="AJ2495" s="37"/>
      <c r="AK2495" s="37"/>
      <c r="AL2495" s="37"/>
      <c r="AM2495" s="53" t="str">
        <f>IF(AK2495="","",WORKDAY(AK2495,5,FESTIVOS_CO!A:A))</f>
        <v/>
      </c>
      <c r="AN2495" s="37"/>
      <c r="AO2495" s="37"/>
      <c r="AP2495" s="54" t="str">
        <f t="shared" ca="1" si="474"/>
        <v>NO APLICA</v>
      </c>
      <c r="AQ2495" s="36"/>
      <c r="AR2495" s="43"/>
      <c r="AS2495" s="37"/>
      <c r="AT2495" s="36"/>
      <c r="AU2495" s="37"/>
      <c r="AV2495" s="36"/>
      <c r="AW2495" s="36"/>
      <c r="AX2495" s="37"/>
      <c r="AY2495" s="140" t="str">
        <f>IF(AU2495="","",WORKDAY(AU2495,5,FESTIVOS_CO!A:A))</f>
        <v/>
      </c>
      <c r="AZ2495" s="54" t="str">
        <f t="shared" ca="1" si="471"/>
        <v>NO APLICA</v>
      </c>
      <c r="BA2495" s="55" t="str">
        <f>IF(AX2495="","",WORKDAY(AX2495,5,FESTIVOS_CO!A:A))</f>
        <v/>
      </c>
      <c r="BB2495" s="39"/>
      <c r="BC2495" s="40"/>
      <c r="BD2495" s="40"/>
      <c r="BE2495" s="56" t="str">
        <f t="shared" ca="1" si="472"/>
        <v>NO APLICA</v>
      </c>
      <c r="BF2495" s="37"/>
      <c r="BG2495" s="45"/>
      <c r="BH2495" s="37"/>
      <c r="BI2495" s="36"/>
      <c r="BJ2495" s="37"/>
      <c r="BK2495" s="36"/>
      <c r="BL2495" s="36"/>
      <c r="BM2495" s="53" t="str">
        <f>IF(BJ2495="","",WORKDAY(BJ2495,5,FESTIVOS_CO!A:A))</f>
        <v/>
      </c>
      <c r="BN2495" s="57" t="str">
        <f t="shared" ca="1" si="482"/>
        <v>PENDIENTE HACER AVISO</v>
      </c>
      <c r="BO2495" s="54" t="str">
        <f t="shared" ca="1" si="475"/>
        <v>EN TRÁMITE NOTIF. POR AVISO</v>
      </c>
      <c r="BP2495" s="37"/>
      <c r="BQ2495" s="53" t="str">
        <f>IF(BP2495="","",WORKDAY(BP2495,5,FESTIVOS_CO!A:A))</f>
        <v/>
      </c>
      <c r="BR2495" s="37"/>
      <c r="BS2495" s="36"/>
      <c r="BT2495" s="38"/>
      <c r="BU2495" s="58" t="e">
        <f>VLOOKUP(BT2495,Hoja2!$C:$D,2,0)</f>
        <v>#N/A</v>
      </c>
      <c r="BV2495" s="80" t="str">
        <f>IF(
AND(AO2495="",BD2495="",BQ2495=""),
"EN PROCESO NOTIFICACION / COMUNICACION",
IF(
BT2495="",
"NO APLICA",
IF(
BU2495=60,
IF(AO2495&lt;&gt;"",AO2495,IF(BD2495&lt;&gt;"",BD2495,BQ2495))+60,
WORKDAY(
IF(AO2495&lt;&gt;"",AO2495,IF(BD2495&lt;&gt;"",BD2495,BQ2495)),
BU2495,
FESTIVOS_CO!A:A
)
)
))</f>
        <v>EN PROCESO NOTIFICACION / COMUNICACION</v>
      </c>
      <c r="BW2495" s="44"/>
      <c r="BX2495" s="53"/>
      <c r="BY2495" s="45"/>
      <c r="BZ2495" s="37"/>
      <c r="CA2495" s="54" t="str">
        <f t="shared" si="476"/>
        <v>PENDIENTE EJECUTORIA</v>
      </c>
      <c r="CB2495" s="59" t="str">
        <f t="shared" si="473"/>
        <v/>
      </c>
      <c r="CC2495" s="36"/>
      <c r="CD2495" s="40"/>
      <c r="CE2495" s="46"/>
      <c r="CF2495" s="40"/>
      <c r="CG2495" s="40"/>
      <c r="CH2495" s="40"/>
      <c r="CI2495" s="36"/>
      <c r="CJ2495" s="47"/>
      <c r="CK2495" s="40"/>
      <c r="CL2495" s="40"/>
      <c r="CM2495" s="40"/>
      <c r="CN2495" s="40"/>
    </row>
    <row r="2496" spans="1:92" ht="42.75" hidden="1">
      <c r="A2496" s="49" t="str">
        <f t="shared" si="477"/>
        <v>SIN GESTIÓN</v>
      </c>
      <c r="B2496" s="58"/>
      <c r="C2496" s="37"/>
      <c r="D2496" s="37"/>
      <c r="E2496" s="49" t="str">
        <f t="shared" si="478"/>
        <v>PENDIENTE NOTIFICACIÓN</v>
      </c>
      <c r="F2496" s="141" t="str">
        <f t="shared" si="479"/>
        <v>PENDIENTE NOTIFICACIÓN</v>
      </c>
      <c r="G2496" s="49" t="str">
        <f t="shared" si="480"/>
        <v/>
      </c>
      <c r="H2496" s="51" t="str">
        <f ca="1">IF(
L2496="",
"",
IF(
NETWORKDAYS(L2496,IF(M2496&lt;&gt;"",M2496,TODAY()),FESTIVOS_CO!A:A)&gt;2,
"VENCIDO",
IF(
NETWORKDAYS(L2496,IF(M2496&lt;&gt;"",M2496,TODAY()),FESTIVOS_CO!A:A)=2,
"ALERTA",
"A TIEMPO"
)))</f>
        <v/>
      </c>
      <c r="I2496" s="40"/>
      <c r="J2496" s="36"/>
      <c r="K2496" s="37"/>
      <c r="L2496" s="50"/>
      <c r="M2496" s="37"/>
      <c r="N2496" s="52"/>
      <c r="O2496" s="52"/>
      <c r="P2496" s="36"/>
      <c r="Q2496" s="36"/>
      <c r="R2496" s="40"/>
      <c r="S2496" s="36"/>
      <c r="T2496" s="40"/>
      <c r="U2496" s="40"/>
      <c r="V2496" s="81"/>
      <c r="W2496" s="40"/>
      <c r="X2496" s="40"/>
      <c r="Y2496" s="40"/>
      <c r="Z2496" s="38" t="str">
        <f>IFERROR(VLOOKUP(Y2496,DIRECTORIO!A:B,2,FALSE),"")</f>
        <v/>
      </c>
      <c r="AA2496" s="40"/>
      <c r="AB2496" s="40"/>
      <c r="AC2496" s="40"/>
      <c r="AD2496" s="40"/>
      <c r="AE2496" s="40"/>
      <c r="AF2496" s="40"/>
      <c r="AG2496" s="41" t="s">
        <v>109</v>
      </c>
      <c r="AH2496" s="42"/>
      <c r="AI2496" s="54" t="str">
        <f t="shared" ca="1" si="481"/>
        <v>PENDIENTE NOTIFICACIÓN ELECTRÓNICA</v>
      </c>
      <c r="AJ2496" s="37"/>
      <c r="AK2496" s="37"/>
      <c r="AL2496" s="37"/>
      <c r="AM2496" s="53" t="str">
        <f>IF(AK2496="","",WORKDAY(AK2496,5,FESTIVOS_CO!A:A))</f>
        <v/>
      </c>
      <c r="AN2496" s="37"/>
      <c r="AO2496" s="37"/>
      <c r="AP2496" s="54" t="str">
        <f t="shared" ca="1" si="474"/>
        <v>NO APLICA</v>
      </c>
      <c r="AQ2496" s="36"/>
      <c r="AR2496" s="43"/>
      <c r="AS2496" s="37"/>
      <c r="AT2496" s="36"/>
      <c r="AU2496" s="37"/>
      <c r="AV2496" s="36"/>
      <c r="AW2496" s="36"/>
      <c r="AX2496" s="37"/>
      <c r="AY2496" s="140" t="str">
        <f>IF(AU2496="","",WORKDAY(AU2496,5,FESTIVOS_CO!A:A))</f>
        <v/>
      </c>
      <c r="AZ2496" s="54" t="str">
        <f t="shared" ca="1" si="471"/>
        <v>NO APLICA</v>
      </c>
      <c r="BA2496" s="55" t="str">
        <f>IF(AX2496="","",WORKDAY(AX2496,5,FESTIVOS_CO!A:A))</f>
        <v/>
      </c>
      <c r="BB2496" s="39"/>
      <c r="BC2496" s="40"/>
      <c r="BD2496" s="40"/>
      <c r="BE2496" s="56" t="str">
        <f t="shared" ca="1" si="472"/>
        <v>NO APLICA</v>
      </c>
      <c r="BF2496" s="37"/>
      <c r="BG2496" s="45"/>
      <c r="BH2496" s="37"/>
      <c r="BI2496" s="36"/>
      <c r="BJ2496" s="37"/>
      <c r="BK2496" s="36"/>
      <c r="BL2496" s="36"/>
      <c r="BM2496" s="53" t="str">
        <f>IF(BJ2496="","",WORKDAY(BJ2496,5,FESTIVOS_CO!A:A))</f>
        <v/>
      </c>
      <c r="BN2496" s="57" t="str">
        <f t="shared" ca="1" si="482"/>
        <v>PENDIENTE HACER AVISO</v>
      </c>
      <c r="BO2496" s="54" t="str">
        <f t="shared" ca="1" si="475"/>
        <v>EN TRÁMITE NOTIF. POR AVISO</v>
      </c>
      <c r="BP2496" s="37"/>
      <c r="BQ2496" s="53" t="str">
        <f>IF(BP2496="","",WORKDAY(BP2496,5,FESTIVOS_CO!A:A))</f>
        <v/>
      </c>
      <c r="BR2496" s="37"/>
      <c r="BS2496" s="36"/>
      <c r="BT2496" s="38"/>
      <c r="BU2496" s="58" t="e">
        <f>VLOOKUP(BT2496,Hoja2!$C:$D,2,0)</f>
        <v>#N/A</v>
      </c>
      <c r="BV2496" s="80" t="str">
        <f>IF(
AND(AO2496="",BD2496="",BQ2496=""),
"EN PROCESO NOTIFICACION / COMUNICACION",
IF(
BT2496="",
"NO APLICA",
IF(
BU2496=60,
IF(AO2496&lt;&gt;"",AO2496,IF(BD2496&lt;&gt;"",BD2496,BQ2496))+60,
WORKDAY(
IF(AO2496&lt;&gt;"",AO2496,IF(BD2496&lt;&gt;"",BD2496,BQ2496)),
BU2496,
FESTIVOS_CO!A:A
)
)
))</f>
        <v>EN PROCESO NOTIFICACION / COMUNICACION</v>
      </c>
      <c r="BW2496" s="44"/>
      <c r="BX2496" s="53"/>
      <c r="BY2496" s="45"/>
      <c r="BZ2496" s="37"/>
      <c r="CA2496" s="54" t="str">
        <f t="shared" si="476"/>
        <v>PENDIENTE EJECUTORIA</v>
      </c>
      <c r="CB2496" s="59" t="str">
        <f t="shared" si="473"/>
        <v/>
      </c>
      <c r="CC2496" s="36"/>
      <c r="CD2496" s="40"/>
      <c r="CE2496" s="46"/>
      <c r="CF2496" s="40"/>
      <c r="CG2496" s="40"/>
      <c r="CH2496" s="40"/>
      <c r="CI2496" s="36"/>
      <c r="CJ2496" s="47"/>
      <c r="CK2496" s="40"/>
      <c r="CL2496" s="40"/>
      <c r="CM2496" s="40"/>
      <c r="CN2496" s="40"/>
    </row>
    <row r="2497" spans="1:92" ht="42.75" hidden="1">
      <c r="A2497" s="49" t="str">
        <f t="shared" si="477"/>
        <v>SIN GESTIÓN</v>
      </c>
      <c r="B2497" s="58"/>
      <c r="C2497" s="37"/>
      <c r="D2497" s="37"/>
      <c r="E2497" s="49" t="str">
        <f t="shared" si="478"/>
        <v>PENDIENTE NOTIFICACIÓN</v>
      </c>
      <c r="F2497" s="141" t="str">
        <f t="shared" si="479"/>
        <v>PENDIENTE NOTIFICACIÓN</v>
      </c>
      <c r="G2497" s="49" t="str">
        <f t="shared" si="480"/>
        <v/>
      </c>
      <c r="H2497" s="51" t="str">
        <f ca="1">IF(
L2497="",
"",
IF(
NETWORKDAYS(L2497,IF(M2497&lt;&gt;"",M2497,TODAY()),FESTIVOS_CO!A:A)&gt;2,
"VENCIDO",
IF(
NETWORKDAYS(L2497,IF(M2497&lt;&gt;"",M2497,TODAY()),FESTIVOS_CO!A:A)=2,
"ALERTA",
"A TIEMPO"
)))</f>
        <v/>
      </c>
      <c r="I2497" s="40"/>
      <c r="J2497" s="36"/>
      <c r="K2497" s="37"/>
      <c r="L2497" s="50"/>
      <c r="M2497" s="37"/>
      <c r="N2497" s="52"/>
      <c r="O2497" s="52"/>
      <c r="P2497" s="36"/>
      <c r="Q2497" s="36"/>
      <c r="R2497" s="40"/>
      <c r="S2497" s="36"/>
      <c r="T2497" s="40"/>
      <c r="U2497" s="40"/>
      <c r="V2497" s="81"/>
      <c r="W2497" s="40"/>
      <c r="X2497" s="40"/>
      <c r="Y2497" s="40"/>
      <c r="Z2497" s="38" t="str">
        <f>IFERROR(VLOOKUP(Y2497,DIRECTORIO!A:B,2,FALSE),"")</f>
        <v/>
      </c>
      <c r="AA2497" s="40"/>
      <c r="AB2497" s="40"/>
      <c r="AC2497" s="40"/>
      <c r="AD2497" s="40"/>
      <c r="AE2497" s="40"/>
      <c r="AF2497" s="40"/>
      <c r="AG2497" s="41" t="s">
        <v>109</v>
      </c>
      <c r="AH2497" s="42"/>
      <c r="AI2497" s="54" t="str">
        <f t="shared" ca="1" si="481"/>
        <v>PENDIENTE NOTIFICACIÓN ELECTRÓNICA</v>
      </c>
      <c r="AJ2497" s="37"/>
      <c r="AK2497" s="37"/>
      <c r="AL2497" s="37"/>
      <c r="AM2497" s="53" t="str">
        <f>IF(AK2497="","",WORKDAY(AK2497,5,FESTIVOS_CO!A:A))</f>
        <v/>
      </c>
      <c r="AN2497" s="37"/>
      <c r="AO2497" s="37"/>
      <c r="AP2497" s="54" t="str">
        <f t="shared" ca="1" si="474"/>
        <v>NO APLICA</v>
      </c>
      <c r="AQ2497" s="36"/>
      <c r="AR2497" s="43"/>
      <c r="AS2497" s="37"/>
      <c r="AT2497" s="36"/>
      <c r="AU2497" s="37"/>
      <c r="AV2497" s="36"/>
      <c r="AW2497" s="36"/>
      <c r="AX2497" s="37"/>
      <c r="AY2497" s="140" t="str">
        <f>IF(AU2497="","",WORKDAY(AU2497,5,FESTIVOS_CO!A:A))</f>
        <v/>
      </c>
      <c r="AZ2497" s="54" t="str">
        <f t="shared" ca="1" si="471"/>
        <v>NO APLICA</v>
      </c>
      <c r="BA2497" s="55" t="str">
        <f>IF(AX2497="","",WORKDAY(AX2497,5,FESTIVOS_CO!A:A))</f>
        <v/>
      </c>
      <c r="BB2497" s="39"/>
      <c r="BC2497" s="40"/>
      <c r="BD2497" s="40"/>
      <c r="BE2497" s="56" t="str">
        <f t="shared" ca="1" si="472"/>
        <v>NO APLICA</v>
      </c>
      <c r="BF2497" s="37"/>
      <c r="BG2497" s="45"/>
      <c r="BH2497" s="37"/>
      <c r="BI2497" s="36"/>
      <c r="BJ2497" s="37"/>
      <c r="BK2497" s="36"/>
      <c r="BL2497" s="36"/>
      <c r="BM2497" s="53" t="str">
        <f>IF(BJ2497="","",WORKDAY(BJ2497,5,FESTIVOS_CO!A:A))</f>
        <v/>
      </c>
      <c r="BN2497" s="57" t="str">
        <f t="shared" ca="1" si="482"/>
        <v>PENDIENTE HACER AVISO</v>
      </c>
      <c r="BO2497" s="54" t="str">
        <f t="shared" ca="1" si="475"/>
        <v>EN TRÁMITE NOTIF. POR AVISO</v>
      </c>
      <c r="BP2497" s="37"/>
      <c r="BQ2497" s="53" t="str">
        <f>IF(BP2497="","",WORKDAY(BP2497,5,FESTIVOS_CO!A:A))</f>
        <v/>
      </c>
      <c r="BR2497" s="37"/>
      <c r="BS2497" s="36"/>
      <c r="BT2497" s="38"/>
      <c r="BU2497" s="58" t="e">
        <f>VLOOKUP(BT2497,Hoja2!$C:$D,2,0)</f>
        <v>#N/A</v>
      </c>
      <c r="BV2497" s="80" t="str">
        <f>IF(
AND(AO2497="",BD2497="",BQ2497=""),
"EN PROCESO NOTIFICACION / COMUNICACION",
IF(
BT2497="",
"NO APLICA",
IF(
BU2497=60,
IF(AO2497&lt;&gt;"",AO2497,IF(BD2497&lt;&gt;"",BD2497,BQ2497))+60,
WORKDAY(
IF(AO2497&lt;&gt;"",AO2497,IF(BD2497&lt;&gt;"",BD2497,BQ2497)),
BU2497,
FESTIVOS_CO!A:A
)
)
))</f>
        <v>EN PROCESO NOTIFICACION / COMUNICACION</v>
      </c>
      <c r="BW2497" s="44"/>
      <c r="BX2497" s="53"/>
      <c r="BY2497" s="45"/>
      <c r="BZ2497" s="37"/>
      <c r="CA2497" s="54" t="str">
        <f t="shared" si="476"/>
        <v>PENDIENTE EJECUTORIA</v>
      </c>
      <c r="CB2497" s="59" t="str">
        <f t="shared" si="473"/>
        <v/>
      </c>
      <c r="CC2497" s="36"/>
      <c r="CD2497" s="40"/>
      <c r="CE2497" s="46"/>
      <c r="CF2497" s="40"/>
      <c r="CG2497" s="40"/>
      <c r="CH2497" s="40"/>
      <c r="CI2497" s="36"/>
      <c r="CJ2497" s="47"/>
      <c r="CK2497" s="40"/>
      <c r="CL2497" s="40"/>
      <c r="CM2497" s="40"/>
      <c r="CN2497" s="40"/>
    </row>
    <row r="2498" spans="1:92" ht="42.75" hidden="1">
      <c r="A2498" s="49" t="str">
        <f t="shared" si="477"/>
        <v>SIN GESTIÓN</v>
      </c>
      <c r="B2498" s="58"/>
      <c r="C2498" s="37"/>
      <c r="D2498" s="37"/>
      <c r="E2498" s="49" t="str">
        <f t="shared" si="478"/>
        <v>PENDIENTE NOTIFICACIÓN</v>
      </c>
      <c r="F2498" s="141" t="str">
        <f t="shared" si="479"/>
        <v>PENDIENTE NOTIFICACIÓN</v>
      </c>
      <c r="G2498" s="49" t="str">
        <f t="shared" si="480"/>
        <v/>
      </c>
      <c r="H2498" s="51" t="str">
        <f ca="1">IF(
L2498="",
"",
IF(
NETWORKDAYS(L2498,IF(M2498&lt;&gt;"",M2498,TODAY()),FESTIVOS_CO!A:A)&gt;2,
"VENCIDO",
IF(
NETWORKDAYS(L2498,IF(M2498&lt;&gt;"",M2498,TODAY()),FESTIVOS_CO!A:A)=2,
"ALERTA",
"A TIEMPO"
)))</f>
        <v/>
      </c>
      <c r="I2498" s="40"/>
      <c r="J2498" s="36"/>
      <c r="K2498" s="37"/>
      <c r="L2498" s="50"/>
      <c r="M2498" s="37"/>
      <c r="N2498" s="52"/>
      <c r="O2498" s="52"/>
      <c r="P2498" s="36"/>
      <c r="Q2498" s="36"/>
      <c r="R2498" s="40"/>
      <c r="S2498" s="36"/>
      <c r="T2498" s="40"/>
      <c r="U2498" s="40"/>
      <c r="V2498" s="81"/>
      <c r="W2498" s="40"/>
      <c r="X2498" s="40"/>
      <c r="Y2498" s="40"/>
      <c r="Z2498" s="38" t="str">
        <f>IFERROR(VLOOKUP(Y2498,DIRECTORIO!A:B,2,FALSE),"")</f>
        <v/>
      </c>
      <c r="AA2498" s="40"/>
      <c r="AB2498" s="40"/>
      <c r="AC2498" s="40"/>
      <c r="AD2498" s="40"/>
      <c r="AE2498" s="40"/>
      <c r="AF2498" s="40"/>
      <c r="AG2498" s="41" t="s">
        <v>109</v>
      </c>
      <c r="AH2498" s="42"/>
      <c r="AI2498" s="54" t="str">
        <f t="shared" ca="1" si="481"/>
        <v>PENDIENTE NOTIFICACIÓN ELECTRÓNICA</v>
      </c>
      <c r="AJ2498" s="37"/>
      <c r="AK2498" s="37"/>
      <c r="AL2498" s="37"/>
      <c r="AM2498" s="53" t="str">
        <f>IF(AK2498="","",WORKDAY(AK2498,5,FESTIVOS_CO!A:A))</f>
        <v/>
      </c>
      <c r="AN2498" s="37"/>
      <c r="AO2498" s="37"/>
      <c r="AP2498" s="54" t="str">
        <f t="shared" ca="1" si="474"/>
        <v>NO APLICA</v>
      </c>
      <c r="AQ2498" s="36"/>
      <c r="AR2498" s="43"/>
      <c r="AS2498" s="37"/>
      <c r="AT2498" s="36"/>
      <c r="AU2498" s="37"/>
      <c r="AV2498" s="36"/>
      <c r="AW2498" s="36"/>
      <c r="AX2498" s="37"/>
      <c r="AY2498" s="140" t="str">
        <f>IF(AU2498="","",WORKDAY(AU2498,5,FESTIVOS_CO!A:A))</f>
        <v/>
      </c>
      <c r="AZ2498" s="54" t="str">
        <f t="shared" ca="1" si="471"/>
        <v>NO APLICA</v>
      </c>
      <c r="BA2498" s="55" t="str">
        <f>IF(AX2498="","",WORKDAY(AX2498,5,FESTIVOS_CO!A:A))</f>
        <v/>
      </c>
      <c r="BB2498" s="39"/>
      <c r="BC2498" s="40"/>
      <c r="BD2498" s="40"/>
      <c r="BE2498" s="56" t="str">
        <f t="shared" ca="1" si="472"/>
        <v>NO APLICA</v>
      </c>
      <c r="BF2498" s="37"/>
      <c r="BG2498" s="45"/>
      <c r="BH2498" s="37"/>
      <c r="BI2498" s="36"/>
      <c r="BJ2498" s="37"/>
      <c r="BK2498" s="36"/>
      <c r="BL2498" s="36"/>
      <c r="BM2498" s="53" t="str">
        <f>IF(BJ2498="","",WORKDAY(BJ2498,5,FESTIVOS_CO!A:A))</f>
        <v/>
      </c>
      <c r="BN2498" s="57" t="str">
        <f t="shared" ca="1" si="482"/>
        <v>PENDIENTE HACER AVISO</v>
      </c>
      <c r="BO2498" s="54" t="str">
        <f t="shared" ca="1" si="475"/>
        <v>EN TRÁMITE NOTIF. POR AVISO</v>
      </c>
      <c r="BP2498" s="37"/>
      <c r="BQ2498" s="53" t="str">
        <f>IF(BP2498="","",WORKDAY(BP2498,5,FESTIVOS_CO!A:A))</f>
        <v/>
      </c>
      <c r="BR2498" s="37"/>
      <c r="BS2498" s="36"/>
      <c r="BT2498" s="38"/>
      <c r="BU2498" s="58" t="e">
        <f>VLOOKUP(BT2498,Hoja2!$C:$D,2,0)</f>
        <v>#N/A</v>
      </c>
      <c r="BV2498" s="80" t="str">
        <f>IF(
AND(AO2498="",BD2498="",BQ2498=""),
"EN PROCESO NOTIFICACION / COMUNICACION",
IF(
BT2498="",
"NO APLICA",
IF(
BU2498=60,
IF(AO2498&lt;&gt;"",AO2498,IF(BD2498&lt;&gt;"",BD2498,BQ2498))+60,
WORKDAY(
IF(AO2498&lt;&gt;"",AO2498,IF(BD2498&lt;&gt;"",BD2498,BQ2498)),
BU2498,
FESTIVOS_CO!A:A
)
)
))</f>
        <v>EN PROCESO NOTIFICACION / COMUNICACION</v>
      </c>
      <c r="BW2498" s="44"/>
      <c r="BX2498" s="53"/>
      <c r="BY2498" s="45"/>
      <c r="BZ2498" s="37"/>
      <c r="CA2498" s="54" t="str">
        <f t="shared" si="476"/>
        <v>PENDIENTE EJECUTORIA</v>
      </c>
      <c r="CB2498" s="59" t="str">
        <f t="shared" si="473"/>
        <v/>
      </c>
      <c r="CC2498" s="36"/>
      <c r="CD2498" s="40"/>
      <c r="CE2498" s="46"/>
      <c r="CF2498" s="40"/>
      <c r="CG2498" s="40"/>
      <c r="CH2498" s="40"/>
      <c r="CI2498" s="36"/>
      <c r="CJ2498" s="47"/>
      <c r="CK2498" s="40"/>
      <c r="CL2498" s="40"/>
      <c r="CM2498" s="40"/>
      <c r="CN2498" s="40"/>
    </row>
    <row r="2499" spans="1:92" ht="42.75" hidden="1">
      <c r="A2499" s="49" t="str">
        <f t="shared" si="477"/>
        <v>SIN GESTIÓN</v>
      </c>
      <c r="B2499" s="58"/>
      <c r="C2499" s="37"/>
      <c r="D2499" s="37"/>
      <c r="E2499" s="49" t="str">
        <f t="shared" si="478"/>
        <v>PENDIENTE NOTIFICACIÓN</v>
      </c>
      <c r="F2499" s="141" t="str">
        <f t="shared" si="479"/>
        <v>PENDIENTE NOTIFICACIÓN</v>
      </c>
      <c r="G2499" s="49" t="str">
        <f t="shared" si="480"/>
        <v/>
      </c>
      <c r="H2499" s="51" t="str">
        <f ca="1">IF(
L2499="",
"",
IF(
NETWORKDAYS(L2499,IF(M2499&lt;&gt;"",M2499,TODAY()),FESTIVOS_CO!A:A)&gt;2,
"VENCIDO",
IF(
NETWORKDAYS(L2499,IF(M2499&lt;&gt;"",M2499,TODAY()),FESTIVOS_CO!A:A)=2,
"ALERTA",
"A TIEMPO"
)))</f>
        <v/>
      </c>
      <c r="I2499" s="40"/>
      <c r="J2499" s="36"/>
      <c r="K2499" s="37"/>
      <c r="L2499" s="50"/>
      <c r="M2499" s="37"/>
      <c r="N2499" s="52"/>
      <c r="O2499" s="52"/>
      <c r="P2499" s="36"/>
      <c r="Q2499" s="36"/>
      <c r="R2499" s="40"/>
      <c r="S2499" s="36"/>
      <c r="T2499" s="40"/>
      <c r="U2499" s="40"/>
      <c r="V2499" s="81"/>
      <c r="W2499" s="40"/>
      <c r="X2499" s="40"/>
      <c r="Y2499" s="40"/>
      <c r="Z2499" s="38" t="str">
        <f>IFERROR(VLOOKUP(Y2499,DIRECTORIO!A:B,2,FALSE),"")</f>
        <v/>
      </c>
      <c r="AA2499" s="40"/>
      <c r="AB2499" s="40"/>
      <c r="AC2499" s="40"/>
      <c r="AD2499" s="40"/>
      <c r="AE2499" s="40"/>
      <c r="AF2499" s="40"/>
      <c r="AG2499" s="41" t="s">
        <v>109</v>
      </c>
      <c r="AH2499" s="42"/>
      <c r="AI2499" s="54" t="str">
        <f t="shared" ca="1" si="481"/>
        <v>PENDIENTE NOTIFICACIÓN ELECTRÓNICA</v>
      </c>
      <c r="AJ2499" s="37"/>
      <c r="AK2499" s="37"/>
      <c r="AL2499" s="37"/>
      <c r="AM2499" s="53" t="str">
        <f>IF(AK2499="","",WORKDAY(AK2499,5,FESTIVOS_CO!A:A))</f>
        <v/>
      </c>
      <c r="AN2499" s="37"/>
      <c r="AO2499" s="37"/>
      <c r="AP2499" s="54" t="str">
        <f t="shared" ca="1" si="474"/>
        <v>NO APLICA</v>
      </c>
      <c r="AQ2499" s="36"/>
      <c r="AR2499" s="43"/>
      <c r="AS2499" s="37"/>
      <c r="AT2499" s="36"/>
      <c r="AU2499" s="37"/>
      <c r="AV2499" s="36"/>
      <c r="AW2499" s="36"/>
      <c r="AX2499" s="37"/>
      <c r="AY2499" s="140" t="str">
        <f>IF(AU2499="","",WORKDAY(AU2499,5,FESTIVOS_CO!A:A))</f>
        <v/>
      </c>
      <c r="AZ2499" s="54" t="str">
        <f t="shared" ca="1" si="471"/>
        <v>NO APLICA</v>
      </c>
      <c r="BA2499" s="55" t="str">
        <f>IF(AX2499="","",WORKDAY(AX2499,5,FESTIVOS_CO!A:A))</f>
        <v/>
      </c>
      <c r="BB2499" s="39"/>
      <c r="BC2499" s="40"/>
      <c r="BD2499" s="40"/>
      <c r="BE2499" s="56" t="str">
        <f t="shared" ca="1" si="472"/>
        <v>NO APLICA</v>
      </c>
      <c r="BF2499" s="37"/>
      <c r="BG2499" s="45"/>
      <c r="BH2499" s="37"/>
      <c r="BI2499" s="36"/>
      <c r="BJ2499" s="37"/>
      <c r="BK2499" s="36"/>
      <c r="BL2499" s="36"/>
      <c r="BM2499" s="53" t="str">
        <f>IF(BJ2499="","",WORKDAY(BJ2499,5,FESTIVOS_CO!A:A))</f>
        <v/>
      </c>
      <c r="BN2499" s="57" t="str">
        <f t="shared" ca="1" si="482"/>
        <v>PENDIENTE HACER AVISO</v>
      </c>
      <c r="BO2499" s="54" t="str">
        <f t="shared" ca="1" si="475"/>
        <v>EN TRÁMITE NOTIF. POR AVISO</v>
      </c>
      <c r="BP2499" s="37"/>
      <c r="BQ2499" s="53" t="str">
        <f>IF(BP2499="","",WORKDAY(BP2499,5,FESTIVOS_CO!A:A))</f>
        <v/>
      </c>
      <c r="BR2499" s="37"/>
      <c r="BS2499" s="36"/>
      <c r="BT2499" s="38"/>
      <c r="BU2499" s="58" t="e">
        <f>VLOOKUP(BT2499,Hoja2!$C:$D,2,0)</f>
        <v>#N/A</v>
      </c>
      <c r="BV2499" s="80" t="str">
        <f>IF(
AND(AO2499="",BD2499="",BQ2499=""),
"EN PROCESO NOTIFICACION / COMUNICACION",
IF(
BT2499="",
"NO APLICA",
IF(
BU2499=60,
IF(AO2499&lt;&gt;"",AO2499,IF(BD2499&lt;&gt;"",BD2499,BQ2499))+60,
WORKDAY(
IF(AO2499&lt;&gt;"",AO2499,IF(BD2499&lt;&gt;"",BD2499,BQ2499)),
BU2499,
FESTIVOS_CO!A:A
)
)
))</f>
        <v>EN PROCESO NOTIFICACION / COMUNICACION</v>
      </c>
      <c r="BW2499" s="44"/>
      <c r="BX2499" s="53"/>
      <c r="BY2499" s="45"/>
      <c r="BZ2499" s="37"/>
      <c r="CA2499" s="54" t="str">
        <f t="shared" si="476"/>
        <v>PENDIENTE EJECUTORIA</v>
      </c>
      <c r="CB2499" s="59" t="str">
        <f t="shared" si="473"/>
        <v/>
      </c>
      <c r="CC2499" s="36"/>
      <c r="CD2499" s="40"/>
      <c r="CE2499" s="46"/>
      <c r="CF2499" s="40"/>
      <c r="CG2499" s="40"/>
      <c r="CH2499" s="40"/>
      <c r="CI2499" s="36"/>
      <c r="CJ2499" s="47"/>
      <c r="CK2499" s="40"/>
      <c r="CL2499" s="40"/>
      <c r="CM2499" s="40"/>
      <c r="CN2499" s="40"/>
    </row>
    <row r="2500" spans="1:92" ht="42.75" hidden="1">
      <c r="A2500" s="49" t="str">
        <f t="shared" si="477"/>
        <v>SIN GESTIÓN</v>
      </c>
      <c r="B2500" s="58"/>
      <c r="C2500" s="37"/>
      <c r="D2500" s="37"/>
      <c r="E2500" s="49" t="str">
        <f t="shared" si="478"/>
        <v>PENDIENTE NOTIFICACIÓN</v>
      </c>
      <c r="F2500" s="141" t="str">
        <f t="shared" si="479"/>
        <v>PENDIENTE NOTIFICACIÓN</v>
      </c>
      <c r="G2500" s="49" t="str">
        <f t="shared" si="480"/>
        <v/>
      </c>
      <c r="H2500" s="51" t="str">
        <f ca="1">IF(
L2500="",
"",
IF(
NETWORKDAYS(L2500,IF(M2500&lt;&gt;"",M2500,TODAY()),FESTIVOS_CO!A:A)&gt;2,
"VENCIDO",
IF(
NETWORKDAYS(L2500,IF(M2500&lt;&gt;"",M2500,TODAY()),FESTIVOS_CO!A:A)=2,
"ALERTA",
"A TIEMPO"
)))</f>
        <v/>
      </c>
      <c r="I2500" s="40"/>
      <c r="J2500" s="36"/>
      <c r="K2500" s="37"/>
      <c r="L2500" s="50"/>
      <c r="M2500" s="37"/>
      <c r="N2500" s="52"/>
      <c r="O2500" s="52"/>
      <c r="P2500" s="36"/>
      <c r="Q2500" s="36"/>
      <c r="R2500" s="40"/>
      <c r="S2500" s="36"/>
      <c r="T2500" s="40"/>
      <c r="U2500" s="40"/>
      <c r="V2500" s="81"/>
      <c r="W2500" s="40"/>
      <c r="X2500" s="40"/>
      <c r="Y2500" s="40"/>
      <c r="Z2500" s="38" t="str">
        <f>IFERROR(VLOOKUP(Y2500,DIRECTORIO!A:B,2,FALSE),"")</f>
        <v/>
      </c>
      <c r="AA2500" s="40"/>
      <c r="AB2500" s="40"/>
      <c r="AC2500" s="40"/>
      <c r="AD2500" s="40"/>
      <c r="AE2500" s="40"/>
      <c r="AF2500" s="40"/>
      <c r="AG2500" s="41" t="s">
        <v>109</v>
      </c>
      <c r="AH2500" s="42"/>
      <c r="AI2500" s="54" t="str">
        <f t="shared" ca="1" si="481"/>
        <v>PENDIENTE NOTIFICACIÓN ELECTRÓNICA</v>
      </c>
      <c r="AJ2500" s="37"/>
      <c r="AK2500" s="37"/>
      <c r="AL2500" s="37"/>
      <c r="AM2500" s="53" t="str">
        <f>IF(AK2500="","",WORKDAY(AK2500,5,FESTIVOS_CO!A:A))</f>
        <v/>
      </c>
      <c r="AN2500" s="37"/>
      <c r="AO2500" s="37"/>
      <c r="AP2500" s="54" t="str">
        <f t="shared" ca="1" si="474"/>
        <v>NO APLICA</v>
      </c>
      <c r="AQ2500" s="36"/>
      <c r="AR2500" s="43"/>
      <c r="AS2500" s="37"/>
      <c r="AT2500" s="36"/>
      <c r="AU2500" s="37"/>
      <c r="AV2500" s="36"/>
      <c r="AW2500" s="36"/>
      <c r="AX2500" s="37"/>
      <c r="AY2500" s="140" t="str">
        <f>IF(AU2500="","",WORKDAY(AU2500,5,FESTIVOS_CO!A:A))</f>
        <v/>
      </c>
      <c r="AZ2500" s="54" t="str">
        <f t="shared" ca="1" si="471"/>
        <v>NO APLICA</v>
      </c>
      <c r="BA2500" s="55" t="str">
        <f>IF(AX2500="","",WORKDAY(AX2500,5,FESTIVOS_CO!A:A))</f>
        <v/>
      </c>
      <c r="BB2500" s="39"/>
      <c r="BC2500" s="40"/>
      <c r="BD2500" s="40"/>
      <c r="BE2500" s="56" t="str">
        <f t="shared" ca="1" si="472"/>
        <v>NO APLICA</v>
      </c>
      <c r="BF2500" s="37"/>
      <c r="BG2500" s="45"/>
      <c r="BH2500" s="37"/>
      <c r="BI2500" s="36"/>
      <c r="BJ2500" s="37"/>
      <c r="BK2500" s="36"/>
      <c r="BL2500" s="36"/>
      <c r="BM2500" s="53" t="str">
        <f>IF(BJ2500="","",WORKDAY(BJ2500,5,FESTIVOS_CO!A:A))</f>
        <v/>
      </c>
      <c r="BN2500" s="57" t="str">
        <f t="shared" ca="1" si="482"/>
        <v>PENDIENTE HACER AVISO</v>
      </c>
      <c r="BO2500" s="54" t="str">
        <f t="shared" ca="1" si="475"/>
        <v>EN TRÁMITE NOTIF. POR AVISO</v>
      </c>
      <c r="BP2500" s="37"/>
      <c r="BQ2500" s="53" t="str">
        <f>IF(BP2500="","",WORKDAY(BP2500,5,FESTIVOS_CO!A:A))</f>
        <v/>
      </c>
      <c r="BR2500" s="37"/>
      <c r="BS2500" s="36"/>
      <c r="BT2500" s="38"/>
      <c r="BU2500" s="58" t="e">
        <f>VLOOKUP(BT2500,Hoja2!$C:$D,2,0)</f>
        <v>#N/A</v>
      </c>
      <c r="BV2500" s="80" t="str">
        <f>IF(
AND(AO2500="",BD2500="",BQ2500=""),
"EN PROCESO NOTIFICACION / COMUNICACION",
IF(
BT2500="",
"NO APLICA",
IF(
BU2500=60,
IF(AO2500&lt;&gt;"",AO2500,IF(BD2500&lt;&gt;"",BD2500,BQ2500))+60,
WORKDAY(
IF(AO2500&lt;&gt;"",AO2500,IF(BD2500&lt;&gt;"",BD2500,BQ2500)),
BU2500,
FESTIVOS_CO!A:A
)
)
))</f>
        <v>EN PROCESO NOTIFICACION / COMUNICACION</v>
      </c>
      <c r="BW2500" s="44"/>
      <c r="BX2500" s="53"/>
      <c r="BY2500" s="45"/>
      <c r="BZ2500" s="37"/>
      <c r="CA2500" s="54" t="str">
        <f t="shared" si="476"/>
        <v>PENDIENTE EJECUTORIA</v>
      </c>
      <c r="CB2500" s="59" t="str">
        <f t="shared" si="473"/>
        <v/>
      </c>
      <c r="CC2500" s="36"/>
      <c r="CD2500" s="40"/>
      <c r="CE2500" s="46"/>
      <c r="CF2500" s="40"/>
      <c r="CG2500" s="40"/>
      <c r="CH2500" s="40"/>
      <c r="CI2500" s="36"/>
      <c r="CJ2500" s="47"/>
      <c r="CK2500" s="40"/>
      <c r="CL2500" s="40"/>
      <c r="CM2500" s="40"/>
      <c r="CN2500" s="40"/>
    </row>
    <row r="2501" spans="1:92" ht="42.75" hidden="1">
      <c r="A2501" s="49" t="str">
        <f t="shared" si="477"/>
        <v>SIN GESTIÓN</v>
      </c>
      <c r="B2501" s="58"/>
      <c r="C2501" s="37"/>
      <c r="D2501" s="37"/>
      <c r="E2501" s="49" t="str">
        <f t="shared" si="478"/>
        <v>PENDIENTE NOTIFICACIÓN</v>
      </c>
      <c r="F2501" s="141" t="str">
        <f t="shared" si="479"/>
        <v>PENDIENTE NOTIFICACIÓN</v>
      </c>
      <c r="G2501" s="49" t="str">
        <f t="shared" si="480"/>
        <v/>
      </c>
      <c r="H2501" s="51" t="str">
        <f ca="1">IF(
L2501="",
"",
IF(
NETWORKDAYS(L2501,IF(M2501&lt;&gt;"",M2501,TODAY()),FESTIVOS_CO!A:A)&gt;2,
"VENCIDO",
IF(
NETWORKDAYS(L2501,IF(M2501&lt;&gt;"",M2501,TODAY()),FESTIVOS_CO!A:A)=2,
"ALERTA",
"A TIEMPO"
)))</f>
        <v/>
      </c>
      <c r="I2501" s="40"/>
      <c r="J2501" s="36"/>
      <c r="K2501" s="37"/>
      <c r="L2501" s="50"/>
      <c r="M2501" s="37"/>
      <c r="N2501" s="52"/>
      <c r="O2501" s="52"/>
      <c r="P2501" s="36"/>
      <c r="Q2501" s="36"/>
      <c r="R2501" s="40"/>
      <c r="S2501" s="36"/>
      <c r="T2501" s="40"/>
      <c r="U2501" s="40"/>
      <c r="V2501" s="81"/>
      <c r="W2501" s="40"/>
      <c r="X2501" s="40"/>
      <c r="Y2501" s="40"/>
      <c r="Z2501" s="38" t="str">
        <f>IFERROR(VLOOKUP(Y2501,DIRECTORIO!A:B,2,FALSE),"")</f>
        <v/>
      </c>
      <c r="AA2501" s="40"/>
      <c r="AB2501" s="40"/>
      <c r="AC2501" s="40"/>
      <c r="AD2501" s="40"/>
      <c r="AE2501" s="40"/>
      <c r="AF2501" s="40"/>
      <c r="AG2501" s="41" t="s">
        <v>109</v>
      </c>
      <c r="AH2501" s="42"/>
      <c r="AI2501" s="54" t="str">
        <f t="shared" ca="1" si="481"/>
        <v>PENDIENTE NOTIFICACIÓN ELECTRÓNICA</v>
      </c>
      <c r="AJ2501" s="37"/>
      <c r="AK2501" s="37"/>
      <c r="AL2501" s="37"/>
      <c r="AM2501" s="53" t="str">
        <f>IF(AK2501="","",WORKDAY(AK2501,5,FESTIVOS_CO!A:A))</f>
        <v/>
      </c>
      <c r="AN2501" s="37"/>
      <c r="AO2501" s="37"/>
      <c r="AP2501" s="54" t="str">
        <f t="shared" ca="1" si="474"/>
        <v>NO APLICA</v>
      </c>
      <c r="AQ2501" s="36"/>
      <c r="AR2501" s="43"/>
      <c r="AS2501" s="37"/>
      <c r="AT2501" s="36"/>
      <c r="AU2501" s="37"/>
      <c r="AV2501" s="36"/>
      <c r="AW2501" s="36"/>
      <c r="AX2501" s="37"/>
      <c r="AY2501" s="140" t="str">
        <f>IF(AU2501="","",WORKDAY(AU2501,5,FESTIVOS_CO!A:A))</f>
        <v/>
      </c>
      <c r="AZ2501" s="54" t="str">
        <f t="shared" ca="1" si="471"/>
        <v>NO APLICA</v>
      </c>
      <c r="BA2501" s="55" t="str">
        <f>IF(AX2501="","",WORKDAY(AX2501,5,FESTIVOS_CO!A:A))</f>
        <v/>
      </c>
      <c r="BB2501" s="39"/>
      <c r="BC2501" s="40"/>
      <c r="BD2501" s="40"/>
      <c r="BE2501" s="56" t="str">
        <f t="shared" ca="1" si="472"/>
        <v>NO APLICA</v>
      </c>
      <c r="BF2501" s="37"/>
      <c r="BG2501" s="45"/>
      <c r="BH2501" s="37"/>
      <c r="BI2501" s="36"/>
      <c r="BJ2501" s="37"/>
      <c r="BK2501" s="36"/>
      <c r="BL2501" s="36"/>
      <c r="BM2501" s="53" t="str">
        <f>IF(BJ2501="","",WORKDAY(BJ2501,5,FESTIVOS_CO!A:A))</f>
        <v/>
      </c>
      <c r="BN2501" s="57" t="str">
        <f t="shared" ca="1" si="482"/>
        <v>PENDIENTE HACER AVISO</v>
      </c>
      <c r="BO2501" s="54" t="str">
        <f t="shared" ca="1" si="475"/>
        <v>EN TRÁMITE NOTIF. POR AVISO</v>
      </c>
      <c r="BP2501" s="37"/>
      <c r="BQ2501" s="53" t="str">
        <f>IF(BP2501="","",WORKDAY(BP2501,5,FESTIVOS_CO!A:A))</f>
        <v/>
      </c>
      <c r="BR2501" s="37"/>
      <c r="BS2501" s="36"/>
      <c r="BT2501" s="38"/>
      <c r="BU2501" s="58" t="e">
        <f>VLOOKUP(BT2501,Hoja2!$C:$D,2,0)</f>
        <v>#N/A</v>
      </c>
      <c r="BV2501" s="80" t="str">
        <f>IF(
AND(AO2501="",BD2501="",BQ2501=""),
"EN PROCESO NOTIFICACION / COMUNICACION",
IF(
BT2501="",
"NO APLICA",
IF(
BU2501=60,
IF(AO2501&lt;&gt;"",AO2501,IF(BD2501&lt;&gt;"",BD2501,BQ2501))+60,
WORKDAY(
IF(AO2501&lt;&gt;"",AO2501,IF(BD2501&lt;&gt;"",BD2501,BQ2501)),
BU2501,
FESTIVOS_CO!A:A
)
)
))</f>
        <v>EN PROCESO NOTIFICACION / COMUNICACION</v>
      </c>
      <c r="BW2501" s="44"/>
      <c r="BX2501" s="53"/>
      <c r="BY2501" s="45"/>
      <c r="BZ2501" s="37"/>
      <c r="CA2501" s="54" t="str">
        <f t="shared" si="476"/>
        <v>PENDIENTE EJECUTORIA</v>
      </c>
      <c r="CB2501" s="59" t="str">
        <f t="shared" si="473"/>
        <v/>
      </c>
      <c r="CC2501" s="36"/>
      <c r="CD2501" s="40"/>
      <c r="CE2501" s="46"/>
      <c r="CF2501" s="40"/>
      <c r="CG2501" s="40"/>
      <c r="CH2501" s="40"/>
      <c r="CI2501" s="36"/>
      <c r="CJ2501" s="47"/>
      <c r="CK2501" s="40"/>
      <c r="CL2501" s="40"/>
      <c r="CM2501" s="40"/>
      <c r="CN2501" s="40"/>
    </row>
    <row r="2502" spans="1:92" ht="42.75" hidden="1">
      <c r="A2502" s="49" t="str">
        <f t="shared" si="477"/>
        <v>SIN GESTIÓN</v>
      </c>
      <c r="B2502" s="58"/>
      <c r="C2502" s="37"/>
      <c r="D2502" s="37"/>
      <c r="E2502" s="49" t="str">
        <f t="shared" si="478"/>
        <v>PENDIENTE NOTIFICACIÓN</v>
      </c>
      <c r="F2502" s="141" t="str">
        <f t="shared" si="479"/>
        <v>PENDIENTE NOTIFICACIÓN</v>
      </c>
      <c r="G2502" s="49" t="str">
        <f t="shared" si="480"/>
        <v/>
      </c>
      <c r="H2502" s="51" t="str">
        <f ca="1">IF(
L2502="",
"",
IF(
NETWORKDAYS(L2502,IF(M2502&lt;&gt;"",M2502,TODAY()),FESTIVOS_CO!A:A)&gt;2,
"VENCIDO",
IF(
NETWORKDAYS(L2502,IF(M2502&lt;&gt;"",M2502,TODAY()),FESTIVOS_CO!A:A)=2,
"ALERTA",
"A TIEMPO"
)))</f>
        <v/>
      </c>
      <c r="I2502" s="40"/>
      <c r="J2502" s="36"/>
      <c r="K2502" s="37"/>
      <c r="L2502" s="50"/>
      <c r="M2502" s="37"/>
      <c r="N2502" s="52"/>
      <c r="O2502" s="52"/>
      <c r="P2502" s="36"/>
      <c r="Q2502" s="36"/>
      <c r="R2502" s="40"/>
      <c r="S2502" s="36"/>
      <c r="T2502" s="40"/>
      <c r="U2502" s="40"/>
      <c r="V2502" s="81"/>
      <c r="W2502" s="40"/>
      <c r="X2502" s="40"/>
      <c r="Y2502" s="40"/>
      <c r="Z2502" s="38" t="str">
        <f>IFERROR(VLOOKUP(Y2502,DIRECTORIO!A:B,2,FALSE),"")</f>
        <v/>
      </c>
      <c r="AA2502" s="40"/>
      <c r="AB2502" s="40"/>
      <c r="AC2502" s="40"/>
      <c r="AD2502" s="40"/>
      <c r="AE2502" s="40"/>
      <c r="AF2502" s="40"/>
      <c r="AG2502" s="41" t="s">
        <v>109</v>
      </c>
      <c r="AH2502" s="42"/>
      <c r="AI2502" s="54" t="str">
        <f t="shared" ca="1" si="481"/>
        <v>PENDIENTE NOTIFICACIÓN ELECTRÓNICA</v>
      </c>
      <c r="AJ2502" s="37"/>
      <c r="AK2502" s="37"/>
      <c r="AL2502" s="37"/>
      <c r="AM2502" s="53" t="str">
        <f>IF(AK2502="","",WORKDAY(AK2502,5,FESTIVOS_CO!A:A))</f>
        <v/>
      </c>
      <c r="AN2502" s="37"/>
      <c r="AO2502" s="37"/>
      <c r="AP2502" s="54" t="str">
        <f t="shared" ca="1" si="474"/>
        <v>NO APLICA</v>
      </c>
      <c r="AQ2502" s="36"/>
      <c r="AR2502" s="43"/>
      <c r="AS2502" s="37"/>
      <c r="AT2502" s="36"/>
      <c r="AU2502" s="37"/>
      <c r="AV2502" s="36"/>
      <c r="AW2502" s="36"/>
      <c r="AX2502" s="37"/>
      <c r="AY2502" s="140" t="str">
        <f>IF(AU2502="","",WORKDAY(AU2502,5,FESTIVOS_CO!A:A))</f>
        <v/>
      </c>
      <c r="AZ2502" s="54" t="str">
        <f t="shared" ca="1" si="471"/>
        <v>NO APLICA</v>
      </c>
      <c r="BA2502" s="55" t="str">
        <f>IF(AX2502="","",WORKDAY(AX2502,5,FESTIVOS_CO!A:A))</f>
        <v/>
      </c>
      <c r="BB2502" s="39"/>
      <c r="BC2502" s="40"/>
      <c r="BD2502" s="40"/>
      <c r="BE2502" s="56" t="str">
        <f t="shared" ca="1" si="472"/>
        <v>NO APLICA</v>
      </c>
      <c r="BF2502" s="37"/>
      <c r="BG2502" s="45"/>
      <c r="BH2502" s="37"/>
      <c r="BI2502" s="36"/>
      <c r="BJ2502" s="37"/>
      <c r="BK2502" s="36"/>
      <c r="BL2502" s="36"/>
      <c r="BM2502" s="53" t="str">
        <f>IF(BJ2502="","",WORKDAY(BJ2502,5,FESTIVOS_CO!A:A))</f>
        <v/>
      </c>
      <c r="BN2502" s="57" t="str">
        <f t="shared" ca="1" si="482"/>
        <v>PENDIENTE HACER AVISO</v>
      </c>
      <c r="BO2502" s="54" t="str">
        <f t="shared" ca="1" si="475"/>
        <v>EN TRÁMITE NOTIF. POR AVISO</v>
      </c>
      <c r="BP2502" s="37"/>
      <c r="BQ2502" s="53" t="str">
        <f>IF(BP2502="","",WORKDAY(BP2502,5,FESTIVOS_CO!A:A))</f>
        <v/>
      </c>
      <c r="BR2502" s="37"/>
      <c r="BS2502" s="36"/>
      <c r="BT2502" s="38"/>
      <c r="BU2502" s="58" t="e">
        <f>VLOOKUP(BT2502,Hoja2!$C:$D,2,0)</f>
        <v>#N/A</v>
      </c>
      <c r="BV2502" s="80" t="str">
        <f>IF(
AND(AO2502="",BD2502="",BQ2502=""),
"EN PROCESO NOTIFICACION / COMUNICACION",
IF(
BT2502="",
"NO APLICA",
IF(
BU2502=60,
IF(AO2502&lt;&gt;"",AO2502,IF(BD2502&lt;&gt;"",BD2502,BQ2502))+60,
WORKDAY(
IF(AO2502&lt;&gt;"",AO2502,IF(BD2502&lt;&gt;"",BD2502,BQ2502)),
BU2502,
FESTIVOS_CO!A:A
)
)
))</f>
        <v>EN PROCESO NOTIFICACION / COMUNICACION</v>
      </c>
      <c r="BW2502" s="44"/>
      <c r="BX2502" s="53"/>
      <c r="BY2502" s="45"/>
      <c r="BZ2502" s="37"/>
      <c r="CA2502" s="54" t="str">
        <f t="shared" si="476"/>
        <v>PENDIENTE EJECUTORIA</v>
      </c>
      <c r="CB2502" s="59" t="str">
        <f t="shared" si="473"/>
        <v/>
      </c>
      <c r="CC2502" s="36"/>
      <c r="CD2502" s="40"/>
      <c r="CE2502" s="46"/>
      <c r="CF2502" s="40"/>
      <c r="CG2502" s="40"/>
      <c r="CH2502" s="40"/>
      <c r="CI2502" s="36"/>
      <c r="CJ2502" s="47"/>
      <c r="CK2502" s="40"/>
      <c r="CL2502" s="40"/>
      <c r="CM2502" s="40"/>
      <c r="CN2502" s="40"/>
    </row>
    <row r="2503" spans="1:92" ht="42.75" hidden="1">
      <c r="A2503" s="49" t="str">
        <f t="shared" si="477"/>
        <v>SIN GESTIÓN</v>
      </c>
      <c r="B2503" s="58"/>
      <c r="C2503" s="37"/>
      <c r="D2503" s="37"/>
      <c r="E2503" s="49" t="str">
        <f t="shared" si="478"/>
        <v>PENDIENTE NOTIFICACIÓN</v>
      </c>
      <c r="F2503" s="141" t="str">
        <f t="shared" si="479"/>
        <v>PENDIENTE NOTIFICACIÓN</v>
      </c>
      <c r="G2503" s="49" t="str">
        <f t="shared" si="480"/>
        <v/>
      </c>
      <c r="H2503" s="51" t="str">
        <f ca="1">IF(
L2503="",
"",
IF(
NETWORKDAYS(L2503,IF(M2503&lt;&gt;"",M2503,TODAY()),FESTIVOS_CO!A:A)&gt;2,
"VENCIDO",
IF(
NETWORKDAYS(L2503,IF(M2503&lt;&gt;"",M2503,TODAY()),FESTIVOS_CO!A:A)=2,
"ALERTA",
"A TIEMPO"
)))</f>
        <v/>
      </c>
      <c r="I2503" s="40"/>
      <c r="J2503" s="36"/>
      <c r="K2503" s="37"/>
      <c r="L2503" s="50"/>
      <c r="M2503" s="37"/>
      <c r="N2503" s="52"/>
      <c r="O2503" s="52"/>
      <c r="P2503" s="36"/>
      <c r="Q2503" s="36"/>
      <c r="R2503" s="40"/>
      <c r="S2503" s="36"/>
      <c r="T2503" s="40"/>
      <c r="U2503" s="40"/>
      <c r="V2503" s="81"/>
      <c r="W2503" s="40"/>
      <c r="X2503" s="40"/>
      <c r="Y2503" s="40"/>
      <c r="Z2503" s="38" t="str">
        <f>IFERROR(VLOOKUP(Y2503,DIRECTORIO!A:B,2,FALSE),"")</f>
        <v/>
      </c>
      <c r="AA2503" s="40"/>
      <c r="AB2503" s="40"/>
      <c r="AC2503" s="40"/>
      <c r="AD2503" s="40"/>
      <c r="AE2503" s="40"/>
      <c r="AF2503" s="40"/>
      <c r="AG2503" s="41" t="s">
        <v>109</v>
      </c>
      <c r="AH2503" s="42"/>
      <c r="AI2503" s="54" t="str">
        <f t="shared" ca="1" si="481"/>
        <v>PENDIENTE NOTIFICACIÓN ELECTRÓNICA</v>
      </c>
      <c r="AJ2503" s="37"/>
      <c r="AK2503" s="37"/>
      <c r="AL2503" s="37"/>
      <c r="AM2503" s="53" t="str">
        <f>IF(AK2503="","",WORKDAY(AK2503,5,FESTIVOS_CO!A:A))</f>
        <v/>
      </c>
      <c r="AN2503" s="37"/>
      <c r="AO2503" s="37"/>
      <c r="AP2503" s="54" t="str">
        <f t="shared" ca="1" si="474"/>
        <v>NO APLICA</v>
      </c>
      <c r="AQ2503" s="36"/>
      <c r="AR2503" s="43"/>
      <c r="AS2503" s="37"/>
      <c r="AT2503" s="36"/>
      <c r="AU2503" s="37"/>
      <c r="AV2503" s="36"/>
      <c r="AW2503" s="36"/>
      <c r="AX2503" s="37"/>
      <c r="AY2503" s="140" t="str">
        <f>IF(AU2503="","",WORKDAY(AU2503,5,FESTIVOS_CO!A:A))</f>
        <v/>
      </c>
      <c r="AZ2503" s="54" t="str">
        <f t="shared" ca="1" si="471"/>
        <v>NO APLICA</v>
      </c>
      <c r="BA2503" s="55" t="str">
        <f>IF(AX2503="","",WORKDAY(AX2503,5,FESTIVOS_CO!A:A))</f>
        <v/>
      </c>
      <c r="BB2503" s="39"/>
      <c r="BC2503" s="40"/>
      <c r="BD2503" s="40"/>
      <c r="BE2503" s="56" t="str">
        <f t="shared" ca="1" si="472"/>
        <v>NO APLICA</v>
      </c>
      <c r="BF2503" s="37"/>
      <c r="BG2503" s="45"/>
      <c r="BH2503" s="37"/>
      <c r="BI2503" s="36"/>
      <c r="BJ2503" s="37"/>
      <c r="BK2503" s="36"/>
      <c r="BL2503" s="36"/>
      <c r="BM2503" s="53" t="str">
        <f>IF(BJ2503="","",WORKDAY(BJ2503,5,FESTIVOS_CO!A:A))</f>
        <v/>
      </c>
      <c r="BN2503" s="57" t="str">
        <f t="shared" ca="1" si="482"/>
        <v>PENDIENTE HACER AVISO</v>
      </c>
      <c r="BO2503" s="54" t="str">
        <f t="shared" ca="1" si="475"/>
        <v>EN TRÁMITE NOTIF. POR AVISO</v>
      </c>
      <c r="BP2503" s="37"/>
      <c r="BQ2503" s="53" t="str">
        <f>IF(BP2503="","",WORKDAY(BP2503,5,FESTIVOS_CO!A:A))</f>
        <v/>
      </c>
      <c r="BR2503" s="37"/>
      <c r="BS2503" s="36"/>
      <c r="BT2503" s="38"/>
      <c r="BU2503" s="58" t="e">
        <f>VLOOKUP(BT2503,Hoja2!$C:$D,2,0)</f>
        <v>#N/A</v>
      </c>
      <c r="BV2503" s="80" t="str">
        <f>IF(
AND(AO2503="",BD2503="",BQ2503=""),
"EN PROCESO NOTIFICACION / COMUNICACION",
IF(
BT2503="",
"NO APLICA",
IF(
BU2503=60,
IF(AO2503&lt;&gt;"",AO2503,IF(BD2503&lt;&gt;"",BD2503,BQ2503))+60,
WORKDAY(
IF(AO2503&lt;&gt;"",AO2503,IF(BD2503&lt;&gt;"",BD2503,BQ2503)),
BU2503,
FESTIVOS_CO!A:A
)
)
))</f>
        <v>EN PROCESO NOTIFICACION / COMUNICACION</v>
      </c>
      <c r="BW2503" s="44"/>
      <c r="BX2503" s="53"/>
      <c r="BY2503" s="45"/>
      <c r="BZ2503" s="37"/>
      <c r="CA2503" s="54" t="str">
        <f t="shared" si="476"/>
        <v>PENDIENTE EJECUTORIA</v>
      </c>
      <c r="CB2503" s="59" t="str">
        <f t="shared" si="473"/>
        <v/>
      </c>
      <c r="CC2503" s="36"/>
      <c r="CD2503" s="40"/>
      <c r="CE2503" s="46"/>
      <c r="CF2503" s="40"/>
      <c r="CG2503" s="40"/>
      <c r="CH2503" s="40"/>
      <c r="CI2503" s="36"/>
      <c r="CJ2503" s="47"/>
      <c r="CK2503" s="40"/>
      <c r="CL2503" s="40"/>
      <c r="CM2503" s="40"/>
      <c r="CN2503" s="40"/>
    </row>
    <row r="2504" spans="1:92" ht="42.75" hidden="1">
      <c r="A2504" s="49" t="str">
        <f t="shared" si="477"/>
        <v>SIN GESTIÓN</v>
      </c>
      <c r="B2504" s="58"/>
      <c r="C2504" s="37"/>
      <c r="D2504" s="37"/>
      <c r="E2504" s="49" t="str">
        <f t="shared" si="478"/>
        <v>PENDIENTE NOTIFICACIÓN</v>
      </c>
      <c r="F2504" s="141" t="str">
        <f t="shared" si="479"/>
        <v>PENDIENTE NOTIFICACIÓN</v>
      </c>
      <c r="G2504" s="49" t="str">
        <f t="shared" si="480"/>
        <v/>
      </c>
      <c r="H2504" s="51" t="str">
        <f ca="1">IF(
L2504="",
"",
IF(
NETWORKDAYS(L2504,IF(M2504&lt;&gt;"",M2504,TODAY()),FESTIVOS_CO!A:A)&gt;2,
"VENCIDO",
IF(
NETWORKDAYS(L2504,IF(M2504&lt;&gt;"",M2504,TODAY()),FESTIVOS_CO!A:A)=2,
"ALERTA",
"A TIEMPO"
)))</f>
        <v/>
      </c>
      <c r="I2504" s="40"/>
      <c r="J2504" s="36"/>
      <c r="K2504" s="37"/>
      <c r="L2504" s="50"/>
      <c r="M2504" s="37"/>
      <c r="N2504" s="52"/>
      <c r="O2504" s="52"/>
      <c r="P2504" s="36"/>
      <c r="Q2504" s="36"/>
      <c r="R2504" s="40"/>
      <c r="S2504" s="36"/>
      <c r="T2504" s="40"/>
      <c r="U2504" s="40"/>
      <c r="V2504" s="81"/>
      <c r="W2504" s="40"/>
      <c r="X2504" s="40"/>
      <c r="Y2504" s="40"/>
      <c r="Z2504" s="38" t="str">
        <f>IFERROR(VLOOKUP(Y2504,DIRECTORIO!A:B,2,FALSE),"")</f>
        <v/>
      </c>
      <c r="AA2504" s="40"/>
      <c r="AB2504" s="40"/>
      <c r="AC2504" s="40"/>
      <c r="AD2504" s="40"/>
      <c r="AE2504" s="40"/>
      <c r="AF2504" s="40"/>
      <c r="AG2504" s="41" t="s">
        <v>109</v>
      </c>
      <c r="AH2504" s="42"/>
      <c r="AI2504" s="54" t="str">
        <f t="shared" ca="1" si="481"/>
        <v>PENDIENTE NOTIFICACIÓN ELECTRÓNICA</v>
      </c>
      <c r="AJ2504" s="37"/>
      <c r="AK2504" s="37"/>
      <c r="AL2504" s="37"/>
      <c r="AM2504" s="53" t="str">
        <f>IF(AK2504="","",WORKDAY(AK2504,5,FESTIVOS_CO!A:A))</f>
        <v/>
      </c>
      <c r="AN2504" s="37"/>
      <c r="AO2504" s="37"/>
      <c r="AP2504" s="54" t="str">
        <f t="shared" ca="1" si="474"/>
        <v>NO APLICA</v>
      </c>
      <c r="AQ2504" s="36"/>
      <c r="AR2504" s="43"/>
      <c r="AS2504" s="37"/>
      <c r="AT2504" s="36"/>
      <c r="AU2504" s="37"/>
      <c r="AV2504" s="36"/>
      <c r="AW2504" s="36"/>
      <c r="AX2504" s="37"/>
      <c r="AY2504" s="140" t="str">
        <f>IF(AU2504="","",WORKDAY(AU2504,5,FESTIVOS_CO!A:A))</f>
        <v/>
      </c>
      <c r="AZ2504" s="54" t="str">
        <f t="shared" ca="1" si="471"/>
        <v>NO APLICA</v>
      </c>
      <c r="BA2504" s="55" t="str">
        <f>IF(AX2504="","",WORKDAY(AX2504,5,FESTIVOS_CO!A:A))</f>
        <v/>
      </c>
      <c r="BB2504" s="39"/>
      <c r="BC2504" s="40"/>
      <c r="BD2504" s="40"/>
      <c r="BE2504" s="56" t="str">
        <f t="shared" ca="1" si="472"/>
        <v>NO APLICA</v>
      </c>
      <c r="BF2504" s="37"/>
      <c r="BG2504" s="45"/>
      <c r="BH2504" s="37"/>
      <c r="BI2504" s="36"/>
      <c r="BJ2504" s="37"/>
      <c r="BK2504" s="36"/>
      <c r="BL2504" s="36"/>
      <c r="BM2504" s="53" t="str">
        <f>IF(BJ2504="","",WORKDAY(BJ2504,5,FESTIVOS_CO!A:A))</f>
        <v/>
      </c>
      <c r="BN2504" s="57" t="str">
        <f t="shared" ca="1" si="482"/>
        <v>PENDIENTE HACER AVISO</v>
      </c>
      <c r="BO2504" s="54" t="str">
        <f t="shared" ca="1" si="475"/>
        <v>EN TRÁMITE NOTIF. POR AVISO</v>
      </c>
      <c r="BP2504" s="37"/>
      <c r="BQ2504" s="53" t="str">
        <f>IF(BP2504="","",WORKDAY(BP2504,5,FESTIVOS_CO!A:A))</f>
        <v/>
      </c>
      <c r="BR2504" s="37"/>
      <c r="BS2504" s="36"/>
      <c r="BT2504" s="38"/>
      <c r="BU2504" s="58" t="e">
        <f>VLOOKUP(BT2504,Hoja2!$C:$D,2,0)</f>
        <v>#N/A</v>
      </c>
      <c r="BV2504" s="80" t="str">
        <f>IF(
AND(AO2504="",BD2504="",BQ2504=""),
"EN PROCESO NOTIFICACION / COMUNICACION",
IF(
BT2504="",
"NO APLICA",
IF(
BU2504=60,
IF(AO2504&lt;&gt;"",AO2504,IF(BD2504&lt;&gt;"",BD2504,BQ2504))+60,
WORKDAY(
IF(AO2504&lt;&gt;"",AO2504,IF(BD2504&lt;&gt;"",BD2504,BQ2504)),
BU2504,
FESTIVOS_CO!A:A
)
)
))</f>
        <v>EN PROCESO NOTIFICACION / COMUNICACION</v>
      </c>
      <c r="BW2504" s="44"/>
      <c r="BX2504" s="53"/>
      <c r="BY2504" s="45"/>
      <c r="BZ2504" s="37"/>
      <c r="CA2504" s="54" t="str">
        <f t="shared" si="476"/>
        <v>PENDIENTE EJECUTORIA</v>
      </c>
      <c r="CB2504" s="59" t="str">
        <f t="shared" si="473"/>
        <v/>
      </c>
      <c r="CC2504" s="36"/>
      <c r="CD2504" s="40"/>
      <c r="CE2504" s="46"/>
      <c r="CF2504" s="40"/>
      <c r="CG2504" s="40"/>
      <c r="CH2504" s="40"/>
      <c r="CI2504" s="36"/>
      <c r="CJ2504" s="47"/>
      <c r="CK2504" s="40"/>
      <c r="CL2504" s="40"/>
      <c r="CM2504" s="40"/>
      <c r="CN2504" s="40"/>
    </row>
    <row r="2505" spans="1:92" ht="42.75" hidden="1">
      <c r="A2505" s="49" t="str">
        <f t="shared" si="477"/>
        <v>SIN GESTIÓN</v>
      </c>
      <c r="B2505" s="58"/>
      <c r="C2505" s="37"/>
      <c r="D2505" s="37"/>
      <c r="E2505" s="49" t="str">
        <f t="shared" si="478"/>
        <v>PENDIENTE NOTIFICACIÓN</v>
      </c>
      <c r="F2505" s="141" t="str">
        <f t="shared" si="479"/>
        <v>PENDIENTE NOTIFICACIÓN</v>
      </c>
      <c r="G2505" s="49" t="str">
        <f t="shared" si="480"/>
        <v/>
      </c>
      <c r="H2505" s="51" t="str">
        <f ca="1">IF(
L2505="",
"",
IF(
NETWORKDAYS(L2505,IF(M2505&lt;&gt;"",M2505,TODAY()),FESTIVOS_CO!A:A)&gt;2,
"VENCIDO",
IF(
NETWORKDAYS(L2505,IF(M2505&lt;&gt;"",M2505,TODAY()),FESTIVOS_CO!A:A)=2,
"ALERTA",
"A TIEMPO"
)))</f>
        <v/>
      </c>
      <c r="I2505" s="40"/>
      <c r="J2505" s="36"/>
      <c r="K2505" s="37"/>
      <c r="L2505" s="50"/>
      <c r="M2505" s="37"/>
      <c r="N2505" s="52"/>
      <c r="O2505" s="52"/>
      <c r="P2505" s="36"/>
      <c r="Q2505" s="36"/>
      <c r="R2505" s="40"/>
      <c r="S2505" s="36"/>
      <c r="T2505" s="40"/>
      <c r="U2505" s="40"/>
      <c r="V2505" s="81"/>
      <c r="W2505" s="40"/>
      <c r="X2505" s="40"/>
      <c r="Y2505" s="40"/>
      <c r="Z2505" s="38" t="str">
        <f>IFERROR(VLOOKUP(Y2505,DIRECTORIO!A:B,2,FALSE),"")</f>
        <v/>
      </c>
      <c r="AA2505" s="40"/>
      <c r="AB2505" s="40"/>
      <c r="AC2505" s="40"/>
      <c r="AD2505" s="40"/>
      <c r="AE2505" s="40"/>
      <c r="AF2505" s="40"/>
      <c r="AG2505" s="41" t="s">
        <v>109</v>
      </c>
      <c r="AH2505" s="42"/>
      <c r="AI2505" s="54" t="str">
        <f t="shared" ca="1" si="481"/>
        <v>PENDIENTE NOTIFICACIÓN ELECTRÓNICA</v>
      </c>
      <c r="AJ2505" s="37"/>
      <c r="AK2505" s="37"/>
      <c r="AL2505" s="37"/>
      <c r="AM2505" s="53" t="str">
        <f>IF(AK2505="","",WORKDAY(AK2505,5,FESTIVOS_CO!A:A))</f>
        <v/>
      </c>
      <c r="AN2505" s="37"/>
      <c r="AO2505" s="37"/>
      <c r="AP2505" s="54" t="str">
        <f t="shared" ca="1" si="474"/>
        <v>NO APLICA</v>
      </c>
      <c r="AQ2505" s="36"/>
      <c r="AR2505" s="43"/>
      <c r="AS2505" s="37"/>
      <c r="AT2505" s="36"/>
      <c r="AU2505" s="37"/>
      <c r="AV2505" s="36"/>
      <c r="AW2505" s="36"/>
      <c r="AX2505" s="37"/>
      <c r="AY2505" s="140" t="str">
        <f>IF(AU2505="","",WORKDAY(AU2505,5,FESTIVOS_CO!A:A))</f>
        <v/>
      </c>
      <c r="AZ2505" s="54" t="str">
        <f t="shared" ca="1" si="471"/>
        <v>NO APLICA</v>
      </c>
      <c r="BA2505" s="55" t="str">
        <f>IF(AX2505="","",WORKDAY(AX2505,5,FESTIVOS_CO!A:A))</f>
        <v/>
      </c>
      <c r="BB2505" s="39"/>
      <c r="BC2505" s="40"/>
      <c r="BD2505" s="40"/>
      <c r="BE2505" s="56" t="str">
        <f t="shared" ca="1" si="472"/>
        <v>NO APLICA</v>
      </c>
      <c r="BF2505" s="37"/>
      <c r="BG2505" s="45"/>
      <c r="BH2505" s="37"/>
      <c r="BI2505" s="36"/>
      <c r="BJ2505" s="37"/>
      <c r="BK2505" s="36"/>
      <c r="BL2505" s="36"/>
      <c r="BM2505" s="53" t="str">
        <f>IF(BJ2505="","",WORKDAY(BJ2505,5,FESTIVOS_CO!A:A))</f>
        <v/>
      </c>
      <c r="BN2505" s="57" t="str">
        <f t="shared" ca="1" si="482"/>
        <v>PENDIENTE HACER AVISO</v>
      </c>
      <c r="BO2505" s="54" t="str">
        <f t="shared" ca="1" si="475"/>
        <v>EN TRÁMITE NOTIF. POR AVISO</v>
      </c>
      <c r="BP2505" s="37"/>
      <c r="BQ2505" s="53" t="str">
        <f>IF(BP2505="","",WORKDAY(BP2505,5,FESTIVOS_CO!A:A))</f>
        <v/>
      </c>
      <c r="BR2505" s="37"/>
      <c r="BS2505" s="36"/>
      <c r="BT2505" s="38"/>
      <c r="BU2505" s="58" t="e">
        <f>VLOOKUP(BT2505,Hoja2!$C:$D,2,0)</f>
        <v>#N/A</v>
      </c>
      <c r="BV2505" s="80" t="str">
        <f>IF(
AND(AO2505="",BD2505="",BQ2505=""),
"EN PROCESO NOTIFICACION / COMUNICACION",
IF(
BT2505="",
"NO APLICA",
IF(
BU2505=60,
IF(AO2505&lt;&gt;"",AO2505,IF(BD2505&lt;&gt;"",BD2505,BQ2505))+60,
WORKDAY(
IF(AO2505&lt;&gt;"",AO2505,IF(BD2505&lt;&gt;"",BD2505,BQ2505)),
BU2505,
FESTIVOS_CO!A:A
)
)
))</f>
        <v>EN PROCESO NOTIFICACION / COMUNICACION</v>
      </c>
      <c r="BW2505" s="44"/>
      <c r="BX2505" s="53"/>
      <c r="BY2505" s="45"/>
      <c r="BZ2505" s="37"/>
      <c r="CA2505" s="54" t="str">
        <f t="shared" si="476"/>
        <v>PENDIENTE EJECUTORIA</v>
      </c>
      <c r="CB2505" s="59" t="str">
        <f t="shared" si="473"/>
        <v/>
      </c>
      <c r="CC2505" s="36"/>
      <c r="CD2505" s="40"/>
      <c r="CE2505" s="46"/>
      <c r="CF2505" s="40"/>
      <c r="CG2505" s="40"/>
      <c r="CH2505" s="40"/>
      <c r="CI2505" s="36"/>
      <c r="CJ2505" s="47"/>
      <c r="CK2505" s="40"/>
      <c r="CL2505" s="40"/>
      <c r="CM2505" s="40"/>
      <c r="CN2505" s="40"/>
    </row>
    <row r="2506" spans="1:92" ht="42.75" hidden="1">
      <c r="A2506" s="49" t="str">
        <f t="shared" si="477"/>
        <v>SIN GESTIÓN</v>
      </c>
      <c r="B2506" s="58"/>
      <c r="C2506" s="37"/>
      <c r="D2506" s="37"/>
      <c r="E2506" s="49" t="str">
        <f t="shared" si="478"/>
        <v>PENDIENTE NOTIFICACIÓN</v>
      </c>
      <c r="F2506" s="141" t="str">
        <f t="shared" si="479"/>
        <v>PENDIENTE NOTIFICACIÓN</v>
      </c>
      <c r="G2506" s="49" t="str">
        <f t="shared" si="480"/>
        <v/>
      </c>
      <c r="H2506" s="51" t="str">
        <f ca="1">IF(
L2506="",
"",
IF(
NETWORKDAYS(L2506,IF(M2506&lt;&gt;"",M2506,TODAY()),FESTIVOS_CO!A:A)&gt;2,
"VENCIDO",
IF(
NETWORKDAYS(L2506,IF(M2506&lt;&gt;"",M2506,TODAY()),FESTIVOS_CO!A:A)=2,
"ALERTA",
"A TIEMPO"
)))</f>
        <v/>
      </c>
      <c r="I2506" s="40"/>
      <c r="J2506" s="36"/>
      <c r="K2506" s="37"/>
      <c r="L2506" s="50"/>
      <c r="M2506" s="37"/>
      <c r="N2506" s="52"/>
      <c r="O2506" s="52"/>
      <c r="P2506" s="36"/>
      <c r="Q2506" s="36"/>
      <c r="R2506" s="40"/>
      <c r="S2506" s="36"/>
      <c r="T2506" s="40"/>
      <c r="U2506" s="40"/>
      <c r="V2506" s="81"/>
      <c r="W2506" s="40"/>
      <c r="X2506" s="40"/>
      <c r="Y2506" s="40"/>
      <c r="Z2506" s="38" t="str">
        <f>IFERROR(VLOOKUP(Y2506,DIRECTORIO!A:B,2,FALSE),"")</f>
        <v/>
      </c>
      <c r="AA2506" s="40"/>
      <c r="AB2506" s="40"/>
      <c r="AC2506" s="40"/>
      <c r="AD2506" s="40"/>
      <c r="AE2506" s="40"/>
      <c r="AF2506" s="40"/>
      <c r="AG2506" s="41" t="s">
        <v>109</v>
      </c>
      <c r="AH2506" s="42"/>
      <c r="AI2506" s="54" t="str">
        <f t="shared" ca="1" si="481"/>
        <v>PENDIENTE NOTIFICACIÓN ELECTRÓNICA</v>
      </c>
      <c r="AJ2506" s="37"/>
      <c r="AK2506" s="37"/>
      <c r="AL2506" s="37"/>
      <c r="AM2506" s="53" t="str">
        <f>IF(AK2506="","",WORKDAY(AK2506,5,FESTIVOS_CO!A:A))</f>
        <v/>
      </c>
      <c r="AN2506" s="37"/>
      <c r="AO2506" s="37"/>
      <c r="AP2506" s="54" t="str">
        <f t="shared" ca="1" si="474"/>
        <v>NO APLICA</v>
      </c>
      <c r="AQ2506" s="36"/>
      <c r="AR2506" s="43"/>
      <c r="AS2506" s="37"/>
      <c r="AT2506" s="36"/>
      <c r="AU2506" s="37"/>
      <c r="AV2506" s="36"/>
      <c r="AW2506" s="36"/>
      <c r="AX2506" s="37"/>
      <c r="AY2506" s="140" t="str">
        <f>IF(AU2506="","",WORKDAY(AU2506,5,FESTIVOS_CO!A:A))</f>
        <v/>
      </c>
      <c r="AZ2506" s="54" t="str">
        <f t="shared" ref="AZ2506:AZ2569" ca="1" si="483">IF(
AND(BB2506="SI",BC2506&lt;&gt;"",BD2506&lt;&gt;""),
"NOTIFICACIÓN PERSONAL COMPLETA",
IF(
AND(AO2506="",AX2506="",BQ2506="",BC2506&lt;&gt;"",BD2506&lt;&gt;""),
"NOTIFICADO POR CONDUCTA CONCLUYENTE",
IF(AP2506="NO PROCEDE CITACION",
"NO PROCEDE",
IF(AP2506="NO APLICA",
"NO APLICA",
IF(AW2506="NO",
"HACER AVISO",
IF(AQ2506="",
"PENDIENTE GESTIONAR CITACIÓN",
IF(AS2506="",
"PENDIENTE FIRMA",
IF(AR2506="",
"PENDIENTE REVISIÓN",
IF(AT2506="",
"PENDIENTE RADICAR",
"CITACIÓN COMPLETA EN ESPERA PRESENTACION PERSONAL"
)))))))))</f>
        <v>NO APLICA</v>
      </c>
      <c r="BA2506" s="55" t="str">
        <f>IF(AX2506="","",WORKDAY(AX2506,5,FESTIVOS_CO!A:A))</f>
        <v/>
      </c>
      <c r="BB2506" s="39"/>
      <c r="BC2506" s="40"/>
      <c r="BD2506" s="40"/>
      <c r="BE2506" s="56" t="str">
        <f t="shared" ca="1" si="472"/>
        <v>NO APLICA</v>
      </c>
      <c r="BF2506" s="37"/>
      <c r="BG2506" s="45"/>
      <c r="BH2506" s="37"/>
      <c r="BI2506" s="36"/>
      <c r="BJ2506" s="37"/>
      <c r="BK2506" s="36"/>
      <c r="BL2506" s="36"/>
      <c r="BM2506" s="53" t="str">
        <f>IF(BJ2506="","",WORKDAY(BJ2506,5,FESTIVOS_CO!A:A))</f>
        <v/>
      </c>
      <c r="BN2506" s="57" t="str">
        <f t="shared" ca="1" si="482"/>
        <v>PENDIENTE HACER AVISO</v>
      </c>
      <c r="BO2506" s="54" t="str">
        <f t="shared" ca="1" si="475"/>
        <v>EN TRÁMITE NOTIF. POR AVISO</v>
      </c>
      <c r="BP2506" s="37"/>
      <c r="BQ2506" s="53" t="str">
        <f>IF(BP2506="","",WORKDAY(BP2506,5,FESTIVOS_CO!A:A))</f>
        <v/>
      </c>
      <c r="BR2506" s="37"/>
      <c r="BS2506" s="36"/>
      <c r="BT2506" s="38"/>
      <c r="BU2506" s="58" t="e">
        <f>VLOOKUP(BT2506,Hoja2!$C:$D,2,0)</f>
        <v>#N/A</v>
      </c>
      <c r="BV2506" s="80" t="str">
        <f>IF(
AND(AO2506="",BD2506="",BQ2506=""),
"EN PROCESO NOTIFICACION / COMUNICACION",
IF(
BT2506="",
"NO APLICA",
IF(
BU2506=60,
IF(AO2506&lt;&gt;"",AO2506,IF(BD2506&lt;&gt;"",BD2506,BQ2506))+60,
WORKDAY(
IF(AO2506&lt;&gt;"",AO2506,IF(BD2506&lt;&gt;"",BD2506,BQ2506)),
BU2506,
FESTIVOS_CO!A:A
)
)
))</f>
        <v>EN PROCESO NOTIFICACION / COMUNICACION</v>
      </c>
      <c r="BW2506" s="44"/>
      <c r="BX2506" s="53"/>
      <c r="BY2506" s="45"/>
      <c r="BZ2506" s="37"/>
      <c r="CA2506" s="54" t="str">
        <f t="shared" si="476"/>
        <v>PENDIENTE EJECUTORIA</v>
      </c>
      <c r="CB2506" s="59" t="str">
        <f t="shared" si="473"/>
        <v/>
      </c>
      <c r="CC2506" s="36"/>
      <c r="CD2506" s="40"/>
      <c r="CE2506" s="46"/>
      <c r="CF2506" s="40"/>
      <c r="CG2506" s="40"/>
      <c r="CH2506" s="40"/>
      <c r="CI2506" s="36"/>
      <c r="CJ2506" s="47"/>
      <c r="CK2506" s="40"/>
      <c r="CL2506" s="40"/>
      <c r="CM2506" s="40"/>
      <c r="CN2506" s="40"/>
    </row>
    <row r="2507" spans="1:92" ht="42.75" hidden="1">
      <c r="A2507" s="49" t="str">
        <f t="shared" si="477"/>
        <v>SIN GESTIÓN</v>
      </c>
      <c r="B2507" s="58"/>
      <c r="C2507" s="37"/>
      <c r="D2507" s="37"/>
      <c r="E2507" s="49" t="str">
        <f t="shared" si="478"/>
        <v>PENDIENTE NOTIFICACIÓN</v>
      </c>
      <c r="F2507" s="141" t="str">
        <f t="shared" si="479"/>
        <v>PENDIENTE NOTIFICACIÓN</v>
      </c>
      <c r="G2507" s="49" t="str">
        <f t="shared" si="480"/>
        <v/>
      </c>
      <c r="H2507" s="51" t="str">
        <f ca="1">IF(
L2507="",
"",
IF(
NETWORKDAYS(L2507,IF(M2507&lt;&gt;"",M2507,TODAY()),FESTIVOS_CO!A:A)&gt;2,
"VENCIDO",
IF(
NETWORKDAYS(L2507,IF(M2507&lt;&gt;"",M2507,TODAY()),FESTIVOS_CO!A:A)=2,
"ALERTA",
"A TIEMPO"
)))</f>
        <v/>
      </c>
      <c r="I2507" s="40"/>
      <c r="J2507" s="36"/>
      <c r="K2507" s="37"/>
      <c r="L2507" s="50"/>
      <c r="M2507" s="37"/>
      <c r="N2507" s="52"/>
      <c r="O2507" s="52"/>
      <c r="P2507" s="36"/>
      <c r="Q2507" s="36"/>
      <c r="R2507" s="40"/>
      <c r="S2507" s="36"/>
      <c r="T2507" s="40"/>
      <c r="U2507" s="40"/>
      <c r="V2507" s="81"/>
      <c r="W2507" s="40"/>
      <c r="X2507" s="40"/>
      <c r="Y2507" s="40"/>
      <c r="Z2507" s="38" t="str">
        <f>IFERROR(VLOOKUP(Y2507,DIRECTORIO!A:B,2,FALSE),"")</f>
        <v/>
      </c>
      <c r="AA2507" s="40"/>
      <c r="AB2507" s="40"/>
      <c r="AC2507" s="40"/>
      <c r="AD2507" s="40"/>
      <c r="AE2507" s="40"/>
      <c r="AF2507" s="40"/>
      <c r="AG2507" s="41" t="s">
        <v>109</v>
      </c>
      <c r="AH2507" s="42"/>
      <c r="AI2507" s="54" t="str">
        <f t="shared" ca="1" si="481"/>
        <v>PENDIENTE NOTIFICACIÓN ELECTRÓNICA</v>
      </c>
      <c r="AJ2507" s="37"/>
      <c r="AK2507" s="37"/>
      <c r="AL2507" s="37"/>
      <c r="AM2507" s="53" t="str">
        <f>IF(AK2507="","",WORKDAY(AK2507,5,FESTIVOS_CO!A:A))</f>
        <v/>
      </c>
      <c r="AN2507" s="37"/>
      <c r="AO2507" s="37"/>
      <c r="AP2507" s="54" t="str">
        <f t="shared" ca="1" si="474"/>
        <v>NO APLICA</v>
      </c>
      <c r="AQ2507" s="36"/>
      <c r="AR2507" s="43"/>
      <c r="AS2507" s="37"/>
      <c r="AT2507" s="36"/>
      <c r="AU2507" s="37"/>
      <c r="AV2507" s="36"/>
      <c r="AW2507" s="36"/>
      <c r="AX2507" s="37"/>
      <c r="AY2507" s="140" t="str">
        <f>IF(AU2507="","",WORKDAY(AU2507,5,FESTIVOS_CO!A:A))</f>
        <v/>
      </c>
      <c r="AZ2507" s="54" t="str">
        <f t="shared" ca="1" si="483"/>
        <v>NO APLICA</v>
      </c>
      <c r="BA2507" s="55" t="str">
        <f>IF(AX2507="","",WORKDAY(AX2507,5,FESTIVOS_CO!A:A))</f>
        <v/>
      </c>
      <c r="BB2507" s="39"/>
      <c r="BC2507" s="40"/>
      <c r="BD2507" s="40"/>
      <c r="BE2507" s="56" t="str">
        <f t="shared" ca="1" si="472"/>
        <v>NO APLICA</v>
      </c>
      <c r="BF2507" s="37"/>
      <c r="BG2507" s="45"/>
      <c r="BH2507" s="37"/>
      <c r="BI2507" s="36"/>
      <c r="BJ2507" s="37"/>
      <c r="BK2507" s="36"/>
      <c r="BL2507" s="36"/>
      <c r="BM2507" s="53" t="str">
        <f>IF(BJ2507="","",WORKDAY(BJ2507,5,FESTIVOS_CO!A:A))</f>
        <v/>
      </c>
      <c r="BN2507" s="57" t="str">
        <f t="shared" ca="1" si="482"/>
        <v>PENDIENTE HACER AVISO</v>
      </c>
      <c r="BO2507" s="54" t="str">
        <f t="shared" ca="1" si="475"/>
        <v>EN TRÁMITE NOTIF. POR AVISO</v>
      </c>
      <c r="BP2507" s="37"/>
      <c r="BQ2507" s="53" t="str">
        <f>IF(BP2507="","",WORKDAY(BP2507,5,FESTIVOS_CO!A:A))</f>
        <v/>
      </c>
      <c r="BR2507" s="37"/>
      <c r="BS2507" s="36"/>
      <c r="BT2507" s="38"/>
      <c r="BU2507" s="58" t="e">
        <f>VLOOKUP(BT2507,Hoja2!$C:$D,2,0)</f>
        <v>#N/A</v>
      </c>
      <c r="BV2507" s="80" t="str">
        <f>IF(
AND(AO2507="",BD2507="",BQ2507=""),
"EN PROCESO NOTIFICACION / COMUNICACION",
IF(
BT2507="",
"NO APLICA",
IF(
BU2507=60,
IF(AO2507&lt;&gt;"",AO2507,IF(BD2507&lt;&gt;"",BD2507,BQ2507))+60,
WORKDAY(
IF(AO2507&lt;&gt;"",AO2507,IF(BD2507&lt;&gt;"",BD2507,BQ2507)),
BU2507,
FESTIVOS_CO!A:A
)
)
))</f>
        <v>EN PROCESO NOTIFICACION / COMUNICACION</v>
      </c>
      <c r="BW2507" s="44"/>
      <c r="BX2507" s="53"/>
      <c r="BY2507" s="45"/>
      <c r="BZ2507" s="37"/>
      <c r="CA2507" s="54" t="str">
        <f t="shared" si="476"/>
        <v>PENDIENTE EJECUTORIA</v>
      </c>
      <c r="CB2507" s="59" t="str">
        <f t="shared" si="473"/>
        <v/>
      </c>
      <c r="CC2507" s="36"/>
      <c r="CD2507" s="40"/>
      <c r="CE2507" s="46"/>
      <c r="CF2507" s="40"/>
      <c r="CG2507" s="40"/>
      <c r="CH2507" s="40"/>
      <c r="CI2507" s="36"/>
      <c r="CJ2507" s="47"/>
      <c r="CK2507" s="40"/>
      <c r="CL2507" s="40"/>
      <c r="CM2507" s="40"/>
      <c r="CN2507" s="40"/>
    </row>
    <row r="2508" spans="1:92" ht="42.75" hidden="1">
      <c r="A2508" s="49" t="str">
        <f t="shared" si="477"/>
        <v>SIN GESTIÓN</v>
      </c>
      <c r="B2508" s="58"/>
      <c r="C2508" s="37"/>
      <c r="D2508" s="37"/>
      <c r="E2508" s="49" t="str">
        <f t="shared" si="478"/>
        <v>PENDIENTE NOTIFICACIÓN</v>
      </c>
      <c r="F2508" s="141" t="str">
        <f t="shared" si="479"/>
        <v>PENDIENTE NOTIFICACIÓN</v>
      </c>
      <c r="G2508" s="49" t="str">
        <f t="shared" si="480"/>
        <v/>
      </c>
      <c r="H2508" s="51" t="str">
        <f ca="1">IF(
L2508="",
"",
IF(
NETWORKDAYS(L2508,IF(M2508&lt;&gt;"",M2508,TODAY()),FESTIVOS_CO!A:A)&gt;2,
"VENCIDO",
IF(
NETWORKDAYS(L2508,IF(M2508&lt;&gt;"",M2508,TODAY()),FESTIVOS_CO!A:A)=2,
"ALERTA",
"A TIEMPO"
)))</f>
        <v/>
      </c>
      <c r="I2508" s="40"/>
      <c r="J2508" s="36"/>
      <c r="K2508" s="37"/>
      <c r="L2508" s="50"/>
      <c r="M2508" s="37"/>
      <c r="N2508" s="52"/>
      <c r="O2508" s="52"/>
      <c r="P2508" s="36"/>
      <c r="Q2508" s="36"/>
      <c r="R2508" s="40"/>
      <c r="S2508" s="36"/>
      <c r="T2508" s="40"/>
      <c r="U2508" s="40"/>
      <c r="V2508" s="81"/>
      <c r="W2508" s="40"/>
      <c r="X2508" s="40"/>
      <c r="Y2508" s="40"/>
      <c r="Z2508" s="38" t="str">
        <f>IFERROR(VLOOKUP(Y2508,DIRECTORIO!A:B,2,FALSE),"")</f>
        <v/>
      </c>
      <c r="AA2508" s="40"/>
      <c r="AB2508" s="40"/>
      <c r="AC2508" s="40"/>
      <c r="AD2508" s="40"/>
      <c r="AE2508" s="40"/>
      <c r="AF2508" s="40"/>
      <c r="AG2508" s="41" t="s">
        <v>109</v>
      </c>
      <c r="AH2508" s="42"/>
      <c r="AI2508" s="54" t="str">
        <f t="shared" ca="1" si="481"/>
        <v>PENDIENTE NOTIFICACIÓN ELECTRÓNICA</v>
      </c>
      <c r="AJ2508" s="37"/>
      <c r="AK2508" s="37"/>
      <c r="AL2508" s="37"/>
      <c r="AM2508" s="53" t="str">
        <f>IF(AK2508="","",WORKDAY(AK2508,5,FESTIVOS_CO!A:A))</f>
        <v/>
      </c>
      <c r="AN2508" s="37"/>
      <c r="AO2508" s="37"/>
      <c r="AP2508" s="54" t="str">
        <f t="shared" ca="1" si="474"/>
        <v>NO APLICA</v>
      </c>
      <c r="AQ2508" s="36"/>
      <c r="AR2508" s="43"/>
      <c r="AS2508" s="37"/>
      <c r="AT2508" s="36"/>
      <c r="AU2508" s="37"/>
      <c r="AV2508" s="36"/>
      <c r="AW2508" s="36"/>
      <c r="AX2508" s="37"/>
      <c r="AY2508" s="140" t="str">
        <f>IF(AU2508="","",WORKDAY(AU2508,5,FESTIVOS_CO!A:A))</f>
        <v/>
      </c>
      <c r="AZ2508" s="54" t="str">
        <f t="shared" ca="1" si="483"/>
        <v>NO APLICA</v>
      </c>
      <c r="BA2508" s="55" t="str">
        <f>IF(AX2508="","",WORKDAY(AX2508,5,FESTIVOS_CO!A:A))</f>
        <v/>
      </c>
      <c r="BB2508" s="39"/>
      <c r="BC2508" s="40"/>
      <c r="BD2508" s="40"/>
      <c r="BE2508" s="56" t="str">
        <f t="shared" ca="1" si="472"/>
        <v>NO APLICA</v>
      </c>
      <c r="BF2508" s="37"/>
      <c r="BG2508" s="45"/>
      <c r="BH2508" s="37"/>
      <c r="BI2508" s="36"/>
      <c r="BJ2508" s="37"/>
      <c r="BK2508" s="36"/>
      <c r="BL2508" s="36"/>
      <c r="BM2508" s="53" t="str">
        <f>IF(BJ2508="","",WORKDAY(BJ2508,5,FESTIVOS_CO!A:A))</f>
        <v/>
      </c>
      <c r="BN2508" s="57" t="str">
        <f t="shared" ca="1" si="482"/>
        <v>PENDIENTE HACER AVISO</v>
      </c>
      <c r="BO2508" s="54" t="str">
        <f t="shared" ca="1" si="475"/>
        <v>EN TRÁMITE NOTIF. POR AVISO</v>
      </c>
      <c r="BP2508" s="37"/>
      <c r="BQ2508" s="53" t="str">
        <f>IF(BP2508="","",WORKDAY(BP2508,5,FESTIVOS_CO!A:A))</f>
        <v/>
      </c>
      <c r="BR2508" s="37"/>
      <c r="BS2508" s="36"/>
      <c r="BT2508" s="38"/>
      <c r="BU2508" s="58" t="e">
        <f>VLOOKUP(BT2508,Hoja2!$C:$D,2,0)</f>
        <v>#N/A</v>
      </c>
      <c r="BV2508" s="80" t="str">
        <f>IF(
AND(AO2508="",BD2508="",BQ2508=""),
"EN PROCESO NOTIFICACION / COMUNICACION",
IF(
BT2508="",
"NO APLICA",
IF(
BU2508=60,
IF(AO2508&lt;&gt;"",AO2508,IF(BD2508&lt;&gt;"",BD2508,BQ2508))+60,
WORKDAY(
IF(AO2508&lt;&gt;"",AO2508,IF(BD2508&lt;&gt;"",BD2508,BQ2508)),
BU2508,
FESTIVOS_CO!A:A
)
)
))</f>
        <v>EN PROCESO NOTIFICACION / COMUNICACION</v>
      </c>
      <c r="BW2508" s="44"/>
      <c r="BX2508" s="53"/>
      <c r="BY2508" s="45"/>
      <c r="BZ2508" s="37"/>
      <c r="CA2508" s="54" t="str">
        <f t="shared" si="476"/>
        <v>PENDIENTE EJECUTORIA</v>
      </c>
      <c r="CB2508" s="59" t="str">
        <f t="shared" si="473"/>
        <v/>
      </c>
      <c r="CC2508" s="36"/>
      <c r="CD2508" s="40"/>
      <c r="CE2508" s="46"/>
      <c r="CF2508" s="40"/>
      <c r="CG2508" s="40"/>
      <c r="CH2508" s="40"/>
      <c r="CI2508" s="36"/>
      <c r="CJ2508" s="47"/>
      <c r="CK2508" s="40"/>
      <c r="CL2508" s="40"/>
      <c r="CM2508" s="40"/>
      <c r="CN2508" s="40"/>
    </row>
    <row r="2509" spans="1:92" ht="42.75" hidden="1">
      <c r="A2509" s="49" t="str">
        <f t="shared" si="477"/>
        <v>SIN GESTIÓN</v>
      </c>
      <c r="B2509" s="58"/>
      <c r="C2509" s="37"/>
      <c r="D2509" s="37"/>
      <c r="E2509" s="49" t="str">
        <f t="shared" si="478"/>
        <v>PENDIENTE NOTIFICACIÓN</v>
      </c>
      <c r="F2509" s="141" t="str">
        <f t="shared" si="479"/>
        <v>PENDIENTE NOTIFICACIÓN</v>
      </c>
      <c r="G2509" s="49" t="str">
        <f t="shared" si="480"/>
        <v/>
      </c>
      <c r="H2509" s="51" t="str">
        <f ca="1">IF(
L2509="",
"",
IF(
NETWORKDAYS(L2509,IF(M2509&lt;&gt;"",M2509,TODAY()),FESTIVOS_CO!A:A)&gt;2,
"VENCIDO",
IF(
NETWORKDAYS(L2509,IF(M2509&lt;&gt;"",M2509,TODAY()),FESTIVOS_CO!A:A)=2,
"ALERTA",
"A TIEMPO"
)))</f>
        <v/>
      </c>
      <c r="I2509" s="40"/>
      <c r="J2509" s="36"/>
      <c r="K2509" s="37"/>
      <c r="L2509" s="50"/>
      <c r="M2509" s="37"/>
      <c r="N2509" s="52"/>
      <c r="O2509" s="52"/>
      <c r="P2509" s="36"/>
      <c r="Q2509" s="36"/>
      <c r="R2509" s="40"/>
      <c r="S2509" s="36"/>
      <c r="T2509" s="40"/>
      <c r="U2509" s="40"/>
      <c r="V2509" s="81"/>
      <c r="W2509" s="40"/>
      <c r="X2509" s="40"/>
      <c r="Y2509" s="40"/>
      <c r="Z2509" s="38" t="str">
        <f>IFERROR(VLOOKUP(Y2509,DIRECTORIO!A:B,2,FALSE),"")</f>
        <v/>
      </c>
      <c r="AA2509" s="40"/>
      <c r="AB2509" s="40"/>
      <c r="AC2509" s="40"/>
      <c r="AD2509" s="40"/>
      <c r="AE2509" s="40"/>
      <c r="AF2509" s="40"/>
      <c r="AG2509" s="41" t="s">
        <v>109</v>
      </c>
      <c r="AH2509" s="42"/>
      <c r="AI2509" s="54" t="str">
        <f t="shared" ca="1" si="481"/>
        <v>PENDIENTE NOTIFICACIÓN ELECTRÓNICA</v>
      </c>
      <c r="AJ2509" s="37"/>
      <c r="AK2509" s="37"/>
      <c r="AL2509" s="37"/>
      <c r="AM2509" s="53" t="str">
        <f>IF(AK2509="","",WORKDAY(AK2509,5,FESTIVOS_CO!A:A))</f>
        <v/>
      </c>
      <c r="AN2509" s="37"/>
      <c r="AO2509" s="37"/>
      <c r="AP2509" s="54" t="str">
        <f t="shared" ca="1" si="474"/>
        <v>NO APLICA</v>
      </c>
      <c r="AQ2509" s="36"/>
      <c r="AR2509" s="43"/>
      <c r="AS2509" s="37"/>
      <c r="AT2509" s="36"/>
      <c r="AU2509" s="37"/>
      <c r="AV2509" s="36"/>
      <c r="AW2509" s="36"/>
      <c r="AX2509" s="37"/>
      <c r="AY2509" s="140" t="str">
        <f>IF(AU2509="","",WORKDAY(AU2509,5,FESTIVOS_CO!A:A))</f>
        <v/>
      </c>
      <c r="AZ2509" s="54" t="str">
        <f t="shared" ca="1" si="483"/>
        <v>NO APLICA</v>
      </c>
      <c r="BA2509" s="55" t="str">
        <f>IF(AX2509="","",WORKDAY(AX2509,5,FESTIVOS_CO!A:A))</f>
        <v/>
      </c>
      <c r="BB2509" s="39"/>
      <c r="BC2509" s="40"/>
      <c r="BD2509" s="40"/>
      <c r="BE2509" s="56" t="str">
        <f t="shared" ca="1" si="472"/>
        <v>NO APLICA</v>
      </c>
      <c r="BF2509" s="37"/>
      <c r="BG2509" s="45"/>
      <c r="BH2509" s="37"/>
      <c r="BI2509" s="36"/>
      <c r="BJ2509" s="37"/>
      <c r="BK2509" s="36"/>
      <c r="BL2509" s="36"/>
      <c r="BM2509" s="53" t="str">
        <f>IF(BJ2509="","",WORKDAY(BJ2509,5,FESTIVOS_CO!A:A))</f>
        <v/>
      </c>
      <c r="BN2509" s="57" t="str">
        <f t="shared" ca="1" si="482"/>
        <v>PENDIENTE HACER AVISO</v>
      </c>
      <c r="BO2509" s="54" t="str">
        <f t="shared" ca="1" si="475"/>
        <v>EN TRÁMITE NOTIF. POR AVISO</v>
      </c>
      <c r="BP2509" s="37"/>
      <c r="BQ2509" s="53" t="str">
        <f>IF(BP2509="","",WORKDAY(BP2509,5,FESTIVOS_CO!A:A))</f>
        <v/>
      </c>
      <c r="BR2509" s="37"/>
      <c r="BS2509" s="36"/>
      <c r="BT2509" s="38"/>
      <c r="BU2509" s="58" t="e">
        <f>VLOOKUP(BT2509,Hoja2!$C:$D,2,0)</f>
        <v>#N/A</v>
      </c>
      <c r="BV2509" s="80" t="str">
        <f>IF(
AND(AO2509="",BD2509="",BQ2509=""),
"EN PROCESO NOTIFICACION / COMUNICACION",
IF(
BT2509="",
"NO APLICA",
IF(
BU2509=60,
IF(AO2509&lt;&gt;"",AO2509,IF(BD2509&lt;&gt;"",BD2509,BQ2509))+60,
WORKDAY(
IF(AO2509&lt;&gt;"",AO2509,IF(BD2509&lt;&gt;"",BD2509,BQ2509)),
BU2509,
FESTIVOS_CO!A:A
)
)
))</f>
        <v>EN PROCESO NOTIFICACION / COMUNICACION</v>
      </c>
      <c r="BW2509" s="44"/>
      <c r="BX2509" s="53"/>
      <c r="BY2509" s="45"/>
      <c r="BZ2509" s="37"/>
      <c r="CA2509" s="54" t="str">
        <f t="shared" si="476"/>
        <v>PENDIENTE EJECUTORIA</v>
      </c>
      <c r="CB2509" s="59" t="str">
        <f t="shared" si="473"/>
        <v/>
      </c>
      <c r="CC2509" s="36"/>
      <c r="CD2509" s="40"/>
      <c r="CE2509" s="46"/>
      <c r="CF2509" s="40"/>
      <c r="CG2509" s="40"/>
      <c r="CH2509" s="40"/>
      <c r="CI2509" s="36"/>
      <c r="CJ2509" s="47"/>
      <c r="CK2509" s="40"/>
      <c r="CL2509" s="40"/>
      <c r="CM2509" s="40"/>
      <c r="CN2509" s="40"/>
    </row>
    <row r="2510" spans="1:92" ht="42.75" hidden="1">
      <c r="A2510" s="49" t="str">
        <f t="shared" si="477"/>
        <v>SIN GESTIÓN</v>
      </c>
      <c r="B2510" s="58"/>
      <c r="C2510" s="37"/>
      <c r="D2510" s="37"/>
      <c r="E2510" s="49" t="str">
        <f t="shared" si="478"/>
        <v>PENDIENTE NOTIFICACIÓN</v>
      </c>
      <c r="F2510" s="141" t="str">
        <f t="shared" si="479"/>
        <v>PENDIENTE NOTIFICACIÓN</v>
      </c>
      <c r="G2510" s="49" t="str">
        <f t="shared" si="480"/>
        <v/>
      </c>
      <c r="H2510" s="51" t="str">
        <f ca="1">IF(
L2510="",
"",
IF(
NETWORKDAYS(L2510,IF(M2510&lt;&gt;"",M2510,TODAY()),FESTIVOS_CO!A:A)&gt;2,
"VENCIDO",
IF(
NETWORKDAYS(L2510,IF(M2510&lt;&gt;"",M2510,TODAY()),FESTIVOS_CO!A:A)=2,
"ALERTA",
"A TIEMPO"
)))</f>
        <v/>
      </c>
      <c r="I2510" s="40"/>
      <c r="J2510" s="36"/>
      <c r="K2510" s="37"/>
      <c r="L2510" s="50"/>
      <c r="M2510" s="37"/>
      <c r="N2510" s="52"/>
      <c r="O2510" s="52"/>
      <c r="P2510" s="36"/>
      <c r="Q2510" s="36"/>
      <c r="R2510" s="40"/>
      <c r="S2510" s="36"/>
      <c r="T2510" s="40"/>
      <c r="U2510" s="40"/>
      <c r="V2510" s="81"/>
      <c r="W2510" s="40"/>
      <c r="X2510" s="40"/>
      <c r="Y2510" s="40"/>
      <c r="Z2510" s="38" t="str">
        <f>IFERROR(VLOOKUP(Y2510,DIRECTORIO!A:B,2,FALSE),"")</f>
        <v/>
      </c>
      <c r="AA2510" s="40"/>
      <c r="AB2510" s="40"/>
      <c r="AC2510" s="40"/>
      <c r="AD2510" s="40"/>
      <c r="AE2510" s="40"/>
      <c r="AF2510" s="40"/>
      <c r="AG2510" s="41" t="s">
        <v>109</v>
      </c>
      <c r="AH2510" s="42"/>
      <c r="AI2510" s="54" t="str">
        <f t="shared" ca="1" si="481"/>
        <v>PENDIENTE NOTIFICACIÓN ELECTRÓNICA</v>
      </c>
      <c r="AJ2510" s="37"/>
      <c r="AK2510" s="37"/>
      <c r="AL2510" s="37"/>
      <c r="AM2510" s="53" t="str">
        <f>IF(AK2510="","",WORKDAY(AK2510,5,FESTIVOS_CO!A:A))</f>
        <v/>
      </c>
      <c r="AN2510" s="37"/>
      <c r="AO2510" s="37"/>
      <c r="AP2510" s="54" t="str">
        <f t="shared" ca="1" si="474"/>
        <v>NO APLICA</v>
      </c>
      <c r="AQ2510" s="36"/>
      <c r="AR2510" s="43"/>
      <c r="AS2510" s="37"/>
      <c r="AT2510" s="36"/>
      <c r="AU2510" s="37"/>
      <c r="AV2510" s="36"/>
      <c r="AW2510" s="36"/>
      <c r="AX2510" s="37"/>
      <c r="AY2510" s="140" t="str">
        <f>IF(AU2510="","",WORKDAY(AU2510,5,FESTIVOS_CO!A:A))</f>
        <v/>
      </c>
      <c r="AZ2510" s="54" t="str">
        <f t="shared" ca="1" si="483"/>
        <v>NO APLICA</v>
      </c>
      <c r="BA2510" s="55" t="str">
        <f>IF(AX2510="","",WORKDAY(AX2510,5,FESTIVOS_CO!A:A))</f>
        <v/>
      </c>
      <c r="BB2510" s="39"/>
      <c r="BC2510" s="40"/>
      <c r="BD2510" s="40"/>
      <c r="BE2510" s="56" t="str">
        <f t="shared" ca="1" si="472"/>
        <v>NO APLICA</v>
      </c>
      <c r="BF2510" s="37"/>
      <c r="BG2510" s="45"/>
      <c r="BH2510" s="37"/>
      <c r="BI2510" s="36"/>
      <c r="BJ2510" s="37"/>
      <c r="BK2510" s="36"/>
      <c r="BL2510" s="36"/>
      <c r="BM2510" s="53" t="str">
        <f>IF(BJ2510="","",WORKDAY(BJ2510,5,FESTIVOS_CO!A:A))</f>
        <v/>
      </c>
      <c r="BN2510" s="57" t="str">
        <f t="shared" ca="1" si="482"/>
        <v>PENDIENTE HACER AVISO</v>
      </c>
      <c r="BO2510" s="54" t="str">
        <f t="shared" ca="1" si="475"/>
        <v>EN TRÁMITE NOTIF. POR AVISO</v>
      </c>
      <c r="BP2510" s="37"/>
      <c r="BQ2510" s="53" t="str">
        <f>IF(BP2510="","",WORKDAY(BP2510,5,FESTIVOS_CO!A:A))</f>
        <v/>
      </c>
      <c r="BR2510" s="37"/>
      <c r="BS2510" s="36"/>
      <c r="BT2510" s="38"/>
      <c r="BU2510" s="58" t="e">
        <f>VLOOKUP(BT2510,Hoja2!$C:$D,2,0)</f>
        <v>#N/A</v>
      </c>
      <c r="BV2510" s="80" t="str">
        <f>IF(
AND(AO2510="",BD2510="",BQ2510=""),
"EN PROCESO NOTIFICACION / COMUNICACION",
IF(
BT2510="",
"NO APLICA",
IF(
BU2510=60,
IF(AO2510&lt;&gt;"",AO2510,IF(BD2510&lt;&gt;"",BD2510,BQ2510))+60,
WORKDAY(
IF(AO2510&lt;&gt;"",AO2510,IF(BD2510&lt;&gt;"",BD2510,BQ2510)),
BU2510,
FESTIVOS_CO!A:A
)
)
))</f>
        <v>EN PROCESO NOTIFICACION / COMUNICACION</v>
      </c>
      <c r="BW2510" s="44"/>
      <c r="BX2510" s="53"/>
      <c r="BY2510" s="45"/>
      <c r="BZ2510" s="37"/>
      <c r="CA2510" s="54" t="str">
        <f t="shared" si="476"/>
        <v>PENDIENTE EJECUTORIA</v>
      </c>
      <c r="CB2510" s="59" t="str">
        <f t="shared" si="473"/>
        <v/>
      </c>
      <c r="CC2510" s="36"/>
      <c r="CD2510" s="40"/>
      <c r="CE2510" s="46"/>
      <c r="CF2510" s="40"/>
      <c r="CG2510" s="40"/>
      <c r="CH2510" s="40"/>
      <c r="CI2510" s="36"/>
      <c r="CJ2510" s="47"/>
      <c r="CK2510" s="40"/>
      <c r="CL2510" s="40"/>
      <c r="CM2510" s="40"/>
      <c r="CN2510" s="40"/>
    </row>
    <row r="2511" spans="1:92" ht="42.75" hidden="1">
      <c r="A2511" s="49" t="str">
        <f t="shared" si="477"/>
        <v>SIN GESTIÓN</v>
      </c>
      <c r="B2511" s="58"/>
      <c r="C2511" s="37"/>
      <c r="D2511" s="37"/>
      <c r="E2511" s="49" t="str">
        <f t="shared" si="478"/>
        <v>PENDIENTE NOTIFICACIÓN</v>
      </c>
      <c r="F2511" s="141" t="str">
        <f t="shared" si="479"/>
        <v>PENDIENTE NOTIFICACIÓN</v>
      </c>
      <c r="G2511" s="49" t="str">
        <f t="shared" si="480"/>
        <v/>
      </c>
      <c r="H2511" s="51" t="str">
        <f ca="1">IF(
L2511="",
"",
IF(
NETWORKDAYS(L2511,IF(M2511&lt;&gt;"",M2511,TODAY()),FESTIVOS_CO!A:A)&gt;2,
"VENCIDO",
IF(
NETWORKDAYS(L2511,IF(M2511&lt;&gt;"",M2511,TODAY()),FESTIVOS_CO!A:A)=2,
"ALERTA",
"A TIEMPO"
)))</f>
        <v/>
      </c>
      <c r="I2511" s="40"/>
      <c r="J2511" s="36"/>
      <c r="K2511" s="37"/>
      <c r="L2511" s="50"/>
      <c r="M2511" s="37"/>
      <c r="N2511" s="52"/>
      <c r="O2511" s="52"/>
      <c r="P2511" s="36"/>
      <c r="Q2511" s="36"/>
      <c r="R2511" s="40"/>
      <c r="S2511" s="36"/>
      <c r="T2511" s="40"/>
      <c r="U2511" s="40"/>
      <c r="V2511" s="81"/>
      <c r="W2511" s="40"/>
      <c r="X2511" s="40"/>
      <c r="Y2511" s="40"/>
      <c r="Z2511" s="38" t="str">
        <f>IFERROR(VLOOKUP(Y2511,DIRECTORIO!A:B,2,FALSE),"")</f>
        <v/>
      </c>
      <c r="AA2511" s="40"/>
      <c r="AB2511" s="40"/>
      <c r="AC2511" s="40"/>
      <c r="AD2511" s="40"/>
      <c r="AE2511" s="40"/>
      <c r="AF2511" s="40"/>
      <c r="AG2511" s="41" t="s">
        <v>109</v>
      </c>
      <c r="AH2511" s="42"/>
      <c r="AI2511" s="54" t="str">
        <f t="shared" ca="1" si="481"/>
        <v>PENDIENTE NOTIFICACIÓN ELECTRÓNICA</v>
      </c>
      <c r="AJ2511" s="37"/>
      <c r="AK2511" s="37"/>
      <c r="AL2511" s="37"/>
      <c r="AM2511" s="53" t="str">
        <f>IF(AK2511="","",WORKDAY(AK2511,5,FESTIVOS_CO!A:A))</f>
        <v/>
      </c>
      <c r="AN2511" s="37"/>
      <c r="AO2511" s="37"/>
      <c r="AP2511" s="54" t="str">
        <f t="shared" ca="1" si="474"/>
        <v>NO APLICA</v>
      </c>
      <c r="AQ2511" s="36"/>
      <c r="AR2511" s="43"/>
      <c r="AS2511" s="37"/>
      <c r="AT2511" s="36"/>
      <c r="AU2511" s="37"/>
      <c r="AV2511" s="36"/>
      <c r="AW2511" s="36"/>
      <c r="AX2511" s="37"/>
      <c r="AY2511" s="140" t="str">
        <f>IF(AU2511="","",WORKDAY(AU2511,5,FESTIVOS_CO!A:A))</f>
        <v/>
      </c>
      <c r="AZ2511" s="54" t="str">
        <f t="shared" ca="1" si="483"/>
        <v>NO APLICA</v>
      </c>
      <c r="BA2511" s="55" t="str">
        <f>IF(AX2511="","",WORKDAY(AX2511,5,FESTIVOS_CO!A:A))</f>
        <v/>
      </c>
      <c r="BB2511" s="39"/>
      <c r="BC2511" s="40"/>
      <c r="BD2511" s="40"/>
      <c r="BE2511" s="56" t="str">
        <f t="shared" ca="1" si="472"/>
        <v>NO APLICA</v>
      </c>
      <c r="BF2511" s="37"/>
      <c r="BG2511" s="45"/>
      <c r="BH2511" s="37"/>
      <c r="BI2511" s="36"/>
      <c r="BJ2511" s="37"/>
      <c r="BK2511" s="36"/>
      <c r="BL2511" s="36"/>
      <c r="BM2511" s="53" t="str">
        <f>IF(BJ2511="","",WORKDAY(BJ2511,5,FESTIVOS_CO!A:A))</f>
        <v/>
      </c>
      <c r="BN2511" s="57" t="str">
        <f t="shared" ca="1" si="482"/>
        <v>PENDIENTE HACER AVISO</v>
      </c>
      <c r="BO2511" s="54" t="str">
        <f t="shared" ca="1" si="475"/>
        <v>EN TRÁMITE NOTIF. POR AVISO</v>
      </c>
      <c r="BP2511" s="37"/>
      <c r="BQ2511" s="53" t="str">
        <f>IF(BP2511="","",WORKDAY(BP2511,5,FESTIVOS_CO!A:A))</f>
        <v/>
      </c>
      <c r="BR2511" s="37"/>
      <c r="BS2511" s="36"/>
      <c r="BT2511" s="38"/>
      <c r="BU2511" s="58" t="e">
        <f>VLOOKUP(BT2511,Hoja2!$C:$D,2,0)</f>
        <v>#N/A</v>
      </c>
      <c r="BV2511" s="80" t="str">
        <f>IF(
AND(AO2511="",BD2511="",BQ2511=""),
"EN PROCESO NOTIFICACION / COMUNICACION",
IF(
BT2511="",
"NO APLICA",
IF(
BU2511=60,
IF(AO2511&lt;&gt;"",AO2511,IF(BD2511&lt;&gt;"",BD2511,BQ2511))+60,
WORKDAY(
IF(AO2511&lt;&gt;"",AO2511,IF(BD2511&lt;&gt;"",BD2511,BQ2511)),
BU2511,
FESTIVOS_CO!A:A
)
)
))</f>
        <v>EN PROCESO NOTIFICACION / COMUNICACION</v>
      </c>
      <c r="BW2511" s="44"/>
      <c r="BX2511" s="53"/>
      <c r="BY2511" s="45"/>
      <c r="BZ2511" s="37"/>
      <c r="CA2511" s="54" t="str">
        <f t="shared" si="476"/>
        <v>PENDIENTE EJECUTORIA</v>
      </c>
      <c r="CB2511" s="59" t="str">
        <f t="shared" si="473"/>
        <v/>
      </c>
      <c r="CC2511" s="36"/>
      <c r="CD2511" s="40"/>
      <c r="CE2511" s="46"/>
      <c r="CF2511" s="40"/>
      <c r="CG2511" s="40"/>
      <c r="CH2511" s="40"/>
      <c r="CI2511" s="36"/>
      <c r="CJ2511" s="47"/>
      <c r="CK2511" s="40"/>
      <c r="CL2511" s="40"/>
      <c r="CM2511" s="40"/>
      <c r="CN2511" s="40"/>
    </row>
    <row r="2512" spans="1:92" ht="42.75" hidden="1">
      <c r="A2512" s="49" t="str">
        <f t="shared" si="477"/>
        <v>SIN GESTIÓN</v>
      </c>
      <c r="B2512" s="58"/>
      <c r="C2512" s="37"/>
      <c r="D2512" s="37"/>
      <c r="E2512" s="49" t="str">
        <f t="shared" si="478"/>
        <v>PENDIENTE NOTIFICACIÓN</v>
      </c>
      <c r="F2512" s="141" t="str">
        <f t="shared" si="479"/>
        <v>PENDIENTE NOTIFICACIÓN</v>
      </c>
      <c r="G2512" s="49" t="str">
        <f t="shared" si="480"/>
        <v/>
      </c>
      <c r="H2512" s="51" t="str">
        <f ca="1">IF(
L2512="",
"",
IF(
NETWORKDAYS(L2512,IF(M2512&lt;&gt;"",M2512,TODAY()),FESTIVOS_CO!A:A)&gt;2,
"VENCIDO",
IF(
NETWORKDAYS(L2512,IF(M2512&lt;&gt;"",M2512,TODAY()),FESTIVOS_CO!A:A)=2,
"ALERTA",
"A TIEMPO"
)))</f>
        <v/>
      </c>
      <c r="I2512" s="40"/>
      <c r="J2512" s="36"/>
      <c r="K2512" s="37"/>
      <c r="L2512" s="50"/>
      <c r="M2512" s="37"/>
      <c r="N2512" s="52"/>
      <c r="O2512" s="52"/>
      <c r="P2512" s="36"/>
      <c r="Q2512" s="36"/>
      <c r="R2512" s="40"/>
      <c r="S2512" s="36"/>
      <c r="T2512" s="40"/>
      <c r="U2512" s="40"/>
      <c r="V2512" s="81"/>
      <c r="W2512" s="40"/>
      <c r="X2512" s="40"/>
      <c r="Y2512" s="40"/>
      <c r="Z2512" s="38" t="str">
        <f>IFERROR(VLOOKUP(Y2512,DIRECTORIO!A:B,2,FALSE),"")</f>
        <v/>
      </c>
      <c r="AA2512" s="40"/>
      <c r="AB2512" s="40"/>
      <c r="AC2512" s="40"/>
      <c r="AD2512" s="40"/>
      <c r="AE2512" s="40"/>
      <c r="AF2512" s="40"/>
      <c r="AG2512" s="41" t="s">
        <v>109</v>
      </c>
      <c r="AH2512" s="42"/>
      <c r="AI2512" s="54" t="str">
        <f t="shared" ca="1" si="481"/>
        <v>PENDIENTE NOTIFICACIÓN ELECTRÓNICA</v>
      </c>
      <c r="AJ2512" s="37"/>
      <c r="AK2512" s="37"/>
      <c r="AL2512" s="37"/>
      <c r="AM2512" s="53" t="str">
        <f>IF(AK2512="","",WORKDAY(AK2512,5,FESTIVOS_CO!A:A))</f>
        <v/>
      </c>
      <c r="AN2512" s="37"/>
      <c r="AO2512" s="37"/>
      <c r="AP2512" s="54" t="str">
        <f t="shared" ca="1" si="474"/>
        <v>NO APLICA</v>
      </c>
      <c r="AQ2512" s="36"/>
      <c r="AR2512" s="43"/>
      <c r="AS2512" s="37"/>
      <c r="AT2512" s="36"/>
      <c r="AU2512" s="37"/>
      <c r="AV2512" s="36"/>
      <c r="AW2512" s="36"/>
      <c r="AX2512" s="37"/>
      <c r="AY2512" s="140" t="str">
        <f>IF(AU2512="","",WORKDAY(AU2512,5,FESTIVOS_CO!A:A))</f>
        <v/>
      </c>
      <c r="AZ2512" s="54" t="str">
        <f t="shared" ca="1" si="483"/>
        <v>NO APLICA</v>
      </c>
      <c r="BA2512" s="55" t="str">
        <f>IF(AX2512="","",WORKDAY(AX2512,5,FESTIVOS_CO!A:A))</f>
        <v/>
      </c>
      <c r="BB2512" s="39"/>
      <c r="BC2512" s="40"/>
      <c r="BD2512" s="40"/>
      <c r="BE2512" s="56" t="str">
        <f t="shared" ca="1" si="472"/>
        <v>NO APLICA</v>
      </c>
      <c r="BF2512" s="37"/>
      <c r="BG2512" s="45"/>
      <c r="BH2512" s="37"/>
      <c r="BI2512" s="36"/>
      <c r="BJ2512" s="37"/>
      <c r="BK2512" s="36"/>
      <c r="BL2512" s="36"/>
      <c r="BM2512" s="53" t="str">
        <f>IF(BJ2512="","",WORKDAY(BJ2512,5,FESTIVOS_CO!A:A))</f>
        <v/>
      </c>
      <c r="BN2512" s="57" t="str">
        <f t="shared" ca="1" si="482"/>
        <v>PENDIENTE HACER AVISO</v>
      </c>
      <c r="BO2512" s="54" t="str">
        <f t="shared" ca="1" si="475"/>
        <v>EN TRÁMITE NOTIF. POR AVISO</v>
      </c>
      <c r="BP2512" s="37"/>
      <c r="BQ2512" s="53" t="str">
        <f>IF(BP2512="","",WORKDAY(BP2512,5,FESTIVOS_CO!A:A))</f>
        <v/>
      </c>
      <c r="BR2512" s="37"/>
      <c r="BS2512" s="36"/>
      <c r="BT2512" s="38"/>
      <c r="BU2512" s="58" t="e">
        <f>VLOOKUP(BT2512,Hoja2!$C:$D,2,0)</f>
        <v>#N/A</v>
      </c>
      <c r="BV2512" s="80" t="str">
        <f>IF(
AND(AO2512="",BD2512="",BQ2512=""),
"EN PROCESO NOTIFICACION / COMUNICACION",
IF(
BT2512="",
"NO APLICA",
IF(
BU2512=60,
IF(AO2512&lt;&gt;"",AO2512,IF(BD2512&lt;&gt;"",BD2512,BQ2512))+60,
WORKDAY(
IF(AO2512&lt;&gt;"",AO2512,IF(BD2512&lt;&gt;"",BD2512,BQ2512)),
BU2512,
FESTIVOS_CO!A:A
)
)
))</f>
        <v>EN PROCESO NOTIFICACION / COMUNICACION</v>
      </c>
      <c r="BW2512" s="44"/>
      <c r="BX2512" s="53"/>
      <c r="BY2512" s="45"/>
      <c r="BZ2512" s="37"/>
      <c r="CA2512" s="54" t="str">
        <f t="shared" si="476"/>
        <v>PENDIENTE EJECUTORIA</v>
      </c>
      <c r="CB2512" s="59" t="str">
        <f t="shared" si="473"/>
        <v/>
      </c>
      <c r="CC2512" s="36"/>
      <c r="CD2512" s="40"/>
      <c r="CE2512" s="46"/>
      <c r="CF2512" s="40"/>
      <c r="CG2512" s="40"/>
      <c r="CH2512" s="40"/>
      <c r="CI2512" s="36"/>
      <c r="CJ2512" s="47"/>
      <c r="CK2512" s="40"/>
      <c r="CL2512" s="40"/>
      <c r="CM2512" s="40"/>
      <c r="CN2512" s="40"/>
    </row>
    <row r="2513" spans="1:92" ht="42.75" hidden="1">
      <c r="A2513" s="49" t="str">
        <f t="shared" si="477"/>
        <v>SIN GESTIÓN</v>
      </c>
      <c r="B2513" s="58"/>
      <c r="C2513" s="37"/>
      <c r="D2513" s="37"/>
      <c r="E2513" s="49" t="str">
        <f t="shared" si="478"/>
        <v>PENDIENTE NOTIFICACIÓN</v>
      </c>
      <c r="F2513" s="141" t="str">
        <f t="shared" si="479"/>
        <v>PENDIENTE NOTIFICACIÓN</v>
      </c>
      <c r="G2513" s="49" t="str">
        <f t="shared" si="480"/>
        <v/>
      </c>
      <c r="H2513" s="51" t="str">
        <f ca="1">IF(
L2513="",
"",
IF(
NETWORKDAYS(L2513,IF(M2513&lt;&gt;"",M2513,TODAY()),FESTIVOS_CO!A:A)&gt;2,
"VENCIDO",
IF(
NETWORKDAYS(L2513,IF(M2513&lt;&gt;"",M2513,TODAY()),FESTIVOS_CO!A:A)=2,
"ALERTA",
"A TIEMPO"
)))</f>
        <v/>
      </c>
      <c r="I2513" s="40"/>
      <c r="J2513" s="36"/>
      <c r="K2513" s="37"/>
      <c r="L2513" s="50"/>
      <c r="M2513" s="37"/>
      <c r="N2513" s="52"/>
      <c r="O2513" s="52"/>
      <c r="P2513" s="36"/>
      <c r="Q2513" s="36"/>
      <c r="R2513" s="40"/>
      <c r="S2513" s="36"/>
      <c r="T2513" s="40"/>
      <c r="U2513" s="40"/>
      <c r="V2513" s="81"/>
      <c r="W2513" s="40"/>
      <c r="X2513" s="40"/>
      <c r="Y2513" s="40"/>
      <c r="Z2513" s="38" t="str">
        <f>IFERROR(VLOOKUP(Y2513,DIRECTORIO!A:B,2,FALSE),"")</f>
        <v/>
      </c>
      <c r="AA2513" s="40"/>
      <c r="AB2513" s="40"/>
      <c r="AC2513" s="40"/>
      <c r="AD2513" s="40"/>
      <c r="AE2513" s="40"/>
      <c r="AF2513" s="40"/>
      <c r="AG2513" s="41" t="s">
        <v>109</v>
      </c>
      <c r="AH2513" s="42"/>
      <c r="AI2513" s="54" t="str">
        <f t="shared" ca="1" si="481"/>
        <v>PENDIENTE NOTIFICACIÓN ELECTRÓNICA</v>
      </c>
      <c r="AJ2513" s="37"/>
      <c r="AK2513" s="37"/>
      <c r="AL2513" s="37"/>
      <c r="AM2513" s="53" t="str">
        <f>IF(AK2513="","",WORKDAY(AK2513,5,FESTIVOS_CO!A:A))</f>
        <v/>
      </c>
      <c r="AN2513" s="37"/>
      <c r="AO2513" s="37"/>
      <c r="AP2513" s="54" t="str">
        <f t="shared" ca="1" si="474"/>
        <v>NO APLICA</v>
      </c>
      <c r="AQ2513" s="36"/>
      <c r="AR2513" s="43"/>
      <c r="AS2513" s="37"/>
      <c r="AT2513" s="36"/>
      <c r="AU2513" s="37"/>
      <c r="AV2513" s="36"/>
      <c r="AW2513" s="36"/>
      <c r="AX2513" s="37"/>
      <c r="AY2513" s="140" t="str">
        <f>IF(AU2513="","",WORKDAY(AU2513,5,FESTIVOS_CO!A:A))</f>
        <v/>
      </c>
      <c r="AZ2513" s="54" t="str">
        <f t="shared" ca="1" si="483"/>
        <v>NO APLICA</v>
      </c>
      <c r="BA2513" s="55" t="str">
        <f>IF(AX2513="","",WORKDAY(AX2513,5,FESTIVOS_CO!A:A))</f>
        <v/>
      </c>
      <c r="BB2513" s="39"/>
      <c r="BC2513" s="40"/>
      <c r="BD2513" s="40"/>
      <c r="BE2513" s="56" t="str">
        <f t="shared" ca="1" si="472"/>
        <v>NO APLICA</v>
      </c>
      <c r="BF2513" s="37"/>
      <c r="BG2513" s="45"/>
      <c r="BH2513" s="37"/>
      <c r="BI2513" s="36"/>
      <c r="BJ2513" s="37"/>
      <c r="BK2513" s="36"/>
      <c r="BL2513" s="36"/>
      <c r="BM2513" s="53" t="str">
        <f>IF(BJ2513="","",WORKDAY(BJ2513,5,FESTIVOS_CO!A:A))</f>
        <v/>
      </c>
      <c r="BN2513" s="57" t="str">
        <f t="shared" ca="1" si="482"/>
        <v>PENDIENTE HACER AVISO</v>
      </c>
      <c r="BO2513" s="54" t="str">
        <f t="shared" ca="1" si="475"/>
        <v>EN TRÁMITE NOTIF. POR AVISO</v>
      </c>
      <c r="BP2513" s="37"/>
      <c r="BQ2513" s="53" t="str">
        <f>IF(BP2513="","",WORKDAY(BP2513,5,FESTIVOS_CO!A:A))</f>
        <v/>
      </c>
      <c r="BR2513" s="37"/>
      <c r="BS2513" s="36"/>
      <c r="BT2513" s="38"/>
      <c r="BU2513" s="58" t="e">
        <f>VLOOKUP(BT2513,Hoja2!$C:$D,2,0)</f>
        <v>#N/A</v>
      </c>
      <c r="BV2513" s="80" t="str">
        <f>IF(
AND(AO2513="",BD2513="",BQ2513=""),
"EN PROCESO NOTIFICACION / COMUNICACION",
IF(
BT2513="",
"NO APLICA",
IF(
BU2513=60,
IF(AO2513&lt;&gt;"",AO2513,IF(BD2513&lt;&gt;"",BD2513,BQ2513))+60,
WORKDAY(
IF(AO2513&lt;&gt;"",AO2513,IF(BD2513&lt;&gt;"",BD2513,BQ2513)),
BU2513,
FESTIVOS_CO!A:A
)
)
))</f>
        <v>EN PROCESO NOTIFICACION / COMUNICACION</v>
      </c>
      <c r="BW2513" s="44"/>
      <c r="BX2513" s="53"/>
      <c r="BY2513" s="45"/>
      <c r="BZ2513" s="37"/>
      <c r="CA2513" s="54" t="str">
        <f t="shared" si="476"/>
        <v>PENDIENTE EJECUTORIA</v>
      </c>
      <c r="CB2513" s="59" t="str">
        <f t="shared" si="473"/>
        <v/>
      </c>
      <c r="CC2513" s="36"/>
      <c r="CD2513" s="40"/>
      <c r="CE2513" s="46"/>
      <c r="CF2513" s="40"/>
      <c r="CG2513" s="40"/>
      <c r="CH2513" s="40"/>
      <c r="CI2513" s="36"/>
      <c r="CJ2513" s="47"/>
      <c r="CK2513" s="40"/>
      <c r="CL2513" s="40"/>
      <c r="CM2513" s="40"/>
      <c r="CN2513" s="40"/>
    </row>
    <row r="2514" spans="1:92" ht="42.75" hidden="1">
      <c r="A2514" s="49" t="str">
        <f t="shared" si="477"/>
        <v>SIN GESTIÓN</v>
      </c>
      <c r="B2514" s="58"/>
      <c r="C2514" s="37"/>
      <c r="D2514" s="37"/>
      <c r="E2514" s="49" t="str">
        <f t="shared" si="478"/>
        <v>PENDIENTE NOTIFICACIÓN</v>
      </c>
      <c r="F2514" s="141" t="str">
        <f t="shared" si="479"/>
        <v>PENDIENTE NOTIFICACIÓN</v>
      </c>
      <c r="G2514" s="49" t="str">
        <f t="shared" si="480"/>
        <v/>
      </c>
      <c r="H2514" s="51" t="str">
        <f ca="1">IF(
L2514="",
"",
IF(
NETWORKDAYS(L2514,IF(M2514&lt;&gt;"",M2514,TODAY()),FESTIVOS_CO!A:A)&gt;2,
"VENCIDO",
IF(
NETWORKDAYS(L2514,IF(M2514&lt;&gt;"",M2514,TODAY()),FESTIVOS_CO!A:A)=2,
"ALERTA",
"A TIEMPO"
)))</f>
        <v/>
      </c>
      <c r="I2514" s="40"/>
      <c r="J2514" s="36"/>
      <c r="K2514" s="37"/>
      <c r="L2514" s="50"/>
      <c r="M2514" s="37"/>
      <c r="N2514" s="52"/>
      <c r="O2514" s="52"/>
      <c r="P2514" s="36"/>
      <c r="Q2514" s="36"/>
      <c r="R2514" s="40"/>
      <c r="S2514" s="36"/>
      <c r="T2514" s="40"/>
      <c r="U2514" s="40"/>
      <c r="V2514" s="81"/>
      <c r="W2514" s="40"/>
      <c r="X2514" s="40"/>
      <c r="Y2514" s="40"/>
      <c r="Z2514" s="38" t="str">
        <f>IFERROR(VLOOKUP(Y2514,DIRECTORIO!A:B,2,FALSE),"")</f>
        <v/>
      </c>
      <c r="AA2514" s="40"/>
      <c r="AB2514" s="40"/>
      <c r="AC2514" s="40"/>
      <c r="AD2514" s="40"/>
      <c r="AE2514" s="40"/>
      <c r="AF2514" s="40"/>
      <c r="AG2514" s="41" t="s">
        <v>109</v>
      </c>
      <c r="AH2514" s="42"/>
      <c r="AI2514" s="54" t="str">
        <f t="shared" ca="1" si="481"/>
        <v>PENDIENTE NOTIFICACIÓN ELECTRÓNICA</v>
      </c>
      <c r="AJ2514" s="37"/>
      <c r="AK2514" s="37"/>
      <c r="AL2514" s="37"/>
      <c r="AM2514" s="53" t="str">
        <f>IF(AK2514="","",WORKDAY(AK2514,5,FESTIVOS_CO!A:A))</f>
        <v/>
      </c>
      <c r="AN2514" s="37"/>
      <c r="AO2514" s="37"/>
      <c r="AP2514" s="54" t="str">
        <f t="shared" ca="1" si="474"/>
        <v>NO APLICA</v>
      </c>
      <c r="AQ2514" s="36"/>
      <c r="AR2514" s="43"/>
      <c r="AS2514" s="37"/>
      <c r="AT2514" s="36"/>
      <c r="AU2514" s="37"/>
      <c r="AV2514" s="36"/>
      <c r="AW2514" s="36"/>
      <c r="AX2514" s="37"/>
      <c r="AY2514" s="140" t="str">
        <f>IF(AU2514="","",WORKDAY(AU2514,5,FESTIVOS_CO!A:A))</f>
        <v/>
      </c>
      <c r="AZ2514" s="54" t="str">
        <f t="shared" ca="1" si="483"/>
        <v>NO APLICA</v>
      </c>
      <c r="BA2514" s="55" t="str">
        <f>IF(AX2514="","",WORKDAY(AX2514,5,FESTIVOS_CO!A:A))</f>
        <v/>
      </c>
      <c r="BB2514" s="39"/>
      <c r="BC2514" s="40"/>
      <c r="BD2514" s="40"/>
      <c r="BE2514" s="56" t="str">
        <f t="shared" ca="1" si="472"/>
        <v>NO APLICA</v>
      </c>
      <c r="BF2514" s="37"/>
      <c r="BG2514" s="45"/>
      <c r="BH2514" s="37"/>
      <c r="BI2514" s="36"/>
      <c r="BJ2514" s="37"/>
      <c r="BK2514" s="36"/>
      <c r="BL2514" s="36"/>
      <c r="BM2514" s="53" t="str">
        <f>IF(BJ2514="","",WORKDAY(BJ2514,5,FESTIVOS_CO!A:A))</f>
        <v/>
      </c>
      <c r="BN2514" s="57" t="str">
        <f t="shared" ca="1" si="482"/>
        <v>PENDIENTE HACER AVISO</v>
      </c>
      <c r="BO2514" s="54" t="str">
        <f t="shared" ca="1" si="475"/>
        <v>EN TRÁMITE NOTIF. POR AVISO</v>
      </c>
      <c r="BP2514" s="37"/>
      <c r="BQ2514" s="53" t="str">
        <f>IF(BP2514="","",WORKDAY(BP2514,5,FESTIVOS_CO!A:A))</f>
        <v/>
      </c>
      <c r="BR2514" s="37"/>
      <c r="BS2514" s="36"/>
      <c r="BT2514" s="38"/>
      <c r="BU2514" s="58" t="e">
        <f>VLOOKUP(BT2514,Hoja2!$C:$D,2,0)</f>
        <v>#N/A</v>
      </c>
      <c r="BV2514" s="80" t="str">
        <f>IF(
AND(AO2514="",BD2514="",BQ2514=""),
"EN PROCESO NOTIFICACION / COMUNICACION",
IF(
BT2514="",
"NO APLICA",
IF(
BU2514=60,
IF(AO2514&lt;&gt;"",AO2514,IF(BD2514&lt;&gt;"",BD2514,BQ2514))+60,
WORKDAY(
IF(AO2514&lt;&gt;"",AO2514,IF(BD2514&lt;&gt;"",BD2514,BQ2514)),
BU2514,
FESTIVOS_CO!A:A
)
)
))</f>
        <v>EN PROCESO NOTIFICACION / COMUNICACION</v>
      </c>
      <c r="BW2514" s="44"/>
      <c r="BX2514" s="53"/>
      <c r="BY2514" s="45"/>
      <c r="BZ2514" s="37"/>
      <c r="CA2514" s="54" t="str">
        <f t="shared" si="476"/>
        <v>PENDIENTE EJECUTORIA</v>
      </c>
      <c r="CB2514" s="59" t="str">
        <f t="shared" si="473"/>
        <v/>
      </c>
      <c r="CC2514" s="36"/>
      <c r="CD2514" s="40"/>
      <c r="CE2514" s="46"/>
      <c r="CF2514" s="40"/>
      <c r="CG2514" s="40"/>
      <c r="CH2514" s="40"/>
      <c r="CI2514" s="36"/>
      <c r="CJ2514" s="47"/>
      <c r="CK2514" s="40"/>
      <c r="CL2514" s="40"/>
      <c r="CM2514" s="40"/>
      <c r="CN2514" s="40"/>
    </row>
    <row r="2515" spans="1:92" ht="42.75" hidden="1">
      <c r="A2515" s="49" t="str">
        <f t="shared" si="477"/>
        <v>SIN GESTIÓN</v>
      </c>
      <c r="B2515" s="58"/>
      <c r="C2515" s="37"/>
      <c r="D2515" s="37"/>
      <c r="E2515" s="49" t="str">
        <f t="shared" si="478"/>
        <v>PENDIENTE NOTIFICACIÓN</v>
      </c>
      <c r="F2515" s="141" t="str">
        <f t="shared" si="479"/>
        <v>PENDIENTE NOTIFICACIÓN</v>
      </c>
      <c r="G2515" s="49" t="str">
        <f t="shared" si="480"/>
        <v/>
      </c>
      <c r="H2515" s="51" t="str">
        <f ca="1">IF(
L2515="",
"",
IF(
NETWORKDAYS(L2515,IF(M2515&lt;&gt;"",M2515,TODAY()),FESTIVOS_CO!A:A)&gt;2,
"VENCIDO",
IF(
NETWORKDAYS(L2515,IF(M2515&lt;&gt;"",M2515,TODAY()),FESTIVOS_CO!A:A)=2,
"ALERTA",
"A TIEMPO"
)))</f>
        <v/>
      </c>
      <c r="I2515" s="40"/>
      <c r="J2515" s="36"/>
      <c r="K2515" s="37"/>
      <c r="L2515" s="50"/>
      <c r="M2515" s="37"/>
      <c r="N2515" s="52"/>
      <c r="O2515" s="52"/>
      <c r="P2515" s="36"/>
      <c r="Q2515" s="36"/>
      <c r="R2515" s="40"/>
      <c r="S2515" s="36"/>
      <c r="T2515" s="40"/>
      <c r="U2515" s="40"/>
      <c r="V2515" s="81"/>
      <c r="W2515" s="40"/>
      <c r="X2515" s="40"/>
      <c r="Y2515" s="40"/>
      <c r="Z2515" s="38" t="str">
        <f>IFERROR(VLOOKUP(Y2515,DIRECTORIO!A:B,2,FALSE),"")</f>
        <v/>
      </c>
      <c r="AA2515" s="40"/>
      <c r="AB2515" s="40"/>
      <c r="AC2515" s="40"/>
      <c r="AD2515" s="40"/>
      <c r="AE2515" s="40"/>
      <c r="AF2515" s="40"/>
      <c r="AG2515" s="41" t="s">
        <v>109</v>
      </c>
      <c r="AH2515" s="42"/>
      <c r="AI2515" s="54" t="str">
        <f t="shared" ca="1" si="481"/>
        <v>PENDIENTE NOTIFICACIÓN ELECTRÓNICA</v>
      </c>
      <c r="AJ2515" s="37"/>
      <c r="AK2515" s="37"/>
      <c r="AL2515" s="37"/>
      <c r="AM2515" s="53" t="str">
        <f>IF(AK2515="","",WORKDAY(AK2515,5,FESTIVOS_CO!A:A))</f>
        <v/>
      </c>
      <c r="AN2515" s="37"/>
      <c r="AO2515" s="37"/>
      <c r="AP2515" s="54" t="str">
        <f t="shared" ca="1" si="474"/>
        <v>NO APLICA</v>
      </c>
      <c r="AQ2515" s="36"/>
      <c r="AR2515" s="43"/>
      <c r="AS2515" s="37"/>
      <c r="AT2515" s="36"/>
      <c r="AU2515" s="37"/>
      <c r="AV2515" s="36"/>
      <c r="AW2515" s="36"/>
      <c r="AX2515" s="37"/>
      <c r="AY2515" s="140" t="str">
        <f>IF(AU2515="","",WORKDAY(AU2515,5,FESTIVOS_CO!A:A))</f>
        <v/>
      </c>
      <c r="AZ2515" s="54" t="str">
        <f t="shared" ca="1" si="483"/>
        <v>NO APLICA</v>
      </c>
      <c r="BA2515" s="55" t="str">
        <f>IF(AX2515="","",WORKDAY(AX2515,5,FESTIVOS_CO!A:A))</f>
        <v/>
      </c>
      <c r="BB2515" s="39"/>
      <c r="BC2515" s="40"/>
      <c r="BD2515" s="40"/>
      <c r="BE2515" s="56" t="str">
        <f t="shared" ca="1" si="472"/>
        <v>NO APLICA</v>
      </c>
      <c r="BF2515" s="37"/>
      <c r="BG2515" s="45"/>
      <c r="BH2515" s="37"/>
      <c r="BI2515" s="36"/>
      <c r="BJ2515" s="37"/>
      <c r="BK2515" s="36"/>
      <c r="BL2515" s="36"/>
      <c r="BM2515" s="53" t="str">
        <f>IF(BJ2515="","",WORKDAY(BJ2515,5,FESTIVOS_CO!A:A))</f>
        <v/>
      </c>
      <c r="BN2515" s="57" t="str">
        <f t="shared" ca="1" si="482"/>
        <v>PENDIENTE HACER AVISO</v>
      </c>
      <c r="BO2515" s="54" t="str">
        <f t="shared" ca="1" si="475"/>
        <v>EN TRÁMITE NOTIF. POR AVISO</v>
      </c>
      <c r="BP2515" s="37"/>
      <c r="BQ2515" s="53" t="str">
        <f>IF(BP2515="","",WORKDAY(BP2515,5,FESTIVOS_CO!A:A))</f>
        <v/>
      </c>
      <c r="BR2515" s="37"/>
      <c r="BS2515" s="36"/>
      <c r="BT2515" s="38"/>
      <c r="BU2515" s="58" t="e">
        <f>VLOOKUP(BT2515,Hoja2!$C:$D,2,0)</f>
        <v>#N/A</v>
      </c>
      <c r="BV2515" s="80" t="str">
        <f>IF(
AND(AO2515="",BD2515="",BQ2515=""),
"EN PROCESO NOTIFICACION / COMUNICACION",
IF(
BT2515="",
"NO APLICA",
IF(
BU2515=60,
IF(AO2515&lt;&gt;"",AO2515,IF(BD2515&lt;&gt;"",BD2515,BQ2515))+60,
WORKDAY(
IF(AO2515&lt;&gt;"",AO2515,IF(BD2515&lt;&gt;"",BD2515,BQ2515)),
BU2515,
FESTIVOS_CO!A:A
)
)
))</f>
        <v>EN PROCESO NOTIFICACION / COMUNICACION</v>
      </c>
      <c r="BW2515" s="44"/>
      <c r="BX2515" s="53"/>
      <c r="BY2515" s="45"/>
      <c r="BZ2515" s="37"/>
      <c r="CA2515" s="54" t="str">
        <f t="shared" si="476"/>
        <v>PENDIENTE EJECUTORIA</v>
      </c>
      <c r="CB2515" s="59" t="str">
        <f t="shared" si="473"/>
        <v/>
      </c>
      <c r="CC2515" s="36"/>
      <c r="CD2515" s="40"/>
      <c r="CE2515" s="46"/>
      <c r="CF2515" s="40"/>
      <c r="CG2515" s="40"/>
      <c r="CH2515" s="40"/>
      <c r="CI2515" s="36"/>
      <c r="CJ2515" s="47"/>
      <c r="CK2515" s="40"/>
      <c r="CL2515" s="40"/>
      <c r="CM2515" s="40"/>
      <c r="CN2515" s="40"/>
    </row>
    <row r="2516" spans="1:92" ht="42.75" hidden="1">
      <c r="A2516" s="49" t="str">
        <f t="shared" si="477"/>
        <v>SIN GESTIÓN</v>
      </c>
      <c r="B2516" s="58"/>
      <c r="C2516" s="37"/>
      <c r="D2516" s="37"/>
      <c r="E2516" s="49" t="str">
        <f t="shared" si="478"/>
        <v>PENDIENTE NOTIFICACIÓN</v>
      </c>
      <c r="F2516" s="141" t="str">
        <f t="shared" si="479"/>
        <v>PENDIENTE NOTIFICACIÓN</v>
      </c>
      <c r="G2516" s="49" t="str">
        <f t="shared" si="480"/>
        <v/>
      </c>
      <c r="H2516" s="51" t="str">
        <f ca="1">IF(
L2516="",
"",
IF(
NETWORKDAYS(L2516,IF(M2516&lt;&gt;"",M2516,TODAY()),FESTIVOS_CO!A:A)&gt;2,
"VENCIDO",
IF(
NETWORKDAYS(L2516,IF(M2516&lt;&gt;"",M2516,TODAY()),FESTIVOS_CO!A:A)=2,
"ALERTA",
"A TIEMPO"
)))</f>
        <v/>
      </c>
      <c r="I2516" s="40"/>
      <c r="J2516" s="36"/>
      <c r="K2516" s="37"/>
      <c r="L2516" s="50"/>
      <c r="M2516" s="37"/>
      <c r="N2516" s="52"/>
      <c r="O2516" s="52"/>
      <c r="P2516" s="36"/>
      <c r="Q2516" s="36"/>
      <c r="R2516" s="40"/>
      <c r="S2516" s="36"/>
      <c r="T2516" s="40"/>
      <c r="U2516" s="40"/>
      <c r="V2516" s="81"/>
      <c r="W2516" s="40"/>
      <c r="X2516" s="40"/>
      <c r="Y2516" s="40"/>
      <c r="Z2516" s="38" t="str">
        <f>IFERROR(VLOOKUP(Y2516,DIRECTORIO!A:B,2,FALSE),"")</f>
        <v/>
      </c>
      <c r="AA2516" s="40"/>
      <c r="AB2516" s="40"/>
      <c r="AC2516" s="40"/>
      <c r="AD2516" s="40"/>
      <c r="AE2516" s="40"/>
      <c r="AF2516" s="40"/>
      <c r="AG2516" s="41" t="s">
        <v>109</v>
      </c>
      <c r="AH2516" s="42"/>
      <c r="AI2516" s="54" t="str">
        <f t="shared" ca="1" si="481"/>
        <v>PENDIENTE NOTIFICACIÓN ELECTRÓNICA</v>
      </c>
      <c r="AJ2516" s="37"/>
      <c r="AK2516" s="37"/>
      <c r="AL2516" s="37"/>
      <c r="AM2516" s="53" t="str">
        <f>IF(AK2516="","",WORKDAY(AK2516,5,FESTIVOS_CO!A:A))</f>
        <v/>
      </c>
      <c r="AN2516" s="37"/>
      <c r="AO2516" s="37"/>
      <c r="AP2516" s="54" t="str">
        <f t="shared" ca="1" si="474"/>
        <v>NO APLICA</v>
      </c>
      <c r="AQ2516" s="36"/>
      <c r="AR2516" s="43"/>
      <c r="AS2516" s="37"/>
      <c r="AT2516" s="36"/>
      <c r="AU2516" s="37"/>
      <c r="AV2516" s="36"/>
      <c r="AW2516" s="36"/>
      <c r="AX2516" s="37"/>
      <c r="AY2516" s="140" t="str">
        <f>IF(AU2516="","",WORKDAY(AU2516,5,FESTIVOS_CO!A:A))</f>
        <v/>
      </c>
      <c r="AZ2516" s="54" t="str">
        <f t="shared" ca="1" si="483"/>
        <v>NO APLICA</v>
      </c>
      <c r="BA2516" s="55" t="str">
        <f>IF(AX2516="","",WORKDAY(AX2516,5,FESTIVOS_CO!A:A))</f>
        <v/>
      </c>
      <c r="BB2516" s="39"/>
      <c r="BC2516" s="40"/>
      <c r="BD2516" s="40"/>
      <c r="BE2516" s="56" t="str">
        <f t="shared" ca="1" si="472"/>
        <v>NO APLICA</v>
      </c>
      <c r="BF2516" s="37"/>
      <c r="BG2516" s="45"/>
      <c r="BH2516" s="37"/>
      <c r="BI2516" s="36"/>
      <c r="BJ2516" s="37"/>
      <c r="BK2516" s="36"/>
      <c r="BL2516" s="36"/>
      <c r="BM2516" s="53" t="str">
        <f>IF(BJ2516="","",WORKDAY(BJ2516,5,FESTIVOS_CO!A:A))</f>
        <v/>
      </c>
      <c r="BN2516" s="57" t="str">
        <f t="shared" ca="1" si="482"/>
        <v>PENDIENTE HACER AVISO</v>
      </c>
      <c r="BO2516" s="54" t="str">
        <f t="shared" ca="1" si="475"/>
        <v>EN TRÁMITE NOTIF. POR AVISO</v>
      </c>
      <c r="BP2516" s="37"/>
      <c r="BQ2516" s="53" t="str">
        <f>IF(BP2516="","",WORKDAY(BP2516,5,FESTIVOS_CO!A:A))</f>
        <v/>
      </c>
      <c r="BR2516" s="37"/>
      <c r="BS2516" s="36"/>
      <c r="BT2516" s="38"/>
      <c r="BU2516" s="58" t="e">
        <f>VLOOKUP(BT2516,Hoja2!$C:$D,2,0)</f>
        <v>#N/A</v>
      </c>
      <c r="BV2516" s="80" t="str">
        <f>IF(
AND(AO2516="",BD2516="",BQ2516=""),
"EN PROCESO NOTIFICACION / COMUNICACION",
IF(
BT2516="",
"NO APLICA",
IF(
BU2516=60,
IF(AO2516&lt;&gt;"",AO2516,IF(BD2516&lt;&gt;"",BD2516,BQ2516))+60,
WORKDAY(
IF(AO2516&lt;&gt;"",AO2516,IF(BD2516&lt;&gt;"",BD2516,BQ2516)),
BU2516,
FESTIVOS_CO!A:A
)
)
))</f>
        <v>EN PROCESO NOTIFICACION / COMUNICACION</v>
      </c>
      <c r="BW2516" s="44"/>
      <c r="BX2516" s="53"/>
      <c r="BY2516" s="45"/>
      <c r="BZ2516" s="37"/>
      <c r="CA2516" s="54" t="str">
        <f t="shared" si="476"/>
        <v>PENDIENTE EJECUTORIA</v>
      </c>
      <c r="CB2516" s="59" t="str">
        <f t="shared" si="473"/>
        <v/>
      </c>
      <c r="CC2516" s="36"/>
      <c r="CD2516" s="40"/>
      <c r="CE2516" s="46"/>
      <c r="CF2516" s="40"/>
      <c r="CG2516" s="40"/>
      <c r="CH2516" s="40"/>
      <c r="CI2516" s="36"/>
      <c r="CJ2516" s="47"/>
      <c r="CK2516" s="40"/>
      <c r="CL2516" s="40"/>
      <c r="CM2516" s="40"/>
      <c r="CN2516" s="40"/>
    </row>
    <row r="2517" spans="1:92" ht="42.75" hidden="1">
      <c r="A2517" s="49" t="str">
        <f t="shared" si="477"/>
        <v>SIN GESTIÓN</v>
      </c>
      <c r="B2517" s="58"/>
      <c r="C2517" s="37"/>
      <c r="D2517" s="37"/>
      <c r="E2517" s="49" t="str">
        <f t="shared" si="478"/>
        <v>PENDIENTE NOTIFICACIÓN</v>
      </c>
      <c r="F2517" s="141" t="str">
        <f t="shared" si="479"/>
        <v>PENDIENTE NOTIFICACIÓN</v>
      </c>
      <c r="G2517" s="49" t="str">
        <f t="shared" si="480"/>
        <v/>
      </c>
      <c r="H2517" s="51" t="str">
        <f ca="1">IF(
L2517="",
"",
IF(
NETWORKDAYS(L2517,IF(M2517&lt;&gt;"",M2517,TODAY()),FESTIVOS_CO!A:A)&gt;2,
"VENCIDO",
IF(
NETWORKDAYS(L2517,IF(M2517&lt;&gt;"",M2517,TODAY()),FESTIVOS_CO!A:A)=2,
"ALERTA",
"A TIEMPO"
)))</f>
        <v/>
      </c>
      <c r="I2517" s="40"/>
      <c r="J2517" s="36"/>
      <c r="K2517" s="37"/>
      <c r="L2517" s="50"/>
      <c r="M2517" s="37"/>
      <c r="N2517" s="52"/>
      <c r="O2517" s="52"/>
      <c r="P2517" s="36"/>
      <c r="Q2517" s="36"/>
      <c r="R2517" s="40"/>
      <c r="S2517" s="36"/>
      <c r="T2517" s="40"/>
      <c r="U2517" s="40"/>
      <c r="V2517" s="81"/>
      <c r="W2517" s="40"/>
      <c r="X2517" s="40"/>
      <c r="Y2517" s="40"/>
      <c r="Z2517" s="38" t="str">
        <f>IFERROR(VLOOKUP(Y2517,DIRECTORIO!A:B,2,FALSE),"")</f>
        <v/>
      </c>
      <c r="AA2517" s="40"/>
      <c r="AB2517" s="40"/>
      <c r="AC2517" s="40"/>
      <c r="AD2517" s="40"/>
      <c r="AE2517" s="40"/>
      <c r="AF2517" s="40"/>
      <c r="AG2517" s="41" t="s">
        <v>109</v>
      </c>
      <c r="AH2517" s="42"/>
      <c r="AI2517" s="54" t="str">
        <f t="shared" ca="1" si="481"/>
        <v>PENDIENTE NOTIFICACIÓN ELECTRÓNICA</v>
      </c>
      <c r="AJ2517" s="37"/>
      <c r="AK2517" s="37"/>
      <c r="AL2517" s="37"/>
      <c r="AM2517" s="53" t="str">
        <f>IF(AK2517="","",WORKDAY(AK2517,5,FESTIVOS_CO!A:A))</f>
        <v/>
      </c>
      <c r="AN2517" s="37"/>
      <c r="AO2517" s="37"/>
      <c r="AP2517" s="54" t="str">
        <f t="shared" ca="1" si="474"/>
        <v>NO APLICA</v>
      </c>
      <c r="AQ2517" s="36"/>
      <c r="AR2517" s="43"/>
      <c r="AS2517" s="37"/>
      <c r="AT2517" s="36"/>
      <c r="AU2517" s="37"/>
      <c r="AV2517" s="36"/>
      <c r="AW2517" s="36"/>
      <c r="AX2517" s="37"/>
      <c r="AY2517" s="140" t="str">
        <f>IF(AU2517="","",WORKDAY(AU2517,5,FESTIVOS_CO!A:A))</f>
        <v/>
      </c>
      <c r="AZ2517" s="54" t="str">
        <f t="shared" ca="1" si="483"/>
        <v>NO APLICA</v>
      </c>
      <c r="BA2517" s="55" t="str">
        <f>IF(AX2517="","",WORKDAY(AX2517,5,FESTIVOS_CO!A:A))</f>
        <v/>
      </c>
      <c r="BB2517" s="39"/>
      <c r="BC2517" s="40"/>
      <c r="BD2517" s="40"/>
      <c r="BE2517" s="56" t="str">
        <f t="shared" ca="1" si="472"/>
        <v>NO APLICA</v>
      </c>
      <c r="BF2517" s="37"/>
      <c r="BG2517" s="45"/>
      <c r="BH2517" s="37"/>
      <c r="BI2517" s="36"/>
      <c r="BJ2517" s="37"/>
      <c r="BK2517" s="36"/>
      <c r="BL2517" s="36"/>
      <c r="BM2517" s="53" t="str">
        <f>IF(BJ2517="","",WORKDAY(BJ2517,5,FESTIVOS_CO!A:A))</f>
        <v/>
      </c>
      <c r="BN2517" s="57" t="str">
        <f t="shared" ca="1" si="482"/>
        <v>PENDIENTE HACER AVISO</v>
      </c>
      <c r="BO2517" s="54" t="str">
        <f t="shared" ca="1" si="475"/>
        <v>EN TRÁMITE NOTIF. POR AVISO</v>
      </c>
      <c r="BP2517" s="37"/>
      <c r="BQ2517" s="53" t="str">
        <f>IF(BP2517="","",WORKDAY(BP2517,5,FESTIVOS_CO!A:A))</f>
        <v/>
      </c>
      <c r="BR2517" s="37"/>
      <c r="BS2517" s="36"/>
      <c r="BT2517" s="38"/>
      <c r="BU2517" s="58" t="e">
        <f>VLOOKUP(BT2517,Hoja2!$C:$D,2,0)</f>
        <v>#N/A</v>
      </c>
      <c r="BV2517" s="80" t="str">
        <f>IF(
AND(AO2517="",BD2517="",BQ2517=""),
"EN PROCESO NOTIFICACION / COMUNICACION",
IF(
BT2517="",
"NO APLICA",
IF(
BU2517=60,
IF(AO2517&lt;&gt;"",AO2517,IF(BD2517&lt;&gt;"",BD2517,BQ2517))+60,
WORKDAY(
IF(AO2517&lt;&gt;"",AO2517,IF(BD2517&lt;&gt;"",BD2517,BQ2517)),
BU2517,
FESTIVOS_CO!A:A
)
)
))</f>
        <v>EN PROCESO NOTIFICACION / COMUNICACION</v>
      </c>
      <c r="BW2517" s="44"/>
      <c r="BX2517" s="53"/>
      <c r="BY2517" s="45"/>
      <c r="BZ2517" s="37"/>
      <c r="CA2517" s="54" t="str">
        <f t="shared" si="476"/>
        <v>PENDIENTE EJECUTORIA</v>
      </c>
      <c r="CB2517" s="59" t="str">
        <f t="shared" si="473"/>
        <v/>
      </c>
      <c r="CC2517" s="36"/>
      <c r="CD2517" s="40"/>
      <c r="CE2517" s="46"/>
      <c r="CF2517" s="40"/>
      <c r="CG2517" s="40"/>
      <c r="CH2517" s="40"/>
      <c r="CI2517" s="36"/>
      <c r="CJ2517" s="47"/>
      <c r="CK2517" s="40"/>
      <c r="CL2517" s="40"/>
      <c r="CM2517" s="40"/>
      <c r="CN2517" s="40"/>
    </row>
    <row r="2518" spans="1:92" ht="42.75" hidden="1">
      <c r="A2518" s="49" t="str">
        <f t="shared" si="477"/>
        <v>SIN GESTIÓN</v>
      </c>
      <c r="B2518" s="58"/>
      <c r="C2518" s="37"/>
      <c r="D2518" s="37"/>
      <c r="E2518" s="49" t="str">
        <f t="shared" si="478"/>
        <v>PENDIENTE NOTIFICACIÓN</v>
      </c>
      <c r="F2518" s="141" t="str">
        <f t="shared" si="479"/>
        <v>PENDIENTE NOTIFICACIÓN</v>
      </c>
      <c r="G2518" s="49" t="str">
        <f t="shared" si="480"/>
        <v/>
      </c>
      <c r="H2518" s="51" t="str">
        <f ca="1">IF(
L2518="",
"",
IF(
NETWORKDAYS(L2518,IF(M2518&lt;&gt;"",M2518,TODAY()),FESTIVOS_CO!A:A)&gt;2,
"VENCIDO",
IF(
NETWORKDAYS(L2518,IF(M2518&lt;&gt;"",M2518,TODAY()),FESTIVOS_CO!A:A)=2,
"ALERTA",
"A TIEMPO"
)))</f>
        <v/>
      </c>
      <c r="I2518" s="40"/>
      <c r="J2518" s="36"/>
      <c r="K2518" s="37"/>
      <c r="L2518" s="50"/>
      <c r="M2518" s="37"/>
      <c r="N2518" s="52"/>
      <c r="O2518" s="52"/>
      <c r="P2518" s="36"/>
      <c r="Q2518" s="36"/>
      <c r="R2518" s="40"/>
      <c r="S2518" s="36"/>
      <c r="T2518" s="40"/>
      <c r="U2518" s="40"/>
      <c r="V2518" s="81"/>
      <c r="W2518" s="40"/>
      <c r="X2518" s="40"/>
      <c r="Y2518" s="40"/>
      <c r="Z2518" s="38" t="str">
        <f>IFERROR(VLOOKUP(Y2518,DIRECTORIO!A:B,2,FALSE),"")</f>
        <v/>
      </c>
      <c r="AA2518" s="40"/>
      <c r="AB2518" s="40"/>
      <c r="AC2518" s="40"/>
      <c r="AD2518" s="40"/>
      <c r="AE2518" s="40"/>
      <c r="AF2518" s="40"/>
      <c r="AG2518" s="41" t="s">
        <v>109</v>
      </c>
      <c r="AH2518" s="42"/>
      <c r="AI2518" s="54" t="str">
        <f t="shared" ca="1" si="481"/>
        <v>PENDIENTE NOTIFICACIÓN ELECTRÓNICA</v>
      </c>
      <c r="AJ2518" s="37"/>
      <c r="AK2518" s="37"/>
      <c r="AL2518" s="37"/>
      <c r="AM2518" s="53" t="str">
        <f>IF(AK2518="","",WORKDAY(AK2518,5,FESTIVOS_CO!A:A))</f>
        <v/>
      </c>
      <c r="AN2518" s="37"/>
      <c r="AO2518" s="37"/>
      <c r="AP2518" s="54" t="str">
        <f t="shared" ca="1" si="474"/>
        <v>NO APLICA</v>
      </c>
      <c r="AQ2518" s="36"/>
      <c r="AR2518" s="43"/>
      <c r="AS2518" s="37"/>
      <c r="AT2518" s="36"/>
      <c r="AU2518" s="37"/>
      <c r="AV2518" s="36"/>
      <c r="AW2518" s="36"/>
      <c r="AX2518" s="37"/>
      <c r="AY2518" s="140" t="str">
        <f>IF(AU2518="","",WORKDAY(AU2518,5,FESTIVOS_CO!A:A))</f>
        <v/>
      </c>
      <c r="AZ2518" s="54" t="str">
        <f t="shared" ca="1" si="483"/>
        <v>NO APLICA</v>
      </c>
      <c r="BA2518" s="55" t="str">
        <f>IF(AX2518="","",WORKDAY(AX2518,5,FESTIVOS_CO!A:A))</f>
        <v/>
      </c>
      <c r="BB2518" s="39"/>
      <c r="BC2518" s="40"/>
      <c r="BD2518" s="40"/>
      <c r="BE2518" s="56" t="str">
        <f t="shared" ca="1" si="472"/>
        <v>NO APLICA</v>
      </c>
      <c r="BF2518" s="37"/>
      <c r="BG2518" s="45"/>
      <c r="BH2518" s="37"/>
      <c r="BI2518" s="36"/>
      <c r="BJ2518" s="37"/>
      <c r="BK2518" s="36"/>
      <c r="BL2518" s="36"/>
      <c r="BM2518" s="53" t="str">
        <f>IF(BJ2518="","",WORKDAY(BJ2518,5,FESTIVOS_CO!A:A))</f>
        <v/>
      </c>
      <c r="BN2518" s="57" t="str">
        <f t="shared" ca="1" si="482"/>
        <v>PENDIENTE HACER AVISO</v>
      </c>
      <c r="BO2518" s="54" t="str">
        <f t="shared" ca="1" si="475"/>
        <v>EN TRÁMITE NOTIF. POR AVISO</v>
      </c>
      <c r="BP2518" s="37"/>
      <c r="BQ2518" s="53" t="str">
        <f>IF(BP2518="","",WORKDAY(BP2518,5,FESTIVOS_CO!A:A))</f>
        <v/>
      </c>
      <c r="BR2518" s="37"/>
      <c r="BS2518" s="36"/>
      <c r="BT2518" s="38"/>
      <c r="BU2518" s="58" t="e">
        <f>VLOOKUP(BT2518,Hoja2!$C:$D,2,0)</f>
        <v>#N/A</v>
      </c>
      <c r="BV2518" s="80" t="str">
        <f>IF(
AND(AO2518="",BD2518="",BQ2518=""),
"EN PROCESO NOTIFICACION / COMUNICACION",
IF(
BT2518="",
"NO APLICA",
IF(
BU2518=60,
IF(AO2518&lt;&gt;"",AO2518,IF(BD2518&lt;&gt;"",BD2518,BQ2518))+60,
WORKDAY(
IF(AO2518&lt;&gt;"",AO2518,IF(BD2518&lt;&gt;"",BD2518,BQ2518)),
BU2518,
FESTIVOS_CO!A:A
)
)
))</f>
        <v>EN PROCESO NOTIFICACION / COMUNICACION</v>
      </c>
      <c r="BW2518" s="44"/>
      <c r="BX2518" s="53"/>
      <c r="BY2518" s="45"/>
      <c r="BZ2518" s="37"/>
      <c r="CA2518" s="54" t="str">
        <f t="shared" si="476"/>
        <v>PENDIENTE EJECUTORIA</v>
      </c>
      <c r="CB2518" s="59" t="str">
        <f t="shared" si="473"/>
        <v/>
      </c>
      <c r="CC2518" s="36"/>
      <c r="CD2518" s="40"/>
      <c r="CE2518" s="46"/>
      <c r="CF2518" s="40"/>
      <c r="CG2518" s="40"/>
      <c r="CH2518" s="40"/>
      <c r="CI2518" s="36"/>
      <c r="CJ2518" s="47"/>
      <c r="CK2518" s="40"/>
      <c r="CL2518" s="40"/>
      <c r="CM2518" s="40"/>
      <c r="CN2518" s="40"/>
    </row>
    <row r="2519" spans="1:92" ht="42.75" hidden="1">
      <c r="A2519" s="49" t="str">
        <f t="shared" si="477"/>
        <v>SIN GESTIÓN</v>
      </c>
      <c r="B2519" s="58"/>
      <c r="C2519" s="37"/>
      <c r="D2519" s="37"/>
      <c r="E2519" s="49" t="str">
        <f t="shared" si="478"/>
        <v>PENDIENTE NOTIFICACIÓN</v>
      </c>
      <c r="F2519" s="141" t="str">
        <f t="shared" si="479"/>
        <v>PENDIENTE NOTIFICACIÓN</v>
      </c>
      <c r="G2519" s="49" t="str">
        <f t="shared" si="480"/>
        <v/>
      </c>
      <c r="H2519" s="51" t="str">
        <f ca="1">IF(
L2519="",
"",
IF(
NETWORKDAYS(L2519,IF(M2519&lt;&gt;"",M2519,TODAY()),FESTIVOS_CO!A:A)&gt;2,
"VENCIDO",
IF(
NETWORKDAYS(L2519,IF(M2519&lt;&gt;"",M2519,TODAY()),FESTIVOS_CO!A:A)=2,
"ALERTA",
"A TIEMPO"
)))</f>
        <v/>
      </c>
      <c r="I2519" s="40"/>
      <c r="J2519" s="36"/>
      <c r="K2519" s="37"/>
      <c r="L2519" s="50"/>
      <c r="M2519" s="37"/>
      <c r="N2519" s="52"/>
      <c r="O2519" s="52"/>
      <c r="P2519" s="36"/>
      <c r="Q2519" s="36"/>
      <c r="R2519" s="40"/>
      <c r="S2519" s="36"/>
      <c r="T2519" s="40"/>
      <c r="U2519" s="40"/>
      <c r="V2519" s="81"/>
      <c r="W2519" s="40"/>
      <c r="X2519" s="40"/>
      <c r="Y2519" s="40"/>
      <c r="Z2519" s="38" t="str">
        <f>IFERROR(VLOOKUP(Y2519,DIRECTORIO!A:B,2,FALSE),"")</f>
        <v/>
      </c>
      <c r="AA2519" s="40"/>
      <c r="AB2519" s="40"/>
      <c r="AC2519" s="40"/>
      <c r="AD2519" s="40"/>
      <c r="AE2519" s="40"/>
      <c r="AF2519" s="40"/>
      <c r="AG2519" s="41" t="s">
        <v>109</v>
      </c>
      <c r="AH2519" s="42"/>
      <c r="AI2519" s="54" t="str">
        <f t="shared" ca="1" si="481"/>
        <v>PENDIENTE NOTIFICACIÓN ELECTRÓNICA</v>
      </c>
      <c r="AJ2519" s="37"/>
      <c r="AK2519" s="37"/>
      <c r="AL2519" s="37"/>
      <c r="AM2519" s="53" t="str">
        <f>IF(AK2519="","",WORKDAY(AK2519,5,FESTIVOS_CO!A:A))</f>
        <v/>
      </c>
      <c r="AN2519" s="37"/>
      <c r="AO2519" s="37"/>
      <c r="AP2519" s="54" t="str">
        <f t="shared" ca="1" si="474"/>
        <v>NO APLICA</v>
      </c>
      <c r="AQ2519" s="36"/>
      <c r="AR2519" s="43"/>
      <c r="AS2519" s="37"/>
      <c r="AT2519" s="36"/>
      <c r="AU2519" s="37"/>
      <c r="AV2519" s="36"/>
      <c r="AW2519" s="36"/>
      <c r="AX2519" s="37"/>
      <c r="AY2519" s="140" t="str">
        <f>IF(AU2519="","",WORKDAY(AU2519,5,FESTIVOS_CO!A:A))</f>
        <v/>
      </c>
      <c r="AZ2519" s="54" t="str">
        <f t="shared" ca="1" si="483"/>
        <v>NO APLICA</v>
      </c>
      <c r="BA2519" s="55" t="str">
        <f>IF(AX2519="","",WORKDAY(AX2519,5,FESTIVOS_CO!A:A))</f>
        <v/>
      </c>
      <c r="BB2519" s="39"/>
      <c r="BC2519" s="40"/>
      <c r="BD2519" s="40"/>
      <c r="BE2519" s="56" t="str">
        <f t="shared" ca="1" si="472"/>
        <v>NO APLICA</v>
      </c>
      <c r="BF2519" s="37"/>
      <c r="BG2519" s="45"/>
      <c r="BH2519" s="37"/>
      <c r="BI2519" s="36"/>
      <c r="BJ2519" s="37"/>
      <c r="BK2519" s="36"/>
      <c r="BL2519" s="36"/>
      <c r="BM2519" s="53" t="str">
        <f>IF(BJ2519="","",WORKDAY(BJ2519,5,FESTIVOS_CO!A:A))</f>
        <v/>
      </c>
      <c r="BN2519" s="57" t="str">
        <f t="shared" ca="1" si="482"/>
        <v>PENDIENTE HACER AVISO</v>
      </c>
      <c r="BO2519" s="54" t="str">
        <f t="shared" ca="1" si="475"/>
        <v>EN TRÁMITE NOTIF. POR AVISO</v>
      </c>
      <c r="BP2519" s="37"/>
      <c r="BQ2519" s="53" t="str">
        <f>IF(BP2519="","",WORKDAY(BP2519,5,FESTIVOS_CO!A:A))</f>
        <v/>
      </c>
      <c r="BR2519" s="37"/>
      <c r="BS2519" s="36"/>
      <c r="BT2519" s="38"/>
      <c r="BU2519" s="58" t="e">
        <f>VLOOKUP(BT2519,Hoja2!$C:$D,2,0)</f>
        <v>#N/A</v>
      </c>
      <c r="BV2519" s="80" t="str">
        <f>IF(
AND(AO2519="",BD2519="",BQ2519=""),
"EN PROCESO NOTIFICACION / COMUNICACION",
IF(
BT2519="",
"NO APLICA",
IF(
BU2519=60,
IF(AO2519&lt;&gt;"",AO2519,IF(BD2519&lt;&gt;"",BD2519,BQ2519))+60,
WORKDAY(
IF(AO2519&lt;&gt;"",AO2519,IF(BD2519&lt;&gt;"",BD2519,BQ2519)),
BU2519,
FESTIVOS_CO!A:A
)
)
))</f>
        <v>EN PROCESO NOTIFICACION / COMUNICACION</v>
      </c>
      <c r="BW2519" s="44"/>
      <c r="BX2519" s="53"/>
      <c r="BY2519" s="45"/>
      <c r="BZ2519" s="37"/>
      <c r="CA2519" s="54" t="str">
        <f t="shared" si="476"/>
        <v>PENDIENTE EJECUTORIA</v>
      </c>
      <c r="CB2519" s="59" t="str">
        <f t="shared" si="473"/>
        <v/>
      </c>
      <c r="CC2519" s="36"/>
      <c r="CD2519" s="40"/>
      <c r="CE2519" s="46"/>
      <c r="CF2519" s="40"/>
      <c r="CG2519" s="40"/>
      <c r="CH2519" s="40"/>
      <c r="CI2519" s="36"/>
      <c r="CJ2519" s="47"/>
      <c r="CK2519" s="40"/>
      <c r="CL2519" s="40"/>
      <c r="CM2519" s="40"/>
      <c r="CN2519" s="40"/>
    </row>
    <row r="2520" spans="1:92" ht="42.75" hidden="1">
      <c r="A2520" s="49" t="str">
        <f t="shared" si="477"/>
        <v>SIN GESTIÓN</v>
      </c>
      <c r="B2520" s="58"/>
      <c r="C2520" s="37"/>
      <c r="D2520" s="37"/>
      <c r="E2520" s="49" t="str">
        <f t="shared" si="478"/>
        <v>PENDIENTE NOTIFICACIÓN</v>
      </c>
      <c r="F2520" s="141" t="str">
        <f t="shared" si="479"/>
        <v>PENDIENTE NOTIFICACIÓN</v>
      </c>
      <c r="G2520" s="49" t="str">
        <f t="shared" si="480"/>
        <v/>
      </c>
      <c r="H2520" s="51" t="str">
        <f ca="1">IF(
L2520="",
"",
IF(
NETWORKDAYS(L2520,IF(M2520&lt;&gt;"",M2520,TODAY()),FESTIVOS_CO!A:A)&gt;2,
"VENCIDO",
IF(
NETWORKDAYS(L2520,IF(M2520&lt;&gt;"",M2520,TODAY()),FESTIVOS_CO!A:A)=2,
"ALERTA",
"A TIEMPO"
)))</f>
        <v/>
      </c>
      <c r="I2520" s="40"/>
      <c r="J2520" s="36"/>
      <c r="K2520" s="37"/>
      <c r="L2520" s="50"/>
      <c r="M2520" s="37"/>
      <c r="N2520" s="52"/>
      <c r="O2520" s="52"/>
      <c r="P2520" s="36"/>
      <c r="Q2520" s="36"/>
      <c r="R2520" s="40"/>
      <c r="S2520" s="36"/>
      <c r="T2520" s="40"/>
      <c r="U2520" s="40"/>
      <c r="V2520" s="81"/>
      <c r="W2520" s="40"/>
      <c r="X2520" s="40"/>
      <c r="Y2520" s="40"/>
      <c r="Z2520" s="38" t="str">
        <f>IFERROR(VLOOKUP(Y2520,DIRECTORIO!A:B,2,FALSE),"")</f>
        <v/>
      </c>
      <c r="AA2520" s="40"/>
      <c r="AB2520" s="40"/>
      <c r="AC2520" s="40"/>
      <c r="AD2520" s="40"/>
      <c r="AE2520" s="40"/>
      <c r="AF2520" s="40"/>
      <c r="AG2520" s="41" t="s">
        <v>109</v>
      </c>
      <c r="AH2520" s="42"/>
      <c r="AI2520" s="54" t="str">
        <f t="shared" ca="1" si="481"/>
        <v>PENDIENTE NOTIFICACIÓN ELECTRÓNICA</v>
      </c>
      <c r="AJ2520" s="37"/>
      <c r="AK2520" s="37"/>
      <c r="AL2520" s="37"/>
      <c r="AM2520" s="53" t="str">
        <f>IF(AK2520="","",WORKDAY(AK2520,5,FESTIVOS_CO!A:A))</f>
        <v/>
      </c>
      <c r="AN2520" s="37"/>
      <c r="AO2520" s="37"/>
      <c r="AP2520" s="54" t="str">
        <f t="shared" ca="1" si="474"/>
        <v>NO APLICA</v>
      </c>
      <c r="AQ2520" s="36"/>
      <c r="AR2520" s="43"/>
      <c r="AS2520" s="37"/>
      <c r="AT2520" s="36"/>
      <c r="AU2520" s="37"/>
      <c r="AV2520" s="36"/>
      <c r="AW2520" s="36"/>
      <c r="AX2520" s="37"/>
      <c r="AY2520" s="140" t="str">
        <f>IF(AU2520="","",WORKDAY(AU2520,5,FESTIVOS_CO!A:A))</f>
        <v/>
      </c>
      <c r="AZ2520" s="54" t="str">
        <f t="shared" ca="1" si="483"/>
        <v>NO APLICA</v>
      </c>
      <c r="BA2520" s="55" t="str">
        <f>IF(AX2520="","",WORKDAY(AX2520,5,FESTIVOS_CO!A:A))</f>
        <v/>
      </c>
      <c r="BB2520" s="39"/>
      <c r="BC2520" s="40"/>
      <c r="BD2520" s="40"/>
      <c r="BE2520" s="56" t="str">
        <f t="shared" ca="1" si="472"/>
        <v>NO APLICA</v>
      </c>
      <c r="BF2520" s="37"/>
      <c r="BG2520" s="45"/>
      <c r="BH2520" s="37"/>
      <c r="BI2520" s="36"/>
      <c r="BJ2520" s="37"/>
      <c r="BK2520" s="36"/>
      <c r="BL2520" s="36"/>
      <c r="BM2520" s="53" t="str">
        <f>IF(BJ2520="","",WORKDAY(BJ2520,5,FESTIVOS_CO!A:A))</f>
        <v/>
      </c>
      <c r="BN2520" s="57" t="str">
        <f t="shared" ca="1" si="482"/>
        <v>PENDIENTE HACER AVISO</v>
      </c>
      <c r="BO2520" s="54" t="str">
        <f t="shared" ca="1" si="475"/>
        <v>EN TRÁMITE NOTIF. POR AVISO</v>
      </c>
      <c r="BP2520" s="37"/>
      <c r="BQ2520" s="53" t="str">
        <f>IF(BP2520="","",WORKDAY(BP2520,5,FESTIVOS_CO!A:A))</f>
        <v/>
      </c>
      <c r="BR2520" s="37"/>
      <c r="BS2520" s="36"/>
      <c r="BT2520" s="38"/>
      <c r="BU2520" s="58" t="e">
        <f>VLOOKUP(BT2520,Hoja2!$C:$D,2,0)</f>
        <v>#N/A</v>
      </c>
      <c r="BV2520" s="80" t="str">
        <f>IF(
AND(AO2520="",BD2520="",BQ2520=""),
"EN PROCESO NOTIFICACION / COMUNICACION",
IF(
BT2520="",
"NO APLICA",
IF(
BU2520=60,
IF(AO2520&lt;&gt;"",AO2520,IF(BD2520&lt;&gt;"",BD2520,BQ2520))+60,
WORKDAY(
IF(AO2520&lt;&gt;"",AO2520,IF(BD2520&lt;&gt;"",BD2520,BQ2520)),
BU2520,
FESTIVOS_CO!A:A
)
)
))</f>
        <v>EN PROCESO NOTIFICACION / COMUNICACION</v>
      </c>
      <c r="BW2520" s="44"/>
      <c r="BX2520" s="53"/>
      <c r="BY2520" s="45"/>
      <c r="BZ2520" s="37"/>
      <c r="CA2520" s="54" t="str">
        <f t="shared" si="476"/>
        <v>PENDIENTE EJECUTORIA</v>
      </c>
      <c r="CB2520" s="59" t="str">
        <f t="shared" si="473"/>
        <v/>
      </c>
      <c r="CC2520" s="36"/>
      <c r="CD2520" s="40"/>
      <c r="CE2520" s="46"/>
      <c r="CF2520" s="40"/>
      <c r="CG2520" s="40"/>
      <c r="CH2520" s="40"/>
      <c r="CI2520" s="36"/>
      <c r="CJ2520" s="47"/>
      <c r="CK2520" s="40"/>
      <c r="CL2520" s="40"/>
      <c r="CM2520" s="40"/>
      <c r="CN2520" s="40"/>
    </row>
    <row r="2521" spans="1:92" ht="42.75" hidden="1">
      <c r="A2521" s="49" t="str">
        <f t="shared" si="477"/>
        <v>SIN GESTIÓN</v>
      </c>
      <c r="B2521" s="58"/>
      <c r="C2521" s="37"/>
      <c r="D2521" s="37"/>
      <c r="E2521" s="49" t="str">
        <f t="shared" si="478"/>
        <v>PENDIENTE NOTIFICACIÓN</v>
      </c>
      <c r="F2521" s="141" t="str">
        <f t="shared" si="479"/>
        <v>PENDIENTE NOTIFICACIÓN</v>
      </c>
      <c r="G2521" s="49" t="str">
        <f t="shared" si="480"/>
        <v/>
      </c>
      <c r="H2521" s="51" t="str">
        <f ca="1">IF(
L2521="",
"",
IF(
NETWORKDAYS(L2521,IF(M2521&lt;&gt;"",M2521,TODAY()),FESTIVOS_CO!A:A)&gt;2,
"VENCIDO",
IF(
NETWORKDAYS(L2521,IF(M2521&lt;&gt;"",M2521,TODAY()),FESTIVOS_CO!A:A)=2,
"ALERTA",
"A TIEMPO"
)))</f>
        <v/>
      </c>
      <c r="I2521" s="40"/>
      <c r="J2521" s="36"/>
      <c r="K2521" s="37"/>
      <c r="L2521" s="50"/>
      <c r="M2521" s="37"/>
      <c r="N2521" s="52"/>
      <c r="O2521" s="52"/>
      <c r="P2521" s="36"/>
      <c r="Q2521" s="36"/>
      <c r="R2521" s="40"/>
      <c r="S2521" s="36"/>
      <c r="T2521" s="40"/>
      <c r="U2521" s="40"/>
      <c r="V2521" s="81"/>
      <c r="W2521" s="40"/>
      <c r="X2521" s="40"/>
      <c r="Y2521" s="40"/>
      <c r="Z2521" s="38" t="str">
        <f>IFERROR(VLOOKUP(Y2521,DIRECTORIO!A:B,2,FALSE),"")</f>
        <v/>
      </c>
      <c r="AA2521" s="40"/>
      <c r="AB2521" s="40"/>
      <c r="AC2521" s="40"/>
      <c r="AD2521" s="40"/>
      <c r="AE2521" s="40"/>
      <c r="AF2521" s="40"/>
      <c r="AG2521" s="41" t="s">
        <v>109</v>
      </c>
      <c r="AH2521" s="42"/>
      <c r="AI2521" s="54" t="str">
        <f t="shared" ca="1" si="481"/>
        <v>PENDIENTE NOTIFICACIÓN ELECTRÓNICA</v>
      </c>
      <c r="AJ2521" s="37"/>
      <c r="AK2521" s="37"/>
      <c r="AL2521" s="37"/>
      <c r="AM2521" s="53" t="str">
        <f>IF(AK2521="","",WORKDAY(AK2521,5,FESTIVOS_CO!A:A))</f>
        <v/>
      </c>
      <c r="AN2521" s="37"/>
      <c r="AO2521" s="37"/>
      <c r="AP2521" s="54" t="str">
        <f t="shared" ca="1" si="474"/>
        <v>NO APLICA</v>
      </c>
      <c r="AQ2521" s="36"/>
      <c r="AR2521" s="43"/>
      <c r="AS2521" s="37"/>
      <c r="AT2521" s="36"/>
      <c r="AU2521" s="37"/>
      <c r="AV2521" s="36"/>
      <c r="AW2521" s="36"/>
      <c r="AX2521" s="37"/>
      <c r="AY2521" s="140" t="str">
        <f>IF(AU2521="","",WORKDAY(AU2521,5,FESTIVOS_CO!A:A))</f>
        <v/>
      </c>
      <c r="AZ2521" s="54" t="str">
        <f t="shared" ca="1" si="483"/>
        <v>NO APLICA</v>
      </c>
      <c r="BA2521" s="55" t="str">
        <f>IF(AX2521="","",WORKDAY(AX2521,5,FESTIVOS_CO!A:A))</f>
        <v/>
      </c>
      <c r="BB2521" s="39"/>
      <c r="BC2521" s="40"/>
      <c r="BD2521" s="40"/>
      <c r="BE2521" s="56" t="str">
        <f t="shared" ca="1" si="472"/>
        <v>NO APLICA</v>
      </c>
      <c r="BF2521" s="37"/>
      <c r="BG2521" s="45"/>
      <c r="BH2521" s="37"/>
      <c r="BI2521" s="36"/>
      <c r="BJ2521" s="37"/>
      <c r="BK2521" s="36"/>
      <c r="BL2521" s="36"/>
      <c r="BM2521" s="53" t="str">
        <f>IF(BJ2521="","",WORKDAY(BJ2521,5,FESTIVOS_CO!A:A))</f>
        <v/>
      </c>
      <c r="BN2521" s="57" t="str">
        <f t="shared" ca="1" si="482"/>
        <v>PENDIENTE HACER AVISO</v>
      </c>
      <c r="BO2521" s="54" t="str">
        <f t="shared" ca="1" si="475"/>
        <v>EN TRÁMITE NOTIF. POR AVISO</v>
      </c>
      <c r="BP2521" s="37"/>
      <c r="BQ2521" s="53" t="str">
        <f>IF(BP2521="","",WORKDAY(BP2521,5,FESTIVOS_CO!A:A))</f>
        <v/>
      </c>
      <c r="BR2521" s="37"/>
      <c r="BS2521" s="36"/>
      <c r="BT2521" s="38"/>
      <c r="BU2521" s="58" t="e">
        <f>VLOOKUP(BT2521,Hoja2!$C:$D,2,0)</f>
        <v>#N/A</v>
      </c>
      <c r="BV2521" s="80" t="str">
        <f>IF(
AND(AO2521="",BD2521="",BQ2521=""),
"EN PROCESO NOTIFICACION / COMUNICACION",
IF(
BT2521="",
"NO APLICA",
IF(
BU2521=60,
IF(AO2521&lt;&gt;"",AO2521,IF(BD2521&lt;&gt;"",BD2521,BQ2521))+60,
WORKDAY(
IF(AO2521&lt;&gt;"",AO2521,IF(BD2521&lt;&gt;"",BD2521,BQ2521)),
BU2521,
FESTIVOS_CO!A:A
)
)
))</f>
        <v>EN PROCESO NOTIFICACION / COMUNICACION</v>
      </c>
      <c r="BW2521" s="44"/>
      <c r="BX2521" s="53"/>
      <c r="BY2521" s="45"/>
      <c r="BZ2521" s="37"/>
      <c r="CA2521" s="54" t="str">
        <f t="shared" si="476"/>
        <v>PENDIENTE EJECUTORIA</v>
      </c>
      <c r="CB2521" s="59" t="str">
        <f t="shared" si="473"/>
        <v/>
      </c>
      <c r="CC2521" s="36"/>
      <c r="CD2521" s="40"/>
      <c r="CE2521" s="46"/>
      <c r="CF2521" s="40"/>
      <c r="CG2521" s="40"/>
      <c r="CH2521" s="40"/>
      <c r="CI2521" s="36"/>
      <c r="CJ2521" s="47"/>
      <c r="CK2521" s="40"/>
      <c r="CL2521" s="40"/>
      <c r="CM2521" s="40"/>
      <c r="CN2521" s="40"/>
    </row>
    <row r="2522" spans="1:92" ht="42.75" hidden="1">
      <c r="A2522" s="49" t="str">
        <f t="shared" si="477"/>
        <v>SIN GESTIÓN</v>
      </c>
      <c r="B2522" s="58"/>
      <c r="C2522" s="37"/>
      <c r="D2522" s="37"/>
      <c r="E2522" s="49" t="str">
        <f t="shared" si="478"/>
        <v>PENDIENTE NOTIFICACIÓN</v>
      </c>
      <c r="F2522" s="141" t="str">
        <f t="shared" si="479"/>
        <v>PENDIENTE NOTIFICACIÓN</v>
      </c>
      <c r="G2522" s="49" t="str">
        <f t="shared" si="480"/>
        <v/>
      </c>
      <c r="H2522" s="51" t="str">
        <f ca="1">IF(
L2522="",
"",
IF(
NETWORKDAYS(L2522,IF(M2522&lt;&gt;"",M2522,TODAY()),FESTIVOS_CO!A:A)&gt;2,
"VENCIDO",
IF(
NETWORKDAYS(L2522,IF(M2522&lt;&gt;"",M2522,TODAY()),FESTIVOS_CO!A:A)=2,
"ALERTA",
"A TIEMPO"
)))</f>
        <v/>
      </c>
      <c r="I2522" s="40"/>
      <c r="J2522" s="36"/>
      <c r="K2522" s="37"/>
      <c r="L2522" s="50"/>
      <c r="M2522" s="37"/>
      <c r="N2522" s="52"/>
      <c r="O2522" s="52"/>
      <c r="P2522" s="36"/>
      <c r="Q2522" s="36"/>
      <c r="R2522" s="40"/>
      <c r="S2522" s="36"/>
      <c r="T2522" s="40"/>
      <c r="U2522" s="40"/>
      <c r="V2522" s="81"/>
      <c r="W2522" s="40"/>
      <c r="X2522" s="40"/>
      <c r="Y2522" s="40"/>
      <c r="Z2522" s="38" t="str">
        <f>IFERROR(VLOOKUP(Y2522,DIRECTORIO!A:B,2,FALSE),"")</f>
        <v/>
      </c>
      <c r="AA2522" s="40"/>
      <c r="AB2522" s="40"/>
      <c r="AC2522" s="40"/>
      <c r="AD2522" s="40"/>
      <c r="AE2522" s="40"/>
      <c r="AF2522" s="40"/>
      <c r="AG2522" s="41" t="s">
        <v>109</v>
      </c>
      <c r="AH2522" s="42"/>
      <c r="AI2522" s="54" t="str">
        <f t="shared" ca="1" si="481"/>
        <v>PENDIENTE NOTIFICACIÓN ELECTRÓNICA</v>
      </c>
      <c r="AJ2522" s="37"/>
      <c r="AK2522" s="37"/>
      <c r="AL2522" s="37"/>
      <c r="AM2522" s="53" t="str">
        <f>IF(AK2522="","",WORKDAY(AK2522,5,FESTIVOS_CO!A:A))</f>
        <v/>
      </c>
      <c r="AN2522" s="37"/>
      <c r="AO2522" s="37"/>
      <c r="AP2522" s="54" t="str">
        <f t="shared" ca="1" si="474"/>
        <v>NO APLICA</v>
      </c>
      <c r="AQ2522" s="36"/>
      <c r="AR2522" s="43"/>
      <c r="AS2522" s="37"/>
      <c r="AT2522" s="36"/>
      <c r="AU2522" s="37"/>
      <c r="AV2522" s="36"/>
      <c r="AW2522" s="36"/>
      <c r="AX2522" s="37"/>
      <c r="AY2522" s="140" t="str">
        <f>IF(AU2522="","",WORKDAY(AU2522,5,FESTIVOS_CO!A:A))</f>
        <v/>
      </c>
      <c r="AZ2522" s="54" t="str">
        <f t="shared" ca="1" si="483"/>
        <v>NO APLICA</v>
      </c>
      <c r="BA2522" s="55" t="str">
        <f>IF(AX2522="","",WORKDAY(AX2522,5,FESTIVOS_CO!A:A))</f>
        <v/>
      </c>
      <c r="BB2522" s="39"/>
      <c r="BC2522" s="40"/>
      <c r="BD2522" s="40"/>
      <c r="BE2522" s="56" t="str">
        <f t="shared" ca="1" si="472"/>
        <v>NO APLICA</v>
      </c>
      <c r="BF2522" s="37"/>
      <c r="BG2522" s="45"/>
      <c r="BH2522" s="37"/>
      <c r="BI2522" s="36"/>
      <c r="BJ2522" s="37"/>
      <c r="BK2522" s="36"/>
      <c r="BL2522" s="36"/>
      <c r="BM2522" s="53" t="str">
        <f>IF(BJ2522="","",WORKDAY(BJ2522,5,FESTIVOS_CO!A:A))</f>
        <v/>
      </c>
      <c r="BN2522" s="57" t="str">
        <f t="shared" ca="1" si="482"/>
        <v>PENDIENTE HACER AVISO</v>
      </c>
      <c r="BO2522" s="54" t="str">
        <f t="shared" ca="1" si="475"/>
        <v>EN TRÁMITE NOTIF. POR AVISO</v>
      </c>
      <c r="BP2522" s="37"/>
      <c r="BQ2522" s="53" t="str">
        <f>IF(BP2522="","",WORKDAY(BP2522,5,FESTIVOS_CO!A:A))</f>
        <v/>
      </c>
      <c r="BR2522" s="37"/>
      <c r="BS2522" s="36"/>
      <c r="BT2522" s="38"/>
      <c r="BU2522" s="58" t="e">
        <f>VLOOKUP(BT2522,Hoja2!$C:$D,2,0)</f>
        <v>#N/A</v>
      </c>
      <c r="BV2522" s="80" t="str">
        <f>IF(
AND(AO2522="",BD2522="",BQ2522=""),
"EN PROCESO NOTIFICACION / COMUNICACION",
IF(
BT2522="",
"NO APLICA",
IF(
BU2522=60,
IF(AO2522&lt;&gt;"",AO2522,IF(BD2522&lt;&gt;"",BD2522,BQ2522))+60,
WORKDAY(
IF(AO2522&lt;&gt;"",AO2522,IF(BD2522&lt;&gt;"",BD2522,BQ2522)),
BU2522,
FESTIVOS_CO!A:A
)
)
))</f>
        <v>EN PROCESO NOTIFICACION / COMUNICACION</v>
      </c>
      <c r="BW2522" s="44"/>
      <c r="BX2522" s="53"/>
      <c r="BY2522" s="45"/>
      <c r="BZ2522" s="37"/>
      <c r="CA2522" s="54" t="str">
        <f t="shared" si="476"/>
        <v>PENDIENTE EJECUTORIA</v>
      </c>
      <c r="CB2522" s="59" t="str">
        <f t="shared" si="473"/>
        <v/>
      </c>
      <c r="CC2522" s="36"/>
      <c r="CD2522" s="40"/>
      <c r="CE2522" s="46"/>
      <c r="CF2522" s="40"/>
      <c r="CG2522" s="40"/>
      <c r="CH2522" s="40"/>
      <c r="CI2522" s="36"/>
      <c r="CJ2522" s="47"/>
      <c r="CK2522" s="40"/>
      <c r="CL2522" s="40"/>
      <c r="CM2522" s="40"/>
      <c r="CN2522" s="40"/>
    </row>
    <row r="2523" spans="1:92" ht="42.75" hidden="1">
      <c r="A2523" s="49" t="str">
        <f t="shared" si="477"/>
        <v>SIN GESTIÓN</v>
      </c>
      <c r="B2523" s="58"/>
      <c r="C2523" s="37"/>
      <c r="D2523" s="37"/>
      <c r="E2523" s="49" t="str">
        <f t="shared" si="478"/>
        <v>PENDIENTE NOTIFICACIÓN</v>
      </c>
      <c r="F2523" s="141" t="str">
        <f t="shared" si="479"/>
        <v>PENDIENTE NOTIFICACIÓN</v>
      </c>
      <c r="G2523" s="49" t="str">
        <f t="shared" si="480"/>
        <v/>
      </c>
      <c r="H2523" s="51" t="str">
        <f ca="1">IF(
L2523="",
"",
IF(
NETWORKDAYS(L2523,IF(M2523&lt;&gt;"",M2523,TODAY()),FESTIVOS_CO!A:A)&gt;2,
"VENCIDO",
IF(
NETWORKDAYS(L2523,IF(M2523&lt;&gt;"",M2523,TODAY()),FESTIVOS_CO!A:A)=2,
"ALERTA",
"A TIEMPO"
)))</f>
        <v/>
      </c>
      <c r="I2523" s="40"/>
      <c r="J2523" s="36"/>
      <c r="K2523" s="37"/>
      <c r="L2523" s="50"/>
      <c r="M2523" s="37"/>
      <c r="N2523" s="52"/>
      <c r="O2523" s="52"/>
      <c r="P2523" s="36"/>
      <c r="Q2523" s="36"/>
      <c r="R2523" s="40"/>
      <c r="S2523" s="36"/>
      <c r="T2523" s="40"/>
      <c r="U2523" s="40"/>
      <c r="V2523" s="81"/>
      <c r="W2523" s="40"/>
      <c r="X2523" s="40"/>
      <c r="Y2523" s="40"/>
      <c r="Z2523" s="38" t="str">
        <f>IFERROR(VLOOKUP(Y2523,DIRECTORIO!A:B,2,FALSE),"")</f>
        <v/>
      </c>
      <c r="AA2523" s="40"/>
      <c r="AB2523" s="40"/>
      <c r="AC2523" s="40"/>
      <c r="AD2523" s="40"/>
      <c r="AE2523" s="40"/>
      <c r="AF2523" s="40"/>
      <c r="AG2523" s="41" t="s">
        <v>109</v>
      </c>
      <c r="AH2523" s="42"/>
      <c r="AI2523" s="54" t="str">
        <f t="shared" ca="1" si="481"/>
        <v>PENDIENTE NOTIFICACIÓN ELECTRÓNICA</v>
      </c>
      <c r="AJ2523" s="37"/>
      <c r="AK2523" s="37"/>
      <c r="AL2523" s="37"/>
      <c r="AM2523" s="53" t="str">
        <f>IF(AK2523="","",WORKDAY(AK2523,5,FESTIVOS_CO!A:A))</f>
        <v/>
      </c>
      <c r="AN2523" s="37"/>
      <c r="AO2523" s="37"/>
      <c r="AP2523" s="54" t="str">
        <f t="shared" ca="1" si="474"/>
        <v>NO APLICA</v>
      </c>
      <c r="AQ2523" s="36"/>
      <c r="AR2523" s="43"/>
      <c r="AS2523" s="37"/>
      <c r="AT2523" s="36"/>
      <c r="AU2523" s="37"/>
      <c r="AV2523" s="36"/>
      <c r="AW2523" s="36"/>
      <c r="AX2523" s="37"/>
      <c r="AY2523" s="140" t="str">
        <f>IF(AU2523="","",WORKDAY(AU2523,5,FESTIVOS_CO!A:A))</f>
        <v/>
      </c>
      <c r="AZ2523" s="54" t="str">
        <f t="shared" ca="1" si="483"/>
        <v>NO APLICA</v>
      </c>
      <c r="BA2523" s="55" t="str">
        <f>IF(AX2523="","",WORKDAY(AX2523,5,FESTIVOS_CO!A:A))</f>
        <v/>
      </c>
      <c r="BB2523" s="39"/>
      <c r="BC2523" s="40"/>
      <c r="BD2523" s="40"/>
      <c r="BE2523" s="56" t="str">
        <f t="shared" ref="BE2523:BE2586" ca="1" si="484">IF(AZ2523="NO PROCEDE",
"NO PROCEDE",IF(OR(AZ2523="HACER AVISO",BB2523="NO"),
"HACER AVISO",
"NO APLICA"))</f>
        <v>NO APLICA</v>
      </c>
      <c r="BF2523" s="37"/>
      <c r="BG2523" s="45"/>
      <c r="BH2523" s="37"/>
      <c r="BI2523" s="36"/>
      <c r="BJ2523" s="37"/>
      <c r="BK2523" s="36"/>
      <c r="BL2523" s="36"/>
      <c r="BM2523" s="53" t="str">
        <f>IF(BJ2523="","",WORKDAY(BJ2523,5,FESTIVOS_CO!A:A))</f>
        <v/>
      </c>
      <c r="BN2523" s="57" t="str">
        <f t="shared" ca="1" si="482"/>
        <v>PENDIENTE HACER AVISO</v>
      </c>
      <c r="BO2523" s="54" t="str">
        <f t="shared" ca="1" si="475"/>
        <v>EN TRÁMITE NOTIF. POR AVISO</v>
      </c>
      <c r="BP2523" s="37"/>
      <c r="BQ2523" s="53" t="str">
        <f>IF(BP2523="","",WORKDAY(BP2523,5,FESTIVOS_CO!A:A))</f>
        <v/>
      </c>
      <c r="BR2523" s="37"/>
      <c r="BS2523" s="36"/>
      <c r="BT2523" s="38"/>
      <c r="BU2523" s="58" t="e">
        <f>VLOOKUP(BT2523,Hoja2!$C:$D,2,0)</f>
        <v>#N/A</v>
      </c>
      <c r="BV2523" s="80" t="str">
        <f>IF(
AND(AO2523="",BD2523="",BQ2523=""),
"EN PROCESO NOTIFICACION / COMUNICACION",
IF(
BT2523="",
"NO APLICA",
IF(
BU2523=60,
IF(AO2523&lt;&gt;"",AO2523,IF(BD2523&lt;&gt;"",BD2523,BQ2523))+60,
WORKDAY(
IF(AO2523&lt;&gt;"",AO2523,IF(BD2523&lt;&gt;"",BD2523,BQ2523)),
BU2523,
FESTIVOS_CO!A:A
)
)
))</f>
        <v>EN PROCESO NOTIFICACION / COMUNICACION</v>
      </c>
      <c r="BW2523" s="44"/>
      <c r="BX2523" s="53"/>
      <c r="BY2523" s="45"/>
      <c r="BZ2523" s="37"/>
      <c r="CA2523" s="54" t="str">
        <f t="shared" si="476"/>
        <v>PENDIENTE EJECUTORIA</v>
      </c>
      <c r="CB2523" s="59" t="str">
        <f t="shared" ref="CB2523:CB2586" si="485">IF(CC2523="NO",
"NO APLICA",
IF(CC2523="SI",
IF(COUNTBLANK(CC2523:CH2523)&gt;0,
"PENDIENTE MEMORANDO",
"MEMORANDOS ENVIADOS"
),
IF(CI2523="NO",
"NO APLICA",
IF(CI2523="SI",
IF(COUNTBLANK(CJ2523:CN2523)&gt;0,
"PENDIENTES OFICIOS",
"OFICIOS ENVIADOS"
),
""
)
)
))</f>
        <v/>
      </c>
      <c r="CC2523" s="36"/>
      <c r="CD2523" s="40"/>
      <c r="CE2523" s="46"/>
      <c r="CF2523" s="40"/>
      <c r="CG2523" s="40"/>
      <c r="CH2523" s="40"/>
      <c r="CI2523" s="36"/>
      <c r="CJ2523" s="47"/>
      <c r="CK2523" s="40"/>
      <c r="CL2523" s="40"/>
      <c r="CM2523" s="40"/>
      <c r="CN2523" s="40"/>
    </row>
    <row r="2524" spans="1:92" ht="42.75" hidden="1">
      <c r="A2524" s="49" t="str">
        <f t="shared" si="477"/>
        <v>SIN GESTIÓN</v>
      </c>
      <c r="B2524" s="58"/>
      <c r="C2524" s="37"/>
      <c r="D2524" s="37"/>
      <c r="E2524" s="49" t="str">
        <f t="shared" si="478"/>
        <v>PENDIENTE NOTIFICACIÓN</v>
      </c>
      <c r="F2524" s="141" t="str">
        <f t="shared" si="479"/>
        <v>PENDIENTE NOTIFICACIÓN</v>
      </c>
      <c r="G2524" s="49" t="str">
        <f t="shared" si="480"/>
        <v/>
      </c>
      <c r="H2524" s="51" t="str">
        <f ca="1">IF(
L2524="",
"",
IF(
NETWORKDAYS(L2524,IF(M2524&lt;&gt;"",M2524,TODAY()),FESTIVOS_CO!A:A)&gt;2,
"VENCIDO",
IF(
NETWORKDAYS(L2524,IF(M2524&lt;&gt;"",M2524,TODAY()),FESTIVOS_CO!A:A)=2,
"ALERTA",
"A TIEMPO"
)))</f>
        <v/>
      </c>
      <c r="I2524" s="40"/>
      <c r="J2524" s="36"/>
      <c r="K2524" s="37"/>
      <c r="L2524" s="50"/>
      <c r="M2524" s="37"/>
      <c r="N2524" s="52"/>
      <c r="O2524" s="52"/>
      <c r="P2524" s="36"/>
      <c r="Q2524" s="36"/>
      <c r="R2524" s="40"/>
      <c r="S2524" s="36"/>
      <c r="T2524" s="40"/>
      <c r="U2524" s="40"/>
      <c r="V2524" s="81"/>
      <c r="W2524" s="40"/>
      <c r="X2524" s="40"/>
      <c r="Y2524" s="40"/>
      <c r="Z2524" s="38" t="str">
        <f>IFERROR(VLOOKUP(Y2524,DIRECTORIO!A:B,2,FALSE),"")</f>
        <v/>
      </c>
      <c r="AA2524" s="40"/>
      <c r="AB2524" s="40"/>
      <c r="AC2524" s="40"/>
      <c r="AD2524" s="40"/>
      <c r="AE2524" s="40"/>
      <c r="AF2524" s="40"/>
      <c r="AG2524" s="41" t="s">
        <v>109</v>
      </c>
      <c r="AH2524" s="42"/>
      <c r="AI2524" s="54" t="str">
        <f t="shared" ca="1" si="481"/>
        <v>PENDIENTE NOTIFICACIÓN ELECTRÓNICA</v>
      </c>
      <c r="AJ2524" s="37"/>
      <c r="AK2524" s="37"/>
      <c r="AL2524" s="37"/>
      <c r="AM2524" s="53" t="str">
        <f>IF(AK2524="","",WORKDAY(AK2524,5,FESTIVOS_CO!A:A))</f>
        <v/>
      </c>
      <c r="AN2524" s="37"/>
      <c r="AO2524" s="37"/>
      <c r="AP2524" s="54" t="str">
        <f t="shared" ref="AP2524:AP2587" ca="1" si="486">IF(
ISNUMBER(SEARCH("PENDIENTE",UPPER(AI2524))),
"NO APLICA",
IF(
COUNTBLANK(AJ2524:AL2524)=COUNTA(AJ2524:AL2524),
"NO APLICA",
IF(
UPPER(AN2524)="SI",
"NO PROCEDE CITACION",
"NOTIFICAR POR CITACION"
)
)
)</f>
        <v>NO APLICA</v>
      </c>
      <c r="AQ2524" s="36"/>
      <c r="AR2524" s="43"/>
      <c r="AS2524" s="37"/>
      <c r="AT2524" s="36"/>
      <c r="AU2524" s="37"/>
      <c r="AV2524" s="36"/>
      <c r="AW2524" s="36"/>
      <c r="AX2524" s="37"/>
      <c r="AY2524" s="140" t="str">
        <f>IF(AU2524="","",WORKDAY(AU2524,5,FESTIVOS_CO!A:A))</f>
        <v/>
      </c>
      <c r="AZ2524" s="54" t="str">
        <f t="shared" ca="1" si="483"/>
        <v>NO APLICA</v>
      </c>
      <c r="BA2524" s="55" t="str">
        <f>IF(AX2524="","",WORKDAY(AX2524,5,FESTIVOS_CO!A:A))</f>
        <v/>
      </c>
      <c r="BB2524" s="39"/>
      <c r="BC2524" s="40"/>
      <c r="BD2524" s="40"/>
      <c r="BE2524" s="56" t="str">
        <f t="shared" ca="1" si="484"/>
        <v>NO APLICA</v>
      </c>
      <c r="BF2524" s="37"/>
      <c r="BG2524" s="45"/>
      <c r="BH2524" s="37"/>
      <c r="BI2524" s="36"/>
      <c r="BJ2524" s="37"/>
      <c r="BK2524" s="36"/>
      <c r="BL2524" s="36"/>
      <c r="BM2524" s="53" t="str">
        <f>IF(BJ2524="","",WORKDAY(BJ2524,5,FESTIVOS_CO!A:A))</f>
        <v/>
      </c>
      <c r="BN2524" s="57" t="str">
        <f t="shared" ca="1" si="482"/>
        <v>PENDIENTE HACER AVISO</v>
      </c>
      <c r="BO2524" s="54" t="str">
        <f t="shared" ca="1" si="475"/>
        <v>EN TRÁMITE NOTIF. POR AVISO</v>
      </c>
      <c r="BP2524" s="37"/>
      <c r="BQ2524" s="53" t="str">
        <f>IF(BP2524="","",WORKDAY(BP2524,5,FESTIVOS_CO!A:A))</f>
        <v/>
      </c>
      <c r="BR2524" s="37"/>
      <c r="BS2524" s="36"/>
      <c r="BT2524" s="38"/>
      <c r="BU2524" s="58" t="e">
        <f>VLOOKUP(BT2524,Hoja2!$C:$D,2,0)</f>
        <v>#N/A</v>
      </c>
      <c r="BV2524" s="80" t="str">
        <f>IF(
AND(AO2524="",BD2524="",BQ2524=""),
"EN PROCESO NOTIFICACION / COMUNICACION",
IF(
BT2524="",
"NO APLICA",
IF(
BU2524=60,
IF(AO2524&lt;&gt;"",AO2524,IF(BD2524&lt;&gt;"",BD2524,BQ2524))+60,
WORKDAY(
IF(AO2524&lt;&gt;"",AO2524,IF(BD2524&lt;&gt;"",BD2524,BQ2524)),
BU2524,
FESTIVOS_CO!A:A
)
)
))</f>
        <v>EN PROCESO NOTIFICACION / COMUNICACION</v>
      </c>
      <c r="BW2524" s="44"/>
      <c r="BX2524" s="53"/>
      <c r="BY2524" s="45"/>
      <c r="BZ2524" s="37"/>
      <c r="CA2524" s="54" t="str">
        <f t="shared" si="476"/>
        <v>PENDIENTE EJECUTORIA</v>
      </c>
      <c r="CB2524" s="59" t="str">
        <f t="shared" si="485"/>
        <v/>
      </c>
      <c r="CC2524" s="36"/>
      <c r="CD2524" s="40"/>
      <c r="CE2524" s="46"/>
      <c r="CF2524" s="40"/>
      <c r="CG2524" s="40"/>
      <c r="CH2524" s="40"/>
      <c r="CI2524" s="36"/>
      <c r="CJ2524" s="47"/>
      <c r="CK2524" s="40"/>
      <c r="CL2524" s="40"/>
      <c r="CM2524" s="40"/>
      <c r="CN2524" s="40"/>
    </row>
    <row r="2525" spans="1:92" ht="42.75" hidden="1">
      <c r="A2525" s="49" t="str">
        <f t="shared" si="477"/>
        <v>SIN GESTIÓN</v>
      </c>
      <c r="B2525" s="58"/>
      <c r="C2525" s="37"/>
      <c r="D2525" s="37"/>
      <c r="E2525" s="49" t="str">
        <f t="shared" si="478"/>
        <v>PENDIENTE NOTIFICACIÓN</v>
      </c>
      <c r="F2525" s="141" t="str">
        <f t="shared" si="479"/>
        <v>PENDIENTE NOTIFICACIÓN</v>
      </c>
      <c r="G2525" s="49" t="str">
        <f t="shared" si="480"/>
        <v/>
      </c>
      <c r="H2525" s="51" t="str">
        <f ca="1">IF(
L2525="",
"",
IF(
NETWORKDAYS(L2525,IF(M2525&lt;&gt;"",M2525,TODAY()),FESTIVOS_CO!A:A)&gt;2,
"VENCIDO",
IF(
NETWORKDAYS(L2525,IF(M2525&lt;&gt;"",M2525,TODAY()),FESTIVOS_CO!A:A)=2,
"ALERTA",
"A TIEMPO"
)))</f>
        <v/>
      </c>
      <c r="I2525" s="40"/>
      <c r="J2525" s="36"/>
      <c r="K2525" s="37"/>
      <c r="L2525" s="50"/>
      <c r="M2525" s="37"/>
      <c r="N2525" s="52"/>
      <c r="O2525" s="52"/>
      <c r="P2525" s="36"/>
      <c r="Q2525" s="36"/>
      <c r="R2525" s="40"/>
      <c r="S2525" s="36"/>
      <c r="T2525" s="40"/>
      <c r="U2525" s="40"/>
      <c r="V2525" s="81"/>
      <c r="W2525" s="40"/>
      <c r="X2525" s="40"/>
      <c r="Y2525" s="40"/>
      <c r="Z2525" s="38" t="str">
        <f>IFERROR(VLOOKUP(Y2525,DIRECTORIO!A:B,2,FALSE),"")</f>
        <v/>
      </c>
      <c r="AA2525" s="40"/>
      <c r="AB2525" s="40"/>
      <c r="AC2525" s="40"/>
      <c r="AD2525" s="40"/>
      <c r="AE2525" s="40"/>
      <c r="AF2525" s="40"/>
      <c r="AG2525" s="41" t="s">
        <v>109</v>
      </c>
      <c r="AH2525" s="42"/>
      <c r="AI2525" s="54" t="str">
        <f t="shared" ca="1" si="481"/>
        <v>PENDIENTE NOTIFICACIÓN ELECTRÓNICA</v>
      </c>
      <c r="AJ2525" s="37"/>
      <c r="AK2525" s="37"/>
      <c r="AL2525" s="37"/>
      <c r="AM2525" s="53" t="str">
        <f>IF(AK2525="","",WORKDAY(AK2525,5,FESTIVOS_CO!A:A))</f>
        <v/>
      </c>
      <c r="AN2525" s="37"/>
      <c r="AO2525" s="37"/>
      <c r="AP2525" s="54" t="str">
        <f t="shared" ca="1" si="486"/>
        <v>NO APLICA</v>
      </c>
      <c r="AQ2525" s="36"/>
      <c r="AR2525" s="43"/>
      <c r="AS2525" s="37"/>
      <c r="AT2525" s="36"/>
      <c r="AU2525" s="37"/>
      <c r="AV2525" s="36"/>
      <c r="AW2525" s="36"/>
      <c r="AX2525" s="37"/>
      <c r="AY2525" s="140" t="str">
        <f>IF(AU2525="","",WORKDAY(AU2525,5,FESTIVOS_CO!A:A))</f>
        <v/>
      </c>
      <c r="AZ2525" s="54" t="str">
        <f t="shared" ca="1" si="483"/>
        <v>NO APLICA</v>
      </c>
      <c r="BA2525" s="55" t="str">
        <f>IF(AX2525="","",WORKDAY(AX2525,5,FESTIVOS_CO!A:A))</f>
        <v/>
      </c>
      <c r="BB2525" s="39"/>
      <c r="BC2525" s="40"/>
      <c r="BD2525" s="40"/>
      <c r="BE2525" s="56" t="str">
        <f t="shared" ca="1" si="484"/>
        <v>NO APLICA</v>
      </c>
      <c r="BF2525" s="37"/>
      <c r="BG2525" s="45"/>
      <c r="BH2525" s="37"/>
      <c r="BI2525" s="36"/>
      <c r="BJ2525" s="37"/>
      <c r="BK2525" s="36"/>
      <c r="BL2525" s="36"/>
      <c r="BM2525" s="53" t="str">
        <f>IF(BJ2525="","",WORKDAY(BJ2525,5,FESTIVOS_CO!A:A))</f>
        <v/>
      </c>
      <c r="BN2525" s="57" t="str">
        <f t="shared" ca="1" si="482"/>
        <v>PENDIENTE HACER AVISO</v>
      </c>
      <c r="BO2525" s="54" t="str">
        <f t="shared" ca="1" si="475"/>
        <v>EN TRÁMITE NOTIF. POR AVISO</v>
      </c>
      <c r="BP2525" s="37"/>
      <c r="BQ2525" s="53" t="str">
        <f>IF(BP2525="","",WORKDAY(BP2525,5,FESTIVOS_CO!A:A))</f>
        <v/>
      </c>
      <c r="BR2525" s="37"/>
      <c r="BS2525" s="36"/>
      <c r="BT2525" s="38"/>
      <c r="BU2525" s="58" t="e">
        <f>VLOOKUP(BT2525,Hoja2!$C:$D,2,0)</f>
        <v>#N/A</v>
      </c>
      <c r="BV2525" s="80" t="str">
        <f>IF(
AND(AO2525="",BD2525="",BQ2525=""),
"EN PROCESO NOTIFICACION / COMUNICACION",
IF(
BT2525="",
"NO APLICA",
IF(
BU2525=60,
IF(AO2525&lt;&gt;"",AO2525,IF(BD2525&lt;&gt;"",BD2525,BQ2525))+60,
WORKDAY(
IF(AO2525&lt;&gt;"",AO2525,IF(BD2525&lt;&gt;"",BD2525,BQ2525)),
BU2525,
FESTIVOS_CO!A:A
)
)
))</f>
        <v>EN PROCESO NOTIFICACION / COMUNICACION</v>
      </c>
      <c r="BW2525" s="44"/>
      <c r="BX2525" s="53"/>
      <c r="BY2525" s="45"/>
      <c r="BZ2525" s="37"/>
      <c r="CA2525" s="54" t="str">
        <f t="shared" si="476"/>
        <v>PENDIENTE EJECUTORIA</v>
      </c>
      <c r="CB2525" s="59" t="str">
        <f t="shared" si="485"/>
        <v/>
      </c>
      <c r="CC2525" s="36"/>
      <c r="CD2525" s="40"/>
      <c r="CE2525" s="46"/>
      <c r="CF2525" s="40"/>
      <c r="CG2525" s="40"/>
      <c r="CH2525" s="40"/>
      <c r="CI2525" s="36"/>
      <c r="CJ2525" s="47"/>
      <c r="CK2525" s="40"/>
      <c r="CL2525" s="40"/>
      <c r="CM2525" s="40"/>
      <c r="CN2525" s="40"/>
    </row>
    <row r="2526" spans="1:92" ht="42.75" hidden="1">
      <c r="A2526" s="49" t="str">
        <f t="shared" si="477"/>
        <v>SIN GESTIÓN</v>
      </c>
      <c r="B2526" s="58"/>
      <c r="C2526" s="37"/>
      <c r="D2526" s="37"/>
      <c r="E2526" s="49" t="str">
        <f t="shared" si="478"/>
        <v>PENDIENTE NOTIFICACIÓN</v>
      </c>
      <c r="F2526" s="141" t="str">
        <f t="shared" si="479"/>
        <v>PENDIENTE NOTIFICACIÓN</v>
      </c>
      <c r="G2526" s="49" t="str">
        <f t="shared" si="480"/>
        <v/>
      </c>
      <c r="H2526" s="51" t="str">
        <f ca="1">IF(
L2526="",
"",
IF(
NETWORKDAYS(L2526,IF(M2526&lt;&gt;"",M2526,TODAY()),FESTIVOS_CO!A:A)&gt;2,
"VENCIDO",
IF(
NETWORKDAYS(L2526,IF(M2526&lt;&gt;"",M2526,TODAY()),FESTIVOS_CO!A:A)=2,
"ALERTA",
"A TIEMPO"
)))</f>
        <v/>
      </c>
      <c r="I2526" s="40"/>
      <c r="J2526" s="36"/>
      <c r="K2526" s="37"/>
      <c r="L2526" s="50"/>
      <c r="M2526" s="37"/>
      <c r="N2526" s="52"/>
      <c r="O2526" s="52"/>
      <c r="P2526" s="36"/>
      <c r="Q2526" s="36"/>
      <c r="R2526" s="40"/>
      <c r="S2526" s="36"/>
      <c r="T2526" s="40"/>
      <c r="U2526" s="40"/>
      <c r="V2526" s="81"/>
      <c r="W2526" s="40"/>
      <c r="X2526" s="40"/>
      <c r="Y2526" s="40"/>
      <c r="Z2526" s="38" t="str">
        <f>IFERROR(VLOOKUP(Y2526,DIRECTORIO!A:B,2,FALSE),"")</f>
        <v/>
      </c>
      <c r="AA2526" s="40"/>
      <c r="AB2526" s="40"/>
      <c r="AC2526" s="40"/>
      <c r="AD2526" s="40"/>
      <c r="AE2526" s="40"/>
      <c r="AF2526" s="40"/>
      <c r="AG2526" s="41" t="s">
        <v>109</v>
      </c>
      <c r="AH2526" s="42"/>
      <c r="AI2526" s="54" t="str">
        <f t="shared" ca="1" si="481"/>
        <v>PENDIENTE NOTIFICACIÓN ELECTRÓNICA</v>
      </c>
      <c r="AJ2526" s="37"/>
      <c r="AK2526" s="37"/>
      <c r="AL2526" s="37"/>
      <c r="AM2526" s="53" t="str">
        <f>IF(AK2526="","",WORKDAY(AK2526,5,FESTIVOS_CO!A:A))</f>
        <v/>
      </c>
      <c r="AN2526" s="37"/>
      <c r="AO2526" s="37"/>
      <c r="AP2526" s="54" t="str">
        <f t="shared" ca="1" si="486"/>
        <v>NO APLICA</v>
      </c>
      <c r="AQ2526" s="36"/>
      <c r="AR2526" s="43"/>
      <c r="AS2526" s="37"/>
      <c r="AT2526" s="36"/>
      <c r="AU2526" s="37"/>
      <c r="AV2526" s="36"/>
      <c r="AW2526" s="36"/>
      <c r="AX2526" s="37"/>
      <c r="AY2526" s="140" t="str">
        <f>IF(AU2526="","",WORKDAY(AU2526,5,FESTIVOS_CO!A:A))</f>
        <v/>
      </c>
      <c r="AZ2526" s="54" t="str">
        <f t="shared" ca="1" si="483"/>
        <v>NO APLICA</v>
      </c>
      <c r="BA2526" s="55" t="str">
        <f>IF(AX2526="","",WORKDAY(AX2526,5,FESTIVOS_CO!A:A))</f>
        <v/>
      </c>
      <c r="BB2526" s="39"/>
      <c r="BC2526" s="40"/>
      <c r="BD2526" s="40"/>
      <c r="BE2526" s="56" t="str">
        <f t="shared" ca="1" si="484"/>
        <v>NO APLICA</v>
      </c>
      <c r="BF2526" s="37"/>
      <c r="BG2526" s="45"/>
      <c r="BH2526" s="37"/>
      <c r="BI2526" s="36"/>
      <c r="BJ2526" s="37"/>
      <c r="BK2526" s="36"/>
      <c r="BL2526" s="36"/>
      <c r="BM2526" s="53" t="str">
        <f>IF(BJ2526="","",WORKDAY(BJ2526,5,FESTIVOS_CO!A:A))</f>
        <v/>
      </c>
      <c r="BN2526" s="57" t="str">
        <f t="shared" ca="1" si="482"/>
        <v>PENDIENTE HACER AVISO</v>
      </c>
      <c r="BO2526" s="54" t="str">
        <f t="shared" ca="1" si="475"/>
        <v>EN TRÁMITE NOTIF. POR AVISO</v>
      </c>
      <c r="BP2526" s="37"/>
      <c r="BQ2526" s="53" t="str">
        <f>IF(BP2526="","",WORKDAY(BP2526,5,FESTIVOS_CO!A:A))</f>
        <v/>
      </c>
      <c r="BR2526" s="37"/>
      <c r="BS2526" s="36"/>
      <c r="BT2526" s="38"/>
      <c r="BU2526" s="58" t="e">
        <f>VLOOKUP(BT2526,Hoja2!$C:$D,2,0)</f>
        <v>#N/A</v>
      </c>
      <c r="BV2526" s="80" t="str">
        <f>IF(
AND(AO2526="",BD2526="",BQ2526=""),
"EN PROCESO NOTIFICACION / COMUNICACION",
IF(
BT2526="",
"NO APLICA",
IF(
BU2526=60,
IF(AO2526&lt;&gt;"",AO2526,IF(BD2526&lt;&gt;"",BD2526,BQ2526))+60,
WORKDAY(
IF(AO2526&lt;&gt;"",AO2526,IF(BD2526&lt;&gt;"",BD2526,BQ2526)),
BU2526,
FESTIVOS_CO!A:A
)
)
))</f>
        <v>EN PROCESO NOTIFICACION / COMUNICACION</v>
      </c>
      <c r="BW2526" s="44"/>
      <c r="BX2526" s="53"/>
      <c r="BY2526" s="45"/>
      <c r="BZ2526" s="37"/>
      <c r="CA2526" s="54" t="str">
        <f t="shared" si="476"/>
        <v>PENDIENTE EJECUTORIA</v>
      </c>
      <c r="CB2526" s="59" t="str">
        <f t="shared" si="485"/>
        <v/>
      </c>
      <c r="CC2526" s="36"/>
      <c r="CD2526" s="40"/>
      <c r="CE2526" s="46"/>
      <c r="CF2526" s="40"/>
      <c r="CG2526" s="40"/>
      <c r="CH2526" s="40"/>
      <c r="CI2526" s="36"/>
      <c r="CJ2526" s="47"/>
      <c r="CK2526" s="40"/>
      <c r="CL2526" s="40"/>
      <c r="CM2526" s="40"/>
      <c r="CN2526" s="40"/>
    </row>
    <row r="2527" spans="1:92" ht="42.75" hidden="1">
      <c r="A2527" s="49" t="str">
        <f t="shared" si="477"/>
        <v>SIN GESTIÓN</v>
      </c>
      <c r="B2527" s="58"/>
      <c r="C2527" s="37"/>
      <c r="D2527" s="37"/>
      <c r="E2527" s="49" t="str">
        <f t="shared" si="478"/>
        <v>PENDIENTE NOTIFICACIÓN</v>
      </c>
      <c r="F2527" s="141" t="str">
        <f t="shared" si="479"/>
        <v>PENDIENTE NOTIFICACIÓN</v>
      </c>
      <c r="G2527" s="49" t="str">
        <f t="shared" si="480"/>
        <v/>
      </c>
      <c r="H2527" s="51" t="str">
        <f ca="1">IF(
L2527="",
"",
IF(
NETWORKDAYS(L2527,IF(M2527&lt;&gt;"",M2527,TODAY()),FESTIVOS_CO!A:A)&gt;2,
"VENCIDO",
IF(
NETWORKDAYS(L2527,IF(M2527&lt;&gt;"",M2527,TODAY()),FESTIVOS_CO!A:A)=2,
"ALERTA",
"A TIEMPO"
)))</f>
        <v/>
      </c>
      <c r="I2527" s="40"/>
      <c r="J2527" s="36"/>
      <c r="K2527" s="37"/>
      <c r="L2527" s="50"/>
      <c r="M2527" s="37"/>
      <c r="N2527" s="52"/>
      <c r="O2527" s="52"/>
      <c r="P2527" s="36"/>
      <c r="Q2527" s="36"/>
      <c r="R2527" s="40"/>
      <c r="S2527" s="36"/>
      <c r="T2527" s="40"/>
      <c r="U2527" s="40"/>
      <c r="V2527" s="81"/>
      <c r="W2527" s="40"/>
      <c r="X2527" s="40"/>
      <c r="Y2527" s="40"/>
      <c r="Z2527" s="38" t="str">
        <f>IFERROR(VLOOKUP(Y2527,DIRECTORIO!A:B,2,FALSE),"")</f>
        <v/>
      </c>
      <c r="AA2527" s="40"/>
      <c r="AB2527" s="40"/>
      <c r="AC2527" s="40"/>
      <c r="AD2527" s="40"/>
      <c r="AE2527" s="40"/>
      <c r="AF2527" s="40"/>
      <c r="AG2527" s="41" t="s">
        <v>109</v>
      </c>
      <c r="AH2527" s="42"/>
      <c r="AI2527" s="54" t="str">
        <f t="shared" ca="1" si="481"/>
        <v>PENDIENTE NOTIFICACIÓN ELECTRÓNICA</v>
      </c>
      <c r="AJ2527" s="37"/>
      <c r="AK2527" s="37"/>
      <c r="AL2527" s="37"/>
      <c r="AM2527" s="53" t="str">
        <f>IF(AK2527="","",WORKDAY(AK2527,5,FESTIVOS_CO!A:A))</f>
        <v/>
      </c>
      <c r="AN2527" s="37"/>
      <c r="AO2527" s="37"/>
      <c r="AP2527" s="54" t="str">
        <f t="shared" ca="1" si="486"/>
        <v>NO APLICA</v>
      </c>
      <c r="AQ2527" s="36"/>
      <c r="AR2527" s="43"/>
      <c r="AS2527" s="37"/>
      <c r="AT2527" s="36"/>
      <c r="AU2527" s="37"/>
      <c r="AV2527" s="36"/>
      <c r="AW2527" s="36"/>
      <c r="AX2527" s="37"/>
      <c r="AY2527" s="140" t="str">
        <f>IF(AU2527="","",WORKDAY(AU2527,5,FESTIVOS_CO!A:A))</f>
        <v/>
      </c>
      <c r="AZ2527" s="54" t="str">
        <f t="shared" ca="1" si="483"/>
        <v>NO APLICA</v>
      </c>
      <c r="BA2527" s="55" t="str">
        <f>IF(AX2527="","",WORKDAY(AX2527,5,FESTIVOS_CO!A:A))</f>
        <v/>
      </c>
      <c r="BB2527" s="39"/>
      <c r="BC2527" s="40"/>
      <c r="BD2527" s="40"/>
      <c r="BE2527" s="56" t="str">
        <f t="shared" ca="1" si="484"/>
        <v>NO APLICA</v>
      </c>
      <c r="BF2527" s="37"/>
      <c r="BG2527" s="45"/>
      <c r="BH2527" s="37"/>
      <c r="BI2527" s="36"/>
      <c r="BJ2527" s="37"/>
      <c r="BK2527" s="36"/>
      <c r="BL2527" s="36"/>
      <c r="BM2527" s="53" t="str">
        <f>IF(BJ2527="","",WORKDAY(BJ2527,5,FESTIVOS_CO!A:A))</f>
        <v/>
      </c>
      <c r="BN2527" s="57" t="str">
        <f t="shared" ca="1" si="482"/>
        <v>PENDIENTE HACER AVISO</v>
      </c>
      <c r="BO2527" s="54" t="str">
        <f t="shared" ca="1" si="475"/>
        <v>EN TRÁMITE NOTIF. POR AVISO</v>
      </c>
      <c r="BP2527" s="37"/>
      <c r="BQ2527" s="53" t="str">
        <f>IF(BP2527="","",WORKDAY(BP2527,5,FESTIVOS_CO!A:A))</f>
        <v/>
      </c>
      <c r="BR2527" s="37"/>
      <c r="BS2527" s="36"/>
      <c r="BT2527" s="38"/>
      <c r="BU2527" s="58" t="e">
        <f>VLOOKUP(BT2527,Hoja2!$C:$D,2,0)</f>
        <v>#N/A</v>
      </c>
      <c r="BV2527" s="80" t="str">
        <f>IF(
AND(AO2527="",BD2527="",BQ2527=""),
"EN PROCESO NOTIFICACION / COMUNICACION",
IF(
BT2527="",
"NO APLICA",
IF(
BU2527=60,
IF(AO2527&lt;&gt;"",AO2527,IF(BD2527&lt;&gt;"",BD2527,BQ2527))+60,
WORKDAY(
IF(AO2527&lt;&gt;"",AO2527,IF(BD2527&lt;&gt;"",BD2527,BQ2527)),
BU2527,
FESTIVOS_CO!A:A
)
)
))</f>
        <v>EN PROCESO NOTIFICACION / COMUNICACION</v>
      </c>
      <c r="BW2527" s="44"/>
      <c r="BX2527" s="53"/>
      <c r="BY2527" s="45"/>
      <c r="BZ2527" s="37"/>
      <c r="CA2527" s="54" t="str">
        <f t="shared" si="476"/>
        <v>PENDIENTE EJECUTORIA</v>
      </c>
      <c r="CB2527" s="59" t="str">
        <f t="shared" si="485"/>
        <v/>
      </c>
      <c r="CC2527" s="36"/>
      <c r="CD2527" s="40"/>
      <c r="CE2527" s="46"/>
      <c r="CF2527" s="40"/>
      <c r="CG2527" s="40"/>
      <c r="CH2527" s="40"/>
      <c r="CI2527" s="36"/>
      <c r="CJ2527" s="47"/>
      <c r="CK2527" s="40"/>
      <c r="CL2527" s="40"/>
      <c r="CM2527" s="40"/>
      <c r="CN2527" s="40"/>
    </row>
    <row r="2528" spans="1:92" ht="42.75" hidden="1">
      <c r="A2528" s="49" t="str">
        <f t="shared" si="477"/>
        <v>SIN GESTIÓN</v>
      </c>
      <c r="B2528" s="58"/>
      <c r="C2528" s="37"/>
      <c r="D2528" s="37"/>
      <c r="E2528" s="49" t="str">
        <f t="shared" si="478"/>
        <v>PENDIENTE NOTIFICACIÓN</v>
      </c>
      <c r="F2528" s="141" t="str">
        <f t="shared" si="479"/>
        <v>PENDIENTE NOTIFICACIÓN</v>
      </c>
      <c r="G2528" s="49" t="str">
        <f t="shared" si="480"/>
        <v/>
      </c>
      <c r="H2528" s="51" t="str">
        <f ca="1">IF(
L2528="",
"",
IF(
NETWORKDAYS(L2528,IF(M2528&lt;&gt;"",M2528,TODAY()),FESTIVOS_CO!A:A)&gt;2,
"VENCIDO",
IF(
NETWORKDAYS(L2528,IF(M2528&lt;&gt;"",M2528,TODAY()),FESTIVOS_CO!A:A)=2,
"ALERTA",
"A TIEMPO"
)))</f>
        <v/>
      </c>
      <c r="I2528" s="40"/>
      <c r="J2528" s="36"/>
      <c r="K2528" s="37"/>
      <c r="L2528" s="50"/>
      <c r="M2528" s="37"/>
      <c r="N2528" s="52"/>
      <c r="O2528" s="52"/>
      <c r="P2528" s="36"/>
      <c r="Q2528" s="36"/>
      <c r="R2528" s="40"/>
      <c r="S2528" s="36"/>
      <c r="T2528" s="40"/>
      <c r="U2528" s="40"/>
      <c r="V2528" s="81"/>
      <c r="W2528" s="40"/>
      <c r="X2528" s="40"/>
      <c r="Y2528" s="40"/>
      <c r="Z2528" s="38" t="str">
        <f>IFERROR(VLOOKUP(Y2528,DIRECTORIO!A:B,2,FALSE),"")</f>
        <v/>
      </c>
      <c r="AA2528" s="40"/>
      <c r="AB2528" s="40"/>
      <c r="AC2528" s="40"/>
      <c r="AD2528" s="40"/>
      <c r="AE2528" s="40"/>
      <c r="AF2528" s="40"/>
      <c r="AG2528" s="41" t="s">
        <v>109</v>
      </c>
      <c r="AH2528" s="42"/>
      <c r="AI2528" s="54" t="str">
        <f t="shared" ca="1" si="481"/>
        <v>PENDIENTE NOTIFICACIÓN ELECTRÓNICA</v>
      </c>
      <c r="AJ2528" s="37"/>
      <c r="AK2528" s="37"/>
      <c r="AL2528" s="37"/>
      <c r="AM2528" s="53" t="str">
        <f>IF(AK2528="","",WORKDAY(AK2528,5,FESTIVOS_CO!A:A))</f>
        <v/>
      </c>
      <c r="AN2528" s="37"/>
      <c r="AO2528" s="37"/>
      <c r="AP2528" s="54" t="str">
        <f t="shared" ca="1" si="486"/>
        <v>NO APLICA</v>
      </c>
      <c r="AQ2528" s="36"/>
      <c r="AR2528" s="43"/>
      <c r="AS2528" s="37"/>
      <c r="AT2528" s="36"/>
      <c r="AU2528" s="37"/>
      <c r="AV2528" s="36"/>
      <c r="AW2528" s="36"/>
      <c r="AX2528" s="37"/>
      <c r="AY2528" s="140" t="str">
        <f>IF(AU2528="","",WORKDAY(AU2528,5,FESTIVOS_CO!A:A))</f>
        <v/>
      </c>
      <c r="AZ2528" s="54" t="str">
        <f t="shared" ca="1" si="483"/>
        <v>NO APLICA</v>
      </c>
      <c r="BA2528" s="55" t="str">
        <f>IF(AX2528="","",WORKDAY(AX2528,5,FESTIVOS_CO!A:A))</f>
        <v/>
      </c>
      <c r="BB2528" s="39"/>
      <c r="BC2528" s="40"/>
      <c r="BD2528" s="40"/>
      <c r="BE2528" s="56" t="str">
        <f t="shared" ca="1" si="484"/>
        <v>NO APLICA</v>
      </c>
      <c r="BF2528" s="37"/>
      <c r="BG2528" s="45"/>
      <c r="BH2528" s="37"/>
      <c r="BI2528" s="36"/>
      <c r="BJ2528" s="37"/>
      <c r="BK2528" s="36"/>
      <c r="BL2528" s="36"/>
      <c r="BM2528" s="53" t="str">
        <f>IF(BJ2528="","",WORKDAY(BJ2528,5,FESTIVOS_CO!A:A))</f>
        <v/>
      </c>
      <c r="BN2528" s="57" t="str">
        <f t="shared" ca="1" si="482"/>
        <v>PENDIENTE HACER AVISO</v>
      </c>
      <c r="BO2528" s="54" t="str">
        <f t="shared" ca="1" si="475"/>
        <v>EN TRÁMITE NOTIF. POR AVISO</v>
      </c>
      <c r="BP2528" s="37"/>
      <c r="BQ2528" s="53" t="str">
        <f>IF(BP2528="","",WORKDAY(BP2528,5,FESTIVOS_CO!A:A))</f>
        <v/>
      </c>
      <c r="BR2528" s="37"/>
      <c r="BS2528" s="36"/>
      <c r="BT2528" s="38"/>
      <c r="BU2528" s="58" t="e">
        <f>VLOOKUP(BT2528,Hoja2!$C:$D,2,0)</f>
        <v>#N/A</v>
      </c>
      <c r="BV2528" s="80" t="str">
        <f>IF(
AND(AO2528="",BD2528="",BQ2528=""),
"EN PROCESO NOTIFICACION / COMUNICACION",
IF(
BT2528="",
"NO APLICA",
IF(
BU2528=60,
IF(AO2528&lt;&gt;"",AO2528,IF(BD2528&lt;&gt;"",BD2528,BQ2528))+60,
WORKDAY(
IF(AO2528&lt;&gt;"",AO2528,IF(BD2528&lt;&gt;"",BD2528,BQ2528)),
BU2528,
FESTIVOS_CO!A:A
)
)
))</f>
        <v>EN PROCESO NOTIFICACION / COMUNICACION</v>
      </c>
      <c r="BW2528" s="44"/>
      <c r="BX2528" s="53"/>
      <c r="BY2528" s="45"/>
      <c r="BZ2528" s="37"/>
      <c r="CA2528" s="54" t="str">
        <f t="shared" si="476"/>
        <v>PENDIENTE EJECUTORIA</v>
      </c>
      <c r="CB2528" s="59" t="str">
        <f t="shared" si="485"/>
        <v/>
      </c>
      <c r="CC2528" s="36"/>
      <c r="CD2528" s="40"/>
      <c r="CE2528" s="46"/>
      <c r="CF2528" s="40"/>
      <c r="CG2528" s="40"/>
      <c r="CH2528" s="40"/>
      <c r="CI2528" s="36"/>
      <c r="CJ2528" s="47"/>
      <c r="CK2528" s="40"/>
      <c r="CL2528" s="40"/>
      <c r="CM2528" s="40"/>
      <c r="CN2528" s="40"/>
    </row>
    <row r="2529" spans="1:92" ht="42.75" hidden="1">
      <c r="A2529" s="49" t="str">
        <f t="shared" si="477"/>
        <v>SIN GESTIÓN</v>
      </c>
      <c r="B2529" s="58"/>
      <c r="C2529" s="37"/>
      <c r="D2529" s="37"/>
      <c r="E2529" s="49" t="str">
        <f t="shared" si="478"/>
        <v>PENDIENTE NOTIFICACIÓN</v>
      </c>
      <c r="F2529" s="141" t="str">
        <f t="shared" si="479"/>
        <v>PENDIENTE NOTIFICACIÓN</v>
      </c>
      <c r="G2529" s="49" t="str">
        <f t="shared" si="480"/>
        <v/>
      </c>
      <c r="H2529" s="51" t="str">
        <f ca="1">IF(
L2529="",
"",
IF(
NETWORKDAYS(L2529,IF(M2529&lt;&gt;"",M2529,TODAY()),FESTIVOS_CO!A:A)&gt;2,
"VENCIDO",
IF(
NETWORKDAYS(L2529,IF(M2529&lt;&gt;"",M2529,TODAY()),FESTIVOS_CO!A:A)=2,
"ALERTA",
"A TIEMPO"
)))</f>
        <v/>
      </c>
      <c r="I2529" s="40"/>
      <c r="J2529" s="36"/>
      <c r="K2529" s="37"/>
      <c r="L2529" s="50"/>
      <c r="M2529" s="37"/>
      <c r="N2529" s="52"/>
      <c r="O2529" s="52"/>
      <c r="P2529" s="36"/>
      <c r="Q2529" s="36"/>
      <c r="R2529" s="40"/>
      <c r="S2529" s="36"/>
      <c r="T2529" s="40"/>
      <c r="U2529" s="40"/>
      <c r="V2529" s="81"/>
      <c r="W2529" s="40"/>
      <c r="X2529" s="40"/>
      <c r="Y2529" s="40"/>
      <c r="Z2529" s="38" t="str">
        <f>IFERROR(VLOOKUP(Y2529,DIRECTORIO!A:B,2,FALSE),"")</f>
        <v/>
      </c>
      <c r="AA2529" s="40"/>
      <c r="AB2529" s="40"/>
      <c r="AC2529" s="40"/>
      <c r="AD2529" s="40"/>
      <c r="AE2529" s="40"/>
      <c r="AF2529" s="40"/>
      <c r="AG2529" s="41" t="s">
        <v>109</v>
      </c>
      <c r="AH2529" s="42"/>
      <c r="AI2529" s="54" t="str">
        <f t="shared" ca="1" si="481"/>
        <v>PENDIENTE NOTIFICACIÓN ELECTRÓNICA</v>
      </c>
      <c r="AJ2529" s="37"/>
      <c r="AK2529" s="37"/>
      <c r="AL2529" s="37"/>
      <c r="AM2529" s="53" t="str">
        <f>IF(AK2529="","",WORKDAY(AK2529,5,FESTIVOS_CO!A:A))</f>
        <v/>
      </c>
      <c r="AN2529" s="37"/>
      <c r="AO2529" s="37"/>
      <c r="AP2529" s="54" t="str">
        <f t="shared" ca="1" si="486"/>
        <v>NO APLICA</v>
      </c>
      <c r="AQ2529" s="36"/>
      <c r="AR2529" s="43"/>
      <c r="AS2529" s="37"/>
      <c r="AT2529" s="36"/>
      <c r="AU2529" s="37"/>
      <c r="AV2529" s="36"/>
      <c r="AW2529" s="36"/>
      <c r="AX2529" s="37"/>
      <c r="AY2529" s="140" t="str">
        <f>IF(AU2529="","",WORKDAY(AU2529,5,FESTIVOS_CO!A:A))</f>
        <v/>
      </c>
      <c r="AZ2529" s="54" t="str">
        <f t="shared" ca="1" si="483"/>
        <v>NO APLICA</v>
      </c>
      <c r="BA2529" s="55" t="str">
        <f>IF(AX2529="","",WORKDAY(AX2529,5,FESTIVOS_CO!A:A))</f>
        <v/>
      </c>
      <c r="BB2529" s="39"/>
      <c r="BC2529" s="40"/>
      <c r="BD2529" s="40"/>
      <c r="BE2529" s="56" t="str">
        <f t="shared" ca="1" si="484"/>
        <v>NO APLICA</v>
      </c>
      <c r="BF2529" s="37"/>
      <c r="BG2529" s="45"/>
      <c r="BH2529" s="37"/>
      <c r="BI2529" s="36"/>
      <c r="BJ2529" s="37"/>
      <c r="BK2529" s="36"/>
      <c r="BL2529" s="36"/>
      <c r="BM2529" s="53" t="str">
        <f>IF(BJ2529="","",WORKDAY(BJ2529,5,FESTIVOS_CO!A:A))</f>
        <v/>
      </c>
      <c r="BN2529" s="57" t="str">
        <f t="shared" ca="1" si="482"/>
        <v>PENDIENTE HACER AVISO</v>
      </c>
      <c r="BO2529" s="54" t="str">
        <f t="shared" ca="1" si="475"/>
        <v>EN TRÁMITE NOTIF. POR AVISO</v>
      </c>
      <c r="BP2529" s="37"/>
      <c r="BQ2529" s="53" t="str">
        <f>IF(BP2529="","",WORKDAY(BP2529,5,FESTIVOS_CO!A:A))</f>
        <v/>
      </c>
      <c r="BR2529" s="37"/>
      <c r="BS2529" s="36"/>
      <c r="BT2529" s="38"/>
      <c r="BU2529" s="58" t="e">
        <f>VLOOKUP(BT2529,Hoja2!$C:$D,2,0)</f>
        <v>#N/A</v>
      </c>
      <c r="BV2529" s="80" t="str">
        <f>IF(
AND(AO2529="",BD2529="",BQ2529=""),
"EN PROCESO NOTIFICACION / COMUNICACION",
IF(
BT2529="",
"NO APLICA",
IF(
BU2529=60,
IF(AO2529&lt;&gt;"",AO2529,IF(BD2529&lt;&gt;"",BD2529,BQ2529))+60,
WORKDAY(
IF(AO2529&lt;&gt;"",AO2529,IF(BD2529&lt;&gt;"",BD2529,BQ2529)),
BU2529,
FESTIVOS_CO!A:A
)
)
))</f>
        <v>EN PROCESO NOTIFICACION / COMUNICACION</v>
      </c>
      <c r="BW2529" s="44"/>
      <c r="BX2529" s="53"/>
      <c r="BY2529" s="45"/>
      <c r="BZ2529" s="37"/>
      <c r="CA2529" s="54" t="str">
        <f t="shared" si="476"/>
        <v>PENDIENTE EJECUTORIA</v>
      </c>
      <c r="CB2529" s="59" t="str">
        <f t="shared" si="485"/>
        <v/>
      </c>
      <c r="CC2529" s="36"/>
      <c r="CD2529" s="40"/>
      <c r="CE2529" s="46"/>
      <c r="CF2529" s="40"/>
      <c r="CG2529" s="40"/>
      <c r="CH2529" s="40"/>
      <c r="CI2529" s="36"/>
      <c r="CJ2529" s="47"/>
      <c r="CK2529" s="40"/>
      <c r="CL2529" s="40"/>
      <c r="CM2529" s="40"/>
      <c r="CN2529" s="40"/>
    </row>
    <row r="2530" spans="1:92" ht="42.75" hidden="1">
      <c r="A2530" s="49" t="str">
        <f t="shared" si="477"/>
        <v>SIN GESTIÓN</v>
      </c>
      <c r="B2530" s="58"/>
      <c r="C2530" s="37"/>
      <c r="D2530" s="37"/>
      <c r="E2530" s="49" t="str">
        <f t="shared" si="478"/>
        <v>PENDIENTE NOTIFICACIÓN</v>
      </c>
      <c r="F2530" s="141" t="str">
        <f t="shared" si="479"/>
        <v>PENDIENTE NOTIFICACIÓN</v>
      </c>
      <c r="G2530" s="49" t="str">
        <f t="shared" si="480"/>
        <v/>
      </c>
      <c r="H2530" s="51" t="str">
        <f ca="1">IF(
L2530="",
"",
IF(
NETWORKDAYS(L2530,IF(M2530&lt;&gt;"",M2530,TODAY()),FESTIVOS_CO!A:A)&gt;2,
"VENCIDO",
IF(
NETWORKDAYS(L2530,IF(M2530&lt;&gt;"",M2530,TODAY()),FESTIVOS_CO!A:A)=2,
"ALERTA",
"A TIEMPO"
)))</f>
        <v/>
      </c>
      <c r="I2530" s="40"/>
      <c r="J2530" s="36"/>
      <c r="K2530" s="37"/>
      <c r="L2530" s="50"/>
      <c r="M2530" s="37"/>
      <c r="N2530" s="52"/>
      <c r="O2530" s="52"/>
      <c r="P2530" s="36"/>
      <c r="Q2530" s="36"/>
      <c r="R2530" s="40"/>
      <c r="S2530" s="36"/>
      <c r="T2530" s="40"/>
      <c r="U2530" s="40"/>
      <c r="V2530" s="81"/>
      <c r="W2530" s="40"/>
      <c r="X2530" s="40"/>
      <c r="Y2530" s="40"/>
      <c r="Z2530" s="38" t="str">
        <f>IFERROR(VLOOKUP(Y2530,DIRECTORIO!A:B,2,FALSE),"")</f>
        <v/>
      </c>
      <c r="AA2530" s="40"/>
      <c r="AB2530" s="40"/>
      <c r="AC2530" s="40"/>
      <c r="AD2530" s="40"/>
      <c r="AE2530" s="40"/>
      <c r="AF2530" s="40"/>
      <c r="AG2530" s="41" t="s">
        <v>109</v>
      </c>
      <c r="AH2530" s="42"/>
      <c r="AI2530" s="54" t="str">
        <f t="shared" ca="1" si="481"/>
        <v>PENDIENTE NOTIFICACIÓN ELECTRÓNICA</v>
      </c>
      <c r="AJ2530" s="37"/>
      <c r="AK2530" s="37"/>
      <c r="AL2530" s="37"/>
      <c r="AM2530" s="53" t="str">
        <f>IF(AK2530="","",WORKDAY(AK2530,5,FESTIVOS_CO!A:A))</f>
        <v/>
      </c>
      <c r="AN2530" s="37"/>
      <c r="AO2530" s="37"/>
      <c r="AP2530" s="54" t="str">
        <f t="shared" ca="1" si="486"/>
        <v>NO APLICA</v>
      </c>
      <c r="AQ2530" s="36"/>
      <c r="AR2530" s="43"/>
      <c r="AS2530" s="37"/>
      <c r="AT2530" s="36"/>
      <c r="AU2530" s="37"/>
      <c r="AV2530" s="36"/>
      <c r="AW2530" s="36"/>
      <c r="AX2530" s="37"/>
      <c r="AY2530" s="140" t="str">
        <f>IF(AU2530="","",WORKDAY(AU2530,5,FESTIVOS_CO!A:A))</f>
        <v/>
      </c>
      <c r="AZ2530" s="54" t="str">
        <f t="shared" ca="1" si="483"/>
        <v>NO APLICA</v>
      </c>
      <c r="BA2530" s="55" t="str">
        <f>IF(AX2530="","",WORKDAY(AX2530,5,FESTIVOS_CO!A:A))</f>
        <v/>
      </c>
      <c r="BB2530" s="39"/>
      <c r="BC2530" s="40"/>
      <c r="BD2530" s="40"/>
      <c r="BE2530" s="56" t="str">
        <f t="shared" ca="1" si="484"/>
        <v>NO APLICA</v>
      </c>
      <c r="BF2530" s="37"/>
      <c r="BG2530" s="45"/>
      <c r="BH2530" s="37"/>
      <c r="BI2530" s="36"/>
      <c r="BJ2530" s="37"/>
      <c r="BK2530" s="36"/>
      <c r="BL2530" s="36"/>
      <c r="BM2530" s="53" t="str">
        <f>IF(BJ2530="","",WORKDAY(BJ2530,5,FESTIVOS_CO!A:A))</f>
        <v/>
      </c>
      <c r="BN2530" s="57" t="str">
        <f t="shared" ca="1" si="482"/>
        <v>PENDIENTE HACER AVISO</v>
      </c>
      <c r="BO2530" s="54" t="str">
        <f t="shared" ca="1" si="475"/>
        <v>EN TRÁMITE NOTIF. POR AVISO</v>
      </c>
      <c r="BP2530" s="37"/>
      <c r="BQ2530" s="53" t="str">
        <f>IF(BP2530="","",WORKDAY(BP2530,5,FESTIVOS_CO!A:A))</f>
        <v/>
      </c>
      <c r="BR2530" s="37"/>
      <c r="BS2530" s="36"/>
      <c r="BT2530" s="38"/>
      <c r="BU2530" s="58" t="e">
        <f>VLOOKUP(BT2530,Hoja2!$C:$D,2,0)</f>
        <v>#N/A</v>
      </c>
      <c r="BV2530" s="80" t="str">
        <f>IF(
AND(AO2530="",BD2530="",BQ2530=""),
"EN PROCESO NOTIFICACION / COMUNICACION",
IF(
BT2530="",
"NO APLICA",
IF(
BU2530=60,
IF(AO2530&lt;&gt;"",AO2530,IF(BD2530&lt;&gt;"",BD2530,BQ2530))+60,
WORKDAY(
IF(AO2530&lt;&gt;"",AO2530,IF(BD2530&lt;&gt;"",BD2530,BQ2530)),
BU2530,
FESTIVOS_CO!A:A
)
)
))</f>
        <v>EN PROCESO NOTIFICACION / COMUNICACION</v>
      </c>
      <c r="BW2530" s="44"/>
      <c r="BX2530" s="53"/>
      <c r="BY2530" s="45"/>
      <c r="BZ2530" s="37"/>
      <c r="CA2530" s="54" t="str">
        <f t="shared" si="476"/>
        <v>PENDIENTE EJECUTORIA</v>
      </c>
      <c r="CB2530" s="59" t="str">
        <f t="shared" si="485"/>
        <v/>
      </c>
      <c r="CC2530" s="36"/>
      <c r="CD2530" s="40"/>
      <c r="CE2530" s="46"/>
      <c r="CF2530" s="40"/>
      <c r="CG2530" s="40"/>
      <c r="CH2530" s="40"/>
      <c r="CI2530" s="36"/>
      <c r="CJ2530" s="47"/>
      <c r="CK2530" s="40"/>
      <c r="CL2530" s="40"/>
      <c r="CM2530" s="40"/>
      <c r="CN2530" s="40"/>
    </row>
    <row r="2531" spans="1:92" ht="42.75" hidden="1">
      <c r="A2531" s="49" t="str">
        <f t="shared" si="477"/>
        <v>SIN GESTIÓN</v>
      </c>
      <c r="B2531" s="58"/>
      <c r="C2531" s="37"/>
      <c r="D2531" s="37"/>
      <c r="E2531" s="49" t="str">
        <f t="shared" si="478"/>
        <v>PENDIENTE NOTIFICACIÓN</v>
      </c>
      <c r="F2531" s="141" t="str">
        <f t="shared" si="479"/>
        <v>PENDIENTE NOTIFICACIÓN</v>
      </c>
      <c r="G2531" s="49" t="str">
        <f t="shared" si="480"/>
        <v/>
      </c>
      <c r="H2531" s="51" t="str">
        <f ca="1">IF(
L2531="",
"",
IF(
NETWORKDAYS(L2531,IF(M2531&lt;&gt;"",M2531,TODAY()),FESTIVOS_CO!A:A)&gt;2,
"VENCIDO",
IF(
NETWORKDAYS(L2531,IF(M2531&lt;&gt;"",M2531,TODAY()),FESTIVOS_CO!A:A)=2,
"ALERTA",
"A TIEMPO"
)))</f>
        <v/>
      </c>
      <c r="I2531" s="40"/>
      <c r="J2531" s="36"/>
      <c r="K2531" s="37"/>
      <c r="L2531" s="50"/>
      <c r="M2531" s="37"/>
      <c r="N2531" s="52"/>
      <c r="O2531" s="52"/>
      <c r="P2531" s="36"/>
      <c r="Q2531" s="36"/>
      <c r="R2531" s="40"/>
      <c r="S2531" s="36"/>
      <c r="T2531" s="40"/>
      <c r="U2531" s="40"/>
      <c r="V2531" s="81"/>
      <c r="W2531" s="40"/>
      <c r="X2531" s="40"/>
      <c r="Y2531" s="40"/>
      <c r="Z2531" s="38" t="str">
        <f>IFERROR(VLOOKUP(Y2531,DIRECTORIO!A:B,2,FALSE),"")</f>
        <v/>
      </c>
      <c r="AA2531" s="40"/>
      <c r="AB2531" s="40"/>
      <c r="AC2531" s="40"/>
      <c r="AD2531" s="40"/>
      <c r="AE2531" s="40"/>
      <c r="AF2531" s="40"/>
      <c r="AG2531" s="41" t="s">
        <v>109</v>
      </c>
      <c r="AH2531" s="42"/>
      <c r="AI2531" s="54" t="str">
        <f t="shared" ca="1" si="481"/>
        <v>PENDIENTE NOTIFICACIÓN ELECTRÓNICA</v>
      </c>
      <c r="AJ2531" s="37"/>
      <c r="AK2531" s="37"/>
      <c r="AL2531" s="37"/>
      <c r="AM2531" s="53" t="str">
        <f>IF(AK2531="","",WORKDAY(AK2531,5,FESTIVOS_CO!A:A))</f>
        <v/>
      </c>
      <c r="AN2531" s="37"/>
      <c r="AO2531" s="37"/>
      <c r="AP2531" s="54" t="str">
        <f t="shared" ca="1" si="486"/>
        <v>NO APLICA</v>
      </c>
      <c r="AQ2531" s="36"/>
      <c r="AR2531" s="43"/>
      <c r="AS2531" s="37"/>
      <c r="AT2531" s="36"/>
      <c r="AU2531" s="37"/>
      <c r="AV2531" s="36"/>
      <c r="AW2531" s="36"/>
      <c r="AX2531" s="37"/>
      <c r="AY2531" s="140" t="str">
        <f>IF(AU2531="","",WORKDAY(AU2531,5,FESTIVOS_CO!A:A))</f>
        <v/>
      </c>
      <c r="AZ2531" s="54" t="str">
        <f t="shared" ca="1" si="483"/>
        <v>NO APLICA</v>
      </c>
      <c r="BA2531" s="55" t="str">
        <f>IF(AX2531="","",WORKDAY(AX2531,5,FESTIVOS_CO!A:A))</f>
        <v/>
      </c>
      <c r="BB2531" s="39"/>
      <c r="BC2531" s="40"/>
      <c r="BD2531" s="40"/>
      <c r="BE2531" s="56" t="str">
        <f t="shared" ca="1" si="484"/>
        <v>NO APLICA</v>
      </c>
      <c r="BF2531" s="37"/>
      <c r="BG2531" s="45"/>
      <c r="BH2531" s="37"/>
      <c r="BI2531" s="36"/>
      <c r="BJ2531" s="37"/>
      <c r="BK2531" s="36"/>
      <c r="BL2531" s="36"/>
      <c r="BM2531" s="53" t="str">
        <f>IF(BJ2531="","",WORKDAY(BJ2531,5,FESTIVOS_CO!A:A))</f>
        <v/>
      </c>
      <c r="BN2531" s="57" t="str">
        <f t="shared" ca="1" si="482"/>
        <v>PENDIENTE HACER AVISO</v>
      </c>
      <c r="BO2531" s="54" t="str">
        <f t="shared" ca="1" si="475"/>
        <v>EN TRÁMITE NOTIF. POR AVISO</v>
      </c>
      <c r="BP2531" s="37"/>
      <c r="BQ2531" s="53" t="str">
        <f>IF(BP2531="","",WORKDAY(BP2531,5,FESTIVOS_CO!A:A))</f>
        <v/>
      </c>
      <c r="BR2531" s="37"/>
      <c r="BS2531" s="36"/>
      <c r="BT2531" s="38"/>
      <c r="BU2531" s="58" t="e">
        <f>VLOOKUP(BT2531,Hoja2!$C:$D,2,0)</f>
        <v>#N/A</v>
      </c>
      <c r="BV2531" s="80" t="str">
        <f>IF(
AND(AO2531="",BD2531="",BQ2531=""),
"EN PROCESO NOTIFICACION / COMUNICACION",
IF(
BT2531="",
"NO APLICA",
IF(
BU2531=60,
IF(AO2531&lt;&gt;"",AO2531,IF(BD2531&lt;&gt;"",BD2531,BQ2531))+60,
WORKDAY(
IF(AO2531&lt;&gt;"",AO2531,IF(BD2531&lt;&gt;"",BD2531,BQ2531)),
BU2531,
FESTIVOS_CO!A:A
)
)
))</f>
        <v>EN PROCESO NOTIFICACION / COMUNICACION</v>
      </c>
      <c r="BW2531" s="44"/>
      <c r="BX2531" s="53"/>
      <c r="BY2531" s="45"/>
      <c r="BZ2531" s="37"/>
      <c r="CA2531" s="54" t="str">
        <f t="shared" si="476"/>
        <v>PENDIENTE EJECUTORIA</v>
      </c>
      <c r="CB2531" s="59" t="str">
        <f t="shared" si="485"/>
        <v/>
      </c>
      <c r="CC2531" s="36"/>
      <c r="CD2531" s="40"/>
      <c r="CE2531" s="46"/>
      <c r="CF2531" s="40"/>
      <c r="CG2531" s="40"/>
      <c r="CH2531" s="40"/>
      <c r="CI2531" s="36"/>
      <c r="CJ2531" s="47"/>
      <c r="CK2531" s="40"/>
      <c r="CL2531" s="40"/>
      <c r="CM2531" s="40"/>
      <c r="CN2531" s="40"/>
    </row>
    <row r="2532" spans="1:92" ht="42.75" hidden="1">
      <c r="A2532" s="49" t="str">
        <f t="shared" si="477"/>
        <v>SIN GESTIÓN</v>
      </c>
      <c r="B2532" s="58"/>
      <c r="C2532" s="37"/>
      <c r="D2532" s="37"/>
      <c r="E2532" s="49" t="str">
        <f t="shared" si="478"/>
        <v>PENDIENTE NOTIFICACIÓN</v>
      </c>
      <c r="F2532" s="141" t="str">
        <f t="shared" si="479"/>
        <v>PENDIENTE NOTIFICACIÓN</v>
      </c>
      <c r="G2532" s="49" t="str">
        <f t="shared" si="480"/>
        <v/>
      </c>
      <c r="H2532" s="51" t="str">
        <f ca="1">IF(
L2532="",
"",
IF(
NETWORKDAYS(L2532,IF(M2532&lt;&gt;"",M2532,TODAY()),FESTIVOS_CO!A:A)&gt;2,
"VENCIDO",
IF(
NETWORKDAYS(L2532,IF(M2532&lt;&gt;"",M2532,TODAY()),FESTIVOS_CO!A:A)=2,
"ALERTA",
"A TIEMPO"
)))</f>
        <v/>
      </c>
      <c r="I2532" s="40"/>
      <c r="J2532" s="36"/>
      <c r="K2532" s="37"/>
      <c r="L2532" s="50"/>
      <c r="M2532" s="37"/>
      <c r="N2532" s="52"/>
      <c r="O2532" s="52"/>
      <c r="P2532" s="36"/>
      <c r="Q2532" s="36"/>
      <c r="R2532" s="40"/>
      <c r="S2532" s="36"/>
      <c r="T2532" s="40"/>
      <c r="U2532" s="40"/>
      <c r="V2532" s="81"/>
      <c r="W2532" s="40"/>
      <c r="X2532" s="40"/>
      <c r="Y2532" s="40"/>
      <c r="Z2532" s="38" t="str">
        <f>IFERROR(VLOOKUP(Y2532,DIRECTORIO!A:B,2,FALSE),"")</f>
        <v/>
      </c>
      <c r="AA2532" s="40"/>
      <c r="AB2532" s="40"/>
      <c r="AC2532" s="40"/>
      <c r="AD2532" s="40"/>
      <c r="AE2532" s="40"/>
      <c r="AF2532" s="40"/>
      <c r="AG2532" s="41" t="s">
        <v>109</v>
      </c>
      <c r="AH2532" s="42"/>
      <c r="AI2532" s="54" t="str">
        <f t="shared" ca="1" si="481"/>
        <v>PENDIENTE NOTIFICACIÓN ELECTRÓNICA</v>
      </c>
      <c r="AJ2532" s="37"/>
      <c r="AK2532" s="37"/>
      <c r="AL2532" s="37"/>
      <c r="AM2532" s="53" t="str">
        <f>IF(AK2532="","",WORKDAY(AK2532,5,FESTIVOS_CO!A:A))</f>
        <v/>
      </c>
      <c r="AN2532" s="37"/>
      <c r="AO2532" s="37"/>
      <c r="AP2532" s="54" t="str">
        <f t="shared" ca="1" si="486"/>
        <v>NO APLICA</v>
      </c>
      <c r="AQ2532" s="36"/>
      <c r="AR2532" s="43"/>
      <c r="AS2532" s="37"/>
      <c r="AT2532" s="36"/>
      <c r="AU2532" s="37"/>
      <c r="AV2532" s="36"/>
      <c r="AW2532" s="36"/>
      <c r="AX2532" s="37"/>
      <c r="AY2532" s="140" t="str">
        <f>IF(AU2532="","",WORKDAY(AU2532,5,FESTIVOS_CO!A:A))</f>
        <v/>
      </c>
      <c r="AZ2532" s="54" t="str">
        <f t="shared" ca="1" si="483"/>
        <v>NO APLICA</v>
      </c>
      <c r="BA2532" s="55" t="str">
        <f>IF(AX2532="","",WORKDAY(AX2532,5,FESTIVOS_CO!A:A))</f>
        <v/>
      </c>
      <c r="BB2532" s="39"/>
      <c r="BC2532" s="40"/>
      <c r="BD2532" s="40"/>
      <c r="BE2532" s="56" t="str">
        <f t="shared" ca="1" si="484"/>
        <v>NO APLICA</v>
      </c>
      <c r="BF2532" s="37"/>
      <c r="BG2532" s="45"/>
      <c r="BH2532" s="37"/>
      <c r="BI2532" s="36"/>
      <c r="BJ2532" s="37"/>
      <c r="BK2532" s="36"/>
      <c r="BL2532" s="36"/>
      <c r="BM2532" s="53" t="str">
        <f>IF(BJ2532="","",WORKDAY(BJ2532,5,FESTIVOS_CO!A:A))</f>
        <v/>
      </c>
      <c r="BN2532" s="57" t="str">
        <f t="shared" ca="1" si="482"/>
        <v>PENDIENTE HACER AVISO</v>
      </c>
      <c r="BO2532" s="54" t="str">
        <f t="shared" ca="1" si="475"/>
        <v>EN TRÁMITE NOTIF. POR AVISO</v>
      </c>
      <c r="BP2532" s="37"/>
      <c r="BQ2532" s="53" t="str">
        <f>IF(BP2532="","",WORKDAY(BP2532,5,FESTIVOS_CO!A:A))</f>
        <v/>
      </c>
      <c r="BR2532" s="37"/>
      <c r="BS2532" s="36"/>
      <c r="BT2532" s="38"/>
      <c r="BU2532" s="58" t="e">
        <f>VLOOKUP(BT2532,Hoja2!$C:$D,2,0)</f>
        <v>#N/A</v>
      </c>
      <c r="BV2532" s="80" t="str">
        <f>IF(
AND(AO2532="",BD2532="",BQ2532=""),
"EN PROCESO NOTIFICACION / COMUNICACION",
IF(
BT2532="",
"NO APLICA",
IF(
BU2532=60,
IF(AO2532&lt;&gt;"",AO2532,IF(BD2532&lt;&gt;"",BD2532,BQ2532))+60,
WORKDAY(
IF(AO2532&lt;&gt;"",AO2532,IF(BD2532&lt;&gt;"",BD2532,BQ2532)),
BU2532,
FESTIVOS_CO!A:A
)
)
))</f>
        <v>EN PROCESO NOTIFICACION / COMUNICACION</v>
      </c>
      <c r="BW2532" s="44"/>
      <c r="BX2532" s="53"/>
      <c r="BY2532" s="45"/>
      <c r="BZ2532" s="37"/>
      <c r="CA2532" s="54" t="str">
        <f t="shared" si="476"/>
        <v>PENDIENTE EJECUTORIA</v>
      </c>
      <c r="CB2532" s="59" t="str">
        <f t="shared" si="485"/>
        <v/>
      </c>
      <c r="CC2532" s="36"/>
      <c r="CD2532" s="40"/>
      <c r="CE2532" s="46"/>
      <c r="CF2532" s="40"/>
      <c r="CG2532" s="40"/>
      <c r="CH2532" s="40"/>
      <c r="CI2532" s="36"/>
      <c r="CJ2532" s="47"/>
      <c r="CK2532" s="40"/>
      <c r="CL2532" s="40"/>
      <c r="CM2532" s="40"/>
      <c r="CN2532" s="40"/>
    </row>
    <row r="2533" spans="1:92" ht="42.75" hidden="1">
      <c r="A2533" s="49" t="str">
        <f t="shared" si="477"/>
        <v>SIN GESTIÓN</v>
      </c>
      <c r="B2533" s="58"/>
      <c r="C2533" s="37"/>
      <c r="D2533" s="37"/>
      <c r="E2533" s="49" t="str">
        <f t="shared" si="478"/>
        <v>PENDIENTE NOTIFICACIÓN</v>
      </c>
      <c r="F2533" s="141" t="str">
        <f t="shared" si="479"/>
        <v>PENDIENTE NOTIFICACIÓN</v>
      </c>
      <c r="G2533" s="49" t="str">
        <f t="shared" si="480"/>
        <v/>
      </c>
      <c r="H2533" s="51" t="str">
        <f ca="1">IF(
L2533="",
"",
IF(
NETWORKDAYS(L2533,IF(M2533&lt;&gt;"",M2533,TODAY()),FESTIVOS_CO!A:A)&gt;2,
"VENCIDO",
IF(
NETWORKDAYS(L2533,IF(M2533&lt;&gt;"",M2533,TODAY()),FESTIVOS_CO!A:A)=2,
"ALERTA",
"A TIEMPO"
)))</f>
        <v/>
      </c>
      <c r="I2533" s="40"/>
      <c r="J2533" s="36"/>
      <c r="K2533" s="37"/>
      <c r="L2533" s="50"/>
      <c r="M2533" s="37"/>
      <c r="N2533" s="52"/>
      <c r="O2533" s="52"/>
      <c r="P2533" s="36"/>
      <c r="Q2533" s="36"/>
      <c r="R2533" s="40"/>
      <c r="S2533" s="36"/>
      <c r="T2533" s="40"/>
      <c r="U2533" s="40"/>
      <c r="V2533" s="81"/>
      <c r="W2533" s="40"/>
      <c r="X2533" s="40"/>
      <c r="Y2533" s="40"/>
      <c r="Z2533" s="38" t="str">
        <f>IFERROR(VLOOKUP(Y2533,DIRECTORIO!A:B,2,FALSE),"")</f>
        <v/>
      </c>
      <c r="AA2533" s="40"/>
      <c r="AB2533" s="40"/>
      <c r="AC2533" s="40"/>
      <c r="AD2533" s="40"/>
      <c r="AE2533" s="40"/>
      <c r="AF2533" s="40"/>
      <c r="AG2533" s="41" t="s">
        <v>109</v>
      </c>
      <c r="AH2533" s="42"/>
      <c r="AI2533" s="54" t="str">
        <f t="shared" ca="1" si="481"/>
        <v>PENDIENTE NOTIFICACIÓN ELECTRÓNICA</v>
      </c>
      <c r="AJ2533" s="37"/>
      <c r="AK2533" s="37"/>
      <c r="AL2533" s="37"/>
      <c r="AM2533" s="53" t="str">
        <f>IF(AK2533="","",WORKDAY(AK2533,5,FESTIVOS_CO!A:A))</f>
        <v/>
      </c>
      <c r="AN2533" s="37"/>
      <c r="AO2533" s="37"/>
      <c r="AP2533" s="54" t="str">
        <f t="shared" ca="1" si="486"/>
        <v>NO APLICA</v>
      </c>
      <c r="AQ2533" s="36"/>
      <c r="AR2533" s="43"/>
      <c r="AS2533" s="37"/>
      <c r="AT2533" s="36"/>
      <c r="AU2533" s="37"/>
      <c r="AV2533" s="36"/>
      <c r="AW2533" s="36"/>
      <c r="AX2533" s="37"/>
      <c r="AY2533" s="140" t="str">
        <f>IF(AU2533="","",WORKDAY(AU2533,5,FESTIVOS_CO!A:A))</f>
        <v/>
      </c>
      <c r="AZ2533" s="54" t="str">
        <f t="shared" ca="1" si="483"/>
        <v>NO APLICA</v>
      </c>
      <c r="BA2533" s="55" t="str">
        <f>IF(AX2533="","",WORKDAY(AX2533,5,FESTIVOS_CO!A:A))</f>
        <v/>
      </c>
      <c r="BB2533" s="39"/>
      <c r="BC2533" s="40"/>
      <c r="BD2533" s="40"/>
      <c r="BE2533" s="56" t="str">
        <f t="shared" ca="1" si="484"/>
        <v>NO APLICA</v>
      </c>
      <c r="BF2533" s="37"/>
      <c r="BG2533" s="45"/>
      <c r="BH2533" s="37"/>
      <c r="BI2533" s="36"/>
      <c r="BJ2533" s="37"/>
      <c r="BK2533" s="36"/>
      <c r="BL2533" s="36"/>
      <c r="BM2533" s="53" t="str">
        <f>IF(BJ2533="","",WORKDAY(BJ2533,5,FESTIVOS_CO!A:A))</f>
        <v/>
      </c>
      <c r="BN2533" s="57" t="str">
        <f t="shared" ca="1" si="482"/>
        <v>PENDIENTE HACER AVISO</v>
      </c>
      <c r="BO2533" s="54" t="str">
        <f t="shared" ca="1" si="475"/>
        <v>EN TRÁMITE NOTIF. POR AVISO</v>
      </c>
      <c r="BP2533" s="37"/>
      <c r="BQ2533" s="53" t="str">
        <f>IF(BP2533="","",WORKDAY(BP2533,5,FESTIVOS_CO!A:A))</f>
        <v/>
      </c>
      <c r="BR2533" s="37"/>
      <c r="BS2533" s="36"/>
      <c r="BT2533" s="38"/>
      <c r="BU2533" s="58" t="e">
        <f>VLOOKUP(BT2533,Hoja2!$C:$D,2,0)</f>
        <v>#N/A</v>
      </c>
      <c r="BV2533" s="80" t="str">
        <f>IF(
AND(AO2533="",BD2533="",BQ2533=""),
"EN PROCESO NOTIFICACION / COMUNICACION",
IF(
BT2533="",
"NO APLICA",
IF(
BU2533=60,
IF(AO2533&lt;&gt;"",AO2533,IF(BD2533&lt;&gt;"",BD2533,BQ2533))+60,
WORKDAY(
IF(AO2533&lt;&gt;"",AO2533,IF(BD2533&lt;&gt;"",BD2533,BQ2533)),
BU2533,
FESTIVOS_CO!A:A
)
)
))</f>
        <v>EN PROCESO NOTIFICACION / COMUNICACION</v>
      </c>
      <c r="BW2533" s="44"/>
      <c r="BX2533" s="53"/>
      <c r="BY2533" s="45"/>
      <c r="BZ2533" s="37"/>
      <c r="CA2533" s="54" t="str">
        <f t="shared" si="476"/>
        <v>PENDIENTE EJECUTORIA</v>
      </c>
      <c r="CB2533" s="59" t="str">
        <f t="shared" si="485"/>
        <v/>
      </c>
      <c r="CC2533" s="36"/>
      <c r="CD2533" s="40"/>
      <c r="CE2533" s="46"/>
      <c r="CF2533" s="40"/>
      <c r="CG2533" s="40"/>
      <c r="CH2533" s="40"/>
      <c r="CI2533" s="36"/>
      <c r="CJ2533" s="47"/>
      <c r="CK2533" s="40"/>
      <c r="CL2533" s="40"/>
      <c r="CM2533" s="40"/>
      <c r="CN2533" s="40"/>
    </row>
    <row r="2534" spans="1:92" ht="42.75" hidden="1">
      <c r="A2534" s="49" t="str">
        <f t="shared" si="477"/>
        <v>SIN GESTIÓN</v>
      </c>
      <c r="B2534" s="58"/>
      <c r="C2534" s="37"/>
      <c r="D2534" s="37"/>
      <c r="E2534" s="49" t="str">
        <f t="shared" si="478"/>
        <v>PENDIENTE NOTIFICACIÓN</v>
      </c>
      <c r="F2534" s="141" t="str">
        <f t="shared" si="479"/>
        <v>PENDIENTE NOTIFICACIÓN</v>
      </c>
      <c r="G2534" s="49" t="str">
        <f t="shared" si="480"/>
        <v/>
      </c>
      <c r="H2534" s="51" t="str">
        <f ca="1">IF(
L2534="",
"",
IF(
NETWORKDAYS(L2534,IF(M2534&lt;&gt;"",M2534,TODAY()),FESTIVOS_CO!A:A)&gt;2,
"VENCIDO",
IF(
NETWORKDAYS(L2534,IF(M2534&lt;&gt;"",M2534,TODAY()),FESTIVOS_CO!A:A)=2,
"ALERTA",
"A TIEMPO"
)))</f>
        <v/>
      </c>
      <c r="I2534" s="40"/>
      <c r="J2534" s="36"/>
      <c r="K2534" s="37"/>
      <c r="L2534" s="50"/>
      <c r="M2534" s="37"/>
      <c r="N2534" s="52"/>
      <c r="O2534" s="52"/>
      <c r="P2534" s="36"/>
      <c r="Q2534" s="36"/>
      <c r="R2534" s="40"/>
      <c r="S2534" s="36"/>
      <c r="T2534" s="40"/>
      <c r="U2534" s="40"/>
      <c r="V2534" s="81"/>
      <c r="W2534" s="40"/>
      <c r="X2534" s="40"/>
      <c r="Y2534" s="40"/>
      <c r="Z2534" s="38" t="str">
        <f>IFERROR(VLOOKUP(Y2534,DIRECTORIO!A:B,2,FALSE),"")</f>
        <v/>
      </c>
      <c r="AA2534" s="40"/>
      <c r="AB2534" s="40"/>
      <c r="AC2534" s="40"/>
      <c r="AD2534" s="40"/>
      <c r="AE2534" s="40"/>
      <c r="AF2534" s="40"/>
      <c r="AG2534" s="41" t="s">
        <v>109</v>
      </c>
      <c r="AH2534" s="42"/>
      <c r="AI2534" s="54" t="str">
        <f t="shared" ca="1" si="481"/>
        <v>PENDIENTE NOTIFICACIÓN ELECTRÓNICA</v>
      </c>
      <c r="AJ2534" s="37"/>
      <c r="AK2534" s="37"/>
      <c r="AL2534" s="37"/>
      <c r="AM2534" s="53" t="str">
        <f>IF(AK2534="","",WORKDAY(AK2534,5,FESTIVOS_CO!A:A))</f>
        <v/>
      </c>
      <c r="AN2534" s="37"/>
      <c r="AO2534" s="37"/>
      <c r="AP2534" s="54" t="str">
        <f t="shared" ca="1" si="486"/>
        <v>NO APLICA</v>
      </c>
      <c r="AQ2534" s="36"/>
      <c r="AR2534" s="43"/>
      <c r="AS2534" s="37"/>
      <c r="AT2534" s="36"/>
      <c r="AU2534" s="37"/>
      <c r="AV2534" s="36"/>
      <c r="AW2534" s="36"/>
      <c r="AX2534" s="37"/>
      <c r="AY2534" s="140" t="str">
        <f>IF(AU2534="","",WORKDAY(AU2534,5,FESTIVOS_CO!A:A))</f>
        <v/>
      </c>
      <c r="AZ2534" s="54" t="str">
        <f t="shared" ca="1" si="483"/>
        <v>NO APLICA</v>
      </c>
      <c r="BA2534" s="55" t="str">
        <f>IF(AX2534="","",WORKDAY(AX2534,5,FESTIVOS_CO!A:A))</f>
        <v/>
      </c>
      <c r="BB2534" s="39"/>
      <c r="BC2534" s="40"/>
      <c r="BD2534" s="40"/>
      <c r="BE2534" s="56" t="str">
        <f t="shared" ca="1" si="484"/>
        <v>NO APLICA</v>
      </c>
      <c r="BF2534" s="37"/>
      <c r="BG2534" s="45"/>
      <c r="BH2534" s="37"/>
      <c r="BI2534" s="36"/>
      <c r="BJ2534" s="37"/>
      <c r="BK2534" s="36"/>
      <c r="BL2534" s="36"/>
      <c r="BM2534" s="53" t="str">
        <f>IF(BJ2534="","",WORKDAY(BJ2534,5,FESTIVOS_CO!A:A))</f>
        <v/>
      </c>
      <c r="BN2534" s="57" t="str">
        <f t="shared" ca="1" si="482"/>
        <v>PENDIENTE HACER AVISO</v>
      </c>
      <c r="BO2534" s="54" t="str">
        <f t="shared" ca="1" si="475"/>
        <v>EN TRÁMITE NOTIF. POR AVISO</v>
      </c>
      <c r="BP2534" s="37"/>
      <c r="BQ2534" s="53" t="str">
        <f>IF(BP2534="","",WORKDAY(BP2534,5,FESTIVOS_CO!A:A))</f>
        <v/>
      </c>
      <c r="BR2534" s="37"/>
      <c r="BS2534" s="36"/>
      <c r="BT2534" s="38"/>
      <c r="BU2534" s="58" t="e">
        <f>VLOOKUP(BT2534,Hoja2!$C:$D,2,0)</f>
        <v>#N/A</v>
      </c>
      <c r="BV2534" s="80" t="str">
        <f>IF(
AND(AO2534="",BD2534="",BQ2534=""),
"EN PROCESO NOTIFICACION / COMUNICACION",
IF(
BT2534="",
"NO APLICA",
IF(
BU2534=60,
IF(AO2534&lt;&gt;"",AO2534,IF(BD2534&lt;&gt;"",BD2534,BQ2534))+60,
WORKDAY(
IF(AO2534&lt;&gt;"",AO2534,IF(BD2534&lt;&gt;"",BD2534,BQ2534)),
BU2534,
FESTIVOS_CO!A:A
)
)
))</f>
        <v>EN PROCESO NOTIFICACION / COMUNICACION</v>
      </c>
      <c r="BW2534" s="44"/>
      <c r="BX2534" s="53"/>
      <c r="BY2534" s="45"/>
      <c r="BZ2534" s="37"/>
      <c r="CA2534" s="54" t="str">
        <f t="shared" si="476"/>
        <v>PENDIENTE EJECUTORIA</v>
      </c>
      <c r="CB2534" s="59" t="str">
        <f t="shared" si="485"/>
        <v/>
      </c>
      <c r="CC2534" s="36"/>
      <c r="CD2534" s="40"/>
      <c r="CE2534" s="46"/>
      <c r="CF2534" s="40"/>
      <c r="CG2534" s="40"/>
      <c r="CH2534" s="40"/>
      <c r="CI2534" s="36"/>
      <c r="CJ2534" s="47"/>
      <c r="CK2534" s="40"/>
      <c r="CL2534" s="40"/>
      <c r="CM2534" s="40"/>
      <c r="CN2534" s="40"/>
    </row>
    <row r="2535" spans="1:92" ht="42.75" hidden="1">
      <c r="A2535" s="49" t="str">
        <f t="shared" si="477"/>
        <v>SIN GESTIÓN</v>
      </c>
      <c r="B2535" s="58"/>
      <c r="C2535" s="37"/>
      <c r="D2535" s="37"/>
      <c r="E2535" s="49" t="str">
        <f t="shared" si="478"/>
        <v>PENDIENTE NOTIFICACIÓN</v>
      </c>
      <c r="F2535" s="141" t="str">
        <f t="shared" si="479"/>
        <v>PENDIENTE NOTIFICACIÓN</v>
      </c>
      <c r="G2535" s="49" t="str">
        <f t="shared" si="480"/>
        <v/>
      </c>
      <c r="H2535" s="51" t="str">
        <f ca="1">IF(
L2535="",
"",
IF(
NETWORKDAYS(L2535,IF(M2535&lt;&gt;"",M2535,TODAY()),FESTIVOS_CO!A:A)&gt;2,
"VENCIDO",
IF(
NETWORKDAYS(L2535,IF(M2535&lt;&gt;"",M2535,TODAY()),FESTIVOS_CO!A:A)=2,
"ALERTA",
"A TIEMPO"
)))</f>
        <v/>
      </c>
      <c r="I2535" s="40"/>
      <c r="J2535" s="36"/>
      <c r="K2535" s="37"/>
      <c r="L2535" s="50"/>
      <c r="M2535" s="37"/>
      <c r="N2535" s="52"/>
      <c r="O2535" s="52"/>
      <c r="P2535" s="36"/>
      <c r="Q2535" s="36"/>
      <c r="R2535" s="40"/>
      <c r="S2535" s="36"/>
      <c r="T2535" s="40"/>
      <c r="U2535" s="40"/>
      <c r="V2535" s="81"/>
      <c r="W2535" s="40"/>
      <c r="X2535" s="40"/>
      <c r="Y2535" s="40"/>
      <c r="Z2535" s="38" t="str">
        <f>IFERROR(VLOOKUP(Y2535,DIRECTORIO!A:B,2,FALSE),"")</f>
        <v/>
      </c>
      <c r="AA2535" s="40"/>
      <c r="AB2535" s="40"/>
      <c r="AC2535" s="40"/>
      <c r="AD2535" s="40"/>
      <c r="AE2535" s="40"/>
      <c r="AF2535" s="40"/>
      <c r="AG2535" s="41" t="s">
        <v>109</v>
      </c>
      <c r="AH2535" s="42"/>
      <c r="AI2535" s="54" t="str">
        <f t="shared" ca="1" si="481"/>
        <v>PENDIENTE NOTIFICACIÓN ELECTRÓNICA</v>
      </c>
      <c r="AJ2535" s="37"/>
      <c r="AK2535" s="37"/>
      <c r="AL2535" s="37"/>
      <c r="AM2535" s="53" t="str">
        <f>IF(AK2535="","",WORKDAY(AK2535,5,FESTIVOS_CO!A:A))</f>
        <v/>
      </c>
      <c r="AN2535" s="37"/>
      <c r="AO2535" s="37"/>
      <c r="AP2535" s="54" t="str">
        <f t="shared" ca="1" si="486"/>
        <v>NO APLICA</v>
      </c>
      <c r="AQ2535" s="36"/>
      <c r="AR2535" s="43"/>
      <c r="AS2535" s="37"/>
      <c r="AT2535" s="36"/>
      <c r="AU2535" s="37"/>
      <c r="AV2535" s="36"/>
      <c r="AW2535" s="36"/>
      <c r="AX2535" s="37"/>
      <c r="AY2535" s="140" t="str">
        <f>IF(AU2535="","",WORKDAY(AU2535,5,FESTIVOS_CO!A:A))</f>
        <v/>
      </c>
      <c r="AZ2535" s="54" t="str">
        <f t="shared" ca="1" si="483"/>
        <v>NO APLICA</v>
      </c>
      <c r="BA2535" s="55" t="str">
        <f>IF(AX2535="","",WORKDAY(AX2535,5,FESTIVOS_CO!A:A))</f>
        <v/>
      </c>
      <c r="BB2535" s="39"/>
      <c r="BC2535" s="40"/>
      <c r="BD2535" s="40"/>
      <c r="BE2535" s="56" t="str">
        <f t="shared" ca="1" si="484"/>
        <v>NO APLICA</v>
      </c>
      <c r="BF2535" s="37"/>
      <c r="BG2535" s="45"/>
      <c r="BH2535" s="37"/>
      <c r="BI2535" s="36"/>
      <c r="BJ2535" s="37"/>
      <c r="BK2535" s="36"/>
      <c r="BL2535" s="36"/>
      <c r="BM2535" s="53" t="str">
        <f>IF(BJ2535="","",WORKDAY(BJ2535,5,FESTIVOS_CO!A:A))</f>
        <v/>
      </c>
      <c r="BN2535" s="57" t="str">
        <f t="shared" ca="1" si="482"/>
        <v>PENDIENTE HACER AVISO</v>
      </c>
      <c r="BO2535" s="54" t="str">
        <f t="shared" ca="1" si="475"/>
        <v>EN TRÁMITE NOTIF. POR AVISO</v>
      </c>
      <c r="BP2535" s="37"/>
      <c r="BQ2535" s="53" t="str">
        <f>IF(BP2535="","",WORKDAY(BP2535,5,FESTIVOS_CO!A:A))</f>
        <v/>
      </c>
      <c r="BR2535" s="37"/>
      <c r="BS2535" s="36"/>
      <c r="BT2535" s="38"/>
      <c r="BU2535" s="58" t="e">
        <f>VLOOKUP(BT2535,Hoja2!$C:$D,2,0)</f>
        <v>#N/A</v>
      </c>
      <c r="BV2535" s="80" t="str">
        <f>IF(
AND(AO2535="",BD2535="",BQ2535=""),
"EN PROCESO NOTIFICACION / COMUNICACION",
IF(
BT2535="",
"NO APLICA",
IF(
BU2535=60,
IF(AO2535&lt;&gt;"",AO2535,IF(BD2535&lt;&gt;"",BD2535,BQ2535))+60,
WORKDAY(
IF(AO2535&lt;&gt;"",AO2535,IF(BD2535&lt;&gt;"",BD2535,BQ2535)),
BU2535,
FESTIVOS_CO!A:A
)
)
))</f>
        <v>EN PROCESO NOTIFICACION / COMUNICACION</v>
      </c>
      <c r="BW2535" s="44"/>
      <c r="BX2535" s="53"/>
      <c r="BY2535" s="45"/>
      <c r="BZ2535" s="37"/>
      <c r="CA2535" s="54" t="str">
        <f t="shared" si="476"/>
        <v>PENDIENTE EJECUTORIA</v>
      </c>
      <c r="CB2535" s="59" t="str">
        <f t="shared" si="485"/>
        <v/>
      </c>
      <c r="CC2535" s="36"/>
      <c r="CD2535" s="40"/>
      <c r="CE2535" s="46"/>
      <c r="CF2535" s="40"/>
      <c r="CG2535" s="40"/>
      <c r="CH2535" s="40"/>
      <c r="CI2535" s="36"/>
      <c r="CJ2535" s="47"/>
      <c r="CK2535" s="40"/>
      <c r="CL2535" s="40"/>
      <c r="CM2535" s="40"/>
      <c r="CN2535" s="40"/>
    </row>
    <row r="2536" spans="1:92" ht="42.75" hidden="1">
      <c r="A2536" s="49" t="str">
        <f t="shared" si="477"/>
        <v>SIN GESTIÓN</v>
      </c>
      <c r="B2536" s="58"/>
      <c r="C2536" s="37"/>
      <c r="D2536" s="37"/>
      <c r="E2536" s="49" t="str">
        <f t="shared" si="478"/>
        <v>PENDIENTE NOTIFICACIÓN</v>
      </c>
      <c r="F2536" s="141" t="str">
        <f t="shared" si="479"/>
        <v>PENDIENTE NOTIFICACIÓN</v>
      </c>
      <c r="G2536" s="49" t="str">
        <f t="shared" si="480"/>
        <v/>
      </c>
      <c r="H2536" s="51" t="str">
        <f ca="1">IF(
L2536="",
"",
IF(
NETWORKDAYS(L2536,IF(M2536&lt;&gt;"",M2536,TODAY()),FESTIVOS_CO!A:A)&gt;2,
"VENCIDO",
IF(
NETWORKDAYS(L2536,IF(M2536&lt;&gt;"",M2536,TODAY()),FESTIVOS_CO!A:A)=2,
"ALERTA",
"A TIEMPO"
)))</f>
        <v/>
      </c>
      <c r="I2536" s="40"/>
      <c r="J2536" s="36"/>
      <c r="K2536" s="37"/>
      <c r="L2536" s="50"/>
      <c r="M2536" s="37"/>
      <c r="N2536" s="52"/>
      <c r="O2536" s="52"/>
      <c r="P2536" s="36"/>
      <c r="Q2536" s="36"/>
      <c r="R2536" s="40"/>
      <c r="S2536" s="36"/>
      <c r="T2536" s="40"/>
      <c r="U2536" s="40"/>
      <c r="V2536" s="81"/>
      <c r="W2536" s="40"/>
      <c r="X2536" s="40"/>
      <c r="Y2536" s="40"/>
      <c r="Z2536" s="38" t="str">
        <f>IFERROR(VLOOKUP(Y2536,DIRECTORIO!A:B,2,FALSE),"")</f>
        <v/>
      </c>
      <c r="AA2536" s="40"/>
      <c r="AB2536" s="40"/>
      <c r="AC2536" s="40"/>
      <c r="AD2536" s="40"/>
      <c r="AE2536" s="40"/>
      <c r="AF2536" s="40"/>
      <c r="AG2536" s="41" t="s">
        <v>109</v>
      </c>
      <c r="AH2536" s="42"/>
      <c r="AI2536" s="54" t="str">
        <f t="shared" ca="1" si="481"/>
        <v>PENDIENTE NOTIFICACIÓN ELECTRÓNICA</v>
      </c>
      <c r="AJ2536" s="37"/>
      <c r="AK2536" s="37"/>
      <c r="AL2536" s="37"/>
      <c r="AM2536" s="53" t="str">
        <f>IF(AK2536="","",WORKDAY(AK2536,5,FESTIVOS_CO!A:A))</f>
        <v/>
      </c>
      <c r="AN2536" s="37"/>
      <c r="AO2536" s="37"/>
      <c r="AP2536" s="54" t="str">
        <f t="shared" ca="1" si="486"/>
        <v>NO APLICA</v>
      </c>
      <c r="AQ2536" s="36"/>
      <c r="AR2536" s="43"/>
      <c r="AS2536" s="37"/>
      <c r="AT2536" s="36"/>
      <c r="AU2536" s="37"/>
      <c r="AV2536" s="36"/>
      <c r="AW2536" s="36"/>
      <c r="AX2536" s="37"/>
      <c r="AY2536" s="140" t="str">
        <f>IF(AU2536="","",WORKDAY(AU2536,5,FESTIVOS_CO!A:A))</f>
        <v/>
      </c>
      <c r="AZ2536" s="54" t="str">
        <f t="shared" ca="1" si="483"/>
        <v>NO APLICA</v>
      </c>
      <c r="BA2536" s="55" t="str">
        <f>IF(AX2536="","",WORKDAY(AX2536,5,FESTIVOS_CO!A:A))</f>
        <v/>
      </c>
      <c r="BB2536" s="39"/>
      <c r="BC2536" s="40"/>
      <c r="BD2536" s="40"/>
      <c r="BE2536" s="56" t="str">
        <f t="shared" ca="1" si="484"/>
        <v>NO APLICA</v>
      </c>
      <c r="BF2536" s="37"/>
      <c r="BG2536" s="45"/>
      <c r="BH2536" s="37"/>
      <c r="BI2536" s="36"/>
      <c r="BJ2536" s="37"/>
      <c r="BK2536" s="36"/>
      <c r="BL2536" s="36"/>
      <c r="BM2536" s="53" t="str">
        <f>IF(BJ2536="","",WORKDAY(BJ2536,5,FESTIVOS_CO!A:A))</f>
        <v/>
      </c>
      <c r="BN2536" s="57" t="str">
        <f t="shared" ca="1" si="482"/>
        <v>PENDIENTE HACER AVISO</v>
      </c>
      <c r="BO2536" s="54" t="str">
        <f t="shared" ca="1" si="475"/>
        <v>EN TRÁMITE NOTIF. POR AVISO</v>
      </c>
      <c r="BP2536" s="37"/>
      <c r="BQ2536" s="53" t="str">
        <f>IF(BP2536="","",WORKDAY(BP2536,5,FESTIVOS_CO!A:A))</f>
        <v/>
      </c>
      <c r="BR2536" s="37"/>
      <c r="BS2536" s="36"/>
      <c r="BT2536" s="38"/>
      <c r="BU2536" s="58" t="e">
        <f>VLOOKUP(BT2536,Hoja2!$C:$D,2,0)</f>
        <v>#N/A</v>
      </c>
      <c r="BV2536" s="80" t="str">
        <f>IF(
AND(AO2536="",BD2536="",BQ2536=""),
"EN PROCESO NOTIFICACION / COMUNICACION",
IF(
BT2536="",
"NO APLICA",
IF(
BU2536=60,
IF(AO2536&lt;&gt;"",AO2536,IF(BD2536&lt;&gt;"",BD2536,BQ2536))+60,
WORKDAY(
IF(AO2536&lt;&gt;"",AO2536,IF(BD2536&lt;&gt;"",BD2536,BQ2536)),
BU2536,
FESTIVOS_CO!A:A
)
)
))</f>
        <v>EN PROCESO NOTIFICACION / COMUNICACION</v>
      </c>
      <c r="BW2536" s="44"/>
      <c r="BX2536" s="53"/>
      <c r="BY2536" s="45"/>
      <c r="BZ2536" s="37"/>
      <c r="CA2536" s="54" t="str">
        <f t="shared" si="476"/>
        <v>PENDIENTE EJECUTORIA</v>
      </c>
      <c r="CB2536" s="59" t="str">
        <f t="shared" si="485"/>
        <v/>
      </c>
      <c r="CC2536" s="36"/>
      <c r="CD2536" s="40"/>
      <c r="CE2536" s="46"/>
      <c r="CF2536" s="40"/>
      <c r="CG2536" s="40"/>
      <c r="CH2536" s="40"/>
      <c r="CI2536" s="36"/>
      <c r="CJ2536" s="47"/>
      <c r="CK2536" s="40"/>
      <c r="CL2536" s="40"/>
      <c r="CM2536" s="40"/>
      <c r="CN2536" s="40"/>
    </row>
    <row r="2537" spans="1:92" ht="42.75" hidden="1">
      <c r="A2537" s="49" t="str">
        <f t="shared" si="477"/>
        <v>SIN GESTIÓN</v>
      </c>
      <c r="B2537" s="58"/>
      <c r="C2537" s="37"/>
      <c r="D2537" s="37"/>
      <c r="E2537" s="49" t="str">
        <f t="shared" si="478"/>
        <v>PENDIENTE NOTIFICACIÓN</v>
      </c>
      <c r="F2537" s="141" t="str">
        <f t="shared" si="479"/>
        <v>PENDIENTE NOTIFICACIÓN</v>
      </c>
      <c r="G2537" s="49" t="str">
        <f t="shared" si="480"/>
        <v/>
      </c>
      <c r="H2537" s="51" t="str">
        <f ca="1">IF(
L2537="",
"",
IF(
NETWORKDAYS(L2537,IF(M2537&lt;&gt;"",M2537,TODAY()),FESTIVOS_CO!A:A)&gt;2,
"VENCIDO",
IF(
NETWORKDAYS(L2537,IF(M2537&lt;&gt;"",M2537,TODAY()),FESTIVOS_CO!A:A)=2,
"ALERTA",
"A TIEMPO"
)))</f>
        <v/>
      </c>
      <c r="I2537" s="40"/>
      <c r="J2537" s="36"/>
      <c r="K2537" s="37"/>
      <c r="L2537" s="50"/>
      <c r="M2537" s="37"/>
      <c r="N2537" s="52"/>
      <c r="O2537" s="52"/>
      <c r="P2537" s="36"/>
      <c r="Q2537" s="36"/>
      <c r="R2537" s="40"/>
      <c r="S2537" s="36"/>
      <c r="T2537" s="40"/>
      <c r="U2537" s="40"/>
      <c r="V2537" s="81"/>
      <c r="W2537" s="40"/>
      <c r="X2537" s="40"/>
      <c r="Y2537" s="40"/>
      <c r="Z2537" s="38" t="str">
        <f>IFERROR(VLOOKUP(Y2537,DIRECTORIO!A:B,2,FALSE),"")</f>
        <v/>
      </c>
      <c r="AA2537" s="40"/>
      <c r="AB2537" s="40"/>
      <c r="AC2537" s="40"/>
      <c r="AD2537" s="40"/>
      <c r="AE2537" s="40"/>
      <c r="AF2537" s="40"/>
      <c r="AG2537" s="41" t="s">
        <v>109</v>
      </c>
      <c r="AH2537" s="42"/>
      <c r="AI2537" s="54" t="str">
        <f t="shared" ca="1" si="481"/>
        <v>PENDIENTE NOTIFICACIÓN ELECTRÓNICA</v>
      </c>
      <c r="AJ2537" s="37"/>
      <c r="AK2537" s="37"/>
      <c r="AL2537" s="37"/>
      <c r="AM2537" s="53" t="str">
        <f>IF(AK2537="","",WORKDAY(AK2537,5,FESTIVOS_CO!A:A))</f>
        <v/>
      </c>
      <c r="AN2537" s="37"/>
      <c r="AO2537" s="37"/>
      <c r="AP2537" s="54" t="str">
        <f t="shared" ca="1" si="486"/>
        <v>NO APLICA</v>
      </c>
      <c r="AQ2537" s="36"/>
      <c r="AR2537" s="43"/>
      <c r="AS2537" s="37"/>
      <c r="AT2537" s="36"/>
      <c r="AU2537" s="37"/>
      <c r="AV2537" s="36"/>
      <c r="AW2537" s="36"/>
      <c r="AX2537" s="37"/>
      <c r="AY2537" s="140" t="str">
        <f>IF(AU2537="","",WORKDAY(AU2537,5,FESTIVOS_CO!A:A))</f>
        <v/>
      </c>
      <c r="AZ2537" s="54" t="str">
        <f t="shared" ca="1" si="483"/>
        <v>NO APLICA</v>
      </c>
      <c r="BA2537" s="55" t="str">
        <f>IF(AX2537="","",WORKDAY(AX2537,5,FESTIVOS_CO!A:A))</f>
        <v/>
      </c>
      <c r="BB2537" s="39"/>
      <c r="BC2537" s="40"/>
      <c r="BD2537" s="40"/>
      <c r="BE2537" s="56" t="str">
        <f t="shared" ca="1" si="484"/>
        <v>NO APLICA</v>
      </c>
      <c r="BF2537" s="37"/>
      <c r="BG2537" s="45"/>
      <c r="BH2537" s="37"/>
      <c r="BI2537" s="36"/>
      <c r="BJ2537" s="37"/>
      <c r="BK2537" s="36"/>
      <c r="BL2537" s="36"/>
      <c r="BM2537" s="53" t="str">
        <f>IF(BJ2537="","",WORKDAY(BJ2537,5,FESTIVOS_CO!A:A))</f>
        <v/>
      </c>
      <c r="BN2537" s="57" t="str">
        <f t="shared" ca="1" si="482"/>
        <v>PENDIENTE HACER AVISO</v>
      </c>
      <c r="BO2537" s="54" t="str">
        <f t="shared" ca="1" si="475"/>
        <v>EN TRÁMITE NOTIF. POR AVISO</v>
      </c>
      <c r="BP2537" s="37"/>
      <c r="BQ2537" s="53" t="str">
        <f>IF(BP2537="","",WORKDAY(BP2537,5,FESTIVOS_CO!A:A))</f>
        <v/>
      </c>
      <c r="BR2537" s="37"/>
      <c r="BS2537" s="36"/>
      <c r="BT2537" s="38"/>
      <c r="BU2537" s="58" t="e">
        <f>VLOOKUP(BT2537,Hoja2!$C:$D,2,0)</f>
        <v>#N/A</v>
      </c>
      <c r="BV2537" s="80" t="str">
        <f>IF(
AND(AO2537="",BD2537="",BQ2537=""),
"EN PROCESO NOTIFICACION / COMUNICACION",
IF(
BT2537="",
"NO APLICA",
IF(
BU2537=60,
IF(AO2537&lt;&gt;"",AO2537,IF(BD2537&lt;&gt;"",BD2537,BQ2537))+60,
WORKDAY(
IF(AO2537&lt;&gt;"",AO2537,IF(BD2537&lt;&gt;"",BD2537,BQ2537)),
BU2537,
FESTIVOS_CO!A:A
)
)
))</f>
        <v>EN PROCESO NOTIFICACION / COMUNICACION</v>
      </c>
      <c r="BW2537" s="44"/>
      <c r="BX2537" s="53"/>
      <c r="BY2537" s="45"/>
      <c r="BZ2537" s="37"/>
      <c r="CA2537" s="54" t="str">
        <f t="shared" si="476"/>
        <v>PENDIENTE EJECUTORIA</v>
      </c>
      <c r="CB2537" s="59" t="str">
        <f t="shared" si="485"/>
        <v/>
      </c>
      <c r="CC2537" s="36"/>
      <c r="CD2537" s="40"/>
      <c r="CE2537" s="46"/>
      <c r="CF2537" s="40"/>
      <c r="CG2537" s="40"/>
      <c r="CH2537" s="40"/>
      <c r="CI2537" s="36"/>
      <c r="CJ2537" s="47"/>
      <c r="CK2537" s="40"/>
      <c r="CL2537" s="40"/>
      <c r="CM2537" s="40"/>
      <c r="CN2537" s="40"/>
    </row>
    <row r="2538" spans="1:92" ht="42.75" hidden="1">
      <c r="A2538" s="49" t="str">
        <f t="shared" si="477"/>
        <v>SIN GESTIÓN</v>
      </c>
      <c r="B2538" s="58"/>
      <c r="C2538" s="37"/>
      <c r="D2538" s="37"/>
      <c r="E2538" s="49" t="str">
        <f t="shared" si="478"/>
        <v>PENDIENTE NOTIFICACIÓN</v>
      </c>
      <c r="F2538" s="141" t="str">
        <f t="shared" si="479"/>
        <v>PENDIENTE NOTIFICACIÓN</v>
      </c>
      <c r="G2538" s="49" t="str">
        <f t="shared" si="480"/>
        <v/>
      </c>
      <c r="H2538" s="51" t="str">
        <f ca="1">IF(
L2538="",
"",
IF(
NETWORKDAYS(L2538,IF(M2538&lt;&gt;"",M2538,TODAY()),FESTIVOS_CO!A:A)&gt;2,
"VENCIDO",
IF(
NETWORKDAYS(L2538,IF(M2538&lt;&gt;"",M2538,TODAY()),FESTIVOS_CO!A:A)=2,
"ALERTA",
"A TIEMPO"
)))</f>
        <v/>
      </c>
      <c r="I2538" s="40"/>
      <c r="J2538" s="36"/>
      <c r="K2538" s="37"/>
      <c r="L2538" s="50"/>
      <c r="M2538" s="37"/>
      <c r="N2538" s="52"/>
      <c r="O2538" s="52"/>
      <c r="P2538" s="36"/>
      <c r="Q2538" s="36"/>
      <c r="R2538" s="40"/>
      <c r="S2538" s="36"/>
      <c r="T2538" s="40"/>
      <c r="U2538" s="40"/>
      <c r="V2538" s="81"/>
      <c r="W2538" s="40"/>
      <c r="X2538" s="40"/>
      <c r="Y2538" s="40"/>
      <c r="Z2538" s="38" t="str">
        <f>IFERROR(VLOOKUP(Y2538,DIRECTORIO!A:B,2,FALSE),"")</f>
        <v/>
      </c>
      <c r="AA2538" s="40"/>
      <c r="AB2538" s="40"/>
      <c r="AC2538" s="40"/>
      <c r="AD2538" s="40"/>
      <c r="AE2538" s="40"/>
      <c r="AF2538" s="40"/>
      <c r="AG2538" s="41" t="s">
        <v>109</v>
      </c>
      <c r="AH2538" s="42"/>
      <c r="AI2538" s="54" t="str">
        <f t="shared" ca="1" si="481"/>
        <v>PENDIENTE NOTIFICACIÓN ELECTRÓNICA</v>
      </c>
      <c r="AJ2538" s="37"/>
      <c r="AK2538" s="37"/>
      <c r="AL2538" s="37"/>
      <c r="AM2538" s="53" t="str">
        <f>IF(AK2538="","",WORKDAY(AK2538,5,FESTIVOS_CO!A:A))</f>
        <v/>
      </c>
      <c r="AN2538" s="37"/>
      <c r="AO2538" s="37"/>
      <c r="AP2538" s="54" t="str">
        <f t="shared" ca="1" si="486"/>
        <v>NO APLICA</v>
      </c>
      <c r="AQ2538" s="36"/>
      <c r="AR2538" s="43"/>
      <c r="AS2538" s="37"/>
      <c r="AT2538" s="36"/>
      <c r="AU2538" s="37"/>
      <c r="AV2538" s="36"/>
      <c r="AW2538" s="36"/>
      <c r="AX2538" s="37"/>
      <c r="AY2538" s="140" t="str">
        <f>IF(AU2538="","",WORKDAY(AU2538,5,FESTIVOS_CO!A:A))</f>
        <v/>
      </c>
      <c r="AZ2538" s="54" t="str">
        <f t="shared" ca="1" si="483"/>
        <v>NO APLICA</v>
      </c>
      <c r="BA2538" s="55" t="str">
        <f>IF(AX2538="","",WORKDAY(AX2538,5,FESTIVOS_CO!A:A))</f>
        <v/>
      </c>
      <c r="BB2538" s="39"/>
      <c r="BC2538" s="40"/>
      <c r="BD2538" s="40"/>
      <c r="BE2538" s="56" t="str">
        <f t="shared" ca="1" si="484"/>
        <v>NO APLICA</v>
      </c>
      <c r="BF2538" s="37"/>
      <c r="BG2538" s="45"/>
      <c r="BH2538" s="37"/>
      <c r="BI2538" s="36"/>
      <c r="BJ2538" s="37"/>
      <c r="BK2538" s="36"/>
      <c r="BL2538" s="36"/>
      <c r="BM2538" s="53" t="str">
        <f>IF(BJ2538="","",WORKDAY(BJ2538,5,FESTIVOS_CO!A:A))</f>
        <v/>
      </c>
      <c r="BN2538" s="57" t="str">
        <f t="shared" ca="1" si="482"/>
        <v>PENDIENTE HACER AVISO</v>
      </c>
      <c r="BO2538" s="54" t="str">
        <f t="shared" ca="1" si="475"/>
        <v>EN TRÁMITE NOTIF. POR AVISO</v>
      </c>
      <c r="BP2538" s="37"/>
      <c r="BQ2538" s="53" t="str">
        <f>IF(BP2538="","",WORKDAY(BP2538,5,FESTIVOS_CO!A:A))</f>
        <v/>
      </c>
      <c r="BR2538" s="37"/>
      <c r="BS2538" s="36"/>
      <c r="BT2538" s="38"/>
      <c r="BU2538" s="58" t="e">
        <f>VLOOKUP(BT2538,Hoja2!$C:$D,2,0)</f>
        <v>#N/A</v>
      </c>
      <c r="BV2538" s="80" t="str">
        <f>IF(
AND(AO2538="",BD2538="",BQ2538=""),
"EN PROCESO NOTIFICACION / COMUNICACION",
IF(
BT2538="",
"NO APLICA",
IF(
BU2538=60,
IF(AO2538&lt;&gt;"",AO2538,IF(BD2538&lt;&gt;"",BD2538,BQ2538))+60,
WORKDAY(
IF(AO2538&lt;&gt;"",AO2538,IF(BD2538&lt;&gt;"",BD2538,BQ2538)),
BU2538,
FESTIVOS_CO!A:A
)
)
))</f>
        <v>EN PROCESO NOTIFICACION / COMUNICACION</v>
      </c>
      <c r="BW2538" s="44"/>
      <c r="BX2538" s="53"/>
      <c r="BY2538" s="45"/>
      <c r="BZ2538" s="37"/>
      <c r="CA2538" s="54" t="str">
        <f t="shared" si="476"/>
        <v>PENDIENTE EJECUTORIA</v>
      </c>
      <c r="CB2538" s="59" t="str">
        <f t="shared" si="485"/>
        <v/>
      </c>
      <c r="CC2538" s="36"/>
      <c r="CD2538" s="40"/>
      <c r="CE2538" s="46"/>
      <c r="CF2538" s="40"/>
      <c r="CG2538" s="40"/>
      <c r="CH2538" s="40"/>
      <c r="CI2538" s="36"/>
      <c r="CJ2538" s="47"/>
      <c r="CK2538" s="40"/>
      <c r="CL2538" s="40"/>
      <c r="CM2538" s="40"/>
      <c r="CN2538" s="40"/>
    </row>
    <row r="2539" spans="1:92" ht="42.75" hidden="1">
      <c r="A2539" s="49" t="str">
        <f t="shared" si="477"/>
        <v>SIN GESTIÓN</v>
      </c>
      <c r="B2539" s="58"/>
      <c r="C2539" s="37"/>
      <c r="D2539" s="37"/>
      <c r="E2539" s="49" t="str">
        <f t="shared" si="478"/>
        <v>PENDIENTE NOTIFICACIÓN</v>
      </c>
      <c r="F2539" s="141" t="str">
        <f t="shared" si="479"/>
        <v>PENDIENTE NOTIFICACIÓN</v>
      </c>
      <c r="G2539" s="49" t="str">
        <f t="shared" si="480"/>
        <v/>
      </c>
      <c r="H2539" s="51" t="str">
        <f ca="1">IF(
L2539="",
"",
IF(
NETWORKDAYS(L2539,IF(M2539&lt;&gt;"",M2539,TODAY()),FESTIVOS_CO!A:A)&gt;2,
"VENCIDO",
IF(
NETWORKDAYS(L2539,IF(M2539&lt;&gt;"",M2539,TODAY()),FESTIVOS_CO!A:A)=2,
"ALERTA",
"A TIEMPO"
)))</f>
        <v/>
      </c>
      <c r="I2539" s="40"/>
      <c r="J2539" s="36"/>
      <c r="K2539" s="37"/>
      <c r="L2539" s="50"/>
      <c r="M2539" s="37"/>
      <c r="N2539" s="52"/>
      <c r="O2539" s="52"/>
      <c r="P2539" s="36"/>
      <c r="Q2539" s="36"/>
      <c r="R2539" s="40"/>
      <c r="S2539" s="36"/>
      <c r="T2539" s="40"/>
      <c r="U2539" s="40"/>
      <c r="V2539" s="81"/>
      <c r="W2539" s="40"/>
      <c r="X2539" s="40"/>
      <c r="Y2539" s="40"/>
      <c r="Z2539" s="38" t="str">
        <f>IFERROR(VLOOKUP(Y2539,DIRECTORIO!A:B,2,FALSE),"")</f>
        <v/>
      </c>
      <c r="AA2539" s="40"/>
      <c r="AB2539" s="40"/>
      <c r="AC2539" s="40"/>
      <c r="AD2539" s="40"/>
      <c r="AE2539" s="40"/>
      <c r="AF2539" s="40"/>
      <c r="AG2539" s="41" t="s">
        <v>109</v>
      </c>
      <c r="AH2539" s="42"/>
      <c r="AI2539" s="54" t="str">
        <f t="shared" ca="1" si="481"/>
        <v>PENDIENTE NOTIFICACIÓN ELECTRÓNICA</v>
      </c>
      <c r="AJ2539" s="37"/>
      <c r="AK2539" s="37"/>
      <c r="AL2539" s="37"/>
      <c r="AM2539" s="53" t="str">
        <f>IF(AK2539="","",WORKDAY(AK2539,5,FESTIVOS_CO!A:A))</f>
        <v/>
      </c>
      <c r="AN2539" s="37"/>
      <c r="AO2539" s="37"/>
      <c r="AP2539" s="54" t="str">
        <f t="shared" ca="1" si="486"/>
        <v>NO APLICA</v>
      </c>
      <c r="AQ2539" s="36"/>
      <c r="AR2539" s="43"/>
      <c r="AS2539" s="37"/>
      <c r="AT2539" s="36"/>
      <c r="AU2539" s="37"/>
      <c r="AV2539" s="36"/>
      <c r="AW2539" s="36"/>
      <c r="AX2539" s="37"/>
      <c r="AY2539" s="140" t="str">
        <f>IF(AU2539="","",WORKDAY(AU2539,5,FESTIVOS_CO!A:A))</f>
        <v/>
      </c>
      <c r="AZ2539" s="54" t="str">
        <f t="shared" ca="1" si="483"/>
        <v>NO APLICA</v>
      </c>
      <c r="BA2539" s="55" t="str">
        <f>IF(AX2539="","",WORKDAY(AX2539,5,FESTIVOS_CO!A:A))</f>
        <v/>
      </c>
      <c r="BB2539" s="39"/>
      <c r="BC2539" s="40"/>
      <c r="BD2539" s="40"/>
      <c r="BE2539" s="56" t="str">
        <f t="shared" ca="1" si="484"/>
        <v>NO APLICA</v>
      </c>
      <c r="BF2539" s="37"/>
      <c r="BG2539" s="45"/>
      <c r="BH2539" s="37"/>
      <c r="BI2539" s="36"/>
      <c r="BJ2539" s="37"/>
      <c r="BK2539" s="36"/>
      <c r="BL2539" s="36"/>
      <c r="BM2539" s="53" t="str">
        <f>IF(BJ2539="","",WORKDAY(BJ2539,5,FESTIVOS_CO!A:A))</f>
        <v/>
      </c>
      <c r="BN2539" s="57" t="str">
        <f t="shared" ca="1" si="482"/>
        <v>PENDIENTE HACER AVISO</v>
      </c>
      <c r="BO2539" s="54" t="str">
        <f t="shared" ca="1" si="475"/>
        <v>EN TRÁMITE NOTIF. POR AVISO</v>
      </c>
      <c r="BP2539" s="37"/>
      <c r="BQ2539" s="53" t="str">
        <f>IF(BP2539="","",WORKDAY(BP2539,5,FESTIVOS_CO!A:A))</f>
        <v/>
      </c>
      <c r="BR2539" s="37"/>
      <c r="BS2539" s="36"/>
      <c r="BT2539" s="38"/>
      <c r="BU2539" s="58" t="e">
        <f>VLOOKUP(BT2539,Hoja2!$C:$D,2,0)</f>
        <v>#N/A</v>
      </c>
      <c r="BV2539" s="80" t="str">
        <f>IF(
AND(AO2539="",BD2539="",BQ2539=""),
"EN PROCESO NOTIFICACION / COMUNICACION",
IF(
BT2539="",
"NO APLICA",
IF(
BU2539=60,
IF(AO2539&lt;&gt;"",AO2539,IF(BD2539&lt;&gt;"",BD2539,BQ2539))+60,
WORKDAY(
IF(AO2539&lt;&gt;"",AO2539,IF(BD2539&lt;&gt;"",BD2539,BQ2539)),
BU2539,
FESTIVOS_CO!A:A
)
)
))</f>
        <v>EN PROCESO NOTIFICACION / COMUNICACION</v>
      </c>
      <c r="BW2539" s="44"/>
      <c r="BX2539" s="53"/>
      <c r="BY2539" s="45"/>
      <c r="BZ2539" s="37"/>
      <c r="CA2539" s="54" t="str">
        <f t="shared" si="476"/>
        <v>PENDIENTE EJECUTORIA</v>
      </c>
      <c r="CB2539" s="59" t="str">
        <f t="shared" si="485"/>
        <v/>
      </c>
      <c r="CC2539" s="36"/>
      <c r="CD2539" s="40"/>
      <c r="CE2539" s="46"/>
      <c r="CF2539" s="40"/>
      <c r="CG2539" s="40"/>
      <c r="CH2539" s="40"/>
      <c r="CI2539" s="36"/>
      <c r="CJ2539" s="47"/>
      <c r="CK2539" s="40"/>
      <c r="CL2539" s="40"/>
      <c r="CM2539" s="40"/>
      <c r="CN2539" s="40"/>
    </row>
    <row r="2540" spans="1:92" ht="42.75" hidden="1">
      <c r="A2540" s="49" t="str">
        <f t="shared" si="477"/>
        <v>SIN GESTIÓN</v>
      </c>
      <c r="B2540" s="58"/>
      <c r="C2540" s="37"/>
      <c r="D2540" s="37"/>
      <c r="E2540" s="49" t="str">
        <f t="shared" si="478"/>
        <v>PENDIENTE NOTIFICACIÓN</v>
      </c>
      <c r="F2540" s="141" t="str">
        <f t="shared" si="479"/>
        <v>PENDIENTE NOTIFICACIÓN</v>
      </c>
      <c r="G2540" s="49" t="str">
        <f t="shared" si="480"/>
        <v/>
      </c>
      <c r="H2540" s="51" t="str">
        <f ca="1">IF(
L2540="",
"",
IF(
NETWORKDAYS(L2540,IF(M2540&lt;&gt;"",M2540,TODAY()),FESTIVOS_CO!A:A)&gt;2,
"VENCIDO",
IF(
NETWORKDAYS(L2540,IF(M2540&lt;&gt;"",M2540,TODAY()),FESTIVOS_CO!A:A)=2,
"ALERTA",
"A TIEMPO"
)))</f>
        <v/>
      </c>
      <c r="I2540" s="40"/>
      <c r="J2540" s="36"/>
      <c r="K2540" s="37"/>
      <c r="L2540" s="50"/>
      <c r="M2540" s="37"/>
      <c r="N2540" s="52"/>
      <c r="O2540" s="52"/>
      <c r="P2540" s="36"/>
      <c r="Q2540" s="36"/>
      <c r="R2540" s="40"/>
      <c r="S2540" s="36"/>
      <c r="T2540" s="40"/>
      <c r="U2540" s="40"/>
      <c r="V2540" s="81"/>
      <c r="W2540" s="40"/>
      <c r="X2540" s="40"/>
      <c r="Y2540" s="40"/>
      <c r="Z2540" s="38" t="str">
        <f>IFERROR(VLOOKUP(Y2540,DIRECTORIO!A:B,2,FALSE),"")</f>
        <v/>
      </c>
      <c r="AA2540" s="40"/>
      <c r="AB2540" s="40"/>
      <c r="AC2540" s="40"/>
      <c r="AD2540" s="40"/>
      <c r="AE2540" s="40"/>
      <c r="AF2540" s="40"/>
      <c r="AG2540" s="41" t="s">
        <v>109</v>
      </c>
      <c r="AH2540" s="42"/>
      <c r="AI2540" s="54" t="str">
        <f t="shared" ca="1" si="481"/>
        <v>PENDIENTE NOTIFICACIÓN ELECTRÓNICA</v>
      </c>
      <c r="AJ2540" s="37"/>
      <c r="AK2540" s="37"/>
      <c r="AL2540" s="37"/>
      <c r="AM2540" s="53" t="str">
        <f>IF(AK2540="","",WORKDAY(AK2540,5,FESTIVOS_CO!A:A))</f>
        <v/>
      </c>
      <c r="AN2540" s="37"/>
      <c r="AO2540" s="37"/>
      <c r="AP2540" s="54" t="str">
        <f t="shared" ca="1" si="486"/>
        <v>NO APLICA</v>
      </c>
      <c r="AQ2540" s="36"/>
      <c r="AR2540" s="43"/>
      <c r="AS2540" s="37"/>
      <c r="AT2540" s="36"/>
      <c r="AU2540" s="37"/>
      <c r="AV2540" s="36"/>
      <c r="AW2540" s="36"/>
      <c r="AX2540" s="37"/>
      <c r="AY2540" s="140" t="str">
        <f>IF(AU2540="","",WORKDAY(AU2540,5,FESTIVOS_CO!A:A))</f>
        <v/>
      </c>
      <c r="AZ2540" s="54" t="str">
        <f t="shared" ca="1" si="483"/>
        <v>NO APLICA</v>
      </c>
      <c r="BA2540" s="55" t="str">
        <f>IF(AX2540="","",WORKDAY(AX2540,5,FESTIVOS_CO!A:A))</f>
        <v/>
      </c>
      <c r="BB2540" s="39"/>
      <c r="BC2540" s="40"/>
      <c r="BD2540" s="40"/>
      <c r="BE2540" s="56" t="str">
        <f t="shared" ca="1" si="484"/>
        <v>NO APLICA</v>
      </c>
      <c r="BF2540" s="37"/>
      <c r="BG2540" s="45"/>
      <c r="BH2540" s="37"/>
      <c r="BI2540" s="36"/>
      <c r="BJ2540" s="37"/>
      <c r="BK2540" s="36"/>
      <c r="BL2540" s="36"/>
      <c r="BM2540" s="53" t="str">
        <f>IF(BJ2540="","",WORKDAY(BJ2540,5,FESTIVOS_CO!A:A))</f>
        <v/>
      </c>
      <c r="BN2540" s="57" t="str">
        <f t="shared" ca="1" si="482"/>
        <v>PENDIENTE HACER AVISO</v>
      </c>
      <c r="BO2540" s="54" t="str">
        <f t="shared" ca="1" si="475"/>
        <v>EN TRÁMITE NOTIF. POR AVISO</v>
      </c>
      <c r="BP2540" s="37"/>
      <c r="BQ2540" s="53" t="str">
        <f>IF(BP2540="","",WORKDAY(BP2540,5,FESTIVOS_CO!A:A))</f>
        <v/>
      </c>
      <c r="BR2540" s="37"/>
      <c r="BS2540" s="36"/>
      <c r="BT2540" s="38"/>
      <c r="BU2540" s="58" t="e">
        <f>VLOOKUP(BT2540,Hoja2!$C:$D,2,0)</f>
        <v>#N/A</v>
      </c>
      <c r="BV2540" s="80" t="str">
        <f>IF(
AND(AO2540="",BD2540="",BQ2540=""),
"EN PROCESO NOTIFICACION / COMUNICACION",
IF(
BT2540="",
"NO APLICA",
IF(
BU2540=60,
IF(AO2540&lt;&gt;"",AO2540,IF(BD2540&lt;&gt;"",BD2540,BQ2540))+60,
WORKDAY(
IF(AO2540&lt;&gt;"",AO2540,IF(BD2540&lt;&gt;"",BD2540,BQ2540)),
BU2540,
FESTIVOS_CO!A:A
)
)
))</f>
        <v>EN PROCESO NOTIFICACION / COMUNICACION</v>
      </c>
      <c r="BW2540" s="44"/>
      <c r="BX2540" s="53"/>
      <c r="BY2540" s="45"/>
      <c r="BZ2540" s="37"/>
      <c r="CA2540" s="54" t="str">
        <f t="shared" si="476"/>
        <v>PENDIENTE EJECUTORIA</v>
      </c>
      <c r="CB2540" s="59" t="str">
        <f t="shared" si="485"/>
        <v/>
      </c>
      <c r="CC2540" s="36"/>
      <c r="CD2540" s="40"/>
      <c r="CE2540" s="46"/>
      <c r="CF2540" s="40"/>
      <c r="CG2540" s="40"/>
      <c r="CH2540" s="40"/>
      <c r="CI2540" s="36"/>
      <c r="CJ2540" s="47"/>
      <c r="CK2540" s="40"/>
      <c r="CL2540" s="40"/>
      <c r="CM2540" s="40"/>
      <c r="CN2540" s="40"/>
    </row>
    <row r="2541" spans="1:92" ht="42.75" hidden="1">
      <c r="A2541" s="49" t="str">
        <f t="shared" si="477"/>
        <v>SIN GESTIÓN</v>
      </c>
      <c r="B2541" s="58"/>
      <c r="C2541" s="37"/>
      <c r="D2541" s="37"/>
      <c r="E2541" s="49" t="str">
        <f t="shared" si="478"/>
        <v>PENDIENTE NOTIFICACIÓN</v>
      </c>
      <c r="F2541" s="141" t="str">
        <f t="shared" si="479"/>
        <v>PENDIENTE NOTIFICACIÓN</v>
      </c>
      <c r="G2541" s="49" t="str">
        <f t="shared" si="480"/>
        <v/>
      </c>
      <c r="H2541" s="51" t="str">
        <f ca="1">IF(
L2541="",
"",
IF(
NETWORKDAYS(L2541,IF(M2541&lt;&gt;"",M2541,TODAY()),FESTIVOS_CO!A:A)&gt;2,
"VENCIDO",
IF(
NETWORKDAYS(L2541,IF(M2541&lt;&gt;"",M2541,TODAY()),FESTIVOS_CO!A:A)=2,
"ALERTA",
"A TIEMPO"
)))</f>
        <v/>
      </c>
      <c r="I2541" s="40"/>
      <c r="J2541" s="36"/>
      <c r="K2541" s="37"/>
      <c r="L2541" s="50"/>
      <c r="M2541" s="37"/>
      <c r="N2541" s="52"/>
      <c r="O2541" s="52"/>
      <c r="P2541" s="36"/>
      <c r="Q2541" s="36"/>
      <c r="R2541" s="40"/>
      <c r="S2541" s="36"/>
      <c r="T2541" s="40"/>
      <c r="U2541" s="40"/>
      <c r="V2541" s="81"/>
      <c r="W2541" s="40"/>
      <c r="X2541" s="40"/>
      <c r="Y2541" s="40"/>
      <c r="Z2541" s="38" t="str">
        <f>IFERROR(VLOOKUP(Y2541,DIRECTORIO!A:B,2,FALSE),"")</f>
        <v/>
      </c>
      <c r="AA2541" s="40"/>
      <c r="AB2541" s="40"/>
      <c r="AC2541" s="40"/>
      <c r="AD2541" s="40"/>
      <c r="AE2541" s="40"/>
      <c r="AF2541" s="40"/>
      <c r="AG2541" s="41" t="s">
        <v>109</v>
      </c>
      <c r="AH2541" s="42"/>
      <c r="AI2541" s="54" t="str">
        <f t="shared" ca="1" si="481"/>
        <v>PENDIENTE NOTIFICACIÓN ELECTRÓNICA</v>
      </c>
      <c r="AJ2541" s="37"/>
      <c r="AK2541" s="37"/>
      <c r="AL2541" s="37"/>
      <c r="AM2541" s="53" t="str">
        <f>IF(AK2541="","",WORKDAY(AK2541,5,FESTIVOS_CO!A:A))</f>
        <v/>
      </c>
      <c r="AN2541" s="37"/>
      <c r="AO2541" s="37"/>
      <c r="AP2541" s="54" t="str">
        <f t="shared" ca="1" si="486"/>
        <v>NO APLICA</v>
      </c>
      <c r="AQ2541" s="36"/>
      <c r="AR2541" s="43"/>
      <c r="AS2541" s="37"/>
      <c r="AT2541" s="36"/>
      <c r="AU2541" s="37"/>
      <c r="AV2541" s="36"/>
      <c r="AW2541" s="36"/>
      <c r="AX2541" s="37"/>
      <c r="AY2541" s="140" t="str">
        <f>IF(AU2541="","",WORKDAY(AU2541,5,FESTIVOS_CO!A:A))</f>
        <v/>
      </c>
      <c r="AZ2541" s="54" t="str">
        <f t="shared" ca="1" si="483"/>
        <v>NO APLICA</v>
      </c>
      <c r="BA2541" s="55" t="str">
        <f>IF(AX2541="","",WORKDAY(AX2541,5,FESTIVOS_CO!A:A))</f>
        <v/>
      </c>
      <c r="BB2541" s="39"/>
      <c r="BC2541" s="40"/>
      <c r="BD2541" s="40"/>
      <c r="BE2541" s="56" t="str">
        <f t="shared" ca="1" si="484"/>
        <v>NO APLICA</v>
      </c>
      <c r="BF2541" s="37"/>
      <c r="BG2541" s="45"/>
      <c r="BH2541" s="37"/>
      <c r="BI2541" s="36"/>
      <c r="BJ2541" s="37"/>
      <c r="BK2541" s="36"/>
      <c r="BL2541" s="36"/>
      <c r="BM2541" s="53" t="str">
        <f>IF(BJ2541="","",WORKDAY(BJ2541,5,FESTIVOS_CO!A:A))</f>
        <v/>
      </c>
      <c r="BN2541" s="57" t="str">
        <f t="shared" ca="1" si="482"/>
        <v>PENDIENTE HACER AVISO</v>
      </c>
      <c r="BO2541" s="54" t="str">
        <f t="shared" ca="1" si="475"/>
        <v>EN TRÁMITE NOTIF. POR AVISO</v>
      </c>
      <c r="BP2541" s="37"/>
      <c r="BQ2541" s="53" t="str">
        <f>IF(BP2541="","",WORKDAY(BP2541,5,FESTIVOS_CO!A:A))</f>
        <v/>
      </c>
      <c r="BR2541" s="37"/>
      <c r="BS2541" s="36"/>
      <c r="BT2541" s="38"/>
      <c r="BU2541" s="58" t="e">
        <f>VLOOKUP(BT2541,Hoja2!$C:$D,2,0)</f>
        <v>#N/A</v>
      </c>
      <c r="BV2541" s="80" t="str">
        <f>IF(
AND(AO2541="",BD2541="",BQ2541=""),
"EN PROCESO NOTIFICACION / COMUNICACION",
IF(
BT2541="",
"NO APLICA",
IF(
BU2541=60,
IF(AO2541&lt;&gt;"",AO2541,IF(BD2541&lt;&gt;"",BD2541,BQ2541))+60,
WORKDAY(
IF(AO2541&lt;&gt;"",AO2541,IF(BD2541&lt;&gt;"",BD2541,BQ2541)),
BU2541,
FESTIVOS_CO!A:A
)
)
))</f>
        <v>EN PROCESO NOTIFICACION / COMUNICACION</v>
      </c>
      <c r="BW2541" s="44"/>
      <c r="BX2541" s="53"/>
      <c r="BY2541" s="45"/>
      <c r="BZ2541" s="37"/>
      <c r="CA2541" s="54" t="str">
        <f t="shared" si="476"/>
        <v>PENDIENTE EJECUTORIA</v>
      </c>
      <c r="CB2541" s="59" t="str">
        <f t="shared" si="485"/>
        <v/>
      </c>
      <c r="CC2541" s="36"/>
      <c r="CD2541" s="40"/>
      <c r="CE2541" s="46"/>
      <c r="CF2541" s="40"/>
      <c r="CG2541" s="40"/>
      <c r="CH2541" s="40"/>
      <c r="CI2541" s="36"/>
      <c r="CJ2541" s="47"/>
      <c r="CK2541" s="40"/>
      <c r="CL2541" s="40"/>
      <c r="CM2541" s="40"/>
      <c r="CN2541" s="40"/>
    </row>
    <row r="2542" spans="1:92" ht="42.75" hidden="1">
      <c r="A2542" s="49" t="str">
        <f t="shared" si="477"/>
        <v>SIN GESTIÓN</v>
      </c>
      <c r="B2542" s="58"/>
      <c r="C2542" s="37"/>
      <c r="D2542" s="37"/>
      <c r="E2542" s="49" t="str">
        <f t="shared" si="478"/>
        <v>PENDIENTE NOTIFICACIÓN</v>
      </c>
      <c r="F2542" s="141" t="str">
        <f t="shared" si="479"/>
        <v>PENDIENTE NOTIFICACIÓN</v>
      </c>
      <c r="G2542" s="49" t="str">
        <f t="shared" si="480"/>
        <v/>
      </c>
      <c r="H2542" s="51" t="str">
        <f ca="1">IF(
L2542="",
"",
IF(
NETWORKDAYS(L2542,IF(M2542&lt;&gt;"",M2542,TODAY()),FESTIVOS_CO!A:A)&gt;2,
"VENCIDO",
IF(
NETWORKDAYS(L2542,IF(M2542&lt;&gt;"",M2542,TODAY()),FESTIVOS_CO!A:A)=2,
"ALERTA",
"A TIEMPO"
)))</f>
        <v/>
      </c>
      <c r="I2542" s="40"/>
      <c r="J2542" s="36"/>
      <c r="K2542" s="37"/>
      <c r="L2542" s="50"/>
      <c r="M2542" s="37"/>
      <c r="N2542" s="52"/>
      <c r="O2542" s="52"/>
      <c r="P2542" s="36"/>
      <c r="Q2542" s="36"/>
      <c r="R2542" s="40"/>
      <c r="S2542" s="36"/>
      <c r="T2542" s="40"/>
      <c r="U2542" s="40"/>
      <c r="V2542" s="81"/>
      <c r="W2542" s="40"/>
      <c r="X2542" s="40"/>
      <c r="Y2542" s="40"/>
      <c r="Z2542" s="38" t="str">
        <f>IFERROR(VLOOKUP(Y2542,DIRECTORIO!A:B,2,FALSE),"")</f>
        <v/>
      </c>
      <c r="AA2542" s="40"/>
      <c r="AB2542" s="40"/>
      <c r="AC2542" s="40"/>
      <c r="AD2542" s="40"/>
      <c r="AE2542" s="40"/>
      <c r="AF2542" s="40"/>
      <c r="AG2542" s="41" t="s">
        <v>109</v>
      </c>
      <c r="AH2542" s="42"/>
      <c r="AI2542" s="54" t="str">
        <f t="shared" ca="1" si="481"/>
        <v>PENDIENTE NOTIFICACIÓN ELECTRÓNICA</v>
      </c>
      <c r="AJ2542" s="37"/>
      <c r="AK2542" s="37"/>
      <c r="AL2542" s="37"/>
      <c r="AM2542" s="53" t="str">
        <f>IF(AK2542="","",WORKDAY(AK2542,5,FESTIVOS_CO!A:A))</f>
        <v/>
      </c>
      <c r="AN2542" s="37"/>
      <c r="AO2542" s="37"/>
      <c r="AP2542" s="54" t="str">
        <f t="shared" ca="1" si="486"/>
        <v>NO APLICA</v>
      </c>
      <c r="AQ2542" s="36"/>
      <c r="AR2542" s="43"/>
      <c r="AS2542" s="37"/>
      <c r="AT2542" s="36"/>
      <c r="AU2542" s="37"/>
      <c r="AV2542" s="36"/>
      <c r="AW2542" s="36"/>
      <c r="AX2542" s="37"/>
      <c r="AY2542" s="140" t="str">
        <f>IF(AU2542="","",WORKDAY(AU2542,5,FESTIVOS_CO!A:A))</f>
        <v/>
      </c>
      <c r="AZ2542" s="54" t="str">
        <f t="shared" ca="1" si="483"/>
        <v>NO APLICA</v>
      </c>
      <c r="BA2542" s="55" t="str">
        <f>IF(AX2542="","",WORKDAY(AX2542,5,FESTIVOS_CO!A:A))</f>
        <v/>
      </c>
      <c r="BB2542" s="39"/>
      <c r="BC2542" s="40"/>
      <c r="BD2542" s="40"/>
      <c r="BE2542" s="56" t="str">
        <f t="shared" ca="1" si="484"/>
        <v>NO APLICA</v>
      </c>
      <c r="BF2542" s="37"/>
      <c r="BG2542" s="45"/>
      <c r="BH2542" s="37"/>
      <c r="BI2542" s="36"/>
      <c r="BJ2542" s="37"/>
      <c r="BK2542" s="36"/>
      <c r="BL2542" s="36"/>
      <c r="BM2542" s="53" t="str">
        <f>IF(BJ2542="","",WORKDAY(BJ2542,5,FESTIVOS_CO!A:A))</f>
        <v/>
      </c>
      <c r="BN2542" s="57" t="str">
        <f t="shared" ca="1" si="482"/>
        <v>PENDIENTE HACER AVISO</v>
      </c>
      <c r="BO2542" s="54" t="str">
        <f t="shared" ca="1" si="475"/>
        <v>EN TRÁMITE NOTIF. POR AVISO</v>
      </c>
      <c r="BP2542" s="37"/>
      <c r="BQ2542" s="53" t="str">
        <f>IF(BP2542="","",WORKDAY(BP2542,5,FESTIVOS_CO!A:A))</f>
        <v/>
      </c>
      <c r="BR2542" s="37"/>
      <c r="BS2542" s="36"/>
      <c r="BT2542" s="38"/>
      <c r="BU2542" s="58" t="e">
        <f>VLOOKUP(BT2542,Hoja2!$C:$D,2,0)</f>
        <v>#N/A</v>
      </c>
      <c r="BV2542" s="80" t="str">
        <f>IF(
AND(AO2542="",BD2542="",BQ2542=""),
"EN PROCESO NOTIFICACION / COMUNICACION",
IF(
BT2542="",
"NO APLICA",
IF(
BU2542=60,
IF(AO2542&lt;&gt;"",AO2542,IF(BD2542&lt;&gt;"",BD2542,BQ2542))+60,
WORKDAY(
IF(AO2542&lt;&gt;"",AO2542,IF(BD2542&lt;&gt;"",BD2542,BQ2542)),
BU2542,
FESTIVOS_CO!A:A
)
)
))</f>
        <v>EN PROCESO NOTIFICACION / COMUNICACION</v>
      </c>
      <c r="BW2542" s="44"/>
      <c r="BX2542" s="53"/>
      <c r="BY2542" s="45"/>
      <c r="BZ2542" s="37"/>
      <c r="CA2542" s="54" t="str">
        <f t="shared" si="476"/>
        <v>PENDIENTE EJECUTORIA</v>
      </c>
      <c r="CB2542" s="59" t="str">
        <f t="shared" si="485"/>
        <v/>
      </c>
      <c r="CC2542" s="36"/>
      <c r="CD2542" s="40"/>
      <c r="CE2542" s="46"/>
      <c r="CF2542" s="40"/>
      <c r="CG2542" s="40"/>
      <c r="CH2542" s="40"/>
      <c r="CI2542" s="36"/>
      <c r="CJ2542" s="47"/>
      <c r="CK2542" s="40"/>
      <c r="CL2542" s="40"/>
      <c r="CM2542" s="40"/>
      <c r="CN2542" s="40"/>
    </row>
    <row r="2543" spans="1:92" ht="42.75" hidden="1">
      <c r="A2543" s="49" t="str">
        <f t="shared" si="477"/>
        <v>SIN GESTIÓN</v>
      </c>
      <c r="B2543" s="58"/>
      <c r="C2543" s="37"/>
      <c r="D2543" s="37"/>
      <c r="E2543" s="49" t="str">
        <f t="shared" si="478"/>
        <v>PENDIENTE NOTIFICACIÓN</v>
      </c>
      <c r="F2543" s="141" t="str">
        <f t="shared" si="479"/>
        <v>PENDIENTE NOTIFICACIÓN</v>
      </c>
      <c r="G2543" s="49" t="str">
        <f t="shared" si="480"/>
        <v/>
      </c>
      <c r="H2543" s="51" t="str">
        <f ca="1">IF(
L2543="",
"",
IF(
NETWORKDAYS(L2543,IF(M2543&lt;&gt;"",M2543,TODAY()),FESTIVOS_CO!A:A)&gt;2,
"VENCIDO",
IF(
NETWORKDAYS(L2543,IF(M2543&lt;&gt;"",M2543,TODAY()),FESTIVOS_CO!A:A)=2,
"ALERTA",
"A TIEMPO"
)))</f>
        <v/>
      </c>
      <c r="I2543" s="40"/>
      <c r="J2543" s="36"/>
      <c r="K2543" s="37"/>
      <c r="L2543" s="50"/>
      <c r="M2543" s="37"/>
      <c r="N2543" s="52"/>
      <c r="O2543" s="52"/>
      <c r="P2543" s="36"/>
      <c r="Q2543" s="36"/>
      <c r="R2543" s="40"/>
      <c r="S2543" s="36"/>
      <c r="T2543" s="40"/>
      <c r="U2543" s="40"/>
      <c r="V2543" s="81"/>
      <c r="W2543" s="40"/>
      <c r="X2543" s="40"/>
      <c r="Y2543" s="40"/>
      <c r="Z2543" s="38" t="str">
        <f>IFERROR(VLOOKUP(Y2543,DIRECTORIO!A:B,2,FALSE),"")</f>
        <v/>
      </c>
      <c r="AA2543" s="40"/>
      <c r="AB2543" s="40"/>
      <c r="AC2543" s="40"/>
      <c r="AD2543" s="40"/>
      <c r="AE2543" s="40"/>
      <c r="AF2543" s="40"/>
      <c r="AG2543" s="41" t="s">
        <v>109</v>
      </c>
      <c r="AH2543" s="42"/>
      <c r="AI2543" s="54" t="str">
        <f t="shared" ca="1" si="481"/>
        <v>PENDIENTE NOTIFICACIÓN ELECTRÓNICA</v>
      </c>
      <c r="AJ2543" s="37"/>
      <c r="AK2543" s="37"/>
      <c r="AL2543" s="37"/>
      <c r="AM2543" s="53" t="str">
        <f>IF(AK2543="","",WORKDAY(AK2543,5,FESTIVOS_CO!A:A))</f>
        <v/>
      </c>
      <c r="AN2543" s="37"/>
      <c r="AO2543" s="37"/>
      <c r="AP2543" s="54" t="str">
        <f t="shared" ca="1" si="486"/>
        <v>NO APLICA</v>
      </c>
      <c r="AQ2543" s="36"/>
      <c r="AR2543" s="43"/>
      <c r="AS2543" s="37"/>
      <c r="AT2543" s="36"/>
      <c r="AU2543" s="37"/>
      <c r="AV2543" s="36"/>
      <c r="AW2543" s="36"/>
      <c r="AX2543" s="37"/>
      <c r="AY2543" s="140" t="str">
        <f>IF(AU2543="","",WORKDAY(AU2543,5,FESTIVOS_CO!A:A))</f>
        <v/>
      </c>
      <c r="AZ2543" s="54" t="str">
        <f t="shared" ca="1" si="483"/>
        <v>NO APLICA</v>
      </c>
      <c r="BA2543" s="55" t="str">
        <f>IF(AX2543="","",WORKDAY(AX2543,5,FESTIVOS_CO!A:A))</f>
        <v/>
      </c>
      <c r="BB2543" s="39"/>
      <c r="BC2543" s="40"/>
      <c r="BD2543" s="40"/>
      <c r="BE2543" s="56" t="str">
        <f t="shared" ca="1" si="484"/>
        <v>NO APLICA</v>
      </c>
      <c r="BF2543" s="37"/>
      <c r="BG2543" s="45"/>
      <c r="BH2543" s="37"/>
      <c r="BI2543" s="36"/>
      <c r="BJ2543" s="37"/>
      <c r="BK2543" s="36"/>
      <c r="BL2543" s="36"/>
      <c r="BM2543" s="53" t="str">
        <f>IF(BJ2543="","",WORKDAY(BJ2543,5,FESTIVOS_CO!A:A))</f>
        <v/>
      </c>
      <c r="BN2543" s="57" t="str">
        <f t="shared" ca="1" si="482"/>
        <v>PENDIENTE HACER AVISO</v>
      </c>
      <c r="BO2543" s="54" t="str">
        <f t="shared" ca="1" si="475"/>
        <v>EN TRÁMITE NOTIF. POR AVISO</v>
      </c>
      <c r="BP2543" s="37"/>
      <c r="BQ2543" s="53" t="str">
        <f>IF(BP2543="","",WORKDAY(BP2543,5,FESTIVOS_CO!A:A))</f>
        <v/>
      </c>
      <c r="BR2543" s="37"/>
      <c r="BS2543" s="36"/>
      <c r="BT2543" s="38"/>
      <c r="BU2543" s="58" t="e">
        <f>VLOOKUP(BT2543,Hoja2!$C:$D,2,0)</f>
        <v>#N/A</v>
      </c>
      <c r="BV2543" s="80" t="str">
        <f>IF(
AND(AO2543="",BD2543="",BQ2543=""),
"EN PROCESO NOTIFICACION / COMUNICACION",
IF(
BT2543="",
"NO APLICA",
IF(
BU2543=60,
IF(AO2543&lt;&gt;"",AO2543,IF(BD2543&lt;&gt;"",BD2543,BQ2543))+60,
WORKDAY(
IF(AO2543&lt;&gt;"",AO2543,IF(BD2543&lt;&gt;"",BD2543,BQ2543)),
BU2543,
FESTIVOS_CO!A:A
)
)
))</f>
        <v>EN PROCESO NOTIFICACION / COMUNICACION</v>
      </c>
      <c r="BW2543" s="44"/>
      <c r="BX2543" s="53"/>
      <c r="BY2543" s="45"/>
      <c r="BZ2543" s="37"/>
      <c r="CA2543" s="54" t="str">
        <f t="shared" si="476"/>
        <v>PENDIENTE EJECUTORIA</v>
      </c>
      <c r="CB2543" s="59" t="str">
        <f t="shared" si="485"/>
        <v/>
      </c>
      <c r="CC2543" s="36"/>
      <c r="CD2543" s="40"/>
      <c r="CE2543" s="46"/>
      <c r="CF2543" s="40"/>
      <c r="CG2543" s="40"/>
      <c r="CH2543" s="40"/>
      <c r="CI2543" s="36"/>
      <c r="CJ2543" s="47"/>
      <c r="CK2543" s="40"/>
      <c r="CL2543" s="40"/>
      <c r="CM2543" s="40"/>
      <c r="CN2543" s="40"/>
    </row>
    <row r="2544" spans="1:92" ht="42.75" hidden="1">
      <c r="A2544" s="49" t="str">
        <f t="shared" si="477"/>
        <v>SIN GESTIÓN</v>
      </c>
      <c r="B2544" s="58"/>
      <c r="C2544" s="37"/>
      <c r="D2544" s="37"/>
      <c r="E2544" s="49" t="str">
        <f t="shared" si="478"/>
        <v>PENDIENTE NOTIFICACIÓN</v>
      </c>
      <c r="F2544" s="141" t="str">
        <f t="shared" si="479"/>
        <v>PENDIENTE NOTIFICACIÓN</v>
      </c>
      <c r="G2544" s="49" t="str">
        <f t="shared" si="480"/>
        <v/>
      </c>
      <c r="H2544" s="51" t="str">
        <f ca="1">IF(
L2544="",
"",
IF(
NETWORKDAYS(L2544,IF(M2544&lt;&gt;"",M2544,TODAY()),FESTIVOS_CO!A:A)&gt;2,
"VENCIDO",
IF(
NETWORKDAYS(L2544,IF(M2544&lt;&gt;"",M2544,TODAY()),FESTIVOS_CO!A:A)=2,
"ALERTA",
"A TIEMPO"
)))</f>
        <v/>
      </c>
      <c r="I2544" s="40"/>
      <c r="J2544" s="36"/>
      <c r="K2544" s="37"/>
      <c r="L2544" s="50"/>
      <c r="M2544" s="37"/>
      <c r="N2544" s="52"/>
      <c r="O2544" s="52"/>
      <c r="P2544" s="36"/>
      <c r="Q2544" s="36"/>
      <c r="R2544" s="40"/>
      <c r="S2544" s="36"/>
      <c r="T2544" s="40"/>
      <c r="U2544" s="40"/>
      <c r="V2544" s="81"/>
      <c r="W2544" s="40"/>
      <c r="X2544" s="40"/>
      <c r="Y2544" s="40"/>
      <c r="Z2544" s="38" t="str">
        <f>IFERROR(VLOOKUP(Y2544,DIRECTORIO!A:B,2,FALSE),"")</f>
        <v/>
      </c>
      <c r="AA2544" s="40"/>
      <c r="AB2544" s="40"/>
      <c r="AC2544" s="40"/>
      <c r="AD2544" s="40"/>
      <c r="AE2544" s="40"/>
      <c r="AF2544" s="40"/>
      <c r="AG2544" s="41" t="s">
        <v>109</v>
      </c>
      <c r="AH2544" s="42"/>
      <c r="AI2544" s="54" t="str">
        <f t="shared" ca="1" si="481"/>
        <v>PENDIENTE NOTIFICACIÓN ELECTRÓNICA</v>
      </c>
      <c r="AJ2544" s="37"/>
      <c r="AK2544" s="37"/>
      <c r="AL2544" s="37"/>
      <c r="AM2544" s="53" t="str">
        <f>IF(AK2544="","",WORKDAY(AK2544,5,FESTIVOS_CO!A:A))</f>
        <v/>
      </c>
      <c r="AN2544" s="37"/>
      <c r="AO2544" s="37"/>
      <c r="AP2544" s="54" t="str">
        <f t="shared" ca="1" si="486"/>
        <v>NO APLICA</v>
      </c>
      <c r="AQ2544" s="36"/>
      <c r="AR2544" s="43"/>
      <c r="AS2544" s="37"/>
      <c r="AT2544" s="36"/>
      <c r="AU2544" s="37"/>
      <c r="AV2544" s="36"/>
      <c r="AW2544" s="36"/>
      <c r="AX2544" s="37"/>
      <c r="AY2544" s="140" t="str">
        <f>IF(AU2544="","",WORKDAY(AU2544,5,FESTIVOS_CO!A:A))</f>
        <v/>
      </c>
      <c r="AZ2544" s="54" t="str">
        <f t="shared" ca="1" si="483"/>
        <v>NO APLICA</v>
      </c>
      <c r="BA2544" s="55" t="str">
        <f>IF(AX2544="","",WORKDAY(AX2544,5,FESTIVOS_CO!A:A))</f>
        <v/>
      </c>
      <c r="BB2544" s="39"/>
      <c r="BC2544" s="40"/>
      <c r="BD2544" s="40"/>
      <c r="BE2544" s="56" t="str">
        <f t="shared" ca="1" si="484"/>
        <v>NO APLICA</v>
      </c>
      <c r="BF2544" s="37"/>
      <c r="BG2544" s="45"/>
      <c r="BH2544" s="37"/>
      <c r="BI2544" s="36"/>
      <c r="BJ2544" s="37"/>
      <c r="BK2544" s="36"/>
      <c r="BL2544" s="36"/>
      <c r="BM2544" s="53" t="str">
        <f>IF(BJ2544="","",WORKDAY(BJ2544,5,FESTIVOS_CO!A:A))</f>
        <v/>
      </c>
      <c r="BN2544" s="57" t="str">
        <f t="shared" ca="1" si="482"/>
        <v>PENDIENTE HACER AVISO</v>
      </c>
      <c r="BO2544" s="54" t="str">
        <f t="shared" ca="1" si="475"/>
        <v>EN TRÁMITE NOTIF. POR AVISO</v>
      </c>
      <c r="BP2544" s="37"/>
      <c r="BQ2544" s="53" t="str">
        <f>IF(BP2544="","",WORKDAY(BP2544,5,FESTIVOS_CO!A:A))</f>
        <v/>
      </c>
      <c r="BR2544" s="37"/>
      <c r="BS2544" s="36"/>
      <c r="BT2544" s="38"/>
      <c r="BU2544" s="58" t="e">
        <f>VLOOKUP(BT2544,Hoja2!$C:$D,2,0)</f>
        <v>#N/A</v>
      </c>
      <c r="BV2544" s="80" t="str">
        <f>IF(
AND(AO2544="",BD2544="",BQ2544=""),
"EN PROCESO NOTIFICACION / COMUNICACION",
IF(
BT2544="",
"NO APLICA",
IF(
BU2544=60,
IF(AO2544&lt;&gt;"",AO2544,IF(BD2544&lt;&gt;"",BD2544,BQ2544))+60,
WORKDAY(
IF(AO2544&lt;&gt;"",AO2544,IF(BD2544&lt;&gt;"",BD2544,BQ2544)),
BU2544,
FESTIVOS_CO!A:A
)
)
))</f>
        <v>EN PROCESO NOTIFICACION / COMUNICACION</v>
      </c>
      <c r="BW2544" s="44"/>
      <c r="BX2544" s="53"/>
      <c r="BY2544" s="45"/>
      <c r="BZ2544" s="37"/>
      <c r="CA2544" s="54" t="str">
        <f t="shared" si="476"/>
        <v>PENDIENTE EJECUTORIA</v>
      </c>
      <c r="CB2544" s="59" t="str">
        <f t="shared" si="485"/>
        <v/>
      </c>
      <c r="CC2544" s="36"/>
      <c r="CD2544" s="40"/>
      <c r="CE2544" s="46"/>
      <c r="CF2544" s="40"/>
      <c r="CG2544" s="40"/>
      <c r="CH2544" s="40"/>
      <c r="CI2544" s="36"/>
      <c r="CJ2544" s="47"/>
      <c r="CK2544" s="40"/>
      <c r="CL2544" s="40"/>
      <c r="CM2544" s="40"/>
      <c r="CN2544" s="40"/>
    </row>
    <row r="2545" spans="1:92" ht="42.75" hidden="1">
      <c r="A2545" s="49" t="str">
        <f t="shared" si="477"/>
        <v>SIN GESTIÓN</v>
      </c>
      <c r="B2545" s="58"/>
      <c r="C2545" s="37"/>
      <c r="D2545" s="37"/>
      <c r="E2545" s="49" t="str">
        <f t="shared" si="478"/>
        <v>PENDIENTE NOTIFICACIÓN</v>
      </c>
      <c r="F2545" s="141" t="str">
        <f t="shared" si="479"/>
        <v>PENDIENTE NOTIFICACIÓN</v>
      </c>
      <c r="G2545" s="49" t="str">
        <f t="shared" si="480"/>
        <v/>
      </c>
      <c r="H2545" s="51" t="str">
        <f ca="1">IF(
L2545="",
"",
IF(
NETWORKDAYS(L2545,IF(M2545&lt;&gt;"",M2545,TODAY()),FESTIVOS_CO!A:A)&gt;2,
"VENCIDO",
IF(
NETWORKDAYS(L2545,IF(M2545&lt;&gt;"",M2545,TODAY()),FESTIVOS_CO!A:A)=2,
"ALERTA",
"A TIEMPO"
)))</f>
        <v/>
      </c>
      <c r="I2545" s="40"/>
      <c r="J2545" s="36"/>
      <c r="K2545" s="37"/>
      <c r="L2545" s="50"/>
      <c r="M2545" s="37"/>
      <c r="N2545" s="52"/>
      <c r="O2545" s="52"/>
      <c r="P2545" s="36"/>
      <c r="Q2545" s="36"/>
      <c r="R2545" s="40"/>
      <c r="S2545" s="36"/>
      <c r="T2545" s="40"/>
      <c r="U2545" s="40"/>
      <c r="V2545" s="81"/>
      <c r="W2545" s="40"/>
      <c r="X2545" s="40"/>
      <c r="Y2545" s="40"/>
      <c r="Z2545" s="38" t="str">
        <f>IFERROR(VLOOKUP(Y2545,DIRECTORIO!A:B,2,FALSE),"")</f>
        <v/>
      </c>
      <c r="AA2545" s="40"/>
      <c r="AB2545" s="40"/>
      <c r="AC2545" s="40"/>
      <c r="AD2545" s="40"/>
      <c r="AE2545" s="40"/>
      <c r="AF2545" s="40"/>
      <c r="AG2545" s="41" t="s">
        <v>109</v>
      </c>
      <c r="AH2545" s="42"/>
      <c r="AI2545" s="54" t="str">
        <f t="shared" ca="1" si="481"/>
        <v>PENDIENTE NOTIFICACIÓN ELECTRÓNICA</v>
      </c>
      <c r="AJ2545" s="37"/>
      <c r="AK2545" s="37"/>
      <c r="AL2545" s="37"/>
      <c r="AM2545" s="53" t="str">
        <f>IF(AK2545="","",WORKDAY(AK2545,5,FESTIVOS_CO!A:A))</f>
        <v/>
      </c>
      <c r="AN2545" s="37"/>
      <c r="AO2545" s="37"/>
      <c r="AP2545" s="54" t="str">
        <f t="shared" ca="1" si="486"/>
        <v>NO APLICA</v>
      </c>
      <c r="AQ2545" s="36"/>
      <c r="AR2545" s="43"/>
      <c r="AS2545" s="37"/>
      <c r="AT2545" s="36"/>
      <c r="AU2545" s="37"/>
      <c r="AV2545" s="36"/>
      <c r="AW2545" s="36"/>
      <c r="AX2545" s="37"/>
      <c r="AY2545" s="140" t="str">
        <f>IF(AU2545="","",WORKDAY(AU2545,5,FESTIVOS_CO!A:A))</f>
        <v/>
      </c>
      <c r="AZ2545" s="54" t="str">
        <f t="shared" ca="1" si="483"/>
        <v>NO APLICA</v>
      </c>
      <c r="BA2545" s="55" t="str">
        <f>IF(AX2545="","",WORKDAY(AX2545,5,FESTIVOS_CO!A:A))</f>
        <v/>
      </c>
      <c r="BB2545" s="39"/>
      <c r="BC2545" s="40"/>
      <c r="BD2545" s="40"/>
      <c r="BE2545" s="56" t="str">
        <f t="shared" ca="1" si="484"/>
        <v>NO APLICA</v>
      </c>
      <c r="BF2545" s="37"/>
      <c r="BG2545" s="45"/>
      <c r="BH2545" s="37"/>
      <c r="BI2545" s="36"/>
      <c r="BJ2545" s="37"/>
      <c r="BK2545" s="36"/>
      <c r="BL2545" s="36"/>
      <c r="BM2545" s="53" t="str">
        <f>IF(BJ2545="","",WORKDAY(BJ2545,5,FESTIVOS_CO!A:A))</f>
        <v/>
      </c>
      <c r="BN2545" s="57" t="str">
        <f t="shared" ca="1" si="482"/>
        <v>PENDIENTE HACER AVISO</v>
      </c>
      <c r="BO2545" s="54" t="str">
        <f t="shared" ca="1" si="475"/>
        <v>EN TRÁMITE NOTIF. POR AVISO</v>
      </c>
      <c r="BP2545" s="37"/>
      <c r="BQ2545" s="53" t="str">
        <f>IF(BP2545="","",WORKDAY(BP2545,5,FESTIVOS_CO!A:A))</f>
        <v/>
      </c>
      <c r="BR2545" s="37"/>
      <c r="BS2545" s="36"/>
      <c r="BT2545" s="38"/>
      <c r="BU2545" s="58" t="e">
        <f>VLOOKUP(BT2545,Hoja2!$C:$D,2,0)</f>
        <v>#N/A</v>
      </c>
      <c r="BV2545" s="80" t="str">
        <f>IF(
AND(AO2545="",BD2545="",BQ2545=""),
"EN PROCESO NOTIFICACION / COMUNICACION",
IF(
BT2545="",
"NO APLICA",
IF(
BU2545=60,
IF(AO2545&lt;&gt;"",AO2545,IF(BD2545&lt;&gt;"",BD2545,BQ2545))+60,
WORKDAY(
IF(AO2545&lt;&gt;"",AO2545,IF(BD2545&lt;&gt;"",BD2545,BQ2545)),
BU2545,
FESTIVOS_CO!A:A
)
)
))</f>
        <v>EN PROCESO NOTIFICACION / COMUNICACION</v>
      </c>
      <c r="BW2545" s="44"/>
      <c r="BX2545" s="53"/>
      <c r="BY2545" s="45"/>
      <c r="BZ2545" s="37"/>
      <c r="CA2545" s="54" t="str">
        <f t="shared" si="476"/>
        <v>PENDIENTE EJECUTORIA</v>
      </c>
      <c r="CB2545" s="59" t="str">
        <f t="shared" si="485"/>
        <v/>
      </c>
      <c r="CC2545" s="36"/>
      <c r="CD2545" s="40"/>
      <c r="CE2545" s="46"/>
      <c r="CF2545" s="40"/>
      <c r="CG2545" s="40"/>
      <c r="CH2545" s="40"/>
      <c r="CI2545" s="36"/>
      <c r="CJ2545" s="47"/>
      <c r="CK2545" s="40"/>
      <c r="CL2545" s="40"/>
      <c r="CM2545" s="40"/>
      <c r="CN2545" s="40"/>
    </row>
    <row r="2546" spans="1:92" ht="42.75" hidden="1">
      <c r="A2546" s="49" t="str">
        <f t="shared" si="477"/>
        <v>SIN GESTIÓN</v>
      </c>
      <c r="B2546" s="58"/>
      <c r="C2546" s="37"/>
      <c r="D2546" s="37"/>
      <c r="E2546" s="49" t="str">
        <f t="shared" si="478"/>
        <v>PENDIENTE NOTIFICACIÓN</v>
      </c>
      <c r="F2546" s="141" t="str">
        <f t="shared" si="479"/>
        <v>PENDIENTE NOTIFICACIÓN</v>
      </c>
      <c r="G2546" s="49" t="str">
        <f t="shared" si="480"/>
        <v/>
      </c>
      <c r="H2546" s="51" t="str">
        <f ca="1">IF(
L2546="",
"",
IF(
NETWORKDAYS(L2546,IF(M2546&lt;&gt;"",M2546,TODAY()),FESTIVOS_CO!A:A)&gt;2,
"VENCIDO",
IF(
NETWORKDAYS(L2546,IF(M2546&lt;&gt;"",M2546,TODAY()),FESTIVOS_CO!A:A)=2,
"ALERTA",
"A TIEMPO"
)))</f>
        <v/>
      </c>
      <c r="I2546" s="40"/>
      <c r="J2546" s="36"/>
      <c r="K2546" s="37"/>
      <c r="L2546" s="50"/>
      <c r="M2546" s="37"/>
      <c r="N2546" s="52"/>
      <c r="O2546" s="52"/>
      <c r="P2546" s="36"/>
      <c r="Q2546" s="36"/>
      <c r="R2546" s="40"/>
      <c r="S2546" s="36"/>
      <c r="T2546" s="40"/>
      <c r="U2546" s="40"/>
      <c r="V2546" s="81"/>
      <c r="W2546" s="40"/>
      <c r="X2546" s="40"/>
      <c r="Y2546" s="40"/>
      <c r="Z2546" s="38" t="str">
        <f>IFERROR(VLOOKUP(Y2546,DIRECTORIO!A:B,2,FALSE),"")</f>
        <v/>
      </c>
      <c r="AA2546" s="40"/>
      <c r="AB2546" s="40"/>
      <c r="AC2546" s="40"/>
      <c r="AD2546" s="40"/>
      <c r="AE2546" s="40"/>
      <c r="AF2546" s="40"/>
      <c r="AG2546" s="41" t="s">
        <v>109</v>
      </c>
      <c r="AH2546" s="42"/>
      <c r="AI2546" s="54" t="str">
        <f t="shared" ca="1" si="481"/>
        <v>PENDIENTE NOTIFICACIÓN ELECTRÓNICA</v>
      </c>
      <c r="AJ2546" s="37"/>
      <c r="AK2546" s="37"/>
      <c r="AL2546" s="37"/>
      <c r="AM2546" s="53" t="str">
        <f>IF(AK2546="","",WORKDAY(AK2546,5,FESTIVOS_CO!A:A))</f>
        <v/>
      </c>
      <c r="AN2546" s="37"/>
      <c r="AO2546" s="37"/>
      <c r="AP2546" s="54" t="str">
        <f t="shared" ca="1" si="486"/>
        <v>NO APLICA</v>
      </c>
      <c r="AQ2546" s="36"/>
      <c r="AR2546" s="43"/>
      <c r="AS2546" s="37"/>
      <c r="AT2546" s="36"/>
      <c r="AU2546" s="37"/>
      <c r="AV2546" s="36"/>
      <c r="AW2546" s="36"/>
      <c r="AX2546" s="37"/>
      <c r="AY2546" s="140" t="str">
        <f>IF(AU2546="","",WORKDAY(AU2546,5,FESTIVOS_CO!A:A))</f>
        <v/>
      </c>
      <c r="AZ2546" s="54" t="str">
        <f t="shared" ca="1" si="483"/>
        <v>NO APLICA</v>
      </c>
      <c r="BA2546" s="55" t="str">
        <f>IF(AX2546="","",WORKDAY(AX2546,5,FESTIVOS_CO!A:A))</f>
        <v/>
      </c>
      <c r="BB2546" s="39"/>
      <c r="BC2546" s="40"/>
      <c r="BD2546" s="40"/>
      <c r="BE2546" s="56" t="str">
        <f t="shared" ca="1" si="484"/>
        <v>NO APLICA</v>
      </c>
      <c r="BF2546" s="37"/>
      <c r="BG2546" s="45"/>
      <c r="BH2546" s="37"/>
      <c r="BI2546" s="36"/>
      <c r="BJ2546" s="37"/>
      <c r="BK2546" s="36"/>
      <c r="BL2546" s="36"/>
      <c r="BM2546" s="53" t="str">
        <f>IF(BJ2546="","",WORKDAY(BJ2546,5,FESTIVOS_CO!A:A))</f>
        <v/>
      </c>
      <c r="BN2546" s="57" t="str">
        <f t="shared" ca="1" si="482"/>
        <v>PENDIENTE HACER AVISO</v>
      </c>
      <c r="BO2546" s="54" t="str">
        <f t="shared" ca="1" si="475"/>
        <v>EN TRÁMITE NOTIF. POR AVISO</v>
      </c>
      <c r="BP2546" s="37"/>
      <c r="BQ2546" s="53" t="str">
        <f>IF(BP2546="","",WORKDAY(BP2546,5,FESTIVOS_CO!A:A))</f>
        <v/>
      </c>
      <c r="BR2546" s="37"/>
      <c r="BS2546" s="36"/>
      <c r="BT2546" s="38"/>
      <c r="BU2546" s="58" t="e">
        <f>VLOOKUP(BT2546,Hoja2!$C:$D,2,0)</f>
        <v>#N/A</v>
      </c>
      <c r="BV2546" s="80" t="str">
        <f>IF(
AND(AO2546="",BD2546="",BQ2546=""),
"EN PROCESO NOTIFICACION / COMUNICACION",
IF(
BT2546="",
"NO APLICA",
IF(
BU2546=60,
IF(AO2546&lt;&gt;"",AO2546,IF(BD2546&lt;&gt;"",BD2546,BQ2546))+60,
WORKDAY(
IF(AO2546&lt;&gt;"",AO2546,IF(BD2546&lt;&gt;"",BD2546,BQ2546)),
BU2546,
FESTIVOS_CO!A:A
)
)
))</f>
        <v>EN PROCESO NOTIFICACION / COMUNICACION</v>
      </c>
      <c r="BW2546" s="44"/>
      <c r="BX2546" s="53"/>
      <c r="BY2546" s="45"/>
      <c r="BZ2546" s="37"/>
      <c r="CA2546" s="54" t="str">
        <f t="shared" si="476"/>
        <v>PENDIENTE EJECUTORIA</v>
      </c>
      <c r="CB2546" s="59" t="str">
        <f t="shared" si="485"/>
        <v/>
      </c>
      <c r="CC2546" s="36"/>
      <c r="CD2546" s="40"/>
      <c r="CE2546" s="46"/>
      <c r="CF2546" s="40"/>
      <c r="CG2546" s="40"/>
      <c r="CH2546" s="40"/>
      <c r="CI2546" s="36"/>
      <c r="CJ2546" s="47"/>
      <c r="CK2546" s="40"/>
      <c r="CL2546" s="40"/>
      <c r="CM2546" s="40"/>
      <c r="CN2546" s="40"/>
    </row>
    <row r="2547" spans="1:92" ht="42.75" hidden="1">
      <c r="A2547" s="49" t="str">
        <f t="shared" si="477"/>
        <v>SIN GESTIÓN</v>
      </c>
      <c r="B2547" s="58"/>
      <c r="C2547" s="37"/>
      <c r="D2547" s="37"/>
      <c r="E2547" s="49" t="str">
        <f t="shared" si="478"/>
        <v>PENDIENTE NOTIFICACIÓN</v>
      </c>
      <c r="F2547" s="141" t="str">
        <f t="shared" si="479"/>
        <v>PENDIENTE NOTIFICACIÓN</v>
      </c>
      <c r="G2547" s="49" t="str">
        <f t="shared" si="480"/>
        <v/>
      </c>
      <c r="H2547" s="51" t="str">
        <f ca="1">IF(
L2547="",
"",
IF(
NETWORKDAYS(L2547,IF(M2547&lt;&gt;"",M2547,TODAY()),FESTIVOS_CO!A:A)&gt;2,
"VENCIDO",
IF(
NETWORKDAYS(L2547,IF(M2547&lt;&gt;"",M2547,TODAY()),FESTIVOS_CO!A:A)=2,
"ALERTA",
"A TIEMPO"
)))</f>
        <v/>
      </c>
      <c r="I2547" s="40"/>
      <c r="J2547" s="36"/>
      <c r="K2547" s="37"/>
      <c r="L2547" s="50"/>
      <c r="M2547" s="37"/>
      <c r="N2547" s="52"/>
      <c r="O2547" s="52"/>
      <c r="P2547" s="36"/>
      <c r="Q2547" s="36"/>
      <c r="R2547" s="40"/>
      <c r="S2547" s="36"/>
      <c r="T2547" s="40"/>
      <c r="U2547" s="40"/>
      <c r="V2547" s="81"/>
      <c r="W2547" s="40"/>
      <c r="X2547" s="40"/>
      <c r="Y2547" s="40"/>
      <c r="Z2547" s="38" t="str">
        <f>IFERROR(VLOOKUP(Y2547,DIRECTORIO!A:B,2,FALSE),"")</f>
        <v/>
      </c>
      <c r="AA2547" s="40"/>
      <c r="AB2547" s="40"/>
      <c r="AC2547" s="40"/>
      <c r="AD2547" s="40"/>
      <c r="AE2547" s="40"/>
      <c r="AF2547" s="40"/>
      <c r="AG2547" s="41" t="s">
        <v>109</v>
      </c>
      <c r="AH2547" s="42"/>
      <c r="AI2547" s="54" t="str">
        <f t="shared" ca="1" si="481"/>
        <v>PENDIENTE NOTIFICACIÓN ELECTRÓNICA</v>
      </c>
      <c r="AJ2547" s="37"/>
      <c r="AK2547" s="37"/>
      <c r="AL2547" s="37"/>
      <c r="AM2547" s="53" t="str">
        <f>IF(AK2547="","",WORKDAY(AK2547,5,FESTIVOS_CO!A:A))</f>
        <v/>
      </c>
      <c r="AN2547" s="37"/>
      <c r="AO2547" s="37"/>
      <c r="AP2547" s="54" t="str">
        <f t="shared" ca="1" si="486"/>
        <v>NO APLICA</v>
      </c>
      <c r="AQ2547" s="36"/>
      <c r="AR2547" s="43"/>
      <c r="AS2547" s="37"/>
      <c r="AT2547" s="36"/>
      <c r="AU2547" s="37"/>
      <c r="AV2547" s="36"/>
      <c r="AW2547" s="36"/>
      <c r="AX2547" s="37"/>
      <c r="AY2547" s="140" t="str">
        <f>IF(AU2547="","",WORKDAY(AU2547,5,FESTIVOS_CO!A:A))</f>
        <v/>
      </c>
      <c r="AZ2547" s="54" t="str">
        <f t="shared" ca="1" si="483"/>
        <v>NO APLICA</v>
      </c>
      <c r="BA2547" s="55" t="str">
        <f>IF(AX2547="","",WORKDAY(AX2547,5,FESTIVOS_CO!A:A))</f>
        <v/>
      </c>
      <c r="BB2547" s="39"/>
      <c r="BC2547" s="40"/>
      <c r="BD2547" s="40"/>
      <c r="BE2547" s="56" t="str">
        <f t="shared" ca="1" si="484"/>
        <v>NO APLICA</v>
      </c>
      <c r="BF2547" s="37"/>
      <c r="BG2547" s="45"/>
      <c r="BH2547" s="37"/>
      <c r="BI2547" s="36"/>
      <c r="BJ2547" s="37"/>
      <c r="BK2547" s="36"/>
      <c r="BL2547" s="36"/>
      <c r="BM2547" s="53" t="str">
        <f>IF(BJ2547="","",WORKDAY(BJ2547,5,FESTIVOS_CO!A:A))</f>
        <v/>
      </c>
      <c r="BN2547" s="57" t="str">
        <f t="shared" ca="1" si="482"/>
        <v>PENDIENTE HACER AVISO</v>
      </c>
      <c r="BO2547" s="54" t="str">
        <f t="shared" ca="1" si="475"/>
        <v>EN TRÁMITE NOTIF. POR AVISO</v>
      </c>
      <c r="BP2547" s="37"/>
      <c r="BQ2547" s="53" t="str">
        <f>IF(BP2547="","",WORKDAY(BP2547,5,FESTIVOS_CO!A:A))</f>
        <v/>
      </c>
      <c r="BR2547" s="37"/>
      <c r="BS2547" s="36"/>
      <c r="BT2547" s="38"/>
      <c r="BU2547" s="58" t="e">
        <f>VLOOKUP(BT2547,Hoja2!$C:$D,2,0)</f>
        <v>#N/A</v>
      </c>
      <c r="BV2547" s="80" t="str">
        <f>IF(
AND(AO2547="",BD2547="",BQ2547=""),
"EN PROCESO NOTIFICACION / COMUNICACION",
IF(
BT2547="",
"NO APLICA",
IF(
BU2547=60,
IF(AO2547&lt;&gt;"",AO2547,IF(BD2547&lt;&gt;"",BD2547,BQ2547))+60,
WORKDAY(
IF(AO2547&lt;&gt;"",AO2547,IF(BD2547&lt;&gt;"",BD2547,BQ2547)),
BU2547,
FESTIVOS_CO!A:A
)
)
))</f>
        <v>EN PROCESO NOTIFICACION / COMUNICACION</v>
      </c>
      <c r="BW2547" s="44"/>
      <c r="BX2547" s="53"/>
      <c r="BY2547" s="45"/>
      <c r="BZ2547" s="37"/>
      <c r="CA2547" s="54" t="str">
        <f t="shared" si="476"/>
        <v>PENDIENTE EJECUTORIA</v>
      </c>
      <c r="CB2547" s="59" t="str">
        <f t="shared" si="485"/>
        <v/>
      </c>
      <c r="CC2547" s="36"/>
      <c r="CD2547" s="40"/>
      <c r="CE2547" s="46"/>
      <c r="CF2547" s="40"/>
      <c r="CG2547" s="40"/>
      <c r="CH2547" s="40"/>
      <c r="CI2547" s="36"/>
      <c r="CJ2547" s="47"/>
      <c r="CK2547" s="40"/>
      <c r="CL2547" s="40"/>
      <c r="CM2547" s="40"/>
      <c r="CN2547" s="40"/>
    </row>
    <row r="2548" spans="1:92" ht="42.75" hidden="1">
      <c r="A2548" s="49" t="str">
        <f t="shared" si="477"/>
        <v>SIN GESTIÓN</v>
      </c>
      <c r="B2548" s="58"/>
      <c r="C2548" s="37"/>
      <c r="D2548" s="37"/>
      <c r="E2548" s="49" t="str">
        <f t="shared" si="478"/>
        <v>PENDIENTE NOTIFICACIÓN</v>
      </c>
      <c r="F2548" s="141" t="str">
        <f t="shared" si="479"/>
        <v>PENDIENTE NOTIFICACIÓN</v>
      </c>
      <c r="G2548" s="49" t="str">
        <f t="shared" si="480"/>
        <v/>
      </c>
      <c r="H2548" s="51" t="str">
        <f ca="1">IF(
L2548="",
"",
IF(
NETWORKDAYS(L2548,IF(M2548&lt;&gt;"",M2548,TODAY()),FESTIVOS_CO!A:A)&gt;2,
"VENCIDO",
IF(
NETWORKDAYS(L2548,IF(M2548&lt;&gt;"",M2548,TODAY()),FESTIVOS_CO!A:A)=2,
"ALERTA",
"A TIEMPO"
)))</f>
        <v/>
      </c>
      <c r="I2548" s="40"/>
      <c r="J2548" s="36"/>
      <c r="K2548" s="37"/>
      <c r="L2548" s="50"/>
      <c r="M2548" s="37"/>
      <c r="N2548" s="52"/>
      <c r="O2548" s="52"/>
      <c r="P2548" s="36"/>
      <c r="Q2548" s="36"/>
      <c r="R2548" s="40"/>
      <c r="S2548" s="36"/>
      <c r="T2548" s="40"/>
      <c r="U2548" s="40"/>
      <c r="V2548" s="81"/>
      <c r="W2548" s="40"/>
      <c r="X2548" s="40"/>
      <c r="Y2548" s="40"/>
      <c r="Z2548" s="38" t="str">
        <f>IFERROR(VLOOKUP(Y2548,DIRECTORIO!A:B,2,FALSE),"")</f>
        <v/>
      </c>
      <c r="AA2548" s="40"/>
      <c r="AB2548" s="40"/>
      <c r="AC2548" s="40"/>
      <c r="AD2548" s="40"/>
      <c r="AE2548" s="40"/>
      <c r="AF2548" s="40"/>
      <c r="AG2548" s="41" t="s">
        <v>109</v>
      </c>
      <c r="AH2548" s="42"/>
      <c r="AI2548" s="54" t="str">
        <f t="shared" ca="1" si="481"/>
        <v>PENDIENTE NOTIFICACIÓN ELECTRÓNICA</v>
      </c>
      <c r="AJ2548" s="37"/>
      <c r="AK2548" s="37"/>
      <c r="AL2548" s="37"/>
      <c r="AM2548" s="53" t="str">
        <f>IF(AK2548="","",WORKDAY(AK2548,5,FESTIVOS_CO!A:A))</f>
        <v/>
      </c>
      <c r="AN2548" s="37"/>
      <c r="AO2548" s="37"/>
      <c r="AP2548" s="54" t="str">
        <f t="shared" ca="1" si="486"/>
        <v>NO APLICA</v>
      </c>
      <c r="AQ2548" s="36"/>
      <c r="AR2548" s="43"/>
      <c r="AS2548" s="37"/>
      <c r="AT2548" s="36"/>
      <c r="AU2548" s="37"/>
      <c r="AV2548" s="36"/>
      <c r="AW2548" s="36"/>
      <c r="AX2548" s="37"/>
      <c r="AY2548" s="140" t="str">
        <f>IF(AU2548="","",WORKDAY(AU2548,5,FESTIVOS_CO!A:A))</f>
        <v/>
      </c>
      <c r="AZ2548" s="54" t="str">
        <f t="shared" ca="1" si="483"/>
        <v>NO APLICA</v>
      </c>
      <c r="BA2548" s="55" t="str">
        <f>IF(AX2548="","",WORKDAY(AX2548,5,FESTIVOS_CO!A:A))</f>
        <v/>
      </c>
      <c r="BB2548" s="39"/>
      <c r="BC2548" s="40"/>
      <c r="BD2548" s="40"/>
      <c r="BE2548" s="56" t="str">
        <f t="shared" ca="1" si="484"/>
        <v>NO APLICA</v>
      </c>
      <c r="BF2548" s="37"/>
      <c r="BG2548" s="45"/>
      <c r="BH2548" s="37"/>
      <c r="BI2548" s="36"/>
      <c r="BJ2548" s="37"/>
      <c r="BK2548" s="36"/>
      <c r="BL2548" s="36"/>
      <c r="BM2548" s="53" t="str">
        <f>IF(BJ2548="","",WORKDAY(BJ2548,5,FESTIVOS_CO!A:A))</f>
        <v/>
      </c>
      <c r="BN2548" s="57" t="str">
        <f t="shared" ca="1" si="482"/>
        <v>PENDIENTE HACER AVISO</v>
      </c>
      <c r="BO2548" s="54" t="str">
        <f t="shared" ca="1" si="475"/>
        <v>EN TRÁMITE NOTIF. POR AVISO</v>
      </c>
      <c r="BP2548" s="37"/>
      <c r="BQ2548" s="53" t="str">
        <f>IF(BP2548="","",WORKDAY(BP2548,5,FESTIVOS_CO!A:A))</f>
        <v/>
      </c>
      <c r="BR2548" s="37"/>
      <c r="BS2548" s="36"/>
      <c r="BT2548" s="38"/>
      <c r="BU2548" s="58" t="e">
        <f>VLOOKUP(BT2548,Hoja2!$C:$D,2,0)</f>
        <v>#N/A</v>
      </c>
      <c r="BV2548" s="80" t="str">
        <f>IF(
AND(AO2548="",BD2548="",BQ2548=""),
"EN PROCESO NOTIFICACION / COMUNICACION",
IF(
BT2548="",
"NO APLICA",
IF(
BU2548=60,
IF(AO2548&lt;&gt;"",AO2548,IF(BD2548&lt;&gt;"",BD2548,BQ2548))+60,
WORKDAY(
IF(AO2548&lt;&gt;"",AO2548,IF(BD2548&lt;&gt;"",BD2548,BQ2548)),
BU2548,
FESTIVOS_CO!A:A
)
)
))</f>
        <v>EN PROCESO NOTIFICACION / COMUNICACION</v>
      </c>
      <c r="BW2548" s="44"/>
      <c r="BX2548" s="53"/>
      <c r="BY2548" s="45"/>
      <c r="BZ2548" s="37"/>
      <c r="CA2548" s="54" t="str">
        <f t="shared" si="476"/>
        <v>PENDIENTE EJECUTORIA</v>
      </c>
      <c r="CB2548" s="59" t="str">
        <f t="shared" si="485"/>
        <v/>
      </c>
      <c r="CC2548" s="36"/>
      <c r="CD2548" s="40"/>
      <c r="CE2548" s="46"/>
      <c r="CF2548" s="40"/>
      <c r="CG2548" s="40"/>
      <c r="CH2548" s="40"/>
      <c r="CI2548" s="36"/>
      <c r="CJ2548" s="47"/>
      <c r="CK2548" s="40"/>
      <c r="CL2548" s="40"/>
      <c r="CM2548" s="40"/>
      <c r="CN2548" s="40"/>
    </row>
    <row r="2549" spans="1:92" ht="42.75" hidden="1">
      <c r="A2549" s="49" t="str">
        <f t="shared" si="477"/>
        <v>SIN GESTIÓN</v>
      </c>
      <c r="B2549" s="58"/>
      <c r="C2549" s="37"/>
      <c r="D2549" s="37"/>
      <c r="E2549" s="49" t="str">
        <f t="shared" si="478"/>
        <v>PENDIENTE NOTIFICACIÓN</v>
      </c>
      <c r="F2549" s="141" t="str">
        <f t="shared" si="479"/>
        <v>PENDIENTE NOTIFICACIÓN</v>
      </c>
      <c r="G2549" s="49" t="str">
        <f t="shared" si="480"/>
        <v/>
      </c>
      <c r="H2549" s="51" t="str">
        <f ca="1">IF(
L2549="",
"",
IF(
NETWORKDAYS(L2549,IF(M2549&lt;&gt;"",M2549,TODAY()),FESTIVOS_CO!A:A)&gt;2,
"VENCIDO",
IF(
NETWORKDAYS(L2549,IF(M2549&lt;&gt;"",M2549,TODAY()),FESTIVOS_CO!A:A)=2,
"ALERTA",
"A TIEMPO"
)))</f>
        <v/>
      </c>
      <c r="I2549" s="40"/>
      <c r="J2549" s="36"/>
      <c r="K2549" s="37"/>
      <c r="L2549" s="50"/>
      <c r="M2549" s="37"/>
      <c r="N2549" s="52"/>
      <c r="O2549" s="52"/>
      <c r="P2549" s="36"/>
      <c r="Q2549" s="36"/>
      <c r="R2549" s="40"/>
      <c r="S2549" s="36"/>
      <c r="T2549" s="40"/>
      <c r="U2549" s="40"/>
      <c r="V2549" s="81"/>
      <c r="W2549" s="40"/>
      <c r="X2549" s="40"/>
      <c r="Y2549" s="40"/>
      <c r="Z2549" s="38" t="str">
        <f>IFERROR(VLOOKUP(Y2549,DIRECTORIO!A:B,2,FALSE),"")</f>
        <v/>
      </c>
      <c r="AA2549" s="40"/>
      <c r="AB2549" s="40"/>
      <c r="AC2549" s="40"/>
      <c r="AD2549" s="40"/>
      <c r="AE2549" s="40"/>
      <c r="AF2549" s="40"/>
      <c r="AG2549" s="41" t="s">
        <v>109</v>
      </c>
      <c r="AH2549" s="42"/>
      <c r="AI2549" s="54" t="str">
        <f t="shared" ca="1" si="481"/>
        <v>PENDIENTE NOTIFICACIÓN ELECTRÓNICA</v>
      </c>
      <c r="AJ2549" s="37"/>
      <c r="AK2549" s="37"/>
      <c r="AL2549" s="37"/>
      <c r="AM2549" s="53" t="str">
        <f>IF(AK2549="","",WORKDAY(AK2549,5,FESTIVOS_CO!A:A))</f>
        <v/>
      </c>
      <c r="AN2549" s="37"/>
      <c r="AO2549" s="37"/>
      <c r="AP2549" s="54" t="str">
        <f t="shared" ca="1" si="486"/>
        <v>NO APLICA</v>
      </c>
      <c r="AQ2549" s="36"/>
      <c r="AR2549" s="43"/>
      <c r="AS2549" s="37"/>
      <c r="AT2549" s="36"/>
      <c r="AU2549" s="37"/>
      <c r="AV2549" s="36"/>
      <c r="AW2549" s="36"/>
      <c r="AX2549" s="37"/>
      <c r="AY2549" s="140" t="str">
        <f>IF(AU2549="","",WORKDAY(AU2549,5,FESTIVOS_CO!A:A))</f>
        <v/>
      </c>
      <c r="AZ2549" s="54" t="str">
        <f t="shared" ca="1" si="483"/>
        <v>NO APLICA</v>
      </c>
      <c r="BA2549" s="55" t="str">
        <f>IF(AX2549="","",WORKDAY(AX2549,5,FESTIVOS_CO!A:A))</f>
        <v/>
      </c>
      <c r="BB2549" s="39"/>
      <c r="BC2549" s="40"/>
      <c r="BD2549" s="40"/>
      <c r="BE2549" s="56" t="str">
        <f t="shared" ca="1" si="484"/>
        <v>NO APLICA</v>
      </c>
      <c r="BF2549" s="37"/>
      <c r="BG2549" s="45"/>
      <c r="BH2549" s="37"/>
      <c r="BI2549" s="36"/>
      <c r="BJ2549" s="37"/>
      <c r="BK2549" s="36"/>
      <c r="BL2549" s="36"/>
      <c r="BM2549" s="53" t="str">
        <f>IF(BJ2549="","",WORKDAY(BJ2549,5,FESTIVOS_CO!A:A))</f>
        <v/>
      </c>
      <c r="BN2549" s="57" t="str">
        <f t="shared" ca="1" si="482"/>
        <v>PENDIENTE HACER AVISO</v>
      </c>
      <c r="BO2549" s="54" t="str">
        <f t="shared" ca="1" si="475"/>
        <v>EN TRÁMITE NOTIF. POR AVISO</v>
      </c>
      <c r="BP2549" s="37"/>
      <c r="BQ2549" s="53" t="str">
        <f>IF(BP2549="","",WORKDAY(BP2549,5,FESTIVOS_CO!A:A))</f>
        <v/>
      </c>
      <c r="BR2549" s="37"/>
      <c r="BS2549" s="36"/>
      <c r="BT2549" s="38"/>
      <c r="BU2549" s="58" t="e">
        <f>VLOOKUP(BT2549,Hoja2!$C:$D,2,0)</f>
        <v>#N/A</v>
      </c>
      <c r="BV2549" s="80" t="str">
        <f>IF(
AND(AO2549="",BD2549="",BQ2549=""),
"EN PROCESO NOTIFICACION / COMUNICACION",
IF(
BT2549="",
"NO APLICA",
IF(
BU2549=60,
IF(AO2549&lt;&gt;"",AO2549,IF(BD2549&lt;&gt;"",BD2549,BQ2549))+60,
WORKDAY(
IF(AO2549&lt;&gt;"",AO2549,IF(BD2549&lt;&gt;"",BD2549,BQ2549)),
BU2549,
FESTIVOS_CO!A:A
)
)
))</f>
        <v>EN PROCESO NOTIFICACION / COMUNICACION</v>
      </c>
      <c r="BW2549" s="44"/>
      <c r="BX2549" s="53"/>
      <c r="BY2549" s="45"/>
      <c r="BZ2549" s="37"/>
      <c r="CA2549" s="54" t="str">
        <f t="shared" si="476"/>
        <v>PENDIENTE EJECUTORIA</v>
      </c>
      <c r="CB2549" s="59" t="str">
        <f t="shared" si="485"/>
        <v/>
      </c>
      <c r="CC2549" s="36"/>
      <c r="CD2549" s="40"/>
      <c r="CE2549" s="46"/>
      <c r="CF2549" s="40"/>
      <c r="CG2549" s="40"/>
      <c r="CH2549" s="40"/>
      <c r="CI2549" s="36"/>
      <c r="CJ2549" s="47"/>
      <c r="CK2549" s="40"/>
      <c r="CL2549" s="40"/>
      <c r="CM2549" s="40"/>
      <c r="CN2549" s="40"/>
    </row>
    <row r="2550" spans="1:92" ht="42.75" hidden="1">
      <c r="A2550" s="49" t="str">
        <f t="shared" si="477"/>
        <v>SIN GESTIÓN</v>
      </c>
      <c r="B2550" s="58"/>
      <c r="C2550" s="37"/>
      <c r="D2550" s="37"/>
      <c r="E2550" s="49" t="str">
        <f t="shared" si="478"/>
        <v>PENDIENTE NOTIFICACIÓN</v>
      </c>
      <c r="F2550" s="141" t="str">
        <f t="shared" si="479"/>
        <v>PENDIENTE NOTIFICACIÓN</v>
      </c>
      <c r="G2550" s="49" t="str">
        <f t="shared" si="480"/>
        <v/>
      </c>
      <c r="H2550" s="51" t="str">
        <f ca="1">IF(
L2550="",
"",
IF(
NETWORKDAYS(L2550,IF(M2550&lt;&gt;"",M2550,TODAY()),FESTIVOS_CO!A:A)&gt;2,
"VENCIDO",
IF(
NETWORKDAYS(L2550,IF(M2550&lt;&gt;"",M2550,TODAY()),FESTIVOS_CO!A:A)=2,
"ALERTA",
"A TIEMPO"
)))</f>
        <v/>
      </c>
      <c r="I2550" s="40"/>
      <c r="J2550" s="36"/>
      <c r="K2550" s="37"/>
      <c r="L2550" s="50"/>
      <c r="M2550" s="37"/>
      <c r="N2550" s="52"/>
      <c r="O2550" s="52"/>
      <c r="P2550" s="36"/>
      <c r="Q2550" s="36"/>
      <c r="R2550" s="40"/>
      <c r="S2550" s="36"/>
      <c r="T2550" s="40"/>
      <c r="U2550" s="40"/>
      <c r="V2550" s="81"/>
      <c r="W2550" s="40"/>
      <c r="X2550" s="40"/>
      <c r="Y2550" s="40"/>
      <c r="Z2550" s="38" t="str">
        <f>IFERROR(VLOOKUP(Y2550,DIRECTORIO!A:B,2,FALSE),"")</f>
        <v/>
      </c>
      <c r="AA2550" s="40"/>
      <c r="AB2550" s="40"/>
      <c r="AC2550" s="40"/>
      <c r="AD2550" s="40"/>
      <c r="AE2550" s="40"/>
      <c r="AF2550" s="40"/>
      <c r="AG2550" s="41" t="s">
        <v>109</v>
      </c>
      <c r="AH2550" s="42"/>
      <c r="AI2550" s="54" t="str">
        <f t="shared" ca="1" si="481"/>
        <v>PENDIENTE NOTIFICACIÓN ELECTRÓNICA</v>
      </c>
      <c r="AJ2550" s="37"/>
      <c r="AK2550" s="37"/>
      <c r="AL2550" s="37"/>
      <c r="AM2550" s="53" t="str">
        <f>IF(AK2550="","",WORKDAY(AK2550,5,FESTIVOS_CO!A:A))</f>
        <v/>
      </c>
      <c r="AN2550" s="37"/>
      <c r="AO2550" s="37"/>
      <c r="AP2550" s="54" t="str">
        <f t="shared" ca="1" si="486"/>
        <v>NO APLICA</v>
      </c>
      <c r="AQ2550" s="36"/>
      <c r="AR2550" s="43"/>
      <c r="AS2550" s="37"/>
      <c r="AT2550" s="36"/>
      <c r="AU2550" s="37"/>
      <c r="AV2550" s="36"/>
      <c r="AW2550" s="36"/>
      <c r="AX2550" s="37"/>
      <c r="AY2550" s="140" t="str">
        <f>IF(AU2550="","",WORKDAY(AU2550,5,FESTIVOS_CO!A:A))</f>
        <v/>
      </c>
      <c r="AZ2550" s="54" t="str">
        <f t="shared" ca="1" si="483"/>
        <v>NO APLICA</v>
      </c>
      <c r="BA2550" s="55" t="str">
        <f>IF(AX2550="","",WORKDAY(AX2550,5,FESTIVOS_CO!A:A))</f>
        <v/>
      </c>
      <c r="BB2550" s="39"/>
      <c r="BC2550" s="40"/>
      <c r="BD2550" s="40"/>
      <c r="BE2550" s="56" t="str">
        <f t="shared" ca="1" si="484"/>
        <v>NO APLICA</v>
      </c>
      <c r="BF2550" s="37"/>
      <c r="BG2550" s="45"/>
      <c r="BH2550" s="37"/>
      <c r="BI2550" s="36"/>
      <c r="BJ2550" s="37"/>
      <c r="BK2550" s="36"/>
      <c r="BL2550" s="36"/>
      <c r="BM2550" s="53" t="str">
        <f>IF(BJ2550="","",WORKDAY(BJ2550,5,FESTIVOS_CO!A:A))</f>
        <v/>
      </c>
      <c r="BN2550" s="57" t="str">
        <f t="shared" ca="1" si="482"/>
        <v>PENDIENTE HACER AVISO</v>
      </c>
      <c r="BO2550" s="54" t="str">
        <f t="shared" ref="BO2550:BO2613" ca="1" si="487">IF(BN2550="NOTIFICACIÓN PERSONAL COMPLETA",
"NO PROCEDE AVISO",
IF(BR2550="SI",
"NOTIFICACION POR AVISO TERMINADA",
IF(BE2550="NO PROCEDE",
"NO PROCEDE AVISO",
IF(BN2550="VERIFICAR SI PROCEDE RECURSO",
"NOTIFICACIÓN POR AVISO COMPLETA",
"EN TRÁMITE NOTIF. POR AVISO"
))))</f>
        <v>EN TRÁMITE NOTIF. POR AVISO</v>
      </c>
      <c r="BP2550" s="37"/>
      <c r="BQ2550" s="53" t="str">
        <f>IF(BP2550="","",WORKDAY(BP2550,5,FESTIVOS_CO!A:A))</f>
        <v/>
      </c>
      <c r="BR2550" s="37"/>
      <c r="BS2550" s="36"/>
      <c r="BT2550" s="38"/>
      <c r="BU2550" s="58" t="e">
        <f>VLOOKUP(BT2550,Hoja2!$C:$D,2,0)</f>
        <v>#N/A</v>
      </c>
      <c r="BV2550" s="80" t="str">
        <f>IF(
AND(AO2550="",BD2550="",BQ2550=""),
"EN PROCESO NOTIFICACION / COMUNICACION",
IF(
BT2550="",
"NO APLICA",
IF(
BU2550=60,
IF(AO2550&lt;&gt;"",AO2550,IF(BD2550&lt;&gt;"",BD2550,BQ2550))+60,
WORKDAY(
IF(AO2550&lt;&gt;"",AO2550,IF(BD2550&lt;&gt;"",BD2550,BQ2550)),
BU2550,
FESTIVOS_CO!A:A
)
)
))</f>
        <v>EN PROCESO NOTIFICACION / COMUNICACION</v>
      </c>
      <c r="BW2550" s="44"/>
      <c r="BX2550" s="53"/>
      <c r="BY2550" s="45"/>
      <c r="BZ2550" s="37"/>
      <c r="CA2550" s="54" t="str">
        <f t="shared" ref="CA2550:CA2613" si="488">IF(BW2550&lt;&gt;"SI",
"PENDIENTE EJECUTORIA",
IF(AND(BX2550="",BY2550="",BZ2550=""),
"PENDIENTE HACER EJECUTORIA",
IF(AND(BX2550&lt;&gt;"",BY2550="",BZ2550=""),
"PENDIENTE REVISION EJECUTORIA",
IF(AND(BX2550&lt;&gt;"",BY2550&lt;&gt;"",BZ2550=""),
"PENDIENTE FIRMA EJECUTORIA",
"PROCESO EJECUTORIA TERMINADO"
))))</f>
        <v>PENDIENTE EJECUTORIA</v>
      </c>
      <c r="CB2550" s="59" t="str">
        <f t="shared" si="485"/>
        <v/>
      </c>
      <c r="CC2550" s="36"/>
      <c r="CD2550" s="40"/>
      <c r="CE2550" s="46"/>
      <c r="CF2550" s="40"/>
      <c r="CG2550" s="40"/>
      <c r="CH2550" s="40"/>
      <c r="CI2550" s="36"/>
      <c r="CJ2550" s="47"/>
      <c r="CK2550" s="40"/>
      <c r="CL2550" s="40"/>
      <c r="CM2550" s="40"/>
      <c r="CN2550" s="40"/>
    </row>
    <row r="2551" spans="1:92" ht="42.75" hidden="1">
      <c r="A2551" s="49" t="str">
        <f t="shared" si="477"/>
        <v>SIN GESTIÓN</v>
      </c>
      <c r="B2551" s="58"/>
      <c r="C2551" s="37"/>
      <c r="D2551" s="37"/>
      <c r="E2551" s="49" t="str">
        <f t="shared" si="478"/>
        <v>PENDIENTE NOTIFICACIÓN</v>
      </c>
      <c r="F2551" s="141" t="str">
        <f t="shared" si="479"/>
        <v>PENDIENTE NOTIFICACIÓN</v>
      </c>
      <c r="G2551" s="49" t="str">
        <f t="shared" si="480"/>
        <v/>
      </c>
      <c r="H2551" s="51" t="str">
        <f ca="1">IF(
L2551="",
"",
IF(
NETWORKDAYS(L2551,IF(M2551&lt;&gt;"",M2551,TODAY()),FESTIVOS_CO!A:A)&gt;2,
"VENCIDO",
IF(
NETWORKDAYS(L2551,IF(M2551&lt;&gt;"",M2551,TODAY()),FESTIVOS_CO!A:A)=2,
"ALERTA",
"A TIEMPO"
)))</f>
        <v/>
      </c>
      <c r="I2551" s="40"/>
      <c r="J2551" s="36"/>
      <c r="K2551" s="37"/>
      <c r="L2551" s="50"/>
      <c r="M2551" s="37"/>
      <c r="N2551" s="52"/>
      <c r="O2551" s="52"/>
      <c r="P2551" s="36"/>
      <c r="Q2551" s="36"/>
      <c r="R2551" s="40"/>
      <c r="S2551" s="36"/>
      <c r="T2551" s="40"/>
      <c r="U2551" s="40"/>
      <c r="V2551" s="81"/>
      <c r="W2551" s="40"/>
      <c r="X2551" s="40"/>
      <c r="Y2551" s="40"/>
      <c r="Z2551" s="38" t="str">
        <f>IFERROR(VLOOKUP(Y2551,DIRECTORIO!A:B,2,FALSE),"")</f>
        <v/>
      </c>
      <c r="AA2551" s="40"/>
      <c r="AB2551" s="40"/>
      <c r="AC2551" s="40"/>
      <c r="AD2551" s="40"/>
      <c r="AE2551" s="40"/>
      <c r="AF2551" s="40"/>
      <c r="AG2551" s="41" t="s">
        <v>109</v>
      </c>
      <c r="AH2551" s="42"/>
      <c r="AI2551" s="54" t="str">
        <f t="shared" ca="1" si="481"/>
        <v>PENDIENTE NOTIFICACIÓN ELECTRÓNICA</v>
      </c>
      <c r="AJ2551" s="37"/>
      <c r="AK2551" s="37"/>
      <c r="AL2551" s="37"/>
      <c r="AM2551" s="53" t="str">
        <f>IF(AK2551="","",WORKDAY(AK2551,5,FESTIVOS_CO!A:A))</f>
        <v/>
      </c>
      <c r="AN2551" s="37"/>
      <c r="AO2551" s="37"/>
      <c r="AP2551" s="54" t="str">
        <f t="shared" ca="1" si="486"/>
        <v>NO APLICA</v>
      </c>
      <c r="AQ2551" s="36"/>
      <c r="AR2551" s="43"/>
      <c r="AS2551" s="37"/>
      <c r="AT2551" s="36"/>
      <c r="AU2551" s="37"/>
      <c r="AV2551" s="36"/>
      <c r="AW2551" s="36"/>
      <c r="AX2551" s="37"/>
      <c r="AY2551" s="140" t="str">
        <f>IF(AU2551="","",WORKDAY(AU2551,5,FESTIVOS_CO!A:A))</f>
        <v/>
      </c>
      <c r="AZ2551" s="54" t="str">
        <f t="shared" ca="1" si="483"/>
        <v>NO APLICA</v>
      </c>
      <c r="BA2551" s="55" t="str">
        <f>IF(AX2551="","",WORKDAY(AX2551,5,FESTIVOS_CO!A:A))</f>
        <v/>
      </c>
      <c r="BB2551" s="39"/>
      <c r="BC2551" s="40"/>
      <c r="BD2551" s="40"/>
      <c r="BE2551" s="56" t="str">
        <f t="shared" ca="1" si="484"/>
        <v>NO APLICA</v>
      </c>
      <c r="BF2551" s="37"/>
      <c r="BG2551" s="45"/>
      <c r="BH2551" s="37"/>
      <c r="BI2551" s="36"/>
      <c r="BJ2551" s="37"/>
      <c r="BK2551" s="36"/>
      <c r="BL2551" s="36"/>
      <c r="BM2551" s="53" t="str">
        <f>IF(BJ2551="","",WORKDAY(BJ2551,5,FESTIVOS_CO!A:A))</f>
        <v/>
      </c>
      <c r="BN2551" s="57" t="str">
        <f t="shared" ca="1" si="482"/>
        <v>PENDIENTE HACER AVISO</v>
      </c>
      <c r="BO2551" s="54" t="str">
        <f t="shared" ca="1" si="487"/>
        <v>EN TRÁMITE NOTIF. POR AVISO</v>
      </c>
      <c r="BP2551" s="37"/>
      <c r="BQ2551" s="53" t="str">
        <f>IF(BP2551="","",WORKDAY(BP2551,5,FESTIVOS_CO!A:A))</f>
        <v/>
      </c>
      <c r="BR2551" s="37"/>
      <c r="BS2551" s="36"/>
      <c r="BT2551" s="38"/>
      <c r="BU2551" s="58" t="e">
        <f>VLOOKUP(BT2551,Hoja2!$C:$D,2,0)</f>
        <v>#N/A</v>
      </c>
      <c r="BV2551" s="80" t="str">
        <f>IF(
AND(AO2551="",BD2551="",BQ2551=""),
"EN PROCESO NOTIFICACION / COMUNICACION",
IF(
BT2551="",
"NO APLICA",
IF(
BU2551=60,
IF(AO2551&lt;&gt;"",AO2551,IF(BD2551&lt;&gt;"",BD2551,BQ2551))+60,
WORKDAY(
IF(AO2551&lt;&gt;"",AO2551,IF(BD2551&lt;&gt;"",BD2551,BQ2551)),
BU2551,
FESTIVOS_CO!A:A
)
)
))</f>
        <v>EN PROCESO NOTIFICACION / COMUNICACION</v>
      </c>
      <c r="BW2551" s="44"/>
      <c r="BX2551" s="53"/>
      <c r="BY2551" s="45"/>
      <c r="BZ2551" s="37"/>
      <c r="CA2551" s="54" t="str">
        <f t="shared" si="488"/>
        <v>PENDIENTE EJECUTORIA</v>
      </c>
      <c r="CB2551" s="59" t="str">
        <f t="shared" si="485"/>
        <v/>
      </c>
      <c r="CC2551" s="36"/>
      <c r="CD2551" s="40"/>
      <c r="CE2551" s="46"/>
      <c r="CF2551" s="40"/>
      <c r="CG2551" s="40"/>
      <c r="CH2551" s="40"/>
      <c r="CI2551" s="36"/>
      <c r="CJ2551" s="47"/>
      <c r="CK2551" s="40"/>
      <c r="CL2551" s="40"/>
      <c r="CM2551" s="40"/>
      <c r="CN2551" s="40"/>
    </row>
    <row r="2552" spans="1:92" ht="42.75" hidden="1">
      <c r="A2552" s="49" t="str">
        <f t="shared" ref="A2552:A2615" si="489">IF(
AND(Q2552="NO",S2552&lt;&gt;"SI"),
"TERMINADO PRODUCTO NO CONFORME",
IF(
AND(
COUNTBLANK(AJ2552:AO2552)=COLUMNS(AJ2552:AO2552),
COUNTBLANK(AQ2552:AY2552)=COLUMNS(AQ2552:AY2552),
COUNTBLANK(BC2552:BD2552)=COLUMNS(BC2552:BD2552),
COUNTBLANK(BF2552:BM2552)=COLUMNS(BF2552:BM2552),
COUNTBLANK(BP2552:BR2552)=COLUMNS(BP2552:BR2552)
),
"SIN GESTIÓN",
IF(
AND(BC2552&lt;&gt;"",BD2552&lt;&gt;"",AO2552="",AX2552="",BQ2552=""),
"NOTIFICADO POR CONDUCTA CONCLUYENTE",
IF(
AI2552="NOTIFICACIÓN ELECTRÓNICA EFECTIVA",
CA2552,
IF(
OR(
AI2552="NO PROCEDE NOTIFICACIÓN ELECTRÓNICA",
AI2552="REALIZAR CITACIÓN",
AI2552="NOTIFICACIÓN ELECTRÓNICA NO EFECTIVA"
),
IF(
AZ2552="HACER AVISO",
IF(
OR(
BN2552="NOTIFICACIÓN POR AVISO TERMINADA",
BN2552="NOTIFICACIÓN PERSONAL COMPLETA"
),
CA2552,
BN2552
),
AZ2552
),
AI2552
)
)
)
))</f>
        <v>SIN GESTIÓN</v>
      </c>
      <c r="B2552" s="58"/>
      <c r="C2552" s="37"/>
      <c r="D2552" s="37"/>
      <c r="E2552" s="49" t="str">
        <f t="shared" ref="E2552:E2615" si="490">IF(AN2552="SI",
"NOTIFICACIÓN ELECTRÓNICA",
IF(AND(BC2552&lt;&gt;"",BD2552&lt;&gt;""),
"NOTIFICACIÓN PERSONAL",
IF(BL2552="SI",
"NOTIFICACIÓN POR AVISO",
"PENDIENTE NOTIFICACIÓN"
)))</f>
        <v>PENDIENTE NOTIFICACIÓN</v>
      </c>
      <c r="F2552" s="141" t="str">
        <f t="shared" ref="F2552:F2615" si="491">IF(
AND(AN2552&lt;&gt;"SI",AW2552&lt;&gt;"SI",BL2552&lt;&gt;"SI",BC2552="",BD2552=""),
"PENDIENTE NOTIFICACIÓN",
IF(AN2552="SI",
AO2552,
IF(AW2552="SI",
AX2552,
IF(AND(BC2552&lt;&gt;"",BD2552&lt;&gt;""),
BD2552,
IF(BL2552="SI",
BQ2552,
"PENDIENTE NOTIFICACIÓN"
)))))</f>
        <v>PENDIENTE NOTIFICACIÓN</v>
      </c>
      <c r="G2552" s="49" t="str">
        <f t="shared" ref="G2552:G2615" si="492">IF(
OR(
C2552="",
F2552="PENDIENTE NOTIFICACIÓN",
NOT(ISNUMBER(C2552)),
NOT(ISNUMBER(F2552)),
F2552&lt;C2552
),
"",
F2552-C2552
)</f>
        <v/>
      </c>
      <c r="H2552" s="51" t="str">
        <f ca="1">IF(
L2552="",
"",
IF(
NETWORKDAYS(L2552,IF(M2552&lt;&gt;"",M2552,TODAY()),FESTIVOS_CO!A:A)&gt;2,
"VENCIDO",
IF(
NETWORKDAYS(L2552,IF(M2552&lt;&gt;"",M2552,TODAY()),FESTIVOS_CO!A:A)=2,
"ALERTA",
"A TIEMPO"
)))</f>
        <v/>
      </c>
      <c r="I2552" s="40"/>
      <c r="J2552" s="36"/>
      <c r="K2552" s="37"/>
      <c r="L2552" s="50"/>
      <c r="M2552" s="37"/>
      <c r="N2552" s="52"/>
      <c r="O2552" s="52"/>
      <c r="P2552" s="36"/>
      <c r="Q2552" s="36"/>
      <c r="R2552" s="40"/>
      <c r="S2552" s="36"/>
      <c r="T2552" s="40"/>
      <c r="U2552" s="40"/>
      <c r="V2552" s="81"/>
      <c r="W2552" s="40"/>
      <c r="X2552" s="40"/>
      <c r="Y2552" s="40"/>
      <c r="Z2552" s="38" t="str">
        <f>IFERROR(VLOOKUP(Y2552,DIRECTORIO!A:B,2,FALSE),"")</f>
        <v/>
      </c>
      <c r="AA2552" s="40"/>
      <c r="AB2552" s="40"/>
      <c r="AC2552" s="40"/>
      <c r="AD2552" s="40"/>
      <c r="AE2552" s="40"/>
      <c r="AF2552" s="40"/>
      <c r="AG2552" s="41" t="s">
        <v>109</v>
      </c>
      <c r="AH2552" s="42"/>
      <c r="AI2552" s="54" t="str">
        <f t="shared" ref="AI2552:AI2615" ca="1" si="493">IF(AL2552="NO",
"REALIZAR CITACIÓN",
IF(AND(AJ2552="SI",AL2552&lt;&gt;"SI",AL2552&lt;&gt;"NO"),
"PENDIENTE ENTREGA NOTIFICACIÓN ELECTRÓNICA",
IF(AND(AJ2552="SI",AL2552="SI",AN2552="SI"),
"NOTIFICACIÓN ELECTRÓNICA EFECTIVA",
IF(AND(AJ2552="",AK2552="",AL2552="",AM2552="",AN2552="",AO2552=""),
"PENDIENTE NOTIFICACIÓN ELECTRÓNICA",
IF(AJ2552="NO",
"NO PROCEDE NOTIFICACIÓN ELECTRÓNICA",
IF(AND(AJ2552="SI",F2552=""),
"PENDIENTE ENVÍO NOTIFICACIÓN ELECTRÓNICA",
IF(AND(AJ2552="SI",TODAY()-F2552&lt;=5),
"EN ESPERA DE NOTIFICACIÓN ELECTRÓNICA (5 DÍAS)",
"NOTIFICACIÓN ELECTRÓNICA NO EFECTIVA"
)))))))</f>
        <v>PENDIENTE NOTIFICACIÓN ELECTRÓNICA</v>
      </c>
      <c r="AJ2552" s="37"/>
      <c r="AK2552" s="37"/>
      <c r="AL2552" s="37"/>
      <c r="AM2552" s="53" t="str">
        <f>IF(AK2552="","",WORKDAY(AK2552,5,FESTIVOS_CO!A:A))</f>
        <v/>
      </c>
      <c r="AN2552" s="37"/>
      <c r="AO2552" s="37"/>
      <c r="AP2552" s="54" t="str">
        <f t="shared" ca="1" si="486"/>
        <v>NO APLICA</v>
      </c>
      <c r="AQ2552" s="36"/>
      <c r="AR2552" s="43"/>
      <c r="AS2552" s="37"/>
      <c r="AT2552" s="36"/>
      <c r="AU2552" s="37"/>
      <c r="AV2552" s="36"/>
      <c r="AW2552" s="36"/>
      <c r="AX2552" s="37"/>
      <c r="AY2552" s="140" t="str">
        <f>IF(AU2552="","",WORKDAY(AU2552,5,FESTIVOS_CO!A:A))</f>
        <v/>
      </c>
      <c r="AZ2552" s="54" t="str">
        <f t="shared" ca="1" si="483"/>
        <v>NO APLICA</v>
      </c>
      <c r="BA2552" s="55" t="str">
        <f>IF(AX2552="","",WORKDAY(AX2552,5,FESTIVOS_CO!A:A))</f>
        <v/>
      </c>
      <c r="BB2552" s="39"/>
      <c r="BC2552" s="40"/>
      <c r="BD2552" s="40"/>
      <c r="BE2552" s="56" t="str">
        <f t="shared" ca="1" si="484"/>
        <v>NO APLICA</v>
      </c>
      <c r="BF2552" s="37"/>
      <c r="BG2552" s="45"/>
      <c r="BH2552" s="37"/>
      <c r="BI2552" s="36"/>
      <c r="BJ2552" s="37"/>
      <c r="BK2552" s="36"/>
      <c r="BL2552" s="36"/>
      <c r="BM2552" s="53" t="str">
        <f>IF(BJ2552="","",WORKDAY(BJ2552,5,FESTIVOS_CO!A:A))</f>
        <v/>
      </c>
      <c r="BN2552" s="57" t="str">
        <f t="shared" ref="BN2552:BN2615" ca="1" si="494">IF(
AND(AZ2552="CITACIÓN COMPLETA EN ESPERA DE NOTIFICACION PERSONAL",BB2552="NO"),
"PENDIENTE HACER AVISO",
IF(AND(BC2552&lt;&gt;"",BD2552&lt;&gt;""),
"NOTIFICACIÓN PERSONAL COMPLETA",
IF(BR2552="SI",
"NOTIFICACIÓN POR AVISO TERMINADA",
IF(BE2552="NO PROCEDE",
"NO PROCEDE",
IF(BF2552="",
"PENDIENTE HACER AVISO",
IF(BG2552="",
"PENDIENTE REVISIÓN AVISO",
IF(BH2552="",
"PENDIENTE FIRMA AVISO",
IF(BI2552="",
"PENDIENTE RADICAR AVISO",
IF(BL2552="",
"EN TRÁMITE DE ENTREGA AVISO",
IF(BL2552="NO",
"PUBLICAR AVISO CARTELERA",
IF(BL2552="SI",
"VERIFICAR SI PROCEDE RECURSO",
IF(BE2552="HACER AVISO",
"HACER AVISO",
"NO APLICA"
))))))))))))</f>
        <v>PENDIENTE HACER AVISO</v>
      </c>
      <c r="BO2552" s="54" t="str">
        <f t="shared" ca="1" si="487"/>
        <v>EN TRÁMITE NOTIF. POR AVISO</v>
      </c>
      <c r="BP2552" s="37"/>
      <c r="BQ2552" s="53" t="str">
        <f>IF(BP2552="","",WORKDAY(BP2552,5,FESTIVOS_CO!A:A))</f>
        <v/>
      </c>
      <c r="BR2552" s="37"/>
      <c r="BS2552" s="36"/>
      <c r="BT2552" s="38"/>
      <c r="BU2552" s="58" t="e">
        <f>VLOOKUP(BT2552,Hoja2!$C:$D,2,0)</f>
        <v>#N/A</v>
      </c>
      <c r="BV2552" s="80" t="str">
        <f>IF(
AND(AO2552="",BD2552="",BQ2552=""),
"EN PROCESO NOTIFICACION / COMUNICACION",
IF(
BT2552="",
"NO APLICA",
IF(
BU2552=60,
IF(AO2552&lt;&gt;"",AO2552,IF(BD2552&lt;&gt;"",BD2552,BQ2552))+60,
WORKDAY(
IF(AO2552&lt;&gt;"",AO2552,IF(BD2552&lt;&gt;"",BD2552,BQ2552)),
BU2552,
FESTIVOS_CO!A:A
)
)
))</f>
        <v>EN PROCESO NOTIFICACION / COMUNICACION</v>
      </c>
      <c r="BW2552" s="44"/>
      <c r="BX2552" s="53"/>
      <c r="BY2552" s="45"/>
      <c r="BZ2552" s="37"/>
      <c r="CA2552" s="54" t="str">
        <f t="shared" si="488"/>
        <v>PENDIENTE EJECUTORIA</v>
      </c>
      <c r="CB2552" s="59" t="str">
        <f t="shared" si="485"/>
        <v/>
      </c>
      <c r="CC2552" s="36"/>
      <c r="CD2552" s="40"/>
      <c r="CE2552" s="46"/>
      <c r="CF2552" s="40"/>
      <c r="CG2552" s="40"/>
      <c r="CH2552" s="40"/>
      <c r="CI2552" s="36"/>
      <c r="CJ2552" s="47"/>
      <c r="CK2552" s="40"/>
      <c r="CL2552" s="40"/>
      <c r="CM2552" s="40"/>
      <c r="CN2552" s="40"/>
    </row>
    <row r="2553" spans="1:92" ht="42.75" hidden="1">
      <c r="A2553" s="49" t="str">
        <f t="shared" si="489"/>
        <v>SIN GESTIÓN</v>
      </c>
      <c r="B2553" s="58"/>
      <c r="C2553" s="37"/>
      <c r="D2553" s="37"/>
      <c r="E2553" s="49" t="str">
        <f t="shared" si="490"/>
        <v>PENDIENTE NOTIFICACIÓN</v>
      </c>
      <c r="F2553" s="141" t="str">
        <f t="shared" si="491"/>
        <v>PENDIENTE NOTIFICACIÓN</v>
      </c>
      <c r="G2553" s="49" t="str">
        <f t="shared" si="492"/>
        <v/>
      </c>
      <c r="H2553" s="51" t="str">
        <f ca="1">IF(
L2553="",
"",
IF(
NETWORKDAYS(L2553,IF(M2553&lt;&gt;"",M2553,TODAY()),FESTIVOS_CO!A:A)&gt;2,
"VENCIDO",
IF(
NETWORKDAYS(L2553,IF(M2553&lt;&gt;"",M2553,TODAY()),FESTIVOS_CO!A:A)=2,
"ALERTA",
"A TIEMPO"
)))</f>
        <v/>
      </c>
      <c r="I2553" s="40"/>
      <c r="J2553" s="36"/>
      <c r="K2553" s="37"/>
      <c r="L2553" s="50"/>
      <c r="M2553" s="37"/>
      <c r="N2553" s="52"/>
      <c r="O2553" s="52"/>
      <c r="P2553" s="36"/>
      <c r="Q2553" s="36"/>
      <c r="R2553" s="40"/>
      <c r="S2553" s="36"/>
      <c r="T2553" s="40"/>
      <c r="U2553" s="40"/>
      <c r="V2553" s="81"/>
      <c r="W2553" s="40"/>
      <c r="X2553" s="40"/>
      <c r="Y2553" s="40"/>
      <c r="Z2553" s="38" t="str">
        <f>IFERROR(VLOOKUP(Y2553,DIRECTORIO!A:B,2,FALSE),"")</f>
        <v/>
      </c>
      <c r="AA2553" s="40"/>
      <c r="AB2553" s="40"/>
      <c r="AC2553" s="40"/>
      <c r="AD2553" s="40"/>
      <c r="AE2553" s="40"/>
      <c r="AF2553" s="40"/>
      <c r="AG2553" s="41" t="s">
        <v>109</v>
      </c>
      <c r="AH2553" s="42"/>
      <c r="AI2553" s="54" t="str">
        <f t="shared" ca="1" si="493"/>
        <v>PENDIENTE NOTIFICACIÓN ELECTRÓNICA</v>
      </c>
      <c r="AJ2553" s="37"/>
      <c r="AK2553" s="37"/>
      <c r="AL2553" s="37"/>
      <c r="AM2553" s="53" t="str">
        <f>IF(AK2553="","",WORKDAY(AK2553,5,FESTIVOS_CO!A:A))</f>
        <v/>
      </c>
      <c r="AN2553" s="37"/>
      <c r="AO2553" s="37"/>
      <c r="AP2553" s="54" t="str">
        <f t="shared" ca="1" si="486"/>
        <v>NO APLICA</v>
      </c>
      <c r="AQ2553" s="36"/>
      <c r="AR2553" s="43"/>
      <c r="AS2553" s="37"/>
      <c r="AT2553" s="36"/>
      <c r="AU2553" s="37"/>
      <c r="AV2553" s="36"/>
      <c r="AW2553" s="36"/>
      <c r="AX2553" s="37"/>
      <c r="AY2553" s="140" t="str">
        <f>IF(AU2553="","",WORKDAY(AU2553,5,FESTIVOS_CO!A:A))</f>
        <v/>
      </c>
      <c r="AZ2553" s="54" t="str">
        <f t="shared" ca="1" si="483"/>
        <v>NO APLICA</v>
      </c>
      <c r="BA2553" s="55" t="str">
        <f>IF(AX2553="","",WORKDAY(AX2553,5,FESTIVOS_CO!A:A))</f>
        <v/>
      </c>
      <c r="BB2553" s="39"/>
      <c r="BC2553" s="40"/>
      <c r="BD2553" s="40"/>
      <c r="BE2553" s="56" t="str">
        <f t="shared" ca="1" si="484"/>
        <v>NO APLICA</v>
      </c>
      <c r="BF2553" s="37"/>
      <c r="BG2553" s="45"/>
      <c r="BH2553" s="37"/>
      <c r="BI2553" s="36"/>
      <c r="BJ2553" s="37"/>
      <c r="BK2553" s="36"/>
      <c r="BL2553" s="36"/>
      <c r="BM2553" s="53" t="str">
        <f>IF(BJ2553="","",WORKDAY(BJ2553,5,FESTIVOS_CO!A:A))</f>
        <v/>
      </c>
      <c r="BN2553" s="57" t="str">
        <f t="shared" ca="1" si="494"/>
        <v>PENDIENTE HACER AVISO</v>
      </c>
      <c r="BO2553" s="54" t="str">
        <f t="shared" ca="1" si="487"/>
        <v>EN TRÁMITE NOTIF. POR AVISO</v>
      </c>
      <c r="BP2553" s="37"/>
      <c r="BQ2553" s="53" t="str">
        <f>IF(BP2553="","",WORKDAY(BP2553,5,FESTIVOS_CO!A:A))</f>
        <v/>
      </c>
      <c r="BR2553" s="37"/>
      <c r="BS2553" s="36"/>
      <c r="BT2553" s="38"/>
      <c r="BU2553" s="58" t="e">
        <f>VLOOKUP(BT2553,Hoja2!$C:$D,2,0)</f>
        <v>#N/A</v>
      </c>
      <c r="BV2553" s="80" t="str">
        <f>IF(
AND(AO2553="",BD2553="",BQ2553=""),
"EN PROCESO NOTIFICACION / COMUNICACION",
IF(
BT2553="",
"NO APLICA",
IF(
BU2553=60,
IF(AO2553&lt;&gt;"",AO2553,IF(BD2553&lt;&gt;"",BD2553,BQ2553))+60,
WORKDAY(
IF(AO2553&lt;&gt;"",AO2553,IF(BD2553&lt;&gt;"",BD2553,BQ2553)),
BU2553,
FESTIVOS_CO!A:A
)
)
))</f>
        <v>EN PROCESO NOTIFICACION / COMUNICACION</v>
      </c>
      <c r="BW2553" s="44"/>
      <c r="BX2553" s="53"/>
      <c r="BY2553" s="45"/>
      <c r="BZ2553" s="37"/>
      <c r="CA2553" s="54" t="str">
        <f t="shared" si="488"/>
        <v>PENDIENTE EJECUTORIA</v>
      </c>
      <c r="CB2553" s="59" t="str">
        <f t="shared" si="485"/>
        <v/>
      </c>
      <c r="CC2553" s="36"/>
      <c r="CD2553" s="40"/>
      <c r="CE2553" s="46"/>
      <c r="CF2553" s="40"/>
      <c r="CG2553" s="40"/>
      <c r="CH2553" s="40"/>
      <c r="CI2553" s="36"/>
      <c r="CJ2553" s="47"/>
      <c r="CK2553" s="40"/>
      <c r="CL2553" s="40"/>
      <c r="CM2553" s="40"/>
      <c r="CN2553" s="40"/>
    </row>
    <row r="2554" spans="1:92" ht="42.75" hidden="1">
      <c r="A2554" s="49" t="str">
        <f t="shared" si="489"/>
        <v>SIN GESTIÓN</v>
      </c>
      <c r="B2554" s="58"/>
      <c r="C2554" s="37"/>
      <c r="D2554" s="37"/>
      <c r="E2554" s="49" t="str">
        <f t="shared" si="490"/>
        <v>PENDIENTE NOTIFICACIÓN</v>
      </c>
      <c r="F2554" s="141" t="str">
        <f t="shared" si="491"/>
        <v>PENDIENTE NOTIFICACIÓN</v>
      </c>
      <c r="G2554" s="49" t="str">
        <f t="shared" si="492"/>
        <v/>
      </c>
      <c r="H2554" s="51" t="str">
        <f ca="1">IF(
L2554="",
"",
IF(
NETWORKDAYS(L2554,IF(M2554&lt;&gt;"",M2554,TODAY()),FESTIVOS_CO!A:A)&gt;2,
"VENCIDO",
IF(
NETWORKDAYS(L2554,IF(M2554&lt;&gt;"",M2554,TODAY()),FESTIVOS_CO!A:A)=2,
"ALERTA",
"A TIEMPO"
)))</f>
        <v/>
      </c>
      <c r="I2554" s="40"/>
      <c r="J2554" s="36"/>
      <c r="K2554" s="37"/>
      <c r="L2554" s="50"/>
      <c r="M2554" s="37"/>
      <c r="N2554" s="52"/>
      <c r="O2554" s="52"/>
      <c r="P2554" s="36"/>
      <c r="Q2554" s="36"/>
      <c r="R2554" s="40"/>
      <c r="S2554" s="36"/>
      <c r="T2554" s="40"/>
      <c r="U2554" s="40"/>
      <c r="V2554" s="81"/>
      <c r="W2554" s="40"/>
      <c r="X2554" s="40"/>
      <c r="Y2554" s="40"/>
      <c r="Z2554" s="38" t="str">
        <f>IFERROR(VLOOKUP(Y2554,DIRECTORIO!A:B,2,FALSE),"")</f>
        <v/>
      </c>
      <c r="AA2554" s="40"/>
      <c r="AB2554" s="40"/>
      <c r="AC2554" s="40"/>
      <c r="AD2554" s="40"/>
      <c r="AE2554" s="40"/>
      <c r="AF2554" s="40"/>
      <c r="AG2554" s="41" t="s">
        <v>109</v>
      </c>
      <c r="AH2554" s="42"/>
      <c r="AI2554" s="54" t="str">
        <f t="shared" ca="1" si="493"/>
        <v>PENDIENTE NOTIFICACIÓN ELECTRÓNICA</v>
      </c>
      <c r="AJ2554" s="37"/>
      <c r="AK2554" s="37"/>
      <c r="AL2554" s="37"/>
      <c r="AM2554" s="53" t="str">
        <f>IF(AK2554="","",WORKDAY(AK2554,5,FESTIVOS_CO!A:A))</f>
        <v/>
      </c>
      <c r="AN2554" s="37"/>
      <c r="AO2554" s="37"/>
      <c r="AP2554" s="54" t="str">
        <f t="shared" ca="1" si="486"/>
        <v>NO APLICA</v>
      </c>
      <c r="AQ2554" s="36"/>
      <c r="AR2554" s="43"/>
      <c r="AS2554" s="37"/>
      <c r="AT2554" s="36"/>
      <c r="AU2554" s="37"/>
      <c r="AV2554" s="36"/>
      <c r="AW2554" s="36"/>
      <c r="AX2554" s="37"/>
      <c r="AY2554" s="140" t="str">
        <f>IF(AU2554="","",WORKDAY(AU2554,5,FESTIVOS_CO!A:A))</f>
        <v/>
      </c>
      <c r="AZ2554" s="54" t="str">
        <f t="shared" ca="1" si="483"/>
        <v>NO APLICA</v>
      </c>
      <c r="BA2554" s="55" t="str">
        <f>IF(AX2554="","",WORKDAY(AX2554,5,FESTIVOS_CO!A:A))</f>
        <v/>
      </c>
      <c r="BB2554" s="39"/>
      <c r="BC2554" s="40"/>
      <c r="BD2554" s="40"/>
      <c r="BE2554" s="56" t="str">
        <f t="shared" ca="1" si="484"/>
        <v>NO APLICA</v>
      </c>
      <c r="BF2554" s="37"/>
      <c r="BG2554" s="45"/>
      <c r="BH2554" s="37"/>
      <c r="BI2554" s="36"/>
      <c r="BJ2554" s="37"/>
      <c r="BK2554" s="36"/>
      <c r="BL2554" s="36"/>
      <c r="BM2554" s="53" t="str">
        <f>IF(BJ2554="","",WORKDAY(BJ2554,5,FESTIVOS_CO!A:A))</f>
        <v/>
      </c>
      <c r="BN2554" s="57" t="str">
        <f t="shared" ca="1" si="494"/>
        <v>PENDIENTE HACER AVISO</v>
      </c>
      <c r="BO2554" s="54" t="str">
        <f t="shared" ca="1" si="487"/>
        <v>EN TRÁMITE NOTIF. POR AVISO</v>
      </c>
      <c r="BP2554" s="37"/>
      <c r="BQ2554" s="53" t="str">
        <f>IF(BP2554="","",WORKDAY(BP2554,5,FESTIVOS_CO!A:A))</f>
        <v/>
      </c>
      <c r="BR2554" s="37"/>
      <c r="BS2554" s="36"/>
      <c r="BT2554" s="38"/>
      <c r="BU2554" s="58" t="e">
        <f>VLOOKUP(BT2554,Hoja2!$C:$D,2,0)</f>
        <v>#N/A</v>
      </c>
      <c r="BV2554" s="80" t="str">
        <f>IF(
AND(AO2554="",BD2554="",BQ2554=""),
"EN PROCESO NOTIFICACION / COMUNICACION",
IF(
BT2554="",
"NO APLICA",
IF(
BU2554=60,
IF(AO2554&lt;&gt;"",AO2554,IF(BD2554&lt;&gt;"",BD2554,BQ2554))+60,
WORKDAY(
IF(AO2554&lt;&gt;"",AO2554,IF(BD2554&lt;&gt;"",BD2554,BQ2554)),
BU2554,
FESTIVOS_CO!A:A
)
)
))</f>
        <v>EN PROCESO NOTIFICACION / COMUNICACION</v>
      </c>
      <c r="BW2554" s="44"/>
      <c r="BX2554" s="53"/>
      <c r="BY2554" s="45"/>
      <c r="BZ2554" s="37"/>
      <c r="CA2554" s="54" t="str">
        <f t="shared" si="488"/>
        <v>PENDIENTE EJECUTORIA</v>
      </c>
      <c r="CB2554" s="59" t="str">
        <f t="shared" si="485"/>
        <v/>
      </c>
      <c r="CC2554" s="36"/>
      <c r="CD2554" s="40"/>
      <c r="CE2554" s="46"/>
      <c r="CF2554" s="40"/>
      <c r="CG2554" s="40"/>
      <c r="CH2554" s="40"/>
      <c r="CI2554" s="36"/>
      <c r="CJ2554" s="47"/>
      <c r="CK2554" s="40"/>
      <c r="CL2554" s="40"/>
      <c r="CM2554" s="40"/>
      <c r="CN2554" s="40"/>
    </row>
    <row r="2555" spans="1:92" ht="42.75" hidden="1">
      <c r="A2555" s="49" t="str">
        <f t="shared" si="489"/>
        <v>SIN GESTIÓN</v>
      </c>
      <c r="B2555" s="58"/>
      <c r="C2555" s="37"/>
      <c r="D2555" s="37"/>
      <c r="E2555" s="49" t="str">
        <f t="shared" si="490"/>
        <v>PENDIENTE NOTIFICACIÓN</v>
      </c>
      <c r="F2555" s="141" t="str">
        <f t="shared" si="491"/>
        <v>PENDIENTE NOTIFICACIÓN</v>
      </c>
      <c r="G2555" s="49" t="str">
        <f t="shared" si="492"/>
        <v/>
      </c>
      <c r="H2555" s="51" t="str">
        <f ca="1">IF(
L2555="",
"",
IF(
NETWORKDAYS(L2555,IF(M2555&lt;&gt;"",M2555,TODAY()),FESTIVOS_CO!A:A)&gt;2,
"VENCIDO",
IF(
NETWORKDAYS(L2555,IF(M2555&lt;&gt;"",M2555,TODAY()),FESTIVOS_CO!A:A)=2,
"ALERTA",
"A TIEMPO"
)))</f>
        <v/>
      </c>
      <c r="I2555" s="40"/>
      <c r="J2555" s="36"/>
      <c r="K2555" s="37"/>
      <c r="L2555" s="50"/>
      <c r="M2555" s="37"/>
      <c r="N2555" s="52"/>
      <c r="O2555" s="52"/>
      <c r="P2555" s="36"/>
      <c r="Q2555" s="36"/>
      <c r="R2555" s="40"/>
      <c r="S2555" s="36"/>
      <c r="T2555" s="40"/>
      <c r="U2555" s="40"/>
      <c r="V2555" s="81"/>
      <c r="W2555" s="40"/>
      <c r="X2555" s="40"/>
      <c r="Y2555" s="40"/>
      <c r="Z2555" s="38" t="str">
        <f>IFERROR(VLOOKUP(Y2555,DIRECTORIO!A:B,2,FALSE),"")</f>
        <v/>
      </c>
      <c r="AA2555" s="40"/>
      <c r="AB2555" s="40"/>
      <c r="AC2555" s="40"/>
      <c r="AD2555" s="40"/>
      <c r="AE2555" s="40"/>
      <c r="AF2555" s="40"/>
      <c r="AG2555" s="41" t="s">
        <v>109</v>
      </c>
      <c r="AH2555" s="42"/>
      <c r="AI2555" s="54" t="str">
        <f t="shared" ca="1" si="493"/>
        <v>PENDIENTE NOTIFICACIÓN ELECTRÓNICA</v>
      </c>
      <c r="AJ2555" s="37"/>
      <c r="AK2555" s="37"/>
      <c r="AL2555" s="37"/>
      <c r="AM2555" s="53" t="str">
        <f>IF(AK2555="","",WORKDAY(AK2555,5,FESTIVOS_CO!A:A))</f>
        <v/>
      </c>
      <c r="AN2555" s="37"/>
      <c r="AO2555" s="37"/>
      <c r="AP2555" s="54" t="str">
        <f t="shared" ca="1" si="486"/>
        <v>NO APLICA</v>
      </c>
      <c r="AQ2555" s="36"/>
      <c r="AR2555" s="43"/>
      <c r="AS2555" s="37"/>
      <c r="AT2555" s="36"/>
      <c r="AU2555" s="37"/>
      <c r="AV2555" s="36"/>
      <c r="AW2555" s="36"/>
      <c r="AX2555" s="37"/>
      <c r="AY2555" s="140" t="str">
        <f>IF(AU2555="","",WORKDAY(AU2555,5,FESTIVOS_CO!A:A))</f>
        <v/>
      </c>
      <c r="AZ2555" s="54" t="str">
        <f t="shared" ca="1" si="483"/>
        <v>NO APLICA</v>
      </c>
      <c r="BA2555" s="55" t="str">
        <f>IF(AX2555="","",WORKDAY(AX2555,5,FESTIVOS_CO!A:A))</f>
        <v/>
      </c>
      <c r="BB2555" s="39"/>
      <c r="BC2555" s="40"/>
      <c r="BD2555" s="40"/>
      <c r="BE2555" s="56" t="str">
        <f t="shared" ca="1" si="484"/>
        <v>NO APLICA</v>
      </c>
      <c r="BF2555" s="37"/>
      <c r="BG2555" s="45"/>
      <c r="BH2555" s="37"/>
      <c r="BI2555" s="36"/>
      <c r="BJ2555" s="37"/>
      <c r="BK2555" s="36"/>
      <c r="BL2555" s="36"/>
      <c r="BM2555" s="53" t="str">
        <f>IF(BJ2555="","",WORKDAY(BJ2555,5,FESTIVOS_CO!A:A))</f>
        <v/>
      </c>
      <c r="BN2555" s="57" t="str">
        <f t="shared" ca="1" si="494"/>
        <v>PENDIENTE HACER AVISO</v>
      </c>
      <c r="BO2555" s="54" t="str">
        <f t="shared" ca="1" si="487"/>
        <v>EN TRÁMITE NOTIF. POR AVISO</v>
      </c>
      <c r="BP2555" s="37"/>
      <c r="BQ2555" s="53" t="str">
        <f>IF(BP2555="","",WORKDAY(BP2555,5,FESTIVOS_CO!A:A))</f>
        <v/>
      </c>
      <c r="BR2555" s="37"/>
      <c r="BS2555" s="36"/>
      <c r="BT2555" s="38"/>
      <c r="BU2555" s="58" t="e">
        <f>VLOOKUP(BT2555,Hoja2!$C:$D,2,0)</f>
        <v>#N/A</v>
      </c>
      <c r="BV2555" s="80" t="str">
        <f>IF(
AND(AO2555="",BD2555="",BQ2555=""),
"EN PROCESO NOTIFICACION / COMUNICACION",
IF(
BT2555="",
"NO APLICA",
IF(
BU2555=60,
IF(AO2555&lt;&gt;"",AO2555,IF(BD2555&lt;&gt;"",BD2555,BQ2555))+60,
WORKDAY(
IF(AO2555&lt;&gt;"",AO2555,IF(BD2555&lt;&gt;"",BD2555,BQ2555)),
BU2555,
FESTIVOS_CO!A:A
)
)
))</f>
        <v>EN PROCESO NOTIFICACION / COMUNICACION</v>
      </c>
      <c r="BW2555" s="44"/>
      <c r="BX2555" s="53"/>
      <c r="BY2555" s="45"/>
      <c r="BZ2555" s="37"/>
      <c r="CA2555" s="54" t="str">
        <f t="shared" si="488"/>
        <v>PENDIENTE EJECUTORIA</v>
      </c>
      <c r="CB2555" s="59" t="str">
        <f t="shared" si="485"/>
        <v/>
      </c>
      <c r="CC2555" s="36"/>
      <c r="CD2555" s="40"/>
      <c r="CE2555" s="46"/>
      <c r="CF2555" s="40"/>
      <c r="CG2555" s="40"/>
      <c r="CH2555" s="40"/>
      <c r="CI2555" s="36"/>
      <c r="CJ2555" s="47"/>
      <c r="CK2555" s="40"/>
      <c r="CL2555" s="40"/>
      <c r="CM2555" s="40"/>
      <c r="CN2555" s="40"/>
    </row>
    <row r="2556" spans="1:92" ht="42.75" hidden="1">
      <c r="A2556" s="49" t="str">
        <f t="shared" si="489"/>
        <v>SIN GESTIÓN</v>
      </c>
      <c r="B2556" s="58"/>
      <c r="C2556" s="37"/>
      <c r="D2556" s="37"/>
      <c r="E2556" s="49" t="str">
        <f t="shared" si="490"/>
        <v>PENDIENTE NOTIFICACIÓN</v>
      </c>
      <c r="F2556" s="141" t="str">
        <f t="shared" si="491"/>
        <v>PENDIENTE NOTIFICACIÓN</v>
      </c>
      <c r="G2556" s="49" t="str">
        <f t="shared" si="492"/>
        <v/>
      </c>
      <c r="H2556" s="51" t="str">
        <f ca="1">IF(
L2556="",
"",
IF(
NETWORKDAYS(L2556,IF(M2556&lt;&gt;"",M2556,TODAY()),FESTIVOS_CO!A:A)&gt;2,
"VENCIDO",
IF(
NETWORKDAYS(L2556,IF(M2556&lt;&gt;"",M2556,TODAY()),FESTIVOS_CO!A:A)=2,
"ALERTA",
"A TIEMPO"
)))</f>
        <v/>
      </c>
      <c r="I2556" s="40"/>
      <c r="J2556" s="36"/>
      <c r="K2556" s="37"/>
      <c r="L2556" s="50"/>
      <c r="M2556" s="37"/>
      <c r="N2556" s="52"/>
      <c r="O2556" s="52"/>
      <c r="P2556" s="36"/>
      <c r="Q2556" s="36"/>
      <c r="R2556" s="40"/>
      <c r="S2556" s="36"/>
      <c r="T2556" s="40"/>
      <c r="U2556" s="40"/>
      <c r="V2556" s="81"/>
      <c r="W2556" s="40"/>
      <c r="X2556" s="40"/>
      <c r="Y2556" s="40"/>
      <c r="Z2556" s="38" t="str">
        <f>IFERROR(VLOOKUP(Y2556,DIRECTORIO!A:B,2,FALSE),"")</f>
        <v/>
      </c>
      <c r="AA2556" s="40"/>
      <c r="AB2556" s="40"/>
      <c r="AC2556" s="40"/>
      <c r="AD2556" s="40"/>
      <c r="AE2556" s="40"/>
      <c r="AF2556" s="40"/>
      <c r="AG2556" s="41" t="s">
        <v>109</v>
      </c>
      <c r="AH2556" s="42"/>
      <c r="AI2556" s="54" t="str">
        <f t="shared" ca="1" si="493"/>
        <v>PENDIENTE NOTIFICACIÓN ELECTRÓNICA</v>
      </c>
      <c r="AJ2556" s="37"/>
      <c r="AK2556" s="37"/>
      <c r="AL2556" s="37"/>
      <c r="AM2556" s="53" t="str">
        <f>IF(AK2556="","",WORKDAY(AK2556,5,FESTIVOS_CO!A:A))</f>
        <v/>
      </c>
      <c r="AN2556" s="37"/>
      <c r="AO2556" s="37"/>
      <c r="AP2556" s="54" t="str">
        <f t="shared" ca="1" si="486"/>
        <v>NO APLICA</v>
      </c>
      <c r="AQ2556" s="36"/>
      <c r="AR2556" s="43"/>
      <c r="AS2556" s="37"/>
      <c r="AT2556" s="36"/>
      <c r="AU2556" s="37"/>
      <c r="AV2556" s="36"/>
      <c r="AW2556" s="36"/>
      <c r="AX2556" s="37"/>
      <c r="AY2556" s="140" t="str">
        <f>IF(AU2556="","",WORKDAY(AU2556,5,FESTIVOS_CO!A:A))</f>
        <v/>
      </c>
      <c r="AZ2556" s="54" t="str">
        <f t="shared" ca="1" si="483"/>
        <v>NO APLICA</v>
      </c>
      <c r="BA2556" s="55" t="str">
        <f>IF(AX2556="","",WORKDAY(AX2556,5,FESTIVOS_CO!A:A))</f>
        <v/>
      </c>
      <c r="BB2556" s="39"/>
      <c r="BC2556" s="40"/>
      <c r="BD2556" s="40"/>
      <c r="BE2556" s="56" t="str">
        <f t="shared" ca="1" si="484"/>
        <v>NO APLICA</v>
      </c>
      <c r="BF2556" s="37"/>
      <c r="BG2556" s="45"/>
      <c r="BH2556" s="37"/>
      <c r="BI2556" s="36"/>
      <c r="BJ2556" s="37"/>
      <c r="BK2556" s="36"/>
      <c r="BL2556" s="36"/>
      <c r="BM2556" s="53" t="str">
        <f>IF(BJ2556="","",WORKDAY(BJ2556,5,FESTIVOS_CO!A:A))</f>
        <v/>
      </c>
      <c r="BN2556" s="57" t="str">
        <f t="shared" ca="1" si="494"/>
        <v>PENDIENTE HACER AVISO</v>
      </c>
      <c r="BO2556" s="54" t="str">
        <f t="shared" ca="1" si="487"/>
        <v>EN TRÁMITE NOTIF. POR AVISO</v>
      </c>
      <c r="BP2556" s="37"/>
      <c r="BQ2556" s="53" t="str">
        <f>IF(BP2556="","",WORKDAY(BP2556,5,FESTIVOS_CO!A:A))</f>
        <v/>
      </c>
      <c r="BR2556" s="37"/>
      <c r="BS2556" s="36"/>
      <c r="BT2556" s="38"/>
      <c r="BU2556" s="58" t="e">
        <f>VLOOKUP(BT2556,Hoja2!$C:$D,2,0)</f>
        <v>#N/A</v>
      </c>
      <c r="BV2556" s="80" t="str">
        <f>IF(
AND(AO2556="",BD2556="",BQ2556=""),
"EN PROCESO NOTIFICACION / COMUNICACION",
IF(
BT2556="",
"NO APLICA",
IF(
BU2556=60,
IF(AO2556&lt;&gt;"",AO2556,IF(BD2556&lt;&gt;"",BD2556,BQ2556))+60,
WORKDAY(
IF(AO2556&lt;&gt;"",AO2556,IF(BD2556&lt;&gt;"",BD2556,BQ2556)),
BU2556,
FESTIVOS_CO!A:A
)
)
))</f>
        <v>EN PROCESO NOTIFICACION / COMUNICACION</v>
      </c>
      <c r="BW2556" s="44"/>
      <c r="BX2556" s="53"/>
      <c r="BY2556" s="45"/>
      <c r="BZ2556" s="37"/>
      <c r="CA2556" s="54" t="str">
        <f t="shared" si="488"/>
        <v>PENDIENTE EJECUTORIA</v>
      </c>
      <c r="CB2556" s="59" t="str">
        <f t="shared" si="485"/>
        <v/>
      </c>
      <c r="CC2556" s="36"/>
      <c r="CD2556" s="40"/>
      <c r="CE2556" s="46"/>
      <c r="CF2556" s="40"/>
      <c r="CG2556" s="40"/>
      <c r="CH2556" s="40"/>
      <c r="CI2556" s="36"/>
      <c r="CJ2556" s="47"/>
      <c r="CK2556" s="40"/>
      <c r="CL2556" s="40"/>
      <c r="CM2556" s="40"/>
      <c r="CN2556" s="40"/>
    </row>
    <row r="2557" spans="1:92" ht="42.75" hidden="1">
      <c r="A2557" s="49" t="str">
        <f t="shared" si="489"/>
        <v>SIN GESTIÓN</v>
      </c>
      <c r="B2557" s="58"/>
      <c r="C2557" s="37"/>
      <c r="D2557" s="37"/>
      <c r="E2557" s="49" t="str">
        <f t="shared" si="490"/>
        <v>PENDIENTE NOTIFICACIÓN</v>
      </c>
      <c r="F2557" s="141" t="str">
        <f t="shared" si="491"/>
        <v>PENDIENTE NOTIFICACIÓN</v>
      </c>
      <c r="G2557" s="49" t="str">
        <f t="shared" si="492"/>
        <v/>
      </c>
      <c r="H2557" s="51" t="str">
        <f ca="1">IF(
L2557="",
"",
IF(
NETWORKDAYS(L2557,IF(M2557&lt;&gt;"",M2557,TODAY()),FESTIVOS_CO!A:A)&gt;2,
"VENCIDO",
IF(
NETWORKDAYS(L2557,IF(M2557&lt;&gt;"",M2557,TODAY()),FESTIVOS_CO!A:A)=2,
"ALERTA",
"A TIEMPO"
)))</f>
        <v/>
      </c>
      <c r="I2557" s="40"/>
      <c r="J2557" s="36"/>
      <c r="K2557" s="37"/>
      <c r="L2557" s="50"/>
      <c r="M2557" s="37"/>
      <c r="N2557" s="52"/>
      <c r="O2557" s="52"/>
      <c r="P2557" s="36"/>
      <c r="Q2557" s="36"/>
      <c r="R2557" s="40"/>
      <c r="S2557" s="36"/>
      <c r="T2557" s="40"/>
      <c r="U2557" s="40"/>
      <c r="V2557" s="81"/>
      <c r="W2557" s="40"/>
      <c r="X2557" s="40"/>
      <c r="Y2557" s="40"/>
      <c r="Z2557" s="38" t="str">
        <f>IFERROR(VLOOKUP(Y2557,DIRECTORIO!A:B,2,FALSE),"")</f>
        <v/>
      </c>
      <c r="AA2557" s="40"/>
      <c r="AB2557" s="40"/>
      <c r="AC2557" s="40"/>
      <c r="AD2557" s="40"/>
      <c r="AE2557" s="40"/>
      <c r="AF2557" s="40"/>
      <c r="AG2557" s="41" t="s">
        <v>109</v>
      </c>
      <c r="AH2557" s="42"/>
      <c r="AI2557" s="54" t="str">
        <f t="shared" ca="1" si="493"/>
        <v>PENDIENTE NOTIFICACIÓN ELECTRÓNICA</v>
      </c>
      <c r="AJ2557" s="37"/>
      <c r="AK2557" s="37"/>
      <c r="AL2557" s="37"/>
      <c r="AM2557" s="53" t="str">
        <f>IF(AK2557="","",WORKDAY(AK2557,5,FESTIVOS_CO!A:A))</f>
        <v/>
      </c>
      <c r="AN2557" s="37"/>
      <c r="AO2557" s="37"/>
      <c r="AP2557" s="54" t="str">
        <f t="shared" ca="1" si="486"/>
        <v>NO APLICA</v>
      </c>
      <c r="AQ2557" s="36"/>
      <c r="AR2557" s="43"/>
      <c r="AS2557" s="37"/>
      <c r="AT2557" s="36"/>
      <c r="AU2557" s="37"/>
      <c r="AV2557" s="36"/>
      <c r="AW2557" s="36"/>
      <c r="AX2557" s="37"/>
      <c r="AY2557" s="140" t="str">
        <f>IF(AU2557="","",WORKDAY(AU2557,5,FESTIVOS_CO!A:A))</f>
        <v/>
      </c>
      <c r="AZ2557" s="54" t="str">
        <f t="shared" ca="1" si="483"/>
        <v>NO APLICA</v>
      </c>
      <c r="BA2557" s="55" t="str">
        <f>IF(AX2557="","",WORKDAY(AX2557,5,FESTIVOS_CO!A:A))</f>
        <v/>
      </c>
      <c r="BB2557" s="39"/>
      <c r="BC2557" s="40"/>
      <c r="BD2557" s="40"/>
      <c r="BE2557" s="56" t="str">
        <f t="shared" ca="1" si="484"/>
        <v>NO APLICA</v>
      </c>
      <c r="BF2557" s="37"/>
      <c r="BG2557" s="45"/>
      <c r="BH2557" s="37"/>
      <c r="BI2557" s="36"/>
      <c r="BJ2557" s="37"/>
      <c r="BK2557" s="36"/>
      <c r="BL2557" s="36"/>
      <c r="BM2557" s="53" t="str">
        <f>IF(BJ2557="","",WORKDAY(BJ2557,5,FESTIVOS_CO!A:A))</f>
        <v/>
      </c>
      <c r="BN2557" s="57" t="str">
        <f t="shared" ca="1" si="494"/>
        <v>PENDIENTE HACER AVISO</v>
      </c>
      <c r="BO2557" s="54" t="str">
        <f t="shared" ca="1" si="487"/>
        <v>EN TRÁMITE NOTIF. POR AVISO</v>
      </c>
      <c r="BP2557" s="37"/>
      <c r="BQ2557" s="53" t="str">
        <f>IF(BP2557="","",WORKDAY(BP2557,5,FESTIVOS_CO!A:A))</f>
        <v/>
      </c>
      <c r="BR2557" s="37"/>
      <c r="BS2557" s="36"/>
      <c r="BT2557" s="38"/>
      <c r="BU2557" s="58" t="e">
        <f>VLOOKUP(BT2557,Hoja2!$C:$D,2,0)</f>
        <v>#N/A</v>
      </c>
      <c r="BV2557" s="80" t="str">
        <f>IF(
AND(AO2557="",BD2557="",BQ2557=""),
"EN PROCESO NOTIFICACION / COMUNICACION",
IF(
BT2557="",
"NO APLICA",
IF(
BU2557=60,
IF(AO2557&lt;&gt;"",AO2557,IF(BD2557&lt;&gt;"",BD2557,BQ2557))+60,
WORKDAY(
IF(AO2557&lt;&gt;"",AO2557,IF(BD2557&lt;&gt;"",BD2557,BQ2557)),
BU2557,
FESTIVOS_CO!A:A
)
)
))</f>
        <v>EN PROCESO NOTIFICACION / COMUNICACION</v>
      </c>
      <c r="BW2557" s="44"/>
      <c r="BX2557" s="53"/>
      <c r="BY2557" s="45"/>
      <c r="BZ2557" s="37"/>
      <c r="CA2557" s="54" t="str">
        <f t="shared" si="488"/>
        <v>PENDIENTE EJECUTORIA</v>
      </c>
      <c r="CB2557" s="59" t="str">
        <f t="shared" si="485"/>
        <v/>
      </c>
      <c r="CC2557" s="36"/>
      <c r="CD2557" s="40"/>
      <c r="CE2557" s="46"/>
      <c r="CF2557" s="40"/>
      <c r="CG2557" s="40"/>
      <c r="CH2557" s="40"/>
      <c r="CI2557" s="36"/>
      <c r="CJ2557" s="47"/>
      <c r="CK2557" s="40"/>
      <c r="CL2557" s="40"/>
      <c r="CM2557" s="40"/>
      <c r="CN2557" s="40"/>
    </row>
    <row r="2558" spans="1:92" ht="42.75" hidden="1">
      <c r="A2558" s="49" t="str">
        <f t="shared" si="489"/>
        <v>SIN GESTIÓN</v>
      </c>
      <c r="B2558" s="58"/>
      <c r="C2558" s="37"/>
      <c r="D2558" s="37"/>
      <c r="E2558" s="49" t="str">
        <f t="shared" si="490"/>
        <v>PENDIENTE NOTIFICACIÓN</v>
      </c>
      <c r="F2558" s="141" t="str">
        <f t="shared" si="491"/>
        <v>PENDIENTE NOTIFICACIÓN</v>
      </c>
      <c r="G2558" s="49" t="str">
        <f t="shared" si="492"/>
        <v/>
      </c>
      <c r="H2558" s="51" t="str">
        <f ca="1">IF(
L2558="",
"",
IF(
NETWORKDAYS(L2558,IF(M2558&lt;&gt;"",M2558,TODAY()),FESTIVOS_CO!A:A)&gt;2,
"VENCIDO",
IF(
NETWORKDAYS(L2558,IF(M2558&lt;&gt;"",M2558,TODAY()),FESTIVOS_CO!A:A)=2,
"ALERTA",
"A TIEMPO"
)))</f>
        <v/>
      </c>
      <c r="I2558" s="40"/>
      <c r="J2558" s="36"/>
      <c r="K2558" s="37"/>
      <c r="L2558" s="50"/>
      <c r="M2558" s="37"/>
      <c r="N2558" s="52"/>
      <c r="O2558" s="52"/>
      <c r="P2558" s="36"/>
      <c r="Q2558" s="36"/>
      <c r="R2558" s="40"/>
      <c r="S2558" s="36"/>
      <c r="T2558" s="40"/>
      <c r="U2558" s="40"/>
      <c r="V2558" s="81"/>
      <c r="W2558" s="40"/>
      <c r="X2558" s="40"/>
      <c r="Y2558" s="40"/>
      <c r="Z2558" s="38" t="str">
        <f>IFERROR(VLOOKUP(Y2558,DIRECTORIO!A:B,2,FALSE),"")</f>
        <v/>
      </c>
      <c r="AA2558" s="40"/>
      <c r="AB2558" s="40"/>
      <c r="AC2558" s="40"/>
      <c r="AD2558" s="40"/>
      <c r="AE2558" s="40"/>
      <c r="AF2558" s="40"/>
      <c r="AG2558" s="41" t="s">
        <v>109</v>
      </c>
      <c r="AH2558" s="42"/>
      <c r="AI2558" s="54" t="str">
        <f t="shared" ca="1" si="493"/>
        <v>PENDIENTE NOTIFICACIÓN ELECTRÓNICA</v>
      </c>
      <c r="AJ2558" s="37"/>
      <c r="AK2558" s="37"/>
      <c r="AL2558" s="37"/>
      <c r="AM2558" s="53" t="str">
        <f>IF(AK2558="","",WORKDAY(AK2558,5,FESTIVOS_CO!A:A))</f>
        <v/>
      </c>
      <c r="AN2558" s="37"/>
      <c r="AO2558" s="37"/>
      <c r="AP2558" s="54" t="str">
        <f t="shared" ca="1" si="486"/>
        <v>NO APLICA</v>
      </c>
      <c r="AQ2558" s="36"/>
      <c r="AR2558" s="43"/>
      <c r="AS2558" s="37"/>
      <c r="AT2558" s="36"/>
      <c r="AU2558" s="37"/>
      <c r="AV2558" s="36"/>
      <c r="AW2558" s="36"/>
      <c r="AX2558" s="37"/>
      <c r="AY2558" s="140" t="str">
        <f>IF(AU2558="","",WORKDAY(AU2558,5,FESTIVOS_CO!A:A))</f>
        <v/>
      </c>
      <c r="AZ2558" s="54" t="str">
        <f t="shared" ca="1" si="483"/>
        <v>NO APLICA</v>
      </c>
      <c r="BA2558" s="55" t="str">
        <f>IF(AX2558="","",WORKDAY(AX2558,5,FESTIVOS_CO!A:A))</f>
        <v/>
      </c>
      <c r="BB2558" s="39"/>
      <c r="BC2558" s="40"/>
      <c r="BD2558" s="40"/>
      <c r="BE2558" s="56" t="str">
        <f t="shared" ca="1" si="484"/>
        <v>NO APLICA</v>
      </c>
      <c r="BF2558" s="37"/>
      <c r="BG2558" s="45"/>
      <c r="BH2558" s="37"/>
      <c r="BI2558" s="36"/>
      <c r="BJ2558" s="37"/>
      <c r="BK2558" s="36"/>
      <c r="BL2558" s="36"/>
      <c r="BM2558" s="53" t="str">
        <f>IF(BJ2558="","",WORKDAY(BJ2558,5,FESTIVOS_CO!A:A))</f>
        <v/>
      </c>
      <c r="BN2558" s="57" t="str">
        <f t="shared" ca="1" si="494"/>
        <v>PENDIENTE HACER AVISO</v>
      </c>
      <c r="BO2558" s="54" t="str">
        <f t="shared" ca="1" si="487"/>
        <v>EN TRÁMITE NOTIF. POR AVISO</v>
      </c>
      <c r="BP2558" s="37"/>
      <c r="BQ2558" s="53" t="str">
        <f>IF(BP2558="","",WORKDAY(BP2558,5,FESTIVOS_CO!A:A))</f>
        <v/>
      </c>
      <c r="BR2558" s="37"/>
      <c r="BS2558" s="36"/>
      <c r="BT2558" s="38"/>
      <c r="BU2558" s="58" t="e">
        <f>VLOOKUP(BT2558,Hoja2!$C:$D,2,0)</f>
        <v>#N/A</v>
      </c>
      <c r="BV2558" s="80" t="str">
        <f>IF(
AND(AO2558="",BD2558="",BQ2558=""),
"EN PROCESO NOTIFICACION / COMUNICACION",
IF(
BT2558="",
"NO APLICA",
IF(
BU2558=60,
IF(AO2558&lt;&gt;"",AO2558,IF(BD2558&lt;&gt;"",BD2558,BQ2558))+60,
WORKDAY(
IF(AO2558&lt;&gt;"",AO2558,IF(BD2558&lt;&gt;"",BD2558,BQ2558)),
BU2558,
FESTIVOS_CO!A:A
)
)
))</f>
        <v>EN PROCESO NOTIFICACION / COMUNICACION</v>
      </c>
      <c r="BW2558" s="44"/>
      <c r="BX2558" s="53"/>
      <c r="BY2558" s="45"/>
      <c r="BZ2558" s="37"/>
      <c r="CA2558" s="54" t="str">
        <f t="shared" si="488"/>
        <v>PENDIENTE EJECUTORIA</v>
      </c>
      <c r="CB2558" s="59" t="str">
        <f t="shared" si="485"/>
        <v/>
      </c>
      <c r="CC2558" s="36"/>
      <c r="CD2558" s="40"/>
      <c r="CE2558" s="46"/>
      <c r="CF2558" s="40"/>
      <c r="CG2558" s="40"/>
      <c r="CH2558" s="40"/>
      <c r="CI2558" s="36"/>
      <c r="CJ2558" s="47"/>
      <c r="CK2558" s="40"/>
      <c r="CL2558" s="40"/>
      <c r="CM2558" s="40"/>
      <c r="CN2558" s="40"/>
    </row>
    <row r="2559" spans="1:92" ht="42.75" hidden="1">
      <c r="A2559" s="49" t="str">
        <f t="shared" si="489"/>
        <v>SIN GESTIÓN</v>
      </c>
      <c r="B2559" s="58"/>
      <c r="C2559" s="37"/>
      <c r="D2559" s="37"/>
      <c r="E2559" s="49" t="str">
        <f t="shared" si="490"/>
        <v>PENDIENTE NOTIFICACIÓN</v>
      </c>
      <c r="F2559" s="141" t="str">
        <f t="shared" si="491"/>
        <v>PENDIENTE NOTIFICACIÓN</v>
      </c>
      <c r="G2559" s="49" t="str">
        <f t="shared" si="492"/>
        <v/>
      </c>
      <c r="H2559" s="51" t="str">
        <f ca="1">IF(
L2559="",
"",
IF(
NETWORKDAYS(L2559,IF(M2559&lt;&gt;"",M2559,TODAY()),FESTIVOS_CO!A:A)&gt;2,
"VENCIDO",
IF(
NETWORKDAYS(L2559,IF(M2559&lt;&gt;"",M2559,TODAY()),FESTIVOS_CO!A:A)=2,
"ALERTA",
"A TIEMPO"
)))</f>
        <v/>
      </c>
      <c r="I2559" s="40"/>
      <c r="J2559" s="36"/>
      <c r="K2559" s="37"/>
      <c r="L2559" s="50"/>
      <c r="M2559" s="37"/>
      <c r="N2559" s="52"/>
      <c r="O2559" s="52"/>
      <c r="P2559" s="36"/>
      <c r="Q2559" s="36"/>
      <c r="R2559" s="40"/>
      <c r="S2559" s="36"/>
      <c r="T2559" s="40"/>
      <c r="U2559" s="40"/>
      <c r="V2559" s="81"/>
      <c r="W2559" s="40"/>
      <c r="X2559" s="40"/>
      <c r="Y2559" s="40"/>
      <c r="Z2559" s="38" t="str">
        <f>IFERROR(VLOOKUP(Y2559,DIRECTORIO!A:B,2,FALSE),"")</f>
        <v/>
      </c>
      <c r="AA2559" s="40"/>
      <c r="AB2559" s="40"/>
      <c r="AC2559" s="40"/>
      <c r="AD2559" s="40"/>
      <c r="AE2559" s="40"/>
      <c r="AF2559" s="40"/>
      <c r="AG2559" s="41" t="s">
        <v>109</v>
      </c>
      <c r="AH2559" s="42"/>
      <c r="AI2559" s="54" t="str">
        <f t="shared" ca="1" si="493"/>
        <v>PENDIENTE NOTIFICACIÓN ELECTRÓNICA</v>
      </c>
      <c r="AJ2559" s="37"/>
      <c r="AK2559" s="37"/>
      <c r="AL2559" s="37"/>
      <c r="AM2559" s="53" t="str">
        <f>IF(AK2559="","",WORKDAY(AK2559,5,FESTIVOS_CO!A:A))</f>
        <v/>
      </c>
      <c r="AN2559" s="37"/>
      <c r="AO2559" s="37"/>
      <c r="AP2559" s="54" t="str">
        <f t="shared" ca="1" si="486"/>
        <v>NO APLICA</v>
      </c>
      <c r="AQ2559" s="36"/>
      <c r="AR2559" s="43"/>
      <c r="AS2559" s="37"/>
      <c r="AT2559" s="36"/>
      <c r="AU2559" s="37"/>
      <c r="AV2559" s="36"/>
      <c r="AW2559" s="36"/>
      <c r="AX2559" s="37"/>
      <c r="AY2559" s="140" t="str">
        <f>IF(AU2559="","",WORKDAY(AU2559,5,FESTIVOS_CO!A:A))</f>
        <v/>
      </c>
      <c r="AZ2559" s="54" t="str">
        <f t="shared" ca="1" si="483"/>
        <v>NO APLICA</v>
      </c>
      <c r="BA2559" s="55" t="str">
        <f>IF(AX2559="","",WORKDAY(AX2559,5,FESTIVOS_CO!A:A))</f>
        <v/>
      </c>
      <c r="BB2559" s="39"/>
      <c r="BC2559" s="40"/>
      <c r="BD2559" s="40"/>
      <c r="BE2559" s="56" t="str">
        <f t="shared" ca="1" si="484"/>
        <v>NO APLICA</v>
      </c>
      <c r="BF2559" s="37"/>
      <c r="BG2559" s="45"/>
      <c r="BH2559" s="37"/>
      <c r="BI2559" s="36"/>
      <c r="BJ2559" s="37"/>
      <c r="BK2559" s="36"/>
      <c r="BL2559" s="36"/>
      <c r="BM2559" s="53" t="str">
        <f>IF(BJ2559="","",WORKDAY(BJ2559,5,FESTIVOS_CO!A:A))</f>
        <v/>
      </c>
      <c r="BN2559" s="57" t="str">
        <f t="shared" ca="1" si="494"/>
        <v>PENDIENTE HACER AVISO</v>
      </c>
      <c r="BO2559" s="54" t="str">
        <f t="shared" ca="1" si="487"/>
        <v>EN TRÁMITE NOTIF. POR AVISO</v>
      </c>
      <c r="BP2559" s="37"/>
      <c r="BQ2559" s="53" t="str">
        <f>IF(BP2559="","",WORKDAY(BP2559,5,FESTIVOS_CO!A:A))</f>
        <v/>
      </c>
      <c r="BR2559" s="37"/>
      <c r="BS2559" s="36"/>
      <c r="BT2559" s="38"/>
      <c r="BU2559" s="58" t="e">
        <f>VLOOKUP(BT2559,Hoja2!$C:$D,2,0)</f>
        <v>#N/A</v>
      </c>
      <c r="BV2559" s="80" t="str">
        <f>IF(
AND(AO2559="",BD2559="",BQ2559=""),
"EN PROCESO NOTIFICACION / COMUNICACION",
IF(
BT2559="",
"NO APLICA",
IF(
BU2559=60,
IF(AO2559&lt;&gt;"",AO2559,IF(BD2559&lt;&gt;"",BD2559,BQ2559))+60,
WORKDAY(
IF(AO2559&lt;&gt;"",AO2559,IF(BD2559&lt;&gt;"",BD2559,BQ2559)),
BU2559,
FESTIVOS_CO!A:A
)
)
))</f>
        <v>EN PROCESO NOTIFICACION / COMUNICACION</v>
      </c>
      <c r="BW2559" s="44"/>
      <c r="BX2559" s="53"/>
      <c r="BY2559" s="45"/>
      <c r="BZ2559" s="37"/>
      <c r="CA2559" s="54" t="str">
        <f t="shared" si="488"/>
        <v>PENDIENTE EJECUTORIA</v>
      </c>
      <c r="CB2559" s="59" t="str">
        <f t="shared" si="485"/>
        <v/>
      </c>
      <c r="CC2559" s="36"/>
      <c r="CD2559" s="40"/>
      <c r="CE2559" s="46"/>
      <c r="CF2559" s="40"/>
      <c r="CG2559" s="40"/>
      <c r="CH2559" s="40"/>
      <c r="CI2559" s="36"/>
      <c r="CJ2559" s="47"/>
      <c r="CK2559" s="40"/>
      <c r="CL2559" s="40"/>
      <c r="CM2559" s="40"/>
      <c r="CN2559" s="40"/>
    </row>
    <row r="2560" spans="1:92" ht="42.75" hidden="1">
      <c r="A2560" s="49" t="str">
        <f t="shared" si="489"/>
        <v>SIN GESTIÓN</v>
      </c>
      <c r="B2560" s="58"/>
      <c r="C2560" s="37"/>
      <c r="D2560" s="37"/>
      <c r="E2560" s="49" t="str">
        <f t="shared" si="490"/>
        <v>PENDIENTE NOTIFICACIÓN</v>
      </c>
      <c r="F2560" s="141" t="str">
        <f t="shared" si="491"/>
        <v>PENDIENTE NOTIFICACIÓN</v>
      </c>
      <c r="G2560" s="49" t="str">
        <f t="shared" si="492"/>
        <v/>
      </c>
      <c r="H2560" s="51" t="str">
        <f ca="1">IF(
L2560="",
"",
IF(
NETWORKDAYS(L2560,IF(M2560&lt;&gt;"",M2560,TODAY()),FESTIVOS_CO!A:A)&gt;2,
"VENCIDO",
IF(
NETWORKDAYS(L2560,IF(M2560&lt;&gt;"",M2560,TODAY()),FESTIVOS_CO!A:A)=2,
"ALERTA",
"A TIEMPO"
)))</f>
        <v/>
      </c>
      <c r="I2560" s="40"/>
      <c r="J2560" s="36"/>
      <c r="K2560" s="37"/>
      <c r="L2560" s="50"/>
      <c r="M2560" s="37"/>
      <c r="N2560" s="52"/>
      <c r="O2560" s="52"/>
      <c r="P2560" s="36"/>
      <c r="Q2560" s="36"/>
      <c r="R2560" s="40"/>
      <c r="S2560" s="36"/>
      <c r="T2560" s="40"/>
      <c r="U2560" s="40"/>
      <c r="V2560" s="81"/>
      <c r="W2560" s="40"/>
      <c r="X2560" s="40"/>
      <c r="Y2560" s="40"/>
      <c r="Z2560" s="38" t="str">
        <f>IFERROR(VLOOKUP(Y2560,DIRECTORIO!A:B,2,FALSE),"")</f>
        <v/>
      </c>
      <c r="AA2560" s="40"/>
      <c r="AB2560" s="40"/>
      <c r="AC2560" s="40"/>
      <c r="AD2560" s="40"/>
      <c r="AE2560" s="40"/>
      <c r="AF2560" s="40"/>
      <c r="AG2560" s="41" t="s">
        <v>109</v>
      </c>
      <c r="AH2560" s="42"/>
      <c r="AI2560" s="54" t="str">
        <f t="shared" ca="1" si="493"/>
        <v>PENDIENTE NOTIFICACIÓN ELECTRÓNICA</v>
      </c>
      <c r="AJ2560" s="37"/>
      <c r="AK2560" s="37"/>
      <c r="AL2560" s="37"/>
      <c r="AM2560" s="53" t="str">
        <f>IF(AK2560="","",WORKDAY(AK2560,5,FESTIVOS_CO!A:A))</f>
        <v/>
      </c>
      <c r="AN2560" s="37"/>
      <c r="AO2560" s="37"/>
      <c r="AP2560" s="54" t="str">
        <f t="shared" ca="1" si="486"/>
        <v>NO APLICA</v>
      </c>
      <c r="AQ2560" s="36"/>
      <c r="AR2560" s="43"/>
      <c r="AS2560" s="37"/>
      <c r="AT2560" s="36"/>
      <c r="AU2560" s="37"/>
      <c r="AV2560" s="36"/>
      <c r="AW2560" s="36"/>
      <c r="AX2560" s="37"/>
      <c r="AY2560" s="140" t="str">
        <f>IF(AU2560="","",WORKDAY(AU2560,5,FESTIVOS_CO!A:A))</f>
        <v/>
      </c>
      <c r="AZ2560" s="54" t="str">
        <f t="shared" ca="1" si="483"/>
        <v>NO APLICA</v>
      </c>
      <c r="BA2560" s="55" t="str">
        <f>IF(AX2560="","",WORKDAY(AX2560,5,FESTIVOS_CO!A:A))</f>
        <v/>
      </c>
      <c r="BB2560" s="39"/>
      <c r="BC2560" s="40"/>
      <c r="BD2560" s="40"/>
      <c r="BE2560" s="56" t="str">
        <f t="shared" ca="1" si="484"/>
        <v>NO APLICA</v>
      </c>
      <c r="BF2560" s="37"/>
      <c r="BG2560" s="45"/>
      <c r="BH2560" s="37"/>
      <c r="BI2560" s="36"/>
      <c r="BJ2560" s="37"/>
      <c r="BK2560" s="36"/>
      <c r="BL2560" s="36"/>
      <c r="BM2560" s="53" t="str">
        <f>IF(BJ2560="","",WORKDAY(BJ2560,5,FESTIVOS_CO!A:A))</f>
        <v/>
      </c>
      <c r="BN2560" s="57" t="str">
        <f t="shared" ca="1" si="494"/>
        <v>PENDIENTE HACER AVISO</v>
      </c>
      <c r="BO2560" s="54" t="str">
        <f t="shared" ca="1" si="487"/>
        <v>EN TRÁMITE NOTIF. POR AVISO</v>
      </c>
      <c r="BP2560" s="37"/>
      <c r="BQ2560" s="53" t="str">
        <f>IF(BP2560="","",WORKDAY(BP2560,5,FESTIVOS_CO!A:A))</f>
        <v/>
      </c>
      <c r="BR2560" s="37"/>
      <c r="BS2560" s="36"/>
      <c r="BT2560" s="38"/>
      <c r="BU2560" s="58" t="e">
        <f>VLOOKUP(BT2560,Hoja2!$C:$D,2,0)</f>
        <v>#N/A</v>
      </c>
      <c r="BV2560" s="80" t="str">
        <f>IF(
AND(AO2560="",BD2560="",BQ2560=""),
"EN PROCESO NOTIFICACION / COMUNICACION",
IF(
BT2560="",
"NO APLICA",
IF(
BU2560=60,
IF(AO2560&lt;&gt;"",AO2560,IF(BD2560&lt;&gt;"",BD2560,BQ2560))+60,
WORKDAY(
IF(AO2560&lt;&gt;"",AO2560,IF(BD2560&lt;&gt;"",BD2560,BQ2560)),
BU2560,
FESTIVOS_CO!A:A
)
)
))</f>
        <v>EN PROCESO NOTIFICACION / COMUNICACION</v>
      </c>
      <c r="BW2560" s="44"/>
      <c r="BX2560" s="53"/>
      <c r="BY2560" s="45"/>
      <c r="BZ2560" s="37"/>
      <c r="CA2560" s="54" t="str">
        <f t="shared" si="488"/>
        <v>PENDIENTE EJECUTORIA</v>
      </c>
      <c r="CB2560" s="59" t="str">
        <f t="shared" si="485"/>
        <v/>
      </c>
      <c r="CC2560" s="36"/>
      <c r="CD2560" s="40"/>
      <c r="CE2560" s="46"/>
      <c r="CF2560" s="40"/>
      <c r="CG2560" s="40"/>
      <c r="CH2560" s="40"/>
      <c r="CI2560" s="36"/>
      <c r="CJ2560" s="47"/>
      <c r="CK2560" s="40"/>
      <c r="CL2560" s="40"/>
      <c r="CM2560" s="40"/>
      <c r="CN2560" s="40"/>
    </row>
    <row r="2561" spans="1:92" ht="42.75" hidden="1">
      <c r="A2561" s="49" t="str">
        <f t="shared" si="489"/>
        <v>SIN GESTIÓN</v>
      </c>
      <c r="B2561" s="58"/>
      <c r="C2561" s="37"/>
      <c r="D2561" s="37"/>
      <c r="E2561" s="49" t="str">
        <f t="shared" si="490"/>
        <v>PENDIENTE NOTIFICACIÓN</v>
      </c>
      <c r="F2561" s="141" t="str">
        <f t="shared" si="491"/>
        <v>PENDIENTE NOTIFICACIÓN</v>
      </c>
      <c r="G2561" s="49" t="str">
        <f t="shared" si="492"/>
        <v/>
      </c>
      <c r="H2561" s="51" t="str">
        <f ca="1">IF(
L2561="",
"",
IF(
NETWORKDAYS(L2561,IF(M2561&lt;&gt;"",M2561,TODAY()),FESTIVOS_CO!A:A)&gt;2,
"VENCIDO",
IF(
NETWORKDAYS(L2561,IF(M2561&lt;&gt;"",M2561,TODAY()),FESTIVOS_CO!A:A)=2,
"ALERTA",
"A TIEMPO"
)))</f>
        <v/>
      </c>
      <c r="I2561" s="40"/>
      <c r="J2561" s="36"/>
      <c r="K2561" s="37"/>
      <c r="L2561" s="50"/>
      <c r="M2561" s="37"/>
      <c r="N2561" s="52"/>
      <c r="O2561" s="52"/>
      <c r="P2561" s="36"/>
      <c r="Q2561" s="36"/>
      <c r="R2561" s="40"/>
      <c r="S2561" s="36"/>
      <c r="T2561" s="40"/>
      <c r="U2561" s="40"/>
      <c r="V2561" s="81"/>
      <c r="W2561" s="40"/>
      <c r="X2561" s="40"/>
      <c r="Y2561" s="40"/>
      <c r="Z2561" s="38" t="str">
        <f>IFERROR(VLOOKUP(Y2561,DIRECTORIO!A:B,2,FALSE),"")</f>
        <v/>
      </c>
      <c r="AA2561" s="40"/>
      <c r="AB2561" s="40"/>
      <c r="AC2561" s="40"/>
      <c r="AD2561" s="40"/>
      <c r="AE2561" s="40"/>
      <c r="AF2561" s="40"/>
      <c r="AG2561" s="41" t="s">
        <v>109</v>
      </c>
      <c r="AH2561" s="42"/>
      <c r="AI2561" s="54" t="str">
        <f t="shared" ca="1" si="493"/>
        <v>PENDIENTE NOTIFICACIÓN ELECTRÓNICA</v>
      </c>
      <c r="AJ2561" s="37"/>
      <c r="AK2561" s="37"/>
      <c r="AL2561" s="37"/>
      <c r="AM2561" s="53" t="str">
        <f>IF(AK2561="","",WORKDAY(AK2561,5,FESTIVOS_CO!A:A))</f>
        <v/>
      </c>
      <c r="AN2561" s="37"/>
      <c r="AO2561" s="37"/>
      <c r="AP2561" s="54" t="str">
        <f t="shared" ca="1" si="486"/>
        <v>NO APLICA</v>
      </c>
      <c r="AQ2561" s="36"/>
      <c r="AR2561" s="43"/>
      <c r="AS2561" s="37"/>
      <c r="AT2561" s="36"/>
      <c r="AU2561" s="37"/>
      <c r="AV2561" s="36"/>
      <c r="AW2561" s="36"/>
      <c r="AX2561" s="37"/>
      <c r="AY2561" s="140" t="str">
        <f>IF(AU2561="","",WORKDAY(AU2561,5,FESTIVOS_CO!A:A))</f>
        <v/>
      </c>
      <c r="AZ2561" s="54" t="str">
        <f t="shared" ca="1" si="483"/>
        <v>NO APLICA</v>
      </c>
      <c r="BA2561" s="55" t="str">
        <f>IF(AX2561="","",WORKDAY(AX2561,5,FESTIVOS_CO!A:A))</f>
        <v/>
      </c>
      <c r="BB2561" s="39"/>
      <c r="BC2561" s="40"/>
      <c r="BD2561" s="40"/>
      <c r="BE2561" s="56" t="str">
        <f t="shared" ca="1" si="484"/>
        <v>NO APLICA</v>
      </c>
      <c r="BF2561" s="37"/>
      <c r="BG2561" s="45"/>
      <c r="BH2561" s="37"/>
      <c r="BI2561" s="36"/>
      <c r="BJ2561" s="37"/>
      <c r="BK2561" s="36"/>
      <c r="BL2561" s="36"/>
      <c r="BM2561" s="53" t="str">
        <f>IF(BJ2561="","",WORKDAY(BJ2561,5,FESTIVOS_CO!A:A))</f>
        <v/>
      </c>
      <c r="BN2561" s="57" t="str">
        <f t="shared" ca="1" si="494"/>
        <v>PENDIENTE HACER AVISO</v>
      </c>
      <c r="BO2561" s="54" t="str">
        <f t="shared" ca="1" si="487"/>
        <v>EN TRÁMITE NOTIF. POR AVISO</v>
      </c>
      <c r="BP2561" s="37"/>
      <c r="BQ2561" s="53" t="str">
        <f>IF(BP2561="","",WORKDAY(BP2561,5,FESTIVOS_CO!A:A))</f>
        <v/>
      </c>
      <c r="BR2561" s="37"/>
      <c r="BS2561" s="36"/>
      <c r="BT2561" s="38"/>
      <c r="BU2561" s="58" t="e">
        <f>VLOOKUP(BT2561,Hoja2!$C:$D,2,0)</f>
        <v>#N/A</v>
      </c>
      <c r="BV2561" s="80" t="str">
        <f>IF(
AND(AO2561="",BD2561="",BQ2561=""),
"EN PROCESO NOTIFICACION / COMUNICACION",
IF(
BT2561="",
"NO APLICA",
IF(
BU2561=60,
IF(AO2561&lt;&gt;"",AO2561,IF(BD2561&lt;&gt;"",BD2561,BQ2561))+60,
WORKDAY(
IF(AO2561&lt;&gt;"",AO2561,IF(BD2561&lt;&gt;"",BD2561,BQ2561)),
BU2561,
FESTIVOS_CO!A:A
)
)
))</f>
        <v>EN PROCESO NOTIFICACION / COMUNICACION</v>
      </c>
      <c r="BW2561" s="44"/>
      <c r="BX2561" s="53"/>
      <c r="BY2561" s="45"/>
      <c r="BZ2561" s="37"/>
      <c r="CA2561" s="54" t="str">
        <f t="shared" si="488"/>
        <v>PENDIENTE EJECUTORIA</v>
      </c>
      <c r="CB2561" s="59" t="str">
        <f t="shared" si="485"/>
        <v/>
      </c>
      <c r="CC2561" s="36"/>
      <c r="CD2561" s="40"/>
      <c r="CE2561" s="46"/>
      <c r="CF2561" s="40"/>
      <c r="CG2561" s="40"/>
      <c r="CH2561" s="40"/>
      <c r="CI2561" s="36"/>
      <c r="CJ2561" s="47"/>
      <c r="CK2561" s="40"/>
      <c r="CL2561" s="40"/>
      <c r="CM2561" s="40"/>
      <c r="CN2561" s="40"/>
    </row>
    <row r="2562" spans="1:92" ht="42.75" hidden="1">
      <c r="A2562" s="49" t="str">
        <f t="shared" si="489"/>
        <v>SIN GESTIÓN</v>
      </c>
      <c r="B2562" s="58"/>
      <c r="C2562" s="37"/>
      <c r="D2562" s="37"/>
      <c r="E2562" s="49" t="str">
        <f t="shared" si="490"/>
        <v>PENDIENTE NOTIFICACIÓN</v>
      </c>
      <c r="F2562" s="141" t="str">
        <f t="shared" si="491"/>
        <v>PENDIENTE NOTIFICACIÓN</v>
      </c>
      <c r="G2562" s="49" t="str">
        <f t="shared" si="492"/>
        <v/>
      </c>
      <c r="H2562" s="51" t="str">
        <f ca="1">IF(
L2562="",
"",
IF(
NETWORKDAYS(L2562,IF(M2562&lt;&gt;"",M2562,TODAY()),FESTIVOS_CO!A:A)&gt;2,
"VENCIDO",
IF(
NETWORKDAYS(L2562,IF(M2562&lt;&gt;"",M2562,TODAY()),FESTIVOS_CO!A:A)=2,
"ALERTA",
"A TIEMPO"
)))</f>
        <v/>
      </c>
      <c r="I2562" s="40"/>
      <c r="J2562" s="36"/>
      <c r="K2562" s="37"/>
      <c r="L2562" s="50"/>
      <c r="M2562" s="37"/>
      <c r="N2562" s="52"/>
      <c r="O2562" s="52"/>
      <c r="P2562" s="36"/>
      <c r="Q2562" s="36"/>
      <c r="R2562" s="40"/>
      <c r="S2562" s="36"/>
      <c r="T2562" s="40"/>
      <c r="U2562" s="40"/>
      <c r="V2562" s="81"/>
      <c r="W2562" s="40"/>
      <c r="X2562" s="40"/>
      <c r="Y2562" s="40"/>
      <c r="Z2562" s="38" t="str">
        <f>IFERROR(VLOOKUP(Y2562,DIRECTORIO!A:B,2,FALSE),"")</f>
        <v/>
      </c>
      <c r="AA2562" s="40"/>
      <c r="AB2562" s="40"/>
      <c r="AC2562" s="40"/>
      <c r="AD2562" s="40"/>
      <c r="AE2562" s="40"/>
      <c r="AF2562" s="40"/>
      <c r="AG2562" s="41" t="s">
        <v>109</v>
      </c>
      <c r="AH2562" s="42"/>
      <c r="AI2562" s="54" t="str">
        <f t="shared" ca="1" si="493"/>
        <v>PENDIENTE NOTIFICACIÓN ELECTRÓNICA</v>
      </c>
      <c r="AJ2562" s="37"/>
      <c r="AK2562" s="37"/>
      <c r="AL2562" s="37"/>
      <c r="AM2562" s="53" t="str">
        <f>IF(AK2562="","",WORKDAY(AK2562,5,FESTIVOS_CO!A:A))</f>
        <v/>
      </c>
      <c r="AN2562" s="37"/>
      <c r="AO2562" s="37"/>
      <c r="AP2562" s="54" t="str">
        <f t="shared" ca="1" si="486"/>
        <v>NO APLICA</v>
      </c>
      <c r="AQ2562" s="36"/>
      <c r="AR2562" s="43"/>
      <c r="AS2562" s="37"/>
      <c r="AT2562" s="36"/>
      <c r="AU2562" s="37"/>
      <c r="AV2562" s="36"/>
      <c r="AW2562" s="36"/>
      <c r="AX2562" s="37"/>
      <c r="AY2562" s="140" t="str">
        <f>IF(AU2562="","",WORKDAY(AU2562,5,FESTIVOS_CO!A:A))</f>
        <v/>
      </c>
      <c r="AZ2562" s="54" t="str">
        <f t="shared" ca="1" si="483"/>
        <v>NO APLICA</v>
      </c>
      <c r="BA2562" s="55" t="str">
        <f>IF(AX2562="","",WORKDAY(AX2562,5,FESTIVOS_CO!A:A))</f>
        <v/>
      </c>
      <c r="BB2562" s="39"/>
      <c r="BC2562" s="40"/>
      <c r="BD2562" s="40"/>
      <c r="BE2562" s="56" t="str">
        <f t="shared" ca="1" si="484"/>
        <v>NO APLICA</v>
      </c>
      <c r="BF2562" s="37"/>
      <c r="BG2562" s="45"/>
      <c r="BH2562" s="37"/>
      <c r="BI2562" s="36"/>
      <c r="BJ2562" s="37"/>
      <c r="BK2562" s="36"/>
      <c r="BL2562" s="36"/>
      <c r="BM2562" s="53" t="str">
        <f>IF(BJ2562="","",WORKDAY(BJ2562,5,FESTIVOS_CO!A:A))</f>
        <v/>
      </c>
      <c r="BN2562" s="57" t="str">
        <f t="shared" ca="1" si="494"/>
        <v>PENDIENTE HACER AVISO</v>
      </c>
      <c r="BO2562" s="54" t="str">
        <f t="shared" ca="1" si="487"/>
        <v>EN TRÁMITE NOTIF. POR AVISO</v>
      </c>
      <c r="BP2562" s="37"/>
      <c r="BQ2562" s="53" t="str">
        <f>IF(BP2562="","",WORKDAY(BP2562,5,FESTIVOS_CO!A:A))</f>
        <v/>
      </c>
      <c r="BR2562" s="37"/>
      <c r="BS2562" s="36"/>
      <c r="BT2562" s="38"/>
      <c r="BU2562" s="58" t="e">
        <f>VLOOKUP(BT2562,Hoja2!$C:$D,2,0)</f>
        <v>#N/A</v>
      </c>
      <c r="BV2562" s="80" t="str">
        <f>IF(
AND(AO2562="",BD2562="",BQ2562=""),
"EN PROCESO NOTIFICACION / COMUNICACION",
IF(
BT2562="",
"NO APLICA",
IF(
BU2562=60,
IF(AO2562&lt;&gt;"",AO2562,IF(BD2562&lt;&gt;"",BD2562,BQ2562))+60,
WORKDAY(
IF(AO2562&lt;&gt;"",AO2562,IF(BD2562&lt;&gt;"",BD2562,BQ2562)),
BU2562,
FESTIVOS_CO!A:A
)
)
))</f>
        <v>EN PROCESO NOTIFICACION / COMUNICACION</v>
      </c>
      <c r="BW2562" s="44"/>
      <c r="BX2562" s="53"/>
      <c r="BY2562" s="45"/>
      <c r="BZ2562" s="37"/>
      <c r="CA2562" s="54" t="str">
        <f t="shared" si="488"/>
        <v>PENDIENTE EJECUTORIA</v>
      </c>
      <c r="CB2562" s="59" t="str">
        <f t="shared" si="485"/>
        <v/>
      </c>
      <c r="CC2562" s="36"/>
      <c r="CD2562" s="40"/>
      <c r="CE2562" s="46"/>
      <c r="CF2562" s="40"/>
      <c r="CG2562" s="40"/>
      <c r="CH2562" s="40"/>
      <c r="CI2562" s="36"/>
      <c r="CJ2562" s="47"/>
      <c r="CK2562" s="40"/>
      <c r="CL2562" s="40"/>
      <c r="CM2562" s="40"/>
      <c r="CN2562" s="40"/>
    </row>
    <row r="2563" spans="1:92" ht="42.75" hidden="1">
      <c r="A2563" s="49" t="str">
        <f t="shared" si="489"/>
        <v>SIN GESTIÓN</v>
      </c>
      <c r="B2563" s="58"/>
      <c r="C2563" s="37"/>
      <c r="D2563" s="37"/>
      <c r="E2563" s="49" t="str">
        <f t="shared" si="490"/>
        <v>PENDIENTE NOTIFICACIÓN</v>
      </c>
      <c r="F2563" s="141" t="str">
        <f t="shared" si="491"/>
        <v>PENDIENTE NOTIFICACIÓN</v>
      </c>
      <c r="G2563" s="49" t="str">
        <f t="shared" si="492"/>
        <v/>
      </c>
      <c r="H2563" s="51" t="str">
        <f ca="1">IF(
L2563="",
"",
IF(
NETWORKDAYS(L2563,IF(M2563&lt;&gt;"",M2563,TODAY()),FESTIVOS_CO!A:A)&gt;2,
"VENCIDO",
IF(
NETWORKDAYS(L2563,IF(M2563&lt;&gt;"",M2563,TODAY()),FESTIVOS_CO!A:A)=2,
"ALERTA",
"A TIEMPO"
)))</f>
        <v/>
      </c>
      <c r="I2563" s="40"/>
      <c r="J2563" s="36"/>
      <c r="K2563" s="37"/>
      <c r="L2563" s="50"/>
      <c r="M2563" s="37"/>
      <c r="N2563" s="52"/>
      <c r="O2563" s="52"/>
      <c r="P2563" s="36"/>
      <c r="Q2563" s="36"/>
      <c r="R2563" s="40"/>
      <c r="S2563" s="36"/>
      <c r="T2563" s="40"/>
      <c r="U2563" s="40"/>
      <c r="V2563" s="81"/>
      <c r="W2563" s="40"/>
      <c r="X2563" s="40"/>
      <c r="Y2563" s="40"/>
      <c r="Z2563" s="38" t="str">
        <f>IFERROR(VLOOKUP(Y2563,DIRECTORIO!A:B,2,FALSE),"")</f>
        <v/>
      </c>
      <c r="AA2563" s="40"/>
      <c r="AB2563" s="40"/>
      <c r="AC2563" s="40"/>
      <c r="AD2563" s="40"/>
      <c r="AE2563" s="40"/>
      <c r="AF2563" s="40"/>
      <c r="AG2563" s="41" t="s">
        <v>109</v>
      </c>
      <c r="AH2563" s="42"/>
      <c r="AI2563" s="54" t="str">
        <f t="shared" ca="1" si="493"/>
        <v>PENDIENTE NOTIFICACIÓN ELECTRÓNICA</v>
      </c>
      <c r="AJ2563" s="37"/>
      <c r="AK2563" s="37"/>
      <c r="AL2563" s="37"/>
      <c r="AM2563" s="53" t="str">
        <f>IF(AK2563="","",WORKDAY(AK2563,5,FESTIVOS_CO!A:A))</f>
        <v/>
      </c>
      <c r="AN2563" s="37"/>
      <c r="AO2563" s="37"/>
      <c r="AP2563" s="54" t="str">
        <f t="shared" ca="1" si="486"/>
        <v>NO APLICA</v>
      </c>
      <c r="AQ2563" s="36"/>
      <c r="AR2563" s="43"/>
      <c r="AS2563" s="37"/>
      <c r="AT2563" s="36"/>
      <c r="AU2563" s="37"/>
      <c r="AV2563" s="36"/>
      <c r="AW2563" s="36"/>
      <c r="AX2563" s="37"/>
      <c r="AY2563" s="140" t="str">
        <f>IF(AU2563="","",WORKDAY(AU2563,5,FESTIVOS_CO!A:A))</f>
        <v/>
      </c>
      <c r="AZ2563" s="54" t="str">
        <f t="shared" ca="1" si="483"/>
        <v>NO APLICA</v>
      </c>
      <c r="BA2563" s="55" t="str">
        <f>IF(AX2563="","",WORKDAY(AX2563,5,FESTIVOS_CO!A:A))</f>
        <v/>
      </c>
      <c r="BB2563" s="39"/>
      <c r="BC2563" s="40"/>
      <c r="BD2563" s="40"/>
      <c r="BE2563" s="56" t="str">
        <f t="shared" ca="1" si="484"/>
        <v>NO APLICA</v>
      </c>
      <c r="BF2563" s="37"/>
      <c r="BG2563" s="45"/>
      <c r="BH2563" s="37"/>
      <c r="BI2563" s="36"/>
      <c r="BJ2563" s="37"/>
      <c r="BK2563" s="36"/>
      <c r="BL2563" s="36"/>
      <c r="BM2563" s="53" t="str">
        <f>IF(BJ2563="","",WORKDAY(BJ2563,5,FESTIVOS_CO!A:A))</f>
        <v/>
      </c>
      <c r="BN2563" s="57" t="str">
        <f t="shared" ca="1" si="494"/>
        <v>PENDIENTE HACER AVISO</v>
      </c>
      <c r="BO2563" s="54" t="str">
        <f t="shared" ca="1" si="487"/>
        <v>EN TRÁMITE NOTIF. POR AVISO</v>
      </c>
      <c r="BP2563" s="37"/>
      <c r="BQ2563" s="53" t="str">
        <f>IF(BP2563="","",WORKDAY(BP2563,5,FESTIVOS_CO!A:A))</f>
        <v/>
      </c>
      <c r="BR2563" s="37"/>
      <c r="BS2563" s="36"/>
      <c r="BT2563" s="38"/>
      <c r="BU2563" s="58" t="e">
        <f>VLOOKUP(BT2563,Hoja2!$C:$D,2,0)</f>
        <v>#N/A</v>
      </c>
      <c r="BV2563" s="80" t="str">
        <f>IF(
AND(AO2563="",BD2563="",BQ2563=""),
"EN PROCESO NOTIFICACION / COMUNICACION",
IF(
BT2563="",
"NO APLICA",
IF(
BU2563=60,
IF(AO2563&lt;&gt;"",AO2563,IF(BD2563&lt;&gt;"",BD2563,BQ2563))+60,
WORKDAY(
IF(AO2563&lt;&gt;"",AO2563,IF(BD2563&lt;&gt;"",BD2563,BQ2563)),
BU2563,
FESTIVOS_CO!A:A
)
)
))</f>
        <v>EN PROCESO NOTIFICACION / COMUNICACION</v>
      </c>
      <c r="BW2563" s="44"/>
      <c r="BX2563" s="53"/>
      <c r="BY2563" s="45"/>
      <c r="BZ2563" s="37"/>
      <c r="CA2563" s="54" t="str">
        <f t="shared" si="488"/>
        <v>PENDIENTE EJECUTORIA</v>
      </c>
      <c r="CB2563" s="59" t="str">
        <f t="shared" si="485"/>
        <v/>
      </c>
      <c r="CC2563" s="36"/>
      <c r="CD2563" s="40"/>
      <c r="CE2563" s="46"/>
      <c r="CF2563" s="40"/>
      <c r="CG2563" s="40"/>
      <c r="CH2563" s="40"/>
      <c r="CI2563" s="36"/>
      <c r="CJ2563" s="47"/>
      <c r="CK2563" s="40"/>
      <c r="CL2563" s="40"/>
      <c r="CM2563" s="40"/>
      <c r="CN2563" s="40"/>
    </row>
    <row r="2564" spans="1:92" ht="42.75" hidden="1">
      <c r="A2564" s="49" t="str">
        <f t="shared" si="489"/>
        <v>SIN GESTIÓN</v>
      </c>
      <c r="B2564" s="58"/>
      <c r="C2564" s="37"/>
      <c r="D2564" s="37"/>
      <c r="E2564" s="49" t="str">
        <f t="shared" si="490"/>
        <v>PENDIENTE NOTIFICACIÓN</v>
      </c>
      <c r="F2564" s="141" t="str">
        <f t="shared" si="491"/>
        <v>PENDIENTE NOTIFICACIÓN</v>
      </c>
      <c r="G2564" s="49" t="str">
        <f t="shared" si="492"/>
        <v/>
      </c>
      <c r="H2564" s="51" t="str">
        <f ca="1">IF(
L2564="",
"",
IF(
NETWORKDAYS(L2564,IF(M2564&lt;&gt;"",M2564,TODAY()),FESTIVOS_CO!A:A)&gt;2,
"VENCIDO",
IF(
NETWORKDAYS(L2564,IF(M2564&lt;&gt;"",M2564,TODAY()),FESTIVOS_CO!A:A)=2,
"ALERTA",
"A TIEMPO"
)))</f>
        <v/>
      </c>
      <c r="I2564" s="40"/>
      <c r="J2564" s="36"/>
      <c r="K2564" s="37"/>
      <c r="L2564" s="50"/>
      <c r="M2564" s="37"/>
      <c r="N2564" s="52"/>
      <c r="O2564" s="52"/>
      <c r="P2564" s="36"/>
      <c r="Q2564" s="36"/>
      <c r="R2564" s="40"/>
      <c r="S2564" s="36"/>
      <c r="T2564" s="40"/>
      <c r="U2564" s="40"/>
      <c r="V2564" s="81"/>
      <c r="W2564" s="40"/>
      <c r="X2564" s="40"/>
      <c r="Y2564" s="40"/>
      <c r="Z2564" s="38" t="str">
        <f>IFERROR(VLOOKUP(Y2564,DIRECTORIO!A:B,2,FALSE),"")</f>
        <v/>
      </c>
      <c r="AA2564" s="40"/>
      <c r="AB2564" s="40"/>
      <c r="AC2564" s="40"/>
      <c r="AD2564" s="40"/>
      <c r="AE2564" s="40"/>
      <c r="AF2564" s="40"/>
      <c r="AG2564" s="41" t="s">
        <v>109</v>
      </c>
      <c r="AH2564" s="42"/>
      <c r="AI2564" s="54" t="str">
        <f t="shared" ca="1" si="493"/>
        <v>PENDIENTE NOTIFICACIÓN ELECTRÓNICA</v>
      </c>
      <c r="AJ2564" s="37"/>
      <c r="AK2564" s="37"/>
      <c r="AL2564" s="37"/>
      <c r="AM2564" s="53" t="str">
        <f>IF(AK2564="","",WORKDAY(AK2564,5,FESTIVOS_CO!A:A))</f>
        <v/>
      </c>
      <c r="AN2564" s="37"/>
      <c r="AO2564" s="37"/>
      <c r="AP2564" s="54" t="str">
        <f t="shared" ca="1" si="486"/>
        <v>NO APLICA</v>
      </c>
      <c r="AQ2564" s="36"/>
      <c r="AR2564" s="43"/>
      <c r="AS2564" s="37"/>
      <c r="AT2564" s="36"/>
      <c r="AU2564" s="37"/>
      <c r="AV2564" s="36"/>
      <c r="AW2564" s="36"/>
      <c r="AX2564" s="37"/>
      <c r="AY2564" s="140" t="str">
        <f>IF(AU2564="","",WORKDAY(AU2564,5,FESTIVOS_CO!A:A))</f>
        <v/>
      </c>
      <c r="AZ2564" s="54" t="str">
        <f t="shared" ca="1" si="483"/>
        <v>NO APLICA</v>
      </c>
      <c r="BA2564" s="55" t="str">
        <f>IF(AX2564="","",WORKDAY(AX2564,5,FESTIVOS_CO!A:A))</f>
        <v/>
      </c>
      <c r="BB2564" s="39"/>
      <c r="BC2564" s="40"/>
      <c r="BD2564" s="40"/>
      <c r="BE2564" s="56" t="str">
        <f t="shared" ca="1" si="484"/>
        <v>NO APLICA</v>
      </c>
      <c r="BF2564" s="37"/>
      <c r="BG2564" s="45"/>
      <c r="BH2564" s="37"/>
      <c r="BI2564" s="36"/>
      <c r="BJ2564" s="37"/>
      <c r="BK2564" s="36"/>
      <c r="BL2564" s="36"/>
      <c r="BM2564" s="53" t="str">
        <f>IF(BJ2564="","",WORKDAY(BJ2564,5,FESTIVOS_CO!A:A))</f>
        <v/>
      </c>
      <c r="BN2564" s="57" t="str">
        <f t="shared" ca="1" si="494"/>
        <v>PENDIENTE HACER AVISO</v>
      </c>
      <c r="BO2564" s="54" t="str">
        <f t="shared" ca="1" si="487"/>
        <v>EN TRÁMITE NOTIF. POR AVISO</v>
      </c>
      <c r="BP2564" s="37"/>
      <c r="BQ2564" s="53" t="str">
        <f>IF(BP2564="","",WORKDAY(BP2564,5,FESTIVOS_CO!A:A))</f>
        <v/>
      </c>
      <c r="BR2564" s="37"/>
      <c r="BS2564" s="36"/>
      <c r="BT2564" s="38"/>
      <c r="BU2564" s="58" t="e">
        <f>VLOOKUP(BT2564,Hoja2!$C:$D,2,0)</f>
        <v>#N/A</v>
      </c>
      <c r="BV2564" s="80" t="str">
        <f>IF(
AND(AO2564="",BD2564="",BQ2564=""),
"EN PROCESO NOTIFICACION / COMUNICACION",
IF(
BT2564="",
"NO APLICA",
IF(
BU2564=60,
IF(AO2564&lt;&gt;"",AO2564,IF(BD2564&lt;&gt;"",BD2564,BQ2564))+60,
WORKDAY(
IF(AO2564&lt;&gt;"",AO2564,IF(BD2564&lt;&gt;"",BD2564,BQ2564)),
BU2564,
FESTIVOS_CO!A:A
)
)
))</f>
        <v>EN PROCESO NOTIFICACION / COMUNICACION</v>
      </c>
      <c r="BW2564" s="44"/>
      <c r="BX2564" s="53"/>
      <c r="BY2564" s="45"/>
      <c r="BZ2564" s="37"/>
      <c r="CA2564" s="54" t="str">
        <f t="shared" si="488"/>
        <v>PENDIENTE EJECUTORIA</v>
      </c>
      <c r="CB2564" s="59" t="str">
        <f t="shared" si="485"/>
        <v/>
      </c>
      <c r="CC2564" s="36"/>
      <c r="CD2564" s="40"/>
      <c r="CE2564" s="46"/>
      <c r="CF2564" s="40"/>
      <c r="CG2564" s="40"/>
      <c r="CH2564" s="40"/>
      <c r="CI2564" s="36"/>
      <c r="CJ2564" s="47"/>
      <c r="CK2564" s="40"/>
      <c r="CL2564" s="40"/>
      <c r="CM2564" s="40"/>
      <c r="CN2564" s="40"/>
    </row>
    <row r="2565" spans="1:92" ht="42.75" hidden="1">
      <c r="A2565" s="49" t="str">
        <f t="shared" si="489"/>
        <v>SIN GESTIÓN</v>
      </c>
      <c r="B2565" s="58"/>
      <c r="C2565" s="37"/>
      <c r="D2565" s="37"/>
      <c r="E2565" s="49" t="str">
        <f t="shared" si="490"/>
        <v>PENDIENTE NOTIFICACIÓN</v>
      </c>
      <c r="F2565" s="141" t="str">
        <f t="shared" si="491"/>
        <v>PENDIENTE NOTIFICACIÓN</v>
      </c>
      <c r="G2565" s="49" t="str">
        <f t="shared" si="492"/>
        <v/>
      </c>
      <c r="H2565" s="51" t="str">
        <f ca="1">IF(
L2565="",
"",
IF(
NETWORKDAYS(L2565,IF(M2565&lt;&gt;"",M2565,TODAY()),FESTIVOS_CO!A:A)&gt;2,
"VENCIDO",
IF(
NETWORKDAYS(L2565,IF(M2565&lt;&gt;"",M2565,TODAY()),FESTIVOS_CO!A:A)=2,
"ALERTA",
"A TIEMPO"
)))</f>
        <v/>
      </c>
      <c r="I2565" s="40"/>
      <c r="J2565" s="36"/>
      <c r="K2565" s="37"/>
      <c r="L2565" s="50"/>
      <c r="M2565" s="37"/>
      <c r="N2565" s="52"/>
      <c r="O2565" s="52"/>
      <c r="P2565" s="36"/>
      <c r="Q2565" s="36"/>
      <c r="R2565" s="40"/>
      <c r="S2565" s="36"/>
      <c r="T2565" s="40"/>
      <c r="U2565" s="40"/>
      <c r="V2565" s="81"/>
      <c r="W2565" s="40"/>
      <c r="X2565" s="40"/>
      <c r="Y2565" s="40"/>
      <c r="Z2565" s="38" t="str">
        <f>IFERROR(VLOOKUP(Y2565,DIRECTORIO!A:B,2,FALSE),"")</f>
        <v/>
      </c>
      <c r="AA2565" s="40"/>
      <c r="AB2565" s="40"/>
      <c r="AC2565" s="40"/>
      <c r="AD2565" s="40"/>
      <c r="AE2565" s="40"/>
      <c r="AF2565" s="40"/>
      <c r="AG2565" s="41" t="s">
        <v>109</v>
      </c>
      <c r="AH2565" s="42"/>
      <c r="AI2565" s="54" t="str">
        <f t="shared" ca="1" si="493"/>
        <v>PENDIENTE NOTIFICACIÓN ELECTRÓNICA</v>
      </c>
      <c r="AJ2565" s="37"/>
      <c r="AK2565" s="37"/>
      <c r="AL2565" s="37"/>
      <c r="AM2565" s="53" t="str">
        <f>IF(AK2565="","",WORKDAY(AK2565,5,FESTIVOS_CO!A:A))</f>
        <v/>
      </c>
      <c r="AN2565" s="37"/>
      <c r="AO2565" s="37"/>
      <c r="AP2565" s="54" t="str">
        <f t="shared" ca="1" si="486"/>
        <v>NO APLICA</v>
      </c>
      <c r="AQ2565" s="36"/>
      <c r="AR2565" s="43"/>
      <c r="AS2565" s="37"/>
      <c r="AT2565" s="36"/>
      <c r="AU2565" s="37"/>
      <c r="AV2565" s="36"/>
      <c r="AW2565" s="36"/>
      <c r="AX2565" s="37"/>
      <c r="AY2565" s="140" t="str">
        <f>IF(AU2565="","",WORKDAY(AU2565,5,FESTIVOS_CO!A:A))</f>
        <v/>
      </c>
      <c r="AZ2565" s="54" t="str">
        <f t="shared" ca="1" si="483"/>
        <v>NO APLICA</v>
      </c>
      <c r="BA2565" s="55" t="str">
        <f>IF(AX2565="","",WORKDAY(AX2565,5,FESTIVOS_CO!A:A))</f>
        <v/>
      </c>
      <c r="BB2565" s="39"/>
      <c r="BC2565" s="40"/>
      <c r="BD2565" s="40"/>
      <c r="BE2565" s="56" t="str">
        <f t="shared" ca="1" si="484"/>
        <v>NO APLICA</v>
      </c>
      <c r="BF2565" s="37"/>
      <c r="BG2565" s="45"/>
      <c r="BH2565" s="37"/>
      <c r="BI2565" s="36"/>
      <c r="BJ2565" s="37"/>
      <c r="BK2565" s="36"/>
      <c r="BL2565" s="36"/>
      <c r="BM2565" s="53" t="str">
        <f>IF(BJ2565="","",WORKDAY(BJ2565,5,FESTIVOS_CO!A:A))</f>
        <v/>
      </c>
      <c r="BN2565" s="57" t="str">
        <f t="shared" ca="1" si="494"/>
        <v>PENDIENTE HACER AVISO</v>
      </c>
      <c r="BO2565" s="54" t="str">
        <f t="shared" ca="1" si="487"/>
        <v>EN TRÁMITE NOTIF. POR AVISO</v>
      </c>
      <c r="BP2565" s="37"/>
      <c r="BQ2565" s="53" t="str">
        <f>IF(BP2565="","",WORKDAY(BP2565,5,FESTIVOS_CO!A:A))</f>
        <v/>
      </c>
      <c r="BR2565" s="37"/>
      <c r="BS2565" s="36"/>
      <c r="BT2565" s="38"/>
      <c r="BU2565" s="58" t="e">
        <f>VLOOKUP(BT2565,Hoja2!$C:$D,2,0)</f>
        <v>#N/A</v>
      </c>
      <c r="BV2565" s="80" t="str">
        <f>IF(
AND(AO2565="",BD2565="",BQ2565=""),
"EN PROCESO NOTIFICACION / COMUNICACION",
IF(
BT2565="",
"NO APLICA",
IF(
BU2565=60,
IF(AO2565&lt;&gt;"",AO2565,IF(BD2565&lt;&gt;"",BD2565,BQ2565))+60,
WORKDAY(
IF(AO2565&lt;&gt;"",AO2565,IF(BD2565&lt;&gt;"",BD2565,BQ2565)),
BU2565,
FESTIVOS_CO!A:A
)
)
))</f>
        <v>EN PROCESO NOTIFICACION / COMUNICACION</v>
      </c>
      <c r="BW2565" s="44"/>
      <c r="BX2565" s="53"/>
      <c r="BY2565" s="45"/>
      <c r="BZ2565" s="37"/>
      <c r="CA2565" s="54" t="str">
        <f t="shared" si="488"/>
        <v>PENDIENTE EJECUTORIA</v>
      </c>
      <c r="CB2565" s="59" t="str">
        <f t="shared" si="485"/>
        <v/>
      </c>
      <c r="CC2565" s="36"/>
      <c r="CD2565" s="40"/>
      <c r="CE2565" s="46"/>
      <c r="CF2565" s="40"/>
      <c r="CG2565" s="40"/>
      <c r="CH2565" s="40"/>
      <c r="CI2565" s="36"/>
      <c r="CJ2565" s="47"/>
      <c r="CK2565" s="40"/>
      <c r="CL2565" s="40"/>
      <c r="CM2565" s="40"/>
      <c r="CN2565" s="40"/>
    </row>
    <row r="2566" spans="1:92" ht="42.75" hidden="1">
      <c r="A2566" s="49" t="str">
        <f t="shared" si="489"/>
        <v>SIN GESTIÓN</v>
      </c>
      <c r="B2566" s="58"/>
      <c r="C2566" s="37"/>
      <c r="D2566" s="37"/>
      <c r="E2566" s="49" t="str">
        <f t="shared" si="490"/>
        <v>PENDIENTE NOTIFICACIÓN</v>
      </c>
      <c r="F2566" s="141" t="str">
        <f t="shared" si="491"/>
        <v>PENDIENTE NOTIFICACIÓN</v>
      </c>
      <c r="G2566" s="49" t="str">
        <f t="shared" si="492"/>
        <v/>
      </c>
      <c r="H2566" s="51" t="str">
        <f ca="1">IF(
L2566="",
"",
IF(
NETWORKDAYS(L2566,IF(M2566&lt;&gt;"",M2566,TODAY()),FESTIVOS_CO!A:A)&gt;2,
"VENCIDO",
IF(
NETWORKDAYS(L2566,IF(M2566&lt;&gt;"",M2566,TODAY()),FESTIVOS_CO!A:A)=2,
"ALERTA",
"A TIEMPO"
)))</f>
        <v/>
      </c>
      <c r="I2566" s="40"/>
      <c r="J2566" s="36"/>
      <c r="K2566" s="37"/>
      <c r="L2566" s="50"/>
      <c r="M2566" s="37"/>
      <c r="N2566" s="52"/>
      <c r="O2566" s="52"/>
      <c r="P2566" s="36"/>
      <c r="Q2566" s="36"/>
      <c r="R2566" s="40"/>
      <c r="S2566" s="36"/>
      <c r="T2566" s="40"/>
      <c r="U2566" s="40"/>
      <c r="V2566" s="81"/>
      <c r="W2566" s="40"/>
      <c r="X2566" s="40"/>
      <c r="Y2566" s="40"/>
      <c r="Z2566" s="38" t="str">
        <f>IFERROR(VLOOKUP(Y2566,DIRECTORIO!A:B,2,FALSE),"")</f>
        <v/>
      </c>
      <c r="AA2566" s="40"/>
      <c r="AB2566" s="40"/>
      <c r="AC2566" s="40"/>
      <c r="AD2566" s="40"/>
      <c r="AE2566" s="40"/>
      <c r="AF2566" s="40"/>
      <c r="AG2566" s="41" t="s">
        <v>109</v>
      </c>
      <c r="AH2566" s="42"/>
      <c r="AI2566" s="54" t="str">
        <f t="shared" ca="1" si="493"/>
        <v>PENDIENTE NOTIFICACIÓN ELECTRÓNICA</v>
      </c>
      <c r="AJ2566" s="37"/>
      <c r="AK2566" s="37"/>
      <c r="AL2566" s="37"/>
      <c r="AM2566" s="53" t="str">
        <f>IF(AK2566="","",WORKDAY(AK2566,5,FESTIVOS_CO!A:A))</f>
        <v/>
      </c>
      <c r="AN2566" s="37"/>
      <c r="AO2566" s="37"/>
      <c r="AP2566" s="54" t="str">
        <f t="shared" ca="1" si="486"/>
        <v>NO APLICA</v>
      </c>
      <c r="AQ2566" s="36"/>
      <c r="AR2566" s="43"/>
      <c r="AS2566" s="37"/>
      <c r="AT2566" s="36"/>
      <c r="AU2566" s="37"/>
      <c r="AV2566" s="36"/>
      <c r="AW2566" s="36"/>
      <c r="AX2566" s="37"/>
      <c r="AY2566" s="140" t="str">
        <f>IF(AU2566="","",WORKDAY(AU2566,5,FESTIVOS_CO!A:A))</f>
        <v/>
      </c>
      <c r="AZ2566" s="54" t="str">
        <f t="shared" ca="1" si="483"/>
        <v>NO APLICA</v>
      </c>
      <c r="BA2566" s="55" t="str">
        <f>IF(AX2566="","",WORKDAY(AX2566,5,FESTIVOS_CO!A:A))</f>
        <v/>
      </c>
      <c r="BB2566" s="39"/>
      <c r="BC2566" s="40"/>
      <c r="BD2566" s="40"/>
      <c r="BE2566" s="56" t="str">
        <f t="shared" ca="1" si="484"/>
        <v>NO APLICA</v>
      </c>
      <c r="BF2566" s="37"/>
      <c r="BG2566" s="45"/>
      <c r="BH2566" s="37"/>
      <c r="BI2566" s="36"/>
      <c r="BJ2566" s="37"/>
      <c r="BK2566" s="36"/>
      <c r="BL2566" s="36"/>
      <c r="BM2566" s="53" t="str">
        <f>IF(BJ2566="","",WORKDAY(BJ2566,5,FESTIVOS_CO!A:A))</f>
        <v/>
      </c>
      <c r="BN2566" s="57" t="str">
        <f t="shared" ca="1" si="494"/>
        <v>PENDIENTE HACER AVISO</v>
      </c>
      <c r="BO2566" s="54" t="str">
        <f t="shared" ca="1" si="487"/>
        <v>EN TRÁMITE NOTIF. POR AVISO</v>
      </c>
      <c r="BP2566" s="37"/>
      <c r="BQ2566" s="53" t="str">
        <f>IF(BP2566="","",WORKDAY(BP2566,5,FESTIVOS_CO!A:A))</f>
        <v/>
      </c>
      <c r="BR2566" s="37"/>
      <c r="BS2566" s="36"/>
      <c r="BT2566" s="38"/>
      <c r="BU2566" s="58" t="e">
        <f>VLOOKUP(BT2566,Hoja2!$C:$D,2,0)</f>
        <v>#N/A</v>
      </c>
      <c r="BV2566" s="80" t="str">
        <f>IF(
AND(AO2566="",BD2566="",BQ2566=""),
"EN PROCESO NOTIFICACION / COMUNICACION",
IF(
BT2566="",
"NO APLICA",
IF(
BU2566=60,
IF(AO2566&lt;&gt;"",AO2566,IF(BD2566&lt;&gt;"",BD2566,BQ2566))+60,
WORKDAY(
IF(AO2566&lt;&gt;"",AO2566,IF(BD2566&lt;&gt;"",BD2566,BQ2566)),
BU2566,
FESTIVOS_CO!A:A
)
)
))</f>
        <v>EN PROCESO NOTIFICACION / COMUNICACION</v>
      </c>
      <c r="BW2566" s="44"/>
      <c r="BX2566" s="53"/>
      <c r="BY2566" s="45"/>
      <c r="BZ2566" s="37"/>
      <c r="CA2566" s="54" t="str">
        <f t="shared" si="488"/>
        <v>PENDIENTE EJECUTORIA</v>
      </c>
      <c r="CB2566" s="59" t="str">
        <f t="shared" si="485"/>
        <v/>
      </c>
      <c r="CC2566" s="36"/>
      <c r="CD2566" s="40"/>
      <c r="CE2566" s="46"/>
      <c r="CF2566" s="40"/>
      <c r="CG2566" s="40"/>
      <c r="CH2566" s="40"/>
      <c r="CI2566" s="36"/>
      <c r="CJ2566" s="47"/>
      <c r="CK2566" s="40"/>
      <c r="CL2566" s="40"/>
      <c r="CM2566" s="40"/>
      <c r="CN2566" s="40"/>
    </row>
    <row r="2567" spans="1:92" ht="42.75" hidden="1">
      <c r="A2567" s="49" t="str">
        <f t="shared" si="489"/>
        <v>SIN GESTIÓN</v>
      </c>
      <c r="B2567" s="58"/>
      <c r="C2567" s="37"/>
      <c r="D2567" s="37"/>
      <c r="E2567" s="49" t="str">
        <f t="shared" si="490"/>
        <v>PENDIENTE NOTIFICACIÓN</v>
      </c>
      <c r="F2567" s="141" t="str">
        <f t="shared" si="491"/>
        <v>PENDIENTE NOTIFICACIÓN</v>
      </c>
      <c r="G2567" s="49" t="str">
        <f t="shared" si="492"/>
        <v/>
      </c>
      <c r="H2567" s="51" t="str">
        <f ca="1">IF(
L2567="",
"",
IF(
NETWORKDAYS(L2567,IF(M2567&lt;&gt;"",M2567,TODAY()),FESTIVOS_CO!A:A)&gt;2,
"VENCIDO",
IF(
NETWORKDAYS(L2567,IF(M2567&lt;&gt;"",M2567,TODAY()),FESTIVOS_CO!A:A)=2,
"ALERTA",
"A TIEMPO"
)))</f>
        <v/>
      </c>
      <c r="I2567" s="40"/>
      <c r="J2567" s="36"/>
      <c r="K2567" s="37"/>
      <c r="L2567" s="50"/>
      <c r="M2567" s="37"/>
      <c r="N2567" s="52"/>
      <c r="O2567" s="52"/>
      <c r="P2567" s="36"/>
      <c r="Q2567" s="36"/>
      <c r="R2567" s="40"/>
      <c r="S2567" s="36"/>
      <c r="T2567" s="40"/>
      <c r="U2567" s="40"/>
      <c r="V2567" s="81"/>
      <c r="W2567" s="40"/>
      <c r="X2567" s="40"/>
      <c r="Y2567" s="40"/>
      <c r="Z2567" s="38" t="str">
        <f>IFERROR(VLOOKUP(Y2567,DIRECTORIO!A:B,2,FALSE),"")</f>
        <v/>
      </c>
      <c r="AA2567" s="40"/>
      <c r="AB2567" s="40"/>
      <c r="AC2567" s="40"/>
      <c r="AD2567" s="40"/>
      <c r="AE2567" s="40"/>
      <c r="AF2567" s="40"/>
      <c r="AG2567" s="41" t="s">
        <v>109</v>
      </c>
      <c r="AH2567" s="42"/>
      <c r="AI2567" s="54" t="str">
        <f t="shared" ca="1" si="493"/>
        <v>PENDIENTE NOTIFICACIÓN ELECTRÓNICA</v>
      </c>
      <c r="AJ2567" s="37"/>
      <c r="AK2567" s="37"/>
      <c r="AL2567" s="37"/>
      <c r="AM2567" s="53" t="str">
        <f>IF(AK2567="","",WORKDAY(AK2567,5,FESTIVOS_CO!A:A))</f>
        <v/>
      </c>
      <c r="AN2567" s="37"/>
      <c r="AO2567" s="37"/>
      <c r="AP2567" s="54" t="str">
        <f t="shared" ca="1" si="486"/>
        <v>NO APLICA</v>
      </c>
      <c r="AQ2567" s="36"/>
      <c r="AR2567" s="43"/>
      <c r="AS2567" s="37"/>
      <c r="AT2567" s="36"/>
      <c r="AU2567" s="37"/>
      <c r="AV2567" s="36"/>
      <c r="AW2567" s="36"/>
      <c r="AX2567" s="37"/>
      <c r="AY2567" s="140" t="str">
        <f>IF(AU2567="","",WORKDAY(AU2567,5,FESTIVOS_CO!A:A))</f>
        <v/>
      </c>
      <c r="AZ2567" s="54" t="str">
        <f t="shared" ca="1" si="483"/>
        <v>NO APLICA</v>
      </c>
      <c r="BA2567" s="55" t="str">
        <f>IF(AX2567="","",WORKDAY(AX2567,5,FESTIVOS_CO!A:A))</f>
        <v/>
      </c>
      <c r="BB2567" s="39"/>
      <c r="BC2567" s="40"/>
      <c r="BD2567" s="40"/>
      <c r="BE2567" s="56" t="str">
        <f t="shared" ca="1" si="484"/>
        <v>NO APLICA</v>
      </c>
      <c r="BF2567" s="37"/>
      <c r="BG2567" s="45"/>
      <c r="BH2567" s="37"/>
      <c r="BI2567" s="36"/>
      <c r="BJ2567" s="37"/>
      <c r="BK2567" s="36"/>
      <c r="BL2567" s="36"/>
      <c r="BM2567" s="53" t="str">
        <f>IF(BJ2567="","",WORKDAY(BJ2567,5,FESTIVOS_CO!A:A))</f>
        <v/>
      </c>
      <c r="BN2567" s="57" t="str">
        <f t="shared" ca="1" si="494"/>
        <v>PENDIENTE HACER AVISO</v>
      </c>
      <c r="BO2567" s="54" t="str">
        <f t="shared" ca="1" si="487"/>
        <v>EN TRÁMITE NOTIF. POR AVISO</v>
      </c>
      <c r="BP2567" s="37"/>
      <c r="BQ2567" s="53" t="str">
        <f>IF(BP2567="","",WORKDAY(BP2567,5,FESTIVOS_CO!A:A))</f>
        <v/>
      </c>
      <c r="BR2567" s="37"/>
      <c r="BS2567" s="36"/>
      <c r="BT2567" s="38"/>
      <c r="BU2567" s="58" t="e">
        <f>VLOOKUP(BT2567,Hoja2!$C:$D,2,0)</f>
        <v>#N/A</v>
      </c>
      <c r="BV2567" s="80" t="str">
        <f>IF(
AND(AO2567="",BD2567="",BQ2567=""),
"EN PROCESO NOTIFICACION / COMUNICACION",
IF(
BT2567="",
"NO APLICA",
IF(
BU2567=60,
IF(AO2567&lt;&gt;"",AO2567,IF(BD2567&lt;&gt;"",BD2567,BQ2567))+60,
WORKDAY(
IF(AO2567&lt;&gt;"",AO2567,IF(BD2567&lt;&gt;"",BD2567,BQ2567)),
BU2567,
FESTIVOS_CO!A:A
)
)
))</f>
        <v>EN PROCESO NOTIFICACION / COMUNICACION</v>
      </c>
      <c r="BW2567" s="44"/>
      <c r="BX2567" s="53"/>
      <c r="BY2567" s="45"/>
      <c r="BZ2567" s="37"/>
      <c r="CA2567" s="54" t="str">
        <f t="shared" si="488"/>
        <v>PENDIENTE EJECUTORIA</v>
      </c>
      <c r="CB2567" s="59" t="str">
        <f t="shared" si="485"/>
        <v/>
      </c>
      <c r="CC2567" s="36"/>
      <c r="CD2567" s="40"/>
      <c r="CE2567" s="46"/>
      <c r="CF2567" s="40"/>
      <c r="CG2567" s="40"/>
      <c r="CH2567" s="40"/>
      <c r="CI2567" s="36"/>
      <c r="CJ2567" s="47"/>
      <c r="CK2567" s="40"/>
      <c r="CL2567" s="40"/>
      <c r="CM2567" s="40"/>
      <c r="CN2567" s="40"/>
    </row>
    <row r="2568" spans="1:92" ht="42.75" hidden="1">
      <c r="A2568" s="49" t="str">
        <f t="shared" si="489"/>
        <v>SIN GESTIÓN</v>
      </c>
      <c r="B2568" s="58"/>
      <c r="C2568" s="37"/>
      <c r="D2568" s="37"/>
      <c r="E2568" s="49" t="str">
        <f t="shared" si="490"/>
        <v>PENDIENTE NOTIFICACIÓN</v>
      </c>
      <c r="F2568" s="141" t="str">
        <f t="shared" si="491"/>
        <v>PENDIENTE NOTIFICACIÓN</v>
      </c>
      <c r="G2568" s="49" t="str">
        <f t="shared" si="492"/>
        <v/>
      </c>
      <c r="H2568" s="51" t="str">
        <f ca="1">IF(
L2568="",
"",
IF(
NETWORKDAYS(L2568,IF(M2568&lt;&gt;"",M2568,TODAY()),FESTIVOS_CO!A:A)&gt;2,
"VENCIDO",
IF(
NETWORKDAYS(L2568,IF(M2568&lt;&gt;"",M2568,TODAY()),FESTIVOS_CO!A:A)=2,
"ALERTA",
"A TIEMPO"
)))</f>
        <v/>
      </c>
      <c r="I2568" s="40"/>
      <c r="J2568" s="36"/>
      <c r="K2568" s="37"/>
      <c r="L2568" s="50"/>
      <c r="M2568" s="37"/>
      <c r="N2568" s="52"/>
      <c r="O2568" s="52"/>
      <c r="P2568" s="36"/>
      <c r="Q2568" s="36"/>
      <c r="R2568" s="40"/>
      <c r="S2568" s="36"/>
      <c r="T2568" s="40"/>
      <c r="U2568" s="40"/>
      <c r="V2568" s="81"/>
      <c r="W2568" s="40"/>
      <c r="X2568" s="40"/>
      <c r="Y2568" s="40"/>
      <c r="Z2568" s="38" t="str">
        <f>IFERROR(VLOOKUP(Y2568,DIRECTORIO!A:B,2,FALSE),"")</f>
        <v/>
      </c>
      <c r="AA2568" s="40"/>
      <c r="AB2568" s="40"/>
      <c r="AC2568" s="40"/>
      <c r="AD2568" s="40"/>
      <c r="AE2568" s="40"/>
      <c r="AF2568" s="40"/>
      <c r="AG2568" s="41" t="s">
        <v>109</v>
      </c>
      <c r="AH2568" s="42"/>
      <c r="AI2568" s="54" t="str">
        <f t="shared" ca="1" si="493"/>
        <v>PENDIENTE NOTIFICACIÓN ELECTRÓNICA</v>
      </c>
      <c r="AJ2568" s="37"/>
      <c r="AK2568" s="37"/>
      <c r="AL2568" s="37"/>
      <c r="AM2568" s="53" t="str">
        <f>IF(AK2568="","",WORKDAY(AK2568,5,FESTIVOS_CO!A:A))</f>
        <v/>
      </c>
      <c r="AN2568" s="37"/>
      <c r="AO2568" s="37"/>
      <c r="AP2568" s="54" t="str">
        <f t="shared" ca="1" si="486"/>
        <v>NO APLICA</v>
      </c>
      <c r="AQ2568" s="36"/>
      <c r="AR2568" s="43"/>
      <c r="AS2568" s="37"/>
      <c r="AT2568" s="36"/>
      <c r="AU2568" s="37"/>
      <c r="AV2568" s="36"/>
      <c r="AW2568" s="36"/>
      <c r="AX2568" s="37"/>
      <c r="AY2568" s="140" t="str">
        <f>IF(AU2568="","",WORKDAY(AU2568,5,FESTIVOS_CO!A:A))</f>
        <v/>
      </c>
      <c r="AZ2568" s="54" t="str">
        <f t="shared" ca="1" si="483"/>
        <v>NO APLICA</v>
      </c>
      <c r="BA2568" s="55" t="str">
        <f>IF(AX2568="","",WORKDAY(AX2568,5,FESTIVOS_CO!A:A))</f>
        <v/>
      </c>
      <c r="BB2568" s="39"/>
      <c r="BC2568" s="40"/>
      <c r="BD2568" s="40"/>
      <c r="BE2568" s="56" t="str">
        <f t="shared" ca="1" si="484"/>
        <v>NO APLICA</v>
      </c>
      <c r="BF2568" s="37"/>
      <c r="BG2568" s="45"/>
      <c r="BH2568" s="37"/>
      <c r="BI2568" s="36"/>
      <c r="BJ2568" s="37"/>
      <c r="BK2568" s="36"/>
      <c r="BL2568" s="36"/>
      <c r="BM2568" s="53" t="str">
        <f>IF(BJ2568="","",WORKDAY(BJ2568,5,FESTIVOS_CO!A:A))</f>
        <v/>
      </c>
      <c r="BN2568" s="57" t="str">
        <f t="shared" ca="1" si="494"/>
        <v>PENDIENTE HACER AVISO</v>
      </c>
      <c r="BO2568" s="54" t="str">
        <f t="shared" ca="1" si="487"/>
        <v>EN TRÁMITE NOTIF. POR AVISO</v>
      </c>
      <c r="BP2568" s="37"/>
      <c r="BQ2568" s="53" t="str">
        <f>IF(BP2568="","",WORKDAY(BP2568,5,FESTIVOS_CO!A:A))</f>
        <v/>
      </c>
      <c r="BR2568" s="37"/>
      <c r="BS2568" s="36"/>
      <c r="BT2568" s="38"/>
      <c r="BU2568" s="58" t="e">
        <f>VLOOKUP(BT2568,Hoja2!$C:$D,2,0)</f>
        <v>#N/A</v>
      </c>
      <c r="BV2568" s="80" t="str">
        <f>IF(
AND(AO2568="",BD2568="",BQ2568=""),
"EN PROCESO NOTIFICACION / COMUNICACION",
IF(
BT2568="",
"NO APLICA",
IF(
BU2568=60,
IF(AO2568&lt;&gt;"",AO2568,IF(BD2568&lt;&gt;"",BD2568,BQ2568))+60,
WORKDAY(
IF(AO2568&lt;&gt;"",AO2568,IF(BD2568&lt;&gt;"",BD2568,BQ2568)),
BU2568,
FESTIVOS_CO!A:A
)
)
))</f>
        <v>EN PROCESO NOTIFICACION / COMUNICACION</v>
      </c>
      <c r="BW2568" s="44"/>
      <c r="BX2568" s="53"/>
      <c r="BY2568" s="45"/>
      <c r="BZ2568" s="37"/>
      <c r="CA2568" s="54" t="str">
        <f t="shared" si="488"/>
        <v>PENDIENTE EJECUTORIA</v>
      </c>
      <c r="CB2568" s="59" t="str">
        <f t="shared" si="485"/>
        <v/>
      </c>
      <c r="CC2568" s="36"/>
      <c r="CD2568" s="40"/>
      <c r="CE2568" s="46"/>
      <c r="CF2568" s="40"/>
      <c r="CG2568" s="40"/>
      <c r="CH2568" s="40"/>
      <c r="CI2568" s="36"/>
      <c r="CJ2568" s="47"/>
      <c r="CK2568" s="40"/>
      <c r="CL2568" s="40"/>
      <c r="CM2568" s="40"/>
      <c r="CN2568" s="40"/>
    </row>
    <row r="2569" spans="1:92" ht="42.75" hidden="1">
      <c r="A2569" s="49" t="str">
        <f t="shared" si="489"/>
        <v>SIN GESTIÓN</v>
      </c>
      <c r="B2569" s="58"/>
      <c r="C2569" s="37"/>
      <c r="D2569" s="37"/>
      <c r="E2569" s="49" t="str">
        <f t="shared" si="490"/>
        <v>PENDIENTE NOTIFICACIÓN</v>
      </c>
      <c r="F2569" s="141" t="str">
        <f t="shared" si="491"/>
        <v>PENDIENTE NOTIFICACIÓN</v>
      </c>
      <c r="G2569" s="49" t="str">
        <f t="shared" si="492"/>
        <v/>
      </c>
      <c r="H2569" s="51" t="str">
        <f ca="1">IF(
L2569="",
"",
IF(
NETWORKDAYS(L2569,IF(M2569&lt;&gt;"",M2569,TODAY()),FESTIVOS_CO!A:A)&gt;2,
"VENCIDO",
IF(
NETWORKDAYS(L2569,IF(M2569&lt;&gt;"",M2569,TODAY()),FESTIVOS_CO!A:A)=2,
"ALERTA",
"A TIEMPO"
)))</f>
        <v/>
      </c>
      <c r="I2569" s="40"/>
      <c r="J2569" s="36"/>
      <c r="K2569" s="37"/>
      <c r="L2569" s="50"/>
      <c r="M2569" s="37"/>
      <c r="N2569" s="52"/>
      <c r="O2569" s="52"/>
      <c r="P2569" s="36"/>
      <c r="Q2569" s="36"/>
      <c r="R2569" s="40"/>
      <c r="S2569" s="36"/>
      <c r="T2569" s="40"/>
      <c r="U2569" s="40"/>
      <c r="V2569" s="81"/>
      <c r="W2569" s="40"/>
      <c r="X2569" s="40"/>
      <c r="Y2569" s="40"/>
      <c r="Z2569" s="38" t="str">
        <f>IFERROR(VLOOKUP(Y2569,DIRECTORIO!A:B,2,FALSE),"")</f>
        <v/>
      </c>
      <c r="AA2569" s="40"/>
      <c r="AB2569" s="40"/>
      <c r="AC2569" s="40"/>
      <c r="AD2569" s="40"/>
      <c r="AE2569" s="40"/>
      <c r="AF2569" s="40"/>
      <c r="AG2569" s="41" t="s">
        <v>109</v>
      </c>
      <c r="AH2569" s="42"/>
      <c r="AI2569" s="54" t="str">
        <f t="shared" ca="1" si="493"/>
        <v>PENDIENTE NOTIFICACIÓN ELECTRÓNICA</v>
      </c>
      <c r="AJ2569" s="37"/>
      <c r="AK2569" s="37"/>
      <c r="AL2569" s="37"/>
      <c r="AM2569" s="53" t="str">
        <f>IF(AK2569="","",WORKDAY(AK2569,5,FESTIVOS_CO!A:A))</f>
        <v/>
      </c>
      <c r="AN2569" s="37"/>
      <c r="AO2569" s="37"/>
      <c r="AP2569" s="54" t="str">
        <f t="shared" ca="1" si="486"/>
        <v>NO APLICA</v>
      </c>
      <c r="AQ2569" s="36"/>
      <c r="AR2569" s="43"/>
      <c r="AS2569" s="37"/>
      <c r="AT2569" s="36"/>
      <c r="AU2569" s="37"/>
      <c r="AV2569" s="36"/>
      <c r="AW2569" s="36"/>
      <c r="AX2569" s="37"/>
      <c r="AY2569" s="140" t="str">
        <f>IF(AU2569="","",WORKDAY(AU2569,5,FESTIVOS_CO!A:A))</f>
        <v/>
      </c>
      <c r="AZ2569" s="54" t="str">
        <f t="shared" ca="1" si="483"/>
        <v>NO APLICA</v>
      </c>
      <c r="BA2569" s="55" t="str">
        <f>IF(AX2569="","",WORKDAY(AX2569,5,FESTIVOS_CO!A:A))</f>
        <v/>
      </c>
      <c r="BB2569" s="39"/>
      <c r="BC2569" s="40"/>
      <c r="BD2569" s="40"/>
      <c r="BE2569" s="56" t="str">
        <f t="shared" ca="1" si="484"/>
        <v>NO APLICA</v>
      </c>
      <c r="BF2569" s="37"/>
      <c r="BG2569" s="45"/>
      <c r="BH2569" s="37"/>
      <c r="BI2569" s="36"/>
      <c r="BJ2569" s="37"/>
      <c r="BK2569" s="36"/>
      <c r="BL2569" s="36"/>
      <c r="BM2569" s="53" t="str">
        <f>IF(BJ2569="","",WORKDAY(BJ2569,5,FESTIVOS_CO!A:A))</f>
        <v/>
      </c>
      <c r="BN2569" s="57" t="str">
        <f t="shared" ca="1" si="494"/>
        <v>PENDIENTE HACER AVISO</v>
      </c>
      <c r="BO2569" s="54" t="str">
        <f t="shared" ca="1" si="487"/>
        <v>EN TRÁMITE NOTIF. POR AVISO</v>
      </c>
      <c r="BP2569" s="37"/>
      <c r="BQ2569" s="53" t="str">
        <f>IF(BP2569="","",WORKDAY(BP2569,5,FESTIVOS_CO!A:A))</f>
        <v/>
      </c>
      <c r="BR2569" s="37"/>
      <c r="BS2569" s="36"/>
      <c r="BT2569" s="38"/>
      <c r="BU2569" s="58" t="e">
        <f>VLOOKUP(BT2569,Hoja2!$C:$D,2,0)</f>
        <v>#N/A</v>
      </c>
      <c r="BV2569" s="80" t="str">
        <f>IF(
AND(AO2569="",BD2569="",BQ2569=""),
"EN PROCESO NOTIFICACION / COMUNICACION",
IF(
BT2569="",
"NO APLICA",
IF(
BU2569=60,
IF(AO2569&lt;&gt;"",AO2569,IF(BD2569&lt;&gt;"",BD2569,BQ2569))+60,
WORKDAY(
IF(AO2569&lt;&gt;"",AO2569,IF(BD2569&lt;&gt;"",BD2569,BQ2569)),
BU2569,
FESTIVOS_CO!A:A
)
)
))</f>
        <v>EN PROCESO NOTIFICACION / COMUNICACION</v>
      </c>
      <c r="BW2569" s="44"/>
      <c r="BX2569" s="53"/>
      <c r="BY2569" s="45"/>
      <c r="BZ2569" s="37"/>
      <c r="CA2569" s="54" t="str">
        <f t="shared" si="488"/>
        <v>PENDIENTE EJECUTORIA</v>
      </c>
      <c r="CB2569" s="59" t="str">
        <f t="shared" si="485"/>
        <v/>
      </c>
      <c r="CC2569" s="36"/>
      <c r="CD2569" s="40"/>
      <c r="CE2569" s="46"/>
      <c r="CF2569" s="40"/>
      <c r="CG2569" s="40"/>
      <c r="CH2569" s="40"/>
      <c r="CI2569" s="36"/>
      <c r="CJ2569" s="47"/>
      <c r="CK2569" s="40"/>
      <c r="CL2569" s="40"/>
      <c r="CM2569" s="40"/>
      <c r="CN2569" s="40"/>
    </row>
    <row r="2570" spans="1:92" ht="42.75" hidden="1">
      <c r="A2570" s="49" t="str">
        <f t="shared" si="489"/>
        <v>SIN GESTIÓN</v>
      </c>
      <c r="B2570" s="58"/>
      <c r="C2570" s="37"/>
      <c r="D2570" s="37"/>
      <c r="E2570" s="49" t="str">
        <f t="shared" si="490"/>
        <v>PENDIENTE NOTIFICACIÓN</v>
      </c>
      <c r="F2570" s="141" t="str">
        <f t="shared" si="491"/>
        <v>PENDIENTE NOTIFICACIÓN</v>
      </c>
      <c r="G2570" s="49" t="str">
        <f t="shared" si="492"/>
        <v/>
      </c>
      <c r="H2570" s="51" t="str">
        <f ca="1">IF(
L2570="",
"",
IF(
NETWORKDAYS(L2570,IF(M2570&lt;&gt;"",M2570,TODAY()),FESTIVOS_CO!A:A)&gt;2,
"VENCIDO",
IF(
NETWORKDAYS(L2570,IF(M2570&lt;&gt;"",M2570,TODAY()),FESTIVOS_CO!A:A)=2,
"ALERTA",
"A TIEMPO"
)))</f>
        <v/>
      </c>
      <c r="I2570" s="40"/>
      <c r="J2570" s="36"/>
      <c r="K2570" s="37"/>
      <c r="L2570" s="50"/>
      <c r="M2570" s="37"/>
      <c r="N2570" s="52"/>
      <c r="O2570" s="52"/>
      <c r="P2570" s="36"/>
      <c r="Q2570" s="36"/>
      <c r="R2570" s="40"/>
      <c r="S2570" s="36"/>
      <c r="T2570" s="40"/>
      <c r="U2570" s="40"/>
      <c r="V2570" s="81"/>
      <c r="W2570" s="40"/>
      <c r="X2570" s="40"/>
      <c r="Y2570" s="40"/>
      <c r="Z2570" s="38" t="str">
        <f>IFERROR(VLOOKUP(Y2570,DIRECTORIO!A:B,2,FALSE),"")</f>
        <v/>
      </c>
      <c r="AA2570" s="40"/>
      <c r="AB2570" s="40"/>
      <c r="AC2570" s="40"/>
      <c r="AD2570" s="40"/>
      <c r="AE2570" s="40"/>
      <c r="AF2570" s="40"/>
      <c r="AG2570" s="41" t="s">
        <v>109</v>
      </c>
      <c r="AH2570" s="42"/>
      <c r="AI2570" s="54" t="str">
        <f t="shared" ca="1" si="493"/>
        <v>PENDIENTE NOTIFICACIÓN ELECTRÓNICA</v>
      </c>
      <c r="AJ2570" s="37"/>
      <c r="AK2570" s="37"/>
      <c r="AL2570" s="37"/>
      <c r="AM2570" s="53" t="str">
        <f>IF(AK2570="","",WORKDAY(AK2570,5,FESTIVOS_CO!A:A))</f>
        <v/>
      </c>
      <c r="AN2570" s="37"/>
      <c r="AO2570" s="37"/>
      <c r="AP2570" s="54" t="str">
        <f t="shared" ca="1" si="486"/>
        <v>NO APLICA</v>
      </c>
      <c r="AQ2570" s="36"/>
      <c r="AR2570" s="43"/>
      <c r="AS2570" s="37"/>
      <c r="AT2570" s="36"/>
      <c r="AU2570" s="37"/>
      <c r="AV2570" s="36"/>
      <c r="AW2570" s="36"/>
      <c r="AX2570" s="37"/>
      <c r="AY2570" s="140" t="str">
        <f>IF(AU2570="","",WORKDAY(AU2570,5,FESTIVOS_CO!A:A))</f>
        <v/>
      </c>
      <c r="AZ2570" s="54" t="str">
        <f t="shared" ref="AZ2570:AZ2633" ca="1" si="495">IF(
AND(BB2570="SI",BC2570&lt;&gt;"",BD2570&lt;&gt;""),
"NOTIFICACIÓN PERSONAL COMPLETA",
IF(
AND(AO2570="",AX2570="",BQ2570="",BC2570&lt;&gt;"",BD2570&lt;&gt;""),
"NOTIFICADO POR CONDUCTA CONCLUYENTE",
IF(AP2570="NO PROCEDE CITACION",
"NO PROCEDE",
IF(AP2570="NO APLICA",
"NO APLICA",
IF(AW2570="NO",
"HACER AVISO",
IF(AQ2570="",
"PENDIENTE GESTIONAR CITACIÓN",
IF(AS2570="",
"PENDIENTE FIRMA",
IF(AR2570="",
"PENDIENTE REVISIÓN",
IF(AT2570="",
"PENDIENTE RADICAR",
"CITACIÓN COMPLETA EN ESPERA PRESENTACION PERSONAL"
)))))))))</f>
        <v>NO APLICA</v>
      </c>
      <c r="BA2570" s="55" t="str">
        <f>IF(AX2570="","",WORKDAY(AX2570,5,FESTIVOS_CO!A:A))</f>
        <v/>
      </c>
      <c r="BB2570" s="39"/>
      <c r="BC2570" s="40"/>
      <c r="BD2570" s="40"/>
      <c r="BE2570" s="56" t="str">
        <f t="shared" ca="1" si="484"/>
        <v>NO APLICA</v>
      </c>
      <c r="BF2570" s="37"/>
      <c r="BG2570" s="45"/>
      <c r="BH2570" s="37"/>
      <c r="BI2570" s="36"/>
      <c r="BJ2570" s="37"/>
      <c r="BK2570" s="36"/>
      <c r="BL2570" s="36"/>
      <c r="BM2570" s="53" t="str">
        <f>IF(BJ2570="","",WORKDAY(BJ2570,5,FESTIVOS_CO!A:A))</f>
        <v/>
      </c>
      <c r="BN2570" s="57" t="str">
        <f t="shared" ca="1" si="494"/>
        <v>PENDIENTE HACER AVISO</v>
      </c>
      <c r="BO2570" s="54" t="str">
        <f t="shared" ca="1" si="487"/>
        <v>EN TRÁMITE NOTIF. POR AVISO</v>
      </c>
      <c r="BP2570" s="37"/>
      <c r="BQ2570" s="53" t="str">
        <f>IF(BP2570="","",WORKDAY(BP2570,5,FESTIVOS_CO!A:A))</f>
        <v/>
      </c>
      <c r="BR2570" s="37"/>
      <c r="BS2570" s="36"/>
      <c r="BT2570" s="38"/>
      <c r="BU2570" s="58" t="e">
        <f>VLOOKUP(BT2570,Hoja2!$C:$D,2,0)</f>
        <v>#N/A</v>
      </c>
      <c r="BV2570" s="80" t="str">
        <f>IF(
AND(AO2570="",BD2570="",BQ2570=""),
"EN PROCESO NOTIFICACION / COMUNICACION",
IF(
BT2570="",
"NO APLICA",
IF(
BU2570=60,
IF(AO2570&lt;&gt;"",AO2570,IF(BD2570&lt;&gt;"",BD2570,BQ2570))+60,
WORKDAY(
IF(AO2570&lt;&gt;"",AO2570,IF(BD2570&lt;&gt;"",BD2570,BQ2570)),
BU2570,
FESTIVOS_CO!A:A
)
)
))</f>
        <v>EN PROCESO NOTIFICACION / COMUNICACION</v>
      </c>
      <c r="BW2570" s="44"/>
      <c r="BX2570" s="53"/>
      <c r="BY2570" s="45"/>
      <c r="BZ2570" s="37"/>
      <c r="CA2570" s="54" t="str">
        <f t="shared" si="488"/>
        <v>PENDIENTE EJECUTORIA</v>
      </c>
      <c r="CB2570" s="59" t="str">
        <f t="shared" si="485"/>
        <v/>
      </c>
      <c r="CC2570" s="36"/>
      <c r="CD2570" s="40"/>
      <c r="CE2570" s="46"/>
      <c r="CF2570" s="40"/>
      <c r="CG2570" s="40"/>
      <c r="CH2570" s="40"/>
      <c r="CI2570" s="36"/>
      <c r="CJ2570" s="47"/>
      <c r="CK2570" s="40"/>
      <c r="CL2570" s="40"/>
      <c r="CM2570" s="40"/>
      <c r="CN2570" s="40"/>
    </row>
    <row r="2571" spans="1:92" ht="42.75" hidden="1">
      <c r="A2571" s="49" t="str">
        <f t="shared" si="489"/>
        <v>SIN GESTIÓN</v>
      </c>
      <c r="B2571" s="58"/>
      <c r="C2571" s="37"/>
      <c r="D2571" s="37"/>
      <c r="E2571" s="49" t="str">
        <f t="shared" si="490"/>
        <v>PENDIENTE NOTIFICACIÓN</v>
      </c>
      <c r="F2571" s="141" t="str">
        <f t="shared" si="491"/>
        <v>PENDIENTE NOTIFICACIÓN</v>
      </c>
      <c r="G2571" s="49" t="str">
        <f t="shared" si="492"/>
        <v/>
      </c>
      <c r="H2571" s="51" t="str">
        <f ca="1">IF(
L2571="",
"",
IF(
NETWORKDAYS(L2571,IF(M2571&lt;&gt;"",M2571,TODAY()),FESTIVOS_CO!A:A)&gt;2,
"VENCIDO",
IF(
NETWORKDAYS(L2571,IF(M2571&lt;&gt;"",M2571,TODAY()),FESTIVOS_CO!A:A)=2,
"ALERTA",
"A TIEMPO"
)))</f>
        <v/>
      </c>
      <c r="I2571" s="40"/>
      <c r="J2571" s="36"/>
      <c r="K2571" s="37"/>
      <c r="L2571" s="50"/>
      <c r="M2571" s="37"/>
      <c r="N2571" s="52"/>
      <c r="O2571" s="52"/>
      <c r="P2571" s="36"/>
      <c r="Q2571" s="36"/>
      <c r="R2571" s="40"/>
      <c r="S2571" s="36"/>
      <c r="T2571" s="40"/>
      <c r="U2571" s="40"/>
      <c r="V2571" s="81"/>
      <c r="W2571" s="40"/>
      <c r="X2571" s="40"/>
      <c r="Y2571" s="40"/>
      <c r="Z2571" s="38" t="str">
        <f>IFERROR(VLOOKUP(Y2571,DIRECTORIO!A:B,2,FALSE),"")</f>
        <v/>
      </c>
      <c r="AA2571" s="40"/>
      <c r="AB2571" s="40"/>
      <c r="AC2571" s="40"/>
      <c r="AD2571" s="40"/>
      <c r="AE2571" s="40"/>
      <c r="AF2571" s="40"/>
      <c r="AG2571" s="41" t="s">
        <v>109</v>
      </c>
      <c r="AH2571" s="42"/>
      <c r="AI2571" s="54" t="str">
        <f t="shared" ca="1" si="493"/>
        <v>PENDIENTE NOTIFICACIÓN ELECTRÓNICA</v>
      </c>
      <c r="AJ2571" s="37"/>
      <c r="AK2571" s="37"/>
      <c r="AL2571" s="37"/>
      <c r="AM2571" s="53" t="str">
        <f>IF(AK2571="","",WORKDAY(AK2571,5,FESTIVOS_CO!A:A))</f>
        <v/>
      </c>
      <c r="AN2571" s="37"/>
      <c r="AO2571" s="37"/>
      <c r="AP2571" s="54" t="str">
        <f t="shared" ca="1" si="486"/>
        <v>NO APLICA</v>
      </c>
      <c r="AQ2571" s="36"/>
      <c r="AR2571" s="43"/>
      <c r="AS2571" s="37"/>
      <c r="AT2571" s="36"/>
      <c r="AU2571" s="37"/>
      <c r="AV2571" s="36"/>
      <c r="AW2571" s="36"/>
      <c r="AX2571" s="37"/>
      <c r="AY2571" s="140" t="str">
        <f>IF(AU2571="","",WORKDAY(AU2571,5,FESTIVOS_CO!A:A))</f>
        <v/>
      </c>
      <c r="AZ2571" s="54" t="str">
        <f t="shared" ca="1" si="495"/>
        <v>NO APLICA</v>
      </c>
      <c r="BA2571" s="55" t="str">
        <f>IF(AX2571="","",WORKDAY(AX2571,5,FESTIVOS_CO!A:A))</f>
        <v/>
      </c>
      <c r="BB2571" s="39"/>
      <c r="BC2571" s="40"/>
      <c r="BD2571" s="40"/>
      <c r="BE2571" s="56" t="str">
        <f t="shared" ca="1" si="484"/>
        <v>NO APLICA</v>
      </c>
      <c r="BF2571" s="37"/>
      <c r="BG2571" s="45"/>
      <c r="BH2571" s="37"/>
      <c r="BI2571" s="36"/>
      <c r="BJ2571" s="37"/>
      <c r="BK2571" s="36"/>
      <c r="BL2571" s="36"/>
      <c r="BM2571" s="53" t="str">
        <f>IF(BJ2571="","",WORKDAY(BJ2571,5,FESTIVOS_CO!A:A))</f>
        <v/>
      </c>
      <c r="BN2571" s="57" t="str">
        <f t="shared" ca="1" si="494"/>
        <v>PENDIENTE HACER AVISO</v>
      </c>
      <c r="BO2571" s="54" t="str">
        <f t="shared" ca="1" si="487"/>
        <v>EN TRÁMITE NOTIF. POR AVISO</v>
      </c>
      <c r="BP2571" s="37"/>
      <c r="BQ2571" s="53" t="str">
        <f>IF(BP2571="","",WORKDAY(BP2571,5,FESTIVOS_CO!A:A))</f>
        <v/>
      </c>
      <c r="BR2571" s="37"/>
      <c r="BS2571" s="36"/>
      <c r="BT2571" s="38"/>
      <c r="BU2571" s="58" t="e">
        <f>VLOOKUP(BT2571,Hoja2!$C:$D,2,0)</f>
        <v>#N/A</v>
      </c>
      <c r="BV2571" s="80" t="str">
        <f>IF(
AND(AO2571="",BD2571="",BQ2571=""),
"EN PROCESO NOTIFICACION / COMUNICACION",
IF(
BT2571="",
"NO APLICA",
IF(
BU2571=60,
IF(AO2571&lt;&gt;"",AO2571,IF(BD2571&lt;&gt;"",BD2571,BQ2571))+60,
WORKDAY(
IF(AO2571&lt;&gt;"",AO2571,IF(BD2571&lt;&gt;"",BD2571,BQ2571)),
BU2571,
FESTIVOS_CO!A:A
)
)
))</f>
        <v>EN PROCESO NOTIFICACION / COMUNICACION</v>
      </c>
      <c r="BW2571" s="44"/>
      <c r="BX2571" s="53"/>
      <c r="BY2571" s="45"/>
      <c r="BZ2571" s="37"/>
      <c r="CA2571" s="54" t="str">
        <f t="shared" si="488"/>
        <v>PENDIENTE EJECUTORIA</v>
      </c>
      <c r="CB2571" s="59" t="str">
        <f t="shared" si="485"/>
        <v/>
      </c>
      <c r="CC2571" s="36"/>
      <c r="CD2571" s="40"/>
      <c r="CE2571" s="46"/>
      <c r="CF2571" s="40"/>
      <c r="CG2571" s="40"/>
      <c r="CH2571" s="40"/>
      <c r="CI2571" s="36"/>
      <c r="CJ2571" s="47"/>
      <c r="CK2571" s="40"/>
      <c r="CL2571" s="40"/>
      <c r="CM2571" s="40"/>
      <c r="CN2571" s="40"/>
    </row>
    <row r="2572" spans="1:92" ht="42.75" hidden="1">
      <c r="A2572" s="49" t="str">
        <f t="shared" si="489"/>
        <v>SIN GESTIÓN</v>
      </c>
      <c r="B2572" s="58"/>
      <c r="C2572" s="37"/>
      <c r="D2572" s="37"/>
      <c r="E2572" s="49" t="str">
        <f t="shared" si="490"/>
        <v>PENDIENTE NOTIFICACIÓN</v>
      </c>
      <c r="F2572" s="141" t="str">
        <f t="shared" si="491"/>
        <v>PENDIENTE NOTIFICACIÓN</v>
      </c>
      <c r="G2572" s="49" t="str">
        <f t="shared" si="492"/>
        <v/>
      </c>
      <c r="H2572" s="51" t="str">
        <f ca="1">IF(
L2572="",
"",
IF(
NETWORKDAYS(L2572,IF(M2572&lt;&gt;"",M2572,TODAY()),FESTIVOS_CO!A:A)&gt;2,
"VENCIDO",
IF(
NETWORKDAYS(L2572,IF(M2572&lt;&gt;"",M2572,TODAY()),FESTIVOS_CO!A:A)=2,
"ALERTA",
"A TIEMPO"
)))</f>
        <v/>
      </c>
      <c r="I2572" s="40"/>
      <c r="J2572" s="36"/>
      <c r="K2572" s="37"/>
      <c r="L2572" s="50"/>
      <c r="M2572" s="37"/>
      <c r="N2572" s="52"/>
      <c r="O2572" s="52"/>
      <c r="P2572" s="36"/>
      <c r="Q2572" s="36"/>
      <c r="R2572" s="40"/>
      <c r="S2572" s="36"/>
      <c r="T2572" s="40"/>
      <c r="U2572" s="40"/>
      <c r="V2572" s="81"/>
      <c r="W2572" s="40"/>
      <c r="X2572" s="40"/>
      <c r="Y2572" s="40"/>
      <c r="Z2572" s="38" t="str">
        <f>IFERROR(VLOOKUP(Y2572,DIRECTORIO!A:B,2,FALSE),"")</f>
        <v/>
      </c>
      <c r="AA2572" s="40"/>
      <c r="AB2572" s="40"/>
      <c r="AC2572" s="40"/>
      <c r="AD2572" s="40"/>
      <c r="AE2572" s="40"/>
      <c r="AF2572" s="40"/>
      <c r="AG2572" s="41" t="s">
        <v>109</v>
      </c>
      <c r="AH2572" s="42"/>
      <c r="AI2572" s="54" t="str">
        <f t="shared" ca="1" si="493"/>
        <v>PENDIENTE NOTIFICACIÓN ELECTRÓNICA</v>
      </c>
      <c r="AJ2572" s="37"/>
      <c r="AK2572" s="37"/>
      <c r="AL2572" s="37"/>
      <c r="AM2572" s="53" t="str">
        <f>IF(AK2572="","",WORKDAY(AK2572,5,FESTIVOS_CO!A:A))</f>
        <v/>
      </c>
      <c r="AN2572" s="37"/>
      <c r="AO2572" s="37"/>
      <c r="AP2572" s="54" t="str">
        <f t="shared" ca="1" si="486"/>
        <v>NO APLICA</v>
      </c>
      <c r="AQ2572" s="36"/>
      <c r="AR2572" s="43"/>
      <c r="AS2572" s="37"/>
      <c r="AT2572" s="36"/>
      <c r="AU2572" s="37"/>
      <c r="AV2572" s="36"/>
      <c r="AW2572" s="36"/>
      <c r="AX2572" s="37"/>
      <c r="AY2572" s="140" t="str">
        <f>IF(AU2572="","",WORKDAY(AU2572,5,FESTIVOS_CO!A:A))</f>
        <v/>
      </c>
      <c r="AZ2572" s="54" t="str">
        <f t="shared" ca="1" si="495"/>
        <v>NO APLICA</v>
      </c>
      <c r="BA2572" s="55" t="str">
        <f>IF(AX2572="","",WORKDAY(AX2572,5,FESTIVOS_CO!A:A))</f>
        <v/>
      </c>
      <c r="BB2572" s="39"/>
      <c r="BC2572" s="40"/>
      <c r="BD2572" s="40"/>
      <c r="BE2572" s="56" t="str">
        <f t="shared" ca="1" si="484"/>
        <v>NO APLICA</v>
      </c>
      <c r="BF2572" s="37"/>
      <c r="BG2572" s="45"/>
      <c r="BH2572" s="37"/>
      <c r="BI2572" s="36"/>
      <c r="BJ2572" s="37"/>
      <c r="BK2572" s="36"/>
      <c r="BL2572" s="36"/>
      <c r="BM2572" s="53" t="str">
        <f>IF(BJ2572="","",WORKDAY(BJ2572,5,FESTIVOS_CO!A:A))</f>
        <v/>
      </c>
      <c r="BN2572" s="57" t="str">
        <f t="shared" ca="1" si="494"/>
        <v>PENDIENTE HACER AVISO</v>
      </c>
      <c r="BO2572" s="54" t="str">
        <f t="shared" ca="1" si="487"/>
        <v>EN TRÁMITE NOTIF. POR AVISO</v>
      </c>
      <c r="BP2572" s="37"/>
      <c r="BQ2572" s="53" t="str">
        <f>IF(BP2572="","",WORKDAY(BP2572,5,FESTIVOS_CO!A:A))</f>
        <v/>
      </c>
      <c r="BR2572" s="37"/>
      <c r="BS2572" s="36"/>
      <c r="BT2572" s="38"/>
      <c r="BU2572" s="58" t="e">
        <f>VLOOKUP(BT2572,Hoja2!$C:$D,2,0)</f>
        <v>#N/A</v>
      </c>
      <c r="BV2572" s="80" t="str">
        <f>IF(
AND(AO2572="",BD2572="",BQ2572=""),
"EN PROCESO NOTIFICACION / COMUNICACION",
IF(
BT2572="",
"NO APLICA",
IF(
BU2572=60,
IF(AO2572&lt;&gt;"",AO2572,IF(BD2572&lt;&gt;"",BD2572,BQ2572))+60,
WORKDAY(
IF(AO2572&lt;&gt;"",AO2572,IF(BD2572&lt;&gt;"",BD2572,BQ2572)),
BU2572,
FESTIVOS_CO!A:A
)
)
))</f>
        <v>EN PROCESO NOTIFICACION / COMUNICACION</v>
      </c>
      <c r="BW2572" s="44"/>
      <c r="BX2572" s="53"/>
      <c r="BY2572" s="45"/>
      <c r="BZ2572" s="37"/>
      <c r="CA2572" s="54" t="str">
        <f t="shared" si="488"/>
        <v>PENDIENTE EJECUTORIA</v>
      </c>
      <c r="CB2572" s="59" t="str">
        <f t="shared" si="485"/>
        <v/>
      </c>
      <c r="CC2572" s="36"/>
      <c r="CD2572" s="40"/>
      <c r="CE2572" s="46"/>
      <c r="CF2572" s="40"/>
      <c r="CG2572" s="40"/>
      <c r="CH2572" s="40"/>
      <c r="CI2572" s="36"/>
      <c r="CJ2572" s="47"/>
      <c r="CK2572" s="40"/>
      <c r="CL2572" s="40"/>
      <c r="CM2572" s="40"/>
      <c r="CN2572" s="40"/>
    </row>
    <row r="2573" spans="1:92" ht="42.75" hidden="1">
      <c r="A2573" s="49" t="str">
        <f t="shared" si="489"/>
        <v>SIN GESTIÓN</v>
      </c>
      <c r="B2573" s="58"/>
      <c r="C2573" s="37"/>
      <c r="D2573" s="37"/>
      <c r="E2573" s="49" t="str">
        <f t="shared" si="490"/>
        <v>PENDIENTE NOTIFICACIÓN</v>
      </c>
      <c r="F2573" s="141" t="str">
        <f t="shared" si="491"/>
        <v>PENDIENTE NOTIFICACIÓN</v>
      </c>
      <c r="G2573" s="49" t="str">
        <f t="shared" si="492"/>
        <v/>
      </c>
      <c r="H2573" s="51" t="str">
        <f ca="1">IF(
L2573="",
"",
IF(
NETWORKDAYS(L2573,IF(M2573&lt;&gt;"",M2573,TODAY()),FESTIVOS_CO!A:A)&gt;2,
"VENCIDO",
IF(
NETWORKDAYS(L2573,IF(M2573&lt;&gt;"",M2573,TODAY()),FESTIVOS_CO!A:A)=2,
"ALERTA",
"A TIEMPO"
)))</f>
        <v/>
      </c>
      <c r="I2573" s="40"/>
      <c r="J2573" s="36"/>
      <c r="K2573" s="37"/>
      <c r="L2573" s="50"/>
      <c r="M2573" s="37"/>
      <c r="N2573" s="52"/>
      <c r="O2573" s="52"/>
      <c r="P2573" s="36"/>
      <c r="Q2573" s="36"/>
      <c r="R2573" s="40"/>
      <c r="S2573" s="36"/>
      <c r="T2573" s="40"/>
      <c r="U2573" s="40"/>
      <c r="V2573" s="81"/>
      <c r="W2573" s="40"/>
      <c r="X2573" s="40"/>
      <c r="Y2573" s="40"/>
      <c r="Z2573" s="38" t="str">
        <f>IFERROR(VLOOKUP(Y2573,DIRECTORIO!A:B,2,FALSE),"")</f>
        <v/>
      </c>
      <c r="AA2573" s="40"/>
      <c r="AB2573" s="40"/>
      <c r="AC2573" s="40"/>
      <c r="AD2573" s="40"/>
      <c r="AE2573" s="40"/>
      <c r="AF2573" s="40"/>
      <c r="AG2573" s="41" t="s">
        <v>109</v>
      </c>
      <c r="AH2573" s="42"/>
      <c r="AI2573" s="54" t="str">
        <f t="shared" ca="1" si="493"/>
        <v>PENDIENTE NOTIFICACIÓN ELECTRÓNICA</v>
      </c>
      <c r="AJ2573" s="37"/>
      <c r="AK2573" s="37"/>
      <c r="AL2573" s="37"/>
      <c r="AM2573" s="53" t="str">
        <f>IF(AK2573="","",WORKDAY(AK2573,5,FESTIVOS_CO!A:A))</f>
        <v/>
      </c>
      <c r="AN2573" s="37"/>
      <c r="AO2573" s="37"/>
      <c r="AP2573" s="54" t="str">
        <f t="shared" ca="1" si="486"/>
        <v>NO APLICA</v>
      </c>
      <c r="AQ2573" s="36"/>
      <c r="AR2573" s="43"/>
      <c r="AS2573" s="37"/>
      <c r="AT2573" s="36"/>
      <c r="AU2573" s="37"/>
      <c r="AV2573" s="36"/>
      <c r="AW2573" s="36"/>
      <c r="AX2573" s="37"/>
      <c r="AY2573" s="140" t="str">
        <f>IF(AU2573="","",WORKDAY(AU2573,5,FESTIVOS_CO!A:A))</f>
        <v/>
      </c>
      <c r="AZ2573" s="54" t="str">
        <f t="shared" ca="1" si="495"/>
        <v>NO APLICA</v>
      </c>
      <c r="BA2573" s="55" t="str">
        <f>IF(AX2573="","",WORKDAY(AX2573,5,FESTIVOS_CO!A:A))</f>
        <v/>
      </c>
      <c r="BB2573" s="39"/>
      <c r="BC2573" s="40"/>
      <c r="BD2573" s="40"/>
      <c r="BE2573" s="56" t="str">
        <f t="shared" ca="1" si="484"/>
        <v>NO APLICA</v>
      </c>
      <c r="BF2573" s="37"/>
      <c r="BG2573" s="45"/>
      <c r="BH2573" s="37"/>
      <c r="BI2573" s="36"/>
      <c r="BJ2573" s="37"/>
      <c r="BK2573" s="36"/>
      <c r="BL2573" s="36"/>
      <c r="BM2573" s="53" t="str">
        <f>IF(BJ2573="","",WORKDAY(BJ2573,5,FESTIVOS_CO!A:A))</f>
        <v/>
      </c>
      <c r="BN2573" s="57" t="str">
        <f t="shared" ca="1" si="494"/>
        <v>PENDIENTE HACER AVISO</v>
      </c>
      <c r="BO2573" s="54" t="str">
        <f t="shared" ca="1" si="487"/>
        <v>EN TRÁMITE NOTIF. POR AVISO</v>
      </c>
      <c r="BP2573" s="37"/>
      <c r="BQ2573" s="53" t="str">
        <f>IF(BP2573="","",WORKDAY(BP2573,5,FESTIVOS_CO!A:A))</f>
        <v/>
      </c>
      <c r="BR2573" s="37"/>
      <c r="BS2573" s="36"/>
      <c r="BT2573" s="38"/>
      <c r="BU2573" s="58" t="e">
        <f>VLOOKUP(BT2573,Hoja2!$C:$D,2,0)</f>
        <v>#N/A</v>
      </c>
      <c r="BV2573" s="80" t="str">
        <f>IF(
AND(AO2573="",BD2573="",BQ2573=""),
"EN PROCESO NOTIFICACION / COMUNICACION",
IF(
BT2573="",
"NO APLICA",
IF(
BU2573=60,
IF(AO2573&lt;&gt;"",AO2573,IF(BD2573&lt;&gt;"",BD2573,BQ2573))+60,
WORKDAY(
IF(AO2573&lt;&gt;"",AO2573,IF(BD2573&lt;&gt;"",BD2573,BQ2573)),
BU2573,
FESTIVOS_CO!A:A
)
)
))</f>
        <v>EN PROCESO NOTIFICACION / COMUNICACION</v>
      </c>
      <c r="BW2573" s="44"/>
      <c r="BX2573" s="53"/>
      <c r="BY2573" s="45"/>
      <c r="BZ2573" s="37"/>
      <c r="CA2573" s="54" t="str">
        <f t="shared" si="488"/>
        <v>PENDIENTE EJECUTORIA</v>
      </c>
      <c r="CB2573" s="59" t="str">
        <f t="shared" si="485"/>
        <v/>
      </c>
      <c r="CC2573" s="36"/>
      <c r="CD2573" s="40"/>
      <c r="CE2573" s="46"/>
      <c r="CF2573" s="40"/>
      <c r="CG2573" s="40"/>
      <c r="CH2573" s="40"/>
      <c r="CI2573" s="36"/>
      <c r="CJ2573" s="47"/>
      <c r="CK2573" s="40"/>
      <c r="CL2573" s="40"/>
      <c r="CM2573" s="40"/>
      <c r="CN2573" s="40"/>
    </row>
    <row r="2574" spans="1:92" ht="42.75" hidden="1">
      <c r="A2574" s="49" t="str">
        <f t="shared" si="489"/>
        <v>SIN GESTIÓN</v>
      </c>
      <c r="B2574" s="58"/>
      <c r="C2574" s="37"/>
      <c r="D2574" s="37"/>
      <c r="E2574" s="49" t="str">
        <f t="shared" si="490"/>
        <v>PENDIENTE NOTIFICACIÓN</v>
      </c>
      <c r="F2574" s="141" t="str">
        <f t="shared" si="491"/>
        <v>PENDIENTE NOTIFICACIÓN</v>
      </c>
      <c r="G2574" s="49" t="str">
        <f t="shared" si="492"/>
        <v/>
      </c>
      <c r="H2574" s="51" t="str">
        <f ca="1">IF(
L2574="",
"",
IF(
NETWORKDAYS(L2574,IF(M2574&lt;&gt;"",M2574,TODAY()),FESTIVOS_CO!A:A)&gt;2,
"VENCIDO",
IF(
NETWORKDAYS(L2574,IF(M2574&lt;&gt;"",M2574,TODAY()),FESTIVOS_CO!A:A)=2,
"ALERTA",
"A TIEMPO"
)))</f>
        <v/>
      </c>
      <c r="I2574" s="40"/>
      <c r="J2574" s="36"/>
      <c r="K2574" s="37"/>
      <c r="L2574" s="50"/>
      <c r="M2574" s="37"/>
      <c r="N2574" s="52"/>
      <c r="O2574" s="52"/>
      <c r="P2574" s="36"/>
      <c r="Q2574" s="36"/>
      <c r="R2574" s="40"/>
      <c r="S2574" s="36"/>
      <c r="T2574" s="40"/>
      <c r="U2574" s="40"/>
      <c r="V2574" s="81"/>
      <c r="W2574" s="40"/>
      <c r="X2574" s="40"/>
      <c r="Y2574" s="40"/>
      <c r="Z2574" s="38" t="str">
        <f>IFERROR(VLOOKUP(Y2574,DIRECTORIO!A:B,2,FALSE),"")</f>
        <v/>
      </c>
      <c r="AA2574" s="40"/>
      <c r="AB2574" s="40"/>
      <c r="AC2574" s="40"/>
      <c r="AD2574" s="40"/>
      <c r="AE2574" s="40"/>
      <c r="AF2574" s="40"/>
      <c r="AG2574" s="41" t="s">
        <v>109</v>
      </c>
      <c r="AH2574" s="42"/>
      <c r="AI2574" s="54" t="str">
        <f t="shared" ca="1" si="493"/>
        <v>PENDIENTE NOTIFICACIÓN ELECTRÓNICA</v>
      </c>
      <c r="AJ2574" s="37"/>
      <c r="AK2574" s="37"/>
      <c r="AL2574" s="37"/>
      <c r="AM2574" s="53" t="str">
        <f>IF(AK2574="","",WORKDAY(AK2574,5,FESTIVOS_CO!A:A))</f>
        <v/>
      </c>
      <c r="AN2574" s="37"/>
      <c r="AO2574" s="37"/>
      <c r="AP2574" s="54" t="str">
        <f t="shared" ca="1" si="486"/>
        <v>NO APLICA</v>
      </c>
      <c r="AQ2574" s="36"/>
      <c r="AR2574" s="43"/>
      <c r="AS2574" s="37"/>
      <c r="AT2574" s="36"/>
      <c r="AU2574" s="37"/>
      <c r="AV2574" s="36"/>
      <c r="AW2574" s="36"/>
      <c r="AX2574" s="37"/>
      <c r="AY2574" s="140" t="str">
        <f>IF(AU2574="","",WORKDAY(AU2574,5,FESTIVOS_CO!A:A))</f>
        <v/>
      </c>
      <c r="AZ2574" s="54" t="str">
        <f t="shared" ca="1" si="495"/>
        <v>NO APLICA</v>
      </c>
      <c r="BA2574" s="55" t="str">
        <f>IF(AX2574="","",WORKDAY(AX2574,5,FESTIVOS_CO!A:A))</f>
        <v/>
      </c>
      <c r="BB2574" s="39"/>
      <c r="BC2574" s="40"/>
      <c r="BD2574" s="40"/>
      <c r="BE2574" s="56" t="str">
        <f t="shared" ca="1" si="484"/>
        <v>NO APLICA</v>
      </c>
      <c r="BF2574" s="37"/>
      <c r="BG2574" s="45"/>
      <c r="BH2574" s="37"/>
      <c r="BI2574" s="36"/>
      <c r="BJ2574" s="37"/>
      <c r="BK2574" s="36"/>
      <c r="BL2574" s="36"/>
      <c r="BM2574" s="53" t="str">
        <f>IF(BJ2574="","",WORKDAY(BJ2574,5,FESTIVOS_CO!A:A))</f>
        <v/>
      </c>
      <c r="BN2574" s="57" t="str">
        <f t="shared" ca="1" si="494"/>
        <v>PENDIENTE HACER AVISO</v>
      </c>
      <c r="BO2574" s="54" t="str">
        <f t="shared" ca="1" si="487"/>
        <v>EN TRÁMITE NOTIF. POR AVISO</v>
      </c>
      <c r="BP2574" s="37"/>
      <c r="BQ2574" s="53" t="str">
        <f>IF(BP2574="","",WORKDAY(BP2574,5,FESTIVOS_CO!A:A))</f>
        <v/>
      </c>
      <c r="BR2574" s="37"/>
      <c r="BS2574" s="36"/>
      <c r="BT2574" s="38"/>
      <c r="BU2574" s="58" t="e">
        <f>VLOOKUP(BT2574,Hoja2!$C:$D,2,0)</f>
        <v>#N/A</v>
      </c>
      <c r="BV2574" s="80" t="str">
        <f>IF(
AND(AO2574="",BD2574="",BQ2574=""),
"EN PROCESO NOTIFICACION / COMUNICACION",
IF(
BT2574="",
"NO APLICA",
IF(
BU2574=60,
IF(AO2574&lt;&gt;"",AO2574,IF(BD2574&lt;&gt;"",BD2574,BQ2574))+60,
WORKDAY(
IF(AO2574&lt;&gt;"",AO2574,IF(BD2574&lt;&gt;"",BD2574,BQ2574)),
BU2574,
FESTIVOS_CO!A:A
)
)
))</f>
        <v>EN PROCESO NOTIFICACION / COMUNICACION</v>
      </c>
      <c r="BW2574" s="44"/>
      <c r="BX2574" s="53"/>
      <c r="BY2574" s="45"/>
      <c r="BZ2574" s="37"/>
      <c r="CA2574" s="54" t="str">
        <f t="shared" si="488"/>
        <v>PENDIENTE EJECUTORIA</v>
      </c>
      <c r="CB2574" s="59" t="str">
        <f t="shared" si="485"/>
        <v/>
      </c>
      <c r="CC2574" s="36"/>
      <c r="CD2574" s="40"/>
      <c r="CE2574" s="46"/>
      <c r="CF2574" s="40"/>
      <c r="CG2574" s="40"/>
      <c r="CH2574" s="40"/>
      <c r="CI2574" s="36"/>
      <c r="CJ2574" s="47"/>
      <c r="CK2574" s="40"/>
      <c r="CL2574" s="40"/>
      <c r="CM2574" s="40"/>
      <c r="CN2574" s="40"/>
    </row>
    <row r="2575" spans="1:92" ht="42.75" hidden="1">
      <c r="A2575" s="49" t="str">
        <f t="shared" si="489"/>
        <v>SIN GESTIÓN</v>
      </c>
      <c r="B2575" s="58"/>
      <c r="C2575" s="37"/>
      <c r="D2575" s="37"/>
      <c r="E2575" s="49" t="str">
        <f t="shared" si="490"/>
        <v>PENDIENTE NOTIFICACIÓN</v>
      </c>
      <c r="F2575" s="141" t="str">
        <f t="shared" si="491"/>
        <v>PENDIENTE NOTIFICACIÓN</v>
      </c>
      <c r="G2575" s="49" t="str">
        <f t="shared" si="492"/>
        <v/>
      </c>
      <c r="H2575" s="51" t="str">
        <f ca="1">IF(
L2575="",
"",
IF(
NETWORKDAYS(L2575,IF(M2575&lt;&gt;"",M2575,TODAY()),FESTIVOS_CO!A:A)&gt;2,
"VENCIDO",
IF(
NETWORKDAYS(L2575,IF(M2575&lt;&gt;"",M2575,TODAY()),FESTIVOS_CO!A:A)=2,
"ALERTA",
"A TIEMPO"
)))</f>
        <v/>
      </c>
      <c r="I2575" s="40"/>
      <c r="J2575" s="36"/>
      <c r="K2575" s="37"/>
      <c r="L2575" s="50"/>
      <c r="M2575" s="37"/>
      <c r="N2575" s="52"/>
      <c r="O2575" s="52"/>
      <c r="P2575" s="36"/>
      <c r="Q2575" s="36"/>
      <c r="R2575" s="40"/>
      <c r="S2575" s="36"/>
      <c r="T2575" s="40"/>
      <c r="U2575" s="40"/>
      <c r="V2575" s="81"/>
      <c r="W2575" s="40"/>
      <c r="X2575" s="40"/>
      <c r="Y2575" s="40"/>
      <c r="Z2575" s="38" t="str">
        <f>IFERROR(VLOOKUP(Y2575,DIRECTORIO!A:B,2,FALSE),"")</f>
        <v/>
      </c>
      <c r="AA2575" s="40"/>
      <c r="AB2575" s="40"/>
      <c r="AC2575" s="40"/>
      <c r="AD2575" s="40"/>
      <c r="AE2575" s="40"/>
      <c r="AF2575" s="40"/>
      <c r="AG2575" s="41" t="s">
        <v>109</v>
      </c>
      <c r="AH2575" s="42"/>
      <c r="AI2575" s="54" t="str">
        <f t="shared" ca="1" si="493"/>
        <v>PENDIENTE NOTIFICACIÓN ELECTRÓNICA</v>
      </c>
      <c r="AJ2575" s="37"/>
      <c r="AK2575" s="37"/>
      <c r="AL2575" s="37"/>
      <c r="AM2575" s="53" t="str">
        <f>IF(AK2575="","",WORKDAY(AK2575,5,FESTIVOS_CO!A:A))</f>
        <v/>
      </c>
      <c r="AN2575" s="37"/>
      <c r="AO2575" s="37"/>
      <c r="AP2575" s="54" t="str">
        <f t="shared" ca="1" si="486"/>
        <v>NO APLICA</v>
      </c>
      <c r="AQ2575" s="36"/>
      <c r="AR2575" s="43"/>
      <c r="AS2575" s="37"/>
      <c r="AT2575" s="36"/>
      <c r="AU2575" s="37"/>
      <c r="AV2575" s="36"/>
      <c r="AW2575" s="36"/>
      <c r="AX2575" s="37"/>
      <c r="AY2575" s="140" t="str">
        <f>IF(AU2575="","",WORKDAY(AU2575,5,FESTIVOS_CO!A:A))</f>
        <v/>
      </c>
      <c r="AZ2575" s="54" t="str">
        <f t="shared" ca="1" si="495"/>
        <v>NO APLICA</v>
      </c>
      <c r="BA2575" s="55" t="str">
        <f>IF(AX2575="","",WORKDAY(AX2575,5,FESTIVOS_CO!A:A))</f>
        <v/>
      </c>
      <c r="BB2575" s="39"/>
      <c r="BC2575" s="40"/>
      <c r="BD2575" s="40"/>
      <c r="BE2575" s="56" t="str">
        <f t="shared" ca="1" si="484"/>
        <v>NO APLICA</v>
      </c>
      <c r="BF2575" s="37"/>
      <c r="BG2575" s="45"/>
      <c r="BH2575" s="37"/>
      <c r="BI2575" s="36"/>
      <c r="BJ2575" s="37"/>
      <c r="BK2575" s="36"/>
      <c r="BL2575" s="36"/>
      <c r="BM2575" s="53" t="str">
        <f>IF(BJ2575="","",WORKDAY(BJ2575,5,FESTIVOS_CO!A:A))</f>
        <v/>
      </c>
      <c r="BN2575" s="57" t="str">
        <f t="shared" ca="1" si="494"/>
        <v>PENDIENTE HACER AVISO</v>
      </c>
      <c r="BO2575" s="54" t="str">
        <f t="shared" ca="1" si="487"/>
        <v>EN TRÁMITE NOTIF. POR AVISO</v>
      </c>
      <c r="BP2575" s="37"/>
      <c r="BQ2575" s="53" t="str">
        <f>IF(BP2575="","",WORKDAY(BP2575,5,FESTIVOS_CO!A:A))</f>
        <v/>
      </c>
      <c r="BR2575" s="37"/>
      <c r="BS2575" s="36"/>
      <c r="BT2575" s="38"/>
      <c r="BU2575" s="58" t="e">
        <f>VLOOKUP(BT2575,Hoja2!$C:$D,2,0)</f>
        <v>#N/A</v>
      </c>
      <c r="BV2575" s="80" t="str">
        <f>IF(
AND(AO2575="",BD2575="",BQ2575=""),
"EN PROCESO NOTIFICACION / COMUNICACION",
IF(
BT2575="",
"NO APLICA",
IF(
BU2575=60,
IF(AO2575&lt;&gt;"",AO2575,IF(BD2575&lt;&gt;"",BD2575,BQ2575))+60,
WORKDAY(
IF(AO2575&lt;&gt;"",AO2575,IF(BD2575&lt;&gt;"",BD2575,BQ2575)),
BU2575,
FESTIVOS_CO!A:A
)
)
))</f>
        <v>EN PROCESO NOTIFICACION / COMUNICACION</v>
      </c>
      <c r="BW2575" s="44"/>
      <c r="BX2575" s="53"/>
      <c r="BY2575" s="45"/>
      <c r="BZ2575" s="37"/>
      <c r="CA2575" s="54" t="str">
        <f t="shared" si="488"/>
        <v>PENDIENTE EJECUTORIA</v>
      </c>
      <c r="CB2575" s="59" t="str">
        <f t="shared" si="485"/>
        <v/>
      </c>
      <c r="CC2575" s="36"/>
      <c r="CD2575" s="40"/>
      <c r="CE2575" s="46"/>
      <c r="CF2575" s="40"/>
      <c r="CG2575" s="40"/>
      <c r="CH2575" s="40"/>
      <c r="CI2575" s="36"/>
      <c r="CJ2575" s="47"/>
      <c r="CK2575" s="40"/>
      <c r="CL2575" s="40"/>
      <c r="CM2575" s="40"/>
      <c r="CN2575" s="40"/>
    </row>
    <row r="2576" spans="1:92" ht="42.75" hidden="1">
      <c r="A2576" s="49" t="str">
        <f t="shared" si="489"/>
        <v>SIN GESTIÓN</v>
      </c>
      <c r="B2576" s="58"/>
      <c r="C2576" s="37"/>
      <c r="D2576" s="37"/>
      <c r="E2576" s="49" t="str">
        <f t="shared" si="490"/>
        <v>PENDIENTE NOTIFICACIÓN</v>
      </c>
      <c r="F2576" s="141" t="str">
        <f t="shared" si="491"/>
        <v>PENDIENTE NOTIFICACIÓN</v>
      </c>
      <c r="G2576" s="49" t="str">
        <f t="shared" si="492"/>
        <v/>
      </c>
      <c r="H2576" s="51" t="str">
        <f ca="1">IF(
L2576="",
"",
IF(
NETWORKDAYS(L2576,IF(M2576&lt;&gt;"",M2576,TODAY()),FESTIVOS_CO!A:A)&gt;2,
"VENCIDO",
IF(
NETWORKDAYS(L2576,IF(M2576&lt;&gt;"",M2576,TODAY()),FESTIVOS_CO!A:A)=2,
"ALERTA",
"A TIEMPO"
)))</f>
        <v/>
      </c>
      <c r="I2576" s="40"/>
      <c r="J2576" s="36"/>
      <c r="K2576" s="37"/>
      <c r="L2576" s="50"/>
      <c r="M2576" s="37"/>
      <c r="N2576" s="52"/>
      <c r="O2576" s="52"/>
      <c r="P2576" s="36"/>
      <c r="Q2576" s="36"/>
      <c r="R2576" s="40"/>
      <c r="S2576" s="36"/>
      <c r="T2576" s="40"/>
      <c r="U2576" s="40"/>
      <c r="V2576" s="81"/>
      <c r="W2576" s="40"/>
      <c r="X2576" s="40"/>
      <c r="Y2576" s="40"/>
      <c r="Z2576" s="38" t="str">
        <f>IFERROR(VLOOKUP(Y2576,DIRECTORIO!A:B,2,FALSE),"")</f>
        <v/>
      </c>
      <c r="AA2576" s="40"/>
      <c r="AB2576" s="40"/>
      <c r="AC2576" s="40"/>
      <c r="AD2576" s="40"/>
      <c r="AE2576" s="40"/>
      <c r="AF2576" s="40"/>
      <c r="AG2576" s="41" t="s">
        <v>109</v>
      </c>
      <c r="AH2576" s="42"/>
      <c r="AI2576" s="54" t="str">
        <f t="shared" ca="1" si="493"/>
        <v>PENDIENTE NOTIFICACIÓN ELECTRÓNICA</v>
      </c>
      <c r="AJ2576" s="37"/>
      <c r="AK2576" s="37"/>
      <c r="AL2576" s="37"/>
      <c r="AM2576" s="53" t="str">
        <f>IF(AK2576="","",WORKDAY(AK2576,5,FESTIVOS_CO!A:A))</f>
        <v/>
      </c>
      <c r="AN2576" s="37"/>
      <c r="AO2576" s="37"/>
      <c r="AP2576" s="54" t="str">
        <f t="shared" ca="1" si="486"/>
        <v>NO APLICA</v>
      </c>
      <c r="AQ2576" s="36"/>
      <c r="AR2576" s="43"/>
      <c r="AS2576" s="37"/>
      <c r="AT2576" s="36"/>
      <c r="AU2576" s="37"/>
      <c r="AV2576" s="36"/>
      <c r="AW2576" s="36"/>
      <c r="AX2576" s="37"/>
      <c r="AY2576" s="140" t="str">
        <f>IF(AU2576="","",WORKDAY(AU2576,5,FESTIVOS_CO!A:A))</f>
        <v/>
      </c>
      <c r="AZ2576" s="54" t="str">
        <f t="shared" ca="1" si="495"/>
        <v>NO APLICA</v>
      </c>
      <c r="BA2576" s="55" t="str">
        <f>IF(AX2576="","",WORKDAY(AX2576,5,FESTIVOS_CO!A:A))</f>
        <v/>
      </c>
      <c r="BB2576" s="39"/>
      <c r="BC2576" s="40"/>
      <c r="BD2576" s="40"/>
      <c r="BE2576" s="56" t="str">
        <f t="shared" ca="1" si="484"/>
        <v>NO APLICA</v>
      </c>
      <c r="BF2576" s="37"/>
      <c r="BG2576" s="45"/>
      <c r="BH2576" s="37"/>
      <c r="BI2576" s="36"/>
      <c r="BJ2576" s="37"/>
      <c r="BK2576" s="36"/>
      <c r="BL2576" s="36"/>
      <c r="BM2576" s="53" t="str">
        <f>IF(BJ2576="","",WORKDAY(BJ2576,5,FESTIVOS_CO!A:A))</f>
        <v/>
      </c>
      <c r="BN2576" s="57" t="str">
        <f t="shared" ca="1" si="494"/>
        <v>PENDIENTE HACER AVISO</v>
      </c>
      <c r="BO2576" s="54" t="str">
        <f t="shared" ca="1" si="487"/>
        <v>EN TRÁMITE NOTIF. POR AVISO</v>
      </c>
      <c r="BP2576" s="37"/>
      <c r="BQ2576" s="53" t="str">
        <f>IF(BP2576="","",WORKDAY(BP2576,5,FESTIVOS_CO!A:A))</f>
        <v/>
      </c>
      <c r="BR2576" s="37"/>
      <c r="BS2576" s="36"/>
      <c r="BT2576" s="38"/>
      <c r="BU2576" s="58" t="e">
        <f>VLOOKUP(BT2576,Hoja2!$C:$D,2,0)</f>
        <v>#N/A</v>
      </c>
      <c r="BV2576" s="80" t="str">
        <f>IF(
AND(AO2576="",BD2576="",BQ2576=""),
"EN PROCESO NOTIFICACION / COMUNICACION",
IF(
BT2576="",
"NO APLICA",
IF(
BU2576=60,
IF(AO2576&lt;&gt;"",AO2576,IF(BD2576&lt;&gt;"",BD2576,BQ2576))+60,
WORKDAY(
IF(AO2576&lt;&gt;"",AO2576,IF(BD2576&lt;&gt;"",BD2576,BQ2576)),
BU2576,
FESTIVOS_CO!A:A
)
)
))</f>
        <v>EN PROCESO NOTIFICACION / COMUNICACION</v>
      </c>
      <c r="BW2576" s="44"/>
      <c r="BX2576" s="53"/>
      <c r="BY2576" s="45"/>
      <c r="BZ2576" s="37"/>
      <c r="CA2576" s="54" t="str">
        <f t="shared" si="488"/>
        <v>PENDIENTE EJECUTORIA</v>
      </c>
      <c r="CB2576" s="59" t="str">
        <f t="shared" si="485"/>
        <v/>
      </c>
      <c r="CC2576" s="36"/>
      <c r="CD2576" s="40"/>
      <c r="CE2576" s="46"/>
      <c r="CF2576" s="40"/>
      <c r="CG2576" s="40"/>
      <c r="CH2576" s="40"/>
      <c r="CI2576" s="36"/>
      <c r="CJ2576" s="47"/>
      <c r="CK2576" s="40"/>
      <c r="CL2576" s="40"/>
      <c r="CM2576" s="40"/>
      <c r="CN2576" s="40"/>
    </row>
    <row r="2577" spans="1:92" ht="42.75" hidden="1">
      <c r="A2577" s="49" t="str">
        <f t="shared" si="489"/>
        <v>SIN GESTIÓN</v>
      </c>
      <c r="B2577" s="58"/>
      <c r="C2577" s="37"/>
      <c r="D2577" s="37"/>
      <c r="E2577" s="49" t="str">
        <f t="shared" si="490"/>
        <v>PENDIENTE NOTIFICACIÓN</v>
      </c>
      <c r="F2577" s="141" t="str">
        <f t="shared" si="491"/>
        <v>PENDIENTE NOTIFICACIÓN</v>
      </c>
      <c r="G2577" s="49" t="str">
        <f t="shared" si="492"/>
        <v/>
      </c>
      <c r="H2577" s="51" t="str">
        <f ca="1">IF(
L2577="",
"",
IF(
NETWORKDAYS(L2577,IF(M2577&lt;&gt;"",M2577,TODAY()),FESTIVOS_CO!A:A)&gt;2,
"VENCIDO",
IF(
NETWORKDAYS(L2577,IF(M2577&lt;&gt;"",M2577,TODAY()),FESTIVOS_CO!A:A)=2,
"ALERTA",
"A TIEMPO"
)))</f>
        <v/>
      </c>
      <c r="I2577" s="40"/>
      <c r="J2577" s="36"/>
      <c r="K2577" s="37"/>
      <c r="L2577" s="50"/>
      <c r="M2577" s="37"/>
      <c r="N2577" s="52"/>
      <c r="O2577" s="52"/>
      <c r="P2577" s="36"/>
      <c r="Q2577" s="36"/>
      <c r="R2577" s="40"/>
      <c r="S2577" s="36"/>
      <c r="T2577" s="40"/>
      <c r="U2577" s="40"/>
      <c r="V2577" s="81"/>
      <c r="W2577" s="40"/>
      <c r="X2577" s="40"/>
      <c r="Y2577" s="40"/>
      <c r="Z2577" s="38" t="str">
        <f>IFERROR(VLOOKUP(Y2577,DIRECTORIO!A:B,2,FALSE),"")</f>
        <v/>
      </c>
      <c r="AA2577" s="40"/>
      <c r="AB2577" s="40"/>
      <c r="AC2577" s="40"/>
      <c r="AD2577" s="40"/>
      <c r="AE2577" s="40"/>
      <c r="AF2577" s="40"/>
      <c r="AG2577" s="41" t="s">
        <v>109</v>
      </c>
      <c r="AH2577" s="42"/>
      <c r="AI2577" s="54" t="str">
        <f t="shared" ca="1" si="493"/>
        <v>PENDIENTE NOTIFICACIÓN ELECTRÓNICA</v>
      </c>
      <c r="AJ2577" s="37"/>
      <c r="AK2577" s="37"/>
      <c r="AL2577" s="37"/>
      <c r="AM2577" s="53" t="str">
        <f>IF(AK2577="","",WORKDAY(AK2577,5,FESTIVOS_CO!A:A))</f>
        <v/>
      </c>
      <c r="AN2577" s="37"/>
      <c r="AO2577" s="37"/>
      <c r="AP2577" s="54" t="str">
        <f t="shared" ca="1" si="486"/>
        <v>NO APLICA</v>
      </c>
      <c r="AQ2577" s="36"/>
      <c r="AR2577" s="43"/>
      <c r="AS2577" s="37"/>
      <c r="AT2577" s="36"/>
      <c r="AU2577" s="37"/>
      <c r="AV2577" s="36"/>
      <c r="AW2577" s="36"/>
      <c r="AX2577" s="37"/>
      <c r="AY2577" s="140" t="str">
        <f>IF(AU2577="","",WORKDAY(AU2577,5,FESTIVOS_CO!A:A))</f>
        <v/>
      </c>
      <c r="AZ2577" s="54" t="str">
        <f t="shared" ca="1" si="495"/>
        <v>NO APLICA</v>
      </c>
      <c r="BA2577" s="55" t="str">
        <f>IF(AX2577="","",WORKDAY(AX2577,5,FESTIVOS_CO!A:A))</f>
        <v/>
      </c>
      <c r="BB2577" s="39"/>
      <c r="BC2577" s="40"/>
      <c r="BD2577" s="40"/>
      <c r="BE2577" s="56" t="str">
        <f t="shared" ca="1" si="484"/>
        <v>NO APLICA</v>
      </c>
      <c r="BF2577" s="37"/>
      <c r="BG2577" s="45"/>
      <c r="BH2577" s="37"/>
      <c r="BI2577" s="36"/>
      <c r="BJ2577" s="37"/>
      <c r="BK2577" s="36"/>
      <c r="BL2577" s="36"/>
      <c r="BM2577" s="53" t="str">
        <f>IF(BJ2577="","",WORKDAY(BJ2577,5,FESTIVOS_CO!A:A))</f>
        <v/>
      </c>
      <c r="BN2577" s="57" t="str">
        <f t="shared" ca="1" si="494"/>
        <v>PENDIENTE HACER AVISO</v>
      </c>
      <c r="BO2577" s="54" t="str">
        <f t="shared" ca="1" si="487"/>
        <v>EN TRÁMITE NOTIF. POR AVISO</v>
      </c>
      <c r="BP2577" s="37"/>
      <c r="BQ2577" s="53" t="str">
        <f>IF(BP2577="","",WORKDAY(BP2577,5,FESTIVOS_CO!A:A))</f>
        <v/>
      </c>
      <c r="BR2577" s="37"/>
      <c r="BS2577" s="36"/>
      <c r="BT2577" s="38"/>
      <c r="BU2577" s="58" t="e">
        <f>VLOOKUP(BT2577,Hoja2!$C:$D,2,0)</f>
        <v>#N/A</v>
      </c>
      <c r="BV2577" s="80" t="str">
        <f>IF(
AND(AO2577="",BD2577="",BQ2577=""),
"EN PROCESO NOTIFICACION / COMUNICACION",
IF(
BT2577="",
"NO APLICA",
IF(
BU2577=60,
IF(AO2577&lt;&gt;"",AO2577,IF(BD2577&lt;&gt;"",BD2577,BQ2577))+60,
WORKDAY(
IF(AO2577&lt;&gt;"",AO2577,IF(BD2577&lt;&gt;"",BD2577,BQ2577)),
BU2577,
FESTIVOS_CO!A:A
)
)
))</f>
        <v>EN PROCESO NOTIFICACION / COMUNICACION</v>
      </c>
      <c r="BW2577" s="44"/>
      <c r="BX2577" s="53"/>
      <c r="BY2577" s="45"/>
      <c r="BZ2577" s="37"/>
      <c r="CA2577" s="54" t="str">
        <f t="shared" si="488"/>
        <v>PENDIENTE EJECUTORIA</v>
      </c>
      <c r="CB2577" s="59" t="str">
        <f t="shared" si="485"/>
        <v/>
      </c>
      <c r="CC2577" s="36"/>
      <c r="CD2577" s="40"/>
      <c r="CE2577" s="46"/>
      <c r="CF2577" s="40"/>
      <c r="CG2577" s="40"/>
      <c r="CH2577" s="40"/>
      <c r="CI2577" s="36"/>
      <c r="CJ2577" s="47"/>
      <c r="CK2577" s="40"/>
      <c r="CL2577" s="40"/>
      <c r="CM2577" s="40"/>
      <c r="CN2577" s="40"/>
    </row>
    <row r="2578" spans="1:92" ht="42.75" hidden="1">
      <c r="A2578" s="49" t="str">
        <f t="shared" si="489"/>
        <v>SIN GESTIÓN</v>
      </c>
      <c r="B2578" s="58"/>
      <c r="C2578" s="37"/>
      <c r="D2578" s="37"/>
      <c r="E2578" s="49" t="str">
        <f t="shared" si="490"/>
        <v>PENDIENTE NOTIFICACIÓN</v>
      </c>
      <c r="F2578" s="141" t="str">
        <f t="shared" si="491"/>
        <v>PENDIENTE NOTIFICACIÓN</v>
      </c>
      <c r="G2578" s="49" t="str">
        <f t="shared" si="492"/>
        <v/>
      </c>
      <c r="H2578" s="51" t="str">
        <f ca="1">IF(
L2578="",
"",
IF(
NETWORKDAYS(L2578,IF(M2578&lt;&gt;"",M2578,TODAY()),FESTIVOS_CO!A:A)&gt;2,
"VENCIDO",
IF(
NETWORKDAYS(L2578,IF(M2578&lt;&gt;"",M2578,TODAY()),FESTIVOS_CO!A:A)=2,
"ALERTA",
"A TIEMPO"
)))</f>
        <v/>
      </c>
      <c r="I2578" s="40"/>
      <c r="J2578" s="36"/>
      <c r="K2578" s="37"/>
      <c r="L2578" s="50"/>
      <c r="M2578" s="37"/>
      <c r="N2578" s="52"/>
      <c r="O2578" s="52"/>
      <c r="P2578" s="36"/>
      <c r="Q2578" s="36"/>
      <c r="R2578" s="40"/>
      <c r="S2578" s="36"/>
      <c r="T2578" s="40"/>
      <c r="U2578" s="40"/>
      <c r="V2578" s="81"/>
      <c r="W2578" s="40"/>
      <c r="X2578" s="40"/>
      <c r="Y2578" s="40"/>
      <c r="Z2578" s="38" t="str">
        <f>IFERROR(VLOOKUP(Y2578,DIRECTORIO!A:B,2,FALSE),"")</f>
        <v/>
      </c>
      <c r="AA2578" s="40"/>
      <c r="AB2578" s="40"/>
      <c r="AC2578" s="40"/>
      <c r="AD2578" s="40"/>
      <c r="AE2578" s="40"/>
      <c r="AF2578" s="40"/>
      <c r="AG2578" s="41" t="s">
        <v>109</v>
      </c>
      <c r="AH2578" s="42"/>
      <c r="AI2578" s="54" t="str">
        <f t="shared" ca="1" si="493"/>
        <v>PENDIENTE NOTIFICACIÓN ELECTRÓNICA</v>
      </c>
      <c r="AJ2578" s="37"/>
      <c r="AK2578" s="37"/>
      <c r="AL2578" s="37"/>
      <c r="AM2578" s="53" t="str">
        <f>IF(AK2578="","",WORKDAY(AK2578,5,FESTIVOS_CO!A:A))</f>
        <v/>
      </c>
      <c r="AN2578" s="37"/>
      <c r="AO2578" s="37"/>
      <c r="AP2578" s="54" t="str">
        <f t="shared" ca="1" si="486"/>
        <v>NO APLICA</v>
      </c>
      <c r="AQ2578" s="36"/>
      <c r="AR2578" s="43"/>
      <c r="AS2578" s="37"/>
      <c r="AT2578" s="36"/>
      <c r="AU2578" s="37"/>
      <c r="AV2578" s="36"/>
      <c r="AW2578" s="36"/>
      <c r="AX2578" s="37"/>
      <c r="AY2578" s="140" t="str">
        <f>IF(AU2578="","",WORKDAY(AU2578,5,FESTIVOS_CO!A:A))</f>
        <v/>
      </c>
      <c r="AZ2578" s="54" t="str">
        <f t="shared" ca="1" si="495"/>
        <v>NO APLICA</v>
      </c>
      <c r="BA2578" s="55" t="str">
        <f>IF(AX2578="","",WORKDAY(AX2578,5,FESTIVOS_CO!A:A))</f>
        <v/>
      </c>
      <c r="BB2578" s="39"/>
      <c r="BC2578" s="40"/>
      <c r="BD2578" s="40"/>
      <c r="BE2578" s="56" t="str">
        <f t="shared" ca="1" si="484"/>
        <v>NO APLICA</v>
      </c>
      <c r="BF2578" s="37"/>
      <c r="BG2578" s="45"/>
      <c r="BH2578" s="37"/>
      <c r="BI2578" s="36"/>
      <c r="BJ2578" s="37"/>
      <c r="BK2578" s="36"/>
      <c r="BL2578" s="36"/>
      <c r="BM2578" s="53" t="str">
        <f>IF(BJ2578="","",WORKDAY(BJ2578,5,FESTIVOS_CO!A:A))</f>
        <v/>
      </c>
      <c r="BN2578" s="57" t="str">
        <f t="shared" ca="1" si="494"/>
        <v>PENDIENTE HACER AVISO</v>
      </c>
      <c r="BO2578" s="54" t="str">
        <f t="shared" ca="1" si="487"/>
        <v>EN TRÁMITE NOTIF. POR AVISO</v>
      </c>
      <c r="BP2578" s="37"/>
      <c r="BQ2578" s="53" t="str">
        <f>IF(BP2578="","",WORKDAY(BP2578,5,FESTIVOS_CO!A:A))</f>
        <v/>
      </c>
      <c r="BR2578" s="37"/>
      <c r="BS2578" s="36"/>
      <c r="BT2578" s="38"/>
      <c r="BU2578" s="58" t="e">
        <f>VLOOKUP(BT2578,Hoja2!$C:$D,2,0)</f>
        <v>#N/A</v>
      </c>
      <c r="BV2578" s="80" t="str">
        <f>IF(
AND(AO2578="",BD2578="",BQ2578=""),
"EN PROCESO NOTIFICACION / COMUNICACION",
IF(
BT2578="",
"NO APLICA",
IF(
BU2578=60,
IF(AO2578&lt;&gt;"",AO2578,IF(BD2578&lt;&gt;"",BD2578,BQ2578))+60,
WORKDAY(
IF(AO2578&lt;&gt;"",AO2578,IF(BD2578&lt;&gt;"",BD2578,BQ2578)),
BU2578,
FESTIVOS_CO!A:A
)
)
))</f>
        <v>EN PROCESO NOTIFICACION / COMUNICACION</v>
      </c>
      <c r="BW2578" s="44"/>
      <c r="BX2578" s="53"/>
      <c r="BY2578" s="45"/>
      <c r="BZ2578" s="37"/>
      <c r="CA2578" s="54" t="str">
        <f t="shared" si="488"/>
        <v>PENDIENTE EJECUTORIA</v>
      </c>
      <c r="CB2578" s="59" t="str">
        <f t="shared" si="485"/>
        <v/>
      </c>
      <c r="CC2578" s="36"/>
      <c r="CD2578" s="40"/>
      <c r="CE2578" s="46"/>
      <c r="CF2578" s="40"/>
      <c r="CG2578" s="40"/>
      <c r="CH2578" s="40"/>
      <c r="CI2578" s="36"/>
      <c r="CJ2578" s="47"/>
      <c r="CK2578" s="40"/>
      <c r="CL2578" s="40"/>
      <c r="CM2578" s="40"/>
      <c r="CN2578" s="40"/>
    </row>
    <row r="2579" spans="1:92" ht="42.75" hidden="1">
      <c r="A2579" s="49" t="str">
        <f t="shared" si="489"/>
        <v>SIN GESTIÓN</v>
      </c>
      <c r="B2579" s="58"/>
      <c r="C2579" s="37"/>
      <c r="D2579" s="37"/>
      <c r="E2579" s="49" t="str">
        <f t="shared" si="490"/>
        <v>PENDIENTE NOTIFICACIÓN</v>
      </c>
      <c r="F2579" s="141" t="str">
        <f t="shared" si="491"/>
        <v>PENDIENTE NOTIFICACIÓN</v>
      </c>
      <c r="G2579" s="49" t="str">
        <f t="shared" si="492"/>
        <v/>
      </c>
      <c r="H2579" s="51" t="str">
        <f ca="1">IF(
L2579="",
"",
IF(
NETWORKDAYS(L2579,IF(M2579&lt;&gt;"",M2579,TODAY()),FESTIVOS_CO!A:A)&gt;2,
"VENCIDO",
IF(
NETWORKDAYS(L2579,IF(M2579&lt;&gt;"",M2579,TODAY()),FESTIVOS_CO!A:A)=2,
"ALERTA",
"A TIEMPO"
)))</f>
        <v/>
      </c>
      <c r="I2579" s="40"/>
      <c r="J2579" s="36"/>
      <c r="K2579" s="37"/>
      <c r="L2579" s="50"/>
      <c r="M2579" s="37"/>
      <c r="N2579" s="52"/>
      <c r="O2579" s="52"/>
      <c r="P2579" s="36"/>
      <c r="Q2579" s="36"/>
      <c r="R2579" s="40"/>
      <c r="S2579" s="36"/>
      <c r="T2579" s="40"/>
      <c r="U2579" s="40"/>
      <c r="V2579" s="81"/>
      <c r="W2579" s="40"/>
      <c r="X2579" s="40"/>
      <c r="Y2579" s="40"/>
      <c r="Z2579" s="38" t="str">
        <f>IFERROR(VLOOKUP(Y2579,DIRECTORIO!A:B,2,FALSE),"")</f>
        <v/>
      </c>
      <c r="AA2579" s="40"/>
      <c r="AB2579" s="40"/>
      <c r="AC2579" s="40"/>
      <c r="AD2579" s="40"/>
      <c r="AE2579" s="40"/>
      <c r="AF2579" s="40"/>
      <c r="AG2579" s="41" t="s">
        <v>109</v>
      </c>
      <c r="AH2579" s="42"/>
      <c r="AI2579" s="54" t="str">
        <f t="shared" ca="1" si="493"/>
        <v>PENDIENTE NOTIFICACIÓN ELECTRÓNICA</v>
      </c>
      <c r="AJ2579" s="37"/>
      <c r="AK2579" s="37"/>
      <c r="AL2579" s="37"/>
      <c r="AM2579" s="53" t="str">
        <f>IF(AK2579="","",WORKDAY(AK2579,5,FESTIVOS_CO!A:A))</f>
        <v/>
      </c>
      <c r="AN2579" s="37"/>
      <c r="AO2579" s="37"/>
      <c r="AP2579" s="54" t="str">
        <f t="shared" ca="1" si="486"/>
        <v>NO APLICA</v>
      </c>
      <c r="AQ2579" s="36"/>
      <c r="AR2579" s="43"/>
      <c r="AS2579" s="37"/>
      <c r="AT2579" s="36"/>
      <c r="AU2579" s="37"/>
      <c r="AV2579" s="36"/>
      <c r="AW2579" s="36"/>
      <c r="AX2579" s="37"/>
      <c r="AY2579" s="140" t="str">
        <f>IF(AU2579="","",WORKDAY(AU2579,5,FESTIVOS_CO!A:A))</f>
        <v/>
      </c>
      <c r="AZ2579" s="54" t="str">
        <f t="shared" ca="1" si="495"/>
        <v>NO APLICA</v>
      </c>
      <c r="BA2579" s="55" t="str">
        <f>IF(AX2579="","",WORKDAY(AX2579,5,FESTIVOS_CO!A:A))</f>
        <v/>
      </c>
      <c r="BB2579" s="39"/>
      <c r="BC2579" s="40"/>
      <c r="BD2579" s="40"/>
      <c r="BE2579" s="56" t="str">
        <f t="shared" ca="1" si="484"/>
        <v>NO APLICA</v>
      </c>
      <c r="BF2579" s="37"/>
      <c r="BG2579" s="45"/>
      <c r="BH2579" s="37"/>
      <c r="BI2579" s="36"/>
      <c r="BJ2579" s="37"/>
      <c r="BK2579" s="36"/>
      <c r="BL2579" s="36"/>
      <c r="BM2579" s="53" t="str">
        <f>IF(BJ2579="","",WORKDAY(BJ2579,5,FESTIVOS_CO!A:A))</f>
        <v/>
      </c>
      <c r="BN2579" s="57" t="str">
        <f t="shared" ca="1" si="494"/>
        <v>PENDIENTE HACER AVISO</v>
      </c>
      <c r="BO2579" s="54" t="str">
        <f t="shared" ca="1" si="487"/>
        <v>EN TRÁMITE NOTIF. POR AVISO</v>
      </c>
      <c r="BP2579" s="37"/>
      <c r="BQ2579" s="53" t="str">
        <f>IF(BP2579="","",WORKDAY(BP2579,5,FESTIVOS_CO!A:A))</f>
        <v/>
      </c>
      <c r="BR2579" s="37"/>
      <c r="BS2579" s="36"/>
      <c r="BT2579" s="38"/>
      <c r="BU2579" s="58" t="e">
        <f>VLOOKUP(BT2579,Hoja2!$C:$D,2,0)</f>
        <v>#N/A</v>
      </c>
      <c r="BV2579" s="80" t="str">
        <f>IF(
AND(AO2579="",BD2579="",BQ2579=""),
"EN PROCESO NOTIFICACION / COMUNICACION",
IF(
BT2579="",
"NO APLICA",
IF(
BU2579=60,
IF(AO2579&lt;&gt;"",AO2579,IF(BD2579&lt;&gt;"",BD2579,BQ2579))+60,
WORKDAY(
IF(AO2579&lt;&gt;"",AO2579,IF(BD2579&lt;&gt;"",BD2579,BQ2579)),
BU2579,
FESTIVOS_CO!A:A
)
)
))</f>
        <v>EN PROCESO NOTIFICACION / COMUNICACION</v>
      </c>
      <c r="BW2579" s="44"/>
      <c r="BX2579" s="53"/>
      <c r="BY2579" s="45"/>
      <c r="BZ2579" s="37"/>
      <c r="CA2579" s="54" t="str">
        <f t="shared" si="488"/>
        <v>PENDIENTE EJECUTORIA</v>
      </c>
      <c r="CB2579" s="59" t="str">
        <f t="shared" si="485"/>
        <v/>
      </c>
      <c r="CC2579" s="36"/>
      <c r="CD2579" s="40"/>
      <c r="CE2579" s="46"/>
      <c r="CF2579" s="40"/>
      <c r="CG2579" s="40"/>
      <c r="CH2579" s="40"/>
      <c r="CI2579" s="36"/>
      <c r="CJ2579" s="47"/>
      <c r="CK2579" s="40"/>
      <c r="CL2579" s="40"/>
      <c r="CM2579" s="40"/>
      <c r="CN2579" s="40"/>
    </row>
    <row r="2580" spans="1:92" ht="42.75" hidden="1">
      <c r="A2580" s="49" t="str">
        <f t="shared" si="489"/>
        <v>SIN GESTIÓN</v>
      </c>
      <c r="B2580" s="58"/>
      <c r="C2580" s="37"/>
      <c r="D2580" s="37"/>
      <c r="E2580" s="49" t="str">
        <f t="shared" si="490"/>
        <v>PENDIENTE NOTIFICACIÓN</v>
      </c>
      <c r="F2580" s="141" t="str">
        <f t="shared" si="491"/>
        <v>PENDIENTE NOTIFICACIÓN</v>
      </c>
      <c r="G2580" s="49" t="str">
        <f t="shared" si="492"/>
        <v/>
      </c>
      <c r="H2580" s="51" t="str">
        <f ca="1">IF(
L2580="",
"",
IF(
NETWORKDAYS(L2580,IF(M2580&lt;&gt;"",M2580,TODAY()),FESTIVOS_CO!A:A)&gt;2,
"VENCIDO",
IF(
NETWORKDAYS(L2580,IF(M2580&lt;&gt;"",M2580,TODAY()),FESTIVOS_CO!A:A)=2,
"ALERTA",
"A TIEMPO"
)))</f>
        <v/>
      </c>
      <c r="I2580" s="40"/>
      <c r="J2580" s="36"/>
      <c r="K2580" s="37"/>
      <c r="L2580" s="50"/>
      <c r="M2580" s="37"/>
      <c r="N2580" s="52"/>
      <c r="O2580" s="52"/>
      <c r="P2580" s="36"/>
      <c r="Q2580" s="36"/>
      <c r="R2580" s="40"/>
      <c r="S2580" s="36"/>
      <c r="T2580" s="40"/>
      <c r="U2580" s="40"/>
      <c r="V2580" s="81"/>
      <c r="W2580" s="40"/>
      <c r="X2580" s="40"/>
      <c r="Y2580" s="40"/>
      <c r="Z2580" s="38" t="str">
        <f>IFERROR(VLOOKUP(Y2580,DIRECTORIO!A:B,2,FALSE),"")</f>
        <v/>
      </c>
      <c r="AA2580" s="40"/>
      <c r="AB2580" s="40"/>
      <c r="AC2580" s="40"/>
      <c r="AD2580" s="40"/>
      <c r="AE2580" s="40"/>
      <c r="AF2580" s="40"/>
      <c r="AG2580" s="41" t="s">
        <v>109</v>
      </c>
      <c r="AH2580" s="42"/>
      <c r="AI2580" s="54" t="str">
        <f t="shared" ca="1" si="493"/>
        <v>PENDIENTE NOTIFICACIÓN ELECTRÓNICA</v>
      </c>
      <c r="AJ2580" s="37"/>
      <c r="AK2580" s="37"/>
      <c r="AL2580" s="37"/>
      <c r="AM2580" s="53" t="str">
        <f>IF(AK2580="","",WORKDAY(AK2580,5,FESTIVOS_CO!A:A))</f>
        <v/>
      </c>
      <c r="AN2580" s="37"/>
      <c r="AO2580" s="37"/>
      <c r="AP2580" s="54" t="str">
        <f t="shared" ca="1" si="486"/>
        <v>NO APLICA</v>
      </c>
      <c r="AQ2580" s="36"/>
      <c r="AR2580" s="43"/>
      <c r="AS2580" s="37"/>
      <c r="AT2580" s="36"/>
      <c r="AU2580" s="37"/>
      <c r="AV2580" s="36"/>
      <c r="AW2580" s="36"/>
      <c r="AX2580" s="37"/>
      <c r="AY2580" s="140" t="str">
        <f>IF(AU2580="","",WORKDAY(AU2580,5,FESTIVOS_CO!A:A))</f>
        <v/>
      </c>
      <c r="AZ2580" s="54" t="str">
        <f t="shared" ca="1" si="495"/>
        <v>NO APLICA</v>
      </c>
      <c r="BA2580" s="55" t="str">
        <f>IF(AX2580="","",WORKDAY(AX2580,5,FESTIVOS_CO!A:A))</f>
        <v/>
      </c>
      <c r="BB2580" s="39"/>
      <c r="BC2580" s="40"/>
      <c r="BD2580" s="40"/>
      <c r="BE2580" s="56" t="str">
        <f t="shared" ca="1" si="484"/>
        <v>NO APLICA</v>
      </c>
      <c r="BF2580" s="37"/>
      <c r="BG2580" s="45"/>
      <c r="BH2580" s="37"/>
      <c r="BI2580" s="36"/>
      <c r="BJ2580" s="37"/>
      <c r="BK2580" s="36"/>
      <c r="BL2580" s="36"/>
      <c r="BM2580" s="53" t="str">
        <f>IF(BJ2580="","",WORKDAY(BJ2580,5,FESTIVOS_CO!A:A))</f>
        <v/>
      </c>
      <c r="BN2580" s="57" t="str">
        <f t="shared" ca="1" si="494"/>
        <v>PENDIENTE HACER AVISO</v>
      </c>
      <c r="BO2580" s="54" t="str">
        <f t="shared" ca="1" si="487"/>
        <v>EN TRÁMITE NOTIF. POR AVISO</v>
      </c>
      <c r="BP2580" s="37"/>
      <c r="BQ2580" s="53" t="str">
        <f>IF(BP2580="","",WORKDAY(BP2580,5,FESTIVOS_CO!A:A))</f>
        <v/>
      </c>
      <c r="BR2580" s="37"/>
      <c r="BS2580" s="36"/>
      <c r="BT2580" s="38"/>
      <c r="BU2580" s="58" t="e">
        <f>VLOOKUP(BT2580,Hoja2!$C:$D,2,0)</f>
        <v>#N/A</v>
      </c>
      <c r="BV2580" s="80" t="str">
        <f>IF(
AND(AO2580="",BD2580="",BQ2580=""),
"EN PROCESO NOTIFICACION / COMUNICACION",
IF(
BT2580="",
"NO APLICA",
IF(
BU2580=60,
IF(AO2580&lt;&gt;"",AO2580,IF(BD2580&lt;&gt;"",BD2580,BQ2580))+60,
WORKDAY(
IF(AO2580&lt;&gt;"",AO2580,IF(BD2580&lt;&gt;"",BD2580,BQ2580)),
BU2580,
FESTIVOS_CO!A:A
)
)
))</f>
        <v>EN PROCESO NOTIFICACION / COMUNICACION</v>
      </c>
      <c r="BW2580" s="44"/>
      <c r="BX2580" s="53"/>
      <c r="BY2580" s="45"/>
      <c r="BZ2580" s="37"/>
      <c r="CA2580" s="54" t="str">
        <f t="shared" si="488"/>
        <v>PENDIENTE EJECUTORIA</v>
      </c>
      <c r="CB2580" s="59" t="str">
        <f t="shared" si="485"/>
        <v/>
      </c>
      <c r="CC2580" s="36"/>
      <c r="CD2580" s="40"/>
      <c r="CE2580" s="46"/>
      <c r="CF2580" s="40"/>
      <c r="CG2580" s="40"/>
      <c r="CH2580" s="40"/>
      <c r="CI2580" s="36"/>
      <c r="CJ2580" s="47"/>
      <c r="CK2580" s="40"/>
      <c r="CL2580" s="40"/>
      <c r="CM2580" s="40"/>
      <c r="CN2580" s="40"/>
    </row>
    <row r="2581" spans="1:92" ht="42.75" hidden="1">
      <c r="A2581" s="49" t="str">
        <f t="shared" si="489"/>
        <v>SIN GESTIÓN</v>
      </c>
      <c r="B2581" s="58"/>
      <c r="C2581" s="37"/>
      <c r="D2581" s="37"/>
      <c r="E2581" s="49" t="str">
        <f t="shared" si="490"/>
        <v>PENDIENTE NOTIFICACIÓN</v>
      </c>
      <c r="F2581" s="141" t="str">
        <f t="shared" si="491"/>
        <v>PENDIENTE NOTIFICACIÓN</v>
      </c>
      <c r="G2581" s="49" t="str">
        <f t="shared" si="492"/>
        <v/>
      </c>
      <c r="H2581" s="51" t="str">
        <f ca="1">IF(
L2581="",
"",
IF(
NETWORKDAYS(L2581,IF(M2581&lt;&gt;"",M2581,TODAY()),FESTIVOS_CO!A:A)&gt;2,
"VENCIDO",
IF(
NETWORKDAYS(L2581,IF(M2581&lt;&gt;"",M2581,TODAY()),FESTIVOS_CO!A:A)=2,
"ALERTA",
"A TIEMPO"
)))</f>
        <v/>
      </c>
      <c r="I2581" s="40"/>
      <c r="J2581" s="36"/>
      <c r="K2581" s="37"/>
      <c r="L2581" s="50"/>
      <c r="M2581" s="37"/>
      <c r="N2581" s="52"/>
      <c r="O2581" s="52"/>
      <c r="P2581" s="36"/>
      <c r="Q2581" s="36"/>
      <c r="R2581" s="40"/>
      <c r="S2581" s="36"/>
      <c r="T2581" s="40"/>
      <c r="U2581" s="40"/>
      <c r="V2581" s="81"/>
      <c r="W2581" s="40"/>
      <c r="X2581" s="40"/>
      <c r="Y2581" s="40"/>
      <c r="Z2581" s="38" t="str">
        <f>IFERROR(VLOOKUP(Y2581,DIRECTORIO!A:B,2,FALSE),"")</f>
        <v/>
      </c>
      <c r="AA2581" s="40"/>
      <c r="AB2581" s="40"/>
      <c r="AC2581" s="40"/>
      <c r="AD2581" s="40"/>
      <c r="AE2581" s="40"/>
      <c r="AF2581" s="40"/>
      <c r="AG2581" s="41" t="s">
        <v>109</v>
      </c>
      <c r="AH2581" s="42"/>
      <c r="AI2581" s="54" t="str">
        <f t="shared" ca="1" si="493"/>
        <v>PENDIENTE NOTIFICACIÓN ELECTRÓNICA</v>
      </c>
      <c r="AJ2581" s="37"/>
      <c r="AK2581" s="37"/>
      <c r="AL2581" s="37"/>
      <c r="AM2581" s="53" t="str">
        <f>IF(AK2581="","",WORKDAY(AK2581,5,FESTIVOS_CO!A:A))</f>
        <v/>
      </c>
      <c r="AN2581" s="37"/>
      <c r="AO2581" s="37"/>
      <c r="AP2581" s="54" t="str">
        <f t="shared" ca="1" si="486"/>
        <v>NO APLICA</v>
      </c>
      <c r="AQ2581" s="36"/>
      <c r="AR2581" s="43"/>
      <c r="AS2581" s="37"/>
      <c r="AT2581" s="36"/>
      <c r="AU2581" s="37"/>
      <c r="AV2581" s="36"/>
      <c r="AW2581" s="36"/>
      <c r="AX2581" s="37"/>
      <c r="AY2581" s="140" t="str">
        <f>IF(AU2581="","",WORKDAY(AU2581,5,FESTIVOS_CO!A:A))</f>
        <v/>
      </c>
      <c r="AZ2581" s="54" t="str">
        <f t="shared" ca="1" si="495"/>
        <v>NO APLICA</v>
      </c>
      <c r="BA2581" s="55" t="str">
        <f>IF(AX2581="","",WORKDAY(AX2581,5,FESTIVOS_CO!A:A))</f>
        <v/>
      </c>
      <c r="BB2581" s="39"/>
      <c r="BC2581" s="40"/>
      <c r="BD2581" s="40"/>
      <c r="BE2581" s="56" t="str">
        <f t="shared" ca="1" si="484"/>
        <v>NO APLICA</v>
      </c>
      <c r="BF2581" s="37"/>
      <c r="BG2581" s="45"/>
      <c r="BH2581" s="37"/>
      <c r="BI2581" s="36"/>
      <c r="BJ2581" s="37"/>
      <c r="BK2581" s="36"/>
      <c r="BL2581" s="36"/>
      <c r="BM2581" s="53" t="str">
        <f>IF(BJ2581="","",WORKDAY(BJ2581,5,FESTIVOS_CO!A:A))</f>
        <v/>
      </c>
      <c r="BN2581" s="57" t="str">
        <f t="shared" ca="1" si="494"/>
        <v>PENDIENTE HACER AVISO</v>
      </c>
      <c r="BO2581" s="54" t="str">
        <f t="shared" ca="1" si="487"/>
        <v>EN TRÁMITE NOTIF. POR AVISO</v>
      </c>
      <c r="BP2581" s="37"/>
      <c r="BQ2581" s="53" t="str">
        <f>IF(BP2581="","",WORKDAY(BP2581,5,FESTIVOS_CO!A:A))</f>
        <v/>
      </c>
      <c r="BR2581" s="37"/>
      <c r="BS2581" s="36"/>
      <c r="BT2581" s="38"/>
      <c r="BU2581" s="58" t="e">
        <f>VLOOKUP(BT2581,Hoja2!$C:$D,2,0)</f>
        <v>#N/A</v>
      </c>
      <c r="BV2581" s="80" t="str">
        <f>IF(
AND(AO2581="",BD2581="",BQ2581=""),
"EN PROCESO NOTIFICACION / COMUNICACION",
IF(
BT2581="",
"NO APLICA",
IF(
BU2581=60,
IF(AO2581&lt;&gt;"",AO2581,IF(BD2581&lt;&gt;"",BD2581,BQ2581))+60,
WORKDAY(
IF(AO2581&lt;&gt;"",AO2581,IF(BD2581&lt;&gt;"",BD2581,BQ2581)),
BU2581,
FESTIVOS_CO!A:A
)
)
))</f>
        <v>EN PROCESO NOTIFICACION / COMUNICACION</v>
      </c>
      <c r="BW2581" s="44"/>
      <c r="BX2581" s="53"/>
      <c r="BY2581" s="45"/>
      <c r="BZ2581" s="37"/>
      <c r="CA2581" s="54" t="str">
        <f t="shared" si="488"/>
        <v>PENDIENTE EJECUTORIA</v>
      </c>
      <c r="CB2581" s="59" t="str">
        <f t="shared" si="485"/>
        <v/>
      </c>
      <c r="CC2581" s="36"/>
      <c r="CD2581" s="40"/>
      <c r="CE2581" s="46"/>
      <c r="CF2581" s="40"/>
      <c r="CG2581" s="40"/>
      <c r="CH2581" s="40"/>
      <c r="CI2581" s="36"/>
      <c r="CJ2581" s="47"/>
      <c r="CK2581" s="40"/>
      <c r="CL2581" s="40"/>
      <c r="CM2581" s="40"/>
      <c r="CN2581" s="40"/>
    </row>
    <row r="2582" spans="1:92" ht="42.75" hidden="1">
      <c r="A2582" s="49" t="str">
        <f t="shared" si="489"/>
        <v>SIN GESTIÓN</v>
      </c>
      <c r="B2582" s="58"/>
      <c r="C2582" s="37"/>
      <c r="D2582" s="37"/>
      <c r="E2582" s="49" t="str">
        <f t="shared" si="490"/>
        <v>PENDIENTE NOTIFICACIÓN</v>
      </c>
      <c r="F2582" s="141" t="str">
        <f t="shared" si="491"/>
        <v>PENDIENTE NOTIFICACIÓN</v>
      </c>
      <c r="G2582" s="49" t="str">
        <f t="shared" si="492"/>
        <v/>
      </c>
      <c r="H2582" s="51" t="str">
        <f ca="1">IF(
L2582="",
"",
IF(
NETWORKDAYS(L2582,IF(M2582&lt;&gt;"",M2582,TODAY()),FESTIVOS_CO!A:A)&gt;2,
"VENCIDO",
IF(
NETWORKDAYS(L2582,IF(M2582&lt;&gt;"",M2582,TODAY()),FESTIVOS_CO!A:A)=2,
"ALERTA",
"A TIEMPO"
)))</f>
        <v/>
      </c>
      <c r="I2582" s="40"/>
      <c r="J2582" s="36"/>
      <c r="K2582" s="37"/>
      <c r="L2582" s="50"/>
      <c r="M2582" s="37"/>
      <c r="N2582" s="52"/>
      <c r="O2582" s="52"/>
      <c r="P2582" s="36"/>
      <c r="Q2582" s="36"/>
      <c r="R2582" s="40"/>
      <c r="S2582" s="36"/>
      <c r="T2582" s="40"/>
      <c r="U2582" s="40"/>
      <c r="V2582" s="81"/>
      <c r="W2582" s="40"/>
      <c r="X2582" s="40"/>
      <c r="Y2582" s="40"/>
      <c r="Z2582" s="38" t="str">
        <f>IFERROR(VLOOKUP(Y2582,DIRECTORIO!A:B,2,FALSE),"")</f>
        <v/>
      </c>
      <c r="AA2582" s="40"/>
      <c r="AB2582" s="40"/>
      <c r="AC2582" s="40"/>
      <c r="AD2582" s="40"/>
      <c r="AE2582" s="40"/>
      <c r="AF2582" s="40"/>
      <c r="AG2582" s="41" t="s">
        <v>109</v>
      </c>
      <c r="AH2582" s="42"/>
      <c r="AI2582" s="54" t="str">
        <f t="shared" ca="1" si="493"/>
        <v>PENDIENTE NOTIFICACIÓN ELECTRÓNICA</v>
      </c>
      <c r="AJ2582" s="37"/>
      <c r="AK2582" s="37"/>
      <c r="AL2582" s="37"/>
      <c r="AM2582" s="53" t="str">
        <f>IF(AK2582="","",WORKDAY(AK2582,5,FESTIVOS_CO!A:A))</f>
        <v/>
      </c>
      <c r="AN2582" s="37"/>
      <c r="AO2582" s="37"/>
      <c r="AP2582" s="54" t="str">
        <f t="shared" ca="1" si="486"/>
        <v>NO APLICA</v>
      </c>
      <c r="AQ2582" s="36"/>
      <c r="AR2582" s="43"/>
      <c r="AS2582" s="37"/>
      <c r="AT2582" s="36"/>
      <c r="AU2582" s="37"/>
      <c r="AV2582" s="36"/>
      <c r="AW2582" s="36"/>
      <c r="AX2582" s="37"/>
      <c r="AY2582" s="140" t="str">
        <f>IF(AU2582="","",WORKDAY(AU2582,5,FESTIVOS_CO!A:A))</f>
        <v/>
      </c>
      <c r="AZ2582" s="54" t="str">
        <f t="shared" ca="1" si="495"/>
        <v>NO APLICA</v>
      </c>
      <c r="BA2582" s="55" t="str">
        <f>IF(AX2582="","",WORKDAY(AX2582,5,FESTIVOS_CO!A:A))</f>
        <v/>
      </c>
      <c r="BB2582" s="39"/>
      <c r="BC2582" s="40"/>
      <c r="BD2582" s="40"/>
      <c r="BE2582" s="56" t="str">
        <f t="shared" ca="1" si="484"/>
        <v>NO APLICA</v>
      </c>
      <c r="BF2582" s="37"/>
      <c r="BG2582" s="45"/>
      <c r="BH2582" s="37"/>
      <c r="BI2582" s="36"/>
      <c r="BJ2582" s="37"/>
      <c r="BK2582" s="36"/>
      <c r="BL2582" s="36"/>
      <c r="BM2582" s="53" t="str">
        <f>IF(BJ2582="","",WORKDAY(BJ2582,5,FESTIVOS_CO!A:A))</f>
        <v/>
      </c>
      <c r="BN2582" s="57" t="str">
        <f t="shared" ca="1" si="494"/>
        <v>PENDIENTE HACER AVISO</v>
      </c>
      <c r="BO2582" s="54" t="str">
        <f t="shared" ca="1" si="487"/>
        <v>EN TRÁMITE NOTIF. POR AVISO</v>
      </c>
      <c r="BP2582" s="37"/>
      <c r="BQ2582" s="53" t="str">
        <f>IF(BP2582="","",WORKDAY(BP2582,5,FESTIVOS_CO!A:A))</f>
        <v/>
      </c>
      <c r="BR2582" s="37"/>
      <c r="BS2582" s="36"/>
      <c r="BT2582" s="38"/>
      <c r="BU2582" s="58" t="e">
        <f>VLOOKUP(BT2582,Hoja2!$C:$D,2,0)</f>
        <v>#N/A</v>
      </c>
      <c r="BV2582" s="80" t="str">
        <f>IF(
AND(AO2582="",BD2582="",BQ2582=""),
"EN PROCESO NOTIFICACION / COMUNICACION",
IF(
BT2582="",
"NO APLICA",
IF(
BU2582=60,
IF(AO2582&lt;&gt;"",AO2582,IF(BD2582&lt;&gt;"",BD2582,BQ2582))+60,
WORKDAY(
IF(AO2582&lt;&gt;"",AO2582,IF(BD2582&lt;&gt;"",BD2582,BQ2582)),
BU2582,
FESTIVOS_CO!A:A
)
)
))</f>
        <v>EN PROCESO NOTIFICACION / COMUNICACION</v>
      </c>
      <c r="BW2582" s="44"/>
      <c r="BX2582" s="53"/>
      <c r="BY2582" s="45"/>
      <c r="BZ2582" s="37"/>
      <c r="CA2582" s="54" t="str">
        <f t="shared" si="488"/>
        <v>PENDIENTE EJECUTORIA</v>
      </c>
      <c r="CB2582" s="59" t="str">
        <f t="shared" si="485"/>
        <v/>
      </c>
      <c r="CC2582" s="36"/>
      <c r="CD2582" s="40"/>
      <c r="CE2582" s="46"/>
      <c r="CF2582" s="40"/>
      <c r="CG2582" s="40"/>
      <c r="CH2582" s="40"/>
      <c r="CI2582" s="36"/>
      <c r="CJ2582" s="47"/>
      <c r="CK2582" s="40"/>
      <c r="CL2582" s="40"/>
      <c r="CM2582" s="40"/>
      <c r="CN2582" s="40"/>
    </row>
    <row r="2583" spans="1:92" ht="42.75" hidden="1">
      <c r="A2583" s="49" t="str">
        <f t="shared" si="489"/>
        <v>SIN GESTIÓN</v>
      </c>
      <c r="B2583" s="58"/>
      <c r="C2583" s="37"/>
      <c r="D2583" s="37"/>
      <c r="E2583" s="49" t="str">
        <f t="shared" si="490"/>
        <v>PENDIENTE NOTIFICACIÓN</v>
      </c>
      <c r="F2583" s="141" t="str">
        <f t="shared" si="491"/>
        <v>PENDIENTE NOTIFICACIÓN</v>
      </c>
      <c r="G2583" s="49" t="str">
        <f t="shared" si="492"/>
        <v/>
      </c>
      <c r="H2583" s="51" t="str">
        <f ca="1">IF(
L2583="",
"",
IF(
NETWORKDAYS(L2583,IF(M2583&lt;&gt;"",M2583,TODAY()),FESTIVOS_CO!A:A)&gt;2,
"VENCIDO",
IF(
NETWORKDAYS(L2583,IF(M2583&lt;&gt;"",M2583,TODAY()),FESTIVOS_CO!A:A)=2,
"ALERTA",
"A TIEMPO"
)))</f>
        <v/>
      </c>
      <c r="I2583" s="40"/>
      <c r="J2583" s="36"/>
      <c r="K2583" s="37"/>
      <c r="L2583" s="50"/>
      <c r="M2583" s="37"/>
      <c r="N2583" s="52"/>
      <c r="O2583" s="52"/>
      <c r="P2583" s="36"/>
      <c r="Q2583" s="36"/>
      <c r="R2583" s="40"/>
      <c r="S2583" s="36"/>
      <c r="T2583" s="40"/>
      <c r="U2583" s="40"/>
      <c r="V2583" s="81"/>
      <c r="W2583" s="40"/>
      <c r="X2583" s="40"/>
      <c r="Y2583" s="40"/>
      <c r="Z2583" s="38" t="str">
        <f>IFERROR(VLOOKUP(Y2583,DIRECTORIO!A:B,2,FALSE),"")</f>
        <v/>
      </c>
      <c r="AA2583" s="40"/>
      <c r="AB2583" s="40"/>
      <c r="AC2583" s="40"/>
      <c r="AD2583" s="40"/>
      <c r="AE2583" s="40"/>
      <c r="AF2583" s="40"/>
      <c r="AG2583" s="41" t="s">
        <v>109</v>
      </c>
      <c r="AH2583" s="42"/>
      <c r="AI2583" s="54" t="str">
        <f t="shared" ca="1" si="493"/>
        <v>PENDIENTE NOTIFICACIÓN ELECTRÓNICA</v>
      </c>
      <c r="AJ2583" s="37"/>
      <c r="AK2583" s="37"/>
      <c r="AL2583" s="37"/>
      <c r="AM2583" s="53" t="str">
        <f>IF(AK2583="","",WORKDAY(AK2583,5,FESTIVOS_CO!A:A))</f>
        <v/>
      </c>
      <c r="AN2583" s="37"/>
      <c r="AO2583" s="37"/>
      <c r="AP2583" s="54" t="str">
        <f t="shared" ca="1" si="486"/>
        <v>NO APLICA</v>
      </c>
      <c r="AQ2583" s="36"/>
      <c r="AR2583" s="43"/>
      <c r="AS2583" s="37"/>
      <c r="AT2583" s="36"/>
      <c r="AU2583" s="37"/>
      <c r="AV2583" s="36"/>
      <c r="AW2583" s="36"/>
      <c r="AX2583" s="37"/>
      <c r="AY2583" s="140" t="str">
        <f>IF(AU2583="","",WORKDAY(AU2583,5,FESTIVOS_CO!A:A))</f>
        <v/>
      </c>
      <c r="AZ2583" s="54" t="str">
        <f t="shared" ca="1" si="495"/>
        <v>NO APLICA</v>
      </c>
      <c r="BA2583" s="55" t="str">
        <f>IF(AX2583="","",WORKDAY(AX2583,5,FESTIVOS_CO!A:A))</f>
        <v/>
      </c>
      <c r="BB2583" s="39"/>
      <c r="BC2583" s="40"/>
      <c r="BD2583" s="40"/>
      <c r="BE2583" s="56" t="str">
        <f t="shared" ca="1" si="484"/>
        <v>NO APLICA</v>
      </c>
      <c r="BF2583" s="37"/>
      <c r="BG2583" s="45"/>
      <c r="BH2583" s="37"/>
      <c r="BI2583" s="36"/>
      <c r="BJ2583" s="37"/>
      <c r="BK2583" s="36"/>
      <c r="BL2583" s="36"/>
      <c r="BM2583" s="53" t="str">
        <f>IF(BJ2583="","",WORKDAY(BJ2583,5,FESTIVOS_CO!A:A))</f>
        <v/>
      </c>
      <c r="BN2583" s="57" t="str">
        <f t="shared" ca="1" si="494"/>
        <v>PENDIENTE HACER AVISO</v>
      </c>
      <c r="BO2583" s="54" t="str">
        <f t="shared" ca="1" si="487"/>
        <v>EN TRÁMITE NOTIF. POR AVISO</v>
      </c>
      <c r="BP2583" s="37"/>
      <c r="BQ2583" s="53" t="str">
        <f>IF(BP2583="","",WORKDAY(BP2583,5,FESTIVOS_CO!A:A))</f>
        <v/>
      </c>
      <c r="BR2583" s="37"/>
      <c r="BS2583" s="36"/>
      <c r="BT2583" s="38"/>
      <c r="BU2583" s="58" t="e">
        <f>VLOOKUP(BT2583,Hoja2!$C:$D,2,0)</f>
        <v>#N/A</v>
      </c>
      <c r="BV2583" s="80" t="str">
        <f>IF(
AND(AO2583="",BD2583="",BQ2583=""),
"EN PROCESO NOTIFICACION / COMUNICACION",
IF(
BT2583="",
"NO APLICA",
IF(
BU2583=60,
IF(AO2583&lt;&gt;"",AO2583,IF(BD2583&lt;&gt;"",BD2583,BQ2583))+60,
WORKDAY(
IF(AO2583&lt;&gt;"",AO2583,IF(BD2583&lt;&gt;"",BD2583,BQ2583)),
BU2583,
FESTIVOS_CO!A:A
)
)
))</f>
        <v>EN PROCESO NOTIFICACION / COMUNICACION</v>
      </c>
      <c r="BW2583" s="44"/>
      <c r="BX2583" s="53"/>
      <c r="BY2583" s="45"/>
      <c r="BZ2583" s="37"/>
      <c r="CA2583" s="54" t="str">
        <f t="shared" si="488"/>
        <v>PENDIENTE EJECUTORIA</v>
      </c>
      <c r="CB2583" s="59" t="str">
        <f t="shared" si="485"/>
        <v/>
      </c>
      <c r="CC2583" s="36"/>
      <c r="CD2583" s="40"/>
      <c r="CE2583" s="46"/>
      <c r="CF2583" s="40"/>
      <c r="CG2583" s="40"/>
      <c r="CH2583" s="40"/>
      <c r="CI2583" s="36"/>
      <c r="CJ2583" s="47"/>
      <c r="CK2583" s="40"/>
      <c r="CL2583" s="40"/>
      <c r="CM2583" s="40"/>
      <c r="CN2583" s="40"/>
    </row>
    <row r="2584" spans="1:92" ht="42.75" hidden="1">
      <c r="A2584" s="49" t="str">
        <f t="shared" si="489"/>
        <v>SIN GESTIÓN</v>
      </c>
      <c r="B2584" s="58"/>
      <c r="C2584" s="37"/>
      <c r="D2584" s="37"/>
      <c r="E2584" s="49" t="str">
        <f t="shared" si="490"/>
        <v>PENDIENTE NOTIFICACIÓN</v>
      </c>
      <c r="F2584" s="141" t="str">
        <f t="shared" si="491"/>
        <v>PENDIENTE NOTIFICACIÓN</v>
      </c>
      <c r="G2584" s="49" t="str">
        <f t="shared" si="492"/>
        <v/>
      </c>
      <c r="H2584" s="51" t="str">
        <f ca="1">IF(
L2584="",
"",
IF(
NETWORKDAYS(L2584,IF(M2584&lt;&gt;"",M2584,TODAY()),FESTIVOS_CO!A:A)&gt;2,
"VENCIDO",
IF(
NETWORKDAYS(L2584,IF(M2584&lt;&gt;"",M2584,TODAY()),FESTIVOS_CO!A:A)=2,
"ALERTA",
"A TIEMPO"
)))</f>
        <v/>
      </c>
      <c r="I2584" s="40"/>
      <c r="J2584" s="36"/>
      <c r="K2584" s="37"/>
      <c r="L2584" s="50"/>
      <c r="M2584" s="37"/>
      <c r="N2584" s="52"/>
      <c r="O2584" s="52"/>
      <c r="P2584" s="36"/>
      <c r="Q2584" s="36"/>
      <c r="R2584" s="40"/>
      <c r="S2584" s="36"/>
      <c r="T2584" s="40"/>
      <c r="U2584" s="40"/>
      <c r="V2584" s="81"/>
      <c r="W2584" s="40"/>
      <c r="X2584" s="40"/>
      <c r="Y2584" s="40"/>
      <c r="Z2584" s="38" t="str">
        <f>IFERROR(VLOOKUP(Y2584,DIRECTORIO!A:B,2,FALSE),"")</f>
        <v/>
      </c>
      <c r="AA2584" s="40"/>
      <c r="AB2584" s="40"/>
      <c r="AC2584" s="40"/>
      <c r="AD2584" s="40"/>
      <c r="AE2584" s="40"/>
      <c r="AF2584" s="40"/>
      <c r="AG2584" s="41" t="s">
        <v>109</v>
      </c>
      <c r="AH2584" s="42"/>
      <c r="AI2584" s="54" t="str">
        <f t="shared" ca="1" si="493"/>
        <v>PENDIENTE NOTIFICACIÓN ELECTRÓNICA</v>
      </c>
      <c r="AJ2584" s="37"/>
      <c r="AK2584" s="37"/>
      <c r="AL2584" s="37"/>
      <c r="AM2584" s="53" t="str">
        <f>IF(AK2584="","",WORKDAY(AK2584,5,FESTIVOS_CO!A:A))</f>
        <v/>
      </c>
      <c r="AN2584" s="37"/>
      <c r="AO2584" s="37"/>
      <c r="AP2584" s="54" t="str">
        <f t="shared" ca="1" si="486"/>
        <v>NO APLICA</v>
      </c>
      <c r="AQ2584" s="36"/>
      <c r="AR2584" s="43"/>
      <c r="AS2584" s="37"/>
      <c r="AT2584" s="36"/>
      <c r="AU2584" s="37"/>
      <c r="AV2584" s="36"/>
      <c r="AW2584" s="36"/>
      <c r="AX2584" s="37"/>
      <c r="AY2584" s="140" t="str">
        <f>IF(AU2584="","",WORKDAY(AU2584,5,FESTIVOS_CO!A:A))</f>
        <v/>
      </c>
      <c r="AZ2584" s="54" t="str">
        <f t="shared" ca="1" si="495"/>
        <v>NO APLICA</v>
      </c>
      <c r="BA2584" s="55" t="str">
        <f>IF(AX2584="","",WORKDAY(AX2584,5,FESTIVOS_CO!A:A))</f>
        <v/>
      </c>
      <c r="BB2584" s="39"/>
      <c r="BC2584" s="40"/>
      <c r="BD2584" s="40"/>
      <c r="BE2584" s="56" t="str">
        <f t="shared" ca="1" si="484"/>
        <v>NO APLICA</v>
      </c>
      <c r="BF2584" s="37"/>
      <c r="BG2584" s="45"/>
      <c r="BH2584" s="37"/>
      <c r="BI2584" s="36"/>
      <c r="BJ2584" s="37"/>
      <c r="BK2584" s="36"/>
      <c r="BL2584" s="36"/>
      <c r="BM2584" s="53" t="str">
        <f>IF(BJ2584="","",WORKDAY(BJ2584,5,FESTIVOS_CO!A:A))</f>
        <v/>
      </c>
      <c r="BN2584" s="57" t="str">
        <f t="shared" ca="1" si="494"/>
        <v>PENDIENTE HACER AVISO</v>
      </c>
      <c r="BO2584" s="54" t="str">
        <f t="shared" ca="1" si="487"/>
        <v>EN TRÁMITE NOTIF. POR AVISO</v>
      </c>
      <c r="BP2584" s="37"/>
      <c r="BQ2584" s="53" t="str">
        <f>IF(BP2584="","",WORKDAY(BP2584,5,FESTIVOS_CO!A:A))</f>
        <v/>
      </c>
      <c r="BR2584" s="37"/>
      <c r="BS2584" s="36"/>
      <c r="BT2584" s="38"/>
      <c r="BU2584" s="58" t="e">
        <f>VLOOKUP(BT2584,Hoja2!$C:$D,2,0)</f>
        <v>#N/A</v>
      </c>
      <c r="BV2584" s="80" t="str">
        <f>IF(
AND(AO2584="",BD2584="",BQ2584=""),
"EN PROCESO NOTIFICACION / COMUNICACION",
IF(
BT2584="",
"NO APLICA",
IF(
BU2584=60,
IF(AO2584&lt;&gt;"",AO2584,IF(BD2584&lt;&gt;"",BD2584,BQ2584))+60,
WORKDAY(
IF(AO2584&lt;&gt;"",AO2584,IF(BD2584&lt;&gt;"",BD2584,BQ2584)),
BU2584,
FESTIVOS_CO!A:A
)
)
))</f>
        <v>EN PROCESO NOTIFICACION / COMUNICACION</v>
      </c>
      <c r="BW2584" s="44"/>
      <c r="BX2584" s="53"/>
      <c r="BY2584" s="45"/>
      <c r="BZ2584" s="37"/>
      <c r="CA2584" s="54" t="str">
        <f t="shared" si="488"/>
        <v>PENDIENTE EJECUTORIA</v>
      </c>
      <c r="CB2584" s="59" t="str">
        <f t="shared" si="485"/>
        <v/>
      </c>
      <c r="CC2584" s="36"/>
      <c r="CD2584" s="40"/>
      <c r="CE2584" s="46"/>
      <c r="CF2584" s="40"/>
      <c r="CG2584" s="40"/>
      <c r="CH2584" s="40"/>
      <c r="CI2584" s="36"/>
      <c r="CJ2584" s="47"/>
      <c r="CK2584" s="40"/>
      <c r="CL2584" s="40"/>
      <c r="CM2584" s="40"/>
      <c r="CN2584" s="40"/>
    </row>
    <row r="2585" spans="1:92" ht="42.75" hidden="1">
      <c r="A2585" s="49" t="str">
        <f t="shared" si="489"/>
        <v>SIN GESTIÓN</v>
      </c>
      <c r="B2585" s="58"/>
      <c r="C2585" s="37"/>
      <c r="D2585" s="37"/>
      <c r="E2585" s="49" t="str">
        <f t="shared" si="490"/>
        <v>PENDIENTE NOTIFICACIÓN</v>
      </c>
      <c r="F2585" s="141" t="str">
        <f t="shared" si="491"/>
        <v>PENDIENTE NOTIFICACIÓN</v>
      </c>
      <c r="G2585" s="49" t="str">
        <f t="shared" si="492"/>
        <v/>
      </c>
      <c r="H2585" s="51" t="str">
        <f ca="1">IF(
L2585="",
"",
IF(
NETWORKDAYS(L2585,IF(M2585&lt;&gt;"",M2585,TODAY()),FESTIVOS_CO!A:A)&gt;2,
"VENCIDO",
IF(
NETWORKDAYS(L2585,IF(M2585&lt;&gt;"",M2585,TODAY()),FESTIVOS_CO!A:A)=2,
"ALERTA",
"A TIEMPO"
)))</f>
        <v/>
      </c>
      <c r="I2585" s="40"/>
      <c r="J2585" s="36"/>
      <c r="K2585" s="37"/>
      <c r="L2585" s="50"/>
      <c r="M2585" s="37"/>
      <c r="N2585" s="52"/>
      <c r="O2585" s="52"/>
      <c r="P2585" s="36"/>
      <c r="Q2585" s="36"/>
      <c r="R2585" s="40"/>
      <c r="S2585" s="36"/>
      <c r="T2585" s="40"/>
      <c r="U2585" s="40"/>
      <c r="V2585" s="81"/>
      <c r="W2585" s="40"/>
      <c r="X2585" s="40"/>
      <c r="Y2585" s="40"/>
      <c r="Z2585" s="38" t="str">
        <f>IFERROR(VLOOKUP(Y2585,DIRECTORIO!A:B,2,FALSE),"")</f>
        <v/>
      </c>
      <c r="AA2585" s="40"/>
      <c r="AB2585" s="40"/>
      <c r="AC2585" s="40"/>
      <c r="AD2585" s="40"/>
      <c r="AE2585" s="40"/>
      <c r="AF2585" s="40"/>
      <c r="AG2585" s="41" t="s">
        <v>109</v>
      </c>
      <c r="AH2585" s="42"/>
      <c r="AI2585" s="54" t="str">
        <f t="shared" ca="1" si="493"/>
        <v>PENDIENTE NOTIFICACIÓN ELECTRÓNICA</v>
      </c>
      <c r="AJ2585" s="37"/>
      <c r="AK2585" s="37"/>
      <c r="AL2585" s="37"/>
      <c r="AM2585" s="53" t="str">
        <f>IF(AK2585="","",WORKDAY(AK2585,5,FESTIVOS_CO!A:A))</f>
        <v/>
      </c>
      <c r="AN2585" s="37"/>
      <c r="AO2585" s="37"/>
      <c r="AP2585" s="54" t="str">
        <f t="shared" ca="1" si="486"/>
        <v>NO APLICA</v>
      </c>
      <c r="AQ2585" s="36"/>
      <c r="AR2585" s="43"/>
      <c r="AS2585" s="37"/>
      <c r="AT2585" s="36"/>
      <c r="AU2585" s="37"/>
      <c r="AV2585" s="36"/>
      <c r="AW2585" s="36"/>
      <c r="AX2585" s="37"/>
      <c r="AY2585" s="140" t="str">
        <f>IF(AU2585="","",WORKDAY(AU2585,5,FESTIVOS_CO!A:A))</f>
        <v/>
      </c>
      <c r="AZ2585" s="54" t="str">
        <f t="shared" ca="1" si="495"/>
        <v>NO APLICA</v>
      </c>
      <c r="BA2585" s="55" t="str">
        <f>IF(AX2585="","",WORKDAY(AX2585,5,FESTIVOS_CO!A:A))</f>
        <v/>
      </c>
      <c r="BB2585" s="39"/>
      <c r="BC2585" s="40"/>
      <c r="BD2585" s="40"/>
      <c r="BE2585" s="56" t="str">
        <f t="shared" ca="1" si="484"/>
        <v>NO APLICA</v>
      </c>
      <c r="BF2585" s="37"/>
      <c r="BG2585" s="45"/>
      <c r="BH2585" s="37"/>
      <c r="BI2585" s="36"/>
      <c r="BJ2585" s="37"/>
      <c r="BK2585" s="36"/>
      <c r="BL2585" s="36"/>
      <c r="BM2585" s="53" t="str">
        <f>IF(BJ2585="","",WORKDAY(BJ2585,5,FESTIVOS_CO!A:A))</f>
        <v/>
      </c>
      <c r="BN2585" s="57" t="str">
        <f t="shared" ca="1" si="494"/>
        <v>PENDIENTE HACER AVISO</v>
      </c>
      <c r="BO2585" s="54" t="str">
        <f t="shared" ca="1" si="487"/>
        <v>EN TRÁMITE NOTIF. POR AVISO</v>
      </c>
      <c r="BP2585" s="37"/>
      <c r="BQ2585" s="53" t="str">
        <f>IF(BP2585="","",WORKDAY(BP2585,5,FESTIVOS_CO!A:A))</f>
        <v/>
      </c>
      <c r="BR2585" s="37"/>
      <c r="BS2585" s="36"/>
      <c r="BT2585" s="38"/>
      <c r="BU2585" s="58" t="e">
        <f>VLOOKUP(BT2585,Hoja2!$C:$D,2,0)</f>
        <v>#N/A</v>
      </c>
      <c r="BV2585" s="80" t="str">
        <f>IF(
AND(AO2585="",BD2585="",BQ2585=""),
"EN PROCESO NOTIFICACION / COMUNICACION",
IF(
BT2585="",
"NO APLICA",
IF(
BU2585=60,
IF(AO2585&lt;&gt;"",AO2585,IF(BD2585&lt;&gt;"",BD2585,BQ2585))+60,
WORKDAY(
IF(AO2585&lt;&gt;"",AO2585,IF(BD2585&lt;&gt;"",BD2585,BQ2585)),
BU2585,
FESTIVOS_CO!A:A
)
)
))</f>
        <v>EN PROCESO NOTIFICACION / COMUNICACION</v>
      </c>
      <c r="BW2585" s="44"/>
      <c r="BX2585" s="53"/>
      <c r="BY2585" s="45"/>
      <c r="BZ2585" s="37"/>
      <c r="CA2585" s="54" t="str">
        <f t="shared" si="488"/>
        <v>PENDIENTE EJECUTORIA</v>
      </c>
      <c r="CB2585" s="59" t="str">
        <f t="shared" si="485"/>
        <v/>
      </c>
      <c r="CC2585" s="36"/>
      <c r="CD2585" s="40"/>
      <c r="CE2585" s="46"/>
      <c r="CF2585" s="40"/>
      <c r="CG2585" s="40"/>
      <c r="CH2585" s="40"/>
      <c r="CI2585" s="36"/>
      <c r="CJ2585" s="47"/>
      <c r="CK2585" s="40"/>
      <c r="CL2585" s="40"/>
      <c r="CM2585" s="40"/>
      <c r="CN2585" s="40"/>
    </row>
    <row r="2586" spans="1:92" ht="42.75" hidden="1">
      <c r="A2586" s="49" t="str">
        <f t="shared" si="489"/>
        <v>SIN GESTIÓN</v>
      </c>
      <c r="B2586" s="58"/>
      <c r="C2586" s="37"/>
      <c r="D2586" s="37"/>
      <c r="E2586" s="49" t="str">
        <f t="shared" si="490"/>
        <v>PENDIENTE NOTIFICACIÓN</v>
      </c>
      <c r="F2586" s="141" t="str">
        <f t="shared" si="491"/>
        <v>PENDIENTE NOTIFICACIÓN</v>
      </c>
      <c r="G2586" s="49" t="str">
        <f t="shared" si="492"/>
        <v/>
      </c>
      <c r="H2586" s="51" t="str">
        <f ca="1">IF(
L2586="",
"",
IF(
NETWORKDAYS(L2586,IF(M2586&lt;&gt;"",M2586,TODAY()),FESTIVOS_CO!A:A)&gt;2,
"VENCIDO",
IF(
NETWORKDAYS(L2586,IF(M2586&lt;&gt;"",M2586,TODAY()),FESTIVOS_CO!A:A)=2,
"ALERTA",
"A TIEMPO"
)))</f>
        <v/>
      </c>
      <c r="I2586" s="40"/>
      <c r="J2586" s="36"/>
      <c r="K2586" s="37"/>
      <c r="L2586" s="50"/>
      <c r="M2586" s="37"/>
      <c r="N2586" s="52"/>
      <c r="O2586" s="52"/>
      <c r="P2586" s="36"/>
      <c r="Q2586" s="36"/>
      <c r="R2586" s="40"/>
      <c r="S2586" s="36"/>
      <c r="T2586" s="40"/>
      <c r="U2586" s="40"/>
      <c r="V2586" s="81"/>
      <c r="W2586" s="40"/>
      <c r="X2586" s="40"/>
      <c r="Y2586" s="40"/>
      <c r="Z2586" s="38" t="str">
        <f>IFERROR(VLOOKUP(Y2586,DIRECTORIO!A:B,2,FALSE),"")</f>
        <v/>
      </c>
      <c r="AA2586" s="40"/>
      <c r="AB2586" s="40"/>
      <c r="AC2586" s="40"/>
      <c r="AD2586" s="40"/>
      <c r="AE2586" s="40"/>
      <c r="AF2586" s="40"/>
      <c r="AG2586" s="41" t="s">
        <v>109</v>
      </c>
      <c r="AH2586" s="42"/>
      <c r="AI2586" s="54" t="str">
        <f t="shared" ca="1" si="493"/>
        <v>PENDIENTE NOTIFICACIÓN ELECTRÓNICA</v>
      </c>
      <c r="AJ2586" s="37"/>
      <c r="AK2586" s="37"/>
      <c r="AL2586" s="37"/>
      <c r="AM2586" s="53" t="str">
        <f>IF(AK2586="","",WORKDAY(AK2586,5,FESTIVOS_CO!A:A))</f>
        <v/>
      </c>
      <c r="AN2586" s="37"/>
      <c r="AO2586" s="37"/>
      <c r="AP2586" s="54" t="str">
        <f t="shared" ca="1" si="486"/>
        <v>NO APLICA</v>
      </c>
      <c r="AQ2586" s="36"/>
      <c r="AR2586" s="43"/>
      <c r="AS2586" s="37"/>
      <c r="AT2586" s="36"/>
      <c r="AU2586" s="37"/>
      <c r="AV2586" s="36"/>
      <c r="AW2586" s="36"/>
      <c r="AX2586" s="37"/>
      <c r="AY2586" s="140" t="str">
        <f>IF(AU2586="","",WORKDAY(AU2586,5,FESTIVOS_CO!A:A))</f>
        <v/>
      </c>
      <c r="AZ2586" s="54" t="str">
        <f t="shared" ca="1" si="495"/>
        <v>NO APLICA</v>
      </c>
      <c r="BA2586" s="55" t="str">
        <f>IF(AX2586="","",WORKDAY(AX2586,5,FESTIVOS_CO!A:A))</f>
        <v/>
      </c>
      <c r="BB2586" s="39"/>
      <c r="BC2586" s="40"/>
      <c r="BD2586" s="40"/>
      <c r="BE2586" s="56" t="str">
        <f t="shared" ca="1" si="484"/>
        <v>NO APLICA</v>
      </c>
      <c r="BF2586" s="37"/>
      <c r="BG2586" s="45"/>
      <c r="BH2586" s="37"/>
      <c r="BI2586" s="36"/>
      <c r="BJ2586" s="37"/>
      <c r="BK2586" s="36"/>
      <c r="BL2586" s="36"/>
      <c r="BM2586" s="53" t="str">
        <f>IF(BJ2586="","",WORKDAY(BJ2586,5,FESTIVOS_CO!A:A))</f>
        <v/>
      </c>
      <c r="BN2586" s="57" t="str">
        <f t="shared" ca="1" si="494"/>
        <v>PENDIENTE HACER AVISO</v>
      </c>
      <c r="BO2586" s="54" t="str">
        <f t="shared" ca="1" si="487"/>
        <v>EN TRÁMITE NOTIF. POR AVISO</v>
      </c>
      <c r="BP2586" s="37"/>
      <c r="BQ2586" s="53" t="str">
        <f>IF(BP2586="","",WORKDAY(BP2586,5,FESTIVOS_CO!A:A))</f>
        <v/>
      </c>
      <c r="BR2586" s="37"/>
      <c r="BS2586" s="36"/>
      <c r="BT2586" s="38"/>
      <c r="BU2586" s="58" t="e">
        <f>VLOOKUP(BT2586,Hoja2!$C:$D,2,0)</f>
        <v>#N/A</v>
      </c>
      <c r="BV2586" s="80" t="str">
        <f>IF(
AND(AO2586="",BD2586="",BQ2586=""),
"EN PROCESO NOTIFICACION / COMUNICACION",
IF(
BT2586="",
"NO APLICA",
IF(
BU2586=60,
IF(AO2586&lt;&gt;"",AO2586,IF(BD2586&lt;&gt;"",BD2586,BQ2586))+60,
WORKDAY(
IF(AO2586&lt;&gt;"",AO2586,IF(BD2586&lt;&gt;"",BD2586,BQ2586)),
BU2586,
FESTIVOS_CO!A:A
)
)
))</f>
        <v>EN PROCESO NOTIFICACION / COMUNICACION</v>
      </c>
      <c r="BW2586" s="44"/>
      <c r="BX2586" s="53"/>
      <c r="BY2586" s="45"/>
      <c r="BZ2586" s="37"/>
      <c r="CA2586" s="54" t="str">
        <f t="shared" si="488"/>
        <v>PENDIENTE EJECUTORIA</v>
      </c>
      <c r="CB2586" s="59" t="str">
        <f t="shared" si="485"/>
        <v/>
      </c>
      <c r="CC2586" s="36"/>
      <c r="CD2586" s="40"/>
      <c r="CE2586" s="46"/>
      <c r="CF2586" s="40"/>
      <c r="CG2586" s="40"/>
      <c r="CH2586" s="40"/>
      <c r="CI2586" s="36"/>
      <c r="CJ2586" s="47"/>
      <c r="CK2586" s="40"/>
      <c r="CL2586" s="40"/>
      <c r="CM2586" s="40"/>
      <c r="CN2586" s="40"/>
    </row>
    <row r="2587" spans="1:92" ht="42.75" hidden="1">
      <c r="A2587" s="49" t="str">
        <f t="shared" si="489"/>
        <v>SIN GESTIÓN</v>
      </c>
      <c r="B2587" s="58"/>
      <c r="C2587" s="37"/>
      <c r="D2587" s="37"/>
      <c r="E2587" s="49" t="str">
        <f t="shared" si="490"/>
        <v>PENDIENTE NOTIFICACIÓN</v>
      </c>
      <c r="F2587" s="141" t="str">
        <f t="shared" si="491"/>
        <v>PENDIENTE NOTIFICACIÓN</v>
      </c>
      <c r="G2587" s="49" t="str">
        <f t="shared" si="492"/>
        <v/>
      </c>
      <c r="H2587" s="51" t="str">
        <f ca="1">IF(
L2587="",
"",
IF(
NETWORKDAYS(L2587,IF(M2587&lt;&gt;"",M2587,TODAY()),FESTIVOS_CO!A:A)&gt;2,
"VENCIDO",
IF(
NETWORKDAYS(L2587,IF(M2587&lt;&gt;"",M2587,TODAY()),FESTIVOS_CO!A:A)=2,
"ALERTA",
"A TIEMPO"
)))</f>
        <v/>
      </c>
      <c r="I2587" s="40"/>
      <c r="J2587" s="36"/>
      <c r="K2587" s="37"/>
      <c r="L2587" s="50"/>
      <c r="M2587" s="37"/>
      <c r="N2587" s="52"/>
      <c r="O2587" s="52"/>
      <c r="P2587" s="36"/>
      <c r="Q2587" s="36"/>
      <c r="R2587" s="40"/>
      <c r="S2587" s="36"/>
      <c r="T2587" s="40"/>
      <c r="U2587" s="40"/>
      <c r="V2587" s="81"/>
      <c r="W2587" s="40"/>
      <c r="X2587" s="40"/>
      <c r="Y2587" s="40"/>
      <c r="Z2587" s="38" t="str">
        <f>IFERROR(VLOOKUP(Y2587,DIRECTORIO!A:B,2,FALSE),"")</f>
        <v/>
      </c>
      <c r="AA2587" s="40"/>
      <c r="AB2587" s="40"/>
      <c r="AC2587" s="40"/>
      <c r="AD2587" s="40"/>
      <c r="AE2587" s="40"/>
      <c r="AF2587" s="40"/>
      <c r="AG2587" s="41" t="s">
        <v>109</v>
      </c>
      <c r="AH2587" s="42"/>
      <c r="AI2587" s="54" t="str">
        <f t="shared" ca="1" si="493"/>
        <v>PENDIENTE NOTIFICACIÓN ELECTRÓNICA</v>
      </c>
      <c r="AJ2587" s="37"/>
      <c r="AK2587" s="37"/>
      <c r="AL2587" s="37"/>
      <c r="AM2587" s="53" t="str">
        <f>IF(AK2587="","",WORKDAY(AK2587,5,FESTIVOS_CO!A:A))</f>
        <v/>
      </c>
      <c r="AN2587" s="37"/>
      <c r="AO2587" s="37"/>
      <c r="AP2587" s="54" t="str">
        <f t="shared" ca="1" si="486"/>
        <v>NO APLICA</v>
      </c>
      <c r="AQ2587" s="36"/>
      <c r="AR2587" s="43"/>
      <c r="AS2587" s="37"/>
      <c r="AT2587" s="36"/>
      <c r="AU2587" s="37"/>
      <c r="AV2587" s="36"/>
      <c r="AW2587" s="36"/>
      <c r="AX2587" s="37"/>
      <c r="AY2587" s="140" t="str">
        <f>IF(AU2587="","",WORKDAY(AU2587,5,FESTIVOS_CO!A:A))</f>
        <v/>
      </c>
      <c r="AZ2587" s="54" t="str">
        <f t="shared" ca="1" si="495"/>
        <v>NO APLICA</v>
      </c>
      <c r="BA2587" s="55" t="str">
        <f>IF(AX2587="","",WORKDAY(AX2587,5,FESTIVOS_CO!A:A))</f>
        <v/>
      </c>
      <c r="BB2587" s="39"/>
      <c r="BC2587" s="40"/>
      <c r="BD2587" s="40"/>
      <c r="BE2587" s="56" t="str">
        <f t="shared" ref="BE2587:BE2650" ca="1" si="496">IF(AZ2587="NO PROCEDE",
"NO PROCEDE",IF(OR(AZ2587="HACER AVISO",BB2587="NO"),
"HACER AVISO",
"NO APLICA"))</f>
        <v>NO APLICA</v>
      </c>
      <c r="BF2587" s="37"/>
      <c r="BG2587" s="45"/>
      <c r="BH2587" s="37"/>
      <c r="BI2587" s="36"/>
      <c r="BJ2587" s="37"/>
      <c r="BK2587" s="36"/>
      <c r="BL2587" s="36"/>
      <c r="BM2587" s="53" t="str">
        <f>IF(BJ2587="","",WORKDAY(BJ2587,5,FESTIVOS_CO!A:A))</f>
        <v/>
      </c>
      <c r="BN2587" s="57" t="str">
        <f t="shared" ca="1" si="494"/>
        <v>PENDIENTE HACER AVISO</v>
      </c>
      <c r="BO2587" s="54" t="str">
        <f t="shared" ca="1" si="487"/>
        <v>EN TRÁMITE NOTIF. POR AVISO</v>
      </c>
      <c r="BP2587" s="37"/>
      <c r="BQ2587" s="53" t="str">
        <f>IF(BP2587="","",WORKDAY(BP2587,5,FESTIVOS_CO!A:A))</f>
        <v/>
      </c>
      <c r="BR2587" s="37"/>
      <c r="BS2587" s="36"/>
      <c r="BT2587" s="38"/>
      <c r="BU2587" s="58" t="e">
        <f>VLOOKUP(BT2587,Hoja2!$C:$D,2,0)</f>
        <v>#N/A</v>
      </c>
      <c r="BV2587" s="80" t="str">
        <f>IF(
AND(AO2587="",BD2587="",BQ2587=""),
"EN PROCESO NOTIFICACION / COMUNICACION",
IF(
BT2587="",
"NO APLICA",
IF(
BU2587=60,
IF(AO2587&lt;&gt;"",AO2587,IF(BD2587&lt;&gt;"",BD2587,BQ2587))+60,
WORKDAY(
IF(AO2587&lt;&gt;"",AO2587,IF(BD2587&lt;&gt;"",BD2587,BQ2587)),
BU2587,
FESTIVOS_CO!A:A
)
)
))</f>
        <v>EN PROCESO NOTIFICACION / COMUNICACION</v>
      </c>
      <c r="BW2587" s="44"/>
      <c r="BX2587" s="53"/>
      <c r="BY2587" s="45"/>
      <c r="BZ2587" s="37"/>
      <c r="CA2587" s="54" t="str">
        <f t="shared" si="488"/>
        <v>PENDIENTE EJECUTORIA</v>
      </c>
      <c r="CB2587" s="59" t="str">
        <f t="shared" ref="CB2587:CB2650" si="497">IF(CC2587="NO",
"NO APLICA",
IF(CC2587="SI",
IF(COUNTBLANK(CC2587:CH2587)&gt;0,
"PENDIENTE MEMORANDO",
"MEMORANDOS ENVIADOS"
),
IF(CI2587="NO",
"NO APLICA",
IF(CI2587="SI",
IF(COUNTBLANK(CJ2587:CN2587)&gt;0,
"PENDIENTES OFICIOS",
"OFICIOS ENVIADOS"
),
""
)
)
))</f>
        <v/>
      </c>
      <c r="CC2587" s="36"/>
      <c r="CD2587" s="40"/>
      <c r="CE2587" s="46"/>
      <c r="CF2587" s="40"/>
      <c r="CG2587" s="40"/>
      <c r="CH2587" s="40"/>
      <c r="CI2587" s="36"/>
      <c r="CJ2587" s="47"/>
      <c r="CK2587" s="40"/>
      <c r="CL2587" s="40"/>
      <c r="CM2587" s="40"/>
      <c r="CN2587" s="40"/>
    </row>
    <row r="2588" spans="1:92" ht="42.75" hidden="1">
      <c r="A2588" s="49" t="str">
        <f t="shared" si="489"/>
        <v>SIN GESTIÓN</v>
      </c>
      <c r="B2588" s="58"/>
      <c r="C2588" s="37"/>
      <c r="D2588" s="37"/>
      <c r="E2588" s="49" t="str">
        <f t="shared" si="490"/>
        <v>PENDIENTE NOTIFICACIÓN</v>
      </c>
      <c r="F2588" s="141" t="str">
        <f t="shared" si="491"/>
        <v>PENDIENTE NOTIFICACIÓN</v>
      </c>
      <c r="G2588" s="49" t="str">
        <f t="shared" si="492"/>
        <v/>
      </c>
      <c r="H2588" s="51" t="str">
        <f ca="1">IF(
L2588="",
"",
IF(
NETWORKDAYS(L2588,IF(M2588&lt;&gt;"",M2588,TODAY()),FESTIVOS_CO!A:A)&gt;2,
"VENCIDO",
IF(
NETWORKDAYS(L2588,IF(M2588&lt;&gt;"",M2588,TODAY()),FESTIVOS_CO!A:A)=2,
"ALERTA",
"A TIEMPO"
)))</f>
        <v/>
      </c>
      <c r="I2588" s="40"/>
      <c r="J2588" s="36"/>
      <c r="K2588" s="37"/>
      <c r="L2588" s="50"/>
      <c r="M2588" s="37"/>
      <c r="N2588" s="52"/>
      <c r="O2588" s="52"/>
      <c r="P2588" s="36"/>
      <c r="Q2588" s="36"/>
      <c r="R2588" s="40"/>
      <c r="S2588" s="36"/>
      <c r="T2588" s="40"/>
      <c r="U2588" s="40"/>
      <c r="V2588" s="81"/>
      <c r="W2588" s="40"/>
      <c r="X2588" s="40"/>
      <c r="Y2588" s="40"/>
      <c r="Z2588" s="38" t="str">
        <f>IFERROR(VLOOKUP(Y2588,DIRECTORIO!A:B,2,FALSE),"")</f>
        <v/>
      </c>
      <c r="AA2588" s="40"/>
      <c r="AB2588" s="40"/>
      <c r="AC2588" s="40"/>
      <c r="AD2588" s="40"/>
      <c r="AE2588" s="40"/>
      <c r="AF2588" s="40"/>
      <c r="AG2588" s="41" t="s">
        <v>109</v>
      </c>
      <c r="AH2588" s="42"/>
      <c r="AI2588" s="54" t="str">
        <f t="shared" ca="1" si="493"/>
        <v>PENDIENTE NOTIFICACIÓN ELECTRÓNICA</v>
      </c>
      <c r="AJ2588" s="37"/>
      <c r="AK2588" s="37"/>
      <c r="AL2588" s="37"/>
      <c r="AM2588" s="53" t="str">
        <f>IF(AK2588="","",WORKDAY(AK2588,5,FESTIVOS_CO!A:A))</f>
        <v/>
      </c>
      <c r="AN2588" s="37"/>
      <c r="AO2588" s="37"/>
      <c r="AP2588" s="54" t="str">
        <f t="shared" ref="AP2588:AP2651" ca="1" si="498">IF(
ISNUMBER(SEARCH("PENDIENTE",UPPER(AI2588))),
"NO APLICA",
IF(
COUNTBLANK(AJ2588:AL2588)=COUNTA(AJ2588:AL2588),
"NO APLICA",
IF(
UPPER(AN2588)="SI",
"NO PROCEDE CITACION",
"NOTIFICAR POR CITACION"
)
)
)</f>
        <v>NO APLICA</v>
      </c>
      <c r="AQ2588" s="36"/>
      <c r="AR2588" s="43"/>
      <c r="AS2588" s="37"/>
      <c r="AT2588" s="36"/>
      <c r="AU2588" s="37"/>
      <c r="AV2588" s="36"/>
      <c r="AW2588" s="36"/>
      <c r="AX2588" s="37"/>
      <c r="AY2588" s="140" t="str">
        <f>IF(AU2588="","",WORKDAY(AU2588,5,FESTIVOS_CO!A:A))</f>
        <v/>
      </c>
      <c r="AZ2588" s="54" t="str">
        <f t="shared" ca="1" si="495"/>
        <v>NO APLICA</v>
      </c>
      <c r="BA2588" s="55" t="str">
        <f>IF(AX2588="","",WORKDAY(AX2588,5,FESTIVOS_CO!A:A))</f>
        <v/>
      </c>
      <c r="BB2588" s="39"/>
      <c r="BC2588" s="40"/>
      <c r="BD2588" s="40"/>
      <c r="BE2588" s="56" t="str">
        <f t="shared" ca="1" si="496"/>
        <v>NO APLICA</v>
      </c>
      <c r="BF2588" s="37"/>
      <c r="BG2588" s="45"/>
      <c r="BH2588" s="37"/>
      <c r="BI2588" s="36"/>
      <c r="BJ2588" s="37"/>
      <c r="BK2588" s="36"/>
      <c r="BL2588" s="36"/>
      <c r="BM2588" s="53" t="str">
        <f>IF(BJ2588="","",WORKDAY(BJ2588,5,FESTIVOS_CO!A:A))</f>
        <v/>
      </c>
      <c r="BN2588" s="57" t="str">
        <f t="shared" ca="1" si="494"/>
        <v>PENDIENTE HACER AVISO</v>
      </c>
      <c r="BO2588" s="54" t="str">
        <f t="shared" ca="1" si="487"/>
        <v>EN TRÁMITE NOTIF. POR AVISO</v>
      </c>
      <c r="BP2588" s="37"/>
      <c r="BQ2588" s="53" t="str">
        <f>IF(BP2588="","",WORKDAY(BP2588,5,FESTIVOS_CO!A:A))</f>
        <v/>
      </c>
      <c r="BR2588" s="37"/>
      <c r="BS2588" s="36"/>
      <c r="BT2588" s="38"/>
      <c r="BU2588" s="58" t="e">
        <f>VLOOKUP(BT2588,Hoja2!$C:$D,2,0)</f>
        <v>#N/A</v>
      </c>
      <c r="BV2588" s="80" t="str">
        <f>IF(
AND(AO2588="",BD2588="",BQ2588=""),
"EN PROCESO NOTIFICACION / COMUNICACION",
IF(
BT2588="",
"NO APLICA",
IF(
BU2588=60,
IF(AO2588&lt;&gt;"",AO2588,IF(BD2588&lt;&gt;"",BD2588,BQ2588))+60,
WORKDAY(
IF(AO2588&lt;&gt;"",AO2588,IF(BD2588&lt;&gt;"",BD2588,BQ2588)),
BU2588,
FESTIVOS_CO!A:A
)
)
))</f>
        <v>EN PROCESO NOTIFICACION / COMUNICACION</v>
      </c>
      <c r="BW2588" s="44"/>
      <c r="BX2588" s="53"/>
      <c r="BY2588" s="45"/>
      <c r="BZ2588" s="37"/>
      <c r="CA2588" s="54" t="str">
        <f t="shared" si="488"/>
        <v>PENDIENTE EJECUTORIA</v>
      </c>
      <c r="CB2588" s="59" t="str">
        <f t="shared" si="497"/>
        <v/>
      </c>
      <c r="CC2588" s="36"/>
      <c r="CD2588" s="40"/>
      <c r="CE2588" s="46"/>
      <c r="CF2588" s="40"/>
      <c r="CG2588" s="40"/>
      <c r="CH2588" s="40"/>
      <c r="CI2588" s="36"/>
      <c r="CJ2588" s="47"/>
      <c r="CK2588" s="40"/>
      <c r="CL2588" s="40"/>
      <c r="CM2588" s="40"/>
      <c r="CN2588" s="40"/>
    </row>
    <row r="2589" spans="1:92" ht="42.75" hidden="1">
      <c r="A2589" s="49" t="str">
        <f t="shared" si="489"/>
        <v>SIN GESTIÓN</v>
      </c>
      <c r="B2589" s="58"/>
      <c r="C2589" s="37"/>
      <c r="D2589" s="37"/>
      <c r="E2589" s="49" t="str">
        <f t="shared" si="490"/>
        <v>PENDIENTE NOTIFICACIÓN</v>
      </c>
      <c r="F2589" s="141" t="str">
        <f t="shared" si="491"/>
        <v>PENDIENTE NOTIFICACIÓN</v>
      </c>
      <c r="G2589" s="49" t="str">
        <f t="shared" si="492"/>
        <v/>
      </c>
      <c r="H2589" s="51" t="str">
        <f ca="1">IF(
L2589="",
"",
IF(
NETWORKDAYS(L2589,IF(M2589&lt;&gt;"",M2589,TODAY()),FESTIVOS_CO!A:A)&gt;2,
"VENCIDO",
IF(
NETWORKDAYS(L2589,IF(M2589&lt;&gt;"",M2589,TODAY()),FESTIVOS_CO!A:A)=2,
"ALERTA",
"A TIEMPO"
)))</f>
        <v/>
      </c>
      <c r="I2589" s="40"/>
      <c r="J2589" s="36"/>
      <c r="K2589" s="37"/>
      <c r="L2589" s="50"/>
      <c r="M2589" s="37"/>
      <c r="N2589" s="52"/>
      <c r="O2589" s="52"/>
      <c r="P2589" s="36"/>
      <c r="Q2589" s="36"/>
      <c r="R2589" s="40"/>
      <c r="S2589" s="36"/>
      <c r="T2589" s="40"/>
      <c r="U2589" s="40"/>
      <c r="V2589" s="81"/>
      <c r="W2589" s="40"/>
      <c r="X2589" s="40"/>
      <c r="Y2589" s="40"/>
      <c r="Z2589" s="38" t="str">
        <f>IFERROR(VLOOKUP(Y2589,DIRECTORIO!A:B,2,FALSE),"")</f>
        <v/>
      </c>
      <c r="AA2589" s="40"/>
      <c r="AB2589" s="40"/>
      <c r="AC2589" s="40"/>
      <c r="AD2589" s="40"/>
      <c r="AE2589" s="40"/>
      <c r="AF2589" s="40"/>
      <c r="AG2589" s="41" t="s">
        <v>109</v>
      </c>
      <c r="AH2589" s="42"/>
      <c r="AI2589" s="54" t="str">
        <f t="shared" ca="1" si="493"/>
        <v>PENDIENTE NOTIFICACIÓN ELECTRÓNICA</v>
      </c>
      <c r="AJ2589" s="37"/>
      <c r="AK2589" s="37"/>
      <c r="AL2589" s="37"/>
      <c r="AM2589" s="53" t="str">
        <f>IF(AK2589="","",WORKDAY(AK2589,5,FESTIVOS_CO!A:A))</f>
        <v/>
      </c>
      <c r="AN2589" s="37"/>
      <c r="AO2589" s="37"/>
      <c r="AP2589" s="54" t="str">
        <f t="shared" ca="1" si="498"/>
        <v>NO APLICA</v>
      </c>
      <c r="AQ2589" s="36"/>
      <c r="AR2589" s="43"/>
      <c r="AS2589" s="37"/>
      <c r="AT2589" s="36"/>
      <c r="AU2589" s="37"/>
      <c r="AV2589" s="36"/>
      <c r="AW2589" s="36"/>
      <c r="AX2589" s="37"/>
      <c r="AY2589" s="140" t="str">
        <f>IF(AU2589="","",WORKDAY(AU2589,5,FESTIVOS_CO!A:A))</f>
        <v/>
      </c>
      <c r="AZ2589" s="54" t="str">
        <f t="shared" ca="1" si="495"/>
        <v>NO APLICA</v>
      </c>
      <c r="BA2589" s="55" t="str">
        <f>IF(AX2589="","",WORKDAY(AX2589,5,FESTIVOS_CO!A:A))</f>
        <v/>
      </c>
      <c r="BB2589" s="39"/>
      <c r="BC2589" s="40"/>
      <c r="BD2589" s="40"/>
      <c r="BE2589" s="56" t="str">
        <f t="shared" ca="1" si="496"/>
        <v>NO APLICA</v>
      </c>
      <c r="BF2589" s="37"/>
      <c r="BG2589" s="45"/>
      <c r="BH2589" s="37"/>
      <c r="BI2589" s="36"/>
      <c r="BJ2589" s="37"/>
      <c r="BK2589" s="36"/>
      <c r="BL2589" s="36"/>
      <c r="BM2589" s="53" t="str">
        <f>IF(BJ2589="","",WORKDAY(BJ2589,5,FESTIVOS_CO!A:A))</f>
        <v/>
      </c>
      <c r="BN2589" s="57" t="str">
        <f t="shared" ca="1" si="494"/>
        <v>PENDIENTE HACER AVISO</v>
      </c>
      <c r="BO2589" s="54" t="str">
        <f t="shared" ca="1" si="487"/>
        <v>EN TRÁMITE NOTIF. POR AVISO</v>
      </c>
      <c r="BP2589" s="37"/>
      <c r="BQ2589" s="53" t="str">
        <f>IF(BP2589="","",WORKDAY(BP2589,5,FESTIVOS_CO!A:A))</f>
        <v/>
      </c>
      <c r="BR2589" s="37"/>
      <c r="BS2589" s="36"/>
      <c r="BT2589" s="38"/>
      <c r="BU2589" s="58" t="e">
        <f>VLOOKUP(BT2589,Hoja2!$C:$D,2,0)</f>
        <v>#N/A</v>
      </c>
      <c r="BV2589" s="80" t="str">
        <f>IF(
AND(AO2589="",BD2589="",BQ2589=""),
"EN PROCESO NOTIFICACION / COMUNICACION",
IF(
BT2589="",
"NO APLICA",
IF(
BU2589=60,
IF(AO2589&lt;&gt;"",AO2589,IF(BD2589&lt;&gt;"",BD2589,BQ2589))+60,
WORKDAY(
IF(AO2589&lt;&gt;"",AO2589,IF(BD2589&lt;&gt;"",BD2589,BQ2589)),
BU2589,
FESTIVOS_CO!A:A
)
)
))</f>
        <v>EN PROCESO NOTIFICACION / COMUNICACION</v>
      </c>
      <c r="BW2589" s="44"/>
      <c r="BX2589" s="53"/>
      <c r="BY2589" s="45"/>
      <c r="BZ2589" s="37"/>
      <c r="CA2589" s="54" t="str">
        <f t="shared" si="488"/>
        <v>PENDIENTE EJECUTORIA</v>
      </c>
      <c r="CB2589" s="59" t="str">
        <f t="shared" si="497"/>
        <v/>
      </c>
      <c r="CC2589" s="36"/>
      <c r="CD2589" s="40"/>
      <c r="CE2589" s="46"/>
      <c r="CF2589" s="40"/>
      <c r="CG2589" s="40"/>
      <c r="CH2589" s="40"/>
      <c r="CI2589" s="36"/>
      <c r="CJ2589" s="47"/>
      <c r="CK2589" s="40"/>
      <c r="CL2589" s="40"/>
      <c r="CM2589" s="40"/>
      <c r="CN2589" s="40"/>
    </row>
    <row r="2590" spans="1:92" ht="42.75" hidden="1">
      <c r="A2590" s="49" t="str">
        <f t="shared" si="489"/>
        <v>SIN GESTIÓN</v>
      </c>
      <c r="B2590" s="58"/>
      <c r="C2590" s="37"/>
      <c r="D2590" s="37"/>
      <c r="E2590" s="49" t="str">
        <f t="shared" si="490"/>
        <v>PENDIENTE NOTIFICACIÓN</v>
      </c>
      <c r="F2590" s="141" t="str">
        <f t="shared" si="491"/>
        <v>PENDIENTE NOTIFICACIÓN</v>
      </c>
      <c r="G2590" s="49" t="str">
        <f t="shared" si="492"/>
        <v/>
      </c>
      <c r="H2590" s="51" t="str">
        <f ca="1">IF(
L2590="",
"",
IF(
NETWORKDAYS(L2590,IF(M2590&lt;&gt;"",M2590,TODAY()),FESTIVOS_CO!A:A)&gt;2,
"VENCIDO",
IF(
NETWORKDAYS(L2590,IF(M2590&lt;&gt;"",M2590,TODAY()),FESTIVOS_CO!A:A)=2,
"ALERTA",
"A TIEMPO"
)))</f>
        <v/>
      </c>
      <c r="I2590" s="40"/>
      <c r="J2590" s="36"/>
      <c r="K2590" s="37"/>
      <c r="L2590" s="50"/>
      <c r="M2590" s="37"/>
      <c r="N2590" s="52"/>
      <c r="O2590" s="52"/>
      <c r="P2590" s="36"/>
      <c r="Q2590" s="36"/>
      <c r="R2590" s="40"/>
      <c r="S2590" s="36"/>
      <c r="T2590" s="40"/>
      <c r="U2590" s="40"/>
      <c r="V2590" s="81"/>
      <c r="W2590" s="40"/>
      <c r="X2590" s="40"/>
      <c r="Y2590" s="40"/>
      <c r="Z2590" s="38" t="str">
        <f>IFERROR(VLOOKUP(Y2590,DIRECTORIO!A:B,2,FALSE),"")</f>
        <v/>
      </c>
      <c r="AA2590" s="40"/>
      <c r="AB2590" s="40"/>
      <c r="AC2590" s="40"/>
      <c r="AD2590" s="40"/>
      <c r="AE2590" s="40"/>
      <c r="AF2590" s="40"/>
      <c r="AG2590" s="41" t="s">
        <v>109</v>
      </c>
      <c r="AH2590" s="42"/>
      <c r="AI2590" s="54" t="str">
        <f t="shared" ca="1" si="493"/>
        <v>PENDIENTE NOTIFICACIÓN ELECTRÓNICA</v>
      </c>
      <c r="AJ2590" s="37"/>
      <c r="AK2590" s="37"/>
      <c r="AL2590" s="37"/>
      <c r="AM2590" s="53" t="str">
        <f>IF(AK2590="","",WORKDAY(AK2590,5,FESTIVOS_CO!A:A))</f>
        <v/>
      </c>
      <c r="AN2590" s="37"/>
      <c r="AO2590" s="37"/>
      <c r="AP2590" s="54" t="str">
        <f t="shared" ca="1" si="498"/>
        <v>NO APLICA</v>
      </c>
      <c r="AQ2590" s="36"/>
      <c r="AR2590" s="43"/>
      <c r="AS2590" s="37"/>
      <c r="AT2590" s="36"/>
      <c r="AU2590" s="37"/>
      <c r="AV2590" s="36"/>
      <c r="AW2590" s="36"/>
      <c r="AX2590" s="37"/>
      <c r="AY2590" s="140" t="str">
        <f>IF(AU2590="","",WORKDAY(AU2590,5,FESTIVOS_CO!A:A))</f>
        <v/>
      </c>
      <c r="AZ2590" s="54" t="str">
        <f t="shared" ca="1" si="495"/>
        <v>NO APLICA</v>
      </c>
      <c r="BA2590" s="55" t="str">
        <f>IF(AX2590="","",WORKDAY(AX2590,5,FESTIVOS_CO!A:A))</f>
        <v/>
      </c>
      <c r="BB2590" s="39"/>
      <c r="BC2590" s="40"/>
      <c r="BD2590" s="40"/>
      <c r="BE2590" s="56" t="str">
        <f t="shared" ca="1" si="496"/>
        <v>NO APLICA</v>
      </c>
      <c r="BF2590" s="37"/>
      <c r="BG2590" s="45"/>
      <c r="BH2590" s="37"/>
      <c r="BI2590" s="36"/>
      <c r="BJ2590" s="37"/>
      <c r="BK2590" s="36"/>
      <c r="BL2590" s="36"/>
      <c r="BM2590" s="53" t="str">
        <f>IF(BJ2590="","",WORKDAY(BJ2590,5,FESTIVOS_CO!A:A))</f>
        <v/>
      </c>
      <c r="BN2590" s="57" t="str">
        <f t="shared" ca="1" si="494"/>
        <v>PENDIENTE HACER AVISO</v>
      </c>
      <c r="BO2590" s="54" t="str">
        <f t="shared" ca="1" si="487"/>
        <v>EN TRÁMITE NOTIF. POR AVISO</v>
      </c>
      <c r="BP2590" s="37"/>
      <c r="BQ2590" s="53" t="str">
        <f>IF(BP2590="","",WORKDAY(BP2590,5,FESTIVOS_CO!A:A))</f>
        <v/>
      </c>
      <c r="BR2590" s="37"/>
      <c r="BS2590" s="36"/>
      <c r="BT2590" s="38"/>
      <c r="BU2590" s="58" t="e">
        <f>VLOOKUP(BT2590,Hoja2!$C:$D,2,0)</f>
        <v>#N/A</v>
      </c>
      <c r="BV2590" s="80" t="str">
        <f>IF(
AND(AO2590="",BD2590="",BQ2590=""),
"EN PROCESO NOTIFICACION / COMUNICACION",
IF(
BT2590="",
"NO APLICA",
IF(
BU2590=60,
IF(AO2590&lt;&gt;"",AO2590,IF(BD2590&lt;&gt;"",BD2590,BQ2590))+60,
WORKDAY(
IF(AO2590&lt;&gt;"",AO2590,IF(BD2590&lt;&gt;"",BD2590,BQ2590)),
BU2590,
FESTIVOS_CO!A:A
)
)
))</f>
        <v>EN PROCESO NOTIFICACION / COMUNICACION</v>
      </c>
      <c r="BW2590" s="44"/>
      <c r="BX2590" s="53"/>
      <c r="BY2590" s="45"/>
      <c r="BZ2590" s="37"/>
      <c r="CA2590" s="54" t="str">
        <f t="shared" si="488"/>
        <v>PENDIENTE EJECUTORIA</v>
      </c>
      <c r="CB2590" s="59" t="str">
        <f t="shared" si="497"/>
        <v/>
      </c>
      <c r="CC2590" s="36"/>
      <c r="CD2590" s="40"/>
      <c r="CE2590" s="46"/>
      <c r="CF2590" s="40"/>
      <c r="CG2590" s="40"/>
      <c r="CH2590" s="40"/>
      <c r="CI2590" s="36"/>
      <c r="CJ2590" s="47"/>
      <c r="CK2590" s="40"/>
      <c r="CL2590" s="40"/>
      <c r="CM2590" s="40"/>
      <c r="CN2590" s="40"/>
    </row>
    <row r="2591" spans="1:92" ht="42.75" hidden="1">
      <c r="A2591" s="49" t="str">
        <f t="shared" si="489"/>
        <v>SIN GESTIÓN</v>
      </c>
      <c r="B2591" s="58"/>
      <c r="C2591" s="37"/>
      <c r="D2591" s="37"/>
      <c r="E2591" s="49" t="str">
        <f t="shared" si="490"/>
        <v>PENDIENTE NOTIFICACIÓN</v>
      </c>
      <c r="F2591" s="141" t="str">
        <f t="shared" si="491"/>
        <v>PENDIENTE NOTIFICACIÓN</v>
      </c>
      <c r="G2591" s="49" t="str">
        <f t="shared" si="492"/>
        <v/>
      </c>
      <c r="H2591" s="51" t="str">
        <f ca="1">IF(
L2591="",
"",
IF(
NETWORKDAYS(L2591,IF(M2591&lt;&gt;"",M2591,TODAY()),FESTIVOS_CO!A:A)&gt;2,
"VENCIDO",
IF(
NETWORKDAYS(L2591,IF(M2591&lt;&gt;"",M2591,TODAY()),FESTIVOS_CO!A:A)=2,
"ALERTA",
"A TIEMPO"
)))</f>
        <v/>
      </c>
      <c r="I2591" s="40"/>
      <c r="J2591" s="36"/>
      <c r="K2591" s="37"/>
      <c r="L2591" s="50"/>
      <c r="M2591" s="37"/>
      <c r="N2591" s="52"/>
      <c r="O2591" s="52"/>
      <c r="P2591" s="36"/>
      <c r="Q2591" s="36"/>
      <c r="R2591" s="40"/>
      <c r="S2591" s="36"/>
      <c r="T2591" s="40"/>
      <c r="U2591" s="40"/>
      <c r="V2591" s="81"/>
      <c r="W2591" s="40"/>
      <c r="X2591" s="40"/>
      <c r="Y2591" s="40"/>
      <c r="Z2591" s="38" t="str">
        <f>IFERROR(VLOOKUP(Y2591,DIRECTORIO!A:B,2,FALSE),"")</f>
        <v/>
      </c>
      <c r="AA2591" s="40"/>
      <c r="AB2591" s="40"/>
      <c r="AC2591" s="40"/>
      <c r="AD2591" s="40"/>
      <c r="AE2591" s="40"/>
      <c r="AF2591" s="40"/>
      <c r="AG2591" s="41" t="s">
        <v>109</v>
      </c>
      <c r="AH2591" s="42"/>
      <c r="AI2591" s="54" t="str">
        <f t="shared" ca="1" si="493"/>
        <v>PENDIENTE NOTIFICACIÓN ELECTRÓNICA</v>
      </c>
      <c r="AJ2591" s="37"/>
      <c r="AK2591" s="37"/>
      <c r="AL2591" s="37"/>
      <c r="AM2591" s="53" t="str">
        <f>IF(AK2591="","",WORKDAY(AK2591,5,FESTIVOS_CO!A:A))</f>
        <v/>
      </c>
      <c r="AN2591" s="37"/>
      <c r="AO2591" s="37"/>
      <c r="AP2591" s="54" t="str">
        <f t="shared" ca="1" si="498"/>
        <v>NO APLICA</v>
      </c>
      <c r="AQ2591" s="36"/>
      <c r="AR2591" s="43"/>
      <c r="AS2591" s="37"/>
      <c r="AT2591" s="36"/>
      <c r="AU2591" s="37"/>
      <c r="AV2591" s="36"/>
      <c r="AW2591" s="36"/>
      <c r="AX2591" s="37"/>
      <c r="AY2591" s="140" t="str">
        <f>IF(AU2591="","",WORKDAY(AU2591,5,FESTIVOS_CO!A:A))</f>
        <v/>
      </c>
      <c r="AZ2591" s="54" t="str">
        <f t="shared" ca="1" si="495"/>
        <v>NO APLICA</v>
      </c>
      <c r="BA2591" s="55" t="str">
        <f>IF(AX2591="","",WORKDAY(AX2591,5,FESTIVOS_CO!A:A))</f>
        <v/>
      </c>
      <c r="BB2591" s="39"/>
      <c r="BC2591" s="40"/>
      <c r="BD2591" s="40"/>
      <c r="BE2591" s="56" t="str">
        <f t="shared" ca="1" si="496"/>
        <v>NO APLICA</v>
      </c>
      <c r="BF2591" s="37"/>
      <c r="BG2591" s="45"/>
      <c r="BH2591" s="37"/>
      <c r="BI2591" s="36"/>
      <c r="BJ2591" s="37"/>
      <c r="BK2591" s="36"/>
      <c r="BL2591" s="36"/>
      <c r="BM2591" s="53" t="str">
        <f>IF(BJ2591="","",WORKDAY(BJ2591,5,FESTIVOS_CO!A:A))</f>
        <v/>
      </c>
      <c r="BN2591" s="57" t="str">
        <f t="shared" ca="1" si="494"/>
        <v>PENDIENTE HACER AVISO</v>
      </c>
      <c r="BO2591" s="54" t="str">
        <f t="shared" ca="1" si="487"/>
        <v>EN TRÁMITE NOTIF. POR AVISO</v>
      </c>
      <c r="BP2591" s="37"/>
      <c r="BQ2591" s="53" t="str">
        <f>IF(BP2591="","",WORKDAY(BP2591,5,FESTIVOS_CO!A:A))</f>
        <v/>
      </c>
      <c r="BR2591" s="37"/>
      <c r="BS2591" s="36"/>
      <c r="BT2591" s="38"/>
      <c r="BU2591" s="58" t="e">
        <f>VLOOKUP(BT2591,Hoja2!$C:$D,2,0)</f>
        <v>#N/A</v>
      </c>
      <c r="BV2591" s="80" t="str">
        <f>IF(
AND(AO2591="",BD2591="",BQ2591=""),
"EN PROCESO NOTIFICACION / COMUNICACION",
IF(
BT2591="",
"NO APLICA",
IF(
BU2591=60,
IF(AO2591&lt;&gt;"",AO2591,IF(BD2591&lt;&gt;"",BD2591,BQ2591))+60,
WORKDAY(
IF(AO2591&lt;&gt;"",AO2591,IF(BD2591&lt;&gt;"",BD2591,BQ2591)),
BU2591,
FESTIVOS_CO!A:A
)
)
))</f>
        <v>EN PROCESO NOTIFICACION / COMUNICACION</v>
      </c>
      <c r="BW2591" s="44"/>
      <c r="BX2591" s="53"/>
      <c r="BY2591" s="45"/>
      <c r="BZ2591" s="37"/>
      <c r="CA2591" s="54" t="str">
        <f t="shared" si="488"/>
        <v>PENDIENTE EJECUTORIA</v>
      </c>
      <c r="CB2591" s="59" t="str">
        <f t="shared" si="497"/>
        <v/>
      </c>
      <c r="CC2591" s="36"/>
      <c r="CD2591" s="40"/>
      <c r="CE2591" s="46"/>
      <c r="CF2591" s="40"/>
      <c r="CG2591" s="40"/>
      <c r="CH2591" s="40"/>
      <c r="CI2591" s="36"/>
      <c r="CJ2591" s="47"/>
      <c r="CK2591" s="40"/>
      <c r="CL2591" s="40"/>
      <c r="CM2591" s="40"/>
      <c r="CN2591" s="40"/>
    </row>
    <row r="2592" spans="1:92" ht="42.75" hidden="1">
      <c r="A2592" s="49" t="str">
        <f t="shared" si="489"/>
        <v>SIN GESTIÓN</v>
      </c>
      <c r="B2592" s="58"/>
      <c r="C2592" s="37"/>
      <c r="D2592" s="37"/>
      <c r="E2592" s="49" t="str">
        <f t="shared" si="490"/>
        <v>PENDIENTE NOTIFICACIÓN</v>
      </c>
      <c r="F2592" s="141" t="str">
        <f t="shared" si="491"/>
        <v>PENDIENTE NOTIFICACIÓN</v>
      </c>
      <c r="G2592" s="49" t="str">
        <f t="shared" si="492"/>
        <v/>
      </c>
      <c r="H2592" s="51" t="str">
        <f ca="1">IF(
L2592="",
"",
IF(
NETWORKDAYS(L2592,IF(M2592&lt;&gt;"",M2592,TODAY()),FESTIVOS_CO!A:A)&gt;2,
"VENCIDO",
IF(
NETWORKDAYS(L2592,IF(M2592&lt;&gt;"",M2592,TODAY()),FESTIVOS_CO!A:A)=2,
"ALERTA",
"A TIEMPO"
)))</f>
        <v/>
      </c>
      <c r="I2592" s="40"/>
      <c r="J2592" s="36"/>
      <c r="K2592" s="37"/>
      <c r="L2592" s="50"/>
      <c r="M2592" s="37"/>
      <c r="N2592" s="52"/>
      <c r="O2592" s="52"/>
      <c r="P2592" s="36"/>
      <c r="Q2592" s="36"/>
      <c r="R2592" s="40"/>
      <c r="S2592" s="36"/>
      <c r="T2592" s="40"/>
      <c r="U2592" s="40"/>
      <c r="V2592" s="81"/>
      <c r="W2592" s="40"/>
      <c r="X2592" s="40"/>
      <c r="Y2592" s="40"/>
      <c r="Z2592" s="38" t="str">
        <f>IFERROR(VLOOKUP(Y2592,DIRECTORIO!A:B,2,FALSE),"")</f>
        <v/>
      </c>
      <c r="AA2592" s="40"/>
      <c r="AB2592" s="40"/>
      <c r="AC2592" s="40"/>
      <c r="AD2592" s="40"/>
      <c r="AE2592" s="40"/>
      <c r="AF2592" s="40"/>
      <c r="AG2592" s="41" t="s">
        <v>109</v>
      </c>
      <c r="AH2592" s="42"/>
      <c r="AI2592" s="54" t="str">
        <f t="shared" ca="1" si="493"/>
        <v>PENDIENTE NOTIFICACIÓN ELECTRÓNICA</v>
      </c>
      <c r="AJ2592" s="37"/>
      <c r="AK2592" s="37"/>
      <c r="AL2592" s="37"/>
      <c r="AM2592" s="53" t="str">
        <f>IF(AK2592="","",WORKDAY(AK2592,5,FESTIVOS_CO!A:A))</f>
        <v/>
      </c>
      <c r="AN2592" s="37"/>
      <c r="AO2592" s="37"/>
      <c r="AP2592" s="54" t="str">
        <f t="shared" ca="1" si="498"/>
        <v>NO APLICA</v>
      </c>
      <c r="AQ2592" s="36"/>
      <c r="AR2592" s="43"/>
      <c r="AS2592" s="37"/>
      <c r="AT2592" s="36"/>
      <c r="AU2592" s="37"/>
      <c r="AV2592" s="36"/>
      <c r="AW2592" s="36"/>
      <c r="AX2592" s="37"/>
      <c r="AY2592" s="140" t="str">
        <f>IF(AU2592="","",WORKDAY(AU2592,5,FESTIVOS_CO!A:A))</f>
        <v/>
      </c>
      <c r="AZ2592" s="54" t="str">
        <f t="shared" ca="1" si="495"/>
        <v>NO APLICA</v>
      </c>
      <c r="BA2592" s="55" t="str">
        <f>IF(AX2592="","",WORKDAY(AX2592,5,FESTIVOS_CO!A:A))</f>
        <v/>
      </c>
      <c r="BB2592" s="39"/>
      <c r="BC2592" s="40"/>
      <c r="BD2592" s="40"/>
      <c r="BE2592" s="56" t="str">
        <f t="shared" ca="1" si="496"/>
        <v>NO APLICA</v>
      </c>
      <c r="BF2592" s="37"/>
      <c r="BG2592" s="45"/>
      <c r="BH2592" s="37"/>
      <c r="BI2592" s="36"/>
      <c r="BJ2592" s="37"/>
      <c r="BK2592" s="36"/>
      <c r="BL2592" s="36"/>
      <c r="BM2592" s="53" t="str">
        <f>IF(BJ2592="","",WORKDAY(BJ2592,5,FESTIVOS_CO!A:A))</f>
        <v/>
      </c>
      <c r="BN2592" s="57" t="str">
        <f t="shared" ca="1" si="494"/>
        <v>PENDIENTE HACER AVISO</v>
      </c>
      <c r="BO2592" s="54" t="str">
        <f t="shared" ca="1" si="487"/>
        <v>EN TRÁMITE NOTIF. POR AVISO</v>
      </c>
      <c r="BP2592" s="37"/>
      <c r="BQ2592" s="53" t="str">
        <f>IF(BP2592="","",WORKDAY(BP2592,5,FESTIVOS_CO!A:A))</f>
        <v/>
      </c>
      <c r="BR2592" s="37"/>
      <c r="BS2592" s="36"/>
      <c r="BT2592" s="38"/>
      <c r="BU2592" s="58" t="e">
        <f>VLOOKUP(BT2592,Hoja2!$C:$D,2,0)</f>
        <v>#N/A</v>
      </c>
      <c r="BV2592" s="80" t="str">
        <f>IF(
AND(AO2592="",BD2592="",BQ2592=""),
"EN PROCESO NOTIFICACION / COMUNICACION",
IF(
BT2592="",
"NO APLICA",
IF(
BU2592=60,
IF(AO2592&lt;&gt;"",AO2592,IF(BD2592&lt;&gt;"",BD2592,BQ2592))+60,
WORKDAY(
IF(AO2592&lt;&gt;"",AO2592,IF(BD2592&lt;&gt;"",BD2592,BQ2592)),
BU2592,
FESTIVOS_CO!A:A
)
)
))</f>
        <v>EN PROCESO NOTIFICACION / COMUNICACION</v>
      </c>
      <c r="BW2592" s="44"/>
      <c r="BX2592" s="53"/>
      <c r="BY2592" s="45"/>
      <c r="BZ2592" s="37"/>
      <c r="CA2592" s="54" t="str">
        <f t="shared" si="488"/>
        <v>PENDIENTE EJECUTORIA</v>
      </c>
      <c r="CB2592" s="59" t="str">
        <f t="shared" si="497"/>
        <v/>
      </c>
      <c r="CC2592" s="36"/>
      <c r="CD2592" s="40"/>
      <c r="CE2592" s="46"/>
      <c r="CF2592" s="40"/>
      <c r="CG2592" s="40"/>
      <c r="CH2592" s="40"/>
      <c r="CI2592" s="36"/>
      <c r="CJ2592" s="47"/>
      <c r="CK2592" s="40"/>
      <c r="CL2592" s="40"/>
      <c r="CM2592" s="40"/>
      <c r="CN2592" s="40"/>
    </row>
    <row r="2593" spans="1:92" ht="42.75" hidden="1">
      <c r="A2593" s="49" t="str">
        <f t="shared" si="489"/>
        <v>SIN GESTIÓN</v>
      </c>
      <c r="B2593" s="58"/>
      <c r="C2593" s="37"/>
      <c r="D2593" s="37"/>
      <c r="E2593" s="49" t="str">
        <f t="shared" si="490"/>
        <v>PENDIENTE NOTIFICACIÓN</v>
      </c>
      <c r="F2593" s="141" t="str">
        <f t="shared" si="491"/>
        <v>PENDIENTE NOTIFICACIÓN</v>
      </c>
      <c r="G2593" s="49" t="str">
        <f t="shared" si="492"/>
        <v/>
      </c>
      <c r="H2593" s="51" t="str">
        <f ca="1">IF(
L2593="",
"",
IF(
NETWORKDAYS(L2593,IF(M2593&lt;&gt;"",M2593,TODAY()),FESTIVOS_CO!A:A)&gt;2,
"VENCIDO",
IF(
NETWORKDAYS(L2593,IF(M2593&lt;&gt;"",M2593,TODAY()),FESTIVOS_CO!A:A)=2,
"ALERTA",
"A TIEMPO"
)))</f>
        <v/>
      </c>
      <c r="I2593" s="40"/>
      <c r="J2593" s="36"/>
      <c r="K2593" s="37"/>
      <c r="L2593" s="50"/>
      <c r="M2593" s="37"/>
      <c r="N2593" s="52"/>
      <c r="O2593" s="52"/>
      <c r="P2593" s="36"/>
      <c r="Q2593" s="36"/>
      <c r="R2593" s="40"/>
      <c r="S2593" s="36"/>
      <c r="T2593" s="40"/>
      <c r="U2593" s="40"/>
      <c r="V2593" s="81"/>
      <c r="W2593" s="40"/>
      <c r="X2593" s="40"/>
      <c r="Y2593" s="40"/>
      <c r="Z2593" s="38" t="str">
        <f>IFERROR(VLOOKUP(Y2593,DIRECTORIO!A:B,2,FALSE),"")</f>
        <v/>
      </c>
      <c r="AA2593" s="40"/>
      <c r="AB2593" s="40"/>
      <c r="AC2593" s="40"/>
      <c r="AD2593" s="40"/>
      <c r="AE2593" s="40"/>
      <c r="AF2593" s="40"/>
      <c r="AG2593" s="41" t="s">
        <v>109</v>
      </c>
      <c r="AH2593" s="42"/>
      <c r="AI2593" s="54" t="str">
        <f t="shared" ca="1" si="493"/>
        <v>PENDIENTE NOTIFICACIÓN ELECTRÓNICA</v>
      </c>
      <c r="AJ2593" s="37"/>
      <c r="AK2593" s="37"/>
      <c r="AL2593" s="37"/>
      <c r="AM2593" s="53" t="str">
        <f>IF(AK2593="","",WORKDAY(AK2593,5,FESTIVOS_CO!A:A))</f>
        <v/>
      </c>
      <c r="AN2593" s="37"/>
      <c r="AO2593" s="37"/>
      <c r="AP2593" s="54" t="str">
        <f t="shared" ca="1" si="498"/>
        <v>NO APLICA</v>
      </c>
      <c r="AQ2593" s="36"/>
      <c r="AR2593" s="43"/>
      <c r="AS2593" s="37"/>
      <c r="AT2593" s="36"/>
      <c r="AU2593" s="37"/>
      <c r="AV2593" s="36"/>
      <c r="AW2593" s="36"/>
      <c r="AX2593" s="37"/>
      <c r="AY2593" s="140" t="str">
        <f>IF(AU2593="","",WORKDAY(AU2593,5,FESTIVOS_CO!A:A))</f>
        <v/>
      </c>
      <c r="AZ2593" s="54" t="str">
        <f t="shared" ca="1" si="495"/>
        <v>NO APLICA</v>
      </c>
      <c r="BA2593" s="55" t="str">
        <f>IF(AX2593="","",WORKDAY(AX2593,5,FESTIVOS_CO!A:A))</f>
        <v/>
      </c>
      <c r="BB2593" s="39"/>
      <c r="BC2593" s="40"/>
      <c r="BD2593" s="40"/>
      <c r="BE2593" s="56" t="str">
        <f t="shared" ca="1" si="496"/>
        <v>NO APLICA</v>
      </c>
      <c r="BF2593" s="37"/>
      <c r="BG2593" s="45"/>
      <c r="BH2593" s="37"/>
      <c r="BI2593" s="36"/>
      <c r="BJ2593" s="37"/>
      <c r="BK2593" s="36"/>
      <c r="BL2593" s="36"/>
      <c r="BM2593" s="53" t="str">
        <f>IF(BJ2593="","",WORKDAY(BJ2593,5,FESTIVOS_CO!A:A))</f>
        <v/>
      </c>
      <c r="BN2593" s="57" t="str">
        <f t="shared" ca="1" si="494"/>
        <v>PENDIENTE HACER AVISO</v>
      </c>
      <c r="BO2593" s="54" t="str">
        <f t="shared" ca="1" si="487"/>
        <v>EN TRÁMITE NOTIF. POR AVISO</v>
      </c>
      <c r="BP2593" s="37"/>
      <c r="BQ2593" s="53" t="str">
        <f>IF(BP2593="","",WORKDAY(BP2593,5,FESTIVOS_CO!A:A))</f>
        <v/>
      </c>
      <c r="BR2593" s="37"/>
      <c r="BS2593" s="36"/>
      <c r="BT2593" s="38"/>
      <c r="BU2593" s="58" t="e">
        <f>VLOOKUP(BT2593,Hoja2!$C:$D,2,0)</f>
        <v>#N/A</v>
      </c>
      <c r="BV2593" s="80" t="str">
        <f>IF(
AND(AO2593="",BD2593="",BQ2593=""),
"EN PROCESO NOTIFICACION / COMUNICACION",
IF(
BT2593="",
"NO APLICA",
IF(
BU2593=60,
IF(AO2593&lt;&gt;"",AO2593,IF(BD2593&lt;&gt;"",BD2593,BQ2593))+60,
WORKDAY(
IF(AO2593&lt;&gt;"",AO2593,IF(BD2593&lt;&gt;"",BD2593,BQ2593)),
BU2593,
FESTIVOS_CO!A:A
)
)
))</f>
        <v>EN PROCESO NOTIFICACION / COMUNICACION</v>
      </c>
      <c r="BW2593" s="44"/>
      <c r="BX2593" s="53"/>
      <c r="BY2593" s="45"/>
      <c r="BZ2593" s="37"/>
      <c r="CA2593" s="54" t="str">
        <f t="shared" si="488"/>
        <v>PENDIENTE EJECUTORIA</v>
      </c>
      <c r="CB2593" s="59" t="str">
        <f t="shared" si="497"/>
        <v/>
      </c>
      <c r="CC2593" s="36"/>
      <c r="CD2593" s="40"/>
      <c r="CE2593" s="46"/>
      <c r="CF2593" s="40"/>
      <c r="CG2593" s="40"/>
      <c r="CH2593" s="40"/>
      <c r="CI2593" s="36"/>
      <c r="CJ2593" s="47"/>
      <c r="CK2593" s="40"/>
      <c r="CL2593" s="40"/>
      <c r="CM2593" s="40"/>
      <c r="CN2593" s="40"/>
    </row>
    <row r="2594" spans="1:92" ht="42.75" hidden="1">
      <c r="A2594" s="49" t="str">
        <f t="shared" si="489"/>
        <v>SIN GESTIÓN</v>
      </c>
      <c r="B2594" s="58"/>
      <c r="C2594" s="37"/>
      <c r="D2594" s="37"/>
      <c r="E2594" s="49" t="str">
        <f t="shared" si="490"/>
        <v>PENDIENTE NOTIFICACIÓN</v>
      </c>
      <c r="F2594" s="141" t="str">
        <f t="shared" si="491"/>
        <v>PENDIENTE NOTIFICACIÓN</v>
      </c>
      <c r="G2594" s="49" t="str">
        <f t="shared" si="492"/>
        <v/>
      </c>
      <c r="H2594" s="51" t="str">
        <f ca="1">IF(
L2594="",
"",
IF(
NETWORKDAYS(L2594,IF(M2594&lt;&gt;"",M2594,TODAY()),FESTIVOS_CO!A:A)&gt;2,
"VENCIDO",
IF(
NETWORKDAYS(L2594,IF(M2594&lt;&gt;"",M2594,TODAY()),FESTIVOS_CO!A:A)=2,
"ALERTA",
"A TIEMPO"
)))</f>
        <v/>
      </c>
      <c r="I2594" s="40"/>
      <c r="J2594" s="36"/>
      <c r="K2594" s="37"/>
      <c r="L2594" s="50"/>
      <c r="M2594" s="37"/>
      <c r="N2594" s="52"/>
      <c r="O2594" s="52"/>
      <c r="P2594" s="36"/>
      <c r="Q2594" s="36"/>
      <c r="R2594" s="40"/>
      <c r="S2594" s="36"/>
      <c r="T2594" s="40"/>
      <c r="U2594" s="40"/>
      <c r="V2594" s="81"/>
      <c r="W2594" s="40"/>
      <c r="X2594" s="40"/>
      <c r="Y2594" s="40"/>
      <c r="Z2594" s="38" t="str">
        <f>IFERROR(VLOOKUP(Y2594,DIRECTORIO!A:B,2,FALSE),"")</f>
        <v/>
      </c>
      <c r="AA2594" s="40"/>
      <c r="AB2594" s="40"/>
      <c r="AC2594" s="40"/>
      <c r="AD2594" s="40"/>
      <c r="AE2594" s="40"/>
      <c r="AF2594" s="40"/>
      <c r="AG2594" s="41" t="s">
        <v>109</v>
      </c>
      <c r="AH2594" s="42"/>
      <c r="AI2594" s="54" t="str">
        <f t="shared" ca="1" si="493"/>
        <v>PENDIENTE NOTIFICACIÓN ELECTRÓNICA</v>
      </c>
      <c r="AJ2594" s="37"/>
      <c r="AK2594" s="37"/>
      <c r="AL2594" s="37"/>
      <c r="AM2594" s="53" t="str">
        <f>IF(AK2594="","",WORKDAY(AK2594,5,FESTIVOS_CO!A:A))</f>
        <v/>
      </c>
      <c r="AN2594" s="37"/>
      <c r="AO2594" s="37"/>
      <c r="AP2594" s="54" t="str">
        <f t="shared" ca="1" si="498"/>
        <v>NO APLICA</v>
      </c>
      <c r="AQ2594" s="36"/>
      <c r="AR2594" s="43"/>
      <c r="AS2594" s="37"/>
      <c r="AT2594" s="36"/>
      <c r="AU2594" s="37"/>
      <c r="AV2594" s="36"/>
      <c r="AW2594" s="36"/>
      <c r="AX2594" s="37"/>
      <c r="AY2594" s="140" t="str">
        <f>IF(AU2594="","",WORKDAY(AU2594,5,FESTIVOS_CO!A:A))</f>
        <v/>
      </c>
      <c r="AZ2594" s="54" t="str">
        <f t="shared" ca="1" si="495"/>
        <v>NO APLICA</v>
      </c>
      <c r="BA2594" s="55" t="str">
        <f>IF(AX2594="","",WORKDAY(AX2594,5,FESTIVOS_CO!A:A))</f>
        <v/>
      </c>
      <c r="BB2594" s="39"/>
      <c r="BC2594" s="40"/>
      <c r="BD2594" s="40"/>
      <c r="BE2594" s="56" t="str">
        <f t="shared" ca="1" si="496"/>
        <v>NO APLICA</v>
      </c>
      <c r="BF2594" s="37"/>
      <c r="BG2594" s="45"/>
      <c r="BH2594" s="37"/>
      <c r="BI2594" s="36"/>
      <c r="BJ2594" s="37"/>
      <c r="BK2594" s="36"/>
      <c r="BL2594" s="36"/>
      <c r="BM2594" s="53" t="str">
        <f>IF(BJ2594="","",WORKDAY(BJ2594,5,FESTIVOS_CO!A:A))</f>
        <v/>
      </c>
      <c r="BN2594" s="57" t="str">
        <f t="shared" ca="1" si="494"/>
        <v>PENDIENTE HACER AVISO</v>
      </c>
      <c r="BO2594" s="54" t="str">
        <f t="shared" ca="1" si="487"/>
        <v>EN TRÁMITE NOTIF. POR AVISO</v>
      </c>
      <c r="BP2594" s="37"/>
      <c r="BQ2594" s="53" t="str">
        <f>IF(BP2594="","",WORKDAY(BP2594,5,FESTIVOS_CO!A:A))</f>
        <v/>
      </c>
      <c r="BR2594" s="37"/>
      <c r="BS2594" s="36"/>
      <c r="BT2594" s="38"/>
      <c r="BU2594" s="58" t="e">
        <f>VLOOKUP(BT2594,Hoja2!$C:$D,2,0)</f>
        <v>#N/A</v>
      </c>
      <c r="BV2594" s="80" t="str">
        <f>IF(
AND(AO2594="",BD2594="",BQ2594=""),
"EN PROCESO NOTIFICACION / COMUNICACION",
IF(
BT2594="",
"NO APLICA",
IF(
BU2594=60,
IF(AO2594&lt;&gt;"",AO2594,IF(BD2594&lt;&gt;"",BD2594,BQ2594))+60,
WORKDAY(
IF(AO2594&lt;&gt;"",AO2594,IF(BD2594&lt;&gt;"",BD2594,BQ2594)),
BU2594,
FESTIVOS_CO!A:A
)
)
))</f>
        <v>EN PROCESO NOTIFICACION / COMUNICACION</v>
      </c>
      <c r="BW2594" s="44"/>
      <c r="BX2594" s="53"/>
      <c r="BY2594" s="45"/>
      <c r="BZ2594" s="37"/>
      <c r="CA2594" s="54" t="str">
        <f t="shared" si="488"/>
        <v>PENDIENTE EJECUTORIA</v>
      </c>
      <c r="CB2594" s="59" t="str">
        <f t="shared" si="497"/>
        <v/>
      </c>
      <c r="CC2594" s="36"/>
      <c r="CD2594" s="40"/>
      <c r="CE2594" s="46"/>
      <c r="CF2594" s="40"/>
      <c r="CG2594" s="40"/>
      <c r="CH2594" s="40"/>
      <c r="CI2594" s="36"/>
      <c r="CJ2594" s="47"/>
      <c r="CK2594" s="40"/>
      <c r="CL2594" s="40"/>
      <c r="CM2594" s="40"/>
      <c r="CN2594" s="40"/>
    </row>
    <row r="2595" spans="1:92" ht="42.75" hidden="1">
      <c r="A2595" s="49" t="str">
        <f t="shared" si="489"/>
        <v>SIN GESTIÓN</v>
      </c>
      <c r="B2595" s="58"/>
      <c r="C2595" s="37"/>
      <c r="D2595" s="37"/>
      <c r="E2595" s="49" t="str">
        <f t="shared" si="490"/>
        <v>PENDIENTE NOTIFICACIÓN</v>
      </c>
      <c r="F2595" s="141" t="str">
        <f t="shared" si="491"/>
        <v>PENDIENTE NOTIFICACIÓN</v>
      </c>
      <c r="G2595" s="49" t="str">
        <f t="shared" si="492"/>
        <v/>
      </c>
      <c r="H2595" s="51" t="str">
        <f ca="1">IF(
L2595="",
"",
IF(
NETWORKDAYS(L2595,IF(M2595&lt;&gt;"",M2595,TODAY()),FESTIVOS_CO!A:A)&gt;2,
"VENCIDO",
IF(
NETWORKDAYS(L2595,IF(M2595&lt;&gt;"",M2595,TODAY()),FESTIVOS_CO!A:A)=2,
"ALERTA",
"A TIEMPO"
)))</f>
        <v/>
      </c>
      <c r="I2595" s="40"/>
      <c r="J2595" s="36"/>
      <c r="K2595" s="37"/>
      <c r="L2595" s="50"/>
      <c r="M2595" s="37"/>
      <c r="N2595" s="52"/>
      <c r="O2595" s="52"/>
      <c r="P2595" s="36"/>
      <c r="Q2595" s="36"/>
      <c r="R2595" s="40"/>
      <c r="S2595" s="36"/>
      <c r="T2595" s="40"/>
      <c r="U2595" s="40"/>
      <c r="V2595" s="81"/>
      <c r="W2595" s="40"/>
      <c r="X2595" s="40"/>
      <c r="Y2595" s="40"/>
      <c r="Z2595" s="38" t="str">
        <f>IFERROR(VLOOKUP(Y2595,DIRECTORIO!A:B,2,FALSE),"")</f>
        <v/>
      </c>
      <c r="AA2595" s="40"/>
      <c r="AB2595" s="40"/>
      <c r="AC2595" s="40"/>
      <c r="AD2595" s="40"/>
      <c r="AE2595" s="40"/>
      <c r="AF2595" s="40"/>
      <c r="AG2595" s="41" t="s">
        <v>109</v>
      </c>
      <c r="AH2595" s="42"/>
      <c r="AI2595" s="54" t="str">
        <f t="shared" ca="1" si="493"/>
        <v>PENDIENTE NOTIFICACIÓN ELECTRÓNICA</v>
      </c>
      <c r="AJ2595" s="37"/>
      <c r="AK2595" s="37"/>
      <c r="AL2595" s="37"/>
      <c r="AM2595" s="53" t="str">
        <f>IF(AK2595="","",WORKDAY(AK2595,5,FESTIVOS_CO!A:A))</f>
        <v/>
      </c>
      <c r="AN2595" s="37"/>
      <c r="AO2595" s="37"/>
      <c r="AP2595" s="54" t="str">
        <f t="shared" ca="1" si="498"/>
        <v>NO APLICA</v>
      </c>
      <c r="AQ2595" s="36"/>
      <c r="AR2595" s="43"/>
      <c r="AS2595" s="37"/>
      <c r="AT2595" s="36"/>
      <c r="AU2595" s="37"/>
      <c r="AV2595" s="36"/>
      <c r="AW2595" s="36"/>
      <c r="AX2595" s="37"/>
      <c r="AY2595" s="140" t="str">
        <f>IF(AU2595="","",WORKDAY(AU2595,5,FESTIVOS_CO!A:A))</f>
        <v/>
      </c>
      <c r="AZ2595" s="54" t="str">
        <f t="shared" ca="1" si="495"/>
        <v>NO APLICA</v>
      </c>
      <c r="BA2595" s="55" t="str">
        <f>IF(AX2595="","",WORKDAY(AX2595,5,FESTIVOS_CO!A:A))</f>
        <v/>
      </c>
      <c r="BB2595" s="39"/>
      <c r="BC2595" s="40"/>
      <c r="BD2595" s="40"/>
      <c r="BE2595" s="56" t="str">
        <f t="shared" ca="1" si="496"/>
        <v>NO APLICA</v>
      </c>
      <c r="BF2595" s="37"/>
      <c r="BG2595" s="45"/>
      <c r="BH2595" s="37"/>
      <c r="BI2595" s="36"/>
      <c r="BJ2595" s="37"/>
      <c r="BK2595" s="36"/>
      <c r="BL2595" s="36"/>
      <c r="BM2595" s="53" t="str">
        <f>IF(BJ2595="","",WORKDAY(BJ2595,5,FESTIVOS_CO!A:A))</f>
        <v/>
      </c>
      <c r="BN2595" s="57" t="str">
        <f t="shared" ca="1" si="494"/>
        <v>PENDIENTE HACER AVISO</v>
      </c>
      <c r="BO2595" s="54" t="str">
        <f t="shared" ca="1" si="487"/>
        <v>EN TRÁMITE NOTIF. POR AVISO</v>
      </c>
      <c r="BP2595" s="37"/>
      <c r="BQ2595" s="53" t="str">
        <f>IF(BP2595="","",WORKDAY(BP2595,5,FESTIVOS_CO!A:A))</f>
        <v/>
      </c>
      <c r="BR2595" s="37"/>
      <c r="BS2595" s="36"/>
      <c r="BT2595" s="38"/>
      <c r="BU2595" s="58" t="e">
        <f>VLOOKUP(BT2595,Hoja2!$C:$D,2,0)</f>
        <v>#N/A</v>
      </c>
      <c r="BV2595" s="80" t="str">
        <f>IF(
AND(AO2595="",BD2595="",BQ2595=""),
"EN PROCESO NOTIFICACION / COMUNICACION",
IF(
BT2595="",
"NO APLICA",
IF(
BU2595=60,
IF(AO2595&lt;&gt;"",AO2595,IF(BD2595&lt;&gt;"",BD2595,BQ2595))+60,
WORKDAY(
IF(AO2595&lt;&gt;"",AO2595,IF(BD2595&lt;&gt;"",BD2595,BQ2595)),
BU2595,
FESTIVOS_CO!A:A
)
)
))</f>
        <v>EN PROCESO NOTIFICACION / COMUNICACION</v>
      </c>
      <c r="BW2595" s="44"/>
      <c r="BX2595" s="53"/>
      <c r="BY2595" s="45"/>
      <c r="BZ2595" s="37"/>
      <c r="CA2595" s="54" t="str">
        <f t="shared" si="488"/>
        <v>PENDIENTE EJECUTORIA</v>
      </c>
      <c r="CB2595" s="59" t="str">
        <f t="shared" si="497"/>
        <v/>
      </c>
      <c r="CC2595" s="36"/>
      <c r="CD2595" s="40"/>
      <c r="CE2595" s="46"/>
      <c r="CF2595" s="40"/>
      <c r="CG2595" s="40"/>
      <c r="CH2595" s="40"/>
      <c r="CI2595" s="36"/>
      <c r="CJ2595" s="47"/>
      <c r="CK2595" s="40"/>
      <c r="CL2595" s="40"/>
      <c r="CM2595" s="40"/>
      <c r="CN2595" s="40"/>
    </row>
    <row r="2596" spans="1:92" ht="42.75" hidden="1">
      <c r="A2596" s="49" t="str">
        <f t="shared" si="489"/>
        <v>SIN GESTIÓN</v>
      </c>
      <c r="B2596" s="58"/>
      <c r="C2596" s="37"/>
      <c r="D2596" s="37"/>
      <c r="E2596" s="49" t="str">
        <f t="shared" si="490"/>
        <v>PENDIENTE NOTIFICACIÓN</v>
      </c>
      <c r="F2596" s="141" t="str">
        <f t="shared" si="491"/>
        <v>PENDIENTE NOTIFICACIÓN</v>
      </c>
      <c r="G2596" s="49" t="str">
        <f t="shared" si="492"/>
        <v/>
      </c>
      <c r="H2596" s="51" t="str">
        <f ca="1">IF(
L2596="",
"",
IF(
NETWORKDAYS(L2596,IF(M2596&lt;&gt;"",M2596,TODAY()),FESTIVOS_CO!A:A)&gt;2,
"VENCIDO",
IF(
NETWORKDAYS(L2596,IF(M2596&lt;&gt;"",M2596,TODAY()),FESTIVOS_CO!A:A)=2,
"ALERTA",
"A TIEMPO"
)))</f>
        <v/>
      </c>
      <c r="I2596" s="40"/>
      <c r="J2596" s="36"/>
      <c r="K2596" s="37"/>
      <c r="L2596" s="50"/>
      <c r="M2596" s="37"/>
      <c r="N2596" s="52"/>
      <c r="O2596" s="52"/>
      <c r="P2596" s="36"/>
      <c r="Q2596" s="36"/>
      <c r="R2596" s="40"/>
      <c r="S2596" s="36"/>
      <c r="T2596" s="40"/>
      <c r="U2596" s="40"/>
      <c r="V2596" s="81"/>
      <c r="W2596" s="40"/>
      <c r="X2596" s="40"/>
      <c r="Y2596" s="40"/>
      <c r="Z2596" s="38" t="str">
        <f>IFERROR(VLOOKUP(Y2596,DIRECTORIO!A:B,2,FALSE),"")</f>
        <v/>
      </c>
      <c r="AA2596" s="40"/>
      <c r="AB2596" s="40"/>
      <c r="AC2596" s="40"/>
      <c r="AD2596" s="40"/>
      <c r="AE2596" s="40"/>
      <c r="AF2596" s="40"/>
      <c r="AG2596" s="41" t="s">
        <v>109</v>
      </c>
      <c r="AH2596" s="42"/>
      <c r="AI2596" s="54" t="str">
        <f t="shared" ca="1" si="493"/>
        <v>PENDIENTE NOTIFICACIÓN ELECTRÓNICA</v>
      </c>
      <c r="AJ2596" s="37"/>
      <c r="AK2596" s="37"/>
      <c r="AL2596" s="37"/>
      <c r="AM2596" s="53" t="str">
        <f>IF(AK2596="","",WORKDAY(AK2596,5,FESTIVOS_CO!A:A))</f>
        <v/>
      </c>
      <c r="AN2596" s="37"/>
      <c r="AO2596" s="37"/>
      <c r="AP2596" s="54" t="str">
        <f t="shared" ca="1" si="498"/>
        <v>NO APLICA</v>
      </c>
      <c r="AQ2596" s="36"/>
      <c r="AR2596" s="43"/>
      <c r="AS2596" s="37"/>
      <c r="AT2596" s="36"/>
      <c r="AU2596" s="37"/>
      <c r="AV2596" s="36"/>
      <c r="AW2596" s="36"/>
      <c r="AX2596" s="37"/>
      <c r="AY2596" s="140" t="str">
        <f>IF(AU2596="","",WORKDAY(AU2596,5,FESTIVOS_CO!A:A))</f>
        <v/>
      </c>
      <c r="AZ2596" s="54" t="str">
        <f t="shared" ca="1" si="495"/>
        <v>NO APLICA</v>
      </c>
      <c r="BA2596" s="55" t="str">
        <f>IF(AX2596="","",WORKDAY(AX2596,5,FESTIVOS_CO!A:A))</f>
        <v/>
      </c>
      <c r="BB2596" s="39"/>
      <c r="BC2596" s="40"/>
      <c r="BD2596" s="40"/>
      <c r="BE2596" s="56" t="str">
        <f t="shared" ca="1" si="496"/>
        <v>NO APLICA</v>
      </c>
      <c r="BF2596" s="37"/>
      <c r="BG2596" s="45"/>
      <c r="BH2596" s="37"/>
      <c r="BI2596" s="36"/>
      <c r="BJ2596" s="37"/>
      <c r="BK2596" s="36"/>
      <c r="BL2596" s="36"/>
      <c r="BM2596" s="53" t="str">
        <f>IF(BJ2596="","",WORKDAY(BJ2596,5,FESTIVOS_CO!A:A))</f>
        <v/>
      </c>
      <c r="BN2596" s="57" t="str">
        <f t="shared" ca="1" si="494"/>
        <v>PENDIENTE HACER AVISO</v>
      </c>
      <c r="BO2596" s="54" t="str">
        <f t="shared" ca="1" si="487"/>
        <v>EN TRÁMITE NOTIF. POR AVISO</v>
      </c>
      <c r="BP2596" s="37"/>
      <c r="BQ2596" s="53" t="str">
        <f>IF(BP2596="","",WORKDAY(BP2596,5,FESTIVOS_CO!A:A))</f>
        <v/>
      </c>
      <c r="BR2596" s="37"/>
      <c r="BS2596" s="36"/>
      <c r="BT2596" s="38"/>
      <c r="BU2596" s="58" t="e">
        <f>VLOOKUP(BT2596,Hoja2!$C:$D,2,0)</f>
        <v>#N/A</v>
      </c>
      <c r="BV2596" s="80" t="str">
        <f>IF(
AND(AO2596="",BD2596="",BQ2596=""),
"EN PROCESO NOTIFICACION / COMUNICACION",
IF(
BT2596="",
"NO APLICA",
IF(
BU2596=60,
IF(AO2596&lt;&gt;"",AO2596,IF(BD2596&lt;&gt;"",BD2596,BQ2596))+60,
WORKDAY(
IF(AO2596&lt;&gt;"",AO2596,IF(BD2596&lt;&gt;"",BD2596,BQ2596)),
BU2596,
FESTIVOS_CO!A:A
)
)
))</f>
        <v>EN PROCESO NOTIFICACION / COMUNICACION</v>
      </c>
      <c r="BW2596" s="44"/>
      <c r="BX2596" s="53"/>
      <c r="BY2596" s="45"/>
      <c r="BZ2596" s="37"/>
      <c r="CA2596" s="54" t="str">
        <f t="shared" si="488"/>
        <v>PENDIENTE EJECUTORIA</v>
      </c>
      <c r="CB2596" s="59" t="str">
        <f t="shared" si="497"/>
        <v/>
      </c>
      <c r="CC2596" s="36"/>
      <c r="CD2596" s="40"/>
      <c r="CE2596" s="46"/>
      <c r="CF2596" s="40"/>
      <c r="CG2596" s="40"/>
      <c r="CH2596" s="40"/>
      <c r="CI2596" s="36"/>
      <c r="CJ2596" s="47"/>
      <c r="CK2596" s="40"/>
      <c r="CL2596" s="40"/>
      <c r="CM2596" s="40"/>
      <c r="CN2596" s="40"/>
    </row>
    <row r="2597" spans="1:92" ht="42.75" hidden="1">
      <c r="A2597" s="49" t="str">
        <f t="shared" si="489"/>
        <v>SIN GESTIÓN</v>
      </c>
      <c r="B2597" s="58"/>
      <c r="C2597" s="37"/>
      <c r="D2597" s="37"/>
      <c r="E2597" s="49" t="str">
        <f t="shared" si="490"/>
        <v>PENDIENTE NOTIFICACIÓN</v>
      </c>
      <c r="F2597" s="141" t="str">
        <f t="shared" si="491"/>
        <v>PENDIENTE NOTIFICACIÓN</v>
      </c>
      <c r="G2597" s="49" t="str">
        <f t="shared" si="492"/>
        <v/>
      </c>
      <c r="H2597" s="51" t="str">
        <f ca="1">IF(
L2597="",
"",
IF(
NETWORKDAYS(L2597,IF(M2597&lt;&gt;"",M2597,TODAY()),FESTIVOS_CO!A:A)&gt;2,
"VENCIDO",
IF(
NETWORKDAYS(L2597,IF(M2597&lt;&gt;"",M2597,TODAY()),FESTIVOS_CO!A:A)=2,
"ALERTA",
"A TIEMPO"
)))</f>
        <v/>
      </c>
      <c r="I2597" s="40"/>
      <c r="J2597" s="36"/>
      <c r="K2597" s="37"/>
      <c r="L2597" s="50"/>
      <c r="M2597" s="37"/>
      <c r="N2597" s="52"/>
      <c r="O2597" s="52"/>
      <c r="P2597" s="36"/>
      <c r="Q2597" s="36"/>
      <c r="R2597" s="40"/>
      <c r="S2597" s="36"/>
      <c r="T2597" s="40"/>
      <c r="U2597" s="40"/>
      <c r="V2597" s="81"/>
      <c r="W2597" s="40"/>
      <c r="X2597" s="40"/>
      <c r="Y2597" s="40"/>
      <c r="Z2597" s="38" t="str">
        <f>IFERROR(VLOOKUP(Y2597,DIRECTORIO!A:B,2,FALSE),"")</f>
        <v/>
      </c>
      <c r="AA2597" s="40"/>
      <c r="AB2597" s="40"/>
      <c r="AC2597" s="40"/>
      <c r="AD2597" s="40"/>
      <c r="AE2597" s="40"/>
      <c r="AF2597" s="40"/>
      <c r="AG2597" s="41" t="s">
        <v>109</v>
      </c>
      <c r="AH2597" s="42"/>
      <c r="AI2597" s="54" t="str">
        <f t="shared" ca="1" si="493"/>
        <v>PENDIENTE NOTIFICACIÓN ELECTRÓNICA</v>
      </c>
      <c r="AJ2597" s="37"/>
      <c r="AK2597" s="37"/>
      <c r="AL2597" s="37"/>
      <c r="AM2597" s="53" t="str">
        <f>IF(AK2597="","",WORKDAY(AK2597,5,FESTIVOS_CO!A:A))</f>
        <v/>
      </c>
      <c r="AN2597" s="37"/>
      <c r="AO2597" s="37"/>
      <c r="AP2597" s="54" t="str">
        <f t="shared" ca="1" si="498"/>
        <v>NO APLICA</v>
      </c>
      <c r="AQ2597" s="36"/>
      <c r="AR2597" s="43"/>
      <c r="AS2597" s="37"/>
      <c r="AT2597" s="36"/>
      <c r="AU2597" s="37"/>
      <c r="AV2597" s="36"/>
      <c r="AW2597" s="36"/>
      <c r="AX2597" s="37"/>
      <c r="AY2597" s="140" t="str">
        <f>IF(AU2597="","",WORKDAY(AU2597,5,FESTIVOS_CO!A:A))</f>
        <v/>
      </c>
      <c r="AZ2597" s="54" t="str">
        <f t="shared" ca="1" si="495"/>
        <v>NO APLICA</v>
      </c>
      <c r="BA2597" s="55" t="str">
        <f>IF(AX2597="","",WORKDAY(AX2597,5,FESTIVOS_CO!A:A))</f>
        <v/>
      </c>
      <c r="BB2597" s="39"/>
      <c r="BC2597" s="40"/>
      <c r="BD2597" s="40"/>
      <c r="BE2597" s="56" t="str">
        <f t="shared" ca="1" si="496"/>
        <v>NO APLICA</v>
      </c>
      <c r="BF2597" s="37"/>
      <c r="BG2597" s="45"/>
      <c r="BH2597" s="37"/>
      <c r="BI2597" s="36"/>
      <c r="BJ2597" s="37"/>
      <c r="BK2597" s="36"/>
      <c r="BL2597" s="36"/>
      <c r="BM2597" s="53" t="str">
        <f>IF(BJ2597="","",WORKDAY(BJ2597,5,FESTIVOS_CO!A:A))</f>
        <v/>
      </c>
      <c r="BN2597" s="57" t="str">
        <f t="shared" ca="1" si="494"/>
        <v>PENDIENTE HACER AVISO</v>
      </c>
      <c r="BO2597" s="54" t="str">
        <f t="shared" ca="1" si="487"/>
        <v>EN TRÁMITE NOTIF. POR AVISO</v>
      </c>
      <c r="BP2597" s="37"/>
      <c r="BQ2597" s="53" t="str">
        <f>IF(BP2597="","",WORKDAY(BP2597,5,FESTIVOS_CO!A:A))</f>
        <v/>
      </c>
      <c r="BR2597" s="37"/>
      <c r="BS2597" s="36"/>
      <c r="BT2597" s="38"/>
      <c r="BU2597" s="58" t="e">
        <f>VLOOKUP(BT2597,Hoja2!$C:$D,2,0)</f>
        <v>#N/A</v>
      </c>
      <c r="BV2597" s="80" t="str">
        <f>IF(
AND(AO2597="",BD2597="",BQ2597=""),
"EN PROCESO NOTIFICACION / COMUNICACION",
IF(
BT2597="",
"NO APLICA",
IF(
BU2597=60,
IF(AO2597&lt;&gt;"",AO2597,IF(BD2597&lt;&gt;"",BD2597,BQ2597))+60,
WORKDAY(
IF(AO2597&lt;&gt;"",AO2597,IF(BD2597&lt;&gt;"",BD2597,BQ2597)),
BU2597,
FESTIVOS_CO!A:A
)
)
))</f>
        <v>EN PROCESO NOTIFICACION / COMUNICACION</v>
      </c>
      <c r="BW2597" s="44"/>
      <c r="BX2597" s="53"/>
      <c r="BY2597" s="45"/>
      <c r="BZ2597" s="37"/>
      <c r="CA2597" s="54" t="str">
        <f t="shared" si="488"/>
        <v>PENDIENTE EJECUTORIA</v>
      </c>
      <c r="CB2597" s="59" t="str">
        <f t="shared" si="497"/>
        <v/>
      </c>
      <c r="CC2597" s="36"/>
      <c r="CD2597" s="40"/>
      <c r="CE2597" s="46"/>
      <c r="CF2597" s="40"/>
      <c r="CG2597" s="40"/>
      <c r="CH2597" s="40"/>
      <c r="CI2597" s="36"/>
      <c r="CJ2597" s="47"/>
      <c r="CK2597" s="40"/>
      <c r="CL2597" s="40"/>
      <c r="CM2597" s="40"/>
      <c r="CN2597" s="40"/>
    </row>
    <row r="2598" spans="1:92" ht="42.75" hidden="1">
      <c r="A2598" s="49" t="str">
        <f t="shared" si="489"/>
        <v>SIN GESTIÓN</v>
      </c>
      <c r="B2598" s="58"/>
      <c r="C2598" s="37"/>
      <c r="D2598" s="37"/>
      <c r="E2598" s="49" t="str">
        <f t="shared" si="490"/>
        <v>PENDIENTE NOTIFICACIÓN</v>
      </c>
      <c r="F2598" s="141" t="str">
        <f t="shared" si="491"/>
        <v>PENDIENTE NOTIFICACIÓN</v>
      </c>
      <c r="G2598" s="49" t="str">
        <f t="shared" si="492"/>
        <v/>
      </c>
      <c r="H2598" s="51" t="str">
        <f ca="1">IF(
L2598="",
"",
IF(
NETWORKDAYS(L2598,IF(M2598&lt;&gt;"",M2598,TODAY()),FESTIVOS_CO!A:A)&gt;2,
"VENCIDO",
IF(
NETWORKDAYS(L2598,IF(M2598&lt;&gt;"",M2598,TODAY()),FESTIVOS_CO!A:A)=2,
"ALERTA",
"A TIEMPO"
)))</f>
        <v/>
      </c>
      <c r="I2598" s="40"/>
      <c r="J2598" s="36"/>
      <c r="K2598" s="37"/>
      <c r="L2598" s="50"/>
      <c r="M2598" s="37"/>
      <c r="N2598" s="52"/>
      <c r="O2598" s="52"/>
      <c r="P2598" s="36"/>
      <c r="Q2598" s="36"/>
      <c r="R2598" s="40"/>
      <c r="S2598" s="36"/>
      <c r="T2598" s="40"/>
      <c r="U2598" s="40"/>
      <c r="V2598" s="81"/>
      <c r="W2598" s="40"/>
      <c r="X2598" s="40"/>
      <c r="Y2598" s="40"/>
      <c r="Z2598" s="38" t="str">
        <f>IFERROR(VLOOKUP(Y2598,DIRECTORIO!A:B,2,FALSE),"")</f>
        <v/>
      </c>
      <c r="AA2598" s="40"/>
      <c r="AB2598" s="40"/>
      <c r="AC2598" s="40"/>
      <c r="AD2598" s="40"/>
      <c r="AE2598" s="40"/>
      <c r="AF2598" s="40"/>
      <c r="AG2598" s="41" t="s">
        <v>109</v>
      </c>
      <c r="AH2598" s="42"/>
      <c r="AI2598" s="54" t="str">
        <f t="shared" ca="1" si="493"/>
        <v>PENDIENTE NOTIFICACIÓN ELECTRÓNICA</v>
      </c>
      <c r="AJ2598" s="37"/>
      <c r="AK2598" s="37"/>
      <c r="AL2598" s="37"/>
      <c r="AM2598" s="53" t="str">
        <f>IF(AK2598="","",WORKDAY(AK2598,5,FESTIVOS_CO!A:A))</f>
        <v/>
      </c>
      <c r="AN2598" s="37"/>
      <c r="AO2598" s="37"/>
      <c r="AP2598" s="54" t="str">
        <f t="shared" ca="1" si="498"/>
        <v>NO APLICA</v>
      </c>
      <c r="AQ2598" s="36"/>
      <c r="AR2598" s="43"/>
      <c r="AS2598" s="37"/>
      <c r="AT2598" s="36"/>
      <c r="AU2598" s="37"/>
      <c r="AV2598" s="36"/>
      <c r="AW2598" s="36"/>
      <c r="AX2598" s="37"/>
      <c r="AY2598" s="140" t="str">
        <f>IF(AU2598="","",WORKDAY(AU2598,5,FESTIVOS_CO!A:A))</f>
        <v/>
      </c>
      <c r="AZ2598" s="54" t="str">
        <f t="shared" ca="1" si="495"/>
        <v>NO APLICA</v>
      </c>
      <c r="BA2598" s="55" t="str">
        <f>IF(AX2598="","",WORKDAY(AX2598,5,FESTIVOS_CO!A:A))</f>
        <v/>
      </c>
      <c r="BB2598" s="39"/>
      <c r="BC2598" s="40"/>
      <c r="BD2598" s="40"/>
      <c r="BE2598" s="56" t="str">
        <f t="shared" ca="1" si="496"/>
        <v>NO APLICA</v>
      </c>
      <c r="BF2598" s="37"/>
      <c r="BG2598" s="45"/>
      <c r="BH2598" s="37"/>
      <c r="BI2598" s="36"/>
      <c r="BJ2598" s="37"/>
      <c r="BK2598" s="36"/>
      <c r="BL2598" s="36"/>
      <c r="BM2598" s="53" t="str">
        <f>IF(BJ2598="","",WORKDAY(BJ2598,5,FESTIVOS_CO!A:A))</f>
        <v/>
      </c>
      <c r="BN2598" s="57" t="str">
        <f t="shared" ca="1" si="494"/>
        <v>PENDIENTE HACER AVISO</v>
      </c>
      <c r="BO2598" s="54" t="str">
        <f t="shared" ca="1" si="487"/>
        <v>EN TRÁMITE NOTIF. POR AVISO</v>
      </c>
      <c r="BP2598" s="37"/>
      <c r="BQ2598" s="53" t="str">
        <f>IF(BP2598="","",WORKDAY(BP2598,5,FESTIVOS_CO!A:A))</f>
        <v/>
      </c>
      <c r="BR2598" s="37"/>
      <c r="BS2598" s="36"/>
      <c r="BT2598" s="38"/>
      <c r="BU2598" s="58" t="e">
        <f>VLOOKUP(BT2598,Hoja2!$C:$D,2,0)</f>
        <v>#N/A</v>
      </c>
      <c r="BV2598" s="80" t="str">
        <f>IF(
AND(AO2598="",BD2598="",BQ2598=""),
"EN PROCESO NOTIFICACION / COMUNICACION",
IF(
BT2598="",
"NO APLICA",
IF(
BU2598=60,
IF(AO2598&lt;&gt;"",AO2598,IF(BD2598&lt;&gt;"",BD2598,BQ2598))+60,
WORKDAY(
IF(AO2598&lt;&gt;"",AO2598,IF(BD2598&lt;&gt;"",BD2598,BQ2598)),
BU2598,
FESTIVOS_CO!A:A
)
)
))</f>
        <v>EN PROCESO NOTIFICACION / COMUNICACION</v>
      </c>
      <c r="BW2598" s="44"/>
      <c r="BX2598" s="53"/>
      <c r="BY2598" s="45"/>
      <c r="BZ2598" s="37"/>
      <c r="CA2598" s="54" t="str">
        <f t="shared" si="488"/>
        <v>PENDIENTE EJECUTORIA</v>
      </c>
      <c r="CB2598" s="59" t="str">
        <f t="shared" si="497"/>
        <v/>
      </c>
      <c r="CC2598" s="36"/>
      <c r="CD2598" s="40"/>
      <c r="CE2598" s="46"/>
      <c r="CF2598" s="40"/>
      <c r="CG2598" s="40"/>
      <c r="CH2598" s="40"/>
      <c r="CI2598" s="36"/>
      <c r="CJ2598" s="47"/>
      <c r="CK2598" s="40"/>
      <c r="CL2598" s="40"/>
      <c r="CM2598" s="40"/>
      <c r="CN2598" s="40"/>
    </row>
    <row r="2599" spans="1:92" ht="42.75" hidden="1">
      <c r="A2599" s="49" t="str">
        <f t="shared" si="489"/>
        <v>SIN GESTIÓN</v>
      </c>
      <c r="B2599" s="58"/>
      <c r="C2599" s="37"/>
      <c r="D2599" s="37"/>
      <c r="E2599" s="49" t="str">
        <f t="shared" si="490"/>
        <v>PENDIENTE NOTIFICACIÓN</v>
      </c>
      <c r="F2599" s="141" t="str">
        <f t="shared" si="491"/>
        <v>PENDIENTE NOTIFICACIÓN</v>
      </c>
      <c r="G2599" s="49" t="str">
        <f t="shared" si="492"/>
        <v/>
      </c>
      <c r="H2599" s="51" t="str">
        <f ca="1">IF(
L2599="",
"",
IF(
NETWORKDAYS(L2599,IF(M2599&lt;&gt;"",M2599,TODAY()),FESTIVOS_CO!A:A)&gt;2,
"VENCIDO",
IF(
NETWORKDAYS(L2599,IF(M2599&lt;&gt;"",M2599,TODAY()),FESTIVOS_CO!A:A)=2,
"ALERTA",
"A TIEMPO"
)))</f>
        <v/>
      </c>
      <c r="I2599" s="40"/>
      <c r="J2599" s="36"/>
      <c r="K2599" s="37"/>
      <c r="L2599" s="50"/>
      <c r="M2599" s="37"/>
      <c r="N2599" s="52"/>
      <c r="O2599" s="52"/>
      <c r="P2599" s="36"/>
      <c r="Q2599" s="36"/>
      <c r="R2599" s="40"/>
      <c r="S2599" s="36"/>
      <c r="T2599" s="40"/>
      <c r="U2599" s="40"/>
      <c r="V2599" s="81"/>
      <c r="W2599" s="40"/>
      <c r="X2599" s="40"/>
      <c r="Y2599" s="40"/>
      <c r="Z2599" s="38" t="str">
        <f>IFERROR(VLOOKUP(Y2599,DIRECTORIO!A:B,2,FALSE),"")</f>
        <v/>
      </c>
      <c r="AA2599" s="40"/>
      <c r="AB2599" s="40"/>
      <c r="AC2599" s="40"/>
      <c r="AD2599" s="40"/>
      <c r="AE2599" s="40"/>
      <c r="AF2599" s="40"/>
      <c r="AG2599" s="41" t="s">
        <v>109</v>
      </c>
      <c r="AH2599" s="42"/>
      <c r="AI2599" s="54" t="str">
        <f t="shared" ca="1" si="493"/>
        <v>PENDIENTE NOTIFICACIÓN ELECTRÓNICA</v>
      </c>
      <c r="AJ2599" s="37"/>
      <c r="AK2599" s="37"/>
      <c r="AL2599" s="37"/>
      <c r="AM2599" s="53" t="str">
        <f>IF(AK2599="","",WORKDAY(AK2599,5,FESTIVOS_CO!A:A))</f>
        <v/>
      </c>
      <c r="AN2599" s="37"/>
      <c r="AO2599" s="37"/>
      <c r="AP2599" s="54" t="str">
        <f t="shared" ca="1" si="498"/>
        <v>NO APLICA</v>
      </c>
      <c r="AQ2599" s="36"/>
      <c r="AR2599" s="43"/>
      <c r="AS2599" s="37"/>
      <c r="AT2599" s="36"/>
      <c r="AU2599" s="37"/>
      <c r="AV2599" s="36"/>
      <c r="AW2599" s="36"/>
      <c r="AX2599" s="37"/>
      <c r="AY2599" s="140" t="str">
        <f>IF(AU2599="","",WORKDAY(AU2599,5,FESTIVOS_CO!A:A))</f>
        <v/>
      </c>
      <c r="AZ2599" s="54" t="str">
        <f t="shared" ca="1" si="495"/>
        <v>NO APLICA</v>
      </c>
      <c r="BA2599" s="55" t="str">
        <f>IF(AX2599="","",WORKDAY(AX2599,5,FESTIVOS_CO!A:A))</f>
        <v/>
      </c>
      <c r="BB2599" s="39"/>
      <c r="BC2599" s="40"/>
      <c r="BD2599" s="40"/>
      <c r="BE2599" s="56" t="str">
        <f t="shared" ca="1" si="496"/>
        <v>NO APLICA</v>
      </c>
      <c r="BF2599" s="37"/>
      <c r="BG2599" s="45"/>
      <c r="BH2599" s="37"/>
      <c r="BI2599" s="36"/>
      <c r="BJ2599" s="37"/>
      <c r="BK2599" s="36"/>
      <c r="BL2599" s="36"/>
      <c r="BM2599" s="53" t="str">
        <f>IF(BJ2599="","",WORKDAY(BJ2599,5,FESTIVOS_CO!A:A))</f>
        <v/>
      </c>
      <c r="BN2599" s="57" t="str">
        <f t="shared" ca="1" si="494"/>
        <v>PENDIENTE HACER AVISO</v>
      </c>
      <c r="BO2599" s="54" t="str">
        <f t="shared" ca="1" si="487"/>
        <v>EN TRÁMITE NOTIF. POR AVISO</v>
      </c>
      <c r="BP2599" s="37"/>
      <c r="BQ2599" s="53" t="str">
        <f>IF(BP2599="","",WORKDAY(BP2599,5,FESTIVOS_CO!A:A))</f>
        <v/>
      </c>
      <c r="BR2599" s="37"/>
      <c r="BS2599" s="36"/>
      <c r="BT2599" s="38"/>
      <c r="BU2599" s="58" t="e">
        <f>VLOOKUP(BT2599,Hoja2!$C:$D,2,0)</f>
        <v>#N/A</v>
      </c>
      <c r="BV2599" s="80" t="str">
        <f>IF(
AND(AO2599="",BD2599="",BQ2599=""),
"EN PROCESO NOTIFICACION / COMUNICACION",
IF(
BT2599="",
"NO APLICA",
IF(
BU2599=60,
IF(AO2599&lt;&gt;"",AO2599,IF(BD2599&lt;&gt;"",BD2599,BQ2599))+60,
WORKDAY(
IF(AO2599&lt;&gt;"",AO2599,IF(BD2599&lt;&gt;"",BD2599,BQ2599)),
BU2599,
FESTIVOS_CO!A:A
)
)
))</f>
        <v>EN PROCESO NOTIFICACION / COMUNICACION</v>
      </c>
      <c r="BW2599" s="44"/>
      <c r="BX2599" s="53"/>
      <c r="BY2599" s="45"/>
      <c r="BZ2599" s="37"/>
      <c r="CA2599" s="54" t="str">
        <f t="shared" si="488"/>
        <v>PENDIENTE EJECUTORIA</v>
      </c>
      <c r="CB2599" s="59" t="str">
        <f t="shared" si="497"/>
        <v/>
      </c>
      <c r="CC2599" s="36"/>
      <c r="CD2599" s="40"/>
      <c r="CE2599" s="46"/>
      <c r="CF2599" s="40"/>
      <c r="CG2599" s="40"/>
      <c r="CH2599" s="40"/>
      <c r="CI2599" s="36"/>
      <c r="CJ2599" s="47"/>
      <c r="CK2599" s="40"/>
      <c r="CL2599" s="40"/>
      <c r="CM2599" s="40"/>
      <c r="CN2599" s="40"/>
    </row>
    <row r="2600" spans="1:92" ht="42.75" hidden="1">
      <c r="A2600" s="49" t="str">
        <f t="shared" si="489"/>
        <v>SIN GESTIÓN</v>
      </c>
      <c r="B2600" s="58"/>
      <c r="C2600" s="37"/>
      <c r="D2600" s="37"/>
      <c r="E2600" s="49" t="str">
        <f t="shared" si="490"/>
        <v>PENDIENTE NOTIFICACIÓN</v>
      </c>
      <c r="F2600" s="141" t="str">
        <f t="shared" si="491"/>
        <v>PENDIENTE NOTIFICACIÓN</v>
      </c>
      <c r="G2600" s="49" t="str">
        <f t="shared" si="492"/>
        <v/>
      </c>
      <c r="H2600" s="51" t="str">
        <f ca="1">IF(
L2600="",
"",
IF(
NETWORKDAYS(L2600,IF(M2600&lt;&gt;"",M2600,TODAY()),FESTIVOS_CO!A:A)&gt;2,
"VENCIDO",
IF(
NETWORKDAYS(L2600,IF(M2600&lt;&gt;"",M2600,TODAY()),FESTIVOS_CO!A:A)=2,
"ALERTA",
"A TIEMPO"
)))</f>
        <v/>
      </c>
      <c r="I2600" s="40"/>
      <c r="J2600" s="36"/>
      <c r="K2600" s="37"/>
      <c r="L2600" s="50"/>
      <c r="M2600" s="37"/>
      <c r="N2600" s="52"/>
      <c r="O2600" s="52"/>
      <c r="P2600" s="36"/>
      <c r="Q2600" s="36"/>
      <c r="R2600" s="40"/>
      <c r="S2600" s="36"/>
      <c r="T2600" s="40"/>
      <c r="U2600" s="40"/>
      <c r="V2600" s="81"/>
      <c r="W2600" s="40"/>
      <c r="X2600" s="40"/>
      <c r="Y2600" s="40"/>
      <c r="Z2600" s="38" t="str">
        <f>IFERROR(VLOOKUP(Y2600,DIRECTORIO!A:B,2,FALSE),"")</f>
        <v/>
      </c>
      <c r="AA2600" s="40"/>
      <c r="AB2600" s="40"/>
      <c r="AC2600" s="40"/>
      <c r="AD2600" s="40"/>
      <c r="AE2600" s="40"/>
      <c r="AF2600" s="40"/>
      <c r="AG2600" s="41" t="s">
        <v>109</v>
      </c>
      <c r="AH2600" s="42"/>
      <c r="AI2600" s="54" t="str">
        <f t="shared" ca="1" si="493"/>
        <v>PENDIENTE NOTIFICACIÓN ELECTRÓNICA</v>
      </c>
      <c r="AJ2600" s="37"/>
      <c r="AK2600" s="37"/>
      <c r="AL2600" s="37"/>
      <c r="AM2600" s="53" t="str">
        <f>IF(AK2600="","",WORKDAY(AK2600,5,FESTIVOS_CO!A:A))</f>
        <v/>
      </c>
      <c r="AN2600" s="37"/>
      <c r="AO2600" s="37"/>
      <c r="AP2600" s="54" t="str">
        <f t="shared" ca="1" si="498"/>
        <v>NO APLICA</v>
      </c>
      <c r="AQ2600" s="36"/>
      <c r="AR2600" s="43"/>
      <c r="AS2600" s="37"/>
      <c r="AT2600" s="36"/>
      <c r="AU2600" s="37"/>
      <c r="AV2600" s="36"/>
      <c r="AW2600" s="36"/>
      <c r="AX2600" s="37"/>
      <c r="AY2600" s="140" t="str">
        <f>IF(AU2600="","",WORKDAY(AU2600,5,FESTIVOS_CO!A:A))</f>
        <v/>
      </c>
      <c r="AZ2600" s="54" t="str">
        <f t="shared" ca="1" si="495"/>
        <v>NO APLICA</v>
      </c>
      <c r="BA2600" s="55" t="str">
        <f>IF(AX2600="","",WORKDAY(AX2600,5,FESTIVOS_CO!A:A))</f>
        <v/>
      </c>
      <c r="BB2600" s="39"/>
      <c r="BC2600" s="40"/>
      <c r="BD2600" s="40"/>
      <c r="BE2600" s="56" t="str">
        <f t="shared" ca="1" si="496"/>
        <v>NO APLICA</v>
      </c>
      <c r="BF2600" s="37"/>
      <c r="BG2600" s="45"/>
      <c r="BH2600" s="37"/>
      <c r="BI2600" s="36"/>
      <c r="BJ2600" s="37"/>
      <c r="BK2600" s="36"/>
      <c r="BL2600" s="36"/>
      <c r="BM2600" s="53" t="str">
        <f>IF(BJ2600="","",WORKDAY(BJ2600,5,FESTIVOS_CO!A:A))</f>
        <v/>
      </c>
      <c r="BN2600" s="57" t="str">
        <f t="shared" ca="1" si="494"/>
        <v>PENDIENTE HACER AVISO</v>
      </c>
      <c r="BO2600" s="54" t="str">
        <f t="shared" ca="1" si="487"/>
        <v>EN TRÁMITE NOTIF. POR AVISO</v>
      </c>
      <c r="BP2600" s="37"/>
      <c r="BQ2600" s="53" t="str">
        <f>IF(BP2600="","",WORKDAY(BP2600,5,FESTIVOS_CO!A:A))</f>
        <v/>
      </c>
      <c r="BR2600" s="37"/>
      <c r="BS2600" s="36"/>
      <c r="BT2600" s="38"/>
      <c r="BU2600" s="58" t="e">
        <f>VLOOKUP(BT2600,Hoja2!$C:$D,2,0)</f>
        <v>#N/A</v>
      </c>
      <c r="BV2600" s="80" t="str">
        <f>IF(
AND(AO2600="",BD2600="",BQ2600=""),
"EN PROCESO NOTIFICACION / COMUNICACION",
IF(
BT2600="",
"NO APLICA",
IF(
BU2600=60,
IF(AO2600&lt;&gt;"",AO2600,IF(BD2600&lt;&gt;"",BD2600,BQ2600))+60,
WORKDAY(
IF(AO2600&lt;&gt;"",AO2600,IF(BD2600&lt;&gt;"",BD2600,BQ2600)),
BU2600,
FESTIVOS_CO!A:A
)
)
))</f>
        <v>EN PROCESO NOTIFICACION / COMUNICACION</v>
      </c>
      <c r="BW2600" s="44"/>
      <c r="BX2600" s="53"/>
      <c r="BY2600" s="45"/>
      <c r="BZ2600" s="37"/>
      <c r="CA2600" s="54" t="str">
        <f t="shared" si="488"/>
        <v>PENDIENTE EJECUTORIA</v>
      </c>
      <c r="CB2600" s="59" t="str">
        <f t="shared" si="497"/>
        <v/>
      </c>
      <c r="CC2600" s="36"/>
      <c r="CD2600" s="40"/>
      <c r="CE2600" s="46"/>
      <c r="CF2600" s="40"/>
      <c r="CG2600" s="40"/>
      <c r="CH2600" s="40"/>
      <c r="CI2600" s="36"/>
      <c r="CJ2600" s="47"/>
      <c r="CK2600" s="40"/>
      <c r="CL2600" s="40"/>
      <c r="CM2600" s="40"/>
      <c r="CN2600" s="40"/>
    </row>
    <row r="2601" spans="1:92" ht="42.75" hidden="1">
      <c r="A2601" s="49" t="str">
        <f t="shared" si="489"/>
        <v>SIN GESTIÓN</v>
      </c>
      <c r="B2601" s="58"/>
      <c r="C2601" s="37"/>
      <c r="D2601" s="37"/>
      <c r="E2601" s="49" t="str">
        <f t="shared" si="490"/>
        <v>PENDIENTE NOTIFICACIÓN</v>
      </c>
      <c r="F2601" s="141" t="str">
        <f t="shared" si="491"/>
        <v>PENDIENTE NOTIFICACIÓN</v>
      </c>
      <c r="G2601" s="49" t="str">
        <f t="shared" si="492"/>
        <v/>
      </c>
      <c r="H2601" s="51" t="str">
        <f ca="1">IF(
L2601="",
"",
IF(
NETWORKDAYS(L2601,IF(M2601&lt;&gt;"",M2601,TODAY()),FESTIVOS_CO!A:A)&gt;2,
"VENCIDO",
IF(
NETWORKDAYS(L2601,IF(M2601&lt;&gt;"",M2601,TODAY()),FESTIVOS_CO!A:A)=2,
"ALERTA",
"A TIEMPO"
)))</f>
        <v/>
      </c>
      <c r="I2601" s="40"/>
      <c r="J2601" s="36"/>
      <c r="K2601" s="37"/>
      <c r="L2601" s="50"/>
      <c r="M2601" s="37"/>
      <c r="N2601" s="52"/>
      <c r="O2601" s="52"/>
      <c r="P2601" s="36"/>
      <c r="Q2601" s="36"/>
      <c r="R2601" s="40"/>
      <c r="S2601" s="36"/>
      <c r="T2601" s="40"/>
      <c r="U2601" s="40"/>
      <c r="V2601" s="81"/>
      <c r="W2601" s="40"/>
      <c r="X2601" s="40"/>
      <c r="Y2601" s="40"/>
      <c r="Z2601" s="38" t="str">
        <f>IFERROR(VLOOKUP(Y2601,DIRECTORIO!A:B,2,FALSE),"")</f>
        <v/>
      </c>
      <c r="AA2601" s="40"/>
      <c r="AB2601" s="40"/>
      <c r="AC2601" s="40"/>
      <c r="AD2601" s="40"/>
      <c r="AE2601" s="40"/>
      <c r="AF2601" s="40"/>
      <c r="AG2601" s="41" t="s">
        <v>109</v>
      </c>
      <c r="AH2601" s="42"/>
      <c r="AI2601" s="54" t="str">
        <f t="shared" ca="1" si="493"/>
        <v>PENDIENTE NOTIFICACIÓN ELECTRÓNICA</v>
      </c>
      <c r="AJ2601" s="37"/>
      <c r="AK2601" s="37"/>
      <c r="AL2601" s="37"/>
      <c r="AM2601" s="53" t="str">
        <f>IF(AK2601="","",WORKDAY(AK2601,5,FESTIVOS_CO!A:A))</f>
        <v/>
      </c>
      <c r="AN2601" s="37"/>
      <c r="AO2601" s="37"/>
      <c r="AP2601" s="54" t="str">
        <f t="shared" ca="1" si="498"/>
        <v>NO APLICA</v>
      </c>
      <c r="AQ2601" s="36"/>
      <c r="AR2601" s="43"/>
      <c r="AS2601" s="37"/>
      <c r="AT2601" s="36"/>
      <c r="AU2601" s="37"/>
      <c r="AV2601" s="36"/>
      <c r="AW2601" s="36"/>
      <c r="AX2601" s="37"/>
      <c r="AY2601" s="140" t="str">
        <f>IF(AU2601="","",WORKDAY(AU2601,5,FESTIVOS_CO!A:A))</f>
        <v/>
      </c>
      <c r="AZ2601" s="54" t="str">
        <f t="shared" ca="1" si="495"/>
        <v>NO APLICA</v>
      </c>
      <c r="BA2601" s="55" t="str">
        <f>IF(AX2601="","",WORKDAY(AX2601,5,FESTIVOS_CO!A:A))</f>
        <v/>
      </c>
      <c r="BB2601" s="39"/>
      <c r="BC2601" s="40"/>
      <c r="BD2601" s="40"/>
      <c r="BE2601" s="56" t="str">
        <f t="shared" ca="1" si="496"/>
        <v>NO APLICA</v>
      </c>
      <c r="BF2601" s="37"/>
      <c r="BG2601" s="45"/>
      <c r="BH2601" s="37"/>
      <c r="BI2601" s="36"/>
      <c r="BJ2601" s="37"/>
      <c r="BK2601" s="36"/>
      <c r="BL2601" s="36"/>
      <c r="BM2601" s="53" t="str">
        <f>IF(BJ2601="","",WORKDAY(BJ2601,5,FESTIVOS_CO!A:A))</f>
        <v/>
      </c>
      <c r="BN2601" s="57" t="str">
        <f t="shared" ca="1" si="494"/>
        <v>PENDIENTE HACER AVISO</v>
      </c>
      <c r="BO2601" s="54" t="str">
        <f t="shared" ca="1" si="487"/>
        <v>EN TRÁMITE NOTIF. POR AVISO</v>
      </c>
      <c r="BP2601" s="37"/>
      <c r="BQ2601" s="53" t="str">
        <f>IF(BP2601="","",WORKDAY(BP2601,5,FESTIVOS_CO!A:A))</f>
        <v/>
      </c>
      <c r="BR2601" s="37"/>
      <c r="BS2601" s="36"/>
      <c r="BT2601" s="38"/>
      <c r="BU2601" s="58" t="e">
        <f>VLOOKUP(BT2601,Hoja2!$C:$D,2,0)</f>
        <v>#N/A</v>
      </c>
      <c r="BV2601" s="80" t="str">
        <f>IF(
AND(AO2601="",BD2601="",BQ2601=""),
"EN PROCESO NOTIFICACION / COMUNICACION",
IF(
BT2601="",
"NO APLICA",
IF(
BU2601=60,
IF(AO2601&lt;&gt;"",AO2601,IF(BD2601&lt;&gt;"",BD2601,BQ2601))+60,
WORKDAY(
IF(AO2601&lt;&gt;"",AO2601,IF(BD2601&lt;&gt;"",BD2601,BQ2601)),
BU2601,
FESTIVOS_CO!A:A
)
)
))</f>
        <v>EN PROCESO NOTIFICACION / COMUNICACION</v>
      </c>
      <c r="BW2601" s="44"/>
      <c r="BX2601" s="53"/>
      <c r="BY2601" s="45"/>
      <c r="BZ2601" s="37"/>
      <c r="CA2601" s="54" t="str">
        <f t="shared" si="488"/>
        <v>PENDIENTE EJECUTORIA</v>
      </c>
      <c r="CB2601" s="59" t="str">
        <f t="shared" si="497"/>
        <v/>
      </c>
      <c r="CC2601" s="36"/>
      <c r="CD2601" s="40"/>
      <c r="CE2601" s="46"/>
      <c r="CF2601" s="40"/>
      <c r="CG2601" s="40"/>
      <c r="CH2601" s="40"/>
      <c r="CI2601" s="36"/>
      <c r="CJ2601" s="47"/>
      <c r="CK2601" s="40"/>
      <c r="CL2601" s="40"/>
      <c r="CM2601" s="40"/>
      <c r="CN2601" s="40"/>
    </row>
    <row r="2602" spans="1:92" ht="42.75" hidden="1">
      <c r="A2602" s="49" t="str">
        <f t="shared" si="489"/>
        <v>SIN GESTIÓN</v>
      </c>
      <c r="B2602" s="58"/>
      <c r="C2602" s="37"/>
      <c r="D2602" s="37"/>
      <c r="E2602" s="49" t="str">
        <f t="shared" si="490"/>
        <v>PENDIENTE NOTIFICACIÓN</v>
      </c>
      <c r="F2602" s="141" t="str">
        <f t="shared" si="491"/>
        <v>PENDIENTE NOTIFICACIÓN</v>
      </c>
      <c r="G2602" s="49" t="str">
        <f t="shared" si="492"/>
        <v/>
      </c>
      <c r="H2602" s="51" t="str">
        <f ca="1">IF(
L2602="",
"",
IF(
NETWORKDAYS(L2602,IF(M2602&lt;&gt;"",M2602,TODAY()),FESTIVOS_CO!A:A)&gt;2,
"VENCIDO",
IF(
NETWORKDAYS(L2602,IF(M2602&lt;&gt;"",M2602,TODAY()),FESTIVOS_CO!A:A)=2,
"ALERTA",
"A TIEMPO"
)))</f>
        <v/>
      </c>
      <c r="I2602" s="40"/>
      <c r="J2602" s="36"/>
      <c r="K2602" s="37"/>
      <c r="L2602" s="50"/>
      <c r="M2602" s="37"/>
      <c r="N2602" s="52"/>
      <c r="O2602" s="52"/>
      <c r="P2602" s="36"/>
      <c r="Q2602" s="36"/>
      <c r="R2602" s="40"/>
      <c r="S2602" s="36"/>
      <c r="T2602" s="40"/>
      <c r="U2602" s="40"/>
      <c r="V2602" s="81"/>
      <c r="W2602" s="40"/>
      <c r="X2602" s="40"/>
      <c r="Y2602" s="40"/>
      <c r="Z2602" s="38" t="str">
        <f>IFERROR(VLOOKUP(Y2602,DIRECTORIO!A:B,2,FALSE),"")</f>
        <v/>
      </c>
      <c r="AA2602" s="40"/>
      <c r="AB2602" s="40"/>
      <c r="AC2602" s="40"/>
      <c r="AD2602" s="40"/>
      <c r="AE2602" s="40"/>
      <c r="AF2602" s="40"/>
      <c r="AG2602" s="41" t="s">
        <v>109</v>
      </c>
      <c r="AH2602" s="42"/>
      <c r="AI2602" s="54" t="str">
        <f t="shared" ca="1" si="493"/>
        <v>PENDIENTE NOTIFICACIÓN ELECTRÓNICA</v>
      </c>
      <c r="AJ2602" s="37"/>
      <c r="AK2602" s="37"/>
      <c r="AL2602" s="37"/>
      <c r="AM2602" s="53" t="str">
        <f>IF(AK2602="","",WORKDAY(AK2602,5,FESTIVOS_CO!A:A))</f>
        <v/>
      </c>
      <c r="AN2602" s="37"/>
      <c r="AO2602" s="37"/>
      <c r="AP2602" s="54" t="str">
        <f t="shared" ca="1" si="498"/>
        <v>NO APLICA</v>
      </c>
      <c r="AQ2602" s="36"/>
      <c r="AR2602" s="43"/>
      <c r="AS2602" s="37"/>
      <c r="AT2602" s="36"/>
      <c r="AU2602" s="37"/>
      <c r="AV2602" s="36"/>
      <c r="AW2602" s="36"/>
      <c r="AX2602" s="37"/>
      <c r="AY2602" s="140" t="str">
        <f>IF(AU2602="","",WORKDAY(AU2602,5,FESTIVOS_CO!A:A))</f>
        <v/>
      </c>
      <c r="AZ2602" s="54" t="str">
        <f t="shared" ca="1" si="495"/>
        <v>NO APLICA</v>
      </c>
      <c r="BA2602" s="55" t="str">
        <f>IF(AX2602="","",WORKDAY(AX2602,5,FESTIVOS_CO!A:A))</f>
        <v/>
      </c>
      <c r="BB2602" s="39"/>
      <c r="BC2602" s="40"/>
      <c r="BD2602" s="40"/>
      <c r="BE2602" s="56" t="str">
        <f t="shared" ca="1" si="496"/>
        <v>NO APLICA</v>
      </c>
      <c r="BF2602" s="37"/>
      <c r="BG2602" s="45"/>
      <c r="BH2602" s="37"/>
      <c r="BI2602" s="36"/>
      <c r="BJ2602" s="37"/>
      <c r="BK2602" s="36"/>
      <c r="BL2602" s="36"/>
      <c r="BM2602" s="53" t="str">
        <f>IF(BJ2602="","",WORKDAY(BJ2602,5,FESTIVOS_CO!A:A))</f>
        <v/>
      </c>
      <c r="BN2602" s="57" t="str">
        <f t="shared" ca="1" si="494"/>
        <v>PENDIENTE HACER AVISO</v>
      </c>
      <c r="BO2602" s="54" t="str">
        <f t="shared" ca="1" si="487"/>
        <v>EN TRÁMITE NOTIF. POR AVISO</v>
      </c>
      <c r="BP2602" s="37"/>
      <c r="BQ2602" s="53" t="str">
        <f>IF(BP2602="","",WORKDAY(BP2602,5,FESTIVOS_CO!A:A))</f>
        <v/>
      </c>
      <c r="BR2602" s="37"/>
      <c r="BS2602" s="36"/>
      <c r="BT2602" s="38"/>
      <c r="BU2602" s="58" t="e">
        <f>VLOOKUP(BT2602,Hoja2!$C:$D,2,0)</f>
        <v>#N/A</v>
      </c>
      <c r="BV2602" s="80" t="str">
        <f>IF(
AND(AO2602="",BD2602="",BQ2602=""),
"EN PROCESO NOTIFICACION / COMUNICACION",
IF(
BT2602="",
"NO APLICA",
IF(
BU2602=60,
IF(AO2602&lt;&gt;"",AO2602,IF(BD2602&lt;&gt;"",BD2602,BQ2602))+60,
WORKDAY(
IF(AO2602&lt;&gt;"",AO2602,IF(BD2602&lt;&gt;"",BD2602,BQ2602)),
BU2602,
FESTIVOS_CO!A:A
)
)
))</f>
        <v>EN PROCESO NOTIFICACION / COMUNICACION</v>
      </c>
      <c r="BW2602" s="44"/>
      <c r="BX2602" s="53"/>
      <c r="BY2602" s="45"/>
      <c r="BZ2602" s="37"/>
      <c r="CA2602" s="54" t="str">
        <f t="shared" si="488"/>
        <v>PENDIENTE EJECUTORIA</v>
      </c>
      <c r="CB2602" s="59" t="str">
        <f t="shared" si="497"/>
        <v/>
      </c>
      <c r="CC2602" s="36"/>
      <c r="CD2602" s="40"/>
      <c r="CE2602" s="46"/>
      <c r="CF2602" s="40"/>
      <c r="CG2602" s="40"/>
      <c r="CH2602" s="40"/>
      <c r="CI2602" s="36"/>
      <c r="CJ2602" s="47"/>
      <c r="CK2602" s="40"/>
      <c r="CL2602" s="40"/>
      <c r="CM2602" s="40"/>
      <c r="CN2602" s="40"/>
    </row>
    <row r="2603" spans="1:92" ht="42.75" hidden="1">
      <c r="A2603" s="49" t="str">
        <f t="shared" si="489"/>
        <v>SIN GESTIÓN</v>
      </c>
      <c r="B2603" s="58"/>
      <c r="C2603" s="37"/>
      <c r="D2603" s="37"/>
      <c r="E2603" s="49" t="str">
        <f t="shared" si="490"/>
        <v>PENDIENTE NOTIFICACIÓN</v>
      </c>
      <c r="F2603" s="141" t="str">
        <f t="shared" si="491"/>
        <v>PENDIENTE NOTIFICACIÓN</v>
      </c>
      <c r="G2603" s="49" t="str">
        <f t="shared" si="492"/>
        <v/>
      </c>
      <c r="H2603" s="51" t="str">
        <f ca="1">IF(
L2603="",
"",
IF(
NETWORKDAYS(L2603,IF(M2603&lt;&gt;"",M2603,TODAY()),FESTIVOS_CO!A:A)&gt;2,
"VENCIDO",
IF(
NETWORKDAYS(L2603,IF(M2603&lt;&gt;"",M2603,TODAY()),FESTIVOS_CO!A:A)=2,
"ALERTA",
"A TIEMPO"
)))</f>
        <v/>
      </c>
      <c r="I2603" s="40"/>
      <c r="J2603" s="36"/>
      <c r="K2603" s="37"/>
      <c r="L2603" s="50"/>
      <c r="M2603" s="37"/>
      <c r="N2603" s="52"/>
      <c r="O2603" s="52"/>
      <c r="P2603" s="36"/>
      <c r="Q2603" s="36"/>
      <c r="R2603" s="40"/>
      <c r="S2603" s="36"/>
      <c r="T2603" s="40"/>
      <c r="U2603" s="40"/>
      <c r="V2603" s="81"/>
      <c r="W2603" s="40"/>
      <c r="X2603" s="40"/>
      <c r="Y2603" s="40"/>
      <c r="Z2603" s="38" t="str">
        <f>IFERROR(VLOOKUP(Y2603,DIRECTORIO!A:B,2,FALSE),"")</f>
        <v/>
      </c>
      <c r="AA2603" s="40"/>
      <c r="AB2603" s="40"/>
      <c r="AC2603" s="40"/>
      <c r="AD2603" s="40"/>
      <c r="AE2603" s="40"/>
      <c r="AF2603" s="40"/>
      <c r="AG2603" s="41" t="s">
        <v>109</v>
      </c>
      <c r="AH2603" s="42"/>
      <c r="AI2603" s="54" t="str">
        <f t="shared" ca="1" si="493"/>
        <v>PENDIENTE NOTIFICACIÓN ELECTRÓNICA</v>
      </c>
      <c r="AJ2603" s="37"/>
      <c r="AK2603" s="37"/>
      <c r="AL2603" s="37"/>
      <c r="AM2603" s="53" t="str">
        <f>IF(AK2603="","",WORKDAY(AK2603,5,FESTIVOS_CO!A:A))</f>
        <v/>
      </c>
      <c r="AN2603" s="37"/>
      <c r="AO2603" s="37"/>
      <c r="AP2603" s="54" t="str">
        <f t="shared" ca="1" si="498"/>
        <v>NO APLICA</v>
      </c>
      <c r="AQ2603" s="36"/>
      <c r="AR2603" s="43"/>
      <c r="AS2603" s="37"/>
      <c r="AT2603" s="36"/>
      <c r="AU2603" s="37"/>
      <c r="AV2603" s="36"/>
      <c r="AW2603" s="36"/>
      <c r="AX2603" s="37"/>
      <c r="AY2603" s="140" t="str">
        <f>IF(AU2603="","",WORKDAY(AU2603,5,FESTIVOS_CO!A:A))</f>
        <v/>
      </c>
      <c r="AZ2603" s="54" t="str">
        <f t="shared" ca="1" si="495"/>
        <v>NO APLICA</v>
      </c>
      <c r="BA2603" s="55" t="str">
        <f>IF(AX2603="","",WORKDAY(AX2603,5,FESTIVOS_CO!A:A))</f>
        <v/>
      </c>
      <c r="BB2603" s="39"/>
      <c r="BC2603" s="40"/>
      <c r="BD2603" s="40"/>
      <c r="BE2603" s="56" t="str">
        <f t="shared" ca="1" si="496"/>
        <v>NO APLICA</v>
      </c>
      <c r="BF2603" s="37"/>
      <c r="BG2603" s="45"/>
      <c r="BH2603" s="37"/>
      <c r="BI2603" s="36"/>
      <c r="BJ2603" s="37"/>
      <c r="BK2603" s="36"/>
      <c r="BL2603" s="36"/>
      <c r="BM2603" s="53" t="str">
        <f>IF(BJ2603="","",WORKDAY(BJ2603,5,FESTIVOS_CO!A:A))</f>
        <v/>
      </c>
      <c r="BN2603" s="57" t="str">
        <f t="shared" ca="1" si="494"/>
        <v>PENDIENTE HACER AVISO</v>
      </c>
      <c r="BO2603" s="54" t="str">
        <f t="shared" ca="1" si="487"/>
        <v>EN TRÁMITE NOTIF. POR AVISO</v>
      </c>
      <c r="BP2603" s="37"/>
      <c r="BQ2603" s="53" t="str">
        <f>IF(BP2603="","",WORKDAY(BP2603,5,FESTIVOS_CO!A:A))</f>
        <v/>
      </c>
      <c r="BR2603" s="37"/>
      <c r="BS2603" s="36"/>
      <c r="BT2603" s="38"/>
      <c r="BU2603" s="58" t="e">
        <f>VLOOKUP(BT2603,Hoja2!$C:$D,2,0)</f>
        <v>#N/A</v>
      </c>
      <c r="BV2603" s="80" t="str">
        <f>IF(
AND(AO2603="",BD2603="",BQ2603=""),
"EN PROCESO NOTIFICACION / COMUNICACION",
IF(
BT2603="",
"NO APLICA",
IF(
BU2603=60,
IF(AO2603&lt;&gt;"",AO2603,IF(BD2603&lt;&gt;"",BD2603,BQ2603))+60,
WORKDAY(
IF(AO2603&lt;&gt;"",AO2603,IF(BD2603&lt;&gt;"",BD2603,BQ2603)),
BU2603,
FESTIVOS_CO!A:A
)
)
))</f>
        <v>EN PROCESO NOTIFICACION / COMUNICACION</v>
      </c>
      <c r="BW2603" s="44"/>
      <c r="BX2603" s="53"/>
      <c r="BY2603" s="45"/>
      <c r="BZ2603" s="37"/>
      <c r="CA2603" s="54" t="str">
        <f t="shared" si="488"/>
        <v>PENDIENTE EJECUTORIA</v>
      </c>
      <c r="CB2603" s="59" t="str">
        <f t="shared" si="497"/>
        <v/>
      </c>
      <c r="CC2603" s="36"/>
      <c r="CD2603" s="40"/>
      <c r="CE2603" s="46"/>
      <c r="CF2603" s="40"/>
      <c r="CG2603" s="40"/>
      <c r="CH2603" s="40"/>
      <c r="CI2603" s="36"/>
      <c r="CJ2603" s="47"/>
      <c r="CK2603" s="40"/>
      <c r="CL2603" s="40"/>
      <c r="CM2603" s="40"/>
      <c r="CN2603" s="40"/>
    </row>
    <row r="2604" spans="1:92" ht="42.75" hidden="1">
      <c r="A2604" s="49" t="str">
        <f t="shared" si="489"/>
        <v>SIN GESTIÓN</v>
      </c>
      <c r="B2604" s="58"/>
      <c r="C2604" s="37"/>
      <c r="D2604" s="37"/>
      <c r="E2604" s="49" t="str">
        <f t="shared" si="490"/>
        <v>PENDIENTE NOTIFICACIÓN</v>
      </c>
      <c r="F2604" s="141" t="str">
        <f t="shared" si="491"/>
        <v>PENDIENTE NOTIFICACIÓN</v>
      </c>
      <c r="G2604" s="49" t="str">
        <f t="shared" si="492"/>
        <v/>
      </c>
      <c r="H2604" s="51" t="str">
        <f ca="1">IF(
L2604="",
"",
IF(
NETWORKDAYS(L2604,IF(M2604&lt;&gt;"",M2604,TODAY()),FESTIVOS_CO!A:A)&gt;2,
"VENCIDO",
IF(
NETWORKDAYS(L2604,IF(M2604&lt;&gt;"",M2604,TODAY()),FESTIVOS_CO!A:A)=2,
"ALERTA",
"A TIEMPO"
)))</f>
        <v/>
      </c>
      <c r="I2604" s="40"/>
      <c r="J2604" s="36"/>
      <c r="K2604" s="37"/>
      <c r="L2604" s="50"/>
      <c r="M2604" s="37"/>
      <c r="N2604" s="52"/>
      <c r="O2604" s="52"/>
      <c r="P2604" s="36"/>
      <c r="Q2604" s="36"/>
      <c r="R2604" s="40"/>
      <c r="S2604" s="36"/>
      <c r="T2604" s="40"/>
      <c r="U2604" s="40"/>
      <c r="V2604" s="81"/>
      <c r="W2604" s="40"/>
      <c r="X2604" s="40"/>
      <c r="Y2604" s="40"/>
      <c r="Z2604" s="38" t="str">
        <f>IFERROR(VLOOKUP(Y2604,DIRECTORIO!A:B,2,FALSE),"")</f>
        <v/>
      </c>
      <c r="AA2604" s="40"/>
      <c r="AB2604" s="40"/>
      <c r="AC2604" s="40"/>
      <c r="AD2604" s="40"/>
      <c r="AE2604" s="40"/>
      <c r="AF2604" s="40"/>
      <c r="AG2604" s="41" t="s">
        <v>109</v>
      </c>
      <c r="AH2604" s="42"/>
      <c r="AI2604" s="54" t="str">
        <f t="shared" ca="1" si="493"/>
        <v>PENDIENTE NOTIFICACIÓN ELECTRÓNICA</v>
      </c>
      <c r="AJ2604" s="37"/>
      <c r="AK2604" s="37"/>
      <c r="AL2604" s="37"/>
      <c r="AM2604" s="53" t="str">
        <f>IF(AK2604="","",WORKDAY(AK2604,5,FESTIVOS_CO!A:A))</f>
        <v/>
      </c>
      <c r="AN2604" s="37"/>
      <c r="AO2604" s="37"/>
      <c r="AP2604" s="54" t="str">
        <f t="shared" ca="1" si="498"/>
        <v>NO APLICA</v>
      </c>
      <c r="AQ2604" s="36"/>
      <c r="AR2604" s="43"/>
      <c r="AS2604" s="37"/>
      <c r="AT2604" s="36"/>
      <c r="AU2604" s="37"/>
      <c r="AV2604" s="36"/>
      <c r="AW2604" s="36"/>
      <c r="AX2604" s="37"/>
      <c r="AY2604" s="140" t="str">
        <f>IF(AU2604="","",WORKDAY(AU2604,5,FESTIVOS_CO!A:A))</f>
        <v/>
      </c>
      <c r="AZ2604" s="54" t="str">
        <f t="shared" ca="1" si="495"/>
        <v>NO APLICA</v>
      </c>
      <c r="BA2604" s="55" t="str">
        <f>IF(AX2604="","",WORKDAY(AX2604,5,FESTIVOS_CO!A:A))</f>
        <v/>
      </c>
      <c r="BB2604" s="39"/>
      <c r="BC2604" s="40"/>
      <c r="BD2604" s="40"/>
      <c r="BE2604" s="56" t="str">
        <f t="shared" ca="1" si="496"/>
        <v>NO APLICA</v>
      </c>
      <c r="BF2604" s="37"/>
      <c r="BG2604" s="45"/>
      <c r="BH2604" s="37"/>
      <c r="BI2604" s="36"/>
      <c r="BJ2604" s="37"/>
      <c r="BK2604" s="36"/>
      <c r="BL2604" s="36"/>
      <c r="BM2604" s="53" t="str">
        <f>IF(BJ2604="","",WORKDAY(BJ2604,5,FESTIVOS_CO!A:A))</f>
        <v/>
      </c>
      <c r="BN2604" s="57" t="str">
        <f t="shared" ca="1" si="494"/>
        <v>PENDIENTE HACER AVISO</v>
      </c>
      <c r="BO2604" s="54" t="str">
        <f t="shared" ca="1" si="487"/>
        <v>EN TRÁMITE NOTIF. POR AVISO</v>
      </c>
      <c r="BP2604" s="37"/>
      <c r="BQ2604" s="53" t="str">
        <f>IF(BP2604="","",WORKDAY(BP2604,5,FESTIVOS_CO!A:A))</f>
        <v/>
      </c>
      <c r="BR2604" s="37"/>
      <c r="BS2604" s="36"/>
      <c r="BT2604" s="38"/>
      <c r="BU2604" s="58" t="e">
        <f>VLOOKUP(BT2604,Hoja2!$C:$D,2,0)</f>
        <v>#N/A</v>
      </c>
      <c r="BV2604" s="80" t="str">
        <f>IF(
AND(AO2604="",BD2604="",BQ2604=""),
"EN PROCESO NOTIFICACION / COMUNICACION",
IF(
BT2604="",
"NO APLICA",
IF(
BU2604=60,
IF(AO2604&lt;&gt;"",AO2604,IF(BD2604&lt;&gt;"",BD2604,BQ2604))+60,
WORKDAY(
IF(AO2604&lt;&gt;"",AO2604,IF(BD2604&lt;&gt;"",BD2604,BQ2604)),
BU2604,
FESTIVOS_CO!A:A
)
)
))</f>
        <v>EN PROCESO NOTIFICACION / COMUNICACION</v>
      </c>
      <c r="BW2604" s="44"/>
      <c r="BX2604" s="53"/>
      <c r="BY2604" s="45"/>
      <c r="BZ2604" s="37"/>
      <c r="CA2604" s="54" t="str">
        <f t="shared" si="488"/>
        <v>PENDIENTE EJECUTORIA</v>
      </c>
      <c r="CB2604" s="59" t="str">
        <f t="shared" si="497"/>
        <v/>
      </c>
      <c r="CC2604" s="36"/>
      <c r="CD2604" s="40"/>
      <c r="CE2604" s="46"/>
      <c r="CF2604" s="40"/>
      <c r="CG2604" s="40"/>
      <c r="CH2604" s="40"/>
      <c r="CI2604" s="36"/>
      <c r="CJ2604" s="47"/>
      <c r="CK2604" s="40"/>
      <c r="CL2604" s="40"/>
      <c r="CM2604" s="40"/>
      <c r="CN2604" s="40"/>
    </row>
    <row r="2605" spans="1:92" ht="42.75" hidden="1">
      <c r="A2605" s="49" t="str">
        <f t="shared" si="489"/>
        <v>SIN GESTIÓN</v>
      </c>
      <c r="B2605" s="58"/>
      <c r="C2605" s="37"/>
      <c r="D2605" s="37"/>
      <c r="E2605" s="49" t="str">
        <f t="shared" si="490"/>
        <v>PENDIENTE NOTIFICACIÓN</v>
      </c>
      <c r="F2605" s="141" t="str">
        <f t="shared" si="491"/>
        <v>PENDIENTE NOTIFICACIÓN</v>
      </c>
      <c r="G2605" s="49" t="str">
        <f t="shared" si="492"/>
        <v/>
      </c>
      <c r="H2605" s="51" t="str">
        <f ca="1">IF(
L2605="",
"",
IF(
NETWORKDAYS(L2605,IF(M2605&lt;&gt;"",M2605,TODAY()),FESTIVOS_CO!A:A)&gt;2,
"VENCIDO",
IF(
NETWORKDAYS(L2605,IF(M2605&lt;&gt;"",M2605,TODAY()),FESTIVOS_CO!A:A)=2,
"ALERTA",
"A TIEMPO"
)))</f>
        <v/>
      </c>
      <c r="I2605" s="40"/>
      <c r="J2605" s="36"/>
      <c r="K2605" s="37"/>
      <c r="L2605" s="50"/>
      <c r="M2605" s="37"/>
      <c r="N2605" s="52"/>
      <c r="O2605" s="52"/>
      <c r="P2605" s="36"/>
      <c r="Q2605" s="36"/>
      <c r="R2605" s="40"/>
      <c r="S2605" s="36"/>
      <c r="T2605" s="40"/>
      <c r="U2605" s="40"/>
      <c r="V2605" s="81"/>
      <c r="W2605" s="40"/>
      <c r="X2605" s="40"/>
      <c r="Y2605" s="40"/>
      <c r="Z2605" s="38" t="str">
        <f>IFERROR(VLOOKUP(Y2605,DIRECTORIO!A:B,2,FALSE),"")</f>
        <v/>
      </c>
      <c r="AA2605" s="40"/>
      <c r="AB2605" s="40"/>
      <c r="AC2605" s="40"/>
      <c r="AD2605" s="40"/>
      <c r="AE2605" s="40"/>
      <c r="AF2605" s="40"/>
      <c r="AG2605" s="41" t="s">
        <v>109</v>
      </c>
      <c r="AH2605" s="42"/>
      <c r="AI2605" s="54" t="str">
        <f t="shared" ca="1" si="493"/>
        <v>PENDIENTE NOTIFICACIÓN ELECTRÓNICA</v>
      </c>
      <c r="AJ2605" s="37"/>
      <c r="AK2605" s="37"/>
      <c r="AL2605" s="37"/>
      <c r="AM2605" s="53" t="str">
        <f>IF(AK2605="","",WORKDAY(AK2605,5,FESTIVOS_CO!A:A))</f>
        <v/>
      </c>
      <c r="AN2605" s="37"/>
      <c r="AO2605" s="37"/>
      <c r="AP2605" s="54" t="str">
        <f t="shared" ca="1" si="498"/>
        <v>NO APLICA</v>
      </c>
      <c r="AQ2605" s="36"/>
      <c r="AR2605" s="43"/>
      <c r="AS2605" s="37"/>
      <c r="AT2605" s="36"/>
      <c r="AU2605" s="37"/>
      <c r="AV2605" s="36"/>
      <c r="AW2605" s="36"/>
      <c r="AX2605" s="37"/>
      <c r="AY2605" s="140" t="str">
        <f>IF(AU2605="","",WORKDAY(AU2605,5,FESTIVOS_CO!A:A))</f>
        <v/>
      </c>
      <c r="AZ2605" s="54" t="str">
        <f t="shared" ca="1" si="495"/>
        <v>NO APLICA</v>
      </c>
      <c r="BA2605" s="55" t="str">
        <f>IF(AX2605="","",WORKDAY(AX2605,5,FESTIVOS_CO!A:A))</f>
        <v/>
      </c>
      <c r="BB2605" s="39"/>
      <c r="BC2605" s="40"/>
      <c r="BD2605" s="40"/>
      <c r="BE2605" s="56" t="str">
        <f t="shared" ca="1" si="496"/>
        <v>NO APLICA</v>
      </c>
      <c r="BF2605" s="37"/>
      <c r="BG2605" s="45"/>
      <c r="BH2605" s="37"/>
      <c r="BI2605" s="36"/>
      <c r="BJ2605" s="37"/>
      <c r="BK2605" s="36"/>
      <c r="BL2605" s="36"/>
      <c r="BM2605" s="53" t="str">
        <f>IF(BJ2605="","",WORKDAY(BJ2605,5,FESTIVOS_CO!A:A))</f>
        <v/>
      </c>
      <c r="BN2605" s="57" t="str">
        <f t="shared" ca="1" si="494"/>
        <v>PENDIENTE HACER AVISO</v>
      </c>
      <c r="BO2605" s="54" t="str">
        <f t="shared" ca="1" si="487"/>
        <v>EN TRÁMITE NOTIF. POR AVISO</v>
      </c>
      <c r="BP2605" s="37"/>
      <c r="BQ2605" s="53" t="str">
        <f>IF(BP2605="","",WORKDAY(BP2605,5,FESTIVOS_CO!A:A))</f>
        <v/>
      </c>
      <c r="BR2605" s="37"/>
      <c r="BS2605" s="36"/>
      <c r="BT2605" s="38"/>
      <c r="BU2605" s="58" t="e">
        <f>VLOOKUP(BT2605,Hoja2!$C:$D,2,0)</f>
        <v>#N/A</v>
      </c>
      <c r="BV2605" s="80" t="str">
        <f>IF(
AND(AO2605="",BD2605="",BQ2605=""),
"EN PROCESO NOTIFICACION / COMUNICACION",
IF(
BT2605="",
"NO APLICA",
IF(
BU2605=60,
IF(AO2605&lt;&gt;"",AO2605,IF(BD2605&lt;&gt;"",BD2605,BQ2605))+60,
WORKDAY(
IF(AO2605&lt;&gt;"",AO2605,IF(BD2605&lt;&gt;"",BD2605,BQ2605)),
BU2605,
FESTIVOS_CO!A:A
)
)
))</f>
        <v>EN PROCESO NOTIFICACION / COMUNICACION</v>
      </c>
      <c r="BW2605" s="44"/>
      <c r="BX2605" s="53"/>
      <c r="BY2605" s="45"/>
      <c r="BZ2605" s="37"/>
      <c r="CA2605" s="54" t="str">
        <f t="shared" si="488"/>
        <v>PENDIENTE EJECUTORIA</v>
      </c>
      <c r="CB2605" s="59" t="str">
        <f t="shared" si="497"/>
        <v/>
      </c>
      <c r="CC2605" s="36"/>
      <c r="CD2605" s="40"/>
      <c r="CE2605" s="46"/>
      <c r="CF2605" s="40"/>
      <c r="CG2605" s="40"/>
      <c r="CH2605" s="40"/>
      <c r="CI2605" s="36"/>
      <c r="CJ2605" s="47"/>
      <c r="CK2605" s="40"/>
      <c r="CL2605" s="40"/>
      <c r="CM2605" s="40"/>
      <c r="CN2605" s="40"/>
    </row>
    <row r="2606" spans="1:92" ht="42.75" hidden="1">
      <c r="A2606" s="49" t="str">
        <f t="shared" si="489"/>
        <v>SIN GESTIÓN</v>
      </c>
      <c r="B2606" s="58"/>
      <c r="C2606" s="37"/>
      <c r="D2606" s="37"/>
      <c r="E2606" s="49" t="str">
        <f t="shared" si="490"/>
        <v>PENDIENTE NOTIFICACIÓN</v>
      </c>
      <c r="F2606" s="141" t="str">
        <f t="shared" si="491"/>
        <v>PENDIENTE NOTIFICACIÓN</v>
      </c>
      <c r="G2606" s="49" t="str">
        <f t="shared" si="492"/>
        <v/>
      </c>
      <c r="H2606" s="51" t="str">
        <f ca="1">IF(
L2606="",
"",
IF(
NETWORKDAYS(L2606,IF(M2606&lt;&gt;"",M2606,TODAY()),FESTIVOS_CO!A:A)&gt;2,
"VENCIDO",
IF(
NETWORKDAYS(L2606,IF(M2606&lt;&gt;"",M2606,TODAY()),FESTIVOS_CO!A:A)=2,
"ALERTA",
"A TIEMPO"
)))</f>
        <v/>
      </c>
      <c r="I2606" s="40"/>
      <c r="J2606" s="36"/>
      <c r="K2606" s="37"/>
      <c r="L2606" s="50"/>
      <c r="M2606" s="37"/>
      <c r="N2606" s="52"/>
      <c r="O2606" s="52"/>
      <c r="P2606" s="36"/>
      <c r="Q2606" s="36"/>
      <c r="R2606" s="40"/>
      <c r="S2606" s="36"/>
      <c r="T2606" s="40"/>
      <c r="U2606" s="40"/>
      <c r="V2606" s="81"/>
      <c r="W2606" s="40"/>
      <c r="X2606" s="40"/>
      <c r="Y2606" s="40"/>
      <c r="Z2606" s="38" t="str">
        <f>IFERROR(VLOOKUP(Y2606,DIRECTORIO!A:B,2,FALSE),"")</f>
        <v/>
      </c>
      <c r="AA2606" s="40"/>
      <c r="AB2606" s="40"/>
      <c r="AC2606" s="40"/>
      <c r="AD2606" s="40"/>
      <c r="AE2606" s="40"/>
      <c r="AF2606" s="40"/>
      <c r="AG2606" s="41" t="s">
        <v>109</v>
      </c>
      <c r="AH2606" s="42"/>
      <c r="AI2606" s="54" t="str">
        <f t="shared" ca="1" si="493"/>
        <v>PENDIENTE NOTIFICACIÓN ELECTRÓNICA</v>
      </c>
      <c r="AJ2606" s="37"/>
      <c r="AK2606" s="37"/>
      <c r="AL2606" s="37"/>
      <c r="AM2606" s="53" t="str">
        <f>IF(AK2606="","",WORKDAY(AK2606,5,FESTIVOS_CO!A:A))</f>
        <v/>
      </c>
      <c r="AN2606" s="37"/>
      <c r="AO2606" s="37"/>
      <c r="AP2606" s="54" t="str">
        <f t="shared" ca="1" si="498"/>
        <v>NO APLICA</v>
      </c>
      <c r="AQ2606" s="36"/>
      <c r="AR2606" s="43"/>
      <c r="AS2606" s="37"/>
      <c r="AT2606" s="36"/>
      <c r="AU2606" s="37"/>
      <c r="AV2606" s="36"/>
      <c r="AW2606" s="36"/>
      <c r="AX2606" s="37"/>
      <c r="AY2606" s="140" t="str">
        <f>IF(AU2606="","",WORKDAY(AU2606,5,FESTIVOS_CO!A:A))</f>
        <v/>
      </c>
      <c r="AZ2606" s="54" t="str">
        <f t="shared" ca="1" si="495"/>
        <v>NO APLICA</v>
      </c>
      <c r="BA2606" s="55" t="str">
        <f>IF(AX2606="","",WORKDAY(AX2606,5,FESTIVOS_CO!A:A))</f>
        <v/>
      </c>
      <c r="BB2606" s="39"/>
      <c r="BC2606" s="40"/>
      <c r="BD2606" s="40"/>
      <c r="BE2606" s="56" t="str">
        <f t="shared" ca="1" si="496"/>
        <v>NO APLICA</v>
      </c>
      <c r="BF2606" s="37"/>
      <c r="BG2606" s="45"/>
      <c r="BH2606" s="37"/>
      <c r="BI2606" s="36"/>
      <c r="BJ2606" s="37"/>
      <c r="BK2606" s="36"/>
      <c r="BL2606" s="36"/>
      <c r="BM2606" s="53" t="str">
        <f>IF(BJ2606="","",WORKDAY(BJ2606,5,FESTIVOS_CO!A:A))</f>
        <v/>
      </c>
      <c r="BN2606" s="57" t="str">
        <f t="shared" ca="1" si="494"/>
        <v>PENDIENTE HACER AVISO</v>
      </c>
      <c r="BO2606" s="54" t="str">
        <f t="shared" ca="1" si="487"/>
        <v>EN TRÁMITE NOTIF. POR AVISO</v>
      </c>
      <c r="BP2606" s="37"/>
      <c r="BQ2606" s="53" t="str">
        <f>IF(BP2606="","",WORKDAY(BP2606,5,FESTIVOS_CO!A:A))</f>
        <v/>
      </c>
      <c r="BR2606" s="37"/>
      <c r="BS2606" s="36"/>
      <c r="BT2606" s="38"/>
      <c r="BU2606" s="58" t="e">
        <f>VLOOKUP(BT2606,Hoja2!$C:$D,2,0)</f>
        <v>#N/A</v>
      </c>
      <c r="BV2606" s="80" t="str">
        <f>IF(
AND(AO2606="",BD2606="",BQ2606=""),
"EN PROCESO NOTIFICACION / COMUNICACION",
IF(
BT2606="",
"NO APLICA",
IF(
BU2606=60,
IF(AO2606&lt;&gt;"",AO2606,IF(BD2606&lt;&gt;"",BD2606,BQ2606))+60,
WORKDAY(
IF(AO2606&lt;&gt;"",AO2606,IF(BD2606&lt;&gt;"",BD2606,BQ2606)),
BU2606,
FESTIVOS_CO!A:A
)
)
))</f>
        <v>EN PROCESO NOTIFICACION / COMUNICACION</v>
      </c>
      <c r="BW2606" s="44"/>
      <c r="BX2606" s="53"/>
      <c r="BY2606" s="45"/>
      <c r="BZ2606" s="37"/>
      <c r="CA2606" s="54" t="str">
        <f t="shared" si="488"/>
        <v>PENDIENTE EJECUTORIA</v>
      </c>
      <c r="CB2606" s="59" t="str">
        <f t="shared" si="497"/>
        <v/>
      </c>
      <c r="CC2606" s="36"/>
      <c r="CD2606" s="40"/>
      <c r="CE2606" s="46"/>
      <c r="CF2606" s="40"/>
      <c r="CG2606" s="40"/>
      <c r="CH2606" s="40"/>
      <c r="CI2606" s="36"/>
      <c r="CJ2606" s="47"/>
      <c r="CK2606" s="40"/>
      <c r="CL2606" s="40"/>
      <c r="CM2606" s="40"/>
      <c r="CN2606" s="40"/>
    </row>
    <row r="2607" spans="1:92" ht="42.75" hidden="1">
      <c r="A2607" s="49" t="str">
        <f t="shared" si="489"/>
        <v>SIN GESTIÓN</v>
      </c>
      <c r="B2607" s="58"/>
      <c r="C2607" s="37"/>
      <c r="D2607" s="37"/>
      <c r="E2607" s="49" t="str">
        <f t="shared" si="490"/>
        <v>PENDIENTE NOTIFICACIÓN</v>
      </c>
      <c r="F2607" s="141" t="str">
        <f t="shared" si="491"/>
        <v>PENDIENTE NOTIFICACIÓN</v>
      </c>
      <c r="G2607" s="49" t="str">
        <f t="shared" si="492"/>
        <v/>
      </c>
      <c r="H2607" s="51" t="str">
        <f ca="1">IF(
L2607="",
"",
IF(
NETWORKDAYS(L2607,IF(M2607&lt;&gt;"",M2607,TODAY()),FESTIVOS_CO!A:A)&gt;2,
"VENCIDO",
IF(
NETWORKDAYS(L2607,IF(M2607&lt;&gt;"",M2607,TODAY()),FESTIVOS_CO!A:A)=2,
"ALERTA",
"A TIEMPO"
)))</f>
        <v/>
      </c>
      <c r="I2607" s="40"/>
      <c r="J2607" s="36"/>
      <c r="K2607" s="37"/>
      <c r="L2607" s="50"/>
      <c r="M2607" s="37"/>
      <c r="N2607" s="52"/>
      <c r="O2607" s="52"/>
      <c r="P2607" s="36"/>
      <c r="Q2607" s="36"/>
      <c r="R2607" s="40"/>
      <c r="S2607" s="36"/>
      <c r="T2607" s="40"/>
      <c r="U2607" s="40"/>
      <c r="V2607" s="81"/>
      <c r="W2607" s="40"/>
      <c r="X2607" s="40"/>
      <c r="Y2607" s="40"/>
      <c r="Z2607" s="38" t="str">
        <f>IFERROR(VLOOKUP(Y2607,DIRECTORIO!A:B,2,FALSE),"")</f>
        <v/>
      </c>
      <c r="AA2607" s="40"/>
      <c r="AB2607" s="40"/>
      <c r="AC2607" s="40"/>
      <c r="AD2607" s="40"/>
      <c r="AE2607" s="40"/>
      <c r="AF2607" s="40"/>
      <c r="AG2607" s="41" t="s">
        <v>109</v>
      </c>
      <c r="AH2607" s="42"/>
      <c r="AI2607" s="54" t="str">
        <f t="shared" ca="1" si="493"/>
        <v>PENDIENTE NOTIFICACIÓN ELECTRÓNICA</v>
      </c>
      <c r="AJ2607" s="37"/>
      <c r="AK2607" s="37"/>
      <c r="AL2607" s="37"/>
      <c r="AM2607" s="53" t="str">
        <f>IF(AK2607="","",WORKDAY(AK2607,5,FESTIVOS_CO!A:A))</f>
        <v/>
      </c>
      <c r="AN2607" s="37"/>
      <c r="AO2607" s="37"/>
      <c r="AP2607" s="54" t="str">
        <f t="shared" ca="1" si="498"/>
        <v>NO APLICA</v>
      </c>
      <c r="AQ2607" s="36"/>
      <c r="AR2607" s="43"/>
      <c r="AS2607" s="37"/>
      <c r="AT2607" s="36"/>
      <c r="AU2607" s="37"/>
      <c r="AV2607" s="36"/>
      <c r="AW2607" s="36"/>
      <c r="AX2607" s="37"/>
      <c r="AY2607" s="140" t="str">
        <f>IF(AU2607="","",WORKDAY(AU2607,5,FESTIVOS_CO!A:A))</f>
        <v/>
      </c>
      <c r="AZ2607" s="54" t="str">
        <f t="shared" ca="1" si="495"/>
        <v>NO APLICA</v>
      </c>
      <c r="BA2607" s="55" t="str">
        <f>IF(AX2607="","",WORKDAY(AX2607,5,FESTIVOS_CO!A:A))</f>
        <v/>
      </c>
      <c r="BB2607" s="39"/>
      <c r="BC2607" s="40"/>
      <c r="BD2607" s="40"/>
      <c r="BE2607" s="56" t="str">
        <f t="shared" ca="1" si="496"/>
        <v>NO APLICA</v>
      </c>
      <c r="BF2607" s="37"/>
      <c r="BG2607" s="45"/>
      <c r="BH2607" s="37"/>
      <c r="BI2607" s="36"/>
      <c r="BJ2607" s="37"/>
      <c r="BK2607" s="36"/>
      <c r="BL2607" s="36"/>
      <c r="BM2607" s="53" t="str">
        <f>IF(BJ2607="","",WORKDAY(BJ2607,5,FESTIVOS_CO!A:A))</f>
        <v/>
      </c>
      <c r="BN2607" s="57" t="str">
        <f t="shared" ca="1" si="494"/>
        <v>PENDIENTE HACER AVISO</v>
      </c>
      <c r="BO2607" s="54" t="str">
        <f t="shared" ca="1" si="487"/>
        <v>EN TRÁMITE NOTIF. POR AVISO</v>
      </c>
      <c r="BP2607" s="37"/>
      <c r="BQ2607" s="53" t="str">
        <f>IF(BP2607="","",WORKDAY(BP2607,5,FESTIVOS_CO!A:A))</f>
        <v/>
      </c>
      <c r="BR2607" s="37"/>
      <c r="BS2607" s="36"/>
      <c r="BT2607" s="38"/>
      <c r="BU2607" s="58" t="e">
        <f>VLOOKUP(BT2607,Hoja2!$C:$D,2,0)</f>
        <v>#N/A</v>
      </c>
      <c r="BV2607" s="80" t="str">
        <f>IF(
AND(AO2607="",BD2607="",BQ2607=""),
"EN PROCESO NOTIFICACION / COMUNICACION",
IF(
BT2607="",
"NO APLICA",
IF(
BU2607=60,
IF(AO2607&lt;&gt;"",AO2607,IF(BD2607&lt;&gt;"",BD2607,BQ2607))+60,
WORKDAY(
IF(AO2607&lt;&gt;"",AO2607,IF(BD2607&lt;&gt;"",BD2607,BQ2607)),
BU2607,
FESTIVOS_CO!A:A
)
)
))</f>
        <v>EN PROCESO NOTIFICACION / COMUNICACION</v>
      </c>
      <c r="BW2607" s="44"/>
      <c r="BX2607" s="53"/>
      <c r="BY2607" s="45"/>
      <c r="BZ2607" s="37"/>
      <c r="CA2607" s="54" t="str">
        <f t="shared" si="488"/>
        <v>PENDIENTE EJECUTORIA</v>
      </c>
      <c r="CB2607" s="59" t="str">
        <f t="shared" si="497"/>
        <v/>
      </c>
      <c r="CC2607" s="36"/>
      <c r="CD2607" s="40"/>
      <c r="CE2607" s="46"/>
      <c r="CF2607" s="40"/>
      <c r="CG2607" s="40"/>
      <c r="CH2607" s="40"/>
      <c r="CI2607" s="36"/>
      <c r="CJ2607" s="47"/>
      <c r="CK2607" s="40"/>
      <c r="CL2607" s="40"/>
      <c r="CM2607" s="40"/>
      <c r="CN2607" s="40"/>
    </row>
    <row r="2608" spans="1:92" ht="42.75" hidden="1">
      <c r="A2608" s="49" t="str">
        <f t="shared" si="489"/>
        <v>SIN GESTIÓN</v>
      </c>
      <c r="B2608" s="58"/>
      <c r="C2608" s="37"/>
      <c r="D2608" s="37"/>
      <c r="E2608" s="49" t="str">
        <f t="shared" si="490"/>
        <v>PENDIENTE NOTIFICACIÓN</v>
      </c>
      <c r="F2608" s="141" t="str">
        <f t="shared" si="491"/>
        <v>PENDIENTE NOTIFICACIÓN</v>
      </c>
      <c r="G2608" s="49" t="str">
        <f t="shared" si="492"/>
        <v/>
      </c>
      <c r="H2608" s="51" t="str">
        <f ca="1">IF(
L2608="",
"",
IF(
NETWORKDAYS(L2608,IF(M2608&lt;&gt;"",M2608,TODAY()),FESTIVOS_CO!A:A)&gt;2,
"VENCIDO",
IF(
NETWORKDAYS(L2608,IF(M2608&lt;&gt;"",M2608,TODAY()),FESTIVOS_CO!A:A)=2,
"ALERTA",
"A TIEMPO"
)))</f>
        <v/>
      </c>
      <c r="I2608" s="40"/>
      <c r="J2608" s="36"/>
      <c r="K2608" s="37"/>
      <c r="L2608" s="50"/>
      <c r="M2608" s="37"/>
      <c r="N2608" s="52"/>
      <c r="O2608" s="52"/>
      <c r="P2608" s="36"/>
      <c r="Q2608" s="36"/>
      <c r="R2608" s="40"/>
      <c r="S2608" s="36"/>
      <c r="T2608" s="40"/>
      <c r="U2608" s="40"/>
      <c r="V2608" s="81"/>
      <c r="W2608" s="40"/>
      <c r="X2608" s="40"/>
      <c r="Y2608" s="40"/>
      <c r="Z2608" s="38" t="str">
        <f>IFERROR(VLOOKUP(Y2608,DIRECTORIO!A:B,2,FALSE),"")</f>
        <v/>
      </c>
      <c r="AA2608" s="40"/>
      <c r="AB2608" s="40"/>
      <c r="AC2608" s="40"/>
      <c r="AD2608" s="40"/>
      <c r="AE2608" s="40"/>
      <c r="AF2608" s="40"/>
      <c r="AG2608" s="41" t="s">
        <v>109</v>
      </c>
      <c r="AH2608" s="42"/>
      <c r="AI2608" s="54" t="str">
        <f t="shared" ca="1" si="493"/>
        <v>PENDIENTE NOTIFICACIÓN ELECTRÓNICA</v>
      </c>
      <c r="AJ2608" s="37"/>
      <c r="AK2608" s="37"/>
      <c r="AL2608" s="37"/>
      <c r="AM2608" s="53" t="str">
        <f>IF(AK2608="","",WORKDAY(AK2608,5,FESTIVOS_CO!A:A))</f>
        <v/>
      </c>
      <c r="AN2608" s="37"/>
      <c r="AO2608" s="37"/>
      <c r="AP2608" s="54" t="str">
        <f t="shared" ca="1" si="498"/>
        <v>NO APLICA</v>
      </c>
      <c r="AQ2608" s="36"/>
      <c r="AR2608" s="43"/>
      <c r="AS2608" s="37"/>
      <c r="AT2608" s="36"/>
      <c r="AU2608" s="37"/>
      <c r="AV2608" s="36"/>
      <c r="AW2608" s="36"/>
      <c r="AX2608" s="37"/>
      <c r="AY2608" s="140" t="str">
        <f>IF(AU2608="","",WORKDAY(AU2608,5,FESTIVOS_CO!A:A))</f>
        <v/>
      </c>
      <c r="AZ2608" s="54" t="str">
        <f t="shared" ca="1" si="495"/>
        <v>NO APLICA</v>
      </c>
      <c r="BA2608" s="55" t="str">
        <f>IF(AX2608="","",WORKDAY(AX2608,5,FESTIVOS_CO!A:A))</f>
        <v/>
      </c>
      <c r="BB2608" s="39"/>
      <c r="BC2608" s="40"/>
      <c r="BD2608" s="40"/>
      <c r="BE2608" s="56" t="str">
        <f t="shared" ca="1" si="496"/>
        <v>NO APLICA</v>
      </c>
      <c r="BF2608" s="37"/>
      <c r="BG2608" s="45"/>
      <c r="BH2608" s="37"/>
      <c r="BI2608" s="36"/>
      <c r="BJ2608" s="37"/>
      <c r="BK2608" s="36"/>
      <c r="BL2608" s="36"/>
      <c r="BM2608" s="53" t="str">
        <f>IF(BJ2608="","",WORKDAY(BJ2608,5,FESTIVOS_CO!A:A))</f>
        <v/>
      </c>
      <c r="BN2608" s="57" t="str">
        <f t="shared" ca="1" si="494"/>
        <v>PENDIENTE HACER AVISO</v>
      </c>
      <c r="BO2608" s="54" t="str">
        <f t="shared" ca="1" si="487"/>
        <v>EN TRÁMITE NOTIF. POR AVISO</v>
      </c>
      <c r="BP2608" s="37"/>
      <c r="BQ2608" s="53" t="str">
        <f>IF(BP2608="","",WORKDAY(BP2608,5,FESTIVOS_CO!A:A))</f>
        <v/>
      </c>
      <c r="BR2608" s="37"/>
      <c r="BS2608" s="36"/>
      <c r="BT2608" s="38"/>
      <c r="BU2608" s="58" t="e">
        <f>VLOOKUP(BT2608,Hoja2!$C:$D,2,0)</f>
        <v>#N/A</v>
      </c>
      <c r="BV2608" s="80" t="str">
        <f>IF(
AND(AO2608="",BD2608="",BQ2608=""),
"EN PROCESO NOTIFICACION / COMUNICACION",
IF(
BT2608="",
"NO APLICA",
IF(
BU2608=60,
IF(AO2608&lt;&gt;"",AO2608,IF(BD2608&lt;&gt;"",BD2608,BQ2608))+60,
WORKDAY(
IF(AO2608&lt;&gt;"",AO2608,IF(BD2608&lt;&gt;"",BD2608,BQ2608)),
BU2608,
FESTIVOS_CO!A:A
)
)
))</f>
        <v>EN PROCESO NOTIFICACION / COMUNICACION</v>
      </c>
      <c r="BW2608" s="44"/>
      <c r="BX2608" s="53"/>
      <c r="BY2608" s="45"/>
      <c r="BZ2608" s="37"/>
      <c r="CA2608" s="54" t="str">
        <f t="shared" si="488"/>
        <v>PENDIENTE EJECUTORIA</v>
      </c>
      <c r="CB2608" s="59" t="str">
        <f t="shared" si="497"/>
        <v/>
      </c>
      <c r="CC2608" s="36"/>
      <c r="CD2608" s="40"/>
      <c r="CE2608" s="46"/>
      <c r="CF2608" s="40"/>
      <c r="CG2608" s="40"/>
      <c r="CH2608" s="40"/>
      <c r="CI2608" s="36"/>
      <c r="CJ2608" s="47"/>
      <c r="CK2608" s="40"/>
      <c r="CL2608" s="40"/>
      <c r="CM2608" s="40"/>
      <c r="CN2608" s="40"/>
    </row>
    <row r="2609" spans="1:92" ht="42.75" hidden="1">
      <c r="A2609" s="49" t="str">
        <f t="shared" si="489"/>
        <v>SIN GESTIÓN</v>
      </c>
      <c r="B2609" s="58"/>
      <c r="C2609" s="37"/>
      <c r="D2609" s="37"/>
      <c r="E2609" s="49" t="str">
        <f t="shared" si="490"/>
        <v>PENDIENTE NOTIFICACIÓN</v>
      </c>
      <c r="F2609" s="141" t="str">
        <f t="shared" si="491"/>
        <v>PENDIENTE NOTIFICACIÓN</v>
      </c>
      <c r="G2609" s="49" t="str">
        <f t="shared" si="492"/>
        <v/>
      </c>
      <c r="H2609" s="51" t="str">
        <f ca="1">IF(
L2609="",
"",
IF(
NETWORKDAYS(L2609,IF(M2609&lt;&gt;"",M2609,TODAY()),FESTIVOS_CO!A:A)&gt;2,
"VENCIDO",
IF(
NETWORKDAYS(L2609,IF(M2609&lt;&gt;"",M2609,TODAY()),FESTIVOS_CO!A:A)=2,
"ALERTA",
"A TIEMPO"
)))</f>
        <v/>
      </c>
      <c r="I2609" s="40"/>
      <c r="J2609" s="36"/>
      <c r="K2609" s="37"/>
      <c r="L2609" s="50"/>
      <c r="M2609" s="37"/>
      <c r="N2609" s="52"/>
      <c r="O2609" s="52"/>
      <c r="P2609" s="36"/>
      <c r="Q2609" s="36"/>
      <c r="R2609" s="40"/>
      <c r="S2609" s="36"/>
      <c r="T2609" s="40"/>
      <c r="U2609" s="40"/>
      <c r="V2609" s="81"/>
      <c r="W2609" s="40"/>
      <c r="X2609" s="40"/>
      <c r="Y2609" s="40"/>
      <c r="Z2609" s="38" t="str">
        <f>IFERROR(VLOOKUP(Y2609,DIRECTORIO!A:B,2,FALSE),"")</f>
        <v/>
      </c>
      <c r="AA2609" s="40"/>
      <c r="AB2609" s="40"/>
      <c r="AC2609" s="40"/>
      <c r="AD2609" s="40"/>
      <c r="AE2609" s="40"/>
      <c r="AF2609" s="40"/>
      <c r="AG2609" s="41" t="s">
        <v>109</v>
      </c>
      <c r="AH2609" s="42"/>
      <c r="AI2609" s="54" t="str">
        <f t="shared" ca="1" si="493"/>
        <v>PENDIENTE NOTIFICACIÓN ELECTRÓNICA</v>
      </c>
      <c r="AJ2609" s="37"/>
      <c r="AK2609" s="37"/>
      <c r="AL2609" s="37"/>
      <c r="AM2609" s="53" t="str">
        <f>IF(AK2609="","",WORKDAY(AK2609,5,FESTIVOS_CO!A:A))</f>
        <v/>
      </c>
      <c r="AN2609" s="37"/>
      <c r="AO2609" s="37"/>
      <c r="AP2609" s="54" t="str">
        <f t="shared" ca="1" si="498"/>
        <v>NO APLICA</v>
      </c>
      <c r="AQ2609" s="36"/>
      <c r="AR2609" s="43"/>
      <c r="AS2609" s="37"/>
      <c r="AT2609" s="36"/>
      <c r="AU2609" s="37"/>
      <c r="AV2609" s="36"/>
      <c r="AW2609" s="36"/>
      <c r="AX2609" s="37"/>
      <c r="AY2609" s="140" t="str">
        <f>IF(AU2609="","",WORKDAY(AU2609,5,FESTIVOS_CO!A:A))</f>
        <v/>
      </c>
      <c r="AZ2609" s="54" t="str">
        <f t="shared" ca="1" si="495"/>
        <v>NO APLICA</v>
      </c>
      <c r="BA2609" s="55" t="str">
        <f>IF(AX2609="","",WORKDAY(AX2609,5,FESTIVOS_CO!A:A))</f>
        <v/>
      </c>
      <c r="BB2609" s="39"/>
      <c r="BC2609" s="40"/>
      <c r="BD2609" s="40"/>
      <c r="BE2609" s="56" t="str">
        <f t="shared" ca="1" si="496"/>
        <v>NO APLICA</v>
      </c>
      <c r="BF2609" s="37"/>
      <c r="BG2609" s="45"/>
      <c r="BH2609" s="37"/>
      <c r="BI2609" s="36"/>
      <c r="BJ2609" s="37"/>
      <c r="BK2609" s="36"/>
      <c r="BL2609" s="36"/>
      <c r="BM2609" s="53" t="str">
        <f>IF(BJ2609="","",WORKDAY(BJ2609,5,FESTIVOS_CO!A:A))</f>
        <v/>
      </c>
      <c r="BN2609" s="57" t="str">
        <f t="shared" ca="1" si="494"/>
        <v>PENDIENTE HACER AVISO</v>
      </c>
      <c r="BO2609" s="54" t="str">
        <f t="shared" ca="1" si="487"/>
        <v>EN TRÁMITE NOTIF. POR AVISO</v>
      </c>
      <c r="BP2609" s="37"/>
      <c r="BQ2609" s="53" t="str">
        <f>IF(BP2609="","",WORKDAY(BP2609,5,FESTIVOS_CO!A:A))</f>
        <v/>
      </c>
      <c r="BR2609" s="37"/>
      <c r="BS2609" s="36"/>
      <c r="BT2609" s="38"/>
      <c r="BU2609" s="58" t="e">
        <f>VLOOKUP(BT2609,Hoja2!$C:$D,2,0)</f>
        <v>#N/A</v>
      </c>
      <c r="BV2609" s="80" t="str">
        <f>IF(
AND(AO2609="",BD2609="",BQ2609=""),
"EN PROCESO NOTIFICACION / COMUNICACION",
IF(
BT2609="",
"NO APLICA",
IF(
BU2609=60,
IF(AO2609&lt;&gt;"",AO2609,IF(BD2609&lt;&gt;"",BD2609,BQ2609))+60,
WORKDAY(
IF(AO2609&lt;&gt;"",AO2609,IF(BD2609&lt;&gt;"",BD2609,BQ2609)),
BU2609,
FESTIVOS_CO!A:A
)
)
))</f>
        <v>EN PROCESO NOTIFICACION / COMUNICACION</v>
      </c>
      <c r="BW2609" s="44"/>
      <c r="BX2609" s="53"/>
      <c r="BY2609" s="45"/>
      <c r="BZ2609" s="37"/>
      <c r="CA2609" s="54" t="str">
        <f t="shared" si="488"/>
        <v>PENDIENTE EJECUTORIA</v>
      </c>
      <c r="CB2609" s="59" t="str">
        <f t="shared" si="497"/>
        <v/>
      </c>
      <c r="CC2609" s="36"/>
      <c r="CD2609" s="40"/>
      <c r="CE2609" s="46"/>
      <c r="CF2609" s="40"/>
      <c r="CG2609" s="40"/>
      <c r="CH2609" s="40"/>
      <c r="CI2609" s="36"/>
      <c r="CJ2609" s="47"/>
      <c r="CK2609" s="40"/>
      <c r="CL2609" s="40"/>
      <c r="CM2609" s="40"/>
      <c r="CN2609" s="40"/>
    </row>
    <row r="2610" spans="1:92" ht="42.75" hidden="1">
      <c r="A2610" s="49" t="str">
        <f t="shared" si="489"/>
        <v>SIN GESTIÓN</v>
      </c>
      <c r="B2610" s="58"/>
      <c r="C2610" s="37"/>
      <c r="D2610" s="37"/>
      <c r="E2610" s="49" t="str">
        <f t="shared" si="490"/>
        <v>PENDIENTE NOTIFICACIÓN</v>
      </c>
      <c r="F2610" s="141" t="str">
        <f t="shared" si="491"/>
        <v>PENDIENTE NOTIFICACIÓN</v>
      </c>
      <c r="G2610" s="49" t="str">
        <f t="shared" si="492"/>
        <v/>
      </c>
      <c r="H2610" s="51" t="str">
        <f ca="1">IF(
L2610="",
"",
IF(
NETWORKDAYS(L2610,IF(M2610&lt;&gt;"",M2610,TODAY()),FESTIVOS_CO!A:A)&gt;2,
"VENCIDO",
IF(
NETWORKDAYS(L2610,IF(M2610&lt;&gt;"",M2610,TODAY()),FESTIVOS_CO!A:A)=2,
"ALERTA",
"A TIEMPO"
)))</f>
        <v/>
      </c>
      <c r="I2610" s="40"/>
      <c r="J2610" s="36"/>
      <c r="K2610" s="37"/>
      <c r="L2610" s="50"/>
      <c r="M2610" s="37"/>
      <c r="N2610" s="52"/>
      <c r="O2610" s="52"/>
      <c r="P2610" s="36"/>
      <c r="Q2610" s="36"/>
      <c r="R2610" s="40"/>
      <c r="S2610" s="36"/>
      <c r="T2610" s="40"/>
      <c r="U2610" s="40"/>
      <c r="V2610" s="81"/>
      <c r="W2610" s="40"/>
      <c r="X2610" s="40"/>
      <c r="Y2610" s="40"/>
      <c r="Z2610" s="38" t="str">
        <f>IFERROR(VLOOKUP(Y2610,DIRECTORIO!A:B,2,FALSE),"")</f>
        <v/>
      </c>
      <c r="AA2610" s="40"/>
      <c r="AB2610" s="40"/>
      <c r="AC2610" s="40"/>
      <c r="AD2610" s="40"/>
      <c r="AE2610" s="40"/>
      <c r="AF2610" s="40"/>
      <c r="AG2610" s="41" t="s">
        <v>109</v>
      </c>
      <c r="AH2610" s="42"/>
      <c r="AI2610" s="54" t="str">
        <f t="shared" ca="1" si="493"/>
        <v>PENDIENTE NOTIFICACIÓN ELECTRÓNICA</v>
      </c>
      <c r="AJ2610" s="37"/>
      <c r="AK2610" s="37"/>
      <c r="AL2610" s="37"/>
      <c r="AM2610" s="53" t="str">
        <f>IF(AK2610="","",WORKDAY(AK2610,5,FESTIVOS_CO!A:A))</f>
        <v/>
      </c>
      <c r="AN2610" s="37"/>
      <c r="AO2610" s="37"/>
      <c r="AP2610" s="54" t="str">
        <f t="shared" ca="1" si="498"/>
        <v>NO APLICA</v>
      </c>
      <c r="AQ2610" s="36"/>
      <c r="AR2610" s="43"/>
      <c r="AS2610" s="37"/>
      <c r="AT2610" s="36"/>
      <c r="AU2610" s="37"/>
      <c r="AV2610" s="36"/>
      <c r="AW2610" s="36"/>
      <c r="AX2610" s="37"/>
      <c r="AY2610" s="140" t="str">
        <f>IF(AU2610="","",WORKDAY(AU2610,5,FESTIVOS_CO!A:A))</f>
        <v/>
      </c>
      <c r="AZ2610" s="54" t="str">
        <f t="shared" ca="1" si="495"/>
        <v>NO APLICA</v>
      </c>
      <c r="BA2610" s="55" t="str">
        <f>IF(AX2610="","",WORKDAY(AX2610,5,FESTIVOS_CO!A:A))</f>
        <v/>
      </c>
      <c r="BB2610" s="39"/>
      <c r="BC2610" s="40"/>
      <c r="BD2610" s="40"/>
      <c r="BE2610" s="56" t="str">
        <f t="shared" ca="1" si="496"/>
        <v>NO APLICA</v>
      </c>
      <c r="BF2610" s="37"/>
      <c r="BG2610" s="45"/>
      <c r="BH2610" s="37"/>
      <c r="BI2610" s="36"/>
      <c r="BJ2610" s="37"/>
      <c r="BK2610" s="36"/>
      <c r="BL2610" s="36"/>
      <c r="BM2610" s="53" t="str">
        <f>IF(BJ2610="","",WORKDAY(BJ2610,5,FESTIVOS_CO!A:A))</f>
        <v/>
      </c>
      <c r="BN2610" s="57" t="str">
        <f t="shared" ca="1" si="494"/>
        <v>PENDIENTE HACER AVISO</v>
      </c>
      <c r="BO2610" s="54" t="str">
        <f t="shared" ca="1" si="487"/>
        <v>EN TRÁMITE NOTIF. POR AVISO</v>
      </c>
      <c r="BP2610" s="37"/>
      <c r="BQ2610" s="53" t="str">
        <f>IF(BP2610="","",WORKDAY(BP2610,5,FESTIVOS_CO!A:A))</f>
        <v/>
      </c>
      <c r="BR2610" s="37"/>
      <c r="BS2610" s="36"/>
      <c r="BT2610" s="38"/>
      <c r="BU2610" s="58" t="e">
        <f>VLOOKUP(BT2610,Hoja2!$C:$D,2,0)</f>
        <v>#N/A</v>
      </c>
      <c r="BV2610" s="80" t="str">
        <f>IF(
AND(AO2610="",BD2610="",BQ2610=""),
"EN PROCESO NOTIFICACION / COMUNICACION",
IF(
BT2610="",
"NO APLICA",
IF(
BU2610=60,
IF(AO2610&lt;&gt;"",AO2610,IF(BD2610&lt;&gt;"",BD2610,BQ2610))+60,
WORKDAY(
IF(AO2610&lt;&gt;"",AO2610,IF(BD2610&lt;&gt;"",BD2610,BQ2610)),
BU2610,
FESTIVOS_CO!A:A
)
)
))</f>
        <v>EN PROCESO NOTIFICACION / COMUNICACION</v>
      </c>
      <c r="BW2610" s="44"/>
      <c r="BX2610" s="53"/>
      <c r="BY2610" s="45"/>
      <c r="BZ2610" s="37"/>
      <c r="CA2610" s="54" t="str">
        <f t="shared" si="488"/>
        <v>PENDIENTE EJECUTORIA</v>
      </c>
      <c r="CB2610" s="59" t="str">
        <f t="shared" si="497"/>
        <v/>
      </c>
      <c r="CC2610" s="36"/>
      <c r="CD2610" s="40"/>
      <c r="CE2610" s="46"/>
      <c r="CF2610" s="40"/>
      <c r="CG2610" s="40"/>
      <c r="CH2610" s="40"/>
      <c r="CI2610" s="36"/>
      <c r="CJ2610" s="47"/>
      <c r="CK2610" s="40"/>
      <c r="CL2610" s="40"/>
      <c r="CM2610" s="40"/>
      <c r="CN2610" s="40"/>
    </row>
    <row r="2611" spans="1:92" ht="42.75" hidden="1">
      <c r="A2611" s="49" t="str">
        <f t="shared" si="489"/>
        <v>SIN GESTIÓN</v>
      </c>
      <c r="B2611" s="58"/>
      <c r="C2611" s="37"/>
      <c r="D2611" s="37"/>
      <c r="E2611" s="49" t="str">
        <f t="shared" si="490"/>
        <v>PENDIENTE NOTIFICACIÓN</v>
      </c>
      <c r="F2611" s="141" t="str">
        <f t="shared" si="491"/>
        <v>PENDIENTE NOTIFICACIÓN</v>
      </c>
      <c r="G2611" s="49" t="str">
        <f t="shared" si="492"/>
        <v/>
      </c>
      <c r="H2611" s="51" t="str">
        <f ca="1">IF(
L2611="",
"",
IF(
NETWORKDAYS(L2611,IF(M2611&lt;&gt;"",M2611,TODAY()),FESTIVOS_CO!A:A)&gt;2,
"VENCIDO",
IF(
NETWORKDAYS(L2611,IF(M2611&lt;&gt;"",M2611,TODAY()),FESTIVOS_CO!A:A)=2,
"ALERTA",
"A TIEMPO"
)))</f>
        <v/>
      </c>
      <c r="I2611" s="40"/>
      <c r="J2611" s="36"/>
      <c r="K2611" s="37"/>
      <c r="L2611" s="50"/>
      <c r="M2611" s="37"/>
      <c r="N2611" s="52"/>
      <c r="O2611" s="52"/>
      <c r="P2611" s="36"/>
      <c r="Q2611" s="36"/>
      <c r="R2611" s="40"/>
      <c r="S2611" s="36"/>
      <c r="T2611" s="40"/>
      <c r="U2611" s="40"/>
      <c r="V2611" s="81"/>
      <c r="W2611" s="40"/>
      <c r="X2611" s="40"/>
      <c r="Y2611" s="40"/>
      <c r="Z2611" s="38" t="str">
        <f>IFERROR(VLOOKUP(Y2611,DIRECTORIO!A:B,2,FALSE),"")</f>
        <v/>
      </c>
      <c r="AA2611" s="40"/>
      <c r="AB2611" s="40"/>
      <c r="AC2611" s="40"/>
      <c r="AD2611" s="40"/>
      <c r="AE2611" s="40"/>
      <c r="AF2611" s="40"/>
      <c r="AG2611" s="41" t="s">
        <v>109</v>
      </c>
      <c r="AH2611" s="42"/>
      <c r="AI2611" s="54" t="str">
        <f t="shared" ca="1" si="493"/>
        <v>PENDIENTE NOTIFICACIÓN ELECTRÓNICA</v>
      </c>
      <c r="AJ2611" s="37"/>
      <c r="AK2611" s="37"/>
      <c r="AL2611" s="37"/>
      <c r="AM2611" s="53" t="str">
        <f>IF(AK2611="","",WORKDAY(AK2611,5,FESTIVOS_CO!A:A))</f>
        <v/>
      </c>
      <c r="AN2611" s="37"/>
      <c r="AO2611" s="37"/>
      <c r="AP2611" s="54" t="str">
        <f t="shared" ca="1" si="498"/>
        <v>NO APLICA</v>
      </c>
      <c r="AQ2611" s="36"/>
      <c r="AR2611" s="43"/>
      <c r="AS2611" s="37"/>
      <c r="AT2611" s="36"/>
      <c r="AU2611" s="37"/>
      <c r="AV2611" s="36"/>
      <c r="AW2611" s="36"/>
      <c r="AX2611" s="37"/>
      <c r="AY2611" s="140" t="str">
        <f>IF(AU2611="","",WORKDAY(AU2611,5,FESTIVOS_CO!A:A))</f>
        <v/>
      </c>
      <c r="AZ2611" s="54" t="str">
        <f t="shared" ca="1" si="495"/>
        <v>NO APLICA</v>
      </c>
      <c r="BA2611" s="55" t="str">
        <f>IF(AX2611="","",WORKDAY(AX2611,5,FESTIVOS_CO!A:A))</f>
        <v/>
      </c>
      <c r="BB2611" s="39"/>
      <c r="BC2611" s="40"/>
      <c r="BD2611" s="40"/>
      <c r="BE2611" s="56" t="str">
        <f t="shared" ca="1" si="496"/>
        <v>NO APLICA</v>
      </c>
      <c r="BF2611" s="37"/>
      <c r="BG2611" s="45"/>
      <c r="BH2611" s="37"/>
      <c r="BI2611" s="36"/>
      <c r="BJ2611" s="37"/>
      <c r="BK2611" s="36"/>
      <c r="BL2611" s="36"/>
      <c r="BM2611" s="53" t="str">
        <f>IF(BJ2611="","",WORKDAY(BJ2611,5,FESTIVOS_CO!A:A))</f>
        <v/>
      </c>
      <c r="BN2611" s="57" t="str">
        <f t="shared" ca="1" si="494"/>
        <v>PENDIENTE HACER AVISO</v>
      </c>
      <c r="BO2611" s="54" t="str">
        <f t="shared" ca="1" si="487"/>
        <v>EN TRÁMITE NOTIF. POR AVISO</v>
      </c>
      <c r="BP2611" s="37"/>
      <c r="BQ2611" s="53" t="str">
        <f>IF(BP2611="","",WORKDAY(BP2611,5,FESTIVOS_CO!A:A))</f>
        <v/>
      </c>
      <c r="BR2611" s="37"/>
      <c r="BS2611" s="36"/>
      <c r="BT2611" s="38"/>
      <c r="BU2611" s="58" t="e">
        <f>VLOOKUP(BT2611,Hoja2!$C:$D,2,0)</f>
        <v>#N/A</v>
      </c>
      <c r="BV2611" s="80" t="str">
        <f>IF(
AND(AO2611="",BD2611="",BQ2611=""),
"EN PROCESO NOTIFICACION / COMUNICACION",
IF(
BT2611="",
"NO APLICA",
IF(
BU2611=60,
IF(AO2611&lt;&gt;"",AO2611,IF(BD2611&lt;&gt;"",BD2611,BQ2611))+60,
WORKDAY(
IF(AO2611&lt;&gt;"",AO2611,IF(BD2611&lt;&gt;"",BD2611,BQ2611)),
BU2611,
FESTIVOS_CO!A:A
)
)
))</f>
        <v>EN PROCESO NOTIFICACION / COMUNICACION</v>
      </c>
      <c r="BW2611" s="44"/>
      <c r="BX2611" s="53"/>
      <c r="BY2611" s="45"/>
      <c r="BZ2611" s="37"/>
      <c r="CA2611" s="54" t="str">
        <f t="shared" si="488"/>
        <v>PENDIENTE EJECUTORIA</v>
      </c>
      <c r="CB2611" s="59" t="str">
        <f t="shared" si="497"/>
        <v/>
      </c>
      <c r="CC2611" s="36"/>
      <c r="CD2611" s="40"/>
      <c r="CE2611" s="46"/>
      <c r="CF2611" s="40"/>
      <c r="CG2611" s="40"/>
      <c r="CH2611" s="40"/>
      <c r="CI2611" s="36"/>
      <c r="CJ2611" s="47"/>
      <c r="CK2611" s="40"/>
      <c r="CL2611" s="40"/>
      <c r="CM2611" s="40"/>
      <c r="CN2611" s="40"/>
    </row>
    <row r="2612" spans="1:92" ht="42.75" hidden="1">
      <c r="A2612" s="49" t="str">
        <f t="shared" si="489"/>
        <v>SIN GESTIÓN</v>
      </c>
      <c r="B2612" s="58"/>
      <c r="C2612" s="37"/>
      <c r="D2612" s="37"/>
      <c r="E2612" s="49" t="str">
        <f t="shared" si="490"/>
        <v>PENDIENTE NOTIFICACIÓN</v>
      </c>
      <c r="F2612" s="141" t="str">
        <f t="shared" si="491"/>
        <v>PENDIENTE NOTIFICACIÓN</v>
      </c>
      <c r="G2612" s="49" t="str">
        <f t="shared" si="492"/>
        <v/>
      </c>
      <c r="H2612" s="51" t="str">
        <f ca="1">IF(
L2612="",
"",
IF(
NETWORKDAYS(L2612,IF(M2612&lt;&gt;"",M2612,TODAY()),FESTIVOS_CO!A:A)&gt;2,
"VENCIDO",
IF(
NETWORKDAYS(L2612,IF(M2612&lt;&gt;"",M2612,TODAY()),FESTIVOS_CO!A:A)=2,
"ALERTA",
"A TIEMPO"
)))</f>
        <v/>
      </c>
      <c r="I2612" s="40"/>
      <c r="J2612" s="36"/>
      <c r="K2612" s="37"/>
      <c r="L2612" s="50"/>
      <c r="M2612" s="37"/>
      <c r="N2612" s="52"/>
      <c r="O2612" s="52"/>
      <c r="P2612" s="36"/>
      <c r="Q2612" s="36"/>
      <c r="R2612" s="40"/>
      <c r="S2612" s="36"/>
      <c r="T2612" s="40"/>
      <c r="U2612" s="40"/>
      <c r="V2612" s="81"/>
      <c r="W2612" s="40"/>
      <c r="X2612" s="40"/>
      <c r="Y2612" s="40"/>
      <c r="Z2612" s="38" t="str">
        <f>IFERROR(VLOOKUP(Y2612,DIRECTORIO!A:B,2,FALSE),"")</f>
        <v/>
      </c>
      <c r="AA2612" s="40"/>
      <c r="AB2612" s="40"/>
      <c r="AC2612" s="40"/>
      <c r="AD2612" s="40"/>
      <c r="AE2612" s="40"/>
      <c r="AF2612" s="40"/>
      <c r="AG2612" s="41" t="s">
        <v>109</v>
      </c>
      <c r="AH2612" s="42"/>
      <c r="AI2612" s="54" t="str">
        <f t="shared" ca="1" si="493"/>
        <v>PENDIENTE NOTIFICACIÓN ELECTRÓNICA</v>
      </c>
      <c r="AJ2612" s="37"/>
      <c r="AK2612" s="37"/>
      <c r="AL2612" s="37"/>
      <c r="AM2612" s="53" t="str">
        <f>IF(AK2612="","",WORKDAY(AK2612,5,FESTIVOS_CO!A:A))</f>
        <v/>
      </c>
      <c r="AN2612" s="37"/>
      <c r="AO2612" s="37"/>
      <c r="AP2612" s="54" t="str">
        <f t="shared" ca="1" si="498"/>
        <v>NO APLICA</v>
      </c>
      <c r="AQ2612" s="36"/>
      <c r="AR2612" s="43"/>
      <c r="AS2612" s="37"/>
      <c r="AT2612" s="36"/>
      <c r="AU2612" s="37"/>
      <c r="AV2612" s="36"/>
      <c r="AW2612" s="36"/>
      <c r="AX2612" s="37"/>
      <c r="AY2612" s="140" t="str">
        <f>IF(AU2612="","",WORKDAY(AU2612,5,FESTIVOS_CO!A:A))</f>
        <v/>
      </c>
      <c r="AZ2612" s="54" t="str">
        <f t="shared" ca="1" si="495"/>
        <v>NO APLICA</v>
      </c>
      <c r="BA2612" s="55" t="str">
        <f>IF(AX2612="","",WORKDAY(AX2612,5,FESTIVOS_CO!A:A))</f>
        <v/>
      </c>
      <c r="BB2612" s="39"/>
      <c r="BC2612" s="40"/>
      <c r="BD2612" s="40"/>
      <c r="BE2612" s="56" t="str">
        <f t="shared" ca="1" si="496"/>
        <v>NO APLICA</v>
      </c>
      <c r="BF2612" s="37"/>
      <c r="BG2612" s="45"/>
      <c r="BH2612" s="37"/>
      <c r="BI2612" s="36"/>
      <c r="BJ2612" s="37"/>
      <c r="BK2612" s="36"/>
      <c r="BL2612" s="36"/>
      <c r="BM2612" s="53" t="str">
        <f>IF(BJ2612="","",WORKDAY(BJ2612,5,FESTIVOS_CO!A:A))</f>
        <v/>
      </c>
      <c r="BN2612" s="57" t="str">
        <f t="shared" ca="1" si="494"/>
        <v>PENDIENTE HACER AVISO</v>
      </c>
      <c r="BO2612" s="54" t="str">
        <f t="shared" ca="1" si="487"/>
        <v>EN TRÁMITE NOTIF. POR AVISO</v>
      </c>
      <c r="BP2612" s="37"/>
      <c r="BQ2612" s="53" t="str">
        <f>IF(BP2612="","",WORKDAY(BP2612,5,FESTIVOS_CO!A:A))</f>
        <v/>
      </c>
      <c r="BR2612" s="37"/>
      <c r="BS2612" s="36"/>
      <c r="BT2612" s="38"/>
      <c r="BU2612" s="58" t="e">
        <f>VLOOKUP(BT2612,Hoja2!$C:$D,2,0)</f>
        <v>#N/A</v>
      </c>
      <c r="BV2612" s="80" t="str">
        <f>IF(
AND(AO2612="",BD2612="",BQ2612=""),
"EN PROCESO NOTIFICACION / COMUNICACION",
IF(
BT2612="",
"NO APLICA",
IF(
BU2612=60,
IF(AO2612&lt;&gt;"",AO2612,IF(BD2612&lt;&gt;"",BD2612,BQ2612))+60,
WORKDAY(
IF(AO2612&lt;&gt;"",AO2612,IF(BD2612&lt;&gt;"",BD2612,BQ2612)),
BU2612,
FESTIVOS_CO!A:A
)
)
))</f>
        <v>EN PROCESO NOTIFICACION / COMUNICACION</v>
      </c>
      <c r="BW2612" s="44"/>
      <c r="BX2612" s="53"/>
      <c r="BY2612" s="45"/>
      <c r="BZ2612" s="37"/>
      <c r="CA2612" s="54" t="str">
        <f t="shared" si="488"/>
        <v>PENDIENTE EJECUTORIA</v>
      </c>
      <c r="CB2612" s="59" t="str">
        <f t="shared" si="497"/>
        <v/>
      </c>
      <c r="CC2612" s="36"/>
      <c r="CD2612" s="40"/>
      <c r="CE2612" s="46"/>
      <c r="CF2612" s="40"/>
      <c r="CG2612" s="40"/>
      <c r="CH2612" s="40"/>
      <c r="CI2612" s="36"/>
      <c r="CJ2612" s="47"/>
      <c r="CK2612" s="40"/>
      <c r="CL2612" s="40"/>
      <c r="CM2612" s="40"/>
      <c r="CN2612" s="40"/>
    </row>
    <row r="2613" spans="1:92" ht="42.75" hidden="1">
      <c r="A2613" s="49" t="str">
        <f t="shared" si="489"/>
        <v>SIN GESTIÓN</v>
      </c>
      <c r="B2613" s="58"/>
      <c r="C2613" s="37"/>
      <c r="D2613" s="37"/>
      <c r="E2613" s="49" t="str">
        <f t="shared" si="490"/>
        <v>PENDIENTE NOTIFICACIÓN</v>
      </c>
      <c r="F2613" s="141" t="str">
        <f t="shared" si="491"/>
        <v>PENDIENTE NOTIFICACIÓN</v>
      </c>
      <c r="G2613" s="49" t="str">
        <f t="shared" si="492"/>
        <v/>
      </c>
      <c r="H2613" s="51" t="str">
        <f ca="1">IF(
L2613="",
"",
IF(
NETWORKDAYS(L2613,IF(M2613&lt;&gt;"",M2613,TODAY()),FESTIVOS_CO!A:A)&gt;2,
"VENCIDO",
IF(
NETWORKDAYS(L2613,IF(M2613&lt;&gt;"",M2613,TODAY()),FESTIVOS_CO!A:A)=2,
"ALERTA",
"A TIEMPO"
)))</f>
        <v/>
      </c>
      <c r="I2613" s="40"/>
      <c r="J2613" s="36"/>
      <c r="K2613" s="37"/>
      <c r="L2613" s="50"/>
      <c r="M2613" s="37"/>
      <c r="N2613" s="52"/>
      <c r="O2613" s="52"/>
      <c r="P2613" s="36"/>
      <c r="Q2613" s="36"/>
      <c r="R2613" s="40"/>
      <c r="S2613" s="36"/>
      <c r="T2613" s="40"/>
      <c r="U2613" s="40"/>
      <c r="V2613" s="81"/>
      <c r="W2613" s="40"/>
      <c r="X2613" s="40"/>
      <c r="Y2613" s="40"/>
      <c r="Z2613" s="38" t="str">
        <f>IFERROR(VLOOKUP(Y2613,DIRECTORIO!A:B,2,FALSE),"")</f>
        <v/>
      </c>
      <c r="AA2613" s="40"/>
      <c r="AB2613" s="40"/>
      <c r="AC2613" s="40"/>
      <c r="AD2613" s="40"/>
      <c r="AE2613" s="40"/>
      <c r="AF2613" s="40"/>
      <c r="AG2613" s="41" t="s">
        <v>109</v>
      </c>
      <c r="AH2613" s="42"/>
      <c r="AI2613" s="54" t="str">
        <f t="shared" ca="1" si="493"/>
        <v>PENDIENTE NOTIFICACIÓN ELECTRÓNICA</v>
      </c>
      <c r="AJ2613" s="37"/>
      <c r="AK2613" s="37"/>
      <c r="AL2613" s="37"/>
      <c r="AM2613" s="53" t="str">
        <f>IF(AK2613="","",WORKDAY(AK2613,5,FESTIVOS_CO!A:A))</f>
        <v/>
      </c>
      <c r="AN2613" s="37"/>
      <c r="AO2613" s="37"/>
      <c r="AP2613" s="54" t="str">
        <f t="shared" ca="1" si="498"/>
        <v>NO APLICA</v>
      </c>
      <c r="AQ2613" s="36"/>
      <c r="AR2613" s="43"/>
      <c r="AS2613" s="37"/>
      <c r="AT2613" s="36"/>
      <c r="AU2613" s="37"/>
      <c r="AV2613" s="36"/>
      <c r="AW2613" s="36"/>
      <c r="AX2613" s="37"/>
      <c r="AY2613" s="140" t="str">
        <f>IF(AU2613="","",WORKDAY(AU2613,5,FESTIVOS_CO!A:A))</f>
        <v/>
      </c>
      <c r="AZ2613" s="54" t="str">
        <f t="shared" ca="1" si="495"/>
        <v>NO APLICA</v>
      </c>
      <c r="BA2613" s="55" t="str">
        <f>IF(AX2613="","",WORKDAY(AX2613,5,FESTIVOS_CO!A:A))</f>
        <v/>
      </c>
      <c r="BB2613" s="39"/>
      <c r="BC2613" s="40"/>
      <c r="BD2613" s="40"/>
      <c r="BE2613" s="56" t="str">
        <f t="shared" ca="1" si="496"/>
        <v>NO APLICA</v>
      </c>
      <c r="BF2613" s="37"/>
      <c r="BG2613" s="45"/>
      <c r="BH2613" s="37"/>
      <c r="BI2613" s="36"/>
      <c r="BJ2613" s="37"/>
      <c r="BK2613" s="36"/>
      <c r="BL2613" s="36"/>
      <c r="BM2613" s="53" t="str">
        <f>IF(BJ2613="","",WORKDAY(BJ2613,5,FESTIVOS_CO!A:A))</f>
        <v/>
      </c>
      <c r="BN2613" s="57" t="str">
        <f t="shared" ca="1" si="494"/>
        <v>PENDIENTE HACER AVISO</v>
      </c>
      <c r="BO2613" s="54" t="str">
        <f t="shared" ca="1" si="487"/>
        <v>EN TRÁMITE NOTIF. POR AVISO</v>
      </c>
      <c r="BP2613" s="37"/>
      <c r="BQ2613" s="53" t="str">
        <f>IF(BP2613="","",WORKDAY(BP2613,5,FESTIVOS_CO!A:A))</f>
        <v/>
      </c>
      <c r="BR2613" s="37"/>
      <c r="BS2613" s="36"/>
      <c r="BT2613" s="38"/>
      <c r="BU2613" s="58" t="e">
        <f>VLOOKUP(BT2613,Hoja2!$C:$D,2,0)</f>
        <v>#N/A</v>
      </c>
      <c r="BV2613" s="80" t="str">
        <f>IF(
AND(AO2613="",BD2613="",BQ2613=""),
"EN PROCESO NOTIFICACION / COMUNICACION",
IF(
BT2613="",
"NO APLICA",
IF(
BU2613=60,
IF(AO2613&lt;&gt;"",AO2613,IF(BD2613&lt;&gt;"",BD2613,BQ2613))+60,
WORKDAY(
IF(AO2613&lt;&gt;"",AO2613,IF(BD2613&lt;&gt;"",BD2613,BQ2613)),
BU2613,
FESTIVOS_CO!A:A
)
)
))</f>
        <v>EN PROCESO NOTIFICACION / COMUNICACION</v>
      </c>
      <c r="BW2613" s="44"/>
      <c r="BX2613" s="53"/>
      <c r="BY2613" s="45"/>
      <c r="BZ2613" s="37"/>
      <c r="CA2613" s="54" t="str">
        <f t="shared" si="488"/>
        <v>PENDIENTE EJECUTORIA</v>
      </c>
      <c r="CB2613" s="59" t="str">
        <f t="shared" si="497"/>
        <v/>
      </c>
      <c r="CC2613" s="36"/>
      <c r="CD2613" s="40"/>
      <c r="CE2613" s="46"/>
      <c r="CF2613" s="40"/>
      <c r="CG2613" s="40"/>
      <c r="CH2613" s="40"/>
      <c r="CI2613" s="36"/>
      <c r="CJ2613" s="47"/>
      <c r="CK2613" s="40"/>
      <c r="CL2613" s="40"/>
      <c r="CM2613" s="40"/>
      <c r="CN2613" s="40"/>
    </row>
    <row r="2614" spans="1:92" ht="42.75" hidden="1">
      <c r="A2614" s="49" t="str">
        <f t="shared" si="489"/>
        <v>SIN GESTIÓN</v>
      </c>
      <c r="B2614" s="58"/>
      <c r="C2614" s="37"/>
      <c r="D2614" s="37"/>
      <c r="E2614" s="49" t="str">
        <f t="shared" si="490"/>
        <v>PENDIENTE NOTIFICACIÓN</v>
      </c>
      <c r="F2614" s="141" t="str">
        <f t="shared" si="491"/>
        <v>PENDIENTE NOTIFICACIÓN</v>
      </c>
      <c r="G2614" s="49" t="str">
        <f t="shared" si="492"/>
        <v/>
      </c>
      <c r="H2614" s="51" t="str">
        <f ca="1">IF(
L2614="",
"",
IF(
NETWORKDAYS(L2614,IF(M2614&lt;&gt;"",M2614,TODAY()),FESTIVOS_CO!A:A)&gt;2,
"VENCIDO",
IF(
NETWORKDAYS(L2614,IF(M2614&lt;&gt;"",M2614,TODAY()),FESTIVOS_CO!A:A)=2,
"ALERTA",
"A TIEMPO"
)))</f>
        <v/>
      </c>
      <c r="I2614" s="40"/>
      <c r="J2614" s="36"/>
      <c r="K2614" s="37"/>
      <c r="L2614" s="50"/>
      <c r="M2614" s="37"/>
      <c r="N2614" s="52"/>
      <c r="O2614" s="52"/>
      <c r="P2614" s="36"/>
      <c r="Q2614" s="36"/>
      <c r="R2614" s="40"/>
      <c r="S2614" s="36"/>
      <c r="T2614" s="40"/>
      <c r="U2614" s="40"/>
      <c r="V2614" s="81"/>
      <c r="W2614" s="40"/>
      <c r="X2614" s="40"/>
      <c r="Y2614" s="40"/>
      <c r="Z2614" s="38" t="str">
        <f>IFERROR(VLOOKUP(Y2614,DIRECTORIO!A:B,2,FALSE),"")</f>
        <v/>
      </c>
      <c r="AA2614" s="40"/>
      <c r="AB2614" s="40"/>
      <c r="AC2614" s="40"/>
      <c r="AD2614" s="40"/>
      <c r="AE2614" s="40"/>
      <c r="AF2614" s="40"/>
      <c r="AG2614" s="41" t="s">
        <v>109</v>
      </c>
      <c r="AH2614" s="42"/>
      <c r="AI2614" s="54" t="str">
        <f t="shared" ca="1" si="493"/>
        <v>PENDIENTE NOTIFICACIÓN ELECTRÓNICA</v>
      </c>
      <c r="AJ2614" s="37"/>
      <c r="AK2614" s="37"/>
      <c r="AL2614" s="37"/>
      <c r="AM2614" s="53" t="str">
        <f>IF(AK2614="","",WORKDAY(AK2614,5,FESTIVOS_CO!A:A))</f>
        <v/>
      </c>
      <c r="AN2614" s="37"/>
      <c r="AO2614" s="37"/>
      <c r="AP2614" s="54" t="str">
        <f t="shared" ca="1" si="498"/>
        <v>NO APLICA</v>
      </c>
      <c r="AQ2614" s="36"/>
      <c r="AR2614" s="43"/>
      <c r="AS2614" s="37"/>
      <c r="AT2614" s="36"/>
      <c r="AU2614" s="37"/>
      <c r="AV2614" s="36"/>
      <c r="AW2614" s="36"/>
      <c r="AX2614" s="37"/>
      <c r="AY2614" s="140" t="str">
        <f>IF(AU2614="","",WORKDAY(AU2614,5,FESTIVOS_CO!A:A))</f>
        <v/>
      </c>
      <c r="AZ2614" s="54" t="str">
        <f t="shared" ca="1" si="495"/>
        <v>NO APLICA</v>
      </c>
      <c r="BA2614" s="55" t="str">
        <f>IF(AX2614="","",WORKDAY(AX2614,5,FESTIVOS_CO!A:A))</f>
        <v/>
      </c>
      <c r="BB2614" s="39"/>
      <c r="BC2614" s="40"/>
      <c r="BD2614" s="40"/>
      <c r="BE2614" s="56" t="str">
        <f t="shared" ca="1" si="496"/>
        <v>NO APLICA</v>
      </c>
      <c r="BF2614" s="37"/>
      <c r="BG2614" s="45"/>
      <c r="BH2614" s="37"/>
      <c r="BI2614" s="36"/>
      <c r="BJ2614" s="37"/>
      <c r="BK2614" s="36"/>
      <c r="BL2614" s="36"/>
      <c r="BM2614" s="53" t="str">
        <f>IF(BJ2614="","",WORKDAY(BJ2614,5,FESTIVOS_CO!A:A))</f>
        <v/>
      </c>
      <c r="BN2614" s="57" t="str">
        <f t="shared" ca="1" si="494"/>
        <v>PENDIENTE HACER AVISO</v>
      </c>
      <c r="BO2614" s="54" t="str">
        <f t="shared" ref="BO2614:BO2677" ca="1" si="499">IF(BN2614="NOTIFICACIÓN PERSONAL COMPLETA",
"NO PROCEDE AVISO",
IF(BR2614="SI",
"NOTIFICACION POR AVISO TERMINADA",
IF(BE2614="NO PROCEDE",
"NO PROCEDE AVISO",
IF(BN2614="VERIFICAR SI PROCEDE RECURSO",
"NOTIFICACIÓN POR AVISO COMPLETA",
"EN TRÁMITE NOTIF. POR AVISO"
))))</f>
        <v>EN TRÁMITE NOTIF. POR AVISO</v>
      </c>
      <c r="BP2614" s="37"/>
      <c r="BQ2614" s="53" t="str">
        <f>IF(BP2614="","",WORKDAY(BP2614,5,FESTIVOS_CO!A:A))</f>
        <v/>
      </c>
      <c r="BR2614" s="37"/>
      <c r="BS2614" s="36"/>
      <c r="BT2614" s="38"/>
      <c r="BU2614" s="58" t="e">
        <f>VLOOKUP(BT2614,Hoja2!$C:$D,2,0)</f>
        <v>#N/A</v>
      </c>
      <c r="BV2614" s="80" t="str">
        <f>IF(
AND(AO2614="",BD2614="",BQ2614=""),
"EN PROCESO NOTIFICACION / COMUNICACION",
IF(
BT2614="",
"NO APLICA",
IF(
BU2614=60,
IF(AO2614&lt;&gt;"",AO2614,IF(BD2614&lt;&gt;"",BD2614,BQ2614))+60,
WORKDAY(
IF(AO2614&lt;&gt;"",AO2614,IF(BD2614&lt;&gt;"",BD2614,BQ2614)),
BU2614,
FESTIVOS_CO!A:A
)
)
))</f>
        <v>EN PROCESO NOTIFICACION / COMUNICACION</v>
      </c>
      <c r="BW2614" s="44"/>
      <c r="BX2614" s="53"/>
      <c r="BY2614" s="45"/>
      <c r="BZ2614" s="37"/>
      <c r="CA2614" s="54" t="str">
        <f t="shared" ref="CA2614:CA2677" si="500">IF(BW2614&lt;&gt;"SI",
"PENDIENTE EJECUTORIA",
IF(AND(BX2614="",BY2614="",BZ2614=""),
"PENDIENTE HACER EJECUTORIA",
IF(AND(BX2614&lt;&gt;"",BY2614="",BZ2614=""),
"PENDIENTE REVISION EJECUTORIA",
IF(AND(BX2614&lt;&gt;"",BY2614&lt;&gt;"",BZ2614=""),
"PENDIENTE FIRMA EJECUTORIA",
"PROCESO EJECUTORIA TERMINADO"
))))</f>
        <v>PENDIENTE EJECUTORIA</v>
      </c>
      <c r="CB2614" s="59" t="str">
        <f t="shared" si="497"/>
        <v/>
      </c>
      <c r="CC2614" s="36"/>
      <c r="CD2614" s="40"/>
      <c r="CE2614" s="46"/>
      <c r="CF2614" s="40"/>
      <c r="CG2614" s="40"/>
      <c r="CH2614" s="40"/>
      <c r="CI2614" s="36"/>
      <c r="CJ2614" s="47"/>
      <c r="CK2614" s="40"/>
      <c r="CL2614" s="40"/>
      <c r="CM2614" s="40"/>
      <c r="CN2614" s="40"/>
    </row>
    <row r="2615" spans="1:92" ht="42.75" hidden="1">
      <c r="A2615" s="49" t="str">
        <f t="shared" si="489"/>
        <v>SIN GESTIÓN</v>
      </c>
      <c r="B2615" s="58"/>
      <c r="C2615" s="37"/>
      <c r="D2615" s="37"/>
      <c r="E2615" s="49" t="str">
        <f t="shared" si="490"/>
        <v>PENDIENTE NOTIFICACIÓN</v>
      </c>
      <c r="F2615" s="141" t="str">
        <f t="shared" si="491"/>
        <v>PENDIENTE NOTIFICACIÓN</v>
      </c>
      <c r="G2615" s="49" t="str">
        <f t="shared" si="492"/>
        <v/>
      </c>
      <c r="H2615" s="51" t="str">
        <f ca="1">IF(
L2615="",
"",
IF(
NETWORKDAYS(L2615,IF(M2615&lt;&gt;"",M2615,TODAY()),FESTIVOS_CO!A:A)&gt;2,
"VENCIDO",
IF(
NETWORKDAYS(L2615,IF(M2615&lt;&gt;"",M2615,TODAY()),FESTIVOS_CO!A:A)=2,
"ALERTA",
"A TIEMPO"
)))</f>
        <v/>
      </c>
      <c r="I2615" s="40"/>
      <c r="J2615" s="36"/>
      <c r="K2615" s="37"/>
      <c r="L2615" s="50"/>
      <c r="M2615" s="37"/>
      <c r="N2615" s="52"/>
      <c r="O2615" s="52"/>
      <c r="P2615" s="36"/>
      <c r="Q2615" s="36"/>
      <c r="R2615" s="40"/>
      <c r="S2615" s="36"/>
      <c r="T2615" s="40"/>
      <c r="U2615" s="40"/>
      <c r="V2615" s="81"/>
      <c r="W2615" s="40"/>
      <c r="X2615" s="40"/>
      <c r="Y2615" s="40"/>
      <c r="Z2615" s="38" t="str">
        <f>IFERROR(VLOOKUP(Y2615,DIRECTORIO!A:B,2,FALSE),"")</f>
        <v/>
      </c>
      <c r="AA2615" s="40"/>
      <c r="AB2615" s="40"/>
      <c r="AC2615" s="40"/>
      <c r="AD2615" s="40"/>
      <c r="AE2615" s="40"/>
      <c r="AF2615" s="40"/>
      <c r="AG2615" s="41" t="s">
        <v>109</v>
      </c>
      <c r="AH2615" s="42"/>
      <c r="AI2615" s="54" t="str">
        <f t="shared" ca="1" si="493"/>
        <v>PENDIENTE NOTIFICACIÓN ELECTRÓNICA</v>
      </c>
      <c r="AJ2615" s="37"/>
      <c r="AK2615" s="37"/>
      <c r="AL2615" s="37"/>
      <c r="AM2615" s="53" t="str">
        <f>IF(AK2615="","",WORKDAY(AK2615,5,FESTIVOS_CO!A:A))</f>
        <v/>
      </c>
      <c r="AN2615" s="37"/>
      <c r="AO2615" s="37"/>
      <c r="AP2615" s="54" t="str">
        <f t="shared" ca="1" si="498"/>
        <v>NO APLICA</v>
      </c>
      <c r="AQ2615" s="36"/>
      <c r="AR2615" s="43"/>
      <c r="AS2615" s="37"/>
      <c r="AT2615" s="36"/>
      <c r="AU2615" s="37"/>
      <c r="AV2615" s="36"/>
      <c r="AW2615" s="36"/>
      <c r="AX2615" s="37"/>
      <c r="AY2615" s="140" t="str">
        <f>IF(AU2615="","",WORKDAY(AU2615,5,FESTIVOS_CO!A:A))</f>
        <v/>
      </c>
      <c r="AZ2615" s="54" t="str">
        <f t="shared" ca="1" si="495"/>
        <v>NO APLICA</v>
      </c>
      <c r="BA2615" s="55" t="str">
        <f>IF(AX2615="","",WORKDAY(AX2615,5,FESTIVOS_CO!A:A))</f>
        <v/>
      </c>
      <c r="BB2615" s="39"/>
      <c r="BC2615" s="40"/>
      <c r="BD2615" s="40"/>
      <c r="BE2615" s="56" t="str">
        <f t="shared" ca="1" si="496"/>
        <v>NO APLICA</v>
      </c>
      <c r="BF2615" s="37"/>
      <c r="BG2615" s="45"/>
      <c r="BH2615" s="37"/>
      <c r="BI2615" s="36"/>
      <c r="BJ2615" s="37"/>
      <c r="BK2615" s="36"/>
      <c r="BL2615" s="36"/>
      <c r="BM2615" s="53" t="str">
        <f>IF(BJ2615="","",WORKDAY(BJ2615,5,FESTIVOS_CO!A:A))</f>
        <v/>
      </c>
      <c r="BN2615" s="57" t="str">
        <f t="shared" ca="1" si="494"/>
        <v>PENDIENTE HACER AVISO</v>
      </c>
      <c r="BO2615" s="54" t="str">
        <f t="shared" ca="1" si="499"/>
        <v>EN TRÁMITE NOTIF. POR AVISO</v>
      </c>
      <c r="BP2615" s="37"/>
      <c r="BQ2615" s="53" t="str">
        <f>IF(BP2615="","",WORKDAY(BP2615,5,FESTIVOS_CO!A:A))</f>
        <v/>
      </c>
      <c r="BR2615" s="37"/>
      <c r="BS2615" s="36"/>
      <c r="BT2615" s="38"/>
      <c r="BU2615" s="58" t="e">
        <f>VLOOKUP(BT2615,Hoja2!$C:$D,2,0)</f>
        <v>#N/A</v>
      </c>
      <c r="BV2615" s="80" t="str">
        <f>IF(
AND(AO2615="",BD2615="",BQ2615=""),
"EN PROCESO NOTIFICACION / COMUNICACION",
IF(
BT2615="",
"NO APLICA",
IF(
BU2615=60,
IF(AO2615&lt;&gt;"",AO2615,IF(BD2615&lt;&gt;"",BD2615,BQ2615))+60,
WORKDAY(
IF(AO2615&lt;&gt;"",AO2615,IF(BD2615&lt;&gt;"",BD2615,BQ2615)),
BU2615,
FESTIVOS_CO!A:A
)
)
))</f>
        <v>EN PROCESO NOTIFICACION / COMUNICACION</v>
      </c>
      <c r="BW2615" s="44"/>
      <c r="BX2615" s="53"/>
      <c r="BY2615" s="45"/>
      <c r="BZ2615" s="37"/>
      <c r="CA2615" s="54" t="str">
        <f t="shared" si="500"/>
        <v>PENDIENTE EJECUTORIA</v>
      </c>
      <c r="CB2615" s="59" t="str">
        <f t="shared" si="497"/>
        <v/>
      </c>
      <c r="CC2615" s="36"/>
      <c r="CD2615" s="40"/>
      <c r="CE2615" s="46"/>
      <c r="CF2615" s="40"/>
      <c r="CG2615" s="40"/>
      <c r="CH2615" s="40"/>
      <c r="CI2615" s="36"/>
      <c r="CJ2615" s="47"/>
      <c r="CK2615" s="40"/>
      <c r="CL2615" s="40"/>
      <c r="CM2615" s="40"/>
      <c r="CN2615" s="40"/>
    </row>
    <row r="2616" spans="1:92" ht="42.75" hidden="1">
      <c r="A2616" s="49" t="str">
        <f t="shared" ref="A2616:A2679" si="501">IF(
AND(Q2616="NO",S2616&lt;&gt;"SI"),
"TERMINADO PRODUCTO NO CONFORME",
IF(
AND(
COUNTBLANK(AJ2616:AO2616)=COLUMNS(AJ2616:AO2616),
COUNTBLANK(AQ2616:AY2616)=COLUMNS(AQ2616:AY2616),
COUNTBLANK(BC2616:BD2616)=COLUMNS(BC2616:BD2616),
COUNTBLANK(BF2616:BM2616)=COLUMNS(BF2616:BM2616),
COUNTBLANK(BP2616:BR2616)=COLUMNS(BP2616:BR2616)
),
"SIN GESTIÓN",
IF(
AND(BC2616&lt;&gt;"",BD2616&lt;&gt;"",AO2616="",AX2616="",BQ2616=""),
"NOTIFICADO POR CONDUCTA CONCLUYENTE",
IF(
AI2616="NOTIFICACIÓN ELECTRÓNICA EFECTIVA",
CA2616,
IF(
OR(
AI2616="NO PROCEDE NOTIFICACIÓN ELECTRÓNICA",
AI2616="REALIZAR CITACIÓN",
AI2616="NOTIFICACIÓN ELECTRÓNICA NO EFECTIVA"
),
IF(
AZ2616="HACER AVISO",
IF(
OR(
BN2616="NOTIFICACIÓN POR AVISO TERMINADA",
BN2616="NOTIFICACIÓN PERSONAL COMPLETA"
),
CA2616,
BN2616
),
AZ2616
),
AI2616
)
)
)
))</f>
        <v>SIN GESTIÓN</v>
      </c>
      <c r="B2616" s="58"/>
      <c r="C2616" s="37"/>
      <c r="D2616" s="37"/>
      <c r="E2616" s="49" t="str">
        <f t="shared" ref="E2616:E2679" si="502">IF(AN2616="SI",
"NOTIFICACIÓN ELECTRÓNICA",
IF(AND(BC2616&lt;&gt;"",BD2616&lt;&gt;""),
"NOTIFICACIÓN PERSONAL",
IF(BL2616="SI",
"NOTIFICACIÓN POR AVISO",
"PENDIENTE NOTIFICACIÓN"
)))</f>
        <v>PENDIENTE NOTIFICACIÓN</v>
      </c>
      <c r="F2616" s="141" t="str">
        <f t="shared" ref="F2616:F2679" si="503">IF(
AND(AN2616&lt;&gt;"SI",AW2616&lt;&gt;"SI",BL2616&lt;&gt;"SI",BC2616="",BD2616=""),
"PENDIENTE NOTIFICACIÓN",
IF(AN2616="SI",
AO2616,
IF(AW2616="SI",
AX2616,
IF(AND(BC2616&lt;&gt;"",BD2616&lt;&gt;""),
BD2616,
IF(BL2616="SI",
BQ2616,
"PENDIENTE NOTIFICACIÓN"
)))))</f>
        <v>PENDIENTE NOTIFICACIÓN</v>
      </c>
      <c r="G2616" s="49" t="str">
        <f t="shared" ref="G2616:G2679" si="504">IF(
OR(
C2616="",
F2616="PENDIENTE NOTIFICACIÓN",
NOT(ISNUMBER(C2616)),
NOT(ISNUMBER(F2616)),
F2616&lt;C2616
),
"",
F2616-C2616
)</f>
        <v/>
      </c>
      <c r="H2616" s="51" t="str">
        <f ca="1">IF(
L2616="",
"",
IF(
NETWORKDAYS(L2616,IF(M2616&lt;&gt;"",M2616,TODAY()),FESTIVOS_CO!A:A)&gt;2,
"VENCIDO",
IF(
NETWORKDAYS(L2616,IF(M2616&lt;&gt;"",M2616,TODAY()),FESTIVOS_CO!A:A)=2,
"ALERTA",
"A TIEMPO"
)))</f>
        <v/>
      </c>
      <c r="I2616" s="40"/>
      <c r="J2616" s="36"/>
      <c r="K2616" s="37"/>
      <c r="L2616" s="50"/>
      <c r="M2616" s="37"/>
      <c r="N2616" s="52"/>
      <c r="O2616" s="52"/>
      <c r="P2616" s="36"/>
      <c r="Q2616" s="36"/>
      <c r="R2616" s="40"/>
      <c r="S2616" s="36"/>
      <c r="T2616" s="40"/>
      <c r="U2616" s="40"/>
      <c r="V2616" s="81"/>
      <c r="W2616" s="40"/>
      <c r="X2616" s="40"/>
      <c r="Y2616" s="40"/>
      <c r="Z2616" s="38" t="str">
        <f>IFERROR(VLOOKUP(Y2616,DIRECTORIO!A:B,2,FALSE),"")</f>
        <v/>
      </c>
      <c r="AA2616" s="40"/>
      <c r="AB2616" s="40"/>
      <c r="AC2616" s="40"/>
      <c r="AD2616" s="40"/>
      <c r="AE2616" s="40"/>
      <c r="AF2616" s="40"/>
      <c r="AG2616" s="41" t="s">
        <v>109</v>
      </c>
      <c r="AH2616" s="42"/>
      <c r="AI2616" s="54" t="str">
        <f t="shared" ref="AI2616:AI2679" ca="1" si="505">IF(AL2616="NO",
"REALIZAR CITACIÓN",
IF(AND(AJ2616="SI",AL2616&lt;&gt;"SI",AL2616&lt;&gt;"NO"),
"PENDIENTE ENTREGA NOTIFICACIÓN ELECTRÓNICA",
IF(AND(AJ2616="SI",AL2616="SI",AN2616="SI"),
"NOTIFICACIÓN ELECTRÓNICA EFECTIVA",
IF(AND(AJ2616="",AK2616="",AL2616="",AM2616="",AN2616="",AO2616=""),
"PENDIENTE NOTIFICACIÓN ELECTRÓNICA",
IF(AJ2616="NO",
"NO PROCEDE NOTIFICACIÓN ELECTRÓNICA",
IF(AND(AJ2616="SI",F2616=""),
"PENDIENTE ENVÍO NOTIFICACIÓN ELECTRÓNICA",
IF(AND(AJ2616="SI",TODAY()-F2616&lt;=5),
"EN ESPERA DE NOTIFICACIÓN ELECTRÓNICA (5 DÍAS)",
"NOTIFICACIÓN ELECTRÓNICA NO EFECTIVA"
)))))))</f>
        <v>PENDIENTE NOTIFICACIÓN ELECTRÓNICA</v>
      </c>
      <c r="AJ2616" s="37"/>
      <c r="AK2616" s="37"/>
      <c r="AL2616" s="37"/>
      <c r="AM2616" s="53" t="str">
        <f>IF(AK2616="","",WORKDAY(AK2616,5,FESTIVOS_CO!A:A))</f>
        <v/>
      </c>
      <c r="AN2616" s="37"/>
      <c r="AO2616" s="37"/>
      <c r="AP2616" s="54" t="str">
        <f t="shared" ca="1" si="498"/>
        <v>NO APLICA</v>
      </c>
      <c r="AQ2616" s="36"/>
      <c r="AR2616" s="43"/>
      <c r="AS2616" s="37"/>
      <c r="AT2616" s="36"/>
      <c r="AU2616" s="37"/>
      <c r="AV2616" s="36"/>
      <c r="AW2616" s="36"/>
      <c r="AX2616" s="37"/>
      <c r="AY2616" s="140" t="str">
        <f>IF(AU2616="","",WORKDAY(AU2616,5,FESTIVOS_CO!A:A))</f>
        <v/>
      </c>
      <c r="AZ2616" s="54" t="str">
        <f t="shared" ca="1" si="495"/>
        <v>NO APLICA</v>
      </c>
      <c r="BA2616" s="55" t="str">
        <f>IF(AX2616="","",WORKDAY(AX2616,5,FESTIVOS_CO!A:A))</f>
        <v/>
      </c>
      <c r="BB2616" s="39"/>
      <c r="BC2616" s="40"/>
      <c r="BD2616" s="40"/>
      <c r="BE2616" s="56" t="str">
        <f t="shared" ca="1" si="496"/>
        <v>NO APLICA</v>
      </c>
      <c r="BF2616" s="37"/>
      <c r="BG2616" s="45"/>
      <c r="BH2616" s="37"/>
      <c r="BI2616" s="36"/>
      <c r="BJ2616" s="37"/>
      <c r="BK2616" s="36"/>
      <c r="BL2616" s="36"/>
      <c r="BM2616" s="53" t="str">
        <f>IF(BJ2616="","",WORKDAY(BJ2616,5,FESTIVOS_CO!A:A))</f>
        <v/>
      </c>
      <c r="BN2616" s="57" t="str">
        <f t="shared" ref="BN2616:BN2679" ca="1" si="506">IF(
AND(AZ2616="CITACIÓN COMPLETA EN ESPERA DE NOTIFICACION PERSONAL",BB2616="NO"),
"PENDIENTE HACER AVISO",
IF(AND(BC2616&lt;&gt;"",BD2616&lt;&gt;""),
"NOTIFICACIÓN PERSONAL COMPLETA",
IF(BR2616="SI",
"NOTIFICACIÓN POR AVISO TERMINADA",
IF(BE2616="NO PROCEDE",
"NO PROCEDE",
IF(BF2616="",
"PENDIENTE HACER AVISO",
IF(BG2616="",
"PENDIENTE REVISIÓN AVISO",
IF(BH2616="",
"PENDIENTE FIRMA AVISO",
IF(BI2616="",
"PENDIENTE RADICAR AVISO",
IF(BL2616="",
"EN TRÁMITE DE ENTREGA AVISO",
IF(BL2616="NO",
"PUBLICAR AVISO CARTELERA",
IF(BL2616="SI",
"VERIFICAR SI PROCEDE RECURSO",
IF(BE2616="HACER AVISO",
"HACER AVISO",
"NO APLICA"
))))))))))))</f>
        <v>PENDIENTE HACER AVISO</v>
      </c>
      <c r="BO2616" s="54" t="str">
        <f t="shared" ca="1" si="499"/>
        <v>EN TRÁMITE NOTIF. POR AVISO</v>
      </c>
      <c r="BP2616" s="37"/>
      <c r="BQ2616" s="53" t="str">
        <f>IF(BP2616="","",WORKDAY(BP2616,5,FESTIVOS_CO!A:A))</f>
        <v/>
      </c>
      <c r="BR2616" s="37"/>
      <c r="BS2616" s="36"/>
      <c r="BT2616" s="38"/>
      <c r="BU2616" s="58" t="e">
        <f>VLOOKUP(BT2616,Hoja2!$C:$D,2,0)</f>
        <v>#N/A</v>
      </c>
      <c r="BV2616" s="80" t="str">
        <f>IF(
AND(AO2616="",BD2616="",BQ2616=""),
"EN PROCESO NOTIFICACION / COMUNICACION",
IF(
BT2616="",
"NO APLICA",
IF(
BU2616=60,
IF(AO2616&lt;&gt;"",AO2616,IF(BD2616&lt;&gt;"",BD2616,BQ2616))+60,
WORKDAY(
IF(AO2616&lt;&gt;"",AO2616,IF(BD2616&lt;&gt;"",BD2616,BQ2616)),
BU2616,
FESTIVOS_CO!A:A
)
)
))</f>
        <v>EN PROCESO NOTIFICACION / COMUNICACION</v>
      </c>
      <c r="BW2616" s="44"/>
      <c r="BX2616" s="53"/>
      <c r="BY2616" s="45"/>
      <c r="BZ2616" s="37"/>
      <c r="CA2616" s="54" t="str">
        <f t="shared" si="500"/>
        <v>PENDIENTE EJECUTORIA</v>
      </c>
      <c r="CB2616" s="59" t="str">
        <f t="shared" si="497"/>
        <v/>
      </c>
      <c r="CC2616" s="36"/>
      <c r="CD2616" s="40"/>
      <c r="CE2616" s="46"/>
      <c r="CF2616" s="40"/>
      <c r="CG2616" s="40"/>
      <c r="CH2616" s="40"/>
      <c r="CI2616" s="36"/>
      <c r="CJ2616" s="47"/>
      <c r="CK2616" s="40"/>
      <c r="CL2616" s="40"/>
      <c r="CM2616" s="40"/>
      <c r="CN2616" s="40"/>
    </row>
    <row r="2617" spans="1:92" ht="42.75" hidden="1">
      <c r="A2617" s="49" t="str">
        <f t="shared" si="501"/>
        <v>SIN GESTIÓN</v>
      </c>
      <c r="B2617" s="58"/>
      <c r="C2617" s="37"/>
      <c r="D2617" s="37"/>
      <c r="E2617" s="49" t="str">
        <f t="shared" si="502"/>
        <v>PENDIENTE NOTIFICACIÓN</v>
      </c>
      <c r="F2617" s="141" t="str">
        <f t="shared" si="503"/>
        <v>PENDIENTE NOTIFICACIÓN</v>
      </c>
      <c r="G2617" s="49" t="str">
        <f t="shared" si="504"/>
        <v/>
      </c>
      <c r="H2617" s="51" t="str">
        <f ca="1">IF(
L2617="",
"",
IF(
NETWORKDAYS(L2617,IF(M2617&lt;&gt;"",M2617,TODAY()),FESTIVOS_CO!A:A)&gt;2,
"VENCIDO",
IF(
NETWORKDAYS(L2617,IF(M2617&lt;&gt;"",M2617,TODAY()),FESTIVOS_CO!A:A)=2,
"ALERTA",
"A TIEMPO"
)))</f>
        <v/>
      </c>
      <c r="I2617" s="40"/>
      <c r="J2617" s="36"/>
      <c r="K2617" s="37"/>
      <c r="L2617" s="50"/>
      <c r="M2617" s="37"/>
      <c r="N2617" s="52"/>
      <c r="O2617" s="52"/>
      <c r="P2617" s="36"/>
      <c r="Q2617" s="36"/>
      <c r="R2617" s="40"/>
      <c r="S2617" s="36"/>
      <c r="T2617" s="40"/>
      <c r="U2617" s="40"/>
      <c r="V2617" s="81"/>
      <c r="W2617" s="40"/>
      <c r="X2617" s="40"/>
      <c r="Y2617" s="40"/>
      <c r="Z2617" s="38" t="str">
        <f>IFERROR(VLOOKUP(Y2617,DIRECTORIO!A:B,2,FALSE),"")</f>
        <v/>
      </c>
      <c r="AA2617" s="40"/>
      <c r="AB2617" s="40"/>
      <c r="AC2617" s="40"/>
      <c r="AD2617" s="40"/>
      <c r="AE2617" s="40"/>
      <c r="AF2617" s="40"/>
      <c r="AG2617" s="41" t="s">
        <v>109</v>
      </c>
      <c r="AH2617" s="42"/>
      <c r="AI2617" s="54" t="str">
        <f t="shared" ca="1" si="505"/>
        <v>PENDIENTE NOTIFICACIÓN ELECTRÓNICA</v>
      </c>
      <c r="AJ2617" s="37"/>
      <c r="AK2617" s="37"/>
      <c r="AL2617" s="37"/>
      <c r="AM2617" s="53" t="str">
        <f>IF(AK2617="","",WORKDAY(AK2617,5,FESTIVOS_CO!A:A))</f>
        <v/>
      </c>
      <c r="AN2617" s="37"/>
      <c r="AO2617" s="37"/>
      <c r="AP2617" s="54" t="str">
        <f t="shared" ca="1" si="498"/>
        <v>NO APLICA</v>
      </c>
      <c r="AQ2617" s="36"/>
      <c r="AR2617" s="43"/>
      <c r="AS2617" s="37"/>
      <c r="AT2617" s="36"/>
      <c r="AU2617" s="37"/>
      <c r="AV2617" s="36"/>
      <c r="AW2617" s="36"/>
      <c r="AX2617" s="37"/>
      <c r="AY2617" s="140" t="str">
        <f>IF(AU2617="","",WORKDAY(AU2617,5,FESTIVOS_CO!A:A))</f>
        <v/>
      </c>
      <c r="AZ2617" s="54" t="str">
        <f t="shared" ca="1" si="495"/>
        <v>NO APLICA</v>
      </c>
      <c r="BA2617" s="55" t="str">
        <f>IF(AX2617="","",WORKDAY(AX2617,5,FESTIVOS_CO!A:A))</f>
        <v/>
      </c>
      <c r="BB2617" s="39"/>
      <c r="BC2617" s="40"/>
      <c r="BD2617" s="40"/>
      <c r="BE2617" s="56" t="str">
        <f t="shared" ca="1" si="496"/>
        <v>NO APLICA</v>
      </c>
      <c r="BF2617" s="37"/>
      <c r="BG2617" s="45"/>
      <c r="BH2617" s="37"/>
      <c r="BI2617" s="36"/>
      <c r="BJ2617" s="37"/>
      <c r="BK2617" s="36"/>
      <c r="BL2617" s="36"/>
      <c r="BM2617" s="53" t="str">
        <f>IF(BJ2617="","",WORKDAY(BJ2617,5,FESTIVOS_CO!A:A))</f>
        <v/>
      </c>
      <c r="BN2617" s="57" t="str">
        <f t="shared" ca="1" si="506"/>
        <v>PENDIENTE HACER AVISO</v>
      </c>
      <c r="BO2617" s="54" t="str">
        <f t="shared" ca="1" si="499"/>
        <v>EN TRÁMITE NOTIF. POR AVISO</v>
      </c>
      <c r="BP2617" s="37"/>
      <c r="BQ2617" s="53" t="str">
        <f>IF(BP2617="","",WORKDAY(BP2617,5,FESTIVOS_CO!A:A))</f>
        <v/>
      </c>
      <c r="BR2617" s="37"/>
      <c r="BS2617" s="36"/>
      <c r="BT2617" s="38"/>
      <c r="BU2617" s="58" t="e">
        <f>VLOOKUP(BT2617,Hoja2!$C:$D,2,0)</f>
        <v>#N/A</v>
      </c>
      <c r="BV2617" s="80" t="str">
        <f>IF(
AND(AO2617="",BD2617="",BQ2617=""),
"EN PROCESO NOTIFICACION / COMUNICACION",
IF(
BT2617="",
"NO APLICA",
IF(
BU2617=60,
IF(AO2617&lt;&gt;"",AO2617,IF(BD2617&lt;&gt;"",BD2617,BQ2617))+60,
WORKDAY(
IF(AO2617&lt;&gt;"",AO2617,IF(BD2617&lt;&gt;"",BD2617,BQ2617)),
BU2617,
FESTIVOS_CO!A:A
)
)
))</f>
        <v>EN PROCESO NOTIFICACION / COMUNICACION</v>
      </c>
      <c r="BW2617" s="44"/>
      <c r="BX2617" s="53"/>
      <c r="BY2617" s="45"/>
      <c r="BZ2617" s="37"/>
      <c r="CA2617" s="54" t="str">
        <f t="shared" si="500"/>
        <v>PENDIENTE EJECUTORIA</v>
      </c>
      <c r="CB2617" s="59" t="str">
        <f t="shared" si="497"/>
        <v/>
      </c>
      <c r="CC2617" s="36"/>
      <c r="CD2617" s="40"/>
      <c r="CE2617" s="46"/>
      <c r="CF2617" s="40"/>
      <c r="CG2617" s="40"/>
      <c r="CH2617" s="40"/>
      <c r="CI2617" s="36"/>
      <c r="CJ2617" s="47"/>
      <c r="CK2617" s="40"/>
      <c r="CL2617" s="40"/>
      <c r="CM2617" s="40"/>
      <c r="CN2617" s="40"/>
    </row>
    <row r="2618" spans="1:92" ht="42.75" hidden="1">
      <c r="A2618" s="49" t="str">
        <f t="shared" si="501"/>
        <v>SIN GESTIÓN</v>
      </c>
      <c r="B2618" s="58"/>
      <c r="C2618" s="37"/>
      <c r="D2618" s="37"/>
      <c r="E2618" s="49" t="str">
        <f t="shared" si="502"/>
        <v>PENDIENTE NOTIFICACIÓN</v>
      </c>
      <c r="F2618" s="141" t="str">
        <f t="shared" si="503"/>
        <v>PENDIENTE NOTIFICACIÓN</v>
      </c>
      <c r="G2618" s="49" t="str">
        <f t="shared" si="504"/>
        <v/>
      </c>
      <c r="H2618" s="51" t="str">
        <f ca="1">IF(
L2618="",
"",
IF(
NETWORKDAYS(L2618,IF(M2618&lt;&gt;"",M2618,TODAY()),FESTIVOS_CO!A:A)&gt;2,
"VENCIDO",
IF(
NETWORKDAYS(L2618,IF(M2618&lt;&gt;"",M2618,TODAY()),FESTIVOS_CO!A:A)=2,
"ALERTA",
"A TIEMPO"
)))</f>
        <v/>
      </c>
      <c r="I2618" s="40"/>
      <c r="J2618" s="36"/>
      <c r="K2618" s="37"/>
      <c r="L2618" s="50"/>
      <c r="M2618" s="37"/>
      <c r="N2618" s="52"/>
      <c r="O2618" s="52"/>
      <c r="P2618" s="36"/>
      <c r="Q2618" s="36"/>
      <c r="R2618" s="40"/>
      <c r="S2618" s="36"/>
      <c r="T2618" s="40"/>
      <c r="U2618" s="40"/>
      <c r="V2618" s="81"/>
      <c r="W2618" s="40"/>
      <c r="X2618" s="40"/>
      <c r="Y2618" s="40"/>
      <c r="Z2618" s="38" t="str">
        <f>IFERROR(VLOOKUP(Y2618,DIRECTORIO!A:B,2,FALSE),"")</f>
        <v/>
      </c>
      <c r="AA2618" s="40"/>
      <c r="AB2618" s="40"/>
      <c r="AC2618" s="40"/>
      <c r="AD2618" s="40"/>
      <c r="AE2618" s="40"/>
      <c r="AF2618" s="40"/>
      <c r="AG2618" s="41" t="s">
        <v>109</v>
      </c>
      <c r="AH2618" s="42"/>
      <c r="AI2618" s="54" t="str">
        <f t="shared" ca="1" si="505"/>
        <v>PENDIENTE NOTIFICACIÓN ELECTRÓNICA</v>
      </c>
      <c r="AJ2618" s="37"/>
      <c r="AK2618" s="37"/>
      <c r="AL2618" s="37"/>
      <c r="AM2618" s="53" t="str">
        <f>IF(AK2618="","",WORKDAY(AK2618,5,FESTIVOS_CO!A:A))</f>
        <v/>
      </c>
      <c r="AN2618" s="37"/>
      <c r="AO2618" s="37"/>
      <c r="AP2618" s="54" t="str">
        <f t="shared" ca="1" si="498"/>
        <v>NO APLICA</v>
      </c>
      <c r="AQ2618" s="36"/>
      <c r="AR2618" s="43"/>
      <c r="AS2618" s="37"/>
      <c r="AT2618" s="36"/>
      <c r="AU2618" s="37"/>
      <c r="AV2618" s="36"/>
      <c r="AW2618" s="36"/>
      <c r="AX2618" s="37"/>
      <c r="AY2618" s="140" t="str">
        <f>IF(AU2618="","",WORKDAY(AU2618,5,FESTIVOS_CO!A:A))</f>
        <v/>
      </c>
      <c r="AZ2618" s="54" t="str">
        <f t="shared" ca="1" si="495"/>
        <v>NO APLICA</v>
      </c>
      <c r="BA2618" s="55" t="str">
        <f>IF(AX2618="","",WORKDAY(AX2618,5,FESTIVOS_CO!A:A))</f>
        <v/>
      </c>
      <c r="BB2618" s="39"/>
      <c r="BC2618" s="40"/>
      <c r="BD2618" s="40"/>
      <c r="BE2618" s="56" t="str">
        <f t="shared" ca="1" si="496"/>
        <v>NO APLICA</v>
      </c>
      <c r="BF2618" s="37"/>
      <c r="BG2618" s="45"/>
      <c r="BH2618" s="37"/>
      <c r="BI2618" s="36"/>
      <c r="BJ2618" s="37"/>
      <c r="BK2618" s="36"/>
      <c r="BL2618" s="36"/>
      <c r="BM2618" s="53" t="str">
        <f>IF(BJ2618="","",WORKDAY(BJ2618,5,FESTIVOS_CO!A:A))</f>
        <v/>
      </c>
      <c r="BN2618" s="57" t="str">
        <f t="shared" ca="1" si="506"/>
        <v>PENDIENTE HACER AVISO</v>
      </c>
      <c r="BO2618" s="54" t="str">
        <f t="shared" ca="1" si="499"/>
        <v>EN TRÁMITE NOTIF. POR AVISO</v>
      </c>
      <c r="BP2618" s="37"/>
      <c r="BQ2618" s="53" t="str">
        <f>IF(BP2618="","",WORKDAY(BP2618,5,FESTIVOS_CO!A:A))</f>
        <v/>
      </c>
      <c r="BR2618" s="37"/>
      <c r="BS2618" s="36"/>
      <c r="BT2618" s="38"/>
      <c r="BU2618" s="58" t="e">
        <f>VLOOKUP(BT2618,Hoja2!$C:$D,2,0)</f>
        <v>#N/A</v>
      </c>
      <c r="BV2618" s="80" t="str">
        <f>IF(
AND(AO2618="",BD2618="",BQ2618=""),
"EN PROCESO NOTIFICACION / COMUNICACION",
IF(
BT2618="",
"NO APLICA",
IF(
BU2618=60,
IF(AO2618&lt;&gt;"",AO2618,IF(BD2618&lt;&gt;"",BD2618,BQ2618))+60,
WORKDAY(
IF(AO2618&lt;&gt;"",AO2618,IF(BD2618&lt;&gt;"",BD2618,BQ2618)),
BU2618,
FESTIVOS_CO!A:A
)
)
))</f>
        <v>EN PROCESO NOTIFICACION / COMUNICACION</v>
      </c>
      <c r="BW2618" s="44"/>
      <c r="BX2618" s="53"/>
      <c r="BY2618" s="45"/>
      <c r="BZ2618" s="37"/>
      <c r="CA2618" s="54" t="str">
        <f t="shared" si="500"/>
        <v>PENDIENTE EJECUTORIA</v>
      </c>
      <c r="CB2618" s="59" t="str">
        <f t="shared" si="497"/>
        <v/>
      </c>
      <c r="CC2618" s="36"/>
      <c r="CD2618" s="40"/>
      <c r="CE2618" s="46"/>
      <c r="CF2618" s="40"/>
      <c r="CG2618" s="40"/>
      <c r="CH2618" s="40"/>
      <c r="CI2618" s="36"/>
      <c r="CJ2618" s="47"/>
      <c r="CK2618" s="40"/>
      <c r="CL2618" s="40"/>
      <c r="CM2618" s="40"/>
      <c r="CN2618" s="40"/>
    </row>
    <row r="2619" spans="1:92" ht="42.75" hidden="1">
      <c r="A2619" s="49" t="str">
        <f t="shared" si="501"/>
        <v>SIN GESTIÓN</v>
      </c>
      <c r="B2619" s="58"/>
      <c r="C2619" s="37"/>
      <c r="D2619" s="37"/>
      <c r="E2619" s="49" t="str">
        <f t="shared" si="502"/>
        <v>PENDIENTE NOTIFICACIÓN</v>
      </c>
      <c r="F2619" s="141" t="str">
        <f t="shared" si="503"/>
        <v>PENDIENTE NOTIFICACIÓN</v>
      </c>
      <c r="G2619" s="49" t="str">
        <f t="shared" si="504"/>
        <v/>
      </c>
      <c r="H2619" s="51" t="str">
        <f ca="1">IF(
L2619="",
"",
IF(
NETWORKDAYS(L2619,IF(M2619&lt;&gt;"",M2619,TODAY()),FESTIVOS_CO!A:A)&gt;2,
"VENCIDO",
IF(
NETWORKDAYS(L2619,IF(M2619&lt;&gt;"",M2619,TODAY()),FESTIVOS_CO!A:A)=2,
"ALERTA",
"A TIEMPO"
)))</f>
        <v/>
      </c>
      <c r="I2619" s="40"/>
      <c r="J2619" s="36"/>
      <c r="K2619" s="37"/>
      <c r="L2619" s="50"/>
      <c r="M2619" s="37"/>
      <c r="N2619" s="52"/>
      <c r="O2619" s="52"/>
      <c r="P2619" s="36"/>
      <c r="Q2619" s="36"/>
      <c r="R2619" s="40"/>
      <c r="S2619" s="36"/>
      <c r="T2619" s="40"/>
      <c r="U2619" s="40"/>
      <c r="V2619" s="81"/>
      <c r="W2619" s="40"/>
      <c r="X2619" s="40"/>
      <c r="Y2619" s="40"/>
      <c r="Z2619" s="38" t="str">
        <f>IFERROR(VLOOKUP(Y2619,DIRECTORIO!A:B,2,FALSE),"")</f>
        <v/>
      </c>
      <c r="AA2619" s="40"/>
      <c r="AB2619" s="40"/>
      <c r="AC2619" s="40"/>
      <c r="AD2619" s="40"/>
      <c r="AE2619" s="40"/>
      <c r="AF2619" s="40"/>
      <c r="AG2619" s="41" t="s">
        <v>109</v>
      </c>
      <c r="AH2619" s="42"/>
      <c r="AI2619" s="54" t="str">
        <f t="shared" ca="1" si="505"/>
        <v>PENDIENTE NOTIFICACIÓN ELECTRÓNICA</v>
      </c>
      <c r="AJ2619" s="37"/>
      <c r="AK2619" s="37"/>
      <c r="AL2619" s="37"/>
      <c r="AM2619" s="53" t="str">
        <f>IF(AK2619="","",WORKDAY(AK2619,5,FESTIVOS_CO!A:A))</f>
        <v/>
      </c>
      <c r="AN2619" s="37"/>
      <c r="AO2619" s="37"/>
      <c r="AP2619" s="54" t="str">
        <f t="shared" ca="1" si="498"/>
        <v>NO APLICA</v>
      </c>
      <c r="AQ2619" s="36"/>
      <c r="AR2619" s="43"/>
      <c r="AS2619" s="37"/>
      <c r="AT2619" s="36"/>
      <c r="AU2619" s="37"/>
      <c r="AV2619" s="36"/>
      <c r="AW2619" s="36"/>
      <c r="AX2619" s="37"/>
      <c r="AY2619" s="140" t="str">
        <f>IF(AU2619="","",WORKDAY(AU2619,5,FESTIVOS_CO!A:A))</f>
        <v/>
      </c>
      <c r="AZ2619" s="54" t="str">
        <f t="shared" ca="1" si="495"/>
        <v>NO APLICA</v>
      </c>
      <c r="BA2619" s="55" t="str">
        <f>IF(AX2619="","",WORKDAY(AX2619,5,FESTIVOS_CO!A:A))</f>
        <v/>
      </c>
      <c r="BB2619" s="39"/>
      <c r="BC2619" s="40"/>
      <c r="BD2619" s="40"/>
      <c r="BE2619" s="56" t="str">
        <f t="shared" ca="1" si="496"/>
        <v>NO APLICA</v>
      </c>
      <c r="BF2619" s="37"/>
      <c r="BG2619" s="45"/>
      <c r="BH2619" s="37"/>
      <c r="BI2619" s="36"/>
      <c r="BJ2619" s="37"/>
      <c r="BK2619" s="36"/>
      <c r="BL2619" s="36"/>
      <c r="BM2619" s="53" t="str">
        <f>IF(BJ2619="","",WORKDAY(BJ2619,5,FESTIVOS_CO!A:A))</f>
        <v/>
      </c>
      <c r="BN2619" s="57" t="str">
        <f t="shared" ca="1" si="506"/>
        <v>PENDIENTE HACER AVISO</v>
      </c>
      <c r="BO2619" s="54" t="str">
        <f t="shared" ca="1" si="499"/>
        <v>EN TRÁMITE NOTIF. POR AVISO</v>
      </c>
      <c r="BP2619" s="37"/>
      <c r="BQ2619" s="53" t="str">
        <f>IF(BP2619="","",WORKDAY(BP2619,5,FESTIVOS_CO!A:A))</f>
        <v/>
      </c>
      <c r="BR2619" s="37"/>
      <c r="BS2619" s="36"/>
      <c r="BT2619" s="38"/>
      <c r="BU2619" s="58" t="e">
        <f>VLOOKUP(BT2619,Hoja2!$C:$D,2,0)</f>
        <v>#N/A</v>
      </c>
      <c r="BV2619" s="80" t="str">
        <f>IF(
AND(AO2619="",BD2619="",BQ2619=""),
"EN PROCESO NOTIFICACION / COMUNICACION",
IF(
BT2619="",
"NO APLICA",
IF(
BU2619=60,
IF(AO2619&lt;&gt;"",AO2619,IF(BD2619&lt;&gt;"",BD2619,BQ2619))+60,
WORKDAY(
IF(AO2619&lt;&gt;"",AO2619,IF(BD2619&lt;&gt;"",BD2619,BQ2619)),
BU2619,
FESTIVOS_CO!A:A
)
)
))</f>
        <v>EN PROCESO NOTIFICACION / COMUNICACION</v>
      </c>
      <c r="BW2619" s="44"/>
      <c r="BX2619" s="53"/>
      <c r="BY2619" s="45"/>
      <c r="BZ2619" s="37"/>
      <c r="CA2619" s="54" t="str">
        <f t="shared" si="500"/>
        <v>PENDIENTE EJECUTORIA</v>
      </c>
      <c r="CB2619" s="59" t="str">
        <f t="shared" si="497"/>
        <v/>
      </c>
      <c r="CC2619" s="36"/>
      <c r="CD2619" s="40"/>
      <c r="CE2619" s="46"/>
      <c r="CF2619" s="40"/>
      <c r="CG2619" s="40"/>
      <c r="CH2619" s="40"/>
      <c r="CI2619" s="36"/>
      <c r="CJ2619" s="47"/>
      <c r="CK2619" s="40"/>
      <c r="CL2619" s="40"/>
      <c r="CM2619" s="40"/>
      <c r="CN2619" s="40"/>
    </row>
    <row r="2620" spans="1:92" ht="42.75" hidden="1">
      <c r="A2620" s="49" t="str">
        <f t="shared" si="501"/>
        <v>SIN GESTIÓN</v>
      </c>
      <c r="B2620" s="58"/>
      <c r="C2620" s="37"/>
      <c r="D2620" s="37"/>
      <c r="E2620" s="49" t="str">
        <f t="shared" si="502"/>
        <v>PENDIENTE NOTIFICACIÓN</v>
      </c>
      <c r="F2620" s="141" t="str">
        <f t="shared" si="503"/>
        <v>PENDIENTE NOTIFICACIÓN</v>
      </c>
      <c r="G2620" s="49" t="str">
        <f t="shared" si="504"/>
        <v/>
      </c>
      <c r="H2620" s="51" t="str">
        <f ca="1">IF(
L2620="",
"",
IF(
NETWORKDAYS(L2620,IF(M2620&lt;&gt;"",M2620,TODAY()),FESTIVOS_CO!A:A)&gt;2,
"VENCIDO",
IF(
NETWORKDAYS(L2620,IF(M2620&lt;&gt;"",M2620,TODAY()),FESTIVOS_CO!A:A)=2,
"ALERTA",
"A TIEMPO"
)))</f>
        <v/>
      </c>
      <c r="I2620" s="40"/>
      <c r="J2620" s="36"/>
      <c r="K2620" s="37"/>
      <c r="L2620" s="50"/>
      <c r="M2620" s="37"/>
      <c r="N2620" s="52"/>
      <c r="O2620" s="52"/>
      <c r="P2620" s="36"/>
      <c r="Q2620" s="36"/>
      <c r="R2620" s="40"/>
      <c r="S2620" s="36"/>
      <c r="T2620" s="40"/>
      <c r="U2620" s="40"/>
      <c r="V2620" s="81"/>
      <c r="W2620" s="40"/>
      <c r="X2620" s="40"/>
      <c r="Y2620" s="40"/>
      <c r="Z2620" s="38" t="str">
        <f>IFERROR(VLOOKUP(Y2620,DIRECTORIO!A:B,2,FALSE),"")</f>
        <v/>
      </c>
      <c r="AA2620" s="40"/>
      <c r="AB2620" s="40"/>
      <c r="AC2620" s="40"/>
      <c r="AD2620" s="40"/>
      <c r="AE2620" s="40"/>
      <c r="AF2620" s="40"/>
      <c r="AG2620" s="41" t="s">
        <v>109</v>
      </c>
      <c r="AH2620" s="42"/>
      <c r="AI2620" s="54" t="str">
        <f t="shared" ca="1" si="505"/>
        <v>PENDIENTE NOTIFICACIÓN ELECTRÓNICA</v>
      </c>
      <c r="AJ2620" s="37"/>
      <c r="AK2620" s="37"/>
      <c r="AL2620" s="37"/>
      <c r="AM2620" s="53" t="str">
        <f>IF(AK2620="","",WORKDAY(AK2620,5,FESTIVOS_CO!A:A))</f>
        <v/>
      </c>
      <c r="AN2620" s="37"/>
      <c r="AO2620" s="37"/>
      <c r="AP2620" s="54" t="str">
        <f t="shared" ca="1" si="498"/>
        <v>NO APLICA</v>
      </c>
      <c r="AQ2620" s="36"/>
      <c r="AR2620" s="43"/>
      <c r="AS2620" s="37"/>
      <c r="AT2620" s="36"/>
      <c r="AU2620" s="37"/>
      <c r="AV2620" s="36"/>
      <c r="AW2620" s="36"/>
      <c r="AX2620" s="37"/>
      <c r="AY2620" s="140" t="str">
        <f>IF(AU2620="","",WORKDAY(AU2620,5,FESTIVOS_CO!A:A))</f>
        <v/>
      </c>
      <c r="AZ2620" s="54" t="str">
        <f t="shared" ca="1" si="495"/>
        <v>NO APLICA</v>
      </c>
      <c r="BA2620" s="55" t="str">
        <f>IF(AX2620="","",WORKDAY(AX2620,5,FESTIVOS_CO!A:A))</f>
        <v/>
      </c>
      <c r="BB2620" s="39"/>
      <c r="BC2620" s="40"/>
      <c r="BD2620" s="40"/>
      <c r="BE2620" s="56" t="str">
        <f t="shared" ca="1" si="496"/>
        <v>NO APLICA</v>
      </c>
      <c r="BF2620" s="37"/>
      <c r="BG2620" s="45"/>
      <c r="BH2620" s="37"/>
      <c r="BI2620" s="36"/>
      <c r="BJ2620" s="37"/>
      <c r="BK2620" s="36"/>
      <c r="BL2620" s="36"/>
      <c r="BM2620" s="53" t="str">
        <f>IF(BJ2620="","",WORKDAY(BJ2620,5,FESTIVOS_CO!A:A))</f>
        <v/>
      </c>
      <c r="BN2620" s="57" t="str">
        <f t="shared" ca="1" si="506"/>
        <v>PENDIENTE HACER AVISO</v>
      </c>
      <c r="BO2620" s="54" t="str">
        <f t="shared" ca="1" si="499"/>
        <v>EN TRÁMITE NOTIF. POR AVISO</v>
      </c>
      <c r="BP2620" s="37"/>
      <c r="BQ2620" s="53" t="str">
        <f>IF(BP2620="","",WORKDAY(BP2620,5,FESTIVOS_CO!A:A))</f>
        <v/>
      </c>
      <c r="BR2620" s="37"/>
      <c r="BS2620" s="36"/>
      <c r="BT2620" s="38"/>
      <c r="BU2620" s="58" t="e">
        <f>VLOOKUP(BT2620,Hoja2!$C:$D,2,0)</f>
        <v>#N/A</v>
      </c>
      <c r="BV2620" s="80" t="str">
        <f>IF(
AND(AO2620="",BD2620="",BQ2620=""),
"EN PROCESO NOTIFICACION / COMUNICACION",
IF(
BT2620="",
"NO APLICA",
IF(
BU2620=60,
IF(AO2620&lt;&gt;"",AO2620,IF(BD2620&lt;&gt;"",BD2620,BQ2620))+60,
WORKDAY(
IF(AO2620&lt;&gt;"",AO2620,IF(BD2620&lt;&gt;"",BD2620,BQ2620)),
BU2620,
FESTIVOS_CO!A:A
)
)
))</f>
        <v>EN PROCESO NOTIFICACION / COMUNICACION</v>
      </c>
      <c r="BW2620" s="44"/>
      <c r="BX2620" s="53"/>
      <c r="BY2620" s="45"/>
      <c r="BZ2620" s="37"/>
      <c r="CA2620" s="54" t="str">
        <f t="shared" si="500"/>
        <v>PENDIENTE EJECUTORIA</v>
      </c>
      <c r="CB2620" s="59" t="str">
        <f t="shared" si="497"/>
        <v/>
      </c>
      <c r="CC2620" s="36"/>
      <c r="CD2620" s="40"/>
      <c r="CE2620" s="46"/>
      <c r="CF2620" s="40"/>
      <c r="CG2620" s="40"/>
      <c r="CH2620" s="40"/>
      <c r="CI2620" s="36"/>
      <c r="CJ2620" s="47"/>
      <c r="CK2620" s="40"/>
      <c r="CL2620" s="40"/>
      <c r="CM2620" s="40"/>
      <c r="CN2620" s="40"/>
    </row>
    <row r="2621" spans="1:92" ht="42.75" hidden="1">
      <c r="A2621" s="49" t="str">
        <f t="shared" si="501"/>
        <v>SIN GESTIÓN</v>
      </c>
      <c r="B2621" s="58"/>
      <c r="C2621" s="37"/>
      <c r="D2621" s="37"/>
      <c r="E2621" s="49" t="str">
        <f t="shared" si="502"/>
        <v>PENDIENTE NOTIFICACIÓN</v>
      </c>
      <c r="F2621" s="141" t="str">
        <f t="shared" si="503"/>
        <v>PENDIENTE NOTIFICACIÓN</v>
      </c>
      <c r="G2621" s="49" t="str">
        <f t="shared" si="504"/>
        <v/>
      </c>
      <c r="H2621" s="51" t="str">
        <f ca="1">IF(
L2621="",
"",
IF(
NETWORKDAYS(L2621,IF(M2621&lt;&gt;"",M2621,TODAY()),FESTIVOS_CO!A:A)&gt;2,
"VENCIDO",
IF(
NETWORKDAYS(L2621,IF(M2621&lt;&gt;"",M2621,TODAY()),FESTIVOS_CO!A:A)=2,
"ALERTA",
"A TIEMPO"
)))</f>
        <v/>
      </c>
      <c r="I2621" s="40"/>
      <c r="J2621" s="36"/>
      <c r="K2621" s="37"/>
      <c r="L2621" s="50"/>
      <c r="M2621" s="37"/>
      <c r="N2621" s="52"/>
      <c r="O2621" s="52"/>
      <c r="P2621" s="36"/>
      <c r="Q2621" s="36"/>
      <c r="R2621" s="40"/>
      <c r="S2621" s="36"/>
      <c r="T2621" s="40"/>
      <c r="U2621" s="40"/>
      <c r="V2621" s="81"/>
      <c r="W2621" s="40"/>
      <c r="X2621" s="40"/>
      <c r="Y2621" s="40"/>
      <c r="Z2621" s="38" t="str">
        <f>IFERROR(VLOOKUP(Y2621,DIRECTORIO!A:B,2,FALSE),"")</f>
        <v/>
      </c>
      <c r="AA2621" s="40"/>
      <c r="AB2621" s="40"/>
      <c r="AC2621" s="40"/>
      <c r="AD2621" s="40"/>
      <c r="AE2621" s="40"/>
      <c r="AF2621" s="40"/>
      <c r="AG2621" s="41" t="s">
        <v>109</v>
      </c>
      <c r="AH2621" s="42"/>
      <c r="AI2621" s="54" t="str">
        <f t="shared" ca="1" si="505"/>
        <v>PENDIENTE NOTIFICACIÓN ELECTRÓNICA</v>
      </c>
      <c r="AJ2621" s="37"/>
      <c r="AK2621" s="37"/>
      <c r="AL2621" s="37"/>
      <c r="AM2621" s="53" t="str">
        <f>IF(AK2621="","",WORKDAY(AK2621,5,FESTIVOS_CO!A:A))</f>
        <v/>
      </c>
      <c r="AN2621" s="37"/>
      <c r="AO2621" s="37"/>
      <c r="AP2621" s="54" t="str">
        <f t="shared" ca="1" si="498"/>
        <v>NO APLICA</v>
      </c>
      <c r="AQ2621" s="36"/>
      <c r="AR2621" s="43"/>
      <c r="AS2621" s="37"/>
      <c r="AT2621" s="36"/>
      <c r="AU2621" s="37"/>
      <c r="AV2621" s="36"/>
      <c r="AW2621" s="36"/>
      <c r="AX2621" s="37"/>
      <c r="AY2621" s="140" t="str">
        <f>IF(AU2621="","",WORKDAY(AU2621,5,FESTIVOS_CO!A:A))</f>
        <v/>
      </c>
      <c r="AZ2621" s="54" t="str">
        <f t="shared" ca="1" si="495"/>
        <v>NO APLICA</v>
      </c>
      <c r="BA2621" s="55" t="str">
        <f>IF(AX2621="","",WORKDAY(AX2621,5,FESTIVOS_CO!A:A))</f>
        <v/>
      </c>
      <c r="BB2621" s="39"/>
      <c r="BC2621" s="40"/>
      <c r="BD2621" s="40"/>
      <c r="BE2621" s="56" t="str">
        <f t="shared" ca="1" si="496"/>
        <v>NO APLICA</v>
      </c>
      <c r="BF2621" s="37"/>
      <c r="BG2621" s="45"/>
      <c r="BH2621" s="37"/>
      <c r="BI2621" s="36"/>
      <c r="BJ2621" s="37"/>
      <c r="BK2621" s="36"/>
      <c r="BL2621" s="36"/>
      <c r="BM2621" s="53" t="str">
        <f>IF(BJ2621="","",WORKDAY(BJ2621,5,FESTIVOS_CO!A:A))</f>
        <v/>
      </c>
      <c r="BN2621" s="57" t="str">
        <f t="shared" ca="1" si="506"/>
        <v>PENDIENTE HACER AVISO</v>
      </c>
      <c r="BO2621" s="54" t="str">
        <f t="shared" ca="1" si="499"/>
        <v>EN TRÁMITE NOTIF. POR AVISO</v>
      </c>
      <c r="BP2621" s="37"/>
      <c r="BQ2621" s="53" t="str">
        <f>IF(BP2621="","",WORKDAY(BP2621,5,FESTIVOS_CO!A:A))</f>
        <v/>
      </c>
      <c r="BR2621" s="37"/>
      <c r="BS2621" s="36"/>
      <c r="BT2621" s="38"/>
      <c r="BU2621" s="58" t="e">
        <f>VLOOKUP(BT2621,Hoja2!$C:$D,2,0)</f>
        <v>#N/A</v>
      </c>
      <c r="BV2621" s="80" t="str">
        <f>IF(
AND(AO2621="",BD2621="",BQ2621=""),
"EN PROCESO NOTIFICACION / COMUNICACION",
IF(
BT2621="",
"NO APLICA",
IF(
BU2621=60,
IF(AO2621&lt;&gt;"",AO2621,IF(BD2621&lt;&gt;"",BD2621,BQ2621))+60,
WORKDAY(
IF(AO2621&lt;&gt;"",AO2621,IF(BD2621&lt;&gt;"",BD2621,BQ2621)),
BU2621,
FESTIVOS_CO!A:A
)
)
))</f>
        <v>EN PROCESO NOTIFICACION / COMUNICACION</v>
      </c>
      <c r="BW2621" s="44"/>
      <c r="BX2621" s="53"/>
      <c r="BY2621" s="45"/>
      <c r="BZ2621" s="37"/>
      <c r="CA2621" s="54" t="str">
        <f t="shared" si="500"/>
        <v>PENDIENTE EJECUTORIA</v>
      </c>
      <c r="CB2621" s="59" t="str">
        <f t="shared" si="497"/>
        <v/>
      </c>
      <c r="CC2621" s="36"/>
      <c r="CD2621" s="40"/>
      <c r="CE2621" s="46"/>
      <c r="CF2621" s="40"/>
      <c r="CG2621" s="40"/>
      <c r="CH2621" s="40"/>
      <c r="CI2621" s="36"/>
      <c r="CJ2621" s="47"/>
      <c r="CK2621" s="40"/>
      <c r="CL2621" s="40"/>
      <c r="CM2621" s="40"/>
      <c r="CN2621" s="40"/>
    </row>
    <row r="2622" spans="1:92" ht="42.75" hidden="1">
      <c r="A2622" s="49" t="str">
        <f t="shared" si="501"/>
        <v>SIN GESTIÓN</v>
      </c>
      <c r="B2622" s="58"/>
      <c r="C2622" s="37"/>
      <c r="D2622" s="37"/>
      <c r="E2622" s="49" t="str">
        <f t="shared" si="502"/>
        <v>PENDIENTE NOTIFICACIÓN</v>
      </c>
      <c r="F2622" s="141" t="str">
        <f t="shared" si="503"/>
        <v>PENDIENTE NOTIFICACIÓN</v>
      </c>
      <c r="G2622" s="49" t="str">
        <f t="shared" si="504"/>
        <v/>
      </c>
      <c r="H2622" s="51" t="str">
        <f ca="1">IF(
L2622="",
"",
IF(
NETWORKDAYS(L2622,IF(M2622&lt;&gt;"",M2622,TODAY()),FESTIVOS_CO!A:A)&gt;2,
"VENCIDO",
IF(
NETWORKDAYS(L2622,IF(M2622&lt;&gt;"",M2622,TODAY()),FESTIVOS_CO!A:A)=2,
"ALERTA",
"A TIEMPO"
)))</f>
        <v/>
      </c>
      <c r="I2622" s="40"/>
      <c r="J2622" s="36"/>
      <c r="K2622" s="37"/>
      <c r="L2622" s="50"/>
      <c r="M2622" s="37"/>
      <c r="N2622" s="52"/>
      <c r="O2622" s="52"/>
      <c r="P2622" s="36"/>
      <c r="Q2622" s="36"/>
      <c r="R2622" s="40"/>
      <c r="S2622" s="36"/>
      <c r="T2622" s="40"/>
      <c r="U2622" s="40"/>
      <c r="V2622" s="81"/>
      <c r="W2622" s="40"/>
      <c r="X2622" s="40"/>
      <c r="Y2622" s="40"/>
      <c r="Z2622" s="38" t="str">
        <f>IFERROR(VLOOKUP(Y2622,DIRECTORIO!A:B,2,FALSE),"")</f>
        <v/>
      </c>
      <c r="AA2622" s="40"/>
      <c r="AB2622" s="40"/>
      <c r="AC2622" s="40"/>
      <c r="AD2622" s="40"/>
      <c r="AE2622" s="40"/>
      <c r="AF2622" s="40"/>
      <c r="AG2622" s="41" t="s">
        <v>109</v>
      </c>
      <c r="AH2622" s="42"/>
      <c r="AI2622" s="54" t="str">
        <f t="shared" ca="1" si="505"/>
        <v>PENDIENTE NOTIFICACIÓN ELECTRÓNICA</v>
      </c>
      <c r="AJ2622" s="37"/>
      <c r="AK2622" s="37"/>
      <c r="AL2622" s="37"/>
      <c r="AM2622" s="53" t="str">
        <f>IF(AK2622="","",WORKDAY(AK2622,5,FESTIVOS_CO!A:A))</f>
        <v/>
      </c>
      <c r="AN2622" s="37"/>
      <c r="AO2622" s="37"/>
      <c r="AP2622" s="54" t="str">
        <f t="shared" ca="1" si="498"/>
        <v>NO APLICA</v>
      </c>
      <c r="AQ2622" s="36"/>
      <c r="AR2622" s="43"/>
      <c r="AS2622" s="37"/>
      <c r="AT2622" s="36"/>
      <c r="AU2622" s="37"/>
      <c r="AV2622" s="36"/>
      <c r="AW2622" s="36"/>
      <c r="AX2622" s="37"/>
      <c r="AY2622" s="140" t="str">
        <f>IF(AU2622="","",WORKDAY(AU2622,5,FESTIVOS_CO!A:A))</f>
        <v/>
      </c>
      <c r="AZ2622" s="54" t="str">
        <f t="shared" ca="1" si="495"/>
        <v>NO APLICA</v>
      </c>
      <c r="BA2622" s="55" t="str">
        <f>IF(AX2622="","",WORKDAY(AX2622,5,FESTIVOS_CO!A:A))</f>
        <v/>
      </c>
      <c r="BB2622" s="39"/>
      <c r="BC2622" s="40"/>
      <c r="BD2622" s="40"/>
      <c r="BE2622" s="56" t="str">
        <f t="shared" ca="1" si="496"/>
        <v>NO APLICA</v>
      </c>
      <c r="BF2622" s="37"/>
      <c r="BG2622" s="45"/>
      <c r="BH2622" s="37"/>
      <c r="BI2622" s="36"/>
      <c r="BJ2622" s="37"/>
      <c r="BK2622" s="36"/>
      <c r="BL2622" s="36"/>
      <c r="BM2622" s="53" t="str">
        <f>IF(BJ2622="","",WORKDAY(BJ2622,5,FESTIVOS_CO!A:A))</f>
        <v/>
      </c>
      <c r="BN2622" s="57" t="str">
        <f t="shared" ca="1" si="506"/>
        <v>PENDIENTE HACER AVISO</v>
      </c>
      <c r="BO2622" s="54" t="str">
        <f t="shared" ca="1" si="499"/>
        <v>EN TRÁMITE NOTIF. POR AVISO</v>
      </c>
      <c r="BP2622" s="37"/>
      <c r="BQ2622" s="53" t="str">
        <f>IF(BP2622="","",WORKDAY(BP2622,5,FESTIVOS_CO!A:A))</f>
        <v/>
      </c>
      <c r="BR2622" s="37"/>
      <c r="BS2622" s="36"/>
      <c r="BT2622" s="38"/>
      <c r="BU2622" s="58" t="e">
        <f>VLOOKUP(BT2622,Hoja2!$C:$D,2,0)</f>
        <v>#N/A</v>
      </c>
      <c r="BV2622" s="80" t="str">
        <f>IF(
AND(AO2622="",BD2622="",BQ2622=""),
"EN PROCESO NOTIFICACION / COMUNICACION",
IF(
BT2622="",
"NO APLICA",
IF(
BU2622=60,
IF(AO2622&lt;&gt;"",AO2622,IF(BD2622&lt;&gt;"",BD2622,BQ2622))+60,
WORKDAY(
IF(AO2622&lt;&gt;"",AO2622,IF(BD2622&lt;&gt;"",BD2622,BQ2622)),
BU2622,
FESTIVOS_CO!A:A
)
)
))</f>
        <v>EN PROCESO NOTIFICACION / COMUNICACION</v>
      </c>
      <c r="BW2622" s="44"/>
      <c r="BX2622" s="53"/>
      <c r="BY2622" s="45"/>
      <c r="BZ2622" s="37"/>
      <c r="CA2622" s="54" t="str">
        <f t="shared" si="500"/>
        <v>PENDIENTE EJECUTORIA</v>
      </c>
      <c r="CB2622" s="59" t="str">
        <f t="shared" si="497"/>
        <v/>
      </c>
      <c r="CC2622" s="36"/>
      <c r="CD2622" s="40"/>
      <c r="CE2622" s="46"/>
      <c r="CF2622" s="40"/>
      <c r="CG2622" s="40"/>
      <c r="CH2622" s="40"/>
      <c r="CI2622" s="36"/>
      <c r="CJ2622" s="47"/>
      <c r="CK2622" s="40"/>
      <c r="CL2622" s="40"/>
      <c r="CM2622" s="40"/>
      <c r="CN2622" s="40"/>
    </row>
    <row r="2623" spans="1:92" ht="42.75" hidden="1">
      <c r="A2623" s="49" t="str">
        <f t="shared" si="501"/>
        <v>SIN GESTIÓN</v>
      </c>
      <c r="B2623" s="58"/>
      <c r="C2623" s="37"/>
      <c r="D2623" s="37"/>
      <c r="E2623" s="49" t="str">
        <f t="shared" si="502"/>
        <v>PENDIENTE NOTIFICACIÓN</v>
      </c>
      <c r="F2623" s="141" t="str">
        <f t="shared" si="503"/>
        <v>PENDIENTE NOTIFICACIÓN</v>
      </c>
      <c r="G2623" s="49" t="str">
        <f t="shared" si="504"/>
        <v/>
      </c>
      <c r="H2623" s="51" t="str">
        <f ca="1">IF(
L2623="",
"",
IF(
NETWORKDAYS(L2623,IF(M2623&lt;&gt;"",M2623,TODAY()),FESTIVOS_CO!A:A)&gt;2,
"VENCIDO",
IF(
NETWORKDAYS(L2623,IF(M2623&lt;&gt;"",M2623,TODAY()),FESTIVOS_CO!A:A)=2,
"ALERTA",
"A TIEMPO"
)))</f>
        <v/>
      </c>
      <c r="I2623" s="40"/>
      <c r="J2623" s="36"/>
      <c r="K2623" s="37"/>
      <c r="L2623" s="50"/>
      <c r="M2623" s="37"/>
      <c r="N2623" s="52"/>
      <c r="O2623" s="52"/>
      <c r="P2623" s="36"/>
      <c r="Q2623" s="36"/>
      <c r="R2623" s="40"/>
      <c r="S2623" s="36"/>
      <c r="T2623" s="40"/>
      <c r="U2623" s="40"/>
      <c r="V2623" s="81"/>
      <c r="W2623" s="40"/>
      <c r="X2623" s="40"/>
      <c r="Y2623" s="40"/>
      <c r="Z2623" s="38" t="str">
        <f>IFERROR(VLOOKUP(Y2623,DIRECTORIO!A:B,2,FALSE),"")</f>
        <v/>
      </c>
      <c r="AA2623" s="40"/>
      <c r="AB2623" s="40"/>
      <c r="AC2623" s="40"/>
      <c r="AD2623" s="40"/>
      <c r="AE2623" s="40"/>
      <c r="AF2623" s="40"/>
      <c r="AG2623" s="41" t="s">
        <v>109</v>
      </c>
      <c r="AH2623" s="42"/>
      <c r="AI2623" s="54" t="str">
        <f t="shared" ca="1" si="505"/>
        <v>PENDIENTE NOTIFICACIÓN ELECTRÓNICA</v>
      </c>
      <c r="AJ2623" s="37"/>
      <c r="AK2623" s="37"/>
      <c r="AL2623" s="37"/>
      <c r="AM2623" s="53" t="str">
        <f>IF(AK2623="","",WORKDAY(AK2623,5,FESTIVOS_CO!A:A))</f>
        <v/>
      </c>
      <c r="AN2623" s="37"/>
      <c r="AO2623" s="37"/>
      <c r="AP2623" s="54" t="str">
        <f t="shared" ca="1" si="498"/>
        <v>NO APLICA</v>
      </c>
      <c r="AQ2623" s="36"/>
      <c r="AR2623" s="43"/>
      <c r="AS2623" s="37"/>
      <c r="AT2623" s="36"/>
      <c r="AU2623" s="37"/>
      <c r="AV2623" s="36"/>
      <c r="AW2623" s="36"/>
      <c r="AX2623" s="37"/>
      <c r="AY2623" s="140" t="str">
        <f>IF(AU2623="","",WORKDAY(AU2623,5,FESTIVOS_CO!A:A))</f>
        <v/>
      </c>
      <c r="AZ2623" s="54" t="str">
        <f t="shared" ca="1" si="495"/>
        <v>NO APLICA</v>
      </c>
      <c r="BA2623" s="55" t="str">
        <f>IF(AX2623="","",WORKDAY(AX2623,5,FESTIVOS_CO!A:A))</f>
        <v/>
      </c>
      <c r="BB2623" s="39"/>
      <c r="BC2623" s="40"/>
      <c r="BD2623" s="40"/>
      <c r="BE2623" s="56" t="str">
        <f t="shared" ca="1" si="496"/>
        <v>NO APLICA</v>
      </c>
      <c r="BF2623" s="37"/>
      <c r="BG2623" s="45"/>
      <c r="BH2623" s="37"/>
      <c r="BI2623" s="36"/>
      <c r="BJ2623" s="37"/>
      <c r="BK2623" s="36"/>
      <c r="BL2623" s="36"/>
      <c r="BM2623" s="53" t="str">
        <f>IF(BJ2623="","",WORKDAY(BJ2623,5,FESTIVOS_CO!A:A))</f>
        <v/>
      </c>
      <c r="BN2623" s="57" t="str">
        <f t="shared" ca="1" si="506"/>
        <v>PENDIENTE HACER AVISO</v>
      </c>
      <c r="BO2623" s="54" t="str">
        <f t="shared" ca="1" si="499"/>
        <v>EN TRÁMITE NOTIF. POR AVISO</v>
      </c>
      <c r="BP2623" s="37"/>
      <c r="BQ2623" s="53" t="str">
        <f>IF(BP2623="","",WORKDAY(BP2623,5,FESTIVOS_CO!A:A))</f>
        <v/>
      </c>
      <c r="BR2623" s="37"/>
      <c r="BS2623" s="36"/>
      <c r="BT2623" s="38"/>
      <c r="BU2623" s="58" t="e">
        <f>VLOOKUP(BT2623,Hoja2!$C:$D,2,0)</f>
        <v>#N/A</v>
      </c>
      <c r="BV2623" s="80" t="str">
        <f>IF(
AND(AO2623="",BD2623="",BQ2623=""),
"EN PROCESO NOTIFICACION / COMUNICACION",
IF(
BT2623="",
"NO APLICA",
IF(
BU2623=60,
IF(AO2623&lt;&gt;"",AO2623,IF(BD2623&lt;&gt;"",BD2623,BQ2623))+60,
WORKDAY(
IF(AO2623&lt;&gt;"",AO2623,IF(BD2623&lt;&gt;"",BD2623,BQ2623)),
BU2623,
FESTIVOS_CO!A:A
)
)
))</f>
        <v>EN PROCESO NOTIFICACION / COMUNICACION</v>
      </c>
      <c r="BW2623" s="44"/>
      <c r="BX2623" s="53"/>
      <c r="BY2623" s="45"/>
      <c r="BZ2623" s="37"/>
      <c r="CA2623" s="54" t="str">
        <f t="shared" si="500"/>
        <v>PENDIENTE EJECUTORIA</v>
      </c>
      <c r="CB2623" s="59" t="str">
        <f t="shared" si="497"/>
        <v/>
      </c>
      <c r="CC2623" s="36"/>
      <c r="CD2623" s="40"/>
      <c r="CE2623" s="46"/>
      <c r="CF2623" s="40"/>
      <c r="CG2623" s="40"/>
      <c r="CH2623" s="40"/>
      <c r="CI2623" s="36"/>
      <c r="CJ2623" s="47"/>
      <c r="CK2623" s="40"/>
      <c r="CL2623" s="40"/>
      <c r="CM2623" s="40"/>
      <c r="CN2623" s="40"/>
    </row>
    <row r="2624" spans="1:92" ht="42.75" hidden="1">
      <c r="A2624" s="49" t="str">
        <f t="shared" si="501"/>
        <v>SIN GESTIÓN</v>
      </c>
      <c r="B2624" s="58"/>
      <c r="C2624" s="37"/>
      <c r="D2624" s="37"/>
      <c r="E2624" s="49" t="str">
        <f t="shared" si="502"/>
        <v>PENDIENTE NOTIFICACIÓN</v>
      </c>
      <c r="F2624" s="141" t="str">
        <f t="shared" si="503"/>
        <v>PENDIENTE NOTIFICACIÓN</v>
      </c>
      <c r="G2624" s="49" t="str">
        <f t="shared" si="504"/>
        <v/>
      </c>
      <c r="H2624" s="51" t="str">
        <f ca="1">IF(
L2624="",
"",
IF(
NETWORKDAYS(L2624,IF(M2624&lt;&gt;"",M2624,TODAY()),FESTIVOS_CO!A:A)&gt;2,
"VENCIDO",
IF(
NETWORKDAYS(L2624,IF(M2624&lt;&gt;"",M2624,TODAY()),FESTIVOS_CO!A:A)=2,
"ALERTA",
"A TIEMPO"
)))</f>
        <v/>
      </c>
      <c r="I2624" s="40"/>
      <c r="J2624" s="36"/>
      <c r="K2624" s="37"/>
      <c r="L2624" s="50"/>
      <c r="M2624" s="37"/>
      <c r="N2624" s="52"/>
      <c r="O2624" s="52"/>
      <c r="P2624" s="36"/>
      <c r="Q2624" s="36"/>
      <c r="R2624" s="40"/>
      <c r="S2624" s="36"/>
      <c r="T2624" s="40"/>
      <c r="U2624" s="40"/>
      <c r="V2624" s="81"/>
      <c r="W2624" s="40"/>
      <c r="X2624" s="40"/>
      <c r="Y2624" s="40"/>
      <c r="Z2624" s="38" t="str">
        <f>IFERROR(VLOOKUP(Y2624,DIRECTORIO!A:B,2,FALSE),"")</f>
        <v/>
      </c>
      <c r="AA2624" s="40"/>
      <c r="AB2624" s="40"/>
      <c r="AC2624" s="40"/>
      <c r="AD2624" s="40"/>
      <c r="AE2624" s="40"/>
      <c r="AF2624" s="40"/>
      <c r="AG2624" s="41" t="s">
        <v>109</v>
      </c>
      <c r="AH2624" s="42"/>
      <c r="AI2624" s="54" t="str">
        <f t="shared" ca="1" si="505"/>
        <v>PENDIENTE NOTIFICACIÓN ELECTRÓNICA</v>
      </c>
      <c r="AJ2624" s="37"/>
      <c r="AK2624" s="37"/>
      <c r="AL2624" s="37"/>
      <c r="AM2624" s="53" t="str">
        <f>IF(AK2624="","",WORKDAY(AK2624,5,FESTIVOS_CO!A:A))</f>
        <v/>
      </c>
      <c r="AN2624" s="37"/>
      <c r="AO2624" s="37"/>
      <c r="AP2624" s="54" t="str">
        <f t="shared" ca="1" si="498"/>
        <v>NO APLICA</v>
      </c>
      <c r="AQ2624" s="36"/>
      <c r="AR2624" s="43"/>
      <c r="AS2624" s="37"/>
      <c r="AT2624" s="36"/>
      <c r="AU2624" s="37"/>
      <c r="AV2624" s="36"/>
      <c r="AW2624" s="36"/>
      <c r="AX2624" s="37"/>
      <c r="AY2624" s="140" t="str">
        <f>IF(AU2624="","",WORKDAY(AU2624,5,FESTIVOS_CO!A:A))</f>
        <v/>
      </c>
      <c r="AZ2624" s="54" t="str">
        <f t="shared" ca="1" si="495"/>
        <v>NO APLICA</v>
      </c>
      <c r="BA2624" s="55" t="str">
        <f>IF(AX2624="","",WORKDAY(AX2624,5,FESTIVOS_CO!A:A))</f>
        <v/>
      </c>
      <c r="BB2624" s="39"/>
      <c r="BC2624" s="40"/>
      <c r="BD2624" s="40"/>
      <c r="BE2624" s="56" t="str">
        <f t="shared" ca="1" si="496"/>
        <v>NO APLICA</v>
      </c>
      <c r="BF2624" s="37"/>
      <c r="BG2624" s="45"/>
      <c r="BH2624" s="37"/>
      <c r="BI2624" s="36"/>
      <c r="BJ2624" s="37"/>
      <c r="BK2624" s="36"/>
      <c r="BL2624" s="36"/>
      <c r="BM2624" s="53" t="str">
        <f>IF(BJ2624="","",WORKDAY(BJ2624,5,FESTIVOS_CO!A:A))</f>
        <v/>
      </c>
      <c r="BN2624" s="57" t="str">
        <f t="shared" ca="1" si="506"/>
        <v>PENDIENTE HACER AVISO</v>
      </c>
      <c r="BO2624" s="54" t="str">
        <f t="shared" ca="1" si="499"/>
        <v>EN TRÁMITE NOTIF. POR AVISO</v>
      </c>
      <c r="BP2624" s="37"/>
      <c r="BQ2624" s="53" t="str">
        <f>IF(BP2624="","",WORKDAY(BP2624,5,FESTIVOS_CO!A:A))</f>
        <v/>
      </c>
      <c r="BR2624" s="37"/>
      <c r="BS2624" s="36"/>
      <c r="BT2624" s="38"/>
      <c r="BU2624" s="58" t="e">
        <f>VLOOKUP(BT2624,Hoja2!$C:$D,2,0)</f>
        <v>#N/A</v>
      </c>
      <c r="BV2624" s="80" t="str">
        <f>IF(
AND(AO2624="",BD2624="",BQ2624=""),
"EN PROCESO NOTIFICACION / COMUNICACION",
IF(
BT2624="",
"NO APLICA",
IF(
BU2624=60,
IF(AO2624&lt;&gt;"",AO2624,IF(BD2624&lt;&gt;"",BD2624,BQ2624))+60,
WORKDAY(
IF(AO2624&lt;&gt;"",AO2624,IF(BD2624&lt;&gt;"",BD2624,BQ2624)),
BU2624,
FESTIVOS_CO!A:A
)
)
))</f>
        <v>EN PROCESO NOTIFICACION / COMUNICACION</v>
      </c>
      <c r="BW2624" s="44"/>
      <c r="BX2624" s="53"/>
      <c r="BY2624" s="45"/>
      <c r="BZ2624" s="37"/>
      <c r="CA2624" s="54" t="str">
        <f t="shared" si="500"/>
        <v>PENDIENTE EJECUTORIA</v>
      </c>
      <c r="CB2624" s="59" t="str">
        <f t="shared" si="497"/>
        <v/>
      </c>
      <c r="CC2624" s="36"/>
      <c r="CD2624" s="40"/>
      <c r="CE2624" s="46"/>
      <c r="CF2624" s="40"/>
      <c r="CG2624" s="40"/>
      <c r="CH2624" s="40"/>
      <c r="CI2624" s="36"/>
      <c r="CJ2624" s="47"/>
      <c r="CK2624" s="40"/>
      <c r="CL2624" s="40"/>
      <c r="CM2624" s="40"/>
      <c r="CN2624" s="40"/>
    </row>
    <row r="2625" spans="1:92" ht="42.75" hidden="1">
      <c r="A2625" s="49" t="str">
        <f t="shared" si="501"/>
        <v>SIN GESTIÓN</v>
      </c>
      <c r="B2625" s="58"/>
      <c r="C2625" s="37"/>
      <c r="D2625" s="37"/>
      <c r="E2625" s="49" t="str">
        <f t="shared" si="502"/>
        <v>PENDIENTE NOTIFICACIÓN</v>
      </c>
      <c r="F2625" s="141" t="str">
        <f t="shared" si="503"/>
        <v>PENDIENTE NOTIFICACIÓN</v>
      </c>
      <c r="G2625" s="49" t="str">
        <f t="shared" si="504"/>
        <v/>
      </c>
      <c r="H2625" s="51" t="str">
        <f ca="1">IF(
L2625="",
"",
IF(
NETWORKDAYS(L2625,IF(M2625&lt;&gt;"",M2625,TODAY()),FESTIVOS_CO!A:A)&gt;2,
"VENCIDO",
IF(
NETWORKDAYS(L2625,IF(M2625&lt;&gt;"",M2625,TODAY()),FESTIVOS_CO!A:A)=2,
"ALERTA",
"A TIEMPO"
)))</f>
        <v/>
      </c>
      <c r="I2625" s="40"/>
      <c r="J2625" s="36"/>
      <c r="K2625" s="37"/>
      <c r="L2625" s="50"/>
      <c r="M2625" s="37"/>
      <c r="N2625" s="52"/>
      <c r="O2625" s="52"/>
      <c r="P2625" s="36"/>
      <c r="Q2625" s="36"/>
      <c r="R2625" s="40"/>
      <c r="S2625" s="36"/>
      <c r="T2625" s="40"/>
      <c r="U2625" s="40"/>
      <c r="V2625" s="81"/>
      <c r="W2625" s="40"/>
      <c r="X2625" s="40"/>
      <c r="Y2625" s="40"/>
      <c r="Z2625" s="38" t="str">
        <f>IFERROR(VLOOKUP(Y2625,DIRECTORIO!A:B,2,FALSE),"")</f>
        <v/>
      </c>
      <c r="AA2625" s="40"/>
      <c r="AB2625" s="40"/>
      <c r="AC2625" s="40"/>
      <c r="AD2625" s="40"/>
      <c r="AE2625" s="40"/>
      <c r="AF2625" s="40"/>
      <c r="AG2625" s="41" t="s">
        <v>109</v>
      </c>
      <c r="AH2625" s="42"/>
      <c r="AI2625" s="54" t="str">
        <f t="shared" ca="1" si="505"/>
        <v>PENDIENTE NOTIFICACIÓN ELECTRÓNICA</v>
      </c>
      <c r="AJ2625" s="37"/>
      <c r="AK2625" s="37"/>
      <c r="AL2625" s="37"/>
      <c r="AM2625" s="53" t="str">
        <f>IF(AK2625="","",WORKDAY(AK2625,5,FESTIVOS_CO!A:A))</f>
        <v/>
      </c>
      <c r="AN2625" s="37"/>
      <c r="AO2625" s="37"/>
      <c r="AP2625" s="54" t="str">
        <f t="shared" ca="1" si="498"/>
        <v>NO APLICA</v>
      </c>
      <c r="AQ2625" s="36"/>
      <c r="AR2625" s="43"/>
      <c r="AS2625" s="37"/>
      <c r="AT2625" s="36"/>
      <c r="AU2625" s="37"/>
      <c r="AV2625" s="36"/>
      <c r="AW2625" s="36"/>
      <c r="AX2625" s="37"/>
      <c r="AY2625" s="140" t="str">
        <f>IF(AU2625="","",WORKDAY(AU2625,5,FESTIVOS_CO!A:A))</f>
        <v/>
      </c>
      <c r="AZ2625" s="54" t="str">
        <f t="shared" ca="1" si="495"/>
        <v>NO APLICA</v>
      </c>
      <c r="BA2625" s="55" t="str">
        <f>IF(AX2625="","",WORKDAY(AX2625,5,FESTIVOS_CO!A:A))</f>
        <v/>
      </c>
      <c r="BB2625" s="39"/>
      <c r="BC2625" s="40"/>
      <c r="BD2625" s="40"/>
      <c r="BE2625" s="56" t="str">
        <f t="shared" ca="1" si="496"/>
        <v>NO APLICA</v>
      </c>
      <c r="BF2625" s="37"/>
      <c r="BG2625" s="45"/>
      <c r="BH2625" s="37"/>
      <c r="BI2625" s="36"/>
      <c r="BJ2625" s="37"/>
      <c r="BK2625" s="36"/>
      <c r="BL2625" s="36"/>
      <c r="BM2625" s="53" t="str">
        <f>IF(BJ2625="","",WORKDAY(BJ2625,5,FESTIVOS_CO!A:A))</f>
        <v/>
      </c>
      <c r="BN2625" s="57" t="str">
        <f t="shared" ca="1" si="506"/>
        <v>PENDIENTE HACER AVISO</v>
      </c>
      <c r="BO2625" s="54" t="str">
        <f t="shared" ca="1" si="499"/>
        <v>EN TRÁMITE NOTIF. POR AVISO</v>
      </c>
      <c r="BP2625" s="37"/>
      <c r="BQ2625" s="53" t="str">
        <f>IF(BP2625="","",WORKDAY(BP2625,5,FESTIVOS_CO!A:A))</f>
        <v/>
      </c>
      <c r="BR2625" s="37"/>
      <c r="BS2625" s="36"/>
      <c r="BT2625" s="38"/>
      <c r="BU2625" s="58" t="e">
        <f>VLOOKUP(BT2625,Hoja2!$C:$D,2,0)</f>
        <v>#N/A</v>
      </c>
      <c r="BV2625" s="80" t="str">
        <f>IF(
AND(AO2625="",BD2625="",BQ2625=""),
"EN PROCESO NOTIFICACION / COMUNICACION",
IF(
BT2625="",
"NO APLICA",
IF(
BU2625=60,
IF(AO2625&lt;&gt;"",AO2625,IF(BD2625&lt;&gt;"",BD2625,BQ2625))+60,
WORKDAY(
IF(AO2625&lt;&gt;"",AO2625,IF(BD2625&lt;&gt;"",BD2625,BQ2625)),
BU2625,
FESTIVOS_CO!A:A
)
)
))</f>
        <v>EN PROCESO NOTIFICACION / COMUNICACION</v>
      </c>
      <c r="BW2625" s="44"/>
      <c r="BX2625" s="53"/>
      <c r="BY2625" s="45"/>
      <c r="BZ2625" s="37"/>
      <c r="CA2625" s="54" t="str">
        <f t="shared" si="500"/>
        <v>PENDIENTE EJECUTORIA</v>
      </c>
      <c r="CB2625" s="59" t="str">
        <f t="shared" si="497"/>
        <v/>
      </c>
      <c r="CC2625" s="36"/>
      <c r="CD2625" s="40"/>
      <c r="CE2625" s="46"/>
      <c r="CF2625" s="40"/>
      <c r="CG2625" s="40"/>
      <c r="CH2625" s="40"/>
      <c r="CI2625" s="36"/>
      <c r="CJ2625" s="47"/>
      <c r="CK2625" s="40"/>
      <c r="CL2625" s="40"/>
      <c r="CM2625" s="40"/>
      <c r="CN2625" s="40"/>
    </row>
    <row r="2626" spans="1:92" ht="42.75" hidden="1">
      <c r="A2626" s="49" t="str">
        <f t="shared" si="501"/>
        <v>SIN GESTIÓN</v>
      </c>
      <c r="B2626" s="58"/>
      <c r="C2626" s="37"/>
      <c r="D2626" s="37"/>
      <c r="E2626" s="49" t="str">
        <f t="shared" si="502"/>
        <v>PENDIENTE NOTIFICACIÓN</v>
      </c>
      <c r="F2626" s="141" t="str">
        <f t="shared" si="503"/>
        <v>PENDIENTE NOTIFICACIÓN</v>
      </c>
      <c r="G2626" s="49" t="str">
        <f t="shared" si="504"/>
        <v/>
      </c>
      <c r="H2626" s="51" t="str">
        <f ca="1">IF(
L2626="",
"",
IF(
NETWORKDAYS(L2626,IF(M2626&lt;&gt;"",M2626,TODAY()),FESTIVOS_CO!A:A)&gt;2,
"VENCIDO",
IF(
NETWORKDAYS(L2626,IF(M2626&lt;&gt;"",M2626,TODAY()),FESTIVOS_CO!A:A)=2,
"ALERTA",
"A TIEMPO"
)))</f>
        <v/>
      </c>
      <c r="I2626" s="40"/>
      <c r="J2626" s="36"/>
      <c r="K2626" s="37"/>
      <c r="L2626" s="50"/>
      <c r="M2626" s="37"/>
      <c r="N2626" s="52"/>
      <c r="O2626" s="52"/>
      <c r="P2626" s="36"/>
      <c r="Q2626" s="36"/>
      <c r="R2626" s="40"/>
      <c r="S2626" s="36"/>
      <c r="T2626" s="40"/>
      <c r="U2626" s="40"/>
      <c r="V2626" s="81"/>
      <c r="W2626" s="40"/>
      <c r="X2626" s="40"/>
      <c r="Y2626" s="40"/>
      <c r="Z2626" s="38" t="str">
        <f>IFERROR(VLOOKUP(Y2626,DIRECTORIO!A:B,2,FALSE),"")</f>
        <v/>
      </c>
      <c r="AA2626" s="40"/>
      <c r="AB2626" s="40"/>
      <c r="AC2626" s="40"/>
      <c r="AD2626" s="40"/>
      <c r="AE2626" s="40"/>
      <c r="AF2626" s="40"/>
      <c r="AG2626" s="41" t="s">
        <v>109</v>
      </c>
      <c r="AH2626" s="42"/>
      <c r="AI2626" s="54" t="str">
        <f t="shared" ca="1" si="505"/>
        <v>PENDIENTE NOTIFICACIÓN ELECTRÓNICA</v>
      </c>
      <c r="AJ2626" s="37"/>
      <c r="AK2626" s="37"/>
      <c r="AL2626" s="37"/>
      <c r="AM2626" s="53" t="str">
        <f>IF(AK2626="","",WORKDAY(AK2626,5,FESTIVOS_CO!A:A))</f>
        <v/>
      </c>
      <c r="AN2626" s="37"/>
      <c r="AO2626" s="37"/>
      <c r="AP2626" s="54" t="str">
        <f t="shared" ca="1" si="498"/>
        <v>NO APLICA</v>
      </c>
      <c r="AQ2626" s="36"/>
      <c r="AR2626" s="43"/>
      <c r="AS2626" s="37"/>
      <c r="AT2626" s="36"/>
      <c r="AU2626" s="37"/>
      <c r="AV2626" s="36"/>
      <c r="AW2626" s="36"/>
      <c r="AX2626" s="37"/>
      <c r="AY2626" s="140" t="str">
        <f>IF(AU2626="","",WORKDAY(AU2626,5,FESTIVOS_CO!A:A))</f>
        <v/>
      </c>
      <c r="AZ2626" s="54" t="str">
        <f t="shared" ca="1" si="495"/>
        <v>NO APLICA</v>
      </c>
      <c r="BA2626" s="55" t="str">
        <f>IF(AX2626="","",WORKDAY(AX2626,5,FESTIVOS_CO!A:A))</f>
        <v/>
      </c>
      <c r="BB2626" s="39"/>
      <c r="BC2626" s="40"/>
      <c r="BD2626" s="40"/>
      <c r="BE2626" s="56" t="str">
        <f t="shared" ca="1" si="496"/>
        <v>NO APLICA</v>
      </c>
      <c r="BF2626" s="37"/>
      <c r="BG2626" s="45"/>
      <c r="BH2626" s="37"/>
      <c r="BI2626" s="36"/>
      <c r="BJ2626" s="37"/>
      <c r="BK2626" s="36"/>
      <c r="BL2626" s="36"/>
      <c r="BM2626" s="53" t="str">
        <f>IF(BJ2626="","",WORKDAY(BJ2626,5,FESTIVOS_CO!A:A))</f>
        <v/>
      </c>
      <c r="BN2626" s="57" t="str">
        <f t="shared" ca="1" si="506"/>
        <v>PENDIENTE HACER AVISO</v>
      </c>
      <c r="BO2626" s="54" t="str">
        <f t="shared" ca="1" si="499"/>
        <v>EN TRÁMITE NOTIF. POR AVISO</v>
      </c>
      <c r="BP2626" s="37"/>
      <c r="BQ2626" s="53" t="str">
        <f>IF(BP2626="","",WORKDAY(BP2626,5,FESTIVOS_CO!A:A))</f>
        <v/>
      </c>
      <c r="BR2626" s="37"/>
      <c r="BS2626" s="36"/>
      <c r="BT2626" s="38"/>
      <c r="BU2626" s="58" t="e">
        <f>VLOOKUP(BT2626,Hoja2!$C:$D,2,0)</f>
        <v>#N/A</v>
      </c>
      <c r="BV2626" s="80" t="str">
        <f>IF(
AND(AO2626="",BD2626="",BQ2626=""),
"EN PROCESO NOTIFICACION / COMUNICACION",
IF(
BT2626="",
"NO APLICA",
IF(
BU2626=60,
IF(AO2626&lt;&gt;"",AO2626,IF(BD2626&lt;&gt;"",BD2626,BQ2626))+60,
WORKDAY(
IF(AO2626&lt;&gt;"",AO2626,IF(BD2626&lt;&gt;"",BD2626,BQ2626)),
BU2626,
FESTIVOS_CO!A:A
)
)
))</f>
        <v>EN PROCESO NOTIFICACION / COMUNICACION</v>
      </c>
      <c r="BW2626" s="44"/>
      <c r="BX2626" s="53"/>
      <c r="BY2626" s="45"/>
      <c r="BZ2626" s="37"/>
      <c r="CA2626" s="54" t="str">
        <f t="shared" si="500"/>
        <v>PENDIENTE EJECUTORIA</v>
      </c>
      <c r="CB2626" s="59" t="str">
        <f t="shared" si="497"/>
        <v/>
      </c>
      <c r="CC2626" s="36"/>
      <c r="CD2626" s="40"/>
      <c r="CE2626" s="46"/>
      <c r="CF2626" s="40"/>
      <c r="CG2626" s="40"/>
      <c r="CH2626" s="40"/>
      <c r="CI2626" s="36"/>
      <c r="CJ2626" s="47"/>
      <c r="CK2626" s="40"/>
      <c r="CL2626" s="40"/>
      <c r="CM2626" s="40"/>
      <c r="CN2626" s="40"/>
    </row>
    <row r="2627" spans="1:92" ht="42.75" hidden="1">
      <c r="A2627" s="49" t="str">
        <f t="shared" si="501"/>
        <v>SIN GESTIÓN</v>
      </c>
      <c r="B2627" s="58"/>
      <c r="C2627" s="37"/>
      <c r="D2627" s="37"/>
      <c r="E2627" s="49" t="str">
        <f t="shared" si="502"/>
        <v>PENDIENTE NOTIFICACIÓN</v>
      </c>
      <c r="F2627" s="141" t="str">
        <f t="shared" si="503"/>
        <v>PENDIENTE NOTIFICACIÓN</v>
      </c>
      <c r="G2627" s="49" t="str">
        <f t="shared" si="504"/>
        <v/>
      </c>
      <c r="H2627" s="51" t="str">
        <f ca="1">IF(
L2627="",
"",
IF(
NETWORKDAYS(L2627,IF(M2627&lt;&gt;"",M2627,TODAY()),FESTIVOS_CO!A:A)&gt;2,
"VENCIDO",
IF(
NETWORKDAYS(L2627,IF(M2627&lt;&gt;"",M2627,TODAY()),FESTIVOS_CO!A:A)=2,
"ALERTA",
"A TIEMPO"
)))</f>
        <v/>
      </c>
      <c r="I2627" s="40"/>
      <c r="J2627" s="36"/>
      <c r="K2627" s="37"/>
      <c r="L2627" s="50"/>
      <c r="M2627" s="37"/>
      <c r="N2627" s="52"/>
      <c r="O2627" s="52"/>
      <c r="P2627" s="36"/>
      <c r="Q2627" s="36"/>
      <c r="R2627" s="40"/>
      <c r="S2627" s="36"/>
      <c r="T2627" s="40"/>
      <c r="U2627" s="40"/>
      <c r="V2627" s="81"/>
      <c r="W2627" s="40"/>
      <c r="X2627" s="40"/>
      <c r="Y2627" s="40"/>
      <c r="Z2627" s="38" t="str">
        <f>IFERROR(VLOOKUP(Y2627,DIRECTORIO!A:B,2,FALSE),"")</f>
        <v/>
      </c>
      <c r="AA2627" s="40"/>
      <c r="AB2627" s="40"/>
      <c r="AC2627" s="40"/>
      <c r="AD2627" s="40"/>
      <c r="AE2627" s="40"/>
      <c r="AF2627" s="40"/>
      <c r="AG2627" s="41" t="s">
        <v>109</v>
      </c>
      <c r="AH2627" s="42"/>
      <c r="AI2627" s="54" t="str">
        <f t="shared" ca="1" si="505"/>
        <v>PENDIENTE NOTIFICACIÓN ELECTRÓNICA</v>
      </c>
      <c r="AJ2627" s="37"/>
      <c r="AK2627" s="37"/>
      <c r="AL2627" s="37"/>
      <c r="AM2627" s="53" t="str">
        <f>IF(AK2627="","",WORKDAY(AK2627,5,FESTIVOS_CO!A:A))</f>
        <v/>
      </c>
      <c r="AN2627" s="37"/>
      <c r="AO2627" s="37"/>
      <c r="AP2627" s="54" t="str">
        <f t="shared" ca="1" si="498"/>
        <v>NO APLICA</v>
      </c>
      <c r="AQ2627" s="36"/>
      <c r="AR2627" s="43"/>
      <c r="AS2627" s="37"/>
      <c r="AT2627" s="36"/>
      <c r="AU2627" s="37"/>
      <c r="AV2627" s="36"/>
      <c r="AW2627" s="36"/>
      <c r="AX2627" s="37"/>
      <c r="AY2627" s="140" t="str">
        <f>IF(AU2627="","",WORKDAY(AU2627,5,FESTIVOS_CO!A:A))</f>
        <v/>
      </c>
      <c r="AZ2627" s="54" t="str">
        <f t="shared" ca="1" si="495"/>
        <v>NO APLICA</v>
      </c>
      <c r="BA2627" s="55" t="str">
        <f>IF(AX2627="","",WORKDAY(AX2627,5,FESTIVOS_CO!A:A))</f>
        <v/>
      </c>
      <c r="BB2627" s="39"/>
      <c r="BC2627" s="40"/>
      <c r="BD2627" s="40"/>
      <c r="BE2627" s="56" t="str">
        <f t="shared" ca="1" si="496"/>
        <v>NO APLICA</v>
      </c>
      <c r="BF2627" s="37"/>
      <c r="BG2627" s="45"/>
      <c r="BH2627" s="37"/>
      <c r="BI2627" s="36"/>
      <c r="BJ2627" s="37"/>
      <c r="BK2627" s="36"/>
      <c r="BL2627" s="36"/>
      <c r="BM2627" s="53" t="str">
        <f>IF(BJ2627="","",WORKDAY(BJ2627,5,FESTIVOS_CO!A:A))</f>
        <v/>
      </c>
      <c r="BN2627" s="57" t="str">
        <f t="shared" ca="1" si="506"/>
        <v>PENDIENTE HACER AVISO</v>
      </c>
      <c r="BO2627" s="54" t="str">
        <f t="shared" ca="1" si="499"/>
        <v>EN TRÁMITE NOTIF. POR AVISO</v>
      </c>
      <c r="BP2627" s="37"/>
      <c r="BQ2627" s="53" t="str">
        <f>IF(BP2627="","",WORKDAY(BP2627,5,FESTIVOS_CO!A:A))</f>
        <v/>
      </c>
      <c r="BR2627" s="37"/>
      <c r="BS2627" s="36"/>
      <c r="BT2627" s="38"/>
      <c r="BU2627" s="58" t="e">
        <f>VLOOKUP(BT2627,Hoja2!$C:$D,2,0)</f>
        <v>#N/A</v>
      </c>
      <c r="BV2627" s="80" t="str">
        <f>IF(
AND(AO2627="",BD2627="",BQ2627=""),
"EN PROCESO NOTIFICACION / COMUNICACION",
IF(
BT2627="",
"NO APLICA",
IF(
BU2627=60,
IF(AO2627&lt;&gt;"",AO2627,IF(BD2627&lt;&gt;"",BD2627,BQ2627))+60,
WORKDAY(
IF(AO2627&lt;&gt;"",AO2627,IF(BD2627&lt;&gt;"",BD2627,BQ2627)),
BU2627,
FESTIVOS_CO!A:A
)
)
))</f>
        <v>EN PROCESO NOTIFICACION / COMUNICACION</v>
      </c>
      <c r="BW2627" s="44"/>
      <c r="BX2627" s="53"/>
      <c r="BY2627" s="45"/>
      <c r="BZ2627" s="37"/>
      <c r="CA2627" s="54" t="str">
        <f t="shared" si="500"/>
        <v>PENDIENTE EJECUTORIA</v>
      </c>
      <c r="CB2627" s="59" t="str">
        <f t="shared" si="497"/>
        <v/>
      </c>
      <c r="CC2627" s="36"/>
      <c r="CD2627" s="40"/>
      <c r="CE2627" s="46"/>
      <c r="CF2627" s="40"/>
      <c r="CG2627" s="40"/>
      <c r="CH2627" s="40"/>
      <c r="CI2627" s="36"/>
      <c r="CJ2627" s="47"/>
      <c r="CK2627" s="40"/>
      <c r="CL2627" s="40"/>
      <c r="CM2627" s="40"/>
      <c r="CN2627" s="40"/>
    </row>
    <row r="2628" spans="1:92" ht="42.75" hidden="1">
      <c r="A2628" s="49" t="str">
        <f t="shared" si="501"/>
        <v>SIN GESTIÓN</v>
      </c>
      <c r="B2628" s="58"/>
      <c r="C2628" s="37"/>
      <c r="D2628" s="37"/>
      <c r="E2628" s="49" t="str">
        <f t="shared" si="502"/>
        <v>PENDIENTE NOTIFICACIÓN</v>
      </c>
      <c r="F2628" s="141" t="str">
        <f t="shared" si="503"/>
        <v>PENDIENTE NOTIFICACIÓN</v>
      </c>
      <c r="G2628" s="49" t="str">
        <f t="shared" si="504"/>
        <v/>
      </c>
      <c r="H2628" s="51" t="str">
        <f ca="1">IF(
L2628="",
"",
IF(
NETWORKDAYS(L2628,IF(M2628&lt;&gt;"",M2628,TODAY()),FESTIVOS_CO!A:A)&gt;2,
"VENCIDO",
IF(
NETWORKDAYS(L2628,IF(M2628&lt;&gt;"",M2628,TODAY()),FESTIVOS_CO!A:A)=2,
"ALERTA",
"A TIEMPO"
)))</f>
        <v/>
      </c>
      <c r="I2628" s="40"/>
      <c r="J2628" s="36"/>
      <c r="K2628" s="37"/>
      <c r="L2628" s="50"/>
      <c r="M2628" s="37"/>
      <c r="N2628" s="52"/>
      <c r="O2628" s="52"/>
      <c r="P2628" s="36"/>
      <c r="Q2628" s="36"/>
      <c r="R2628" s="40"/>
      <c r="S2628" s="36"/>
      <c r="T2628" s="40"/>
      <c r="U2628" s="40"/>
      <c r="V2628" s="81"/>
      <c r="W2628" s="40"/>
      <c r="X2628" s="40"/>
      <c r="Y2628" s="40"/>
      <c r="Z2628" s="38" t="str">
        <f>IFERROR(VLOOKUP(Y2628,DIRECTORIO!A:B,2,FALSE),"")</f>
        <v/>
      </c>
      <c r="AA2628" s="40"/>
      <c r="AB2628" s="40"/>
      <c r="AC2628" s="40"/>
      <c r="AD2628" s="40"/>
      <c r="AE2628" s="40"/>
      <c r="AF2628" s="40"/>
      <c r="AG2628" s="41" t="s">
        <v>109</v>
      </c>
      <c r="AH2628" s="42"/>
      <c r="AI2628" s="54" t="str">
        <f t="shared" ca="1" si="505"/>
        <v>PENDIENTE NOTIFICACIÓN ELECTRÓNICA</v>
      </c>
      <c r="AJ2628" s="37"/>
      <c r="AK2628" s="37"/>
      <c r="AL2628" s="37"/>
      <c r="AM2628" s="53" t="str">
        <f>IF(AK2628="","",WORKDAY(AK2628,5,FESTIVOS_CO!A:A))</f>
        <v/>
      </c>
      <c r="AN2628" s="37"/>
      <c r="AO2628" s="37"/>
      <c r="AP2628" s="54" t="str">
        <f t="shared" ca="1" si="498"/>
        <v>NO APLICA</v>
      </c>
      <c r="AQ2628" s="36"/>
      <c r="AR2628" s="43"/>
      <c r="AS2628" s="37"/>
      <c r="AT2628" s="36"/>
      <c r="AU2628" s="37"/>
      <c r="AV2628" s="36"/>
      <c r="AW2628" s="36"/>
      <c r="AX2628" s="37"/>
      <c r="AY2628" s="140" t="str">
        <f>IF(AU2628="","",WORKDAY(AU2628,5,FESTIVOS_CO!A:A))</f>
        <v/>
      </c>
      <c r="AZ2628" s="54" t="str">
        <f t="shared" ca="1" si="495"/>
        <v>NO APLICA</v>
      </c>
      <c r="BA2628" s="55" t="str">
        <f>IF(AX2628="","",WORKDAY(AX2628,5,FESTIVOS_CO!A:A))</f>
        <v/>
      </c>
      <c r="BB2628" s="39"/>
      <c r="BC2628" s="40"/>
      <c r="BD2628" s="40"/>
      <c r="BE2628" s="56" t="str">
        <f t="shared" ca="1" si="496"/>
        <v>NO APLICA</v>
      </c>
      <c r="BF2628" s="37"/>
      <c r="BG2628" s="45"/>
      <c r="BH2628" s="37"/>
      <c r="BI2628" s="36"/>
      <c r="BJ2628" s="37"/>
      <c r="BK2628" s="36"/>
      <c r="BL2628" s="36"/>
      <c r="BM2628" s="53" t="str">
        <f>IF(BJ2628="","",WORKDAY(BJ2628,5,FESTIVOS_CO!A:A))</f>
        <v/>
      </c>
      <c r="BN2628" s="57" t="str">
        <f t="shared" ca="1" si="506"/>
        <v>PENDIENTE HACER AVISO</v>
      </c>
      <c r="BO2628" s="54" t="str">
        <f t="shared" ca="1" si="499"/>
        <v>EN TRÁMITE NOTIF. POR AVISO</v>
      </c>
      <c r="BP2628" s="37"/>
      <c r="BQ2628" s="53" t="str">
        <f>IF(BP2628="","",WORKDAY(BP2628,5,FESTIVOS_CO!A:A))</f>
        <v/>
      </c>
      <c r="BR2628" s="37"/>
      <c r="BS2628" s="36"/>
      <c r="BT2628" s="38"/>
      <c r="BU2628" s="58" t="e">
        <f>VLOOKUP(BT2628,Hoja2!$C:$D,2,0)</f>
        <v>#N/A</v>
      </c>
      <c r="BV2628" s="80" t="str">
        <f>IF(
AND(AO2628="",BD2628="",BQ2628=""),
"EN PROCESO NOTIFICACION / COMUNICACION",
IF(
BT2628="",
"NO APLICA",
IF(
BU2628=60,
IF(AO2628&lt;&gt;"",AO2628,IF(BD2628&lt;&gt;"",BD2628,BQ2628))+60,
WORKDAY(
IF(AO2628&lt;&gt;"",AO2628,IF(BD2628&lt;&gt;"",BD2628,BQ2628)),
BU2628,
FESTIVOS_CO!A:A
)
)
))</f>
        <v>EN PROCESO NOTIFICACION / COMUNICACION</v>
      </c>
      <c r="BW2628" s="44"/>
      <c r="BX2628" s="53"/>
      <c r="BY2628" s="45"/>
      <c r="BZ2628" s="37"/>
      <c r="CA2628" s="54" t="str">
        <f t="shared" si="500"/>
        <v>PENDIENTE EJECUTORIA</v>
      </c>
      <c r="CB2628" s="59" t="str">
        <f t="shared" si="497"/>
        <v/>
      </c>
      <c r="CC2628" s="36"/>
      <c r="CD2628" s="40"/>
      <c r="CE2628" s="46"/>
      <c r="CF2628" s="40"/>
      <c r="CG2628" s="40"/>
      <c r="CH2628" s="40"/>
      <c r="CI2628" s="36"/>
      <c r="CJ2628" s="47"/>
      <c r="CK2628" s="40"/>
      <c r="CL2628" s="40"/>
      <c r="CM2628" s="40"/>
      <c r="CN2628" s="40"/>
    </row>
    <row r="2629" spans="1:92" ht="42.75" hidden="1">
      <c r="A2629" s="49" t="str">
        <f t="shared" si="501"/>
        <v>SIN GESTIÓN</v>
      </c>
      <c r="B2629" s="58"/>
      <c r="C2629" s="37"/>
      <c r="D2629" s="37"/>
      <c r="E2629" s="49" t="str">
        <f t="shared" si="502"/>
        <v>PENDIENTE NOTIFICACIÓN</v>
      </c>
      <c r="F2629" s="141" t="str">
        <f t="shared" si="503"/>
        <v>PENDIENTE NOTIFICACIÓN</v>
      </c>
      <c r="G2629" s="49" t="str">
        <f t="shared" si="504"/>
        <v/>
      </c>
      <c r="H2629" s="51" t="str">
        <f ca="1">IF(
L2629="",
"",
IF(
NETWORKDAYS(L2629,IF(M2629&lt;&gt;"",M2629,TODAY()),FESTIVOS_CO!A:A)&gt;2,
"VENCIDO",
IF(
NETWORKDAYS(L2629,IF(M2629&lt;&gt;"",M2629,TODAY()),FESTIVOS_CO!A:A)=2,
"ALERTA",
"A TIEMPO"
)))</f>
        <v/>
      </c>
      <c r="I2629" s="40"/>
      <c r="J2629" s="36"/>
      <c r="K2629" s="37"/>
      <c r="L2629" s="50"/>
      <c r="M2629" s="37"/>
      <c r="N2629" s="52"/>
      <c r="O2629" s="52"/>
      <c r="P2629" s="36"/>
      <c r="Q2629" s="36"/>
      <c r="R2629" s="40"/>
      <c r="S2629" s="36"/>
      <c r="T2629" s="40"/>
      <c r="U2629" s="40"/>
      <c r="V2629" s="81"/>
      <c r="W2629" s="40"/>
      <c r="X2629" s="40"/>
      <c r="Y2629" s="40"/>
      <c r="Z2629" s="38" t="str">
        <f>IFERROR(VLOOKUP(Y2629,DIRECTORIO!A:B,2,FALSE),"")</f>
        <v/>
      </c>
      <c r="AA2629" s="40"/>
      <c r="AB2629" s="40"/>
      <c r="AC2629" s="40"/>
      <c r="AD2629" s="40"/>
      <c r="AE2629" s="40"/>
      <c r="AF2629" s="40"/>
      <c r="AG2629" s="41" t="s">
        <v>109</v>
      </c>
      <c r="AH2629" s="42"/>
      <c r="AI2629" s="54" t="str">
        <f t="shared" ca="1" si="505"/>
        <v>PENDIENTE NOTIFICACIÓN ELECTRÓNICA</v>
      </c>
      <c r="AJ2629" s="37"/>
      <c r="AK2629" s="37"/>
      <c r="AL2629" s="37"/>
      <c r="AM2629" s="53" t="str">
        <f>IF(AK2629="","",WORKDAY(AK2629,5,FESTIVOS_CO!A:A))</f>
        <v/>
      </c>
      <c r="AN2629" s="37"/>
      <c r="AO2629" s="37"/>
      <c r="AP2629" s="54" t="str">
        <f t="shared" ca="1" si="498"/>
        <v>NO APLICA</v>
      </c>
      <c r="AQ2629" s="36"/>
      <c r="AR2629" s="43"/>
      <c r="AS2629" s="37"/>
      <c r="AT2629" s="36"/>
      <c r="AU2629" s="37"/>
      <c r="AV2629" s="36"/>
      <c r="AW2629" s="36"/>
      <c r="AX2629" s="37"/>
      <c r="AY2629" s="140" t="str">
        <f>IF(AU2629="","",WORKDAY(AU2629,5,FESTIVOS_CO!A:A))</f>
        <v/>
      </c>
      <c r="AZ2629" s="54" t="str">
        <f t="shared" ca="1" si="495"/>
        <v>NO APLICA</v>
      </c>
      <c r="BA2629" s="55" t="str">
        <f>IF(AX2629="","",WORKDAY(AX2629,5,FESTIVOS_CO!A:A))</f>
        <v/>
      </c>
      <c r="BB2629" s="39"/>
      <c r="BC2629" s="40"/>
      <c r="BD2629" s="40"/>
      <c r="BE2629" s="56" t="str">
        <f t="shared" ca="1" si="496"/>
        <v>NO APLICA</v>
      </c>
      <c r="BF2629" s="37"/>
      <c r="BG2629" s="45"/>
      <c r="BH2629" s="37"/>
      <c r="BI2629" s="36"/>
      <c r="BJ2629" s="37"/>
      <c r="BK2629" s="36"/>
      <c r="BL2629" s="36"/>
      <c r="BM2629" s="53" t="str">
        <f>IF(BJ2629="","",WORKDAY(BJ2629,5,FESTIVOS_CO!A:A))</f>
        <v/>
      </c>
      <c r="BN2629" s="57" t="str">
        <f t="shared" ca="1" si="506"/>
        <v>PENDIENTE HACER AVISO</v>
      </c>
      <c r="BO2629" s="54" t="str">
        <f t="shared" ca="1" si="499"/>
        <v>EN TRÁMITE NOTIF. POR AVISO</v>
      </c>
      <c r="BP2629" s="37"/>
      <c r="BQ2629" s="53" t="str">
        <f>IF(BP2629="","",WORKDAY(BP2629,5,FESTIVOS_CO!A:A))</f>
        <v/>
      </c>
      <c r="BR2629" s="37"/>
      <c r="BS2629" s="36"/>
      <c r="BT2629" s="38"/>
      <c r="BU2629" s="58" t="e">
        <f>VLOOKUP(BT2629,Hoja2!$C:$D,2,0)</f>
        <v>#N/A</v>
      </c>
      <c r="BV2629" s="80" t="str">
        <f>IF(
AND(AO2629="",BD2629="",BQ2629=""),
"EN PROCESO NOTIFICACION / COMUNICACION",
IF(
BT2629="",
"NO APLICA",
IF(
BU2629=60,
IF(AO2629&lt;&gt;"",AO2629,IF(BD2629&lt;&gt;"",BD2629,BQ2629))+60,
WORKDAY(
IF(AO2629&lt;&gt;"",AO2629,IF(BD2629&lt;&gt;"",BD2629,BQ2629)),
BU2629,
FESTIVOS_CO!A:A
)
)
))</f>
        <v>EN PROCESO NOTIFICACION / COMUNICACION</v>
      </c>
      <c r="BW2629" s="44"/>
      <c r="BX2629" s="53"/>
      <c r="BY2629" s="45"/>
      <c r="BZ2629" s="37"/>
      <c r="CA2629" s="54" t="str">
        <f t="shared" si="500"/>
        <v>PENDIENTE EJECUTORIA</v>
      </c>
      <c r="CB2629" s="59" t="str">
        <f t="shared" si="497"/>
        <v/>
      </c>
      <c r="CC2629" s="36"/>
      <c r="CD2629" s="40"/>
      <c r="CE2629" s="46"/>
      <c r="CF2629" s="40"/>
      <c r="CG2629" s="40"/>
      <c r="CH2629" s="40"/>
      <c r="CI2629" s="36"/>
      <c r="CJ2629" s="47"/>
      <c r="CK2629" s="40"/>
      <c r="CL2629" s="40"/>
      <c r="CM2629" s="40"/>
      <c r="CN2629" s="40"/>
    </row>
    <row r="2630" spans="1:92" ht="42.75" hidden="1">
      <c r="A2630" s="49" t="str">
        <f t="shared" si="501"/>
        <v>SIN GESTIÓN</v>
      </c>
      <c r="B2630" s="58"/>
      <c r="C2630" s="37"/>
      <c r="D2630" s="37"/>
      <c r="E2630" s="49" t="str">
        <f t="shared" si="502"/>
        <v>PENDIENTE NOTIFICACIÓN</v>
      </c>
      <c r="F2630" s="141" t="str">
        <f t="shared" si="503"/>
        <v>PENDIENTE NOTIFICACIÓN</v>
      </c>
      <c r="G2630" s="49" t="str">
        <f t="shared" si="504"/>
        <v/>
      </c>
      <c r="H2630" s="51" t="str">
        <f ca="1">IF(
L2630="",
"",
IF(
NETWORKDAYS(L2630,IF(M2630&lt;&gt;"",M2630,TODAY()),FESTIVOS_CO!A:A)&gt;2,
"VENCIDO",
IF(
NETWORKDAYS(L2630,IF(M2630&lt;&gt;"",M2630,TODAY()),FESTIVOS_CO!A:A)=2,
"ALERTA",
"A TIEMPO"
)))</f>
        <v/>
      </c>
      <c r="I2630" s="40"/>
      <c r="J2630" s="36"/>
      <c r="K2630" s="37"/>
      <c r="L2630" s="50"/>
      <c r="M2630" s="37"/>
      <c r="N2630" s="52"/>
      <c r="O2630" s="52"/>
      <c r="P2630" s="36"/>
      <c r="Q2630" s="36"/>
      <c r="R2630" s="40"/>
      <c r="S2630" s="36"/>
      <c r="T2630" s="40"/>
      <c r="U2630" s="40"/>
      <c r="V2630" s="81"/>
      <c r="W2630" s="40"/>
      <c r="X2630" s="40"/>
      <c r="Y2630" s="40"/>
      <c r="Z2630" s="38" t="str">
        <f>IFERROR(VLOOKUP(Y2630,DIRECTORIO!A:B,2,FALSE),"")</f>
        <v/>
      </c>
      <c r="AA2630" s="40"/>
      <c r="AB2630" s="40"/>
      <c r="AC2630" s="40"/>
      <c r="AD2630" s="40"/>
      <c r="AE2630" s="40"/>
      <c r="AF2630" s="40"/>
      <c r="AG2630" s="41" t="s">
        <v>109</v>
      </c>
      <c r="AH2630" s="42"/>
      <c r="AI2630" s="54" t="str">
        <f t="shared" ca="1" si="505"/>
        <v>PENDIENTE NOTIFICACIÓN ELECTRÓNICA</v>
      </c>
      <c r="AJ2630" s="37"/>
      <c r="AK2630" s="37"/>
      <c r="AL2630" s="37"/>
      <c r="AM2630" s="53" t="str">
        <f>IF(AK2630="","",WORKDAY(AK2630,5,FESTIVOS_CO!A:A))</f>
        <v/>
      </c>
      <c r="AN2630" s="37"/>
      <c r="AO2630" s="37"/>
      <c r="AP2630" s="54" t="str">
        <f t="shared" ca="1" si="498"/>
        <v>NO APLICA</v>
      </c>
      <c r="AQ2630" s="36"/>
      <c r="AR2630" s="43"/>
      <c r="AS2630" s="37"/>
      <c r="AT2630" s="36"/>
      <c r="AU2630" s="37"/>
      <c r="AV2630" s="36"/>
      <c r="AW2630" s="36"/>
      <c r="AX2630" s="37"/>
      <c r="AY2630" s="140" t="str">
        <f>IF(AU2630="","",WORKDAY(AU2630,5,FESTIVOS_CO!A:A))</f>
        <v/>
      </c>
      <c r="AZ2630" s="54" t="str">
        <f t="shared" ca="1" si="495"/>
        <v>NO APLICA</v>
      </c>
      <c r="BA2630" s="55" t="str">
        <f>IF(AX2630="","",WORKDAY(AX2630,5,FESTIVOS_CO!A:A))</f>
        <v/>
      </c>
      <c r="BB2630" s="39"/>
      <c r="BC2630" s="40"/>
      <c r="BD2630" s="40"/>
      <c r="BE2630" s="56" t="str">
        <f t="shared" ca="1" si="496"/>
        <v>NO APLICA</v>
      </c>
      <c r="BF2630" s="37"/>
      <c r="BG2630" s="45"/>
      <c r="BH2630" s="37"/>
      <c r="BI2630" s="36"/>
      <c r="BJ2630" s="37"/>
      <c r="BK2630" s="36"/>
      <c r="BL2630" s="36"/>
      <c r="BM2630" s="53" t="str">
        <f>IF(BJ2630="","",WORKDAY(BJ2630,5,FESTIVOS_CO!A:A))</f>
        <v/>
      </c>
      <c r="BN2630" s="57" t="str">
        <f t="shared" ca="1" si="506"/>
        <v>PENDIENTE HACER AVISO</v>
      </c>
      <c r="BO2630" s="54" t="str">
        <f t="shared" ca="1" si="499"/>
        <v>EN TRÁMITE NOTIF. POR AVISO</v>
      </c>
      <c r="BP2630" s="37"/>
      <c r="BQ2630" s="53" t="str">
        <f>IF(BP2630="","",WORKDAY(BP2630,5,FESTIVOS_CO!A:A))</f>
        <v/>
      </c>
      <c r="BR2630" s="37"/>
      <c r="BS2630" s="36"/>
      <c r="BT2630" s="38"/>
      <c r="BU2630" s="58" t="e">
        <f>VLOOKUP(BT2630,Hoja2!$C:$D,2,0)</f>
        <v>#N/A</v>
      </c>
      <c r="BV2630" s="80" t="str">
        <f>IF(
AND(AO2630="",BD2630="",BQ2630=""),
"EN PROCESO NOTIFICACION / COMUNICACION",
IF(
BT2630="",
"NO APLICA",
IF(
BU2630=60,
IF(AO2630&lt;&gt;"",AO2630,IF(BD2630&lt;&gt;"",BD2630,BQ2630))+60,
WORKDAY(
IF(AO2630&lt;&gt;"",AO2630,IF(BD2630&lt;&gt;"",BD2630,BQ2630)),
BU2630,
FESTIVOS_CO!A:A
)
)
))</f>
        <v>EN PROCESO NOTIFICACION / COMUNICACION</v>
      </c>
      <c r="BW2630" s="44"/>
      <c r="BX2630" s="53"/>
      <c r="BY2630" s="45"/>
      <c r="BZ2630" s="37"/>
      <c r="CA2630" s="54" t="str">
        <f t="shared" si="500"/>
        <v>PENDIENTE EJECUTORIA</v>
      </c>
      <c r="CB2630" s="59" t="str">
        <f t="shared" si="497"/>
        <v/>
      </c>
      <c r="CC2630" s="36"/>
      <c r="CD2630" s="40"/>
      <c r="CE2630" s="46"/>
      <c r="CF2630" s="40"/>
      <c r="CG2630" s="40"/>
      <c r="CH2630" s="40"/>
      <c r="CI2630" s="36"/>
      <c r="CJ2630" s="47"/>
      <c r="CK2630" s="40"/>
      <c r="CL2630" s="40"/>
      <c r="CM2630" s="40"/>
      <c r="CN2630" s="40"/>
    </row>
    <row r="2631" spans="1:92" ht="42.75" hidden="1">
      <c r="A2631" s="49" t="str">
        <f t="shared" si="501"/>
        <v>SIN GESTIÓN</v>
      </c>
      <c r="B2631" s="58"/>
      <c r="C2631" s="37"/>
      <c r="D2631" s="37"/>
      <c r="E2631" s="49" t="str">
        <f t="shared" si="502"/>
        <v>PENDIENTE NOTIFICACIÓN</v>
      </c>
      <c r="F2631" s="141" t="str">
        <f t="shared" si="503"/>
        <v>PENDIENTE NOTIFICACIÓN</v>
      </c>
      <c r="G2631" s="49" t="str">
        <f t="shared" si="504"/>
        <v/>
      </c>
      <c r="H2631" s="51" t="str">
        <f ca="1">IF(
L2631="",
"",
IF(
NETWORKDAYS(L2631,IF(M2631&lt;&gt;"",M2631,TODAY()),FESTIVOS_CO!A:A)&gt;2,
"VENCIDO",
IF(
NETWORKDAYS(L2631,IF(M2631&lt;&gt;"",M2631,TODAY()),FESTIVOS_CO!A:A)=2,
"ALERTA",
"A TIEMPO"
)))</f>
        <v/>
      </c>
      <c r="I2631" s="40"/>
      <c r="J2631" s="36"/>
      <c r="K2631" s="37"/>
      <c r="L2631" s="50"/>
      <c r="M2631" s="37"/>
      <c r="N2631" s="52"/>
      <c r="O2631" s="52"/>
      <c r="P2631" s="36"/>
      <c r="Q2631" s="36"/>
      <c r="R2631" s="40"/>
      <c r="S2631" s="36"/>
      <c r="T2631" s="40"/>
      <c r="U2631" s="40"/>
      <c r="V2631" s="81"/>
      <c r="W2631" s="40"/>
      <c r="X2631" s="40"/>
      <c r="Y2631" s="40"/>
      <c r="Z2631" s="38" t="str">
        <f>IFERROR(VLOOKUP(Y2631,DIRECTORIO!A:B,2,FALSE),"")</f>
        <v/>
      </c>
      <c r="AA2631" s="40"/>
      <c r="AB2631" s="40"/>
      <c r="AC2631" s="40"/>
      <c r="AD2631" s="40"/>
      <c r="AE2631" s="40"/>
      <c r="AF2631" s="40"/>
      <c r="AG2631" s="41" t="s">
        <v>109</v>
      </c>
      <c r="AH2631" s="42"/>
      <c r="AI2631" s="54" t="str">
        <f t="shared" ca="1" si="505"/>
        <v>PENDIENTE NOTIFICACIÓN ELECTRÓNICA</v>
      </c>
      <c r="AJ2631" s="37"/>
      <c r="AK2631" s="37"/>
      <c r="AL2631" s="37"/>
      <c r="AM2631" s="53" t="str">
        <f>IF(AK2631="","",WORKDAY(AK2631,5,FESTIVOS_CO!A:A))</f>
        <v/>
      </c>
      <c r="AN2631" s="37"/>
      <c r="AO2631" s="37"/>
      <c r="AP2631" s="54" t="str">
        <f t="shared" ca="1" si="498"/>
        <v>NO APLICA</v>
      </c>
      <c r="AQ2631" s="36"/>
      <c r="AR2631" s="43"/>
      <c r="AS2631" s="37"/>
      <c r="AT2631" s="36"/>
      <c r="AU2631" s="37"/>
      <c r="AV2631" s="36"/>
      <c r="AW2631" s="36"/>
      <c r="AX2631" s="37"/>
      <c r="AY2631" s="140" t="str">
        <f>IF(AU2631="","",WORKDAY(AU2631,5,FESTIVOS_CO!A:A))</f>
        <v/>
      </c>
      <c r="AZ2631" s="54" t="str">
        <f t="shared" ca="1" si="495"/>
        <v>NO APLICA</v>
      </c>
      <c r="BA2631" s="55" t="str">
        <f>IF(AX2631="","",WORKDAY(AX2631,5,FESTIVOS_CO!A:A))</f>
        <v/>
      </c>
      <c r="BB2631" s="39"/>
      <c r="BC2631" s="40"/>
      <c r="BD2631" s="40"/>
      <c r="BE2631" s="56" t="str">
        <f t="shared" ca="1" si="496"/>
        <v>NO APLICA</v>
      </c>
      <c r="BF2631" s="37"/>
      <c r="BG2631" s="45"/>
      <c r="BH2631" s="37"/>
      <c r="BI2631" s="36"/>
      <c r="BJ2631" s="37"/>
      <c r="BK2631" s="36"/>
      <c r="BL2631" s="36"/>
      <c r="BM2631" s="53" t="str">
        <f>IF(BJ2631="","",WORKDAY(BJ2631,5,FESTIVOS_CO!A:A))</f>
        <v/>
      </c>
      <c r="BN2631" s="57" t="str">
        <f t="shared" ca="1" si="506"/>
        <v>PENDIENTE HACER AVISO</v>
      </c>
      <c r="BO2631" s="54" t="str">
        <f t="shared" ca="1" si="499"/>
        <v>EN TRÁMITE NOTIF. POR AVISO</v>
      </c>
      <c r="BP2631" s="37"/>
      <c r="BQ2631" s="53" t="str">
        <f>IF(BP2631="","",WORKDAY(BP2631,5,FESTIVOS_CO!A:A))</f>
        <v/>
      </c>
      <c r="BR2631" s="37"/>
      <c r="BS2631" s="36"/>
      <c r="BT2631" s="38"/>
      <c r="BU2631" s="58" t="e">
        <f>VLOOKUP(BT2631,Hoja2!$C:$D,2,0)</f>
        <v>#N/A</v>
      </c>
      <c r="BV2631" s="80" t="str">
        <f>IF(
AND(AO2631="",BD2631="",BQ2631=""),
"EN PROCESO NOTIFICACION / COMUNICACION",
IF(
BT2631="",
"NO APLICA",
IF(
BU2631=60,
IF(AO2631&lt;&gt;"",AO2631,IF(BD2631&lt;&gt;"",BD2631,BQ2631))+60,
WORKDAY(
IF(AO2631&lt;&gt;"",AO2631,IF(BD2631&lt;&gt;"",BD2631,BQ2631)),
BU2631,
FESTIVOS_CO!A:A
)
)
))</f>
        <v>EN PROCESO NOTIFICACION / COMUNICACION</v>
      </c>
      <c r="BW2631" s="44"/>
      <c r="BX2631" s="53"/>
      <c r="BY2631" s="45"/>
      <c r="BZ2631" s="37"/>
      <c r="CA2631" s="54" t="str">
        <f t="shared" si="500"/>
        <v>PENDIENTE EJECUTORIA</v>
      </c>
      <c r="CB2631" s="59" t="str">
        <f t="shared" si="497"/>
        <v/>
      </c>
      <c r="CC2631" s="36"/>
      <c r="CD2631" s="40"/>
      <c r="CE2631" s="46"/>
      <c r="CF2631" s="40"/>
      <c r="CG2631" s="40"/>
      <c r="CH2631" s="40"/>
      <c r="CI2631" s="36"/>
      <c r="CJ2631" s="47"/>
      <c r="CK2631" s="40"/>
      <c r="CL2631" s="40"/>
      <c r="CM2631" s="40"/>
      <c r="CN2631" s="40"/>
    </row>
    <row r="2632" spans="1:92" ht="42.75" hidden="1">
      <c r="A2632" s="49" t="str">
        <f t="shared" si="501"/>
        <v>SIN GESTIÓN</v>
      </c>
      <c r="B2632" s="58"/>
      <c r="C2632" s="37"/>
      <c r="D2632" s="37"/>
      <c r="E2632" s="49" t="str">
        <f t="shared" si="502"/>
        <v>PENDIENTE NOTIFICACIÓN</v>
      </c>
      <c r="F2632" s="141" t="str">
        <f t="shared" si="503"/>
        <v>PENDIENTE NOTIFICACIÓN</v>
      </c>
      <c r="G2632" s="49" t="str">
        <f t="shared" si="504"/>
        <v/>
      </c>
      <c r="H2632" s="51" t="str">
        <f ca="1">IF(
L2632="",
"",
IF(
NETWORKDAYS(L2632,IF(M2632&lt;&gt;"",M2632,TODAY()),FESTIVOS_CO!A:A)&gt;2,
"VENCIDO",
IF(
NETWORKDAYS(L2632,IF(M2632&lt;&gt;"",M2632,TODAY()),FESTIVOS_CO!A:A)=2,
"ALERTA",
"A TIEMPO"
)))</f>
        <v/>
      </c>
      <c r="I2632" s="40"/>
      <c r="J2632" s="36"/>
      <c r="K2632" s="37"/>
      <c r="L2632" s="50"/>
      <c r="M2632" s="37"/>
      <c r="N2632" s="52"/>
      <c r="O2632" s="52"/>
      <c r="P2632" s="36"/>
      <c r="Q2632" s="36"/>
      <c r="R2632" s="40"/>
      <c r="S2632" s="36"/>
      <c r="T2632" s="40"/>
      <c r="U2632" s="40"/>
      <c r="V2632" s="81"/>
      <c r="W2632" s="40"/>
      <c r="X2632" s="40"/>
      <c r="Y2632" s="40"/>
      <c r="Z2632" s="38" t="str">
        <f>IFERROR(VLOOKUP(Y2632,DIRECTORIO!A:B,2,FALSE),"")</f>
        <v/>
      </c>
      <c r="AA2632" s="40"/>
      <c r="AB2632" s="40"/>
      <c r="AC2632" s="40"/>
      <c r="AD2632" s="40"/>
      <c r="AE2632" s="40"/>
      <c r="AF2632" s="40"/>
      <c r="AG2632" s="41" t="s">
        <v>109</v>
      </c>
      <c r="AH2632" s="42"/>
      <c r="AI2632" s="54" t="str">
        <f t="shared" ca="1" si="505"/>
        <v>PENDIENTE NOTIFICACIÓN ELECTRÓNICA</v>
      </c>
      <c r="AJ2632" s="37"/>
      <c r="AK2632" s="37"/>
      <c r="AL2632" s="37"/>
      <c r="AM2632" s="53" t="str">
        <f>IF(AK2632="","",WORKDAY(AK2632,5,FESTIVOS_CO!A:A))</f>
        <v/>
      </c>
      <c r="AN2632" s="37"/>
      <c r="AO2632" s="37"/>
      <c r="AP2632" s="54" t="str">
        <f t="shared" ca="1" si="498"/>
        <v>NO APLICA</v>
      </c>
      <c r="AQ2632" s="36"/>
      <c r="AR2632" s="43"/>
      <c r="AS2632" s="37"/>
      <c r="AT2632" s="36"/>
      <c r="AU2632" s="37"/>
      <c r="AV2632" s="36"/>
      <c r="AW2632" s="36"/>
      <c r="AX2632" s="37"/>
      <c r="AY2632" s="140" t="str">
        <f>IF(AU2632="","",WORKDAY(AU2632,5,FESTIVOS_CO!A:A))</f>
        <v/>
      </c>
      <c r="AZ2632" s="54" t="str">
        <f t="shared" ca="1" si="495"/>
        <v>NO APLICA</v>
      </c>
      <c r="BA2632" s="55" t="str">
        <f>IF(AX2632="","",WORKDAY(AX2632,5,FESTIVOS_CO!A:A))</f>
        <v/>
      </c>
      <c r="BB2632" s="39"/>
      <c r="BC2632" s="40"/>
      <c r="BD2632" s="40"/>
      <c r="BE2632" s="56" t="str">
        <f t="shared" ca="1" si="496"/>
        <v>NO APLICA</v>
      </c>
      <c r="BF2632" s="37"/>
      <c r="BG2632" s="45"/>
      <c r="BH2632" s="37"/>
      <c r="BI2632" s="36"/>
      <c r="BJ2632" s="37"/>
      <c r="BK2632" s="36"/>
      <c r="BL2632" s="36"/>
      <c r="BM2632" s="53" t="str">
        <f>IF(BJ2632="","",WORKDAY(BJ2632,5,FESTIVOS_CO!A:A))</f>
        <v/>
      </c>
      <c r="BN2632" s="57" t="str">
        <f t="shared" ca="1" si="506"/>
        <v>PENDIENTE HACER AVISO</v>
      </c>
      <c r="BO2632" s="54" t="str">
        <f t="shared" ca="1" si="499"/>
        <v>EN TRÁMITE NOTIF. POR AVISO</v>
      </c>
      <c r="BP2632" s="37"/>
      <c r="BQ2632" s="53" t="str">
        <f>IF(BP2632="","",WORKDAY(BP2632,5,FESTIVOS_CO!A:A))</f>
        <v/>
      </c>
      <c r="BR2632" s="37"/>
      <c r="BS2632" s="36"/>
      <c r="BT2632" s="38"/>
      <c r="BU2632" s="58" t="e">
        <f>VLOOKUP(BT2632,Hoja2!$C:$D,2,0)</f>
        <v>#N/A</v>
      </c>
      <c r="BV2632" s="80" t="str">
        <f>IF(
AND(AO2632="",BD2632="",BQ2632=""),
"EN PROCESO NOTIFICACION / COMUNICACION",
IF(
BT2632="",
"NO APLICA",
IF(
BU2632=60,
IF(AO2632&lt;&gt;"",AO2632,IF(BD2632&lt;&gt;"",BD2632,BQ2632))+60,
WORKDAY(
IF(AO2632&lt;&gt;"",AO2632,IF(BD2632&lt;&gt;"",BD2632,BQ2632)),
BU2632,
FESTIVOS_CO!A:A
)
)
))</f>
        <v>EN PROCESO NOTIFICACION / COMUNICACION</v>
      </c>
      <c r="BW2632" s="44"/>
      <c r="BX2632" s="53"/>
      <c r="BY2632" s="45"/>
      <c r="BZ2632" s="37"/>
      <c r="CA2632" s="54" t="str">
        <f t="shared" si="500"/>
        <v>PENDIENTE EJECUTORIA</v>
      </c>
      <c r="CB2632" s="59" t="str">
        <f t="shared" si="497"/>
        <v/>
      </c>
      <c r="CC2632" s="36"/>
      <c r="CD2632" s="40"/>
      <c r="CE2632" s="46"/>
      <c r="CF2632" s="40"/>
      <c r="CG2632" s="40"/>
      <c r="CH2632" s="40"/>
      <c r="CI2632" s="36"/>
      <c r="CJ2632" s="47"/>
      <c r="CK2632" s="40"/>
      <c r="CL2632" s="40"/>
      <c r="CM2632" s="40"/>
      <c r="CN2632" s="40"/>
    </row>
    <row r="2633" spans="1:92" ht="42.75" hidden="1">
      <c r="A2633" s="49" t="str">
        <f t="shared" si="501"/>
        <v>SIN GESTIÓN</v>
      </c>
      <c r="B2633" s="58"/>
      <c r="C2633" s="37"/>
      <c r="D2633" s="37"/>
      <c r="E2633" s="49" t="str">
        <f t="shared" si="502"/>
        <v>PENDIENTE NOTIFICACIÓN</v>
      </c>
      <c r="F2633" s="141" t="str">
        <f t="shared" si="503"/>
        <v>PENDIENTE NOTIFICACIÓN</v>
      </c>
      <c r="G2633" s="49" t="str">
        <f t="shared" si="504"/>
        <v/>
      </c>
      <c r="H2633" s="51" t="str">
        <f ca="1">IF(
L2633="",
"",
IF(
NETWORKDAYS(L2633,IF(M2633&lt;&gt;"",M2633,TODAY()),FESTIVOS_CO!A:A)&gt;2,
"VENCIDO",
IF(
NETWORKDAYS(L2633,IF(M2633&lt;&gt;"",M2633,TODAY()),FESTIVOS_CO!A:A)=2,
"ALERTA",
"A TIEMPO"
)))</f>
        <v/>
      </c>
      <c r="I2633" s="40"/>
      <c r="J2633" s="36"/>
      <c r="K2633" s="37"/>
      <c r="L2633" s="50"/>
      <c r="M2633" s="37"/>
      <c r="N2633" s="52"/>
      <c r="O2633" s="52"/>
      <c r="P2633" s="36"/>
      <c r="Q2633" s="36"/>
      <c r="R2633" s="40"/>
      <c r="S2633" s="36"/>
      <c r="T2633" s="40"/>
      <c r="U2633" s="40"/>
      <c r="V2633" s="81"/>
      <c r="W2633" s="40"/>
      <c r="X2633" s="40"/>
      <c r="Y2633" s="40"/>
      <c r="Z2633" s="38" t="str">
        <f>IFERROR(VLOOKUP(Y2633,DIRECTORIO!A:B,2,FALSE),"")</f>
        <v/>
      </c>
      <c r="AA2633" s="40"/>
      <c r="AB2633" s="40"/>
      <c r="AC2633" s="40"/>
      <c r="AD2633" s="40"/>
      <c r="AE2633" s="40"/>
      <c r="AF2633" s="40"/>
      <c r="AG2633" s="41" t="s">
        <v>109</v>
      </c>
      <c r="AH2633" s="42"/>
      <c r="AI2633" s="54" t="str">
        <f t="shared" ca="1" si="505"/>
        <v>PENDIENTE NOTIFICACIÓN ELECTRÓNICA</v>
      </c>
      <c r="AJ2633" s="37"/>
      <c r="AK2633" s="37"/>
      <c r="AL2633" s="37"/>
      <c r="AM2633" s="53" t="str">
        <f>IF(AK2633="","",WORKDAY(AK2633,5,FESTIVOS_CO!A:A))</f>
        <v/>
      </c>
      <c r="AN2633" s="37"/>
      <c r="AO2633" s="37"/>
      <c r="AP2633" s="54" t="str">
        <f t="shared" ca="1" si="498"/>
        <v>NO APLICA</v>
      </c>
      <c r="AQ2633" s="36"/>
      <c r="AR2633" s="43"/>
      <c r="AS2633" s="37"/>
      <c r="AT2633" s="36"/>
      <c r="AU2633" s="37"/>
      <c r="AV2633" s="36"/>
      <c r="AW2633" s="36"/>
      <c r="AX2633" s="37"/>
      <c r="AY2633" s="140" t="str">
        <f>IF(AU2633="","",WORKDAY(AU2633,5,FESTIVOS_CO!A:A))</f>
        <v/>
      </c>
      <c r="AZ2633" s="54" t="str">
        <f t="shared" ca="1" si="495"/>
        <v>NO APLICA</v>
      </c>
      <c r="BA2633" s="55" t="str">
        <f>IF(AX2633="","",WORKDAY(AX2633,5,FESTIVOS_CO!A:A))</f>
        <v/>
      </c>
      <c r="BB2633" s="39"/>
      <c r="BC2633" s="40"/>
      <c r="BD2633" s="40"/>
      <c r="BE2633" s="56" t="str">
        <f t="shared" ca="1" si="496"/>
        <v>NO APLICA</v>
      </c>
      <c r="BF2633" s="37"/>
      <c r="BG2633" s="45"/>
      <c r="BH2633" s="37"/>
      <c r="BI2633" s="36"/>
      <c r="BJ2633" s="37"/>
      <c r="BK2633" s="36"/>
      <c r="BL2633" s="36"/>
      <c r="BM2633" s="53" t="str">
        <f>IF(BJ2633="","",WORKDAY(BJ2633,5,FESTIVOS_CO!A:A))</f>
        <v/>
      </c>
      <c r="BN2633" s="57" t="str">
        <f t="shared" ca="1" si="506"/>
        <v>PENDIENTE HACER AVISO</v>
      </c>
      <c r="BO2633" s="54" t="str">
        <f t="shared" ca="1" si="499"/>
        <v>EN TRÁMITE NOTIF. POR AVISO</v>
      </c>
      <c r="BP2633" s="37"/>
      <c r="BQ2633" s="53" t="str">
        <f>IF(BP2633="","",WORKDAY(BP2633,5,FESTIVOS_CO!A:A))</f>
        <v/>
      </c>
      <c r="BR2633" s="37"/>
      <c r="BS2633" s="36"/>
      <c r="BT2633" s="38"/>
      <c r="BU2633" s="58" t="e">
        <f>VLOOKUP(BT2633,Hoja2!$C:$D,2,0)</f>
        <v>#N/A</v>
      </c>
      <c r="BV2633" s="80" t="str">
        <f>IF(
AND(AO2633="",BD2633="",BQ2633=""),
"EN PROCESO NOTIFICACION / COMUNICACION",
IF(
BT2633="",
"NO APLICA",
IF(
BU2633=60,
IF(AO2633&lt;&gt;"",AO2633,IF(BD2633&lt;&gt;"",BD2633,BQ2633))+60,
WORKDAY(
IF(AO2633&lt;&gt;"",AO2633,IF(BD2633&lt;&gt;"",BD2633,BQ2633)),
BU2633,
FESTIVOS_CO!A:A
)
)
))</f>
        <v>EN PROCESO NOTIFICACION / COMUNICACION</v>
      </c>
      <c r="BW2633" s="44"/>
      <c r="BX2633" s="53"/>
      <c r="BY2633" s="45"/>
      <c r="BZ2633" s="37"/>
      <c r="CA2633" s="54" t="str">
        <f t="shared" si="500"/>
        <v>PENDIENTE EJECUTORIA</v>
      </c>
      <c r="CB2633" s="59" t="str">
        <f t="shared" si="497"/>
        <v/>
      </c>
      <c r="CC2633" s="36"/>
      <c r="CD2633" s="40"/>
      <c r="CE2633" s="46"/>
      <c r="CF2633" s="40"/>
      <c r="CG2633" s="40"/>
      <c r="CH2633" s="40"/>
      <c r="CI2633" s="36"/>
      <c r="CJ2633" s="47"/>
      <c r="CK2633" s="40"/>
      <c r="CL2633" s="40"/>
      <c r="CM2633" s="40"/>
      <c r="CN2633" s="40"/>
    </row>
    <row r="2634" spans="1:92" ht="42.75" hidden="1">
      <c r="A2634" s="49" t="str">
        <f t="shared" si="501"/>
        <v>SIN GESTIÓN</v>
      </c>
      <c r="B2634" s="58"/>
      <c r="C2634" s="37"/>
      <c r="D2634" s="37"/>
      <c r="E2634" s="49" t="str">
        <f t="shared" si="502"/>
        <v>PENDIENTE NOTIFICACIÓN</v>
      </c>
      <c r="F2634" s="141" t="str">
        <f t="shared" si="503"/>
        <v>PENDIENTE NOTIFICACIÓN</v>
      </c>
      <c r="G2634" s="49" t="str">
        <f t="shared" si="504"/>
        <v/>
      </c>
      <c r="H2634" s="51" t="str">
        <f ca="1">IF(
L2634="",
"",
IF(
NETWORKDAYS(L2634,IF(M2634&lt;&gt;"",M2634,TODAY()),FESTIVOS_CO!A:A)&gt;2,
"VENCIDO",
IF(
NETWORKDAYS(L2634,IF(M2634&lt;&gt;"",M2634,TODAY()),FESTIVOS_CO!A:A)=2,
"ALERTA",
"A TIEMPO"
)))</f>
        <v/>
      </c>
      <c r="I2634" s="40"/>
      <c r="J2634" s="36"/>
      <c r="K2634" s="37"/>
      <c r="L2634" s="50"/>
      <c r="M2634" s="37"/>
      <c r="N2634" s="52"/>
      <c r="O2634" s="52"/>
      <c r="P2634" s="36"/>
      <c r="Q2634" s="36"/>
      <c r="R2634" s="40"/>
      <c r="S2634" s="36"/>
      <c r="T2634" s="40"/>
      <c r="U2634" s="40"/>
      <c r="V2634" s="81"/>
      <c r="W2634" s="40"/>
      <c r="X2634" s="40"/>
      <c r="Y2634" s="40"/>
      <c r="Z2634" s="38" t="str">
        <f>IFERROR(VLOOKUP(Y2634,DIRECTORIO!A:B,2,FALSE),"")</f>
        <v/>
      </c>
      <c r="AA2634" s="40"/>
      <c r="AB2634" s="40"/>
      <c r="AC2634" s="40"/>
      <c r="AD2634" s="40"/>
      <c r="AE2634" s="40"/>
      <c r="AF2634" s="40"/>
      <c r="AG2634" s="41" t="s">
        <v>109</v>
      </c>
      <c r="AH2634" s="42"/>
      <c r="AI2634" s="54" t="str">
        <f t="shared" ca="1" si="505"/>
        <v>PENDIENTE NOTIFICACIÓN ELECTRÓNICA</v>
      </c>
      <c r="AJ2634" s="37"/>
      <c r="AK2634" s="37"/>
      <c r="AL2634" s="37"/>
      <c r="AM2634" s="53" t="str">
        <f>IF(AK2634="","",WORKDAY(AK2634,5,FESTIVOS_CO!A:A))</f>
        <v/>
      </c>
      <c r="AN2634" s="37"/>
      <c r="AO2634" s="37"/>
      <c r="AP2634" s="54" t="str">
        <f t="shared" ca="1" si="498"/>
        <v>NO APLICA</v>
      </c>
      <c r="AQ2634" s="36"/>
      <c r="AR2634" s="43"/>
      <c r="AS2634" s="37"/>
      <c r="AT2634" s="36"/>
      <c r="AU2634" s="37"/>
      <c r="AV2634" s="36"/>
      <c r="AW2634" s="36"/>
      <c r="AX2634" s="37"/>
      <c r="AY2634" s="140" t="str">
        <f>IF(AU2634="","",WORKDAY(AU2634,5,FESTIVOS_CO!A:A))</f>
        <v/>
      </c>
      <c r="AZ2634" s="54" t="str">
        <f t="shared" ref="AZ2634:AZ2697" ca="1" si="507">IF(
AND(BB2634="SI",BC2634&lt;&gt;"",BD2634&lt;&gt;""),
"NOTIFICACIÓN PERSONAL COMPLETA",
IF(
AND(AO2634="",AX2634="",BQ2634="",BC2634&lt;&gt;"",BD2634&lt;&gt;""),
"NOTIFICADO POR CONDUCTA CONCLUYENTE",
IF(AP2634="NO PROCEDE CITACION",
"NO PROCEDE",
IF(AP2634="NO APLICA",
"NO APLICA",
IF(AW2634="NO",
"HACER AVISO",
IF(AQ2634="",
"PENDIENTE GESTIONAR CITACIÓN",
IF(AS2634="",
"PENDIENTE FIRMA",
IF(AR2634="",
"PENDIENTE REVISIÓN",
IF(AT2634="",
"PENDIENTE RADICAR",
"CITACIÓN COMPLETA EN ESPERA PRESENTACION PERSONAL"
)))))))))</f>
        <v>NO APLICA</v>
      </c>
      <c r="BA2634" s="55" t="str">
        <f>IF(AX2634="","",WORKDAY(AX2634,5,FESTIVOS_CO!A:A))</f>
        <v/>
      </c>
      <c r="BB2634" s="39"/>
      <c r="BC2634" s="40"/>
      <c r="BD2634" s="40"/>
      <c r="BE2634" s="56" t="str">
        <f t="shared" ca="1" si="496"/>
        <v>NO APLICA</v>
      </c>
      <c r="BF2634" s="37"/>
      <c r="BG2634" s="45"/>
      <c r="BH2634" s="37"/>
      <c r="BI2634" s="36"/>
      <c r="BJ2634" s="37"/>
      <c r="BK2634" s="36"/>
      <c r="BL2634" s="36"/>
      <c r="BM2634" s="53" t="str">
        <f>IF(BJ2634="","",WORKDAY(BJ2634,5,FESTIVOS_CO!A:A))</f>
        <v/>
      </c>
      <c r="BN2634" s="57" t="str">
        <f t="shared" ca="1" si="506"/>
        <v>PENDIENTE HACER AVISO</v>
      </c>
      <c r="BO2634" s="54" t="str">
        <f t="shared" ca="1" si="499"/>
        <v>EN TRÁMITE NOTIF. POR AVISO</v>
      </c>
      <c r="BP2634" s="37"/>
      <c r="BQ2634" s="53" t="str">
        <f>IF(BP2634="","",WORKDAY(BP2634,5,FESTIVOS_CO!A:A))</f>
        <v/>
      </c>
      <c r="BR2634" s="37"/>
      <c r="BS2634" s="36"/>
      <c r="BT2634" s="38"/>
      <c r="BU2634" s="58" t="e">
        <f>VLOOKUP(BT2634,Hoja2!$C:$D,2,0)</f>
        <v>#N/A</v>
      </c>
      <c r="BV2634" s="80" t="str">
        <f>IF(
AND(AO2634="",BD2634="",BQ2634=""),
"EN PROCESO NOTIFICACION / COMUNICACION",
IF(
BT2634="",
"NO APLICA",
IF(
BU2634=60,
IF(AO2634&lt;&gt;"",AO2634,IF(BD2634&lt;&gt;"",BD2634,BQ2634))+60,
WORKDAY(
IF(AO2634&lt;&gt;"",AO2634,IF(BD2634&lt;&gt;"",BD2634,BQ2634)),
BU2634,
FESTIVOS_CO!A:A
)
)
))</f>
        <v>EN PROCESO NOTIFICACION / COMUNICACION</v>
      </c>
      <c r="BW2634" s="44"/>
      <c r="BX2634" s="53"/>
      <c r="BY2634" s="45"/>
      <c r="BZ2634" s="37"/>
      <c r="CA2634" s="54" t="str">
        <f t="shared" si="500"/>
        <v>PENDIENTE EJECUTORIA</v>
      </c>
      <c r="CB2634" s="59" t="str">
        <f t="shared" si="497"/>
        <v/>
      </c>
      <c r="CC2634" s="36"/>
      <c r="CD2634" s="40"/>
      <c r="CE2634" s="46"/>
      <c r="CF2634" s="40"/>
      <c r="CG2634" s="40"/>
      <c r="CH2634" s="40"/>
      <c r="CI2634" s="36"/>
      <c r="CJ2634" s="47"/>
      <c r="CK2634" s="40"/>
      <c r="CL2634" s="40"/>
      <c r="CM2634" s="40"/>
      <c r="CN2634" s="40"/>
    </row>
    <row r="2635" spans="1:92" ht="42.75" hidden="1">
      <c r="A2635" s="49" t="str">
        <f t="shared" si="501"/>
        <v>SIN GESTIÓN</v>
      </c>
      <c r="B2635" s="58"/>
      <c r="C2635" s="37"/>
      <c r="D2635" s="37"/>
      <c r="E2635" s="49" t="str">
        <f t="shared" si="502"/>
        <v>PENDIENTE NOTIFICACIÓN</v>
      </c>
      <c r="F2635" s="141" t="str">
        <f t="shared" si="503"/>
        <v>PENDIENTE NOTIFICACIÓN</v>
      </c>
      <c r="G2635" s="49" t="str">
        <f t="shared" si="504"/>
        <v/>
      </c>
      <c r="H2635" s="51" t="str">
        <f ca="1">IF(
L2635="",
"",
IF(
NETWORKDAYS(L2635,IF(M2635&lt;&gt;"",M2635,TODAY()),FESTIVOS_CO!A:A)&gt;2,
"VENCIDO",
IF(
NETWORKDAYS(L2635,IF(M2635&lt;&gt;"",M2635,TODAY()),FESTIVOS_CO!A:A)=2,
"ALERTA",
"A TIEMPO"
)))</f>
        <v/>
      </c>
      <c r="I2635" s="40"/>
      <c r="J2635" s="36"/>
      <c r="K2635" s="37"/>
      <c r="L2635" s="50"/>
      <c r="M2635" s="37"/>
      <c r="N2635" s="52"/>
      <c r="O2635" s="52"/>
      <c r="P2635" s="36"/>
      <c r="Q2635" s="36"/>
      <c r="R2635" s="40"/>
      <c r="S2635" s="36"/>
      <c r="T2635" s="40"/>
      <c r="U2635" s="40"/>
      <c r="V2635" s="81"/>
      <c r="W2635" s="40"/>
      <c r="X2635" s="40"/>
      <c r="Y2635" s="40"/>
      <c r="Z2635" s="38" t="str">
        <f>IFERROR(VLOOKUP(Y2635,DIRECTORIO!A:B,2,FALSE),"")</f>
        <v/>
      </c>
      <c r="AA2635" s="40"/>
      <c r="AB2635" s="40"/>
      <c r="AC2635" s="40"/>
      <c r="AD2635" s="40"/>
      <c r="AE2635" s="40"/>
      <c r="AF2635" s="40"/>
      <c r="AG2635" s="41" t="s">
        <v>109</v>
      </c>
      <c r="AH2635" s="42"/>
      <c r="AI2635" s="54" t="str">
        <f t="shared" ca="1" si="505"/>
        <v>PENDIENTE NOTIFICACIÓN ELECTRÓNICA</v>
      </c>
      <c r="AJ2635" s="37"/>
      <c r="AK2635" s="37"/>
      <c r="AL2635" s="37"/>
      <c r="AM2635" s="53" t="str">
        <f>IF(AK2635="","",WORKDAY(AK2635,5,FESTIVOS_CO!A:A))</f>
        <v/>
      </c>
      <c r="AN2635" s="37"/>
      <c r="AO2635" s="37"/>
      <c r="AP2635" s="54" t="str">
        <f t="shared" ca="1" si="498"/>
        <v>NO APLICA</v>
      </c>
      <c r="AQ2635" s="36"/>
      <c r="AR2635" s="43"/>
      <c r="AS2635" s="37"/>
      <c r="AT2635" s="36"/>
      <c r="AU2635" s="37"/>
      <c r="AV2635" s="36"/>
      <c r="AW2635" s="36"/>
      <c r="AX2635" s="37"/>
      <c r="AY2635" s="140" t="str">
        <f>IF(AU2635="","",WORKDAY(AU2635,5,FESTIVOS_CO!A:A))</f>
        <v/>
      </c>
      <c r="AZ2635" s="54" t="str">
        <f t="shared" ca="1" si="507"/>
        <v>NO APLICA</v>
      </c>
      <c r="BA2635" s="55" t="str">
        <f>IF(AX2635="","",WORKDAY(AX2635,5,FESTIVOS_CO!A:A))</f>
        <v/>
      </c>
      <c r="BB2635" s="39"/>
      <c r="BC2635" s="40"/>
      <c r="BD2635" s="40"/>
      <c r="BE2635" s="56" t="str">
        <f t="shared" ca="1" si="496"/>
        <v>NO APLICA</v>
      </c>
      <c r="BF2635" s="37"/>
      <c r="BG2635" s="45"/>
      <c r="BH2635" s="37"/>
      <c r="BI2635" s="36"/>
      <c r="BJ2635" s="37"/>
      <c r="BK2635" s="36"/>
      <c r="BL2635" s="36"/>
      <c r="BM2635" s="53" t="str">
        <f>IF(BJ2635="","",WORKDAY(BJ2635,5,FESTIVOS_CO!A:A))</f>
        <v/>
      </c>
      <c r="BN2635" s="57" t="str">
        <f t="shared" ca="1" si="506"/>
        <v>PENDIENTE HACER AVISO</v>
      </c>
      <c r="BO2635" s="54" t="str">
        <f t="shared" ca="1" si="499"/>
        <v>EN TRÁMITE NOTIF. POR AVISO</v>
      </c>
      <c r="BP2635" s="37"/>
      <c r="BQ2635" s="53" t="str">
        <f>IF(BP2635="","",WORKDAY(BP2635,5,FESTIVOS_CO!A:A))</f>
        <v/>
      </c>
      <c r="BR2635" s="37"/>
      <c r="BS2635" s="36"/>
      <c r="BT2635" s="38"/>
      <c r="BU2635" s="58" t="e">
        <f>VLOOKUP(BT2635,Hoja2!$C:$D,2,0)</f>
        <v>#N/A</v>
      </c>
      <c r="BV2635" s="80" t="str">
        <f>IF(
AND(AO2635="",BD2635="",BQ2635=""),
"EN PROCESO NOTIFICACION / COMUNICACION",
IF(
BT2635="",
"NO APLICA",
IF(
BU2635=60,
IF(AO2635&lt;&gt;"",AO2635,IF(BD2635&lt;&gt;"",BD2635,BQ2635))+60,
WORKDAY(
IF(AO2635&lt;&gt;"",AO2635,IF(BD2635&lt;&gt;"",BD2635,BQ2635)),
BU2635,
FESTIVOS_CO!A:A
)
)
))</f>
        <v>EN PROCESO NOTIFICACION / COMUNICACION</v>
      </c>
      <c r="BW2635" s="44"/>
      <c r="BX2635" s="53"/>
      <c r="BY2635" s="45"/>
      <c r="BZ2635" s="37"/>
      <c r="CA2635" s="54" t="str">
        <f t="shared" si="500"/>
        <v>PENDIENTE EJECUTORIA</v>
      </c>
      <c r="CB2635" s="59" t="str">
        <f t="shared" si="497"/>
        <v/>
      </c>
      <c r="CC2635" s="36"/>
      <c r="CD2635" s="40"/>
      <c r="CE2635" s="46"/>
      <c r="CF2635" s="40"/>
      <c r="CG2635" s="40"/>
      <c r="CH2635" s="40"/>
      <c r="CI2635" s="36"/>
      <c r="CJ2635" s="47"/>
      <c r="CK2635" s="40"/>
      <c r="CL2635" s="40"/>
      <c r="CM2635" s="40"/>
      <c r="CN2635" s="40"/>
    </row>
    <row r="2636" spans="1:92" ht="42.75" hidden="1">
      <c r="A2636" s="49" t="str">
        <f t="shared" si="501"/>
        <v>SIN GESTIÓN</v>
      </c>
      <c r="B2636" s="58"/>
      <c r="C2636" s="37"/>
      <c r="D2636" s="37"/>
      <c r="E2636" s="49" t="str">
        <f t="shared" si="502"/>
        <v>PENDIENTE NOTIFICACIÓN</v>
      </c>
      <c r="F2636" s="141" t="str">
        <f t="shared" si="503"/>
        <v>PENDIENTE NOTIFICACIÓN</v>
      </c>
      <c r="G2636" s="49" t="str">
        <f t="shared" si="504"/>
        <v/>
      </c>
      <c r="H2636" s="51" t="str">
        <f ca="1">IF(
L2636="",
"",
IF(
NETWORKDAYS(L2636,IF(M2636&lt;&gt;"",M2636,TODAY()),FESTIVOS_CO!A:A)&gt;2,
"VENCIDO",
IF(
NETWORKDAYS(L2636,IF(M2636&lt;&gt;"",M2636,TODAY()),FESTIVOS_CO!A:A)=2,
"ALERTA",
"A TIEMPO"
)))</f>
        <v/>
      </c>
      <c r="I2636" s="40"/>
      <c r="J2636" s="36"/>
      <c r="K2636" s="37"/>
      <c r="L2636" s="50"/>
      <c r="M2636" s="37"/>
      <c r="N2636" s="52"/>
      <c r="O2636" s="52"/>
      <c r="P2636" s="36"/>
      <c r="Q2636" s="36"/>
      <c r="R2636" s="40"/>
      <c r="S2636" s="36"/>
      <c r="T2636" s="40"/>
      <c r="U2636" s="40"/>
      <c r="V2636" s="81"/>
      <c r="W2636" s="40"/>
      <c r="X2636" s="40"/>
      <c r="Y2636" s="40"/>
      <c r="Z2636" s="38" t="str">
        <f>IFERROR(VLOOKUP(Y2636,DIRECTORIO!A:B,2,FALSE),"")</f>
        <v/>
      </c>
      <c r="AA2636" s="40"/>
      <c r="AB2636" s="40"/>
      <c r="AC2636" s="40"/>
      <c r="AD2636" s="40"/>
      <c r="AE2636" s="40"/>
      <c r="AF2636" s="40"/>
      <c r="AG2636" s="41" t="s">
        <v>109</v>
      </c>
      <c r="AH2636" s="42"/>
      <c r="AI2636" s="54" t="str">
        <f t="shared" ca="1" si="505"/>
        <v>PENDIENTE NOTIFICACIÓN ELECTRÓNICA</v>
      </c>
      <c r="AJ2636" s="37"/>
      <c r="AK2636" s="37"/>
      <c r="AL2636" s="37"/>
      <c r="AM2636" s="53" t="str">
        <f>IF(AK2636="","",WORKDAY(AK2636,5,FESTIVOS_CO!A:A))</f>
        <v/>
      </c>
      <c r="AN2636" s="37"/>
      <c r="AO2636" s="37"/>
      <c r="AP2636" s="54" t="str">
        <f t="shared" ca="1" si="498"/>
        <v>NO APLICA</v>
      </c>
      <c r="AQ2636" s="36"/>
      <c r="AR2636" s="43"/>
      <c r="AS2636" s="37"/>
      <c r="AT2636" s="36"/>
      <c r="AU2636" s="37"/>
      <c r="AV2636" s="36"/>
      <c r="AW2636" s="36"/>
      <c r="AX2636" s="37"/>
      <c r="AY2636" s="140" t="str">
        <f>IF(AU2636="","",WORKDAY(AU2636,5,FESTIVOS_CO!A:A))</f>
        <v/>
      </c>
      <c r="AZ2636" s="54" t="str">
        <f t="shared" ca="1" si="507"/>
        <v>NO APLICA</v>
      </c>
      <c r="BA2636" s="55" t="str">
        <f>IF(AX2636="","",WORKDAY(AX2636,5,FESTIVOS_CO!A:A))</f>
        <v/>
      </c>
      <c r="BB2636" s="39"/>
      <c r="BC2636" s="40"/>
      <c r="BD2636" s="40"/>
      <c r="BE2636" s="56" t="str">
        <f t="shared" ca="1" si="496"/>
        <v>NO APLICA</v>
      </c>
      <c r="BF2636" s="37"/>
      <c r="BG2636" s="45"/>
      <c r="BH2636" s="37"/>
      <c r="BI2636" s="36"/>
      <c r="BJ2636" s="37"/>
      <c r="BK2636" s="36"/>
      <c r="BL2636" s="36"/>
      <c r="BM2636" s="53" t="str">
        <f>IF(BJ2636="","",WORKDAY(BJ2636,5,FESTIVOS_CO!A:A))</f>
        <v/>
      </c>
      <c r="BN2636" s="57" t="str">
        <f t="shared" ca="1" si="506"/>
        <v>PENDIENTE HACER AVISO</v>
      </c>
      <c r="BO2636" s="54" t="str">
        <f t="shared" ca="1" si="499"/>
        <v>EN TRÁMITE NOTIF. POR AVISO</v>
      </c>
      <c r="BP2636" s="37"/>
      <c r="BQ2636" s="53" t="str">
        <f>IF(BP2636="","",WORKDAY(BP2636,5,FESTIVOS_CO!A:A))</f>
        <v/>
      </c>
      <c r="BR2636" s="37"/>
      <c r="BS2636" s="36"/>
      <c r="BT2636" s="38"/>
      <c r="BU2636" s="58" t="e">
        <f>VLOOKUP(BT2636,Hoja2!$C:$D,2,0)</f>
        <v>#N/A</v>
      </c>
      <c r="BV2636" s="80" t="str">
        <f>IF(
AND(AO2636="",BD2636="",BQ2636=""),
"EN PROCESO NOTIFICACION / COMUNICACION",
IF(
BT2636="",
"NO APLICA",
IF(
BU2636=60,
IF(AO2636&lt;&gt;"",AO2636,IF(BD2636&lt;&gt;"",BD2636,BQ2636))+60,
WORKDAY(
IF(AO2636&lt;&gt;"",AO2636,IF(BD2636&lt;&gt;"",BD2636,BQ2636)),
BU2636,
FESTIVOS_CO!A:A
)
)
))</f>
        <v>EN PROCESO NOTIFICACION / COMUNICACION</v>
      </c>
      <c r="BW2636" s="44"/>
      <c r="BX2636" s="53"/>
      <c r="BY2636" s="45"/>
      <c r="BZ2636" s="37"/>
      <c r="CA2636" s="54" t="str">
        <f t="shared" si="500"/>
        <v>PENDIENTE EJECUTORIA</v>
      </c>
      <c r="CB2636" s="59" t="str">
        <f t="shared" si="497"/>
        <v/>
      </c>
      <c r="CC2636" s="36"/>
      <c r="CD2636" s="40"/>
      <c r="CE2636" s="46"/>
      <c r="CF2636" s="40"/>
      <c r="CG2636" s="40"/>
      <c r="CH2636" s="40"/>
      <c r="CI2636" s="36"/>
      <c r="CJ2636" s="47"/>
      <c r="CK2636" s="40"/>
      <c r="CL2636" s="40"/>
      <c r="CM2636" s="40"/>
      <c r="CN2636" s="40"/>
    </row>
    <row r="2637" spans="1:92" ht="42.75" hidden="1">
      <c r="A2637" s="49" t="str">
        <f t="shared" si="501"/>
        <v>SIN GESTIÓN</v>
      </c>
      <c r="B2637" s="58"/>
      <c r="C2637" s="37"/>
      <c r="D2637" s="37"/>
      <c r="E2637" s="49" t="str">
        <f t="shared" si="502"/>
        <v>PENDIENTE NOTIFICACIÓN</v>
      </c>
      <c r="F2637" s="141" t="str">
        <f t="shared" si="503"/>
        <v>PENDIENTE NOTIFICACIÓN</v>
      </c>
      <c r="G2637" s="49" t="str">
        <f t="shared" si="504"/>
        <v/>
      </c>
      <c r="H2637" s="51" t="str">
        <f ca="1">IF(
L2637="",
"",
IF(
NETWORKDAYS(L2637,IF(M2637&lt;&gt;"",M2637,TODAY()),FESTIVOS_CO!A:A)&gt;2,
"VENCIDO",
IF(
NETWORKDAYS(L2637,IF(M2637&lt;&gt;"",M2637,TODAY()),FESTIVOS_CO!A:A)=2,
"ALERTA",
"A TIEMPO"
)))</f>
        <v/>
      </c>
      <c r="I2637" s="40"/>
      <c r="J2637" s="36"/>
      <c r="K2637" s="37"/>
      <c r="L2637" s="50"/>
      <c r="M2637" s="37"/>
      <c r="N2637" s="52"/>
      <c r="O2637" s="52"/>
      <c r="P2637" s="36"/>
      <c r="Q2637" s="36"/>
      <c r="R2637" s="40"/>
      <c r="S2637" s="36"/>
      <c r="T2637" s="40"/>
      <c r="U2637" s="40"/>
      <c r="V2637" s="81"/>
      <c r="W2637" s="40"/>
      <c r="X2637" s="40"/>
      <c r="Y2637" s="40"/>
      <c r="Z2637" s="38" t="str">
        <f>IFERROR(VLOOKUP(Y2637,DIRECTORIO!A:B,2,FALSE),"")</f>
        <v/>
      </c>
      <c r="AA2637" s="40"/>
      <c r="AB2637" s="40"/>
      <c r="AC2637" s="40"/>
      <c r="AD2637" s="40"/>
      <c r="AE2637" s="40"/>
      <c r="AF2637" s="40"/>
      <c r="AG2637" s="41" t="s">
        <v>109</v>
      </c>
      <c r="AH2637" s="42"/>
      <c r="AI2637" s="54" t="str">
        <f t="shared" ca="1" si="505"/>
        <v>PENDIENTE NOTIFICACIÓN ELECTRÓNICA</v>
      </c>
      <c r="AJ2637" s="37"/>
      <c r="AK2637" s="37"/>
      <c r="AL2637" s="37"/>
      <c r="AM2637" s="53" t="str">
        <f>IF(AK2637="","",WORKDAY(AK2637,5,FESTIVOS_CO!A:A))</f>
        <v/>
      </c>
      <c r="AN2637" s="37"/>
      <c r="AO2637" s="37"/>
      <c r="AP2637" s="54" t="str">
        <f t="shared" ca="1" si="498"/>
        <v>NO APLICA</v>
      </c>
      <c r="AQ2637" s="36"/>
      <c r="AR2637" s="43"/>
      <c r="AS2637" s="37"/>
      <c r="AT2637" s="36"/>
      <c r="AU2637" s="37"/>
      <c r="AV2637" s="36"/>
      <c r="AW2637" s="36"/>
      <c r="AX2637" s="37"/>
      <c r="AY2637" s="140" t="str">
        <f>IF(AU2637="","",WORKDAY(AU2637,5,FESTIVOS_CO!A:A))</f>
        <v/>
      </c>
      <c r="AZ2637" s="54" t="str">
        <f t="shared" ca="1" si="507"/>
        <v>NO APLICA</v>
      </c>
      <c r="BA2637" s="55" t="str">
        <f>IF(AX2637="","",WORKDAY(AX2637,5,FESTIVOS_CO!A:A))</f>
        <v/>
      </c>
      <c r="BB2637" s="39"/>
      <c r="BC2637" s="40"/>
      <c r="BD2637" s="40"/>
      <c r="BE2637" s="56" t="str">
        <f t="shared" ca="1" si="496"/>
        <v>NO APLICA</v>
      </c>
      <c r="BF2637" s="37"/>
      <c r="BG2637" s="45"/>
      <c r="BH2637" s="37"/>
      <c r="BI2637" s="36"/>
      <c r="BJ2637" s="37"/>
      <c r="BK2637" s="36"/>
      <c r="BL2637" s="36"/>
      <c r="BM2637" s="53" t="str">
        <f>IF(BJ2637="","",WORKDAY(BJ2637,5,FESTIVOS_CO!A:A))</f>
        <v/>
      </c>
      <c r="BN2637" s="57" t="str">
        <f t="shared" ca="1" si="506"/>
        <v>PENDIENTE HACER AVISO</v>
      </c>
      <c r="BO2637" s="54" t="str">
        <f t="shared" ca="1" si="499"/>
        <v>EN TRÁMITE NOTIF. POR AVISO</v>
      </c>
      <c r="BP2637" s="37"/>
      <c r="BQ2637" s="53" t="str">
        <f>IF(BP2637="","",WORKDAY(BP2637,5,FESTIVOS_CO!A:A))</f>
        <v/>
      </c>
      <c r="BR2637" s="37"/>
      <c r="BS2637" s="36"/>
      <c r="BT2637" s="38"/>
      <c r="BU2637" s="58" t="e">
        <f>VLOOKUP(BT2637,Hoja2!$C:$D,2,0)</f>
        <v>#N/A</v>
      </c>
      <c r="BV2637" s="80" t="str">
        <f>IF(
AND(AO2637="",BD2637="",BQ2637=""),
"EN PROCESO NOTIFICACION / COMUNICACION",
IF(
BT2637="",
"NO APLICA",
IF(
BU2637=60,
IF(AO2637&lt;&gt;"",AO2637,IF(BD2637&lt;&gt;"",BD2637,BQ2637))+60,
WORKDAY(
IF(AO2637&lt;&gt;"",AO2637,IF(BD2637&lt;&gt;"",BD2637,BQ2637)),
BU2637,
FESTIVOS_CO!A:A
)
)
))</f>
        <v>EN PROCESO NOTIFICACION / COMUNICACION</v>
      </c>
      <c r="BW2637" s="44"/>
      <c r="BX2637" s="53"/>
      <c r="BY2637" s="45"/>
      <c r="BZ2637" s="37"/>
      <c r="CA2637" s="54" t="str">
        <f t="shared" si="500"/>
        <v>PENDIENTE EJECUTORIA</v>
      </c>
      <c r="CB2637" s="59" t="str">
        <f t="shared" si="497"/>
        <v/>
      </c>
      <c r="CC2637" s="36"/>
      <c r="CD2637" s="40"/>
      <c r="CE2637" s="46"/>
      <c r="CF2637" s="40"/>
      <c r="CG2637" s="40"/>
      <c r="CH2637" s="40"/>
      <c r="CI2637" s="36"/>
      <c r="CJ2637" s="47"/>
      <c r="CK2637" s="40"/>
      <c r="CL2637" s="40"/>
      <c r="CM2637" s="40"/>
      <c r="CN2637" s="40"/>
    </row>
    <row r="2638" spans="1:92" ht="42.75" hidden="1">
      <c r="A2638" s="49" t="str">
        <f t="shared" si="501"/>
        <v>SIN GESTIÓN</v>
      </c>
      <c r="B2638" s="58"/>
      <c r="C2638" s="37"/>
      <c r="D2638" s="37"/>
      <c r="E2638" s="49" t="str">
        <f t="shared" si="502"/>
        <v>PENDIENTE NOTIFICACIÓN</v>
      </c>
      <c r="F2638" s="141" t="str">
        <f t="shared" si="503"/>
        <v>PENDIENTE NOTIFICACIÓN</v>
      </c>
      <c r="G2638" s="49" t="str">
        <f t="shared" si="504"/>
        <v/>
      </c>
      <c r="H2638" s="51" t="str">
        <f ca="1">IF(
L2638="",
"",
IF(
NETWORKDAYS(L2638,IF(M2638&lt;&gt;"",M2638,TODAY()),FESTIVOS_CO!A:A)&gt;2,
"VENCIDO",
IF(
NETWORKDAYS(L2638,IF(M2638&lt;&gt;"",M2638,TODAY()),FESTIVOS_CO!A:A)=2,
"ALERTA",
"A TIEMPO"
)))</f>
        <v/>
      </c>
      <c r="I2638" s="40"/>
      <c r="J2638" s="36"/>
      <c r="K2638" s="37"/>
      <c r="L2638" s="50"/>
      <c r="M2638" s="37"/>
      <c r="N2638" s="52"/>
      <c r="O2638" s="52"/>
      <c r="P2638" s="36"/>
      <c r="Q2638" s="36"/>
      <c r="R2638" s="40"/>
      <c r="S2638" s="36"/>
      <c r="T2638" s="40"/>
      <c r="U2638" s="40"/>
      <c r="V2638" s="81"/>
      <c r="W2638" s="40"/>
      <c r="X2638" s="40"/>
      <c r="Y2638" s="40"/>
      <c r="Z2638" s="38" t="str">
        <f>IFERROR(VLOOKUP(Y2638,DIRECTORIO!A:B,2,FALSE),"")</f>
        <v/>
      </c>
      <c r="AA2638" s="40"/>
      <c r="AB2638" s="40"/>
      <c r="AC2638" s="40"/>
      <c r="AD2638" s="40"/>
      <c r="AE2638" s="40"/>
      <c r="AF2638" s="40"/>
      <c r="AG2638" s="41" t="s">
        <v>109</v>
      </c>
      <c r="AH2638" s="42"/>
      <c r="AI2638" s="54" t="str">
        <f t="shared" ca="1" si="505"/>
        <v>PENDIENTE NOTIFICACIÓN ELECTRÓNICA</v>
      </c>
      <c r="AJ2638" s="37"/>
      <c r="AK2638" s="37"/>
      <c r="AL2638" s="37"/>
      <c r="AM2638" s="53" t="str">
        <f>IF(AK2638="","",WORKDAY(AK2638,5,FESTIVOS_CO!A:A))</f>
        <v/>
      </c>
      <c r="AN2638" s="37"/>
      <c r="AO2638" s="37"/>
      <c r="AP2638" s="54" t="str">
        <f t="shared" ca="1" si="498"/>
        <v>NO APLICA</v>
      </c>
      <c r="AQ2638" s="36"/>
      <c r="AR2638" s="43"/>
      <c r="AS2638" s="37"/>
      <c r="AT2638" s="36"/>
      <c r="AU2638" s="37"/>
      <c r="AV2638" s="36"/>
      <c r="AW2638" s="36"/>
      <c r="AX2638" s="37"/>
      <c r="AY2638" s="140" t="str">
        <f>IF(AU2638="","",WORKDAY(AU2638,5,FESTIVOS_CO!A:A))</f>
        <v/>
      </c>
      <c r="AZ2638" s="54" t="str">
        <f t="shared" ca="1" si="507"/>
        <v>NO APLICA</v>
      </c>
      <c r="BA2638" s="55" t="str">
        <f>IF(AX2638="","",WORKDAY(AX2638,5,FESTIVOS_CO!A:A))</f>
        <v/>
      </c>
      <c r="BB2638" s="39"/>
      <c r="BC2638" s="40"/>
      <c r="BD2638" s="40"/>
      <c r="BE2638" s="56" t="str">
        <f t="shared" ca="1" si="496"/>
        <v>NO APLICA</v>
      </c>
      <c r="BF2638" s="37"/>
      <c r="BG2638" s="45"/>
      <c r="BH2638" s="37"/>
      <c r="BI2638" s="36"/>
      <c r="BJ2638" s="37"/>
      <c r="BK2638" s="36"/>
      <c r="BL2638" s="36"/>
      <c r="BM2638" s="53" t="str">
        <f>IF(BJ2638="","",WORKDAY(BJ2638,5,FESTIVOS_CO!A:A))</f>
        <v/>
      </c>
      <c r="BN2638" s="57" t="str">
        <f t="shared" ca="1" si="506"/>
        <v>PENDIENTE HACER AVISO</v>
      </c>
      <c r="BO2638" s="54" t="str">
        <f t="shared" ca="1" si="499"/>
        <v>EN TRÁMITE NOTIF. POR AVISO</v>
      </c>
      <c r="BP2638" s="37"/>
      <c r="BQ2638" s="53" t="str">
        <f>IF(BP2638="","",WORKDAY(BP2638,5,FESTIVOS_CO!A:A))</f>
        <v/>
      </c>
      <c r="BR2638" s="37"/>
      <c r="BS2638" s="36"/>
      <c r="BT2638" s="38"/>
      <c r="BU2638" s="58" t="e">
        <f>VLOOKUP(BT2638,Hoja2!$C:$D,2,0)</f>
        <v>#N/A</v>
      </c>
      <c r="BV2638" s="80" t="str">
        <f>IF(
AND(AO2638="",BD2638="",BQ2638=""),
"EN PROCESO NOTIFICACION / COMUNICACION",
IF(
BT2638="",
"NO APLICA",
IF(
BU2638=60,
IF(AO2638&lt;&gt;"",AO2638,IF(BD2638&lt;&gt;"",BD2638,BQ2638))+60,
WORKDAY(
IF(AO2638&lt;&gt;"",AO2638,IF(BD2638&lt;&gt;"",BD2638,BQ2638)),
BU2638,
FESTIVOS_CO!A:A
)
)
))</f>
        <v>EN PROCESO NOTIFICACION / COMUNICACION</v>
      </c>
      <c r="BW2638" s="44"/>
      <c r="BX2638" s="53"/>
      <c r="BY2638" s="45"/>
      <c r="BZ2638" s="37"/>
      <c r="CA2638" s="54" t="str">
        <f t="shared" si="500"/>
        <v>PENDIENTE EJECUTORIA</v>
      </c>
      <c r="CB2638" s="59" t="str">
        <f t="shared" si="497"/>
        <v/>
      </c>
      <c r="CC2638" s="36"/>
      <c r="CD2638" s="40"/>
      <c r="CE2638" s="46"/>
      <c r="CF2638" s="40"/>
      <c r="CG2638" s="40"/>
      <c r="CH2638" s="40"/>
      <c r="CI2638" s="36"/>
      <c r="CJ2638" s="47"/>
      <c r="CK2638" s="40"/>
      <c r="CL2638" s="40"/>
      <c r="CM2638" s="40"/>
      <c r="CN2638" s="40"/>
    </row>
    <row r="2639" spans="1:92" ht="42.75" hidden="1">
      <c r="A2639" s="49" t="str">
        <f t="shared" si="501"/>
        <v>SIN GESTIÓN</v>
      </c>
      <c r="B2639" s="58"/>
      <c r="C2639" s="37"/>
      <c r="D2639" s="37"/>
      <c r="E2639" s="49" t="str">
        <f t="shared" si="502"/>
        <v>PENDIENTE NOTIFICACIÓN</v>
      </c>
      <c r="F2639" s="141" t="str">
        <f t="shared" si="503"/>
        <v>PENDIENTE NOTIFICACIÓN</v>
      </c>
      <c r="G2639" s="49" t="str">
        <f t="shared" si="504"/>
        <v/>
      </c>
      <c r="H2639" s="51" t="str">
        <f ca="1">IF(
L2639="",
"",
IF(
NETWORKDAYS(L2639,IF(M2639&lt;&gt;"",M2639,TODAY()),FESTIVOS_CO!A:A)&gt;2,
"VENCIDO",
IF(
NETWORKDAYS(L2639,IF(M2639&lt;&gt;"",M2639,TODAY()),FESTIVOS_CO!A:A)=2,
"ALERTA",
"A TIEMPO"
)))</f>
        <v/>
      </c>
      <c r="I2639" s="40"/>
      <c r="J2639" s="36"/>
      <c r="K2639" s="37"/>
      <c r="L2639" s="50"/>
      <c r="M2639" s="37"/>
      <c r="N2639" s="52"/>
      <c r="O2639" s="52"/>
      <c r="P2639" s="36"/>
      <c r="Q2639" s="36"/>
      <c r="R2639" s="40"/>
      <c r="S2639" s="36"/>
      <c r="T2639" s="40"/>
      <c r="U2639" s="40"/>
      <c r="V2639" s="81"/>
      <c r="W2639" s="40"/>
      <c r="X2639" s="40"/>
      <c r="Y2639" s="40"/>
      <c r="Z2639" s="38" t="str">
        <f>IFERROR(VLOOKUP(Y2639,DIRECTORIO!A:B,2,FALSE),"")</f>
        <v/>
      </c>
      <c r="AA2639" s="40"/>
      <c r="AB2639" s="40"/>
      <c r="AC2639" s="40"/>
      <c r="AD2639" s="40"/>
      <c r="AE2639" s="40"/>
      <c r="AF2639" s="40"/>
      <c r="AG2639" s="41" t="s">
        <v>109</v>
      </c>
      <c r="AH2639" s="42"/>
      <c r="AI2639" s="54" t="str">
        <f t="shared" ca="1" si="505"/>
        <v>PENDIENTE NOTIFICACIÓN ELECTRÓNICA</v>
      </c>
      <c r="AJ2639" s="37"/>
      <c r="AK2639" s="37"/>
      <c r="AL2639" s="37"/>
      <c r="AM2639" s="53" t="str">
        <f>IF(AK2639="","",WORKDAY(AK2639,5,FESTIVOS_CO!A:A))</f>
        <v/>
      </c>
      <c r="AN2639" s="37"/>
      <c r="AO2639" s="37"/>
      <c r="AP2639" s="54" t="str">
        <f t="shared" ca="1" si="498"/>
        <v>NO APLICA</v>
      </c>
      <c r="AQ2639" s="36"/>
      <c r="AR2639" s="43"/>
      <c r="AS2639" s="37"/>
      <c r="AT2639" s="36"/>
      <c r="AU2639" s="37"/>
      <c r="AV2639" s="36"/>
      <c r="AW2639" s="36"/>
      <c r="AX2639" s="37"/>
      <c r="AY2639" s="140" t="str">
        <f>IF(AU2639="","",WORKDAY(AU2639,5,FESTIVOS_CO!A:A))</f>
        <v/>
      </c>
      <c r="AZ2639" s="54" t="str">
        <f t="shared" ca="1" si="507"/>
        <v>NO APLICA</v>
      </c>
      <c r="BA2639" s="55" t="str">
        <f>IF(AX2639="","",WORKDAY(AX2639,5,FESTIVOS_CO!A:A))</f>
        <v/>
      </c>
      <c r="BB2639" s="39"/>
      <c r="BC2639" s="40"/>
      <c r="BD2639" s="40"/>
      <c r="BE2639" s="56" t="str">
        <f t="shared" ca="1" si="496"/>
        <v>NO APLICA</v>
      </c>
      <c r="BF2639" s="37"/>
      <c r="BG2639" s="45"/>
      <c r="BH2639" s="37"/>
      <c r="BI2639" s="36"/>
      <c r="BJ2639" s="37"/>
      <c r="BK2639" s="36"/>
      <c r="BL2639" s="36"/>
      <c r="BM2639" s="53" t="str">
        <f>IF(BJ2639="","",WORKDAY(BJ2639,5,FESTIVOS_CO!A:A))</f>
        <v/>
      </c>
      <c r="BN2639" s="57" t="str">
        <f t="shared" ca="1" si="506"/>
        <v>PENDIENTE HACER AVISO</v>
      </c>
      <c r="BO2639" s="54" t="str">
        <f t="shared" ca="1" si="499"/>
        <v>EN TRÁMITE NOTIF. POR AVISO</v>
      </c>
      <c r="BP2639" s="37"/>
      <c r="BQ2639" s="53" t="str">
        <f>IF(BP2639="","",WORKDAY(BP2639,5,FESTIVOS_CO!A:A))</f>
        <v/>
      </c>
      <c r="BR2639" s="37"/>
      <c r="BS2639" s="36"/>
      <c r="BT2639" s="38"/>
      <c r="BU2639" s="58" t="e">
        <f>VLOOKUP(BT2639,Hoja2!$C:$D,2,0)</f>
        <v>#N/A</v>
      </c>
      <c r="BV2639" s="80" t="str">
        <f>IF(
AND(AO2639="",BD2639="",BQ2639=""),
"EN PROCESO NOTIFICACION / COMUNICACION",
IF(
BT2639="",
"NO APLICA",
IF(
BU2639=60,
IF(AO2639&lt;&gt;"",AO2639,IF(BD2639&lt;&gt;"",BD2639,BQ2639))+60,
WORKDAY(
IF(AO2639&lt;&gt;"",AO2639,IF(BD2639&lt;&gt;"",BD2639,BQ2639)),
BU2639,
FESTIVOS_CO!A:A
)
)
))</f>
        <v>EN PROCESO NOTIFICACION / COMUNICACION</v>
      </c>
      <c r="BW2639" s="44"/>
      <c r="BX2639" s="53"/>
      <c r="BY2639" s="45"/>
      <c r="BZ2639" s="37"/>
      <c r="CA2639" s="54" t="str">
        <f t="shared" si="500"/>
        <v>PENDIENTE EJECUTORIA</v>
      </c>
      <c r="CB2639" s="59" t="str">
        <f t="shared" si="497"/>
        <v/>
      </c>
      <c r="CC2639" s="36"/>
      <c r="CD2639" s="40"/>
      <c r="CE2639" s="46"/>
      <c r="CF2639" s="40"/>
      <c r="CG2639" s="40"/>
      <c r="CH2639" s="40"/>
      <c r="CI2639" s="36"/>
      <c r="CJ2639" s="47"/>
      <c r="CK2639" s="40"/>
      <c r="CL2639" s="40"/>
      <c r="CM2639" s="40"/>
      <c r="CN2639" s="40"/>
    </row>
    <row r="2640" spans="1:92" ht="42.75" hidden="1">
      <c r="A2640" s="49" t="str">
        <f t="shared" si="501"/>
        <v>SIN GESTIÓN</v>
      </c>
      <c r="B2640" s="58"/>
      <c r="C2640" s="37"/>
      <c r="D2640" s="37"/>
      <c r="E2640" s="49" t="str">
        <f t="shared" si="502"/>
        <v>PENDIENTE NOTIFICACIÓN</v>
      </c>
      <c r="F2640" s="141" t="str">
        <f t="shared" si="503"/>
        <v>PENDIENTE NOTIFICACIÓN</v>
      </c>
      <c r="G2640" s="49" t="str">
        <f t="shared" si="504"/>
        <v/>
      </c>
      <c r="H2640" s="51" t="str">
        <f ca="1">IF(
L2640="",
"",
IF(
NETWORKDAYS(L2640,IF(M2640&lt;&gt;"",M2640,TODAY()),FESTIVOS_CO!A:A)&gt;2,
"VENCIDO",
IF(
NETWORKDAYS(L2640,IF(M2640&lt;&gt;"",M2640,TODAY()),FESTIVOS_CO!A:A)=2,
"ALERTA",
"A TIEMPO"
)))</f>
        <v/>
      </c>
      <c r="I2640" s="40"/>
      <c r="J2640" s="36"/>
      <c r="K2640" s="37"/>
      <c r="L2640" s="50"/>
      <c r="M2640" s="37"/>
      <c r="N2640" s="52"/>
      <c r="O2640" s="52"/>
      <c r="P2640" s="36"/>
      <c r="Q2640" s="36"/>
      <c r="R2640" s="40"/>
      <c r="S2640" s="36"/>
      <c r="T2640" s="40"/>
      <c r="U2640" s="40"/>
      <c r="V2640" s="81"/>
      <c r="W2640" s="40"/>
      <c r="X2640" s="40"/>
      <c r="Y2640" s="40"/>
      <c r="Z2640" s="38" t="str">
        <f>IFERROR(VLOOKUP(Y2640,DIRECTORIO!A:B,2,FALSE),"")</f>
        <v/>
      </c>
      <c r="AA2640" s="40"/>
      <c r="AB2640" s="40"/>
      <c r="AC2640" s="40"/>
      <c r="AD2640" s="40"/>
      <c r="AE2640" s="40"/>
      <c r="AF2640" s="40"/>
      <c r="AG2640" s="41" t="s">
        <v>109</v>
      </c>
      <c r="AH2640" s="42"/>
      <c r="AI2640" s="54" t="str">
        <f t="shared" ca="1" si="505"/>
        <v>PENDIENTE NOTIFICACIÓN ELECTRÓNICA</v>
      </c>
      <c r="AJ2640" s="37"/>
      <c r="AK2640" s="37"/>
      <c r="AL2640" s="37"/>
      <c r="AM2640" s="53" t="str">
        <f>IF(AK2640="","",WORKDAY(AK2640,5,FESTIVOS_CO!A:A))</f>
        <v/>
      </c>
      <c r="AN2640" s="37"/>
      <c r="AO2640" s="37"/>
      <c r="AP2640" s="54" t="str">
        <f t="shared" ca="1" si="498"/>
        <v>NO APLICA</v>
      </c>
      <c r="AQ2640" s="36"/>
      <c r="AR2640" s="43"/>
      <c r="AS2640" s="37"/>
      <c r="AT2640" s="36"/>
      <c r="AU2640" s="37"/>
      <c r="AV2640" s="36"/>
      <c r="AW2640" s="36"/>
      <c r="AX2640" s="37"/>
      <c r="AY2640" s="140" t="str">
        <f>IF(AU2640="","",WORKDAY(AU2640,5,FESTIVOS_CO!A:A))</f>
        <v/>
      </c>
      <c r="AZ2640" s="54" t="str">
        <f t="shared" ca="1" si="507"/>
        <v>NO APLICA</v>
      </c>
      <c r="BA2640" s="55" t="str">
        <f>IF(AX2640="","",WORKDAY(AX2640,5,FESTIVOS_CO!A:A))</f>
        <v/>
      </c>
      <c r="BB2640" s="39"/>
      <c r="BC2640" s="40"/>
      <c r="BD2640" s="40"/>
      <c r="BE2640" s="56" t="str">
        <f t="shared" ca="1" si="496"/>
        <v>NO APLICA</v>
      </c>
      <c r="BF2640" s="37"/>
      <c r="BG2640" s="45"/>
      <c r="BH2640" s="37"/>
      <c r="BI2640" s="36"/>
      <c r="BJ2640" s="37"/>
      <c r="BK2640" s="36"/>
      <c r="BL2640" s="36"/>
      <c r="BM2640" s="53" t="str">
        <f>IF(BJ2640="","",WORKDAY(BJ2640,5,FESTIVOS_CO!A:A))</f>
        <v/>
      </c>
      <c r="BN2640" s="57" t="str">
        <f t="shared" ca="1" si="506"/>
        <v>PENDIENTE HACER AVISO</v>
      </c>
      <c r="BO2640" s="54" t="str">
        <f t="shared" ca="1" si="499"/>
        <v>EN TRÁMITE NOTIF. POR AVISO</v>
      </c>
      <c r="BP2640" s="37"/>
      <c r="BQ2640" s="53" t="str">
        <f>IF(BP2640="","",WORKDAY(BP2640,5,FESTIVOS_CO!A:A))</f>
        <v/>
      </c>
      <c r="BR2640" s="37"/>
      <c r="BS2640" s="36"/>
      <c r="BT2640" s="38"/>
      <c r="BU2640" s="58" t="e">
        <f>VLOOKUP(BT2640,Hoja2!$C:$D,2,0)</f>
        <v>#N/A</v>
      </c>
      <c r="BV2640" s="80" t="str">
        <f>IF(
AND(AO2640="",BD2640="",BQ2640=""),
"EN PROCESO NOTIFICACION / COMUNICACION",
IF(
BT2640="",
"NO APLICA",
IF(
BU2640=60,
IF(AO2640&lt;&gt;"",AO2640,IF(BD2640&lt;&gt;"",BD2640,BQ2640))+60,
WORKDAY(
IF(AO2640&lt;&gt;"",AO2640,IF(BD2640&lt;&gt;"",BD2640,BQ2640)),
BU2640,
FESTIVOS_CO!A:A
)
)
))</f>
        <v>EN PROCESO NOTIFICACION / COMUNICACION</v>
      </c>
      <c r="BW2640" s="44"/>
      <c r="BX2640" s="53"/>
      <c r="BY2640" s="45"/>
      <c r="BZ2640" s="37"/>
      <c r="CA2640" s="54" t="str">
        <f t="shared" si="500"/>
        <v>PENDIENTE EJECUTORIA</v>
      </c>
      <c r="CB2640" s="59" t="str">
        <f t="shared" si="497"/>
        <v/>
      </c>
      <c r="CC2640" s="36"/>
      <c r="CD2640" s="40"/>
      <c r="CE2640" s="46"/>
      <c r="CF2640" s="40"/>
      <c r="CG2640" s="40"/>
      <c r="CH2640" s="40"/>
      <c r="CI2640" s="36"/>
      <c r="CJ2640" s="47"/>
      <c r="CK2640" s="40"/>
      <c r="CL2640" s="40"/>
      <c r="CM2640" s="40"/>
      <c r="CN2640" s="40"/>
    </row>
    <row r="2641" spans="1:92" ht="42.75" hidden="1">
      <c r="A2641" s="49" t="str">
        <f t="shared" si="501"/>
        <v>SIN GESTIÓN</v>
      </c>
      <c r="B2641" s="58"/>
      <c r="C2641" s="37"/>
      <c r="D2641" s="37"/>
      <c r="E2641" s="49" t="str">
        <f t="shared" si="502"/>
        <v>PENDIENTE NOTIFICACIÓN</v>
      </c>
      <c r="F2641" s="141" t="str">
        <f t="shared" si="503"/>
        <v>PENDIENTE NOTIFICACIÓN</v>
      </c>
      <c r="G2641" s="49" t="str">
        <f t="shared" si="504"/>
        <v/>
      </c>
      <c r="H2641" s="51" t="str">
        <f ca="1">IF(
L2641="",
"",
IF(
NETWORKDAYS(L2641,IF(M2641&lt;&gt;"",M2641,TODAY()),FESTIVOS_CO!A:A)&gt;2,
"VENCIDO",
IF(
NETWORKDAYS(L2641,IF(M2641&lt;&gt;"",M2641,TODAY()),FESTIVOS_CO!A:A)=2,
"ALERTA",
"A TIEMPO"
)))</f>
        <v/>
      </c>
      <c r="I2641" s="40"/>
      <c r="J2641" s="36"/>
      <c r="K2641" s="37"/>
      <c r="L2641" s="50"/>
      <c r="M2641" s="37"/>
      <c r="N2641" s="52"/>
      <c r="O2641" s="52"/>
      <c r="P2641" s="36"/>
      <c r="Q2641" s="36"/>
      <c r="R2641" s="40"/>
      <c r="S2641" s="36"/>
      <c r="T2641" s="40"/>
      <c r="U2641" s="40"/>
      <c r="V2641" s="81"/>
      <c r="W2641" s="40"/>
      <c r="X2641" s="40"/>
      <c r="Y2641" s="40"/>
      <c r="Z2641" s="38" t="str">
        <f>IFERROR(VLOOKUP(Y2641,DIRECTORIO!A:B,2,FALSE),"")</f>
        <v/>
      </c>
      <c r="AA2641" s="40"/>
      <c r="AB2641" s="40"/>
      <c r="AC2641" s="40"/>
      <c r="AD2641" s="40"/>
      <c r="AE2641" s="40"/>
      <c r="AF2641" s="40"/>
      <c r="AG2641" s="41" t="s">
        <v>109</v>
      </c>
      <c r="AH2641" s="42"/>
      <c r="AI2641" s="54" t="str">
        <f t="shared" ca="1" si="505"/>
        <v>PENDIENTE NOTIFICACIÓN ELECTRÓNICA</v>
      </c>
      <c r="AJ2641" s="37"/>
      <c r="AK2641" s="37"/>
      <c r="AL2641" s="37"/>
      <c r="AM2641" s="53" t="str">
        <f>IF(AK2641="","",WORKDAY(AK2641,5,FESTIVOS_CO!A:A))</f>
        <v/>
      </c>
      <c r="AN2641" s="37"/>
      <c r="AO2641" s="37"/>
      <c r="AP2641" s="54" t="str">
        <f t="shared" ca="1" si="498"/>
        <v>NO APLICA</v>
      </c>
      <c r="AQ2641" s="36"/>
      <c r="AR2641" s="43"/>
      <c r="AS2641" s="37"/>
      <c r="AT2641" s="36"/>
      <c r="AU2641" s="37"/>
      <c r="AV2641" s="36"/>
      <c r="AW2641" s="36"/>
      <c r="AX2641" s="37"/>
      <c r="AY2641" s="140" t="str">
        <f>IF(AU2641="","",WORKDAY(AU2641,5,FESTIVOS_CO!A:A))</f>
        <v/>
      </c>
      <c r="AZ2641" s="54" t="str">
        <f t="shared" ca="1" si="507"/>
        <v>NO APLICA</v>
      </c>
      <c r="BA2641" s="55" t="str">
        <f>IF(AX2641="","",WORKDAY(AX2641,5,FESTIVOS_CO!A:A))</f>
        <v/>
      </c>
      <c r="BB2641" s="39"/>
      <c r="BC2641" s="40"/>
      <c r="BD2641" s="40"/>
      <c r="BE2641" s="56" t="str">
        <f t="shared" ca="1" si="496"/>
        <v>NO APLICA</v>
      </c>
      <c r="BF2641" s="37"/>
      <c r="BG2641" s="45"/>
      <c r="BH2641" s="37"/>
      <c r="BI2641" s="36"/>
      <c r="BJ2641" s="37"/>
      <c r="BK2641" s="36"/>
      <c r="BL2641" s="36"/>
      <c r="BM2641" s="53" t="str">
        <f>IF(BJ2641="","",WORKDAY(BJ2641,5,FESTIVOS_CO!A:A))</f>
        <v/>
      </c>
      <c r="BN2641" s="57" t="str">
        <f t="shared" ca="1" si="506"/>
        <v>PENDIENTE HACER AVISO</v>
      </c>
      <c r="BO2641" s="54" t="str">
        <f t="shared" ca="1" si="499"/>
        <v>EN TRÁMITE NOTIF. POR AVISO</v>
      </c>
      <c r="BP2641" s="37"/>
      <c r="BQ2641" s="53" t="str">
        <f>IF(BP2641="","",WORKDAY(BP2641,5,FESTIVOS_CO!A:A))</f>
        <v/>
      </c>
      <c r="BR2641" s="37"/>
      <c r="BS2641" s="36"/>
      <c r="BT2641" s="38"/>
      <c r="BU2641" s="58" t="e">
        <f>VLOOKUP(BT2641,Hoja2!$C:$D,2,0)</f>
        <v>#N/A</v>
      </c>
      <c r="BV2641" s="80" t="str">
        <f>IF(
AND(AO2641="",BD2641="",BQ2641=""),
"EN PROCESO NOTIFICACION / COMUNICACION",
IF(
BT2641="",
"NO APLICA",
IF(
BU2641=60,
IF(AO2641&lt;&gt;"",AO2641,IF(BD2641&lt;&gt;"",BD2641,BQ2641))+60,
WORKDAY(
IF(AO2641&lt;&gt;"",AO2641,IF(BD2641&lt;&gt;"",BD2641,BQ2641)),
BU2641,
FESTIVOS_CO!A:A
)
)
))</f>
        <v>EN PROCESO NOTIFICACION / COMUNICACION</v>
      </c>
      <c r="BW2641" s="44"/>
      <c r="BX2641" s="53"/>
      <c r="BY2641" s="45"/>
      <c r="BZ2641" s="37"/>
      <c r="CA2641" s="54" t="str">
        <f t="shared" si="500"/>
        <v>PENDIENTE EJECUTORIA</v>
      </c>
      <c r="CB2641" s="59" t="str">
        <f t="shared" si="497"/>
        <v/>
      </c>
      <c r="CC2641" s="36"/>
      <c r="CD2641" s="40"/>
      <c r="CE2641" s="46"/>
      <c r="CF2641" s="40"/>
      <c r="CG2641" s="40"/>
      <c r="CH2641" s="40"/>
      <c r="CI2641" s="36"/>
      <c r="CJ2641" s="47"/>
      <c r="CK2641" s="40"/>
      <c r="CL2641" s="40"/>
      <c r="CM2641" s="40"/>
      <c r="CN2641" s="40"/>
    </row>
    <row r="2642" spans="1:92" ht="42.75" hidden="1">
      <c r="A2642" s="49" t="str">
        <f t="shared" si="501"/>
        <v>SIN GESTIÓN</v>
      </c>
      <c r="B2642" s="58"/>
      <c r="C2642" s="37"/>
      <c r="D2642" s="37"/>
      <c r="E2642" s="49" t="str">
        <f t="shared" si="502"/>
        <v>PENDIENTE NOTIFICACIÓN</v>
      </c>
      <c r="F2642" s="141" t="str">
        <f t="shared" si="503"/>
        <v>PENDIENTE NOTIFICACIÓN</v>
      </c>
      <c r="G2642" s="49" t="str">
        <f t="shared" si="504"/>
        <v/>
      </c>
      <c r="H2642" s="51" t="str">
        <f ca="1">IF(
L2642="",
"",
IF(
NETWORKDAYS(L2642,IF(M2642&lt;&gt;"",M2642,TODAY()),FESTIVOS_CO!A:A)&gt;2,
"VENCIDO",
IF(
NETWORKDAYS(L2642,IF(M2642&lt;&gt;"",M2642,TODAY()),FESTIVOS_CO!A:A)=2,
"ALERTA",
"A TIEMPO"
)))</f>
        <v/>
      </c>
      <c r="I2642" s="40"/>
      <c r="J2642" s="36"/>
      <c r="K2642" s="37"/>
      <c r="L2642" s="50"/>
      <c r="M2642" s="37"/>
      <c r="N2642" s="52"/>
      <c r="O2642" s="52"/>
      <c r="P2642" s="36"/>
      <c r="Q2642" s="36"/>
      <c r="R2642" s="40"/>
      <c r="S2642" s="36"/>
      <c r="T2642" s="40"/>
      <c r="U2642" s="40"/>
      <c r="V2642" s="81"/>
      <c r="W2642" s="40"/>
      <c r="X2642" s="40"/>
      <c r="Y2642" s="40"/>
      <c r="Z2642" s="38" t="str">
        <f>IFERROR(VLOOKUP(Y2642,DIRECTORIO!A:B,2,FALSE),"")</f>
        <v/>
      </c>
      <c r="AA2642" s="40"/>
      <c r="AB2642" s="40"/>
      <c r="AC2642" s="40"/>
      <c r="AD2642" s="40"/>
      <c r="AE2642" s="40"/>
      <c r="AF2642" s="40"/>
      <c r="AG2642" s="41" t="s">
        <v>109</v>
      </c>
      <c r="AH2642" s="42"/>
      <c r="AI2642" s="54" t="str">
        <f t="shared" ca="1" si="505"/>
        <v>PENDIENTE NOTIFICACIÓN ELECTRÓNICA</v>
      </c>
      <c r="AJ2642" s="37"/>
      <c r="AK2642" s="37"/>
      <c r="AL2642" s="37"/>
      <c r="AM2642" s="53" t="str">
        <f>IF(AK2642="","",WORKDAY(AK2642,5,FESTIVOS_CO!A:A))</f>
        <v/>
      </c>
      <c r="AN2642" s="37"/>
      <c r="AO2642" s="37"/>
      <c r="AP2642" s="54" t="str">
        <f t="shared" ca="1" si="498"/>
        <v>NO APLICA</v>
      </c>
      <c r="AQ2642" s="36"/>
      <c r="AR2642" s="43"/>
      <c r="AS2642" s="37"/>
      <c r="AT2642" s="36"/>
      <c r="AU2642" s="37"/>
      <c r="AV2642" s="36"/>
      <c r="AW2642" s="36"/>
      <c r="AX2642" s="37"/>
      <c r="AY2642" s="140" t="str">
        <f>IF(AU2642="","",WORKDAY(AU2642,5,FESTIVOS_CO!A:A))</f>
        <v/>
      </c>
      <c r="AZ2642" s="54" t="str">
        <f t="shared" ca="1" si="507"/>
        <v>NO APLICA</v>
      </c>
      <c r="BA2642" s="55" t="str">
        <f>IF(AX2642="","",WORKDAY(AX2642,5,FESTIVOS_CO!A:A))</f>
        <v/>
      </c>
      <c r="BB2642" s="39"/>
      <c r="BC2642" s="40"/>
      <c r="BD2642" s="40"/>
      <c r="BE2642" s="56" t="str">
        <f t="shared" ca="1" si="496"/>
        <v>NO APLICA</v>
      </c>
      <c r="BF2642" s="37"/>
      <c r="BG2642" s="45"/>
      <c r="BH2642" s="37"/>
      <c r="BI2642" s="36"/>
      <c r="BJ2642" s="37"/>
      <c r="BK2642" s="36"/>
      <c r="BL2642" s="36"/>
      <c r="BM2642" s="53" t="str">
        <f>IF(BJ2642="","",WORKDAY(BJ2642,5,FESTIVOS_CO!A:A))</f>
        <v/>
      </c>
      <c r="BN2642" s="57" t="str">
        <f t="shared" ca="1" si="506"/>
        <v>PENDIENTE HACER AVISO</v>
      </c>
      <c r="BO2642" s="54" t="str">
        <f t="shared" ca="1" si="499"/>
        <v>EN TRÁMITE NOTIF. POR AVISO</v>
      </c>
      <c r="BP2642" s="37"/>
      <c r="BQ2642" s="53" t="str">
        <f>IF(BP2642="","",WORKDAY(BP2642,5,FESTIVOS_CO!A:A))</f>
        <v/>
      </c>
      <c r="BR2642" s="37"/>
      <c r="BS2642" s="36"/>
      <c r="BT2642" s="38"/>
      <c r="BU2642" s="58" t="e">
        <f>VLOOKUP(BT2642,Hoja2!$C:$D,2,0)</f>
        <v>#N/A</v>
      </c>
      <c r="BV2642" s="80" t="str">
        <f>IF(
AND(AO2642="",BD2642="",BQ2642=""),
"EN PROCESO NOTIFICACION / COMUNICACION",
IF(
BT2642="",
"NO APLICA",
IF(
BU2642=60,
IF(AO2642&lt;&gt;"",AO2642,IF(BD2642&lt;&gt;"",BD2642,BQ2642))+60,
WORKDAY(
IF(AO2642&lt;&gt;"",AO2642,IF(BD2642&lt;&gt;"",BD2642,BQ2642)),
BU2642,
FESTIVOS_CO!A:A
)
)
))</f>
        <v>EN PROCESO NOTIFICACION / COMUNICACION</v>
      </c>
      <c r="BW2642" s="44"/>
      <c r="BX2642" s="53"/>
      <c r="BY2642" s="45"/>
      <c r="BZ2642" s="37"/>
      <c r="CA2642" s="54" t="str">
        <f t="shared" si="500"/>
        <v>PENDIENTE EJECUTORIA</v>
      </c>
      <c r="CB2642" s="59" t="str">
        <f t="shared" si="497"/>
        <v/>
      </c>
      <c r="CC2642" s="36"/>
      <c r="CD2642" s="40"/>
      <c r="CE2642" s="46"/>
      <c r="CF2642" s="40"/>
      <c r="CG2642" s="40"/>
      <c r="CH2642" s="40"/>
      <c r="CI2642" s="36"/>
      <c r="CJ2642" s="47"/>
      <c r="CK2642" s="40"/>
      <c r="CL2642" s="40"/>
      <c r="CM2642" s="40"/>
      <c r="CN2642" s="40"/>
    </row>
    <row r="2643" spans="1:92" ht="42.75" hidden="1">
      <c r="A2643" s="49" t="str">
        <f t="shared" si="501"/>
        <v>SIN GESTIÓN</v>
      </c>
      <c r="B2643" s="58"/>
      <c r="C2643" s="37"/>
      <c r="D2643" s="37"/>
      <c r="E2643" s="49" t="str">
        <f t="shared" si="502"/>
        <v>PENDIENTE NOTIFICACIÓN</v>
      </c>
      <c r="F2643" s="141" t="str">
        <f t="shared" si="503"/>
        <v>PENDIENTE NOTIFICACIÓN</v>
      </c>
      <c r="G2643" s="49" t="str">
        <f t="shared" si="504"/>
        <v/>
      </c>
      <c r="H2643" s="51" t="str">
        <f ca="1">IF(
L2643="",
"",
IF(
NETWORKDAYS(L2643,IF(M2643&lt;&gt;"",M2643,TODAY()),FESTIVOS_CO!A:A)&gt;2,
"VENCIDO",
IF(
NETWORKDAYS(L2643,IF(M2643&lt;&gt;"",M2643,TODAY()),FESTIVOS_CO!A:A)=2,
"ALERTA",
"A TIEMPO"
)))</f>
        <v/>
      </c>
      <c r="I2643" s="40"/>
      <c r="J2643" s="36"/>
      <c r="K2643" s="37"/>
      <c r="L2643" s="50"/>
      <c r="M2643" s="37"/>
      <c r="N2643" s="52"/>
      <c r="O2643" s="52"/>
      <c r="P2643" s="36"/>
      <c r="Q2643" s="36"/>
      <c r="R2643" s="40"/>
      <c r="S2643" s="36"/>
      <c r="T2643" s="40"/>
      <c r="U2643" s="40"/>
      <c r="V2643" s="81"/>
      <c r="W2643" s="40"/>
      <c r="X2643" s="40"/>
      <c r="Y2643" s="40"/>
      <c r="Z2643" s="38" t="str">
        <f>IFERROR(VLOOKUP(Y2643,DIRECTORIO!A:B,2,FALSE),"")</f>
        <v/>
      </c>
      <c r="AA2643" s="40"/>
      <c r="AB2643" s="40"/>
      <c r="AC2643" s="40"/>
      <c r="AD2643" s="40"/>
      <c r="AE2643" s="40"/>
      <c r="AF2643" s="40"/>
      <c r="AG2643" s="41" t="s">
        <v>109</v>
      </c>
      <c r="AH2643" s="42"/>
      <c r="AI2643" s="54" t="str">
        <f t="shared" ca="1" si="505"/>
        <v>PENDIENTE NOTIFICACIÓN ELECTRÓNICA</v>
      </c>
      <c r="AJ2643" s="37"/>
      <c r="AK2643" s="37"/>
      <c r="AL2643" s="37"/>
      <c r="AM2643" s="53" t="str">
        <f>IF(AK2643="","",WORKDAY(AK2643,5,FESTIVOS_CO!A:A))</f>
        <v/>
      </c>
      <c r="AN2643" s="37"/>
      <c r="AO2643" s="37"/>
      <c r="AP2643" s="54" t="str">
        <f t="shared" ca="1" si="498"/>
        <v>NO APLICA</v>
      </c>
      <c r="AQ2643" s="36"/>
      <c r="AR2643" s="43"/>
      <c r="AS2643" s="37"/>
      <c r="AT2643" s="36"/>
      <c r="AU2643" s="37"/>
      <c r="AV2643" s="36"/>
      <c r="AW2643" s="36"/>
      <c r="AX2643" s="37"/>
      <c r="AY2643" s="140" t="str">
        <f>IF(AU2643="","",WORKDAY(AU2643,5,FESTIVOS_CO!A:A))</f>
        <v/>
      </c>
      <c r="AZ2643" s="54" t="str">
        <f t="shared" ca="1" si="507"/>
        <v>NO APLICA</v>
      </c>
      <c r="BA2643" s="55" t="str">
        <f>IF(AX2643="","",WORKDAY(AX2643,5,FESTIVOS_CO!A:A))</f>
        <v/>
      </c>
      <c r="BB2643" s="39"/>
      <c r="BC2643" s="40"/>
      <c r="BD2643" s="40"/>
      <c r="BE2643" s="56" t="str">
        <f t="shared" ca="1" si="496"/>
        <v>NO APLICA</v>
      </c>
      <c r="BF2643" s="37"/>
      <c r="BG2643" s="45"/>
      <c r="BH2643" s="37"/>
      <c r="BI2643" s="36"/>
      <c r="BJ2643" s="37"/>
      <c r="BK2643" s="36"/>
      <c r="BL2643" s="36"/>
      <c r="BM2643" s="53" t="str">
        <f>IF(BJ2643="","",WORKDAY(BJ2643,5,FESTIVOS_CO!A:A))</f>
        <v/>
      </c>
      <c r="BN2643" s="57" t="str">
        <f t="shared" ca="1" si="506"/>
        <v>PENDIENTE HACER AVISO</v>
      </c>
      <c r="BO2643" s="54" t="str">
        <f t="shared" ca="1" si="499"/>
        <v>EN TRÁMITE NOTIF. POR AVISO</v>
      </c>
      <c r="BP2643" s="37"/>
      <c r="BQ2643" s="53" t="str">
        <f>IF(BP2643="","",WORKDAY(BP2643,5,FESTIVOS_CO!A:A))</f>
        <v/>
      </c>
      <c r="BR2643" s="37"/>
      <c r="BS2643" s="36"/>
      <c r="BT2643" s="38"/>
      <c r="BU2643" s="58" t="e">
        <f>VLOOKUP(BT2643,Hoja2!$C:$D,2,0)</f>
        <v>#N/A</v>
      </c>
      <c r="BV2643" s="80" t="str">
        <f>IF(
AND(AO2643="",BD2643="",BQ2643=""),
"EN PROCESO NOTIFICACION / COMUNICACION",
IF(
BT2643="",
"NO APLICA",
IF(
BU2643=60,
IF(AO2643&lt;&gt;"",AO2643,IF(BD2643&lt;&gt;"",BD2643,BQ2643))+60,
WORKDAY(
IF(AO2643&lt;&gt;"",AO2643,IF(BD2643&lt;&gt;"",BD2643,BQ2643)),
BU2643,
FESTIVOS_CO!A:A
)
)
))</f>
        <v>EN PROCESO NOTIFICACION / COMUNICACION</v>
      </c>
      <c r="BW2643" s="44"/>
      <c r="BX2643" s="53"/>
      <c r="BY2643" s="45"/>
      <c r="BZ2643" s="37"/>
      <c r="CA2643" s="54" t="str">
        <f t="shared" si="500"/>
        <v>PENDIENTE EJECUTORIA</v>
      </c>
      <c r="CB2643" s="59" t="str">
        <f t="shared" si="497"/>
        <v/>
      </c>
      <c r="CC2643" s="36"/>
      <c r="CD2643" s="40"/>
      <c r="CE2643" s="46"/>
      <c r="CF2643" s="40"/>
      <c r="CG2643" s="40"/>
      <c r="CH2643" s="40"/>
      <c r="CI2643" s="36"/>
      <c r="CJ2643" s="47"/>
      <c r="CK2643" s="40"/>
      <c r="CL2643" s="40"/>
      <c r="CM2643" s="40"/>
      <c r="CN2643" s="40"/>
    </row>
    <row r="2644" spans="1:92" ht="42.75" hidden="1">
      <c r="A2644" s="49" t="str">
        <f t="shared" si="501"/>
        <v>SIN GESTIÓN</v>
      </c>
      <c r="B2644" s="58"/>
      <c r="C2644" s="37"/>
      <c r="D2644" s="37"/>
      <c r="E2644" s="49" t="str">
        <f t="shared" si="502"/>
        <v>PENDIENTE NOTIFICACIÓN</v>
      </c>
      <c r="F2644" s="141" t="str">
        <f t="shared" si="503"/>
        <v>PENDIENTE NOTIFICACIÓN</v>
      </c>
      <c r="G2644" s="49" t="str">
        <f t="shared" si="504"/>
        <v/>
      </c>
      <c r="H2644" s="51" t="str">
        <f ca="1">IF(
L2644="",
"",
IF(
NETWORKDAYS(L2644,IF(M2644&lt;&gt;"",M2644,TODAY()),FESTIVOS_CO!A:A)&gt;2,
"VENCIDO",
IF(
NETWORKDAYS(L2644,IF(M2644&lt;&gt;"",M2644,TODAY()),FESTIVOS_CO!A:A)=2,
"ALERTA",
"A TIEMPO"
)))</f>
        <v/>
      </c>
      <c r="I2644" s="40"/>
      <c r="J2644" s="36"/>
      <c r="K2644" s="37"/>
      <c r="L2644" s="50"/>
      <c r="M2644" s="37"/>
      <c r="N2644" s="52"/>
      <c r="O2644" s="52"/>
      <c r="P2644" s="36"/>
      <c r="Q2644" s="36"/>
      <c r="R2644" s="40"/>
      <c r="S2644" s="36"/>
      <c r="T2644" s="40"/>
      <c r="U2644" s="40"/>
      <c r="V2644" s="81"/>
      <c r="W2644" s="40"/>
      <c r="X2644" s="40"/>
      <c r="Y2644" s="40"/>
      <c r="Z2644" s="38" t="str">
        <f>IFERROR(VLOOKUP(Y2644,DIRECTORIO!A:B,2,FALSE),"")</f>
        <v/>
      </c>
      <c r="AA2644" s="40"/>
      <c r="AB2644" s="40"/>
      <c r="AC2644" s="40"/>
      <c r="AD2644" s="40"/>
      <c r="AE2644" s="40"/>
      <c r="AF2644" s="40"/>
      <c r="AG2644" s="41" t="s">
        <v>109</v>
      </c>
      <c r="AH2644" s="42"/>
      <c r="AI2644" s="54" t="str">
        <f t="shared" ca="1" si="505"/>
        <v>PENDIENTE NOTIFICACIÓN ELECTRÓNICA</v>
      </c>
      <c r="AJ2644" s="37"/>
      <c r="AK2644" s="37"/>
      <c r="AL2644" s="37"/>
      <c r="AM2644" s="53" t="str">
        <f>IF(AK2644="","",WORKDAY(AK2644,5,FESTIVOS_CO!A:A))</f>
        <v/>
      </c>
      <c r="AN2644" s="37"/>
      <c r="AO2644" s="37"/>
      <c r="AP2644" s="54" t="str">
        <f t="shared" ca="1" si="498"/>
        <v>NO APLICA</v>
      </c>
      <c r="AQ2644" s="36"/>
      <c r="AR2644" s="43"/>
      <c r="AS2644" s="37"/>
      <c r="AT2644" s="36"/>
      <c r="AU2644" s="37"/>
      <c r="AV2644" s="36"/>
      <c r="AW2644" s="36"/>
      <c r="AX2644" s="37"/>
      <c r="AY2644" s="140" t="str">
        <f>IF(AU2644="","",WORKDAY(AU2644,5,FESTIVOS_CO!A:A))</f>
        <v/>
      </c>
      <c r="AZ2644" s="54" t="str">
        <f t="shared" ca="1" si="507"/>
        <v>NO APLICA</v>
      </c>
      <c r="BA2644" s="55" t="str">
        <f>IF(AX2644="","",WORKDAY(AX2644,5,FESTIVOS_CO!A:A))</f>
        <v/>
      </c>
      <c r="BB2644" s="39"/>
      <c r="BC2644" s="40"/>
      <c r="BD2644" s="40"/>
      <c r="BE2644" s="56" t="str">
        <f t="shared" ca="1" si="496"/>
        <v>NO APLICA</v>
      </c>
      <c r="BF2644" s="37"/>
      <c r="BG2644" s="45"/>
      <c r="BH2644" s="37"/>
      <c r="BI2644" s="36"/>
      <c r="BJ2644" s="37"/>
      <c r="BK2644" s="36"/>
      <c r="BL2644" s="36"/>
      <c r="BM2644" s="53" t="str">
        <f>IF(BJ2644="","",WORKDAY(BJ2644,5,FESTIVOS_CO!A:A))</f>
        <v/>
      </c>
      <c r="BN2644" s="57" t="str">
        <f t="shared" ca="1" si="506"/>
        <v>PENDIENTE HACER AVISO</v>
      </c>
      <c r="BO2644" s="54" t="str">
        <f t="shared" ca="1" si="499"/>
        <v>EN TRÁMITE NOTIF. POR AVISO</v>
      </c>
      <c r="BP2644" s="37"/>
      <c r="BQ2644" s="53" t="str">
        <f>IF(BP2644="","",WORKDAY(BP2644,5,FESTIVOS_CO!A:A))</f>
        <v/>
      </c>
      <c r="BR2644" s="37"/>
      <c r="BS2644" s="36"/>
      <c r="BT2644" s="38"/>
      <c r="BU2644" s="58" t="e">
        <f>VLOOKUP(BT2644,Hoja2!$C:$D,2,0)</f>
        <v>#N/A</v>
      </c>
      <c r="BV2644" s="80" t="str">
        <f>IF(
AND(AO2644="",BD2644="",BQ2644=""),
"EN PROCESO NOTIFICACION / COMUNICACION",
IF(
BT2644="",
"NO APLICA",
IF(
BU2644=60,
IF(AO2644&lt;&gt;"",AO2644,IF(BD2644&lt;&gt;"",BD2644,BQ2644))+60,
WORKDAY(
IF(AO2644&lt;&gt;"",AO2644,IF(BD2644&lt;&gt;"",BD2644,BQ2644)),
BU2644,
FESTIVOS_CO!A:A
)
)
))</f>
        <v>EN PROCESO NOTIFICACION / COMUNICACION</v>
      </c>
      <c r="BW2644" s="44"/>
      <c r="BX2644" s="53"/>
      <c r="BY2644" s="45"/>
      <c r="BZ2644" s="37"/>
      <c r="CA2644" s="54" t="str">
        <f t="shared" si="500"/>
        <v>PENDIENTE EJECUTORIA</v>
      </c>
      <c r="CB2644" s="59" t="str">
        <f t="shared" si="497"/>
        <v/>
      </c>
      <c r="CC2644" s="36"/>
      <c r="CD2644" s="40"/>
      <c r="CE2644" s="46"/>
      <c r="CF2644" s="40"/>
      <c r="CG2644" s="40"/>
      <c r="CH2644" s="40"/>
      <c r="CI2644" s="36"/>
      <c r="CJ2644" s="47"/>
      <c r="CK2644" s="40"/>
      <c r="CL2644" s="40"/>
      <c r="CM2644" s="40"/>
      <c r="CN2644" s="40"/>
    </row>
    <row r="2645" spans="1:92" ht="42.75" hidden="1">
      <c r="A2645" s="49" t="str">
        <f t="shared" si="501"/>
        <v>SIN GESTIÓN</v>
      </c>
      <c r="B2645" s="58"/>
      <c r="C2645" s="37"/>
      <c r="D2645" s="37"/>
      <c r="E2645" s="49" t="str">
        <f t="shared" si="502"/>
        <v>PENDIENTE NOTIFICACIÓN</v>
      </c>
      <c r="F2645" s="141" t="str">
        <f t="shared" si="503"/>
        <v>PENDIENTE NOTIFICACIÓN</v>
      </c>
      <c r="G2645" s="49" t="str">
        <f t="shared" si="504"/>
        <v/>
      </c>
      <c r="H2645" s="51" t="str">
        <f ca="1">IF(
L2645="",
"",
IF(
NETWORKDAYS(L2645,IF(M2645&lt;&gt;"",M2645,TODAY()),FESTIVOS_CO!A:A)&gt;2,
"VENCIDO",
IF(
NETWORKDAYS(L2645,IF(M2645&lt;&gt;"",M2645,TODAY()),FESTIVOS_CO!A:A)=2,
"ALERTA",
"A TIEMPO"
)))</f>
        <v/>
      </c>
      <c r="I2645" s="40"/>
      <c r="J2645" s="36"/>
      <c r="K2645" s="37"/>
      <c r="L2645" s="50"/>
      <c r="M2645" s="37"/>
      <c r="N2645" s="52"/>
      <c r="O2645" s="52"/>
      <c r="P2645" s="36"/>
      <c r="Q2645" s="36"/>
      <c r="R2645" s="40"/>
      <c r="S2645" s="36"/>
      <c r="T2645" s="40"/>
      <c r="U2645" s="40"/>
      <c r="V2645" s="81"/>
      <c r="W2645" s="40"/>
      <c r="X2645" s="40"/>
      <c r="Y2645" s="40"/>
      <c r="Z2645" s="38" t="str">
        <f>IFERROR(VLOOKUP(Y2645,DIRECTORIO!A:B,2,FALSE),"")</f>
        <v/>
      </c>
      <c r="AA2645" s="40"/>
      <c r="AB2645" s="40"/>
      <c r="AC2645" s="40"/>
      <c r="AD2645" s="40"/>
      <c r="AE2645" s="40"/>
      <c r="AF2645" s="40"/>
      <c r="AG2645" s="41" t="s">
        <v>109</v>
      </c>
      <c r="AH2645" s="42"/>
      <c r="AI2645" s="54" t="str">
        <f t="shared" ca="1" si="505"/>
        <v>PENDIENTE NOTIFICACIÓN ELECTRÓNICA</v>
      </c>
      <c r="AJ2645" s="37"/>
      <c r="AK2645" s="37"/>
      <c r="AL2645" s="37"/>
      <c r="AM2645" s="53" t="str">
        <f>IF(AK2645="","",WORKDAY(AK2645,5,FESTIVOS_CO!A:A))</f>
        <v/>
      </c>
      <c r="AN2645" s="37"/>
      <c r="AO2645" s="37"/>
      <c r="AP2645" s="54" t="str">
        <f t="shared" ca="1" si="498"/>
        <v>NO APLICA</v>
      </c>
      <c r="AQ2645" s="36"/>
      <c r="AR2645" s="43"/>
      <c r="AS2645" s="37"/>
      <c r="AT2645" s="36"/>
      <c r="AU2645" s="37"/>
      <c r="AV2645" s="36"/>
      <c r="AW2645" s="36"/>
      <c r="AX2645" s="37"/>
      <c r="AY2645" s="140" t="str">
        <f>IF(AU2645="","",WORKDAY(AU2645,5,FESTIVOS_CO!A:A))</f>
        <v/>
      </c>
      <c r="AZ2645" s="54" t="str">
        <f t="shared" ca="1" si="507"/>
        <v>NO APLICA</v>
      </c>
      <c r="BA2645" s="55" t="str">
        <f>IF(AX2645="","",WORKDAY(AX2645,5,FESTIVOS_CO!A:A))</f>
        <v/>
      </c>
      <c r="BB2645" s="39"/>
      <c r="BC2645" s="40"/>
      <c r="BD2645" s="40"/>
      <c r="BE2645" s="56" t="str">
        <f t="shared" ca="1" si="496"/>
        <v>NO APLICA</v>
      </c>
      <c r="BF2645" s="37"/>
      <c r="BG2645" s="45"/>
      <c r="BH2645" s="37"/>
      <c r="BI2645" s="36"/>
      <c r="BJ2645" s="37"/>
      <c r="BK2645" s="36"/>
      <c r="BL2645" s="36"/>
      <c r="BM2645" s="53" t="str">
        <f>IF(BJ2645="","",WORKDAY(BJ2645,5,FESTIVOS_CO!A:A))</f>
        <v/>
      </c>
      <c r="BN2645" s="57" t="str">
        <f t="shared" ca="1" si="506"/>
        <v>PENDIENTE HACER AVISO</v>
      </c>
      <c r="BO2645" s="54" t="str">
        <f t="shared" ca="1" si="499"/>
        <v>EN TRÁMITE NOTIF. POR AVISO</v>
      </c>
      <c r="BP2645" s="37"/>
      <c r="BQ2645" s="53" t="str">
        <f>IF(BP2645="","",WORKDAY(BP2645,5,FESTIVOS_CO!A:A))</f>
        <v/>
      </c>
      <c r="BR2645" s="37"/>
      <c r="BS2645" s="36"/>
      <c r="BT2645" s="38"/>
      <c r="BU2645" s="58" t="e">
        <f>VLOOKUP(BT2645,Hoja2!$C:$D,2,0)</f>
        <v>#N/A</v>
      </c>
      <c r="BV2645" s="80" t="str">
        <f>IF(
AND(AO2645="",BD2645="",BQ2645=""),
"EN PROCESO NOTIFICACION / COMUNICACION",
IF(
BT2645="",
"NO APLICA",
IF(
BU2645=60,
IF(AO2645&lt;&gt;"",AO2645,IF(BD2645&lt;&gt;"",BD2645,BQ2645))+60,
WORKDAY(
IF(AO2645&lt;&gt;"",AO2645,IF(BD2645&lt;&gt;"",BD2645,BQ2645)),
BU2645,
FESTIVOS_CO!A:A
)
)
))</f>
        <v>EN PROCESO NOTIFICACION / COMUNICACION</v>
      </c>
      <c r="BW2645" s="44"/>
      <c r="BX2645" s="53"/>
      <c r="BY2645" s="45"/>
      <c r="BZ2645" s="37"/>
      <c r="CA2645" s="54" t="str">
        <f t="shared" si="500"/>
        <v>PENDIENTE EJECUTORIA</v>
      </c>
      <c r="CB2645" s="59" t="str">
        <f t="shared" si="497"/>
        <v/>
      </c>
      <c r="CC2645" s="36"/>
      <c r="CD2645" s="40"/>
      <c r="CE2645" s="46"/>
      <c r="CF2645" s="40"/>
      <c r="CG2645" s="40"/>
      <c r="CH2645" s="40"/>
      <c r="CI2645" s="36"/>
      <c r="CJ2645" s="47"/>
      <c r="CK2645" s="40"/>
      <c r="CL2645" s="40"/>
      <c r="CM2645" s="40"/>
      <c r="CN2645" s="40"/>
    </row>
    <row r="2646" spans="1:92" ht="42.75" hidden="1">
      <c r="A2646" s="49" t="str">
        <f t="shared" si="501"/>
        <v>SIN GESTIÓN</v>
      </c>
      <c r="B2646" s="58"/>
      <c r="C2646" s="37"/>
      <c r="D2646" s="37"/>
      <c r="E2646" s="49" t="str">
        <f t="shared" si="502"/>
        <v>PENDIENTE NOTIFICACIÓN</v>
      </c>
      <c r="F2646" s="141" t="str">
        <f t="shared" si="503"/>
        <v>PENDIENTE NOTIFICACIÓN</v>
      </c>
      <c r="G2646" s="49" t="str">
        <f t="shared" si="504"/>
        <v/>
      </c>
      <c r="H2646" s="51" t="str">
        <f ca="1">IF(
L2646="",
"",
IF(
NETWORKDAYS(L2646,IF(M2646&lt;&gt;"",M2646,TODAY()),FESTIVOS_CO!A:A)&gt;2,
"VENCIDO",
IF(
NETWORKDAYS(L2646,IF(M2646&lt;&gt;"",M2646,TODAY()),FESTIVOS_CO!A:A)=2,
"ALERTA",
"A TIEMPO"
)))</f>
        <v/>
      </c>
      <c r="I2646" s="40"/>
      <c r="J2646" s="36"/>
      <c r="K2646" s="37"/>
      <c r="L2646" s="50"/>
      <c r="M2646" s="37"/>
      <c r="N2646" s="52"/>
      <c r="O2646" s="52"/>
      <c r="P2646" s="36"/>
      <c r="Q2646" s="36"/>
      <c r="R2646" s="40"/>
      <c r="S2646" s="36"/>
      <c r="T2646" s="40"/>
      <c r="U2646" s="40"/>
      <c r="V2646" s="81"/>
      <c r="W2646" s="40"/>
      <c r="X2646" s="40"/>
      <c r="Y2646" s="40"/>
      <c r="Z2646" s="38" t="str">
        <f>IFERROR(VLOOKUP(Y2646,DIRECTORIO!A:B,2,FALSE),"")</f>
        <v/>
      </c>
      <c r="AA2646" s="40"/>
      <c r="AB2646" s="40"/>
      <c r="AC2646" s="40"/>
      <c r="AD2646" s="40"/>
      <c r="AE2646" s="40"/>
      <c r="AF2646" s="40"/>
      <c r="AG2646" s="41" t="s">
        <v>109</v>
      </c>
      <c r="AH2646" s="42"/>
      <c r="AI2646" s="54" t="str">
        <f t="shared" ca="1" si="505"/>
        <v>PENDIENTE NOTIFICACIÓN ELECTRÓNICA</v>
      </c>
      <c r="AJ2646" s="37"/>
      <c r="AK2646" s="37"/>
      <c r="AL2646" s="37"/>
      <c r="AM2646" s="53" t="str">
        <f>IF(AK2646="","",WORKDAY(AK2646,5,FESTIVOS_CO!A:A))</f>
        <v/>
      </c>
      <c r="AN2646" s="37"/>
      <c r="AO2646" s="37"/>
      <c r="AP2646" s="54" t="str">
        <f t="shared" ca="1" si="498"/>
        <v>NO APLICA</v>
      </c>
      <c r="AQ2646" s="36"/>
      <c r="AR2646" s="43"/>
      <c r="AS2646" s="37"/>
      <c r="AT2646" s="36"/>
      <c r="AU2646" s="37"/>
      <c r="AV2646" s="36"/>
      <c r="AW2646" s="36"/>
      <c r="AX2646" s="37"/>
      <c r="AY2646" s="140" t="str">
        <f>IF(AU2646="","",WORKDAY(AU2646,5,FESTIVOS_CO!A:A))</f>
        <v/>
      </c>
      <c r="AZ2646" s="54" t="str">
        <f t="shared" ca="1" si="507"/>
        <v>NO APLICA</v>
      </c>
      <c r="BA2646" s="55" t="str">
        <f>IF(AX2646="","",WORKDAY(AX2646,5,FESTIVOS_CO!A:A))</f>
        <v/>
      </c>
      <c r="BB2646" s="39"/>
      <c r="BC2646" s="40"/>
      <c r="BD2646" s="40"/>
      <c r="BE2646" s="56" t="str">
        <f t="shared" ca="1" si="496"/>
        <v>NO APLICA</v>
      </c>
      <c r="BF2646" s="37"/>
      <c r="BG2646" s="45"/>
      <c r="BH2646" s="37"/>
      <c r="BI2646" s="36"/>
      <c r="BJ2646" s="37"/>
      <c r="BK2646" s="36"/>
      <c r="BL2646" s="36"/>
      <c r="BM2646" s="53" t="str">
        <f>IF(BJ2646="","",WORKDAY(BJ2646,5,FESTIVOS_CO!A:A))</f>
        <v/>
      </c>
      <c r="BN2646" s="57" t="str">
        <f t="shared" ca="1" si="506"/>
        <v>PENDIENTE HACER AVISO</v>
      </c>
      <c r="BO2646" s="54" t="str">
        <f t="shared" ca="1" si="499"/>
        <v>EN TRÁMITE NOTIF. POR AVISO</v>
      </c>
      <c r="BP2646" s="37"/>
      <c r="BQ2646" s="53" t="str">
        <f>IF(BP2646="","",WORKDAY(BP2646,5,FESTIVOS_CO!A:A))</f>
        <v/>
      </c>
      <c r="BR2646" s="37"/>
      <c r="BS2646" s="36"/>
      <c r="BT2646" s="38"/>
      <c r="BU2646" s="58" t="e">
        <f>VLOOKUP(BT2646,Hoja2!$C:$D,2,0)</f>
        <v>#N/A</v>
      </c>
      <c r="BV2646" s="80" t="str">
        <f>IF(
AND(AO2646="",BD2646="",BQ2646=""),
"EN PROCESO NOTIFICACION / COMUNICACION",
IF(
BT2646="",
"NO APLICA",
IF(
BU2646=60,
IF(AO2646&lt;&gt;"",AO2646,IF(BD2646&lt;&gt;"",BD2646,BQ2646))+60,
WORKDAY(
IF(AO2646&lt;&gt;"",AO2646,IF(BD2646&lt;&gt;"",BD2646,BQ2646)),
BU2646,
FESTIVOS_CO!A:A
)
)
))</f>
        <v>EN PROCESO NOTIFICACION / COMUNICACION</v>
      </c>
      <c r="BW2646" s="44"/>
      <c r="BX2646" s="53"/>
      <c r="BY2646" s="45"/>
      <c r="BZ2646" s="37"/>
      <c r="CA2646" s="54" t="str">
        <f t="shared" si="500"/>
        <v>PENDIENTE EJECUTORIA</v>
      </c>
      <c r="CB2646" s="59" t="str">
        <f t="shared" si="497"/>
        <v/>
      </c>
      <c r="CC2646" s="36"/>
      <c r="CD2646" s="40"/>
      <c r="CE2646" s="46"/>
      <c r="CF2646" s="40"/>
      <c r="CG2646" s="40"/>
      <c r="CH2646" s="40"/>
      <c r="CI2646" s="36"/>
      <c r="CJ2646" s="47"/>
      <c r="CK2646" s="40"/>
      <c r="CL2646" s="40"/>
      <c r="CM2646" s="40"/>
      <c r="CN2646" s="40"/>
    </row>
    <row r="2647" spans="1:92" ht="42.75" hidden="1">
      <c r="A2647" s="49" t="str">
        <f t="shared" si="501"/>
        <v>SIN GESTIÓN</v>
      </c>
      <c r="B2647" s="58"/>
      <c r="C2647" s="37"/>
      <c r="D2647" s="37"/>
      <c r="E2647" s="49" t="str">
        <f t="shared" si="502"/>
        <v>PENDIENTE NOTIFICACIÓN</v>
      </c>
      <c r="F2647" s="141" t="str">
        <f t="shared" si="503"/>
        <v>PENDIENTE NOTIFICACIÓN</v>
      </c>
      <c r="G2647" s="49" t="str">
        <f t="shared" si="504"/>
        <v/>
      </c>
      <c r="H2647" s="51" t="str">
        <f ca="1">IF(
L2647="",
"",
IF(
NETWORKDAYS(L2647,IF(M2647&lt;&gt;"",M2647,TODAY()),FESTIVOS_CO!A:A)&gt;2,
"VENCIDO",
IF(
NETWORKDAYS(L2647,IF(M2647&lt;&gt;"",M2647,TODAY()),FESTIVOS_CO!A:A)=2,
"ALERTA",
"A TIEMPO"
)))</f>
        <v/>
      </c>
      <c r="I2647" s="40"/>
      <c r="J2647" s="36"/>
      <c r="K2647" s="37"/>
      <c r="L2647" s="50"/>
      <c r="M2647" s="37"/>
      <c r="N2647" s="52"/>
      <c r="O2647" s="52"/>
      <c r="P2647" s="36"/>
      <c r="Q2647" s="36"/>
      <c r="R2647" s="40"/>
      <c r="S2647" s="36"/>
      <c r="T2647" s="40"/>
      <c r="U2647" s="40"/>
      <c r="V2647" s="81"/>
      <c r="W2647" s="40"/>
      <c r="X2647" s="40"/>
      <c r="Y2647" s="40"/>
      <c r="Z2647" s="38" t="str">
        <f>IFERROR(VLOOKUP(Y2647,DIRECTORIO!A:B,2,FALSE),"")</f>
        <v/>
      </c>
      <c r="AA2647" s="40"/>
      <c r="AB2647" s="40"/>
      <c r="AC2647" s="40"/>
      <c r="AD2647" s="40"/>
      <c r="AE2647" s="40"/>
      <c r="AF2647" s="40"/>
      <c r="AG2647" s="41" t="s">
        <v>109</v>
      </c>
      <c r="AH2647" s="42"/>
      <c r="AI2647" s="54" t="str">
        <f t="shared" ca="1" si="505"/>
        <v>PENDIENTE NOTIFICACIÓN ELECTRÓNICA</v>
      </c>
      <c r="AJ2647" s="37"/>
      <c r="AK2647" s="37"/>
      <c r="AL2647" s="37"/>
      <c r="AM2647" s="53" t="str">
        <f>IF(AK2647="","",WORKDAY(AK2647,5,FESTIVOS_CO!A:A))</f>
        <v/>
      </c>
      <c r="AN2647" s="37"/>
      <c r="AO2647" s="37"/>
      <c r="AP2647" s="54" t="str">
        <f t="shared" ca="1" si="498"/>
        <v>NO APLICA</v>
      </c>
      <c r="AQ2647" s="36"/>
      <c r="AR2647" s="43"/>
      <c r="AS2647" s="37"/>
      <c r="AT2647" s="36"/>
      <c r="AU2647" s="37"/>
      <c r="AV2647" s="36"/>
      <c r="AW2647" s="36"/>
      <c r="AX2647" s="37"/>
      <c r="AY2647" s="140" t="str">
        <f>IF(AU2647="","",WORKDAY(AU2647,5,FESTIVOS_CO!A:A))</f>
        <v/>
      </c>
      <c r="AZ2647" s="54" t="str">
        <f t="shared" ca="1" si="507"/>
        <v>NO APLICA</v>
      </c>
      <c r="BA2647" s="55" t="str">
        <f>IF(AX2647="","",WORKDAY(AX2647,5,FESTIVOS_CO!A:A))</f>
        <v/>
      </c>
      <c r="BB2647" s="39"/>
      <c r="BC2647" s="40"/>
      <c r="BD2647" s="40"/>
      <c r="BE2647" s="56" t="str">
        <f t="shared" ca="1" si="496"/>
        <v>NO APLICA</v>
      </c>
      <c r="BF2647" s="37"/>
      <c r="BG2647" s="45"/>
      <c r="BH2647" s="37"/>
      <c r="BI2647" s="36"/>
      <c r="BJ2647" s="37"/>
      <c r="BK2647" s="36"/>
      <c r="BL2647" s="36"/>
      <c r="BM2647" s="53" t="str">
        <f>IF(BJ2647="","",WORKDAY(BJ2647,5,FESTIVOS_CO!A:A))</f>
        <v/>
      </c>
      <c r="BN2647" s="57" t="str">
        <f t="shared" ca="1" si="506"/>
        <v>PENDIENTE HACER AVISO</v>
      </c>
      <c r="BO2647" s="54" t="str">
        <f t="shared" ca="1" si="499"/>
        <v>EN TRÁMITE NOTIF. POR AVISO</v>
      </c>
      <c r="BP2647" s="37"/>
      <c r="BQ2647" s="53" t="str">
        <f>IF(BP2647="","",WORKDAY(BP2647,5,FESTIVOS_CO!A:A))</f>
        <v/>
      </c>
      <c r="BR2647" s="37"/>
      <c r="BS2647" s="36"/>
      <c r="BT2647" s="38"/>
      <c r="BU2647" s="58" t="e">
        <f>VLOOKUP(BT2647,Hoja2!$C:$D,2,0)</f>
        <v>#N/A</v>
      </c>
      <c r="BV2647" s="80" t="str">
        <f>IF(
AND(AO2647="",BD2647="",BQ2647=""),
"EN PROCESO NOTIFICACION / COMUNICACION",
IF(
BT2647="",
"NO APLICA",
IF(
BU2647=60,
IF(AO2647&lt;&gt;"",AO2647,IF(BD2647&lt;&gt;"",BD2647,BQ2647))+60,
WORKDAY(
IF(AO2647&lt;&gt;"",AO2647,IF(BD2647&lt;&gt;"",BD2647,BQ2647)),
BU2647,
FESTIVOS_CO!A:A
)
)
))</f>
        <v>EN PROCESO NOTIFICACION / COMUNICACION</v>
      </c>
      <c r="BW2647" s="44"/>
      <c r="BX2647" s="53"/>
      <c r="BY2647" s="45"/>
      <c r="BZ2647" s="37"/>
      <c r="CA2647" s="54" t="str">
        <f t="shared" si="500"/>
        <v>PENDIENTE EJECUTORIA</v>
      </c>
      <c r="CB2647" s="59" t="str">
        <f t="shared" si="497"/>
        <v/>
      </c>
      <c r="CC2647" s="36"/>
      <c r="CD2647" s="40"/>
      <c r="CE2647" s="46"/>
      <c r="CF2647" s="40"/>
      <c r="CG2647" s="40"/>
      <c r="CH2647" s="40"/>
      <c r="CI2647" s="36"/>
      <c r="CJ2647" s="47"/>
      <c r="CK2647" s="40"/>
      <c r="CL2647" s="40"/>
      <c r="CM2647" s="40"/>
      <c r="CN2647" s="40"/>
    </row>
    <row r="2648" spans="1:92" ht="42.75" hidden="1">
      <c r="A2648" s="49" t="str">
        <f t="shared" si="501"/>
        <v>SIN GESTIÓN</v>
      </c>
      <c r="B2648" s="58"/>
      <c r="C2648" s="37"/>
      <c r="D2648" s="37"/>
      <c r="E2648" s="49" t="str">
        <f t="shared" si="502"/>
        <v>PENDIENTE NOTIFICACIÓN</v>
      </c>
      <c r="F2648" s="141" t="str">
        <f t="shared" si="503"/>
        <v>PENDIENTE NOTIFICACIÓN</v>
      </c>
      <c r="G2648" s="49" t="str">
        <f t="shared" si="504"/>
        <v/>
      </c>
      <c r="H2648" s="51" t="str">
        <f ca="1">IF(
L2648="",
"",
IF(
NETWORKDAYS(L2648,IF(M2648&lt;&gt;"",M2648,TODAY()),FESTIVOS_CO!A:A)&gt;2,
"VENCIDO",
IF(
NETWORKDAYS(L2648,IF(M2648&lt;&gt;"",M2648,TODAY()),FESTIVOS_CO!A:A)=2,
"ALERTA",
"A TIEMPO"
)))</f>
        <v/>
      </c>
      <c r="I2648" s="40"/>
      <c r="J2648" s="36"/>
      <c r="K2648" s="37"/>
      <c r="L2648" s="50"/>
      <c r="M2648" s="37"/>
      <c r="N2648" s="52"/>
      <c r="O2648" s="52"/>
      <c r="P2648" s="36"/>
      <c r="Q2648" s="36"/>
      <c r="R2648" s="40"/>
      <c r="S2648" s="36"/>
      <c r="T2648" s="40"/>
      <c r="U2648" s="40"/>
      <c r="V2648" s="81"/>
      <c r="W2648" s="40"/>
      <c r="X2648" s="40"/>
      <c r="Y2648" s="40"/>
      <c r="Z2648" s="38" t="str">
        <f>IFERROR(VLOOKUP(Y2648,DIRECTORIO!A:B,2,FALSE),"")</f>
        <v/>
      </c>
      <c r="AA2648" s="40"/>
      <c r="AB2648" s="40"/>
      <c r="AC2648" s="40"/>
      <c r="AD2648" s="40"/>
      <c r="AE2648" s="40"/>
      <c r="AF2648" s="40"/>
      <c r="AG2648" s="41" t="s">
        <v>109</v>
      </c>
      <c r="AH2648" s="42"/>
      <c r="AI2648" s="54" t="str">
        <f t="shared" ca="1" si="505"/>
        <v>PENDIENTE NOTIFICACIÓN ELECTRÓNICA</v>
      </c>
      <c r="AJ2648" s="37"/>
      <c r="AK2648" s="37"/>
      <c r="AL2648" s="37"/>
      <c r="AM2648" s="53" t="str">
        <f>IF(AK2648="","",WORKDAY(AK2648,5,FESTIVOS_CO!A:A))</f>
        <v/>
      </c>
      <c r="AN2648" s="37"/>
      <c r="AO2648" s="37"/>
      <c r="AP2648" s="54" t="str">
        <f t="shared" ca="1" si="498"/>
        <v>NO APLICA</v>
      </c>
      <c r="AQ2648" s="36"/>
      <c r="AR2648" s="43"/>
      <c r="AS2648" s="37"/>
      <c r="AT2648" s="36"/>
      <c r="AU2648" s="37"/>
      <c r="AV2648" s="36"/>
      <c r="AW2648" s="36"/>
      <c r="AX2648" s="37"/>
      <c r="AY2648" s="140" t="str">
        <f>IF(AU2648="","",WORKDAY(AU2648,5,FESTIVOS_CO!A:A))</f>
        <v/>
      </c>
      <c r="AZ2648" s="54" t="str">
        <f t="shared" ca="1" si="507"/>
        <v>NO APLICA</v>
      </c>
      <c r="BA2648" s="55" t="str">
        <f>IF(AX2648="","",WORKDAY(AX2648,5,FESTIVOS_CO!A:A))</f>
        <v/>
      </c>
      <c r="BB2648" s="39"/>
      <c r="BC2648" s="40"/>
      <c r="BD2648" s="40"/>
      <c r="BE2648" s="56" t="str">
        <f t="shared" ca="1" si="496"/>
        <v>NO APLICA</v>
      </c>
      <c r="BF2648" s="37"/>
      <c r="BG2648" s="45"/>
      <c r="BH2648" s="37"/>
      <c r="BI2648" s="36"/>
      <c r="BJ2648" s="37"/>
      <c r="BK2648" s="36"/>
      <c r="BL2648" s="36"/>
      <c r="BM2648" s="53" t="str">
        <f>IF(BJ2648="","",WORKDAY(BJ2648,5,FESTIVOS_CO!A:A))</f>
        <v/>
      </c>
      <c r="BN2648" s="57" t="str">
        <f t="shared" ca="1" si="506"/>
        <v>PENDIENTE HACER AVISO</v>
      </c>
      <c r="BO2648" s="54" t="str">
        <f t="shared" ca="1" si="499"/>
        <v>EN TRÁMITE NOTIF. POR AVISO</v>
      </c>
      <c r="BP2648" s="37"/>
      <c r="BQ2648" s="53" t="str">
        <f>IF(BP2648="","",WORKDAY(BP2648,5,FESTIVOS_CO!A:A))</f>
        <v/>
      </c>
      <c r="BR2648" s="37"/>
      <c r="BS2648" s="36"/>
      <c r="BT2648" s="38"/>
      <c r="BU2648" s="58" t="e">
        <f>VLOOKUP(BT2648,Hoja2!$C:$D,2,0)</f>
        <v>#N/A</v>
      </c>
      <c r="BV2648" s="80" t="str">
        <f>IF(
AND(AO2648="",BD2648="",BQ2648=""),
"EN PROCESO NOTIFICACION / COMUNICACION",
IF(
BT2648="",
"NO APLICA",
IF(
BU2648=60,
IF(AO2648&lt;&gt;"",AO2648,IF(BD2648&lt;&gt;"",BD2648,BQ2648))+60,
WORKDAY(
IF(AO2648&lt;&gt;"",AO2648,IF(BD2648&lt;&gt;"",BD2648,BQ2648)),
BU2648,
FESTIVOS_CO!A:A
)
)
))</f>
        <v>EN PROCESO NOTIFICACION / COMUNICACION</v>
      </c>
      <c r="BW2648" s="44"/>
      <c r="BX2648" s="53"/>
      <c r="BY2648" s="45"/>
      <c r="BZ2648" s="37"/>
      <c r="CA2648" s="54" t="str">
        <f t="shared" si="500"/>
        <v>PENDIENTE EJECUTORIA</v>
      </c>
      <c r="CB2648" s="59" t="str">
        <f t="shared" si="497"/>
        <v/>
      </c>
      <c r="CC2648" s="36"/>
      <c r="CD2648" s="40"/>
      <c r="CE2648" s="46"/>
      <c r="CF2648" s="40"/>
      <c r="CG2648" s="40"/>
      <c r="CH2648" s="40"/>
      <c r="CI2648" s="36"/>
      <c r="CJ2648" s="47"/>
      <c r="CK2648" s="40"/>
      <c r="CL2648" s="40"/>
      <c r="CM2648" s="40"/>
      <c r="CN2648" s="40"/>
    </row>
    <row r="2649" spans="1:92" ht="42.75" hidden="1">
      <c r="A2649" s="49" t="str">
        <f t="shared" si="501"/>
        <v>SIN GESTIÓN</v>
      </c>
      <c r="B2649" s="58"/>
      <c r="C2649" s="37"/>
      <c r="D2649" s="37"/>
      <c r="E2649" s="49" t="str">
        <f t="shared" si="502"/>
        <v>PENDIENTE NOTIFICACIÓN</v>
      </c>
      <c r="F2649" s="141" t="str">
        <f t="shared" si="503"/>
        <v>PENDIENTE NOTIFICACIÓN</v>
      </c>
      <c r="G2649" s="49" t="str">
        <f t="shared" si="504"/>
        <v/>
      </c>
      <c r="H2649" s="51" t="str">
        <f ca="1">IF(
L2649="",
"",
IF(
NETWORKDAYS(L2649,IF(M2649&lt;&gt;"",M2649,TODAY()),FESTIVOS_CO!A:A)&gt;2,
"VENCIDO",
IF(
NETWORKDAYS(L2649,IF(M2649&lt;&gt;"",M2649,TODAY()),FESTIVOS_CO!A:A)=2,
"ALERTA",
"A TIEMPO"
)))</f>
        <v/>
      </c>
      <c r="I2649" s="40"/>
      <c r="J2649" s="36"/>
      <c r="K2649" s="37"/>
      <c r="L2649" s="50"/>
      <c r="M2649" s="37"/>
      <c r="N2649" s="52"/>
      <c r="O2649" s="52"/>
      <c r="P2649" s="36"/>
      <c r="Q2649" s="36"/>
      <c r="R2649" s="40"/>
      <c r="S2649" s="36"/>
      <c r="T2649" s="40"/>
      <c r="U2649" s="40"/>
      <c r="V2649" s="81"/>
      <c r="W2649" s="40"/>
      <c r="X2649" s="40"/>
      <c r="Y2649" s="40"/>
      <c r="Z2649" s="38" t="str">
        <f>IFERROR(VLOOKUP(Y2649,DIRECTORIO!A:B,2,FALSE),"")</f>
        <v/>
      </c>
      <c r="AA2649" s="40"/>
      <c r="AB2649" s="40"/>
      <c r="AC2649" s="40"/>
      <c r="AD2649" s="40"/>
      <c r="AE2649" s="40"/>
      <c r="AF2649" s="40"/>
      <c r="AG2649" s="41" t="s">
        <v>109</v>
      </c>
      <c r="AH2649" s="42"/>
      <c r="AI2649" s="54" t="str">
        <f t="shared" ca="1" si="505"/>
        <v>PENDIENTE NOTIFICACIÓN ELECTRÓNICA</v>
      </c>
      <c r="AJ2649" s="37"/>
      <c r="AK2649" s="37"/>
      <c r="AL2649" s="37"/>
      <c r="AM2649" s="53" t="str">
        <f>IF(AK2649="","",WORKDAY(AK2649,5,FESTIVOS_CO!A:A))</f>
        <v/>
      </c>
      <c r="AN2649" s="37"/>
      <c r="AO2649" s="37"/>
      <c r="AP2649" s="54" t="str">
        <f t="shared" ca="1" si="498"/>
        <v>NO APLICA</v>
      </c>
      <c r="AQ2649" s="36"/>
      <c r="AR2649" s="43"/>
      <c r="AS2649" s="37"/>
      <c r="AT2649" s="36"/>
      <c r="AU2649" s="37"/>
      <c r="AV2649" s="36"/>
      <c r="AW2649" s="36"/>
      <c r="AX2649" s="37"/>
      <c r="AY2649" s="140" t="str">
        <f>IF(AU2649="","",WORKDAY(AU2649,5,FESTIVOS_CO!A:A))</f>
        <v/>
      </c>
      <c r="AZ2649" s="54" t="str">
        <f t="shared" ca="1" si="507"/>
        <v>NO APLICA</v>
      </c>
      <c r="BA2649" s="55" t="str">
        <f>IF(AX2649="","",WORKDAY(AX2649,5,FESTIVOS_CO!A:A))</f>
        <v/>
      </c>
      <c r="BB2649" s="39"/>
      <c r="BC2649" s="40"/>
      <c r="BD2649" s="40"/>
      <c r="BE2649" s="56" t="str">
        <f t="shared" ca="1" si="496"/>
        <v>NO APLICA</v>
      </c>
      <c r="BF2649" s="37"/>
      <c r="BG2649" s="45"/>
      <c r="BH2649" s="37"/>
      <c r="BI2649" s="36"/>
      <c r="BJ2649" s="37"/>
      <c r="BK2649" s="36"/>
      <c r="BL2649" s="36"/>
      <c r="BM2649" s="53" t="str">
        <f>IF(BJ2649="","",WORKDAY(BJ2649,5,FESTIVOS_CO!A:A))</f>
        <v/>
      </c>
      <c r="BN2649" s="57" t="str">
        <f t="shared" ca="1" si="506"/>
        <v>PENDIENTE HACER AVISO</v>
      </c>
      <c r="BO2649" s="54" t="str">
        <f t="shared" ca="1" si="499"/>
        <v>EN TRÁMITE NOTIF. POR AVISO</v>
      </c>
      <c r="BP2649" s="37"/>
      <c r="BQ2649" s="53" t="str">
        <f>IF(BP2649="","",WORKDAY(BP2649,5,FESTIVOS_CO!A:A))</f>
        <v/>
      </c>
      <c r="BR2649" s="37"/>
      <c r="BS2649" s="36"/>
      <c r="BT2649" s="38"/>
      <c r="BU2649" s="58" t="e">
        <f>VLOOKUP(BT2649,Hoja2!$C:$D,2,0)</f>
        <v>#N/A</v>
      </c>
      <c r="BV2649" s="80" t="str">
        <f>IF(
AND(AO2649="",BD2649="",BQ2649=""),
"EN PROCESO NOTIFICACION / COMUNICACION",
IF(
BT2649="",
"NO APLICA",
IF(
BU2649=60,
IF(AO2649&lt;&gt;"",AO2649,IF(BD2649&lt;&gt;"",BD2649,BQ2649))+60,
WORKDAY(
IF(AO2649&lt;&gt;"",AO2649,IF(BD2649&lt;&gt;"",BD2649,BQ2649)),
BU2649,
FESTIVOS_CO!A:A
)
)
))</f>
        <v>EN PROCESO NOTIFICACION / COMUNICACION</v>
      </c>
      <c r="BW2649" s="44"/>
      <c r="BX2649" s="53"/>
      <c r="BY2649" s="45"/>
      <c r="BZ2649" s="37"/>
      <c r="CA2649" s="54" t="str">
        <f t="shared" si="500"/>
        <v>PENDIENTE EJECUTORIA</v>
      </c>
      <c r="CB2649" s="59" t="str">
        <f t="shared" si="497"/>
        <v/>
      </c>
      <c r="CC2649" s="36"/>
      <c r="CD2649" s="40"/>
      <c r="CE2649" s="46"/>
      <c r="CF2649" s="40"/>
      <c r="CG2649" s="40"/>
      <c r="CH2649" s="40"/>
      <c r="CI2649" s="36"/>
      <c r="CJ2649" s="47"/>
      <c r="CK2649" s="40"/>
      <c r="CL2649" s="40"/>
      <c r="CM2649" s="40"/>
      <c r="CN2649" s="40"/>
    </row>
    <row r="2650" spans="1:92" ht="42.75" hidden="1">
      <c r="A2650" s="49" t="str">
        <f t="shared" si="501"/>
        <v>SIN GESTIÓN</v>
      </c>
      <c r="B2650" s="58"/>
      <c r="C2650" s="37"/>
      <c r="D2650" s="37"/>
      <c r="E2650" s="49" t="str">
        <f t="shared" si="502"/>
        <v>PENDIENTE NOTIFICACIÓN</v>
      </c>
      <c r="F2650" s="141" t="str">
        <f t="shared" si="503"/>
        <v>PENDIENTE NOTIFICACIÓN</v>
      </c>
      <c r="G2650" s="49" t="str">
        <f t="shared" si="504"/>
        <v/>
      </c>
      <c r="H2650" s="51" t="str">
        <f ca="1">IF(
L2650="",
"",
IF(
NETWORKDAYS(L2650,IF(M2650&lt;&gt;"",M2650,TODAY()),FESTIVOS_CO!A:A)&gt;2,
"VENCIDO",
IF(
NETWORKDAYS(L2650,IF(M2650&lt;&gt;"",M2650,TODAY()),FESTIVOS_CO!A:A)=2,
"ALERTA",
"A TIEMPO"
)))</f>
        <v/>
      </c>
      <c r="I2650" s="40"/>
      <c r="J2650" s="36"/>
      <c r="K2650" s="37"/>
      <c r="L2650" s="50"/>
      <c r="M2650" s="37"/>
      <c r="N2650" s="52"/>
      <c r="O2650" s="52"/>
      <c r="P2650" s="36"/>
      <c r="Q2650" s="36"/>
      <c r="R2650" s="40"/>
      <c r="S2650" s="36"/>
      <c r="T2650" s="40"/>
      <c r="U2650" s="40"/>
      <c r="V2650" s="81"/>
      <c r="W2650" s="40"/>
      <c r="X2650" s="40"/>
      <c r="Y2650" s="40"/>
      <c r="Z2650" s="38" t="str">
        <f>IFERROR(VLOOKUP(Y2650,DIRECTORIO!A:B,2,FALSE),"")</f>
        <v/>
      </c>
      <c r="AA2650" s="40"/>
      <c r="AB2650" s="40"/>
      <c r="AC2650" s="40"/>
      <c r="AD2650" s="40"/>
      <c r="AE2650" s="40"/>
      <c r="AF2650" s="40"/>
      <c r="AG2650" s="41" t="s">
        <v>109</v>
      </c>
      <c r="AH2650" s="42"/>
      <c r="AI2650" s="54" t="str">
        <f t="shared" ca="1" si="505"/>
        <v>PENDIENTE NOTIFICACIÓN ELECTRÓNICA</v>
      </c>
      <c r="AJ2650" s="37"/>
      <c r="AK2650" s="37"/>
      <c r="AL2650" s="37"/>
      <c r="AM2650" s="53" t="str">
        <f>IF(AK2650="","",WORKDAY(AK2650,5,FESTIVOS_CO!A:A))</f>
        <v/>
      </c>
      <c r="AN2650" s="37"/>
      <c r="AO2650" s="37"/>
      <c r="AP2650" s="54" t="str">
        <f t="shared" ca="1" si="498"/>
        <v>NO APLICA</v>
      </c>
      <c r="AQ2650" s="36"/>
      <c r="AR2650" s="43"/>
      <c r="AS2650" s="37"/>
      <c r="AT2650" s="36"/>
      <c r="AU2650" s="37"/>
      <c r="AV2650" s="36"/>
      <c r="AW2650" s="36"/>
      <c r="AX2650" s="37"/>
      <c r="AY2650" s="140" t="str">
        <f>IF(AU2650="","",WORKDAY(AU2650,5,FESTIVOS_CO!A:A))</f>
        <v/>
      </c>
      <c r="AZ2650" s="54" t="str">
        <f t="shared" ca="1" si="507"/>
        <v>NO APLICA</v>
      </c>
      <c r="BA2650" s="55" t="str">
        <f>IF(AX2650="","",WORKDAY(AX2650,5,FESTIVOS_CO!A:A))</f>
        <v/>
      </c>
      <c r="BB2650" s="39"/>
      <c r="BC2650" s="40"/>
      <c r="BD2650" s="40"/>
      <c r="BE2650" s="56" t="str">
        <f t="shared" ca="1" si="496"/>
        <v>NO APLICA</v>
      </c>
      <c r="BF2650" s="37"/>
      <c r="BG2650" s="45"/>
      <c r="BH2650" s="37"/>
      <c r="BI2650" s="36"/>
      <c r="BJ2650" s="37"/>
      <c r="BK2650" s="36"/>
      <c r="BL2650" s="36"/>
      <c r="BM2650" s="53" t="str">
        <f>IF(BJ2650="","",WORKDAY(BJ2650,5,FESTIVOS_CO!A:A))</f>
        <v/>
      </c>
      <c r="BN2650" s="57" t="str">
        <f t="shared" ca="1" si="506"/>
        <v>PENDIENTE HACER AVISO</v>
      </c>
      <c r="BO2650" s="54" t="str">
        <f t="shared" ca="1" si="499"/>
        <v>EN TRÁMITE NOTIF. POR AVISO</v>
      </c>
      <c r="BP2650" s="37"/>
      <c r="BQ2650" s="53" t="str">
        <f>IF(BP2650="","",WORKDAY(BP2650,5,FESTIVOS_CO!A:A))</f>
        <v/>
      </c>
      <c r="BR2650" s="37"/>
      <c r="BS2650" s="36"/>
      <c r="BT2650" s="38"/>
      <c r="BU2650" s="58" t="e">
        <f>VLOOKUP(BT2650,Hoja2!$C:$D,2,0)</f>
        <v>#N/A</v>
      </c>
      <c r="BV2650" s="80" t="str">
        <f>IF(
AND(AO2650="",BD2650="",BQ2650=""),
"EN PROCESO NOTIFICACION / COMUNICACION",
IF(
BT2650="",
"NO APLICA",
IF(
BU2650=60,
IF(AO2650&lt;&gt;"",AO2650,IF(BD2650&lt;&gt;"",BD2650,BQ2650))+60,
WORKDAY(
IF(AO2650&lt;&gt;"",AO2650,IF(BD2650&lt;&gt;"",BD2650,BQ2650)),
BU2650,
FESTIVOS_CO!A:A
)
)
))</f>
        <v>EN PROCESO NOTIFICACION / COMUNICACION</v>
      </c>
      <c r="BW2650" s="44"/>
      <c r="BX2650" s="53"/>
      <c r="BY2650" s="45"/>
      <c r="BZ2650" s="37"/>
      <c r="CA2650" s="54" t="str">
        <f t="shared" si="500"/>
        <v>PENDIENTE EJECUTORIA</v>
      </c>
      <c r="CB2650" s="59" t="str">
        <f t="shared" si="497"/>
        <v/>
      </c>
      <c r="CC2650" s="36"/>
      <c r="CD2650" s="40"/>
      <c r="CE2650" s="46"/>
      <c r="CF2650" s="40"/>
      <c r="CG2650" s="40"/>
      <c r="CH2650" s="40"/>
      <c r="CI2650" s="36"/>
      <c r="CJ2650" s="47"/>
      <c r="CK2650" s="40"/>
      <c r="CL2650" s="40"/>
      <c r="CM2650" s="40"/>
      <c r="CN2650" s="40"/>
    </row>
    <row r="2651" spans="1:92" ht="42.75" hidden="1">
      <c r="A2651" s="49" t="str">
        <f t="shared" si="501"/>
        <v>SIN GESTIÓN</v>
      </c>
      <c r="B2651" s="58"/>
      <c r="C2651" s="37"/>
      <c r="D2651" s="37"/>
      <c r="E2651" s="49" t="str">
        <f t="shared" si="502"/>
        <v>PENDIENTE NOTIFICACIÓN</v>
      </c>
      <c r="F2651" s="141" t="str">
        <f t="shared" si="503"/>
        <v>PENDIENTE NOTIFICACIÓN</v>
      </c>
      <c r="G2651" s="49" t="str">
        <f t="shared" si="504"/>
        <v/>
      </c>
      <c r="H2651" s="51" t="str">
        <f ca="1">IF(
L2651="",
"",
IF(
NETWORKDAYS(L2651,IF(M2651&lt;&gt;"",M2651,TODAY()),FESTIVOS_CO!A:A)&gt;2,
"VENCIDO",
IF(
NETWORKDAYS(L2651,IF(M2651&lt;&gt;"",M2651,TODAY()),FESTIVOS_CO!A:A)=2,
"ALERTA",
"A TIEMPO"
)))</f>
        <v/>
      </c>
      <c r="I2651" s="40"/>
      <c r="J2651" s="36"/>
      <c r="K2651" s="37"/>
      <c r="L2651" s="50"/>
      <c r="M2651" s="37"/>
      <c r="N2651" s="52"/>
      <c r="O2651" s="52"/>
      <c r="P2651" s="36"/>
      <c r="Q2651" s="36"/>
      <c r="R2651" s="40"/>
      <c r="S2651" s="36"/>
      <c r="T2651" s="40"/>
      <c r="U2651" s="40"/>
      <c r="V2651" s="81"/>
      <c r="W2651" s="40"/>
      <c r="X2651" s="40"/>
      <c r="Y2651" s="40"/>
      <c r="Z2651" s="38" t="str">
        <f>IFERROR(VLOOKUP(Y2651,DIRECTORIO!A:B,2,FALSE),"")</f>
        <v/>
      </c>
      <c r="AA2651" s="40"/>
      <c r="AB2651" s="40"/>
      <c r="AC2651" s="40"/>
      <c r="AD2651" s="40"/>
      <c r="AE2651" s="40"/>
      <c r="AF2651" s="40"/>
      <c r="AG2651" s="41" t="s">
        <v>109</v>
      </c>
      <c r="AH2651" s="42"/>
      <c r="AI2651" s="54" t="str">
        <f t="shared" ca="1" si="505"/>
        <v>PENDIENTE NOTIFICACIÓN ELECTRÓNICA</v>
      </c>
      <c r="AJ2651" s="37"/>
      <c r="AK2651" s="37"/>
      <c r="AL2651" s="37"/>
      <c r="AM2651" s="53" t="str">
        <f>IF(AK2651="","",WORKDAY(AK2651,5,FESTIVOS_CO!A:A))</f>
        <v/>
      </c>
      <c r="AN2651" s="37"/>
      <c r="AO2651" s="37"/>
      <c r="AP2651" s="54" t="str">
        <f t="shared" ca="1" si="498"/>
        <v>NO APLICA</v>
      </c>
      <c r="AQ2651" s="36"/>
      <c r="AR2651" s="43"/>
      <c r="AS2651" s="37"/>
      <c r="AT2651" s="36"/>
      <c r="AU2651" s="37"/>
      <c r="AV2651" s="36"/>
      <c r="AW2651" s="36"/>
      <c r="AX2651" s="37"/>
      <c r="AY2651" s="140" t="str">
        <f>IF(AU2651="","",WORKDAY(AU2651,5,FESTIVOS_CO!A:A))</f>
        <v/>
      </c>
      <c r="AZ2651" s="54" t="str">
        <f t="shared" ca="1" si="507"/>
        <v>NO APLICA</v>
      </c>
      <c r="BA2651" s="55" t="str">
        <f>IF(AX2651="","",WORKDAY(AX2651,5,FESTIVOS_CO!A:A))</f>
        <v/>
      </c>
      <c r="BB2651" s="39"/>
      <c r="BC2651" s="40"/>
      <c r="BD2651" s="40"/>
      <c r="BE2651" s="56" t="str">
        <f t="shared" ref="BE2651:BE2714" ca="1" si="508">IF(AZ2651="NO PROCEDE",
"NO PROCEDE",IF(OR(AZ2651="HACER AVISO",BB2651="NO"),
"HACER AVISO",
"NO APLICA"))</f>
        <v>NO APLICA</v>
      </c>
      <c r="BF2651" s="37"/>
      <c r="BG2651" s="45"/>
      <c r="BH2651" s="37"/>
      <c r="BI2651" s="36"/>
      <c r="BJ2651" s="37"/>
      <c r="BK2651" s="36"/>
      <c r="BL2651" s="36"/>
      <c r="BM2651" s="53" t="str">
        <f>IF(BJ2651="","",WORKDAY(BJ2651,5,FESTIVOS_CO!A:A))</f>
        <v/>
      </c>
      <c r="BN2651" s="57" t="str">
        <f t="shared" ca="1" si="506"/>
        <v>PENDIENTE HACER AVISO</v>
      </c>
      <c r="BO2651" s="54" t="str">
        <f t="shared" ca="1" si="499"/>
        <v>EN TRÁMITE NOTIF. POR AVISO</v>
      </c>
      <c r="BP2651" s="37"/>
      <c r="BQ2651" s="53" t="str">
        <f>IF(BP2651="","",WORKDAY(BP2651,5,FESTIVOS_CO!A:A))</f>
        <v/>
      </c>
      <c r="BR2651" s="37"/>
      <c r="BS2651" s="36"/>
      <c r="BT2651" s="38"/>
      <c r="BU2651" s="58" t="e">
        <f>VLOOKUP(BT2651,Hoja2!$C:$D,2,0)</f>
        <v>#N/A</v>
      </c>
      <c r="BV2651" s="80" t="str">
        <f>IF(
AND(AO2651="",BD2651="",BQ2651=""),
"EN PROCESO NOTIFICACION / COMUNICACION",
IF(
BT2651="",
"NO APLICA",
IF(
BU2651=60,
IF(AO2651&lt;&gt;"",AO2651,IF(BD2651&lt;&gt;"",BD2651,BQ2651))+60,
WORKDAY(
IF(AO2651&lt;&gt;"",AO2651,IF(BD2651&lt;&gt;"",BD2651,BQ2651)),
BU2651,
FESTIVOS_CO!A:A
)
)
))</f>
        <v>EN PROCESO NOTIFICACION / COMUNICACION</v>
      </c>
      <c r="BW2651" s="44"/>
      <c r="BX2651" s="53"/>
      <c r="BY2651" s="45"/>
      <c r="BZ2651" s="37"/>
      <c r="CA2651" s="54" t="str">
        <f t="shared" si="500"/>
        <v>PENDIENTE EJECUTORIA</v>
      </c>
      <c r="CB2651" s="59" t="str">
        <f t="shared" ref="CB2651:CB2714" si="509">IF(CC2651="NO",
"NO APLICA",
IF(CC2651="SI",
IF(COUNTBLANK(CC2651:CH2651)&gt;0,
"PENDIENTE MEMORANDO",
"MEMORANDOS ENVIADOS"
),
IF(CI2651="NO",
"NO APLICA",
IF(CI2651="SI",
IF(COUNTBLANK(CJ2651:CN2651)&gt;0,
"PENDIENTES OFICIOS",
"OFICIOS ENVIADOS"
),
""
)
)
))</f>
        <v/>
      </c>
      <c r="CC2651" s="36"/>
      <c r="CD2651" s="40"/>
      <c r="CE2651" s="46"/>
      <c r="CF2651" s="40"/>
      <c r="CG2651" s="40"/>
      <c r="CH2651" s="40"/>
      <c r="CI2651" s="36"/>
      <c r="CJ2651" s="47"/>
      <c r="CK2651" s="40"/>
      <c r="CL2651" s="40"/>
      <c r="CM2651" s="40"/>
      <c r="CN2651" s="40"/>
    </row>
    <row r="2652" spans="1:92" ht="42.75" hidden="1">
      <c r="A2652" s="49" t="str">
        <f t="shared" si="501"/>
        <v>SIN GESTIÓN</v>
      </c>
      <c r="B2652" s="58"/>
      <c r="C2652" s="37"/>
      <c r="D2652" s="37"/>
      <c r="E2652" s="49" t="str">
        <f t="shared" si="502"/>
        <v>PENDIENTE NOTIFICACIÓN</v>
      </c>
      <c r="F2652" s="141" t="str">
        <f t="shared" si="503"/>
        <v>PENDIENTE NOTIFICACIÓN</v>
      </c>
      <c r="G2652" s="49" t="str">
        <f t="shared" si="504"/>
        <v/>
      </c>
      <c r="H2652" s="51" t="str">
        <f ca="1">IF(
L2652="",
"",
IF(
NETWORKDAYS(L2652,IF(M2652&lt;&gt;"",M2652,TODAY()),FESTIVOS_CO!A:A)&gt;2,
"VENCIDO",
IF(
NETWORKDAYS(L2652,IF(M2652&lt;&gt;"",M2652,TODAY()),FESTIVOS_CO!A:A)=2,
"ALERTA",
"A TIEMPO"
)))</f>
        <v/>
      </c>
      <c r="I2652" s="40"/>
      <c r="J2652" s="36"/>
      <c r="K2652" s="37"/>
      <c r="L2652" s="50"/>
      <c r="M2652" s="37"/>
      <c r="N2652" s="52"/>
      <c r="O2652" s="52"/>
      <c r="P2652" s="36"/>
      <c r="Q2652" s="36"/>
      <c r="R2652" s="40"/>
      <c r="S2652" s="36"/>
      <c r="T2652" s="40"/>
      <c r="U2652" s="40"/>
      <c r="V2652" s="81"/>
      <c r="W2652" s="40"/>
      <c r="X2652" s="40"/>
      <c r="Y2652" s="40"/>
      <c r="Z2652" s="38" t="str">
        <f>IFERROR(VLOOKUP(Y2652,DIRECTORIO!A:B,2,FALSE),"")</f>
        <v/>
      </c>
      <c r="AA2652" s="40"/>
      <c r="AB2652" s="40"/>
      <c r="AC2652" s="40"/>
      <c r="AD2652" s="40"/>
      <c r="AE2652" s="40"/>
      <c r="AF2652" s="40"/>
      <c r="AG2652" s="41" t="s">
        <v>109</v>
      </c>
      <c r="AH2652" s="42"/>
      <c r="AI2652" s="54" t="str">
        <f t="shared" ca="1" si="505"/>
        <v>PENDIENTE NOTIFICACIÓN ELECTRÓNICA</v>
      </c>
      <c r="AJ2652" s="37"/>
      <c r="AK2652" s="37"/>
      <c r="AL2652" s="37"/>
      <c r="AM2652" s="53" t="str">
        <f>IF(AK2652="","",WORKDAY(AK2652,5,FESTIVOS_CO!A:A))</f>
        <v/>
      </c>
      <c r="AN2652" s="37"/>
      <c r="AO2652" s="37"/>
      <c r="AP2652" s="54" t="str">
        <f t="shared" ref="AP2652:AP2715" ca="1" si="510">IF(
ISNUMBER(SEARCH("PENDIENTE",UPPER(AI2652))),
"NO APLICA",
IF(
COUNTBLANK(AJ2652:AL2652)=COUNTA(AJ2652:AL2652),
"NO APLICA",
IF(
UPPER(AN2652)="SI",
"NO PROCEDE CITACION",
"NOTIFICAR POR CITACION"
)
)
)</f>
        <v>NO APLICA</v>
      </c>
      <c r="AQ2652" s="36"/>
      <c r="AR2652" s="43"/>
      <c r="AS2652" s="37"/>
      <c r="AT2652" s="36"/>
      <c r="AU2652" s="37"/>
      <c r="AV2652" s="36"/>
      <c r="AW2652" s="36"/>
      <c r="AX2652" s="37"/>
      <c r="AY2652" s="140" t="str">
        <f>IF(AU2652="","",WORKDAY(AU2652,5,FESTIVOS_CO!A:A))</f>
        <v/>
      </c>
      <c r="AZ2652" s="54" t="str">
        <f t="shared" ca="1" si="507"/>
        <v>NO APLICA</v>
      </c>
      <c r="BA2652" s="55" t="str">
        <f>IF(AX2652="","",WORKDAY(AX2652,5,FESTIVOS_CO!A:A))</f>
        <v/>
      </c>
      <c r="BB2652" s="39"/>
      <c r="BC2652" s="40"/>
      <c r="BD2652" s="40"/>
      <c r="BE2652" s="56" t="str">
        <f t="shared" ca="1" si="508"/>
        <v>NO APLICA</v>
      </c>
      <c r="BF2652" s="37"/>
      <c r="BG2652" s="45"/>
      <c r="BH2652" s="37"/>
      <c r="BI2652" s="36"/>
      <c r="BJ2652" s="37"/>
      <c r="BK2652" s="36"/>
      <c r="BL2652" s="36"/>
      <c r="BM2652" s="53" t="str">
        <f>IF(BJ2652="","",WORKDAY(BJ2652,5,FESTIVOS_CO!A:A))</f>
        <v/>
      </c>
      <c r="BN2652" s="57" t="str">
        <f t="shared" ca="1" si="506"/>
        <v>PENDIENTE HACER AVISO</v>
      </c>
      <c r="BO2652" s="54" t="str">
        <f t="shared" ca="1" si="499"/>
        <v>EN TRÁMITE NOTIF. POR AVISO</v>
      </c>
      <c r="BP2652" s="37"/>
      <c r="BQ2652" s="53" t="str">
        <f>IF(BP2652="","",WORKDAY(BP2652,5,FESTIVOS_CO!A:A))</f>
        <v/>
      </c>
      <c r="BR2652" s="37"/>
      <c r="BS2652" s="36"/>
      <c r="BT2652" s="38"/>
      <c r="BU2652" s="58" t="e">
        <f>VLOOKUP(BT2652,Hoja2!$C:$D,2,0)</f>
        <v>#N/A</v>
      </c>
      <c r="BV2652" s="80" t="str">
        <f>IF(
AND(AO2652="",BD2652="",BQ2652=""),
"EN PROCESO NOTIFICACION / COMUNICACION",
IF(
BT2652="",
"NO APLICA",
IF(
BU2652=60,
IF(AO2652&lt;&gt;"",AO2652,IF(BD2652&lt;&gt;"",BD2652,BQ2652))+60,
WORKDAY(
IF(AO2652&lt;&gt;"",AO2652,IF(BD2652&lt;&gt;"",BD2652,BQ2652)),
BU2652,
FESTIVOS_CO!A:A
)
)
))</f>
        <v>EN PROCESO NOTIFICACION / COMUNICACION</v>
      </c>
      <c r="BW2652" s="44"/>
      <c r="BX2652" s="53"/>
      <c r="BY2652" s="45"/>
      <c r="BZ2652" s="37"/>
      <c r="CA2652" s="54" t="str">
        <f t="shared" si="500"/>
        <v>PENDIENTE EJECUTORIA</v>
      </c>
      <c r="CB2652" s="59" t="str">
        <f t="shared" si="509"/>
        <v/>
      </c>
      <c r="CC2652" s="36"/>
      <c r="CD2652" s="40"/>
      <c r="CE2652" s="46"/>
      <c r="CF2652" s="40"/>
      <c r="CG2652" s="40"/>
      <c r="CH2652" s="40"/>
      <c r="CI2652" s="36"/>
      <c r="CJ2652" s="47"/>
      <c r="CK2652" s="40"/>
      <c r="CL2652" s="40"/>
      <c r="CM2652" s="40"/>
      <c r="CN2652" s="40"/>
    </row>
    <row r="2653" spans="1:92" ht="42.75" hidden="1">
      <c r="A2653" s="49" t="str">
        <f t="shared" si="501"/>
        <v>SIN GESTIÓN</v>
      </c>
      <c r="B2653" s="58"/>
      <c r="C2653" s="37"/>
      <c r="D2653" s="37"/>
      <c r="E2653" s="49" t="str">
        <f t="shared" si="502"/>
        <v>PENDIENTE NOTIFICACIÓN</v>
      </c>
      <c r="F2653" s="141" t="str">
        <f t="shared" si="503"/>
        <v>PENDIENTE NOTIFICACIÓN</v>
      </c>
      <c r="G2653" s="49" t="str">
        <f t="shared" si="504"/>
        <v/>
      </c>
      <c r="H2653" s="51" t="str">
        <f ca="1">IF(
L2653="",
"",
IF(
NETWORKDAYS(L2653,IF(M2653&lt;&gt;"",M2653,TODAY()),FESTIVOS_CO!A:A)&gt;2,
"VENCIDO",
IF(
NETWORKDAYS(L2653,IF(M2653&lt;&gt;"",M2653,TODAY()),FESTIVOS_CO!A:A)=2,
"ALERTA",
"A TIEMPO"
)))</f>
        <v/>
      </c>
      <c r="I2653" s="40"/>
      <c r="J2653" s="36"/>
      <c r="K2653" s="37"/>
      <c r="L2653" s="50"/>
      <c r="M2653" s="37"/>
      <c r="N2653" s="52"/>
      <c r="O2653" s="52"/>
      <c r="P2653" s="36"/>
      <c r="Q2653" s="36"/>
      <c r="R2653" s="40"/>
      <c r="S2653" s="36"/>
      <c r="T2653" s="40"/>
      <c r="U2653" s="40"/>
      <c r="V2653" s="81"/>
      <c r="W2653" s="40"/>
      <c r="X2653" s="40"/>
      <c r="Y2653" s="40"/>
      <c r="Z2653" s="38" t="str">
        <f>IFERROR(VLOOKUP(Y2653,DIRECTORIO!A:B,2,FALSE),"")</f>
        <v/>
      </c>
      <c r="AA2653" s="40"/>
      <c r="AB2653" s="40"/>
      <c r="AC2653" s="40"/>
      <c r="AD2653" s="40"/>
      <c r="AE2653" s="40"/>
      <c r="AF2653" s="40"/>
      <c r="AG2653" s="41" t="s">
        <v>109</v>
      </c>
      <c r="AH2653" s="42"/>
      <c r="AI2653" s="54" t="str">
        <f t="shared" ca="1" si="505"/>
        <v>PENDIENTE NOTIFICACIÓN ELECTRÓNICA</v>
      </c>
      <c r="AJ2653" s="37"/>
      <c r="AK2653" s="37"/>
      <c r="AL2653" s="37"/>
      <c r="AM2653" s="53" t="str">
        <f>IF(AK2653="","",WORKDAY(AK2653,5,FESTIVOS_CO!A:A))</f>
        <v/>
      </c>
      <c r="AN2653" s="37"/>
      <c r="AO2653" s="37"/>
      <c r="AP2653" s="54" t="str">
        <f t="shared" ca="1" si="510"/>
        <v>NO APLICA</v>
      </c>
      <c r="AQ2653" s="36"/>
      <c r="AR2653" s="43"/>
      <c r="AS2653" s="37"/>
      <c r="AT2653" s="36"/>
      <c r="AU2653" s="37"/>
      <c r="AV2653" s="36"/>
      <c r="AW2653" s="36"/>
      <c r="AX2653" s="37"/>
      <c r="AY2653" s="140" t="str">
        <f>IF(AU2653="","",WORKDAY(AU2653,5,FESTIVOS_CO!A:A))</f>
        <v/>
      </c>
      <c r="AZ2653" s="54" t="str">
        <f t="shared" ca="1" si="507"/>
        <v>NO APLICA</v>
      </c>
      <c r="BA2653" s="55" t="str">
        <f>IF(AX2653="","",WORKDAY(AX2653,5,FESTIVOS_CO!A:A))</f>
        <v/>
      </c>
      <c r="BB2653" s="39"/>
      <c r="BC2653" s="40"/>
      <c r="BD2653" s="40"/>
      <c r="BE2653" s="56" t="str">
        <f t="shared" ca="1" si="508"/>
        <v>NO APLICA</v>
      </c>
      <c r="BF2653" s="37"/>
      <c r="BG2653" s="45"/>
      <c r="BH2653" s="37"/>
      <c r="BI2653" s="36"/>
      <c r="BJ2653" s="37"/>
      <c r="BK2653" s="36"/>
      <c r="BL2653" s="36"/>
      <c r="BM2653" s="53" t="str">
        <f>IF(BJ2653="","",WORKDAY(BJ2653,5,FESTIVOS_CO!A:A))</f>
        <v/>
      </c>
      <c r="BN2653" s="57" t="str">
        <f t="shared" ca="1" si="506"/>
        <v>PENDIENTE HACER AVISO</v>
      </c>
      <c r="BO2653" s="54" t="str">
        <f t="shared" ca="1" si="499"/>
        <v>EN TRÁMITE NOTIF. POR AVISO</v>
      </c>
      <c r="BP2653" s="37"/>
      <c r="BQ2653" s="53" t="str">
        <f>IF(BP2653="","",WORKDAY(BP2653,5,FESTIVOS_CO!A:A))</f>
        <v/>
      </c>
      <c r="BR2653" s="37"/>
      <c r="BS2653" s="36"/>
      <c r="BT2653" s="38"/>
      <c r="BU2653" s="58" t="e">
        <f>VLOOKUP(BT2653,Hoja2!$C:$D,2,0)</f>
        <v>#N/A</v>
      </c>
      <c r="BV2653" s="80" t="str">
        <f>IF(
AND(AO2653="",BD2653="",BQ2653=""),
"EN PROCESO NOTIFICACION / COMUNICACION",
IF(
BT2653="",
"NO APLICA",
IF(
BU2653=60,
IF(AO2653&lt;&gt;"",AO2653,IF(BD2653&lt;&gt;"",BD2653,BQ2653))+60,
WORKDAY(
IF(AO2653&lt;&gt;"",AO2653,IF(BD2653&lt;&gt;"",BD2653,BQ2653)),
BU2653,
FESTIVOS_CO!A:A
)
)
))</f>
        <v>EN PROCESO NOTIFICACION / COMUNICACION</v>
      </c>
      <c r="BW2653" s="44"/>
      <c r="BX2653" s="53"/>
      <c r="BY2653" s="45"/>
      <c r="BZ2653" s="37"/>
      <c r="CA2653" s="54" t="str">
        <f t="shared" si="500"/>
        <v>PENDIENTE EJECUTORIA</v>
      </c>
      <c r="CB2653" s="59" t="str">
        <f t="shared" si="509"/>
        <v/>
      </c>
      <c r="CC2653" s="36"/>
      <c r="CD2653" s="40"/>
      <c r="CE2653" s="46"/>
      <c r="CF2653" s="40"/>
      <c r="CG2653" s="40"/>
      <c r="CH2653" s="40"/>
      <c r="CI2653" s="36"/>
      <c r="CJ2653" s="47"/>
      <c r="CK2653" s="40"/>
      <c r="CL2653" s="40"/>
      <c r="CM2653" s="40"/>
      <c r="CN2653" s="40"/>
    </row>
    <row r="2654" spans="1:92" ht="42.75" hidden="1">
      <c r="A2654" s="49" t="str">
        <f t="shared" si="501"/>
        <v>SIN GESTIÓN</v>
      </c>
      <c r="B2654" s="58"/>
      <c r="C2654" s="37"/>
      <c r="D2654" s="37"/>
      <c r="E2654" s="49" t="str">
        <f t="shared" si="502"/>
        <v>PENDIENTE NOTIFICACIÓN</v>
      </c>
      <c r="F2654" s="141" t="str">
        <f t="shared" si="503"/>
        <v>PENDIENTE NOTIFICACIÓN</v>
      </c>
      <c r="G2654" s="49" t="str">
        <f t="shared" si="504"/>
        <v/>
      </c>
      <c r="H2654" s="51" t="str">
        <f ca="1">IF(
L2654="",
"",
IF(
NETWORKDAYS(L2654,IF(M2654&lt;&gt;"",M2654,TODAY()),FESTIVOS_CO!A:A)&gt;2,
"VENCIDO",
IF(
NETWORKDAYS(L2654,IF(M2654&lt;&gt;"",M2654,TODAY()),FESTIVOS_CO!A:A)=2,
"ALERTA",
"A TIEMPO"
)))</f>
        <v/>
      </c>
      <c r="I2654" s="40"/>
      <c r="J2654" s="36"/>
      <c r="K2654" s="37"/>
      <c r="L2654" s="50"/>
      <c r="M2654" s="37"/>
      <c r="N2654" s="52"/>
      <c r="O2654" s="52"/>
      <c r="P2654" s="36"/>
      <c r="Q2654" s="36"/>
      <c r="R2654" s="40"/>
      <c r="S2654" s="36"/>
      <c r="T2654" s="40"/>
      <c r="U2654" s="40"/>
      <c r="V2654" s="81"/>
      <c r="W2654" s="40"/>
      <c r="X2654" s="40"/>
      <c r="Y2654" s="40"/>
      <c r="Z2654" s="38" t="str">
        <f>IFERROR(VLOOKUP(Y2654,DIRECTORIO!A:B,2,FALSE),"")</f>
        <v/>
      </c>
      <c r="AA2654" s="40"/>
      <c r="AB2654" s="40"/>
      <c r="AC2654" s="40"/>
      <c r="AD2654" s="40"/>
      <c r="AE2654" s="40"/>
      <c r="AF2654" s="40"/>
      <c r="AG2654" s="41" t="s">
        <v>109</v>
      </c>
      <c r="AH2654" s="42"/>
      <c r="AI2654" s="54" t="str">
        <f t="shared" ca="1" si="505"/>
        <v>PENDIENTE NOTIFICACIÓN ELECTRÓNICA</v>
      </c>
      <c r="AJ2654" s="37"/>
      <c r="AK2654" s="37"/>
      <c r="AL2654" s="37"/>
      <c r="AM2654" s="53" t="str">
        <f>IF(AK2654="","",WORKDAY(AK2654,5,FESTIVOS_CO!A:A))</f>
        <v/>
      </c>
      <c r="AN2654" s="37"/>
      <c r="AO2654" s="37"/>
      <c r="AP2654" s="54" t="str">
        <f t="shared" ca="1" si="510"/>
        <v>NO APLICA</v>
      </c>
      <c r="AQ2654" s="36"/>
      <c r="AR2654" s="43"/>
      <c r="AS2654" s="37"/>
      <c r="AT2654" s="36"/>
      <c r="AU2654" s="37"/>
      <c r="AV2654" s="36"/>
      <c r="AW2654" s="36"/>
      <c r="AX2654" s="37"/>
      <c r="AY2654" s="140" t="str">
        <f>IF(AU2654="","",WORKDAY(AU2654,5,FESTIVOS_CO!A:A))</f>
        <v/>
      </c>
      <c r="AZ2654" s="54" t="str">
        <f t="shared" ca="1" si="507"/>
        <v>NO APLICA</v>
      </c>
      <c r="BA2654" s="55" t="str">
        <f>IF(AX2654="","",WORKDAY(AX2654,5,FESTIVOS_CO!A:A))</f>
        <v/>
      </c>
      <c r="BB2654" s="39"/>
      <c r="BC2654" s="40"/>
      <c r="BD2654" s="40"/>
      <c r="BE2654" s="56" t="str">
        <f t="shared" ca="1" si="508"/>
        <v>NO APLICA</v>
      </c>
      <c r="BF2654" s="37"/>
      <c r="BG2654" s="45"/>
      <c r="BH2654" s="37"/>
      <c r="BI2654" s="36"/>
      <c r="BJ2654" s="37"/>
      <c r="BK2654" s="36"/>
      <c r="BL2654" s="36"/>
      <c r="BM2654" s="53" t="str">
        <f>IF(BJ2654="","",WORKDAY(BJ2654,5,FESTIVOS_CO!A:A))</f>
        <v/>
      </c>
      <c r="BN2654" s="57" t="str">
        <f t="shared" ca="1" si="506"/>
        <v>PENDIENTE HACER AVISO</v>
      </c>
      <c r="BO2654" s="54" t="str">
        <f t="shared" ca="1" si="499"/>
        <v>EN TRÁMITE NOTIF. POR AVISO</v>
      </c>
      <c r="BP2654" s="37"/>
      <c r="BQ2654" s="53" t="str">
        <f>IF(BP2654="","",WORKDAY(BP2654,5,FESTIVOS_CO!A:A))</f>
        <v/>
      </c>
      <c r="BR2654" s="37"/>
      <c r="BS2654" s="36"/>
      <c r="BT2654" s="38"/>
      <c r="BU2654" s="58" t="e">
        <f>VLOOKUP(BT2654,Hoja2!$C:$D,2,0)</f>
        <v>#N/A</v>
      </c>
      <c r="BV2654" s="80" t="str">
        <f>IF(
AND(AO2654="",BD2654="",BQ2654=""),
"EN PROCESO NOTIFICACION / COMUNICACION",
IF(
BT2654="",
"NO APLICA",
IF(
BU2654=60,
IF(AO2654&lt;&gt;"",AO2654,IF(BD2654&lt;&gt;"",BD2654,BQ2654))+60,
WORKDAY(
IF(AO2654&lt;&gt;"",AO2654,IF(BD2654&lt;&gt;"",BD2654,BQ2654)),
BU2654,
FESTIVOS_CO!A:A
)
)
))</f>
        <v>EN PROCESO NOTIFICACION / COMUNICACION</v>
      </c>
      <c r="BW2654" s="44"/>
      <c r="BX2654" s="53"/>
      <c r="BY2654" s="45"/>
      <c r="BZ2654" s="37"/>
      <c r="CA2654" s="54" t="str">
        <f t="shared" si="500"/>
        <v>PENDIENTE EJECUTORIA</v>
      </c>
      <c r="CB2654" s="59" t="str">
        <f t="shared" si="509"/>
        <v/>
      </c>
      <c r="CC2654" s="36"/>
      <c r="CD2654" s="40"/>
      <c r="CE2654" s="46"/>
      <c r="CF2654" s="40"/>
      <c r="CG2654" s="40"/>
      <c r="CH2654" s="40"/>
      <c r="CI2654" s="36"/>
      <c r="CJ2654" s="47"/>
      <c r="CK2654" s="40"/>
      <c r="CL2654" s="40"/>
      <c r="CM2654" s="40"/>
      <c r="CN2654" s="40"/>
    </row>
    <row r="2655" spans="1:92" ht="42.75" hidden="1">
      <c r="A2655" s="49" t="str">
        <f t="shared" si="501"/>
        <v>SIN GESTIÓN</v>
      </c>
      <c r="B2655" s="58"/>
      <c r="C2655" s="37"/>
      <c r="D2655" s="37"/>
      <c r="E2655" s="49" t="str">
        <f t="shared" si="502"/>
        <v>PENDIENTE NOTIFICACIÓN</v>
      </c>
      <c r="F2655" s="141" t="str">
        <f t="shared" si="503"/>
        <v>PENDIENTE NOTIFICACIÓN</v>
      </c>
      <c r="G2655" s="49" t="str">
        <f t="shared" si="504"/>
        <v/>
      </c>
      <c r="H2655" s="51" t="str">
        <f ca="1">IF(
L2655="",
"",
IF(
NETWORKDAYS(L2655,IF(M2655&lt;&gt;"",M2655,TODAY()),FESTIVOS_CO!A:A)&gt;2,
"VENCIDO",
IF(
NETWORKDAYS(L2655,IF(M2655&lt;&gt;"",M2655,TODAY()),FESTIVOS_CO!A:A)=2,
"ALERTA",
"A TIEMPO"
)))</f>
        <v/>
      </c>
      <c r="I2655" s="40"/>
      <c r="J2655" s="36"/>
      <c r="K2655" s="37"/>
      <c r="L2655" s="50"/>
      <c r="M2655" s="37"/>
      <c r="N2655" s="52"/>
      <c r="O2655" s="52"/>
      <c r="P2655" s="36"/>
      <c r="Q2655" s="36"/>
      <c r="R2655" s="40"/>
      <c r="S2655" s="36"/>
      <c r="T2655" s="40"/>
      <c r="U2655" s="40"/>
      <c r="V2655" s="81"/>
      <c r="W2655" s="40"/>
      <c r="X2655" s="40"/>
      <c r="Y2655" s="40"/>
      <c r="Z2655" s="38" t="str">
        <f>IFERROR(VLOOKUP(Y2655,DIRECTORIO!A:B,2,FALSE),"")</f>
        <v/>
      </c>
      <c r="AA2655" s="40"/>
      <c r="AB2655" s="40"/>
      <c r="AC2655" s="40"/>
      <c r="AD2655" s="40"/>
      <c r="AE2655" s="40"/>
      <c r="AF2655" s="40"/>
      <c r="AG2655" s="41" t="s">
        <v>109</v>
      </c>
      <c r="AH2655" s="42"/>
      <c r="AI2655" s="54" t="str">
        <f t="shared" ca="1" si="505"/>
        <v>PENDIENTE NOTIFICACIÓN ELECTRÓNICA</v>
      </c>
      <c r="AJ2655" s="37"/>
      <c r="AK2655" s="37"/>
      <c r="AL2655" s="37"/>
      <c r="AM2655" s="53" t="str">
        <f>IF(AK2655="","",WORKDAY(AK2655,5,FESTIVOS_CO!A:A))</f>
        <v/>
      </c>
      <c r="AN2655" s="37"/>
      <c r="AO2655" s="37"/>
      <c r="AP2655" s="54" t="str">
        <f t="shared" ca="1" si="510"/>
        <v>NO APLICA</v>
      </c>
      <c r="AQ2655" s="36"/>
      <c r="AR2655" s="43"/>
      <c r="AS2655" s="37"/>
      <c r="AT2655" s="36"/>
      <c r="AU2655" s="37"/>
      <c r="AV2655" s="36"/>
      <c r="AW2655" s="36"/>
      <c r="AX2655" s="37"/>
      <c r="AY2655" s="140" t="str">
        <f>IF(AU2655="","",WORKDAY(AU2655,5,FESTIVOS_CO!A:A))</f>
        <v/>
      </c>
      <c r="AZ2655" s="54" t="str">
        <f t="shared" ca="1" si="507"/>
        <v>NO APLICA</v>
      </c>
      <c r="BA2655" s="55" t="str">
        <f>IF(AX2655="","",WORKDAY(AX2655,5,FESTIVOS_CO!A:A))</f>
        <v/>
      </c>
      <c r="BB2655" s="39"/>
      <c r="BC2655" s="40"/>
      <c r="BD2655" s="40"/>
      <c r="BE2655" s="56" t="str">
        <f t="shared" ca="1" si="508"/>
        <v>NO APLICA</v>
      </c>
      <c r="BF2655" s="37"/>
      <c r="BG2655" s="45"/>
      <c r="BH2655" s="37"/>
      <c r="BI2655" s="36"/>
      <c r="BJ2655" s="37"/>
      <c r="BK2655" s="36"/>
      <c r="BL2655" s="36"/>
      <c r="BM2655" s="53" t="str">
        <f>IF(BJ2655="","",WORKDAY(BJ2655,5,FESTIVOS_CO!A:A))</f>
        <v/>
      </c>
      <c r="BN2655" s="57" t="str">
        <f t="shared" ca="1" si="506"/>
        <v>PENDIENTE HACER AVISO</v>
      </c>
      <c r="BO2655" s="54" t="str">
        <f t="shared" ca="1" si="499"/>
        <v>EN TRÁMITE NOTIF. POR AVISO</v>
      </c>
      <c r="BP2655" s="37"/>
      <c r="BQ2655" s="53" t="str">
        <f>IF(BP2655="","",WORKDAY(BP2655,5,FESTIVOS_CO!A:A))</f>
        <v/>
      </c>
      <c r="BR2655" s="37"/>
      <c r="BS2655" s="36"/>
      <c r="BT2655" s="38"/>
      <c r="BU2655" s="58" t="e">
        <f>VLOOKUP(BT2655,Hoja2!$C:$D,2,0)</f>
        <v>#N/A</v>
      </c>
      <c r="BV2655" s="80" t="str">
        <f>IF(
AND(AO2655="",BD2655="",BQ2655=""),
"EN PROCESO NOTIFICACION / COMUNICACION",
IF(
BT2655="",
"NO APLICA",
IF(
BU2655=60,
IF(AO2655&lt;&gt;"",AO2655,IF(BD2655&lt;&gt;"",BD2655,BQ2655))+60,
WORKDAY(
IF(AO2655&lt;&gt;"",AO2655,IF(BD2655&lt;&gt;"",BD2655,BQ2655)),
BU2655,
FESTIVOS_CO!A:A
)
)
))</f>
        <v>EN PROCESO NOTIFICACION / COMUNICACION</v>
      </c>
      <c r="BW2655" s="44"/>
      <c r="BX2655" s="53"/>
      <c r="BY2655" s="45"/>
      <c r="BZ2655" s="37"/>
      <c r="CA2655" s="54" t="str">
        <f t="shared" si="500"/>
        <v>PENDIENTE EJECUTORIA</v>
      </c>
      <c r="CB2655" s="59" t="str">
        <f t="shared" si="509"/>
        <v/>
      </c>
      <c r="CC2655" s="36"/>
      <c r="CD2655" s="40"/>
      <c r="CE2655" s="46"/>
      <c r="CF2655" s="40"/>
      <c r="CG2655" s="40"/>
      <c r="CH2655" s="40"/>
      <c r="CI2655" s="36"/>
      <c r="CJ2655" s="47"/>
      <c r="CK2655" s="40"/>
      <c r="CL2655" s="40"/>
      <c r="CM2655" s="40"/>
      <c r="CN2655" s="40"/>
    </row>
    <row r="2656" spans="1:92" ht="42.75" hidden="1">
      <c r="A2656" s="49" t="str">
        <f t="shared" si="501"/>
        <v>SIN GESTIÓN</v>
      </c>
      <c r="B2656" s="58"/>
      <c r="C2656" s="37"/>
      <c r="D2656" s="37"/>
      <c r="E2656" s="49" t="str">
        <f t="shared" si="502"/>
        <v>PENDIENTE NOTIFICACIÓN</v>
      </c>
      <c r="F2656" s="141" t="str">
        <f t="shared" si="503"/>
        <v>PENDIENTE NOTIFICACIÓN</v>
      </c>
      <c r="G2656" s="49" t="str">
        <f t="shared" si="504"/>
        <v/>
      </c>
      <c r="H2656" s="51" t="str">
        <f ca="1">IF(
L2656="",
"",
IF(
NETWORKDAYS(L2656,IF(M2656&lt;&gt;"",M2656,TODAY()),FESTIVOS_CO!A:A)&gt;2,
"VENCIDO",
IF(
NETWORKDAYS(L2656,IF(M2656&lt;&gt;"",M2656,TODAY()),FESTIVOS_CO!A:A)=2,
"ALERTA",
"A TIEMPO"
)))</f>
        <v/>
      </c>
      <c r="I2656" s="40"/>
      <c r="J2656" s="36"/>
      <c r="K2656" s="37"/>
      <c r="L2656" s="50"/>
      <c r="M2656" s="37"/>
      <c r="N2656" s="52"/>
      <c r="O2656" s="52"/>
      <c r="P2656" s="36"/>
      <c r="Q2656" s="36"/>
      <c r="R2656" s="40"/>
      <c r="S2656" s="36"/>
      <c r="T2656" s="40"/>
      <c r="U2656" s="40"/>
      <c r="V2656" s="81"/>
      <c r="W2656" s="40"/>
      <c r="X2656" s="40"/>
      <c r="Y2656" s="40"/>
      <c r="Z2656" s="38" t="str">
        <f>IFERROR(VLOOKUP(Y2656,DIRECTORIO!A:B,2,FALSE),"")</f>
        <v/>
      </c>
      <c r="AA2656" s="40"/>
      <c r="AB2656" s="40"/>
      <c r="AC2656" s="40"/>
      <c r="AD2656" s="40"/>
      <c r="AE2656" s="40"/>
      <c r="AF2656" s="40"/>
      <c r="AG2656" s="41" t="s">
        <v>109</v>
      </c>
      <c r="AH2656" s="42"/>
      <c r="AI2656" s="54" t="str">
        <f t="shared" ca="1" si="505"/>
        <v>PENDIENTE NOTIFICACIÓN ELECTRÓNICA</v>
      </c>
      <c r="AJ2656" s="37"/>
      <c r="AK2656" s="37"/>
      <c r="AL2656" s="37"/>
      <c r="AM2656" s="53" t="str">
        <f>IF(AK2656="","",WORKDAY(AK2656,5,FESTIVOS_CO!A:A))</f>
        <v/>
      </c>
      <c r="AN2656" s="37"/>
      <c r="AO2656" s="37"/>
      <c r="AP2656" s="54" t="str">
        <f t="shared" ca="1" si="510"/>
        <v>NO APLICA</v>
      </c>
      <c r="AQ2656" s="36"/>
      <c r="AR2656" s="43"/>
      <c r="AS2656" s="37"/>
      <c r="AT2656" s="36"/>
      <c r="AU2656" s="37"/>
      <c r="AV2656" s="36"/>
      <c r="AW2656" s="36"/>
      <c r="AX2656" s="37"/>
      <c r="AY2656" s="140" t="str">
        <f>IF(AU2656="","",WORKDAY(AU2656,5,FESTIVOS_CO!A:A))</f>
        <v/>
      </c>
      <c r="AZ2656" s="54" t="str">
        <f t="shared" ca="1" si="507"/>
        <v>NO APLICA</v>
      </c>
      <c r="BA2656" s="55" t="str">
        <f>IF(AX2656="","",WORKDAY(AX2656,5,FESTIVOS_CO!A:A))</f>
        <v/>
      </c>
      <c r="BB2656" s="39"/>
      <c r="BC2656" s="40"/>
      <c r="BD2656" s="40"/>
      <c r="BE2656" s="56" t="str">
        <f t="shared" ca="1" si="508"/>
        <v>NO APLICA</v>
      </c>
      <c r="BF2656" s="37"/>
      <c r="BG2656" s="45"/>
      <c r="BH2656" s="37"/>
      <c r="BI2656" s="36"/>
      <c r="BJ2656" s="37"/>
      <c r="BK2656" s="36"/>
      <c r="BL2656" s="36"/>
      <c r="BM2656" s="53" t="str">
        <f>IF(BJ2656="","",WORKDAY(BJ2656,5,FESTIVOS_CO!A:A))</f>
        <v/>
      </c>
      <c r="BN2656" s="57" t="str">
        <f t="shared" ca="1" si="506"/>
        <v>PENDIENTE HACER AVISO</v>
      </c>
      <c r="BO2656" s="54" t="str">
        <f t="shared" ca="1" si="499"/>
        <v>EN TRÁMITE NOTIF. POR AVISO</v>
      </c>
      <c r="BP2656" s="37"/>
      <c r="BQ2656" s="53" t="str">
        <f>IF(BP2656="","",WORKDAY(BP2656,5,FESTIVOS_CO!A:A))</f>
        <v/>
      </c>
      <c r="BR2656" s="37"/>
      <c r="BS2656" s="36"/>
      <c r="BT2656" s="38"/>
      <c r="BU2656" s="58" t="e">
        <f>VLOOKUP(BT2656,Hoja2!$C:$D,2,0)</f>
        <v>#N/A</v>
      </c>
      <c r="BV2656" s="80" t="str">
        <f>IF(
AND(AO2656="",BD2656="",BQ2656=""),
"EN PROCESO NOTIFICACION / COMUNICACION",
IF(
BT2656="",
"NO APLICA",
IF(
BU2656=60,
IF(AO2656&lt;&gt;"",AO2656,IF(BD2656&lt;&gt;"",BD2656,BQ2656))+60,
WORKDAY(
IF(AO2656&lt;&gt;"",AO2656,IF(BD2656&lt;&gt;"",BD2656,BQ2656)),
BU2656,
FESTIVOS_CO!A:A
)
)
))</f>
        <v>EN PROCESO NOTIFICACION / COMUNICACION</v>
      </c>
      <c r="BW2656" s="44"/>
      <c r="BX2656" s="53"/>
      <c r="BY2656" s="45"/>
      <c r="BZ2656" s="37"/>
      <c r="CA2656" s="54" t="str">
        <f t="shared" si="500"/>
        <v>PENDIENTE EJECUTORIA</v>
      </c>
      <c r="CB2656" s="59" t="str">
        <f t="shared" si="509"/>
        <v/>
      </c>
      <c r="CC2656" s="36"/>
      <c r="CD2656" s="40"/>
      <c r="CE2656" s="46"/>
      <c r="CF2656" s="40"/>
      <c r="CG2656" s="40"/>
      <c r="CH2656" s="40"/>
      <c r="CI2656" s="36"/>
      <c r="CJ2656" s="47"/>
      <c r="CK2656" s="40"/>
      <c r="CL2656" s="40"/>
      <c r="CM2656" s="40"/>
      <c r="CN2656" s="40"/>
    </row>
    <row r="2657" spans="1:92" ht="42.75" hidden="1">
      <c r="A2657" s="49" t="str">
        <f t="shared" si="501"/>
        <v>SIN GESTIÓN</v>
      </c>
      <c r="B2657" s="58"/>
      <c r="C2657" s="37"/>
      <c r="D2657" s="37"/>
      <c r="E2657" s="49" t="str">
        <f t="shared" si="502"/>
        <v>PENDIENTE NOTIFICACIÓN</v>
      </c>
      <c r="F2657" s="141" t="str">
        <f t="shared" si="503"/>
        <v>PENDIENTE NOTIFICACIÓN</v>
      </c>
      <c r="G2657" s="49" t="str">
        <f t="shared" si="504"/>
        <v/>
      </c>
      <c r="H2657" s="51" t="str">
        <f ca="1">IF(
L2657="",
"",
IF(
NETWORKDAYS(L2657,IF(M2657&lt;&gt;"",M2657,TODAY()),FESTIVOS_CO!A:A)&gt;2,
"VENCIDO",
IF(
NETWORKDAYS(L2657,IF(M2657&lt;&gt;"",M2657,TODAY()),FESTIVOS_CO!A:A)=2,
"ALERTA",
"A TIEMPO"
)))</f>
        <v/>
      </c>
      <c r="I2657" s="40"/>
      <c r="J2657" s="36"/>
      <c r="K2657" s="37"/>
      <c r="L2657" s="50"/>
      <c r="M2657" s="37"/>
      <c r="N2657" s="52"/>
      <c r="O2657" s="52"/>
      <c r="P2657" s="36"/>
      <c r="Q2657" s="36"/>
      <c r="R2657" s="40"/>
      <c r="S2657" s="36"/>
      <c r="T2657" s="40"/>
      <c r="U2657" s="40"/>
      <c r="V2657" s="81"/>
      <c r="W2657" s="40"/>
      <c r="X2657" s="40"/>
      <c r="Y2657" s="40"/>
      <c r="Z2657" s="38" t="str">
        <f>IFERROR(VLOOKUP(Y2657,DIRECTORIO!A:B,2,FALSE),"")</f>
        <v/>
      </c>
      <c r="AA2657" s="40"/>
      <c r="AB2657" s="40"/>
      <c r="AC2657" s="40"/>
      <c r="AD2657" s="40"/>
      <c r="AE2657" s="40"/>
      <c r="AF2657" s="40"/>
      <c r="AG2657" s="41" t="s">
        <v>109</v>
      </c>
      <c r="AH2657" s="42"/>
      <c r="AI2657" s="54" t="str">
        <f t="shared" ca="1" si="505"/>
        <v>PENDIENTE NOTIFICACIÓN ELECTRÓNICA</v>
      </c>
      <c r="AJ2657" s="37"/>
      <c r="AK2657" s="37"/>
      <c r="AL2657" s="37"/>
      <c r="AM2657" s="53" t="str">
        <f>IF(AK2657="","",WORKDAY(AK2657,5,FESTIVOS_CO!A:A))</f>
        <v/>
      </c>
      <c r="AN2657" s="37"/>
      <c r="AO2657" s="37"/>
      <c r="AP2657" s="54" t="str">
        <f t="shared" ca="1" si="510"/>
        <v>NO APLICA</v>
      </c>
      <c r="AQ2657" s="36"/>
      <c r="AR2657" s="43"/>
      <c r="AS2657" s="37"/>
      <c r="AT2657" s="36"/>
      <c r="AU2657" s="37"/>
      <c r="AV2657" s="36"/>
      <c r="AW2657" s="36"/>
      <c r="AX2657" s="37"/>
      <c r="AY2657" s="140" t="str">
        <f>IF(AU2657="","",WORKDAY(AU2657,5,FESTIVOS_CO!A:A))</f>
        <v/>
      </c>
      <c r="AZ2657" s="54" t="str">
        <f t="shared" ca="1" si="507"/>
        <v>NO APLICA</v>
      </c>
      <c r="BA2657" s="55" t="str">
        <f>IF(AX2657="","",WORKDAY(AX2657,5,FESTIVOS_CO!A:A))</f>
        <v/>
      </c>
      <c r="BB2657" s="39"/>
      <c r="BC2657" s="40"/>
      <c r="BD2657" s="40"/>
      <c r="BE2657" s="56" t="str">
        <f t="shared" ca="1" si="508"/>
        <v>NO APLICA</v>
      </c>
      <c r="BF2657" s="37"/>
      <c r="BG2657" s="45"/>
      <c r="BH2657" s="37"/>
      <c r="BI2657" s="36"/>
      <c r="BJ2657" s="37"/>
      <c r="BK2657" s="36"/>
      <c r="BL2657" s="36"/>
      <c r="BM2657" s="53" t="str">
        <f>IF(BJ2657="","",WORKDAY(BJ2657,5,FESTIVOS_CO!A:A))</f>
        <v/>
      </c>
      <c r="BN2657" s="57" t="str">
        <f t="shared" ca="1" si="506"/>
        <v>PENDIENTE HACER AVISO</v>
      </c>
      <c r="BO2657" s="54" t="str">
        <f t="shared" ca="1" si="499"/>
        <v>EN TRÁMITE NOTIF. POR AVISO</v>
      </c>
      <c r="BP2657" s="37"/>
      <c r="BQ2657" s="53" t="str">
        <f>IF(BP2657="","",WORKDAY(BP2657,5,FESTIVOS_CO!A:A))</f>
        <v/>
      </c>
      <c r="BR2657" s="37"/>
      <c r="BS2657" s="36"/>
      <c r="BT2657" s="38"/>
      <c r="BU2657" s="58" t="e">
        <f>VLOOKUP(BT2657,Hoja2!$C:$D,2,0)</f>
        <v>#N/A</v>
      </c>
      <c r="BV2657" s="80" t="str">
        <f>IF(
AND(AO2657="",BD2657="",BQ2657=""),
"EN PROCESO NOTIFICACION / COMUNICACION",
IF(
BT2657="",
"NO APLICA",
IF(
BU2657=60,
IF(AO2657&lt;&gt;"",AO2657,IF(BD2657&lt;&gt;"",BD2657,BQ2657))+60,
WORKDAY(
IF(AO2657&lt;&gt;"",AO2657,IF(BD2657&lt;&gt;"",BD2657,BQ2657)),
BU2657,
FESTIVOS_CO!A:A
)
)
))</f>
        <v>EN PROCESO NOTIFICACION / COMUNICACION</v>
      </c>
      <c r="BW2657" s="44"/>
      <c r="BX2657" s="53"/>
      <c r="BY2657" s="45"/>
      <c r="BZ2657" s="37"/>
      <c r="CA2657" s="54" t="str">
        <f t="shared" si="500"/>
        <v>PENDIENTE EJECUTORIA</v>
      </c>
      <c r="CB2657" s="59" t="str">
        <f t="shared" si="509"/>
        <v/>
      </c>
      <c r="CC2657" s="36"/>
      <c r="CD2657" s="40"/>
      <c r="CE2657" s="46"/>
      <c r="CF2657" s="40"/>
      <c r="CG2657" s="40"/>
      <c r="CH2657" s="40"/>
      <c r="CI2657" s="36"/>
      <c r="CJ2657" s="47"/>
      <c r="CK2657" s="40"/>
      <c r="CL2657" s="40"/>
      <c r="CM2657" s="40"/>
      <c r="CN2657" s="40"/>
    </row>
    <row r="2658" spans="1:92" ht="42.75" hidden="1">
      <c r="A2658" s="49" t="str">
        <f t="shared" si="501"/>
        <v>SIN GESTIÓN</v>
      </c>
      <c r="B2658" s="58"/>
      <c r="C2658" s="37"/>
      <c r="D2658" s="37"/>
      <c r="E2658" s="49" t="str">
        <f t="shared" si="502"/>
        <v>PENDIENTE NOTIFICACIÓN</v>
      </c>
      <c r="F2658" s="141" t="str">
        <f t="shared" si="503"/>
        <v>PENDIENTE NOTIFICACIÓN</v>
      </c>
      <c r="G2658" s="49" t="str">
        <f t="shared" si="504"/>
        <v/>
      </c>
      <c r="H2658" s="51" t="str">
        <f ca="1">IF(
L2658="",
"",
IF(
NETWORKDAYS(L2658,IF(M2658&lt;&gt;"",M2658,TODAY()),FESTIVOS_CO!A:A)&gt;2,
"VENCIDO",
IF(
NETWORKDAYS(L2658,IF(M2658&lt;&gt;"",M2658,TODAY()),FESTIVOS_CO!A:A)=2,
"ALERTA",
"A TIEMPO"
)))</f>
        <v/>
      </c>
      <c r="I2658" s="40"/>
      <c r="J2658" s="36"/>
      <c r="K2658" s="37"/>
      <c r="L2658" s="50"/>
      <c r="M2658" s="37"/>
      <c r="N2658" s="52"/>
      <c r="O2658" s="52"/>
      <c r="P2658" s="36"/>
      <c r="Q2658" s="36"/>
      <c r="R2658" s="40"/>
      <c r="S2658" s="36"/>
      <c r="T2658" s="40"/>
      <c r="U2658" s="40"/>
      <c r="V2658" s="81"/>
      <c r="W2658" s="40"/>
      <c r="X2658" s="40"/>
      <c r="Y2658" s="40"/>
      <c r="Z2658" s="38" t="str">
        <f>IFERROR(VLOOKUP(Y2658,DIRECTORIO!A:B,2,FALSE),"")</f>
        <v/>
      </c>
      <c r="AA2658" s="40"/>
      <c r="AB2658" s="40"/>
      <c r="AC2658" s="40"/>
      <c r="AD2658" s="40"/>
      <c r="AE2658" s="40"/>
      <c r="AF2658" s="40"/>
      <c r="AG2658" s="41" t="s">
        <v>109</v>
      </c>
      <c r="AH2658" s="42"/>
      <c r="AI2658" s="54" t="str">
        <f t="shared" ca="1" si="505"/>
        <v>PENDIENTE NOTIFICACIÓN ELECTRÓNICA</v>
      </c>
      <c r="AJ2658" s="37"/>
      <c r="AK2658" s="37"/>
      <c r="AL2658" s="37"/>
      <c r="AM2658" s="53" t="str">
        <f>IF(AK2658="","",WORKDAY(AK2658,5,FESTIVOS_CO!A:A))</f>
        <v/>
      </c>
      <c r="AN2658" s="37"/>
      <c r="AO2658" s="37"/>
      <c r="AP2658" s="54" t="str">
        <f t="shared" ca="1" si="510"/>
        <v>NO APLICA</v>
      </c>
      <c r="AQ2658" s="36"/>
      <c r="AR2658" s="43"/>
      <c r="AS2658" s="37"/>
      <c r="AT2658" s="36"/>
      <c r="AU2658" s="37"/>
      <c r="AV2658" s="36"/>
      <c r="AW2658" s="36"/>
      <c r="AX2658" s="37"/>
      <c r="AY2658" s="140" t="str">
        <f>IF(AU2658="","",WORKDAY(AU2658,5,FESTIVOS_CO!A:A))</f>
        <v/>
      </c>
      <c r="AZ2658" s="54" t="str">
        <f t="shared" ca="1" si="507"/>
        <v>NO APLICA</v>
      </c>
      <c r="BA2658" s="55" t="str">
        <f>IF(AX2658="","",WORKDAY(AX2658,5,FESTIVOS_CO!A:A))</f>
        <v/>
      </c>
      <c r="BB2658" s="39"/>
      <c r="BC2658" s="40"/>
      <c r="BD2658" s="40"/>
      <c r="BE2658" s="56" t="str">
        <f t="shared" ca="1" si="508"/>
        <v>NO APLICA</v>
      </c>
      <c r="BF2658" s="37"/>
      <c r="BG2658" s="45"/>
      <c r="BH2658" s="37"/>
      <c r="BI2658" s="36"/>
      <c r="BJ2658" s="37"/>
      <c r="BK2658" s="36"/>
      <c r="BL2658" s="36"/>
      <c r="BM2658" s="53" t="str">
        <f>IF(BJ2658="","",WORKDAY(BJ2658,5,FESTIVOS_CO!A:A))</f>
        <v/>
      </c>
      <c r="BN2658" s="57" t="str">
        <f t="shared" ca="1" si="506"/>
        <v>PENDIENTE HACER AVISO</v>
      </c>
      <c r="BO2658" s="54" t="str">
        <f t="shared" ca="1" si="499"/>
        <v>EN TRÁMITE NOTIF. POR AVISO</v>
      </c>
      <c r="BP2658" s="37"/>
      <c r="BQ2658" s="53" t="str">
        <f>IF(BP2658="","",WORKDAY(BP2658,5,FESTIVOS_CO!A:A))</f>
        <v/>
      </c>
      <c r="BR2658" s="37"/>
      <c r="BS2658" s="36"/>
      <c r="BT2658" s="38"/>
      <c r="BU2658" s="58" t="e">
        <f>VLOOKUP(BT2658,Hoja2!$C:$D,2,0)</f>
        <v>#N/A</v>
      </c>
      <c r="BV2658" s="80" t="str">
        <f>IF(
AND(AO2658="",BD2658="",BQ2658=""),
"EN PROCESO NOTIFICACION / COMUNICACION",
IF(
BT2658="",
"NO APLICA",
IF(
BU2658=60,
IF(AO2658&lt;&gt;"",AO2658,IF(BD2658&lt;&gt;"",BD2658,BQ2658))+60,
WORKDAY(
IF(AO2658&lt;&gt;"",AO2658,IF(BD2658&lt;&gt;"",BD2658,BQ2658)),
BU2658,
FESTIVOS_CO!A:A
)
)
))</f>
        <v>EN PROCESO NOTIFICACION / COMUNICACION</v>
      </c>
      <c r="BW2658" s="44"/>
      <c r="BX2658" s="53"/>
      <c r="BY2658" s="45"/>
      <c r="BZ2658" s="37"/>
      <c r="CA2658" s="54" t="str">
        <f t="shared" si="500"/>
        <v>PENDIENTE EJECUTORIA</v>
      </c>
      <c r="CB2658" s="59" t="str">
        <f t="shared" si="509"/>
        <v/>
      </c>
      <c r="CC2658" s="36"/>
      <c r="CD2658" s="40"/>
      <c r="CE2658" s="46"/>
      <c r="CF2658" s="40"/>
      <c r="CG2658" s="40"/>
      <c r="CH2658" s="40"/>
      <c r="CI2658" s="36"/>
      <c r="CJ2658" s="47"/>
      <c r="CK2658" s="40"/>
      <c r="CL2658" s="40"/>
      <c r="CM2658" s="40"/>
      <c r="CN2658" s="40"/>
    </row>
    <row r="2659" spans="1:92" ht="42.75" hidden="1">
      <c r="A2659" s="49" t="str">
        <f t="shared" si="501"/>
        <v>SIN GESTIÓN</v>
      </c>
      <c r="B2659" s="58"/>
      <c r="C2659" s="37"/>
      <c r="D2659" s="37"/>
      <c r="E2659" s="49" t="str">
        <f t="shared" si="502"/>
        <v>PENDIENTE NOTIFICACIÓN</v>
      </c>
      <c r="F2659" s="141" t="str">
        <f t="shared" si="503"/>
        <v>PENDIENTE NOTIFICACIÓN</v>
      </c>
      <c r="G2659" s="49" t="str">
        <f t="shared" si="504"/>
        <v/>
      </c>
      <c r="H2659" s="51" t="str">
        <f ca="1">IF(
L2659="",
"",
IF(
NETWORKDAYS(L2659,IF(M2659&lt;&gt;"",M2659,TODAY()),FESTIVOS_CO!A:A)&gt;2,
"VENCIDO",
IF(
NETWORKDAYS(L2659,IF(M2659&lt;&gt;"",M2659,TODAY()),FESTIVOS_CO!A:A)=2,
"ALERTA",
"A TIEMPO"
)))</f>
        <v/>
      </c>
      <c r="I2659" s="40"/>
      <c r="J2659" s="36"/>
      <c r="K2659" s="37"/>
      <c r="L2659" s="50"/>
      <c r="M2659" s="37"/>
      <c r="N2659" s="52"/>
      <c r="O2659" s="52"/>
      <c r="P2659" s="36"/>
      <c r="Q2659" s="36"/>
      <c r="R2659" s="40"/>
      <c r="S2659" s="36"/>
      <c r="T2659" s="40"/>
      <c r="U2659" s="40"/>
      <c r="V2659" s="81"/>
      <c r="W2659" s="40"/>
      <c r="X2659" s="40"/>
      <c r="Y2659" s="40"/>
      <c r="Z2659" s="38" t="str">
        <f>IFERROR(VLOOKUP(Y2659,DIRECTORIO!A:B,2,FALSE),"")</f>
        <v/>
      </c>
      <c r="AA2659" s="40"/>
      <c r="AB2659" s="40"/>
      <c r="AC2659" s="40"/>
      <c r="AD2659" s="40"/>
      <c r="AE2659" s="40"/>
      <c r="AF2659" s="40"/>
      <c r="AG2659" s="41" t="s">
        <v>109</v>
      </c>
      <c r="AH2659" s="42"/>
      <c r="AI2659" s="54" t="str">
        <f t="shared" ca="1" si="505"/>
        <v>PENDIENTE NOTIFICACIÓN ELECTRÓNICA</v>
      </c>
      <c r="AJ2659" s="37"/>
      <c r="AK2659" s="37"/>
      <c r="AL2659" s="37"/>
      <c r="AM2659" s="53" t="str">
        <f>IF(AK2659="","",WORKDAY(AK2659,5,FESTIVOS_CO!A:A))</f>
        <v/>
      </c>
      <c r="AN2659" s="37"/>
      <c r="AO2659" s="37"/>
      <c r="AP2659" s="54" t="str">
        <f t="shared" ca="1" si="510"/>
        <v>NO APLICA</v>
      </c>
      <c r="AQ2659" s="36"/>
      <c r="AR2659" s="43"/>
      <c r="AS2659" s="37"/>
      <c r="AT2659" s="36"/>
      <c r="AU2659" s="37"/>
      <c r="AV2659" s="36"/>
      <c r="AW2659" s="36"/>
      <c r="AX2659" s="37"/>
      <c r="AY2659" s="140" t="str">
        <f>IF(AU2659="","",WORKDAY(AU2659,5,FESTIVOS_CO!A:A))</f>
        <v/>
      </c>
      <c r="AZ2659" s="54" t="str">
        <f t="shared" ca="1" si="507"/>
        <v>NO APLICA</v>
      </c>
      <c r="BA2659" s="55" t="str">
        <f>IF(AX2659="","",WORKDAY(AX2659,5,FESTIVOS_CO!A:A))</f>
        <v/>
      </c>
      <c r="BB2659" s="39"/>
      <c r="BC2659" s="40"/>
      <c r="BD2659" s="40"/>
      <c r="BE2659" s="56" t="str">
        <f t="shared" ca="1" si="508"/>
        <v>NO APLICA</v>
      </c>
      <c r="BF2659" s="37"/>
      <c r="BG2659" s="45"/>
      <c r="BH2659" s="37"/>
      <c r="BI2659" s="36"/>
      <c r="BJ2659" s="37"/>
      <c r="BK2659" s="36"/>
      <c r="BL2659" s="36"/>
      <c r="BM2659" s="53" t="str">
        <f>IF(BJ2659="","",WORKDAY(BJ2659,5,FESTIVOS_CO!A:A))</f>
        <v/>
      </c>
      <c r="BN2659" s="57" t="str">
        <f t="shared" ca="1" si="506"/>
        <v>PENDIENTE HACER AVISO</v>
      </c>
      <c r="BO2659" s="54" t="str">
        <f t="shared" ca="1" si="499"/>
        <v>EN TRÁMITE NOTIF. POR AVISO</v>
      </c>
      <c r="BP2659" s="37"/>
      <c r="BQ2659" s="53" t="str">
        <f>IF(BP2659="","",WORKDAY(BP2659,5,FESTIVOS_CO!A:A))</f>
        <v/>
      </c>
      <c r="BR2659" s="37"/>
      <c r="BS2659" s="36"/>
      <c r="BT2659" s="38"/>
      <c r="BU2659" s="58" t="e">
        <f>VLOOKUP(BT2659,Hoja2!$C:$D,2,0)</f>
        <v>#N/A</v>
      </c>
      <c r="BV2659" s="80" t="str">
        <f>IF(
AND(AO2659="",BD2659="",BQ2659=""),
"EN PROCESO NOTIFICACION / COMUNICACION",
IF(
BT2659="",
"NO APLICA",
IF(
BU2659=60,
IF(AO2659&lt;&gt;"",AO2659,IF(BD2659&lt;&gt;"",BD2659,BQ2659))+60,
WORKDAY(
IF(AO2659&lt;&gt;"",AO2659,IF(BD2659&lt;&gt;"",BD2659,BQ2659)),
BU2659,
FESTIVOS_CO!A:A
)
)
))</f>
        <v>EN PROCESO NOTIFICACION / COMUNICACION</v>
      </c>
      <c r="BW2659" s="44"/>
      <c r="BX2659" s="53"/>
      <c r="BY2659" s="45"/>
      <c r="BZ2659" s="37"/>
      <c r="CA2659" s="54" t="str">
        <f t="shared" si="500"/>
        <v>PENDIENTE EJECUTORIA</v>
      </c>
      <c r="CB2659" s="59" t="str">
        <f t="shared" si="509"/>
        <v/>
      </c>
      <c r="CC2659" s="36"/>
      <c r="CD2659" s="40"/>
      <c r="CE2659" s="46"/>
      <c r="CF2659" s="40"/>
      <c r="CG2659" s="40"/>
      <c r="CH2659" s="40"/>
      <c r="CI2659" s="36"/>
      <c r="CJ2659" s="47"/>
      <c r="CK2659" s="40"/>
      <c r="CL2659" s="40"/>
      <c r="CM2659" s="40"/>
      <c r="CN2659" s="40"/>
    </row>
    <row r="2660" spans="1:92" ht="42.75" hidden="1">
      <c r="A2660" s="49" t="str">
        <f t="shared" si="501"/>
        <v>SIN GESTIÓN</v>
      </c>
      <c r="B2660" s="58"/>
      <c r="C2660" s="37"/>
      <c r="D2660" s="37"/>
      <c r="E2660" s="49" t="str">
        <f t="shared" si="502"/>
        <v>PENDIENTE NOTIFICACIÓN</v>
      </c>
      <c r="F2660" s="141" t="str">
        <f t="shared" si="503"/>
        <v>PENDIENTE NOTIFICACIÓN</v>
      </c>
      <c r="G2660" s="49" t="str">
        <f t="shared" si="504"/>
        <v/>
      </c>
      <c r="H2660" s="51" t="str">
        <f ca="1">IF(
L2660="",
"",
IF(
NETWORKDAYS(L2660,IF(M2660&lt;&gt;"",M2660,TODAY()),FESTIVOS_CO!A:A)&gt;2,
"VENCIDO",
IF(
NETWORKDAYS(L2660,IF(M2660&lt;&gt;"",M2660,TODAY()),FESTIVOS_CO!A:A)=2,
"ALERTA",
"A TIEMPO"
)))</f>
        <v/>
      </c>
      <c r="I2660" s="40"/>
      <c r="J2660" s="36"/>
      <c r="K2660" s="37"/>
      <c r="L2660" s="50"/>
      <c r="M2660" s="37"/>
      <c r="N2660" s="52"/>
      <c r="O2660" s="52"/>
      <c r="P2660" s="36"/>
      <c r="Q2660" s="36"/>
      <c r="R2660" s="40"/>
      <c r="S2660" s="36"/>
      <c r="T2660" s="40"/>
      <c r="U2660" s="40"/>
      <c r="V2660" s="81"/>
      <c r="W2660" s="40"/>
      <c r="X2660" s="40"/>
      <c r="Y2660" s="40"/>
      <c r="Z2660" s="38" t="str">
        <f>IFERROR(VLOOKUP(Y2660,DIRECTORIO!A:B,2,FALSE),"")</f>
        <v/>
      </c>
      <c r="AA2660" s="40"/>
      <c r="AB2660" s="40"/>
      <c r="AC2660" s="40"/>
      <c r="AD2660" s="40"/>
      <c r="AE2660" s="40"/>
      <c r="AF2660" s="40"/>
      <c r="AG2660" s="41" t="s">
        <v>109</v>
      </c>
      <c r="AH2660" s="42"/>
      <c r="AI2660" s="54" t="str">
        <f t="shared" ca="1" si="505"/>
        <v>PENDIENTE NOTIFICACIÓN ELECTRÓNICA</v>
      </c>
      <c r="AJ2660" s="37"/>
      <c r="AK2660" s="37"/>
      <c r="AL2660" s="37"/>
      <c r="AM2660" s="53" t="str">
        <f>IF(AK2660="","",WORKDAY(AK2660,5,FESTIVOS_CO!A:A))</f>
        <v/>
      </c>
      <c r="AN2660" s="37"/>
      <c r="AO2660" s="37"/>
      <c r="AP2660" s="54" t="str">
        <f t="shared" ca="1" si="510"/>
        <v>NO APLICA</v>
      </c>
      <c r="AQ2660" s="36"/>
      <c r="AR2660" s="43"/>
      <c r="AS2660" s="37"/>
      <c r="AT2660" s="36"/>
      <c r="AU2660" s="37"/>
      <c r="AV2660" s="36"/>
      <c r="AW2660" s="36"/>
      <c r="AX2660" s="37"/>
      <c r="AY2660" s="140" t="str">
        <f>IF(AU2660="","",WORKDAY(AU2660,5,FESTIVOS_CO!A:A))</f>
        <v/>
      </c>
      <c r="AZ2660" s="54" t="str">
        <f t="shared" ca="1" si="507"/>
        <v>NO APLICA</v>
      </c>
      <c r="BA2660" s="55" t="str">
        <f>IF(AX2660="","",WORKDAY(AX2660,5,FESTIVOS_CO!A:A))</f>
        <v/>
      </c>
      <c r="BB2660" s="39"/>
      <c r="BC2660" s="40"/>
      <c r="BD2660" s="40"/>
      <c r="BE2660" s="56" t="str">
        <f t="shared" ca="1" si="508"/>
        <v>NO APLICA</v>
      </c>
      <c r="BF2660" s="37"/>
      <c r="BG2660" s="45"/>
      <c r="BH2660" s="37"/>
      <c r="BI2660" s="36"/>
      <c r="BJ2660" s="37"/>
      <c r="BK2660" s="36"/>
      <c r="BL2660" s="36"/>
      <c r="BM2660" s="53" t="str">
        <f>IF(BJ2660="","",WORKDAY(BJ2660,5,FESTIVOS_CO!A:A))</f>
        <v/>
      </c>
      <c r="BN2660" s="57" t="str">
        <f t="shared" ca="1" si="506"/>
        <v>PENDIENTE HACER AVISO</v>
      </c>
      <c r="BO2660" s="54" t="str">
        <f t="shared" ca="1" si="499"/>
        <v>EN TRÁMITE NOTIF. POR AVISO</v>
      </c>
      <c r="BP2660" s="37"/>
      <c r="BQ2660" s="53" t="str">
        <f>IF(BP2660="","",WORKDAY(BP2660,5,FESTIVOS_CO!A:A))</f>
        <v/>
      </c>
      <c r="BR2660" s="37"/>
      <c r="BS2660" s="36"/>
      <c r="BT2660" s="38"/>
      <c r="BU2660" s="58" t="e">
        <f>VLOOKUP(BT2660,Hoja2!$C:$D,2,0)</f>
        <v>#N/A</v>
      </c>
      <c r="BV2660" s="80" t="str">
        <f>IF(
AND(AO2660="",BD2660="",BQ2660=""),
"EN PROCESO NOTIFICACION / COMUNICACION",
IF(
BT2660="",
"NO APLICA",
IF(
BU2660=60,
IF(AO2660&lt;&gt;"",AO2660,IF(BD2660&lt;&gt;"",BD2660,BQ2660))+60,
WORKDAY(
IF(AO2660&lt;&gt;"",AO2660,IF(BD2660&lt;&gt;"",BD2660,BQ2660)),
BU2660,
FESTIVOS_CO!A:A
)
)
))</f>
        <v>EN PROCESO NOTIFICACION / COMUNICACION</v>
      </c>
      <c r="BW2660" s="44"/>
      <c r="BX2660" s="53"/>
      <c r="BY2660" s="45"/>
      <c r="BZ2660" s="37"/>
      <c r="CA2660" s="54" t="str">
        <f t="shared" si="500"/>
        <v>PENDIENTE EJECUTORIA</v>
      </c>
      <c r="CB2660" s="59" t="str">
        <f t="shared" si="509"/>
        <v/>
      </c>
      <c r="CC2660" s="36"/>
      <c r="CD2660" s="40"/>
      <c r="CE2660" s="46"/>
      <c r="CF2660" s="40"/>
      <c r="CG2660" s="40"/>
      <c r="CH2660" s="40"/>
      <c r="CI2660" s="36"/>
      <c r="CJ2660" s="47"/>
      <c r="CK2660" s="40"/>
      <c r="CL2660" s="40"/>
      <c r="CM2660" s="40"/>
      <c r="CN2660" s="40"/>
    </row>
    <row r="2661" spans="1:92" ht="42.75" hidden="1">
      <c r="A2661" s="49" t="str">
        <f t="shared" si="501"/>
        <v>SIN GESTIÓN</v>
      </c>
      <c r="B2661" s="58"/>
      <c r="C2661" s="37"/>
      <c r="D2661" s="37"/>
      <c r="E2661" s="49" t="str">
        <f t="shared" si="502"/>
        <v>PENDIENTE NOTIFICACIÓN</v>
      </c>
      <c r="F2661" s="141" t="str">
        <f t="shared" si="503"/>
        <v>PENDIENTE NOTIFICACIÓN</v>
      </c>
      <c r="G2661" s="49" t="str">
        <f t="shared" si="504"/>
        <v/>
      </c>
      <c r="H2661" s="51" t="str">
        <f ca="1">IF(
L2661="",
"",
IF(
NETWORKDAYS(L2661,IF(M2661&lt;&gt;"",M2661,TODAY()),FESTIVOS_CO!A:A)&gt;2,
"VENCIDO",
IF(
NETWORKDAYS(L2661,IF(M2661&lt;&gt;"",M2661,TODAY()),FESTIVOS_CO!A:A)=2,
"ALERTA",
"A TIEMPO"
)))</f>
        <v/>
      </c>
      <c r="I2661" s="40"/>
      <c r="J2661" s="36"/>
      <c r="K2661" s="37"/>
      <c r="L2661" s="50"/>
      <c r="M2661" s="37"/>
      <c r="N2661" s="52"/>
      <c r="O2661" s="52"/>
      <c r="P2661" s="36"/>
      <c r="Q2661" s="36"/>
      <c r="R2661" s="40"/>
      <c r="S2661" s="36"/>
      <c r="T2661" s="40"/>
      <c r="U2661" s="40"/>
      <c r="V2661" s="81"/>
      <c r="W2661" s="40"/>
      <c r="X2661" s="40"/>
      <c r="Y2661" s="40"/>
      <c r="Z2661" s="38" t="str">
        <f>IFERROR(VLOOKUP(Y2661,DIRECTORIO!A:B,2,FALSE),"")</f>
        <v/>
      </c>
      <c r="AA2661" s="40"/>
      <c r="AB2661" s="40"/>
      <c r="AC2661" s="40"/>
      <c r="AD2661" s="40"/>
      <c r="AE2661" s="40"/>
      <c r="AF2661" s="40"/>
      <c r="AG2661" s="41" t="s">
        <v>109</v>
      </c>
      <c r="AH2661" s="42"/>
      <c r="AI2661" s="54" t="str">
        <f t="shared" ca="1" si="505"/>
        <v>PENDIENTE NOTIFICACIÓN ELECTRÓNICA</v>
      </c>
      <c r="AJ2661" s="37"/>
      <c r="AK2661" s="37"/>
      <c r="AL2661" s="37"/>
      <c r="AM2661" s="53" t="str">
        <f>IF(AK2661="","",WORKDAY(AK2661,5,FESTIVOS_CO!A:A))</f>
        <v/>
      </c>
      <c r="AN2661" s="37"/>
      <c r="AO2661" s="37"/>
      <c r="AP2661" s="54" t="str">
        <f t="shared" ca="1" si="510"/>
        <v>NO APLICA</v>
      </c>
      <c r="AQ2661" s="36"/>
      <c r="AR2661" s="43"/>
      <c r="AS2661" s="37"/>
      <c r="AT2661" s="36"/>
      <c r="AU2661" s="37"/>
      <c r="AV2661" s="36"/>
      <c r="AW2661" s="36"/>
      <c r="AX2661" s="37"/>
      <c r="AY2661" s="140" t="str">
        <f>IF(AU2661="","",WORKDAY(AU2661,5,FESTIVOS_CO!A:A))</f>
        <v/>
      </c>
      <c r="AZ2661" s="54" t="str">
        <f t="shared" ca="1" si="507"/>
        <v>NO APLICA</v>
      </c>
      <c r="BA2661" s="55" t="str">
        <f>IF(AX2661="","",WORKDAY(AX2661,5,FESTIVOS_CO!A:A))</f>
        <v/>
      </c>
      <c r="BB2661" s="39"/>
      <c r="BC2661" s="40"/>
      <c r="BD2661" s="40"/>
      <c r="BE2661" s="56" t="str">
        <f t="shared" ca="1" si="508"/>
        <v>NO APLICA</v>
      </c>
      <c r="BF2661" s="37"/>
      <c r="BG2661" s="45"/>
      <c r="BH2661" s="37"/>
      <c r="BI2661" s="36"/>
      <c r="BJ2661" s="37"/>
      <c r="BK2661" s="36"/>
      <c r="BL2661" s="36"/>
      <c r="BM2661" s="53" t="str">
        <f>IF(BJ2661="","",WORKDAY(BJ2661,5,FESTIVOS_CO!A:A))</f>
        <v/>
      </c>
      <c r="BN2661" s="57" t="str">
        <f t="shared" ca="1" si="506"/>
        <v>PENDIENTE HACER AVISO</v>
      </c>
      <c r="BO2661" s="54" t="str">
        <f t="shared" ca="1" si="499"/>
        <v>EN TRÁMITE NOTIF. POR AVISO</v>
      </c>
      <c r="BP2661" s="37"/>
      <c r="BQ2661" s="53" t="str">
        <f>IF(BP2661="","",WORKDAY(BP2661,5,FESTIVOS_CO!A:A))</f>
        <v/>
      </c>
      <c r="BR2661" s="37"/>
      <c r="BS2661" s="36"/>
      <c r="BT2661" s="38"/>
      <c r="BU2661" s="58" t="e">
        <f>VLOOKUP(BT2661,Hoja2!$C:$D,2,0)</f>
        <v>#N/A</v>
      </c>
      <c r="BV2661" s="80" t="str">
        <f>IF(
AND(AO2661="",BD2661="",BQ2661=""),
"EN PROCESO NOTIFICACION / COMUNICACION",
IF(
BT2661="",
"NO APLICA",
IF(
BU2661=60,
IF(AO2661&lt;&gt;"",AO2661,IF(BD2661&lt;&gt;"",BD2661,BQ2661))+60,
WORKDAY(
IF(AO2661&lt;&gt;"",AO2661,IF(BD2661&lt;&gt;"",BD2661,BQ2661)),
BU2661,
FESTIVOS_CO!A:A
)
)
))</f>
        <v>EN PROCESO NOTIFICACION / COMUNICACION</v>
      </c>
      <c r="BW2661" s="44"/>
      <c r="BX2661" s="53"/>
      <c r="BY2661" s="45"/>
      <c r="BZ2661" s="37"/>
      <c r="CA2661" s="54" t="str">
        <f t="shared" si="500"/>
        <v>PENDIENTE EJECUTORIA</v>
      </c>
      <c r="CB2661" s="59" t="str">
        <f t="shared" si="509"/>
        <v/>
      </c>
      <c r="CC2661" s="36"/>
      <c r="CD2661" s="40"/>
      <c r="CE2661" s="46"/>
      <c r="CF2661" s="40"/>
      <c r="CG2661" s="40"/>
      <c r="CH2661" s="40"/>
      <c r="CI2661" s="36"/>
      <c r="CJ2661" s="47"/>
      <c r="CK2661" s="40"/>
      <c r="CL2661" s="40"/>
      <c r="CM2661" s="40"/>
      <c r="CN2661" s="40"/>
    </row>
    <row r="2662" spans="1:92" ht="42.75" hidden="1">
      <c r="A2662" s="49" t="str">
        <f t="shared" si="501"/>
        <v>SIN GESTIÓN</v>
      </c>
      <c r="B2662" s="58"/>
      <c r="C2662" s="37"/>
      <c r="D2662" s="37"/>
      <c r="E2662" s="49" t="str">
        <f t="shared" si="502"/>
        <v>PENDIENTE NOTIFICACIÓN</v>
      </c>
      <c r="F2662" s="141" t="str">
        <f t="shared" si="503"/>
        <v>PENDIENTE NOTIFICACIÓN</v>
      </c>
      <c r="G2662" s="49" t="str">
        <f t="shared" si="504"/>
        <v/>
      </c>
      <c r="H2662" s="51" t="str">
        <f ca="1">IF(
L2662="",
"",
IF(
NETWORKDAYS(L2662,IF(M2662&lt;&gt;"",M2662,TODAY()),FESTIVOS_CO!A:A)&gt;2,
"VENCIDO",
IF(
NETWORKDAYS(L2662,IF(M2662&lt;&gt;"",M2662,TODAY()),FESTIVOS_CO!A:A)=2,
"ALERTA",
"A TIEMPO"
)))</f>
        <v/>
      </c>
      <c r="I2662" s="40"/>
      <c r="J2662" s="36"/>
      <c r="K2662" s="37"/>
      <c r="L2662" s="50"/>
      <c r="M2662" s="37"/>
      <c r="N2662" s="52"/>
      <c r="O2662" s="52"/>
      <c r="P2662" s="36"/>
      <c r="Q2662" s="36"/>
      <c r="R2662" s="40"/>
      <c r="S2662" s="36"/>
      <c r="T2662" s="40"/>
      <c r="U2662" s="40"/>
      <c r="V2662" s="81"/>
      <c r="W2662" s="40"/>
      <c r="X2662" s="40"/>
      <c r="Y2662" s="40"/>
      <c r="Z2662" s="38" t="str">
        <f>IFERROR(VLOOKUP(Y2662,DIRECTORIO!A:B,2,FALSE),"")</f>
        <v/>
      </c>
      <c r="AA2662" s="40"/>
      <c r="AB2662" s="40"/>
      <c r="AC2662" s="40"/>
      <c r="AD2662" s="40"/>
      <c r="AE2662" s="40"/>
      <c r="AF2662" s="40"/>
      <c r="AG2662" s="41" t="s">
        <v>109</v>
      </c>
      <c r="AH2662" s="42"/>
      <c r="AI2662" s="54" t="str">
        <f t="shared" ca="1" si="505"/>
        <v>PENDIENTE NOTIFICACIÓN ELECTRÓNICA</v>
      </c>
      <c r="AJ2662" s="37"/>
      <c r="AK2662" s="37"/>
      <c r="AL2662" s="37"/>
      <c r="AM2662" s="53" t="str">
        <f>IF(AK2662="","",WORKDAY(AK2662,5,FESTIVOS_CO!A:A))</f>
        <v/>
      </c>
      <c r="AN2662" s="37"/>
      <c r="AO2662" s="37"/>
      <c r="AP2662" s="54" t="str">
        <f t="shared" ca="1" si="510"/>
        <v>NO APLICA</v>
      </c>
      <c r="AQ2662" s="36"/>
      <c r="AR2662" s="43"/>
      <c r="AS2662" s="37"/>
      <c r="AT2662" s="36"/>
      <c r="AU2662" s="37"/>
      <c r="AV2662" s="36"/>
      <c r="AW2662" s="36"/>
      <c r="AX2662" s="37"/>
      <c r="AY2662" s="140" t="str">
        <f>IF(AU2662="","",WORKDAY(AU2662,5,FESTIVOS_CO!A:A))</f>
        <v/>
      </c>
      <c r="AZ2662" s="54" t="str">
        <f t="shared" ca="1" si="507"/>
        <v>NO APLICA</v>
      </c>
      <c r="BA2662" s="55" t="str">
        <f>IF(AX2662="","",WORKDAY(AX2662,5,FESTIVOS_CO!A:A))</f>
        <v/>
      </c>
      <c r="BB2662" s="39"/>
      <c r="BC2662" s="40"/>
      <c r="BD2662" s="40"/>
      <c r="BE2662" s="56" t="str">
        <f t="shared" ca="1" si="508"/>
        <v>NO APLICA</v>
      </c>
      <c r="BF2662" s="37"/>
      <c r="BG2662" s="45"/>
      <c r="BH2662" s="37"/>
      <c r="BI2662" s="36"/>
      <c r="BJ2662" s="37"/>
      <c r="BK2662" s="36"/>
      <c r="BL2662" s="36"/>
      <c r="BM2662" s="53" t="str">
        <f>IF(BJ2662="","",WORKDAY(BJ2662,5,FESTIVOS_CO!A:A))</f>
        <v/>
      </c>
      <c r="BN2662" s="57" t="str">
        <f t="shared" ca="1" si="506"/>
        <v>PENDIENTE HACER AVISO</v>
      </c>
      <c r="BO2662" s="54" t="str">
        <f t="shared" ca="1" si="499"/>
        <v>EN TRÁMITE NOTIF. POR AVISO</v>
      </c>
      <c r="BP2662" s="37"/>
      <c r="BQ2662" s="53" t="str">
        <f>IF(BP2662="","",WORKDAY(BP2662,5,FESTIVOS_CO!A:A))</f>
        <v/>
      </c>
      <c r="BR2662" s="37"/>
      <c r="BS2662" s="36"/>
      <c r="BT2662" s="38"/>
      <c r="BU2662" s="58" t="e">
        <f>VLOOKUP(BT2662,Hoja2!$C:$D,2,0)</f>
        <v>#N/A</v>
      </c>
      <c r="BV2662" s="80" t="str">
        <f>IF(
AND(AO2662="",BD2662="",BQ2662=""),
"EN PROCESO NOTIFICACION / COMUNICACION",
IF(
BT2662="",
"NO APLICA",
IF(
BU2662=60,
IF(AO2662&lt;&gt;"",AO2662,IF(BD2662&lt;&gt;"",BD2662,BQ2662))+60,
WORKDAY(
IF(AO2662&lt;&gt;"",AO2662,IF(BD2662&lt;&gt;"",BD2662,BQ2662)),
BU2662,
FESTIVOS_CO!A:A
)
)
))</f>
        <v>EN PROCESO NOTIFICACION / COMUNICACION</v>
      </c>
      <c r="BW2662" s="44"/>
      <c r="BX2662" s="53"/>
      <c r="BY2662" s="45"/>
      <c r="BZ2662" s="37"/>
      <c r="CA2662" s="54" t="str">
        <f t="shared" si="500"/>
        <v>PENDIENTE EJECUTORIA</v>
      </c>
      <c r="CB2662" s="59" t="str">
        <f t="shared" si="509"/>
        <v/>
      </c>
      <c r="CC2662" s="36"/>
      <c r="CD2662" s="40"/>
      <c r="CE2662" s="46"/>
      <c r="CF2662" s="40"/>
      <c r="CG2662" s="40"/>
      <c r="CH2662" s="40"/>
      <c r="CI2662" s="36"/>
      <c r="CJ2662" s="47"/>
      <c r="CK2662" s="40"/>
      <c r="CL2662" s="40"/>
      <c r="CM2662" s="40"/>
      <c r="CN2662" s="40"/>
    </row>
    <row r="2663" spans="1:92" ht="42.75" hidden="1">
      <c r="A2663" s="49" t="str">
        <f t="shared" si="501"/>
        <v>SIN GESTIÓN</v>
      </c>
      <c r="B2663" s="58"/>
      <c r="C2663" s="37"/>
      <c r="D2663" s="37"/>
      <c r="E2663" s="49" t="str">
        <f t="shared" si="502"/>
        <v>PENDIENTE NOTIFICACIÓN</v>
      </c>
      <c r="F2663" s="141" t="str">
        <f t="shared" si="503"/>
        <v>PENDIENTE NOTIFICACIÓN</v>
      </c>
      <c r="G2663" s="49" t="str">
        <f t="shared" si="504"/>
        <v/>
      </c>
      <c r="H2663" s="51" t="str">
        <f ca="1">IF(
L2663="",
"",
IF(
NETWORKDAYS(L2663,IF(M2663&lt;&gt;"",M2663,TODAY()),FESTIVOS_CO!A:A)&gt;2,
"VENCIDO",
IF(
NETWORKDAYS(L2663,IF(M2663&lt;&gt;"",M2663,TODAY()),FESTIVOS_CO!A:A)=2,
"ALERTA",
"A TIEMPO"
)))</f>
        <v/>
      </c>
      <c r="I2663" s="40"/>
      <c r="J2663" s="36"/>
      <c r="K2663" s="37"/>
      <c r="L2663" s="50"/>
      <c r="M2663" s="37"/>
      <c r="N2663" s="52"/>
      <c r="O2663" s="52"/>
      <c r="P2663" s="36"/>
      <c r="Q2663" s="36"/>
      <c r="R2663" s="40"/>
      <c r="S2663" s="36"/>
      <c r="T2663" s="40"/>
      <c r="U2663" s="40"/>
      <c r="V2663" s="81"/>
      <c r="W2663" s="40"/>
      <c r="X2663" s="40"/>
      <c r="Y2663" s="40"/>
      <c r="Z2663" s="38" t="str">
        <f>IFERROR(VLOOKUP(Y2663,DIRECTORIO!A:B,2,FALSE),"")</f>
        <v/>
      </c>
      <c r="AA2663" s="40"/>
      <c r="AB2663" s="40"/>
      <c r="AC2663" s="40"/>
      <c r="AD2663" s="40"/>
      <c r="AE2663" s="40"/>
      <c r="AF2663" s="40"/>
      <c r="AG2663" s="41" t="s">
        <v>109</v>
      </c>
      <c r="AH2663" s="42"/>
      <c r="AI2663" s="54" t="str">
        <f t="shared" ca="1" si="505"/>
        <v>PENDIENTE NOTIFICACIÓN ELECTRÓNICA</v>
      </c>
      <c r="AJ2663" s="37"/>
      <c r="AK2663" s="37"/>
      <c r="AL2663" s="37"/>
      <c r="AM2663" s="53" t="str">
        <f>IF(AK2663="","",WORKDAY(AK2663,5,FESTIVOS_CO!A:A))</f>
        <v/>
      </c>
      <c r="AN2663" s="37"/>
      <c r="AO2663" s="37"/>
      <c r="AP2663" s="54" t="str">
        <f t="shared" ca="1" si="510"/>
        <v>NO APLICA</v>
      </c>
      <c r="AQ2663" s="36"/>
      <c r="AR2663" s="43"/>
      <c r="AS2663" s="37"/>
      <c r="AT2663" s="36"/>
      <c r="AU2663" s="37"/>
      <c r="AV2663" s="36"/>
      <c r="AW2663" s="36"/>
      <c r="AX2663" s="37"/>
      <c r="AY2663" s="140" t="str">
        <f>IF(AU2663="","",WORKDAY(AU2663,5,FESTIVOS_CO!A:A))</f>
        <v/>
      </c>
      <c r="AZ2663" s="54" t="str">
        <f t="shared" ca="1" si="507"/>
        <v>NO APLICA</v>
      </c>
      <c r="BA2663" s="55" t="str">
        <f>IF(AX2663="","",WORKDAY(AX2663,5,FESTIVOS_CO!A:A))</f>
        <v/>
      </c>
      <c r="BB2663" s="39"/>
      <c r="BC2663" s="40"/>
      <c r="BD2663" s="40"/>
      <c r="BE2663" s="56" t="str">
        <f t="shared" ca="1" si="508"/>
        <v>NO APLICA</v>
      </c>
      <c r="BF2663" s="37"/>
      <c r="BG2663" s="45"/>
      <c r="BH2663" s="37"/>
      <c r="BI2663" s="36"/>
      <c r="BJ2663" s="37"/>
      <c r="BK2663" s="36"/>
      <c r="BL2663" s="36"/>
      <c r="BM2663" s="53" t="str">
        <f>IF(BJ2663="","",WORKDAY(BJ2663,5,FESTIVOS_CO!A:A))</f>
        <v/>
      </c>
      <c r="BN2663" s="57" t="str">
        <f t="shared" ca="1" si="506"/>
        <v>PENDIENTE HACER AVISO</v>
      </c>
      <c r="BO2663" s="54" t="str">
        <f t="shared" ca="1" si="499"/>
        <v>EN TRÁMITE NOTIF. POR AVISO</v>
      </c>
      <c r="BP2663" s="37"/>
      <c r="BQ2663" s="53" t="str">
        <f>IF(BP2663="","",WORKDAY(BP2663,5,FESTIVOS_CO!A:A))</f>
        <v/>
      </c>
      <c r="BR2663" s="37"/>
      <c r="BS2663" s="36"/>
      <c r="BT2663" s="38"/>
      <c r="BU2663" s="58" t="e">
        <f>VLOOKUP(BT2663,Hoja2!$C:$D,2,0)</f>
        <v>#N/A</v>
      </c>
      <c r="BV2663" s="80" t="str">
        <f>IF(
AND(AO2663="",BD2663="",BQ2663=""),
"EN PROCESO NOTIFICACION / COMUNICACION",
IF(
BT2663="",
"NO APLICA",
IF(
BU2663=60,
IF(AO2663&lt;&gt;"",AO2663,IF(BD2663&lt;&gt;"",BD2663,BQ2663))+60,
WORKDAY(
IF(AO2663&lt;&gt;"",AO2663,IF(BD2663&lt;&gt;"",BD2663,BQ2663)),
BU2663,
FESTIVOS_CO!A:A
)
)
))</f>
        <v>EN PROCESO NOTIFICACION / COMUNICACION</v>
      </c>
      <c r="BW2663" s="44"/>
      <c r="BX2663" s="53"/>
      <c r="BY2663" s="45"/>
      <c r="BZ2663" s="37"/>
      <c r="CA2663" s="54" t="str">
        <f t="shared" si="500"/>
        <v>PENDIENTE EJECUTORIA</v>
      </c>
      <c r="CB2663" s="59" t="str">
        <f t="shared" si="509"/>
        <v/>
      </c>
      <c r="CC2663" s="36"/>
      <c r="CD2663" s="40"/>
      <c r="CE2663" s="46"/>
      <c r="CF2663" s="40"/>
      <c r="CG2663" s="40"/>
      <c r="CH2663" s="40"/>
      <c r="CI2663" s="36"/>
      <c r="CJ2663" s="47"/>
      <c r="CK2663" s="40"/>
      <c r="CL2663" s="40"/>
      <c r="CM2663" s="40"/>
      <c r="CN2663" s="40"/>
    </row>
    <row r="2664" spans="1:92" ht="42.75" hidden="1">
      <c r="A2664" s="49" t="str">
        <f t="shared" si="501"/>
        <v>SIN GESTIÓN</v>
      </c>
      <c r="B2664" s="58"/>
      <c r="C2664" s="37"/>
      <c r="D2664" s="37"/>
      <c r="E2664" s="49" t="str">
        <f t="shared" si="502"/>
        <v>PENDIENTE NOTIFICACIÓN</v>
      </c>
      <c r="F2664" s="141" t="str">
        <f t="shared" si="503"/>
        <v>PENDIENTE NOTIFICACIÓN</v>
      </c>
      <c r="G2664" s="49" t="str">
        <f t="shared" si="504"/>
        <v/>
      </c>
      <c r="H2664" s="51" t="str">
        <f ca="1">IF(
L2664="",
"",
IF(
NETWORKDAYS(L2664,IF(M2664&lt;&gt;"",M2664,TODAY()),FESTIVOS_CO!A:A)&gt;2,
"VENCIDO",
IF(
NETWORKDAYS(L2664,IF(M2664&lt;&gt;"",M2664,TODAY()),FESTIVOS_CO!A:A)=2,
"ALERTA",
"A TIEMPO"
)))</f>
        <v/>
      </c>
      <c r="I2664" s="40"/>
      <c r="J2664" s="36"/>
      <c r="K2664" s="37"/>
      <c r="L2664" s="50"/>
      <c r="M2664" s="37"/>
      <c r="N2664" s="52"/>
      <c r="O2664" s="52"/>
      <c r="P2664" s="36"/>
      <c r="Q2664" s="36"/>
      <c r="R2664" s="40"/>
      <c r="S2664" s="36"/>
      <c r="T2664" s="40"/>
      <c r="U2664" s="40"/>
      <c r="V2664" s="81"/>
      <c r="W2664" s="40"/>
      <c r="X2664" s="40"/>
      <c r="Y2664" s="40"/>
      <c r="Z2664" s="38" t="str">
        <f>IFERROR(VLOOKUP(Y2664,DIRECTORIO!A:B,2,FALSE),"")</f>
        <v/>
      </c>
      <c r="AA2664" s="40"/>
      <c r="AB2664" s="40"/>
      <c r="AC2664" s="40"/>
      <c r="AD2664" s="40"/>
      <c r="AE2664" s="40"/>
      <c r="AF2664" s="40"/>
      <c r="AG2664" s="41" t="s">
        <v>109</v>
      </c>
      <c r="AH2664" s="42"/>
      <c r="AI2664" s="54" t="str">
        <f t="shared" ca="1" si="505"/>
        <v>PENDIENTE NOTIFICACIÓN ELECTRÓNICA</v>
      </c>
      <c r="AJ2664" s="37"/>
      <c r="AK2664" s="37"/>
      <c r="AL2664" s="37"/>
      <c r="AM2664" s="53" t="str">
        <f>IF(AK2664="","",WORKDAY(AK2664,5,FESTIVOS_CO!A:A))</f>
        <v/>
      </c>
      <c r="AN2664" s="37"/>
      <c r="AO2664" s="37"/>
      <c r="AP2664" s="54" t="str">
        <f t="shared" ca="1" si="510"/>
        <v>NO APLICA</v>
      </c>
      <c r="AQ2664" s="36"/>
      <c r="AR2664" s="43"/>
      <c r="AS2664" s="37"/>
      <c r="AT2664" s="36"/>
      <c r="AU2664" s="37"/>
      <c r="AV2664" s="36"/>
      <c r="AW2664" s="36"/>
      <c r="AX2664" s="37"/>
      <c r="AY2664" s="140" t="str">
        <f>IF(AU2664="","",WORKDAY(AU2664,5,FESTIVOS_CO!A:A))</f>
        <v/>
      </c>
      <c r="AZ2664" s="54" t="str">
        <f t="shared" ca="1" si="507"/>
        <v>NO APLICA</v>
      </c>
      <c r="BA2664" s="55" t="str">
        <f>IF(AX2664="","",WORKDAY(AX2664,5,FESTIVOS_CO!A:A))</f>
        <v/>
      </c>
      <c r="BB2664" s="39"/>
      <c r="BC2664" s="40"/>
      <c r="BD2664" s="40"/>
      <c r="BE2664" s="56" t="str">
        <f t="shared" ca="1" si="508"/>
        <v>NO APLICA</v>
      </c>
      <c r="BF2664" s="37"/>
      <c r="BG2664" s="45"/>
      <c r="BH2664" s="37"/>
      <c r="BI2664" s="36"/>
      <c r="BJ2664" s="37"/>
      <c r="BK2664" s="36"/>
      <c r="BL2664" s="36"/>
      <c r="BM2664" s="53" t="str">
        <f>IF(BJ2664="","",WORKDAY(BJ2664,5,FESTIVOS_CO!A:A))</f>
        <v/>
      </c>
      <c r="BN2664" s="57" t="str">
        <f t="shared" ca="1" si="506"/>
        <v>PENDIENTE HACER AVISO</v>
      </c>
      <c r="BO2664" s="54" t="str">
        <f t="shared" ca="1" si="499"/>
        <v>EN TRÁMITE NOTIF. POR AVISO</v>
      </c>
      <c r="BP2664" s="37"/>
      <c r="BQ2664" s="53" t="str">
        <f>IF(BP2664="","",WORKDAY(BP2664,5,FESTIVOS_CO!A:A))</f>
        <v/>
      </c>
      <c r="BR2664" s="37"/>
      <c r="BS2664" s="36"/>
      <c r="BT2664" s="38"/>
      <c r="BU2664" s="58" t="e">
        <f>VLOOKUP(BT2664,Hoja2!$C:$D,2,0)</f>
        <v>#N/A</v>
      </c>
      <c r="BV2664" s="80" t="str">
        <f>IF(
AND(AO2664="",BD2664="",BQ2664=""),
"EN PROCESO NOTIFICACION / COMUNICACION",
IF(
BT2664="",
"NO APLICA",
IF(
BU2664=60,
IF(AO2664&lt;&gt;"",AO2664,IF(BD2664&lt;&gt;"",BD2664,BQ2664))+60,
WORKDAY(
IF(AO2664&lt;&gt;"",AO2664,IF(BD2664&lt;&gt;"",BD2664,BQ2664)),
BU2664,
FESTIVOS_CO!A:A
)
)
))</f>
        <v>EN PROCESO NOTIFICACION / COMUNICACION</v>
      </c>
      <c r="BW2664" s="44"/>
      <c r="BX2664" s="53"/>
      <c r="BY2664" s="45"/>
      <c r="BZ2664" s="37"/>
      <c r="CA2664" s="54" t="str">
        <f t="shared" si="500"/>
        <v>PENDIENTE EJECUTORIA</v>
      </c>
      <c r="CB2664" s="59" t="str">
        <f t="shared" si="509"/>
        <v/>
      </c>
      <c r="CC2664" s="36"/>
      <c r="CD2664" s="40"/>
      <c r="CE2664" s="46"/>
      <c r="CF2664" s="40"/>
      <c r="CG2664" s="40"/>
      <c r="CH2664" s="40"/>
      <c r="CI2664" s="36"/>
      <c r="CJ2664" s="47"/>
      <c r="CK2664" s="40"/>
      <c r="CL2664" s="40"/>
      <c r="CM2664" s="40"/>
      <c r="CN2664" s="40"/>
    </row>
    <row r="2665" spans="1:92" ht="42.75" hidden="1">
      <c r="A2665" s="49" t="str">
        <f t="shared" si="501"/>
        <v>SIN GESTIÓN</v>
      </c>
      <c r="B2665" s="58"/>
      <c r="C2665" s="37"/>
      <c r="D2665" s="37"/>
      <c r="E2665" s="49" t="str">
        <f t="shared" si="502"/>
        <v>PENDIENTE NOTIFICACIÓN</v>
      </c>
      <c r="F2665" s="141" t="str">
        <f t="shared" si="503"/>
        <v>PENDIENTE NOTIFICACIÓN</v>
      </c>
      <c r="G2665" s="49" t="str">
        <f t="shared" si="504"/>
        <v/>
      </c>
      <c r="H2665" s="51" t="str">
        <f ca="1">IF(
L2665="",
"",
IF(
NETWORKDAYS(L2665,IF(M2665&lt;&gt;"",M2665,TODAY()),FESTIVOS_CO!A:A)&gt;2,
"VENCIDO",
IF(
NETWORKDAYS(L2665,IF(M2665&lt;&gt;"",M2665,TODAY()),FESTIVOS_CO!A:A)=2,
"ALERTA",
"A TIEMPO"
)))</f>
        <v/>
      </c>
      <c r="I2665" s="40"/>
      <c r="J2665" s="36"/>
      <c r="K2665" s="37"/>
      <c r="L2665" s="50"/>
      <c r="M2665" s="37"/>
      <c r="N2665" s="52"/>
      <c r="O2665" s="52"/>
      <c r="P2665" s="36"/>
      <c r="Q2665" s="36"/>
      <c r="R2665" s="40"/>
      <c r="S2665" s="36"/>
      <c r="T2665" s="40"/>
      <c r="U2665" s="40"/>
      <c r="V2665" s="81"/>
      <c r="W2665" s="40"/>
      <c r="X2665" s="40"/>
      <c r="Y2665" s="40"/>
      <c r="Z2665" s="38" t="str">
        <f>IFERROR(VLOOKUP(Y2665,DIRECTORIO!A:B,2,FALSE),"")</f>
        <v/>
      </c>
      <c r="AA2665" s="40"/>
      <c r="AB2665" s="40"/>
      <c r="AC2665" s="40"/>
      <c r="AD2665" s="40"/>
      <c r="AE2665" s="40"/>
      <c r="AF2665" s="40"/>
      <c r="AG2665" s="41" t="s">
        <v>109</v>
      </c>
      <c r="AH2665" s="42"/>
      <c r="AI2665" s="54" t="str">
        <f t="shared" ca="1" si="505"/>
        <v>PENDIENTE NOTIFICACIÓN ELECTRÓNICA</v>
      </c>
      <c r="AJ2665" s="37"/>
      <c r="AK2665" s="37"/>
      <c r="AL2665" s="37"/>
      <c r="AM2665" s="53" t="str">
        <f>IF(AK2665="","",WORKDAY(AK2665,5,FESTIVOS_CO!A:A))</f>
        <v/>
      </c>
      <c r="AN2665" s="37"/>
      <c r="AO2665" s="37"/>
      <c r="AP2665" s="54" t="str">
        <f t="shared" ca="1" si="510"/>
        <v>NO APLICA</v>
      </c>
      <c r="AQ2665" s="36"/>
      <c r="AR2665" s="43"/>
      <c r="AS2665" s="37"/>
      <c r="AT2665" s="36"/>
      <c r="AU2665" s="37"/>
      <c r="AV2665" s="36"/>
      <c r="AW2665" s="36"/>
      <c r="AX2665" s="37"/>
      <c r="AY2665" s="140" t="str">
        <f>IF(AU2665="","",WORKDAY(AU2665,5,FESTIVOS_CO!A:A))</f>
        <v/>
      </c>
      <c r="AZ2665" s="54" t="str">
        <f t="shared" ca="1" si="507"/>
        <v>NO APLICA</v>
      </c>
      <c r="BA2665" s="55" t="str">
        <f>IF(AX2665="","",WORKDAY(AX2665,5,FESTIVOS_CO!A:A))</f>
        <v/>
      </c>
      <c r="BB2665" s="39"/>
      <c r="BC2665" s="40"/>
      <c r="BD2665" s="40"/>
      <c r="BE2665" s="56" t="str">
        <f t="shared" ca="1" si="508"/>
        <v>NO APLICA</v>
      </c>
      <c r="BF2665" s="37"/>
      <c r="BG2665" s="45"/>
      <c r="BH2665" s="37"/>
      <c r="BI2665" s="36"/>
      <c r="BJ2665" s="37"/>
      <c r="BK2665" s="36"/>
      <c r="BL2665" s="36"/>
      <c r="BM2665" s="53" t="str">
        <f>IF(BJ2665="","",WORKDAY(BJ2665,5,FESTIVOS_CO!A:A))</f>
        <v/>
      </c>
      <c r="BN2665" s="57" t="str">
        <f t="shared" ca="1" si="506"/>
        <v>PENDIENTE HACER AVISO</v>
      </c>
      <c r="BO2665" s="54" t="str">
        <f t="shared" ca="1" si="499"/>
        <v>EN TRÁMITE NOTIF. POR AVISO</v>
      </c>
      <c r="BP2665" s="37"/>
      <c r="BQ2665" s="53" t="str">
        <f>IF(BP2665="","",WORKDAY(BP2665,5,FESTIVOS_CO!A:A))</f>
        <v/>
      </c>
      <c r="BR2665" s="37"/>
      <c r="BS2665" s="36"/>
      <c r="BT2665" s="38"/>
      <c r="BU2665" s="58" t="e">
        <f>VLOOKUP(BT2665,Hoja2!$C:$D,2,0)</f>
        <v>#N/A</v>
      </c>
      <c r="BV2665" s="80" t="str">
        <f>IF(
AND(AO2665="",BD2665="",BQ2665=""),
"EN PROCESO NOTIFICACION / COMUNICACION",
IF(
BT2665="",
"NO APLICA",
IF(
BU2665=60,
IF(AO2665&lt;&gt;"",AO2665,IF(BD2665&lt;&gt;"",BD2665,BQ2665))+60,
WORKDAY(
IF(AO2665&lt;&gt;"",AO2665,IF(BD2665&lt;&gt;"",BD2665,BQ2665)),
BU2665,
FESTIVOS_CO!A:A
)
)
))</f>
        <v>EN PROCESO NOTIFICACION / COMUNICACION</v>
      </c>
      <c r="BW2665" s="44"/>
      <c r="BX2665" s="53"/>
      <c r="BY2665" s="45"/>
      <c r="BZ2665" s="37"/>
      <c r="CA2665" s="54" t="str">
        <f t="shared" si="500"/>
        <v>PENDIENTE EJECUTORIA</v>
      </c>
      <c r="CB2665" s="59" t="str">
        <f t="shared" si="509"/>
        <v/>
      </c>
      <c r="CC2665" s="36"/>
      <c r="CD2665" s="40"/>
      <c r="CE2665" s="46"/>
      <c r="CF2665" s="40"/>
      <c r="CG2665" s="40"/>
      <c r="CH2665" s="40"/>
      <c r="CI2665" s="36"/>
      <c r="CJ2665" s="47"/>
      <c r="CK2665" s="40"/>
      <c r="CL2665" s="40"/>
      <c r="CM2665" s="40"/>
      <c r="CN2665" s="40"/>
    </row>
    <row r="2666" spans="1:92" ht="42.75" hidden="1">
      <c r="A2666" s="49" t="str">
        <f t="shared" si="501"/>
        <v>SIN GESTIÓN</v>
      </c>
      <c r="B2666" s="58"/>
      <c r="C2666" s="37"/>
      <c r="D2666" s="37"/>
      <c r="E2666" s="49" t="str">
        <f t="shared" si="502"/>
        <v>PENDIENTE NOTIFICACIÓN</v>
      </c>
      <c r="F2666" s="141" t="str">
        <f t="shared" si="503"/>
        <v>PENDIENTE NOTIFICACIÓN</v>
      </c>
      <c r="G2666" s="49" t="str">
        <f t="shared" si="504"/>
        <v/>
      </c>
      <c r="H2666" s="51" t="str">
        <f ca="1">IF(
L2666="",
"",
IF(
NETWORKDAYS(L2666,IF(M2666&lt;&gt;"",M2666,TODAY()),FESTIVOS_CO!A:A)&gt;2,
"VENCIDO",
IF(
NETWORKDAYS(L2666,IF(M2666&lt;&gt;"",M2666,TODAY()),FESTIVOS_CO!A:A)=2,
"ALERTA",
"A TIEMPO"
)))</f>
        <v/>
      </c>
      <c r="I2666" s="40"/>
      <c r="J2666" s="36"/>
      <c r="K2666" s="37"/>
      <c r="L2666" s="50"/>
      <c r="M2666" s="37"/>
      <c r="N2666" s="52"/>
      <c r="O2666" s="52"/>
      <c r="P2666" s="36"/>
      <c r="Q2666" s="36"/>
      <c r="R2666" s="40"/>
      <c r="S2666" s="36"/>
      <c r="T2666" s="40"/>
      <c r="U2666" s="40"/>
      <c r="V2666" s="81"/>
      <c r="W2666" s="40"/>
      <c r="X2666" s="40"/>
      <c r="Y2666" s="40"/>
      <c r="Z2666" s="38" t="str">
        <f>IFERROR(VLOOKUP(Y2666,DIRECTORIO!A:B,2,FALSE),"")</f>
        <v/>
      </c>
      <c r="AA2666" s="40"/>
      <c r="AB2666" s="40"/>
      <c r="AC2666" s="40"/>
      <c r="AD2666" s="40"/>
      <c r="AE2666" s="40"/>
      <c r="AF2666" s="40"/>
      <c r="AG2666" s="41" t="s">
        <v>109</v>
      </c>
      <c r="AH2666" s="42"/>
      <c r="AI2666" s="54" t="str">
        <f t="shared" ca="1" si="505"/>
        <v>PENDIENTE NOTIFICACIÓN ELECTRÓNICA</v>
      </c>
      <c r="AJ2666" s="37"/>
      <c r="AK2666" s="37"/>
      <c r="AL2666" s="37"/>
      <c r="AM2666" s="53" t="str">
        <f>IF(AK2666="","",WORKDAY(AK2666,5,FESTIVOS_CO!A:A))</f>
        <v/>
      </c>
      <c r="AN2666" s="37"/>
      <c r="AO2666" s="37"/>
      <c r="AP2666" s="54" t="str">
        <f t="shared" ca="1" si="510"/>
        <v>NO APLICA</v>
      </c>
      <c r="AQ2666" s="36"/>
      <c r="AR2666" s="43"/>
      <c r="AS2666" s="37"/>
      <c r="AT2666" s="36"/>
      <c r="AU2666" s="37"/>
      <c r="AV2666" s="36"/>
      <c r="AW2666" s="36"/>
      <c r="AX2666" s="37"/>
      <c r="AY2666" s="140" t="str">
        <f>IF(AU2666="","",WORKDAY(AU2666,5,FESTIVOS_CO!A:A))</f>
        <v/>
      </c>
      <c r="AZ2666" s="54" t="str">
        <f t="shared" ca="1" si="507"/>
        <v>NO APLICA</v>
      </c>
      <c r="BA2666" s="55" t="str">
        <f>IF(AX2666="","",WORKDAY(AX2666,5,FESTIVOS_CO!A:A))</f>
        <v/>
      </c>
      <c r="BB2666" s="39"/>
      <c r="BC2666" s="40"/>
      <c r="BD2666" s="40"/>
      <c r="BE2666" s="56" t="str">
        <f t="shared" ca="1" si="508"/>
        <v>NO APLICA</v>
      </c>
      <c r="BF2666" s="37"/>
      <c r="BG2666" s="45"/>
      <c r="BH2666" s="37"/>
      <c r="BI2666" s="36"/>
      <c r="BJ2666" s="37"/>
      <c r="BK2666" s="36"/>
      <c r="BL2666" s="36"/>
      <c r="BM2666" s="53" t="str">
        <f>IF(BJ2666="","",WORKDAY(BJ2666,5,FESTIVOS_CO!A:A))</f>
        <v/>
      </c>
      <c r="BN2666" s="57" t="str">
        <f t="shared" ca="1" si="506"/>
        <v>PENDIENTE HACER AVISO</v>
      </c>
      <c r="BO2666" s="54" t="str">
        <f t="shared" ca="1" si="499"/>
        <v>EN TRÁMITE NOTIF. POR AVISO</v>
      </c>
      <c r="BP2666" s="37"/>
      <c r="BQ2666" s="53" t="str">
        <f>IF(BP2666="","",WORKDAY(BP2666,5,FESTIVOS_CO!A:A))</f>
        <v/>
      </c>
      <c r="BR2666" s="37"/>
      <c r="BS2666" s="36"/>
      <c r="BT2666" s="38"/>
      <c r="BU2666" s="58" t="e">
        <f>VLOOKUP(BT2666,Hoja2!$C:$D,2,0)</f>
        <v>#N/A</v>
      </c>
      <c r="BV2666" s="80" t="str">
        <f>IF(
AND(AO2666="",BD2666="",BQ2666=""),
"EN PROCESO NOTIFICACION / COMUNICACION",
IF(
BT2666="",
"NO APLICA",
IF(
BU2666=60,
IF(AO2666&lt;&gt;"",AO2666,IF(BD2666&lt;&gt;"",BD2666,BQ2666))+60,
WORKDAY(
IF(AO2666&lt;&gt;"",AO2666,IF(BD2666&lt;&gt;"",BD2666,BQ2666)),
BU2666,
FESTIVOS_CO!A:A
)
)
))</f>
        <v>EN PROCESO NOTIFICACION / COMUNICACION</v>
      </c>
      <c r="BW2666" s="44"/>
      <c r="BX2666" s="53"/>
      <c r="BY2666" s="45"/>
      <c r="BZ2666" s="37"/>
      <c r="CA2666" s="54" t="str">
        <f t="shared" si="500"/>
        <v>PENDIENTE EJECUTORIA</v>
      </c>
      <c r="CB2666" s="59" t="str">
        <f t="shared" si="509"/>
        <v/>
      </c>
      <c r="CC2666" s="36"/>
      <c r="CD2666" s="40"/>
      <c r="CE2666" s="46"/>
      <c r="CF2666" s="40"/>
      <c r="CG2666" s="40"/>
      <c r="CH2666" s="40"/>
      <c r="CI2666" s="36"/>
      <c r="CJ2666" s="47"/>
      <c r="CK2666" s="40"/>
      <c r="CL2666" s="40"/>
      <c r="CM2666" s="40"/>
      <c r="CN2666" s="40"/>
    </row>
    <row r="2667" spans="1:92" ht="42.75" hidden="1">
      <c r="A2667" s="49" t="str">
        <f t="shared" si="501"/>
        <v>SIN GESTIÓN</v>
      </c>
      <c r="B2667" s="58"/>
      <c r="C2667" s="37"/>
      <c r="D2667" s="37"/>
      <c r="E2667" s="49" t="str">
        <f t="shared" si="502"/>
        <v>PENDIENTE NOTIFICACIÓN</v>
      </c>
      <c r="F2667" s="141" t="str">
        <f t="shared" si="503"/>
        <v>PENDIENTE NOTIFICACIÓN</v>
      </c>
      <c r="G2667" s="49" t="str">
        <f t="shared" si="504"/>
        <v/>
      </c>
      <c r="H2667" s="51" t="str">
        <f ca="1">IF(
L2667="",
"",
IF(
NETWORKDAYS(L2667,IF(M2667&lt;&gt;"",M2667,TODAY()),FESTIVOS_CO!A:A)&gt;2,
"VENCIDO",
IF(
NETWORKDAYS(L2667,IF(M2667&lt;&gt;"",M2667,TODAY()),FESTIVOS_CO!A:A)=2,
"ALERTA",
"A TIEMPO"
)))</f>
        <v/>
      </c>
      <c r="I2667" s="40"/>
      <c r="J2667" s="36"/>
      <c r="K2667" s="37"/>
      <c r="L2667" s="50"/>
      <c r="M2667" s="37"/>
      <c r="N2667" s="52"/>
      <c r="O2667" s="52"/>
      <c r="P2667" s="36"/>
      <c r="Q2667" s="36"/>
      <c r="R2667" s="40"/>
      <c r="S2667" s="36"/>
      <c r="T2667" s="40"/>
      <c r="U2667" s="40"/>
      <c r="V2667" s="81"/>
      <c r="W2667" s="40"/>
      <c r="X2667" s="40"/>
      <c r="Y2667" s="40"/>
      <c r="Z2667" s="38" t="str">
        <f>IFERROR(VLOOKUP(Y2667,DIRECTORIO!A:B,2,FALSE),"")</f>
        <v/>
      </c>
      <c r="AA2667" s="40"/>
      <c r="AB2667" s="40"/>
      <c r="AC2667" s="40"/>
      <c r="AD2667" s="40"/>
      <c r="AE2667" s="40"/>
      <c r="AF2667" s="40"/>
      <c r="AG2667" s="41" t="s">
        <v>109</v>
      </c>
      <c r="AH2667" s="42"/>
      <c r="AI2667" s="54" t="str">
        <f t="shared" ca="1" si="505"/>
        <v>PENDIENTE NOTIFICACIÓN ELECTRÓNICA</v>
      </c>
      <c r="AJ2667" s="37"/>
      <c r="AK2667" s="37"/>
      <c r="AL2667" s="37"/>
      <c r="AM2667" s="53" t="str">
        <f>IF(AK2667="","",WORKDAY(AK2667,5,FESTIVOS_CO!A:A))</f>
        <v/>
      </c>
      <c r="AN2667" s="37"/>
      <c r="AO2667" s="37"/>
      <c r="AP2667" s="54" t="str">
        <f t="shared" ca="1" si="510"/>
        <v>NO APLICA</v>
      </c>
      <c r="AQ2667" s="36"/>
      <c r="AR2667" s="43"/>
      <c r="AS2667" s="37"/>
      <c r="AT2667" s="36"/>
      <c r="AU2667" s="37"/>
      <c r="AV2667" s="36"/>
      <c r="AW2667" s="36"/>
      <c r="AX2667" s="37"/>
      <c r="AY2667" s="140" t="str">
        <f>IF(AU2667="","",WORKDAY(AU2667,5,FESTIVOS_CO!A:A))</f>
        <v/>
      </c>
      <c r="AZ2667" s="54" t="str">
        <f t="shared" ca="1" si="507"/>
        <v>NO APLICA</v>
      </c>
      <c r="BA2667" s="55" t="str">
        <f>IF(AX2667="","",WORKDAY(AX2667,5,FESTIVOS_CO!A:A))</f>
        <v/>
      </c>
      <c r="BB2667" s="39"/>
      <c r="BC2667" s="40"/>
      <c r="BD2667" s="40"/>
      <c r="BE2667" s="56" t="str">
        <f t="shared" ca="1" si="508"/>
        <v>NO APLICA</v>
      </c>
      <c r="BF2667" s="37"/>
      <c r="BG2667" s="45"/>
      <c r="BH2667" s="37"/>
      <c r="BI2667" s="36"/>
      <c r="BJ2667" s="37"/>
      <c r="BK2667" s="36"/>
      <c r="BL2667" s="36"/>
      <c r="BM2667" s="53" t="str">
        <f>IF(BJ2667="","",WORKDAY(BJ2667,5,FESTIVOS_CO!A:A))</f>
        <v/>
      </c>
      <c r="BN2667" s="57" t="str">
        <f t="shared" ca="1" si="506"/>
        <v>PENDIENTE HACER AVISO</v>
      </c>
      <c r="BO2667" s="54" t="str">
        <f t="shared" ca="1" si="499"/>
        <v>EN TRÁMITE NOTIF. POR AVISO</v>
      </c>
      <c r="BP2667" s="37"/>
      <c r="BQ2667" s="53" t="str">
        <f>IF(BP2667="","",WORKDAY(BP2667,5,FESTIVOS_CO!A:A))</f>
        <v/>
      </c>
      <c r="BR2667" s="37"/>
      <c r="BS2667" s="36"/>
      <c r="BT2667" s="38"/>
      <c r="BU2667" s="58" t="e">
        <f>VLOOKUP(BT2667,Hoja2!$C:$D,2,0)</f>
        <v>#N/A</v>
      </c>
      <c r="BV2667" s="80" t="str">
        <f>IF(
AND(AO2667="",BD2667="",BQ2667=""),
"EN PROCESO NOTIFICACION / COMUNICACION",
IF(
BT2667="",
"NO APLICA",
IF(
BU2667=60,
IF(AO2667&lt;&gt;"",AO2667,IF(BD2667&lt;&gt;"",BD2667,BQ2667))+60,
WORKDAY(
IF(AO2667&lt;&gt;"",AO2667,IF(BD2667&lt;&gt;"",BD2667,BQ2667)),
BU2667,
FESTIVOS_CO!A:A
)
)
))</f>
        <v>EN PROCESO NOTIFICACION / COMUNICACION</v>
      </c>
      <c r="BW2667" s="44"/>
      <c r="BX2667" s="53"/>
      <c r="BY2667" s="45"/>
      <c r="BZ2667" s="37"/>
      <c r="CA2667" s="54" t="str">
        <f t="shared" si="500"/>
        <v>PENDIENTE EJECUTORIA</v>
      </c>
      <c r="CB2667" s="59" t="str">
        <f t="shared" si="509"/>
        <v/>
      </c>
      <c r="CC2667" s="36"/>
      <c r="CD2667" s="40"/>
      <c r="CE2667" s="46"/>
      <c r="CF2667" s="40"/>
      <c r="CG2667" s="40"/>
      <c r="CH2667" s="40"/>
      <c r="CI2667" s="36"/>
      <c r="CJ2667" s="47"/>
      <c r="CK2667" s="40"/>
      <c r="CL2667" s="40"/>
      <c r="CM2667" s="40"/>
      <c r="CN2667" s="40"/>
    </row>
    <row r="2668" spans="1:92" ht="42.75" hidden="1">
      <c r="A2668" s="49" t="str">
        <f t="shared" si="501"/>
        <v>SIN GESTIÓN</v>
      </c>
      <c r="B2668" s="58"/>
      <c r="C2668" s="37"/>
      <c r="D2668" s="37"/>
      <c r="E2668" s="49" t="str">
        <f t="shared" si="502"/>
        <v>PENDIENTE NOTIFICACIÓN</v>
      </c>
      <c r="F2668" s="141" t="str">
        <f t="shared" si="503"/>
        <v>PENDIENTE NOTIFICACIÓN</v>
      </c>
      <c r="G2668" s="49" t="str">
        <f t="shared" si="504"/>
        <v/>
      </c>
      <c r="H2668" s="51" t="str">
        <f ca="1">IF(
L2668="",
"",
IF(
NETWORKDAYS(L2668,IF(M2668&lt;&gt;"",M2668,TODAY()),FESTIVOS_CO!A:A)&gt;2,
"VENCIDO",
IF(
NETWORKDAYS(L2668,IF(M2668&lt;&gt;"",M2668,TODAY()),FESTIVOS_CO!A:A)=2,
"ALERTA",
"A TIEMPO"
)))</f>
        <v/>
      </c>
      <c r="I2668" s="40"/>
      <c r="J2668" s="36"/>
      <c r="K2668" s="37"/>
      <c r="L2668" s="50"/>
      <c r="M2668" s="37"/>
      <c r="N2668" s="52"/>
      <c r="O2668" s="52"/>
      <c r="P2668" s="36"/>
      <c r="Q2668" s="36"/>
      <c r="R2668" s="40"/>
      <c r="S2668" s="36"/>
      <c r="T2668" s="40"/>
      <c r="U2668" s="40"/>
      <c r="V2668" s="81"/>
      <c r="W2668" s="40"/>
      <c r="X2668" s="40"/>
      <c r="Y2668" s="40"/>
      <c r="Z2668" s="38" t="str">
        <f>IFERROR(VLOOKUP(Y2668,DIRECTORIO!A:B,2,FALSE),"")</f>
        <v/>
      </c>
      <c r="AA2668" s="40"/>
      <c r="AB2668" s="40"/>
      <c r="AC2668" s="40"/>
      <c r="AD2668" s="40"/>
      <c r="AE2668" s="40"/>
      <c r="AF2668" s="40"/>
      <c r="AG2668" s="41" t="s">
        <v>109</v>
      </c>
      <c r="AH2668" s="42"/>
      <c r="AI2668" s="54" t="str">
        <f t="shared" ca="1" si="505"/>
        <v>PENDIENTE NOTIFICACIÓN ELECTRÓNICA</v>
      </c>
      <c r="AJ2668" s="37"/>
      <c r="AK2668" s="37"/>
      <c r="AL2668" s="37"/>
      <c r="AM2668" s="53" t="str">
        <f>IF(AK2668="","",WORKDAY(AK2668,5,FESTIVOS_CO!A:A))</f>
        <v/>
      </c>
      <c r="AN2668" s="37"/>
      <c r="AO2668" s="37"/>
      <c r="AP2668" s="54" t="str">
        <f t="shared" ca="1" si="510"/>
        <v>NO APLICA</v>
      </c>
      <c r="AQ2668" s="36"/>
      <c r="AR2668" s="43"/>
      <c r="AS2668" s="37"/>
      <c r="AT2668" s="36"/>
      <c r="AU2668" s="37"/>
      <c r="AV2668" s="36"/>
      <c r="AW2668" s="36"/>
      <c r="AX2668" s="37"/>
      <c r="AY2668" s="140" t="str">
        <f>IF(AU2668="","",WORKDAY(AU2668,5,FESTIVOS_CO!A:A))</f>
        <v/>
      </c>
      <c r="AZ2668" s="54" t="str">
        <f t="shared" ca="1" si="507"/>
        <v>NO APLICA</v>
      </c>
      <c r="BA2668" s="55" t="str">
        <f>IF(AX2668="","",WORKDAY(AX2668,5,FESTIVOS_CO!A:A))</f>
        <v/>
      </c>
      <c r="BB2668" s="39"/>
      <c r="BC2668" s="40"/>
      <c r="BD2668" s="40"/>
      <c r="BE2668" s="56" t="str">
        <f t="shared" ca="1" si="508"/>
        <v>NO APLICA</v>
      </c>
      <c r="BF2668" s="37"/>
      <c r="BG2668" s="45"/>
      <c r="BH2668" s="37"/>
      <c r="BI2668" s="36"/>
      <c r="BJ2668" s="37"/>
      <c r="BK2668" s="36"/>
      <c r="BL2668" s="36"/>
      <c r="BM2668" s="53" t="str">
        <f>IF(BJ2668="","",WORKDAY(BJ2668,5,FESTIVOS_CO!A:A))</f>
        <v/>
      </c>
      <c r="BN2668" s="57" t="str">
        <f t="shared" ca="1" si="506"/>
        <v>PENDIENTE HACER AVISO</v>
      </c>
      <c r="BO2668" s="54" t="str">
        <f t="shared" ca="1" si="499"/>
        <v>EN TRÁMITE NOTIF. POR AVISO</v>
      </c>
      <c r="BP2668" s="37"/>
      <c r="BQ2668" s="53" t="str">
        <f>IF(BP2668="","",WORKDAY(BP2668,5,FESTIVOS_CO!A:A))</f>
        <v/>
      </c>
      <c r="BR2668" s="37"/>
      <c r="BS2668" s="36"/>
      <c r="BT2668" s="38"/>
      <c r="BU2668" s="58" t="e">
        <f>VLOOKUP(BT2668,Hoja2!$C:$D,2,0)</f>
        <v>#N/A</v>
      </c>
      <c r="BV2668" s="80" t="str">
        <f>IF(
AND(AO2668="",BD2668="",BQ2668=""),
"EN PROCESO NOTIFICACION / COMUNICACION",
IF(
BT2668="",
"NO APLICA",
IF(
BU2668=60,
IF(AO2668&lt;&gt;"",AO2668,IF(BD2668&lt;&gt;"",BD2668,BQ2668))+60,
WORKDAY(
IF(AO2668&lt;&gt;"",AO2668,IF(BD2668&lt;&gt;"",BD2668,BQ2668)),
BU2668,
FESTIVOS_CO!A:A
)
)
))</f>
        <v>EN PROCESO NOTIFICACION / COMUNICACION</v>
      </c>
      <c r="BW2668" s="44"/>
      <c r="BX2668" s="53"/>
      <c r="BY2668" s="45"/>
      <c r="BZ2668" s="37"/>
      <c r="CA2668" s="54" t="str">
        <f t="shared" si="500"/>
        <v>PENDIENTE EJECUTORIA</v>
      </c>
      <c r="CB2668" s="59" t="str">
        <f t="shared" si="509"/>
        <v/>
      </c>
      <c r="CC2668" s="36"/>
      <c r="CD2668" s="40"/>
      <c r="CE2668" s="46"/>
      <c r="CF2668" s="40"/>
      <c r="CG2668" s="40"/>
      <c r="CH2668" s="40"/>
      <c r="CI2668" s="36"/>
      <c r="CJ2668" s="47"/>
      <c r="CK2668" s="40"/>
      <c r="CL2668" s="40"/>
      <c r="CM2668" s="40"/>
      <c r="CN2668" s="40"/>
    </row>
    <row r="2669" spans="1:92" ht="42.75" hidden="1">
      <c r="A2669" s="49" t="str">
        <f t="shared" si="501"/>
        <v>SIN GESTIÓN</v>
      </c>
      <c r="B2669" s="58"/>
      <c r="C2669" s="37"/>
      <c r="D2669" s="37"/>
      <c r="E2669" s="49" t="str">
        <f t="shared" si="502"/>
        <v>PENDIENTE NOTIFICACIÓN</v>
      </c>
      <c r="F2669" s="141" t="str">
        <f t="shared" si="503"/>
        <v>PENDIENTE NOTIFICACIÓN</v>
      </c>
      <c r="G2669" s="49" t="str">
        <f t="shared" si="504"/>
        <v/>
      </c>
      <c r="H2669" s="51" t="str">
        <f ca="1">IF(
L2669="",
"",
IF(
NETWORKDAYS(L2669,IF(M2669&lt;&gt;"",M2669,TODAY()),FESTIVOS_CO!A:A)&gt;2,
"VENCIDO",
IF(
NETWORKDAYS(L2669,IF(M2669&lt;&gt;"",M2669,TODAY()),FESTIVOS_CO!A:A)=2,
"ALERTA",
"A TIEMPO"
)))</f>
        <v/>
      </c>
      <c r="I2669" s="40"/>
      <c r="J2669" s="36"/>
      <c r="K2669" s="37"/>
      <c r="L2669" s="50"/>
      <c r="M2669" s="37"/>
      <c r="N2669" s="52"/>
      <c r="O2669" s="52"/>
      <c r="P2669" s="36"/>
      <c r="Q2669" s="36"/>
      <c r="R2669" s="40"/>
      <c r="S2669" s="36"/>
      <c r="T2669" s="40"/>
      <c r="U2669" s="40"/>
      <c r="V2669" s="81"/>
      <c r="W2669" s="40"/>
      <c r="X2669" s="40"/>
      <c r="Y2669" s="40"/>
      <c r="Z2669" s="38" t="str">
        <f>IFERROR(VLOOKUP(Y2669,DIRECTORIO!A:B,2,FALSE),"")</f>
        <v/>
      </c>
      <c r="AA2669" s="40"/>
      <c r="AB2669" s="40"/>
      <c r="AC2669" s="40"/>
      <c r="AD2669" s="40"/>
      <c r="AE2669" s="40"/>
      <c r="AF2669" s="40"/>
      <c r="AG2669" s="41" t="s">
        <v>109</v>
      </c>
      <c r="AH2669" s="42"/>
      <c r="AI2669" s="54" t="str">
        <f t="shared" ca="1" si="505"/>
        <v>PENDIENTE NOTIFICACIÓN ELECTRÓNICA</v>
      </c>
      <c r="AJ2669" s="37"/>
      <c r="AK2669" s="37"/>
      <c r="AL2669" s="37"/>
      <c r="AM2669" s="53" t="str">
        <f>IF(AK2669="","",WORKDAY(AK2669,5,FESTIVOS_CO!A:A))</f>
        <v/>
      </c>
      <c r="AN2669" s="37"/>
      <c r="AO2669" s="37"/>
      <c r="AP2669" s="54" t="str">
        <f t="shared" ca="1" si="510"/>
        <v>NO APLICA</v>
      </c>
      <c r="AQ2669" s="36"/>
      <c r="AR2669" s="43"/>
      <c r="AS2669" s="37"/>
      <c r="AT2669" s="36"/>
      <c r="AU2669" s="37"/>
      <c r="AV2669" s="36"/>
      <c r="AW2669" s="36"/>
      <c r="AX2669" s="37"/>
      <c r="AY2669" s="140" t="str">
        <f>IF(AU2669="","",WORKDAY(AU2669,5,FESTIVOS_CO!A:A))</f>
        <v/>
      </c>
      <c r="AZ2669" s="54" t="str">
        <f t="shared" ca="1" si="507"/>
        <v>NO APLICA</v>
      </c>
      <c r="BA2669" s="55" t="str">
        <f>IF(AX2669="","",WORKDAY(AX2669,5,FESTIVOS_CO!A:A))</f>
        <v/>
      </c>
      <c r="BB2669" s="39"/>
      <c r="BC2669" s="40"/>
      <c r="BD2669" s="40"/>
      <c r="BE2669" s="56" t="str">
        <f t="shared" ca="1" si="508"/>
        <v>NO APLICA</v>
      </c>
      <c r="BF2669" s="37"/>
      <c r="BG2669" s="45"/>
      <c r="BH2669" s="37"/>
      <c r="BI2669" s="36"/>
      <c r="BJ2669" s="37"/>
      <c r="BK2669" s="36"/>
      <c r="BL2669" s="36"/>
      <c r="BM2669" s="53" t="str">
        <f>IF(BJ2669="","",WORKDAY(BJ2669,5,FESTIVOS_CO!A:A))</f>
        <v/>
      </c>
      <c r="BN2669" s="57" t="str">
        <f t="shared" ca="1" si="506"/>
        <v>PENDIENTE HACER AVISO</v>
      </c>
      <c r="BO2669" s="54" t="str">
        <f t="shared" ca="1" si="499"/>
        <v>EN TRÁMITE NOTIF. POR AVISO</v>
      </c>
      <c r="BP2669" s="37"/>
      <c r="BQ2669" s="53" t="str">
        <f>IF(BP2669="","",WORKDAY(BP2669,5,FESTIVOS_CO!A:A))</f>
        <v/>
      </c>
      <c r="BR2669" s="37"/>
      <c r="BS2669" s="36"/>
      <c r="BT2669" s="38"/>
      <c r="BU2669" s="58" t="e">
        <f>VLOOKUP(BT2669,Hoja2!$C:$D,2,0)</f>
        <v>#N/A</v>
      </c>
      <c r="BV2669" s="80" t="str">
        <f>IF(
AND(AO2669="",BD2669="",BQ2669=""),
"EN PROCESO NOTIFICACION / COMUNICACION",
IF(
BT2669="",
"NO APLICA",
IF(
BU2669=60,
IF(AO2669&lt;&gt;"",AO2669,IF(BD2669&lt;&gt;"",BD2669,BQ2669))+60,
WORKDAY(
IF(AO2669&lt;&gt;"",AO2669,IF(BD2669&lt;&gt;"",BD2669,BQ2669)),
BU2669,
FESTIVOS_CO!A:A
)
)
))</f>
        <v>EN PROCESO NOTIFICACION / COMUNICACION</v>
      </c>
      <c r="BW2669" s="44"/>
      <c r="BX2669" s="53"/>
      <c r="BY2669" s="45"/>
      <c r="BZ2669" s="37"/>
      <c r="CA2669" s="54" t="str">
        <f t="shared" si="500"/>
        <v>PENDIENTE EJECUTORIA</v>
      </c>
      <c r="CB2669" s="59" t="str">
        <f t="shared" si="509"/>
        <v/>
      </c>
      <c r="CC2669" s="36"/>
      <c r="CD2669" s="40"/>
      <c r="CE2669" s="46"/>
      <c r="CF2669" s="40"/>
      <c r="CG2669" s="40"/>
      <c r="CH2669" s="40"/>
      <c r="CI2669" s="36"/>
      <c r="CJ2669" s="47"/>
      <c r="CK2669" s="40"/>
      <c r="CL2669" s="40"/>
      <c r="CM2669" s="40"/>
      <c r="CN2669" s="40"/>
    </row>
    <row r="2670" spans="1:92" ht="42.75" hidden="1">
      <c r="A2670" s="49" t="str">
        <f t="shared" si="501"/>
        <v>SIN GESTIÓN</v>
      </c>
      <c r="B2670" s="58"/>
      <c r="C2670" s="37"/>
      <c r="D2670" s="37"/>
      <c r="E2670" s="49" t="str">
        <f t="shared" si="502"/>
        <v>PENDIENTE NOTIFICACIÓN</v>
      </c>
      <c r="F2670" s="141" t="str">
        <f t="shared" si="503"/>
        <v>PENDIENTE NOTIFICACIÓN</v>
      </c>
      <c r="G2670" s="49" t="str">
        <f t="shared" si="504"/>
        <v/>
      </c>
      <c r="H2670" s="51" t="str">
        <f ca="1">IF(
L2670="",
"",
IF(
NETWORKDAYS(L2670,IF(M2670&lt;&gt;"",M2670,TODAY()),FESTIVOS_CO!A:A)&gt;2,
"VENCIDO",
IF(
NETWORKDAYS(L2670,IF(M2670&lt;&gt;"",M2670,TODAY()),FESTIVOS_CO!A:A)=2,
"ALERTA",
"A TIEMPO"
)))</f>
        <v/>
      </c>
      <c r="I2670" s="40"/>
      <c r="J2670" s="36"/>
      <c r="K2670" s="37"/>
      <c r="L2670" s="50"/>
      <c r="M2670" s="37"/>
      <c r="N2670" s="52"/>
      <c r="O2670" s="52"/>
      <c r="P2670" s="36"/>
      <c r="Q2670" s="36"/>
      <c r="R2670" s="40"/>
      <c r="S2670" s="36"/>
      <c r="T2670" s="40"/>
      <c r="U2670" s="40"/>
      <c r="V2670" s="81"/>
      <c r="W2670" s="40"/>
      <c r="X2670" s="40"/>
      <c r="Y2670" s="40"/>
      <c r="Z2670" s="38" t="str">
        <f>IFERROR(VLOOKUP(Y2670,DIRECTORIO!A:B,2,FALSE),"")</f>
        <v/>
      </c>
      <c r="AA2670" s="40"/>
      <c r="AB2670" s="40"/>
      <c r="AC2670" s="40"/>
      <c r="AD2670" s="40"/>
      <c r="AE2670" s="40"/>
      <c r="AF2670" s="40"/>
      <c r="AG2670" s="41" t="s">
        <v>109</v>
      </c>
      <c r="AH2670" s="42"/>
      <c r="AI2670" s="54" t="str">
        <f t="shared" ca="1" si="505"/>
        <v>PENDIENTE NOTIFICACIÓN ELECTRÓNICA</v>
      </c>
      <c r="AJ2670" s="37"/>
      <c r="AK2670" s="37"/>
      <c r="AL2670" s="37"/>
      <c r="AM2670" s="53" t="str">
        <f>IF(AK2670="","",WORKDAY(AK2670,5,FESTIVOS_CO!A:A))</f>
        <v/>
      </c>
      <c r="AN2670" s="37"/>
      <c r="AO2670" s="37"/>
      <c r="AP2670" s="54" t="str">
        <f t="shared" ca="1" si="510"/>
        <v>NO APLICA</v>
      </c>
      <c r="AQ2670" s="36"/>
      <c r="AR2670" s="43"/>
      <c r="AS2670" s="37"/>
      <c r="AT2670" s="36"/>
      <c r="AU2670" s="37"/>
      <c r="AV2670" s="36"/>
      <c r="AW2670" s="36"/>
      <c r="AX2670" s="37"/>
      <c r="AY2670" s="140" t="str">
        <f>IF(AU2670="","",WORKDAY(AU2670,5,FESTIVOS_CO!A:A))</f>
        <v/>
      </c>
      <c r="AZ2670" s="54" t="str">
        <f t="shared" ca="1" si="507"/>
        <v>NO APLICA</v>
      </c>
      <c r="BA2670" s="55" t="str">
        <f>IF(AX2670="","",WORKDAY(AX2670,5,FESTIVOS_CO!A:A))</f>
        <v/>
      </c>
      <c r="BB2670" s="39"/>
      <c r="BC2670" s="40"/>
      <c r="BD2670" s="40"/>
      <c r="BE2670" s="56" t="str">
        <f t="shared" ca="1" si="508"/>
        <v>NO APLICA</v>
      </c>
      <c r="BF2670" s="37"/>
      <c r="BG2670" s="45"/>
      <c r="BH2670" s="37"/>
      <c r="BI2670" s="36"/>
      <c r="BJ2670" s="37"/>
      <c r="BK2670" s="36"/>
      <c r="BL2670" s="36"/>
      <c r="BM2670" s="53" t="str">
        <f>IF(BJ2670="","",WORKDAY(BJ2670,5,FESTIVOS_CO!A:A))</f>
        <v/>
      </c>
      <c r="BN2670" s="57" t="str">
        <f t="shared" ca="1" si="506"/>
        <v>PENDIENTE HACER AVISO</v>
      </c>
      <c r="BO2670" s="54" t="str">
        <f t="shared" ca="1" si="499"/>
        <v>EN TRÁMITE NOTIF. POR AVISO</v>
      </c>
      <c r="BP2670" s="37"/>
      <c r="BQ2670" s="53" t="str">
        <f>IF(BP2670="","",WORKDAY(BP2670,5,FESTIVOS_CO!A:A))</f>
        <v/>
      </c>
      <c r="BR2670" s="37"/>
      <c r="BS2670" s="36"/>
      <c r="BT2670" s="38"/>
      <c r="BU2670" s="58" t="e">
        <f>VLOOKUP(BT2670,Hoja2!$C:$D,2,0)</f>
        <v>#N/A</v>
      </c>
      <c r="BV2670" s="80" t="str">
        <f>IF(
AND(AO2670="",BD2670="",BQ2670=""),
"EN PROCESO NOTIFICACION / COMUNICACION",
IF(
BT2670="",
"NO APLICA",
IF(
BU2670=60,
IF(AO2670&lt;&gt;"",AO2670,IF(BD2670&lt;&gt;"",BD2670,BQ2670))+60,
WORKDAY(
IF(AO2670&lt;&gt;"",AO2670,IF(BD2670&lt;&gt;"",BD2670,BQ2670)),
BU2670,
FESTIVOS_CO!A:A
)
)
))</f>
        <v>EN PROCESO NOTIFICACION / COMUNICACION</v>
      </c>
      <c r="BW2670" s="44"/>
      <c r="BX2670" s="53"/>
      <c r="BY2670" s="45"/>
      <c r="BZ2670" s="37"/>
      <c r="CA2670" s="54" t="str">
        <f t="shared" si="500"/>
        <v>PENDIENTE EJECUTORIA</v>
      </c>
      <c r="CB2670" s="59" t="str">
        <f t="shared" si="509"/>
        <v/>
      </c>
      <c r="CC2670" s="36"/>
      <c r="CD2670" s="40"/>
      <c r="CE2670" s="46"/>
      <c r="CF2670" s="40"/>
      <c r="CG2670" s="40"/>
      <c r="CH2670" s="40"/>
      <c r="CI2670" s="36"/>
      <c r="CJ2670" s="47"/>
      <c r="CK2670" s="40"/>
      <c r="CL2670" s="40"/>
      <c r="CM2670" s="40"/>
      <c r="CN2670" s="40"/>
    </row>
    <row r="2671" spans="1:92" ht="42.75" hidden="1">
      <c r="A2671" s="49" t="str">
        <f t="shared" si="501"/>
        <v>SIN GESTIÓN</v>
      </c>
      <c r="B2671" s="58"/>
      <c r="C2671" s="37"/>
      <c r="D2671" s="37"/>
      <c r="E2671" s="49" t="str">
        <f t="shared" si="502"/>
        <v>PENDIENTE NOTIFICACIÓN</v>
      </c>
      <c r="F2671" s="141" t="str">
        <f t="shared" si="503"/>
        <v>PENDIENTE NOTIFICACIÓN</v>
      </c>
      <c r="G2671" s="49" t="str">
        <f t="shared" si="504"/>
        <v/>
      </c>
      <c r="H2671" s="51" t="str">
        <f ca="1">IF(
L2671="",
"",
IF(
NETWORKDAYS(L2671,IF(M2671&lt;&gt;"",M2671,TODAY()),FESTIVOS_CO!A:A)&gt;2,
"VENCIDO",
IF(
NETWORKDAYS(L2671,IF(M2671&lt;&gt;"",M2671,TODAY()),FESTIVOS_CO!A:A)=2,
"ALERTA",
"A TIEMPO"
)))</f>
        <v/>
      </c>
      <c r="I2671" s="40"/>
      <c r="J2671" s="36"/>
      <c r="K2671" s="37"/>
      <c r="L2671" s="50"/>
      <c r="M2671" s="37"/>
      <c r="N2671" s="52"/>
      <c r="O2671" s="52"/>
      <c r="P2671" s="36"/>
      <c r="Q2671" s="36"/>
      <c r="R2671" s="40"/>
      <c r="S2671" s="36"/>
      <c r="T2671" s="40"/>
      <c r="U2671" s="40"/>
      <c r="V2671" s="81"/>
      <c r="W2671" s="40"/>
      <c r="X2671" s="40"/>
      <c r="Y2671" s="40"/>
      <c r="Z2671" s="38" t="str">
        <f>IFERROR(VLOOKUP(Y2671,DIRECTORIO!A:B,2,FALSE),"")</f>
        <v/>
      </c>
      <c r="AA2671" s="40"/>
      <c r="AB2671" s="40"/>
      <c r="AC2671" s="40"/>
      <c r="AD2671" s="40"/>
      <c r="AE2671" s="40"/>
      <c r="AF2671" s="40"/>
      <c r="AG2671" s="41" t="s">
        <v>109</v>
      </c>
      <c r="AH2671" s="42"/>
      <c r="AI2671" s="54" t="str">
        <f t="shared" ca="1" si="505"/>
        <v>PENDIENTE NOTIFICACIÓN ELECTRÓNICA</v>
      </c>
      <c r="AJ2671" s="37"/>
      <c r="AK2671" s="37"/>
      <c r="AL2671" s="37"/>
      <c r="AM2671" s="53" t="str">
        <f>IF(AK2671="","",WORKDAY(AK2671,5,FESTIVOS_CO!A:A))</f>
        <v/>
      </c>
      <c r="AN2671" s="37"/>
      <c r="AO2671" s="37"/>
      <c r="AP2671" s="54" t="str">
        <f t="shared" ca="1" si="510"/>
        <v>NO APLICA</v>
      </c>
      <c r="AQ2671" s="36"/>
      <c r="AR2671" s="43"/>
      <c r="AS2671" s="37"/>
      <c r="AT2671" s="36"/>
      <c r="AU2671" s="37"/>
      <c r="AV2671" s="36"/>
      <c r="AW2671" s="36"/>
      <c r="AX2671" s="37"/>
      <c r="AY2671" s="140" t="str">
        <f>IF(AU2671="","",WORKDAY(AU2671,5,FESTIVOS_CO!A:A))</f>
        <v/>
      </c>
      <c r="AZ2671" s="54" t="str">
        <f t="shared" ca="1" si="507"/>
        <v>NO APLICA</v>
      </c>
      <c r="BA2671" s="55" t="str">
        <f>IF(AX2671="","",WORKDAY(AX2671,5,FESTIVOS_CO!A:A))</f>
        <v/>
      </c>
      <c r="BB2671" s="39"/>
      <c r="BC2671" s="40"/>
      <c r="BD2671" s="40"/>
      <c r="BE2671" s="56" t="str">
        <f t="shared" ca="1" si="508"/>
        <v>NO APLICA</v>
      </c>
      <c r="BF2671" s="37"/>
      <c r="BG2671" s="45"/>
      <c r="BH2671" s="37"/>
      <c r="BI2671" s="36"/>
      <c r="BJ2671" s="37"/>
      <c r="BK2671" s="36"/>
      <c r="BL2671" s="36"/>
      <c r="BM2671" s="53" t="str">
        <f>IF(BJ2671="","",WORKDAY(BJ2671,5,FESTIVOS_CO!A:A))</f>
        <v/>
      </c>
      <c r="BN2671" s="57" t="str">
        <f t="shared" ca="1" si="506"/>
        <v>PENDIENTE HACER AVISO</v>
      </c>
      <c r="BO2671" s="54" t="str">
        <f t="shared" ca="1" si="499"/>
        <v>EN TRÁMITE NOTIF. POR AVISO</v>
      </c>
      <c r="BP2671" s="37"/>
      <c r="BQ2671" s="53" t="str">
        <f>IF(BP2671="","",WORKDAY(BP2671,5,FESTIVOS_CO!A:A))</f>
        <v/>
      </c>
      <c r="BR2671" s="37"/>
      <c r="BS2671" s="36"/>
      <c r="BT2671" s="38"/>
      <c r="BU2671" s="58" t="e">
        <f>VLOOKUP(BT2671,Hoja2!$C:$D,2,0)</f>
        <v>#N/A</v>
      </c>
      <c r="BV2671" s="80" t="str">
        <f>IF(
AND(AO2671="",BD2671="",BQ2671=""),
"EN PROCESO NOTIFICACION / COMUNICACION",
IF(
BT2671="",
"NO APLICA",
IF(
BU2671=60,
IF(AO2671&lt;&gt;"",AO2671,IF(BD2671&lt;&gt;"",BD2671,BQ2671))+60,
WORKDAY(
IF(AO2671&lt;&gt;"",AO2671,IF(BD2671&lt;&gt;"",BD2671,BQ2671)),
BU2671,
FESTIVOS_CO!A:A
)
)
))</f>
        <v>EN PROCESO NOTIFICACION / COMUNICACION</v>
      </c>
      <c r="BW2671" s="44"/>
      <c r="BX2671" s="53"/>
      <c r="BY2671" s="45"/>
      <c r="BZ2671" s="37"/>
      <c r="CA2671" s="54" t="str">
        <f t="shared" si="500"/>
        <v>PENDIENTE EJECUTORIA</v>
      </c>
      <c r="CB2671" s="59" t="str">
        <f t="shared" si="509"/>
        <v/>
      </c>
      <c r="CC2671" s="36"/>
      <c r="CD2671" s="40"/>
      <c r="CE2671" s="46"/>
      <c r="CF2671" s="40"/>
      <c r="CG2671" s="40"/>
      <c r="CH2671" s="40"/>
      <c r="CI2671" s="36"/>
      <c r="CJ2671" s="47"/>
      <c r="CK2671" s="40"/>
      <c r="CL2671" s="40"/>
      <c r="CM2671" s="40"/>
      <c r="CN2671" s="40"/>
    </row>
    <row r="2672" spans="1:92" ht="42.75" hidden="1">
      <c r="A2672" s="49" t="str">
        <f t="shared" si="501"/>
        <v>SIN GESTIÓN</v>
      </c>
      <c r="B2672" s="58"/>
      <c r="C2672" s="37"/>
      <c r="D2672" s="37"/>
      <c r="E2672" s="49" t="str">
        <f t="shared" si="502"/>
        <v>PENDIENTE NOTIFICACIÓN</v>
      </c>
      <c r="F2672" s="141" t="str">
        <f t="shared" si="503"/>
        <v>PENDIENTE NOTIFICACIÓN</v>
      </c>
      <c r="G2672" s="49" t="str">
        <f t="shared" si="504"/>
        <v/>
      </c>
      <c r="H2672" s="51" t="str">
        <f ca="1">IF(
L2672="",
"",
IF(
NETWORKDAYS(L2672,IF(M2672&lt;&gt;"",M2672,TODAY()),FESTIVOS_CO!A:A)&gt;2,
"VENCIDO",
IF(
NETWORKDAYS(L2672,IF(M2672&lt;&gt;"",M2672,TODAY()),FESTIVOS_CO!A:A)=2,
"ALERTA",
"A TIEMPO"
)))</f>
        <v/>
      </c>
      <c r="I2672" s="40"/>
      <c r="J2672" s="36"/>
      <c r="K2672" s="37"/>
      <c r="L2672" s="50"/>
      <c r="M2672" s="37"/>
      <c r="N2672" s="52"/>
      <c r="O2672" s="52"/>
      <c r="P2672" s="36"/>
      <c r="Q2672" s="36"/>
      <c r="R2672" s="40"/>
      <c r="S2672" s="36"/>
      <c r="T2672" s="40"/>
      <c r="U2672" s="40"/>
      <c r="V2672" s="81"/>
      <c r="W2672" s="40"/>
      <c r="X2672" s="40"/>
      <c r="Y2672" s="40"/>
      <c r="Z2672" s="38" t="str">
        <f>IFERROR(VLOOKUP(Y2672,DIRECTORIO!A:B,2,FALSE),"")</f>
        <v/>
      </c>
      <c r="AA2672" s="40"/>
      <c r="AB2672" s="40"/>
      <c r="AC2672" s="40"/>
      <c r="AD2672" s="40"/>
      <c r="AE2672" s="40"/>
      <c r="AF2672" s="40"/>
      <c r="AG2672" s="41" t="s">
        <v>109</v>
      </c>
      <c r="AH2672" s="42"/>
      <c r="AI2672" s="54" t="str">
        <f t="shared" ca="1" si="505"/>
        <v>PENDIENTE NOTIFICACIÓN ELECTRÓNICA</v>
      </c>
      <c r="AJ2672" s="37"/>
      <c r="AK2672" s="37"/>
      <c r="AL2672" s="37"/>
      <c r="AM2672" s="53" t="str">
        <f>IF(AK2672="","",WORKDAY(AK2672,5,FESTIVOS_CO!A:A))</f>
        <v/>
      </c>
      <c r="AN2672" s="37"/>
      <c r="AO2672" s="37"/>
      <c r="AP2672" s="54" t="str">
        <f t="shared" ca="1" si="510"/>
        <v>NO APLICA</v>
      </c>
      <c r="AQ2672" s="36"/>
      <c r="AR2672" s="43"/>
      <c r="AS2672" s="37"/>
      <c r="AT2672" s="36"/>
      <c r="AU2672" s="37"/>
      <c r="AV2672" s="36"/>
      <c r="AW2672" s="36"/>
      <c r="AX2672" s="37"/>
      <c r="AY2672" s="140" t="str">
        <f>IF(AU2672="","",WORKDAY(AU2672,5,FESTIVOS_CO!A:A))</f>
        <v/>
      </c>
      <c r="AZ2672" s="54" t="str">
        <f t="shared" ca="1" si="507"/>
        <v>NO APLICA</v>
      </c>
      <c r="BA2672" s="55" t="str">
        <f>IF(AX2672="","",WORKDAY(AX2672,5,FESTIVOS_CO!A:A))</f>
        <v/>
      </c>
      <c r="BB2672" s="39"/>
      <c r="BC2672" s="40"/>
      <c r="BD2672" s="40"/>
      <c r="BE2672" s="56" t="str">
        <f t="shared" ca="1" si="508"/>
        <v>NO APLICA</v>
      </c>
      <c r="BF2672" s="37"/>
      <c r="BG2672" s="45"/>
      <c r="BH2672" s="37"/>
      <c r="BI2672" s="36"/>
      <c r="BJ2672" s="37"/>
      <c r="BK2672" s="36"/>
      <c r="BL2672" s="36"/>
      <c r="BM2672" s="53" t="str">
        <f>IF(BJ2672="","",WORKDAY(BJ2672,5,FESTIVOS_CO!A:A))</f>
        <v/>
      </c>
      <c r="BN2672" s="57" t="str">
        <f t="shared" ca="1" si="506"/>
        <v>PENDIENTE HACER AVISO</v>
      </c>
      <c r="BO2672" s="54" t="str">
        <f t="shared" ca="1" si="499"/>
        <v>EN TRÁMITE NOTIF. POR AVISO</v>
      </c>
      <c r="BP2672" s="37"/>
      <c r="BQ2672" s="53" t="str">
        <f>IF(BP2672="","",WORKDAY(BP2672,5,FESTIVOS_CO!A:A))</f>
        <v/>
      </c>
      <c r="BR2672" s="37"/>
      <c r="BS2672" s="36"/>
      <c r="BT2672" s="38"/>
      <c r="BU2672" s="58" t="e">
        <f>VLOOKUP(BT2672,Hoja2!$C:$D,2,0)</f>
        <v>#N/A</v>
      </c>
      <c r="BV2672" s="80" t="str">
        <f>IF(
AND(AO2672="",BD2672="",BQ2672=""),
"EN PROCESO NOTIFICACION / COMUNICACION",
IF(
BT2672="",
"NO APLICA",
IF(
BU2672=60,
IF(AO2672&lt;&gt;"",AO2672,IF(BD2672&lt;&gt;"",BD2672,BQ2672))+60,
WORKDAY(
IF(AO2672&lt;&gt;"",AO2672,IF(BD2672&lt;&gt;"",BD2672,BQ2672)),
BU2672,
FESTIVOS_CO!A:A
)
)
))</f>
        <v>EN PROCESO NOTIFICACION / COMUNICACION</v>
      </c>
      <c r="BW2672" s="44"/>
      <c r="BX2672" s="53"/>
      <c r="BY2672" s="45"/>
      <c r="BZ2672" s="37"/>
      <c r="CA2672" s="54" t="str">
        <f t="shared" si="500"/>
        <v>PENDIENTE EJECUTORIA</v>
      </c>
      <c r="CB2672" s="59" t="str">
        <f t="shared" si="509"/>
        <v/>
      </c>
      <c r="CC2672" s="36"/>
      <c r="CD2672" s="40"/>
      <c r="CE2672" s="46"/>
      <c r="CF2672" s="40"/>
      <c r="CG2672" s="40"/>
      <c r="CH2672" s="40"/>
      <c r="CI2672" s="36"/>
      <c r="CJ2672" s="47"/>
      <c r="CK2672" s="40"/>
      <c r="CL2672" s="40"/>
      <c r="CM2672" s="40"/>
      <c r="CN2672" s="40"/>
    </row>
    <row r="2673" spans="1:92" ht="42.75" hidden="1">
      <c r="A2673" s="49" t="str">
        <f t="shared" si="501"/>
        <v>SIN GESTIÓN</v>
      </c>
      <c r="B2673" s="58"/>
      <c r="C2673" s="37"/>
      <c r="D2673" s="37"/>
      <c r="E2673" s="49" t="str">
        <f t="shared" si="502"/>
        <v>PENDIENTE NOTIFICACIÓN</v>
      </c>
      <c r="F2673" s="141" t="str">
        <f t="shared" si="503"/>
        <v>PENDIENTE NOTIFICACIÓN</v>
      </c>
      <c r="G2673" s="49" t="str">
        <f t="shared" si="504"/>
        <v/>
      </c>
      <c r="H2673" s="51" t="str">
        <f ca="1">IF(
L2673="",
"",
IF(
NETWORKDAYS(L2673,IF(M2673&lt;&gt;"",M2673,TODAY()),FESTIVOS_CO!A:A)&gt;2,
"VENCIDO",
IF(
NETWORKDAYS(L2673,IF(M2673&lt;&gt;"",M2673,TODAY()),FESTIVOS_CO!A:A)=2,
"ALERTA",
"A TIEMPO"
)))</f>
        <v/>
      </c>
      <c r="I2673" s="40"/>
      <c r="J2673" s="36"/>
      <c r="K2673" s="37"/>
      <c r="L2673" s="50"/>
      <c r="M2673" s="37"/>
      <c r="N2673" s="52"/>
      <c r="O2673" s="52"/>
      <c r="P2673" s="36"/>
      <c r="Q2673" s="36"/>
      <c r="R2673" s="40"/>
      <c r="S2673" s="36"/>
      <c r="T2673" s="40"/>
      <c r="U2673" s="40"/>
      <c r="V2673" s="81"/>
      <c r="W2673" s="40"/>
      <c r="X2673" s="40"/>
      <c r="Y2673" s="40"/>
      <c r="Z2673" s="38" t="str">
        <f>IFERROR(VLOOKUP(Y2673,DIRECTORIO!A:B,2,FALSE),"")</f>
        <v/>
      </c>
      <c r="AA2673" s="40"/>
      <c r="AB2673" s="40"/>
      <c r="AC2673" s="40"/>
      <c r="AD2673" s="40"/>
      <c r="AE2673" s="40"/>
      <c r="AF2673" s="40"/>
      <c r="AG2673" s="41" t="s">
        <v>109</v>
      </c>
      <c r="AH2673" s="42"/>
      <c r="AI2673" s="54" t="str">
        <f t="shared" ca="1" si="505"/>
        <v>PENDIENTE NOTIFICACIÓN ELECTRÓNICA</v>
      </c>
      <c r="AJ2673" s="37"/>
      <c r="AK2673" s="37"/>
      <c r="AL2673" s="37"/>
      <c r="AM2673" s="53" t="str">
        <f>IF(AK2673="","",WORKDAY(AK2673,5,FESTIVOS_CO!A:A))</f>
        <v/>
      </c>
      <c r="AN2673" s="37"/>
      <c r="AO2673" s="37"/>
      <c r="AP2673" s="54" t="str">
        <f t="shared" ca="1" si="510"/>
        <v>NO APLICA</v>
      </c>
      <c r="AQ2673" s="36"/>
      <c r="AR2673" s="43"/>
      <c r="AS2673" s="37"/>
      <c r="AT2673" s="36"/>
      <c r="AU2673" s="37"/>
      <c r="AV2673" s="36"/>
      <c r="AW2673" s="36"/>
      <c r="AX2673" s="37"/>
      <c r="AY2673" s="140" t="str">
        <f>IF(AU2673="","",WORKDAY(AU2673,5,FESTIVOS_CO!A:A))</f>
        <v/>
      </c>
      <c r="AZ2673" s="54" t="str">
        <f t="shared" ca="1" si="507"/>
        <v>NO APLICA</v>
      </c>
      <c r="BA2673" s="55" t="str">
        <f>IF(AX2673="","",WORKDAY(AX2673,5,FESTIVOS_CO!A:A))</f>
        <v/>
      </c>
      <c r="BB2673" s="39"/>
      <c r="BC2673" s="40"/>
      <c r="BD2673" s="40"/>
      <c r="BE2673" s="56" t="str">
        <f t="shared" ca="1" si="508"/>
        <v>NO APLICA</v>
      </c>
      <c r="BF2673" s="37"/>
      <c r="BG2673" s="45"/>
      <c r="BH2673" s="37"/>
      <c r="BI2673" s="36"/>
      <c r="BJ2673" s="37"/>
      <c r="BK2673" s="36"/>
      <c r="BL2673" s="36"/>
      <c r="BM2673" s="53" t="str">
        <f>IF(BJ2673="","",WORKDAY(BJ2673,5,FESTIVOS_CO!A:A))</f>
        <v/>
      </c>
      <c r="BN2673" s="57" t="str">
        <f t="shared" ca="1" si="506"/>
        <v>PENDIENTE HACER AVISO</v>
      </c>
      <c r="BO2673" s="54" t="str">
        <f t="shared" ca="1" si="499"/>
        <v>EN TRÁMITE NOTIF. POR AVISO</v>
      </c>
      <c r="BP2673" s="37"/>
      <c r="BQ2673" s="53" t="str">
        <f>IF(BP2673="","",WORKDAY(BP2673,5,FESTIVOS_CO!A:A))</f>
        <v/>
      </c>
      <c r="BR2673" s="37"/>
      <c r="BS2673" s="36"/>
      <c r="BT2673" s="38"/>
      <c r="BU2673" s="58" t="e">
        <f>VLOOKUP(BT2673,Hoja2!$C:$D,2,0)</f>
        <v>#N/A</v>
      </c>
      <c r="BV2673" s="80" t="str">
        <f>IF(
AND(AO2673="",BD2673="",BQ2673=""),
"EN PROCESO NOTIFICACION / COMUNICACION",
IF(
BT2673="",
"NO APLICA",
IF(
BU2673=60,
IF(AO2673&lt;&gt;"",AO2673,IF(BD2673&lt;&gt;"",BD2673,BQ2673))+60,
WORKDAY(
IF(AO2673&lt;&gt;"",AO2673,IF(BD2673&lt;&gt;"",BD2673,BQ2673)),
BU2673,
FESTIVOS_CO!A:A
)
)
))</f>
        <v>EN PROCESO NOTIFICACION / COMUNICACION</v>
      </c>
      <c r="BW2673" s="44"/>
      <c r="BX2673" s="53"/>
      <c r="BY2673" s="45"/>
      <c r="BZ2673" s="37"/>
      <c r="CA2673" s="54" t="str">
        <f t="shared" si="500"/>
        <v>PENDIENTE EJECUTORIA</v>
      </c>
      <c r="CB2673" s="59" t="str">
        <f t="shared" si="509"/>
        <v/>
      </c>
      <c r="CC2673" s="36"/>
      <c r="CD2673" s="40"/>
      <c r="CE2673" s="46"/>
      <c r="CF2673" s="40"/>
      <c r="CG2673" s="40"/>
      <c r="CH2673" s="40"/>
      <c r="CI2673" s="36"/>
      <c r="CJ2673" s="47"/>
      <c r="CK2673" s="40"/>
      <c r="CL2673" s="40"/>
      <c r="CM2673" s="40"/>
      <c r="CN2673" s="40"/>
    </row>
    <row r="2674" spans="1:92" ht="42.75" hidden="1">
      <c r="A2674" s="49" t="str">
        <f t="shared" si="501"/>
        <v>SIN GESTIÓN</v>
      </c>
      <c r="B2674" s="58"/>
      <c r="C2674" s="37"/>
      <c r="D2674" s="37"/>
      <c r="E2674" s="49" t="str">
        <f t="shared" si="502"/>
        <v>PENDIENTE NOTIFICACIÓN</v>
      </c>
      <c r="F2674" s="141" t="str">
        <f t="shared" si="503"/>
        <v>PENDIENTE NOTIFICACIÓN</v>
      </c>
      <c r="G2674" s="49" t="str">
        <f t="shared" si="504"/>
        <v/>
      </c>
      <c r="H2674" s="51" t="str">
        <f ca="1">IF(
L2674="",
"",
IF(
NETWORKDAYS(L2674,IF(M2674&lt;&gt;"",M2674,TODAY()),FESTIVOS_CO!A:A)&gt;2,
"VENCIDO",
IF(
NETWORKDAYS(L2674,IF(M2674&lt;&gt;"",M2674,TODAY()),FESTIVOS_CO!A:A)=2,
"ALERTA",
"A TIEMPO"
)))</f>
        <v/>
      </c>
      <c r="I2674" s="40"/>
      <c r="J2674" s="36"/>
      <c r="K2674" s="37"/>
      <c r="L2674" s="50"/>
      <c r="M2674" s="37"/>
      <c r="N2674" s="52"/>
      <c r="O2674" s="52"/>
      <c r="P2674" s="36"/>
      <c r="Q2674" s="36"/>
      <c r="R2674" s="40"/>
      <c r="S2674" s="36"/>
      <c r="T2674" s="40"/>
      <c r="U2674" s="40"/>
      <c r="V2674" s="81"/>
      <c r="W2674" s="40"/>
      <c r="X2674" s="40"/>
      <c r="Y2674" s="40"/>
      <c r="Z2674" s="38" t="str">
        <f>IFERROR(VLOOKUP(Y2674,DIRECTORIO!A:B,2,FALSE),"")</f>
        <v/>
      </c>
      <c r="AA2674" s="40"/>
      <c r="AB2674" s="40"/>
      <c r="AC2674" s="40"/>
      <c r="AD2674" s="40"/>
      <c r="AE2674" s="40"/>
      <c r="AF2674" s="40"/>
      <c r="AG2674" s="41" t="s">
        <v>109</v>
      </c>
      <c r="AH2674" s="42"/>
      <c r="AI2674" s="54" t="str">
        <f t="shared" ca="1" si="505"/>
        <v>PENDIENTE NOTIFICACIÓN ELECTRÓNICA</v>
      </c>
      <c r="AJ2674" s="37"/>
      <c r="AK2674" s="37"/>
      <c r="AL2674" s="37"/>
      <c r="AM2674" s="53" t="str">
        <f>IF(AK2674="","",WORKDAY(AK2674,5,FESTIVOS_CO!A:A))</f>
        <v/>
      </c>
      <c r="AN2674" s="37"/>
      <c r="AO2674" s="37"/>
      <c r="AP2674" s="54" t="str">
        <f t="shared" ca="1" si="510"/>
        <v>NO APLICA</v>
      </c>
      <c r="AQ2674" s="36"/>
      <c r="AR2674" s="43"/>
      <c r="AS2674" s="37"/>
      <c r="AT2674" s="36"/>
      <c r="AU2674" s="37"/>
      <c r="AV2674" s="36"/>
      <c r="AW2674" s="36"/>
      <c r="AX2674" s="37"/>
      <c r="AY2674" s="140" t="str">
        <f>IF(AU2674="","",WORKDAY(AU2674,5,FESTIVOS_CO!A:A))</f>
        <v/>
      </c>
      <c r="AZ2674" s="54" t="str">
        <f t="shared" ca="1" si="507"/>
        <v>NO APLICA</v>
      </c>
      <c r="BA2674" s="55" t="str">
        <f>IF(AX2674="","",WORKDAY(AX2674,5,FESTIVOS_CO!A:A))</f>
        <v/>
      </c>
      <c r="BB2674" s="39"/>
      <c r="BC2674" s="40"/>
      <c r="BD2674" s="40"/>
      <c r="BE2674" s="56" t="str">
        <f t="shared" ca="1" si="508"/>
        <v>NO APLICA</v>
      </c>
      <c r="BF2674" s="37"/>
      <c r="BG2674" s="45"/>
      <c r="BH2674" s="37"/>
      <c r="BI2674" s="36"/>
      <c r="BJ2674" s="37"/>
      <c r="BK2674" s="36"/>
      <c r="BL2674" s="36"/>
      <c r="BM2674" s="53" t="str">
        <f>IF(BJ2674="","",WORKDAY(BJ2674,5,FESTIVOS_CO!A:A))</f>
        <v/>
      </c>
      <c r="BN2674" s="57" t="str">
        <f t="shared" ca="1" si="506"/>
        <v>PENDIENTE HACER AVISO</v>
      </c>
      <c r="BO2674" s="54" t="str">
        <f t="shared" ca="1" si="499"/>
        <v>EN TRÁMITE NOTIF. POR AVISO</v>
      </c>
      <c r="BP2674" s="37"/>
      <c r="BQ2674" s="53" t="str">
        <f>IF(BP2674="","",WORKDAY(BP2674,5,FESTIVOS_CO!A:A))</f>
        <v/>
      </c>
      <c r="BR2674" s="37"/>
      <c r="BS2674" s="36"/>
      <c r="BT2674" s="38"/>
      <c r="BU2674" s="58" t="e">
        <f>VLOOKUP(BT2674,Hoja2!$C:$D,2,0)</f>
        <v>#N/A</v>
      </c>
      <c r="BV2674" s="80" t="str">
        <f>IF(
AND(AO2674="",BD2674="",BQ2674=""),
"EN PROCESO NOTIFICACION / COMUNICACION",
IF(
BT2674="",
"NO APLICA",
IF(
BU2674=60,
IF(AO2674&lt;&gt;"",AO2674,IF(BD2674&lt;&gt;"",BD2674,BQ2674))+60,
WORKDAY(
IF(AO2674&lt;&gt;"",AO2674,IF(BD2674&lt;&gt;"",BD2674,BQ2674)),
BU2674,
FESTIVOS_CO!A:A
)
)
))</f>
        <v>EN PROCESO NOTIFICACION / COMUNICACION</v>
      </c>
      <c r="BW2674" s="44"/>
      <c r="BX2674" s="53"/>
      <c r="BY2674" s="45"/>
      <c r="BZ2674" s="37"/>
      <c r="CA2674" s="54" t="str">
        <f t="shared" si="500"/>
        <v>PENDIENTE EJECUTORIA</v>
      </c>
      <c r="CB2674" s="59" t="str">
        <f t="shared" si="509"/>
        <v/>
      </c>
      <c r="CC2674" s="36"/>
      <c r="CD2674" s="40"/>
      <c r="CE2674" s="46"/>
      <c r="CF2674" s="40"/>
      <c r="CG2674" s="40"/>
      <c r="CH2674" s="40"/>
      <c r="CI2674" s="36"/>
      <c r="CJ2674" s="47"/>
      <c r="CK2674" s="40"/>
      <c r="CL2674" s="40"/>
      <c r="CM2674" s="40"/>
      <c r="CN2674" s="40"/>
    </row>
    <row r="2675" spans="1:92" ht="42.75" hidden="1">
      <c r="A2675" s="49" t="str">
        <f t="shared" si="501"/>
        <v>SIN GESTIÓN</v>
      </c>
      <c r="B2675" s="58"/>
      <c r="C2675" s="37"/>
      <c r="D2675" s="37"/>
      <c r="E2675" s="49" t="str">
        <f t="shared" si="502"/>
        <v>PENDIENTE NOTIFICACIÓN</v>
      </c>
      <c r="F2675" s="141" t="str">
        <f t="shared" si="503"/>
        <v>PENDIENTE NOTIFICACIÓN</v>
      </c>
      <c r="G2675" s="49" t="str">
        <f t="shared" si="504"/>
        <v/>
      </c>
      <c r="H2675" s="51" t="str">
        <f ca="1">IF(
L2675="",
"",
IF(
NETWORKDAYS(L2675,IF(M2675&lt;&gt;"",M2675,TODAY()),FESTIVOS_CO!A:A)&gt;2,
"VENCIDO",
IF(
NETWORKDAYS(L2675,IF(M2675&lt;&gt;"",M2675,TODAY()),FESTIVOS_CO!A:A)=2,
"ALERTA",
"A TIEMPO"
)))</f>
        <v/>
      </c>
      <c r="I2675" s="40"/>
      <c r="J2675" s="36"/>
      <c r="K2675" s="37"/>
      <c r="L2675" s="50"/>
      <c r="M2675" s="37"/>
      <c r="N2675" s="52"/>
      <c r="O2675" s="52"/>
      <c r="P2675" s="36"/>
      <c r="Q2675" s="36"/>
      <c r="R2675" s="40"/>
      <c r="S2675" s="36"/>
      <c r="T2675" s="40"/>
      <c r="U2675" s="40"/>
      <c r="V2675" s="81"/>
      <c r="W2675" s="40"/>
      <c r="X2675" s="40"/>
      <c r="Y2675" s="40"/>
      <c r="Z2675" s="38" t="str">
        <f>IFERROR(VLOOKUP(Y2675,DIRECTORIO!A:B,2,FALSE),"")</f>
        <v/>
      </c>
      <c r="AA2675" s="40"/>
      <c r="AB2675" s="40"/>
      <c r="AC2675" s="40"/>
      <c r="AD2675" s="40"/>
      <c r="AE2675" s="40"/>
      <c r="AF2675" s="40"/>
      <c r="AG2675" s="41" t="s">
        <v>109</v>
      </c>
      <c r="AH2675" s="42"/>
      <c r="AI2675" s="54" t="str">
        <f t="shared" ca="1" si="505"/>
        <v>PENDIENTE NOTIFICACIÓN ELECTRÓNICA</v>
      </c>
      <c r="AJ2675" s="37"/>
      <c r="AK2675" s="37"/>
      <c r="AL2675" s="37"/>
      <c r="AM2675" s="53" t="str">
        <f>IF(AK2675="","",WORKDAY(AK2675,5,FESTIVOS_CO!A:A))</f>
        <v/>
      </c>
      <c r="AN2675" s="37"/>
      <c r="AO2675" s="37"/>
      <c r="AP2675" s="54" t="str">
        <f t="shared" ca="1" si="510"/>
        <v>NO APLICA</v>
      </c>
      <c r="AQ2675" s="36"/>
      <c r="AR2675" s="43"/>
      <c r="AS2675" s="37"/>
      <c r="AT2675" s="36"/>
      <c r="AU2675" s="37"/>
      <c r="AV2675" s="36"/>
      <c r="AW2675" s="36"/>
      <c r="AX2675" s="37"/>
      <c r="AY2675" s="140" t="str">
        <f>IF(AU2675="","",WORKDAY(AU2675,5,FESTIVOS_CO!A:A))</f>
        <v/>
      </c>
      <c r="AZ2675" s="54" t="str">
        <f t="shared" ca="1" si="507"/>
        <v>NO APLICA</v>
      </c>
      <c r="BA2675" s="55" t="str">
        <f>IF(AX2675="","",WORKDAY(AX2675,5,FESTIVOS_CO!A:A))</f>
        <v/>
      </c>
      <c r="BB2675" s="39"/>
      <c r="BC2675" s="40"/>
      <c r="BD2675" s="40"/>
      <c r="BE2675" s="56" t="str">
        <f t="shared" ca="1" si="508"/>
        <v>NO APLICA</v>
      </c>
      <c r="BF2675" s="37"/>
      <c r="BG2675" s="45"/>
      <c r="BH2675" s="37"/>
      <c r="BI2675" s="36"/>
      <c r="BJ2675" s="37"/>
      <c r="BK2675" s="36"/>
      <c r="BL2675" s="36"/>
      <c r="BM2675" s="53" t="str">
        <f>IF(BJ2675="","",WORKDAY(BJ2675,5,FESTIVOS_CO!A:A))</f>
        <v/>
      </c>
      <c r="BN2675" s="57" t="str">
        <f t="shared" ca="1" si="506"/>
        <v>PENDIENTE HACER AVISO</v>
      </c>
      <c r="BO2675" s="54" t="str">
        <f t="shared" ca="1" si="499"/>
        <v>EN TRÁMITE NOTIF. POR AVISO</v>
      </c>
      <c r="BP2675" s="37"/>
      <c r="BQ2675" s="53" t="str">
        <f>IF(BP2675="","",WORKDAY(BP2675,5,FESTIVOS_CO!A:A))</f>
        <v/>
      </c>
      <c r="BR2675" s="37"/>
      <c r="BS2675" s="36"/>
      <c r="BT2675" s="38"/>
      <c r="BU2675" s="58" t="e">
        <f>VLOOKUP(BT2675,Hoja2!$C:$D,2,0)</f>
        <v>#N/A</v>
      </c>
      <c r="BV2675" s="80" t="str">
        <f>IF(
AND(AO2675="",BD2675="",BQ2675=""),
"EN PROCESO NOTIFICACION / COMUNICACION",
IF(
BT2675="",
"NO APLICA",
IF(
BU2675=60,
IF(AO2675&lt;&gt;"",AO2675,IF(BD2675&lt;&gt;"",BD2675,BQ2675))+60,
WORKDAY(
IF(AO2675&lt;&gt;"",AO2675,IF(BD2675&lt;&gt;"",BD2675,BQ2675)),
BU2675,
FESTIVOS_CO!A:A
)
)
))</f>
        <v>EN PROCESO NOTIFICACION / COMUNICACION</v>
      </c>
      <c r="BW2675" s="44"/>
      <c r="BX2675" s="53"/>
      <c r="BY2675" s="45"/>
      <c r="BZ2675" s="37"/>
      <c r="CA2675" s="54" t="str">
        <f t="shared" si="500"/>
        <v>PENDIENTE EJECUTORIA</v>
      </c>
      <c r="CB2675" s="59" t="str">
        <f t="shared" si="509"/>
        <v/>
      </c>
      <c r="CC2675" s="36"/>
      <c r="CD2675" s="40"/>
      <c r="CE2675" s="46"/>
      <c r="CF2675" s="40"/>
      <c r="CG2675" s="40"/>
      <c r="CH2675" s="40"/>
      <c r="CI2675" s="36"/>
      <c r="CJ2675" s="47"/>
      <c r="CK2675" s="40"/>
      <c r="CL2675" s="40"/>
      <c r="CM2675" s="40"/>
      <c r="CN2675" s="40"/>
    </row>
    <row r="2676" spans="1:92" ht="42.75" hidden="1">
      <c r="A2676" s="49" t="str">
        <f t="shared" si="501"/>
        <v>SIN GESTIÓN</v>
      </c>
      <c r="B2676" s="58"/>
      <c r="C2676" s="37"/>
      <c r="D2676" s="37"/>
      <c r="E2676" s="49" t="str">
        <f t="shared" si="502"/>
        <v>PENDIENTE NOTIFICACIÓN</v>
      </c>
      <c r="F2676" s="141" t="str">
        <f t="shared" si="503"/>
        <v>PENDIENTE NOTIFICACIÓN</v>
      </c>
      <c r="G2676" s="49" t="str">
        <f t="shared" si="504"/>
        <v/>
      </c>
      <c r="H2676" s="51" t="str">
        <f ca="1">IF(
L2676="",
"",
IF(
NETWORKDAYS(L2676,IF(M2676&lt;&gt;"",M2676,TODAY()),FESTIVOS_CO!A:A)&gt;2,
"VENCIDO",
IF(
NETWORKDAYS(L2676,IF(M2676&lt;&gt;"",M2676,TODAY()),FESTIVOS_CO!A:A)=2,
"ALERTA",
"A TIEMPO"
)))</f>
        <v/>
      </c>
      <c r="I2676" s="40"/>
      <c r="J2676" s="36"/>
      <c r="K2676" s="37"/>
      <c r="L2676" s="50"/>
      <c r="M2676" s="37"/>
      <c r="N2676" s="52"/>
      <c r="O2676" s="52"/>
      <c r="P2676" s="36"/>
      <c r="Q2676" s="36"/>
      <c r="R2676" s="40"/>
      <c r="S2676" s="36"/>
      <c r="T2676" s="40"/>
      <c r="U2676" s="40"/>
      <c r="V2676" s="81"/>
      <c r="W2676" s="40"/>
      <c r="X2676" s="40"/>
      <c r="Y2676" s="40"/>
      <c r="Z2676" s="38" t="str">
        <f>IFERROR(VLOOKUP(Y2676,DIRECTORIO!A:B,2,FALSE),"")</f>
        <v/>
      </c>
      <c r="AA2676" s="40"/>
      <c r="AB2676" s="40"/>
      <c r="AC2676" s="40"/>
      <c r="AD2676" s="40"/>
      <c r="AE2676" s="40"/>
      <c r="AF2676" s="40"/>
      <c r="AG2676" s="41" t="s">
        <v>109</v>
      </c>
      <c r="AH2676" s="42"/>
      <c r="AI2676" s="54" t="str">
        <f t="shared" ca="1" si="505"/>
        <v>PENDIENTE NOTIFICACIÓN ELECTRÓNICA</v>
      </c>
      <c r="AJ2676" s="37"/>
      <c r="AK2676" s="37"/>
      <c r="AL2676" s="37"/>
      <c r="AM2676" s="53" t="str">
        <f>IF(AK2676="","",WORKDAY(AK2676,5,FESTIVOS_CO!A:A))</f>
        <v/>
      </c>
      <c r="AN2676" s="37"/>
      <c r="AO2676" s="37"/>
      <c r="AP2676" s="54" t="str">
        <f t="shared" ca="1" si="510"/>
        <v>NO APLICA</v>
      </c>
      <c r="AQ2676" s="36"/>
      <c r="AR2676" s="43"/>
      <c r="AS2676" s="37"/>
      <c r="AT2676" s="36"/>
      <c r="AU2676" s="37"/>
      <c r="AV2676" s="36"/>
      <c r="AW2676" s="36"/>
      <c r="AX2676" s="37"/>
      <c r="AY2676" s="140" t="str">
        <f>IF(AU2676="","",WORKDAY(AU2676,5,FESTIVOS_CO!A:A))</f>
        <v/>
      </c>
      <c r="AZ2676" s="54" t="str">
        <f t="shared" ca="1" si="507"/>
        <v>NO APLICA</v>
      </c>
      <c r="BA2676" s="55" t="str">
        <f>IF(AX2676="","",WORKDAY(AX2676,5,FESTIVOS_CO!A:A))</f>
        <v/>
      </c>
      <c r="BB2676" s="39"/>
      <c r="BC2676" s="40"/>
      <c r="BD2676" s="40"/>
      <c r="BE2676" s="56" t="str">
        <f t="shared" ca="1" si="508"/>
        <v>NO APLICA</v>
      </c>
      <c r="BF2676" s="37"/>
      <c r="BG2676" s="45"/>
      <c r="BH2676" s="37"/>
      <c r="BI2676" s="36"/>
      <c r="BJ2676" s="37"/>
      <c r="BK2676" s="36"/>
      <c r="BL2676" s="36"/>
      <c r="BM2676" s="53" t="str">
        <f>IF(BJ2676="","",WORKDAY(BJ2676,5,FESTIVOS_CO!A:A))</f>
        <v/>
      </c>
      <c r="BN2676" s="57" t="str">
        <f t="shared" ca="1" si="506"/>
        <v>PENDIENTE HACER AVISO</v>
      </c>
      <c r="BO2676" s="54" t="str">
        <f t="shared" ca="1" si="499"/>
        <v>EN TRÁMITE NOTIF. POR AVISO</v>
      </c>
      <c r="BP2676" s="37"/>
      <c r="BQ2676" s="53" t="str">
        <f>IF(BP2676="","",WORKDAY(BP2676,5,FESTIVOS_CO!A:A))</f>
        <v/>
      </c>
      <c r="BR2676" s="37"/>
      <c r="BS2676" s="36"/>
      <c r="BT2676" s="38"/>
      <c r="BU2676" s="58" t="e">
        <f>VLOOKUP(BT2676,Hoja2!$C:$D,2,0)</f>
        <v>#N/A</v>
      </c>
      <c r="BV2676" s="80" t="str">
        <f>IF(
AND(AO2676="",BD2676="",BQ2676=""),
"EN PROCESO NOTIFICACION / COMUNICACION",
IF(
BT2676="",
"NO APLICA",
IF(
BU2676=60,
IF(AO2676&lt;&gt;"",AO2676,IF(BD2676&lt;&gt;"",BD2676,BQ2676))+60,
WORKDAY(
IF(AO2676&lt;&gt;"",AO2676,IF(BD2676&lt;&gt;"",BD2676,BQ2676)),
BU2676,
FESTIVOS_CO!A:A
)
)
))</f>
        <v>EN PROCESO NOTIFICACION / COMUNICACION</v>
      </c>
      <c r="BW2676" s="44"/>
      <c r="BX2676" s="53"/>
      <c r="BY2676" s="45"/>
      <c r="BZ2676" s="37"/>
      <c r="CA2676" s="54" t="str">
        <f t="shared" si="500"/>
        <v>PENDIENTE EJECUTORIA</v>
      </c>
      <c r="CB2676" s="59" t="str">
        <f t="shared" si="509"/>
        <v/>
      </c>
      <c r="CC2676" s="36"/>
      <c r="CD2676" s="40"/>
      <c r="CE2676" s="46"/>
      <c r="CF2676" s="40"/>
      <c r="CG2676" s="40"/>
      <c r="CH2676" s="40"/>
      <c r="CI2676" s="36"/>
      <c r="CJ2676" s="47"/>
      <c r="CK2676" s="40"/>
      <c r="CL2676" s="40"/>
      <c r="CM2676" s="40"/>
      <c r="CN2676" s="40"/>
    </row>
    <row r="2677" spans="1:92" ht="42.75" hidden="1">
      <c r="A2677" s="49" t="str">
        <f t="shared" si="501"/>
        <v>SIN GESTIÓN</v>
      </c>
      <c r="B2677" s="58"/>
      <c r="C2677" s="37"/>
      <c r="D2677" s="37"/>
      <c r="E2677" s="49" t="str">
        <f t="shared" si="502"/>
        <v>PENDIENTE NOTIFICACIÓN</v>
      </c>
      <c r="F2677" s="141" t="str">
        <f t="shared" si="503"/>
        <v>PENDIENTE NOTIFICACIÓN</v>
      </c>
      <c r="G2677" s="49" t="str">
        <f t="shared" si="504"/>
        <v/>
      </c>
      <c r="H2677" s="51" t="str">
        <f ca="1">IF(
L2677="",
"",
IF(
NETWORKDAYS(L2677,IF(M2677&lt;&gt;"",M2677,TODAY()),FESTIVOS_CO!A:A)&gt;2,
"VENCIDO",
IF(
NETWORKDAYS(L2677,IF(M2677&lt;&gt;"",M2677,TODAY()),FESTIVOS_CO!A:A)=2,
"ALERTA",
"A TIEMPO"
)))</f>
        <v/>
      </c>
      <c r="I2677" s="40"/>
      <c r="J2677" s="36"/>
      <c r="K2677" s="37"/>
      <c r="L2677" s="50"/>
      <c r="M2677" s="37"/>
      <c r="N2677" s="52"/>
      <c r="O2677" s="52"/>
      <c r="P2677" s="36"/>
      <c r="Q2677" s="36"/>
      <c r="R2677" s="40"/>
      <c r="S2677" s="36"/>
      <c r="T2677" s="40"/>
      <c r="U2677" s="40"/>
      <c r="V2677" s="81"/>
      <c r="W2677" s="40"/>
      <c r="X2677" s="40"/>
      <c r="Y2677" s="40"/>
      <c r="Z2677" s="38" t="str">
        <f>IFERROR(VLOOKUP(Y2677,DIRECTORIO!A:B,2,FALSE),"")</f>
        <v/>
      </c>
      <c r="AA2677" s="40"/>
      <c r="AB2677" s="40"/>
      <c r="AC2677" s="40"/>
      <c r="AD2677" s="40"/>
      <c r="AE2677" s="40"/>
      <c r="AF2677" s="40"/>
      <c r="AG2677" s="41" t="s">
        <v>109</v>
      </c>
      <c r="AH2677" s="42"/>
      <c r="AI2677" s="54" t="str">
        <f t="shared" ca="1" si="505"/>
        <v>PENDIENTE NOTIFICACIÓN ELECTRÓNICA</v>
      </c>
      <c r="AJ2677" s="37"/>
      <c r="AK2677" s="37"/>
      <c r="AL2677" s="37"/>
      <c r="AM2677" s="53" t="str">
        <f>IF(AK2677="","",WORKDAY(AK2677,5,FESTIVOS_CO!A:A))</f>
        <v/>
      </c>
      <c r="AN2677" s="37"/>
      <c r="AO2677" s="37"/>
      <c r="AP2677" s="54" t="str">
        <f t="shared" ca="1" si="510"/>
        <v>NO APLICA</v>
      </c>
      <c r="AQ2677" s="36"/>
      <c r="AR2677" s="43"/>
      <c r="AS2677" s="37"/>
      <c r="AT2677" s="36"/>
      <c r="AU2677" s="37"/>
      <c r="AV2677" s="36"/>
      <c r="AW2677" s="36"/>
      <c r="AX2677" s="37"/>
      <c r="AY2677" s="140" t="str">
        <f>IF(AU2677="","",WORKDAY(AU2677,5,FESTIVOS_CO!A:A))</f>
        <v/>
      </c>
      <c r="AZ2677" s="54" t="str">
        <f t="shared" ca="1" si="507"/>
        <v>NO APLICA</v>
      </c>
      <c r="BA2677" s="55" t="str">
        <f>IF(AX2677="","",WORKDAY(AX2677,5,FESTIVOS_CO!A:A))</f>
        <v/>
      </c>
      <c r="BB2677" s="39"/>
      <c r="BC2677" s="40"/>
      <c r="BD2677" s="40"/>
      <c r="BE2677" s="56" t="str">
        <f t="shared" ca="1" si="508"/>
        <v>NO APLICA</v>
      </c>
      <c r="BF2677" s="37"/>
      <c r="BG2677" s="45"/>
      <c r="BH2677" s="37"/>
      <c r="BI2677" s="36"/>
      <c r="BJ2677" s="37"/>
      <c r="BK2677" s="36"/>
      <c r="BL2677" s="36"/>
      <c r="BM2677" s="53" t="str">
        <f>IF(BJ2677="","",WORKDAY(BJ2677,5,FESTIVOS_CO!A:A))</f>
        <v/>
      </c>
      <c r="BN2677" s="57" t="str">
        <f t="shared" ca="1" si="506"/>
        <v>PENDIENTE HACER AVISO</v>
      </c>
      <c r="BO2677" s="54" t="str">
        <f t="shared" ca="1" si="499"/>
        <v>EN TRÁMITE NOTIF. POR AVISO</v>
      </c>
      <c r="BP2677" s="37"/>
      <c r="BQ2677" s="53" t="str">
        <f>IF(BP2677="","",WORKDAY(BP2677,5,FESTIVOS_CO!A:A))</f>
        <v/>
      </c>
      <c r="BR2677" s="37"/>
      <c r="BS2677" s="36"/>
      <c r="BT2677" s="38"/>
      <c r="BU2677" s="58" t="e">
        <f>VLOOKUP(BT2677,Hoja2!$C:$D,2,0)</f>
        <v>#N/A</v>
      </c>
      <c r="BV2677" s="80" t="str">
        <f>IF(
AND(AO2677="",BD2677="",BQ2677=""),
"EN PROCESO NOTIFICACION / COMUNICACION",
IF(
BT2677="",
"NO APLICA",
IF(
BU2677=60,
IF(AO2677&lt;&gt;"",AO2677,IF(BD2677&lt;&gt;"",BD2677,BQ2677))+60,
WORKDAY(
IF(AO2677&lt;&gt;"",AO2677,IF(BD2677&lt;&gt;"",BD2677,BQ2677)),
BU2677,
FESTIVOS_CO!A:A
)
)
))</f>
        <v>EN PROCESO NOTIFICACION / COMUNICACION</v>
      </c>
      <c r="BW2677" s="44"/>
      <c r="BX2677" s="53"/>
      <c r="BY2677" s="45"/>
      <c r="BZ2677" s="37"/>
      <c r="CA2677" s="54" t="str">
        <f t="shared" si="500"/>
        <v>PENDIENTE EJECUTORIA</v>
      </c>
      <c r="CB2677" s="59" t="str">
        <f t="shared" si="509"/>
        <v/>
      </c>
      <c r="CC2677" s="36"/>
      <c r="CD2677" s="40"/>
      <c r="CE2677" s="46"/>
      <c r="CF2677" s="40"/>
      <c r="CG2677" s="40"/>
      <c r="CH2677" s="40"/>
      <c r="CI2677" s="36"/>
      <c r="CJ2677" s="47"/>
      <c r="CK2677" s="40"/>
      <c r="CL2677" s="40"/>
      <c r="CM2677" s="40"/>
      <c r="CN2677" s="40"/>
    </row>
    <row r="2678" spans="1:92" ht="42.75" hidden="1">
      <c r="A2678" s="49" t="str">
        <f t="shared" si="501"/>
        <v>SIN GESTIÓN</v>
      </c>
      <c r="B2678" s="58"/>
      <c r="C2678" s="37"/>
      <c r="D2678" s="37"/>
      <c r="E2678" s="49" t="str">
        <f t="shared" si="502"/>
        <v>PENDIENTE NOTIFICACIÓN</v>
      </c>
      <c r="F2678" s="141" t="str">
        <f t="shared" si="503"/>
        <v>PENDIENTE NOTIFICACIÓN</v>
      </c>
      <c r="G2678" s="49" t="str">
        <f t="shared" si="504"/>
        <v/>
      </c>
      <c r="H2678" s="51" t="str">
        <f ca="1">IF(
L2678="",
"",
IF(
NETWORKDAYS(L2678,IF(M2678&lt;&gt;"",M2678,TODAY()),FESTIVOS_CO!A:A)&gt;2,
"VENCIDO",
IF(
NETWORKDAYS(L2678,IF(M2678&lt;&gt;"",M2678,TODAY()),FESTIVOS_CO!A:A)=2,
"ALERTA",
"A TIEMPO"
)))</f>
        <v/>
      </c>
      <c r="I2678" s="40"/>
      <c r="J2678" s="36"/>
      <c r="K2678" s="37"/>
      <c r="L2678" s="50"/>
      <c r="M2678" s="37"/>
      <c r="N2678" s="52"/>
      <c r="O2678" s="52"/>
      <c r="P2678" s="36"/>
      <c r="Q2678" s="36"/>
      <c r="R2678" s="40"/>
      <c r="S2678" s="36"/>
      <c r="T2678" s="40"/>
      <c r="U2678" s="40"/>
      <c r="V2678" s="81"/>
      <c r="W2678" s="40"/>
      <c r="X2678" s="40"/>
      <c r="Y2678" s="40"/>
      <c r="Z2678" s="38" t="str">
        <f>IFERROR(VLOOKUP(Y2678,DIRECTORIO!A:B,2,FALSE),"")</f>
        <v/>
      </c>
      <c r="AA2678" s="40"/>
      <c r="AB2678" s="40"/>
      <c r="AC2678" s="40"/>
      <c r="AD2678" s="40"/>
      <c r="AE2678" s="40"/>
      <c r="AF2678" s="40"/>
      <c r="AG2678" s="41" t="s">
        <v>109</v>
      </c>
      <c r="AH2678" s="42"/>
      <c r="AI2678" s="54" t="str">
        <f t="shared" ca="1" si="505"/>
        <v>PENDIENTE NOTIFICACIÓN ELECTRÓNICA</v>
      </c>
      <c r="AJ2678" s="37"/>
      <c r="AK2678" s="37"/>
      <c r="AL2678" s="37"/>
      <c r="AM2678" s="53" t="str">
        <f>IF(AK2678="","",WORKDAY(AK2678,5,FESTIVOS_CO!A:A))</f>
        <v/>
      </c>
      <c r="AN2678" s="37"/>
      <c r="AO2678" s="37"/>
      <c r="AP2678" s="54" t="str">
        <f t="shared" ca="1" si="510"/>
        <v>NO APLICA</v>
      </c>
      <c r="AQ2678" s="36"/>
      <c r="AR2678" s="43"/>
      <c r="AS2678" s="37"/>
      <c r="AT2678" s="36"/>
      <c r="AU2678" s="37"/>
      <c r="AV2678" s="36"/>
      <c r="AW2678" s="36"/>
      <c r="AX2678" s="37"/>
      <c r="AY2678" s="140" t="str">
        <f>IF(AU2678="","",WORKDAY(AU2678,5,FESTIVOS_CO!A:A))</f>
        <v/>
      </c>
      <c r="AZ2678" s="54" t="str">
        <f t="shared" ca="1" si="507"/>
        <v>NO APLICA</v>
      </c>
      <c r="BA2678" s="55" t="str">
        <f>IF(AX2678="","",WORKDAY(AX2678,5,FESTIVOS_CO!A:A))</f>
        <v/>
      </c>
      <c r="BB2678" s="39"/>
      <c r="BC2678" s="40"/>
      <c r="BD2678" s="40"/>
      <c r="BE2678" s="56" t="str">
        <f t="shared" ca="1" si="508"/>
        <v>NO APLICA</v>
      </c>
      <c r="BF2678" s="37"/>
      <c r="BG2678" s="45"/>
      <c r="BH2678" s="37"/>
      <c r="BI2678" s="36"/>
      <c r="BJ2678" s="37"/>
      <c r="BK2678" s="36"/>
      <c r="BL2678" s="36"/>
      <c r="BM2678" s="53" t="str">
        <f>IF(BJ2678="","",WORKDAY(BJ2678,5,FESTIVOS_CO!A:A))</f>
        <v/>
      </c>
      <c r="BN2678" s="57" t="str">
        <f t="shared" ca="1" si="506"/>
        <v>PENDIENTE HACER AVISO</v>
      </c>
      <c r="BO2678" s="54" t="str">
        <f t="shared" ref="BO2678:BO2741" ca="1" si="511">IF(BN2678="NOTIFICACIÓN PERSONAL COMPLETA",
"NO PROCEDE AVISO",
IF(BR2678="SI",
"NOTIFICACION POR AVISO TERMINADA",
IF(BE2678="NO PROCEDE",
"NO PROCEDE AVISO",
IF(BN2678="VERIFICAR SI PROCEDE RECURSO",
"NOTIFICACIÓN POR AVISO COMPLETA",
"EN TRÁMITE NOTIF. POR AVISO"
))))</f>
        <v>EN TRÁMITE NOTIF. POR AVISO</v>
      </c>
      <c r="BP2678" s="37"/>
      <c r="BQ2678" s="53" t="str">
        <f>IF(BP2678="","",WORKDAY(BP2678,5,FESTIVOS_CO!A:A))</f>
        <v/>
      </c>
      <c r="BR2678" s="37"/>
      <c r="BS2678" s="36"/>
      <c r="BT2678" s="38"/>
      <c r="BU2678" s="58" t="e">
        <f>VLOOKUP(BT2678,Hoja2!$C:$D,2,0)</f>
        <v>#N/A</v>
      </c>
      <c r="BV2678" s="80" t="str">
        <f>IF(
AND(AO2678="",BD2678="",BQ2678=""),
"EN PROCESO NOTIFICACION / COMUNICACION",
IF(
BT2678="",
"NO APLICA",
IF(
BU2678=60,
IF(AO2678&lt;&gt;"",AO2678,IF(BD2678&lt;&gt;"",BD2678,BQ2678))+60,
WORKDAY(
IF(AO2678&lt;&gt;"",AO2678,IF(BD2678&lt;&gt;"",BD2678,BQ2678)),
BU2678,
FESTIVOS_CO!A:A
)
)
))</f>
        <v>EN PROCESO NOTIFICACION / COMUNICACION</v>
      </c>
      <c r="BW2678" s="44"/>
      <c r="BX2678" s="53"/>
      <c r="BY2678" s="45"/>
      <c r="BZ2678" s="37"/>
      <c r="CA2678" s="54" t="str">
        <f t="shared" ref="CA2678:CA2741" si="512">IF(BW2678&lt;&gt;"SI",
"PENDIENTE EJECUTORIA",
IF(AND(BX2678="",BY2678="",BZ2678=""),
"PENDIENTE HACER EJECUTORIA",
IF(AND(BX2678&lt;&gt;"",BY2678="",BZ2678=""),
"PENDIENTE REVISION EJECUTORIA",
IF(AND(BX2678&lt;&gt;"",BY2678&lt;&gt;"",BZ2678=""),
"PENDIENTE FIRMA EJECUTORIA",
"PROCESO EJECUTORIA TERMINADO"
))))</f>
        <v>PENDIENTE EJECUTORIA</v>
      </c>
      <c r="CB2678" s="59" t="str">
        <f t="shared" si="509"/>
        <v/>
      </c>
      <c r="CC2678" s="36"/>
      <c r="CD2678" s="40"/>
      <c r="CE2678" s="46"/>
      <c r="CF2678" s="40"/>
      <c r="CG2678" s="40"/>
      <c r="CH2678" s="40"/>
      <c r="CI2678" s="36"/>
      <c r="CJ2678" s="47"/>
      <c r="CK2678" s="40"/>
      <c r="CL2678" s="40"/>
      <c r="CM2678" s="40"/>
      <c r="CN2678" s="40"/>
    </row>
    <row r="2679" spans="1:92" ht="42.75" hidden="1">
      <c r="A2679" s="49" t="str">
        <f t="shared" si="501"/>
        <v>SIN GESTIÓN</v>
      </c>
      <c r="B2679" s="58"/>
      <c r="C2679" s="37"/>
      <c r="D2679" s="37"/>
      <c r="E2679" s="49" t="str">
        <f t="shared" si="502"/>
        <v>PENDIENTE NOTIFICACIÓN</v>
      </c>
      <c r="F2679" s="141" t="str">
        <f t="shared" si="503"/>
        <v>PENDIENTE NOTIFICACIÓN</v>
      </c>
      <c r="G2679" s="49" t="str">
        <f t="shared" si="504"/>
        <v/>
      </c>
      <c r="H2679" s="51" t="str">
        <f ca="1">IF(
L2679="",
"",
IF(
NETWORKDAYS(L2679,IF(M2679&lt;&gt;"",M2679,TODAY()),FESTIVOS_CO!A:A)&gt;2,
"VENCIDO",
IF(
NETWORKDAYS(L2679,IF(M2679&lt;&gt;"",M2679,TODAY()),FESTIVOS_CO!A:A)=2,
"ALERTA",
"A TIEMPO"
)))</f>
        <v/>
      </c>
      <c r="I2679" s="40"/>
      <c r="J2679" s="36"/>
      <c r="K2679" s="37"/>
      <c r="L2679" s="50"/>
      <c r="M2679" s="37"/>
      <c r="N2679" s="52"/>
      <c r="O2679" s="52"/>
      <c r="P2679" s="36"/>
      <c r="Q2679" s="36"/>
      <c r="R2679" s="40"/>
      <c r="S2679" s="36"/>
      <c r="T2679" s="40"/>
      <c r="U2679" s="40"/>
      <c r="V2679" s="81"/>
      <c r="W2679" s="40"/>
      <c r="X2679" s="40"/>
      <c r="Y2679" s="40"/>
      <c r="Z2679" s="38" t="str">
        <f>IFERROR(VLOOKUP(Y2679,DIRECTORIO!A:B,2,FALSE),"")</f>
        <v/>
      </c>
      <c r="AA2679" s="40"/>
      <c r="AB2679" s="40"/>
      <c r="AC2679" s="40"/>
      <c r="AD2679" s="40"/>
      <c r="AE2679" s="40"/>
      <c r="AF2679" s="40"/>
      <c r="AG2679" s="41" t="s">
        <v>109</v>
      </c>
      <c r="AH2679" s="42"/>
      <c r="AI2679" s="54" t="str">
        <f t="shared" ca="1" si="505"/>
        <v>PENDIENTE NOTIFICACIÓN ELECTRÓNICA</v>
      </c>
      <c r="AJ2679" s="37"/>
      <c r="AK2679" s="37"/>
      <c r="AL2679" s="37"/>
      <c r="AM2679" s="53" t="str">
        <f>IF(AK2679="","",WORKDAY(AK2679,5,FESTIVOS_CO!A:A))</f>
        <v/>
      </c>
      <c r="AN2679" s="37"/>
      <c r="AO2679" s="37"/>
      <c r="AP2679" s="54" t="str">
        <f t="shared" ca="1" si="510"/>
        <v>NO APLICA</v>
      </c>
      <c r="AQ2679" s="36"/>
      <c r="AR2679" s="43"/>
      <c r="AS2679" s="37"/>
      <c r="AT2679" s="36"/>
      <c r="AU2679" s="37"/>
      <c r="AV2679" s="36"/>
      <c r="AW2679" s="36"/>
      <c r="AX2679" s="37"/>
      <c r="AY2679" s="140" t="str">
        <f>IF(AU2679="","",WORKDAY(AU2679,5,FESTIVOS_CO!A:A))</f>
        <v/>
      </c>
      <c r="AZ2679" s="54" t="str">
        <f t="shared" ca="1" si="507"/>
        <v>NO APLICA</v>
      </c>
      <c r="BA2679" s="55" t="str">
        <f>IF(AX2679="","",WORKDAY(AX2679,5,FESTIVOS_CO!A:A))</f>
        <v/>
      </c>
      <c r="BB2679" s="39"/>
      <c r="BC2679" s="40"/>
      <c r="BD2679" s="40"/>
      <c r="BE2679" s="56" t="str">
        <f t="shared" ca="1" si="508"/>
        <v>NO APLICA</v>
      </c>
      <c r="BF2679" s="37"/>
      <c r="BG2679" s="45"/>
      <c r="BH2679" s="37"/>
      <c r="BI2679" s="36"/>
      <c r="BJ2679" s="37"/>
      <c r="BK2679" s="36"/>
      <c r="BL2679" s="36"/>
      <c r="BM2679" s="53" t="str">
        <f>IF(BJ2679="","",WORKDAY(BJ2679,5,FESTIVOS_CO!A:A))</f>
        <v/>
      </c>
      <c r="BN2679" s="57" t="str">
        <f t="shared" ca="1" si="506"/>
        <v>PENDIENTE HACER AVISO</v>
      </c>
      <c r="BO2679" s="54" t="str">
        <f t="shared" ca="1" si="511"/>
        <v>EN TRÁMITE NOTIF. POR AVISO</v>
      </c>
      <c r="BP2679" s="37"/>
      <c r="BQ2679" s="53" t="str">
        <f>IF(BP2679="","",WORKDAY(BP2679,5,FESTIVOS_CO!A:A))</f>
        <v/>
      </c>
      <c r="BR2679" s="37"/>
      <c r="BS2679" s="36"/>
      <c r="BT2679" s="38"/>
      <c r="BU2679" s="58" t="e">
        <f>VLOOKUP(BT2679,Hoja2!$C:$D,2,0)</f>
        <v>#N/A</v>
      </c>
      <c r="BV2679" s="80" t="str">
        <f>IF(
AND(AO2679="",BD2679="",BQ2679=""),
"EN PROCESO NOTIFICACION / COMUNICACION",
IF(
BT2679="",
"NO APLICA",
IF(
BU2679=60,
IF(AO2679&lt;&gt;"",AO2679,IF(BD2679&lt;&gt;"",BD2679,BQ2679))+60,
WORKDAY(
IF(AO2679&lt;&gt;"",AO2679,IF(BD2679&lt;&gt;"",BD2679,BQ2679)),
BU2679,
FESTIVOS_CO!A:A
)
)
))</f>
        <v>EN PROCESO NOTIFICACION / COMUNICACION</v>
      </c>
      <c r="BW2679" s="44"/>
      <c r="BX2679" s="53"/>
      <c r="BY2679" s="45"/>
      <c r="BZ2679" s="37"/>
      <c r="CA2679" s="54" t="str">
        <f t="shared" si="512"/>
        <v>PENDIENTE EJECUTORIA</v>
      </c>
      <c r="CB2679" s="59" t="str">
        <f t="shared" si="509"/>
        <v/>
      </c>
      <c r="CC2679" s="36"/>
      <c r="CD2679" s="40"/>
      <c r="CE2679" s="46"/>
      <c r="CF2679" s="40"/>
      <c r="CG2679" s="40"/>
      <c r="CH2679" s="40"/>
      <c r="CI2679" s="36"/>
      <c r="CJ2679" s="47"/>
      <c r="CK2679" s="40"/>
      <c r="CL2679" s="40"/>
      <c r="CM2679" s="40"/>
      <c r="CN2679" s="40"/>
    </row>
    <row r="2680" spans="1:92" ht="42.75" hidden="1">
      <c r="A2680" s="49" t="str">
        <f t="shared" ref="A2680:A2743" si="513">IF(
AND(Q2680="NO",S2680&lt;&gt;"SI"),
"TERMINADO PRODUCTO NO CONFORME",
IF(
AND(
COUNTBLANK(AJ2680:AO2680)=COLUMNS(AJ2680:AO2680),
COUNTBLANK(AQ2680:AY2680)=COLUMNS(AQ2680:AY2680),
COUNTBLANK(BC2680:BD2680)=COLUMNS(BC2680:BD2680),
COUNTBLANK(BF2680:BM2680)=COLUMNS(BF2680:BM2680),
COUNTBLANK(BP2680:BR2680)=COLUMNS(BP2680:BR2680)
),
"SIN GESTIÓN",
IF(
AND(BC2680&lt;&gt;"",BD2680&lt;&gt;"",AO2680="",AX2680="",BQ2680=""),
"NOTIFICADO POR CONDUCTA CONCLUYENTE",
IF(
AI2680="NOTIFICACIÓN ELECTRÓNICA EFECTIVA",
CA2680,
IF(
OR(
AI2680="NO PROCEDE NOTIFICACIÓN ELECTRÓNICA",
AI2680="REALIZAR CITACIÓN",
AI2680="NOTIFICACIÓN ELECTRÓNICA NO EFECTIVA"
),
IF(
AZ2680="HACER AVISO",
IF(
OR(
BN2680="NOTIFICACIÓN POR AVISO TERMINADA",
BN2680="NOTIFICACIÓN PERSONAL COMPLETA"
),
CA2680,
BN2680
),
AZ2680
),
AI2680
)
)
)
))</f>
        <v>SIN GESTIÓN</v>
      </c>
      <c r="B2680" s="58"/>
      <c r="C2680" s="37"/>
      <c r="D2680" s="37"/>
      <c r="E2680" s="49" t="str">
        <f t="shared" ref="E2680:E2743" si="514">IF(AN2680="SI",
"NOTIFICACIÓN ELECTRÓNICA",
IF(AND(BC2680&lt;&gt;"",BD2680&lt;&gt;""),
"NOTIFICACIÓN PERSONAL",
IF(BL2680="SI",
"NOTIFICACIÓN POR AVISO",
"PENDIENTE NOTIFICACIÓN"
)))</f>
        <v>PENDIENTE NOTIFICACIÓN</v>
      </c>
      <c r="F2680" s="141" t="str">
        <f t="shared" ref="F2680:F2743" si="515">IF(
AND(AN2680&lt;&gt;"SI",AW2680&lt;&gt;"SI",BL2680&lt;&gt;"SI",BC2680="",BD2680=""),
"PENDIENTE NOTIFICACIÓN",
IF(AN2680="SI",
AO2680,
IF(AW2680="SI",
AX2680,
IF(AND(BC2680&lt;&gt;"",BD2680&lt;&gt;""),
BD2680,
IF(BL2680="SI",
BQ2680,
"PENDIENTE NOTIFICACIÓN"
)))))</f>
        <v>PENDIENTE NOTIFICACIÓN</v>
      </c>
      <c r="G2680" s="49" t="str">
        <f t="shared" ref="G2680:G2743" si="516">IF(
OR(
C2680="",
F2680="PENDIENTE NOTIFICACIÓN",
NOT(ISNUMBER(C2680)),
NOT(ISNUMBER(F2680)),
F2680&lt;C2680
),
"",
F2680-C2680
)</f>
        <v/>
      </c>
      <c r="H2680" s="51" t="str">
        <f ca="1">IF(
L2680="",
"",
IF(
NETWORKDAYS(L2680,IF(M2680&lt;&gt;"",M2680,TODAY()),FESTIVOS_CO!A:A)&gt;2,
"VENCIDO",
IF(
NETWORKDAYS(L2680,IF(M2680&lt;&gt;"",M2680,TODAY()),FESTIVOS_CO!A:A)=2,
"ALERTA",
"A TIEMPO"
)))</f>
        <v/>
      </c>
      <c r="I2680" s="40"/>
      <c r="J2680" s="36"/>
      <c r="K2680" s="37"/>
      <c r="L2680" s="50"/>
      <c r="M2680" s="37"/>
      <c r="N2680" s="52"/>
      <c r="O2680" s="52"/>
      <c r="P2680" s="36"/>
      <c r="Q2680" s="36"/>
      <c r="R2680" s="40"/>
      <c r="S2680" s="36"/>
      <c r="T2680" s="40"/>
      <c r="U2680" s="40"/>
      <c r="V2680" s="81"/>
      <c r="W2680" s="40"/>
      <c r="X2680" s="40"/>
      <c r="Y2680" s="40"/>
      <c r="Z2680" s="38" t="str">
        <f>IFERROR(VLOOKUP(Y2680,DIRECTORIO!A:B,2,FALSE),"")</f>
        <v/>
      </c>
      <c r="AA2680" s="40"/>
      <c r="AB2680" s="40"/>
      <c r="AC2680" s="40"/>
      <c r="AD2680" s="40"/>
      <c r="AE2680" s="40"/>
      <c r="AF2680" s="40"/>
      <c r="AG2680" s="41" t="s">
        <v>109</v>
      </c>
      <c r="AH2680" s="42"/>
      <c r="AI2680" s="54" t="str">
        <f t="shared" ref="AI2680:AI2743" ca="1" si="517">IF(AL2680="NO",
"REALIZAR CITACIÓN",
IF(AND(AJ2680="SI",AL2680&lt;&gt;"SI",AL2680&lt;&gt;"NO"),
"PENDIENTE ENTREGA NOTIFICACIÓN ELECTRÓNICA",
IF(AND(AJ2680="SI",AL2680="SI",AN2680="SI"),
"NOTIFICACIÓN ELECTRÓNICA EFECTIVA",
IF(AND(AJ2680="",AK2680="",AL2680="",AM2680="",AN2680="",AO2680=""),
"PENDIENTE NOTIFICACIÓN ELECTRÓNICA",
IF(AJ2680="NO",
"NO PROCEDE NOTIFICACIÓN ELECTRÓNICA",
IF(AND(AJ2680="SI",F2680=""),
"PENDIENTE ENVÍO NOTIFICACIÓN ELECTRÓNICA",
IF(AND(AJ2680="SI",TODAY()-F2680&lt;=5),
"EN ESPERA DE NOTIFICACIÓN ELECTRÓNICA (5 DÍAS)",
"NOTIFICACIÓN ELECTRÓNICA NO EFECTIVA"
)))))))</f>
        <v>PENDIENTE NOTIFICACIÓN ELECTRÓNICA</v>
      </c>
      <c r="AJ2680" s="37"/>
      <c r="AK2680" s="37"/>
      <c r="AL2680" s="37"/>
      <c r="AM2680" s="53" t="str">
        <f>IF(AK2680="","",WORKDAY(AK2680,5,FESTIVOS_CO!A:A))</f>
        <v/>
      </c>
      <c r="AN2680" s="37"/>
      <c r="AO2680" s="37"/>
      <c r="AP2680" s="54" t="str">
        <f t="shared" ca="1" si="510"/>
        <v>NO APLICA</v>
      </c>
      <c r="AQ2680" s="36"/>
      <c r="AR2680" s="43"/>
      <c r="AS2680" s="37"/>
      <c r="AT2680" s="36"/>
      <c r="AU2680" s="37"/>
      <c r="AV2680" s="36"/>
      <c r="AW2680" s="36"/>
      <c r="AX2680" s="37"/>
      <c r="AY2680" s="140" t="str">
        <f>IF(AU2680="","",WORKDAY(AU2680,5,FESTIVOS_CO!A:A))</f>
        <v/>
      </c>
      <c r="AZ2680" s="54" t="str">
        <f t="shared" ca="1" si="507"/>
        <v>NO APLICA</v>
      </c>
      <c r="BA2680" s="55" t="str">
        <f>IF(AX2680="","",WORKDAY(AX2680,5,FESTIVOS_CO!A:A))</f>
        <v/>
      </c>
      <c r="BB2680" s="39"/>
      <c r="BC2680" s="40"/>
      <c r="BD2680" s="40"/>
      <c r="BE2680" s="56" t="str">
        <f t="shared" ca="1" si="508"/>
        <v>NO APLICA</v>
      </c>
      <c r="BF2680" s="37"/>
      <c r="BG2680" s="45"/>
      <c r="BH2680" s="37"/>
      <c r="BI2680" s="36"/>
      <c r="BJ2680" s="37"/>
      <c r="BK2680" s="36"/>
      <c r="BL2680" s="36"/>
      <c r="BM2680" s="53" t="str">
        <f>IF(BJ2680="","",WORKDAY(BJ2680,5,FESTIVOS_CO!A:A))</f>
        <v/>
      </c>
      <c r="BN2680" s="57" t="str">
        <f t="shared" ref="BN2680:BN2743" ca="1" si="518">IF(
AND(AZ2680="CITACIÓN COMPLETA EN ESPERA DE NOTIFICACION PERSONAL",BB2680="NO"),
"PENDIENTE HACER AVISO",
IF(AND(BC2680&lt;&gt;"",BD2680&lt;&gt;""),
"NOTIFICACIÓN PERSONAL COMPLETA",
IF(BR2680="SI",
"NOTIFICACIÓN POR AVISO TERMINADA",
IF(BE2680="NO PROCEDE",
"NO PROCEDE",
IF(BF2680="",
"PENDIENTE HACER AVISO",
IF(BG2680="",
"PENDIENTE REVISIÓN AVISO",
IF(BH2680="",
"PENDIENTE FIRMA AVISO",
IF(BI2680="",
"PENDIENTE RADICAR AVISO",
IF(BL2680="",
"EN TRÁMITE DE ENTREGA AVISO",
IF(BL2680="NO",
"PUBLICAR AVISO CARTELERA",
IF(BL2680="SI",
"VERIFICAR SI PROCEDE RECURSO",
IF(BE2680="HACER AVISO",
"HACER AVISO",
"NO APLICA"
))))))))))))</f>
        <v>PENDIENTE HACER AVISO</v>
      </c>
      <c r="BO2680" s="54" t="str">
        <f t="shared" ca="1" si="511"/>
        <v>EN TRÁMITE NOTIF. POR AVISO</v>
      </c>
      <c r="BP2680" s="37"/>
      <c r="BQ2680" s="53" t="str">
        <f>IF(BP2680="","",WORKDAY(BP2680,5,FESTIVOS_CO!A:A))</f>
        <v/>
      </c>
      <c r="BR2680" s="37"/>
      <c r="BS2680" s="36"/>
      <c r="BT2680" s="38"/>
      <c r="BU2680" s="58" t="e">
        <f>VLOOKUP(BT2680,Hoja2!$C:$D,2,0)</f>
        <v>#N/A</v>
      </c>
      <c r="BV2680" s="80" t="str">
        <f>IF(
AND(AO2680="",BD2680="",BQ2680=""),
"EN PROCESO NOTIFICACION / COMUNICACION",
IF(
BT2680="",
"NO APLICA",
IF(
BU2680=60,
IF(AO2680&lt;&gt;"",AO2680,IF(BD2680&lt;&gt;"",BD2680,BQ2680))+60,
WORKDAY(
IF(AO2680&lt;&gt;"",AO2680,IF(BD2680&lt;&gt;"",BD2680,BQ2680)),
BU2680,
FESTIVOS_CO!A:A
)
)
))</f>
        <v>EN PROCESO NOTIFICACION / COMUNICACION</v>
      </c>
      <c r="BW2680" s="44"/>
      <c r="BX2680" s="53"/>
      <c r="BY2680" s="45"/>
      <c r="BZ2680" s="37"/>
      <c r="CA2680" s="54" t="str">
        <f t="shared" si="512"/>
        <v>PENDIENTE EJECUTORIA</v>
      </c>
      <c r="CB2680" s="59" t="str">
        <f t="shared" si="509"/>
        <v/>
      </c>
      <c r="CC2680" s="36"/>
      <c r="CD2680" s="40"/>
      <c r="CE2680" s="46"/>
      <c r="CF2680" s="40"/>
      <c r="CG2680" s="40"/>
      <c r="CH2680" s="40"/>
      <c r="CI2680" s="36"/>
      <c r="CJ2680" s="47"/>
      <c r="CK2680" s="40"/>
      <c r="CL2680" s="40"/>
      <c r="CM2680" s="40"/>
      <c r="CN2680" s="40"/>
    </row>
    <row r="2681" spans="1:92" ht="42.75" hidden="1">
      <c r="A2681" s="49" t="str">
        <f t="shared" si="513"/>
        <v>SIN GESTIÓN</v>
      </c>
      <c r="B2681" s="58"/>
      <c r="C2681" s="37"/>
      <c r="D2681" s="37"/>
      <c r="E2681" s="49" t="str">
        <f t="shared" si="514"/>
        <v>PENDIENTE NOTIFICACIÓN</v>
      </c>
      <c r="F2681" s="141" t="str">
        <f t="shared" si="515"/>
        <v>PENDIENTE NOTIFICACIÓN</v>
      </c>
      <c r="G2681" s="49" t="str">
        <f t="shared" si="516"/>
        <v/>
      </c>
      <c r="H2681" s="51" t="str">
        <f ca="1">IF(
L2681="",
"",
IF(
NETWORKDAYS(L2681,IF(M2681&lt;&gt;"",M2681,TODAY()),FESTIVOS_CO!A:A)&gt;2,
"VENCIDO",
IF(
NETWORKDAYS(L2681,IF(M2681&lt;&gt;"",M2681,TODAY()),FESTIVOS_CO!A:A)=2,
"ALERTA",
"A TIEMPO"
)))</f>
        <v/>
      </c>
      <c r="I2681" s="40"/>
      <c r="J2681" s="36"/>
      <c r="K2681" s="37"/>
      <c r="L2681" s="50"/>
      <c r="M2681" s="37"/>
      <c r="N2681" s="52"/>
      <c r="O2681" s="52"/>
      <c r="P2681" s="36"/>
      <c r="Q2681" s="36"/>
      <c r="R2681" s="40"/>
      <c r="S2681" s="36"/>
      <c r="T2681" s="40"/>
      <c r="U2681" s="40"/>
      <c r="V2681" s="81"/>
      <c r="W2681" s="40"/>
      <c r="X2681" s="40"/>
      <c r="Y2681" s="40"/>
      <c r="Z2681" s="38" t="str">
        <f>IFERROR(VLOOKUP(Y2681,DIRECTORIO!A:B,2,FALSE),"")</f>
        <v/>
      </c>
      <c r="AA2681" s="40"/>
      <c r="AB2681" s="40"/>
      <c r="AC2681" s="40"/>
      <c r="AD2681" s="40"/>
      <c r="AE2681" s="40"/>
      <c r="AF2681" s="40"/>
      <c r="AG2681" s="41" t="s">
        <v>109</v>
      </c>
      <c r="AH2681" s="42"/>
      <c r="AI2681" s="54" t="str">
        <f t="shared" ca="1" si="517"/>
        <v>PENDIENTE NOTIFICACIÓN ELECTRÓNICA</v>
      </c>
      <c r="AJ2681" s="37"/>
      <c r="AK2681" s="37"/>
      <c r="AL2681" s="37"/>
      <c r="AM2681" s="53" t="str">
        <f>IF(AK2681="","",WORKDAY(AK2681,5,FESTIVOS_CO!A:A))</f>
        <v/>
      </c>
      <c r="AN2681" s="37"/>
      <c r="AO2681" s="37"/>
      <c r="AP2681" s="54" t="str">
        <f t="shared" ca="1" si="510"/>
        <v>NO APLICA</v>
      </c>
      <c r="AQ2681" s="36"/>
      <c r="AR2681" s="43"/>
      <c r="AS2681" s="37"/>
      <c r="AT2681" s="36"/>
      <c r="AU2681" s="37"/>
      <c r="AV2681" s="36"/>
      <c r="AW2681" s="36"/>
      <c r="AX2681" s="37"/>
      <c r="AY2681" s="140" t="str">
        <f>IF(AU2681="","",WORKDAY(AU2681,5,FESTIVOS_CO!A:A))</f>
        <v/>
      </c>
      <c r="AZ2681" s="54" t="str">
        <f t="shared" ca="1" si="507"/>
        <v>NO APLICA</v>
      </c>
      <c r="BA2681" s="55" t="str">
        <f>IF(AX2681="","",WORKDAY(AX2681,5,FESTIVOS_CO!A:A))</f>
        <v/>
      </c>
      <c r="BB2681" s="39"/>
      <c r="BC2681" s="40"/>
      <c r="BD2681" s="40"/>
      <c r="BE2681" s="56" t="str">
        <f t="shared" ca="1" si="508"/>
        <v>NO APLICA</v>
      </c>
      <c r="BF2681" s="37"/>
      <c r="BG2681" s="45"/>
      <c r="BH2681" s="37"/>
      <c r="BI2681" s="36"/>
      <c r="BJ2681" s="37"/>
      <c r="BK2681" s="36"/>
      <c r="BL2681" s="36"/>
      <c r="BM2681" s="53" t="str">
        <f>IF(BJ2681="","",WORKDAY(BJ2681,5,FESTIVOS_CO!A:A))</f>
        <v/>
      </c>
      <c r="BN2681" s="57" t="str">
        <f t="shared" ca="1" si="518"/>
        <v>PENDIENTE HACER AVISO</v>
      </c>
      <c r="BO2681" s="54" t="str">
        <f t="shared" ca="1" si="511"/>
        <v>EN TRÁMITE NOTIF. POR AVISO</v>
      </c>
      <c r="BP2681" s="37"/>
      <c r="BQ2681" s="53" t="str">
        <f>IF(BP2681="","",WORKDAY(BP2681,5,FESTIVOS_CO!A:A))</f>
        <v/>
      </c>
      <c r="BR2681" s="37"/>
      <c r="BS2681" s="36"/>
      <c r="BT2681" s="38"/>
      <c r="BU2681" s="58" t="e">
        <f>VLOOKUP(BT2681,Hoja2!$C:$D,2,0)</f>
        <v>#N/A</v>
      </c>
      <c r="BV2681" s="80" t="str">
        <f>IF(
AND(AO2681="",BD2681="",BQ2681=""),
"EN PROCESO NOTIFICACION / COMUNICACION",
IF(
BT2681="",
"NO APLICA",
IF(
BU2681=60,
IF(AO2681&lt;&gt;"",AO2681,IF(BD2681&lt;&gt;"",BD2681,BQ2681))+60,
WORKDAY(
IF(AO2681&lt;&gt;"",AO2681,IF(BD2681&lt;&gt;"",BD2681,BQ2681)),
BU2681,
FESTIVOS_CO!A:A
)
)
))</f>
        <v>EN PROCESO NOTIFICACION / COMUNICACION</v>
      </c>
      <c r="BW2681" s="44"/>
      <c r="BX2681" s="53"/>
      <c r="BY2681" s="45"/>
      <c r="BZ2681" s="37"/>
      <c r="CA2681" s="54" t="str">
        <f t="shared" si="512"/>
        <v>PENDIENTE EJECUTORIA</v>
      </c>
      <c r="CB2681" s="59" t="str">
        <f t="shared" si="509"/>
        <v/>
      </c>
      <c r="CC2681" s="36"/>
      <c r="CD2681" s="40"/>
      <c r="CE2681" s="46"/>
      <c r="CF2681" s="40"/>
      <c r="CG2681" s="40"/>
      <c r="CH2681" s="40"/>
      <c r="CI2681" s="36"/>
      <c r="CJ2681" s="47"/>
      <c r="CK2681" s="40"/>
      <c r="CL2681" s="40"/>
      <c r="CM2681" s="40"/>
      <c r="CN2681" s="40"/>
    </row>
    <row r="2682" spans="1:92" ht="42.75" hidden="1">
      <c r="A2682" s="49" t="str">
        <f t="shared" si="513"/>
        <v>SIN GESTIÓN</v>
      </c>
      <c r="B2682" s="58"/>
      <c r="C2682" s="37"/>
      <c r="D2682" s="37"/>
      <c r="E2682" s="49" t="str">
        <f t="shared" si="514"/>
        <v>PENDIENTE NOTIFICACIÓN</v>
      </c>
      <c r="F2682" s="141" t="str">
        <f t="shared" si="515"/>
        <v>PENDIENTE NOTIFICACIÓN</v>
      </c>
      <c r="G2682" s="49" t="str">
        <f t="shared" si="516"/>
        <v/>
      </c>
      <c r="H2682" s="51" t="str">
        <f ca="1">IF(
L2682="",
"",
IF(
NETWORKDAYS(L2682,IF(M2682&lt;&gt;"",M2682,TODAY()),FESTIVOS_CO!A:A)&gt;2,
"VENCIDO",
IF(
NETWORKDAYS(L2682,IF(M2682&lt;&gt;"",M2682,TODAY()),FESTIVOS_CO!A:A)=2,
"ALERTA",
"A TIEMPO"
)))</f>
        <v/>
      </c>
      <c r="I2682" s="40"/>
      <c r="J2682" s="36"/>
      <c r="K2682" s="37"/>
      <c r="L2682" s="50"/>
      <c r="M2682" s="37"/>
      <c r="N2682" s="52"/>
      <c r="O2682" s="52"/>
      <c r="P2682" s="36"/>
      <c r="Q2682" s="36"/>
      <c r="R2682" s="40"/>
      <c r="S2682" s="36"/>
      <c r="T2682" s="40"/>
      <c r="U2682" s="40"/>
      <c r="V2682" s="81"/>
      <c r="W2682" s="40"/>
      <c r="X2682" s="40"/>
      <c r="Y2682" s="40"/>
      <c r="Z2682" s="38" t="str">
        <f>IFERROR(VLOOKUP(Y2682,DIRECTORIO!A:B,2,FALSE),"")</f>
        <v/>
      </c>
      <c r="AA2682" s="40"/>
      <c r="AB2682" s="40"/>
      <c r="AC2682" s="40"/>
      <c r="AD2682" s="40"/>
      <c r="AE2682" s="40"/>
      <c r="AF2682" s="40"/>
      <c r="AG2682" s="41" t="s">
        <v>109</v>
      </c>
      <c r="AH2682" s="42"/>
      <c r="AI2682" s="54" t="str">
        <f t="shared" ca="1" si="517"/>
        <v>PENDIENTE NOTIFICACIÓN ELECTRÓNICA</v>
      </c>
      <c r="AJ2682" s="37"/>
      <c r="AK2682" s="37"/>
      <c r="AL2682" s="37"/>
      <c r="AM2682" s="53" t="str">
        <f>IF(AK2682="","",WORKDAY(AK2682,5,FESTIVOS_CO!A:A))</f>
        <v/>
      </c>
      <c r="AN2682" s="37"/>
      <c r="AO2682" s="37"/>
      <c r="AP2682" s="54" t="str">
        <f t="shared" ca="1" si="510"/>
        <v>NO APLICA</v>
      </c>
      <c r="AQ2682" s="36"/>
      <c r="AR2682" s="43"/>
      <c r="AS2682" s="37"/>
      <c r="AT2682" s="36"/>
      <c r="AU2682" s="37"/>
      <c r="AV2682" s="36"/>
      <c r="AW2682" s="36"/>
      <c r="AX2682" s="37"/>
      <c r="AY2682" s="140" t="str">
        <f>IF(AU2682="","",WORKDAY(AU2682,5,FESTIVOS_CO!A:A))</f>
        <v/>
      </c>
      <c r="AZ2682" s="54" t="str">
        <f t="shared" ca="1" si="507"/>
        <v>NO APLICA</v>
      </c>
      <c r="BA2682" s="55" t="str">
        <f>IF(AX2682="","",WORKDAY(AX2682,5,FESTIVOS_CO!A:A))</f>
        <v/>
      </c>
      <c r="BB2682" s="39"/>
      <c r="BC2682" s="40"/>
      <c r="BD2682" s="40"/>
      <c r="BE2682" s="56" t="str">
        <f t="shared" ca="1" si="508"/>
        <v>NO APLICA</v>
      </c>
      <c r="BF2682" s="37"/>
      <c r="BG2682" s="45"/>
      <c r="BH2682" s="37"/>
      <c r="BI2682" s="36"/>
      <c r="BJ2682" s="37"/>
      <c r="BK2682" s="36"/>
      <c r="BL2682" s="36"/>
      <c r="BM2682" s="53" t="str">
        <f>IF(BJ2682="","",WORKDAY(BJ2682,5,FESTIVOS_CO!A:A))</f>
        <v/>
      </c>
      <c r="BN2682" s="57" t="str">
        <f t="shared" ca="1" si="518"/>
        <v>PENDIENTE HACER AVISO</v>
      </c>
      <c r="BO2682" s="54" t="str">
        <f t="shared" ca="1" si="511"/>
        <v>EN TRÁMITE NOTIF. POR AVISO</v>
      </c>
      <c r="BP2682" s="37"/>
      <c r="BQ2682" s="53" t="str">
        <f>IF(BP2682="","",WORKDAY(BP2682,5,FESTIVOS_CO!A:A))</f>
        <v/>
      </c>
      <c r="BR2682" s="37"/>
      <c r="BS2682" s="36"/>
      <c r="BT2682" s="38"/>
      <c r="BU2682" s="58" t="e">
        <f>VLOOKUP(BT2682,Hoja2!$C:$D,2,0)</f>
        <v>#N/A</v>
      </c>
      <c r="BV2682" s="80" t="str">
        <f>IF(
AND(AO2682="",BD2682="",BQ2682=""),
"EN PROCESO NOTIFICACION / COMUNICACION",
IF(
BT2682="",
"NO APLICA",
IF(
BU2682=60,
IF(AO2682&lt;&gt;"",AO2682,IF(BD2682&lt;&gt;"",BD2682,BQ2682))+60,
WORKDAY(
IF(AO2682&lt;&gt;"",AO2682,IF(BD2682&lt;&gt;"",BD2682,BQ2682)),
BU2682,
FESTIVOS_CO!A:A
)
)
))</f>
        <v>EN PROCESO NOTIFICACION / COMUNICACION</v>
      </c>
      <c r="BW2682" s="44"/>
      <c r="BX2682" s="53"/>
      <c r="BY2682" s="45"/>
      <c r="BZ2682" s="37"/>
      <c r="CA2682" s="54" t="str">
        <f t="shared" si="512"/>
        <v>PENDIENTE EJECUTORIA</v>
      </c>
      <c r="CB2682" s="59" t="str">
        <f t="shared" si="509"/>
        <v/>
      </c>
      <c r="CC2682" s="36"/>
      <c r="CD2682" s="40"/>
      <c r="CE2682" s="46"/>
      <c r="CF2682" s="40"/>
      <c r="CG2682" s="40"/>
      <c r="CH2682" s="40"/>
      <c r="CI2682" s="36"/>
      <c r="CJ2682" s="47"/>
      <c r="CK2682" s="40"/>
      <c r="CL2682" s="40"/>
      <c r="CM2682" s="40"/>
      <c r="CN2682" s="40"/>
    </row>
    <row r="2683" spans="1:92" ht="42.75" hidden="1">
      <c r="A2683" s="49" t="str">
        <f t="shared" si="513"/>
        <v>SIN GESTIÓN</v>
      </c>
      <c r="B2683" s="58"/>
      <c r="C2683" s="37"/>
      <c r="D2683" s="37"/>
      <c r="E2683" s="49" t="str">
        <f t="shared" si="514"/>
        <v>PENDIENTE NOTIFICACIÓN</v>
      </c>
      <c r="F2683" s="141" t="str">
        <f t="shared" si="515"/>
        <v>PENDIENTE NOTIFICACIÓN</v>
      </c>
      <c r="G2683" s="49" t="str">
        <f t="shared" si="516"/>
        <v/>
      </c>
      <c r="H2683" s="51" t="str">
        <f ca="1">IF(
L2683="",
"",
IF(
NETWORKDAYS(L2683,IF(M2683&lt;&gt;"",M2683,TODAY()),FESTIVOS_CO!A:A)&gt;2,
"VENCIDO",
IF(
NETWORKDAYS(L2683,IF(M2683&lt;&gt;"",M2683,TODAY()),FESTIVOS_CO!A:A)=2,
"ALERTA",
"A TIEMPO"
)))</f>
        <v/>
      </c>
      <c r="I2683" s="40"/>
      <c r="J2683" s="36"/>
      <c r="K2683" s="37"/>
      <c r="L2683" s="50"/>
      <c r="M2683" s="37"/>
      <c r="N2683" s="52"/>
      <c r="O2683" s="52"/>
      <c r="P2683" s="36"/>
      <c r="Q2683" s="36"/>
      <c r="R2683" s="40"/>
      <c r="S2683" s="36"/>
      <c r="T2683" s="40"/>
      <c r="U2683" s="40"/>
      <c r="V2683" s="81"/>
      <c r="W2683" s="40"/>
      <c r="X2683" s="40"/>
      <c r="Y2683" s="40"/>
      <c r="Z2683" s="38" t="str">
        <f>IFERROR(VLOOKUP(Y2683,DIRECTORIO!A:B,2,FALSE),"")</f>
        <v/>
      </c>
      <c r="AA2683" s="40"/>
      <c r="AB2683" s="40"/>
      <c r="AC2683" s="40"/>
      <c r="AD2683" s="40"/>
      <c r="AE2683" s="40"/>
      <c r="AF2683" s="40"/>
      <c r="AG2683" s="41" t="s">
        <v>109</v>
      </c>
      <c r="AH2683" s="42"/>
      <c r="AI2683" s="54" t="str">
        <f t="shared" ca="1" si="517"/>
        <v>PENDIENTE NOTIFICACIÓN ELECTRÓNICA</v>
      </c>
      <c r="AJ2683" s="37"/>
      <c r="AK2683" s="37"/>
      <c r="AL2683" s="37"/>
      <c r="AM2683" s="53" t="str">
        <f>IF(AK2683="","",WORKDAY(AK2683,5,FESTIVOS_CO!A:A))</f>
        <v/>
      </c>
      <c r="AN2683" s="37"/>
      <c r="AO2683" s="37"/>
      <c r="AP2683" s="54" t="str">
        <f t="shared" ca="1" si="510"/>
        <v>NO APLICA</v>
      </c>
      <c r="AQ2683" s="36"/>
      <c r="AR2683" s="43"/>
      <c r="AS2683" s="37"/>
      <c r="AT2683" s="36"/>
      <c r="AU2683" s="37"/>
      <c r="AV2683" s="36"/>
      <c r="AW2683" s="36"/>
      <c r="AX2683" s="37"/>
      <c r="AY2683" s="140" t="str">
        <f>IF(AU2683="","",WORKDAY(AU2683,5,FESTIVOS_CO!A:A))</f>
        <v/>
      </c>
      <c r="AZ2683" s="54" t="str">
        <f t="shared" ca="1" si="507"/>
        <v>NO APLICA</v>
      </c>
      <c r="BA2683" s="55" t="str">
        <f>IF(AX2683="","",WORKDAY(AX2683,5,FESTIVOS_CO!A:A))</f>
        <v/>
      </c>
      <c r="BB2683" s="39"/>
      <c r="BC2683" s="40"/>
      <c r="BD2683" s="40"/>
      <c r="BE2683" s="56" t="str">
        <f t="shared" ca="1" si="508"/>
        <v>NO APLICA</v>
      </c>
      <c r="BF2683" s="37"/>
      <c r="BG2683" s="45"/>
      <c r="BH2683" s="37"/>
      <c r="BI2683" s="36"/>
      <c r="BJ2683" s="37"/>
      <c r="BK2683" s="36"/>
      <c r="BL2683" s="36"/>
      <c r="BM2683" s="53" t="str">
        <f>IF(BJ2683="","",WORKDAY(BJ2683,5,FESTIVOS_CO!A:A))</f>
        <v/>
      </c>
      <c r="BN2683" s="57" t="str">
        <f t="shared" ca="1" si="518"/>
        <v>PENDIENTE HACER AVISO</v>
      </c>
      <c r="BO2683" s="54" t="str">
        <f t="shared" ca="1" si="511"/>
        <v>EN TRÁMITE NOTIF. POR AVISO</v>
      </c>
      <c r="BP2683" s="37"/>
      <c r="BQ2683" s="53" t="str">
        <f>IF(BP2683="","",WORKDAY(BP2683,5,FESTIVOS_CO!A:A))</f>
        <v/>
      </c>
      <c r="BR2683" s="37"/>
      <c r="BS2683" s="36"/>
      <c r="BT2683" s="38"/>
      <c r="BU2683" s="58" t="e">
        <f>VLOOKUP(BT2683,Hoja2!$C:$D,2,0)</f>
        <v>#N/A</v>
      </c>
      <c r="BV2683" s="80" t="str">
        <f>IF(
AND(AO2683="",BD2683="",BQ2683=""),
"EN PROCESO NOTIFICACION / COMUNICACION",
IF(
BT2683="",
"NO APLICA",
IF(
BU2683=60,
IF(AO2683&lt;&gt;"",AO2683,IF(BD2683&lt;&gt;"",BD2683,BQ2683))+60,
WORKDAY(
IF(AO2683&lt;&gt;"",AO2683,IF(BD2683&lt;&gt;"",BD2683,BQ2683)),
BU2683,
FESTIVOS_CO!A:A
)
)
))</f>
        <v>EN PROCESO NOTIFICACION / COMUNICACION</v>
      </c>
      <c r="BW2683" s="44"/>
      <c r="BX2683" s="53"/>
      <c r="BY2683" s="45"/>
      <c r="BZ2683" s="37"/>
      <c r="CA2683" s="54" t="str">
        <f t="shared" si="512"/>
        <v>PENDIENTE EJECUTORIA</v>
      </c>
      <c r="CB2683" s="59" t="str">
        <f t="shared" si="509"/>
        <v/>
      </c>
      <c r="CC2683" s="36"/>
      <c r="CD2683" s="40"/>
      <c r="CE2683" s="46"/>
      <c r="CF2683" s="40"/>
      <c r="CG2683" s="40"/>
      <c r="CH2683" s="40"/>
      <c r="CI2683" s="36"/>
      <c r="CJ2683" s="47"/>
      <c r="CK2683" s="40"/>
      <c r="CL2683" s="40"/>
      <c r="CM2683" s="40"/>
      <c r="CN2683" s="40"/>
    </row>
    <row r="2684" spans="1:92" ht="42.75" hidden="1">
      <c r="A2684" s="49" t="str">
        <f t="shared" si="513"/>
        <v>SIN GESTIÓN</v>
      </c>
      <c r="B2684" s="58"/>
      <c r="C2684" s="37"/>
      <c r="D2684" s="37"/>
      <c r="E2684" s="49" t="str">
        <f t="shared" si="514"/>
        <v>PENDIENTE NOTIFICACIÓN</v>
      </c>
      <c r="F2684" s="141" t="str">
        <f t="shared" si="515"/>
        <v>PENDIENTE NOTIFICACIÓN</v>
      </c>
      <c r="G2684" s="49" t="str">
        <f t="shared" si="516"/>
        <v/>
      </c>
      <c r="H2684" s="51" t="str">
        <f ca="1">IF(
L2684="",
"",
IF(
NETWORKDAYS(L2684,IF(M2684&lt;&gt;"",M2684,TODAY()),FESTIVOS_CO!A:A)&gt;2,
"VENCIDO",
IF(
NETWORKDAYS(L2684,IF(M2684&lt;&gt;"",M2684,TODAY()),FESTIVOS_CO!A:A)=2,
"ALERTA",
"A TIEMPO"
)))</f>
        <v/>
      </c>
      <c r="I2684" s="40"/>
      <c r="J2684" s="36"/>
      <c r="K2684" s="37"/>
      <c r="L2684" s="50"/>
      <c r="M2684" s="37"/>
      <c r="N2684" s="52"/>
      <c r="O2684" s="52"/>
      <c r="P2684" s="36"/>
      <c r="Q2684" s="36"/>
      <c r="R2684" s="40"/>
      <c r="S2684" s="36"/>
      <c r="T2684" s="40"/>
      <c r="U2684" s="40"/>
      <c r="V2684" s="81"/>
      <c r="W2684" s="40"/>
      <c r="X2684" s="40"/>
      <c r="Y2684" s="40"/>
      <c r="Z2684" s="38" t="str">
        <f>IFERROR(VLOOKUP(Y2684,DIRECTORIO!A:B,2,FALSE),"")</f>
        <v/>
      </c>
      <c r="AA2684" s="40"/>
      <c r="AB2684" s="40"/>
      <c r="AC2684" s="40"/>
      <c r="AD2684" s="40"/>
      <c r="AE2684" s="40"/>
      <c r="AF2684" s="40"/>
      <c r="AG2684" s="41" t="s">
        <v>109</v>
      </c>
      <c r="AH2684" s="42"/>
      <c r="AI2684" s="54" t="str">
        <f t="shared" ca="1" si="517"/>
        <v>PENDIENTE NOTIFICACIÓN ELECTRÓNICA</v>
      </c>
      <c r="AJ2684" s="37"/>
      <c r="AK2684" s="37"/>
      <c r="AL2684" s="37"/>
      <c r="AM2684" s="53" t="str">
        <f>IF(AK2684="","",WORKDAY(AK2684,5,FESTIVOS_CO!A:A))</f>
        <v/>
      </c>
      <c r="AN2684" s="37"/>
      <c r="AO2684" s="37"/>
      <c r="AP2684" s="54" t="str">
        <f t="shared" ca="1" si="510"/>
        <v>NO APLICA</v>
      </c>
      <c r="AQ2684" s="36"/>
      <c r="AR2684" s="43"/>
      <c r="AS2684" s="37"/>
      <c r="AT2684" s="36"/>
      <c r="AU2684" s="37"/>
      <c r="AV2684" s="36"/>
      <c r="AW2684" s="36"/>
      <c r="AX2684" s="37"/>
      <c r="AY2684" s="140" t="str">
        <f>IF(AU2684="","",WORKDAY(AU2684,5,FESTIVOS_CO!A:A))</f>
        <v/>
      </c>
      <c r="AZ2684" s="54" t="str">
        <f t="shared" ca="1" si="507"/>
        <v>NO APLICA</v>
      </c>
      <c r="BA2684" s="55" t="str">
        <f>IF(AX2684="","",WORKDAY(AX2684,5,FESTIVOS_CO!A:A))</f>
        <v/>
      </c>
      <c r="BB2684" s="39"/>
      <c r="BC2684" s="40"/>
      <c r="BD2684" s="40"/>
      <c r="BE2684" s="56" t="str">
        <f t="shared" ca="1" si="508"/>
        <v>NO APLICA</v>
      </c>
      <c r="BF2684" s="37"/>
      <c r="BG2684" s="45"/>
      <c r="BH2684" s="37"/>
      <c r="BI2684" s="36"/>
      <c r="BJ2684" s="37"/>
      <c r="BK2684" s="36"/>
      <c r="BL2684" s="36"/>
      <c r="BM2684" s="53" t="str">
        <f>IF(BJ2684="","",WORKDAY(BJ2684,5,FESTIVOS_CO!A:A))</f>
        <v/>
      </c>
      <c r="BN2684" s="57" t="str">
        <f t="shared" ca="1" si="518"/>
        <v>PENDIENTE HACER AVISO</v>
      </c>
      <c r="BO2684" s="54" t="str">
        <f t="shared" ca="1" si="511"/>
        <v>EN TRÁMITE NOTIF. POR AVISO</v>
      </c>
      <c r="BP2684" s="37"/>
      <c r="BQ2684" s="53" t="str">
        <f>IF(BP2684="","",WORKDAY(BP2684,5,FESTIVOS_CO!A:A))</f>
        <v/>
      </c>
      <c r="BR2684" s="37"/>
      <c r="BS2684" s="36"/>
      <c r="BT2684" s="38"/>
      <c r="BU2684" s="58" t="e">
        <f>VLOOKUP(BT2684,Hoja2!$C:$D,2,0)</f>
        <v>#N/A</v>
      </c>
      <c r="BV2684" s="80" t="str">
        <f>IF(
AND(AO2684="",BD2684="",BQ2684=""),
"EN PROCESO NOTIFICACION / COMUNICACION",
IF(
BT2684="",
"NO APLICA",
IF(
BU2684=60,
IF(AO2684&lt;&gt;"",AO2684,IF(BD2684&lt;&gt;"",BD2684,BQ2684))+60,
WORKDAY(
IF(AO2684&lt;&gt;"",AO2684,IF(BD2684&lt;&gt;"",BD2684,BQ2684)),
BU2684,
FESTIVOS_CO!A:A
)
)
))</f>
        <v>EN PROCESO NOTIFICACION / COMUNICACION</v>
      </c>
      <c r="BW2684" s="44"/>
      <c r="BX2684" s="53"/>
      <c r="BY2684" s="45"/>
      <c r="BZ2684" s="37"/>
      <c r="CA2684" s="54" t="str">
        <f t="shared" si="512"/>
        <v>PENDIENTE EJECUTORIA</v>
      </c>
      <c r="CB2684" s="59" t="str">
        <f t="shared" si="509"/>
        <v/>
      </c>
      <c r="CC2684" s="36"/>
      <c r="CD2684" s="40"/>
      <c r="CE2684" s="46"/>
      <c r="CF2684" s="40"/>
      <c r="CG2684" s="40"/>
      <c r="CH2684" s="40"/>
      <c r="CI2684" s="36"/>
      <c r="CJ2684" s="47"/>
      <c r="CK2684" s="40"/>
      <c r="CL2684" s="40"/>
      <c r="CM2684" s="40"/>
      <c r="CN2684" s="40"/>
    </row>
    <row r="2685" spans="1:92" ht="42.75" hidden="1">
      <c r="A2685" s="49" t="str">
        <f t="shared" si="513"/>
        <v>SIN GESTIÓN</v>
      </c>
      <c r="B2685" s="58"/>
      <c r="C2685" s="37"/>
      <c r="D2685" s="37"/>
      <c r="E2685" s="49" t="str">
        <f t="shared" si="514"/>
        <v>PENDIENTE NOTIFICACIÓN</v>
      </c>
      <c r="F2685" s="141" t="str">
        <f t="shared" si="515"/>
        <v>PENDIENTE NOTIFICACIÓN</v>
      </c>
      <c r="G2685" s="49" t="str">
        <f t="shared" si="516"/>
        <v/>
      </c>
      <c r="H2685" s="51" t="str">
        <f ca="1">IF(
L2685="",
"",
IF(
NETWORKDAYS(L2685,IF(M2685&lt;&gt;"",M2685,TODAY()),FESTIVOS_CO!A:A)&gt;2,
"VENCIDO",
IF(
NETWORKDAYS(L2685,IF(M2685&lt;&gt;"",M2685,TODAY()),FESTIVOS_CO!A:A)=2,
"ALERTA",
"A TIEMPO"
)))</f>
        <v/>
      </c>
      <c r="I2685" s="40"/>
      <c r="J2685" s="36"/>
      <c r="K2685" s="37"/>
      <c r="L2685" s="50"/>
      <c r="M2685" s="37"/>
      <c r="N2685" s="52"/>
      <c r="O2685" s="52"/>
      <c r="P2685" s="36"/>
      <c r="Q2685" s="36"/>
      <c r="R2685" s="40"/>
      <c r="S2685" s="36"/>
      <c r="T2685" s="40"/>
      <c r="U2685" s="40"/>
      <c r="V2685" s="81"/>
      <c r="W2685" s="40"/>
      <c r="X2685" s="40"/>
      <c r="Y2685" s="40"/>
      <c r="Z2685" s="38" t="str">
        <f>IFERROR(VLOOKUP(Y2685,DIRECTORIO!A:B,2,FALSE),"")</f>
        <v/>
      </c>
      <c r="AA2685" s="40"/>
      <c r="AB2685" s="40"/>
      <c r="AC2685" s="40"/>
      <c r="AD2685" s="40"/>
      <c r="AE2685" s="40"/>
      <c r="AF2685" s="40"/>
      <c r="AG2685" s="41" t="s">
        <v>109</v>
      </c>
      <c r="AH2685" s="42"/>
      <c r="AI2685" s="54" t="str">
        <f t="shared" ca="1" si="517"/>
        <v>PENDIENTE NOTIFICACIÓN ELECTRÓNICA</v>
      </c>
      <c r="AJ2685" s="37"/>
      <c r="AK2685" s="37"/>
      <c r="AL2685" s="37"/>
      <c r="AM2685" s="53" t="str">
        <f>IF(AK2685="","",WORKDAY(AK2685,5,FESTIVOS_CO!A:A))</f>
        <v/>
      </c>
      <c r="AN2685" s="37"/>
      <c r="AO2685" s="37"/>
      <c r="AP2685" s="54" t="str">
        <f t="shared" ca="1" si="510"/>
        <v>NO APLICA</v>
      </c>
      <c r="AQ2685" s="36"/>
      <c r="AR2685" s="43"/>
      <c r="AS2685" s="37"/>
      <c r="AT2685" s="36"/>
      <c r="AU2685" s="37"/>
      <c r="AV2685" s="36"/>
      <c r="AW2685" s="36"/>
      <c r="AX2685" s="37"/>
      <c r="AY2685" s="140" t="str">
        <f>IF(AU2685="","",WORKDAY(AU2685,5,FESTIVOS_CO!A:A))</f>
        <v/>
      </c>
      <c r="AZ2685" s="54" t="str">
        <f t="shared" ca="1" si="507"/>
        <v>NO APLICA</v>
      </c>
      <c r="BA2685" s="55" t="str">
        <f>IF(AX2685="","",WORKDAY(AX2685,5,FESTIVOS_CO!A:A))</f>
        <v/>
      </c>
      <c r="BB2685" s="39"/>
      <c r="BC2685" s="40"/>
      <c r="BD2685" s="40"/>
      <c r="BE2685" s="56" t="str">
        <f t="shared" ca="1" si="508"/>
        <v>NO APLICA</v>
      </c>
      <c r="BF2685" s="37"/>
      <c r="BG2685" s="45"/>
      <c r="BH2685" s="37"/>
      <c r="BI2685" s="36"/>
      <c r="BJ2685" s="37"/>
      <c r="BK2685" s="36"/>
      <c r="BL2685" s="36"/>
      <c r="BM2685" s="53" t="str">
        <f>IF(BJ2685="","",WORKDAY(BJ2685,5,FESTIVOS_CO!A:A))</f>
        <v/>
      </c>
      <c r="BN2685" s="57" t="str">
        <f t="shared" ca="1" si="518"/>
        <v>PENDIENTE HACER AVISO</v>
      </c>
      <c r="BO2685" s="54" t="str">
        <f t="shared" ca="1" si="511"/>
        <v>EN TRÁMITE NOTIF. POR AVISO</v>
      </c>
      <c r="BP2685" s="37"/>
      <c r="BQ2685" s="53" t="str">
        <f>IF(BP2685="","",WORKDAY(BP2685,5,FESTIVOS_CO!A:A))</f>
        <v/>
      </c>
      <c r="BR2685" s="37"/>
      <c r="BS2685" s="36"/>
      <c r="BT2685" s="38"/>
      <c r="BU2685" s="58" t="e">
        <f>VLOOKUP(BT2685,Hoja2!$C:$D,2,0)</f>
        <v>#N/A</v>
      </c>
      <c r="BV2685" s="80" t="str">
        <f>IF(
AND(AO2685="",BD2685="",BQ2685=""),
"EN PROCESO NOTIFICACION / COMUNICACION",
IF(
BT2685="",
"NO APLICA",
IF(
BU2685=60,
IF(AO2685&lt;&gt;"",AO2685,IF(BD2685&lt;&gt;"",BD2685,BQ2685))+60,
WORKDAY(
IF(AO2685&lt;&gt;"",AO2685,IF(BD2685&lt;&gt;"",BD2685,BQ2685)),
BU2685,
FESTIVOS_CO!A:A
)
)
))</f>
        <v>EN PROCESO NOTIFICACION / COMUNICACION</v>
      </c>
      <c r="BW2685" s="44"/>
      <c r="BX2685" s="53"/>
      <c r="BY2685" s="45"/>
      <c r="BZ2685" s="37"/>
      <c r="CA2685" s="54" t="str">
        <f t="shared" si="512"/>
        <v>PENDIENTE EJECUTORIA</v>
      </c>
      <c r="CB2685" s="59" t="str">
        <f t="shared" si="509"/>
        <v/>
      </c>
      <c r="CC2685" s="36"/>
      <c r="CD2685" s="40"/>
      <c r="CE2685" s="46"/>
      <c r="CF2685" s="40"/>
      <c r="CG2685" s="40"/>
      <c r="CH2685" s="40"/>
      <c r="CI2685" s="36"/>
      <c r="CJ2685" s="47"/>
      <c r="CK2685" s="40"/>
      <c r="CL2685" s="40"/>
      <c r="CM2685" s="40"/>
      <c r="CN2685" s="40"/>
    </row>
    <row r="2686" spans="1:92" ht="42.75" hidden="1">
      <c r="A2686" s="49" t="str">
        <f t="shared" si="513"/>
        <v>SIN GESTIÓN</v>
      </c>
      <c r="B2686" s="58"/>
      <c r="C2686" s="37"/>
      <c r="D2686" s="37"/>
      <c r="E2686" s="49" t="str">
        <f t="shared" si="514"/>
        <v>PENDIENTE NOTIFICACIÓN</v>
      </c>
      <c r="F2686" s="141" t="str">
        <f t="shared" si="515"/>
        <v>PENDIENTE NOTIFICACIÓN</v>
      </c>
      <c r="G2686" s="49" t="str">
        <f t="shared" si="516"/>
        <v/>
      </c>
      <c r="H2686" s="51" t="str">
        <f ca="1">IF(
L2686="",
"",
IF(
NETWORKDAYS(L2686,IF(M2686&lt;&gt;"",M2686,TODAY()),FESTIVOS_CO!A:A)&gt;2,
"VENCIDO",
IF(
NETWORKDAYS(L2686,IF(M2686&lt;&gt;"",M2686,TODAY()),FESTIVOS_CO!A:A)=2,
"ALERTA",
"A TIEMPO"
)))</f>
        <v/>
      </c>
      <c r="I2686" s="40"/>
      <c r="J2686" s="36"/>
      <c r="K2686" s="37"/>
      <c r="L2686" s="50"/>
      <c r="M2686" s="37"/>
      <c r="N2686" s="52"/>
      <c r="O2686" s="52"/>
      <c r="P2686" s="36"/>
      <c r="Q2686" s="36"/>
      <c r="R2686" s="40"/>
      <c r="S2686" s="36"/>
      <c r="T2686" s="40"/>
      <c r="U2686" s="40"/>
      <c r="V2686" s="81"/>
      <c r="W2686" s="40"/>
      <c r="X2686" s="40"/>
      <c r="Y2686" s="40"/>
      <c r="Z2686" s="38" t="str">
        <f>IFERROR(VLOOKUP(Y2686,DIRECTORIO!A:B,2,FALSE),"")</f>
        <v/>
      </c>
      <c r="AA2686" s="40"/>
      <c r="AB2686" s="40"/>
      <c r="AC2686" s="40"/>
      <c r="AD2686" s="40"/>
      <c r="AE2686" s="40"/>
      <c r="AF2686" s="40"/>
      <c r="AG2686" s="41" t="s">
        <v>109</v>
      </c>
      <c r="AH2686" s="42"/>
      <c r="AI2686" s="54" t="str">
        <f t="shared" ca="1" si="517"/>
        <v>PENDIENTE NOTIFICACIÓN ELECTRÓNICA</v>
      </c>
      <c r="AJ2686" s="37"/>
      <c r="AK2686" s="37"/>
      <c r="AL2686" s="37"/>
      <c r="AM2686" s="53" t="str">
        <f>IF(AK2686="","",WORKDAY(AK2686,5,FESTIVOS_CO!A:A))</f>
        <v/>
      </c>
      <c r="AN2686" s="37"/>
      <c r="AO2686" s="37"/>
      <c r="AP2686" s="54" t="str">
        <f t="shared" ca="1" si="510"/>
        <v>NO APLICA</v>
      </c>
      <c r="AQ2686" s="36"/>
      <c r="AR2686" s="43"/>
      <c r="AS2686" s="37"/>
      <c r="AT2686" s="36"/>
      <c r="AU2686" s="37"/>
      <c r="AV2686" s="36"/>
      <c r="AW2686" s="36"/>
      <c r="AX2686" s="37"/>
      <c r="AY2686" s="140" t="str">
        <f>IF(AU2686="","",WORKDAY(AU2686,5,FESTIVOS_CO!A:A))</f>
        <v/>
      </c>
      <c r="AZ2686" s="54" t="str">
        <f t="shared" ca="1" si="507"/>
        <v>NO APLICA</v>
      </c>
      <c r="BA2686" s="55" t="str">
        <f>IF(AX2686="","",WORKDAY(AX2686,5,FESTIVOS_CO!A:A))</f>
        <v/>
      </c>
      <c r="BB2686" s="39"/>
      <c r="BC2686" s="40"/>
      <c r="BD2686" s="40"/>
      <c r="BE2686" s="56" t="str">
        <f t="shared" ca="1" si="508"/>
        <v>NO APLICA</v>
      </c>
      <c r="BF2686" s="37"/>
      <c r="BG2686" s="45"/>
      <c r="BH2686" s="37"/>
      <c r="BI2686" s="36"/>
      <c r="BJ2686" s="37"/>
      <c r="BK2686" s="36"/>
      <c r="BL2686" s="36"/>
      <c r="BM2686" s="53" t="str">
        <f>IF(BJ2686="","",WORKDAY(BJ2686,5,FESTIVOS_CO!A:A))</f>
        <v/>
      </c>
      <c r="BN2686" s="57" t="str">
        <f t="shared" ca="1" si="518"/>
        <v>PENDIENTE HACER AVISO</v>
      </c>
      <c r="BO2686" s="54" t="str">
        <f t="shared" ca="1" si="511"/>
        <v>EN TRÁMITE NOTIF. POR AVISO</v>
      </c>
      <c r="BP2686" s="37"/>
      <c r="BQ2686" s="53" t="str">
        <f>IF(BP2686="","",WORKDAY(BP2686,5,FESTIVOS_CO!A:A))</f>
        <v/>
      </c>
      <c r="BR2686" s="37"/>
      <c r="BS2686" s="36"/>
      <c r="BT2686" s="38"/>
      <c r="BU2686" s="58" t="e">
        <f>VLOOKUP(BT2686,Hoja2!$C:$D,2,0)</f>
        <v>#N/A</v>
      </c>
      <c r="BV2686" s="80" t="str">
        <f>IF(
AND(AO2686="",BD2686="",BQ2686=""),
"EN PROCESO NOTIFICACION / COMUNICACION",
IF(
BT2686="",
"NO APLICA",
IF(
BU2686=60,
IF(AO2686&lt;&gt;"",AO2686,IF(BD2686&lt;&gt;"",BD2686,BQ2686))+60,
WORKDAY(
IF(AO2686&lt;&gt;"",AO2686,IF(BD2686&lt;&gt;"",BD2686,BQ2686)),
BU2686,
FESTIVOS_CO!A:A
)
)
))</f>
        <v>EN PROCESO NOTIFICACION / COMUNICACION</v>
      </c>
      <c r="BW2686" s="44"/>
      <c r="BX2686" s="53"/>
      <c r="BY2686" s="45"/>
      <c r="BZ2686" s="37"/>
      <c r="CA2686" s="54" t="str">
        <f t="shared" si="512"/>
        <v>PENDIENTE EJECUTORIA</v>
      </c>
      <c r="CB2686" s="59" t="str">
        <f t="shared" si="509"/>
        <v/>
      </c>
      <c r="CC2686" s="36"/>
      <c r="CD2686" s="40"/>
      <c r="CE2686" s="46"/>
      <c r="CF2686" s="40"/>
      <c r="CG2686" s="40"/>
      <c r="CH2686" s="40"/>
      <c r="CI2686" s="36"/>
      <c r="CJ2686" s="47"/>
      <c r="CK2686" s="40"/>
      <c r="CL2686" s="40"/>
      <c r="CM2686" s="40"/>
      <c r="CN2686" s="40"/>
    </row>
    <row r="2687" spans="1:92" ht="42.75" hidden="1">
      <c r="A2687" s="49" t="str">
        <f t="shared" si="513"/>
        <v>SIN GESTIÓN</v>
      </c>
      <c r="B2687" s="58"/>
      <c r="C2687" s="37"/>
      <c r="D2687" s="37"/>
      <c r="E2687" s="49" t="str">
        <f t="shared" si="514"/>
        <v>PENDIENTE NOTIFICACIÓN</v>
      </c>
      <c r="F2687" s="141" t="str">
        <f t="shared" si="515"/>
        <v>PENDIENTE NOTIFICACIÓN</v>
      </c>
      <c r="G2687" s="49" t="str">
        <f t="shared" si="516"/>
        <v/>
      </c>
      <c r="H2687" s="51" t="str">
        <f ca="1">IF(
L2687="",
"",
IF(
NETWORKDAYS(L2687,IF(M2687&lt;&gt;"",M2687,TODAY()),FESTIVOS_CO!A:A)&gt;2,
"VENCIDO",
IF(
NETWORKDAYS(L2687,IF(M2687&lt;&gt;"",M2687,TODAY()),FESTIVOS_CO!A:A)=2,
"ALERTA",
"A TIEMPO"
)))</f>
        <v/>
      </c>
      <c r="I2687" s="40"/>
      <c r="J2687" s="36"/>
      <c r="K2687" s="37"/>
      <c r="L2687" s="50"/>
      <c r="M2687" s="37"/>
      <c r="N2687" s="52"/>
      <c r="O2687" s="52"/>
      <c r="P2687" s="36"/>
      <c r="Q2687" s="36"/>
      <c r="R2687" s="40"/>
      <c r="S2687" s="36"/>
      <c r="T2687" s="40"/>
      <c r="U2687" s="40"/>
      <c r="V2687" s="81"/>
      <c r="W2687" s="40"/>
      <c r="X2687" s="40"/>
      <c r="Y2687" s="40"/>
      <c r="Z2687" s="38" t="str">
        <f>IFERROR(VLOOKUP(Y2687,DIRECTORIO!A:B,2,FALSE),"")</f>
        <v/>
      </c>
      <c r="AA2687" s="40"/>
      <c r="AB2687" s="40"/>
      <c r="AC2687" s="40"/>
      <c r="AD2687" s="40"/>
      <c r="AE2687" s="40"/>
      <c r="AF2687" s="40"/>
      <c r="AG2687" s="41" t="s">
        <v>109</v>
      </c>
      <c r="AH2687" s="42"/>
      <c r="AI2687" s="54" t="str">
        <f t="shared" ca="1" si="517"/>
        <v>PENDIENTE NOTIFICACIÓN ELECTRÓNICA</v>
      </c>
      <c r="AJ2687" s="37"/>
      <c r="AK2687" s="37"/>
      <c r="AL2687" s="37"/>
      <c r="AM2687" s="53" t="str">
        <f>IF(AK2687="","",WORKDAY(AK2687,5,FESTIVOS_CO!A:A))</f>
        <v/>
      </c>
      <c r="AN2687" s="37"/>
      <c r="AO2687" s="37"/>
      <c r="AP2687" s="54" t="str">
        <f t="shared" ca="1" si="510"/>
        <v>NO APLICA</v>
      </c>
      <c r="AQ2687" s="36"/>
      <c r="AR2687" s="43"/>
      <c r="AS2687" s="37"/>
      <c r="AT2687" s="36"/>
      <c r="AU2687" s="37"/>
      <c r="AV2687" s="36"/>
      <c r="AW2687" s="36"/>
      <c r="AX2687" s="37"/>
      <c r="AY2687" s="140" t="str">
        <f>IF(AU2687="","",WORKDAY(AU2687,5,FESTIVOS_CO!A:A))</f>
        <v/>
      </c>
      <c r="AZ2687" s="54" t="str">
        <f t="shared" ca="1" si="507"/>
        <v>NO APLICA</v>
      </c>
      <c r="BA2687" s="55" t="str">
        <f>IF(AX2687="","",WORKDAY(AX2687,5,FESTIVOS_CO!A:A))</f>
        <v/>
      </c>
      <c r="BB2687" s="39"/>
      <c r="BC2687" s="40"/>
      <c r="BD2687" s="40"/>
      <c r="BE2687" s="56" t="str">
        <f t="shared" ca="1" si="508"/>
        <v>NO APLICA</v>
      </c>
      <c r="BF2687" s="37"/>
      <c r="BG2687" s="45"/>
      <c r="BH2687" s="37"/>
      <c r="BI2687" s="36"/>
      <c r="BJ2687" s="37"/>
      <c r="BK2687" s="36"/>
      <c r="BL2687" s="36"/>
      <c r="BM2687" s="53" t="str">
        <f>IF(BJ2687="","",WORKDAY(BJ2687,5,FESTIVOS_CO!A:A))</f>
        <v/>
      </c>
      <c r="BN2687" s="57" t="str">
        <f t="shared" ca="1" si="518"/>
        <v>PENDIENTE HACER AVISO</v>
      </c>
      <c r="BO2687" s="54" t="str">
        <f t="shared" ca="1" si="511"/>
        <v>EN TRÁMITE NOTIF. POR AVISO</v>
      </c>
      <c r="BP2687" s="37"/>
      <c r="BQ2687" s="53" t="str">
        <f>IF(BP2687="","",WORKDAY(BP2687,5,FESTIVOS_CO!A:A))</f>
        <v/>
      </c>
      <c r="BR2687" s="37"/>
      <c r="BS2687" s="36"/>
      <c r="BT2687" s="38"/>
      <c r="BU2687" s="58" t="e">
        <f>VLOOKUP(BT2687,Hoja2!$C:$D,2,0)</f>
        <v>#N/A</v>
      </c>
      <c r="BV2687" s="80" t="str">
        <f>IF(
AND(AO2687="",BD2687="",BQ2687=""),
"EN PROCESO NOTIFICACION / COMUNICACION",
IF(
BT2687="",
"NO APLICA",
IF(
BU2687=60,
IF(AO2687&lt;&gt;"",AO2687,IF(BD2687&lt;&gt;"",BD2687,BQ2687))+60,
WORKDAY(
IF(AO2687&lt;&gt;"",AO2687,IF(BD2687&lt;&gt;"",BD2687,BQ2687)),
BU2687,
FESTIVOS_CO!A:A
)
)
))</f>
        <v>EN PROCESO NOTIFICACION / COMUNICACION</v>
      </c>
      <c r="BW2687" s="44"/>
      <c r="BX2687" s="53"/>
      <c r="BY2687" s="45"/>
      <c r="BZ2687" s="37"/>
      <c r="CA2687" s="54" t="str">
        <f t="shared" si="512"/>
        <v>PENDIENTE EJECUTORIA</v>
      </c>
      <c r="CB2687" s="59" t="str">
        <f t="shared" si="509"/>
        <v/>
      </c>
      <c r="CC2687" s="36"/>
      <c r="CD2687" s="40"/>
      <c r="CE2687" s="46"/>
      <c r="CF2687" s="40"/>
      <c r="CG2687" s="40"/>
      <c r="CH2687" s="40"/>
      <c r="CI2687" s="36"/>
      <c r="CJ2687" s="47"/>
      <c r="CK2687" s="40"/>
      <c r="CL2687" s="40"/>
      <c r="CM2687" s="40"/>
      <c r="CN2687" s="40"/>
    </row>
    <row r="2688" spans="1:92" ht="42.75" hidden="1">
      <c r="A2688" s="49" t="str">
        <f t="shared" si="513"/>
        <v>SIN GESTIÓN</v>
      </c>
      <c r="B2688" s="58"/>
      <c r="C2688" s="37"/>
      <c r="D2688" s="37"/>
      <c r="E2688" s="49" t="str">
        <f t="shared" si="514"/>
        <v>PENDIENTE NOTIFICACIÓN</v>
      </c>
      <c r="F2688" s="141" t="str">
        <f t="shared" si="515"/>
        <v>PENDIENTE NOTIFICACIÓN</v>
      </c>
      <c r="G2688" s="49" t="str">
        <f t="shared" si="516"/>
        <v/>
      </c>
      <c r="H2688" s="51" t="str">
        <f ca="1">IF(
L2688="",
"",
IF(
NETWORKDAYS(L2688,IF(M2688&lt;&gt;"",M2688,TODAY()),FESTIVOS_CO!A:A)&gt;2,
"VENCIDO",
IF(
NETWORKDAYS(L2688,IF(M2688&lt;&gt;"",M2688,TODAY()),FESTIVOS_CO!A:A)=2,
"ALERTA",
"A TIEMPO"
)))</f>
        <v/>
      </c>
      <c r="I2688" s="40"/>
      <c r="J2688" s="36"/>
      <c r="K2688" s="37"/>
      <c r="L2688" s="50"/>
      <c r="M2688" s="37"/>
      <c r="N2688" s="52"/>
      <c r="O2688" s="52"/>
      <c r="P2688" s="36"/>
      <c r="Q2688" s="36"/>
      <c r="R2688" s="40"/>
      <c r="S2688" s="36"/>
      <c r="T2688" s="40"/>
      <c r="U2688" s="40"/>
      <c r="V2688" s="81"/>
      <c r="W2688" s="40"/>
      <c r="X2688" s="40"/>
      <c r="Y2688" s="40"/>
      <c r="Z2688" s="38" t="str">
        <f>IFERROR(VLOOKUP(Y2688,DIRECTORIO!A:B,2,FALSE),"")</f>
        <v/>
      </c>
      <c r="AA2688" s="40"/>
      <c r="AB2688" s="40"/>
      <c r="AC2688" s="40"/>
      <c r="AD2688" s="40"/>
      <c r="AE2688" s="40"/>
      <c r="AF2688" s="40"/>
      <c r="AG2688" s="41" t="s">
        <v>109</v>
      </c>
      <c r="AH2688" s="42"/>
      <c r="AI2688" s="54" t="str">
        <f t="shared" ca="1" si="517"/>
        <v>PENDIENTE NOTIFICACIÓN ELECTRÓNICA</v>
      </c>
      <c r="AJ2688" s="37"/>
      <c r="AK2688" s="37"/>
      <c r="AL2688" s="37"/>
      <c r="AM2688" s="53" t="str">
        <f>IF(AK2688="","",WORKDAY(AK2688,5,FESTIVOS_CO!A:A))</f>
        <v/>
      </c>
      <c r="AN2688" s="37"/>
      <c r="AO2688" s="37"/>
      <c r="AP2688" s="54" t="str">
        <f t="shared" ca="1" si="510"/>
        <v>NO APLICA</v>
      </c>
      <c r="AQ2688" s="36"/>
      <c r="AR2688" s="43"/>
      <c r="AS2688" s="37"/>
      <c r="AT2688" s="36"/>
      <c r="AU2688" s="37"/>
      <c r="AV2688" s="36"/>
      <c r="AW2688" s="36"/>
      <c r="AX2688" s="37"/>
      <c r="AY2688" s="140" t="str">
        <f>IF(AU2688="","",WORKDAY(AU2688,5,FESTIVOS_CO!A:A))</f>
        <v/>
      </c>
      <c r="AZ2688" s="54" t="str">
        <f t="shared" ca="1" si="507"/>
        <v>NO APLICA</v>
      </c>
      <c r="BA2688" s="55" t="str">
        <f>IF(AX2688="","",WORKDAY(AX2688,5,FESTIVOS_CO!A:A))</f>
        <v/>
      </c>
      <c r="BB2688" s="39"/>
      <c r="BC2688" s="40"/>
      <c r="BD2688" s="40"/>
      <c r="BE2688" s="56" t="str">
        <f t="shared" ca="1" si="508"/>
        <v>NO APLICA</v>
      </c>
      <c r="BF2688" s="37"/>
      <c r="BG2688" s="45"/>
      <c r="BH2688" s="37"/>
      <c r="BI2688" s="36"/>
      <c r="BJ2688" s="37"/>
      <c r="BK2688" s="36"/>
      <c r="BL2688" s="36"/>
      <c r="BM2688" s="53" t="str">
        <f>IF(BJ2688="","",WORKDAY(BJ2688,5,FESTIVOS_CO!A:A))</f>
        <v/>
      </c>
      <c r="BN2688" s="57" t="str">
        <f t="shared" ca="1" si="518"/>
        <v>PENDIENTE HACER AVISO</v>
      </c>
      <c r="BO2688" s="54" t="str">
        <f t="shared" ca="1" si="511"/>
        <v>EN TRÁMITE NOTIF. POR AVISO</v>
      </c>
      <c r="BP2688" s="37"/>
      <c r="BQ2688" s="53" t="str">
        <f>IF(BP2688="","",WORKDAY(BP2688,5,FESTIVOS_CO!A:A))</f>
        <v/>
      </c>
      <c r="BR2688" s="37"/>
      <c r="BS2688" s="36"/>
      <c r="BT2688" s="38"/>
      <c r="BU2688" s="58" t="e">
        <f>VLOOKUP(BT2688,Hoja2!$C:$D,2,0)</f>
        <v>#N/A</v>
      </c>
      <c r="BV2688" s="80" t="str">
        <f>IF(
AND(AO2688="",BD2688="",BQ2688=""),
"EN PROCESO NOTIFICACION / COMUNICACION",
IF(
BT2688="",
"NO APLICA",
IF(
BU2688=60,
IF(AO2688&lt;&gt;"",AO2688,IF(BD2688&lt;&gt;"",BD2688,BQ2688))+60,
WORKDAY(
IF(AO2688&lt;&gt;"",AO2688,IF(BD2688&lt;&gt;"",BD2688,BQ2688)),
BU2688,
FESTIVOS_CO!A:A
)
)
))</f>
        <v>EN PROCESO NOTIFICACION / COMUNICACION</v>
      </c>
      <c r="BW2688" s="44"/>
      <c r="BX2688" s="53"/>
      <c r="BY2688" s="45"/>
      <c r="BZ2688" s="37"/>
      <c r="CA2688" s="54" t="str">
        <f t="shared" si="512"/>
        <v>PENDIENTE EJECUTORIA</v>
      </c>
      <c r="CB2688" s="59" t="str">
        <f t="shared" si="509"/>
        <v/>
      </c>
      <c r="CC2688" s="36"/>
      <c r="CD2688" s="40"/>
      <c r="CE2688" s="46"/>
      <c r="CF2688" s="40"/>
      <c r="CG2688" s="40"/>
      <c r="CH2688" s="40"/>
      <c r="CI2688" s="36"/>
      <c r="CJ2688" s="47"/>
      <c r="CK2688" s="40"/>
      <c r="CL2688" s="40"/>
      <c r="CM2688" s="40"/>
      <c r="CN2688" s="40"/>
    </row>
    <row r="2689" spans="1:92" ht="42.75" hidden="1">
      <c r="A2689" s="49" t="str">
        <f t="shared" si="513"/>
        <v>SIN GESTIÓN</v>
      </c>
      <c r="B2689" s="58"/>
      <c r="C2689" s="37"/>
      <c r="D2689" s="37"/>
      <c r="E2689" s="49" t="str">
        <f t="shared" si="514"/>
        <v>PENDIENTE NOTIFICACIÓN</v>
      </c>
      <c r="F2689" s="141" t="str">
        <f t="shared" si="515"/>
        <v>PENDIENTE NOTIFICACIÓN</v>
      </c>
      <c r="G2689" s="49" t="str">
        <f t="shared" si="516"/>
        <v/>
      </c>
      <c r="H2689" s="51" t="str">
        <f ca="1">IF(
L2689="",
"",
IF(
NETWORKDAYS(L2689,IF(M2689&lt;&gt;"",M2689,TODAY()),FESTIVOS_CO!A:A)&gt;2,
"VENCIDO",
IF(
NETWORKDAYS(L2689,IF(M2689&lt;&gt;"",M2689,TODAY()),FESTIVOS_CO!A:A)=2,
"ALERTA",
"A TIEMPO"
)))</f>
        <v/>
      </c>
      <c r="I2689" s="40"/>
      <c r="J2689" s="36"/>
      <c r="K2689" s="37"/>
      <c r="L2689" s="50"/>
      <c r="M2689" s="37"/>
      <c r="N2689" s="52"/>
      <c r="O2689" s="52"/>
      <c r="P2689" s="36"/>
      <c r="Q2689" s="36"/>
      <c r="R2689" s="40"/>
      <c r="S2689" s="36"/>
      <c r="T2689" s="40"/>
      <c r="U2689" s="40"/>
      <c r="V2689" s="81"/>
      <c r="W2689" s="40"/>
      <c r="X2689" s="40"/>
      <c r="Y2689" s="40"/>
      <c r="Z2689" s="38" t="str">
        <f>IFERROR(VLOOKUP(Y2689,DIRECTORIO!A:B,2,FALSE),"")</f>
        <v/>
      </c>
      <c r="AA2689" s="40"/>
      <c r="AB2689" s="40"/>
      <c r="AC2689" s="40"/>
      <c r="AD2689" s="40"/>
      <c r="AE2689" s="40"/>
      <c r="AF2689" s="40"/>
      <c r="AG2689" s="41" t="s">
        <v>109</v>
      </c>
      <c r="AH2689" s="42"/>
      <c r="AI2689" s="54" t="str">
        <f t="shared" ca="1" si="517"/>
        <v>PENDIENTE NOTIFICACIÓN ELECTRÓNICA</v>
      </c>
      <c r="AJ2689" s="37"/>
      <c r="AK2689" s="37"/>
      <c r="AL2689" s="37"/>
      <c r="AM2689" s="53" t="str">
        <f>IF(AK2689="","",WORKDAY(AK2689,5,FESTIVOS_CO!A:A))</f>
        <v/>
      </c>
      <c r="AN2689" s="37"/>
      <c r="AO2689" s="37"/>
      <c r="AP2689" s="54" t="str">
        <f t="shared" ca="1" si="510"/>
        <v>NO APLICA</v>
      </c>
      <c r="AQ2689" s="36"/>
      <c r="AR2689" s="43"/>
      <c r="AS2689" s="37"/>
      <c r="AT2689" s="36"/>
      <c r="AU2689" s="37"/>
      <c r="AV2689" s="36"/>
      <c r="AW2689" s="36"/>
      <c r="AX2689" s="37"/>
      <c r="AY2689" s="140" t="str">
        <f>IF(AU2689="","",WORKDAY(AU2689,5,FESTIVOS_CO!A:A))</f>
        <v/>
      </c>
      <c r="AZ2689" s="54" t="str">
        <f t="shared" ca="1" si="507"/>
        <v>NO APLICA</v>
      </c>
      <c r="BA2689" s="55" t="str">
        <f>IF(AX2689="","",WORKDAY(AX2689,5,FESTIVOS_CO!A:A))</f>
        <v/>
      </c>
      <c r="BB2689" s="39"/>
      <c r="BC2689" s="40"/>
      <c r="BD2689" s="40"/>
      <c r="BE2689" s="56" t="str">
        <f t="shared" ca="1" si="508"/>
        <v>NO APLICA</v>
      </c>
      <c r="BF2689" s="37"/>
      <c r="BG2689" s="45"/>
      <c r="BH2689" s="37"/>
      <c r="BI2689" s="36"/>
      <c r="BJ2689" s="37"/>
      <c r="BK2689" s="36"/>
      <c r="BL2689" s="36"/>
      <c r="BM2689" s="53" t="str">
        <f>IF(BJ2689="","",WORKDAY(BJ2689,5,FESTIVOS_CO!A:A))</f>
        <v/>
      </c>
      <c r="BN2689" s="57" t="str">
        <f t="shared" ca="1" si="518"/>
        <v>PENDIENTE HACER AVISO</v>
      </c>
      <c r="BO2689" s="54" t="str">
        <f t="shared" ca="1" si="511"/>
        <v>EN TRÁMITE NOTIF. POR AVISO</v>
      </c>
      <c r="BP2689" s="37"/>
      <c r="BQ2689" s="53" t="str">
        <f>IF(BP2689="","",WORKDAY(BP2689,5,FESTIVOS_CO!A:A))</f>
        <v/>
      </c>
      <c r="BR2689" s="37"/>
      <c r="BS2689" s="36"/>
      <c r="BT2689" s="38"/>
      <c r="BU2689" s="58" t="e">
        <f>VLOOKUP(BT2689,Hoja2!$C:$D,2,0)</f>
        <v>#N/A</v>
      </c>
      <c r="BV2689" s="80" t="str">
        <f>IF(
AND(AO2689="",BD2689="",BQ2689=""),
"EN PROCESO NOTIFICACION / COMUNICACION",
IF(
BT2689="",
"NO APLICA",
IF(
BU2689=60,
IF(AO2689&lt;&gt;"",AO2689,IF(BD2689&lt;&gt;"",BD2689,BQ2689))+60,
WORKDAY(
IF(AO2689&lt;&gt;"",AO2689,IF(BD2689&lt;&gt;"",BD2689,BQ2689)),
BU2689,
FESTIVOS_CO!A:A
)
)
))</f>
        <v>EN PROCESO NOTIFICACION / COMUNICACION</v>
      </c>
      <c r="BW2689" s="44"/>
      <c r="BX2689" s="53"/>
      <c r="BY2689" s="45"/>
      <c r="BZ2689" s="37"/>
      <c r="CA2689" s="54" t="str">
        <f t="shared" si="512"/>
        <v>PENDIENTE EJECUTORIA</v>
      </c>
      <c r="CB2689" s="59" t="str">
        <f t="shared" si="509"/>
        <v/>
      </c>
      <c r="CC2689" s="36"/>
      <c r="CD2689" s="40"/>
      <c r="CE2689" s="46"/>
      <c r="CF2689" s="40"/>
      <c r="CG2689" s="40"/>
      <c r="CH2689" s="40"/>
      <c r="CI2689" s="36"/>
      <c r="CJ2689" s="47"/>
      <c r="CK2689" s="40"/>
      <c r="CL2689" s="40"/>
      <c r="CM2689" s="40"/>
      <c r="CN2689" s="40"/>
    </row>
    <row r="2690" spans="1:92" ht="42.75" hidden="1">
      <c r="A2690" s="49" t="str">
        <f t="shared" si="513"/>
        <v>SIN GESTIÓN</v>
      </c>
      <c r="B2690" s="58"/>
      <c r="C2690" s="37"/>
      <c r="D2690" s="37"/>
      <c r="E2690" s="49" t="str">
        <f t="shared" si="514"/>
        <v>PENDIENTE NOTIFICACIÓN</v>
      </c>
      <c r="F2690" s="141" t="str">
        <f t="shared" si="515"/>
        <v>PENDIENTE NOTIFICACIÓN</v>
      </c>
      <c r="G2690" s="49" t="str">
        <f t="shared" si="516"/>
        <v/>
      </c>
      <c r="H2690" s="51" t="str">
        <f ca="1">IF(
L2690="",
"",
IF(
NETWORKDAYS(L2690,IF(M2690&lt;&gt;"",M2690,TODAY()),FESTIVOS_CO!A:A)&gt;2,
"VENCIDO",
IF(
NETWORKDAYS(L2690,IF(M2690&lt;&gt;"",M2690,TODAY()),FESTIVOS_CO!A:A)=2,
"ALERTA",
"A TIEMPO"
)))</f>
        <v/>
      </c>
      <c r="I2690" s="40"/>
      <c r="J2690" s="36"/>
      <c r="K2690" s="37"/>
      <c r="L2690" s="50"/>
      <c r="M2690" s="37"/>
      <c r="N2690" s="52"/>
      <c r="O2690" s="52"/>
      <c r="P2690" s="36"/>
      <c r="Q2690" s="36"/>
      <c r="R2690" s="40"/>
      <c r="S2690" s="36"/>
      <c r="T2690" s="40"/>
      <c r="U2690" s="40"/>
      <c r="V2690" s="81"/>
      <c r="W2690" s="40"/>
      <c r="X2690" s="40"/>
      <c r="Y2690" s="40"/>
      <c r="Z2690" s="38" t="str">
        <f>IFERROR(VLOOKUP(Y2690,DIRECTORIO!A:B,2,FALSE),"")</f>
        <v/>
      </c>
      <c r="AA2690" s="40"/>
      <c r="AB2690" s="40"/>
      <c r="AC2690" s="40"/>
      <c r="AD2690" s="40"/>
      <c r="AE2690" s="40"/>
      <c r="AF2690" s="40"/>
      <c r="AG2690" s="41" t="s">
        <v>109</v>
      </c>
      <c r="AH2690" s="42"/>
      <c r="AI2690" s="54" t="str">
        <f t="shared" ca="1" si="517"/>
        <v>PENDIENTE NOTIFICACIÓN ELECTRÓNICA</v>
      </c>
      <c r="AJ2690" s="37"/>
      <c r="AK2690" s="37"/>
      <c r="AL2690" s="37"/>
      <c r="AM2690" s="53" t="str">
        <f>IF(AK2690="","",WORKDAY(AK2690,5,FESTIVOS_CO!A:A))</f>
        <v/>
      </c>
      <c r="AN2690" s="37"/>
      <c r="AO2690" s="37"/>
      <c r="AP2690" s="54" t="str">
        <f t="shared" ca="1" si="510"/>
        <v>NO APLICA</v>
      </c>
      <c r="AQ2690" s="36"/>
      <c r="AR2690" s="43"/>
      <c r="AS2690" s="37"/>
      <c r="AT2690" s="36"/>
      <c r="AU2690" s="37"/>
      <c r="AV2690" s="36"/>
      <c r="AW2690" s="36"/>
      <c r="AX2690" s="37"/>
      <c r="AY2690" s="140" t="str">
        <f>IF(AU2690="","",WORKDAY(AU2690,5,FESTIVOS_CO!A:A))</f>
        <v/>
      </c>
      <c r="AZ2690" s="54" t="str">
        <f t="shared" ca="1" si="507"/>
        <v>NO APLICA</v>
      </c>
      <c r="BA2690" s="55" t="str">
        <f>IF(AX2690="","",WORKDAY(AX2690,5,FESTIVOS_CO!A:A))</f>
        <v/>
      </c>
      <c r="BB2690" s="39"/>
      <c r="BC2690" s="40"/>
      <c r="BD2690" s="40"/>
      <c r="BE2690" s="56" t="str">
        <f t="shared" ca="1" si="508"/>
        <v>NO APLICA</v>
      </c>
      <c r="BF2690" s="37"/>
      <c r="BG2690" s="45"/>
      <c r="BH2690" s="37"/>
      <c r="BI2690" s="36"/>
      <c r="BJ2690" s="37"/>
      <c r="BK2690" s="36"/>
      <c r="BL2690" s="36"/>
      <c r="BM2690" s="53" t="str">
        <f>IF(BJ2690="","",WORKDAY(BJ2690,5,FESTIVOS_CO!A:A))</f>
        <v/>
      </c>
      <c r="BN2690" s="57" t="str">
        <f t="shared" ca="1" si="518"/>
        <v>PENDIENTE HACER AVISO</v>
      </c>
      <c r="BO2690" s="54" t="str">
        <f t="shared" ca="1" si="511"/>
        <v>EN TRÁMITE NOTIF. POR AVISO</v>
      </c>
      <c r="BP2690" s="37"/>
      <c r="BQ2690" s="53" t="str">
        <f>IF(BP2690="","",WORKDAY(BP2690,5,FESTIVOS_CO!A:A))</f>
        <v/>
      </c>
      <c r="BR2690" s="37"/>
      <c r="BS2690" s="36"/>
      <c r="BT2690" s="38"/>
      <c r="BU2690" s="58" t="e">
        <f>VLOOKUP(BT2690,Hoja2!$C:$D,2,0)</f>
        <v>#N/A</v>
      </c>
      <c r="BV2690" s="80" t="str">
        <f>IF(
AND(AO2690="",BD2690="",BQ2690=""),
"EN PROCESO NOTIFICACION / COMUNICACION",
IF(
BT2690="",
"NO APLICA",
IF(
BU2690=60,
IF(AO2690&lt;&gt;"",AO2690,IF(BD2690&lt;&gt;"",BD2690,BQ2690))+60,
WORKDAY(
IF(AO2690&lt;&gt;"",AO2690,IF(BD2690&lt;&gt;"",BD2690,BQ2690)),
BU2690,
FESTIVOS_CO!A:A
)
)
))</f>
        <v>EN PROCESO NOTIFICACION / COMUNICACION</v>
      </c>
      <c r="BW2690" s="44"/>
      <c r="BX2690" s="53"/>
      <c r="BY2690" s="45"/>
      <c r="BZ2690" s="37"/>
      <c r="CA2690" s="54" t="str">
        <f t="shared" si="512"/>
        <v>PENDIENTE EJECUTORIA</v>
      </c>
      <c r="CB2690" s="59" t="str">
        <f t="shared" si="509"/>
        <v/>
      </c>
      <c r="CC2690" s="36"/>
      <c r="CD2690" s="40"/>
      <c r="CE2690" s="46"/>
      <c r="CF2690" s="40"/>
      <c r="CG2690" s="40"/>
      <c r="CH2690" s="40"/>
      <c r="CI2690" s="36"/>
      <c r="CJ2690" s="47"/>
      <c r="CK2690" s="40"/>
      <c r="CL2690" s="40"/>
      <c r="CM2690" s="40"/>
      <c r="CN2690" s="40"/>
    </row>
    <row r="2691" spans="1:92" ht="42.75" hidden="1">
      <c r="A2691" s="49" t="str">
        <f t="shared" si="513"/>
        <v>SIN GESTIÓN</v>
      </c>
      <c r="B2691" s="58"/>
      <c r="C2691" s="37"/>
      <c r="D2691" s="37"/>
      <c r="E2691" s="49" t="str">
        <f t="shared" si="514"/>
        <v>PENDIENTE NOTIFICACIÓN</v>
      </c>
      <c r="F2691" s="141" t="str">
        <f t="shared" si="515"/>
        <v>PENDIENTE NOTIFICACIÓN</v>
      </c>
      <c r="G2691" s="49" t="str">
        <f t="shared" si="516"/>
        <v/>
      </c>
      <c r="H2691" s="51" t="str">
        <f ca="1">IF(
L2691="",
"",
IF(
NETWORKDAYS(L2691,IF(M2691&lt;&gt;"",M2691,TODAY()),FESTIVOS_CO!A:A)&gt;2,
"VENCIDO",
IF(
NETWORKDAYS(L2691,IF(M2691&lt;&gt;"",M2691,TODAY()),FESTIVOS_CO!A:A)=2,
"ALERTA",
"A TIEMPO"
)))</f>
        <v/>
      </c>
      <c r="I2691" s="40"/>
      <c r="J2691" s="36"/>
      <c r="K2691" s="37"/>
      <c r="L2691" s="50"/>
      <c r="M2691" s="37"/>
      <c r="N2691" s="52"/>
      <c r="O2691" s="52"/>
      <c r="P2691" s="36"/>
      <c r="Q2691" s="36"/>
      <c r="R2691" s="40"/>
      <c r="S2691" s="36"/>
      <c r="T2691" s="40"/>
      <c r="U2691" s="40"/>
      <c r="V2691" s="81"/>
      <c r="W2691" s="40"/>
      <c r="X2691" s="40"/>
      <c r="Y2691" s="40"/>
      <c r="Z2691" s="38" t="str">
        <f>IFERROR(VLOOKUP(Y2691,DIRECTORIO!A:B,2,FALSE),"")</f>
        <v/>
      </c>
      <c r="AA2691" s="40"/>
      <c r="AB2691" s="40"/>
      <c r="AC2691" s="40"/>
      <c r="AD2691" s="40"/>
      <c r="AE2691" s="40"/>
      <c r="AF2691" s="40"/>
      <c r="AG2691" s="41" t="s">
        <v>109</v>
      </c>
      <c r="AH2691" s="42"/>
      <c r="AI2691" s="54" t="str">
        <f t="shared" ca="1" si="517"/>
        <v>PENDIENTE NOTIFICACIÓN ELECTRÓNICA</v>
      </c>
      <c r="AJ2691" s="37"/>
      <c r="AK2691" s="37"/>
      <c r="AL2691" s="37"/>
      <c r="AM2691" s="53" t="str">
        <f>IF(AK2691="","",WORKDAY(AK2691,5,FESTIVOS_CO!A:A))</f>
        <v/>
      </c>
      <c r="AN2691" s="37"/>
      <c r="AO2691" s="37"/>
      <c r="AP2691" s="54" t="str">
        <f t="shared" ca="1" si="510"/>
        <v>NO APLICA</v>
      </c>
      <c r="AQ2691" s="36"/>
      <c r="AR2691" s="43"/>
      <c r="AS2691" s="37"/>
      <c r="AT2691" s="36"/>
      <c r="AU2691" s="37"/>
      <c r="AV2691" s="36"/>
      <c r="AW2691" s="36"/>
      <c r="AX2691" s="37"/>
      <c r="AY2691" s="140" t="str">
        <f>IF(AU2691="","",WORKDAY(AU2691,5,FESTIVOS_CO!A:A))</f>
        <v/>
      </c>
      <c r="AZ2691" s="54" t="str">
        <f t="shared" ca="1" si="507"/>
        <v>NO APLICA</v>
      </c>
      <c r="BA2691" s="55" t="str">
        <f>IF(AX2691="","",WORKDAY(AX2691,5,FESTIVOS_CO!A:A))</f>
        <v/>
      </c>
      <c r="BB2691" s="39"/>
      <c r="BC2691" s="40"/>
      <c r="BD2691" s="40"/>
      <c r="BE2691" s="56" t="str">
        <f t="shared" ca="1" si="508"/>
        <v>NO APLICA</v>
      </c>
      <c r="BF2691" s="37"/>
      <c r="BG2691" s="45"/>
      <c r="BH2691" s="37"/>
      <c r="BI2691" s="36"/>
      <c r="BJ2691" s="37"/>
      <c r="BK2691" s="36"/>
      <c r="BL2691" s="36"/>
      <c r="BM2691" s="53" t="str">
        <f>IF(BJ2691="","",WORKDAY(BJ2691,5,FESTIVOS_CO!A:A))</f>
        <v/>
      </c>
      <c r="BN2691" s="57" t="str">
        <f t="shared" ca="1" si="518"/>
        <v>PENDIENTE HACER AVISO</v>
      </c>
      <c r="BO2691" s="54" t="str">
        <f t="shared" ca="1" si="511"/>
        <v>EN TRÁMITE NOTIF. POR AVISO</v>
      </c>
      <c r="BP2691" s="37"/>
      <c r="BQ2691" s="53" t="str">
        <f>IF(BP2691="","",WORKDAY(BP2691,5,FESTIVOS_CO!A:A))</f>
        <v/>
      </c>
      <c r="BR2691" s="37"/>
      <c r="BS2691" s="36"/>
      <c r="BT2691" s="38"/>
      <c r="BU2691" s="58" t="e">
        <f>VLOOKUP(BT2691,Hoja2!$C:$D,2,0)</f>
        <v>#N/A</v>
      </c>
      <c r="BV2691" s="80" t="str">
        <f>IF(
AND(AO2691="",BD2691="",BQ2691=""),
"EN PROCESO NOTIFICACION / COMUNICACION",
IF(
BT2691="",
"NO APLICA",
IF(
BU2691=60,
IF(AO2691&lt;&gt;"",AO2691,IF(BD2691&lt;&gt;"",BD2691,BQ2691))+60,
WORKDAY(
IF(AO2691&lt;&gt;"",AO2691,IF(BD2691&lt;&gt;"",BD2691,BQ2691)),
BU2691,
FESTIVOS_CO!A:A
)
)
))</f>
        <v>EN PROCESO NOTIFICACION / COMUNICACION</v>
      </c>
      <c r="BW2691" s="44"/>
      <c r="BX2691" s="53"/>
      <c r="BY2691" s="45"/>
      <c r="BZ2691" s="37"/>
      <c r="CA2691" s="54" t="str">
        <f t="shared" si="512"/>
        <v>PENDIENTE EJECUTORIA</v>
      </c>
      <c r="CB2691" s="59" t="str">
        <f t="shared" si="509"/>
        <v/>
      </c>
      <c r="CC2691" s="36"/>
      <c r="CD2691" s="40"/>
      <c r="CE2691" s="46"/>
      <c r="CF2691" s="40"/>
      <c r="CG2691" s="40"/>
      <c r="CH2691" s="40"/>
      <c r="CI2691" s="36"/>
      <c r="CJ2691" s="47"/>
      <c r="CK2691" s="40"/>
      <c r="CL2691" s="40"/>
      <c r="CM2691" s="40"/>
      <c r="CN2691" s="40"/>
    </row>
    <row r="2692" spans="1:92" ht="42.75" hidden="1">
      <c r="A2692" s="49" t="str">
        <f t="shared" si="513"/>
        <v>SIN GESTIÓN</v>
      </c>
      <c r="B2692" s="58"/>
      <c r="C2692" s="37"/>
      <c r="D2692" s="37"/>
      <c r="E2692" s="49" t="str">
        <f t="shared" si="514"/>
        <v>PENDIENTE NOTIFICACIÓN</v>
      </c>
      <c r="F2692" s="141" t="str">
        <f t="shared" si="515"/>
        <v>PENDIENTE NOTIFICACIÓN</v>
      </c>
      <c r="G2692" s="49" t="str">
        <f t="shared" si="516"/>
        <v/>
      </c>
      <c r="H2692" s="51" t="str">
        <f ca="1">IF(
L2692="",
"",
IF(
NETWORKDAYS(L2692,IF(M2692&lt;&gt;"",M2692,TODAY()),FESTIVOS_CO!A:A)&gt;2,
"VENCIDO",
IF(
NETWORKDAYS(L2692,IF(M2692&lt;&gt;"",M2692,TODAY()),FESTIVOS_CO!A:A)=2,
"ALERTA",
"A TIEMPO"
)))</f>
        <v/>
      </c>
      <c r="I2692" s="40"/>
      <c r="J2692" s="36"/>
      <c r="K2692" s="37"/>
      <c r="L2692" s="50"/>
      <c r="M2692" s="37"/>
      <c r="N2692" s="52"/>
      <c r="O2692" s="52"/>
      <c r="P2692" s="36"/>
      <c r="Q2692" s="36"/>
      <c r="R2692" s="40"/>
      <c r="S2692" s="36"/>
      <c r="T2692" s="40"/>
      <c r="U2692" s="40"/>
      <c r="V2692" s="81"/>
      <c r="W2692" s="40"/>
      <c r="X2692" s="40"/>
      <c r="Y2692" s="40"/>
      <c r="Z2692" s="38" t="str">
        <f>IFERROR(VLOOKUP(Y2692,DIRECTORIO!A:B,2,FALSE),"")</f>
        <v/>
      </c>
      <c r="AA2692" s="40"/>
      <c r="AB2692" s="40"/>
      <c r="AC2692" s="40"/>
      <c r="AD2692" s="40"/>
      <c r="AE2692" s="40"/>
      <c r="AF2692" s="40"/>
      <c r="AG2692" s="41" t="s">
        <v>109</v>
      </c>
      <c r="AH2692" s="42"/>
      <c r="AI2692" s="54" t="str">
        <f t="shared" ca="1" si="517"/>
        <v>PENDIENTE NOTIFICACIÓN ELECTRÓNICA</v>
      </c>
      <c r="AJ2692" s="37"/>
      <c r="AK2692" s="37"/>
      <c r="AL2692" s="37"/>
      <c r="AM2692" s="53" t="str">
        <f>IF(AK2692="","",WORKDAY(AK2692,5,FESTIVOS_CO!A:A))</f>
        <v/>
      </c>
      <c r="AN2692" s="37"/>
      <c r="AO2692" s="37"/>
      <c r="AP2692" s="54" t="str">
        <f t="shared" ca="1" si="510"/>
        <v>NO APLICA</v>
      </c>
      <c r="AQ2692" s="36"/>
      <c r="AR2692" s="43"/>
      <c r="AS2692" s="37"/>
      <c r="AT2692" s="36"/>
      <c r="AU2692" s="37"/>
      <c r="AV2692" s="36"/>
      <c r="AW2692" s="36"/>
      <c r="AX2692" s="37"/>
      <c r="AY2692" s="140" t="str">
        <f>IF(AU2692="","",WORKDAY(AU2692,5,FESTIVOS_CO!A:A))</f>
        <v/>
      </c>
      <c r="AZ2692" s="54" t="str">
        <f t="shared" ca="1" si="507"/>
        <v>NO APLICA</v>
      </c>
      <c r="BA2692" s="55" t="str">
        <f>IF(AX2692="","",WORKDAY(AX2692,5,FESTIVOS_CO!A:A))</f>
        <v/>
      </c>
      <c r="BB2692" s="39"/>
      <c r="BC2692" s="40"/>
      <c r="BD2692" s="40"/>
      <c r="BE2692" s="56" t="str">
        <f t="shared" ca="1" si="508"/>
        <v>NO APLICA</v>
      </c>
      <c r="BF2692" s="37"/>
      <c r="BG2692" s="45"/>
      <c r="BH2692" s="37"/>
      <c r="BI2692" s="36"/>
      <c r="BJ2692" s="37"/>
      <c r="BK2692" s="36"/>
      <c r="BL2692" s="36"/>
      <c r="BM2692" s="53" t="str">
        <f>IF(BJ2692="","",WORKDAY(BJ2692,5,FESTIVOS_CO!A:A))</f>
        <v/>
      </c>
      <c r="BN2692" s="57" t="str">
        <f t="shared" ca="1" si="518"/>
        <v>PENDIENTE HACER AVISO</v>
      </c>
      <c r="BO2692" s="54" t="str">
        <f t="shared" ca="1" si="511"/>
        <v>EN TRÁMITE NOTIF. POR AVISO</v>
      </c>
      <c r="BP2692" s="37"/>
      <c r="BQ2692" s="53" t="str">
        <f>IF(BP2692="","",WORKDAY(BP2692,5,FESTIVOS_CO!A:A))</f>
        <v/>
      </c>
      <c r="BR2692" s="37"/>
      <c r="BS2692" s="36"/>
      <c r="BT2692" s="38"/>
      <c r="BU2692" s="58" t="e">
        <f>VLOOKUP(BT2692,Hoja2!$C:$D,2,0)</f>
        <v>#N/A</v>
      </c>
      <c r="BV2692" s="80" t="str">
        <f>IF(
AND(AO2692="",BD2692="",BQ2692=""),
"EN PROCESO NOTIFICACION / COMUNICACION",
IF(
BT2692="",
"NO APLICA",
IF(
BU2692=60,
IF(AO2692&lt;&gt;"",AO2692,IF(BD2692&lt;&gt;"",BD2692,BQ2692))+60,
WORKDAY(
IF(AO2692&lt;&gt;"",AO2692,IF(BD2692&lt;&gt;"",BD2692,BQ2692)),
BU2692,
FESTIVOS_CO!A:A
)
)
))</f>
        <v>EN PROCESO NOTIFICACION / COMUNICACION</v>
      </c>
      <c r="BW2692" s="44"/>
      <c r="BX2692" s="53"/>
      <c r="BY2692" s="45"/>
      <c r="BZ2692" s="37"/>
      <c r="CA2692" s="54" t="str">
        <f t="shared" si="512"/>
        <v>PENDIENTE EJECUTORIA</v>
      </c>
      <c r="CB2692" s="59" t="str">
        <f t="shared" si="509"/>
        <v/>
      </c>
      <c r="CC2692" s="36"/>
      <c r="CD2692" s="40"/>
      <c r="CE2692" s="46"/>
      <c r="CF2692" s="40"/>
      <c r="CG2692" s="40"/>
      <c r="CH2692" s="40"/>
      <c r="CI2692" s="36"/>
      <c r="CJ2692" s="47"/>
      <c r="CK2692" s="40"/>
      <c r="CL2692" s="40"/>
      <c r="CM2692" s="40"/>
      <c r="CN2692" s="40"/>
    </row>
    <row r="2693" spans="1:92" ht="42.75" hidden="1">
      <c r="A2693" s="49" t="str">
        <f t="shared" si="513"/>
        <v>SIN GESTIÓN</v>
      </c>
      <c r="B2693" s="58"/>
      <c r="C2693" s="37"/>
      <c r="D2693" s="37"/>
      <c r="E2693" s="49" t="str">
        <f t="shared" si="514"/>
        <v>PENDIENTE NOTIFICACIÓN</v>
      </c>
      <c r="F2693" s="141" t="str">
        <f t="shared" si="515"/>
        <v>PENDIENTE NOTIFICACIÓN</v>
      </c>
      <c r="G2693" s="49" t="str">
        <f t="shared" si="516"/>
        <v/>
      </c>
      <c r="H2693" s="51" t="str">
        <f ca="1">IF(
L2693="",
"",
IF(
NETWORKDAYS(L2693,IF(M2693&lt;&gt;"",M2693,TODAY()),FESTIVOS_CO!A:A)&gt;2,
"VENCIDO",
IF(
NETWORKDAYS(L2693,IF(M2693&lt;&gt;"",M2693,TODAY()),FESTIVOS_CO!A:A)=2,
"ALERTA",
"A TIEMPO"
)))</f>
        <v/>
      </c>
      <c r="I2693" s="40"/>
      <c r="J2693" s="36"/>
      <c r="K2693" s="37"/>
      <c r="L2693" s="50"/>
      <c r="M2693" s="37"/>
      <c r="N2693" s="52"/>
      <c r="O2693" s="52"/>
      <c r="P2693" s="36"/>
      <c r="Q2693" s="36"/>
      <c r="R2693" s="40"/>
      <c r="S2693" s="36"/>
      <c r="T2693" s="40"/>
      <c r="U2693" s="40"/>
      <c r="V2693" s="81"/>
      <c r="W2693" s="40"/>
      <c r="X2693" s="40"/>
      <c r="Y2693" s="40"/>
      <c r="Z2693" s="38" t="str">
        <f>IFERROR(VLOOKUP(Y2693,DIRECTORIO!A:B,2,FALSE),"")</f>
        <v/>
      </c>
      <c r="AA2693" s="40"/>
      <c r="AB2693" s="40"/>
      <c r="AC2693" s="40"/>
      <c r="AD2693" s="40"/>
      <c r="AE2693" s="40"/>
      <c r="AF2693" s="40"/>
      <c r="AG2693" s="41" t="s">
        <v>109</v>
      </c>
      <c r="AH2693" s="42"/>
      <c r="AI2693" s="54" t="str">
        <f t="shared" ca="1" si="517"/>
        <v>PENDIENTE NOTIFICACIÓN ELECTRÓNICA</v>
      </c>
      <c r="AJ2693" s="37"/>
      <c r="AK2693" s="37"/>
      <c r="AL2693" s="37"/>
      <c r="AM2693" s="53" t="str">
        <f>IF(AK2693="","",WORKDAY(AK2693,5,FESTIVOS_CO!A:A))</f>
        <v/>
      </c>
      <c r="AN2693" s="37"/>
      <c r="AO2693" s="37"/>
      <c r="AP2693" s="54" t="str">
        <f t="shared" ca="1" si="510"/>
        <v>NO APLICA</v>
      </c>
      <c r="AQ2693" s="36"/>
      <c r="AR2693" s="43"/>
      <c r="AS2693" s="37"/>
      <c r="AT2693" s="36"/>
      <c r="AU2693" s="37"/>
      <c r="AV2693" s="36"/>
      <c r="AW2693" s="36"/>
      <c r="AX2693" s="37"/>
      <c r="AY2693" s="140" t="str">
        <f>IF(AU2693="","",WORKDAY(AU2693,5,FESTIVOS_CO!A:A))</f>
        <v/>
      </c>
      <c r="AZ2693" s="54" t="str">
        <f t="shared" ca="1" si="507"/>
        <v>NO APLICA</v>
      </c>
      <c r="BA2693" s="55" t="str">
        <f>IF(AX2693="","",WORKDAY(AX2693,5,FESTIVOS_CO!A:A))</f>
        <v/>
      </c>
      <c r="BB2693" s="39"/>
      <c r="BC2693" s="40"/>
      <c r="BD2693" s="40"/>
      <c r="BE2693" s="56" t="str">
        <f t="shared" ca="1" si="508"/>
        <v>NO APLICA</v>
      </c>
      <c r="BF2693" s="37"/>
      <c r="BG2693" s="45"/>
      <c r="BH2693" s="37"/>
      <c r="BI2693" s="36"/>
      <c r="BJ2693" s="37"/>
      <c r="BK2693" s="36"/>
      <c r="BL2693" s="36"/>
      <c r="BM2693" s="53" t="str">
        <f>IF(BJ2693="","",WORKDAY(BJ2693,5,FESTIVOS_CO!A:A))</f>
        <v/>
      </c>
      <c r="BN2693" s="57" t="str">
        <f t="shared" ca="1" si="518"/>
        <v>PENDIENTE HACER AVISO</v>
      </c>
      <c r="BO2693" s="54" t="str">
        <f t="shared" ca="1" si="511"/>
        <v>EN TRÁMITE NOTIF. POR AVISO</v>
      </c>
      <c r="BP2693" s="37"/>
      <c r="BQ2693" s="53" t="str">
        <f>IF(BP2693="","",WORKDAY(BP2693,5,FESTIVOS_CO!A:A))</f>
        <v/>
      </c>
      <c r="BR2693" s="37"/>
      <c r="BS2693" s="36"/>
      <c r="BT2693" s="38"/>
      <c r="BU2693" s="58" t="e">
        <f>VLOOKUP(BT2693,Hoja2!$C:$D,2,0)</f>
        <v>#N/A</v>
      </c>
      <c r="BV2693" s="80" t="str">
        <f>IF(
AND(AO2693="",BD2693="",BQ2693=""),
"EN PROCESO NOTIFICACION / COMUNICACION",
IF(
BT2693="",
"NO APLICA",
IF(
BU2693=60,
IF(AO2693&lt;&gt;"",AO2693,IF(BD2693&lt;&gt;"",BD2693,BQ2693))+60,
WORKDAY(
IF(AO2693&lt;&gt;"",AO2693,IF(BD2693&lt;&gt;"",BD2693,BQ2693)),
BU2693,
FESTIVOS_CO!A:A
)
)
))</f>
        <v>EN PROCESO NOTIFICACION / COMUNICACION</v>
      </c>
      <c r="BW2693" s="44"/>
      <c r="BX2693" s="53"/>
      <c r="BY2693" s="45"/>
      <c r="BZ2693" s="37"/>
      <c r="CA2693" s="54" t="str">
        <f t="shared" si="512"/>
        <v>PENDIENTE EJECUTORIA</v>
      </c>
      <c r="CB2693" s="59" t="str">
        <f t="shared" si="509"/>
        <v/>
      </c>
      <c r="CC2693" s="36"/>
      <c r="CD2693" s="40"/>
      <c r="CE2693" s="46"/>
      <c r="CF2693" s="40"/>
      <c r="CG2693" s="40"/>
      <c r="CH2693" s="40"/>
      <c r="CI2693" s="36"/>
      <c r="CJ2693" s="47"/>
      <c r="CK2693" s="40"/>
      <c r="CL2693" s="40"/>
      <c r="CM2693" s="40"/>
      <c r="CN2693" s="40"/>
    </row>
    <row r="2694" spans="1:92" ht="42.75" hidden="1">
      <c r="A2694" s="49" t="str">
        <f t="shared" si="513"/>
        <v>SIN GESTIÓN</v>
      </c>
      <c r="B2694" s="58"/>
      <c r="C2694" s="37"/>
      <c r="D2694" s="37"/>
      <c r="E2694" s="49" t="str">
        <f t="shared" si="514"/>
        <v>PENDIENTE NOTIFICACIÓN</v>
      </c>
      <c r="F2694" s="141" t="str">
        <f t="shared" si="515"/>
        <v>PENDIENTE NOTIFICACIÓN</v>
      </c>
      <c r="G2694" s="49" t="str">
        <f t="shared" si="516"/>
        <v/>
      </c>
      <c r="H2694" s="51" t="str">
        <f ca="1">IF(
L2694="",
"",
IF(
NETWORKDAYS(L2694,IF(M2694&lt;&gt;"",M2694,TODAY()),FESTIVOS_CO!A:A)&gt;2,
"VENCIDO",
IF(
NETWORKDAYS(L2694,IF(M2694&lt;&gt;"",M2694,TODAY()),FESTIVOS_CO!A:A)=2,
"ALERTA",
"A TIEMPO"
)))</f>
        <v/>
      </c>
      <c r="I2694" s="40"/>
      <c r="J2694" s="36"/>
      <c r="K2694" s="37"/>
      <c r="L2694" s="50"/>
      <c r="M2694" s="37"/>
      <c r="N2694" s="52"/>
      <c r="O2694" s="52"/>
      <c r="P2694" s="36"/>
      <c r="Q2694" s="36"/>
      <c r="R2694" s="40"/>
      <c r="S2694" s="36"/>
      <c r="T2694" s="40"/>
      <c r="U2694" s="40"/>
      <c r="V2694" s="81"/>
      <c r="W2694" s="40"/>
      <c r="X2694" s="40"/>
      <c r="Y2694" s="40"/>
      <c r="Z2694" s="38" t="str">
        <f>IFERROR(VLOOKUP(Y2694,DIRECTORIO!A:B,2,FALSE),"")</f>
        <v/>
      </c>
      <c r="AA2694" s="40"/>
      <c r="AB2694" s="40"/>
      <c r="AC2694" s="40"/>
      <c r="AD2694" s="40"/>
      <c r="AE2694" s="40"/>
      <c r="AF2694" s="40"/>
      <c r="AG2694" s="41" t="s">
        <v>109</v>
      </c>
      <c r="AH2694" s="42"/>
      <c r="AI2694" s="54" t="str">
        <f t="shared" ca="1" si="517"/>
        <v>PENDIENTE NOTIFICACIÓN ELECTRÓNICA</v>
      </c>
      <c r="AJ2694" s="37"/>
      <c r="AK2694" s="37"/>
      <c r="AL2694" s="37"/>
      <c r="AM2694" s="53" t="str">
        <f>IF(AK2694="","",WORKDAY(AK2694,5,FESTIVOS_CO!A:A))</f>
        <v/>
      </c>
      <c r="AN2694" s="37"/>
      <c r="AO2694" s="37"/>
      <c r="AP2694" s="54" t="str">
        <f t="shared" ca="1" si="510"/>
        <v>NO APLICA</v>
      </c>
      <c r="AQ2694" s="36"/>
      <c r="AR2694" s="43"/>
      <c r="AS2694" s="37"/>
      <c r="AT2694" s="36"/>
      <c r="AU2694" s="37"/>
      <c r="AV2694" s="36"/>
      <c r="AW2694" s="36"/>
      <c r="AX2694" s="37"/>
      <c r="AY2694" s="140" t="str">
        <f>IF(AU2694="","",WORKDAY(AU2694,5,FESTIVOS_CO!A:A))</f>
        <v/>
      </c>
      <c r="AZ2694" s="54" t="str">
        <f t="shared" ca="1" si="507"/>
        <v>NO APLICA</v>
      </c>
      <c r="BA2694" s="55" t="str">
        <f>IF(AX2694="","",WORKDAY(AX2694,5,FESTIVOS_CO!A:A))</f>
        <v/>
      </c>
      <c r="BB2694" s="39"/>
      <c r="BC2694" s="40"/>
      <c r="BD2694" s="40"/>
      <c r="BE2694" s="56" t="str">
        <f t="shared" ca="1" si="508"/>
        <v>NO APLICA</v>
      </c>
      <c r="BF2694" s="37"/>
      <c r="BG2694" s="45"/>
      <c r="BH2694" s="37"/>
      <c r="BI2694" s="36"/>
      <c r="BJ2694" s="37"/>
      <c r="BK2694" s="36"/>
      <c r="BL2694" s="36"/>
      <c r="BM2694" s="53" t="str">
        <f>IF(BJ2694="","",WORKDAY(BJ2694,5,FESTIVOS_CO!A:A))</f>
        <v/>
      </c>
      <c r="BN2694" s="57" t="str">
        <f t="shared" ca="1" si="518"/>
        <v>PENDIENTE HACER AVISO</v>
      </c>
      <c r="BO2694" s="54" t="str">
        <f t="shared" ca="1" si="511"/>
        <v>EN TRÁMITE NOTIF. POR AVISO</v>
      </c>
      <c r="BP2694" s="37"/>
      <c r="BQ2694" s="53" t="str">
        <f>IF(BP2694="","",WORKDAY(BP2694,5,FESTIVOS_CO!A:A))</f>
        <v/>
      </c>
      <c r="BR2694" s="37"/>
      <c r="BS2694" s="36"/>
      <c r="BT2694" s="38"/>
      <c r="BU2694" s="58" t="e">
        <f>VLOOKUP(BT2694,Hoja2!$C:$D,2,0)</f>
        <v>#N/A</v>
      </c>
      <c r="BV2694" s="80" t="str">
        <f>IF(
AND(AO2694="",BD2694="",BQ2694=""),
"EN PROCESO NOTIFICACION / COMUNICACION",
IF(
BT2694="",
"NO APLICA",
IF(
BU2694=60,
IF(AO2694&lt;&gt;"",AO2694,IF(BD2694&lt;&gt;"",BD2694,BQ2694))+60,
WORKDAY(
IF(AO2694&lt;&gt;"",AO2694,IF(BD2694&lt;&gt;"",BD2694,BQ2694)),
BU2694,
FESTIVOS_CO!A:A
)
)
))</f>
        <v>EN PROCESO NOTIFICACION / COMUNICACION</v>
      </c>
      <c r="BW2694" s="44"/>
      <c r="BX2694" s="53"/>
      <c r="BY2694" s="45"/>
      <c r="BZ2694" s="37"/>
      <c r="CA2694" s="54" t="str">
        <f t="shared" si="512"/>
        <v>PENDIENTE EJECUTORIA</v>
      </c>
      <c r="CB2694" s="59" t="str">
        <f t="shared" si="509"/>
        <v/>
      </c>
      <c r="CC2694" s="36"/>
      <c r="CD2694" s="40"/>
      <c r="CE2694" s="46"/>
      <c r="CF2694" s="40"/>
      <c r="CG2694" s="40"/>
      <c r="CH2694" s="40"/>
      <c r="CI2694" s="36"/>
      <c r="CJ2694" s="47"/>
      <c r="CK2694" s="40"/>
      <c r="CL2694" s="40"/>
      <c r="CM2694" s="40"/>
      <c r="CN2694" s="40"/>
    </row>
    <row r="2695" spans="1:92" ht="42.75" hidden="1">
      <c r="A2695" s="49" t="str">
        <f t="shared" si="513"/>
        <v>SIN GESTIÓN</v>
      </c>
      <c r="B2695" s="58"/>
      <c r="C2695" s="37"/>
      <c r="D2695" s="37"/>
      <c r="E2695" s="49" t="str">
        <f t="shared" si="514"/>
        <v>PENDIENTE NOTIFICACIÓN</v>
      </c>
      <c r="F2695" s="141" t="str">
        <f t="shared" si="515"/>
        <v>PENDIENTE NOTIFICACIÓN</v>
      </c>
      <c r="G2695" s="49" t="str">
        <f t="shared" si="516"/>
        <v/>
      </c>
      <c r="H2695" s="51" t="str">
        <f ca="1">IF(
L2695="",
"",
IF(
NETWORKDAYS(L2695,IF(M2695&lt;&gt;"",M2695,TODAY()),FESTIVOS_CO!A:A)&gt;2,
"VENCIDO",
IF(
NETWORKDAYS(L2695,IF(M2695&lt;&gt;"",M2695,TODAY()),FESTIVOS_CO!A:A)=2,
"ALERTA",
"A TIEMPO"
)))</f>
        <v/>
      </c>
      <c r="I2695" s="40"/>
      <c r="J2695" s="36"/>
      <c r="K2695" s="37"/>
      <c r="L2695" s="50"/>
      <c r="M2695" s="37"/>
      <c r="N2695" s="52"/>
      <c r="O2695" s="52"/>
      <c r="P2695" s="36"/>
      <c r="Q2695" s="36"/>
      <c r="R2695" s="40"/>
      <c r="S2695" s="36"/>
      <c r="T2695" s="40"/>
      <c r="U2695" s="40"/>
      <c r="V2695" s="81"/>
      <c r="W2695" s="40"/>
      <c r="X2695" s="40"/>
      <c r="Y2695" s="40"/>
      <c r="Z2695" s="38" t="str">
        <f>IFERROR(VLOOKUP(Y2695,DIRECTORIO!A:B,2,FALSE),"")</f>
        <v/>
      </c>
      <c r="AA2695" s="40"/>
      <c r="AB2695" s="40"/>
      <c r="AC2695" s="40"/>
      <c r="AD2695" s="40"/>
      <c r="AE2695" s="40"/>
      <c r="AF2695" s="40"/>
      <c r="AG2695" s="41" t="s">
        <v>109</v>
      </c>
      <c r="AH2695" s="42"/>
      <c r="AI2695" s="54" t="str">
        <f t="shared" ca="1" si="517"/>
        <v>PENDIENTE NOTIFICACIÓN ELECTRÓNICA</v>
      </c>
      <c r="AJ2695" s="37"/>
      <c r="AK2695" s="37"/>
      <c r="AL2695" s="37"/>
      <c r="AM2695" s="53" t="str">
        <f>IF(AK2695="","",WORKDAY(AK2695,5,FESTIVOS_CO!A:A))</f>
        <v/>
      </c>
      <c r="AN2695" s="37"/>
      <c r="AO2695" s="37"/>
      <c r="AP2695" s="54" t="str">
        <f t="shared" ca="1" si="510"/>
        <v>NO APLICA</v>
      </c>
      <c r="AQ2695" s="36"/>
      <c r="AR2695" s="43"/>
      <c r="AS2695" s="37"/>
      <c r="AT2695" s="36"/>
      <c r="AU2695" s="37"/>
      <c r="AV2695" s="36"/>
      <c r="AW2695" s="36"/>
      <c r="AX2695" s="37"/>
      <c r="AY2695" s="140" t="str">
        <f>IF(AU2695="","",WORKDAY(AU2695,5,FESTIVOS_CO!A:A))</f>
        <v/>
      </c>
      <c r="AZ2695" s="54" t="str">
        <f t="shared" ca="1" si="507"/>
        <v>NO APLICA</v>
      </c>
      <c r="BA2695" s="55" t="str">
        <f>IF(AX2695="","",WORKDAY(AX2695,5,FESTIVOS_CO!A:A))</f>
        <v/>
      </c>
      <c r="BB2695" s="39"/>
      <c r="BC2695" s="40"/>
      <c r="BD2695" s="40"/>
      <c r="BE2695" s="56" t="str">
        <f t="shared" ca="1" si="508"/>
        <v>NO APLICA</v>
      </c>
      <c r="BF2695" s="37"/>
      <c r="BG2695" s="45"/>
      <c r="BH2695" s="37"/>
      <c r="BI2695" s="36"/>
      <c r="BJ2695" s="37"/>
      <c r="BK2695" s="36"/>
      <c r="BL2695" s="36"/>
      <c r="BM2695" s="53" t="str">
        <f>IF(BJ2695="","",WORKDAY(BJ2695,5,FESTIVOS_CO!A:A))</f>
        <v/>
      </c>
      <c r="BN2695" s="57" t="str">
        <f t="shared" ca="1" si="518"/>
        <v>PENDIENTE HACER AVISO</v>
      </c>
      <c r="BO2695" s="54" t="str">
        <f t="shared" ca="1" si="511"/>
        <v>EN TRÁMITE NOTIF. POR AVISO</v>
      </c>
      <c r="BP2695" s="37"/>
      <c r="BQ2695" s="53" t="str">
        <f>IF(BP2695="","",WORKDAY(BP2695,5,FESTIVOS_CO!A:A))</f>
        <v/>
      </c>
      <c r="BR2695" s="37"/>
      <c r="BS2695" s="36"/>
      <c r="BT2695" s="38"/>
      <c r="BU2695" s="58" t="e">
        <f>VLOOKUP(BT2695,Hoja2!$C:$D,2,0)</f>
        <v>#N/A</v>
      </c>
      <c r="BV2695" s="80" t="str">
        <f>IF(
AND(AO2695="",BD2695="",BQ2695=""),
"EN PROCESO NOTIFICACION / COMUNICACION",
IF(
BT2695="",
"NO APLICA",
IF(
BU2695=60,
IF(AO2695&lt;&gt;"",AO2695,IF(BD2695&lt;&gt;"",BD2695,BQ2695))+60,
WORKDAY(
IF(AO2695&lt;&gt;"",AO2695,IF(BD2695&lt;&gt;"",BD2695,BQ2695)),
BU2695,
FESTIVOS_CO!A:A
)
)
))</f>
        <v>EN PROCESO NOTIFICACION / COMUNICACION</v>
      </c>
      <c r="BW2695" s="44"/>
      <c r="BX2695" s="53"/>
      <c r="BY2695" s="45"/>
      <c r="BZ2695" s="37"/>
      <c r="CA2695" s="54" t="str">
        <f t="shared" si="512"/>
        <v>PENDIENTE EJECUTORIA</v>
      </c>
      <c r="CB2695" s="59" t="str">
        <f t="shared" si="509"/>
        <v/>
      </c>
      <c r="CC2695" s="36"/>
      <c r="CD2695" s="40"/>
      <c r="CE2695" s="46"/>
      <c r="CF2695" s="40"/>
      <c r="CG2695" s="40"/>
      <c r="CH2695" s="40"/>
      <c r="CI2695" s="36"/>
      <c r="CJ2695" s="47"/>
      <c r="CK2695" s="40"/>
      <c r="CL2695" s="40"/>
      <c r="CM2695" s="40"/>
      <c r="CN2695" s="40"/>
    </row>
    <row r="2696" spans="1:92" ht="42.75" hidden="1">
      <c r="A2696" s="49" t="str">
        <f t="shared" si="513"/>
        <v>SIN GESTIÓN</v>
      </c>
      <c r="B2696" s="58"/>
      <c r="C2696" s="37"/>
      <c r="D2696" s="37"/>
      <c r="E2696" s="49" t="str">
        <f t="shared" si="514"/>
        <v>PENDIENTE NOTIFICACIÓN</v>
      </c>
      <c r="F2696" s="141" t="str">
        <f t="shared" si="515"/>
        <v>PENDIENTE NOTIFICACIÓN</v>
      </c>
      <c r="G2696" s="49" t="str">
        <f t="shared" si="516"/>
        <v/>
      </c>
      <c r="H2696" s="51" t="str">
        <f ca="1">IF(
L2696="",
"",
IF(
NETWORKDAYS(L2696,IF(M2696&lt;&gt;"",M2696,TODAY()),FESTIVOS_CO!A:A)&gt;2,
"VENCIDO",
IF(
NETWORKDAYS(L2696,IF(M2696&lt;&gt;"",M2696,TODAY()),FESTIVOS_CO!A:A)=2,
"ALERTA",
"A TIEMPO"
)))</f>
        <v/>
      </c>
      <c r="I2696" s="40"/>
      <c r="J2696" s="36"/>
      <c r="K2696" s="37"/>
      <c r="L2696" s="50"/>
      <c r="M2696" s="37"/>
      <c r="N2696" s="52"/>
      <c r="O2696" s="52"/>
      <c r="P2696" s="36"/>
      <c r="Q2696" s="36"/>
      <c r="R2696" s="40"/>
      <c r="S2696" s="36"/>
      <c r="T2696" s="40"/>
      <c r="U2696" s="40"/>
      <c r="V2696" s="81"/>
      <c r="W2696" s="40"/>
      <c r="X2696" s="40"/>
      <c r="Y2696" s="40"/>
      <c r="Z2696" s="38" t="str">
        <f>IFERROR(VLOOKUP(Y2696,DIRECTORIO!A:B,2,FALSE),"")</f>
        <v/>
      </c>
      <c r="AA2696" s="40"/>
      <c r="AB2696" s="40"/>
      <c r="AC2696" s="40"/>
      <c r="AD2696" s="40"/>
      <c r="AE2696" s="40"/>
      <c r="AF2696" s="40"/>
      <c r="AG2696" s="41" t="s">
        <v>109</v>
      </c>
      <c r="AH2696" s="42"/>
      <c r="AI2696" s="54" t="str">
        <f t="shared" ca="1" si="517"/>
        <v>PENDIENTE NOTIFICACIÓN ELECTRÓNICA</v>
      </c>
      <c r="AJ2696" s="37"/>
      <c r="AK2696" s="37"/>
      <c r="AL2696" s="37"/>
      <c r="AM2696" s="53" t="str">
        <f>IF(AK2696="","",WORKDAY(AK2696,5,FESTIVOS_CO!A:A))</f>
        <v/>
      </c>
      <c r="AN2696" s="37"/>
      <c r="AO2696" s="37"/>
      <c r="AP2696" s="54" t="str">
        <f t="shared" ca="1" si="510"/>
        <v>NO APLICA</v>
      </c>
      <c r="AQ2696" s="36"/>
      <c r="AR2696" s="43"/>
      <c r="AS2696" s="37"/>
      <c r="AT2696" s="36"/>
      <c r="AU2696" s="37"/>
      <c r="AV2696" s="36"/>
      <c r="AW2696" s="36"/>
      <c r="AX2696" s="37"/>
      <c r="AY2696" s="140" t="str">
        <f>IF(AU2696="","",WORKDAY(AU2696,5,FESTIVOS_CO!A:A))</f>
        <v/>
      </c>
      <c r="AZ2696" s="54" t="str">
        <f t="shared" ca="1" si="507"/>
        <v>NO APLICA</v>
      </c>
      <c r="BA2696" s="55" t="str">
        <f>IF(AX2696="","",WORKDAY(AX2696,5,FESTIVOS_CO!A:A))</f>
        <v/>
      </c>
      <c r="BB2696" s="39"/>
      <c r="BC2696" s="40"/>
      <c r="BD2696" s="40"/>
      <c r="BE2696" s="56" t="str">
        <f t="shared" ca="1" si="508"/>
        <v>NO APLICA</v>
      </c>
      <c r="BF2696" s="37"/>
      <c r="BG2696" s="45"/>
      <c r="BH2696" s="37"/>
      <c r="BI2696" s="36"/>
      <c r="BJ2696" s="37"/>
      <c r="BK2696" s="36"/>
      <c r="BL2696" s="36"/>
      <c r="BM2696" s="53" t="str">
        <f>IF(BJ2696="","",WORKDAY(BJ2696,5,FESTIVOS_CO!A:A))</f>
        <v/>
      </c>
      <c r="BN2696" s="57" t="str">
        <f t="shared" ca="1" si="518"/>
        <v>PENDIENTE HACER AVISO</v>
      </c>
      <c r="BO2696" s="54" t="str">
        <f t="shared" ca="1" si="511"/>
        <v>EN TRÁMITE NOTIF. POR AVISO</v>
      </c>
      <c r="BP2696" s="37"/>
      <c r="BQ2696" s="53" t="str">
        <f>IF(BP2696="","",WORKDAY(BP2696,5,FESTIVOS_CO!A:A))</f>
        <v/>
      </c>
      <c r="BR2696" s="37"/>
      <c r="BS2696" s="36"/>
      <c r="BT2696" s="38"/>
      <c r="BU2696" s="58" t="e">
        <f>VLOOKUP(BT2696,Hoja2!$C:$D,2,0)</f>
        <v>#N/A</v>
      </c>
      <c r="BV2696" s="80" t="str">
        <f>IF(
AND(AO2696="",BD2696="",BQ2696=""),
"EN PROCESO NOTIFICACION / COMUNICACION",
IF(
BT2696="",
"NO APLICA",
IF(
BU2696=60,
IF(AO2696&lt;&gt;"",AO2696,IF(BD2696&lt;&gt;"",BD2696,BQ2696))+60,
WORKDAY(
IF(AO2696&lt;&gt;"",AO2696,IF(BD2696&lt;&gt;"",BD2696,BQ2696)),
BU2696,
FESTIVOS_CO!A:A
)
)
))</f>
        <v>EN PROCESO NOTIFICACION / COMUNICACION</v>
      </c>
      <c r="BW2696" s="44"/>
      <c r="BX2696" s="53"/>
      <c r="BY2696" s="45"/>
      <c r="BZ2696" s="37"/>
      <c r="CA2696" s="54" t="str">
        <f t="shared" si="512"/>
        <v>PENDIENTE EJECUTORIA</v>
      </c>
      <c r="CB2696" s="59" t="str">
        <f t="shared" si="509"/>
        <v/>
      </c>
      <c r="CC2696" s="36"/>
      <c r="CD2696" s="40"/>
      <c r="CE2696" s="46"/>
      <c r="CF2696" s="40"/>
      <c r="CG2696" s="40"/>
      <c r="CH2696" s="40"/>
      <c r="CI2696" s="36"/>
      <c r="CJ2696" s="47"/>
      <c r="CK2696" s="40"/>
      <c r="CL2696" s="40"/>
      <c r="CM2696" s="40"/>
      <c r="CN2696" s="40"/>
    </row>
    <row r="2697" spans="1:92" ht="42.75" hidden="1">
      <c r="A2697" s="49" t="str">
        <f t="shared" si="513"/>
        <v>SIN GESTIÓN</v>
      </c>
      <c r="B2697" s="58"/>
      <c r="C2697" s="37"/>
      <c r="D2697" s="37"/>
      <c r="E2697" s="49" t="str">
        <f t="shared" si="514"/>
        <v>PENDIENTE NOTIFICACIÓN</v>
      </c>
      <c r="F2697" s="141" t="str">
        <f t="shared" si="515"/>
        <v>PENDIENTE NOTIFICACIÓN</v>
      </c>
      <c r="G2697" s="49" t="str">
        <f t="shared" si="516"/>
        <v/>
      </c>
      <c r="H2697" s="51" t="str">
        <f ca="1">IF(
L2697="",
"",
IF(
NETWORKDAYS(L2697,IF(M2697&lt;&gt;"",M2697,TODAY()),FESTIVOS_CO!A:A)&gt;2,
"VENCIDO",
IF(
NETWORKDAYS(L2697,IF(M2697&lt;&gt;"",M2697,TODAY()),FESTIVOS_CO!A:A)=2,
"ALERTA",
"A TIEMPO"
)))</f>
        <v/>
      </c>
      <c r="I2697" s="40"/>
      <c r="J2697" s="36"/>
      <c r="K2697" s="37"/>
      <c r="L2697" s="50"/>
      <c r="M2697" s="37"/>
      <c r="N2697" s="52"/>
      <c r="O2697" s="52"/>
      <c r="P2697" s="36"/>
      <c r="Q2697" s="36"/>
      <c r="R2697" s="40"/>
      <c r="S2697" s="36"/>
      <c r="T2697" s="40"/>
      <c r="U2697" s="40"/>
      <c r="V2697" s="81"/>
      <c r="W2697" s="40"/>
      <c r="X2697" s="40"/>
      <c r="Y2697" s="40"/>
      <c r="Z2697" s="38" t="str">
        <f>IFERROR(VLOOKUP(Y2697,DIRECTORIO!A:B,2,FALSE),"")</f>
        <v/>
      </c>
      <c r="AA2697" s="40"/>
      <c r="AB2697" s="40"/>
      <c r="AC2697" s="40"/>
      <c r="AD2697" s="40"/>
      <c r="AE2697" s="40"/>
      <c r="AF2697" s="40"/>
      <c r="AG2697" s="41" t="s">
        <v>109</v>
      </c>
      <c r="AH2697" s="42"/>
      <c r="AI2697" s="54" t="str">
        <f t="shared" ca="1" si="517"/>
        <v>PENDIENTE NOTIFICACIÓN ELECTRÓNICA</v>
      </c>
      <c r="AJ2697" s="37"/>
      <c r="AK2697" s="37"/>
      <c r="AL2697" s="37"/>
      <c r="AM2697" s="53" t="str">
        <f>IF(AK2697="","",WORKDAY(AK2697,5,FESTIVOS_CO!A:A))</f>
        <v/>
      </c>
      <c r="AN2697" s="37"/>
      <c r="AO2697" s="37"/>
      <c r="AP2697" s="54" t="str">
        <f t="shared" ca="1" si="510"/>
        <v>NO APLICA</v>
      </c>
      <c r="AQ2697" s="36"/>
      <c r="AR2697" s="43"/>
      <c r="AS2697" s="37"/>
      <c r="AT2697" s="36"/>
      <c r="AU2697" s="37"/>
      <c r="AV2697" s="36"/>
      <c r="AW2697" s="36"/>
      <c r="AX2697" s="37"/>
      <c r="AY2697" s="140" t="str">
        <f>IF(AU2697="","",WORKDAY(AU2697,5,FESTIVOS_CO!A:A))</f>
        <v/>
      </c>
      <c r="AZ2697" s="54" t="str">
        <f t="shared" ca="1" si="507"/>
        <v>NO APLICA</v>
      </c>
      <c r="BA2697" s="55" t="str">
        <f>IF(AX2697="","",WORKDAY(AX2697,5,FESTIVOS_CO!A:A))</f>
        <v/>
      </c>
      <c r="BB2697" s="39"/>
      <c r="BC2697" s="40"/>
      <c r="BD2697" s="40"/>
      <c r="BE2697" s="56" t="str">
        <f t="shared" ca="1" si="508"/>
        <v>NO APLICA</v>
      </c>
      <c r="BF2697" s="37"/>
      <c r="BG2697" s="45"/>
      <c r="BH2697" s="37"/>
      <c r="BI2697" s="36"/>
      <c r="BJ2697" s="37"/>
      <c r="BK2697" s="36"/>
      <c r="BL2697" s="36"/>
      <c r="BM2697" s="53" t="str">
        <f>IF(BJ2697="","",WORKDAY(BJ2697,5,FESTIVOS_CO!A:A))</f>
        <v/>
      </c>
      <c r="BN2697" s="57" t="str">
        <f t="shared" ca="1" si="518"/>
        <v>PENDIENTE HACER AVISO</v>
      </c>
      <c r="BO2697" s="54" t="str">
        <f t="shared" ca="1" si="511"/>
        <v>EN TRÁMITE NOTIF. POR AVISO</v>
      </c>
      <c r="BP2697" s="37"/>
      <c r="BQ2697" s="53" t="str">
        <f>IF(BP2697="","",WORKDAY(BP2697,5,FESTIVOS_CO!A:A))</f>
        <v/>
      </c>
      <c r="BR2697" s="37"/>
      <c r="BS2697" s="36"/>
      <c r="BT2697" s="38"/>
      <c r="BU2697" s="58" t="e">
        <f>VLOOKUP(BT2697,Hoja2!$C:$D,2,0)</f>
        <v>#N/A</v>
      </c>
      <c r="BV2697" s="80" t="str">
        <f>IF(
AND(AO2697="",BD2697="",BQ2697=""),
"EN PROCESO NOTIFICACION / COMUNICACION",
IF(
BT2697="",
"NO APLICA",
IF(
BU2697=60,
IF(AO2697&lt;&gt;"",AO2697,IF(BD2697&lt;&gt;"",BD2697,BQ2697))+60,
WORKDAY(
IF(AO2697&lt;&gt;"",AO2697,IF(BD2697&lt;&gt;"",BD2697,BQ2697)),
BU2697,
FESTIVOS_CO!A:A
)
)
))</f>
        <v>EN PROCESO NOTIFICACION / COMUNICACION</v>
      </c>
      <c r="BW2697" s="44"/>
      <c r="BX2697" s="53"/>
      <c r="BY2697" s="45"/>
      <c r="BZ2697" s="37"/>
      <c r="CA2697" s="54" t="str">
        <f t="shared" si="512"/>
        <v>PENDIENTE EJECUTORIA</v>
      </c>
      <c r="CB2697" s="59" t="str">
        <f t="shared" si="509"/>
        <v/>
      </c>
      <c r="CC2697" s="36"/>
      <c r="CD2697" s="40"/>
      <c r="CE2697" s="46"/>
      <c r="CF2697" s="40"/>
      <c r="CG2697" s="40"/>
      <c r="CH2697" s="40"/>
      <c r="CI2697" s="36"/>
      <c r="CJ2697" s="47"/>
      <c r="CK2697" s="40"/>
      <c r="CL2697" s="40"/>
      <c r="CM2697" s="40"/>
      <c r="CN2697" s="40"/>
    </row>
    <row r="2698" spans="1:92" ht="42.75" hidden="1">
      <c r="A2698" s="49" t="str">
        <f t="shared" si="513"/>
        <v>SIN GESTIÓN</v>
      </c>
      <c r="B2698" s="58"/>
      <c r="C2698" s="37"/>
      <c r="D2698" s="37"/>
      <c r="E2698" s="49" t="str">
        <f t="shared" si="514"/>
        <v>PENDIENTE NOTIFICACIÓN</v>
      </c>
      <c r="F2698" s="141" t="str">
        <f t="shared" si="515"/>
        <v>PENDIENTE NOTIFICACIÓN</v>
      </c>
      <c r="G2698" s="49" t="str">
        <f t="shared" si="516"/>
        <v/>
      </c>
      <c r="H2698" s="51" t="str">
        <f ca="1">IF(
L2698="",
"",
IF(
NETWORKDAYS(L2698,IF(M2698&lt;&gt;"",M2698,TODAY()),FESTIVOS_CO!A:A)&gt;2,
"VENCIDO",
IF(
NETWORKDAYS(L2698,IF(M2698&lt;&gt;"",M2698,TODAY()),FESTIVOS_CO!A:A)=2,
"ALERTA",
"A TIEMPO"
)))</f>
        <v/>
      </c>
      <c r="I2698" s="40"/>
      <c r="J2698" s="36"/>
      <c r="K2698" s="37"/>
      <c r="L2698" s="50"/>
      <c r="M2698" s="37"/>
      <c r="N2698" s="52"/>
      <c r="O2698" s="52"/>
      <c r="P2698" s="36"/>
      <c r="Q2698" s="36"/>
      <c r="R2698" s="40"/>
      <c r="S2698" s="36"/>
      <c r="T2698" s="40"/>
      <c r="U2698" s="40"/>
      <c r="V2698" s="81"/>
      <c r="W2698" s="40"/>
      <c r="X2698" s="40"/>
      <c r="Y2698" s="40"/>
      <c r="Z2698" s="38" t="str">
        <f>IFERROR(VLOOKUP(Y2698,DIRECTORIO!A:B,2,FALSE),"")</f>
        <v/>
      </c>
      <c r="AA2698" s="40"/>
      <c r="AB2698" s="40"/>
      <c r="AC2698" s="40"/>
      <c r="AD2698" s="40"/>
      <c r="AE2698" s="40"/>
      <c r="AF2698" s="40"/>
      <c r="AG2698" s="41" t="s">
        <v>109</v>
      </c>
      <c r="AH2698" s="42"/>
      <c r="AI2698" s="54" t="str">
        <f t="shared" ca="1" si="517"/>
        <v>PENDIENTE NOTIFICACIÓN ELECTRÓNICA</v>
      </c>
      <c r="AJ2698" s="37"/>
      <c r="AK2698" s="37"/>
      <c r="AL2698" s="37"/>
      <c r="AM2698" s="53" t="str">
        <f>IF(AK2698="","",WORKDAY(AK2698,5,FESTIVOS_CO!A:A))</f>
        <v/>
      </c>
      <c r="AN2698" s="37"/>
      <c r="AO2698" s="37"/>
      <c r="AP2698" s="54" t="str">
        <f t="shared" ca="1" si="510"/>
        <v>NO APLICA</v>
      </c>
      <c r="AQ2698" s="36"/>
      <c r="AR2698" s="43"/>
      <c r="AS2698" s="37"/>
      <c r="AT2698" s="36"/>
      <c r="AU2698" s="37"/>
      <c r="AV2698" s="36"/>
      <c r="AW2698" s="36"/>
      <c r="AX2698" s="37"/>
      <c r="AY2698" s="140" t="str">
        <f>IF(AU2698="","",WORKDAY(AU2698,5,FESTIVOS_CO!A:A))</f>
        <v/>
      </c>
      <c r="AZ2698" s="54" t="str">
        <f t="shared" ref="AZ2698:AZ2761" ca="1" si="519">IF(
AND(BB2698="SI",BC2698&lt;&gt;"",BD2698&lt;&gt;""),
"NOTIFICACIÓN PERSONAL COMPLETA",
IF(
AND(AO2698="",AX2698="",BQ2698="",BC2698&lt;&gt;"",BD2698&lt;&gt;""),
"NOTIFICADO POR CONDUCTA CONCLUYENTE",
IF(AP2698="NO PROCEDE CITACION",
"NO PROCEDE",
IF(AP2698="NO APLICA",
"NO APLICA",
IF(AW2698="NO",
"HACER AVISO",
IF(AQ2698="",
"PENDIENTE GESTIONAR CITACIÓN",
IF(AS2698="",
"PENDIENTE FIRMA",
IF(AR2698="",
"PENDIENTE REVISIÓN",
IF(AT2698="",
"PENDIENTE RADICAR",
"CITACIÓN COMPLETA EN ESPERA PRESENTACION PERSONAL"
)))))))))</f>
        <v>NO APLICA</v>
      </c>
      <c r="BA2698" s="55" t="str">
        <f>IF(AX2698="","",WORKDAY(AX2698,5,FESTIVOS_CO!A:A))</f>
        <v/>
      </c>
      <c r="BB2698" s="39"/>
      <c r="BC2698" s="40"/>
      <c r="BD2698" s="40"/>
      <c r="BE2698" s="56" t="str">
        <f t="shared" ca="1" si="508"/>
        <v>NO APLICA</v>
      </c>
      <c r="BF2698" s="37"/>
      <c r="BG2698" s="45"/>
      <c r="BH2698" s="37"/>
      <c r="BI2698" s="36"/>
      <c r="BJ2698" s="37"/>
      <c r="BK2698" s="36"/>
      <c r="BL2698" s="36"/>
      <c r="BM2698" s="53" t="str">
        <f>IF(BJ2698="","",WORKDAY(BJ2698,5,FESTIVOS_CO!A:A))</f>
        <v/>
      </c>
      <c r="BN2698" s="57" t="str">
        <f t="shared" ca="1" si="518"/>
        <v>PENDIENTE HACER AVISO</v>
      </c>
      <c r="BO2698" s="54" t="str">
        <f t="shared" ca="1" si="511"/>
        <v>EN TRÁMITE NOTIF. POR AVISO</v>
      </c>
      <c r="BP2698" s="37"/>
      <c r="BQ2698" s="53" t="str">
        <f>IF(BP2698="","",WORKDAY(BP2698,5,FESTIVOS_CO!A:A))</f>
        <v/>
      </c>
      <c r="BR2698" s="37"/>
      <c r="BS2698" s="36"/>
      <c r="BT2698" s="38"/>
      <c r="BU2698" s="58" t="e">
        <f>VLOOKUP(BT2698,Hoja2!$C:$D,2,0)</f>
        <v>#N/A</v>
      </c>
      <c r="BV2698" s="80" t="str">
        <f>IF(
AND(AO2698="",BD2698="",BQ2698=""),
"EN PROCESO NOTIFICACION / COMUNICACION",
IF(
BT2698="",
"NO APLICA",
IF(
BU2698=60,
IF(AO2698&lt;&gt;"",AO2698,IF(BD2698&lt;&gt;"",BD2698,BQ2698))+60,
WORKDAY(
IF(AO2698&lt;&gt;"",AO2698,IF(BD2698&lt;&gt;"",BD2698,BQ2698)),
BU2698,
FESTIVOS_CO!A:A
)
)
))</f>
        <v>EN PROCESO NOTIFICACION / COMUNICACION</v>
      </c>
      <c r="BW2698" s="44"/>
      <c r="BX2698" s="53"/>
      <c r="BY2698" s="45"/>
      <c r="BZ2698" s="37"/>
      <c r="CA2698" s="54" t="str">
        <f t="shared" si="512"/>
        <v>PENDIENTE EJECUTORIA</v>
      </c>
      <c r="CB2698" s="59" t="str">
        <f t="shared" si="509"/>
        <v/>
      </c>
      <c r="CC2698" s="36"/>
      <c r="CD2698" s="40"/>
      <c r="CE2698" s="46"/>
      <c r="CF2698" s="40"/>
      <c r="CG2698" s="40"/>
      <c r="CH2698" s="40"/>
      <c r="CI2698" s="36"/>
      <c r="CJ2698" s="47"/>
      <c r="CK2698" s="40"/>
      <c r="CL2698" s="40"/>
      <c r="CM2698" s="40"/>
      <c r="CN2698" s="40"/>
    </row>
    <row r="2699" spans="1:92" ht="42.75" hidden="1">
      <c r="A2699" s="49" t="str">
        <f t="shared" si="513"/>
        <v>SIN GESTIÓN</v>
      </c>
      <c r="B2699" s="58"/>
      <c r="C2699" s="37"/>
      <c r="D2699" s="37"/>
      <c r="E2699" s="49" t="str">
        <f t="shared" si="514"/>
        <v>PENDIENTE NOTIFICACIÓN</v>
      </c>
      <c r="F2699" s="141" t="str">
        <f t="shared" si="515"/>
        <v>PENDIENTE NOTIFICACIÓN</v>
      </c>
      <c r="G2699" s="49" t="str">
        <f t="shared" si="516"/>
        <v/>
      </c>
      <c r="H2699" s="51" t="str">
        <f ca="1">IF(
L2699="",
"",
IF(
NETWORKDAYS(L2699,IF(M2699&lt;&gt;"",M2699,TODAY()),FESTIVOS_CO!A:A)&gt;2,
"VENCIDO",
IF(
NETWORKDAYS(L2699,IF(M2699&lt;&gt;"",M2699,TODAY()),FESTIVOS_CO!A:A)=2,
"ALERTA",
"A TIEMPO"
)))</f>
        <v/>
      </c>
      <c r="I2699" s="40"/>
      <c r="J2699" s="36"/>
      <c r="K2699" s="37"/>
      <c r="L2699" s="50"/>
      <c r="M2699" s="37"/>
      <c r="N2699" s="52"/>
      <c r="O2699" s="52"/>
      <c r="P2699" s="36"/>
      <c r="Q2699" s="36"/>
      <c r="R2699" s="40"/>
      <c r="S2699" s="36"/>
      <c r="T2699" s="40"/>
      <c r="U2699" s="40"/>
      <c r="V2699" s="81"/>
      <c r="W2699" s="40"/>
      <c r="X2699" s="40"/>
      <c r="Y2699" s="40"/>
      <c r="Z2699" s="38" t="str">
        <f>IFERROR(VLOOKUP(Y2699,DIRECTORIO!A:B,2,FALSE),"")</f>
        <v/>
      </c>
      <c r="AA2699" s="40"/>
      <c r="AB2699" s="40"/>
      <c r="AC2699" s="40"/>
      <c r="AD2699" s="40"/>
      <c r="AE2699" s="40"/>
      <c r="AF2699" s="40"/>
      <c r="AG2699" s="41" t="s">
        <v>109</v>
      </c>
      <c r="AH2699" s="42"/>
      <c r="AI2699" s="54" t="str">
        <f t="shared" ca="1" si="517"/>
        <v>PENDIENTE NOTIFICACIÓN ELECTRÓNICA</v>
      </c>
      <c r="AJ2699" s="37"/>
      <c r="AK2699" s="37"/>
      <c r="AL2699" s="37"/>
      <c r="AM2699" s="53" t="str">
        <f>IF(AK2699="","",WORKDAY(AK2699,5,FESTIVOS_CO!A:A))</f>
        <v/>
      </c>
      <c r="AN2699" s="37"/>
      <c r="AO2699" s="37"/>
      <c r="AP2699" s="54" t="str">
        <f t="shared" ca="1" si="510"/>
        <v>NO APLICA</v>
      </c>
      <c r="AQ2699" s="36"/>
      <c r="AR2699" s="43"/>
      <c r="AS2699" s="37"/>
      <c r="AT2699" s="36"/>
      <c r="AU2699" s="37"/>
      <c r="AV2699" s="36"/>
      <c r="AW2699" s="36"/>
      <c r="AX2699" s="37"/>
      <c r="AY2699" s="140" t="str">
        <f>IF(AU2699="","",WORKDAY(AU2699,5,FESTIVOS_CO!A:A))</f>
        <v/>
      </c>
      <c r="AZ2699" s="54" t="str">
        <f t="shared" ca="1" si="519"/>
        <v>NO APLICA</v>
      </c>
      <c r="BA2699" s="55" t="str">
        <f>IF(AX2699="","",WORKDAY(AX2699,5,FESTIVOS_CO!A:A))</f>
        <v/>
      </c>
      <c r="BB2699" s="39"/>
      <c r="BC2699" s="40"/>
      <c r="BD2699" s="40"/>
      <c r="BE2699" s="56" t="str">
        <f t="shared" ca="1" si="508"/>
        <v>NO APLICA</v>
      </c>
      <c r="BF2699" s="37"/>
      <c r="BG2699" s="45"/>
      <c r="BH2699" s="37"/>
      <c r="BI2699" s="36"/>
      <c r="BJ2699" s="37"/>
      <c r="BK2699" s="36"/>
      <c r="BL2699" s="36"/>
      <c r="BM2699" s="53" t="str">
        <f>IF(BJ2699="","",WORKDAY(BJ2699,5,FESTIVOS_CO!A:A))</f>
        <v/>
      </c>
      <c r="BN2699" s="57" t="str">
        <f t="shared" ca="1" si="518"/>
        <v>PENDIENTE HACER AVISO</v>
      </c>
      <c r="BO2699" s="54" t="str">
        <f t="shared" ca="1" si="511"/>
        <v>EN TRÁMITE NOTIF. POR AVISO</v>
      </c>
      <c r="BP2699" s="37"/>
      <c r="BQ2699" s="53" t="str">
        <f>IF(BP2699="","",WORKDAY(BP2699,5,FESTIVOS_CO!A:A))</f>
        <v/>
      </c>
      <c r="BR2699" s="37"/>
      <c r="BS2699" s="36"/>
      <c r="BT2699" s="38"/>
      <c r="BU2699" s="58" t="e">
        <f>VLOOKUP(BT2699,Hoja2!$C:$D,2,0)</f>
        <v>#N/A</v>
      </c>
      <c r="BV2699" s="80" t="str">
        <f>IF(
AND(AO2699="",BD2699="",BQ2699=""),
"EN PROCESO NOTIFICACION / COMUNICACION",
IF(
BT2699="",
"NO APLICA",
IF(
BU2699=60,
IF(AO2699&lt;&gt;"",AO2699,IF(BD2699&lt;&gt;"",BD2699,BQ2699))+60,
WORKDAY(
IF(AO2699&lt;&gt;"",AO2699,IF(BD2699&lt;&gt;"",BD2699,BQ2699)),
BU2699,
FESTIVOS_CO!A:A
)
)
))</f>
        <v>EN PROCESO NOTIFICACION / COMUNICACION</v>
      </c>
      <c r="BW2699" s="44"/>
      <c r="BX2699" s="53"/>
      <c r="BY2699" s="45"/>
      <c r="BZ2699" s="37"/>
      <c r="CA2699" s="54" t="str">
        <f t="shared" si="512"/>
        <v>PENDIENTE EJECUTORIA</v>
      </c>
      <c r="CB2699" s="59" t="str">
        <f t="shared" si="509"/>
        <v/>
      </c>
      <c r="CC2699" s="36"/>
      <c r="CD2699" s="40"/>
      <c r="CE2699" s="46"/>
      <c r="CF2699" s="40"/>
      <c r="CG2699" s="40"/>
      <c r="CH2699" s="40"/>
      <c r="CI2699" s="36"/>
      <c r="CJ2699" s="47"/>
      <c r="CK2699" s="40"/>
      <c r="CL2699" s="40"/>
      <c r="CM2699" s="40"/>
      <c r="CN2699" s="40"/>
    </row>
    <row r="2700" spans="1:92" ht="42.75" hidden="1">
      <c r="A2700" s="49" t="str">
        <f t="shared" si="513"/>
        <v>SIN GESTIÓN</v>
      </c>
      <c r="B2700" s="58"/>
      <c r="C2700" s="37"/>
      <c r="D2700" s="37"/>
      <c r="E2700" s="49" t="str">
        <f t="shared" si="514"/>
        <v>PENDIENTE NOTIFICACIÓN</v>
      </c>
      <c r="F2700" s="141" t="str">
        <f t="shared" si="515"/>
        <v>PENDIENTE NOTIFICACIÓN</v>
      </c>
      <c r="G2700" s="49" t="str">
        <f t="shared" si="516"/>
        <v/>
      </c>
      <c r="H2700" s="51" t="str">
        <f ca="1">IF(
L2700="",
"",
IF(
NETWORKDAYS(L2700,IF(M2700&lt;&gt;"",M2700,TODAY()),FESTIVOS_CO!A:A)&gt;2,
"VENCIDO",
IF(
NETWORKDAYS(L2700,IF(M2700&lt;&gt;"",M2700,TODAY()),FESTIVOS_CO!A:A)=2,
"ALERTA",
"A TIEMPO"
)))</f>
        <v/>
      </c>
      <c r="I2700" s="40"/>
      <c r="J2700" s="36"/>
      <c r="K2700" s="37"/>
      <c r="L2700" s="50"/>
      <c r="M2700" s="37"/>
      <c r="N2700" s="52"/>
      <c r="O2700" s="52"/>
      <c r="P2700" s="36"/>
      <c r="Q2700" s="36"/>
      <c r="R2700" s="40"/>
      <c r="S2700" s="36"/>
      <c r="T2700" s="40"/>
      <c r="U2700" s="40"/>
      <c r="V2700" s="81"/>
      <c r="W2700" s="40"/>
      <c r="X2700" s="40"/>
      <c r="Y2700" s="40"/>
      <c r="Z2700" s="38" t="str">
        <f>IFERROR(VLOOKUP(Y2700,DIRECTORIO!A:B,2,FALSE),"")</f>
        <v/>
      </c>
      <c r="AA2700" s="40"/>
      <c r="AB2700" s="40"/>
      <c r="AC2700" s="40"/>
      <c r="AD2700" s="40"/>
      <c r="AE2700" s="40"/>
      <c r="AF2700" s="40"/>
      <c r="AG2700" s="41" t="s">
        <v>109</v>
      </c>
      <c r="AH2700" s="42"/>
      <c r="AI2700" s="54" t="str">
        <f t="shared" ca="1" si="517"/>
        <v>PENDIENTE NOTIFICACIÓN ELECTRÓNICA</v>
      </c>
      <c r="AJ2700" s="37"/>
      <c r="AK2700" s="37"/>
      <c r="AL2700" s="37"/>
      <c r="AM2700" s="53" t="str">
        <f>IF(AK2700="","",WORKDAY(AK2700,5,FESTIVOS_CO!A:A))</f>
        <v/>
      </c>
      <c r="AN2700" s="37"/>
      <c r="AO2700" s="37"/>
      <c r="AP2700" s="54" t="str">
        <f t="shared" ca="1" si="510"/>
        <v>NO APLICA</v>
      </c>
      <c r="AQ2700" s="36"/>
      <c r="AR2700" s="43"/>
      <c r="AS2700" s="37"/>
      <c r="AT2700" s="36"/>
      <c r="AU2700" s="37"/>
      <c r="AV2700" s="36"/>
      <c r="AW2700" s="36"/>
      <c r="AX2700" s="37"/>
      <c r="AY2700" s="140" t="str">
        <f>IF(AU2700="","",WORKDAY(AU2700,5,FESTIVOS_CO!A:A))</f>
        <v/>
      </c>
      <c r="AZ2700" s="54" t="str">
        <f t="shared" ca="1" si="519"/>
        <v>NO APLICA</v>
      </c>
      <c r="BA2700" s="55" t="str">
        <f>IF(AX2700="","",WORKDAY(AX2700,5,FESTIVOS_CO!A:A))</f>
        <v/>
      </c>
      <c r="BB2700" s="39"/>
      <c r="BC2700" s="40"/>
      <c r="BD2700" s="40"/>
      <c r="BE2700" s="56" t="str">
        <f t="shared" ca="1" si="508"/>
        <v>NO APLICA</v>
      </c>
      <c r="BF2700" s="37"/>
      <c r="BG2700" s="45"/>
      <c r="BH2700" s="37"/>
      <c r="BI2700" s="36"/>
      <c r="BJ2700" s="37"/>
      <c r="BK2700" s="36"/>
      <c r="BL2700" s="36"/>
      <c r="BM2700" s="53" t="str">
        <f>IF(BJ2700="","",WORKDAY(BJ2700,5,FESTIVOS_CO!A:A))</f>
        <v/>
      </c>
      <c r="BN2700" s="57" t="str">
        <f t="shared" ca="1" si="518"/>
        <v>PENDIENTE HACER AVISO</v>
      </c>
      <c r="BO2700" s="54" t="str">
        <f t="shared" ca="1" si="511"/>
        <v>EN TRÁMITE NOTIF. POR AVISO</v>
      </c>
      <c r="BP2700" s="37"/>
      <c r="BQ2700" s="53" t="str">
        <f>IF(BP2700="","",WORKDAY(BP2700,5,FESTIVOS_CO!A:A))</f>
        <v/>
      </c>
      <c r="BR2700" s="37"/>
      <c r="BS2700" s="36"/>
      <c r="BT2700" s="38"/>
      <c r="BU2700" s="58" t="e">
        <f>VLOOKUP(BT2700,Hoja2!$C:$D,2,0)</f>
        <v>#N/A</v>
      </c>
      <c r="BV2700" s="80" t="str">
        <f>IF(
AND(AO2700="",BD2700="",BQ2700=""),
"EN PROCESO NOTIFICACION / COMUNICACION",
IF(
BT2700="",
"NO APLICA",
IF(
BU2700=60,
IF(AO2700&lt;&gt;"",AO2700,IF(BD2700&lt;&gt;"",BD2700,BQ2700))+60,
WORKDAY(
IF(AO2700&lt;&gt;"",AO2700,IF(BD2700&lt;&gt;"",BD2700,BQ2700)),
BU2700,
FESTIVOS_CO!A:A
)
)
))</f>
        <v>EN PROCESO NOTIFICACION / COMUNICACION</v>
      </c>
      <c r="BW2700" s="44"/>
      <c r="BX2700" s="53"/>
      <c r="BY2700" s="45"/>
      <c r="BZ2700" s="37"/>
      <c r="CA2700" s="54" t="str">
        <f t="shared" si="512"/>
        <v>PENDIENTE EJECUTORIA</v>
      </c>
      <c r="CB2700" s="59" t="str">
        <f t="shared" si="509"/>
        <v/>
      </c>
      <c r="CC2700" s="36"/>
      <c r="CD2700" s="40"/>
      <c r="CE2700" s="46"/>
      <c r="CF2700" s="40"/>
      <c r="CG2700" s="40"/>
      <c r="CH2700" s="40"/>
      <c r="CI2700" s="36"/>
      <c r="CJ2700" s="47"/>
      <c r="CK2700" s="40"/>
      <c r="CL2700" s="40"/>
      <c r="CM2700" s="40"/>
      <c r="CN2700" s="40"/>
    </row>
    <row r="2701" spans="1:92" ht="42.75" hidden="1">
      <c r="A2701" s="49" t="str">
        <f t="shared" si="513"/>
        <v>SIN GESTIÓN</v>
      </c>
      <c r="B2701" s="58"/>
      <c r="C2701" s="37"/>
      <c r="D2701" s="37"/>
      <c r="E2701" s="49" t="str">
        <f t="shared" si="514"/>
        <v>PENDIENTE NOTIFICACIÓN</v>
      </c>
      <c r="F2701" s="141" t="str">
        <f t="shared" si="515"/>
        <v>PENDIENTE NOTIFICACIÓN</v>
      </c>
      <c r="G2701" s="49" t="str">
        <f t="shared" si="516"/>
        <v/>
      </c>
      <c r="H2701" s="51" t="str">
        <f ca="1">IF(
L2701="",
"",
IF(
NETWORKDAYS(L2701,IF(M2701&lt;&gt;"",M2701,TODAY()),FESTIVOS_CO!A:A)&gt;2,
"VENCIDO",
IF(
NETWORKDAYS(L2701,IF(M2701&lt;&gt;"",M2701,TODAY()),FESTIVOS_CO!A:A)=2,
"ALERTA",
"A TIEMPO"
)))</f>
        <v/>
      </c>
      <c r="I2701" s="40"/>
      <c r="J2701" s="36"/>
      <c r="K2701" s="37"/>
      <c r="L2701" s="50"/>
      <c r="M2701" s="37"/>
      <c r="N2701" s="52"/>
      <c r="O2701" s="52"/>
      <c r="P2701" s="36"/>
      <c r="Q2701" s="36"/>
      <c r="R2701" s="40"/>
      <c r="S2701" s="36"/>
      <c r="T2701" s="40"/>
      <c r="U2701" s="40"/>
      <c r="V2701" s="81"/>
      <c r="W2701" s="40"/>
      <c r="X2701" s="40"/>
      <c r="Y2701" s="40"/>
      <c r="Z2701" s="38" t="str">
        <f>IFERROR(VLOOKUP(Y2701,DIRECTORIO!A:B,2,FALSE),"")</f>
        <v/>
      </c>
      <c r="AA2701" s="40"/>
      <c r="AB2701" s="40"/>
      <c r="AC2701" s="40"/>
      <c r="AD2701" s="40"/>
      <c r="AE2701" s="40"/>
      <c r="AF2701" s="40"/>
      <c r="AG2701" s="41" t="s">
        <v>109</v>
      </c>
      <c r="AH2701" s="42"/>
      <c r="AI2701" s="54" t="str">
        <f t="shared" ca="1" si="517"/>
        <v>PENDIENTE NOTIFICACIÓN ELECTRÓNICA</v>
      </c>
      <c r="AJ2701" s="37"/>
      <c r="AK2701" s="37"/>
      <c r="AL2701" s="37"/>
      <c r="AM2701" s="53" t="str">
        <f>IF(AK2701="","",WORKDAY(AK2701,5,FESTIVOS_CO!A:A))</f>
        <v/>
      </c>
      <c r="AN2701" s="37"/>
      <c r="AO2701" s="37"/>
      <c r="AP2701" s="54" t="str">
        <f t="shared" ca="1" si="510"/>
        <v>NO APLICA</v>
      </c>
      <c r="AQ2701" s="36"/>
      <c r="AR2701" s="43"/>
      <c r="AS2701" s="37"/>
      <c r="AT2701" s="36"/>
      <c r="AU2701" s="37"/>
      <c r="AV2701" s="36"/>
      <c r="AW2701" s="36"/>
      <c r="AX2701" s="37"/>
      <c r="AY2701" s="140" t="str">
        <f>IF(AU2701="","",WORKDAY(AU2701,5,FESTIVOS_CO!A:A))</f>
        <v/>
      </c>
      <c r="AZ2701" s="54" t="str">
        <f t="shared" ca="1" si="519"/>
        <v>NO APLICA</v>
      </c>
      <c r="BA2701" s="55" t="str">
        <f>IF(AX2701="","",WORKDAY(AX2701,5,FESTIVOS_CO!A:A))</f>
        <v/>
      </c>
      <c r="BB2701" s="39"/>
      <c r="BC2701" s="40"/>
      <c r="BD2701" s="40"/>
      <c r="BE2701" s="56" t="str">
        <f t="shared" ca="1" si="508"/>
        <v>NO APLICA</v>
      </c>
      <c r="BF2701" s="37"/>
      <c r="BG2701" s="45"/>
      <c r="BH2701" s="37"/>
      <c r="BI2701" s="36"/>
      <c r="BJ2701" s="37"/>
      <c r="BK2701" s="36"/>
      <c r="BL2701" s="36"/>
      <c r="BM2701" s="53" t="str">
        <f>IF(BJ2701="","",WORKDAY(BJ2701,5,FESTIVOS_CO!A:A))</f>
        <v/>
      </c>
      <c r="BN2701" s="57" t="str">
        <f t="shared" ca="1" si="518"/>
        <v>PENDIENTE HACER AVISO</v>
      </c>
      <c r="BO2701" s="54" t="str">
        <f t="shared" ca="1" si="511"/>
        <v>EN TRÁMITE NOTIF. POR AVISO</v>
      </c>
      <c r="BP2701" s="37"/>
      <c r="BQ2701" s="53" t="str">
        <f>IF(BP2701="","",WORKDAY(BP2701,5,FESTIVOS_CO!A:A))</f>
        <v/>
      </c>
      <c r="BR2701" s="37"/>
      <c r="BS2701" s="36"/>
      <c r="BT2701" s="38"/>
      <c r="BU2701" s="58" t="e">
        <f>VLOOKUP(BT2701,Hoja2!$C:$D,2,0)</f>
        <v>#N/A</v>
      </c>
      <c r="BV2701" s="80" t="str">
        <f>IF(
AND(AO2701="",BD2701="",BQ2701=""),
"EN PROCESO NOTIFICACION / COMUNICACION",
IF(
BT2701="",
"NO APLICA",
IF(
BU2701=60,
IF(AO2701&lt;&gt;"",AO2701,IF(BD2701&lt;&gt;"",BD2701,BQ2701))+60,
WORKDAY(
IF(AO2701&lt;&gt;"",AO2701,IF(BD2701&lt;&gt;"",BD2701,BQ2701)),
BU2701,
FESTIVOS_CO!A:A
)
)
))</f>
        <v>EN PROCESO NOTIFICACION / COMUNICACION</v>
      </c>
      <c r="BW2701" s="44"/>
      <c r="BX2701" s="53"/>
      <c r="BY2701" s="45"/>
      <c r="BZ2701" s="37"/>
      <c r="CA2701" s="54" t="str">
        <f t="shared" si="512"/>
        <v>PENDIENTE EJECUTORIA</v>
      </c>
      <c r="CB2701" s="59" t="str">
        <f t="shared" si="509"/>
        <v/>
      </c>
      <c r="CC2701" s="36"/>
      <c r="CD2701" s="40"/>
      <c r="CE2701" s="46"/>
      <c r="CF2701" s="40"/>
      <c r="CG2701" s="40"/>
      <c r="CH2701" s="40"/>
      <c r="CI2701" s="36"/>
      <c r="CJ2701" s="47"/>
      <c r="CK2701" s="40"/>
      <c r="CL2701" s="40"/>
      <c r="CM2701" s="40"/>
      <c r="CN2701" s="40"/>
    </row>
    <row r="2702" spans="1:92" ht="42.75" hidden="1">
      <c r="A2702" s="49" t="str">
        <f t="shared" si="513"/>
        <v>SIN GESTIÓN</v>
      </c>
      <c r="B2702" s="58"/>
      <c r="C2702" s="37"/>
      <c r="D2702" s="37"/>
      <c r="E2702" s="49" t="str">
        <f t="shared" si="514"/>
        <v>PENDIENTE NOTIFICACIÓN</v>
      </c>
      <c r="F2702" s="141" t="str">
        <f t="shared" si="515"/>
        <v>PENDIENTE NOTIFICACIÓN</v>
      </c>
      <c r="G2702" s="49" t="str">
        <f t="shared" si="516"/>
        <v/>
      </c>
      <c r="H2702" s="51" t="str">
        <f ca="1">IF(
L2702="",
"",
IF(
NETWORKDAYS(L2702,IF(M2702&lt;&gt;"",M2702,TODAY()),FESTIVOS_CO!A:A)&gt;2,
"VENCIDO",
IF(
NETWORKDAYS(L2702,IF(M2702&lt;&gt;"",M2702,TODAY()),FESTIVOS_CO!A:A)=2,
"ALERTA",
"A TIEMPO"
)))</f>
        <v/>
      </c>
      <c r="I2702" s="40"/>
      <c r="J2702" s="36"/>
      <c r="K2702" s="37"/>
      <c r="L2702" s="50"/>
      <c r="M2702" s="37"/>
      <c r="N2702" s="52"/>
      <c r="O2702" s="52"/>
      <c r="P2702" s="36"/>
      <c r="Q2702" s="36"/>
      <c r="R2702" s="40"/>
      <c r="S2702" s="36"/>
      <c r="T2702" s="40"/>
      <c r="U2702" s="40"/>
      <c r="V2702" s="81"/>
      <c r="W2702" s="40"/>
      <c r="X2702" s="40"/>
      <c r="Y2702" s="40"/>
      <c r="Z2702" s="38" t="str">
        <f>IFERROR(VLOOKUP(Y2702,DIRECTORIO!A:B,2,FALSE),"")</f>
        <v/>
      </c>
      <c r="AA2702" s="40"/>
      <c r="AB2702" s="40"/>
      <c r="AC2702" s="40"/>
      <c r="AD2702" s="40"/>
      <c r="AE2702" s="40"/>
      <c r="AF2702" s="40"/>
      <c r="AG2702" s="41" t="s">
        <v>109</v>
      </c>
      <c r="AH2702" s="42"/>
      <c r="AI2702" s="54" t="str">
        <f t="shared" ca="1" si="517"/>
        <v>PENDIENTE NOTIFICACIÓN ELECTRÓNICA</v>
      </c>
      <c r="AJ2702" s="37"/>
      <c r="AK2702" s="37"/>
      <c r="AL2702" s="37"/>
      <c r="AM2702" s="53" t="str">
        <f>IF(AK2702="","",WORKDAY(AK2702,5,FESTIVOS_CO!A:A))</f>
        <v/>
      </c>
      <c r="AN2702" s="37"/>
      <c r="AO2702" s="37"/>
      <c r="AP2702" s="54" t="str">
        <f t="shared" ca="1" si="510"/>
        <v>NO APLICA</v>
      </c>
      <c r="AQ2702" s="36"/>
      <c r="AR2702" s="43"/>
      <c r="AS2702" s="37"/>
      <c r="AT2702" s="36"/>
      <c r="AU2702" s="37"/>
      <c r="AV2702" s="36"/>
      <c r="AW2702" s="36"/>
      <c r="AX2702" s="37"/>
      <c r="AY2702" s="140" t="str">
        <f>IF(AU2702="","",WORKDAY(AU2702,5,FESTIVOS_CO!A:A))</f>
        <v/>
      </c>
      <c r="AZ2702" s="54" t="str">
        <f t="shared" ca="1" si="519"/>
        <v>NO APLICA</v>
      </c>
      <c r="BA2702" s="55" t="str">
        <f>IF(AX2702="","",WORKDAY(AX2702,5,FESTIVOS_CO!A:A))</f>
        <v/>
      </c>
      <c r="BB2702" s="39"/>
      <c r="BC2702" s="40"/>
      <c r="BD2702" s="40"/>
      <c r="BE2702" s="56" t="str">
        <f t="shared" ca="1" si="508"/>
        <v>NO APLICA</v>
      </c>
      <c r="BF2702" s="37"/>
      <c r="BG2702" s="45"/>
      <c r="BH2702" s="37"/>
      <c r="BI2702" s="36"/>
      <c r="BJ2702" s="37"/>
      <c r="BK2702" s="36"/>
      <c r="BL2702" s="36"/>
      <c r="BM2702" s="53" t="str">
        <f>IF(BJ2702="","",WORKDAY(BJ2702,5,FESTIVOS_CO!A:A))</f>
        <v/>
      </c>
      <c r="BN2702" s="57" t="str">
        <f t="shared" ca="1" si="518"/>
        <v>PENDIENTE HACER AVISO</v>
      </c>
      <c r="BO2702" s="54" t="str">
        <f t="shared" ca="1" si="511"/>
        <v>EN TRÁMITE NOTIF. POR AVISO</v>
      </c>
      <c r="BP2702" s="37"/>
      <c r="BQ2702" s="53" t="str">
        <f>IF(BP2702="","",WORKDAY(BP2702,5,FESTIVOS_CO!A:A))</f>
        <v/>
      </c>
      <c r="BR2702" s="37"/>
      <c r="BS2702" s="36"/>
      <c r="BT2702" s="38"/>
      <c r="BU2702" s="58" t="e">
        <f>VLOOKUP(BT2702,Hoja2!$C:$D,2,0)</f>
        <v>#N/A</v>
      </c>
      <c r="BV2702" s="80" t="str">
        <f>IF(
AND(AO2702="",BD2702="",BQ2702=""),
"EN PROCESO NOTIFICACION / COMUNICACION",
IF(
BT2702="",
"NO APLICA",
IF(
BU2702=60,
IF(AO2702&lt;&gt;"",AO2702,IF(BD2702&lt;&gt;"",BD2702,BQ2702))+60,
WORKDAY(
IF(AO2702&lt;&gt;"",AO2702,IF(BD2702&lt;&gt;"",BD2702,BQ2702)),
BU2702,
FESTIVOS_CO!A:A
)
)
))</f>
        <v>EN PROCESO NOTIFICACION / COMUNICACION</v>
      </c>
      <c r="BW2702" s="44"/>
      <c r="BX2702" s="53"/>
      <c r="BY2702" s="45"/>
      <c r="BZ2702" s="37"/>
      <c r="CA2702" s="54" t="str">
        <f t="shared" si="512"/>
        <v>PENDIENTE EJECUTORIA</v>
      </c>
      <c r="CB2702" s="59" t="str">
        <f t="shared" si="509"/>
        <v/>
      </c>
      <c r="CC2702" s="36"/>
      <c r="CD2702" s="40"/>
      <c r="CE2702" s="46"/>
      <c r="CF2702" s="40"/>
      <c r="CG2702" s="40"/>
      <c r="CH2702" s="40"/>
      <c r="CI2702" s="36"/>
      <c r="CJ2702" s="47"/>
      <c r="CK2702" s="40"/>
      <c r="CL2702" s="40"/>
      <c r="CM2702" s="40"/>
      <c r="CN2702" s="40"/>
    </row>
    <row r="2703" spans="1:92" ht="42.75" hidden="1">
      <c r="A2703" s="49" t="str">
        <f t="shared" si="513"/>
        <v>SIN GESTIÓN</v>
      </c>
      <c r="B2703" s="58"/>
      <c r="C2703" s="37"/>
      <c r="D2703" s="37"/>
      <c r="E2703" s="49" t="str">
        <f t="shared" si="514"/>
        <v>PENDIENTE NOTIFICACIÓN</v>
      </c>
      <c r="F2703" s="141" t="str">
        <f t="shared" si="515"/>
        <v>PENDIENTE NOTIFICACIÓN</v>
      </c>
      <c r="G2703" s="49" t="str">
        <f t="shared" si="516"/>
        <v/>
      </c>
      <c r="H2703" s="51" t="str">
        <f ca="1">IF(
L2703="",
"",
IF(
NETWORKDAYS(L2703,IF(M2703&lt;&gt;"",M2703,TODAY()),FESTIVOS_CO!A:A)&gt;2,
"VENCIDO",
IF(
NETWORKDAYS(L2703,IF(M2703&lt;&gt;"",M2703,TODAY()),FESTIVOS_CO!A:A)=2,
"ALERTA",
"A TIEMPO"
)))</f>
        <v/>
      </c>
      <c r="I2703" s="40"/>
      <c r="J2703" s="36"/>
      <c r="K2703" s="37"/>
      <c r="L2703" s="50"/>
      <c r="M2703" s="37"/>
      <c r="N2703" s="52"/>
      <c r="O2703" s="52"/>
      <c r="P2703" s="36"/>
      <c r="Q2703" s="36"/>
      <c r="R2703" s="40"/>
      <c r="S2703" s="36"/>
      <c r="T2703" s="40"/>
      <c r="U2703" s="40"/>
      <c r="V2703" s="81"/>
      <c r="W2703" s="40"/>
      <c r="X2703" s="40"/>
      <c r="Y2703" s="40"/>
      <c r="Z2703" s="38" t="str">
        <f>IFERROR(VLOOKUP(Y2703,DIRECTORIO!A:B,2,FALSE),"")</f>
        <v/>
      </c>
      <c r="AA2703" s="40"/>
      <c r="AB2703" s="40"/>
      <c r="AC2703" s="40"/>
      <c r="AD2703" s="40"/>
      <c r="AE2703" s="40"/>
      <c r="AF2703" s="40"/>
      <c r="AG2703" s="41" t="s">
        <v>109</v>
      </c>
      <c r="AH2703" s="42"/>
      <c r="AI2703" s="54" t="str">
        <f t="shared" ca="1" si="517"/>
        <v>PENDIENTE NOTIFICACIÓN ELECTRÓNICA</v>
      </c>
      <c r="AJ2703" s="37"/>
      <c r="AK2703" s="37"/>
      <c r="AL2703" s="37"/>
      <c r="AM2703" s="53" t="str">
        <f>IF(AK2703="","",WORKDAY(AK2703,5,FESTIVOS_CO!A:A))</f>
        <v/>
      </c>
      <c r="AN2703" s="37"/>
      <c r="AO2703" s="37"/>
      <c r="AP2703" s="54" t="str">
        <f t="shared" ca="1" si="510"/>
        <v>NO APLICA</v>
      </c>
      <c r="AQ2703" s="36"/>
      <c r="AR2703" s="43"/>
      <c r="AS2703" s="37"/>
      <c r="AT2703" s="36"/>
      <c r="AU2703" s="37"/>
      <c r="AV2703" s="36"/>
      <c r="AW2703" s="36"/>
      <c r="AX2703" s="37"/>
      <c r="AY2703" s="140" t="str">
        <f>IF(AU2703="","",WORKDAY(AU2703,5,FESTIVOS_CO!A:A))</f>
        <v/>
      </c>
      <c r="AZ2703" s="54" t="str">
        <f t="shared" ca="1" si="519"/>
        <v>NO APLICA</v>
      </c>
      <c r="BA2703" s="55" t="str">
        <f>IF(AX2703="","",WORKDAY(AX2703,5,FESTIVOS_CO!A:A))</f>
        <v/>
      </c>
      <c r="BB2703" s="39"/>
      <c r="BC2703" s="40"/>
      <c r="BD2703" s="40"/>
      <c r="BE2703" s="56" t="str">
        <f t="shared" ca="1" si="508"/>
        <v>NO APLICA</v>
      </c>
      <c r="BF2703" s="37"/>
      <c r="BG2703" s="45"/>
      <c r="BH2703" s="37"/>
      <c r="BI2703" s="36"/>
      <c r="BJ2703" s="37"/>
      <c r="BK2703" s="36"/>
      <c r="BL2703" s="36"/>
      <c r="BM2703" s="53" t="str">
        <f>IF(BJ2703="","",WORKDAY(BJ2703,5,FESTIVOS_CO!A:A))</f>
        <v/>
      </c>
      <c r="BN2703" s="57" t="str">
        <f t="shared" ca="1" si="518"/>
        <v>PENDIENTE HACER AVISO</v>
      </c>
      <c r="BO2703" s="54" t="str">
        <f t="shared" ca="1" si="511"/>
        <v>EN TRÁMITE NOTIF. POR AVISO</v>
      </c>
      <c r="BP2703" s="37"/>
      <c r="BQ2703" s="53" t="str">
        <f>IF(BP2703="","",WORKDAY(BP2703,5,FESTIVOS_CO!A:A))</f>
        <v/>
      </c>
      <c r="BR2703" s="37"/>
      <c r="BS2703" s="36"/>
      <c r="BT2703" s="38"/>
      <c r="BU2703" s="58" t="e">
        <f>VLOOKUP(BT2703,Hoja2!$C:$D,2,0)</f>
        <v>#N/A</v>
      </c>
      <c r="BV2703" s="80" t="str">
        <f>IF(
AND(AO2703="",BD2703="",BQ2703=""),
"EN PROCESO NOTIFICACION / COMUNICACION",
IF(
BT2703="",
"NO APLICA",
IF(
BU2703=60,
IF(AO2703&lt;&gt;"",AO2703,IF(BD2703&lt;&gt;"",BD2703,BQ2703))+60,
WORKDAY(
IF(AO2703&lt;&gt;"",AO2703,IF(BD2703&lt;&gt;"",BD2703,BQ2703)),
BU2703,
FESTIVOS_CO!A:A
)
)
))</f>
        <v>EN PROCESO NOTIFICACION / COMUNICACION</v>
      </c>
      <c r="BW2703" s="44"/>
      <c r="BX2703" s="53"/>
      <c r="BY2703" s="45"/>
      <c r="BZ2703" s="37"/>
      <c r="CA2703" s="54" t="str">
        <f t="shared" si="512"/>
        <v>PENDIENTE EJECUTORIA</v>
      </c>
      <c r="CB2703" s="59" t="str">
        <f t="shared" si="509"/>
        <v/>
      </c>
      <c r="CC2703" s="36"/>
      <c r="CD2703" s="40"/>
      <c r="CE2703" s="46"/>
      <c r="CF2703" s="40"/>
      <c r="CG2703" s="40"/>
      <c r="CH2703" s="40"/>
      <c r="CI2703" s="36"/>
      <c r="CJ2703" s="47"/>
      <c r="CK2703" s="40"/>
      <c r="CL2703" s="40"/>
      <c r="CM2703" s="40"/>
      <c r="CN2703" s="40"/>
    </row>
    <row r="2704" spans="1:92" ht="42.75" hidden="1">
      <c r="A2704" s="49" t="str">
        <f t="shared" si="513"/>
        <v>SIN GESTIÓN</v>
      </c>
      <c r="B2704" s="58"/>
      <c r="C2704" s="37"/>
      <c r="D2704" s="37"/>
      <c r="E2704" s="49" t="str">
        <f t="shared" si="514"/>
        <v>PENDIENTE NOTIFICACIÓN</v>
      </c>
      <c r="F2704" s="141" t="str">
        <f t="shared" si="515"/>
        <v>PENDIENTE NOTIFICACIÓN</v>
      </c>
      <c r="G2704" s="49" t="str">
        <f t="shared" si="516"/>
        <v/>
      </c>
      <c r="H2704" s="51" t="str">
        <f ca="1">IF(
L2704="",
"",
IF(
NETWORKDAYS(L2704,IF(M2704&lt;&gt;"",M2704,TODAY()),FESTIVOS_CO!A:A)&gt;2,
"VENCIDO",
IF(
NETWORKDAYS(L2704,IF(M2704&lt;&gt;"",M2704,TODAY()),FESTIVOS_CO!A:A)=2,
"ALERTA",
"A TIEMPO"
)))</f>
        <v/>
      </c>
      <c r="I2704" s="40"/>
      <c r="J2704" s="36"/>
      <c r="K2704" s="37"/>
      <c r="L2704" s="50"/>
      <c r="M2704" s="37"/>
      <c r="N2704" s="52"/>
      <c r="O2704" s="52"/>
      <c r="P2704" s="36"/>
      <c r="Q2704" s="36"/>
      <c r="R2704" s="40"/>
      <c r="S2704" s="36"/>
      <c r="T2704" s="40"/>
      <c r="U2704" s="40"/>
      <c r="V2704" s="81"/>
      <c r="W2704" s="40"/>
      <c r="X2704" s="40"/>
      <c r="Y2704" s="40"/>
      <c r="Z2704" s="38" t="str">
        <f>IFERROR(VLOOKUP(Y2704,DIRECTORIO!A:B,2,FALSE),"")</f>
        <v/>
      </c>
      <c r="AA2704" s="40"/>
      <c r="AB2704" s="40"/>
      <c r="AC2704" s="40"/>
      <c r="AD2704" s="40"/>
      <c r="AE2704" s="40"/>
      <c r="AF2704" s="40"/>
      <c r="AG2704" s="41" t="s">
        <v>109</v>
      </c>
      <c r="AH2704" s="42"/>
      <c r="AI2704" s="54" t="str">
        <f t="shared" ca="1" si="517"/>
        <v>PENDIENTE NOTIFICACIÓN ELECTRÓNICA</v>
      </c>
      <c r="AJ2704" s="37"/>
      <c r="AK2704" s="37"/>
      <c r="AL2704" s="37"/>
      <c r="AM2704" s="53" t="str">
        <f>IF(AK2704="","",WORKDAY(AK2704,5,FESTIVOS_CO!A:A))</f>
        <v/>
      </c>
      <c r="AN2704" s="37"/>
      <c r="AO2704" s="37"/>
      <c r="AP2704" s="54" t="str">
        <f t="shared" ca="1" si="510"/>
        <v>NO APLICA</v>
      </c>
      <c r="AQ2704" s="36"/>
      <c r="AR2704" s="43"/>
      <c r="AS2704" s="37"/>
      <c r="AT2704" s="36"/>
      <c r="AU2704" s="37"/>
      <c r="AV2704" s="36"/>
      <c r="AW2704" s="36"/>
      <c r="AX2704" s="37"/>
      <c r="AY2704" s="140" t="str">
        <f>IF(AU2704="","",WORKDAY(AU2704,5,FESTIVOS_CO!A:A))</f>
        <v/>
      </c>
      <c r="AZ2704" s="54" t="str">
        <f t="shared" ca="1" si="519"/>
        <v>NO APLICA</v>
      </c>
      <c r="BA2704" s="55" t="str">
        <f>IF(AX2704="","",WORKDAY(AX2704,5,FESTIVOS_CO!A:A))</f>
        <v/>
      </c>
      <c r="BB2704" s="39"/>
      <c r="BC2704" s="40"/>
      <c r="BD2704" s="40"/>
      <c r="BE2704" s="56" t="str">
        <f t="shared" ca="1" si="508"/>
        <v>NO APLICA</v>
      </c>
      <c r="BF2704" s="37"/>
      <c r="BG2704" s="45"/>
      <c r="BH2704" s="37"/>
      <c r="BI2704" s="36"/>
      <c r="BJ2704" s="37"/>
      <c r="BK2704" s="36"/>
      <c r="BL2704" s="36"/>
      <c r="BM2704" s="53" t="str">
        <f>IF(BJ2704="","",WORKDAY(BJ2704,5,FESTIVOS_CO!A:A))</f>
        <v/>
      </c>
      <c r="BN2704" s="57" t="str">
        <f t="shared" ca="1" si="518"/>
        <v>PENDIENTE HACER AVISO</v>
      </c>
      <c r="BO2704" s="54" t="str">
        <f t="shared" ca="1" si="511"/>
        <v>EN TRÁMITE NOTIF. POR AVISO</v>
      </c>
      <c r="BP2704" s="37"/>
      <c r="BQ2704" s="53" t="str">
        <f>IF(BP2704="","",WORKDAY(BP2704,5,FESTIVOS_CO!A:A))</f>
        <v/>
      </c>
      <c r="BR2704" s="37"/>
      <c r="BS2704" s="36"/>
      <c r="BT2704" s="38"/>
      <c r="BU2704" s="58" t="e">
        <f>VLOOKUP(BT2704,Hoja2!$C:$D,2,0)</f>
        <v>#N/A</v>
      </c>
      <c r="BV2704" s="80" t="str">
        <f>IF(
AND(AO2704="",BD2704="",BQ2704=""),
"EN PROCESO NOTIFICACION / COMUNICACION",
IF(
BT2704="",
"NO APLICA",
IF(
BU2704=60,
IF(AO2704&lt;&gt;"",AO2704,IF(BD2704&lt;&gt;"",BD2704,BQ2704))+60,
WORKDAY(
IF(AO2704&lt;&gt;"",AO2704,IF(BD2704&lt;&gt;"",BD2704,BQ2704)),
BU2704,
FESTIVOS_CO!A:A
)
)
))</f>
        <v>EN PROCESO NOTIFICACION / COMUNICACION</v>
      </c>
      <c r="BW2704" s="44"/>
      <c r="BX2704" s="53"/>
      <c r="BY2704" s="45"/>
      <c r="BZ2704" s="37"/>
      <c r="CA2704" s="54" t="str">
        <f t="shared" si="512"/>
        <v>PENDIENTE EJECUTORIA</v>
      </c>
      <c r="CB2704" s="59" t="str">
        <f t="shared" si="509"/>
        <v/>
      </c>
      <c r="CC2704" s="36"/>
      <c r="CD2704" s="40"/>
      <c r="CE2704" s="46"/>
      <c r="CF2704" s="40"/>
      <c r="CG2704" s="40"/>
      <c r="CH2704" s="40"/>
      <c r="CI2704" s="36"/>
      <c r="CJ2704" s="47"/>
      <c r="CK2704" s="40"/>
      <c r="CL2704" s="40"/>
      <c r="CM2704" s="40"/>
      <c r="CN2704" s="40"/>
    </row>
    <row r="2705" spans="1:92" ht="42.75" hidden="1">
      <c r="A2705" s="49" t="str">
        <f t="shared" si="513"/>
        <v>SIN GESTIÓN</v>
      </c>
      <c r="B2705" s="58"/>
      <c r="C2705" s="37"/>
      <c r="D2705" s="37"/>
      <c r="E2705" s="49" t="str">
        <f t="shared" si="514"/>
        <v>PENDIENTE NOTIFICACIÓN</v>
      </c>
      <c r="F2705" s="141" t="str">
        <f t="shared" si="515"/>
        <v>PENDIENTE NOTIFICACIÓN</v>
      </c>
      <c r="G2705" s="49" t="str">
        <f t="shared" si="516"/>
        <v/>
      </c>
      <c r="H2705" s="51" t="str">
        <f ca="1">IF(
L2705="",
"",
IF(
NETWORKDAYS(L2705,IF(M2705&lt;&gt;"",M2705,TODAY()),FESTIVOS_CO!A:A)&gt;2,
"VENCIDO",
IF(
NETWORKDAYS(L2705,IF(M2705&lt;&gt;"",M2705,TODAY()),FESTIVOS_CO!A:A)=2,
"ALERTA",
"A TIEMPO"
)))</f>
        <v/>
      </c>
      <c r="I2705" s="40"/>
      <c r="J2705" s="36"/>
      <c r="K2705" s="37"/>
      <c r="L2705" s="50"/>
      <c r="M2705" s="37"/>
      <c r="N2705" s="52"/>
      <c r="O2705" s="52"/>
      <c r="P2705" s="36"/>
      <c r="Q2705" s="36"/>
      <c r="R2705" s="40"/>
      <c r="S2705" s="36"/>
      <c r="T2705" s="40"/>
      <c r="U2705" s="40"/>
      <c r="V2705" s="81"/>
      <c r="W2705" s="40"/>
      <c r="X2705" s="40"/>
      <c r="Y2705" s="40"/>
      <c r="Z2705" s="38" t="str">
        <f>IFERROR(VLOOKUP(Y2705,DIRECTORIO!A:B,2,FALSE),"")</f>
        <v/>
      </c>
      <c r="AA2705" s="40"/>
      <c r="AB2705" s="40"/>
      <c r="AC2705" s="40"/>
      <c r="AD2705" s="40"/>
      <c r="AE2705" s="40"/>
      <c r="AF2705" s="40"/>
      <c r="AG2705" s="41" t="s">
        <v>109</v>
      </c>
      <c r="AH2705" s="42"/>
      <c r="AI2705" s="54" t="str">
        <f t="shared" ca="1" si="517"/>
        <v>PENDIENTE NOTIFICACIÓN ELECTRÓNICA</v>
      </c>
      <c r="AJ2705" s="37"/>
      <c r="AK2705" s="37"/>
      <c r="AL2705" s="37"/>
      <c r="AM2705" s="53" t="str">
        <f>IF(AK2705="","",WORKDAY(AK2705,5,FESTIVOS_CO!A:A))</f>
        <v/>
      </c>
      <c r="AN2705" s="37"/>
      <c r="AO2705" s="37"/>
      <c r="AP2705" s="54" t="str">
        <f t="shared" ca="1" si="510"/>
        <v>NO APLICA</v>
      </c>
      <c r="AQ2705" s="36"/>
      <c r="AR2705" s="43"/>
      <c r="AS2705" s="37"/>
      <c r="AT2705" s="36"/>
      <c r="AU2705" s="37"/>
      <c r="AV2705" s="36"/>
      <c r="AW2705" s="36"/>
      <c r="AX2705" s="37"/>
      <c r="AY2705" s="140" t="str">
        <f>IF(AU2705="","",WORKDAY(AU2705,5,FESTIVOS_CO!A:A))</f>
        <v/>
      </c>
      <c r="AZ2705" s="54" t="str">
        <f t="shared" ca="1" si="519"/>
        <v>NO APLICA</v>
      </c>
      <c r="BA2705" s="55" t="str">
        <f>IF(AX2705="","",WORKDAY(AX2705,5,FESTIVOS_CO!A:A))</f>
        <v/>
      </c>
      <c r="BB2705" s="39"/>
      <c r="BC2705" s="40"/>
      <c r="BD2705" s="40"/>
      <c r="BE2705" s="56" t="str">
        <f t="shared" ca="1" si="508"/>
        <v>NO APLICA</v>
      </c>
      <c r="BF2705" s="37"/>
      <c r="BG2705" s="45"/>
      <c r="BH2705" s="37"/>
      <c r="BI2705" s="36"/>
      <c r="BJ2705" s="37"/>
      <c r="BK2705" s="36"/>
      <c r="BL2705" s="36"/>
      <c r="BM2705" s="53" t="str">
        <f>IF(BJ2705="","",WORKDAY(BJ2705,5,FESTIVOS_CO!A:A))</f>
        <v/>
      </c>
      <c r="BN2705" s="57" t="str">
        <f t="shared" ca="1" si="518"/>
        <v>PENDIENTE HACER AVISO</v>
      </c>
      <c r="BO2705" s="54" t="str">
        <f t="shared" ca="1" si="511"/>
        <v>EN TRÁMITE NOTIF. POR AVISO</v>
      </c>
      <c r="BP2705" s="37"/>
      <c r="BQ2705" s="53" t="str">
        <f>IF(BP2705="","",WORKDAY(BP2705,5,FESTIVOS_CO!A:A))</f>
        <v/>
      </c>
      <c r="BR2705" s="37"/>
      <c r="BS2705" s="36"/>
      <c r="BT2705" s="38"/>
      <c r="BU2705" s="58" t="e">
        <f>VLOOKUP(BT2705,Hoja2!$C:$D,2,0)</f>
        <v>#N/A</v>
      </c>
      <c r="BV2705" s="80" t="str">
        <f>IF(
AND(AO2705="",BD2705="",BQ2705=""),
"EN PROCESO NOTIFICACION / COMUNICACION",
IF(
BT2705="",
"NO APLICA",
IF(
BU2705=60,
IF(AO2705&lt;&gt;"",AO2705,IF(BD2705&lt;&gt;"",BD2705,BQ2705))+60,
WORKDAY(
IF(AO2705&lt;&gt;"",AO2705,IF(BD2705&lt;&gt;"",BD2705,BQ2705)),
BU2705,
FESTIVOS_CO!A:A
)
)
))</f>
        <v>EN PROCESO NOTIFICACION / COMUNICACION</v>
      </c>
      <c r="BW2705" s="44"/>
      <c r="BX2705" s="53"/>
      <c r="BY2705" s="45"/>
      <c r="BZ2705" s="37"/>
      <c r="CA2705" s="54" t="str">
        <f t="shared" si="512"/>
        <v>PENDIENTE EJECUTORIA</v>
      </c>
      <c r="CB2705" s="59" t="str">
        <f t="shared" si="509"/>
        <v/>
      </c>
      <c r="CC2705" s="36"/>
      <c r="CD2705" s="40"/>
      <c r="CE2705" s="46"/>
      <c r="CF2705" s="40"/>
      <c r="CG2705" s="40"/>
      <c r="CH2705" s="40"/>
      <c r="CI2705" s="36"/>
      <c r="CJ2705" s="47"/>
      <c r="CK2705" s="40"/>
      <c r="CL2705" s="40"/>
      <c r="CM2705" s="40"/>
      <c r="CN2705" s="40"/>
    </row>
    <row r="2706" spans="1:92" ht="42.75" hidden="1">
      <c r="A2706" s="49" t="str">
        <f t="shared" si="513"/>
        <v>SIN GESTIÓN</v>
      </c>
      <c r="B2706" s="58"/>
      <c r="C2706" s="37"/>
      <c r="D2706" s="37"/>
      <c r="E2706" s="49" t="str">
        <f t="shared" si="514"/>
        <v>PENDIENTE NOTIFICACIÓN</v>
      </c>
      <c r="F2706" s="141" t="str">
        <f t="shared" si="515"/>
        <v>PENDIENTE NOTIFICACIÓN</v>
      </c>
      <c r="G2706" s="49" t="str">
        <f t="shared" si="516"/>
        <v/>
      </c>
      <c r="H2706" s="51" t="str">
        <f ca="1">IF(
L2706="",
"",
IF(
NETWORKDAYS(L2706,IF(M2706&lt;&gt;"",M2706,TODAY()),FESTIVOS_CO!A:A)&gt;2,
"VENCIDO",
IF(
NETWORKDAYS(L2706,IF(M2706&lt;&gt;"",M2706,TODAY()),FESTIVOS_CO!A:A)=2,
"ALERTA",
"A TIEMPO"
)))</f>
        <v/>
      </c>
      <c r="I2706" s="40"/>
      <c r="J2706" s="36"/>
      <c r="K2706" s="37"/>
      <c r="L2706" s="50"/>
      <c r="M2706" s="37"/>
      <c r="N2706" s="52"/>
      <c r="O2706" s="52"/>
      <c r="P2706" s="36"/>
      <c r="Q2706" s="36"/>
      <c r="R2706" s="40"/>
      <c r="S2706" s="36"/>
      <c r="T2706" s="40"/>
      <c r="U2706" s="40"/>
      <c r="V2706" s="81"/>
      <c r="W2706" s="40"/>
      <c r="X2706" s="40"/>
      <c r="Y2706" s="40"/>
      <c r="Z2706" s="38" t="str">
        <f>IFERROR(VLOOKUP(Y2706,DIRECTORIO!A:B,2,FALSE),"")</f>
        <v/>
      </c>
      <c r="AA2706" s="40"/>
      <c r="AB2706" s="40"/>
      <c r="AC2706" s="40"/>
      <c r="AD2706" s="40"/>
      <c r="AE2706" s="40"/>
      <c r="AF2706" s="40"/>
      <c r="AG2706" s="41" t="s">
        <v>109</v>
      </c>
      <c r="AH2706" s="42"/>
      <c r="AI2706" s="54" t="str">
        <f t="shared" ca="1" si="517"/>
        <v>PENDIENTE NOTIFICACIÓN ELECTRÓNICA</v>
      </c>
      <c r="AJ2706" s="37"/>
      <c r="AK2706" s="37"/>
      <c r="AL2706" s="37"/>
      <c r="AM2706" s="53" t="str">
        <f>IF(AK2706="","",WORKDAY(AK2706,5,FESTIVOS_CO!A:A))</f>
        <v/>
      </c>
      <c r="AN2706" s="37"/>
      <c r="AO2706" s="37"/>
      <c r="AP2706" s="54" t="str">
        <f t="shared" ca="1" si="510"/>
        <v>NO APLICA</v>
      </c>
      <c r="AQ2706" s="36"/>
      <c r="AR2706" s="43"/>
      <c r="AS2706" s="37"/>
      <c r="AT2706" s="36"/>
      <c r="AU2706" s="37"/>
      <c r="AV2706" s="36"/>
      <c r="AW2706" s="36"/>
      <c r="AX2706" s="37"/>
      <c r="AY2706" s="140" t="str">
        <f>IF(AU2706="","",WORKDAY(AU2706,5,FESTIVOS_CO!A:A))</f>
        <v/>
      </c>
      <c r="AZ2706" s="54" t="str">
        <f t="shared" ca="1" si="519"/>
        <v>NO APLICA</v>
      </c>
      <c r="BA2706" s="55" t="str">
        <f>IF(AX2706="","",WORKDAY(AX2706,5,FESTIVOS_CO!A:A))</f>
        <v/>
      </c>
      <c r="BB2706" s="39"/>
      <c r="BC2706" s="40"/>
      <c r="BD2706" s="40"/>
      <c r="BE2706" s="56" t="str">
        <f t="shared" ca="1" si="508"/>
        <v>NO APLICA</v>
      </c>
      <c r="BF2706" s="37"/>
      <c r="BG2706" s="45"/>
      <c r="BH2706" s="37"/>
      <c r="BI2706" s="36"/>
      <c r="BJ2706" s="37"/>
      <c r="BK2706" s="36"/>
      <c r="BL2706" s="36"/>
      <c r="BM2706" s="53" t="str">
        <f>IF(BJ2706="","",WORKDAY(BJ2706,5,FESTIVOS_CO!A:A))</f>
        <v/>
      </c>
      <c r="BN2706" s="57" t="str">
        <f t="shared" ca="1" si="518"/>
        <v>PENDIENTE HACER AVISO</v>
      </c>
      <c r="BO2706" s="54" t="str">
        <f t="shared" ca="1" si="511"/>
        <v>EN TRÁMITE NOTIF. POR AVISO</v>
      </c>
      <c r="BP2706" s="37"/>
      <c r="BQ2706" s="53" t="str">
        <f>IF(BP2706="","",WORKDAY(BP2706,5,FESTIVOS_CO!A:A))</f>
        <v/>
      </c>
      <c r="BR2706" s="37"/>
      <c r="BS2706" s="36"/>
      <c r="BT2706" s="38"/>
      <c r="BU2706" s="58" t="e">
        <f>VLOOKUP(BT2706,Hoja2!$C:$D,2,0)</f>
        <v>#N/A</v>
      </c>
      <c r="BV2706" s="80" t="str">
        <f>IF(
AND(AO2706="",BD2706="",BQ2706=""),
"EN PROCESO NOTIFICACION / COMUNICACION",
IF(
BT2706="",
"NO APLICA",
IF(
BU2706=60,
IF(AO2706&lt;&gt;"",AO2706,IF(BD2706&lt;&gt;"",BD2706,BQ2706))+60,
WORKDAY(
IF(AO2706&lt;&gt;"",AO2706,IF(BD2706&lt;&gt;"",BD2706,BQ2706)),
BU2706,
FESTIVOS_CO!A:A
)
)
))</f>
        <v>EN PROCESO NOTIFICACION / COMUNICACION</v>
      </c>
      <c r="BW2706" s="44"/>
      <c r="BX2706" s="53"/>
      <c r="BY2706" s="45"/>
      <c r="BZ2706" s="37"/>
      <c r="CA2706" s="54" t="str">
        <f t="shared" si="512"/>
        <v>PENDIENTE EJECUTORIA</v>
      </c>
      <c r="CB2706" s="59" t="str">
        <f t="shared" si="509"/>
        <v/>
      </c>
      <c r="CC2706" s="36"/>
      <c r="CD2706" s="40"/>
      <c r="CE2706" s="46"/>
      <c r="CF2706" s="40"/>
      <c r="CG2706" s="40"/>
      <c r="CH2706" s="40"/>
      <c r="CI2706" s="36"/>
      <c r="CJ2706" s="47"/>
      <c r="CK2706" s="40"/>
      <c r="CL2706" s="40"/>
      <c r="CM2706" s="40"/>
      <c r="CN2706" s="40"/>
    </row>
    <row r="2707" spans="1:92" ht="42.75" hidden="1">
      <c r="A2707" s="49" t="str">
        <f t="shared" si="513"/>
        <v>SIN GESTIÓN</v>
      </c>
      <c r="B2707" s="58"/>
      <c r="C2707" s="37"/>
      <c r="D2707" s="37"/>
      <c r="E2707" s="49" t="str">
        <f t="shared" si="514"/>
        <v>PENDIENTE NOTIFICACIÓN</v>
      </c>
      <c r="F2707" s="141" t="str">
        <f t="shared" si="515"/>
        <v>PENDIENTE NOTIFICACIÓN</v>
      </c>
      <c r="G2707" s="49" t="str">
        <f t="shared" si="516"/>
        <v/>
      </c>
      <c r="H2707" s="51" t="str">
        <f ca="1">IF(
L2707="",
"",
IF(
NETWORKDAYS(L2707,IF(M2707&lt;&gt;"",M2707,TODAY()),FESTIVOS_CO!A:A)&gt;2,
"VENCIDO",
IF(
NETWORKDAYS(L2707,IF(M2707&lt;&gt;"",M2707,TODAY()),FESTIVOS_CO!A:A)=2,
"ALERTA",
"A TIEMPO"
)))</f>
        <v/>
      </c>
      <c r="I2707" s="40"/>
      <c r="J2707" s="36"/>
      <c r="K2707" s="37"/>
      <c r="L2707" s="50"/>
      <c r="M2707" s="37"/>
      <c r="N2707" s="52"/>
      <c r="O2707" s="52"/>
      <c r="P2707" s="36"/>
      <c r="Q2707" s="36"/>
      <c r="R2707" s="40"/>
      <c r="S2707" s="36"/>
      <c r="T2707" s="40"/>
      <c r="U2707" s="40"/>
      <c r="V2707" s="81"/>
      <c r="W2707" s="40"/>
      <c r="X2707" s="40"/>
      <c r="Y2707" s="40"/>
      <c r="Z2707" s="38" t="str">
        <f>IFERROR(VLOOKUP(Y2707,DIRECTORIO!A:B,2,FALSE),"")</f>
        <v/>
      </c>
      <c r="AA2707" s="40"/>
      <c r="AB2707" s="40"/>
      <c r="AC2707" s="40"/>
      <c r="AD2707" s="40"/>
      <c r="AE2707" s="40"/>
      <c r="AF2707" s="40"/>
      <c r="AG2707" s="41" t="s">
        <v>109</v>
      </c>
      <c r="AH2707" s="42"/>
      <c r="AI2707" s="54" t="str">
        <f t="shared" ca="1" si="517"/>
        <v>PENDIENTE NOTIFICACIÓN ELECTRÓNICA</v>
      </c>
      <c r="AJ2707" s="37"/>
      <c r="AK2707" s="37"/>
      <c r="AL2707" s="37"/>
      <c r="AM2707" s="53" t="str">
        <f>IF(AK2707="","",WORKDAY(AK2707,5,FESTIVOS_CO!A:A))</f>
        <v/>
      </c>
      <c r="AN2707" s="37"/>
      <c r="AO2707" s="37"/>
      <c r="AP2707" s="54" t="str">
        <f t="shared" ca="1" si="510"/>
        <v>NO APLICA</v>
      </c>
      <c r="AQ2707" s="36"/>
      <c r="AR2707" s="43"/>
      <c r="AS2707" s="37"/>
      <c r="AT2707" s="36"/>
      <c r="AU2707" s="37"/>
      <c r="AV2707" s="36"/>
      <c r="AW2707" s="36"/>
      <c r="AX2707" s="37"/>
      <c r="AY2707" s="140" t="str">
        <f>IF(AU2707="","",WORKDAY(AU2707,5,FESTIVOS_CO!A:A))</f>
        <v/>
      </c>
      <c r="AZ2707" s="54" t="str">
        <f t="shared" ca="1" si="519"/>
        <v>NO APLICA</v>
      </c>
      <c r="BA2707" s="55" t="str">
        <f>IF(AX2707="","",WORKDAY(AX2707,5,FESTIVOS_CO!A:A))</f>
        <v/>
      </c>
      <c r="BB2707" s="39"/>
      <c r="BC2707" s="40"/>
      <c r="BD2707" s="40"/>
      <c r="BE2707" s="56" t="str">
        <f t="shared" ca="1" si="508"/>
        <v>NO APLICA</v>
      </c>
      <c r="BF2707" s="37"/>
      <c r="BG2707" s="45"/>
      <c r="BH2707" s="37"/>
      <c r="BI2707" s="36"/>
      <c r="BJ2707" s="37"/>
      <c r="BK2707" s="36"/>
      <c r="BL2707" s="36"/>
      <c r="BM2707" s="53" t="str">
        <f>IF(BJ2707="","",WORKDAY(BJ2707,5,FESTIVOS_CO!A:A))</f>
        <v/>
      </c>
      <c r="BN2707" s="57" t="str">
        <f t="shared" ca="1" si="518"/>
        <v>PENDIENTE HACER AVISO</v>
      </c>
      <c r="BO2707" s="54" t="str">
        <f t="shared" ca="1" si="511"/>
        <v>EN TRÁMITE NOTIF. POR AVISO</v>
      </c>
      <c r="BP2707" s="37"/>
      <c r="BQ2707" s="53" t="str">
        <f>IF(BP2707="","",WORKDAY(BP2707,5,FESTIVOS_CO!A:A))</f>
        <v/>
      </c>
      <c r="BR2707" s="37"/>
      <c r="BS2707" s="36"/>
      <c r="BT2707" s="38"/>
      <c r="BU2707" s="58" t="e">
        <f>VLOOKUP(BT2707,Hoja2!$C:$D,2,0)</f>
        <v>#N/A</v>
      </c>
      <c r="BV2707" s="80" t="str">
        <f>IF(
AND(AO2707="",BD2707="",BQ2707=""),
"EN PROCESO NOTIFICACION / COMUNICACION",
IF(
BT2707="",
"NO APLICA",
IF(
BU2707=60,
IF(AO2707&lt;&gt;"",AO2707,IF(BD2707&lt;&gt;"",BD2707,BQ2707))+60,
WORKDAY(
IF(AO2707&lt;&gt;"",AO2707,IF(BD2707&lt;&gt;"",BD2707,BQ2707)),
BU2707,
FESTIVOS_CO!A:A
)
)
))</f>
        <v>EN PROCESO NOTIFICACION / COMUNICACION</v>
      </c>
      <c r="BW2707" s="44"/>
      <c r="BX2707" s="53"/>
      <c r="BY2707" s="45"/>
      <c r="BZ2707" s="37"/>
      <c r="CA2707" s="54" t="str">
        <f t="shared" si="512"/>
        <v>PENDIENTE EJECUTORIA</v>
      </c>
      <c r="CB2707" s="59" t="str">
        <f t="shared" si="509"/>
        <v/>
      </c>
      <c r="CC2707" s="36"/>
      <c r="CD2707" s="40"/>
      <c r="CE2707" s="46"/>
      <c r="CF2707" s="40"/>
      <c r="CG2707" s="40"/>
      <c r="CH2707" s="40"/>
      <c r="CI2707" s="36"/>
      <c r="CJ2707" s="47"/>
      <c r="CK2707" s="40"/>
      <c r="CL2707" s="40"/>
      <c r="CM2707" s="40"/>
      <c r="CN2707" s="40"/>
    </row>
    <row r="2708" spans="1:92" ht="42.75" hidden="1">
      <c r="A2708" s="49" t="str">
        <f t="shared" si="513"/>
        <v>SIN GESTIÓN</v>
      </c>
      <c r="B2708" s="58"/>
      <c r="C2708" s="37"/>
      <c r="D2708" s="37"/>
      <c r="E2708" s="49" t="str">
        <f t="shared" si="514"/>
        <v>PENDIENTE NOTIFICACIÓN</v>
      </c>
      <c r="F2708" s="141" t="str">
        <f t="shared" si="515"/>
        <v>PENDIENTE NOTIFICACIÓN</v>
      </c>
      <c r="G2708" s="49" t="str">
        <f t="shared" si="516"/>
        <v/>
      </c>
      <c r="H2708" s="51" t="str">
        <f ca="1">IF(
L2708="",
"",
IF(
NETWORKDAYS(L2708,IF(M2708&lt;&gt;"",M2708,TODAY()),FESTIVOS_CO!A:A)&gt;2,
"VENCIDO",
IF(
NETWORKDAYS(L2708,IF(M2708&lt;&gt;"",M2708,TODAY()),FESTIVOS_CO!A:A)=2,
"ALERTA",
"A TIEMPO"
)))</f>
        <v/>
      </c>
      <c r="I2708" s="40"/>
      <c r="J2708" s="36"/>
      <c r="K2708" s="37"/>
      <c r="L2708" s="50"/>
      <c r="M2708" s="37"/>
      <c r="N2708" s="52"/>
      <c r="O2708" s="52"/>
      <c r="P2708" s="36"/>
      <c r="Q2708" s="36"/>
      <c r="R2708" s="40"/>
      <c r="S2708" s="36"/>
      <c r="T2708" s="40"/>
      <c r="U2708" s="40"/>
      <c r="V2708" s="81"/>
      <c r="W2708" s="40"/>
      <c r="X2708" s="40"/>
      <c r="Y2708" s="40"/>
      <c r="Z2708" s="38" t="str">
        <f>IFERROR(VLOOKUP(Y2708,DIRECTORIO!A:B,2,FALSE),"")</f>
        <v/>
      </c>
      <c r="AA2708" s="40"/>
      <c r="AB2708" s="40"/>
      <c r="AC2708" s="40"/>
      <c r="AD2708" s="40"/>
      <c r="AE2708" s="40"/>
      <c r="AF2708" s="40"/>
      <c r="AG2708" s="41" t="s">
        <v>109</v>
      </c>
      <c r="AH2708" s="42"/>
      <c r="AI2708" s="54" t="str">
        <f t="shared" ca="1" si="517"/>
        <v>PENDIENTE NOTIFICACIÓN ELECTRÓNICA</v>
      </c>
      <c r="AJ2708" s="37"/>
      <c r="AK2708" s="37"/>
      <c r="AL2708" s="37"/>
      <c r="AM2708" s="53" t="str">
        <f>IF(AK2708="","",WORKDAY(AK2708,5,FESTIVOS_CO!A:A))</f>
        <v/>
      </c>
      <c r="AN2708" s="37"/>
      <c r="AO2708" s="37"/>
      <c r="AP2708" s="54" t="str">
        <f t="shared" ca="1" si="510"/>
        <v>NO APLICA</v>
      </c>
      <c r="AQ2708" s="36"/>
      <c r="AR2708" s="43"/>
      <c r="AS2708" s="37"/>
      <c r="AT2708" s="36"/>
      <c r="AU2708" s="37"/>
      <c r="AV2708" s="36"/>
      <c r="AW2708" s="36"/>
      <c r="AX2708" s="37"/>
      <c r="AY2708" s="140" t="str">
        <f>IF(AU2708="","",WORKDAY(AU2708,5,FESTIVOS_CO!A:A))</f>
        <v/>
      </c>
      <c r="AZ2708" s="54" t="str">
        <f t="shared" ca="1" si="519"/>
        <v>NO APLICA</v>
      </c>
      <c r="BA2708" s="55" t="str">
        <f>IF(AX2708="","",WORKDAY(AX2708,5,FESTIVOS_CO!A:A))</f>
        <v/>
      </c>
      <c r="BB2708" s="39"/>
      <c r="BC2708" s="40"/>
      <c r="BD2708" s="40"/>
      <c r="BE2708" s="56" t="str">
        <f t="shared" ca="1" si="508"/>
        <v>NO APLICA</v>
      </c>
      <c r="BF2708" s="37"/>
      <c r="BG2708" s="45"/>
      <c r="BH2708" s="37"/>
      <c r="BI2708" s="36"/>
      <c r="BJ2708" s="37"/>
      <c r="BK2708" s="36"/>
      <c r="BL2708" s="36"/>
      <c r="BM2708" s="53" t="str">
        <f>IF(BJ2708="","",WORKDAY(BJ2708,5,FESTIVOS_CO!A:A))</f>
        <v/>
      </c>
      <c r="BN2708" s="57" t="str">
        <f t="shared" ca="1" si="518"/>
        <v>PENDIENTE HACER AVISO</v>
      </c>
      <c r="BO2708" s="54" t="str">
        <f t="shared" ca="1" si="511"/>
        <v>EN TRÁMITE NOTIF. POR AVISO</v>
      </c>
      <c r="BP2708" s="37"/>
      <c r="BQ2708" s="53" t="str">
        <f>IF(BP2708="","",WORKDAY(BP2708,5,FESTIVOS_CO!A:A))</f>
        <v/>
      </c>
      <c r="BR2708" s="37"/>
      <c r="BS2708" s="36"/>
      <c r="BT2708" s="38"/>
      <c r="BU2708" s="58" t="e">
        <f>VLOOKUP(BT2708,Hoja2!$C:$D,2,0)</f>
        <v>#N/A</v>
      </c>
      <c r="BV2708" s="80" t="str">
        <f>IF(
AND(AO2708="",BD2708="",BQ2708=""),
"EN PROCESO NOTIFICACION / COMUNICACION",
IF(
BT2708="",
"NO APLICA",
IF(
BU2708=60,
IF(AO2708&lt;&gt;"",AO2708,IF(BD2708&lt;&gt;"",BD2708,BQ2708))+60,
WORKDAY(
IF(AO2708&lt;&gt;"",AO2708,IF(BD2708&lt;&gt;"",BD2708,BQ2708)),
BU2708,
FESTIVOS_CO!A:A
)
)
))</f>
        <v>EN PROCESO NOTIFICACION / COMUNICACION</v>
      </c>
      <c r="BW2708" s="44"/>
      <c r="BX2708" s="53"/>
      <c r="BY2708" s="45"/>
      <c r="BZ2708" s="37"/>
      <c r="CA2708" s="54" t="str">
        <f t="shared" si="512"/>
        <v>PENDIENTE EJECUTORIA</v>
      </c>
      <c r="CB2708" s="59" t="str">
        <f t="shared" si="509"/>
        <v/>
      </c>
      <c r="CC2708" s="36"/>
      <c r="CD2708" s="40"/>
      <c r="CE2708" s="46"/>
      <c r="CF2708" s="40"/>
      <c r="CG2708" s="40"/>
      <c r="CH2708" s="40"/>
      <c r="CI2708" s="36"/>
      <c r="CJ2708" s="47"/>
      <c r="CK2708" s="40"/>
      <c r="CL2708" s="40"/>
      <c r="CM2708" s="40"/>
      <c r="CN2708" s="40"/>
    </row>
    <row r="2709" spans="1:92" ht="42.75" hidden="1">
      <c r="A2709" s="49" t="str">
        <f t="shared" si="513"/>
        <v>SIN GESTIÓN</v>
      </c>
      <c r="B2709" s="58"/>
      <c r="C2709" s="37"/>
      <c r="D2709" s="37"/>
      <c r="E2709" s="49" t="str">
        <f t="shared" si="514"/>
        <v>PENDIENTE NOTIFICACIÓN</v>
      </c>
      <c r="F2709" s="141" t="str">
        <f t="shared" si="515"/>
        <v>PENDIENTE NOTIFICACIÓN</v>
      </c>
      <c r="G2709" s="49" t="str">
        <f t="shared" si="516"/>
        <v/>
      </c>
      <c r="H2709" s="51" t="str">
        <f ca="1">IF(
L2709="",
"",
IF(
NETWORKDAYS(L2709,IF(M2709&lt;&gt;"",M2709,TODAY()),FESTIVOS_CO!A:A)&gt;2,
"VENCIDO",
IF(
NETWORKDAYS(L2709,IF(M2709&lt;&gt;"",M2709,TODAY()),FESTIVOS_CO!A:A)=2,
"ALERTA",
"A TIEMPO"
)))</f>
        <v/>
      </c>
      <c r="I2709" s="40"/>
      <c r="J2709" s="36"/>
      <c r="K2709" s="37"/>
      <c r="L2709" s="50"/>
      <c r="M2709" s="37"/>
      <c r="N2709" s="52"/>
      <c r="O2709" s="52"/>
      <c r="P2709" s="36"/>
      <c r="Q2709" s="36"/>
      <c r="R2709" s="40"/>
      <c r="S2709" s="36"/>
      <c r="T2709" s="40"/>
      <c r="U2709" s="40"/>
      <c r="V2709" s="81"/>
      <c r="W2709" s="40"/>
      <c r="X2709" s="40"/>
      <c r="Y2709" s="40"/>
      <c r="Z2709" s="38" t="str">
        <f>IFERROR(VLOOKUP(Y2709,DIRECTORIO!A:B,2,FALSE),"")</f>
        <v/>
      </c>
      <c r="AA2709" s="40"/>
      <c r="AB2709" s="40"/>
      <c r="AC2709" s="40"/>
      <c r="AD2709" s="40"/>
      <c r="AE2709" s="40"/>
      <c r="AF2709" s="40"/>
      <c r="AG2709" s="41" t="s">
        <v>109</v>
      </c>
      <c r="AH2709" s="42"/>
      <c r="AI2709" s="54" t="str">
        <f t="shared" ca="1" si="517"/>
        <v>PENDIENTE NOTIFICACIÓN ELECTRÓNICA</v>
      </c>
      <c r="AJ2709" s="37"/>
      <c r="AK2709" s="37"/>
      <c r="AL2709" s="37"/>
      <c r="AM2709" s="53" t="str">
        <f>IF(AK2709="","",WORKDAY(AK2709,5,FESTIVOS_CO!A:A))</f>
        <v/>
      </c>
      <c r="AN2709" s="37"/>
      <c r="AO2709" s="37"/>
      <c r="AP2709" s="54" t="str">
        <f t="shared" ca="1" si="510"/>
        <v>NO APLICA</v>
      </c>
      <c r="AQ2709" s="36"/>
      <c r="AR2709" s="43"/>
      <c r="AS2709" s="37"/>
      <c r="AT2709" s="36"/>
      <c r="AU2709" s="37"/>
      <c r="AV2709" s="36"/>
      <c r="AW2709" s="36"/>
      <c r="AX2709" s="37"/>
      <c r="AY2709" s="140" t="str">
        <f>IF(AU2709="","",WORKDAY(AU2709,5,FESTIVOS_CO!A:A))</f>
        <v/>
      </c>
      <c r="AZ2709" s="54" t="str">
        <f t="shared" ca="1" si="519"/>
        <v>NO APLICA</v>
      </c>
      <c r="BA2709" s="55" t="str">
        <f>IF(AX2709="","",WORKDAY(AX2709,5,FESTIVOS_CO!A:A))</f>
        <v/>
      </c>
      <c r="BB2709" s="39"/>
      <c r="BC2709" s="40"/>
      <c r="BD2709" s="40"/>
      <c r="BE2709" s="56" t="str">
        <f t="shared" ca="1" si="508"/>
        <v>NO APLICA</v>
      </c>
      <c r="BF2709" s="37"/>
      <c r="BG2709" s="45"/>
      <c r="BH2709" s="37"/>
      <c r="BI2709" s="36"/>
      <c r="BJ2709" s="37"/>
      <c r="BK2709" s="36"/>
      <c r="BL2709" s="36"/>
      <c r="BM2709" s="53" t="str">
        <f>IF(BJ2709="","",WORKDAY(BJ2709,5,FESTIVOS_CO!A:A))</f>
        <v/>
      </c>
      <c r="BN2709" s="57" t="str">
        <f t="shared" ca="1" si="518"/>
        <v>PENDIENTE HACER AVISO</v>
      </c>
      <c r="BO2709" s="54" t="str">
        <f t="shared" ca="1" si="511"/>
        <v>EN TRÁMITE NOTIF. POR AVISO</v>
      </c>
      <c r="BP2709" s="37"/>
      <c r="BQ2709" s="53" t="str">
        <f>IF(BP2709="","",WORKDAY(BP2709,5,FESTIVOS_CO!A:A))</f>
        <v/>
      </c>
      <c r="BR2709" s="37"/>
      <c r="BS2709" s="36"/>
      <c r="BT2709" s="38"/>
      <c r="BU2709" s="58" t="e">
        <f>VLOOKUP(BT2709,Hoja2!$C:$D,2,0)</f>
        <v>#N/A</v>
      </c>
      <c r="BV2709" s="80" t="str">
        <f>IF(
AND(AO2709="",BD2709="",BQ2709=""),
"EN PROCESO NOTIFICACION / COMUNICACION",
IF(
BT2709="",
"NO APLICA",
IF(
BU2709=60,
IF(AO2709&lt;&gt;"",AO2709,IF(BD2709&lt;&gt;"",BD2709,BQ2709))+60,
WORKDAY(
IF(AO2709&lt;&gt;"",AO2709,IF(BD2709&lt;&gt;"",BD2709,BQ2709)),
BU2709,
FESTIVOS_CO!A:A
)
)
))</f>
        <v>EN PROCESO NOTIFICACION / COMUNICACION</v>
      </c>
      <c r="BW2709" s="44"/>
      <c r="BX2709" s="53"/>
      <c r="BY2709" s="45"/>
      <c r="BZ2709" s="37"/>
      <c r="CA2709" s="54" t="str">
        <f t="shared" si="512"/>
        <v>PENDIENTE EJECUTORIA</v>
      </c>
      <c r="CB2709" s="59" t="str">
        <f t="shared" si="509"/>
        <v/>
      </c>
      <c r="CC2709" s="36"/>
      <c r="CD2709" s="40"/>
      <c r="CE2709" s="46"/>
      <c r="CF2709" s="40"/>
      <c r="CG2709" s="40"/>
      <c r="CH2709" s="40"/>
      <c r="CI2709" s="36"/>
      <c r="CJ2709" s="47"/>
      <c r="CK2709" s="40"/>
      <c r="CL2709" s="40"/>
      <c r="CM2709" s="40"/>
      <c r="CN2709" s="40"/>
    </row>
    <row r="2710" spans="1:92" ht="42.75" hidden="1">
      <c r="A2710" s="49" t="str">
        <f t="shared" si="513"/>
        <v>SIN GESTIÓN</v>
      </c>
      <c r="B2710" s="58"/>
      <c r="C2710" s="37"/>
      <c r="D2710" s="37"/>
      <c r="E2710" s="49" t="str">
        <f t="shared" si="514"/>
        <v>PENDIENTE NOTIFICACIÓN</v>
      </c>
      <c r="F2710" s="141" t="str">
        <f t="shared" si="515"/>
        <v>PENDIENTE NOTIFICACIÓN</v>
      </c>
      <c r="G2710" s="49" t="str">
        <f t="shared" si="516"/>
        <v/>
      </c>
      <c r="H2710" s="51" t="str">
        <f ca="1">IF(
L2710="",
"",
IF(
NETWORKDAYS(L2710,IF(M2710&lt;&gt;"",M2710,TODAY()),FESTIVOS_CO!A:A)&gt;2,
"VENCIDO",
IF(
NETWORKDAYS(L2710,IF(M2710&lt;&gt;"",M2710,TODAY()),FESTIVOS_CO!A:A)=2,
"ALERTA",
"A TIEMPO"
)))</f>
        <v/>
      </c>
      <c r="I2710" s="40"/>
      <c r="J2710" s="36"/>
      <c r="K2710" s="37"/>
      <c r="L2710" s="50"/>
      <c r="M2710" s="37"/>
      <c r="N2710" s="52"/>
      <c r="O2710" s="52"/>
      <c r="P2710" s="36"/>
      <c r="Q2710" s="36"/>
      <c r="R2710" s="40"/>
      <c r="S2710" s="36"/>
      <c r="T2710" s="40"/>
      <c r="U2710" s="40"/>
      <c r="V2710" s="81"/>
      <c r="W2710" s="40"/>
      <c r="X2710" s="40"/>
      <c r="Y2710" s="40"/>
      <c r="Z2710" s="38" t="str">
        <f>IFERROR(VLOOKUP(Y2710,DIRECTORIO!A:B,2,FALSE),"")</f>
        <v/>
      </c>
      <c r="AA2710" s="40"/>
      <c r="AB2710" s="40"/>
      <c r="AC2710" s="40"/>
      <c r="AD2710" s="40"/>
      <c r="AE2710" s="40"/>
      <c r="AF2710" s="40"/>
      <c r="AG2710" s="41" t="s">
        <v>109</v>
      </c>
      <c r="AH2710" s="42"/>
      <c r="AI2710" s="54" t="str">
        <f t="shared" ca="1" si="517"/>
        <v>PENDIENTE NOTIFICACIÓN ELECTRÓNICA</v>
      </c>
      <c r="AJ2710" s="37"/>
      <c r="AK2710" s="37"/>
      <c r="AL2710" s="37"/>
      <c r="AM2710" s="53" t="str">
        <f>IF(AK2710="","",WORKDAY(AK2710,5,FESTIVOS_CO!A:A))</f>
        <v/>
      </c>
      <c r="AN2710" s="37"/>
      <c r="AO2710" s="37"/>
      <c r="AP2710" s="54" t="str">
        <f t="shared" ca="1" si="510"/>
        <v>NO APLICA</v>
      </c>
      <c r="AQ2710" s="36"/>
      <c r="AR2710" s="43"/>
      <c r="AS2710" s="37"/>
      <c r="AT2710" s="36"/>
      <c r="AU2710" s="37"/>
      <c r="AV2710" s="36"/>
      <c r="AW2710" s="36"/>
      <c r="AX2710" s="37"/>
      <c r="AY2710" s="140" t="str">
        <f>IF(AU2710="","",WORKDAY(AU2710,5,FESTIVOS_CO!A:A))</f>
        <v/>
      </c>
      <c r="AZ2710" s="54" t="str">
        <f t="shared" ca="1" si="519"/>
        <v>NO APLICA</v>
      </c>
      <c r="BA2710" s="55" t="str">
        <f>IF(AX2710="","",WORKDAY(AX2710,5,FESTIVOS_CO!A:A))</f>
        <v/>
      </c>
      <c r="BB2710" s="39"/>
      <c r="BC2710" s="40"/>
      <c r="BD2710" s="40"/>
      <c r="BE2710" s="56" t="str">
        <f t="shared" ca="1" si="508"/>
        <v>NO APLICA</v>
      </c>
      <c r="BF2710" s="37"/>
      <c r="BG2710" s="45"/>
      <c r="BH2710" s="37"/>
      <c r="BI2710" s="36"/>
      <c r="BJ2710" s="37"/>
      <c r="BK2710" s="36"/>
      <c r="BL2710" s="36"/>
      <c r="BM2710" s="53" t="str">
        <f>IF(BJ2710="","",WORKDAY(BJ2710,5,FESTIVOS_CO!A:A))</f>
        <v/>
      </c>
      <c r="BN2710" s="57" t="str">
        <f t="shared" ca="1" si="518"/>
        <v>PENDIENTE HACER AVISO</v>
      </c>
      <c r="BO2710" s="54" t="str">
        <f t="shared" ca="1" si="511"/>
        <v>EN TRÁMITE NOTIF. POR AVISO</v>
      </c>
      <c r="BP2710" s="37"/>
      <c r="BQ2710" s="53" t="str">
        <f>IF(BP2710="","",WORKDAY(BP2710,5,FESTIVOS_CO!A:A))</f>
        <v/>
      </c>
      <c r="BR2710" s="37"/>
      <c r="BS2710" s="36"/>
      <c r="BT2710" s="38"/>
      <c r="BU2710" s="58" t="e">
        <f>VLOOKUP(BT2710,Hoja2!$C:$D,2,0)</f>
        <v>#N/A</v>
      </c>
      <c r="BV2710" s="80" t="str">
        <f>IF(
AND(AO2710="",BD2710="",BQ2710=""),
"EN PROCESO NOTIFICACION / COMUNICACION",
IF(
BT2710="",
"NO APLICA",
IF(
BU2710=60,
IF(AO2710&lt;&gt;"",AO2710,IF(BD2710&lt;&gt;"",BD2710,BQ2710))+60,
WORKDAY(
IF(AO2710&lt;&gt;"",AO2710,IF(BD2710&lt;&gt;"",BD2710,BQ2710)),
BU2710,
FESTIVOS_CO!A:A
)
)
))</f>
        <v>EN PROCESO NOTIFICACION / COMUNICACION</v>
      </c>
      <c r="BW2710" s="44"/>
      <c r="BX2710" s="53"/>
      <c r="BY2710" s="45"/>
      <c r="BZ2710" s="37"/>
      <c r="CA2710" s="54" t="str">
        <f t="shared" si="512"/>
        <v>PENDIENTE EJECUTORIA</v>
      </c>
      <c r="CB2710" s="59" t="str">
        <f t="shared" si="509"/>
        <v/>
      </c>
      <c r="CC2710" s="36"/>
      <c r="CD2710" s="40"/>
      <c r="CE2710" s="46"/>
      <c r="CF2710" s="40"/>
      <c r="CG2710" s="40"/>
      <c r="CH2710" s="40"/>
      <c r="CI2710" s="36"/>
      <c r="CJ2710" s="47"/>
      <c r="CK2710" s="40"/>
      <c r="CL2710" s="40"/>
      <c r="CM2710" s="40"/>
      <c r="CN2710" s="40"/>
    </row>
    <row r="2711" spans="1:92" ht="42.75" hidden="1">
      <c r="A2711" s="49" t="str">
        <f t="shared" si="513"/>
        <v>SIN GESTIÓN</v>
      </c>
      <c r="B2711" s="58"/>
      <c r="C2711" s="37"/>
      <c r="D2711" s="37"/>
      <c r="E2711" s="49" t="str">
        <f t="shared" si="514"/>
        <v>PENDIENTE NOTIFICACIÓN</v>
      </c>
      <c r="F2711" s="141" t="str">
        <f t="shared" si="515"/>
        <v>PENDIENTE NOTIFICACIÓN</v>
      </c>
      <c r="G2711" s="49" t="str">
        <f t="shared" si="516"/>
        <v/>
      </c>
      <c r="H2711" s="51" t="str">
        <f ca="1">IF(
L2711="",
"",
IF(
NETWORKDAYS(L2711,IF(M2711&lt;&gt;"",M2711,TODAY()),FESTIVOS_CO!A:A)&gt;2,
"VENCIDO",
IF(
NETWORKDAYS(L2711,IF(M2711&lt;&gt;"",M2711,TODAY()),FESTIVOS_CO!A:A)=2,
"ALERTA",
"A TIEMPO"
)))</f>
        <v/>
      </c>
      <c r="I2711" s="40"/>
      <c r="J2711" s="36"/>
      <c r="K2711" s="37"/>
      <c r="L2711" s="50"/>
      <c r="M2711" s="37"/>
      <c r="N2711" s="52"/>
      <c r="O2711" s="52"/>
      <c r="P2711" s="36"/>
      <c r="Q2711" s="36"/>
      <c r="R2711" s="40"/>
      <c r="S2711" s="36"/>
      <c r="T2711" s="40"/>
      <c r="U2711" s="40"/>
      <c r="V2711" s="81"/>
      <c r="W2711" s="40"/>
      <c r="X2711" s="40"/>
      <c r="Y2711" s="40"/>
      <c r="Z2711" s="38" t="str">
        <f>IFERROR(VLOOKUP(Y2711,DIRECTORIO!A:B,2,FALSE),"")</f>
        <v/>
      </c>
      <c r="AA2711" s="40"/>
      <c r="AB2711" s="40"/>
      <c r="AC2711" s="40"/>
      <c r="AD2711" s="40"/>
      <c r="AE2711" s="40"/>
      <c r="AF2711" s="40"/>
      <c r="AG2711" s="41" t="s">
        <v>109</v>
      </c>
      <c r="AH2711" s="42"/>
      <c r="AI2711" s="54" t="str">
        <f t="shared" ca="1" si="517"/>
        <v>PENDIENTE NOTIFICACIÓN ELECTRÓNICA</v>
      </c>
      <c r="AJ2711" s="37"/>
      <c r="AK2711" s="37"/>
      <c r="AL2711" s="37"/>
      <c r="AM2711" s="53" t="str">
        <f>IF(AK2711="","",WORKDAY(AK2711,5,FESTIVOS_CO!A:A))</f>
        <v/>
      </c>
      <c r="AN2711" s="37"/>
      <c r="AO2711" s="37"/>
      <c r="AP2711" s="54" t="str">
        <f t="shared" ca="1" si="510"/>
        <v>NO APLICA</v>
      </c>
      <c r="AQ2711" s="36"/>
      <c r="AR2711" s="43"/>
      <c r="AS2711" s="37"/>
      <c r="AT2711" s="36"/>
      <c r="AU2711" s="37"/>
      <c r="AV2711" s="36"/>
      <c r="AW2711" s="36"/>
      <c r="AX2711" s="37"/>
      <c r="AY2711" s="140" t="str">
        <f>IF(AU2711="","",WORKDAY(AU2711,5,FESTIVOS_CO!A:A))</f>
        <v/>
      </c>
      <c r="AZ2711" s="54" t="str">
        <f t="shared" ca="1" si="519"/>
        <v>NO APLICA</v>
      </c>
      <c r="BA2711" s="55" t="str">
        <f>IF(AX2711="","",WORKDAY(AX2711,5,FESTIVOS_CO!A:A))</f>
        <v/>
      </c>
      <c r="BB2711" s="39"/>
      <c r="BC2711" s="40"/>
      <c r="BD2711" s="40"/>
      <c r="BE2711" s="56" t="str">
        <f t="shared" ca="1" si="508"/>
        <v>NO APLICA</v>
      </c>
      <c r="BF2711" s="37"/>
      <c r="BG2711" s="45"/>
      <c r="BH2711" s="37"/>
      <c r="BI2711" s="36"/>
      <c r="BJ2711" s="37"/>
      <c r="BK2711" s="36"/>
      <c r="BL2711" s="36"/>
      <c r="BM2711" s="53" t="str">
        <f>IF(BJ2711="","",WORKDAY(BJ2711,5,FESTIVOS_CO!A:A))</f>
        <v/>
      </c>
      <c r="BN2711" s="57" t="str">
        <f t="shared" ca="1" si="518"/>
        <v>PENDIENTE HACER AVISO</v>
      </c>
      <c r="BO2711" s="54" t="str">
        <f t="shared" ca="1" si="511"/>
        <v>EN TRÁMITE NOTIF. POR AVISO</v>
      </c>
      <c r="BP2711" s="37"/>
      <c r="BQ2711" s="53" t="str">
        <f>IF(BP2711="","",WORKDAY(BP2711,5,FESTIVOS_CO!A:A))</f>
        <v/>
      </c>
      <c r="BR2711" s="37"/>
      <c r="BS2711" s="36"/>
      <c r="BT2711" s="38"/>
      <c r="BU2711" s="58" t="e">
        <f>VLOOKUP(BT2711,Hoja2!$C:$D,2,0)</f>
        <v>#N/A</v>
      </c>
      <c r="BV2711" s="80" t="str">
        <f>IF(
AND(AO2711="",BD2711="",BQ2711=""),
"EN PROCESO NOTIFICACION / COMUNICACION",
IF(
BT2711="",
"NO APLICA",
IF(
BU2711=60,
IF(AO2711&lt;&gt;"",AO2711,IF(BD2711&lt;&gt;"",BD2711,BQ2711))+60,
WORKDAY(
IF(AO2711&lt;&gt;"",AO2711,IF(BD2711&lt;&gt;"",BD2711,BQ2711)),
BU2711,
FESTIVOS_CO!A:A
)
)
))</f>
        <v>EN PROCESO NOTIFICACION / COMUNICACION</v>
      </c>
      <c r="BW2711" s="44"/>
      <c r="BX2711" s="53"/>
      <c r="BY2711" s="45"/>
      <c r="BZ2711" s="37"/>
      <c r="CA2711" s="54" t="str">
        <f t="shared" si="512"/>
        <v>PENDIENTE EJECUTORIA</v>
      </c>
      <c r="CB2711" s="59" t="str">
        <f t="shared" si="509"/>
        <v/>
      </c>
      <c r="CC2711" s="36"/>
      <c r="CD2711" s="40"/>
      <c r="CE2711" s="46"/>
      <c r="CF2711" s="40"/>
      <c r="CG2711" s="40"/>
      <c r="CH2711" s="40"/>
      <c r="CI2711" s="36"/>
      <c r="CJ2711" s="47"/>
      <c r="CK2711" s="40"/>
      <c r="CL2711" s="40"/>
      <c r="CM2711" s="40"/>
      <c r="CN2711" s="40"/>
    </row>
    <row r="2712" spans="1:92" ht="42.75" hidden="1">
      <c r="A2712" s="49" t="str">
        <f t="shared" si="513"/>
        <v>SIN GESTIÓN</v>
      </c>
      <c r="B2712" s="58"/>
      <c r="C2712" s="37"/>
      <c r="D2712" s="37"/>
      <c r="E2712" s="49" t="str">
        <f t="shared" si="514"/>
        <v>PENDIENTE NOTIFICACIÓN</v>
      </c>
      <c r="F2712" s="141" t="str">
        <f t="shared" si="515"/>
        <v>PENDIENTE NOTIFICACIÓN</v>
      </c>
      <c r="G2712" s="49" t="str">
        <f t="shared" si="516"/>
        <v/>
      </c>
      <c r="H2712" s="51" t="str">
        <f ca="1">IF(
L2712="",
"",
IF(
NETWORKDAYS(L2712,IF(M2712&lt;&gt;"",M2712,TODAY()),FESTIVOS_CO!A:A)&gt;2,
"VENCIDO",
IF(
NETWORKDAYS(L2712,IF(M2712&lt;&gt;"",M2712,TODAY()),FESTIVOS_CO!A:A)=2,
"ALERTA",
"A TIEMPO"
)))</f>
        <v/>
      </c>
      <c r="I2712" s="40"/>
      <c r="J2712" s="36"/>
      <c r="K2712" s="37"/>
      <c r="L2712" s="50"/>
      <c r="M2712" s="37"/>
      <c r="N2712" s="52"/>
      <c r="O2712" s="52"/>
      <c r="P2712" s="36"/>
      <c r="Q2712" s="36"/>
      <c r="R2712" s="40"/>
      <c r="S2712" s="36"/>
      <c r="T2712" s="40"/>
      <c r="U2712" s="40"/>
      <c r="V2712" s="81"/>
      <c r="W2712" s="40"/>
      <c r="X2712" s="40"/>
      <c r="Y2712" s="40"/>
      <c r="Z2712" s="38" t="str">
        <f>IFERROR(VLOOKUP(Y2712,DIRECTORIO!A:B,2,FALSE),"")</f>
        <v/>
      </c>
      <c r="AA2712" s="40"/>
      <c r="AB2712" s="40"/>
      <c r="AC2712" s="40"/>
      <c r="AD2712" s="40"/>
      <c r="AE2712" s="40"/>
      <c r="AF2712" s="40"/>
      <c r="AG2712" s="41" t="s">
        <v>109</v>
      </c>
      <c r="AH2712" s="42"/>
      <c r="AI2712" s="54" t="str">
        <f t="shared" ca="1" si="517"/>
        <v>PENDIENTE NOTIFICACIÓN ELECTRÓNICA</v>
      </c>
      <c r="AJ2712" s="37"/>
      <c r="AK2712" s="37"/>
      <c r="AL2712" s="37"/>
      <c r="AM2712" s="53" t="str">
        <f>IF(AK2712="","",WORKDAY(AK2712,5,FESTIVOS_CO!A:A))</f>
        <v/>
      </c>
      <c r="AN2712" s="37"/>
      <c r="AO2712" s="37"/>
      <c r="AP2712" s="54" t="str">
        <f t="shared" ca="1" si="510"/>
        <v>NO APLICA</v>
      </c>
      <c r="AQ2712" s="36"/>
      <c r="AR2712" s="43"/>
      <c r="AS2712" s="37"/>
      <c r="AT2712" s="36"/>
      <c r="AU2712" s="37"/>
      <c r="AV2712" s="36"/>
      <c r="AW2712" s="36"/>
      <c r="AX2712" s="37"/>
      <c r="AY2712" s="140" t="str">
        <f>IF(AU2712="","",WORKDAY(AU2712,5,FESTIVOS_CO!A:A))</f>
        <v/>
      </c>
      <c r="AZ2712" s="54" t="str">
        <f t="shared" ca="1" si="519"/>
        <v>NO APLICA</v>
      </c>
      <c r="BA2712" s="55" t="str">
        <f>IF(AX2712="","",WORKDAY(AX2712,5,FESTIVOS_CO!A:A))</f>
        <v/>
      </c>
      <c r="BB2712" s="39"/>
      <c r="BC2712" s="40"/>
      <c r="BD2712" s="40"/>
      <c r="BE2712" s="56" t="str">
        <f t="shared" ca="1" si="508"/>
        <v>NO APLICA</v>
      </c>
      <c r="BF2712" s="37"/>
      <c r="BG2712" s="45"/>
      <c r="BH2712" s="37"/>
      <c r="BI2712" s="36"/>
      <c r="BJ2712" s="37"/>
      <c r="BK2712" s="36"/>
      <c r="BL2712" s="36"/>
      <c r="BM2712" s="53" t="str">
        <f>IF(BJ2712="","",WORKDAY(BJ2712,5,FESTIVOS_CO!A:A))</f>
        <v/>
      </c>
      <c r="BN2712" s="57" t="str">
        <f t="shared" ca="1" si="518"/>
        <v>PENDIENTE HACER AVISO</v>
      </c>
      <c r="BO2712" s="54" t="str">
        <f t="shared" ca="1" si="511"/>
        <v>EN TRÁMITE NOTIF. POR AVISO</v>
      </c>
      <c r="BP2712" s="37"/>
      <c r="BQ2712" s="53" t="str">
        <f>IF(BP2712="","",WORKDAY(BP2712,5,FESTIVOS_CO!A:A))</f>
        <v/>
      </c>
      <c r="BR2712" s="37"/>
      <c r="BS2712" s="36"/>
      <c r="BT2712" s="38"/>
      <c r="BU2712" s="58" t="e">
        <f>VLOOKUP(BT2712,Hoja2!$C:$D,2,0)</f>
        <v>#N/A</v>
      </c>
      <c r="BV2712" s="80" t="str">
        <f>IF(
AND(AO2712="",BD2712="",BQ2712=""),
"EN PROCESO NOTIFICACION / COMUNICACION",
IF(
BT2712="",
"NO APLICA",
IF(
BU2712=60,
IF(AO2712&lt;&gt;"",AO2712,IF(BD2712&lt;&gt;"",BD2712,BQ2712))+60,
WORKDAY(
IF(AO2712&lt;&gt;"",AO2712,IF(BD2712&lt;&gt;"",BD2712,BQ2712)),
BU2712,
FESTIVOS_CO!A:A
)
)
))</f>
        <v>EN PROCESO NOTIFICACION / COMUNICACION</v>
      </c>
      <c r="BW2712" s="44"/>
      <c r="BX2712" s="53"/>
      <c r="BY2712" s="45"/>
      <c r="BZ2712" s="37"/>
      <c r="CA2712" s="54" t="str">
        <f t="shared" si="512"/>
        <v>PENDIENTE EJECUTORIA</v>
      </c>
      <c r="CB2712" s="59" t="str">
        <f t="shared" si="509"/>
        <v/>
      </c>
      <c r="CC2712" s="36"/>
      <c r="CD2712" s="40"/>
      <c r="CE2712" s="46"/>
      <c r="CF2712" s="40"/>
      <c r="CG2712" s="40"/>
      <c r="CH2712" s="40"/>
      <c r="CI2712" s="36"/>
      <c r="CJ2712" s="47"/>
      <c r="CK2712" s="40"/>
      <c r="CL2712" s="40"/>
      <c r="CM2712" s="40"/>
      <c r="CN2712" s="40"/>
    </row>
    <row r="2713" spans="1:92" ht="42.75" hidden="1">
      <c r="A2713" s="49" t="str">
        <f t="shared" si="513"/>
        <v>SIN GESTIÓN</v>
      </c>
      <c r="B2713" s="58"/>
      <c r="C2713" s="37"/>
      <c r="D2713" s="37"/>
      <c r="E2713" s="49" t="str">
        <f t="shared" si="514"/>
        <v>PENDIENTE NOTIFICACIÓN</v>
      </c>
      <c r="F2713" s="141" t="str">
        <f t="shared" si="515"/>
        <v>PENDIENTE NOTIFICACIÓN</v>
      </c>
      <c r="G2713" s="49" t="str">
        <f t="shared" si="516"/>
        <v/>
      </c>
      <c r="H2713" s="51" t="str">
        <f ca="1">IF(
L2713="",
"",
IF(
NETWORKDAYS(L2713,IF(M2713&lt;&gt;"",M2713,TODAY()),FESTIVOS_CO!A:A)&gt;2,
"VENCIDO",
IF(
NETWORKDAYS(L2713,IF(M2713&lt;&gt;"",M2713,TODAY()),FESTIVOS_CO!A:A)=2,
"ALERTA",
"A TIEMPO"
)))</f>
        <v/>
      </c>
      <c r="I2713" s="40"/>
      <c r="J2713" s="36"/>
      <c r="K2713" s="37"/>
      <c r="L2713" s="50"/>
      <c r="M2713" s="37"/>
      <c r="N2713" s="52"/>
      <c r="O2713" s="52"/>
      <c r="P2713" s="36"/>
      <c r="Q2713" s="36"/>
      <c r="R2713" s="40"/>
      <c r="S2713" s="36"/>
      <c r="T2713" s="40"/>
      <c r="U2713" s="40"/>
      <c r="V2713" s="81"/>
      <c r="W2713" s="40"/>
      <c r="X2713" s="40"/>
      <c r="Y2713" s="40"/>
      <c r="Z2713" s="38" t="str">
        <f>IFERROR(VLOOKUP(Y2713,DIRECTORIO!A:B,2,FALSE),"")</f>
        <v/>
      </c>
      <c r="AA2713" s="40"/>
      <c r="AB2713" s="40"/>
      <c r="AC2713" s="40"/>
      <c r="AD2713" s="40"/>
      <c r="AE2713" s="40"/>
      <c r="AF2713" s="40"/>
      <c r="AG2713" s="41" t="s">
        <v>109</v>
      </c>
      <c r="AH2713" s="42"/>
      <c r="AI2713" s="54" t="str">
        <f t="shared" ca="1" si="517"/>
        <v>PENDIENTE NOTIFICACIÓN ELECTRÓNICA</v>
      </c>
      <c r="AJ2713" s="37"/>
      <c r="AK2713" s="37"/>
      <c r="AL2713" s="37"/>
      <c r="AM2713" s="53" t="str">
        <f>IF(AK2713="","",WORKDAY(AK2713,5,FESTIVOS_CO!A:A))</f>
        <v/>
      </c>
      <c r="AN2713" s="37"/>
      <c r="AO2713" s="37"/>
      <c r="AP2713" s="54" t="str">
        <f t="shared" ca="1" si="510"/>
        <v>NO APLICA</v>
      </c>
      <c r="AQ2713" s="36"/>
      <c r="AR2713" s="43"/>
      <c r="AS2713" s="37"/>
      <c r="AT2713" s="36"/>
      <c r="AU2713" s="37"/>
      <c r="AV2713" s="36"/>
      <c r="AW2713" s="36"/>
      <c r="AX2713" s="37"/>
      <c r="AY2713" s="140" t="str">
        <f>IF(AU2713="","",WORKDAY(AU2713,5,FESTIVOS_CO!A:A))</f>
        <v/>
      </c>
      <c r="AZ2713" s="54" t="str">
        <f t="shared" ca="1" si="519"/>
        <v>NO APLICA</v>
      </c>
      <c r="BA2713" s="55" t="str">
        <f>IF(AX2713="","",WORKDAY(AX2713,5,FESTIVOS_CO!A:A))</f>
        <v/>
      </c>
      <c r="BB2713" s="39"/>
      <c r="BC2713" s="40"/>
      <c r="BD2713" s="40"/>
      <c r="BE2713" s="56" t="str">
        <f t="shared" ca="1" si="508"/>
        <v>NO APLICA</v>
      </c>
      <c r="BF2713" s="37"/>
      <c r="BG2713" s="45"/>
      <c r="BH2713" s="37"/>
      <c r="BI2713" s="36"/>
      <c r="BJ2713" s="37"/>
      <c r="BK2713" s="36"/>
      <c r="BL2713" s="36"/>
      <c r="BM2713" s="53" t="str">
        <f>IF(BJ2713="","",WORKDAY(BJ2713,5,FESTIVOS_CO!A:A))</f>
        <v/>
      </c>
      <c r="BN2713" s="57" t="str">
        <f t="shared" ca="1" si="518"/>
        <v>PENDIENTE HACER AVISO</v>
      </c>
      <c r="BO2713" s="54" t="str">
        <f t="shared" ca="1" si="511"/>
        <v>EN TRÁMITE NOTIF. POR AVISO</v>
      </c>
      <c r="BP2713" s="37"/>
      <c r="BQ2713" s="53" t="str">
        <f>IF(BP2713="","",WORKDAY(BP2713,5,FESTIVOS_CO!A:A))</f>
        <v/>
      </c>
      <c r="BR2713" s="37"/>
      <c r="BS2713" s="36"/>
      <c r="BT2713" s="38"/>
      <c r="BU2713" s="58" t="e">
        <f>VLOOKUP(BT2713,Hoja2!$C:$D,2,0)</f>
        <v>#N/A</v>
      </c>
      <c r="BV2713" s="80" t="str">
        <f>IF(
AND(AO2713="",BD2713="",BQ2713=""),
"EN PROCESO NOTIFICACION / COMUNICACION",
IF(
BT2713="",
"NO APLICA",
IF(
BU2713=60,
IF(AO2713&lt;&gt;"",AO2713,IF(BD2713&lt;&gt;"",BD2713,BQ2713))+60,
WORKDAY(
IF(AO2713&lt;&gt;"",AO2713,IF(BD2713&lt;&gt;"",BD2713,BQ2713)),
BU2713,
FESTIVOS_CO!A:A
)
)
))</f>
        <v>EN PROCESO NOTIFICACION / COMUNICACION</v>
      </c>
      <c r="BW2713" s="44"/>
      <c r="BX2713" s="53"/>
      <c r="BY2713" s="45"/>
      <c r="BZ2713" s="37"/>
      <c r="CA2713" s="54" t="str">
        <f t="shared" si="512"/>
        <v>PENDIENTE EJECUTORIA</v>
      </c>
      <c r="CB2713" s="59" t="str">
        <f t="shared" si="509"/>
        <v/>
      </c>
      <c r="CC2713" s="36"/>
      <c r="CD2713" s="40"/>
      <c r="CE2713" s="46"/>
      <c r="CF2713" s="40"/>
      <c r="CG2713" s="40"/>
      <c r="CH2713" s="40"/>
      <c r="CI2713" s="36"/>
      <c r="CJ2713" s="47"/>
      <c r="CK2713" s="40"/>
      <c r="CL2713" s="40"/>
      <c r="CM2713" s="40"/>
      <c r="CN2713" s="40"/>
    </row>
    <row r="2714" spans="1:92" ht="42.75" hidden="1">
      <c r="A2714" s="49" t="str">
        <f t="shared" si="513"/>
        <v>SIN GESTIÓN</v>
      </c>
      <c r="B2714" s="58"/>
      <c r="C2714" s="37"/>
      <c r="D2714" s="37"/>
      <c r="E2714" s="49" t="str">
        <f t="shared" si="514"/>
        <v>PENDIENTE NOTIFICACIÓN</v>
      </c>
      <c r="F2714" s="141" t="str">
        <f t="shared" si="515"/>
        <v>PENDIENTE NOTIFICACIÓN</v>
      </c>
      <c r="G2714" s="49" t="str">
        <f t="shared" si="516"/>
        <v/>
      </c>
      <c r="H2714" s="51" t="str">
        <f ca="1">IF(
L2714="",
"",
IF(
NETWORKDAYS(L2714,IF(M2714&lt;&gt;"",M2714,TODAY()),FESTIVOS_CO!A:A)&gt;2,
"VENCIDO",
IF(
NETWORKDAYS(L2714,IF(M2714&lt;&gt;"",M2714,TODAY()),FESTIVOS_CO!A:A)=2,
"ALERTA",
"A TIEMPO"
)))</f>
        <v/>
      </c>
      <c r="I2714" s="40"/>
      <c r="J2714" s="36"/>
      <c r="K2714" s="37"/>
      <c r="L2714" s="50"/>
      <c r="M2714" s="37"/>
      <c r="N2714" s="52"/>
      <c r="O2714" s="52"/>
      <c r="P2714" s="36"/>
      <c r="Q2714" s="36"/>
      <c r="R2714" s="40"/>
      <c r="S2714" s="36"/>
      <c r="T2714" s="40"/>
      <c r="U2714" s="40"/>
      <c r="V2714" s="81"/>
      <c r="W2714" s="40"/>
      <c r="X2714" s="40"/>
      <c r="Y2714" s="40"/>
      <c r="Z2714" s="38" t="str">
        <f>IFERROR(VLOOKUP(Y2714,DIRECTORIO!A:B,2,FALSE),"")</f>
        <v/>
      </c>
      <c r="AA2714" s="40"/>
      <c r="AB2714" s="40"/>
      <c r="AC2714" s="40"/>
      <c r="AD2714" s="40"/>
      <c r="AE2714" s="40"/>
      <c r="AF2714" s="40"/>
      <c r="AG2714" s="41" t="s">
        <v>109</v>
      </c>
      <c r="AH2714" s="42"/>
      <c r="AI2714" s="54" t="str">
        <f t="shared" ca="1" si="517"/>
        <v>PENDIENTE NOTIFICACIÓN ELECTRÓNICA</v>
      </c>
      <c r="AJ2714" s="37"/>
      <c r="AK2714" s="37"/>
      <c r="AL2714" s="37"/>
      <c r="AM2714" s="53" t="str">
        <f>IF(AK2714="","",WORKDAY(AK2714,5,FESTIVOS_CO!A:A))</f>
        <v/>
      </c>
      <c r="AN2714" s="37"/>
      <c r="AO2714" s="37"/>
      <c r="AP2714" s="54" t="str">
        <f t="shared" ca="1" si="510"/>
        <v>NO APLICA</v>
      </c>
      <c r="AQ2714" s="36"/>
      <c r="AR2714" s="43"/>
      <c r="AS2714" s="37"/>
      <c r="AT2714" s="36"/>
      <c r="AU2714" s="37"/>
      <c r="AV2714" s="36"/>
      <c r="AW2714" s="36"/>
      <c r="AX2714" s="37"/>
      <c r="AY2714" s="140" t="str">
        <f>IF(AU2714="","",WORKDAY(AU2714,5,FESTIVOS_CO!A:A))</f>
        <v/>
      </c>
      <c r="AZ2714" s="54" t="str">
        <f t="shared" ca="1" si="519"/>
        <v>NO APLICA</v>
      </c>
      <c r="BA2714" s="55" t="str">
        <f>IF(AX2714="","",WORKDAY(AX2714,5,FESTIVOS_CO!A:A))</f>
        <v/>
      </c>
      <c r="BB2714" s="39"/>
      <c r="BC2714" s="40"/>
      <c r="BD2714" s="40"/>
      <c r="BE2714" s="56" t="str">
        <f t="shared" ca="1" si="508"/>
        <v>NO APLICA</v>
      </c>
      <c r="BF2714" s="37"/>
      <c r="BG2714" s="45"/>
      <c r="BH2714" s="37"/>
      <c r="BI2714" s="36"/>
      <c r="BJ2714" s="37"/>
      <c r="BK2714" s="36"/>
      <c r="BL2714" s="36"/>
      <c r="BM2714" s="53" t="str">
        <f>IF(BJ2714="","",WORKDAY(BJ2714,5,FESTIVOS_CO!A:A))</f>
        <v/>
      </c>
      <c r="BN2714" s="57" t="str">
        <f t="shared" ca="1" si="518"/>
        <v>PENDIENTE HACER AVISO</v>
      </c>
      <c r="BO2714" s="54" t="str">
        <f t="shared" ca="1" si="511"/>
        <v>EN TRÁMITE NOTIF. POR AVISO</v>
      </c>
      <c r="BP2714" s="37"/>
      <c r="BQ2714" s="53" t="str">
        <f>IF(BP2714="","",WORKDAY(BP2714,5,FESTIVOS_CO!A:A))</f>
        <v/>
      </c>
      <c r="BR2714" s="37"/>
      <c r="BS2714" s="36"/>
      <c r="BT2714" s="38"/>
      <c r="BU2714" s="58" t="e">
        <f>VLOOKUP(BT2714,Hoja2!$C:$D,2,0)</f>
        <v>#N/A</v>
      </c>
      <c r="BV2714" s="80" t="str">
        <f>IF(
AND(AO2714="",BD2714="",BQ2714=""),
"EN PROCESO NOTIFICACION / COMUNICACION",
IF(
BT2714="",
"NO APLICA",
IF(
BU2714=60,
IF(AO2714&lt;&gt;"",AO2714,IF(BD2714&lt;&gt;"",BD2714,BQ2714))+60,
WORKDAY(
IF(AO2714&lt;&gt;"",AO2714,IF(BD2714&lt;&gt;"",BD2714,BQ2714)),
BU2714,
FESTIVOS_CO!A:A
)
)
))</f>
        <v>EN PROCESO NOTIFICACION / COMUNICACION</v>
      </c>
      <c r="BW2714" s="44"/>
      <c r="BX2714" s="53"/>
      <c r="BY2714" s="45"/>
      <c r="BZ2714" s="37"/>
      <c r="CA2714" s="54" t="str">
        <f t="shared" si="512"/>
        <v>PENDIENTE EJECUTORIA</v>
      </c>
      <c r="CB2714" s="59" t="str">
        <f t="shared" si="509"/>
        <v/>
      </c>
      <c r="CC2714" s="36"/>
      <c r="CD2714" s="40"/>
      <c r="CE2714" s="46"/>
      <c r="CF2714" s="40"/>
      <c r="CG2714" s="40"/>
      <c r="CH2714" s="40"/>
      <c r="CI2714" s="36"/>
      <c r="CJ2714" s="47"/>
      <c r="CK2714" s="40"/>
      <c r="CL2714" s="40"/>
      <c r="CM2714" s="40"/>
      <c r="CN2714" s="40"/>
    </row>
    <row r="2715" spans="1:92" ht="42.75" hidden="1">
      <c r="A2715" s="49" t="str">
        <f t="shared" si="513"/>
        <v>SIN GESTIÓN</v>
      </c>
      <c r="B2715" s="58"/>
      <c r="C2715" s="37"/>
      <c r="D2715" s="37"/>
      <c r="E2715" s="49" t="str">
        <f t="shared" si="514"/>
        <v>PENDIENTE NOTIFICACIÓN</v>
      </c>
      <c r="F2715" s="141" t="str">
        <f t="shared" si="515"/>
        <v>PENDIENTE NOTIFICACIÓN</v>
      </c>
      <c r="G2715" s="49" t="str">
        <f t="shared" si="516"/>
        <v/>
      </c>
      <c r="H2715" s="51" t="str">
        <f ca="1">IF(
L2715="",
"",
IF(
NETWORKDAYS(L2715,IF(M2715&lt;&gt;"",M2715,TODAY()),FESTIVOS_CO!A:A)&gt;2,
"VENCIDO",
IF(
NETWORKDAYS(L2715,IF(M2715&lt;&gt;"",M2715,TODAY()),FESTIVOS_CO!A:A)=2,
"ALERTA",
"A TIEMPO"
)))</f>
        <v/>
      </c>
      <c r="I2715" s="40"/>
      <c r="J2715" s="36"/>
      <c r="K2715" s="37"/>
      <c r="L2715" s="50"/>
      <c r="M2715" s="37"/>
      <c r="N2715" s="52"/>
      <c r="O2715" s="52"/>
      <c r="P2715" s="36"/>
      <c r="Q2715" s="36"/>
      <c r="R2715" s="40"/>
      <c r="S2715" s="36"/>
      <c r="T2715" s="40"/>
      <c r="U2715" s="40"/>
      <c r="V2715" s="81"/>
      <c r="W2715" s="40"/>
      <c r="X2715" s="40"/>
      <c r="Y2715" s="40"/>
      <c r="Z2715" s="38" t="str">
        <f>IFERROR(VLOOKUP(Y2715,DIRECTORIO!A:B,2,FALSE),"")</f>
        <v/>
      </c>
      <c r="AA2715" s="40"/>
      <c r="AB2715" s="40"/>
      <c r="AC2715" s="40"/>
      <c r="AD2715" s="40"/>
      <c r="AE2715" s="40"/>
      <c r="AF2715" s="40"/>
      <c r="AG2715" s="41" t="s">
        <v>109</v>
      </c>
      <c r="AH2715" s="42"/>
      <c r="AI2715" s="54" t="str">
        <f t="shared" ca="1" si="517"/>
        <v>PENDIENTE NOTIFICACIÓN ELECTRÓNICA</v>
      </c>
      <c r="AJ2715" s="37"/>
      <c r="AK2715" s="37"/>
      <c r="AL2715" s="37"/>
      <c r="AM2715" s="53" t="str">
        <f>IF(AK2715="","",WORKDAY(AK2715,5,FESTIVOS_CO!A:A))</f>
        <v/>
      </c>
      <c r="AN2715" s="37"/>
      <c r="AO2715" s="37"/>
      <c r="AP2715" s="54" t="str">
        <f t="shared" ca="1" si="510"/>
        <v>NO APLICA</v>
      </c>
      <c r="AQ2715" s="36"/>
      <c r="AR2715" s="43"/>
      <c r="AS2715" s="37"/>
      <c r="AT2715" s="36"/>
      <c r="AU2715" s="37"/>
      <c r="AV2715" s="36"/>
      <c r="AW2715" s="36"/>
      <c r="AX2715" s="37"/>
      <c r="AY2715" s="140" t="str">
        <f>IF(AU2715="","",WORKDAY(AU2715,5,FESTIVOS_CO!A:A))</f>
        <v/>
      </c>
      <c r="AZ2715" s="54" t="str">
        <f t="shared" ca="1" si="519"/>
        <v>NO APLICA</v>
      </c>
      <c r="BA2715" s="55" t="str">
        <f>IF(AX2715="","",WORKDAY(AX2715,5,FESTIVOS_CO!A:A))</f>
        <v/>
      </c>
      <c r="BB2715" s="39"/>
      <c r="BC2715" s="40"/>
      <c r="BD2715" s="40"/>
      <c r="BE2715" s="56" t="str">
        <f t="shared" ref="BE2715:BE2778" ca="1" si="520">IF(AZ2715="NO PROCEDE",
"NO PROCEDE",IF(OR(AZ2715="HACER AVISO",BB2715="NO"),
"HACER AVISO",
"NO APLICA"))</f>
        <v>NO APLICA</v>
      </c>
      <c r="BF2715" s="37"/>
      <c r="BG2715" s="45"/>
      <c r="BH2715" s="37"/>
      <c r="BI2715" s="36"/>
      <c r="BJ2715" s="37"/>
      <c r="BK2715" s="36"/>
      <c r="BL2715" s="36"/>
      <c r="BM2715" s="53" t="str">
        <f>IF(BJ2715="","",WORKDAY(BJ2715,5,FESTIVOS_CO!A:A))</f>
        <v/>
      </c>
      <c r="BN2715" s="57" t="str">
        <f t="shared" ca="1" si="518"/>
        <v>PENDIENTE HACER AVISO</v>
      </c>
      <c r="BO2715" s="54" t="str">
        <f t="shared" ca="1" si="511"/>
        <v>EN TRÁMITE NOTIF. POR AVISO</v>
      </c>
      <c r="BP2715" s="37"/>
      <c r="BQ2715" s="53" t="str">
        <f>IF(BP2715="","",WORKDAY(BP2715,5,FESTIVOS_CO!A:A))</f>
        <v/>
      </c>
      <c r="BR2715" s="37"/>
      <c r="BS2715" s="36"/>
      <c r="BT2715" s="38"/>
      <c r="BU2715" s="58" t="e">
        <f>VLOOKUP(BT2715,Hoja2!$C:$D,2,0)</f>
        <v>#N/A</v>
      </c>
      <c r="BV2715" s="80" t="str">
        <f>IF(
AND(AO2715="",BD2715="",BQ2715=""),
"EN PROCESO NOTIFICACION / COMUNICACION",
IF(
BT2715="",
"NO APLICA",
IF(
BU2715=60,
IF(AO2715&lt;&gt;"",AO2715,IF(BD2715&lt;&gt;"",BD2715,BQ2715))+60,
WORKDAY(
IF(AO2715&lt;&gt;"",AO2715,IF(BD2715&lt;&gt;"",BD2715,BQ2715)),
BU2715,
FESTIVOS_CO!A:A
)
)
))</f>
        <v>EN PROCESO NOTIFICACION / COMUNICACION</v>
      </c>
      <c r="BW2715" s="44"/>
      <c r="BX2715" s="53"/>
      <c r="BY2715" s="45"/>
      <c r="BZ2715" s="37"/>
      <c r="CA2715" s="54" t="str">
        <f t="shared" si="512"/>
        <v>PENDIENTE EJECUTORIA</v>
      </c>
      <c r="CB2715" s="59" t="str">
        <f t="shared" ref="CB2715:CB2778" si="521">IF(CC2715="NO",
"NO APLICA",
IF(CC2715="SI",
IF(COUNTBLANK(CC2715:CH2715)&gt;0,
"PENDIENTE MEMORANDO",
"MEMORANDOS ENVIADOS"
),
IF(CI2715="NO",
"NO APLICA",
IF(CI2715="SI",
IF(COUNTBLANK(CJ2715:CN2715)&gt;0,
"PENDIENTES OFICIOS",
"OFICIOS ENVIADOS"
),
""
)
)
))</f>
        <v/>
      </c>
      <c r="CC2715" s="36"/>
      <c r="CD2715" s="40"/>
      <c r="CE2715" s="46"/>
      <c r="CF2715" s="40"/>
      <c r="CG2715" s="40"/>
      <c r="CH2715" s="40"/>
      <c r="CI2715" s="36"/>
      <c r="CJ2715" s="47"/>
      <c r="CK2715" s="40"/>
      <c r="CL2715" s="40"/>
      <c r="CM2715" s="40"/>
      <c r="CN2715" s="40"/>
    </row>
    <row r="2716" spans="1:92" ht="42.75" hidden="1">
      <c r="A2716" s="49" t="str">
        <f t="shared" si="513"/>
        <v>SIN GESTIÓN</v>
      </c>
      <c r="B2716" s="58"/>
      <c r="C2716" s="37"/>
      <c r="D2716" s="37"/>
      <c r="E2716" s="49" t="str">
        <f t="shared" si="514"/>
        <v>PENDIENTE NOTIFICACIÓN</v>
      </c>
      <c r="F2716" s="141" t="str">
        <f t="shared" si="515"/>
        <v>PENDIENTE NOTIFICACIÓN</v>
      </c>
      <c r="G2716" s="49" t="str">
        <f t="shared" si="516"/>
        <v/>
      </c>
      <c r="H2716" s="51" t="str">
        <f ca="1">IF(
L2716="",
"",
IF(
NETWORKDAYS(L2716,IF(M2716&lt;&gt;"",M2716,TODAY()),FESTIVOS_CO!A:A)&gt;2,
"VENCIDO",
IF(
NETWORKDAYS(L2716,IF(M2716&lt;&gt;"",M2716,TODAY()),FESTIVOS_CO!A:A)=2,
"ALERTA",
"A TIEMPO"
)))</f>
        <v/>
      </c>
      <c r="I2716" s="40"/>
      <c r="J2716" s="36"/>
      <c r="K2716" s="37"/>
      <c r="L2716" s="50"/>
      <c r="M2716" s="37"/>
      <c r="N2716" s="52"/>
      <c r="O2716" s="52"/>
      <c r="P2716" s="36"/>
      <c r="Q2716" s="36"/>
      <c r="R2716" s="40"/>
      <c r="S2716" s="36"/>
      <c r="T2716" s="40"/>
      <c r="U2716" s="40"/>
      <c r="V2716" s="81"/>
      <c r="W2716" s="40"/>
      <c r="X2716" s="40"/>
      <c r="Y2716" s="40"/>
      <c r="Z2716" s="38" t="str">
        <f>IFERROR(VLOOKUP(Y2716,DIRECTORIO!A:B,2,FALSE),"")</f>
        <v/>
      </c>
      <c r="AA2716" s="40"/>
      <c r="AB2716" s="40"/>
      <c r="AC2716" s="40"/>
      <c r="AD2716" s="40"/>
      <c r="AE2716" s="40"/>
      <c r="AF2716" s="40"/>
      <c r="AG2716" s="41" t="s">
        <v>109</v>
      </c>
      <c r="AH2716" s="42"/>
      <c r="AI2716" s="54" t="str">
        <f t="shared" ca="1" si="517"/>
        <v>PENDIENTE NOTIFICACIÓN ELECTRÓNICA</v>
      </c>
      <c r="AJ2716" s="37"/>
      <c r="AK2716" s="37"/>
      <c r="AL2716" s="37"/>
      <c r="AM2716" s="53" t="str">
        <f>IF(AK2716="","",WORKDAY(AK2716,5,FESTIVOS_CO!A:A))</f>
        <v/>
      </c>
      <c r="AN2716" s="37"/>
      <c r="AO2716" s="37"/>
      <c r="AP2716" s="54" t="str">
        <f t="shared" ref="AP2716:AP2779" ca="1" si="522">IF(
ISNUMBER(SEARCH("PENDIENTE",UPPER(AI2716))),
"NO APLICA",
IF(
COUNTBLANK(AJ2716:AL2716)=COUNTA(AJ2716:AL2716),
"NO APLICA",
IF(
UPPER(AN2716)="SI",
"NO PROCEDE CITACION",
"NOTIFICAR POR CITACION"
)
)
)</f>
        <v>NO APLICA</v>
      </c>
      <c r="AQ2716" s="36"/>
      <c r="AR2716" s="43"/>
      <c r="AS2716" s="37"/>
      <c r="AT2716" s="36"/>
      <c r="AU2716" s="37"/>
      <c r="AV2716" s="36"/>
      <c r="AW2716" s="36"/>
      <c r="AX2716" s="37"/>
      <c r="AY2716" s="140" t="str">
        <f>IF(AU2716="","",WORKDAY(AU2716,5,FESTIVOS_CO!A:A))</f>
        <v/>
      </c>
      <c r="AZ2716" s="54" t="str">
        <f t="shared" ca="1" si="519"/>
        <v>NO APLICA</v>
      </c>
      <c r="BA2716" s="55" t="str">
        <f>IF(AX2716="","",WORKDAY(AX2716,5,FESTIVOS_CO!A:A))</f>
        <v/>
      </c>
      <c r="BB2716" s="39"/>
      <c r="BC2716" s="40"/>
      <c r="BD2716" s="40"/>
      <c r="BE2716" s="56" t="str">
        <f t="shared" ca="1" si="520"/>
        <v>NO APLICA</v>
      </c>
      <c r="BF2716" s="37"/>
      <c r="BG2716" s="45"/>
      <c r="BH2716" s="37"/>
      <c r="BI2716" s="36"/>
      <c r="BJ2716" s="37"/>
      <c r="BK2716" s="36"/>
      <c r="BL2716" s="36"/>
      <c r="BM2716" s="53" t="str">
        <f>IF(BJ2716="","",WORKDAY(BJ2716,5,FESTIVOS_CO!A:A))</f>
        <v/>
      </c>
      <c r="BN2716" s="57" t="str">
        <f t="shared" ca="1" si="518"/>
        <v>PENDIENTE HACER AVISO</v>
      </c>
      <c r="BO2716" s="54" t="str">
        <f t="shared" ca="1" si="511"/>
        <v>EN TRÁMITE NOTIF. POR AVISO</v>
      </c>
      <c r="BP2716" s="37"/>
      <c r="BQ2716" s="53" t="str">
        <f>IF(BP2716="","",WORKDAY(BP2716,5,FESTIVOS_CO!A:A))</f>
        <v/>
      </c>
      <c r="BR2716" s="37"/>
      <c r="BS2716" s="36"/>
      <c r="BT2716" s="38"/>
      <c r="BU2716" s="58" t="e">
        <f>VLOOKUP(BT2716,Hoja2!$C:$D,2,0)</f>
        <v>#N/A</v>
      </c>
      <c r="BV2716" s="80" t="str">
        <f>IF(
AND(AO2716="",BD2716="",BQ2716=""),
"EN PROCESO NOTIFICACION / COMUNICACION",
IF(
BT2716="",
"NO APLICA",
IF(
BU2716=60,
IF(AO2716&lt;&gt;"",AO2716,IF(BD2716&lt;&gt;"",BD2716,BQ2716))+60,
WORKDAY(
IF(AO2716&lt;&gt;"",AO2716,IF(BD2716&lt;&gt;"",BD2716,BQ2716)),
BU2716,
FESTIVOS_CO!A:A
)
)
))</f>
        <v>EN PROCESO NOTIFICACION / COMUNICACION</v>
      </c>
      <c r="BW2716" s="44"/>
      <c r="BX2716" s="53"/>
      <c r="BY2716" s="45"/>
      <c r="BZ2716" s="37"/>
      <c r="CA2716" s="54" t="str">
        <f t="shared" si="512"/>
        <v>PENDIENTE EJECUTORIA</v>
      </c>
      <c r="CB2716" s="59" t="str">
        <f t="shared" si="521"/>
        <v/>
      </c>
      <c r="CC2716" s="36"/>
      <c r="CD2716" s="40"/>
      <c r="CE2716" s="46"/>
      <c r="CF2716" s="40"/>
      <c r="CG2716" s="40"/>
      <c r="CH2716" s="40"/>
      <c r="CI2716" s="36"/>
      <c r="CJ2716" s="47"/>
      <c r="CK2716" s="40"/>
      <c r="CL2716" s="40"/>
      <c r="CM2716" s="40"/>
      <c r="CN2716" s="40"/>
    </row>
    <row r="2717" spans="1:92" ht="42.75" hidden="1">
      <c r="A2717" s="49" t="str">
        <f t="shared" si="513"/>
        <v>SIN GESTIÓN</v>
      </c>
      <c r="B2717" s="58"/>
      <c r="C2717" s="37"/>
      <c r="D2717" s="37"/>
      <c r="E2717" s="49" t="str">
        <f t="shared" si="514"/>
        <v>PENDIENTE NOTIFICACIÓN</v>
      </c>
      <c r="F2717" s="141" t="str">
        <f t="shared" si="515"/>
        <v>PENDIENTE NOTIFICACIÓN</v>
      </c>
      <c r="G2717" s="49" t="str">
        <f t="shared" si="516"/>
        <v/>
      </c>
      <c r="H2717" s="51" t="str">
        <f ca="1">IF(
L2717="",
"",
IF(
NETWORKDAYS(L2717,IF(M2717&lt;&gt;"",M2717,TODAY()),FESTIVOS_CO!A:A)&gt;2,
"VENCIDO",
IF(
NETWORKDAYS(L2717,IF(M2717&lt;&gt;"",M2717,TODAY()),FESTIVOS_CO!A:A)=2,
"ALERTA",
"A TIEMPO"
)))</f>
        <v/>
      </c>
      <c r="I2717" s="40"/>
      <c r="J2717" s="36"/>
      <c r="K2717" s="37"/>
      <c r="L2717" s="50"/>
      <c r="M2717" s="37"/>
      <c r="N2717" s="52"/>
      <c r="O2717" s="52"/>
      <c r="P2717" s="36"/>
      <c r="Q2717" s="36"/>
      <c r="R2717" s="40"/>
      <c r="S2717" s="36"/>
      <c r="T2717" s="40"/>
      <c r="U2717" s="40"/>
      <c r="V2717" s="81"/>
      <c r="W2717" s="40"/>
      <c r="X2717" s="40"/>
      <c r="Y2717" s="40"/>
      <c r="Z2717" s="38" t="str">
        <f>IFERROR(VLOOKUP(Y2717,DIRECTORIO!A:B,2,FALSE),"")</f>
        <v/>
      </c>
      <c r="AA2717" s="40"/>
      <c r="AB2717" s="40"/>
      <c r="AC2717" s="40"/>
      <c r="AD2717" s="40"/>
      <c r="AE2717" s="40"/>
      <c r="AF2717" s="40"/>
      <c r="AG2717" s="41" t="s">
        <v>109</v>
      </c>
      <c r="AH2717" s="42"/>
      <c r="AI2717" s="54" t="str">
        <f t="shared" ca="1" si="517"/>
        <v>PENDIENTE NOTIFICACIÓN ELECTRÓNICA</v>
      </c>
      <c r="AJ2717" s="37"/>
      <c r="AK2717" s="37"/>
      <c r="AL2717" s="37"/>
      <c r="AM2717" s="53" t="str">
        <f>IF(AK2717="","",WORKDAY(AK2717,5,FESTIVOS_CO!A:A))</f>
        <v/>
      </c>
      <c r="AN2717" s="37"/>
      <c r="AO2717" s="37"/>
      <c r="AP2717" s="54" t="str">
        <f t="shared" ca="1" si="522"/>
        <v>NO APLICA</v>
      </c>
      <c r="AQ2717" s="36"/>
      <c r="AR2717" s="43"/>
      <c r="AS2717" s="37"/>
      <c r="AT2717" s="36"/>
      <c r="AU2717" s="37"/>
      <c r="AV2717" s="36"/>
      <c r="AW2717" s="36"/>
      <c r="AX2717" s="37"/>
      <c r="AY2717" s="140" t="str">
        <f>IF(AU2717="","",WORKDAY(AU2717,5,FESTIVOS_CO!A:A))</f>
        <v/>
      </c>
      <c r="AZ2717" s="54" t="str">
        <f t="shared" ca="1" si="519"/>
        <v>NO APLICA</v>
      </c>
      <c r="BA2717" s="55" t="str">
        <f>IF(AX2717="","",WORKDAY(AX2717,5,FESTIVOS_CO!A:A))</f>
        <v/>
      </c>
      <c r="BB2717" s="39"/>
      <c r="BC2717" s="40"/>
      <c r="BD2717" s="40"/>
      <c r="BE2717" s="56" t="str">
        <f t="shared" ca="1" si="520"/>
        <v>NO APLICA</v>
      </c>
      <c r="BF2717" s="37"/>
      <c r="BG2717" s="45"/>
      <c r="BH2717" s="37"/>
      <c r="BI2717" s="36"/>
      <c r="BJ2717" s="37"/>
      <c r="BK2717" s="36"/>
      <c r="BL2717" s="36"/>
      <c r="BM2717" s="53" t="str">
        <f>IF(BJ2717="","",WORKDAY(BJ2717,5,FESTIVOS_CO!A:A))</f>
        <v/>
      </c>
      <c r="BN2717" s="57" t="str">
        <f t="shared" ca="1" si="518"/>
        <v>PENDIENTE HACER AVISO</v>
      </c>
      <c r="BO2717" s="54" t="str">
        <f t="shared" ca="1" si="511"/>
        <v>EN TRÁMITE NOTIF. POR AVISO</v>
      </c>
      <c r="BP2717" s="37"/>
      <c r="BQ2717" s="53" t="str">
        <f>IF(BP2717="","",WORKDAY(BP2717,5,FESTIVOS_CO!A:A))</f>
        <v/>
      </c>
      <c r="BR2717" s="37"/>
      <c r="BS2717" s="36"/>
      <c r="BT2717" s="38"/>
      <c r="BU2717" s="58" t="e">
        <f>VLOOKUP(BT2717,Hoja2!$C:$D,2,0)</f>
        <v>#N/A</v>
      </c>
      <c r="BV2717" s="80" t="str">
        <f>IF(
AND(AO2717="",BD2717="",BQ2717=""),
"EN PROCESO NOTIFICACION / COMUNICACION",
IF(
BT2717="",
"NO APLICA",
IF(
BU2717=60,
IF(AO2717&lt;&gt;"",AO2717,IF(BD2717&lt;&gt;"",BD2717,BQ2717))+60,
WORKDAY(
IF(AO2717&lt;&gt;"",AO2717,IF(BD2717&lt;&gt;"",BD2717,BQ2717)),
BU2717,
FESTIVOS_CO!A:A
)
)
))</f>
        <v>EN PROCESO NOTIFICACION / COMUNICACION</v>
      </c>
      <c r="BW2717" s="44"/>
      <c r="BX2717" s="53"/>
      <c r="BY2717" s="45"/>
      <c r="BZ2717" s="37"/>
      <c r="CA2717" s="54" t="str">
        <f t="shared" si="512"/>
        <v>PENDIENTE EJECUTORIA</v>
      </c>
      <c r="CB2717" s="59" t="str">
        <f t="shared" si="521"/>
        <v/>
      </c>
      <c r="CC2717" s="36"/>
      <c r="CD2717" s="40"/>
      <c r="CE2717" s="46"/>
      <c r="CF2717" s="40"/>
      <c r="CG2717" s="40"/>
      <c r="CH2717" s="40"/>
      <c r="CI2717" s="36"/>
      <c r="CJ2717" s="47"/>
      <c r="CK2717" s="40"/>
      <c r="CL2717" s="40"/>
      <c r="CM2717" s="40"/>
      <c r="CN2717" s="40"/>
    </row>
    <row r="2718" spans="1:92" ht="42.75" hidden="1">
      <c r="A2718" s="49" t="str">
        <f t="shared" si="513"/>
        <v>SIN GESTIÓN</v>
      </c>
      <c r="B2718" s="58"/>
      <c r="C2718" s="37"/>
      <c r="D2718" s="37"/>
      <c r="E2718" s="49" t="str">
        <f t="shared" si="514"/>
        <v>PENDIENTE NOTIFICACIÓN</v>
      </c>
      <c r="F2718" s="141" t="str">
        <f t="shared" si="515"/>
        <v>PENDIENTE NOTIFICACIÓN</v>
      </c>
      <c r="G2718" s="49" t="str">
        <f t="shared" si="516"/>
        <v/>
      </c>
      <c r="H2718" s="51" t="str">
        <f ca="1">IF(
L2718="",
"",
IF(
NETWORKDAYS(L2718,IF(M2718&lt;&gt;"",M2718,TODAY()),FESTIVOS_CO!A:A)&gt;2,
"VENCIDO",
IF(
NETWORKDAYS(L2718,IF(M2718&lt;&gt;"",M2718,TODAY()),FESTIVOS_CO!A:A)=2,
"ALERTA",
"A TIEMPO"
)))</f>
        <v/>
      </c>
      <c r="I2718" s="40"/>
      <c r="J2718" s="36"/>
      <c r="K2718" s="37"/>
      <c r="L2718" s="50"/>
      <c r="M2718" s="37"/>
      <c r="N2718" s="52"/>
      <c r="O2718" s="52"/>
      <c r="P2718" s="36"/>
      <c r="Q2718" s="36"/>
      <c r="R2718" s="40"/>
      <c r="S2718" s="36"/>
      <c r="T2718" s="40"/>
      <c r="U2718" s="40"/>
      <c r="V2718" s="81"/>
      <c r="W2718" s="40"/>
      <c r="X2718" s="40"/>
      <c r="Y2718" s="40"/>
      <c r="Z2718" s="38" t="str">
        <f>IFERROR(VLOOKUP(Y2718,DIRECTORIO!A:B,2,FALSE),"")</f>
        <v/>
      </c>
      <c r="AA2718" s="40"/>
      <c r="AB2718" s="40"/>
      <c r="AC2718" s="40"/>
      <c r="AD2718" s="40"/>
      <c r="AE2718" s="40"/>
      <c r="AF2718" s="40"/>
      <c r="AG2718" s="41" t="s">
        <v>109</v>
      </c>
      <c r="AH2718" s="42"/>
      <c r="AI2718" s="54" t="str">
        <f t="shared" ca="1" si="517"/>
        <v>PENDIENTE NOTIFICACIÓN ELECTRÓNICA</v>
      </c>
      <c r="AJ2718" s="37"/>
      <c r="AK2718" s="37"/>
      <c r="AL2718" s="37"/>
      <c r="AM2718" s="53" t="str">
        <f>IF(AK2718="","",WORKDAY(AK2718,5,FESTIVOS_CO!A:A))</f>
        <v/>
      </c>
      <c r="AN2718" s="37"/>
      <c r="AO2718" s="37"/>
      <c r="AP2718" s="54" t="str">
        <f t="shared" ca="1" si="522"/>
        <v>NO APLICA</v>
      </c>
      <c r="AQ2718" s="36"/>
      <c r="AR2718" s="43"/>
      <c r="AS2718" s="37"/>
      <c r="AT2718" s="36"/>
      <c r="AU2718" s="37"/>
      <c r="AV2718" s="36"/>
      <c r="AW2718" s="36"/>
      <c r="AX2718" s="37"/>
      <c r="AY2718" s="140" t="str">
        <f>IF(AU2718="","",WORKDAY(AU2718,5,FESTIVOS_CO!A:A))</f>
        <v/>
      </c>
      <c r="AZ2718" s="54" t="str">
        <f t="shared" ca="1" si="519"/>
        <v>NO APLICA</v>
      </c>
      <c r="BA2718" s="55" t="str">
        <f>IF(AX2718="","",WORKDAY(AX2718,5,FESTIVOS_CO!A:A))</f>
        <v/>
      </c>
      <c r="BB2718" s="39"/>
      <c r="BC2718" s="40"/>
      <c r="BD2718" s="40"/>
      <c r="BE2718" s="56" t="str">
        <f t="shared" ca="1" si="520"/>
        <v>NO APLICA</v>
      </c>
      <c r="BF2718" s="37"/>
      <c r="BG2718" s="45"/>
      <c r="BH2718" s="37"/>
      <c r="BI2718" s="36"/>
      <c r="BJ2718" s="37"/>
      <c r="BK2718" s="36"/>
      <c r="BL2718" s="36"/>
      <c r="BM2718" s="53" t="str">
        <f>IF(BJ2718="","",WORKDAY(BJ2718,5,FESTIVOS_CO!A:A))</f>
        <v/>
      </c>
      <c r="BN2718" s="57" t="str">
        <f t="shared" ca="1" si="518"/>
        <v>PENDIENTE HACER AVISO</v>
      </c>
      <c r="BO2718" s="54" t="str">
        <f t="shared" ca="1" si="511"/>
        <v>EN TRÁMITE NOTIF. POR AVISO</v>
      </c>
      <c r="BP2718" s="37"/>
      <c r="BQ2718" s="53" t="str">
        <f>IF(BP2718="","",WORKDAY(BP2718,5,FESTIVOS_CO!A:A))</f>
        <v/>
      </c>
      <c r="BR2718" s="37"/>
      <c r="BS2718" s="36"/>
      <c r="BT2718" s="38"/>
      <c r="BU2718" s="58" t="e">
        <f>VLOOKUP(BT2718,Hoja2!$C:$D,2,0)</f>
        <v>#N/A</v>
      </c>
      <c r="BV2718" s="80" t="str">
        <f>IF(
AND(AO2718="",BD2718="",BQ2718=""),
"EN PROCESO NOTIFICACION / COMUNICACION",
IF(
BT2718="",
"NO APLICA",
IF(
BU2718=60,
IF(AO2718&lt;&gt;"",AO2718,IF(BD2718&lt;&gt;"",BD2718,BQ2718))+60,
WORKDAY(
IF(AO2718&lt;&gt;"",AO2718,IF(BD2718&lt;&gt;"",BD2718,BQ2718)),
BU2718,
FESTIVOS_CO!A:A
)
)
))</f>
        <v>EN PROCESO NOTIFICACION / COMUNICACION</v>
      </c>
      <c r="BW2718" s="44"/>
      <c r="BX2718" s="53"/>
      <c r="BY2718" s="45"/>
      <c r="BZ2718" s="37"/>
      <c r="CA2718" s="54" t="str">
        <f t="shared" si="512"/>
        <v>PENDIENTE EJECUTORIA</v>
      </c>
      <c r="CB2718" s="59" t="str">
        <f t="shared" si="521"/>
        <v/>
      </c>
      <c r="CC2718" s="36"/>
      <c r="CD2718" s="40"/>
      <c r="CE2718" s="46"/>
      <c r="CF2718" s="40"/>
      <c r="CG2718" s="40"/>
      <c r="CH2718" s="40"/>
      <c r="CI2718" s="36"/>
      <c r="CJ2718" s="47"/>
      <c r="CK2718" s="40"/>
      <c r="CL2718" s="40"/>
      <c r="CM2718" s="40"/>
      <c r="CN2718" s="40"/>
    </row>
    <row r="2719" spans="1:92" ht="42.75" hidden="1">
      <c r="A2719" s="49" t="str">
        <f t="shared" si="513"/>
        <v>SIN GESTIÓN</v>
      </c>
      <c r="B2719" s="58"/>
      <c r="C2719" s="37"/>
      <c r="D2719" s="37"/>
      <c r="E2719" s="49" t="str">
        <f t="shared" si="514"/>
        <v>PENDIENTE NOTIFICACIÓN</v>
      </c>
      <c r="F2719" s="141" t="str">
        <f t="shared" si="515"/>
        <v>PENDIENTE NOTIFICACIÓN</v>
      </c>
      <c r="G2719" s="49" t="str">
        <f t="shared" si="516"/>
        <v/>
      </c>
      <c r="H2719" s="51" t="str">
        <f ca="1">IF(
L2719="",
"",
IF(
NETWORKDAYS(L2719,IF(M2719&lt;&gt;"",M2719,TODAY()),FESTIVOS_CO!A:A)&gt;2,
"VENCIDO",
IF(
NETWORKDAYS(L2719,IF(M2719&lt;&gt;"",M2719,TODAY()),FESTIVOS_CO!A:A)=2,
"ALERTA",
"A TIEMPO"
)))</f>
        <v/>
      </c>
      <c r="I2719" s="40"/>
      <c r="J2719" s="36"/>
      <c r="K2719" s="37"/>
      <c r="L2719" s="50"/>
      <c r="M2719" s="37"/>
      <c r="N2719" s="52"/>
      <c r="O2719" s="52"/>
      <c r="P2719" s="36"/>
      <c r="Q2719" s="36"/>
      <c r="R2719" s="40"/>
      <c r="S2719" s="36"/>
      <c r="T2719" s="40"/>
      <c r="U2719" s="40"/>
      <c r="V2719" s="81"/>
      <c r="W2719" s="40"/>
      <c r="X2719" s="40"/>
      <c r="Y2719" s="40"/>
      <c r="Z2719" s="38" t="str">
        <f>IFERROR(VLOOKUP(Y2719,DIRECTORIO!A:B,2,FALSE),"")</f>
        <v/>
      </c>
      <c r="AA2719" s="40"/>
      <c r="AB2719" s="40"/>
      <c r="AC2719" s="40"/>
      <c r="AD2719" s="40"/>
      <c r="AE2719" s="40"/>
      <c r="AF2719" s="40"/>
      <c r="AG2719" s="41" t="s">
        <v>109</v>
      </c>
      <c r="AH2719" s="42"/>
      <c r="AI2719" s="54" t="str">
        <f t="shared" ca="1" si="517"/>
        <v>PENDIENTE NOTIFICACIÓN ELECTRÓNICA</v>
      </c>
      <c r="AJ2719" s="37"/>
      <c r="AK2719" s="37"/>
      <c r="AL2719" s="37"/>
      <c r="AM2719" s="53" t="str">
        <f>IF(AK2719="","",WORKDAY(AK2719,5,FESTIVOS_CO!A:A))</f>
        <v/>
      </c>
      <c r="AN2719" s="37"/>
      <c r="AO2719" s="37"/>
      <c r="AP2719" s="54" t="str">
        <f t="shared" ca="1" si="522"/>
        <v>NO APLICA</v>
      </c>
      <c r="AQ2719" s="36"/>
      <c r="AR2719" s="43"/>
      <c r="AS2719" s="37"/>
      <c r="AT2719" s="36"/>
      <c r="AU2719" s="37"/>
      <c r="AV2719" s="36"/>
      <c r="AW2719" s="36"/>
      <c r="AX2719" s="37"/>
      <c r="AY2719" s="140" t="str">
        <f>IF(AU2719="","",WORKDAY(AU2719,5,FESTIVOS_CO!A:A))</f>
        <v/>
      </c>
      <c r="AZ2719" s="54" t="str">
        <f t="shared" ca="1" si="519"/>
        <v>NO APLICA</v>
      </c>
      <c r="BA2719" s="55" t="str">
        <f>IF(AX2719="","",WORKDAY(AX2719,5,FESTIVOS_CO!A:A))</f>
        <v/>
      </c>
      <c r="BB2719" s="39"/>
      <c r="BC2719" s="40"/>
      <c r="BD2719" s="40"/>
      <c r="BE2719" s="56" t="str">
        <f t="shared" ca="1" si="520"/>
        <v>NO APLICA</v>
      </c>
      <c r="BF2719" s="37"/>
      <c r="BG2719" s="45"/>
      <c r="BH2719" s="37"/>
      <c r="BI2719" s="36"/>
      <c r="BJ2719" s="37"/>
      <c r="BK2719" s="36"/>
      <c r="BL2719" s="36"/>
      <c r="BM2719" s="53" t="str">
        <f>IF(BJ2719="","",WORKDAY(BJ2719,5,FESTIVOS_CO!A:A))</f>
        <v/>
      </c>
      <c r="BN2719" s="57" t="str">
        <f t="shared" ca="1" si="518"/>
        <v>PENDIENTE HACER AVISO</v>
      </c>
      <c r="BO2719" s="54" t="str">
        <f t="shared" ca="1" si="511"/>
        <v>EN TRÁMITE NOTIF. POR AVISO</v>
      </c>
      <c r="BP2719" s="37"/>
      <c r="BQ2719" s="53" t="str">
        <f>IF(BP2719="","",WORKDAY(BP2719,5,FESTIVOS_CO!A:A))</f>
        <v/>
      </c>
      <c r="BR2719" s="37"/>
      <c r="BS2719" s="36"/>
      <c r="BT2719" s="38"/>
      <c r="BU2719" s="58" t="e">
        <f>VLOOKUP(BT2719,Hoja2!$C:$D,2,0)</f>
        <v>#N/A</v>
      </c>
      <c r="BV2719" s="80" t="str">
        <f>IF(
AND(AO2719="",BD2719="",BQ2719=""),
"EN PROCESO NOTIFICACION / COMUNICACION",
IF(
BT2719="",
"NO APLICA",
IF(
BU2719=60,
IF(AO2719&lt;&gt;"",AO2719,IF(BD2719&lt;&gt;"",BD2719,BQ2719))+60,
WORKDAY(
IF(AO2719&lt;&gt;"",AO2719,IF(BD2719&lt;&gt;"",BD2719,BQ2719)),
BU2719,
FESTIVOS_CO!A:A
)
)
))</f>
        <v>EN PROCESO NOTIFICACION / COMUNICACION</v>
      </c>
      <c r="BW2719" s="44"/>
      <c r="BX2719" s="53"/>
      <c r="BY2719" s="45"/>
      <c r="BZ2719" s="37"/>
      <c r="CA2719" s="54" t="str">
        <f t="shared" si="512"/>
        <v>PENDIENTE EJECUTORIA</v>
      </c>
      <c r="CB2719" s="59" t="str">
        <f t="shared" si="521"/>
        <v/>
      </c>
      <c r="CC2719" s="36"/>
      <c r="CD2719" s="40"/>
      <c r="CE2719" s="46"/>
      <c r="CF2719" s="40"/>
      <c r="CG2719" s="40"/>
      <c r="CH2719" s="40"/>
      <c r="CI2719" s="36"/>
      <c r="CJ2719" s="47"/>
      <c r="CK2719" s="40"/>
      <c r="CL2719" s="40"/>
      <c r="CM2719" s="40"/>
      <c r="CN2719" s="40"/>
    </row>
    <row r="2720" spans="1:92" ht="42.75" hidden="1">
      <c r="A2720" s="49" t="str">
        <f t="shared" si="513"/>
        <v>SIN GESTIÓN</v>
      </c>
      <c r="B2720" s="58"/>
      <c r="C2720" s="37"/>
      <c r="D2720" s="37"/>
      <c r="E2720" s="49" t="str">
        <f t="shared" si="514"/>
        <v>PENDIENTE NOTIFICACIÓN</v>
      </c>
      <c r="F2720" s="141" t="str">
        <f t="shared" si="515"/>
        <v>PENDIENTE NOTIFICACIÓN</v>
      </c>
      <c r="G2720" s="49" t="str">
        <f t="shared" si="516"/>
        <v/>
      </c>
      <c r="H2720" s="51" t="str">
        <f ca="1">IF(
L2720="",
"",
IF(
NETWORKDAYS(L2720,IF(M2720&lt;&gt;"",M2720,TODAY()),FESTIVOS_CO!A:A)&gt;2,
"VENCIDO",
IF(
NETWORKDAYS(L2720,IF(M2720&lt;&gt;"",M2720,TODAY()),FESTIVOS_CO!A:A)=2,
"ALERTA",
"A TIEMPO"
)))</f>
        <v/>
      </c>
      <c r="I2720" s="40"/>
      <c r="J2720" s="36"/>
      <c r="K2720" s="37"/>
      <c r="L2720" s="50"/>
      <c r="M2720" s="37"/>
      <c r="N2720" s="52"/>
      <c r="O2720" s="52"/>
      <c r="P2720" s="36"/>
      <c r="Q2720" s="36"/>
      <c r="R2720" s="40"/>
      <c r="S2720" s="36"/>
      <c r="T2720" s="40"/>
      <c r="U2720" s="40"/>
      <c r="V2720" s="81"/>
      <c r="W2720" s="40"/>
      <c r="X2720" s="40"/>
      <c r="Y2720" s="40"/>
      <c r="Z2720" s="38" t="str">
        <f>IFERROR(VLOOKUP(Y2720,DIRECTORIO!A:B,2,FALSE),"")</f>
        <v/>
      </c>
      <c r="AA2720" s="40"/>
      <c r="AB2720" s="40"/>
      <c r="AC2720" s="40"/>
      <c r="AD2720" s="40"/>
      <c r="AE2720" s="40"/>
      <c r="AF2720" s="40"/>
      <c r="AG2720" s="41" t="s">
        <v>109</v>
      </c>
      <c r="AH2720" s="42"/>
      <c r="AI2720" s="54" t="str">
        <f t="shared" ca="1" si="517"/>
        <v>PENDIENTE NOTIFICACIÓN ELECTRÓNICA</v>
      </c>
      <c r="AJ2720" s="37"/>
      <c r="AK2720" s="37"/>
      <c r="AL2720" s="37"/>
      <c r="AM2720" s="53" t="str">
        <f>IF(AK2720="","",WORKDAY(AK2720,5,FESTIVOS_CO!A:A))</f>
        <v/>
      </c>
      <c r="AN2720" s="37"/>
      <c r="AO2720" s="37"/>
      <c r="AP2720" s="54" t="str">
        <f t="shared" ca="1" si="522"/>
        <v>NO APLICA</v>
      </c>
      <c r="AQ2720" s="36"/>
      <c r="AR2720" s="43"/>
      <c r="AS2720" s="37"/>
      <c r="AT2720" s="36"/>
      <c r="AU2720" s="37"/>
      <c r="AV2720" s="36"/>
      <c r="AW2720" s="36"/>
      <c r="AX2720" s="37"/>
      <c r="AY2720" s="140" t="str">
        <f>IF(AU2720="","",WORKDAY(AU2720,5,FESTIVOS_CO!A:A))</f>
        <v/>
      </c>
      <c r="AZ2720" s="54" t="str">
        <f t="shared" ca="1" si="519"/>
        <v>NO APLICA</v>
      </c>
      <c r="BA2720" s="55" t="str">
        <f>IF(AX2720="","",WORKDAY(AX2720,5,FESTIVOS_CO!A:A))</f>
        <v/>
      </c>
      <c r="BB2720" s="39"/>
      <c r="BC2720" s="40"/>
      <c r="BD2720" s="40"/>
      <c r="BE2720" s="56" t="str">
        <f t="shared" ca="1" si="520"/>
        <v>NO APLICA</v>
      </c>
      <c r="BF2720" s="37"/>
      <c r="BG2720" s="45"/>
      <c r="BH2720" s="37"/>
      <c r="BI2720" s="36"/>
      <c r="BJ2720" s="37"/>
      <c r="BK2720" s="36"/>
      <c r="BL2720" s="36"/>
      <c r="BM2720" s="53" t="str">
        <f>IF(BJ2720="","",WORKDAY(BJ2720,5,FESTIVOS_CO!A:A))</f>
        <v/>
      </c>
      <c r="BN2720" s="57" t="str">
        <f t="shared" ca="1" si="518"/>
        <v>PENDIENTE HACER AVISO</v>
      </c>
      <c r="BO2720" s="54" t="str">
        <f t="shared" ca="1" si="511"/>
        <v>EN TRÁMITE NOTIF. POR AVISO</v>
      </c>
      <c r="BP2720" s="37"/>
      <c r="BQ2720" s="53" t="str">
        <f>IF(BP2720="","",WORKDAY(BP2720,5,FESTIVOS_CO!A:A))</f>
        <v/>
      </c>
      <c r="BR2720" s="37"/>
      <c r="BS2720" s="36"/>
      <c r="BT2720" s="38"/>
      <c r="BU2720" s="58" t="e">
        <f>VLOOKUP(BT2720,Hoja2!$C:$D,2,0)</f>
        <v>#N/A</v>
      </c>
      <c r="BV2720" s="80" t="str">
        <f>IF(
AND(AO2720="",BD2720="",BQ2720=""),
"EN PROCESO NOTIFICACION / COMUNICACION",
IF(
BT2720="",
"NO APLICA",
IF(
BU2720=60,
IF(AO2720&lt;&gt;"",AO2720,IF(BD2720&lt;&gt;"",BD2720,BQ2720))+60,
WORKDAY(
IF(AO2720&lt;&gt;"",AO2720,IF(BD2720&lt;&gt;"",BD2720,BQ2720)),
BU2720,
FESTIVOS_CO!A:A
)
)
))</f>
        <v>EN PROCESO NOTIFICACION / COMUNICACION</v>
      </c>
      <c r="BW2720" s="44"/>
      <c r="BX2720" s="53"/>
      <c r="BY2720" s="45"/>
      <c r="BZ2720" s="37"/>
      <c r="CA2720" s="54" t="str">
        <f t="shared" si="512"/>
        <v>PENDIENTE EJECUTORIA</v>
      </c>
      <c r="CB2720" s="59" t="str">
        <f t="shared" si="521"/>
        <v/>
      </c>
      <c r="CC2720" s="36"/>
      <c r="CD2720" s="40"/>
      <c r="CE2720" s="46"/>
      <c r="CF2720" s="40"/>
      <c r="CG2720" s="40"/>
      <c r="CH2720" s="40"/>
      <c r="CI2720" s="36"/>
      <c r="CJ2720" s="47"/>
      <c r="CK2720" s="40"/>
      <c r="CL2720" s="40"/>
      <c r="CM2720" s="40"/>
      <c r="CN2720" s="40"/>
    </row>
    <row r="2721" spans="1:92" ht="42.75" hidden="1">
      <c r="A2721" s="49" t="str">
        <f t="shared" si="513"/>
        <v>SIN GESTIÓN</v>
      </c>
      <c r="B2721" s="58"/>
      <c r="C2721" s="37"/>
      <c r="D2721" s="37"/>
      <c r="E2721" s="49" t="str">
        <f t="shared" si="514"/>
        <v>PENDIENTE NOTIFICACIÓN</v>
      </c>
      <c r="F2721" s="141" t="str">
        <f t="shared" si="515"/>
        <v>PENDIENTE NOTIFICACIÓN</v>
      </c>
      <c r="G2721" s="49" t="str">
        <f t="shared" si="516"/>
        <v/>
      </c>
      <c r="H2721" s="51" t="str">
        <f ca="1">IF(
L2721="",
"",
IF(
NETWORKDAYS(L2721,IF(M2721&lt;&gt;"",M2721,TODAY()),FESTIVOS_CO!A:A)&gt;2,
"VENCIDO",
IF(
NETWORKDAYS(L2721,IF(M2721&lt;&gt;"",M2721,TODAY()),FESTIVOS_CO!A:A)=2,
"ALERTA",
"A TIEMPO"
)))</f>
        <v/>
      </c>
      <c r="I2721" s="40"/>
      <c r="J2721" s="36"/>
      <c r="K2721" s="37"/>
      <c r="L2721" s="50"/>
      <c r="M2721" s="37"/>
      <c r="N2721" s="52"/>
      <c r="O2721" s="52"/>
      <c r="P2721" s="36"/>
      <c r="Q2721" s="36"/>
      <c r="R2721" s="40"/>
      <c r="S2721" s="36"/>
      <c r="T2721" s="40"/>
      <c r="U2721" s="40"/>
      <c r="V2721" s="81"/>
      <c r="W2721" s="40"/>
      <c r="X2721" s="40"/>
      <c r="Y2721" s="40"/>
      <c r="Z2721" s="38" t="str">
        <f>IFERROR(VLOOKUP(Y2721,DIRECTORIO!A:B,2,FALSE),"")</f>
        <v/>
      </c>
      <c r="AA2721" s="40"/>
      <c r="AB2721" s="40"/>
      <c r="AC2721" s="40"/>
      <c r="AD2721" s="40"/>
      <c r="AE2721" s="40"/>
      <c r="AF2721" s="40"/>
      <c r="AG2721" s="41" t="s">
        <v>109</v>
      </c>
      <c r="AH2721" s="42"/>
      <c r="AI2721" s="54" t="str">
        <f t="shared" ca="1" si="517"/>
        <v>PENDIENTE NOTIFICACIÓN ELECTRÓNICA</v>
      </c>
      <c r="AJ2721" s="37"/>
      <c r="AK2721" s="37"/>
      <c r="AL2721" s="37"/>
      <c r="AM2721" s="53" t="str">
        <f>IF(AK2721="","",WORKDAY(AK2721,5,FESTIVOS_CO!A:A))</f>
        <v/>
      </c>
      <c r="AN2721" s="37"/>
      <c r="AO2721" s="37"/>
      <c r="AP2721" s="54" t="str">
        <f t="shared" ca="1" si="522"/>
        <v>NO APLICA</v>
      </c>
      <c r="AQ2721" s="36"/>
      <c r="AR2721" s="43"/>
      <c r="AS2721" s="37"/>
      <c r="AT2721" s="36"/>
      <c r="AU2721" s="37"/>
      <c r="AV2721" s="36"/>
      <c r="AW2721" s="36"/>
      <c r="AX2721" s="37"/>
      <c r="AY2721" s="140" t="str">
        <f>IF(AU2721="","",WORKDAY(AU2721,5,FESTIVOS_CO!A:A))</f>
        <v/>
      </c>
      <c r="AZ2721" s="54" t="str">
        <f t="shared" ca="1" si="519"/>
        <v>NO APLICA</v>
      </c>
      <c r="BA2721" s="55" t="str">
        <f>IF(AX2721="","",WORKDAY(AX2721,5,FESTIVOS_CO!A:A))</f>
        <v/>
      </c>
      <c r="BB2721" s="39"/>
      <c r="BC2721" s="40"/>
      <c r="BD2721" s="40"/>
      <c r="BE2721" s="56" t="str">
        <f t="shared" ca="1" si="520"/>
        <v>NO APLICA</v>
      </c>
      <c r="BF2721" s="37"/>
      <c r="BG2721" s="45"/>
      <c r="BH2721" s="37"/>
      <c r="BI2721" s="36"/>
      <c r="BJ2721" s="37"/>
      <c r="BK2721" s="36"/>
      <c r="BL2721" s="36"/>
      <c r="BM2721" s="53" t="str">
        <f>IF(BJ2721="","",WORKDAY(BJ2721,5,FESTIVOS_CO!A:A))</f>
        <v/>
      </c>
      <c r="BN2721" s="57" t="str">
        <f t="shared" ca="1" si="518"/>
        <v>PENDIENTE HACER AVISO</v>
      </c>
      <c r="BO2721" s="54" t="str">
        <f t="shared" ca="1" si="511"/>
        <v>EN TRÁMITE NOTIF. POR AVISO</v>
      </c>
      <c r="BP2721" s="37"/>
      <c r="BQ2721" s="53" t="str">
        <f>IF(BP2721="","",WORKDAY(BP2721,5,FESTIVOS_CO!A:A))</f>
        <v/>
      </c>
      <c r="BR2721" s="37"/>
      <c r="BS2721" s="36"/>
      <c r="BT2721" s="38"/>
      <c r="BU2721" s="58" t="e">
        <f>VLOOKUP(BT2721,Hoja2!$C:$D,2,0)</f>
        <v>#N/A</v>
      </c>
      <c r="BV2721" s="80" t="str">
        <f>IF(
AND(AO2721="",BD2721="",BQ2721=""),
"EN PROCESO NOTIFICACION / COMUNICACION",
IF(
BT2721="",
"NO APLICA",
IF(
BU2721=60,
IF(AO2721&lt;&gt;"",AO2721,IF(BD2721&lt;&gt;"",BD2721,BQ2721))+60,
WORKDAY(
IF(AO2721&lt;&gt;"",AO2721,IF(BD2721&lt;&gt;"",BD2721,BQ2721)),
BU2721,
FESTIVOS_CO!A:A
)
)
))</f>
        <v>EN PROCESO NOTIFICACION / COMUNICACION</v>
      </c>
      <c r="BW2721" s="44"/>
      <c r="BX2721" s="53"/>
      <c r="BY2721" s="45"/>
      <c r="BZ2721" s="37"/>
      <c r="CA2721" s="54" t="str">
        <f t="shared" si="512"/>
        <v>PENDIENTE EJECUTORIA</v>
      </c>
      <c r="CB2721" s="59" t="str">
        <f t="shared" si="521"/>
        <v/>
      </c>
      <c r="CC2721" s="36"/>
      <c r="CD2721" s="40"/>
      <c r="CE2721" s="46"/>
      <c r="CF2721" s="40"/>
      <c r="CG2721" s="40"/>
      <c r="CH2721" s="40"/>
      <c r="CI2721" s="36"/>
      <c r="CJ2721" s="47"/>
      <c r="CK2721" s="40"/>
      <c r="CL2721" s="40"/>
      <c r="CM2721" s="40"/>
      <c r="CN2721" s="40"/>
    </row>
    <row r="2722" spans="1:92" ht="42.75" hidden="1">
      <c r="A2722" s="49" t="str">
        <f t="shared" si="513"/>
        <v>SIN GESTIÓN</v>
      </c>
      <c r="B2722" s="58"/>
      <c r="C2722" s="37"/>
      <c r="D2722" s="37"/>
      <c r="E2722" s="49" t="str">
        <f t="shared" si="514"/>
        <v>PENDIENTE NOTIFICACIÓN</v>
      </c>
      <c r="F2722" s="141" t="str">
        <f t="shared" si="515"/>
        <v>PENDIENTE NOTIFICACIÓN</v>
      </c>
      <c r="G2722" s="49" t="str">
        <f t="shared" si="516"/>
        <v/>
      </c>
      <c r="H2722" s="51" t="str">
        <f ca="1">IF(
L2722="",
"",
IF(
NETWORKDAYS(L2722,IF(M2722&lt;&gt;"",M2722,TODAY()),FESTIVOS_CO!A:A)&gt;2,
"VENCIDO",
IF(
NETWORKDAYS(L2722,IF(M2722&lt;&gt;"",M2722,TODAY()),FESTIVOS_CO!A:A)=2,
"ALERTA",
"A TIEMPO"
)))</f>
        <v/>
      </c>
      <c r="I2722" s="40"/>
      <c r="J2722" s="36"/>
      <c r="K2722" s="37"/>
      <c r="L2722" s="50"/>
      <c r="M2722" s="37"/>
      <c r="N2722" s="52"/>
      <c r="O2722" s="52"/>
      <c r="P2722" s="36"/>
      <c r="Q2722" s="36"/>
      <c r="R2722" s="40"/>
      <c r="S2722" s="36"/>
      <c r="T2722" s="40"/>
      <c r="U2722" s="40"/>
      <c r="V2722" s="81"/>
      <c r="W2722" s="40"/>
      <c r="X2722" s="40"/>
      <c r="Y2722" s="40"/>
      <c r="Z2722" s="38" t="str">
        <f>IFERROR(VLOOKUP(Y2722,DIRECTORIO!A:B,2,FALSE),"")</f>
        <v/>
      </c>
      <c r="AA2722" s="40"/>
      <c r="AB2722" s="40"/>
      <c r="AC2722" s="40"/>
      <c r="AD2722" s="40"/>
      <c r="AE2722" s="40"/>
      <c r="AF2722" s="40"/>
      <c r="AG2722" s="41" t="s">
        <v>109</v>
      </c>
      <c r="AH2722" s="42"/>
      <c r="AI2722" s="54" t="str">
        <f t="shared" ca="1" si="517"/>
        <v>PENDIENTE NOTIFICACIÓN ELECTRÓNICA</v>
      </c>
      <c r="AJ2722" s="37"/>
      <c r="AK2722" s="37"/>
      <c r="AL2722" s="37"/>
      <c r="AM2722" s="53" t="str">
        <f>IF(AK2722="","",WORKDAY(AK2722,5,FESTIVOS_CO!A:A))</f>
        <v/>
      </c>
      <c r="AN2722" s="37"/>
      <c r="AO2722" s="37"/>
      <c r="AP2722" s="54" t="str">
        <f t="shared" ca="1" si="522"/>
        <v>NO APLICA</v>
      </c>
      <c r="AQ2722" s="36"/>
      <c r="AR2722" s="43"/>
      <c r="AS2722" s="37"/>
      <c r="AT2722" s="36"/>
      <c r="AU2722" s="37"/>
      <c r="AV2722" s="36"/>
      <c r="AW2722" s="36"/>
      <c r="AX2722" s="37"/>
      <c r="AY2722" s="140" t="str">
        <f>IF(AU2722="","",WORKDAY(AU2722,5,FESTIVOS_CO!A:A))</f>
        <v/>
      </c>
      <c r="AZ2722" s="54" t="str">
        <f t="shared" ca="1" si="519"/>
        <v>NO APLICA</v>
      </c>
      <c r="BA2722" s="55" t="str">
        <f>IF(AX2722="","",WORKDAY(AX2722,5,FESTIVOS_CO!A:A))</f>
        <v/>
      </c>
      <c r="BB2722" s="39"/>
      <c r="BC2722" s="40"/>
      <c r="BD2722" s="40"/>
      <c r="BE2722" s="56" t="str">
        <f t="shared" ca="1" si="520"/>
        <v>NO APLICA</v>
      </c>
      <c r="BF2722" s="37"/>
      <c r="BG2722" s="45"/>
      <c r="BH2722" s="37"/>
      <c r="BI2722" s="36"/>
      <c r="BJ2722" s="37"/>
      <c r="BK2722" s="36"/>
      <c r="BL2722" s="36"/>
      <c r="BM2722" s="53" t="str">
        <f>IF(BJ2722="","",WORKDAY(BJ2722,5,FESTIVOS_CO!A:A))</f>
        <v/>
      </c>
      <c r="BN2722" s="57" t="str">
        <f t="shared" ca="1" si="518"/>
        <v>PENDIENTE HACER AVISO</v>
      </c>
      <c r="BO2722" s="54" t="str">
        <f t="shared" ca="1" si="511"/>
        <v>EN TRÁMITE NOTIF. POR AVISO</v>
      </c>
      <c r="BP2722" s="37"/>
      <c r="BQ2722" s="53" t="str">
        <f>IF(BP2722="","",WORKDAY(BP2722,5,FESTIVOS_CO!A:A))</f>
        <v/>
      </c>
      <c r="BR2722" s="37"/>
      <c r="BS2722" s="36"/>
      <c r="BT2722" s="38"/>
      <c r="BU2722" s="58" t="e">
        <f>VLOOKUP(BT2722,Hoja2!$C:$D,2,0)</f>
        <v>#N/A</v>
      </c>
      <c r="BV2722" s="80" t="str">
        <f>IF(
AND(AO2722="",BD2722="",BQ2722=""),
"EN PROCESO NOTIFICACION / COMUNICACION",
IF(
BT2722="",
"NO APLICA",
IF(
BU2722=60,
IF(AO2722&lt;&gt;"",AO2722,IF(BD2722&lt;&gt;"",BD2722,BQ2722))+60,
WORKDAY(
IF(AO2722&lt;&gt;"",AO2722,IF(BD2722&lt;&gt;"",BD2722,BQ2722)),
BU2722,
FESTIVOS_CO!A:A
)
)
))</f>
        <v>EN PROCESO NOTIFICACION / COMUNICACION</v>
      </c>
      <c r="BW2722" s="44"/>
      <c r="BX2722" s="53"/>
      <c r="BY2722" s="45"/>
      <c r="BZ2722" s="37"/>
      <c r="CA2722" s="54" t="str">
        <f t="shared" si="512"/>
        <v>PENDIENTE EJECUTORIA</v>
      </c>
      <c r="CB2722" s="59" t="str">
        <f t="shared" si="521"/>
        <v/>
      </c>
      <c r="CC2722" s="36"/>
      <c r="CD2722" s="40"/>
      <c r="CE2722" s="46"/>
      <c r="CF2722" s="40"/>
      <c r="CG2722" s="40"/>
      <c r="CH2722" s="40"/>
      <c r="CI2722" s="36"/>
      <c r="CJ2722" s="47"/>
      <c r="CK2722" s="40"/>
      <c r="CL2722" s="40"/>
      <c r="CM2722" s="40"/>
      <c r="CN2722" s="40"/>
    </row>
    <row r="2723" spans="1:92" ht="42.75" hidden="1">
      <c r="A2723" s="49" t="str">
        <f t="shared" si="513"/>
        <v>SIN GESTIÓN</v>
      </c>
      <c r="B2723" s="58"/>
      <c r="C2723" s="37"/>
      <c r="D2723" s="37"/>
      <c r="E2723" s="49" t="str">
        <f t="shared" si="514"/>
        <v>PENDIENTE NOTIFICACIÓN</v>
      </c>
      <c r="F2723" s="141" t="str">
        <f t="shared" si="515"/>
        <v>PENDIENTE NOTIFICACIÓN</v>
      </c>
      <c r="G2723" s="49" t="str">
        <f t="shared" si="516"/>
        <v/>
      </c>
      <c r="H2723" s="51" t="str">
        <f ca="1">IF(
L2723="",
"",
IF(
NETWORKDAYS(L2723,IF(M2723&lt;&gt;"",M2723,TODAY()),FESTIVOS_CO!A:A)&gt;2,
"VENCIDO",
IF(
NETWORKDAYS(L2723,IF(M2723&lt;&gt;"",M2723,TODAY()),FESTIVOS_CO!A:A)=2,
"ALERTA",
"A TIEMPO"
)))</f>
        <v/>
      </c>
      <c r="I2723" s="40"/>
      <c r="J2723" s="36"/>
      <c r="K2723" s="37"/>
      <c r="L2723" s="50"/>
      <c r="M2723" s="37"/>
      <c r="N2723" s="52"/>
      <c r="O2723" s="52"/>
      <c r="P2723" s="36"/>
      <c r="Q2723" s="36"/>
      <c r="R2723" s="40"/>
      <c r="S2723" s="36"/>
      <c r="T2723" s="40"/>
      <c r="U2723" s="40"/>
      <c r="V2723" s="81"/>
      <c r="W2723" s="40"/>
      <c r="X2723" s="40"/>
      <c r="Y2723" s="40"/>
      <c r="Z2723" s="38" t="str">
        <f>IFERROR(VLOOKUP(Y2723,DIRECTORIO!A:B,2,FALSE),"")</f>
        <v/>
      </c>
      <c r="AA2723" s="40"/>
      <c r="AB2723" s="40"/>
      <c r="AC2723" s="40"/>
      <c r="AD2723" s="40"/>
      <c r="AE2723" s="40"/>
      <c r="AF2723" s="40"/>
      <c r="AG2723" s="41" t="s">
        <v>109</v>
      </c>
      <c r="AH2723" s="42"/>
      <c r="AI2723" s="54" t="str">
        <f t="shared" ca="1" si="517"/>
        <v>PENDIENTE NOTIFICACIÓN ELECTRÓNICA</v>
      </c>
      <c r="AJ2723" s="37"/>
      <c r="AK2723" s="37"/>
      <c r="AL2723" s="37"/>
      <c r="AM2723" s="53" t="str">
        <f>IF(AK2723="","",WORKDAY(AK2723,5,FESTIVOS_CO!A:A))</f>
        <v/>
      </c>
      <c r="AN2723" s="37"/>
      <c r="AO2723" s="37"/>
      <c r="AP2723" s="54" t="str">
        <f t="shared" ca="1" si="522"/>
        <v>NO APLICA</v>
      </c>
      <c r="AQ2723" s="36"/>
      <c r="AR2723" s="43"/>
      <c r="AS2723" s="37"/>
      <c r="AT2723" s="36"/>
      <c r="AU2723" s="37"/>
      <c r="AV2723" s="36"/>
      <c r="AW2723" s="36"/>
      <c r="AX2723" s="37"/>
      <c r="AY2723" s="140" t="str">
        <f>IF(AU2723="","",WORKDAY(AU2723,5,FESTIVOS_CO!A:A))</f>
        <v/>
      </c>
      <c r="AZ2723" s="54" t="str">
        <f t="shared" ca="1" si="519"/>
        <v>NO APLICA</v>
      </c>
      <c r="BA2723" s="55" t="str">
        <f>IF(AX2723="","",WORKDAY(AX2723,5,FESTIVOS_CO!A:A))</f>
        <v/>
      </c>
      <c r="BB2723" s="39"/>
      <c r="BC2723" s="40"/>
      <c r="BD2723" s="40"/>
      <c r="BE2723" s="56" t="str">
        <f t="shared" ca="1" si="520"/>
        <v>NO APLICA</v>
      </c>
      <c r="BF2723" s="37"/>
      <c r="BG2723" s="45"/>
      <c r="BH2723" s="37"/>
      <c r="BI2723" s="36"/>
      <c r="BJ2723" s="37"/>
      <c r="BK2723" s="36"/>
      <c r="BL2723" s="36"/>
      <c r="BM2723" s="53" t="str">
        <f>IF(BJ2723="","",WORKDAY(BJ2723,5,FESTIVOS_CO!A:A))</f>
        <v/>
      </c>
      <c r="BN2723" s="57" t="str">
        <f t="shared" ca="1" si="518"/>
        <v>PENDIENTE HACER AVISO</v>
      </c>
      <c r="BO2723" s="54" t="str">
        <f t="shared" ca="1" si="511"/>
        <v>EN TRÁMITE NOTIF. POR AVISO</v>
      </c>
      <c r="BP2723" s="37"/>
      <c r="BQ2723" s="53" t="str">
        <f>IF(BP2723="","",WORKDAY(BP2723,5,FESTIVOS_CO!A:A))</f>
        <v/>
      </c>
      <c r="BR2723" s="37"/>
      <c r="BS2723" s="36"/>
      <c r="BT2723" s="38"/>
      <c r="BU2723" s="58" t="e">
        <f>VLOOKUP(BT2723,Hoja2!$C:$D,2,0)</f>
        <v>#N/A</v>
      </c>
      <c r="BV2723" s="80" t="str">
        <f>IF(
AND(AO2723="",BD2723="",BQ2723=""),
"EN PROCESO NOTIFICACION / COMUNICACION",
IF(
BT2723="",
"NO APLICA",
IF(
BU2723=60,
IF(AO2723&lt;&gt;"",AO2723,IF(BD2723&lt;&gt;"",BD2723,BQ2723))+60,
WORKDAY(
IF(AO2723&lt;&gt;"",AO2723,IF(BD2723&lt;&gt;"",BD2723,BQ2723)),
BU2723,
FESTIVOS_CO!A:A
)
)
))</f>
        <v>EN PROCESO NOTIFICACION / COMUNICACION</v>
      </c>
      <c r="BW2723" s="44"/>
      <c r="BX2723" s="53"/>
      <c r="BY2723" s="45"/>
      <c r="BZ2723" s="37"/>
      <c r="CA2723" s="54" t="str">
        <f t="shared" si="512"/>
        <v>PENDIENTE EJECUTORIA</v>
      </c>
      <c r="CB2723" s="59" t="str">
        <f t="shared" si="521"/>
        <v/>
      </c>
      <c r="CC2723" s="36"/>
      <c r="CD2723" s="40"/>
      <c r="CE2723" s="46"/>
      <c r="CF2723" s="40"/>
      <c r="CG2723" s="40"/>
      <c r="CH2723" s="40"/>
      <c r="CI2723" s="36"/>
      <c r="CJ2723" s="47"/>
      <c r="CK2723" s="40"/>
      <c r="CL2723" s="40"/>
      <c r="CM2723" s="40"/>
      <c r="CN2723" s="40"/>
    </row>
    <row r="2724" spans="1:92" ht="42.75" hidden="1">
      <c r="A2724" s="49" t="str">
        <f t="shared" si="513"/>
        <v>SIN GESTIÓN</v>
      </c>
      <c r="B2724" s="58"/>
      <c r="C2724" s="37"/>
      <c r="D2724" s="37"/>
      <c r="E2724" s="49" t="str">
        <f t="shared" si="514"/>
        <v>PENDIENTE NOTIFICACIÓN</v>
      </c>
      <c r="F2724" s="141" t="str">
        <f t="shared" si="515"/>
        <v>PENDIENTE NOTIFICACIÓN</v>
      </c>
      <c r="G2724" s="49" t="str">
        <f t="shared" si="516"/>
        <v/>
      </c>
      <c r="H2724" s="51" t="str">
        <f ca="1">IF(
L2724="",
"",
IF(
NETWORKDAYS(L2724,IF(M2724&lt;&gt;"",M2724,TODAY()),FESTIVOS_CO!A:A)&gt;2,
"VENCIDO",
IF(
NETWORKDAYS(L2724,IF(M2724&lt;&gt;"",M2724,TODAY()),FESTIVOS_CO!A:A)=2,
"ALERTA",
"A TIEMPO"
)))</f>
        <v/>
      </c>
      <c r="I2724" s="40"/>
      <c r="J2724" s="36"/>
      <c r="K2724" s="37"/>
      <c r="L2724" s="50"/>
      <c r="M2724" s="37"/>
      <c r="N2724" s="52"/>
      <c r="O2724" s="52"/>
      <c r="P2724" s="36"/>
      <c r="Q2724" s="36"/>
      <c r="R2724" s="40"/>
      <c r="S2724" s="36"/>
      <c r="T2724" s="40"/>
      <c r="U2724" s="40"/>
      <c r="V2724" s="81"/>
      <c r="W2724" s="40"/>
      <c r="X2724" s="40"/>
      <c r="Y2724" s="40"/>
      <c r="Z2724" s="38" t="str">
        <f>IFERROR(VLOOKUP(Y2724,DIRECTORIO!A:B,2,FALSE),"")</f>
        <v/>
      </c>
      <c r="AA2724" s="40"/>
      <c r="AB2724" s="40"/>
      <c r="AC2724" s="40"/>
      <c r="AD2724" s="40"/>
      <c r="AE2724" s="40"/>
      <c r="AF2724" s="40"/>
      <c r="AG2724" s="41" t="s">
        <v>109</v>
      </c>
      <c r="AH2724" s="42"/>
      <c r="AI2724" s="54" t="str">
        <f t="shared" ca="1" si="517"/>
        <v>PENDIENTE NOTIFICACIÓN ELECTRÓNICA</v>
      </c>
      <c r="AJ2724" s="37"/>
      <c r="AK2724" s="37"/>
      <c r="AL2724" s="37"/>
      <c r="AM2724" s="53" t="str">
        <f>IF(AK2724="","",WORKDAY(AK2724,5,FESTIVOS_CO!A:A))</f>
        <v/>
      </c>
      <c r="AN2724" s="37"/>
      <c r="AO2724" s="37"/>
      <c r="AP2724" s="54" t="str">
        <f t="shared" ca="1" si="522"/>
        <v>NO APLICA</v>
      </c>
      <c r="AQ2724" s="36"/>
      <c r="AR2724" s="43"/>
      <c r="AS2724" s="37"/>
      <c r="AT2724" s="36"/>
      <c r="AU2724" s="37"/>
      <c r="AV2724" s="36"/>
      <c r="AW2724" s="36"/>
      <c r="AX2724" s="37"/>
      <c r="AY2724" s="140" t="str">
        <f>IF(AU2724="","",WORKDAY(AU2724,5,FESTIVOS_CO!A:A))</f>
        <v/>
      </c>
      <c r="AZ2724" s="54" t="str">
        <f t="shared" ca="1" si="519"/>
        <v>NO APLICA</v>
      </c>
      <c r="BA2724" s="55" t="str">
        <f>IF(AX2724="","",WORKDAY(AX2724,5,FESTIVOS_CO!A:A))</f>
        <v/>
      </c>
      <c r="BB2724" s="39"/>
      <c r="BC2724" s="40"/>
      <c r="BD2724" s="40"/>
      <c r="BE2724" s="56" t="str">
        <f t="shared" ca="1" si="520"/>
        <v>NO APLICA</v>
      </c>
      <c r="BF2724" s="37"/>
      <c r="BG2724" s="45"/>
      <c r="BH2724" s="37"/>
      <c r="BI2724" s="36"/>
      <c r="BJ2724" s="37"/>
      <c r="BK2724" s="36"/>
      <c r="BL2724" s="36"/>
      <c r="BM2724" s="53" t="str">
        <f>IF(BJ2724="","",WORKDAY(BJ2724,5,FESTIVOS_CO!A:A))</f>
        <v/>
      </c>
      <c r="BN2724" s="57" t="str">
        <f t="shared" ca="1" si="518"/>
        <v>PENDIENTE HACER AVISO</v>
      </c>
      <c r="BO2724" s="54" t="str">
        <f t="shared" ca="1" si="511"/>
        <v>EN TRÁMITE NOTIF. POR AVISO</v>
      </c>
      <c r="BP2724" s="37"/>
      <c r="BQ2724" s="53" t="str">
        <f>IF(BP2724="","",WORKDAY(BP2724,5,FESTIVOS_CO!A:A))</f>
        <v/>
      </c>
      <c r="BR2724" s="37"/>
      <c r="BS2724" s="36"/>
      <c r="BT2724" s="38"/>
      <c r="BU2724" s="58" t="e">
        <f>VLOOKUP(BT2724,Hoja2!$C:$D,2,0)</f>
        <v>#N/A</v>
      </c>
      <c r="BV2724" s="80" t="str">
        <f>IF(
AND(AO2724="",BD2724="",BQ2724=""),
"EN PROCESO NOTIFICACION / COMUNICACION",
IF(
BT2724="",
"NO APLICA",
IF(
BU2724=60,
IF(AO2724&lt;&gt;"",AO2724,IF(BD2724&lt;&gt;"",BD2724,BQ2724))+60,
WORKDAY(
IF(AO2724&lt;&gt;"",AO2724,IF(BD2724&lt;&gt;"",BD2724,BQ2724)),
BU2724,
FESTIVOS_CO!A:A
)
)
))</f>
        <v>EN PROCESO NOTIFICACION / COMUNICACION</v>
      </c>
      <c r="BW2724" s="44"/>
      <c r="BX2724" s="53"/>
      <c r="BY2724" s="45"/>
      <c r="BZ2724" s="37"/>
      <c r="CA2724" s="54" t="str">
        <f t="shared" si="512"/>
        <v>PENDIENTE EJECUTORIA</v>
      </c>
      <c r="CB2724" s="59" t="str">
        <f t="shared" si="521"/>
        <v/>
      </c>
      <c r="CC2724" s="36"/>
      <c r="CD2724" s="40"/>
      <c r="CE2724" s="46"/>
      <c r="CF2724" s="40"/>
      <c r="CG2724" s="40"/>
      <c r="CH2724" s="40"/>
      <c r="CI2724" s="36"/>
      <c r="CJ2724" s="47"/>
      <c r="CK2724" s="40"/>
      <c r="CL2724" s="40"/>
      <c r="CM2724" s="40"/>
      <c r="CN2724" s="40"/>
    </row>
    <row r="2725" spans="1:92" ht="42.75" hidden="1">
      <c r="A2725" s="49" t="str">
        <f t="shared" si="513"/>
        <v>SIN GESTIÓN</v>
      </c>
      <c r="B2725" s="58"/>
      <c r="C2725" s="37"/>
      <c r="D2725" s="37"/>
      <c r="E2725" s="49" t="str">
        <f t="shared" si="514"/>
        <v>PENDIENTE NOTIFICACIÓN</v>
      </c>
      <c r="F2725" s="141" t="str">
        <f t="shared" si="515"/>
        <v>PENDIENTE NOTIFICACIÓN</v>
      </c>
      <c r="G2725" s="49" t="str">
        <f t="shared" si="516"/>
        <v/>
      </c>
      <c r="H2725" s="51" t="str">
        <f ca="1">IF(
L2725="",
"",
IF(
NETWORKDAYS(L2725,IF(M2725&lt;&gt;"",M2725,TODAY()),FESTIVOS_CO!A:A)&gt;2,
"VENCIDO",
IF(
NETWORKDAYS(L2725,IF(M2725&lt;&gt;"",M2725,TODAY()),FESTIVOS_CO!A:A)=2,
"ALERTA",
"A TIEMPO"
)))</f>
        <v/>
      </c>
      <c r="I2725" s="40"/>
      <c r="J2725" s="36"/>
      <c r="K2725" s="37"/>
      <c r="L2725" s="50"/>
      <c r="M2725" s="37"/>
      <c r="N2725" s="52"/>
      <c r="O2725" s="52"/>
      <c r="P2725" s="36"/>
      <c r="Q2725" s="36"/>
      <c r="R2725" s="40"/>
      <c r="S2725" s="36"/>
      <c r="T2725" s="40"/>
      <c r="U2725" s="40"/>
      <c r="V2725" s="81"/>
      <c r="W2725" s="40"/>
      <c r="X2725" s="40"/>
      <c r="Y2725" s="40"/>
      <c r="Z2725" s="38" t="str">
        <f>IFERROR(VLOOKUP(Y2725,DIRECTORIO!A:B,2,FALSE),"")</f>
        <v/>
      </c>
      <c r="AA2725" s="40"/>
      <c r="AB2725" s="40"/>
      <c r="AC2725" s="40"/>
      <c r="AD2725" s="40"/>
      <c r="AE2725" s="40"/>
      <c r="AF2725" s="40"/>
      <c r="AG2725" s="41" t="s">
        <v>109</v>
      </c>
      <c r="AH2725" s="42"/>
      <c r="AI2725" s="54" t="str">
        <f t="shared" ca="1" si="517"/>
        <v>PENDIENTE NOTIFICACIÓN ELECTRÓNICA</v>
      </c>
      <c r="AJ2725" s="37"/>
      <c r="AK2725" s="37"/>
      <c r="AL2725" s="37"/>
      <c r="AM2725" s="53" t="str">
        <f>IF(AK2725="","",WORKDAY(AK2725,5,FESTIVOS_CO!A:A))</f>
        <v/>
      </c>
      <c r="AN2725" s="37"/>
      <c r="AO2725" s="37"/>
      <c r="AP2725" s="54" t="str">
        <f t="shared" ca="1" si="522"/>
        <v>NO APLICA</v>
      </c>
      <c r="AQ2725" s="36"/>
      <c r="AR2725" s="43"/>
      <c r="AS2725" s="37"/>
      <c r="AT2725" s="36"/>
      <c r="AU2725" s="37"/>
      <c r="AV2725" s="36"/>
      <c r="AW2725" s="36"/>
      <c r="AX2725" s="37"/>
      <c r="AY2725" s="140" t="str">
        <f>IF(AU2725="","",WORKDAY(AU2725,5,FESTIVOS_CO!A:A))</f>
        <v/>
      </c>
      <c r="AZ2725" s="54" t="str">
        <f t="shared" ca="1" si="519"/>
        <v>NO APLICA</v>
      </c>
      <c r="BA2725" s="55" t="str">
        <f>IF(AX2725="","",WORKDAY(AX2725,5,FESTIVOS_CO!A:A))</f>
        <v/>
      </c>
      <c r="BB2725" s="39"/>
      <c r="BC2725" s="40"/>
      <c r="BD2725" s="40"/>
      <c r="BE2725" s="56" t="str">
        <f t="shared" ca="1" si="520"/>
        <v>NO APLICA</v>
      </c>
      <c r="BF2725" s="37"/>
      <c r="BG2725" s="45"/>
      <c r="BH2725" s="37"/>
      <c r="BI2725" s="36"/>
      <c r="BJ2725" s="37"/>
      <c r="BK2725" s="36"/>
      <c r="BL2725" s="36"/>
      <c r="BM2725" s="53" t="str">
        <f>IF(BJ2725="","",WORKDAY(BJ2725,5,FESTIVOS_CO!A:A))</f>
        <v/>
      </c>
      <c r="BN2725" s="57" t="str">
        <f t="shared" ca="1" si="518"/>
        <v>PENDIENTE HACER AVISO</v>
      </c>
      <c r="BO2725" s="54" t="str">
        <f t="shared" ca="1" si="511"/>
        <v>EN TRÁMITE NOTIF. POR AVISO</v>
      </c>
      <c r="BP2725" s="37"/>
      <c r="BQ2725" s="53" t="str">
        <f>IF(BP2725="","",WORKDAY(BP2725,5,FESTIVOS_CO!A:A))</f>
        <v/>
      </c>
      <c r="BR2725" s="37"/>
      <c r="BS2725" s="36"/>
      <c r="BT2725" s="38"/>
      <c r="BU2725" s="58" t="e">
        <f>VLOOKUP(BT2725,Hoja2!$C:$D,2,0)</f>
        <v>#N/A</v>
      </c>
      <c r="BV2725" s="80" t="str">
        <f>IF(
AND(AO2725="",BD2725="",BQ2725=""),
"EN PROCESO NOTIFICACION / COMUNICACION",
IF(
BT2725="",
"NO APLICA",
IF(
BU2725=60,
IF(AO2725&lt;&gt;"",AO2725,IF(BD2725&lt;&gt;"",BD2725,BQ2725))+60,
WORKDAY(
IF(AO2725&lt;&gt;"",AO2725,IF(BD2725&lt;&gt;"",BD2725,BQ2725)),
BU2725,
FESTIVOS_CO!A:A
)
)
))</f>
        <v>EN PROCESO NOTIFICACION / COMUNICACION</v>
      </c>
      <c r="BW2725" s="44"/>
      <c r="BX2725" s="53"/>
      <c r="BY2725" s="45"/>
      <c r="BZ2725" s="37"/>
      <c r="CA2725" s="54" t="str">
        <f t="shared" si="512"/>
        <v>PENDIENTE EJECUTORIA</v>
      </c>
      <c r="CB2725" s="59" t="str">
        <f t="shared" si="521"/>
        <v/>
      </c>
      <c r="CC2725" s="36"/>
      <c r="CD2725" s="40"/>
      <c r="CE2725" s="46"/>
      <c r="CF2725" s="40"/>
      <c r="CG2725" s="40"/>
      <c r="CH2725" s="40"/>
      <c r="CI2725" s="36"/>
      <c r="CJ2725" s="47"/>
      <c r="CK2725" s="40"/>
      <c r="CL2725" s="40"/>
      <c r="CM2725" s="40"/>
      <c r="CN2725" s="40"/>
    </row>
    <row r="2726" spans="1:92" ht="42.75" hidden="1">
      <c r="A2726" s="49" t="str">
        <f t="shared" si="513"/>
        <v>SIN GESTIÓN</v>
      </c>
      <c r="B2726" s="58"/>
      <c r="C2726" s="37"/>
      <c r="D2726" s="37"/>
      <c r="E2726" s="49" t="str">
        <f t="shared" si="514"/>
        <v>PENDIENTE NOTIFICACIÓN</v>
      </c>
      <c r="F2726" s="141" t="str">
        <f t="shared" si="515"/>
        <v>PENDIENTE NOTIFICACIÓN</v>
      </c>
      <c r="G2726" s="49" t="str">
        <f t="shared" si="516"/>
        <v/>
      </c>
      <c r="H2726" s="51" t="str">
        <f ca="1">IF(
L2726="",
"",
IF(
NETWORKDAYS(L2726,IF(M2726&lt;&gt;"",M2726,TODAY()),FESTIVOS_CO!A:A)&gt;2,
"VENCIDO",
IF(
NETWORKDAYS(L2726,IF(M2726&lt;&gt;"",M2726,TODAY()),FESTIVOS_CO!A:A)=2,
"ALERTA",
"A TIEMPO"
)))</f>
        <v/>
      </c>
      <c r="I2726" s="40"/>
      <c r="J2726" s="36"/>
      <c r="K2726" s="37"/>
      <c r="L2726" s="50"/>
      <c r="M2726" s="37"/>
      <c r="N2726" s="52"/>
      <c r="O2726" s="52"/>
      <c r="P2726" s="36"/>
      <c r="Q2726" s="36"/>
      <c r="R2726" s="40"/>
      <c r="S2726" s="36"/>
      <c r="T2726" s="40"/>
      <c r="U2726" s="40"/>
      <c r="V2726" s="81"/>
      <c r="W2726" s="40"/>
      <c r="X2726" s="40"/>
      <c r="Y2726" s="40"/>
      <c r="Z2726" s="38" t="str">
        <f>IFERROR(VLOOKUP(Y2726,DIRECTORIO!A:B,2,FALSE),"")</f>
        <v/>
      </c>
      <c r="AA2726" s="40"/>
      <c r="AB2726" s="40"/>
      <c r="AC2726" s="40"/>
      <c r="AD2726" s="40"/>
      <c r="AE2726" s="40"/>
      <c r="AF2726" s="40"/>
      <c r="AG2726" s="41" t="s">
        <v>109</v>
      </c>
      <c r="AH2726" s="42"/>
      <c r="AI2726" s="54" t="str">
        <f t="shared" ca="1" si="517"/>
        <v>PENDIENTE NOTIFICACIÓN ELECTRÓNICA</v>
      </c>
      <c r="AJ2726" s="37"/>
      <c r="AK2726" s="37"/>
      <c r="AL2726" s="37"/>
      <c r="AM2726" s="53" t="str">
        <f>IF(AK2726="","",WORKDAY(AK2726,5,FESTIVOS_CO!A:A))</f>
        <v/>
      </c>
      <c r="AN2726" s="37"/>
      <c r="AO2726" s="37"/>
      <c r="AP2726" s="54" t="str">
        <f t="shared" ca="1" si="522"/>
        <v>NO APLICA</v>
      </c>
      <c r="AQ2726" s="36"/>
      <c r="AR2726" s="43"/>
      <c r="AS2726" s="37"/>
      <c r="AT2726" s="36"/>
      <c r="AU2726" s="37"/>
      <c r="AV2726" s="36"/>
      <c r="AW2726" s="36"/>
      <c r="AX2726" s="37"/>
      <c r="AY2726" s="140" t="str">
        <f>IF(AU2726="","",WORKDAY(AU2726,5,FESTIVOS_CO!A:A))</f>
        <v/>
      </c>
      <c r="AZ2726" s="54" t="str">
        <f t="shared" ca="1" si="519"/>
        <v>NO APLICA</v>
      </c>
      <c r="BA2726" s="55" t="str">
        <f>IF(AX2726="","",WORKDAY(AX2726,5,FESTIVOS_CO!A:A))</f>
        <v/>
      </c>
      <c r="BB2726" s="39"/>
      <c r="BC2726" s="40"/>
      <c r="BD2726" s="40"/>
      <c r="BE2726" s="56" t="str">
        <f t="shared" ca="1" si="520"/>
        <v>NO APLICA</v>
      </c>
      <c r="BF2726" s="37"/>
      <c r="BG2726" s="45"/>
      <c r="BH2726" s="37"/>
      <c r="BI2726" s="36"/>
      <c r="BJ2726" s="37"/>
      <c r="BK2726" s="36"/>
      <c r="BL2726" s="36"/>
      <c r="BM2726" s="53" t="str">
        <f>IF(BJ2726="","",WORKDAY(BJ2726,5,FESTIVOS_CO!A:A))</f>
        <v/>
      </c>
      <c r="BN2726" s="57" t="str">
        <f t="shared" ca="1" si="518"/>
        <v>PENDIENTE HACER AVISO</v>
      </c>
      <c r="BO2726" s="54" t="str">
        <f t="shared" ca="1" si="511"/>
        <v>EN TRÁMITE NOTIF. POR AVISO</v>
      </c>
      <c r="BP2726" s="37"/>
      <c r="BQ2726" s="53" t="str">
        <f>IF(BP2726="","",WORKDAY(BP2726,5,FESTIVOS_CO!A:A))</f>
        <v/>
      </c>
      <c r="BR2726" s="37"/>
      <c r="BS2726" s="36"/>
      <c r="BT2726" s="38"/>
      <c r="BU2726" s="58" t="e">
        <f>VLOOKUP(BT2726,Hoja2!$C:$D,2,0)</f>
        <v>#N/A</v>
      </c>
      <c r="BV2726" s="80" t="str">
        <f>IF(
AND(AO2726="",BD2726="",BQ2726=""),
"EN PROCESO NOTIFICACION / COMUNICACION",
IF(
BT2726="",
"NO APLICA",
IF(
BU2726=60,
IF(AO2726&lt;&gt;"",AO2726,IF(BD2726&lt;&gt;"",BD2726,BQ2726))+60,
WORKDAY(
IF(AO2726&lt;&gt;"",AO2726,IF(BD2726&lt;&gt;"",BD2726,BQ2726)),
BU2726,
FESTIVOS_CO!A:A
)
)
))</f>
        <v>EN PROCESO NOTIFICACION / COMUNICACION</v>
      </c>
      <c r="BW2726" s="44"/>
      <c r="BX2726" s="53"/>
      <c r="BY2726" s="45"/>
      <c r="BZ2726" s="37"/>
      <c r="CA2726" s="54" t="str">
        <f t="shared" si="512"/>
        <v>PENDIENTE EJECUTORIA</v>
      </c>
      <c r="CB2726" s="59" t="str">
        <f t="shared" si="521"/>
        <v/>
      </c>
      <c r="CC2726" s="36"/>
      <c r="CD2726" s="40"/>
      <c r="CE2726" s="46"/>
      <c r="CF2726" s="40"/>
      <c r="CG2726" s="40"/>
      <c r="CH2726" s="40"/>
      <c r="CI2726" s="36"/>
      <c r="CJ2726" s="47"/>
      <c r="CK2726" s="40"/>
      <c r="CL2726" s="40"/>
      <c r="CM2726" s="40"/>
      <c r="CN2726" s="40"/>
    </row>
    <row r="2727" spans="1:92" ht="42.75" hidden="1">
      <c r="A2727" s="49" t="str">
        <f t="shared" si="513"/>
        <v>SIN GESTIÓN</v>
      </c>
      <c r="B2727" s="58"/>
      <c r="C2727" s="37"/>
      <c r="D2727" s="37"/>
      <c r="E2727" s="49" t="str">
        <f t="shared" si="514"/>
        <v>PENDIENTE NOTIFICACIÓN</v>
      </c>
      <c r="F2727" s="141" t="str">
        <f t="shared" si="515"/>
        <v>PENDIENTE NOTIFICACIÓN</v>
      </c>
      <c r="G2727" s="49" t="str">
        <f t="shared" si="516"/>
        <v/>
      </c>
      <c r="H2727" s="51" t="str">
        <f ca="1">IF(
L2727="",
"",
IF(
NETWORKDAYS(L2727,IF(M2727&lt;&gt;"",M2727,TODAY()),FESTIVOS_CO!A:A)&gt;2,
"VENCIDO",
IF(
NETWORKDAYS(L2727,IF(M2727&lt;&gt;"",M2727,TODAY()),FESTIVOS_CO!A:A)=2,
"ALERTA",
"A TIEMPO"
)))</f>
        <v/>
      </c>
      <c r="I2727" s="40"/>
      <c r="J2727" s="36"/>
      <c r="K2727" s="37"/>
      <c r="L2727" s="50"/>
      <c r="M2727" s="37"/>
      <c r="N2727" s="52"/>
      <c r="O2727" s="52"/>
      <c r="P2727" s="36"/>
      <c r="Q2727" s="36"/>
      <c r="R2727" s="40"/>
      <c r="S2727" s="36"/>
      <c r="T2727" s="40"/>
      <c r="U2727" s="40"/>
      <c r="V2727" s="81"/>
      <c r="W2727" s="40"/>
      <c r="X2727" s="40"/>
      <c r="Y2727" s="40"/>
      <c r="Z2727" s="38" t="str">
        <f>IFERROR(VLOOKUP(Y2727,DIRECTORIO!A:B,2,FALSE),"")</f>
        <v/>
      </c>
      <c r="AA2727" s="40"/>
      <c r="AB2727" s="40"/>
      <c r="AC2727" s="40"/>
      <c r="AD2727" s="40"/>
      <c r="AE2727" s="40"/>
      <c r="AF2727" s="40"/>
      <c r="AG2727" s="41" t="s">
        <v>109</v>
      </c>
      <c r="AH2727" s="42"/>
      <c r="AI2727" s="54" t="str">
        <f t="shared" ca="1" si="517"/>
        <v>PENDIENTE NOTIFICACIÓN ELECTRÓNICA</v>
      </c>
      <c r="AJ2727" s="37"/>
      <c r="AK2727" s="37"/>
      <c r="AL2727" s="37"/>
      <c r="AM2727" s="53" t="str">
        <f>IF(AK2727="","",WORKDAY(AK2727,5,FESTIVOS_CO!A:A))</f>
        <v/>
      </c>
      <c r="AN2727" s="37"/>
      <c r="AO2727" s="37"/>
      <c r="AP2727" s="54" t="str">
        <f t="shared" ca="1" si="522"/>
        <v>NO APLICA</v>
      </c>
      <c r="AQ2727" s="36"/>
      <c r="AR2727" s="43"/>
      <c r="AS2727" s="37"/>
      <c r="AT2727" s="36"/>
      <c r="AU2727" s="37"/>
      <c r="AV2727" s="36"/>
      <c r="AW2727" s="36"/>
      <c r="AX2727" s="37"/>
      <c r="AY2727" s="140" t="str">
        <f>IF(AU2727="","",WORKDAY(AU2727,5,FESTIVOS_CO!A:A))</f>
        <v/>
      </c>
      <c r="AZ2727" s="54" t="str">
        <f t="shared" ca="1" si="519"/>
        <v>NO APLICA</v>
      </c>
      <c r="BA2727" s="55" t="str">
        <f>IF(AX2727="","",WORKDAY(AX2727,5,FESTIVOS_CO!A:A))</f>
        <v/>
      </c>
      <c r="BB2727" s="39"/>
      <c r="BC2727" s="40"/>
      <c r="BD2727" s="40"/>
      <c r="BE2727" s="56" t="str">
        <f t="shared" ca="1" si="520"/>
        <v>NO APLICA</v>
      </c>
      <c r="BF2727" s="37"/>
      <c r="BG2727" s="45"/>
      <c r="BH2727" s="37"/>
      <c r="BI2727" s="36"/>
      <c r="BJ2727" s="37"/>
      <c r="BK2727" s="36"/>
      <c r="BL2727" s="36"/>
      <c r="BM2727" s="53" t="str">
        <f>IF(BJ2727="","",WORKDAY(BJ2727,5,FESTIVOS_CO!A:A))</f>
        <v/>
      </c>
      <c r="BN2727" s="57" t="str">
        <f t="shared" ca="1" si="518"/>
        <v>PENDIENTE HACER AVISO</v>
      </c>
      <c r="BO2727" s="54" t="str">
        <f t="shared" ca="1" si="511"/>
        <v>EN TRÁMITE NOTIF. POR AVISO</v>
      </c>
      <c r="BP2727" s="37"/>
      <c r="BQ2727" s="53" t="str">
        <f>IF(BP2727="","",WORKDAY(BP2727,5,FESTIVOS_CO!A:A))</f>
        <v/>
      </c>
      <c r="BR2727" s="37"/>
      <c r="BS2727" s="36"/>
      <c r="BT2727" s="38"/>
      <c r="BU2727" s="58" t="e">
        <f>VLOOKUP(BT2727,Hoja2!$C:$D,2,0)</f>
        <v>#N/A</v>
      </c>
      <c r="BV2727" s="80" t="str">
        <f>IF(
AND(AO2727="",BD2727="",BQ2727=""),
"EN PROCESO NOTIFICACION / COMUNICACION",
IF(
BT2727="",
"NO APLICA",
IF(
BU2727=60,
IF(AO2727&lt;&gt;"",AO2727,IF(BD2727&lt;&gt;"",BD2727,BQ2727))+60,
WORKDAY(
IF(AO2727&lt;&gt;"",AO2727,IF(BD2727&lt;&gt;"",BD2727,BQ2727)),
BU2727,
FESTIVOS_CO!A:A
)
)
))</f>
        <v>EN PROCESO NOTIFICACION / COMUNICACION</v>
      </c>
      <c r="BW2727" s="44"/>
      <c r="BX2727" s="53"/>
      <c r="BY2727" s="45"/>
      <c r="BZ2727" s="37"/>
      <c r="CA2727" s="54" t="str">
        <f t="shared" si="512"/>
        <v>PENDIENTE EJECUTORIA</v>
      </c>
      <c r="CB2727" s="59" t="str">
        <f t="shared" si="521"/>
        <v/>
      </c>
      <c r="CC2727" s="36"/>
      <c r="CD2727" s="40"/>
      <c r="CE2727" s="46"/>
      <c r="CF2727" s="40"/>
      <c r="CG2727" s="40"/>
      <c r="CH2727" s="40"/>
      <c r="CI2727" s="36"/>
      <c r="CJ2727" s="47"/>
      <c r="CK2727" s="40"/>
      <c r="CL2727" s="40"/>
      <c r="CM2727" s="40"/>
      <c r="CN2727" s="40"/>
    </row>
    <row r="2728" spans="1:92" ht="42.75" hidden="1">
      <c r="A2728" s="49" t="str">
        <f t="shared" si="513"/>
        <v>SIN GESTIÓN</v>
      </c>
      <c r="B2728" s="58"/>
      <c r="C2728" s="37"/>
      <c r="D2728" s="37"/>
      <c r="E2728" s="49" t="str">
        <f t="shared" si="514"/>
        <v>PENDIENTE NOTIFICACIÓN</v>
      </c>
      <c r="F2728" s="141" t="str">
        <f t="shared" si="515"/>
        <v>PENDIENTE NOTIFICACIÓN</v>
      </c>
      <c r="G2728" s="49" t="str">
        <f t="shared" si="516"/>
        <v/>
      </c>
      <c r="H2728" s="51" t="str">
        <f ca="1">IF(
L2728="",
"",
IF(
NETWORKDAYS(L2728,IF(M2728&lt;&gt;"",M2728,TODAY()),FESTIVOS_CO!A:A)&gt;2,
"VENCIDO",
IF(
NETWORKDAYS(L2728,IF(M2728&lt;&gt;"",M2728,TODAY()),FESTIVOS_CO!A:A)=2,
"ALERTA",
"A TIEMPO"
)))</f>
        <v/>
      </c>
      <c r="I2728" s="40"/>
      <c r="J2728" s="36"/>
      <c r="K2728" s="37"/>
      <c r="L2728" s="50"/>
      <c r="M2728" s="37"/>
      <c r="N2728" s="52"/>
      <c r="O2728" s="52"/>
      <c r="P2728" s="36"/>
      <c r="Q2728" s="36"/>
      <c r="R2728" s="40"/>
      <c r="S2728" s="36"/>
      <c r="T2728" s="40"/>
      <c r="U2728" s="40"/>
      <c r="V2728" s="81"/>
      <c r="W2728" s="40"/>
      <c r="X2728" s="40"/>
      <c r="Y2728" s="40"/>
      <c r="Z2728" s="38" t="str">
        <f>IFERROR(VLOOKUP(Y2728,DIRECTORIO!A:B,2,FALSE),"")</f>
        <v/>
      </c>
      <c r="AA2728" s="40"/>
      <c r="AB2728" s="40"/>
      <c r="AC2728" s="40"/>
      <c r="AD2728" s="40"/>
      <c r="AE2728" s="40"/>
      <c r="AF2728" s="40"/>
      <c r="AG2728" s="41" t="s">
        <v>109</v>
      </c>
      <c r="AH2728" s="42"/>
      <c r="AI2728" s="54" t="str">
        <f t="shared" ca="1" si="517"/>
        <v>PENDIENTE NOTIFICACIÓN ELECTRÓNICA</v>
      </c>
      <c r="AJ2728" s="37"/>
      <c r="AK2728" s="37"/>
      <c r="AL2728" s="37"/>
      <c r="AM2728" s="53" t="str">
        <f>IF(AK2728="","",WORKDAY(AK2728,5,FESTIVOS_CO!A:A))</f>
        <v/>
      </c>
      <c r="AN2728" s="37"/>
      <c r="AO2728" s="37"/>
      <c r="AP2728" s="54" t="str">
        <f t="shared" ca="1" si="522"/>
        <v>NO APLICA</v>
      </c>
      <c r="AQ2728" s="36"/>
      <c r="AR2728" s="43"/>
      <c r="AS2728" s="37"/>
      <c r="AT2728" s="36"/>
      <c r="AU2728" s="37"/>
      <c r="AV2728" s="36"/>
      <c r="AW2728" s="36"/>
      <c r="AX2728" s="37"/>
      <c r="AY2728" s="140" t="str">
        <f>IF(AU2728="","",WORKDAY(AU2728,5,FESTIVOS_CO!A:A))</f>
        <v/>
      </c>
      <c r="AZ2728" s="54" t="str">
        <f t="shared" ca="1" si="519"/>
        <v>NO APLICA</v>
      </c>
      <c r="BA2728" s="55" t="str">
        <f>IF(AX2728="","",WORKDAY(AX2728,5,FESTIVOS_CO!A:A))</f>
        <v/>
      </c>
      <c r="BB2728" s="39"/>
      <c r="BC2728" s="40"/>
      <c r="BD2728" s="40"/>
      <c r="BE2728" s="56" t="str">
        <f t="shared" ca="1" si="520"/>
        <v>NO APLICA</v>
      </c>
      <c r="BF2728" s="37"/>
      <c r="BG2728" s="45"/>
      <c r="BH2728" s="37"/>
      <c r="BI2728" s="36"/>
      <c r="BJ2728" s="37"/>
      <c r="BK2728" s="36"/>
      <c r="BL2728" s="36"/>
      <c r="BM2728" s="53" t="str">
        <f>IF(BJ2728="","",WORKDAY(BJ2728,5,FESTIVOS_CO!A:A))</f>
        <v/>
      </c>
      <c r="BN2728" s="57" t="str">
        <f t="shared" ca="1" si="518"/>
        <v>PENDIENTE HACER AVISO</v>
      </c>
      <c r="BO2728" s="54" t="str">
        <f t="shared" ca="1" si="511"/>
        <v>EN TRÁMITE NOTIF. POR AVISO</v>
      </c>
      <c r="BP2728" s="37"/>
      <c r="BQ2728" s="53" t="str">
        <f>IF(BP2728="","",WORKDAY(BP2728,5,FESTIVOS_CO!A:A))</f>
        <v/>
      </c>
      <c r="BR2728" s="37"/>
      <c r="BS2728" s="36"/>
      <c r="BT2728" s="38"/>
      <c r="BU2728" s="58" t="e">
        <f>VLOOKUP(BT2728,Hoja2!$C:$D,2,0)</f>
        <v>#N/A</v>
      </c>
      <c r="BV2728" s="80" t="str">
        <f>IF(
AND(AO2728="",BD2728="",BQ2728=""),
"EN PROCESO NOTIFICACION / COMUNICACION",
IF(
BT2728="",
"NO APLICA",
IF(
BU2728=60,
IF(AO2728&lt;&gt;"",AO2728,IF(BD2728&lt;&gt;"",BD2728,BQ2728))+60,
WORKDAY(
IF(AO2728&lt;&gt;"",AO2728,IF(BD2728&lt;&gt;"",BD2728,BQ2728)),
BU2728,
FESTIVOS_CO!A:A
)
)
))</f>
        <v>EN PROCESO NOTIFICACION / COMUNICACION</v>
      </c>
      <c r="BW2728" s="44"/>
      <c r="BX2728" s="53"/>
      <c r="BY2728" s="45"/>
      <c r="BZ2728" s="37"/>
      <c r="CA2728" s="54" t="str">
        <f t="shared" si="512"/>
        <v>PENDIENTE EJECUTORIA</v>
      </c>
      <c r="CB2728" s="59" t="str">
        <f t="shared" si="521"/>
        <v/>
      </c>
      <c r="CC2728" s="36"/>
      <c r="CD2728" s="40"/>
      <c r="CE2728" s="46"/>
      <c r="CF2728" s="40"/>
      <c r="CG2728" s="40"/>
      <c r="CH2728" s="40"/>
      <c r="CI2728" s="36"/>
      <c r="CJ2728" s="47"/>
      <c r="CK2728" s="40"/>
      <c r="CL2728" s="40"/>
      <c r="CM2728" s="40"/>
      <c r="CN2728" s="40"/>
    </row>
    <row r="2729" spans="1:92" ht="42.75" hidden="1">
      <c r="A2729" s="49" t="str">
        <f t="shared" si="513"/>
        <v>SIN GESTIÓN</v>
      </c>
      <c r="B2729" s="58"/>
      <c r="C2729" s="37"/>
      <c r="D2729" s="37"/>
      <c r="E2729" s="49" t="str">
        <f t="shared" si="514"/>
        <v>PENDIENTE NOTIFICACIÓN</v>
      </c>
      <c r="F2729" s="141" t="str">
        <f t="shared" si="515"/>
        <v>PENDIENTE NOTIFICACIÓN</v>
      </c>
      <c r="G2729" s="49" t="str">
        <f t="shared" si="516"/>
        <v/>
      </c>
      <c r="H2729" s="51" t="str">
        <f ca="1">IF(
L2729="",
"",
IF(
NETWORKDAYS(L2729,IF(M2729&lt;&gt;"",M2729,TODAY()),FESTIVOS_CO!A:A)&gt;2,
"VENCIDO",
IF(
NETWORKDAYS(L2729,IF(M2729&lt;&gt;"",M2729,TODAY()),FESTIVOS_CO!A:A)=2,
"ALERTA",
"A TIEMPO"
)))</f>
        <v/>
      </c>
      <c r="I2729" s="40"/>
      <c r="J2729" s="36"/>
      <c r="K2729" s="37"/>
      <c r="L2729" s="50"/>
      <c r="M2729" s="37"/>
      <c r="N2729" s="52"/>
      <c r="O2729" s="52"/>
      <c r="P2729" s="36"/>
      <c r="Q2729" s="36"/>
      <c r="R2729" s="40"/>
      <c r="S2729" s="36"/>
      <c r="T2729" s="40"/>
      <c r="U2729" s="40"/>
      <c r="V2729" s="81"/>
      <c r="W2729" s="40"/>
      <c r="X2729" s="40"/>
      <c r="Y2729" s="40"/>
      <c r="Z2729" s="38" t="str">
        <f>IFERROR(VLOOKUP(Y2729,DIRECTORIO!A:B,2,FALSE),"")</f>
        <v/>
      </c>
      <c r="AA2729" s="40"/>
      <c r="AB2729" s="40"/>
      <c r="AC2729" s="40"/>
      <c r="AD2729" s="40"/>
      <c r="AE2729" s="40"/>
      <c r="AF2729" s="40"/>
      <c r="AG2729" s="41" t="s">
        <v>109</v>
      </c>
      <c r="AH2729" s="42"/>
      <c r="AI2729" s="54" t="str">
        <f t="shared" ca="1" si="517"/>
        <v>PENDIENTE NOTIFICACIÓN ELECTRÓNICA</v>
      </c>
      <c r="AJ2729" s="37"/>
      <c r="AK2729" s="37"/>
      <c r="AL2729" s="37"/>
      <c r="AM2729" s="53" t="str">
        <f>IF(AK2729="","",WORKDAY(AK2729,5,FESTIVOS_CO!A:A))</f>
        <v/>
      </c>
      <c r="AN2729" s="37"/>
      <c r="AO2729" s="37"/>
      <c r="AP2729" s="54" t="str">
        <f t="shared" ca="1" si="522"/>
        <v>NO APLICA</v>
      </c>
      <c r="AQ2729" s="36"/>
      <c r="AR2729" s="43"/>
      <c r="AS2729" s="37"/>
      <c r="AT2729" s="36"/>
      <c r="AU2729" s="37"/>
      <c r="AV2729" s="36"/>
      <c r="AW2729" s="36"/>
      <c r="AX2729" s="37"/>
      <c r="AY2729" s="140" t="str">
        <f>IF(AU2729="","",WORKDAY(AU2729,5,FESTIVOS_CO!A:A))</f>
        <v/>
      </c>
      <c r="AZ2729" s="54" t="str">
        <f t="shared" ca="1" si="519"/>
        <v>NO APLICA</v>
      </c>
      <c r="BA2729" s="55" t="str">
        <f>IF(AX2729="","",WORKDAY(AX2729,5,FESTIVOS_CO!A:A))</f>
        <v/>
      </c>
      <c r="BB2729" s="39"/>
      <c r="BC2729" s="40"/>
      <c r="BD2729" s="40"/>
      <c r="BE2729" s="56" t="str">
        <f t="shared" ca="1" si="520"/>
        <v>NO APLICA</v>
      </c>
      <c r="BF2729" s="37"/>
      <c r="BG2729" s="45"/>
      <c r="BH2729" s="37"/>
      <c r="BI2729" s="36"/>
      <c r="BJ2729" s="37"/>
      <c r="BK2729" s="36"/>
      <c r="BL2729" s="36"/>
      <c r="BM2729" s="53" t="str">
        <f>IF(BJ2729="","",WORKDAY(BJ2729,5,FESTIVOS_CO!A:A))</f>
        <v/>
      </c>
      <c r="BN2729" s="57" t="str">
        <f t="shared" ca="1" si="518"/>
        <v>PENDIENTE HACER AVISO</v>
      </c>
      <c r="BO2729" s="54" t="str">
        <f t="shared" ca="1" si="511"/>
        <v>EN TRÁMITE NOTIF. POR AVISO</v>
      </c>
      <c r="BP2729" s="37"/>
      <c r="BQ2729" s="53" t="str">
        <f>IF(BP2729="","",WORKDAY(BP2729,5,FESTIVOS_CO!A:A))</f>
        <v/>
      </c>
      <c r="BR2729" s="37"/>
      <c r="BS2729" s="36"/>
      <c r="BT2729" s="38"/>
      <c r="BU2729" s="58" t="e">
        <f>VLOOKUP(BT2729,Hoja2!$C:$D,2,0)</f>
        <v>#N/A</v>
      </c>
      <c r="BV2729" s="80" t="str">
        <f>IF(
AND(AO2729="",BD2729="",BQ2729=""),
"EN PROCESO NOTIFICACION / COMUNICACION",
IF(
BT2729="",
"NO APLICA",
IF(
BU2729=60,
IF(AO2729&lt;&gt;"",AO2729,IF(BD2729&lt;&gt;"",BD2729,BQ2729))+60,
WORKDAY(
IF(AO2729&lt;&gt;"",AO2729,IF(BD2729&lt;&gt;"",BD2729,BQ2729)),
BU2729,
FESTIVOS_CO!A:A
)
)
))</f>
        <v>EN PROCESO NOTIFICACION / COMUNICACION</v>
      </c>
      <c r="BW2729" s="44"/>
      <c r="BX2729" s="53"/>
      <c r="BY2729" s="45"/>
      <c r="BZ2729" s="37"/>
      <c r="CA2729" s="54" t="str">
        <f t="shared" si="512"/>
        <v>PENDIENTE EJECUTORIA</v>
      </c>
      <c r="CB2729" s="59" t="str">
        <f t="shared" si="521"/>
        <v/>
      </c>
      <c r="CC2729" s="36"/>
      <c r="CD2729" s="40"/>
      <c r="CE2729" s="46"/>
      <c r="CF2729" s="40"/>
      <c r="CG2729" s="40"/>
      <c r="CH2729" s="40"/>
      <c r="CI2729" s="36"/>
      <c r="CJ2729" s="47"/>
      <c r="CK2729" s="40"/>
      <c r="CL2729" s="40"/>
      <c r="CM2729" s="40"/>
      <c r="CN2729" s="40"/>
    </row>
    <row r="2730" spans="1:92" ht="42.75" hidden="1">
      <c r="A2730" s="49" t="str">
        <f t="shared" si="513"/>
        <v>SIN GESTIÓN</v>
      </c>
      <c r="B2730" s="58"/>
      <c r="C2730" s="37"/>
      <c r="D2730" s="37"/>
      <c r="E2730" s="49" t="str">
        <f t="shared" si="514"/>
        <v>PENDIENTE NOTIFICACIÓN</v>
      </c>
      <c r="F2730" s="141" t="str">
        <f t="shared" si="515"/>
        <v>PENDIENTE NOTIFICACIÓN</v>
      </c>
      <c r="G2730" s="49" t="str">
        <f t="shared" si="516"/>
        <v/>
      </c>
      <c r="H2730" s="51" t="str">
        <f ca="1">IF(
L2730="",
"",
IF(
NETWORKDAYS(L2730,IF(M2730&lt;&gt;"",M2730,TODAY()),FESTIVOS_CO!A:A)&gt;2,
"VENCIDO",
IF(
NETWORKDAYS(L2730,IF(M2730&lt;&gt;"",M2730,TODAY()),FESTIVOS_CO!A:A)=2,
"ALERTA",
"A TIEMPO"
)))</f>
        <v/>
      </c>
      <c r="I2730" s="40"/>
      <c r="J2730" s="36"/>
      <c r="K2730" s="37"/>
      <c r="L2730" s="50"/>
      <c r="M2730" s="37"/>
      <c r="N2730" s="52"/>
      <c r="O2730" s="52"/>
      <c r="P2730" s="36"/>
      <c r="Q2730" s="36"/>
      <c r="R2730" s="40"/>
      <c r="S2730" s="36"/>
      <c r="T2730" s="40"/>
      <c r="U2730" s="40"/>
      <c r="V2730" s="81"/>
      <c r="W2730" s="40"/>
      <c r="X2730" s="40"/>
      <c r="Y2730" s="40"/>
      <c r="Z2730" s="38" t="str">
        <f>IFERROR(VLOOKUP(Y2730,DIRECTORIO!A:B,2,FALSE),"")</f>
        <v/>
      </c>
      <c r="AA2730" s="40"/>
      <c r="AB2730" s="40"/>
      <c r="AC2730" s="40"/>
      <c r="AD2730" s="40"/>
      <c r="AE2730" s="40"/>
      <c r="AF2730" s="40"/>
      <c r="AG2730" s="41" t="s">
        <v>109</v>
      </c>
      <c r="AH2730" s="42"/>
      <c r="AI2730" s="54" t="str">
        <f t="shared" ca="1" si="517"/>
        <v>PENDIENTE NOTIFICACIÓN ELECTRÓNICA</v>
      </c>
      <c r="AJ2730" s="37"/>
      <c r="AK2730" s="37"/>
      <c r="AL2730" s="37"/>
      <c r="AM2730" s="53" t="str">
        <f>IF(AK2730="","",WORKDAY(AK2730,5,FESTIVOS_CO!A:A))</f>
        <v/>
      </c>
      <c r="AN2730" s="37"/>
      <c r="AO2730" s="37"/>
      <c r="AP2730" s="54" t="str">
        <f t="shared" ca="1" si="522"/>
        <v>NO APLICA</v>
      </c>
      <c r="AQ2730" s="36"/>
      <c r="AR2730" s="43"/>
      <c r="AS2730" s="37"/>
      <c r="AT2730" s="36"/>
      <c r="AU2730" s="37"/>
      <c r="AV2730" s="36"/>
      <c r="AW2730" s="36"/>
      <c r="AX2730" s="37"/>
      <c r="AY2730" s="140" t="str">
        <f>IF(AU2730="","",WORKDAY(AU2730,5,FESTIVOS_CO!A:A))</f>
        <v/>
      </c>
      <c r="AZ2730" s="54" t="str">
        <f t="shared" ca="1" si="519"/>
        <v>NO APLICA</v>
      </c>
      <c r="BA2730" s="55" t="str">
        <f>IF(AX2730="","",WORKDAY(AX2730,5,FESTIVOS_CO!A:A))</f>
        <v/>
      </c>
      <c r="BB2730" s="39"/>
      <c r="BC2730" s="40"/>
      <c r="BD2730" s="40"/>
      <c r="BE2730" s="56" t="str">
        <f t="shared" ca="1" si="520"/>
        <v>NO APLICA</v>
      </c>
      <c r="BF2730" s="37"/>
      <c r="BG2730" s="45"/>
      <c r="BH2730" s="37"/>
      <c r="BI2730" s="36"/>
      <c r="BJ2730" s="37"/>
      <c r="BK2730" s="36"/>
      <c r="BL2730" s="36"/>
      <c r="BM2730" s="53" t="str">
        <f>IF(BJ2730="","",WORKDAY(BJ2730,5,FESTIVOS_CO!A:A))</f>
        <v/>
      </c>
      <c r="BN2730" s="57" t="str">
        <f t="shared" ca="1" si="518"/>
        <v>PENDIENTE HACER AVISO</v>
      </c>
      <c r="BO2730" s="54" t="str">
        <f t="shared" ca="1" si="511"/>
        <v>EN TRÁMITE NOTIF. POR AVISO</v>
      </c>
      <c r="BP2730" s="37"/>
      <c r="BQ2730" s="53" t="str">
        <f>IF(BP2730="","",WORKDAY(BP2730,5,FESTIVOS_CO!A:A))</f>
        <v/>
      </c>
      <c r="BR2730" s="37"/>
      <c r="BS2730" s="36"/>
      <c r="BT2730" s="38"/>
      <c r="BU2730" s="58" t="e">
        <f>VLOOKUP(BT2730,Hoja2!$C:$D,2,0)</f>
        <v>#N/A</v>
      </c>
      <c r="BV2730" s="80" t="str">
        <f>IF(
AND(AO2730="",BD2730="",BQ2730=""),
"EN PROCESO NOTIFICACION / COMUNICACION",
IF(
BT2730="",
"NO APLICA",
IF(
BU2730=60,
IF(AO2730&lt;&gt;"",AO2730,IF(BD2730&lt;&gt;"",BD2730,BQ2730))+60,
WORKDAY(
IF(AO2730&lt;&gt;"",AO2730,IF(BD2730&lt;&gt;"",BD2730,BQ2730)),
BU2730,
FESTIVOS_CO!A:A
)
)
))</f>
        <v>EN PROCESO NOTIFICACION / COMUNICACION</v>
      </c>
      <c r="BW2730" s="44"/>
      <c r="BX2730" s="53"/>
      <c r="BY2730" s="45"/>
      <c r="BZ2730" s="37"/>
      <c r="CA2730" s="54" t="str">
        <f t="shared" si="512"/>
        <v>PENDIENTE EJECUTORIA</v>
      </c>
      <c r="CB2730" s="59" t="str">
        <f t="shared" si="521"/>
        <v/>
      </c>
      <c r="CC2730" s="36"/>
      <c r="CD2730" s="40"/>
      <c r="CE2730" s="46"/>
      <c r="CF2730" s="40"/>
      <c r="CG2730" s="40"/>
      <c r="CH2730" s="40"/>
      <c r="CI2730" s="36"/>
      <c r="CJ2730" s="47"/>
      <c r="CK2730" s="40"/>
      <c r="CL2730" s="40"/>
      <c r="CM2730" s="40"/>
      <c r="CN2730" s="40"/>
    </row>
    <row r="2731" spans="1:92" ht="42.75" hidden="1">
      <c r="A2731" s="49" t="str">
        <f t="shared" si="513"/>
        <v>SIN GESTIÓN</v>
      </c>
      <c r="B2731" s="58"/>
      <c r="C2731" s="37"/>
      <c r="D2731" s="37"/>
      <c r="E2731" s="49" t="str">
        <f t="shared" si="514"/>
        <v>PENDIENTE NOTIFICACIÓN</v>
      </c>
      <c r="F2731" s="141" t="str">
        <f t="shared" si="515"/>
        <v>PENDIENTE NOTIFICACIÓN</v>
      </c>
      <c r="G2731" s="49" t="str">
        <f t="shared" si="516"/>
        <v/>
      </c>
      <c r="H2731" s="51" t="str">
        <f ca="1">IF(
L2731="",
"",
IF(
NETWORKDAYS(L2731,IF(M2731&lt;&gt;"",M2731,TODAY()),FESTIVOS_CO!A:A)&gt;2,
"VENCIDO",
IF(
NETWORKDAYS(L2731,IF(M2731&lt;&gt;"",M2731,TODAY()),FESTIVOS_CO!A:A)=2,
"ALERTA",
"A TIEMPO"
)))</f>
        <v/>
      </c>
      <c r="I2731" s="40"/>
      <c r="J2731" s="36"/>
      <c r="K2731" s="37"/>
      <c r="L2731" s="50"/>
      <c r="M2731" s="37"/>
      <c r="N2731" s="52"/>
      <c r="O2731" s="52"/>
      <c r="P2731" s="36"/>
      <c r="Q2731" s="36"/>
      <c r="R2731" s="40"/>
      <c r="S2731" s="36"/>
      <c r="T2731" s="40"/>
      <c r="U2731" s="40"/>
      <c r="V2731" s="81"/>
      <c r="W2731" s="40"/>
      <c r="X2731" s="40"/>
      <c r="Y2731" s="40"/>
      <c r="Z2731" s="38" t="str">
        <f>IFERROR(VLOOKUP(Y2731,DIRECTORIO!A:B,2,FALSE),"")</f>
        <v/>
      </c>
      <c r="AA2731" s="40"/>
      <c r="AB2731" s="40"/>
      <c r="AC2731" s="40"/>
      <c r="AD2731" s="40"/>
      <c r="AE2731" s="40"/>
      <c r="AF2731" s="40"/>
      <c r="AG2731" s="41" t="s">
        <v>109</v>
      </c>
      <c r="AH2731" s="42"/>
      <c r="AI2731" s="54" t="str">
        <f t="shared" ca="1" si="517"/>
        <v>PENDIENTE NOTIFICACIÓN ELECTRÓNICA</v>
      </c>
      <c r="AJ2731" s="37"/>
      <c r="AK2731" s="37"/>
      <c r="AL2731" s="37"/>
      <c r="AM2731" s="53" t="str">
        <f>IF(AK2731="","",WORKDAY(AK2731,5,FESTIVOS_CO!A:A))</f>
        <v/>
      </c>
      <c r="AN2731" s="37"/>
      <c r="AO2731" s="37"/>
      <c r="AP2731" s="54" t="str">
        <f t="shared" ca="1" si="522"/>
        <v>NO APLICA</v>
      </c>
      <c r="AQ2731" s="36"/>
      <c r="AR2731" s="43"/>
      <c r="AS2731" s="37"/>
      <c r="AT2731" s="36"/>
      <c r="AU2731" s="37"/>
      <c r="AV2731" s="36"/>
      <c r="AW2731" s="36"/>
      <c r="AX2731" s="37"/>
      <c r="AY2731" s="140" t="str">
        <f>IF(AU2731="","",WORKDAY(AU2731,5,FESTIVOS_CO!A:A))</f>
        <v/>
      </c>
      <c r="AZ2731" s="54" t="str">
        <f t="shared" ca="1" si="519"/>
        <v>NO APLICA</v>
      </c>
      <c r="BA2731" s="55" t="str">
        <f>IF(AX2731="","",WORKDAY(AX2731,5,FESTIVOS_CO!A:A))</f>
        <v/>
      </c>
      <c r="BB2731" s="39"/>
      <c r="BC2731" s="40"/>
      <c r="BD2731" s="40"/>
      <c r="BE2731" s="56" t="str">
        <f t="shared" ca="1" si="520"/>
        <v>NO APLICA</v>
      </c>
      <c r="BF2731" s="37"/>
      <c r="BG2731" s="45"/>
      <c r="BH2731" s="37"/>
      <c r="BI2731" s="36"/>
      <c r="BJ2731" s="37"/>
      <c r="BK2731" s="36"/>
      <c r="BL2731" s="36"/>
      <c r="BM2731" s="53" t="str">
        <f>IF(BJ2731="","",WORKDAY(BJ2731,5,FESTIVOS_CO!A:A))</f>
        <v/>
      </c>
      <c r="BN2731" s="57" t="str">
        <f t="shared" ca="1" si="518"/>
        <v>PENDIENTE HACER AVISO</v>
      </c>
      <c r="BO2731" s="54" t="str">
        <f t="shared" ca="1" si="511"/>
        <v>EN TRÁMITE NOTIF. POR AVISO</v>
      </c>
      <c r="BP2731" s="37"/>
      <c r="BQ2731" s="53" t="str">
        <f>IF(BP2731="","",WORKDAY(BP2731,5,FESTIVOS_CO!A:A))</f>
        <v/>
      </c>
      <c r="BR2731" s="37"/>
      <c r="BS2731" s="36"/>
      <c r="BT2731" s="38"/>
      <c r="BU2731" s="58" t="e">
        <f>VLOOKUP(BT2731,Hoja2!$C:$D,2,0)</f>
        <v>#N/A</v>
      </c>
      <c r="BV2731" s="80" t="str">
        <f>IF(
AND(AO2731="",BD2731="",BQ2731=""),
"EN PROCESO NOTIFICACION / COMUNICACION",
IF(
BT2731="",
"NO APLICA",
IF(
BU2731=60,
IF(AO2731&lt;&gt;"",AO2731,IF(BD2731&lt;&gt;"",BD2731,BQ2731))+60,
WORKDAY(
IF(AO2731&lt;&gt;"",AO2731,IF(BD2731&lt;&gt;"",BD2731,BQ2731)),
BU2731,
FESTIVOS_CO!A:A
)
)
))</f>
        <v>EN PROCESO NOTIFICACION / COMUNICACION</v>
      </c>
      <c r="BW2731" s="44"/>
      <c r="BX2731" s="53"/>
      <c r="BY2731" s="45"/>
      <c r="BZ2731" s="37"/>
      <c r="CA2731" s="54" t="str">
        <f t="shared" si="512"/>
        <v>PENDIENTE EJECUTORIA</v>
      </c>
      <c r="CB2731" s="59" t="str">
        <f t="shared" si="521"/>
        <v/>
      </c>
      <c r="CC2731" s="36"/>
      <c r="CD2731" s="40"/>
      <c r="CE2731" s="46"/>
      <c r="CF2731" s="40"/>
      <c r="CG2731" s="40"/>
      <c r="CH2731" s="40"/>
      <c r="CI2731" s="36"/>
      <c r="CJ2731" s="47"/>
      <c r="CK2731" s="40"/>
      <c r="CL2731" s="40"/>
      <c r="CM2731" s="40"/>
      <c r="CN2731" s="40"/>
    </row>
    <row r="2732" spans="1:92" ht="42.75" hidden="1">
      <c r="A2732" s="49" t="str">
        <f t="shared" si="513"/>
        <v>SIN GESTIÓN</v>
      </c>
      <c r="B2732" s="58"/>
      <c r="C2732" s="37"/>
      <c r="D2732" s="37"/>
      <c r="E2732" s="49" t="str">
        <f t="shared" si="514"/>
        <v>PENDIENTE NOTIFICACIÓN</v>
      </c>
      <c r="F2732" s="141" t="str">
        <f t="shared" si="515"/>
        <v>PENDIENTE NOTIFICACIÓN</v>
      </c>
      <c r="G2732" s="49" t="str">
        <f t="shared" si="516"/>
        <v/>
      </c>
      <c r="H2732" s="51" t="str">
        <f ca="1">IF(
L2732="",
"",
IF(
NETWORKDAYS(L2732,IF(M2732&lt;&gt;"",M2732,TODAY()),FESTIVOS_CO!A:A)&gt;2,
"VENCIDO",
IF(
NETWORKDAYS(L2732,IF(M2732&lt;&gt;"",M2732,TODAY()),FESTIVOS_CO!A:A)=2,
"ALERTA",
"A TIEMPO"
)))</f>
        <v/>
      </c>
      <c r="I2732" s="40"/>
      <c r="J2732" s="36"/>
      <c r="K2732" s="37"/>
      <c r="L2732" s="50"/>
      <c r="M2732" s="37"/>
      <c r="N2732" s="52"/>
      <c r="O2732" s="52"/>
      <c r="P2732" s="36"/>
      <c r="Q2732" s="36"/>
      <c r="R2732" s="40"/>
      <c r="S2732" s="36"/>
      <c r="T2732" s="40"/>
      <c r="U2732" s="40"/>
      <c r="V2732" s="81"/>
      <c r="W2732" s="40"/>
      <c r="X2732" s="40"/>
      <c r="Y2732" s="40"/>
      <c r="Z2732" s="38" t="str">
        <f>IFERROR(VLOOKUP(Y2732,DIRECTORIO!A:B,2,FALSE),"")</f>
        <v/>
      </c>
      <c r="AA2732" s="40"/>
      <c r="AB2732" s="40"/>
      <c r="AC2732" s="40"/>
      <c r="AD2732" s="40"/>
      <c r="AE2732" s="40"/>
      <c r="AF2732" s="40"/>
      <c r="AG2732" s="41" t="s">
        <v>109</v>
      </c>
      <c r="AH2732" s="42"/>
      <c r="AI2732" s="54" t="str">
        <f t="shared" ca="1" si="517"/>
        <v>PENDIENTE NOTIFICACIÓN ELECTRÓNICA</v>
      </c>
      <c r="AJ2732" s="37"/>
      <c r="AK2732" s="37"/>
      <c r="AL2732" s="37"/>
      <c r="AM2732" s="53" t="str">
        <f>IF(AK2732="","",WORKDAY(AK2732,5,FESTIVOS_CO!A:A))</f>
        <v/>
      </c>
      <c r="AN2732" s="37"/>
      <c r="AO2732" s="37"/>
      <c r="AP2732" s="54" t="str">
        <f t="shared" ca="1" si="522"/>
        <v>NO APLICA</v>
      </c>
      <c r="AQ2732" s="36"/>
      <c r="AR2732" s="43"/>
      <c r="AS2732" s="37"/>
      <c r="AT2732" s="36"/>
      <c r="AU2732" s="37"/>
      <c r="AV2732" s="36"/>
      <c r="AW2732" s="36"/>
      <c r="AX2732" s="37"/>
      <c r="AY2732" s="140" t="str">
        <f>IF(AU2732="","",WORKDAY(AU2732,5,FESTIVOS_CO!A:A))</f>
        <v/>
      </c>
      <c r="AZ2732" s="54" t="str">
        <f t="shared" ca="1" si="519"/>
        <v>NO APLICA</v>
      </c>
      <c r="BA2732" s="55" t="str">
        <f>IF(AX2732="","",WORKDAY(AX2732,5,FESTIVOS_CO!A:A))</f>
        <v/>
      </c>
      <c r="BB2732" s="39"/>
      <c r="BC2732" s="40"/>
      <c r="BD2732" s="40"/>
      <c r="BE2732" s="56" t="str">
        <f t="shared" ca="1" si="520"/>
        <v>NO APLICA</v>
      </c>
      <c r="BF2732" s="37"/>
      <c r="BG2732" s="45"/>
      <c r="BH2732" s="37"/>
      <c r="BI2732" s="36"/>
      <c r="BJ2732" s="37"/>
      <c r="BK2732" s="36"/>
      <c r="BL2732" s="36"/>
      <c r="BM2732" s="53" t="str">
        <f>IF(BJ2732="","",WORKDAY(BJ2732,5,FESTIVOS_CO!A:A))</f>
        <v/>
      </c>
      <c r="BN2732" s="57" t="str">
        <f t="shared" ca="1" si="518"/>
        <v>PENDIENTE HACER AVISO</v>
      </c>
      <c r="BO2732" s="54" t="str">
        <f t="shared" ca="1" si="511"/>
        <v>EN TRÁMITE NOTIF. POR AVISO</v>
      </c>
      <c r="BP2732" s="37"/>
      <c r="BQ2732" s="53" t="str">
        <f>IF(BP2732="","",WORKDAY(BP2732,5,FESTIVOS_CO!A:A))</f>
        <v/>
      </c>
      <c r="BR2732" s="37"/>
      <c r="BS2732" s="36"/>
      <c r="BT2732" s="38"/>
      <c r="BU2732" s="58" t="e">
        <f>VLOOKUP(BT2732,Hoja2!$C:$D,2,0)</f>
        <v>#N/A</v>
      </c>
      <c r="BV2732" s="80" t="str">
        <f>IF(
AND(AO2732="",BD2732="",BQ2732=""),
"EN PROCESO NOTIFICACION / COMUNICACION",
IF(
BT2732="",
"NO APLICA",
IF(
BU2732=60,
IF(AO2732&lt;&gt;"",AO2732,IF(BD2732&lt;&gt;"",BD2732,BQ2732))+60,
WORKDAY(
IF(AO2732&lt;&gt;"",AO2732,IF(BD2732&lt;&gt;"",BD2732,BQ2732)),
BU2732,
FESTIVOS_CO!A:A
)
)
))</f>
        <v>EN PROCESO NOTIFICACION / COMUNICACION</v>
      </c>
      <c r="BW2732" s="44"/>
      <c r="BX2732" s="53"/>
      <c r="BY2732" s="45"/>
      <c r="BZ2732" s="37"/>
      <c r="CA2732" s="54" t="str">
        <f t="shared" si="512"/>
        <v>PENDIENTE EJECUTORIA</v>
      </c>
      <c r="CB2732" s="59" t="str">
        <f t="shared" si="521"/>
        <v/>
      </c>
      <c r="CC2732" s="36"/>
      <c r="CD2732" s="40"/>
      <c r="CE2732" s="46"/>
      <c r="CF2732" s="40"/>
      <c r="CG2732" s="40"/>
      <c r="CH2732" s="40"/>
      <c r="CI2732" s="36"/>
      <c r="CJ2732" s="47"/>
      <c r="CK2732" s="40"/>
      <c r="CL2732" s="40"/>
      <c r="CM2732" s="40"/>
      <c r="CN2732" s="40"/>
    </row>
    <row r="2733" spans="1:92" ht="42.75" hidden="1">
      <c r="A2733" s="49" t="str">
        <f t="shared" si="513"/>
        <v>SIN GESTIÓN</v>
      </c>
      <c r="B2733" s="58"/>
      <c r="C2733" s="37"/>
      <c r="D2733" s="37"/>
      <c r="E2733" s="49" t="str">
        <f t="shared" si="514"/>
        <v>PENDIENTE NOTIFICACIÓN</v>
      </c>
      <c r="F2733" s="141" t="str">
        <f t="shared" si="515"/>
        <v>PENDIENTE NOTIFICACIÓN</v>
      </c>
      <c r="G2733" s="49" t="str">
        <f t="shared" si="516"/>
        <v/>
      </c>
      <c r="H2733" s="51" t="str">
        <f ca="1">IF(
L2733="",
"",
IF(
NETWORKDAYS(L2733,IF(M2733&lt;&gt;"",M2733,TODAY()),FESTIVOS_CO!A:A)&gt;2,
"VENCIDO",
IF(
NETWORKDAYS(L2733,IF(M2733&lt;&gt;"",M2733,TODAY()),FESTIVOS_CO!A:A)=2,
"ALERTA",
"A TIEMPO"
)))</f>
        <v/>
      </c>
      <c r="I2733" s="40"/>
      <c r="J2733" s="36"/>
      <c r="K2733" s="37"/>
      <c r="L2733" s="50"/>
      <c r="M2733" s="37"/>
      <c r="N2733" s="52"/>
      <c r="O2733" s="52"/>
      <c r="P2733" s="36"/>
      <c r="Q2733" s="36"/>
      <c r="R2733" s="40"/>
      <c r="S2733" s="36"/>
      <c r="T2733" s="40"/>
      <c r="U2733" s="40"/>
      <c r="V2733" s="81"/>
      <c r="W2733" s="40"/>
      <c r="X2733" s="40"/>
      <c r="Y2733" s="40"/>
      <c r="Z2733" s="38" t="str">
        <f>IFERROR(VLOOKUP(Y2733,DIRECTORIO!A:B,2,FALSE),"")</f>
        <v/>
      </c>
      <c r="AA2733" s="40"/>
      <c r="AB2733" s="40"/>
      <c r="AC2733" s="40"/>
      <c r="AD2733" s="40"/>
      <c r="AE2733" s="40"/>
      <c r="AF2733" s="40"/>
      <c r="AG2733" s="41" t="s">
        <v>109</v>
      </c>
      <c r="AH2733" s="42"/>
      <c r="AI2733" s="54" t="str">
        <f t="shared" ca="1" si="517"/>
        <v>PENDIENTE NOTIFICACIÓN ELECTRÓNICA</v>
      </c>
      <c r="AJ2733" s="37"/>
      <c r="AK2733" s="37"/>
      <c r="AL2733" s="37"/>
      <c r="AM2733" s="53" t="str">
        <f>IF(AK2733="","",WORKDAY(AK2733,5,FESTIVOS_CO!A:A))</f>
        <v/>
      </c>
      <c r="AN2733" s="37"/>
      <c r="AO2733" s="37"/>
      <c r="AP2733" s="54" t="str">
        <f t="shared" ca="1" si="522"/>
        <v>NO APLICA</v>
      </c>
      <c r="AQ2733" s="36"/>
      <c r="AR2733" s="43"/>
      <c r="AS2733" s="37"/>
      <c r="AT2733" s="36"/>
      <c r="AU2733" s="37"/>
      <c r="AV2733" s="36"/>
      <c r="AW2733" s="36"/>
      <c r="AX2733" s="37"/>
      <c r="AY2733" s="140" t="str">
        <f>IF(AU2733="","",WORKDAY(AU2733,5,FESTIVOS_CO!A:A))</f>
        <v/>
      </c>
      <c r="AZ2733" s="54" t="str">
        <f t="shared" ca="1" si="519"/>
        <v>NO APLICA</v>
      </c>
      <c r="BA2733" s="55" t="str">
        <f>IF(AX2733="","",WORKDAY(AX2733,5,FESTIVOS_CO!A:A))</f>
        <v/>
      </c>
      <c r="BB2733" s="39"/>
      <c r="BC2733" s="40"/>
      <c r="BD2733" s="40"/>
      <c r="BE2733" s="56" t="str">
        <f t="shared" ca="1" si="520"/>
        <v>NO APLICA</v>
      </c>
      <c r="BF2733" s="37"/>
      <c r="BG2733" s="45"/>
      <c r="BH2733" s="37"/>
      <c r="BI2733" s="36"/>
      <c r="BJ2733" s="37"/>
      <c r="BK2733" s="36"/>
      <c r="BL2733" s="36"/>
      <c r="BM2733" s="53" t="str">
        <f>IF(BJ2733="","",WORKDAY(BJ2733,5,FESTIVOS_CO!A:A))</f>
        <v/>
      </c>
      <c r="BN2733" s="57" t="str">
        <f t="shared" ca="1" si="518"/>
        <v>PENDIENTE HACER AVISO</v>
      </c>
      <c r="BO2733" s="54" t="str">
        <f t="shared" ca="1" si="511"/>
        <v>EN TRÁMITE NOTIF. POR AVISO</v>
      </c>
      <c r="BP2733" s="37"/>
      <c r="BQ2733" s="53" t="str">
        <f>IF(BP2733="","",WORKDAY(BP2733,5,FESTIVOS_CO!A:A))</f>
        <v/>
      </c>
      <c r="BR2733" s="37"/>
      <c r="BS2733" s="36"/>
      <c r="BT2733" s="38"/>
      <c r="BU2733" s="58" t="e">
        <f>VLOOKUP(BT2733,Hoja2!$C:$D,2,0)</f>
        <v>#N/A</v>
      </c>
      <c r="BV2733" s="80" t="str">
        <f>IF(
AND(AO2733="",BD2733="",BQ2733=""),
"EN PROCESO NOTIFICACION / COMUNICACION",
IF(
BT2733="",
"NO APLICA",
IF(
BU2733=60,
IF(AO2733&lt;&gt;"",AO2733,IF(BD2733&lt;&gt;"",BD2733,BQ2733))+60,
WORKDAY(
IF(AO2733&lt;&gt;"",AO2733,IF(BD2733&lt;&gt;"",BD2733,BQ2733)),
BU2733,
FESTIVOS_CO!A:A
)
)
))</f>
        <v>EN PROCESO NOTIFICACION / COMUNICACION</v>
      </c>
      <c r="BW2733" s="44"/>
      <c r="BX2733" s="53"/>
      <c r="BY2733" s="45"/>
      <c r="BZ2733" s="37"/>
      <c r="CA2733" s="54" t="str">
        <f t="shared" si="512"/>
        <v>PENDIENTE EJECUTORIA</v>
      </c>
      <c r="CB2733" s="59" t="str">
        <f t="shared" si="521"/>
        <v/>
      </c>
      <c r="CC2733" s="36"/>
      <c r="CD2733" s="40"/>
      <c r="CE2733" s="46"/>
      <c r="CF2733" s="40"/>
      <c r="CG2733" s="40"/>
      <c r="CH2733" s="40"/>
      <c r="CI2733" s="36"/>
      <c r="CJ2733" s="47"/>
      <c r="CK2733" s="40"/>
      <c r="CL2733" s="40"/>
      <c r="CM2733" s="40"/>
      <c r="CN2733" s="40"/>
    </row>
    <row r="2734" spans="1:92" ht="42.75" hidden="1">
      <c r="A2734" s="49" t="str">
        <f t="shared" si="513"/>
        <v>SIN GESTIÓN</v>
      </c>
      <c r="B2734" s="58"/>
      <c r="C2734" s="37"/>
      <c r="D2734" s="37"/>
      <c r="E2734" s="49" t="str">
        <f t="shared" si="514"/>
        <v>PENDIENTE NOTIFICACIÓN</v>
      </c>
      <c r="F2734" s="141" t="str">
        <f t="shared" si="515"/>
        <v>PENDIENTE NOTIFICACIÓN</v>
      </c>
      <c r="G2734" s="49" t="str">
        <f t="shared" si="516"/>
        <v/>
      </c>
      <c r="H2734" s="51" t="str">
        <f ca="1">IF(
L2734="",
"",
IF(
NETWORKDAYS(L2734,IF(M2734&lt;&gt;"",M2734,TODAY()),FESTIVOS_CO!A:A)&gt;2,
"VENCIDO",
IF(
NETWORKDAYS(L2734,IF(M2734&lt;&gt;"",M2734,TODAY()),FESTIVOS_CO!A:A)=2,
"ALERTA",
"A TIEMPO"
)))</f>
        <v/>
      </c>
      <c r="I2734" s="40"/>
      <c r="J2734" s="36"/>
      <c r="K2734" s="37"/>
      <c r="L2734" s="50"/>
      <c r="M2734" s="37"/>
      <c r="N2734" s="52"/>
      <c r="O2734" s="52"/>
      <c r="P2734" s="36"/>
      <c r="Q2734" s="36"/>
      <c r="R2734" s="40"/>
      <c r="S2734" s="36"/>
      <c r="T2734" s="40"/>
      <c r="U2734" s="40"/>
      <c r="V2734" s="81"/>
      <c r="W2734" s="40"/>
      <c r="X2734" s="40"/>
      <c r="Y2734" s="40"/>
      <c r="Z2734" s="38" t="str">
        <f>IFERROR(VLOOKUP(Y2734,DIRECTORIO!A:B,2,FALSE),"")</f>
        <v/>
      </c>
      <c r="AA2734" s="40"/>
      <c r="AB2734" s="40"/>
      <c r="AC2734" s="40"/>
      <c r="AD2734" s="40"/>
      <c r="AE2734" s="40"/>
      <c r="AF2734" s="40"/>
      <c r="AG2734" s="41" t="s">
        <v>109</v>
      </c>
      <c r="AH2734" s="42"/>
      <c r="AI2734" s="54" t="str">
        <f t="shared" ca="1" si="517"/>
        <v>PENDIENTE NOTIFICACIÓN ELECTRÓNICA</v>
      </c>
      <c r="AJ2734" s="37"/>
      <c r="AK2734" s="37"/>
      <c r="AL2734" s="37"/>
      <c r="AM2734" s="53" t="str">
        <f>IF(AK2734="","",WORKDAY(AK2734,5,FESTIVOS_CO!A:A))</f>
        <v/>
      </c>
      <c r="AN2734" s="37"/>
      <c r="AO2734" s="37"/>
      <c r="AP2734" s="54" t="str">
        <f t="shared" ca="1" si="522"/>
        <v>NO APLICA</v>
      </c>
      <c r="AQ2734" s="36"/>
      <c r="AR2734" s="43"/>
      <c r="AS2734" s="37"/>
      <c r="AT2734" s="36"/>
      <c r="AU2734" s="37"/>
      <c r="AV2734" s="36"/>
      <c r="AW2734" s="36"/>
      <c r="AX2734" s="37"/>
      <c r="AY2734" s="140" t="str">
        <f>IF(AU2734="","",WORKDAY(AU2734,5,FESTIVOS_CO!A:A))</f>
        <v/>
      </c>
      <c r="AZ2734" s="54" t="str">
        <f t="shared" ca="1" si="519"/>
        <v>NO APLICA</v>
      </c>
      <c r="BA2734" s="55" t="str">
        <f>IF(AX2734="","",WORKDAY(AX2734,5,FESTIVOS_CO!A:A))</f>
        <v/>
      </c>
      <c r="BB2734" s="39"/>
      <c r="BC2734" s="40"/>
      <c r="BD2734" s="40"/>
      <c r="BE2734" s="56" t="str">
        <f t="shared" ca="1" si="520"/>
        <v>NO APLICA</v>
      </c>
      <c r="BF2734" s="37"/>
      <c r="BG2734" s="45"/>
      <c r="BH2734" s="37"/>
      <c r="BI2734" s="36"/>
      <c r="BJ2734" s="37"/>
      <c r="BK2734" s="36"/>
      <c r="BL2734" s="36"/>
      <c r="BM2734" s="53" t="str">
        <f>IF(BJ2734="","",WORKDAY(BJ2734,5,FESTIVOS_CO!A:A))</f>
        <v/>
      </c>
      <c r="BN2734" s="57" t="str">
        <f t="shared" ca="1" si="518"/>
        <v>PENDIENTE HACER AVISO</v>
      </c>
      <c r="BO2734" s="54" t="str">
        <f t="shared" ca="1" si="511"/>
        <v>EN TRÁMITE NOTIF. POR AVISO</v>
      </c>
      <c r="BP2734" s="37"/>
      <c r="BQ2734" s="53" t="str">
        <f>IF(BP2734="","",WORKDAY(BP2734,5,FESTIVOS_CO!A:A))</f>
        <v/>
      </c>
      <c r="BR2734" s="37"/>
      <c r="BS2734" s="36"/>
      <c r="BT2734" s="38"/>
      <c r="BU2734" s="58" t="e">
        <f>VLOOKUP(BT2734,Hoja2!$C:$D,2,0)</f>
        <v>#N/A</v>
      </c>
      <c r="BV2734" s="80" t="str">
        <f>IF(
AND(AO2734="",BD2734="",BQ2734=""),
"EN PROCESO NOTIFICACION / COMUNICACION",
IF(
BT2734="",
"NO APLICA",
IF(
BU2734=60,
IF(AO2734&lt;&gt;"",AO2734,IF(BD2734&lt;&gt;"",BD2734,BQ2734))+60,
WORKDAY(
IF(AO2734&lt;&gt;"",AO2734,IF(BD2734&lt;&gt;"",BD2734,BQ2734)),
BU2734,
FESTIVOS_CO!A:A
)
)
))</f>
        <v>EN PROCESO NOTIFICACION / COMUNICACION</v>
      </c>
      <c r="BW2734" s="44"/>
      <c r="BX2734" s="53"/>
      <c r="BY2734" s="45"/>
      <c r="BZ2734" s="37"/>
      <c r="CA2734" s="54" t="str">
        <f t="shared" si="512"/>
        <v>PENDIENTE EJECUTORIA</v>
      </c>
      <c r="CB2734" s="59" t="str">
        <f t="shared" si="521"/>
        <v/>
      </c>
      <c r="CC2734" s="36"/>
      <c r="CD2734" s="40"/>
      <c r="CE2734" s="46"/>
      <c r="CF2734" s="40"/>
      <c r="CG2734" s="40"/>
      <c r="CH2734" s="40"/>
      <c r="CI2734" s="36"/>
      <c r="CJ2734" s="47"/>
      <c r="CK2734" s="40"/>
      <c r="CL2734" s="40"/>
      <c r="CM2734" s="40"/>
      <c r="CN2734" s="40"/>
    </row>
    <row r="2735" spans="1:92" ht="42.75" hidden="1">
      <c r="A2735" s="49" t="str">
        <f t="shared" si="513"/>
        <v>SIN GESTIÓN</v>
      </c>
      <c r="B2735" s="58"/>
      <c r="C2735" s="37"/>
      <c r="D2735" s="37"/>
      <c r="E2735" s="49" t="str">
        <f t="shared" si="514"/>
        <v>PENDIENTE NOTIFICACIÓN</v>
      </c>
      <c r="F2735" s="141" t="str">
        <f t="shared" si="515"/>
        <v>PENDIENTE NOTIFICACIÓN</v>
      </c>
      <c r="G2735" s="49" t="str">
        <f t="shared" si="516"/>
        <v/>
      </c>
      <c r="H2735" s="51" t="str">
        <f ca="1">IF(
L2735="",
"",
IF(
NETWORKDAYS(L2735,IF(M2735&lt;&gt;"",M2735,TODAY()),FESTIVOS_CO!A:A)&gt;2,
"VENCIDO",
IF(
NETWORKDAYS(L2735,IF(M2735&lt;&gt;"",M2735,TODAY()),FESTIVOS_CO!A:A)=2,
"ALERTA",
"A TIEMPO"
)))</f>
        <v/>
      </c>
      <c r="I2735" s="40"/>
      <c r="J2735" s="36"/>
      <c r="K2735" s="37"/>
      <c r="L2735" s="50"/>
      <c r="M2735" s="37"/>
      <c r="N2735" s="52"/>
      <c r="O2735" s="52"/>
      <c r="P2735" s="36"/>
      <c r="Q2735" s="36"/>
      <c r="R2735" s="40"/>
      <c r="S2735" s="36"/>
      <c r="T2735" s="40"/>
      <c r="U2735" s="40"/>
      <c r="V2735" s="81"/>
      <c r="W2735" s="40"/>
      <c r="X2735" s="40"/>
      <c r="Y2735" s="40"/>
      <c r="Z2735" s="38" t="str">
        <f>IFERROR(VLOOKUP(Y2735,DIRECTORIO!A:B,2,FALSE),"")</f>
        <v/>
      </c>
      <c r="AA2735" s="40"/>
      <c r="AB2735" s="40"/>
      <c r="AC2735" s="40"/>
      <c r="AD2735" s="40"/>
      <c r="AE2735" s="40"/>
      <c r="AF2735" s="40"/>
      <c r="AG2735" s="41" t="s">
        <v>109</v>
      </c>
      <c r="AH2735" s="42"/>
      <c r="AI2735" s="54" t="str">
        <f t="shared" ca="1" si="517"/>
        <v>PENDIENTE NOTIFICACIÓN ELECTRÓNICA</v>
      </c>
      <c r="AJ2735" s="37"/>
      <c r="AK2735" s="37"/>
      <c r="AL2735" s="37"/>
      <c r="AM2735" s="53" t="str">
        <f>IF(AK2735="","",WORKDAY(AK2735,5,FESTIVOS_CO!A:A))</f>
        <v/>
      </c>
      <c r="AN2735" s="37"/>
      <c r="AO2735" s="37"/>
      <c r="AP2735" s="54" t="str">
        <f t="shared" ca="1" si="522"/>
        <v>NO APLICA</v>
      </c>
      <c r="AQ2735" s="36"/>
      <c r="AR2735" s="43"/>
      <c r="AS2735" s="37"/>
      <c r="AT2735" s="36"/>
      <c r="AU2735" s="37"/>
      <c r="AV2735" s="36"/>
      <c r="AW2735" s="36"/>
      <c r="AX2735" s="37"/>
      <c r="AY2735" s="140" t="str">
        <f>IF(AU2735="","",WORKDAY(AU2735,5,FESTIVOS_CO!A:A))</f>
        <v/>
      </c>
      <c r="AZ2735" s="54" t="str">
        <f t="shared" ca="1" si="519"/>
        <v>NO APLICA</v>
      </c>
      <c r="BA2735" s="55" t="str">
        <f>IF(AX2735="","",WORKDAY(AX2735,5,FESTIVOS_CO!A:A))</f>
        <v/>
      </c>
      <c r="BB2735" s="39"/>
      <c r="BC2735" s="40"/>
      <c r="BD2735" s="40"/>
      <c r="BE2735" s="56" t="str">
        <f t="shared" ca="1" si="520"/>
        <v>NO APLICA</v>
      </c>
      <c r="BF2735" s="37"/>
      <c r="BG2735" s="45"/>
      <c r="BH2735" s="37"/>
      <c r="BI2735" s="36"/>
      <c r="BJ2735" s="37"/>
      <c r="BK2735" s="36"/>
      <c r="BL2735" s="36"/>
      <c r="BM2735" s="53" t="str">
        <f>IF(BJ2735="","",WORKDAY(BJ2735,5,FESTIVOS_CO!A:A))</f>
        <v/>
      </c>
      <c r="BN2735" s="57" t="str">
        <f t="shared" ca="1" si="518"/>
        <v>PENDIENTE HACER AVISO</v>
      </c>
      <c r="BO2735" s="54" t="str">
        <f t="shared" ca="1" si="511"/>
        <v>EN TRÁMITE NOTIF. POR AVISO</v>
      </c>
      <c r="BP2735" s="37"/>
      <c r="BQ2735" s="53" t="str">
        <f>IF(BP2735="","",WORKDAY(BP2735,5,FESTIVOS_CO!A:A))</f>
        <v/>
      </c>
      <c r="BR2735" s="37"/>
      <c r="BS2735" s="36"/>
      <c r="BT2735" s="38"/>
      <c r="BU2735" s="58" t="e">
        <f>VLOOKUP(BT2735,Hoja2!$C:$D,2,0)</f>
        <v>#N/A</v>
      </c>
      <c r="BV2735" s="80" t="str">
        <f>IF(
AND(AO2735="",BD2735="",BQ2735=""),
"EN PROCESO NOTIFICACION / COMUNICACION",
IF(
BT2735="",
"NO APLICA",
IF(
BU2735=60,
IF(AO2735&lt;&gt;"",AO2735,IF(BD2735&lt;&gt;"",BD2735,BQ2735))+60,
WORKDAY(
IF(AO2735&lt;&gt;"",AO2735,IF(BD2735&lt;&gt;"",BD2735,BQ2735)),
BU2735,
FESTIVOS_CO!A:A
)
)
))</f>
        <v>EN PROCESO NOTIFICACION / COMUNICACION</v>
      </c>
      <c r="BW2735" s="44"/>
      <c r="BX2735" s="53"/>
      <c r="BY2735" s="45"/>
      <c r="BZ2735" s="37"/>
      <c r="CA2735" s="54" t="str">
        <f t="shared" si="512"/>
        <v>PENDIENTE EJECUTORIA</v>
      </c>
      <c r="CB2735" s="59" t="str">
        <f t="shared" si="521"/>
        <v/>
      </c>
      <c r="CC2735" s="36"/>
      <c r="CD2735" s="40"/>
      <c r="CE2735" s="46"/>
      <c r="CF2735" s="40"/>
      <c r="CG2735" s="40"/>
      <c r="CH2735" s="40"/>
      <c r="CI2735" s="36"/>
      <c r="CJ2735" s="47"/>
      <c r="CK2735" s="40"/>
      <c r="CL2735" s="40"/>
      <c r="CM2735" s="40"/>
      <c r="CN2735" s="40"/>
    </row>
    <row r="2736" spans="1:92" ht="42.75" hidden="1">
      <c r="A2736" s="49" t="str">
        <f t="shared" si="513"/>
        <v>SIN GESTIÓN</v>
      </c>
      <c r="B2736" s="58"/>
      <c r="C2736" s="37"/>
      <c r="D2736" s="37"/>
      <c r="E2736" s="49" t="str">
        <f t="shared" si="514"/>
        <v>PENDIENTE NOTIFICACIÓN</v>
      </c>
      <c r="F2736" s="141" t="str">
        <f t="shared" si="515"/>
        <v>PENDIENTE NOTIFICACIÓN</v>
      </c>
      <c r="G2736" s="49" t="str">
        <f t="shared" si="516"/>
        <v/>
      </c>
      <c r="H2736" s="51" t="str">
        <f ca="1">IF(
L2736="",
"",
IF(
NETWORKDAYS(L2736,IF(M2736&lt;&gt;"",M2736,TODAY()),FESTIVOS_CO!A:A)&gt;2,
"VENCIDO",
IF(
NETWORKDAYS(L2736,IF(M2736&lt;&gt;"",M2736,TODAY()),FESTIVOS_CO!A:A)=2,
"ALERTA",
"A TIEMPO"
)))</f>
        <v/>
      </c>
      <c r="I2736" s="40"/>
      <c r="J2736" s="36"/>
      <c r="K2736" s="37"/>
      <c r="L2736" s="50"/>
      <c r="M2736" s="37"/>
      <c r="N2736" s="52"/>
      <c r="O2736" s="52"/>
      <c r="P2736" s="36"/>
      <c r="Q2736" s="36"/>
      <c r="R2736" s="40"/>
      <c r="S2736" s="36"/>
      <c r="T2736" s="40"/>
      <c r="U2736" s="40"/>
      <c r="V2736" s="81"/>
      <c r="W2736" s="40"/>
      <c r="X2736" s="40"/>
      <c r="Y2736" s="40"/>
      <c r="Z2736" s="38" t="str">
        <f>IFERROR(VLOOKUP(Y2736,DIRECTORIO!A:B,2,FALSE),"")</f>
        <v/>
      </c>
      <c r="AA2736" s="40"/>
      <c r="AB2736" s="40"/>
      <c r="AC2736" s="40"/>
      <c r="AD2736" s="40"/>
      <c r="AE2736" s="40"/>
      <c r="AF2736" s="40"/>
      <c r="AG2736" s="41" t="s">
        <v>109</v>
      </c>
      <c r="AH2736" s="42"/>
      <c r="AI2736" s="54" t="str">
        <f t="shared" ca="1" si="517"/>
        <v>PENDIENTE NOTIFICACIÓN ELECTRÓNICA</v>
      </c>
      <c r="AJ2736" s="37"/>
      <c r="AK2736" s="37"/>
      <c r="AL2736" s="37"/>
      <c r="AM2736" s="53" t="str">
        <f>IF(AK2736="","",WORKDAY(AK2736,5,FESTIVOS_CO!A:A))</f>
        <v/>
      </c>
      <c r="AN2736" s="37"/>
      <c r="AO2736" s="37"/>
      <c r="AP2736" s="54" t="str">
        <f t="shared" ca="1" si="522"/>
        <v>NO APLICA</v>
      </c>
      <c r="AQ2736" s="36"/>
      <c r="AR2736" s="43"/>
      <c r="AS2736" s="37"/>
      <c r="AT2736" s="36"/>
      <c r="AU2736" s="37"/>
      <c r="AV2736" s="36"/>
      <c r="AW2736" s="36"/>
      <c r="AX2736" s="37"/>
      <c r="AY2736" s="140" t="str">
        <f>IF(AU2736="","",WORKDAY(AU2736,5,FESTIVOS_CO!A:A))</f>
        <v/>
      </c>
      <c r="AZ2736" s="54" t="str">
        <f t="shared" ca="1" si="519"/>
        <v>NO APLICA</v>
      </c>
      <c r="BA2736" s="55" t="str">
        <f>IF(AX2736="","",WORKDAY(AX2736,5,FESTIVOS_CO!A:A))</f>
        <v/>
      </c>
      <c r="BB2736" s="39"/>
      <c r="BC2736" s="40"/>
      <c r="BD2736" s="40"/>
      <c r="BE2736" s="56" t="str">
        <f t="shared" ca="1" si="520"/>
        <v>NO APLICA</v>
      </c>
      <c r="BF2736" s="37"/>
      <c r="BG2736" s="45"/>
      <c r="BH2736" s="37"/>
      <c r="BI2736" s="36"/>
      <c r="BJ2736" s="37"/>
      <c r="BK2736" s="36"/>
      <c r="BL2736" s="36"/>
      <c r="BM2736" s="53" t="str">
        <f>IF(BJ2736="","",WORKDAY(BJ2736,5,FESTIVOS_CO!A:A))</f>
        <v/>
      </c>
      <c r="BN2736" s="57" t="str">
        <f t="shared" ca="1" si="518"/>
        <v>PENDIENTE HACER AVISO</v>
      </c>
      <c r="BO2736" s="54" t="str">
        <f t="shared" ca="1" si="511"/>
        <v>EN TRÁMITE NOTIF. POR AVISO</v>
      </c>
      <c r="BP2736" s="37"/>
      <c r="BQ2736" s="53" t="str">
        <f>IF(BP2736="","",WORKDAY(BP2736,5,FESTIVOS_CO!A:A))</f>
        <v/>
      </c>
      <c r="BR2736" s="37"/>
      <c r="BS2736" s="36"/>
      <c r="BT2736" s="38"/>
      <c r="BU2736" s="58" t="e">
        <f>VLOOKUP(BT2736,Hoja2!$C:$D,2,0)</f>
        <v>#N/A</v>
      </c>
      <c r="BV2736" s="80" t="str">
        <f>IF(
AND(AO2736="",BD2736="",BQ2736=""),
"EN PROCESO NOTIFICACION / COMUNICACION",
IF(
BT2736="",
"NO APLICA",
IF(
BU2736=60,
IF(AO2736&lt;&gt;"",AO2736,IF(BD2736&lt;&gt;"",BD2736,BQ2736))+60,
WORKDAY(
IF(AO2736&lt;&gt;"",AO2736,IF(BD2736&lt;&gt;"",BD2736,BQ2736)),
BU2736,
FESTIVOS_CO!A:A
)
)
))</f>
        <v>EN PROCESO NOTIFICACION / COMUNICACION</v>
      </c>
      <c r="BW2736" s="44"/>
      <c r="BX2736" s="53"/>
      <c r="BY2736" s="45"/>
      <c r="BZ2736" s="37"/>
      <c r="CA2736" s="54" t="str">
        <f t="shared" si="512"/>
        <v>PENDIENTE EJECUTORIA</v>
      </c>
      <c r="CB2736" s="59" t="str">
        <f t="shared" si="521"/>
        <v/>
      </c>
      <c r="CC2736" s="36"/>
      <c r="CD2736" s="40"/>
      <c r="CE2736" s="46"/>
      <c r="CF2736" s="40"/>
      <c r="CG2736" s="40"/>
      <c r="CH2736" s="40"/>
      <c r="CI2736" s="36"/>
      <c r="CJ2736" s="47"/>
      <c r="CK2736" s="40"/>
      <c r="CL2736" s="40"/>
      <c r="CM2736" s="40"/>
      <c r="CN2736" s="40"/>
    </row>
    <row r="2737" spans="1:92" ht="42.75" hidden="1">
      <c r="A2737" s="49" t="str">
        <f t="shared" si="513"/>
        <v>SIN GESTIÓN</v>
      </c>
      <c r="B2737" s="58"/>
      <c r="C2737" s="37"/>
      <c r="D2737" s="37"/>
      <c r="E2737" s="49" t="str">
        <f t="shared" si="514"/>
        <v>PENDIENTE NOTIFICACIÓN</v>
      </c>
      <c r="F2737" s="141" t="str">
        <f t="shared" si="515"/>
        <v>PENDIENTE NOTIFICACIÓN</v>
      </c>
      <c r="G2737" s="49" t="str">
        <f t="shared" si="516"/>
        <v/>
      </c>
      <c r="H2737" s="51" t="str">
        <f ca="1">IF(
L2737="",
"",
IF(
NETWORKDAYS(L2737,IF(M2737&lt;&gt;"",M2737,TODAY()),FESTIVOS_CO!A:A)&gt;2,
"VENCIDO",
IF(
NETWORKDAYS(L2737,IF(M2737&lt;&gt;"",M2737,TODAY()),FESTIVOS_CO!A:A)=2,
"ALERTA",
"A TIEMPO"
)))</f>
        <v/>
      </c>
      <c r="I2737" s="40"/>
      <c r="J2737" s="36"/>
      <c r="K2737" s="37"/>
      <c r="L2737" s="50"/>
      <c r="M2737" s="37"/>
      <c r="N2737" s="52"/>
      <c r="O2737" s="52"/>
      <c r="P2737" s="36"/>
      <c r="Q2737" s="36"/>
      <c r="R2737" s="40"/>
      <c r="S2737" s="36"/>
      <c r="T2737" s="40"/>
      <c r="U2737" s="40"/>
      <c r="V2737" s="81"/>
      <c r="W2737" s="40"/>
      <c r="X2737" s="40"/>
      <c r="Y2737" s="40"/>
      <c r="Z2737" s="38" t="str">
        <f>IFERROR(VLOOKUP(Y2737,DIRECTORIO!A:B,2,FALSE),"")</f>
        <v/>
      </c>
      <c r="AA2737" s="40"/>
      <c r="AB2737" s="40"/>
      <c r="AC2737" s="40"/>
      <c r="AD2737" s="40"/>
      <c r="AE2737" s="40"/>
      <c r="AF2737" s="40"/>
      <c r="AG2737" s="41" t="s">
        <v>109</v>
      </c>
      <c r="AH2737" s="42"/>
      <c r="AI2737" s="54" t="str">
        <f t="shared" ca="1" si="517"/>
        <v>PENDIENTE NOTIFICACIÓN ELECTRÓNICA</v>
      </c>
      <c r="AJ2737" s="37"/>
      <c r="AK2737" s="37"/>
      <c r="AL2737" s="37"/>
      <c r="AM2737" s="53" t="str">
        <f>IF(AK2737="","",WORKDAY(AK2737,5,FESTIVOS_CO!A:A))</f>
        <v/>
      </c>
      <c r="AN2737" s="37"/>
      <c r="AO2737" s="37"/>
      <c r="AP2737" s="54" t="str">
        <f t="shared" ca="1" si="522"/>
        <v>NO APLICA</v>
      </c>
      <c r="AQ2737" s="36"/>
      <c r="AR2737" s="43"/>
      <c r="AS2737" s="37"/>
      <c r="AT2737" s="36"/>
      <c r="AU2737" s="37"/>
      <c r="AV2737" s="36"/>
      <c r="AW2737" s="36"/>
      <c r="AX2737" s="37"/>
      <c r="AY2737" s="140" t="str">
        <f>IF(AU2737="","",WORKDAY(AU2737,5,FESTIVOS_CO!A:A))</f>
        <v/>
      </c>
      <c r="AZ2737" s="54" t="str">
        <f t="shared" ca="1" si="519"/>
        <v>NO APLICA</v>
      </c>
      <c r="BA2737" s="55" t="str">
        <f>IF(AX2737="","",WORKDAY(AX2737,5,FESTIVOS_CO!A:A))</f>
        <v/>
      </c>
      <c r="BB2737" s="39"/>
      <c r="BC2737" s="40"/>
      <c r="BD2737" s="40"/>
      <c r="BE2737" s="56" t="str">
        <f t="shared" ca="1" si="520"/>
        <v>NO APLICA</v>
      </c>
      <c r="BF2737" s="37"/>
      <c r="BG2737" s="45"/>
      <c r="BH2737" s="37"/>
      <c r="BI2737" s="36"/>
      <c r="BJ2737" s="37"/>
      <c r="BK2737" s="36"/>
      <c r="BL2737" s="36"/>
      <c r="BM2737" s="53" t="str">
        <f>IF(BJ2737="","",WORKDAY(BJ2737,5,FESTIVOS_CO!A:A))</f>
        <v/>
      </c>
      <c r="BN2737" s="57" t="str">
        <f t="shared" ca="1" si="518"/>
        <v>PENDIENTE HACER AVISO</v>
      </c>
      <c r="BO2737" s="54" t="str">
        <f t="shared" ca="1" si="511"/>
        <v>EN TRÁMITE NOTIF. POR AVISO</v>
      </c>
      <c r="BP2737" s="37"/>
      <c r="BQ2737" s="53" t="str">
        <f>IF(BP2737="","",WORKDAY(BP2737,5,FESTIVOS_CO!A:A))</f>
        <v/>
      </c>
      <c r="BR2737" s="37"/>
      <c r="BS2737" s="36"/>
      <c r="BT2737" s="38"/>
      <c r="BU2737" s="58" t="e">
        <f>VLOOKUP(BT2737,Hoja2!$C:$D,2,0)</f>
        <v>#N/A</v>
      </c>
      <c r="BV2737" s="80" t="str">
        <f>IF(
AND(AO2737="",BD2737="",BQ2737=""),
"EN PROCESO NOTIFICACION / COMUNICACION",
IF(
BT2737="",
"NO APLICA",
IF(
BU2737=60,
IF(AO2737&lt;&gt;"",AO2737,IF(BD2737&lt;&gt;"",BD2737,BQ2737))+60,
WORKDAY(
IF(AO2737&lt;&gt;"",AO2737,IF(BD2737&lt;&gt;"",BD2737,BQ2737)),
BU2737,
FESTIVOS_CO!A:A
)
)
))</f>
        <v>EN PROCESO NOTIFICACION / COMUNICACION</v>
      </c>
      <c r="BW2737" s="44"/>
      <c r="BX2737" s="53"/>
      <c r="BY2737" s="45"/>
      <c r="BZ2737" s="37"/>
      <c r="CA2737" s="54" t="str">
        <f t="shared" si="512"/>
        <v>PENDIENTE EJECUTORIA</v>
      </c>
      <c r="CB2737" s="59" t="str">
        <f t="shared" si="521"/>
        <v/>
      </c>
      <c r="CC2737" s="36"/>
      <c r="CD2737" s="40"/>
      <c r="CE2737" s="46"/>
      <c r="CF2737" s="40"/>
      <c r="CG2737" s="40"/>
      <c r="CH2737" s="40"/>
      <c r="CI2737" s="36"/>
      <c r="CJ2737" s="47"/>
      <c r="CK2737" s="40"/>
      <c r="CL2737" s="40"/>
      <c r="CM2737" s="40"/>
      <c r="CN2737" s="40"/>
    </row>
    <row r="2738" spans="1:92" ht="42.75" hidden="1">
      <c r="A2738" s="49" t="str">
        <f t="shared" si="513"/>
        <v>SIN GESTIÓN</v>
      </c>
      <c r="B2738" s="58"/>
      <c r="C2738" s="37"/>
      <c r="D2738" s="37"/>
      <c r="E2738" s="49" t="str">
        <f t="shared" si="514"/>
        <v>PENDIENTE NOTIFICACIÓN</v>
      </c>
      <c r="F2738" s="141" t="str">
        <f t="shared" si="515"/>
        <v>PENDIENTE NOTIFICACIÓN</v>
      </c>
      <c r="G2738" s="49" t="str">
        <f t="shared" si="516"/>
        <v/>
      </c>
      <c r="H2738" s="51" t="str">
        <f ca="1">IF(
L2738="",
"",
IF(
NETWORKDAYS(L2738,IF(M2738&lt;&gt;"",M2738,TODAY()),FESTIVOS_CO!A:A)&gt;2,
"VENCIDO",
IF(
NETWORKDAYS(L2738,IF(M2738&lt;&gt;"",M2738,TODAY()),FESTIVOS_CO!A:A)=2,
"ALERTA",
"A TIEMPO"
)))</f>
        <v/>
      </c>
      <c r="I2738" s="40"/>
      <c r="J2738" s="36"/>
      <c r="K2738" s="37"/>
      <c r="L2738" s="50"/>
      <c r="M2738" s="37"/>
      <c r="N2738" s="52"/>
      <c r="O2738" s="52"/>
      <c r="P2738" s="36"/>
      <c r="Q2738" s="36"/>
      <c r="R2738" s="40"/>
      <c r="S2738" s="36"/>
      <c r="T2738" s="40"/>
      <c r="U2738" s="40"/>
      <c r="V2738" s="81"/>
      <c r="W2738" s="40"/>
      <c r="X2738" s="40"/>
      <c r="Y2738" s="40"/>
      <c r="Z2738" s="38" t="str">
        <f>IFERROR(VLOOKUP(Y2738,DIRECTORIO!A:B,2,FALSE),"")</f>
        <v/>
      </c>
      <c r="AA2738" s="40"/>
      <c r="AB2738" s="40"/>
      <c r="AC2738" s="40"/>
      <c r="AD2738" s="40"/>
      <c r="AE2738" s="40"/>
      <c r="AF2738" s="40"/>
      <c r="AG2738" s="41" t="s">
        <v>109</v>
      </c>
      <c r="AH2738" s="42"/>
      <c r="AI2738" s="54" t="str">
        <f t="shared" ca="1" si="517"/>
        <v>PENDIENTE NOTIFICACIÓN ELECTRÓNICA</v>
      </c>
      <c r="AJ2738" s="37"/>
      <c r="AK2738" s="37"/>
      <c r="AL2738" s="37"/>
      <c r="AM2738" s="53" t="str">
        <f>IF(AK2738="","",WORKDAY(AK2738,5,FESTIVOS_CO!A:A))</f>
        <v/>
      </c>
      <c r="AN2738" s="37"/>
      <c r="AO2738" s="37"/>
      <c r="AP2738" s="54" t="str">
        <f t="shared" ca="1" si="522"/>
        <v>NO APLICA</v>
      </c>
      <c r="AQ2738" s="36"/>
      <c r="AR2738" s="43"/>
      <c r="AS2738" s="37"/>
      <c r="AT2738" s="36"/>
      <c r="AU2738" s="37"/>
      <c r="AV2738" s="36"/>
      <c r="AW2738" s="36"/>
      <c r="AX2738" s="37"/>
      <c r="AY2738" s="140" t="str">
        <f>IF(AU2738="","",WORKDAY(AU2738,5,FESTIVOS_CO!A:A))</f>
        <v/>
      </c>
      <c r="AZ2738" s="54" t="str">
        <f t="shared" ca="1" si="519"/>
        <v>NO APLICA</v>
      </c>
      <c r="BA2738" s="55" t="str">
        <f>IF(AX2738="","",WORKDAY(AX2738,5,FESTIVOS_CO!A:A))</f>
        <v/>
      </c>
      <c r="BB2738" s="39"/>
      <c r="BC2738" s="40"/>
      <c r="BD2738" s="40"/>
      <c r="BE2738" s="56" t="str">
        <f t="shared" ca="1" si="520"/>
        <v>NO APLICA</v>
      </c>
      <c r="BF2738" s="37"/>
      <c r="BG2738" s="45"/>
      <c r="BH2738" s="37"/>
      <c r="BI2738" s="36"/>
      <c r="BJ2738" s="37"/>
      <c r="BK2738" s="36"/>
      <c r="BL2738" s="36"/>
      <c r="BM2738" s="53" t="str">
        <f>IF(BJ2738="","",WORKDAY(BJ2738,5,FESTIVOS_CO!A:A))</f>
        <v/>
      </c>
      <c r="BN2738" s="57" t="str">
        <f t="shared" ca="1" si="518"/>
        <v>PENDIENTE HACER AVISO</v>
      </c>
      <c r="BO2738" s="54" t="str">
        <f t="shared" ca="1" si="511"/>
        <v>EN TRÁMITE NOTIF. POR AVISO</v>
      </c>
      <c r="BP2738" s="37"/>
      <c r="BQ2738" s="53" t="str">
        <f>IF(BP2738="","",WORKDAY(BP2738,5,FESTIVOS_CO!A:A))</f>
        <v/>
      </c>
      <c r="BR2738" s="37"/>
      <c r="BS2738" s="36"/>
      <c r="BT2738" s="38"/>
      <c r="BU2738" s="58" t="e">
        <f>VLOOKUP(BT2738,Hoja2!$C:$D,2,0)</f>
        <v>#N/A</v>
      </c>
      <c r="BV2738" s="80" t="str">
        <f>IF(
AND(AO2738="",BD2738="",BQ2738=""),
"EN PROCESO NOTIFICACION / COMUNICACION",
IF(
BT2738="",
"NO APLICA",
IF(
BU2738=60,
IF(AO2738&lt;&gt;"",AO2738,IF(BD2738&lt;&gt;"",BD2738,BQ2738))+60,
WORKDAY(
IF(AO2738&lt;&gt;"",AO2738,IF(BD2738&lt;&gt;"",BD2738,BQ2738)),
BU2738,
FESTIVOS_CO!A:A
)
)
))</f>
        <v>EN PROCESO NOTIFICACION / COMUNICACION</v>
      </c>
      <c r="BW2738" s="44"/>
      <c r="BX2738" s="53"/>
      <c r="BY2738" s="45"/>
      <c r="BZ2738" s="37"/>
      <c r="CA2738" s="54" t="str">
        <f t="shared" si="512"/>
        <v>PENDIENTE EJECUTORIA</v>
      </c>
      <c r="CB2738" s="59" t="str">
        <f t="shared" si="521"/>
        <v/>
      </c>
      <c r="CC2738" s="36"/>
      <c r="CD2738" s="40"/>
      <c r="CE2738" s="46"/>
      <c r="CF2738" s="40"/>
      <c r="CG2738" s="40"/>
      <c r="CH2738" s="40"/>
      <c r="CI2738" s="36"/>
      <c r="CJ2738" s="47"/>
      <c r="CK2738" s="40"/>
      <c r="CL2738" s="40"/>
      <c r="CM2738" s="40"/>
      <c r="CN2738" s="40"/>
    </row>
    <row r="2739" spans="1:92" ht="42.75" hidden="1">
      <c r="A2739" s="49" t="str">
        <f t="shared" si="513"/>
        <v>SIN GESTIÓN</v>
      </c>
      <c r="B2739" s="58"/>
      <c r="C2739" s="37"/>
      <c r="D2739" s="37"/>
      <c r="E2739" s="49" t="str">
        <f t="shared" si="514"/>
        <v>PENDIENTE NOTIFICACIÓN</v>
      </c>
      <c r="F2739" s="141" t="str">
        <f t="shared" si="515"/>
        <v>PENDIENTE NOTIFICACIÓN</v>
      </c>
      <c r="G2739" s="49" t="str">
        <f t="shared" si="516"/>
        <v/>
      </c>
      <c r="H2739" s="51" t="str">
        <f ca="1">IF(
L2739="",
"",
IF(
NETWORKDAYS(L2739,IF(M2739&lt;&gt;"",M2739,TODAY()),FESTIVOS_CO!A:A)&gt;2,
"VENCIDO",
IF(
NETWORKDAYS(L2739,IF(M2739&lt;&gt;"",M2739,TODAY()),FESTIVOS_CO!A:A)=2,
"ALERTA",
"A TIEMPO"
)))</f>
        <v/>
      </c>
      <c r="I2739" s="40"/>
      <c r="J2739" s="36"/>
      <c r="K2739" s="37"/>
      <c r="L2739" s="50"/>
      <c r="M2739" s="37"/>
      <c r="N2739" s="52"/>
      <c r="O2739" s="52"/>
      <c r="P2739" s="36"/>
      <c r="Q2739" s="36"/>
      <c r="R2739" s="40"/>
      <c r="S2739" s="36"/>
      <c r="T2739" s="40"/>
      <c r="U2739" s="40"/>
      <c r="V2739" s="81"/>
      <c r="W2739" s="40"/>
      <c r="X2739" s="40"/>
      <c r="Y2739" s="40"/>
      <c r="Z2739" s="38" t="str">
        <f>IFERROR(VLOOKUP(Y2739,DIRECTORIO!A:B,2,FALSE),"")</f>
        <v/>
      </c>
      <c r="AA2739" s="40"/>
      <c r="AB2739" s="40"/>
      <c r="AC2739" s="40"/>
      <c r="AD2739" s="40"/>
      <c r="AE2739" s="40"/>
      <c r="AF2739" s="40"/>
      <c r="AG2739" s="41" t="s">
        <v>109</v>
      </c>
      <c r="AH2739" s="42"/>
      <c r="AI2739" s="54" t="str">
        <f t="shared" ca="1" si="517"/>
        <v>PENDIENTE NOTIFICACIÓN ELECTRÓNICA</v>
      </c>
      <c r="AJ2739" s="37"/>
      <c r="AK2739" s="37"/>
      <c r="AL2739" s="37"/>
      <c r="AM2739" s="53" t="str">
        <f>IF(AK2739="","",WORKDAY(AK2739,5,FESTIVOS_CO!A:A))</f>
        <v/>
      </c>
      <c r="AN2739" s="37"/>
      <c r="AO2739" s="37"/>
      <c r="AP2739" s="54" t="str">
        <f t="shared" ca="1" si="522"/>
        <v>NO APLICA</v>
      </c>
      <c r="AQ2739" s="36"/>
      <c r="AR2739" s="43"/>
      <c r="AS2739" s="37"/>
      <c r="AT2739" s="36"/>
      <c r="AU2739" s="37"/>
      <c r="AV2739" s="36"/>
      <c r="AW2739" s="36"/>
      <c r="AX2739" s="37"/>
      <c r="AY2739" s="140" t="str">
        <f>IF(AU2739="","",WORKDAY(AU2739,5,FESTIVOS_CO!A:A))</f>
        <v/>
      </c>
      <c r="AZ2739" s="54" t="str">
        <f t="shared" ca="1" si="519"/>
        <v>NO APLICA</v>
      </c>
      <c r="BA2739" s="55" t="str">
        <f>IF(AX2739="","",WORKDAY(AX2739,5,FESTIVOS_CO!A:A))</f>
        <v/>
      </c>
      <c r="BB2739" s="39"/>
      <c r="BC2739" s="40"/>
      <c r="BD2739" s="40"/>
      <c r="BE2739" s="56" t="str">
        <f t="shared" ca="1" si="520"/>
        <v>NO APLICA</v>
      </c>
      <c r="BF2739" s="37"/>
      <c r="BG2739" s="45"/>
      <c r="BH2739" s="37"/>
      <c r="BI2739" s="36"/>
      <c r="BJ2739" s="37"/>
      <c r="BK2739" s="36"/>
      <c r="BL2739" s="36"/>
      <c r="BM2739" s="53" t="str">
        <f>IF(BJ2739="","",WORKDAY(BJ2739,5,FESTIVOS_CO!A:A))</f>
        <v/>
      </c>
      <c r="BN2739" s="57" t="str">
        <f t="shared" ca="1" si="518"/>
        <v>PENDIENTE HACER AVISO</v>
      </c>
      <c r="BO2739" s="54" t="str">
        <f t="shared" ca="1" si="511"/>
        <v>EN TRÁMITE NOTIF. POR AVISO</v>
      </c>
      <c r="BP2739" s="37"/>
      <c r="BQ2739" s="53" t="str">
        <f>IF(BP2739="","",WORKDAY(BP2739,5,FESTIVOS_CO!A:A))</f>
        <v/>
      </c>
      <c r="BR2739" s="37"/>
      <c r="BS2739" s="36"/>
      <c r="BT2739" s="38"/>
      <c r="BU2739" s="58" t="e">
        <f>VLOOKUP(BT2739,Hoja2!$C:$D,2,0)</f>
        <v>#N/A</v>
      </c>
      <c r="BV2739" s="80" t="str">
        <f>IF(
AND(AO2739="",BD2739="",BQ2739=""),
"EN PROCESO NOTIFICACION / COMUNICACION",
IF(
BT2739="",
"NO APLICA",
IF(
BU2739=60,
IF(AO2739&lt;&gt;"",AO2739,IF(BD2739&lt;&gt;"",BD2739,BQ2739))+60,
WORKDAY(
IF(AO2739&lt;&gt;"",AO2739,IF(BD2739&lt;&gt;"",BD2739,BQ2739)),
BU2739,
FESTIVOS_CO!A:A
)
)
))</f>
        <v>EN PROCESO NOTIFICACION / COMUNICACION</v>
      </c>
      <c r="BW2739" s="44"/>
      <c r="BX2739" s="53"/>
      <c r="BY2739" s="45"/>
      <c r="BZ2739" s="37"/>
      <c r="CA2739" s="54" t="str">
        <f t="shared" si="512"/>
        <v>PENDIENTE EJECUTORIA</v>
      </c>
      <c r="CB2739" s="59" t="str">
        <f t="shared" si="521"/>
        <v/>
      </c>
      <c r="CC2739" s="36"/>
      <c r="CD2739" s="40"/>
      <c r="CE2739" s="46"/>
      <c r="CF2739" s="40"/>
      <c r="CG2739" s="40"/>
      <c r="CH2739" s="40"/>
      <c r="CI2739" s="36"/>
      <c r="CJ2739" s="47"/>
      <c r="CK2739" s="40"/>
      <c r="CL2739" s="40"/>
      <c r="CM2739" s="40"/>
      <c r="CN2739" s="40"/>
    </row>
    <row r="2740" spans="1:92" ht="42.75" hidden="1">
      <c r="A2740" s="49" t="str">
        <f t="shared" si="513"/>
        <v>SIN GESTIÓN</v>
      </c>
      <c r="B2740" s="58"/>
      <c r="C2740" s="37"/>
      <c r="D2740" s="37"/>
      <c r="E2740" s="49" t="str">
        <f t="shared" si="514"/>
        <v>PENDIENTE NOTIFICACIÓN</v>
      </c>
      <c r="F2740" s="141" t="str">
        <f t="shared" si="515"/>
        <v>PENDIENTE NOTIFICACIÓN</v>
      </c>
      <c r="G2740" s="49" t="str">
        <f t="shared" si="516"/>
        <v/>
      </c>
      <c r="H2740" s="51" t="str">
        <f ca="1">IF(
L2740="",
"",
IF(
NETWORKDAYS(L2740,IF(M2740&lt;&gt;"",M2740,TODAY()),FESTIVOS_CO!A:A)&gt;2,
"VENCIDO",
IF(
NETWORKDAYS(L2740,IF(M2740&lt;&gt;"",M2740,TODAY()),FESTIVOS_CO!A:A)=2,
"ALERTA",
"A TIEMPO"
)))</f>
        <v/>
      </c>
      <c r="I2740" s="40"/>
      <c r="J2740" s="36"/>
      <c r="K2740" s="37"/>
      <c r="L2740" s="50"/>
      <c r="M2740" s="37"/>
      <c r="N2740" s="52"/>
      <c r="O2740" s="52"/>
      <c r="P2740" s="36"/>
      <c r="Q2740" s="36"/>
      <c r="R2740" s="40"/>
      <c r="S2740" s="36"/>
      <c r="T2740" s="40"/>
      <c r="U2740" s="40"/>
      <c r="V2740" s="81"/>
      <c r="W2740" s="40"/>
      <c r="X2740" s="40"/>
      <c r="Y2740" s="40"/>
      <c r="Z2740" s="38" t="str">
        <f>IFERROR(VLOOKUP(Y2740,DIRECTORIO!A:B,2,FALSE),"")</f>
        <v/>
      </c>
      <c r="AA2740" s="40"/>
      <c r="AB2740" s="40"/>
      <c r="AC2740" s="40"/>
      <c r="AD2740" s="40"/>
      <c r="AE2740" s="40"/>
      <c r="AF2740" s="40"/>
      <c r="AG2740" s="41" t="s">
        <v>109</v>
      </c>
      <c r="AH2740" s="42"/>
      <c r="AI2740" s="54" t="str">
        <f t="shared" ca="1" si="517"/>
        <v>PENDIENTE NOTIFICACIÓN ELECTRÓNICA</v>
      </c>
      <c r="AJ2740" s="37"/>
      <c r="AK2740" s="37"/>
      <c r="AL2740" s="37"/>
      <c r="AM2740" s="53" t="str">
        <f>IF(AK2740="","",WORKDAY(AK2740,5,FESTIVOS_CO!A:A))</f>
        <v/>
      </c>
      <c r="AN2740" s="37"/>
      <c r="AO2740" s="37"/>
      <c r="AP2740" s="54" t="str">
        <f t="shared" ca="1" si="522"/>
        <v>NO APLICA</v>
      </c>
      <c r="AQ2740" s="36"/>
      <c r="AR2740" s="43"/>
      <c r="AS2740" s="37"/>
      <c r="AT2740" s="36"/>
      <c r="AU2740" s="37"/>
      <c r="AV2740" s="36"/>
      <c r="AW2740" s="36"/>
      <c r="AX2740" s="37"/>
      <c r="AY2740" s="140" t="str">
        <f>IF(AU2740="","",WORKDAY(AU2740,5,FESTIVOS_CO!A:A))</f>
        <v/>
      </c>
      <c r="AZ2740" s="54" t="str">
        <f t="shared" ca="1" si="519"/>
        <v>NO APLICA</v>
      </c>
      <c r="BA2740" s="55" t="str">
        <f>IF(AX2740="","",WORKDAY(AX2740,5,FESTIVOS_CO!A:A))</f>
        <v/>
      </c>
      <c r="BB2740" s="39"/>
      <c r="BC2740" s="40"/>
      <c r="BD2740" s="40"/>
      <c r="BE2740" s="56" t="str">
        <f t="shared" ca="1" si="520"/>
        <v>NO APLICA</v>
      </c>
      <c r="BF2740" s="37"/>
      <c r="BG2740" s="45"/>
      <c r="BH2740" s="37"/>
      <c r="BI2740" s="36"/>
      <c r="BJ2740" s="37"/>
      <c r="BK2740" s="36"/>
      <c r="BL2740" s="36"/>
      <c r="BM2740" s="53" t="str">
        <f>IF(BJ2740="","",WORKDAY(BJ2740,5,FESTIVOS_CO!A:A))</f>
        <v/>
      </c>
      <c r="BN2740" s="57" t="str">
        <f t="shared" ca="1" si="518"/>
        <v>PENDIENTE HACER AVISO</v>
      </c>
      <c r="BO2740" s="54" t="str">
        <f t="shared" ca="1" si="511"/>
        <v>EN TRÁMITE NOTIF. POR AVISO</v>
      </c>
      <c r="BP2740" s="37"/>
      <c r="BQ2740" s="53" t="str">
        <f>IF(BP2740="","",WORKDAY(BP2740,5,FESTIVOS_CO!A:A))</f>
        <v/>
      </c>
      <c r="BR2740" s="37"/>
      <c r="BS2740" s="36"/>
      <c r="BT2740" s="38"/>
      <c r="BU2740" s="58" t="e">
        <f>VLOOKUP(BT2740,Hoja2!$C:$D,2,0)</f>
        <v>#N/A</v>
      </c>
      <c r="BV2740" s="80" t="str">
        <f>IF(
AND(AO2740="",BD2740="",BQ2740=""),
"EN PROCESO NOTIFICACION / COMUNICACION",
IF(
BT2740="",
"NO APLICA",
IF(
BU2740=60,
IF(AO2740&lt;&gt;"",AO2740,IF(BD2740&lt;&gt;"",BD2740,BQ2740))+60,
WORKDAY(
IF(AO2740&lt;&gt;"",AO2740,IF(BD2740&lt;&gt;"",BD2740,BQ2740)),
BU2740,
FESTIVOS_CO!A:A
)
)
))</f>
        <v>EN PROCESO NOTIFICACION / COMUNICACION</v>
      </c>
      <c r="BW2740" s="44"/>
      <c r="BX2740" s="53"/>
      <c r="BY2740" s="45"/>
      <c r="BZ2740" s="37"/>
      <c r="CA2740" s="54" t="str">
        <f t="shared" si="512"/>
        <v>PENDIENTE EJECUTORIA</v>
      </c>
      <c r="CB2740" s="59" t="str">
        <f t="shared" si="521"/>
        <v/>
      </c>
      <c r="CC2740" s="36"/>
      <c r="CD2740" s="40"/>
      <c r="CE2740" s="46"/>
      <c r="CF2740" s="40"/>
      <c r="CG2740" s="40"/>
      <c r="CH2740" s="40"/>
      <c r="CI2740" s="36"/>
      <c r="CJ2740" s="47"/>
      <c r="CK2740" s="40"/>
      <c r="CL2740" s="40"/>
      <c r="CM2740" s="40"/>
      <c r="CN2740" s="40"/>
    </row>
    <row r="2741" spans="1:92" ht="42.75" hidden="1">
      <c r="A2741" s="49" t="str">
        <f t="shared" si="513"/>
        <v>SIN GESTIÓN</v>
      </c>
      <c r="B2741" s="58"/>
      <c r="C2741" s="37"/>
      <c r="D2741" s="37"/>
      <c r="E2741" s="49" t="str">
        <f t="shared" si="514"/>
        <v>PENDIENTE NOTIFICACIÓN</v>
      </c>
      <c r="F2741" s="141" t="str">
        <f t="shared" si="515"/>
        <v>PENDIENTE NOTIFICACIÓN</v>
      </c>
      <c r="G2741" s="49" t="str">
        <f t="shared" si="516"/>
        <v/>
      </c>
      <c r="H2741" s="51" t="str">
        <f ca="1">IF(
L2741="",
"",
IF(
NETWORKDAYS(L2741,IF(M2741&lt;&gt;"",M2741,TODAY()),FESTIVOS_CO!A:A)&gt;2,
"VENCIDO",
IF(
NETWORKDAYS(L2741,IF(M2741&lt;&gt;"",M2741,TODAY()),FESTIVOS_CO!A:A)=2,
"ALERTA",
"A TIEMPO"
)))</f>
        <v/>
      </c>
      <c r="I2741" s="40"/>
      <c r="J2741" s="36"/>
      <c r="K2741" s="37"/>
      <c r="L2741" s="50"/>
      <c r="M2741" s="37"/>
      <c r="N2741" s="52"/>
      <c r="O2741" s="52"/>
      <c r="P2741" s="36"/>
      <c r="Q2741" s="36"/>
      <c r="R2741" s="40"/>
      <c r="S2741" s="36"/>
      <c r="T2741" s="40"/>
      <c r="U2741" s="40"/>
      <c r="V2741" s="81"/>
      <c r="W2741" s="40"/>
      <c r="X2741" s="40"/>
      <c r="Y2741" s="40"/>
      <c r="Z2741" s="38" t="str">
        <f>IFERROR(VLOOKUP(Y2741,DIRECTORIO!A:B,2,FALSE),"")</f>
        <v/>
      </c>
      <c r="AA2741" s="40"/>
      <c r="AB2741" s="40"/>
      <c r="AC2741" s="40"/>
      <c r="AD2741" s="40"/>
      <c r="AE2741" s="40"/>
      <c r="AF2741" s="40"/>
      <c r="AG2741" s="41" t="s">
        <v>109</v>
      </c>
      <c r="AH2741" s="42"/>
      <c r="AI2741" s="54" t="str">
        <f t="shared" ca="1" si="517"/>
        <v>PENDIENTE NOTIFICACIÓN ELECTRÓNICA</v>
      </c>
      <c r="AJ2741" s="37"/>
      <c r="AK2741" s="37"/>
      <c r="AL2741" s="37"/>
      <c r="AM2741" s="53" t="str">
        <f>IF(AK2741="","",WORKDAY(AK2741,5,FESTIVOS_CO!A:A))</f>
        <v/>
      </c>
      <c r="AN2741" s="37"/>
      <c r="AO2741" s="37"/>
      <c r="AP2741" s="54" t="str">
        <f t="shared" ca="1" si="522"/>
        <v>NO APLICA</v>
      </c>
      <c r="AQ2741" s="36"/>
      <c r="AR2741" s="43"/>
      <c r="AS2741" s="37"/>
      <c r="AT2741" s="36"/>
      <c r="AU2741" s="37"/>
      <c r="AV2741" s="36"/>
      <c r="AW2741" s="36"/>
      <c r="AX2741" s="37"/>
      <c r="AY2741" s="140" t="str">
        <f>IF(AU2741="","",WORKDAY(AU2741,5,FESTIVOS_CO!A:A))</f>
        <v/>
      </c>
      <c r="AZ2741" s="54" t="str">
        <f t="shared" ca="1" si="519"/>
        <v>NO APLICA</v>
      </c>
      <c r="BA2741" s="55" t="str">
        <f>IF(AX2741="","",WORKDAY(AX2741,5,FESTIVOS_CO!A:A))</f>
        <v/>
      </c>
      <c r="BB2741" s="39"/>
      <c r="BC2741" s="40"/>
      <c r="BD2741" s="40"/>
      <c r="BE2741" s="56" t="str">
        <f t="shared" ca="1" si="520"/>
        <v>NO APLICA</v>
      </c>
      <c r="BF2741" s="37"/>
      <c r="BG2741" s="45"/>
      <c r="BH2741" s="37"/>
      <c r="BI2741" s="36"/>
      <c r="BJ2741" s="37"/>
      <c r="BK2741" s="36"/>
      <c r="BL2741" s="36"/>
      <c r="BM2741" s="53" t="str">
        <f>IF(BJ2741="","",WORKDAY(BJ2741,5,FESTIVOS_CO!A:A))</f>
        <v/>
      </c>
      <c r="BN2741" s="57" t="str">
        <f t="shared" ca="1" si="518"/>
        <v>PENDIENTE HACER AVISO</v>
      </c>
      <c r="BO2741" s="54" t="str">
        <f t="shared" ca="1" si="511"/>
        <v>EN TRÁMITE NOTIF. POR AVISO</v>
      </c>
      <c r="BP2741" s="37"/>
      <c r="BQ2741" s="53" t="str">
        <f>IF(BP2741="","",WORKDAY(BP2741,5,FESTIVOS_CO!A:A))</f>
        <v/>
      </c>
      <c r="BR2741" s="37"/>
      <c r="BS2741" s="36"/>
      <c r="BT2741" s="38"/>
      <c r="BU2741" s="58" t="e">
        <f>VLOOKUP(BT2741,Hoja2!$C:$D,2,0)</f>
        <v>#N/A</v>
      </c>
      <c r="BV2741" s="80" t="str">
        <f>IF(
AND(AO2741="",BD2741="",BQ2741=""),
"EN PROCESO NOTIFICACION / COMUNICACION",
IF(
BT2741="",
"NO APLICA",
IF(
BU2741=60,
IF(AO2741&lt;&gt;"",AO2741,IF(BD2741&lt;&gt;"",BD2741,BQ2741))+60,
WORKDAY(
IF(AO2741&lt;&gt;"",AO2741,IF(BD2741&lt;&gt;"",BD2741,BQ2741)),
BU2741,
FESTIVOS_CO!A:A
)
)
))</f>
        <v>EN PROCESO NOTIFICACION / COMUNICACION</v>
      </c>
      <c r="BW2741" s="44"/>
      <c r="BX2741" s="53"/>
      <c r="BY2741" s="45"/>
      <c r="BZ2741" s="37"/>
      <c r="CA2741" s="54" t="str">
        <f t="shared" si="512"/>
        <v>PENDIENTE EJECUTORIA</v>
      </c>
      <c r="CB2741" s="59" t="str">
        <f t="shared" si="521"/>
        <v/>
      </c>
      <c r="CC2741" s="36"/>
      <c r="CD2741" s="40"/>
      <c r="CE2741" s="46"/>
      <c r="CF2741" s="40"/>
      <c r="CG2741" s="40"/>
      <c r="CH2741" s="40"/>
      <c r="CI2741" s="36"/>
      <c r="CJ2741" s="47"/>
      <c r="CK2741" s="40"/>
      <c r="CL2741" s="40"/>
      <c r="CM2741" s="40"/>
      <c r="CN2741" s="40"/>
    </row>
    <row r="2742" spans="1:92" ht="42.75" hidden="1">
      <c r="A2742" s="49" t="str">
        <f t="shared" si="513"/>
        <v>SIN GESTIÓN</v>
      </c>
      <c r="B2742" s="58"/>
      <c r="C2742" s="37"/>
      <c r="D2742" s="37"/>
      <c r="E2742" s="49" t="str">
        <f t="shared" si="514"/>
        <v>PENDIENTE NOTIFICACIÓN</v>
      </c>
      <c r="F2742" s="141" t="str">
        <f t="shared" si="515"/>
        <v>PENDIENTE NOTIFICACIÓN</v>
      </c>
      <c r="G2742" s="49" t="str">
        <f t="shared" si="516"/>
        <v/>
      </c>
      <c r="H2742" s="51" t="str">
        <f ca="1">IF(
L2742="",
"",
IF(
NETWORKDAYS(L2742,IF(M2742&lt;&gt;"",M2742,TODAY()),FESTIVOS_CO!A:A)&gt;2,
"VENCIDO",
IF(
NETWORKDAYS(L2742,IF(M2742&lt;&gt;"",M2742,TODAY()),FESTIVOS_CO!A:A)=2,
"ALERTA",
"A TIEMPO"
)))</f>
        <v/>
      </c>
      <c r="I2742" s="40"/>
      <c r="J2742" s="36"/>
      <c r="K2742" s="37"/>
      <c r="L2742" s="50"/>
      <c r="M2742" s="37"/>
      <c r="N2742" s="52"/>
      <c r="O2742" s="52"/>
      <c r="P2742" s="36"/>
      <c r="Q2742" s="36"/>
      <c r="R2742" s="40"/>
      <c r="S2742" s="36"/>
      <c r="T2742" s="40"/>
      <c r="U2742" s="40"/>
      <c r="V2742" s="81"/>
      <c r="W2742" s="40"/>
      <c r="X2742" s="40"/>
      <c r="Y2742" s="40"/>
      <c r="Z2742" s="38" t="str">
        <f>IFERROR(VLOOKUP(Y2742,DIRECTORIO!A:B,2,FALSE),"")</f>
        <v/>
      </c>
      <c r="AA2742" s="40"/>
      <c r="AB2742" s="40"/>
      <c r="AC2742" s="40"/>
      <c r="AD2742" s="40"/>
      <c r="AE2742" s="40"/>
      <c r="AF2742" s="40"/>
      <c r="AG2742" s="41" t="s">
        <v>109</v>
      </c>
      <c r="AH2742" s="42"/>
      <c r="AI2742" s="54" t="str">
        <f t="shared" ca="1" si="517"/>
        <v>PENDIENTE NOTIFICACIÓN ELECTRÓNICA</v>
      </c>
      <c r="AJ2742" s="37"/>
      <c r="AK2742" s="37"/>
      <c r="AL2742" s="37"/>
      <c r="AM2742" s="53" t="str">
        <f>IF(AK2742="","",WORKDAY(AK2742,5,FESTIVOS_CO!A:A))</f>
        <v/>
      </c>
      <c r="AN2742" s="37"/>
      <c r="AO2742" s="37"/>
      <c r="AP2742" s="54" t="str">
        <f t="shared" ca="1" si="522"/>
        <v>NO APLICA</v>
      </c>
      <c r="AQ2742" s="36"/>
      <c r="AR2742" s="43"/>
      <c r="AS2742" s="37"/>
      <c r="AT2742" s="36"/>
      <c r="AU2742" s="37"/>
      <c r="AV2742" s="36"/>
      <c r="AW2742" s="36"/>
      <c r="AX2742" s="37"/>
      <c r="AY2742" s="140" t="str">
        <f>IF(AU2742="","",WORKDAY(AU2742,5,FESTIVOS_CO!A:A))</f>
        <v/>
      </c>
      <c r="AZ2742" s="54" t="str">
        <f t="shared" ca="1" si="519"/>
        <v>NO APLICA</v>
      </c>
      <c r="BA2742" s="55" t="str">
        <f>IF(AX2742="","",WORKDAY(AX2742,5,FESTIVOS_CO!A:A))</f>
        <v/>
      </c>
      <c r="BB2742" s="39"/>
      <c r="BC2742" s="40"/>
      <c r="BD2742" s="40"/>
      <c r="BE2742" s="56" t="str">
        <f t="shared" ca="1" si="520"/>
        <v>NO APLICA</v>
      </c>
      <c r="BF2742" s="37"/>
      <c r="BG2742" s="45"/>
      <c r="BH2742" s="37"/>
      <c r="BI2742" s="36"/>
      <c r="BJ2742" s="37"/>
      <c r="BK2742" s="36"/>
      <c r="BL2742" s="36"/>
      <c r="BM2742" s="53" t="str">
        <f>IF(BJ2742="","",WORKDAY(BJ2742,5,FESTIVOS_CO!A:A))</f>
        <v/>
      </c>
      <c r="BN2742" s="57" t="str">
        <f t="shared" ca="1" si="518"/>
        <v>PENDIENTE HACER AVISO</v>
      </c>
      <c r="BO2742" s="54" t="str">
        <f t="shared" ref="BO2742:BO2805" ca="1" si="523">IF(BN2742="NOTIFICACIÓN PERSONAL COMPLETA",
"NO PROCEDE AVISO",
IF(BR2742="SI",
"NOTIFICACION POR AVISO TERMINADA",
IF(BE2742="NO PROCEDE",
"NO PROCEDE AVISO",
IF(BN2742="VERIFICAR SI PROCEDE RECURSO",
"NOTIFICACIÓN POR AVISO COMPLETA",
"EN TRÁMITE NOTIF. POR AVISO"
))))</f>
        <v>EN TRÁMITE NOTIF. POR AVISO</v>
      </c>
      <c r="BP2742" s="37"/>
      <c r="BQ2742" s="53" t="str">
        <f>IF(BP2742="","",WORKDAY(BP2742,5,FESTIVOS_CO!A:A))</f>
        <v/>
      </c>
      <c r="BR2742" s="37"/>
      <c r="BS2742" s="36"/>
      <c r="BT2742" s="38"/>
      <c r="BU2742" s="58" t="e">
        <f>VLOOKUP(BT2742,Hoja2!$C:$D,2,0)</f>
        <v>#N/A</v>
      </c>
      <c r="BV2742" s="80" t="str">
        <f>IF(
AND(AO2742="",BD2742="",BQ2742=""),
"EN PROCESO NOTIFICACION / COMUNICACION",
IF(
BT2742="",
"NO APLICA",
IF(
BU2742=60,
IF(AO2742&lt;&gt;"",AO2742,IF(BD2742&lt;&gt;"",BD2742,BQ2742))+60,
WORKDAY(
IF(AO2742&lt;&gt;"",AO2742,IF(BD2742&lt;&gt;"",BD2742,BQ2742)),
BU2742,
FESTIVOS_CO!A:A
)
)
))</f>
        <v>EN PROCESO NOTIFICACION / COMUNICACION</v>
      </c>
      <c r="BW2742" s="44"/>
      <c r="BX2742" s="53"/>
      <c r="BY2742" s="45"/>
      <c r="BZ2742" s="37"/>
      <c r="CA2742" s="54" t="str">
        <f t="shared" ref="CA2742:CA2805" si="524">IF(BW2742&lt;&gt;"SI",
"PENDIENTE EJECUTORIA",
IF(AND(BX2742="",BY2742="",BZ2742=""),
"PENDIENTE HACER EJECUTORIA",
IF(AND(BX2742&lt;&gt;"",BY2742="",BZ2742=""),
"PENDIENTE REVISION EJECUTORIA",
IF(AND(BX2742&lt;&gt;"",BY2742&lt;&gt;"",BZ2742=""),
"PENDIENTE FIRMA EJECUTORIA",
"PROCESO EJECUTORIA TERMINADO"
))))</f>
        <v>PENDIENTE EJECUTORIA</v>
      </c>
      <c r="CB2742" s="59" t="str">
        <f t="shared" si="521"/>
        <v/>
      </c>
      <c r="CC2742" s="36"/>
      <c r="CD2742" s="40"/>
      <c r="CE2742" s="46"/>
      <c r="CF2742" s="40"/>
      <c r="CG2742" s="40"/>
      <c r="CH2742" s="40"/>
      <c r="CI2742" s="36"/>
      <c r="CJ2742" s="47"/>
      <c r="CK2742" s="40"/>
      <c r="CL2742" s="40"/>
      <c r="CM2742" s="40"/>
      <c r="CN2742" s="40"/>
    </row>
    <row r="2743" spans="1:92" ht="42.75" hidden="1">
      <c r="A2743" s="49" t="str">
        <f t="shared" si="513"/>
        <v>SIN GESTIÓN</v>
      </c>
      <c r="B2743" s="58"/>
      <c r="C2743" s="37"/>
      <c r="D2743" s="37"/>
      <c r="E2743" s="49" t="str">
        <f t="shared" si="514"/>
        <v>PENDIENTE NOTIFICACIÓN</v>
      </c>
      <c r="F2743" s="141" t="str">
        <f t="shared" si="515"/>
        <v>PENDIENTE NOTIFICACIÓN</v>
      </c>
      <c r="G2743" s="49" t="str">
        <f t="shared" si="516"/>
        <v/>
      </c>
      <c r="H2743" s="51" t="str">
        <f ca="1">IF(
L2743="",
"",
IF(
NETWORKDAYS(L2743,IF(M2743&lt;&gt;"",M2743,TODAY()),FESTIVOS_CO!A:A)&gt;2,
"VENCIDO",
IF(
NETWORKDAYS(L2743,IF(M2743&lt;&gt;"",M2743,TODAY()),FESTIVOS_CO!A:A)=2,
"ALERTA",
"A TIEMPO"
)))</f>
        <v/>
      </c>
      <c r="I2743" s="40"/>
      <c r="J2743" s="36"/>
      <c r="K2743" s="37"/>
      <c r="L2743" s="50"/>
      <c r="M2743" s="37"/>
      <c r="N2743" s="52"/>
      <c r="O2743" s="52"/>
      <c r="P2743" s="36"/>
      <c r="Q2743" s="36"/>
      <c r="R2743" s="40"/>
      <c r="S2743" s="36"/>
      <c r="T2743" s="40"/>
      <c r="U2743" s="40"/>
      <c r="V2743" s="81"/>
      <c r="W2743" s="40"/>
      <c r="X2743" s="40"/>
      <c r="Y2743" s="40"/>
      <c r="Z2743" s="38" t="str">
        <f>IFERROR(VLOOKUP(Y2743,DIRECTORIO!A:B,2,FALSE),"")</f>
        <v/>
      </c>
      <c r="AA2743" s="40"/>
      <c r="AB2743" s="40"/>
      <c r="AC2743" s="40"/>
      <c r="AD2743" s="40"/>
      <c r="AE2743" s="40"/>
      <c r="AF2743" s="40"/>
      <c r="AG2743" s="41" t="s">
        <v>109</v>
      </c>
      <c r="AH2743" s="42"/>
      <c r="AI2743" s="54" t="str">
        <f t="shared" ca="1" si="517"/>
        <v>PENDIENTE NOTIFICACIÓN ELECTRÓNICA</v>
      </c>
      <c r="AJ2743" s="37"/>
      <c r="AK2743" s="37"/>
      <c r="AL2743" s="37"/>
      <c r="AM2743" s="53" t="str">
        <f>IF(AK2743="","",WORKDAY(AK2743,5,FESTIVOS_CO!A:A))</f>
        <v/>
      </c>
      <c r="AN2743" s="37"/>
      <c r="AO2743" s="37"/>
      <c r="AP2743" s="54" t="str">
        <f t="shared" ca="1" si="522"/>
        <v>NO APLICA</v>
      </c>
      <c r="AQ2743" s="36"/>
      <c r="AR2743" s="43"/>
      <c r="AS2743" s="37"/>
      <c r="AT2743" s="36"/>
      <c r="AU2743" s="37"/>
      <c r="AV2743" s="36"/>
      <c r="AW2743" s="36"/>
      <c r="AX2743" s="37"/>
      <c r="AY2743" s="140" t="str">
        <f>IF(AU2743="","",WORKDAY(AU2743,5,FESTIVOS_CO!A:A))</f>
        <v/>
      </c>
      <c r="AZ2743" s="54" t="str">
        <f t="shared" ca="1" si="519"/>
        <v>NO APLICA</v>
      </c>
      <c r="BA2743" s="55" t="str">
        <f>IF(AX2743="","",WORKDAY(AX2743,5,FESTIVOS_CO!A:A))</f>
        <v/>
      </c>
      <c r="BB2743" s="39"/>
      <c r="BC2743" s="40"/>
      <c r="BD2743" s="40"/>
      <c r="BE2743" s="56" t="str">
        <f t="shared" ca="1" si="520"/>
        <v>NO APLICA</v>
      </c>
      <c r="BF2743" s="37"/>
      <c r="BG2743" s="45"/>
      <c r="BH2743" s="37"/>
      <c r="BI2743" s="36"/>
      <c r="BJ2743" s="37"/>
      <c r="BK2743" s="36"/>
      <c r="BL2743" s="36"/>
      <c r="BM2743" s="53" t="str">
        <f>IF(BJ2743="","",WORKDAY(BJ2743,5,FESTIVOS_CO!A:A))</f>
        <v/>
      </c>
      <c r="BN2743" s="57" t="str">
        <f t="shared" ca="1" si="518"/>
        <v>PENDIENTE HACER AVISO</v>
      </c>
      <c r="BO2743" s="54" t="str">
        <f t="shared" ca="1" si="523"/>
        <v>EN TRÁMITE NOTIF. POR AVISO</v>
      </c>
      <c r="BP2743" s="37"/>
      <c r="BQ2743" s="53" t="str">
        <f>IF(BP2743="","",WORKDAY(BP2743,5,FESTIVOS_CO!A:A))</f>
        <v/>
      </c>
      <c r="BR2743" s="37"/>
      <c r="BS2743" s="36"/>
      <c r="BT2743" s="38"/>
      <c r="BU2743" s="58" t="e">
        <f>VLOOKUP(BT2743,Hoja2!$C:$D,2,0)</f>
        <v>#N/A</v>
      </c>
      <c r="BV2743" s="80" t="str">
        <f>IF(
AND(AO2743="",BD2743="",BQ2743=""),
"EN PROCESO NOTIFICACION / COMUNICACION",
IF(
BT2743="",
"NO APLICA",
IF(
BU2743=60,
IF(AO2743&lt;&gt;"",AO2743,IF(BD2743&lt;&gt;"",BD2743,BQ2743))+60,
WORKDAY(
IF(AO2743&lt;&gt;"",AO2743,IF(BD2743&lt;&gt;"",BD2743,BQ2743)),
BU2743,
FESTIVOS_CO!A:A
)
)
))</f>
        <v>EN PROCESO NOTIFICACION / COMUNICACION</v>
      </c>
      <c r="BW2743" s="44"/>
      <c r="BX2743" s="53"/>
      <c r="BY2743" s="45"/>
      <c r="BZ2743" s="37"/>
      <c r="CA2743" s="54" t="str">
        <f t="shared" si="524"/>
        <v>PENDIENTE EJECUTORIA</v>
      </c>
      <c r="CB2743" s="59" t="str">
        <f t="shared" si="521"/>
        <v/>
      </c>
      <c r="CC2743" s="36"/>
      <c r="CD2743" s="40"/>
      <c r="CE2743" s="46"/>
      <c r="CF2743" s="40"/>
      <c r="CG2743" s="40"/>
      <c r="CH2743" s="40"/>
      <c r="CI2743" s="36"/>
      <c r="CJ2743" s="47"/>
      <c r="CK2743" s="40"/>
      <c r="CL2743" s="40"/>
      <c r="CM2743" s="40"/>
      <c r="CN2743" s="40"/>
    </row>
    <row r="2744" spans="1:92" ht="42.75" hidden="1">
      <c r="A2744" s="49" t="str">
        <f t="shared" ref="A2744:A2807" si="525">IF(
AND(Q2744="NO",S2744&lt;&gt;"SI"),
"TERMINADO PRODUCTO NO CONFORME",
IF(
AND(
COUNTBLANK(AJ2744:AO2744)=COLUMNS(AJ2744:AO2744),
COUNTBLANK(AQ2744:AY2744)=COLUMNS(AQ2744:AY2744),
COUNTBLANK(BC2744:BD2744)=COLUMNS(BC2744:BD2744),
COUNTBLANK(BF2744:BM2744)=COLUMNS(BF2744:BM2744),
COUNTBLANK(BP2744:BR2744)=COLUMNS(BP2744:BR2744)
),
"SIN GESTIÓN",
IF(
AND(BC2744&lt;&gt;"",BD2744&lt;&gt;"",AO2744="",AX2744="",BQ2744=""),
"NOTIFICADO POR CONDUCTA CONCLUYENTE",
IF(
AI2744="NOTIFICACIÓN ELECTRÓNICA EFECTIVA",
CA2744,
IF(
OR(
AI2744="NO PROCEDE NOTIFICACIÓN ELECTRÓNICA",
AI2744="REALIZAR CITACIÓN",
AI2744="NOTIFICACIÓN ELECTRÓNICA NO EFECTIVA"
),
IF(
AZ2744="HACER AVISO",
IF(
OR(
BN2744="NOTIFICACIÓN POR AVISO TERMINADA",
BN2744="NOTIFICACIÓN PERSONAL COMPLETA"
),
CA2744,
BN2744
),
AZ2744
),
AI2744
)
)
)
))</f>
        <v>SIN GESTIÓN</v>
      </c>
      <c r="B2744" s="58"/>
      <c r="C2744" s="37"/>
      <c r="D2744" s="37"/>
      <c r="E2744" s="49" t="str">
        <f t="shared" ref="E2744:E2807" si="526">IF(AN2744="SI",
"NOTIFICACIÓN ELECTRÓNICA",
IF(AND(BC2744&lt;&gt;"",BD2744&lt;&gt;""),
"NOTIFICACIÓN PERSONAL",
IF(BL2744="SI",
"NOTIFICACIÓN POR AVISO",
"PENDIENTE NOTIFICACIÓN"
)))</f>
        <v>PENDIENTE NOTIFICACIÓN</v>
      </c>
      <c r="F2744" s="141" t="str">
        <f t="shared" ref="F2744:F2807" si="527">IF(
AND(AN2744&lt;&gt;"SI",AW2744&lt;&gt;"SI",BL2744&lt;&gt;"SI",BC2744="",BD2744=""),
"PENDIENTE NOTIFICACIÓN",
IF(AN2744="SI",
AO2744,
IF(AW2744="SI",
AX2744,
IF(AND(BC2744&lt;&gt;"",BD2744&lt;&gt;""),
BD2744,
IF(BL2744="SI",
BQ2744,
"PENDIENTE NOTIFICACIÓN"
)))))</f>
        <v>PENDIENTE NOTIFICACIÓN</v>
      </c>
      <c r="G2744" s="49" t="str">
        <f t="shared" ref="G2744:G2807" si="528">IF(
OR(
C2744="",
F2744="PENDIENTE NOTIFICACIÓN",
NOT(ISNUMBER(C2744)),
NOT(ISNUMBER(F2744)),
F2744&lt;C2744
),
"",
F2744-C2744
)</f>
        <v/>
      </c>
      <c r="H2744" s="51" t="str">
        <f ca="1">IF(
L2744="",
"",
IF(
NETWORKDAYS(L2744,IF(M2744&lt;&gt;"",M2744,TODAY()),FESTIVOS_CO!A:A)&gt;2,
"VENCIDO",
IF(
NETWORKDAYS(L2744,IF(M2744&lt;&gt;"",M2744,TODAY()),FESTIVOS_CO!A:A)=2,
"ALERTA",
"A TIEMPO"
)))</f>
        <v/>
      </c>
      <c r="I2744" s="40"/>
      <c r="J2744" s="36"/>
      <c r="K2744" s="37"/>
      <c r="L2744" s="50"/>
      <c r="M2744" s="37"/>
      <c r="N2744" s="52"/>
      <c r="O2744" s="52"/>
      <c r="P2744" s="36"/>
      <c r="Q2744" s="36"/>
      <c r="R2744" s="40"/>
      <c r="S2744" s="36"/>
      <c r="T2744" s="40"/>
      <c r="U2744" s="40"/>
      <c r="V2744" s="81"/>
      <c r="W2744" s="40"/>
      <c r="X2744" s="40"/>
      <c r="Y2744" s="40"/>
      <c r="Z2744" s="38" t="str">
        <f>IFERROR(VLOOKUP(Y2744,DIRECTORIO!A:B,2,FALSE),"")</f>
        <v/>
      </c>
      <c r="AA2744" s="40"/>
      <c r="AB2744" s="40"/>
      <c r="AC2744" s="40"/>
      <c r="AD2744" s="40"/>
      <c r="AE2744" s="40"/>
      <c r="AF2744" s="40"/>
      <c r="AG2744" s="41" t="s">
        <v>109</v>
      </c>
      <c r="AH2744" s="42"/>
      <c r="AI2744" s="54" t="str">
        <f t="shared" ref="AI2744:AI2807" ca="1" si="529">IF(AL2744="NO",
"REALIZAR CITACIÓN",
IF(AND(AJ2744="SI",AL2744&lt;&gt;"SI",AL2744&lt;&gt;"NO"),
"PENDIENTE ENTREGA NOTIFICACIÓN ELECTRÓNICA",
IF(AND(AJ2744="SI",AL2744="SI",AN2744="SI"),
"NOTIFICACIÓN ELECTRÓNICA EFECTIVA",
IF(AND(AJ2744="",AK2744="",AL2744="",AM2744="",AN2744="",AO2744=""),
"PENDIENTE NOTIFICACIÓN ELECTRÓNICA",
IF(AJ2744="NO",
"NO PROCEDE NOTIFICACIÓN ELECTRÓNICA",
IF(AND(AJ2744="SI",F2744=""),
"PENDIENTE ENVÍO NOTIFICACIÓN ELECTRÓNICA",
IF(AND(AJ2744="SI",TODAY()-F2744&lt;=5),
"EN ESPERA DE NOTIFICACIÓN ELECTRÓNICA (5 DÍAS)",
"NOTIFICACIÓN ELECTRÓNICA NO EFECTIVA"
)))))))</f>
        <v>PENDIENTE NOTIFICACIÓN ELECTRÓNICA</v>
      </c>
      <c r="AJ2744" s="37"/>
      <c r="AK2744" s="37"/>
      <c r="AL2744" s="37"/>
      <c r="AM2744" s="53" t="str">
        <f>IF(AK2744="","",WORKDAY(AK2744,5,FESTIVOS_CO!A:A))</f>
        <v/>
      </c>
      <c r="AN2744" s="37"/>
      <c r="AO2744" s="37"/>
      <c r="AP2744" s="54" t="str">
        <f t="shared" ca="1" si="522"/>
        <v>NO APLICA</v>
      </c>
      <c r="AQ2744" s="36"/>
      <c r="AR2744" s="43"/>
      <c r="AS2744" s="37"/>
      <c r="AT2744" s="36"/>
      <c r="AU2744" s="37"/>
      <c r="AV2744" s="36"/>
      <c r="AW2744" s="36"/>
      <c r="AX2744" s="37"/>
      <c r="AY2744" s="140" t="str">
        <f>IF(AU2744="","",WORKDAY(AU2744,5,FESTIVOS_CO!A:A))</f>
        <v/>
      </c>
      <c r="AZ2744" s="54" t="str">
        <f t="shared" ca="1" si="519"/>
        <v>NO APLICA</v>
      </c>
      <c r="BA2744" s="55" t="str">
        <f>IF(AX2744="","",WORKDAY(AX2744,5,FESTIVOS_CO!A:A))</f>
        <v/>
      </c>
      <c r="BB2744" s="39"/>
      <c r="BC2744" s="40"/>
      <c r="BD2744" s="40"/>
      <c r="BE2744" s="56" t="str">
        <f t="shared" ca="1" si="520"/>
        <v>NO APLICA</v>
      </c>
      <c r="BF2744" s="37"/>
      <c r="BG2744" s="45"/>
      <c r="BH2744" s="37"/>
      <c r="BI2744" s="36"/>
      <c r="BJ2744" s="37"/>
      <c r="BK2744" s="36"/>
      <c r="BL2744" s="36"/>
      <c r="BM2744" s="53" t="str">
        <f>IF(BJ2744="","",WORKDAY(BJ2744,5,FESTIVOS_CO!A:A))</f>
        <v/>
      </c>
      <c r="BN2744" s="57" t="str">
        <f t="shared" ref="BN2744:BN2807" ca="1" si="530">IF(
AND(AZ2744="CITACIÓN COMPLETA EN ESPERA DE NOTIFICACION PERSONAL",BB2744="NO"),
"PENDIENTE HACER AVISO",
IF(AND(BC2744&lt;&gt;"",BD2744&lt;&gt;""),
"NOTIFICACIÓN PERSONAL COMPLETA",
IF(BR2744="SI",
"NOTIFICACIÓN POR AVISO TERMINADA",
IF(BE2744="NO PROCEDE",
"NO PROCEDE",
IF(BF2744="",
"PENDIENTE HACER AVISO",
IF(BG2744="",
"PENDIENTE REVISIÓN AVISO",
IF(BH2744="",
"PENDIENTE FIRMA AVISO",
IF(BI2744="",
"PENDIENTE RADICAR AVISO",
IF(BL2744="",
"EN TRÁMITE DE ENTREGA AVISO",
IF(BL2744="NO",
"PUBLICAR AVISO CARTELERA",
IF(BL2744="SI",
"VERIFICAR SI PROCEDE RECURSO",
IF(BE2744="HACER AVISO",
"HACER AVISO",
"NO APLICA"
))))))))))))</f>
        <v>PENDIENTE HACER AVISO</v>
      </c>
      <c r="BO2744" s="54" t="str">
        <f t="shared" ca="1" si="523"/>
        <v>EN TRÁMITE NOTIF. POR AVISO</v>
      </c>
      <c r="BP2744" s="37"/>
      <c r="BQ2744" s="53" t="str">
        <f>IF(BP2744="","",WORKDAY(BP2744,5,FESTIVOS_CO!A:A))</f>
        <v/>
      </c>
      <c r="BR2744" s="37"/>
      <c r="BS2744" s="36"/>
      <c r="BT2744" s="38"/>
      <c r="BU2744" s="58" t="e">
        <f>VLOOKUP(BT2744,Hoja2!$C:$D,2,0)</f>
        <v>#N/A</v>
      </c>
      <c r="BV2744" s="80" t="str">
        <f>IF(
AND(AO2744="",BD2744="",BQ2744=""),
"EN PROCESO NOTIFICACION / COMUNICACION",
IF(
BT2744="",
"NO APLICA",
IF(
BU2744=60,
IF(AO2744&lt;&gt;"",AO2744,IF(BD2744&lt;&gt;"",BD2744,BQ2744))+60,
WORKDAY(
IF(AO2744&lt;&gt;"",AO2744,IF(BD2744&lt;&gt;"",BD2744,BQ2744)),
BU2744,
FESTIVOS_CO!A:A
)
)
))</f>
        <v>EN PROCESO NOTIFICACION / COMUNICACION</v>
      </c>
      <c r="BW2744" s="44"/>
      <c r="BX2744" s="53"/>
      <c r="BY2744" s="45"/>
      <c r="BZ2744" s="37"/>
      <c r="CA2744" s="54" t="str">
        <f t="shared" si="524"/>
        <v>PENDIENTE EJECUTORIA</v>
      </c>
      <c r="CB2744" s="59" t="str">
        <f t="shared" si="521"/>
        <v/>
      </c>
      <c r="CC2744" s="36"/>
      <c r="CD2744" s="40"/>
      <c r="CE2744" s="46"/>
      <c r="CF2744" s="40"/>
      <c r="CG2744" s="40"/>
      <c r="CH2744" s="40"/>
      <c r="CI2744" s="36"/>
      <c r="CJ2744" s="47"/>
      <c r="CK2744" s="40"/>
      <c r="CL2744" s="40"/>
      <c r="CM2744" s="40"/>
      <c r="CN2744" s="40"/>
    </row>
    <row r="2745" spans="1:92" ht="42.75" hidden="1">
      <c r="A2745" s="49" t="str">
        <f t="shared" si="525"/>
        <v>SIN GESTIÓN</v>
      </c>
      <c r="B2745" s="58"/>
      <c r="C2745" s="37"/>
      <c r="D2745" s="37"/>
      <c r="E2745" s="49" t="str">
        <f t="shared" si="526"/>
        <v>PENDIENTE NOTIFICACIÓN</v>
      </c>
      <c r="F2745" s="141" t="str">
        <f t="shared" si="527"/>
        <v>PENDIENTE NOTIFICACIÓN</v>
      </c>
      <c r="G2745" s="49" t="str">
        <f t="shared" si="528"/>
        <v/>
      </c>
      <c r="H2745" s="51" t="str">
        <f ca="1">IF(
L2745="",
"",
IF(
NETWORKDAYS(L2745,IF(M2745&lt;&gt;"",M2745,TODAY()),FESTIVOS_CO!A:A)&gt;2,
"VENCIDO",
IF(
NETWORKDAYS(L2745,IF(M2745&lt;&gt;"",M2745,TODAY()),FESTIVOS_CO!A:A)=2,
"ALERTA",
"A TIEMPO"
)))</f>
        <v/>
      </c>
      <c r="I2745" s="40"/>
      <c r="J2745" s="36"/>
      <c r="K2745" s="37"/>
      <c r="L2745" s="50"/>
      <c r="M2745" s="37"/>
      <c r="N2745" s="52"/>
      <c r="O2745" s="52"/>
      <c r="P2745" s="36"/>
      <c r="Q2745" s="36"/>
      <c r="R2745" s="40"/>
      <c r="S2745" s="36"/>
      <c r="T2745" s="40"/>
      <c r="U2745" s="40"/>
      <c r="V2745" s="81"/>
      <c r="W2745" s="40"/>
      <c r="X2745" s="40"/>
      <c r="Y2745" s="40"/>
      <c r="Z2745" s="38" t="str">
        <f>IFERROR(VLOOKUP(Y2745,DIRECTORIO!A:B,2,FALSE),"")</f>
        <v/>
      </c>
      <c r="AA2745" s="40"/>
      <c r="AB2745" s="40"/>
      <c r="AC2745" s="40"/>
      <c r="AD2745" s="40"/>
      <c r="AE2745" s="40"/>
      <c r="AF2745" s="40"/>
      <c r="AG2745" s="41" t="s">
        <v>109</v>
      </c>
      <c r="AH2745" s="42"/>
      <c r="AI2745" s="54" t="str">
        <f t="shared" ca="1" si="529"/>
        <v>PENDIENTE NOTIFICACIÓN ELECTRÓNICA</v>
      </c>
      <c r="AJ2745" s="37"/>
      <c r="AK2745" s="37"/>
      <c r="AL2745" s="37"/>
      <c r="AM2745" s="53" t="str">
        <f>IF(AK2745="","",WORKDAY(AK2745,5,FESTIVOS_CO!A:A))</f>
        <v/>
      </c>
      <c r="AN2745" s="37"/>
      <c r="AO2745" s="37"/>
      <c r="AP2745" s="54" t="str">
        <f t="shared" ca="1" si="522"/>
        <v>NO APLICA</v>
      </c>
      <c r="AQ2745" s="36"/>
      <c r="AR2745" s="43"/>
      <c r="AS2745" s="37"/>
      <c r="AT2745" s="36"/>
      <c r="AU2745" s="37"/>
      <c r="AV2745" s="36"/>
      <c r="AW2745" s="36"/>
      <c r="AX2745" s="37"/>
      <c r="AY2745" s="140" t="str">
        <f>IF(AU2745="","",WORKDAY(AU2745,5,FESTIVOS_CO!A:A))</f>
        <v/>
      </c>
      <c r="AZ2745" s="54" t="str">
        <f t="shared" ca="1" si="519"/>
        <v>NO APLICA</v>
      </c>
      <c r="BA2745" s="55" t="str">
        <f>IF(AX2745="","",WORKDAY(AX2745,5,FESTIVOS_CO!A:A))</f>
        <v/>
      </c>
      <c r="BB2745" s="39"/>
      <c r="BC2745" s="40"/>
      <c r="BD2745" s="40"/>
      <c r="BE2745" s="56" t="str">
        <f t="shared" ca="1" si="520"/>
        <v>NO APLICA</v>
      </c>
      <c r="BF2745" s="37"/>
      <c r="BG2745" s="45"/>
      <c r="BH2745" s="37"/>
      <c r="BI2745" s="36"/>
      <c r="BJ2745" s="37"/>
      <c r="BK2745" s="36"/>
      <c r="BL2745" s="36"/>
      <c r="BM2745" s="53" t="str">
        <f>IF(BJ2745="","",WORKDAY(BJ2745,5,FESTIVOS_CO!A:A))</f>
        <v/>
      </c>
      <c r="BN2745" s="57" t="str">
        <f t="shared" ca="1" si="530"/>
        <v>PENDIENTE HACER AVISO</v>
      </c>
      <c r="BO2745" s="54" t="str">
        <f t="shared" ca="1" si="523"/>
        <v>EN TRÁMITE NOTIF. POR AVISO</v>
      </c>
      <c r="BP2745" s="37"/>
      <c r="BQ2745" s="53" t="str">
        <f>IF(BP2745="","",WORKDAY(BP2745,5,FESTIVOS_CO!A:A))</f>
        <v/>
      </c>
      <c r="BR2745" s="37"/>
      <c r="BS2745" s="36"/>
      <c r="BT2745" s="38"/>
      <c r="BU2745" s="58" t="e">
        <f>VLOOKUP(BT2745,Hoja2!$C:$D,2,0)</f>
        <v>#N/A</v>
      </c>
      <c r="BV2745" s="80" t="str">
        <f>IF(
AND(AO2745="",BD2745="",BQ2745=""),
"EN PROCESO NOTIFICACION / COMUNICACION",
IF(
BT2745="",
"NO APLICA",
IF(
BU2745=60,
IF(AO2745&lt;&gt;"",AO2745,IF(BD2745&lt;&gt;"",BD2745,BQ2745))+60,
WORKDAY(
IF(AO2745&lt;&gt;"",AO2745,IF(BD2745&lt;&gt;"",BD2745,BQ2745)),
BU2745,
FESTIVOS_CO!A:A
)
)
))</f>
        <v>EN PROCESO NOTIFICACION / COMUNICACION</v>
      </c>
      <c r="BW2745" s="44"/>
      <c r="BX2745" s="53"/>
      <c r="BY2745" s="45"/>
      <c r="BZ2745" s="37"/>
      <c r="CA2745" s="54" t="str">
        <f t="shared" si="524"/>
        <v>PENDIENTE EJECUTORIA</v>
      </c>
      <c r="CB2745" s="59" t="str">
        <f t="shared" si="521"/>
        <v/>
      </c>
      <c r="CC2745" s="36"/>
      <c r="CD2745" s="40"/>
      <c r="CE2745" s="46"/>
      <c r="CF2745" s="40"/>
      <c r="CG2745" s="40"/>
      <c r="CH2745" s="40"/>
      <c r="CI2745" s="36"/>
      <c r="CJ2745" s="47"/>
      <c r="CK2745" s="40"/>
      <c r="CL2745" s="40"/>
      <c r="CM2745" s="40"/>
      <c r="CN2745" s="40"/>
    </row>
    <row r="2746" spans="1:92" ht="42.75" hidden="1">
      <c r="A2746" s="49" t="str">
        <f t="shared" si="525"/>
        <v>SIN GESTIÓN</v>
      </c>
      <c r="B2746" s="58"/>
      <c r="C2746" s="37"/>
      <c r="D2746" s="37"/>
      <c r="E2746" s="49" t="str">
        <f t="shared" si="526"/>
        <v>PENDIENTE NOTIFICACIÓN</v>
      </c>
      <c r="F2746" s="141" t="str">
        <f t="shared" si="527"/>
        <v>PENDIENTE NOTIFICACIÓN</v>
      </c>
      <c r="G2746" s="49" t="str">
        <f t="shared" si="528"/>
        <v/>
      </c>
      <c r="H2746" s="51" t="str">
        <f ca="1">IF(
L2746="",
"",
IF(
NETWORKDAYS(L2746,IF(M2746&lt;&gt;"",M2746,TODAY()),FESTIVOS_CO!A:A)&gt;2,
"VENCIDO",
IF(
NETWORKDAYS(L2746,IF(M2746&lt;&gt;"",M2746,TODAY()),FESTIVOS_CO!A:A)=2,
"ALERTA",
"A TIEMPO"
)))</f>
        <v/>
      </c>
      <c r="I2746" s="40"/>
      <c r="J2746" s="36"/>
      <c r="K2746" s="37"/>
      <c r="L2746" s="50"/>
      <c r="M2746" s="37"/>
      <c r="N2746" s="52"/>
      <c r="O2746" s="52"/>
      <c r="P2746" s="36"/>
      <c r="Q2746" s="36"/>
      <c r="R2746" s="40"/>
      <c r="S2746" s="36"/>
      <c r="T2746" s="40"/>
      <c r="U2746" s="40"/>
      <c r="V2746" s="81"/>
      <c r="W2746" s="40"/>
      <c r="X2746" s="40"/>
      <c r="Y2746" s="40"/>
      <c r="Z2746" s="38" t="str">
        <f>IFERROR(VLOOKUP(Y2746,DIRECTORIO!A:B,2,FALSE),"")</f>
        <v/>
      </c>
      <c r="AA2746" s="40"/>
      <c r="AB2746" s="40"/>
      <c r="AC2746" s="40"/>
      <c r="AD2746" s="40"/>
      <c r="AE2746" s="40"/>
      <c r="AF2746" s="40"/>
      <c r="AG2746" s="41" t="s">
        <v>109</v>
      </c>
      <c r="AH2746" s="42"/>
      <c r="AI2746" s="54" t="str">
        <f t="shared" ca="1" si="529"/>
        <v>PENDIENTE NOTIFICACIÓN ELECTRÓNICA</v>
      </c>
      <c r="AJ2746" s="37"/>
      <c r="AK2746" s="37"/>
      <c r="AL2746" s="37"/>
      <c r="AM2746" s="53" t="str">
        <f>IF(AK2746="","",WORKDAY(AK2746,5,FESTIVOS_CO!A:A))</f>
        <v/>
      </c>
      <c r="AN2746" s="37"/>
      <c r="AO2746" s="37"/>
      <c r="AP2746" s="54" t="str">
        <f t="shared" ca="1" si="522"/>
        <v>NO APLICA</v>
      </c>
      <c r="AQ2746" s="36"/>
      <c r="AR2746" s="43"/>
      <c r="AS2746" s="37"/>
      <c r="AT2746" s="36"/>
      <c r="AU2746" s="37"/>
      <c r="AV2746" s="36"/>
      <c r="AW2746" s="36"/>
      <c r="AX2746" s="37"/>
      <c r="AY2746" s="140" t="str">
        <f>IF(AU2746="","",WORKDAY(AU2746,5,FESTIVOS_CO!A:A))</f>
        <v/>
      </c>
      <c r="AZ2746" s="54" t="str">
        <f t="shared" ca="1" si="519"/>
        <v>NO APLICA</v>
      </c>
      <c r="BA2746" s="55" t="str">
        <f>IF(AX2746="","",WORKDAY(AX2746,5,FESTIVOS_CO!A:A))</f>
        <v/>
      </c>
      <c r="BB2746" s="39"/>
      <c r="BC2746" s="40"/>
      <c r="BD2746" s="40"/>
      <c r="BE2746" s="56" t="str">
        <f t="shared" ca="1" si="520"/>
        <v>NO APLICA</v>
      </c>
      <c r="BF2746" s="37"/>
      <c r="BG2746" s="45"/>
      <c r="BH2746" s="37"/>
      <c r="BI2746" s="36"/>
      <c r="BJ2746" s="37"/>
      <c r="BK2746" s="36"/>
      <c r="BL2746" s="36"/>
      <c r="BM2746" s="53" t="str">
        <f>IF(BJ2746="","",WORKDAY(BJ2746,5,FESTIVOS_CO!A:A))</f>
        <v/>
      </c>
      <c r="BN2746" s="57" t="str">
        <f t="shared" ca="1" si="530"/>
        <v>PENDIENTE HACER AVISO</v>
      </c>
      <c r="BO2746" s="54" t="str">
        <f t="shared" ca="1" si="523"/>
        <v>EN TRÁMITE NOTIF. POR AVISO</v>
      </c>
      <c r="BP2746" s="37"/>
      <c r="BQ2746" s="53" t="str">
        <f>IF(BP2746="","",WORKDAY(BP2746,5,FESTIVOS_CO!A:A))</f>
        <v/>
      </c>
      <c r="BR2746" s="37"/>
      <c r="BS2746" s="36"/>
      <c r="BT2746" s="38"/>
      <c r="BU2746" s="58" t="e">
        <f>VLOOKUP(BT2746,Hoja2!$C:$D,2,0)</f>
        <v>#N/A</v>
      </c>
      <c r="BV2746" s="80" t="str">
        <f>IF(
AND(AO2746="",BD2746="",BQ2746=""),
"EN PROCESO NOTIFICACION / COMUNICACION",
IF(
BT2746="",
"NO APLICA",
IF(
BU2746=60,
IF(AO2746&lt;&gt;"",AO2746,IF(BD2746&lt;&gt;"",BD2746,BQ2746))+60,
WORKDAY(
IF(AO2746&lt;&gt;"",AO2746,IF(BD2746&lt;&gt;"",BD2746,BQ2746)),
BU2746,
FESTIVOS_CO!A:A
)
)
))</f>
        <v>EN PROCESO NOTIFICACION / COMUNICACION</v>
      </c>
      <c r="BW2746" s="44"/>
      <c r="BX2746" s="53"/>
      <c r="BY2746" s="45"/>
      <c r="BZ2746" s="37"/>
      <c r="CA2746" s="54" t="str">
        <f t="shared" si="524"/>
        <v>PENDIENTE EJECUTORIA</v>
      </c>
      <c r="CB2746" s="59" t="str">
        <f t="shared" si="521"/>
        <v/>
      </c>
      <c r="CC2746" s="36"/>
      <c r="CD2746" s="40"/>
      <c r="CE2746" s="46"/>
      <c r="CF2746" s="40"/>
      <c r="CG2746" s="40"/>
      <c r="CH2746" s="40"/>
      <c r="CI2746" s="36"/>
      <c r="CJ2746" s="47"/>
      <c r="CK2746" s="40"/>
      <c r="CL2746" s="40"/>
      <c r="CM2746" s="40"/>
      <c r="CN2746" s="40"/>
    </row>
    <row r="2747" spans="1:92" ht="42.75" hidden="1">
      <c r="A2747" s="49" t="str">
        <f t="shared" si="525"/>
        <v>SIN GESTIÓN</v>
      </c>
      <c r="B2747" s="58"/>
      <c r="C2747" s="37"/>
      <c r="D2747" s="37"/>
      <c r="E2747" s="49" t="str">
        <f t="shared" si="526"/>
        <v>PENDIENTE NOTIFICACIÓN</v>
      </c>
      <c r="F2747" s="141" t="str">
        <f t="shared" si="527"/>
        <v>PENDIENTE NOTIFICACIÓN</v>
      </c>
      <c r="G2747" s="49" t="str">
        <f t="shared" si="528"/>
        <v/>
      </c>
      <c r="H2747" s="51" t="str">
        <f ca="1">IF(
L2747="",
"",
IF(
NETWORKDAYS(L2747,IF(M2747&lt;&gt;"",M2747,TODAY()),FESTIVOS_CO!A:A)&gt;2,
"VENCIDO",
IF(
NETWORKDAYS(L2747,IF(M2747&lt;&gt;"",M2747,TODAY()),FESTIVOS_CO!A:A)=2,
"ALERTA",
"A TIEMPO"
)))</f>
        <v/>
      </c>
      <c r="I2747" s="40"/>
      <c r="J2747" s="36"/>
      <c r="K2747" s="37"/>
      <c r="L2747" s="50"/>
      <c r="M2747" s="37"/>
      <c r="N2747" s="52"/>
      <c r="O2747" s="52"/>
      <c r="P2747" s="36"/>
      <c r="Q2747" s="36"/>
      <c r="R2747" s="40"/>
      <c r="S2747" s="36"/>
      <c r="T2747" s="40"/>
      <c r="U2747" s="40"/>
      <c r="V2747" s="81"/>
      <c r="W2747" s="40"/>
      <c r="X2747" s="40"/>
      <c r="Y2747" s="40"/>
      <c r="Z2747" s="38" t="str">
        <f>IFERROR(VLOOKUP(Y2747,DIRECTORIO!A:B,2,FALSE),"")</f>
        <v/>
      </c>
      <c r="AA2747" s="40"/>
      <c r="AB2747" s="40"/>
      <c r="AC2747" s="40"/>
      <c r="AD2747" s="40"/>
      <c r="AE2747" s="40"/>
      <c r="AF2747" s="40"/>
      <c r="AG2747" s="41" t="s">
        <v>109</v>
      </c>
      <c r="AH2747" s="42"/>
      <c r="AI2747" s="54" t="str">
        <f t="shared" ca="1" si="529"/>
        <v>PENDIENTE NOTIFICACIÓN ELECTRÓNICA</v>
      </c>
      <c r="AJ2747" s="37"/>
      <c r="AK2747" s="37"/>
      <c r="AL2747" s="37"/>
      <c r="AM2747" s="53" t="str">
        <f>IF(AK2747="","",WORKDAY(AK2747,5,FESTIVOS_CO!A:A))</f>
        <v/>
      </c>
      <c r="AN2747" s="37"/>
      <c r="AO2747" s="37"/>
      <c r="AP2747" s="54" t="str">
        <f t="shared" ca="1" si="522"/>
        <v>NO APLICA</v>
      </c>
      <c r="AQ2747" s="36"/>
      <c r="AR2747" s="43"/>
      <c r="AS2747" s="37"/>
      <c r="AT2747" s="36"/>
      <c r="AU2747" s="37"/>
      <c r="AV2747" s="36"/>
      <c r="AW2747" s="36"/>
      <c r="AX2747" s="37"/>
      <c r="AY2747" s="140" t="str">
        <f>IF(AU2747="","",WORKDAY(AU2747,5,FESTIVOS_CO!A:A))</f>
        <v/>
      </c>
      <c r="AZ2747" s="54" t="str">
        <f t="shared" ca="1" si="519"/>
        <v>NO APLICA</v>
      </c>
      <c r="BA2747" s="55" t="str">
        <f>IF(AX2747="","",WORKDAY(AX2747,5,FESTIVOS_CO!A:A))</f>
        <v/>
      </c>
      <c r="BB2747" s="39"/>
      <c r="BC2747" s="40"/>
      <c r="BD2747" s="40"/>
      <c r="BE2747" s="56" t="str">
        <f t="shared" ca="1" si="520"/>
        <v>NO APLICA</v>
      </c>
      <c r="BF2747" s="37"/>
      <c r="BG2747" s="45"/>
      <c r="BH2747" s="37"/>
      <c r="BI2747" s="36"/>
      <c r="BJ2747" s="37"/>
      <c r="BK2747" s="36"/>
      <c r="BL2747" s="36"/>
      <c r="BM2747" s="53" t="str">
        <f>IF(BJ2747="","",WORKDAY(BJ2747,5,FESTIVOS_CO!A:A))</f>
        <v/>
      </c>
      <c r="BN2747" s="57" t="str">
        <f t="shared" ca="1" si="530"/>
        <v>PENDIENTE HACER AVISO</v>
      </c>
      <c r="BO2747" s="54" t="str">
        <f t="shared" ca="1" si="523"/>
        <v>EN TRÁMITE NOTIF. POR AVISO</v>
      </c>
      <c r="BP2747" s="37"/>
      <c r="BQ2747" s="53" t="str">
        <f>IF(BP2747="","",WORKDAY(BP2747,5,FESTIVOS_CO!A:A))</f>
        <v/>
      </c>
      <c r="BR2747" s="37"/>
      <c r="BS2747" s="36"/>
      <c r="BT2747" s="38"/>
      <c r="BU2747" s="58" t="e">
        <f>VLOOKUP(BT2747,Hoja2!$C:$D,2,0)</f>
        <v>#N/A</v>
      </c>
      <c r="BV2747" s="80" t="str">
        <f>IF(
AND(AO2747="",BD2747="",BQ2747=""),
"EN PROCESO NOTIFICACION / COMUNICACION",
IF(
BT2747="",
"NO APLICA",
IF(
BU2747=60,
IF(AO2747&lt;&gt;"",AO2747,IF(BD2747&lt;&gt;"",BD2747,BQ2747))+60,
WORKDAY(
IF(AO2747&lt;&gt;"",AO2747,IF(BD2747&lt;&gt;"",BD2747,BQ2747)),
BU2747,
FESTIVOS_CO!A:A
)
)
))</f>
        <v>EN PROCESO NOTIFICACION / COMUNICACION</v>
      </c>
      <c r="BW2747" s="44"/>
      <c r="BX2747" s="53"/>
      <c r="BY2747" s="45"/>
      <c r="BZ2747" s="37"/>
      <c r="CA2747" s="54" t="str">
        <f t="shared" si="524"/>
        <v>PENDIENTE EJECUTORIA</v>
      </c>
      <c r="CB2747" s="59" t="str">
        <f t="shared" si="521"/>
        <v/>
      </c>
      <c r="CC2747" s="36"/>
      <c r="CD2747" s="40"/>
      <c r="CE2747" s="46"/>
      <c r="CF2747" s="40"/>
      <c r="CG2747" s="40"/>
      <c r="CH2747" s="40"/>
      <c r="CI2747" s="36"/>
      <c r="CJ2747" s="47"/>
      <c r="CK2747" s="40"/>
      <c r="CL2747" s="40"/>
      <c r="CM2747" s="40"/>
      <c r="CN2747" s="40"/>
    </row>
    <row r="2748" spans="1:92" ht="42.75" hidden="1">
      <c r="A2748" s="49" t="str">
        <f t="shared" si="525"/>
        <v>SIN GESTIÓN</v>
      </c>
      <c r="B2748" s="58"/>
      <c r="C2748" s="37"/>
      <c r="D2748" s="37"/>
      <c r="E2748" s="49" t="str">
        <f t="shared" si="526"/>
        <v>PENDIENTE NOTIFICACIÓN</v>
      </c>
      <c r="F2748" s="141" t="str">
        <f t="shared" si="527"/>
        <v>PENDIENTE NOTIFICACIÓN</v>
      </c>
      <c r="G2748" s="49" t="str">
        <f t="shared" si="528"/>
        <v/>
      </c>
      <c r="H2748" s="51" t="str">
        <f ca="1">IF(
L2748="",
"",
IF(
NETWORKDAYS(L2748,IF(M2748&lt;&gt;"",M2748,TODAY()),FESTIVOS_CO!A:A)&gt;2,
"VENCIDO",
IF(
NETWORKDAYS(L2748,IF(M2748&lt;&gt;"",M2748,TODAY()),FESTIVOS_CO!A:A)=2,
"ALERTA",
"A TIEMPO"
)))</f>
        <v/>
      </c>
      <c r="I2748" s="40"/>
      <c r="J2748" s="36"/>
      <c r="K2748" s="37"/>
      <c r="L2748" s="50"/>
      <c r="M2748" s="37"/>
      <c r="N2748" s="52"/>
      <c r="O2748" s="52"/>
      <c r="P2748" s="36"/>
      <c r="Q2748" s="36"/>
      <c r="R2748" s="40"/>
      <c r="S2748" s="36"/>
      <c r="T2748" s="40"/>
      <c r="U2748" s="40"/>
      <c r="V2748" s="81"/>
      <c r="W2748" s="40"/>
      <c r="X2748" s="40"/>
      <c r="Y2748" s="40"/>
      <c r="Z2748" s="38" t="str">
        <f>IFERROR(VLOOKUP(Y2748,DIRECTORIO!A:B,2,FALSE),"")</f>
        <v/>
      </c>
      <c r="AA2748" s="40"/>
      <c r="AB2748" s="40"/>
      <c r="AC2748" s="40"/>
      <c r="AD2748" s="40"/>
      <c r="AE2748" s="40"/>
      <c r="AF2748" s="40"/>
      <c r="AG2748" s="41" t="s">
        <v>109</v>
      </c>
      <c r="AH2748" s="42"/>
      <c r="AI2748" s="54" t="str">
        <f t="shared" ca="1" si="529"/>
        <v>PENDIENTE NOTIFICACIÓN ELECTRÓNICA</v>
      </c>
      <c r="AJ2748" s="37"/>
      <c r="AK2748" s="37"/>
      <c r="AL2748" s="37"/>
      <c r="AM2748" s="53" t="str">
        <f>IF(AK2748="","",WORKDAY(AK2748,5,FESTIVOS_CO!A:A))</f>
        <v/>
      </c>
      <c r="AN2748" s="37"/>
      <c r="AO2748" s="37"/>
      <c r="AP2748" s="54" t="str">
        <f t="shared" ca="1" si="522"/>
        <v>NO APLICA</v>
      </c>
      <c r="AQ2748" s="36"/>
      <c r="AR2748" s="43"/>
      <c r="AS2748" s="37"/>
      <c r="AT2748" s="36"/>
      <c r="AU2748" s="37"/>
      <c r="AV2748" s="36"/>
      <c r="AW2748" s="36"/>
      <c r="AX2748" s="37"/>
      <c r="AY2748" s="140" t="str">
        <f>IF(AU2748="","",WORKDAY(AU2748,5,FESTIVOS_CO!A:A))</f>
        <v/>
      </c>
      <c r="AZ2748" s="54" t="str">
        <f t="shared" ca="1" si="519"/>
        <v>NO APLICA</v>
      </c>
      <c r="BA2748" s="55" t="str">
        <f>IF(AX2748="","",WORKDAY(AX2748,5,FESTIVOS_CO!A:A))</f>
        <v/>
      </c>
      <c r="BB2748" s="39"/>
      <c r="BC2748" s="40"/>
      <c r="BD2748" s="40"/>
      <c r="BE2748" s="56" t="str">
        <f t="shared" ca="1" si="520"/>
        <v>NO APLICA</v>
      </c>
      <c r="BF2748" s="37"/>
      <c r="BG2748" s="45"/>
      <c r="BH2748" s="37"/>
      <c r="BI2748" s="36"/>
      <c r="BJ2748" s="37"/>
      <c r="BK2748" s="36"/>
      <c r="BL2748" s="36"/>
      <c r="BM2748" s="53" t="str">
        <f>IF(BJ2748="","",WORKDAY(BJ2748,5,FESTIVOS_CO!A:A))</f>
        <v/>
      </c>
      <c r="BN2748" s="57" t="str">
        <f t="shared" ca="1" si="530"/>
        <v>PENDIENTE HACER AVISO</v>
      </c>
      <c r="BO2748" s="54" t="str">
        <f t="shared" ca="1" si="523"/>
        <v>EN TRÁMITE NOTIF. POR AVISO</v>
      </c>
      <c r="BP2748" s="37"/>
      <c r="BQ2748" s="53" t="str">
        <f>IF(BP2748="","",WORKDAY(BP2748,5,FESTIVOS_CO!A:A))</f>
        <v/>
      </c>
      <c r="BR2748" s="37"/>
      <c r="BS2748" s="36"/>
      <c r="BT2748" s="38"/>
      <c r="BU2748" s="58" t="e">
        <f>VLOOKUP(BT2748,Hoja2!$C:$D,2,0)</f>
        <v>#N/A</v>
      </c>
      <c r="BV2748" s="80" t="str">
        <f>IF(
AND(AO2748="",BD2748="",BQ2748=""),
"EN PROCESO NOTIFICACION / COMUNICACION",
IF(
BT2748="",
"NO APLICA",
IF(
BU2748=60,
IF(AO2748&lt;&gt;"",AO2748,IF(BD2748&lt;&gt;"",BD2748,BQ2748))+60,
WORKDAY(
IF(AO2748&lt;&gt;"",AO2748,IF(BD2748&lt;&gt;"",BD2748,BQ2748)),
BU2748,
FESTIVOS_CO!A:A
)
)
))</f>
        <v>EN PROCESO NOTIFICACION / COMUNICACION</v>
      </c>
      <c r="BW2748" s="44"/>
      <c r="BX2748" s="53"/>
      <c r="BY2748" s="45"/>
      <c r="BZ2748" s="37"/>
      <c r="CA2748" s="54" t="str">
        <f t="shared" si="524"/>
        <v>PENDIENTE EJECUTORIA</v>
      </c>
      <c r="CB2748" s="59" t="str">
        <f t="shared" si="521"/>
        <v/>
      </c>
      <c r="CC2748" s="36"/>
      <c r="CD2748" s="40"/>
      <c r="CE2748" s="46"/>
      <c r="CF2748" s="40"/>
      <c r="CG2748" s="40"/>
      <c r="CH2748" s="40"/>
      <c r="CI2748" s="36"/>
      <c r="CJ2748" s="47"/>
      <c r="CK2748" s="40"/>
      <c r="CL2748" s="40"/>
      <c r="CM2748" s="40"/>
      <c r="CN2748" s="40"/>
    </row>
    <row r="2749" spans="1:92" ht="42.75" hidden="1">
      <c r="A2749" s="49" t="str">
        <f t="shared" si="525"/>
        <v>SIN GESTIÓN</v>
      </c>
      <c r="B2749" s="58"/>
      <c r="C2749" s="37"/>
      <c r="D2749" s="37"/>
      <c r="E2749" s="49" t="str">
        <f t="shared" si="526"/>
        <v>PENDIENTE NOTIFICACIÓN</v>
      </c>
      <c r="F2749" s="141" t="str">
        <f t="shared" si="527"/>
        <v>PENDIENTE NOTIFICACIÓN</v>
      </c>
      <c r="G2749" s="49" t="str">
        <f t="shared" si="528"/>
        <v/>
      </c>
      <c r="H2749" s="51" t="str">
        <f ca="1">IF(
L2749="",
"",
IF(
NETWORKDAYS(L2749,IF(M2749&lt;&gt;"",M2749,TODAY()),FESTIVOS_CO!A:A)&gt;2,
"VENCIDO",
IF(
NETWORKDAYS(L2749,IF(M2749&lt;&gt;"",M2749,TODAY()),FESTIVOS_CO!A:A)=2,
"ALERTA",
"A TIEMPO"
)))</f>
        <v/>
      </c>
      <c r="I2749" s="40"/>
      <c r="J2749" s="36"/>
      <c r="K2749" s="37"/>
      <c r="L2749" s="50"/>
      <c r="M2749" s="37"/>
      <c r="N2749" s="52"/>
      <c r="O2749" s="52"/>
      <c r="P2749" s="36"/>
      <c r="Q2749" s="36"/>
      <c r="R2749" s="40"/>
      <c r="S2749" s="36"/>
      <c r="T2749" s="40"/>
      <c r="U2749" s="40"/>
      <c r="V2749" s="81"/>
      <c r="W2749" s="40"/>
      <c r="X2749" s="40"/>
      <c r="Y2749" s="40"/>
      <c r="Z2749" s="38" t="str">
        <f>IFERROR(VLOOKUP(Y2749,DIRECTORIO!A:B,2,FALSE),"")</f>
        <v/>
      </c>
      <c r="AA2749" s="40"/>
      <c r="AB2749" s="40"/>
      <c r="AC2749" s="40"/>
      <c r="AD2749" s="40"/>
      <c r="AE2749" s="40"/>
      <c r="AF2749" s="40"/>
      <c r="AG2749" s="41" t="s">
        <v>109</v>
      </c>
      <c r="AH2749" s="42"/>
      <c r="AI2749" s="54" t="str">
        <f t="shared" ca="1" si="529"/>
        <v>PENDIENTE NOTIFICACIÓN ELECTRÓNICA</v>
      </c>
      <c r="AJ2749" s="37"/>
      <c r="AK2749" s="37"/>
      <c r="AL2749" s="37"/>
      <c r="AM2749" s="53" t="str">
        <f>IF(AK2749="","",WORKDAY(AK2749,5,FESTIVOS_CO!A:A))</f>
        <v/>
      </c>
      <c r="AN2749" s="37"/>
      <c r="AO2749" s="37"/>
      <c r="AP2749" s="54" t="str">
        <f t="shared" ca="1" si="522"/>
        <v>NO APLICA</v>
      </c>
      <c r="AQ2749" s="36"/>
      <c r="AR2749" s="43"/>
      <c r="AS2749" s="37"/>
      <c r="AT2749" s="36"/>
      <c r="AU2749" s="37"/>
      <c r="AV2749" s="36"/>
      <c r="AW2749" s="36"/>
      <c r="AX2749" s="37"/>
      <c r="AY2749" s="140" t="str">
        <f>IF(AU2749="","",WORKDAY(AU2749,5,FESTIVOS_CO!A:A))</f>
        <v/>
      </c>
      <c r="AZ2749" s="54" t="str">
        <f t="shared" ca="1" si="519"/>
        <v>NO APLICA</v>
      </c>
      <c r="BA2749" s="55" t="str">
        <f>IF(AX2749="","",WORKDAY(AX2749,5,FESTIVOS_CO!A:A))</f>
        <v/>
      </c>
      <c r="BB2749" s="39"/>
      <c r="BC2749" s="40"/>
      <c r="BD2749" s="40"/>
      <c r="BE2749" s="56" t="str">
        <f t="shared" ca="1" si="520"/>
        <v>NO APLICA</v>
      </c>
      <c r="BF2749" s="37"/>
      <c r="BG2749" s="45"/>
      <c r="BH2749" s="37"/>
      <c r="BI2749" s="36"/>
      <c r="BJ2749" s="37"/>
      <c r="BK2749" s="36"/>
      <c r="BL2749" s="36"/>
      <c r="BM2749" s="53" t="str">
        <f>IF(BJ2749="","",WORKDAY(BJ2749,5,FESTIVOS_CO!A:A))</f>
        <v/>
      </c>
      <c r="BN2749" s="57" t="str">
        <f t="shared" ca="1" si="530"/>
        <v>PENDIENTE HACER AVISO</v>
      </c>
      <c r="BO2749" s="54" t="str">
        <f t="shared" ca="1" si="523"/>
        <v>EN TRÁMITE NOTIF. POR AVISO</v>
      </c>
      <c r="BP2749" s="37"/>
      <c r="BQ2749" s="53" t="str">
        <f>IF(BP2749="","",WORKDAY(BP2749,5,FESTIVOS_CO!A:A))</f>
        <v/>
      </c>
      <c r="BR2749" s="37"/>
      <c r="BS2749" s="36"/>
      <c r="BT2749" s="38"/>
      <c r="BU2749" s="58" t="e">
        <f>VLOOKUP(BT2749,Hoja2!$C:$D,2,0)</f>
        <v>#N/A</v>
      </c>
      <c r="BV2749" s="80" t="str">
        <f>IF(
AND(AO2749="",BD2749="",BQ2749=""),
"EN PROCESO NOTIFICACION / COMUNICACION",
IF(
BT2749="",
"NO APLICA",
IF(
BU2749=60,
IF(AO2749&lt;&gt;"",AO2749,IF(BD2749&lt;&gt;"",BD2749,BQ2749))+60,
WORKDAY(
IF(AO2749&lt;&gt;"",AO2749,IF(BD2749&lt;&gt;"",BD2749,BQ2749)),
BU2749,
FESTIVOS_CO!A:A
)
)
))</f>
        <v>EN PROCESO NOTIFICACION / COMUNICACION</v>
      </c>
      <c r="BW2749" s="44"/>
      <c r="BX2749" s="53"/>
      <c r="BY2749" s="45"/>
      <c r="BZ2749" s="37"/>
      <c r="CA2749" s="54" t="str">
        <f t="shared" si="524"/>
        <v>PENDIENTE EJECUTORIA</v>
      </c>
      <c r="CB2749" s="59" t="str">
        <f t="shared" si="521"/>
        <v/>
      </c>
      <c r="CC2749" s="36"/>
      <c r="CD2749" s="40"/>
      <c r="CE2749" s="46"/>
      <c r="CF2749" s="40"/>
      <c r="CG2749" s="40"/>
      <c r="CH2749" s="40"/>
      <c r="CI2749" s="36"/>
      <c r="CJ2749" s="47"/>
      <c r="CK2749" s="40"/>
      <c r="CL2749" s="40"/>
      <c r="CM2749" s="40"/>
      <c r="CN2749" s="40"/>
    </row>
    <row r="2750" spans="1:92" ht="42.75" hidden="1">
      <c r="A2750" s="49" t="str">
        <f t="shared" si="525"/>
        <v>SIN GESTIÓN</v>
      </c>
      <c r="B2750" s="58"/>
      <c r="C2750" s="37"/>
      <c r="D2750" s="37"/>
      <c r="E2750" s="49" t="str">
        <f t="shared" si="526"/>
        <v>PENDIENTE NOTIFICACIÓN</v>
      </c>
      <c r="F2750" s="141" t="str">
        <f t="shared" si="527"/>
        <v>PENDIENTE NOTIFICACIÓN</v>
      </c>
      <c r="G2750" s="49" t="str">
        <f t="shared" si="528"/>
        <v/>
      </c>
      <c r="H2750" s="51" t="str">
        <f ca="1">IF(
L2750="",
"",
IF(
NETWORKDAYS(L2750,IF(M2750&lt;&gt;"",M2750,TODAY()),FESTIVOS_CO!A:A)&gt;2,
"VENCIDO",
IF(
NETWORKDAYS(L2750,IF(M2750&lt;&gt;"",M2750,TODAY()),FESTIVOS_CO!A:A)=2,
"ALERTA",
"A TIEMPO"
)))</f>
        <v/>
      </c>
      <c r="I2750" s="40"/>
      <c r="J2750" s="36"/>
      <c r="K2750" s="37"/>
      <c r="L2750" s="50"/>
      <c r="M2750" s="37"/>
      <c r="N2750" s="52"/>
      <c r="O2750" s="52"/>
      <c r="P2750" s="36"/>
      <c r="Q2750" s="36"/>
      <c r="R2750" s="40"/>
      <c r="S2750" s="36"/>
      <c r="T2750" s="40"/>
      <c r="U2750" s="40"/>
      <c r="V2750" s="81"/>
      <c r="W2750" s="40"/>
      <c r="X2750" s="40"/>
      <c r="Y2750" s="40"/>
      <c r="Z2750" s="38" t="str">
        <f>IFERROR(VLOOKUP(Y2750,DIRECTORIO!A:B,2,FALSE),"")</f>
        <v/>
      </c>
      <c r="AA2750" s="40"/>
      <c r="AB2750" s="40"/>
      <c r="AC2750" s="40"/>
      <c r="AD2750" s="40"/>
      <c r="AE2750" s="40"/>
      <c r="AF2750" s="40"/>
      <c r="AG2750" s="41" t="s">
        <v>109</v>
      </c>
      <c r="AH2750" s="42"/>
      <c r="AI2750" s="54" t="str">
        <f t="shared" ca="1" si="529"/>
        <v>PENDIENTE NOTIFICACIÓN ELECTRÓNICA</v>
      </c>
      <c r="AJ2750" s="37"/>
      <c r="AK2750" s="37"/>
      <c r="AL2750" s="37"/>
      <c r="AM2750" s="53" t="str">
        <f>IF(AK2750="","",WORKDAY(AK2750,5,FESTIVOS_CO!A:A))</f>
        <v/>
      </c>
      <c r="AN2750" s="37"/>
      <c r="AO2750" s="37"/>
      <c r="AP2750" s="54" t="str">
        <f t="shared" ca="1" si="522"/>
        <v>NO APLICA</v>
      </c>
      <c r="AQ2750" s="36"/>
      <c r="AR2750" s="43"/>
      <c r="AS2750" s="37"/>
      <c r="AT2750" s="36"/>
      <c r="AU2750" s="37"/>
      <c r="AV2750" s="36"/>
      <c r="AW2750" s="36"/>
      <c r="AX2750" s="37"/>
      <c r="AY2750" s="140" t="str">
        <f>IF(AU2750="","",WORKDAY(AU2750,5,FESTIVOS_CO!A:A))</f>
        <v/>
      </c>
      <c r="AZ2750" s="54" t="str">
        <f t="shared" ca="1" si="519"/>
        <v>NO APLICA</v>
      </c>
      <c r="BA2750" s="55" t="str">
        <f>IF(AX2750="","",WORKDAY(AX2750,5,FESTIVOS_CO!A:A))</f>
        <v/>
      </c>
      <c r="BB2750" s="39"/>
      <c r="BC2750" s="40"/>
      <c r="BD2750" s="40"/>
      <c r="BE2750" s="56" t="str">
        <f t="shared" ca="1" si="520"/>
        <v>NO APLICA</v>
      </c>
      <c r="BF2750" s="37"/>
      <c r="BG2750" s="45"/>
      <c r="BH2750" s="37"/>
      <c r="BI2750" s="36"/>
      <c r="BJ2750" s="37"/>
      <c r="BK2750" s="36"/>
      <c r="BL2750" s="36"/>
      <c r="BM2750" s="53" t="str">
        <f>IF(BJ2750="","",WORKDAY(BJ2750,5,FESTIVOS_CO!A:A))</f>
        <v/>
      </c>
      <c r="BN2750" s="57" t="str">
        <f t="shared" ca="1" si="530"/>
        <v>PENDIENTE HACER AVISO</v>
      </c>
      <c r="BO2750" s="54" t="str">
        <f t="shared" ca="1" si="523"/>
        <v>EN TRÁMITE NOTIF. POR AVISO</v>
      </c>
      <c r="BP2750" s="37"/>
      <c r="BQ2750" s="53" t="str">
        <f>IF(BP2750="","",WORKDAY(BP2750,5,FESTIVOS_CO!A:A))</f>
        <v/>
      </c>
      <c r="BR2750" s="37"/>
      <c r="BS2750" s="36"/>
      <c r="BT2750" s="38"/>
      <c r="BU2750" s="58" t="e">
        <f>VLOOKUP(BT2750,Hoja2!$C:$D,2,0)</f>
        <v>#N/A</v>
      </c>
      <c r="BV2750" s="80" t="str">
        <f>IF(
AND(AO2750="",BD2750="",BQ2750=""),
"EN PROCESO NOTIFICACION / COMUNICACION",
IF(
BT2750="",
"NO APLICA",
IF(
BU2750=60,
IF(AO2750&lt;&gt;"",AO2750,IF(BD2750&lt;&gt;"",BD2750,BQ2750))+60,
WORKDAY(
IF(AO2750&lt;&gt;"",AO2750,IF(BD2750&lt;&gt;"",BD2750,BQ2750)),
BU2750,
FESTIVOS_CO!A:A
)
)
))</f>
        <v>EN PROCESO NOTIFICACION / COMUNICACION</v>
      </c>
      <c r="BW2750" s="44"/>
      <c r="BX2750" s="53"/>
      <c r="BY2750" s="45"/>
      <c r="BZ2750" s="37"/>
      <c r="CA2750" s="54" t="str">
        <f t="shared" si="524"/>
        <v>PENDIENTE EJECUTORIA</v>
      </c>
      <c r="CB2750" s="59" t="str">
        <f t="shared" si="521"/>
        <v/>
      </c>
      <c r="CC2750" s="36"/>
      <c r="CD2750" s="40"/>
      <c r="CE2750" s="46"/>
      <c r="CF2750" s="40"/>
      <c r="CG2750" s="40"/>
      <c r="CH2750" s="40"/>
      <c r="CI2750" s="36"/>
      <c r="CJ2750" s="47"/>
      <c r="CK2750" s="40"/>
      <c r="CL2750" s="40"/>
      <c r="CM2750" s="40"/>
      <c r="CN2750" s="40"/>
    </row>
    <row r="2751" spans="1:92" ht="42.75" hidden="1">
      <c r="A2751" s="49" t="str">
        <f t="shared" si="525"/>
        <v>SIN GESTIÓN</v>
      </c>
      <c r="B2751" s="58"/>
      <c r="C2751" s="37"/>
      <c r="D2751" s="37"/>
      <c r="E2751" s="49" t="str">
        <f t="shared" si="526"/>
        <v>PENDIENTE NOTIFICACIÓN</v>
      </c>
      <c r="F2751" s="141" t="str">
        <f t="shared" si="527"/>
        <v>PENDIENTE NOTIFICACIÓN</v>
      </c>
      <c r="G2751" s="49" t="str">
        <f t="shared" si="528"/>
        <v/>
      </c>
      <c r="H2751" s="51" t="str">
        <f ca="1">IF(
L2751="",
"",
IF(
NETWORKDAYS(L2751,IF(M2751&lt;&gt;"",M2751,TODAY()),FESTIVOS_CO!A:A)&gt;2,
"VENCIDO",
IF(
NETWORKDAYS(L2751,IF(M2751&lt;&gt;"",M2751,TODAY()),FESTIVOS_CO!A:A)=2,
"ALERTA",
"A TIEMPO"
)))</f>
        <v/>
      </c>
      <c r="I2751" s="40"/>
      <c r="J2751" s="36"/>
      <c r="K2751" s="37"/>
      <c r="L2751" s="50"/>
      <c r="M2751" s="37"/>
      <c r="N2751" s="52"/>
      <c r="O2751" s="52"/>
      <c r="P2751" s="36"/>
      <c r="Q2751" s="36"/>
      <c r="R2751" s="40"/>
      <c r="S2751" s="36"/>
      <c r="T2751" s="40"/>
      <c r="U2751" s="40"/>
      <c r="V2751" s="81"/>
      <c r="W2751" s="40"/>
      <c r="X2751" s="40"/>
      <c r="Y2751" s="40"/>
      <c r="Z2751" s="38" t="str">
        <f>IFERROR(VLOOKUP(Y2751,DIRECTORIO!A:B,2,FALSE),"")</f>
        <v/>
      </c>
      <c r="AA2751" s="40"/>
      <c r="AB2751" s="40"/>
      <c r="AC2751" s="40"/>
      <c r="AD2751" s="40"/>
      <c r="AE2751" s="40"/>
      <c r="AF2751" s="40"/>
      <c r="AG2751" s="41" t="s">
        <v>109</v>
      </c>
      <c r="AH2751" s="42"/>
      <c r="AI2751" s="54" t="str">
        <f t="shared" ca="1" si="529"/>
        <v>PENDIENTE NOTIFICACIÓN ELECTRÓNICA</v>
      </c>
      <c r="AJ2751" s="37"/>
      <c r="AK2751" s="37"/>
      <c r="AL2751" s="37"/>
      <c r="AM2751" s="53" t="str">
        <f>IF(AK2751="","",WORKDAY(AK2751,5,FESTIVOS_CO!A:A))</f>
        <v/>
      </c>
      <c r="AN2751" s="37"/>
      <c r="AO2751" s="37"/>
      <c r="AP2751" s="54" t="str">
        <f t="shared" ca="1" si="522"/>
        <v>NO APLICA</v>
      </c>
      <c r="AQ2751" s="36"/>
      <c r="AR2751" s="43"/>
      <c r="AS2751" s="37"/>
      <c r="AT2751" s="36"/>
      <c r="AU2751" s="37"/>
      <c r="AV2751" s="36"/>
      <c r="AW2751" s="36"/>
      <c r="AX2751" s="37"/>
      <c r="AY2751" s="140" t="str">
        <f>IF(AU2751="","",WORKDAY(AU2751,5,FESTIVOS_CO!A:A))</f>
        <v/>
      </c>
      <c r="AZ2751" s="54" t="str">
        <f t="shared" ca="1" si="519"/>
        <v>NO APLICA</v>
      </c>
      <c r="BA2751" s="55" t="str">
        <f>IF(AX2751="","",WORKDAY(AX2751,5,FESTIVOS_CO!A:A))</f>
        <v/>
      </c>
      <c r="BB2751" s="39"/>
      <c r="BC2751" s="40"/>
      <c r="BD2751" s="40"/>
      <c r="BE2751" s="56" t="str">
        <f t="shared" ca="1" si="520"/>
        <v>NO APLICA</v>
      </c>
      <c r="BF2751" s="37"/>
      <c r="BG2751" s="45"/>
      <c r="BH2751" s="37"/>
      <c r="BI2751" s="36"/>
      <c r="BJ2751" s="37"/>
      <c r="BK2751" s="36"/>
      <c r="BL2751" s="36"/>
      <c r="BM2751" s="53" t="str">
        <f>IF(BJ2751="","",WORKDAY(BJ2751,5,FESTIVOS_CO!A:A))</f>
        <v/>
      </c>
      <c r="BN2751" s="57" t="str">
        <f t="shared" ca="1" si="530"/>
        <v>PENDIENTE HACER AVISO</v>
      </c>
      <c r="BO2751" s="54" t="str">
        <f t="shared" ca="1" si="523"/>
        <v>EN TRÁMITE NOTIF. POR AVISO</v>
      </c>
      <c r="BP2751" s="37"/>
      <c r="BQ2751" s="53" t="str">
        <f>IF(BP2751="","",WORKDAY(BP2751,5,FESTIVOS_CO!A:A))</f>
        <v/>
      </c>
      <c r="BR2751" s="37"/>
      <c r="BS2751" s="36"/>
      <c r="BT2751" s="38"/>
      <c r="BU2751" s="58" t="e">
        <f>VLOOKUP(BT2751,Hoja2!$C:$D,2,0)</f>
        <v>#N/A</v>
      </c>
      <c r="BV2751" s="80" t="str">
        <f>IF(
AND(AO2751="",BD2751="",BQ2751=""),
"EN PROCESO NOTIFICACION / COMUNICACION",
IF(
BT2751="",
"NO APLICA",
IF(
BU2751=60,
IF(AO2751&lt;&gt;"",AO2751,IF(BD2751&lt;&gt;"",BD2751,BQ2751))+60,
WORKDAY(
IF(AO2751&lt;&gt;"",AO2751,IF(BD2751&lt;&gt;"",BD2751,BQ2751)),
BU2751,
FESTIVOS_CO!A:A
)
)
))</f>
        <v>EN PROCESO NOTIFICACION / COMUNICACION</v>
      </c>
      <c r="BW2751" s="44"/>
      <c r="BX2751" s="53"/>
      <c r="BY2751" s="45"/>
      <c r="BZ2751" s="37"/>
      <c r="CA2751" s="54" t="str">
        <f t="shared" si="524"/>
        <v>PENDIENTE EJECUTORIA</v>
      </c>
      <c r="CB2751" s="59" t="str">
        <f t="shared" si="521"/>
        <v/>
      </c>
      <c r="CC2751" s="36"/>
      <c r="CD2751" s="40"/>
      <c r="CE2751" s="46"/>
      <c r="CF2751" s="40"/>
      <c r="CG2751" s="40"/>
      <c r="CH2751" s="40"/>
      <c r="CI2751" s="36"/>
      <c r="CJ2751" s="47"/>
      <c r="CK2751" s="40"/>
      <c r="CL2751" s="40"/>
      <c r="CM2751" s="40"/>
      <c r="CN2751" s="40"/>
    </row>
    <row r="2752" spans="1:92" ht="42.75" hidden="1">
      <c r="A2752" s="49" t="str">
        <f t="shared" si="525"/>
        <v>SIN GESTIÓN</v>
      </c>
      <c r="B2752" s="58"/>
      <c r="C2752" s="37"/>
      <c r="D2752" s="37"/>
      <c r="E2752" s="49" t="str">
        <f t="shared" si="526"/>
        <v>PENDIENTE NOTIFICACIÓN</v>
      </c>
      <c r="F2752" s="141" t="str">
        <f t="shared" si="527"/>
        <v>PENDIENTE NOTIFICACIÓN</v>
      </c>
      <c r="G2752" s="49" t="str">
        <f t="shared" si="528"/>
        <v/>
      </c>
      <c r="H2752" s="51" t="str">
        <f ca="1">IF(
L2752="",
"",
IF(
NETWORKDAYS(L2752,IF(M2752&lt;&gt;"",M2752,TODAY()),FESTIVOS_CO!A:A)&gt;2,
"VENCIDO",
IF(
NETWORKDAYS(L2752,IF(M2752&lt;&gt;"",M2752,TODAY()),FESTIVOS_CO!A:A)=2,
"ALERTA",
"A TIEMPO"
)))</f>
        <v/>
      </c>
      <c r="I2752" s="40"/>
      <c r="J2752" s="36"/>
      <c r="K2752" s="37"/>
      <c r="L2752" s="50"/>
      <c r="M2752" s="37"/>
      <c r="N2752" s="52"/>
      <c r="O2752" s="52"/>
      <c r="P2752" s="36"/>
      <c r="Q2752" s="36"/>
      <c r="R2752" s="40"/>
      <c r="S2752" s="36"/>
      <c r="T2752" s="40"/>
      <c r="U2752" s="40"/>
      <c r="V2752" s="81"/>
      <c r="W2752" s="40"/>
      <c r="X2752" s="40"/>
      <c r="Y2752" s="40"/>
      <c r="Z2752" s="38" t="str">
        <f>IFERROR(VLOOKUP(Y2752,DIRECTORIO!A:B,2,FALSE),"")</f>
        <v/>
      </c>
      <c r="AA2752" s="40"/>
      <c r="AB2752" s="40"/>
      <c r="AC2752" s="40"/>
      <c r="AD2752" s="40"/>
      <c r="AE2752" s="40"/>
      <c r="AF2752" s="40"/>
      <c r="AG2752" s="41" t="s">
        <v>109</v>
      </c>
      <c r="AH2752" s="42"/>
      <c r="AI2752" s="54" t="str">
        <f t="shared" ca="1" si="529"/>
        <v>PENDIENTE NOTIFICACIÓN ELECTRÓNICA</v>
      </c>
      <c r="AJ2752" s="37"/>
      <c r="AK2752" s="37"/>
      <c r="AL2752" s="37"/>
      <c r="AM2752" s="53" t="str">
        <f>IF(AK2752="","",WORKDAY(AK2752,5,FESTIVOS_CO!A:A))</f>
        <v/>
      </c>
      <c r="AN2752" s="37"/>
      <c r="AO2752" s="37"/>
      <c r="AP2752" s="54" t="str">
        <f t="shared" ca="1" si="522"/>
        <v>NO APLICA</v>
      </c>
      <c r="AQ2752" s="36"/>
      <c r="AR2752" s="43"/>
      <c r="AS2752" s="37"/>
      <c r="AT2752" s="36"/>
      <c r="AU2752" s="37"/>
      <c r="AV2752" s="36"/>
      <c r="AW2752" s="36"/>
      <c r="AX2752" s="37"/>
      <c r="AY2752" s="140" t="str">
        <f>IF(AU2752="","",WORKDAY(AU2752,5,FESTIVOS_CO!A:A))</f>
        <v/>
      </c>
      <c r="AZ2752" s="54" t="str">
        <f t="shared" ca="1" si="519"/>
        <v>NO APLICA</v>
      </c>
      <c r="BA2752" s="55" t="str">
        <f>IF(AX2752="","",WORKDAY(AX2752,5,FESTIVOS_CO!A:A))</f>
        <v/>
      </c>
      <c r="BB2752" s="39"/>
      <c r="BC2752" s="40"/>
      <c r="BD2752" s="40"/>
      <c r="BE2752" s="56" t="str">
        <f t="shared" ca="1" si="520"/>
        <v>NO APLICA</v>
      </c>
      <c r="BF2752" s="37"/>
      <c r="BG2752" s="45"/>
      <c r="BH2752" s="37"/>
      <c r="BI2752" s="36"/>
      <c r="BJ2752" s="37"/>
      <c r="BK2752" s="36"/>
      <c r="BL2752" s="36"/>
      <c r="BM2752" s="53" t="str">
        <f>IF(BJ2752="","",WORKDAY(BJ2752,5,FESTIVOS_CO!A:A))</f>
        <v/>
      </c>
      <c r="BN2752" s="57" t="str">
        <f t="shared" ca="1" si="530"/>
        <v>PENDIENTE HACER AVISO</v>
      </c>
      <c r="BO2752" s="54" t="str">
        <f t="shared" ca="1" si="523"/>
        <v>EN TRÁMITE NOTIF. POR AVISO</v>
      </c>
      <c r="BP2752" s="37"/>
      <c r="BQ2752" s="53" t="str">
        <f>IF(BP2752="","",WORKDAY(BP2752,5,FESTIVOS_CO!A:A))</f>
        <v/>
      </c>
      <c r="BR2752" s="37"/>
      <c r="BS2752" s="36"/>
      <c r="BT2752" s="38"/>
      <c r="BU2752" s="58" t="e">
        <f>VLOOKUP(BT2752,Hoja2!$C:$D,2,0)</f>
        <v>#N/A</v>
      </c>
      <c r="BV2752" s="80" t="str">
        <f>IF(
AND(AO2752="",BD2752="",BQ2752=""),
"EN PROCESO NOTIFICACION / COMUNICACION",
IF(
BT2752="",
"NO APLICA",
IF(
BU2752=60,
IF(AO2752&lt;&gt;"",AO2752,IF(BD2752&lt;&gt;"",BD2752,BQ2752))+60,
WORKDAY(
IF(AO2752&lt;&gt;"",AO2752,IF(BD2752&lt;&gt;"",BD2752,BQ2752)),
BU2752,
FESTIVOS_CO!A:A
)
)
))</f>
        <v>EN PROCESO NOTIFICACION / COMUNICACION</v>
      </c>
      <c r="BW2752" s="44"/>
      <c r="BX2752" s="53"/>
      <c r="BY2752" s="45"/>
      <c r="BZ2752" s="37"/>
      <c r="CA2752" s="54" t="str">
        <f t="shared" si="524"/>
        <v>PENDIENTE EJECUTORIA</v>
      </c>
      <c r="CB2752" s="59" t="str">
        <f t="shared" si="521"/>
        <v/>
      </c>
      <c r="CC2752" s="36"/>
      <c r="CD2752" s="40"/>
      <c r="CE2752" s="46"/>
      <c r="CF2752" s="40"/>
      <c r="CG2752" s="40"/>
      <c r="CH2752" s="40"/>
      <c r="CI2752" s="36"/>
      <c r="CJ2752" s="47"/>
      <c r="CK2752" s="40"/>
      <c r="CL2752" s="40"/>
      <c r="CM2752" s="40"/>
      <c r="CN2752" s="40"/>
    </row>
    <row r="2753" spans="1:92" ht="42.75" hidden="1">
      <c r="A2753" s="49" t="str">
        <f t="shared" si="525"/>
        <v>SIN GESTIÓN</v>
      </c>
      <c r="B2753" s="58"/>
      <c r="C2753" s="37"/>
      <c r="D2753" s="37"/>
      <c r="E2753" s="49" t="str">
        <f t="shared" si="526"/>
        <v>PENDIENTE NOTIFICACIÓN</v>
      </c>
      <c r="F2753" s="141" t="str">
        <f t="shared" si="527"/>
        <v>PENDIENTE NOTIFICACIÓN</v>
      </c>
      <c r="G2753" s="49" t="str">
        <f t="shared" si="528"/>
        <v/>
      </c>
      <c r="H2753" s="51" t="str">
        <f ca="1">IF(
L2753="",
"",
IF(
NETWORKDAYS(L2753,IF(M2753&lt;&gt;"",M2753,TODAY()),FESTIVOS_CO!A:A)&gt;2,
"VENCIDO",
IF(
NETWORKDAYS(L2753,IF(M2753&lt;&gt;"",M2753,TODAY()),FESTIVOS_CO!A:A)=2,
"ALERTA",
"A TIEMPO"
)))</f>
        <v/>
      </c>
      <c r="I2753" s="40"/>
      <c r="J2753" s="36"/>
      <c r="K2753" s="37"/>
      <c r="L2753" s="50"/>
      <c r="M2753" s="37"/>
      <c r="N2753" s="52"/>
      <c r="O2753" s="52"/>
      <c r="P2753" s="36"/>
      <c r="Q2753" s="36"/>
      <c r="R2753" s="40"/>
      <c r="S2753" s="36"/>
      <c r="T2753" s="40"/>
      <c r="U2753" s="40"/>
      <c r="V2753" s="81"/>
      <c r="W2753" s="40"/>
      <c r="X2753" s="40"/>
      <c r="Y2753" s="40"/>
      <c r="Z2753" s="38" t="str">
        <f>IFERROR(VLOOKUP(Y2753,DIRECTORIO!A:B,2,FALSE),"")</f>
        <v/>
      </c>
      <c r="AA2753" s="40"/>
      <c r="AB2753" s="40"/>
      <c r="AC2753" s="40"/>
      <c r="AD2753" s="40"/>
      <c r="AE2753" s="40"/>
      <c r="AF2753" s="40"/>
      <c r="AG2753" s="41" t="s">
        <v>109</v>
      </c>
      <c r="AH2753" s="42"/>
      <c r="AI2753" s="54" t="str">
        <f t="shared" ca="1" si="529"/>
        <v>PENDIENTE NOTIFICACIÓN ELECTRÓNICA</v>
      </c>
      <c r="AJ2753" s="37"/>
      <c r="AK2753" s="37"/>
      <c r="AL2753" s="37"/>
      <c r="AM2753" s="53" t="str">
        <f>IF(AK2753="","",WORKDAY(AK2753,5,FESTIVOS_CO!A:A))</f>
        <v/>
      </c>
      <c r="AN2753" s="37"/>
      <c r="AO2753" s="37"/>
      <c r="AP2753" s="54" t="str">
        <f t="shared" ca="1" si="522"/>
        <v>NO APLICA</v>
      </c>
      <c r="AQ2753" s="36"/>
      <c r="AR2753" s="43"/>
      <c r="AS2753" s="37"/>
      <c r="AT2753" s="36"/>
      <c r="AU2753" s="37"/>
      <c r="AV2753" s="36"/>
      <c r="AW2753" s="36"/>
      <c r="AX2753" s="37"/>
      <c r="AY2753" s="140" t="str">
        <f>IF(AU2753="","",WORKDAY(AU2753,5,FESTIVOS_CO!A:A))</f>
        <v/>
      </c>
      <c r="AZ2753" s="54" t="str">
        <f t="shared" ca="1" si="519"/>
        <v>NO APLICA</v>
      </c>
      <c r="BA2753" s="55" t="str">
        <f>IF(AX2753="","",WORKDAY(AX2753,5,FESTIVOS_CO!A:A))</f>
        <v/>
      </c>
      <c r="BB2753" s="39"/>
      <c r="BC2753" s="40"/>
      <c r="BD2753" s="40"/>
      <c r="BE2753" s="56" t="str">
        <f t="shared" ca="1" si="520"/>
        <v>NO APLICA</v>
      </c>
      <c r="BF2753" s="37"/>
      <c r="BG2753" s="45"/>
      <c r="BH2753" s="37"/>
      <c r="BI2753" s="36"/>
      <c r="BJ2753" s="37"/>
      <c r="BK2753" s="36"/>
      <c r="BL2753" s="36"/>
      <c r="BM2753" s="53" t="str">
        <f>IF(BJ2753="","",WORKDAY(BJ2753,5,FESTIVOS_CO!A:A))</f>
        <v/>
      </c>
      <c r="BN2753" s="57" t="str">
        <f t="shared" ca="1" si="530"/>
        <v>PENDIENTE HACER AVISO</v>
      </c>
      <c r="BO2753" s="54" t="str">
        <f t="shared" ca="1" si="523"/>
        <v>EN TRÁMITE NOTIF. POR AVISO</v>
      </c>
      <c r="BP2753" s="37"/>
      <c r="BQ2753" s="53" t="str">
        <f>IF(BP2753="","",WORKDAY(BP2753,5,FESTIVOS_CO!A:A))</f>
        <v/>
      </c>
      <c r="BR2753" s="37"/>
      <c r="BS2753" s="36"/>
      <c r="BT2753" s="38"/>
      <c r="BU2753" s="58" t="e">
        <f>VLOOKUP(BT2753,Hoja2!$C:$D,2,0)</f>
        <v>#N/A</v>
      </c>
      <c r="BV2753" s="80" t="str">
        <f>IF(
AND(AO2753="",BD2753="",BQ2753=""),
"EN PROCESO NOTIFICACION / COMUNICACION",
IF(
BT2753="",
"NO APLICA",
IF(
BU2753=60,
IF(AO2753&lt;&gt;"",AO2753,IF(BD2753&lt;&gt;"",BD2753,BQ2753))+60,
WORKDAY(
IF(AO2753&lt;&gt;"",AO2753,IF(BD2753&lt;&gt;"",BD2753,BQ2753)),
BU2753,
FESTIVOS_CO!A:A
)
)
))</f>
        <v>EN PROCESO NOTIFICACION / COMUNICACION</v>
      </c>
      <c r="BW2753" s="44"/>
      <c r="BX2753" s="53"/>
      <c r="BY2753" s="45"/>
      <c r="BZ2753" s="37"/>
      <c r="CA2753" s="54" t="str">
        <f t="shared" si="524"/>
        <v>PENDIENTE EJECUTORIA</v>
      </c>
      <c r="CB2753" s="59" t="str">
        <f t="shared" si="521"/>
        <v/>
      </c>
      <c r="CC2753" s="36"/>
      <c r="CD2753" s="40"/>
      <c r="CE2753" s="46"/>
      <c r="CF2753" s="40"/>
      <c r="CG2753" s="40"/>
      <c r="CH2753" s="40"/>
      <c r="CI2753" s="36"/>
      <c r="CJ2753" s="47"/>
      <c r="CK2753" s="40"/>
      <c r="CL2753" s="40"/>
      <c r="CM2753" s="40"/>
      <c r="CN2753" s="40"/>
    </row>
    <row r="2754" spans="1:92" ht="42.75" hidden="1">
      <c r="A2754" s="49" t="str">
        <f t="shared" si="525"/>
        <v>SIN GESTIÓN</v>
      </c>
      <c r="B2754" s="58"/>
      <c r="C2754" s="37"/>
      <c r="D2754" s="37"/>
      <c r="E2754" s="49" t="str">
        <f t="shared" si="526"/>
        <v>PENDIENTE NOTIFICACIÓN</v>
      </c>
      <c r="F2754" s="141" t="str">
        <f t="shared" si="527"/>
        <v>PENDIENTE NOTIFICACIÓN</v>
      </c>
      <c r="G2754" s="49" t="str">
        <f t="shared" si="528"/>
        <v/>
      </c>
      <c r="H2754" s="51" t="str">
        <f ca="1">IF(
L2754="",
"",
IF(
NETWORKDAYS(L2754,IF(M2754&lt;&gt;"",M2754,TODAY()),FESTIVOS_CO!A:A)&gt;2,
"VENCIDO",
IF(
NETWORKDAYS(L2754,IF(M2754&lt;&gt;"",M2754,TODAY()),FESTIVOS_CO!A:A)=2,
"ALERTA",
"A TIEMPO"
)))</f>
        <v/>
      </c>
      <c r="I2754" s="40"/>
      <c r="J2754" s="36"/>
      <c r="K2754" s="37"/>
      <c r="L2754" s="50"/>
      <c r="M2754" s="37"/>
      <c r="N2754" s="52"/>
      <c r="O2754" s="52"/>
      <c r="P2754" s="36"/>
      <c r="Q2754" s="36"/>
      <c r="R2754" s="40"/>
      <c r="S2754" s="36"/>
      <c r="T2754" s="40"/>
      <c r="U2754" s="40"/>
      <c r="V2754" s="81"/>
      <c r="W2754" s="40"/>
      <c r="X2754" s="40"/>
      <c r="Y2754" s="40"/>
      <c r="Z2754" s="38" t="str">
        <f>IFERROR(VLOOKUP(Y2754,DIRECTORIO!A:B,2,FALSE),"")</f>
        <v/>
      </c>
      <c r="AA2754" s="40"/>
      <c r="AB2754" s="40"/>
      <c r="AC2754" s="40"/>
      <c r="AD2754" s="40"/>
      <c r="AE2754" s="40"/>
      <c r="AF2754" s="40"/>
      <c r="AG2754" s="41" t="s">
        <v>109</v>
      </c>
      <c r="AH2754" s="42"/>
      <c r="AI2754" s="54" t="str">
        <f t="shared" ca="1" si="529"/>
        <v>PENDIENTE NOTIFICACIÓN ELECTRÓNICA</v>
      </c>
      <c r="AJ2754" s="37"/>
      <c r="AK2754" s="37"/>
      <c r="AL2754" s="37"/>
      <c r="AM2754" s="53" t="str">
        <f>IF(AK2754="","",WORKDAY(AK2754,5,FESTIVOS_CO!A:A))</f>
        <v/>
      </c>
      <c r="AN2754" s="37"/>
      <c r="AO2754" s="37"/>
      <c r="AP2754" s="54" t="str">
        <f t="shared" ca="1" si="522"/>
        <v>NO APLICA</v>
      </c>
      <c r="AQ2754" s="36"/>
      <c r="AR2754" s="43"/>
      <c r="AS2754" s="37"/>
      <c r="AT2754" s="36"/>
      <c r="AU2754" s="37"/>
      <c r="AV2754" s="36"/>
      <c r="AW2754" s="36"/>
      <c r="AX2754" s="37"/>
      <c r="AY2754" s="140" t="str">
        <f>IF(AU2754="","",WORKDAY(AU2754,5,FESTIVOS_CO!A:A))</f>
        <v/>
      </c>
      <c r="AZ2754" s="54" t="str">
        <f t="shared" ca="1" si="519"/>
        <v>NO APLICA</v>
      </c>
      <c r="BA2754" s="55" t="str">
        <f>IF(AX2754="","",WORKDAY(AX2754,5,FESTIVOS_CO!A:A))</f>
        <v/>
      </c>
      <c r="BB2754" s="39"/>
      <c r="BC2754" s="40"/>
      <c r="BD2754" s="40"/>
      <c r="BE2754" s="56" t="str">
        <f t="shared" ca="1" si="520"/>
        <v>NO APLICA</v>
      </c>
      <c r="BF2754" s="37"/>
      <c r="BG2754" s="45"/>
      <c r="BH2754" s="37"/>
      <c r="BI2754" s="36"/>
      <c r="BJ2754" s="37"/>
      <c r="BK2754" s="36"/>
      <c r="BL2754" s="36"/>
      <c r="BM2754" s="53" t="str">
        <f>IF(BJ2754="","",WORKDAY(BJ2754,5,FESTIVOS_CO!A:A))</f>
        <v/>
      </c>
      <c r="BN2754" s="57" t="str">
        <f t="shared" ca="1" si="530"/>
        <v>PENDIENTE HACER AVISO</v>
      </c>
      <c r="BO2754" s="54" t="str">
        <f t="shared" ca="1" si="523"/>
        <v>EN TRÁMITE NOTIF. POR AVISO</v>
      </c>
      <c r="BP2754" s="37"/>
      <c r="BQ2754" s="53" t="str">
        <f>IF(BP2754="","",WORKDAY(BP2754,5,FESTIVOS_CO!A:A))</f>
        <v/>
      </c>
      <c r="BR2754" s="37"/>
      <c r="BS2754" s="36"/>
      <c r="BT2754" s="38"/>
      <c r="BU2754" s="58" t="e">
        <f>VLOOKUP(BT2754,Hoja2!$C:$D,2,0)</f>
        <v>#N/A</v>
      </c>
      <c r="BV2754" s="80" t="str">
        <f>IF(
AND(AO2754="",BD2754="",BQ2754=""),
"EN PROCESO NOTIFICACION / COMUNICACION",
IF(
BT2754="",
"NO APLICA",
IF(
BU2754=60,
IF(AO2754&lt;&gt;"",AO2754,IF(BD2754&lt;&gt;"",BD2754,BQ2754))+60,
WORKDAY(
IF(AO2754&lt;&gt;"",AO2754,IF(BD2754&lt;&gt;"",BD2754,BQ2754)),
BU2754,
FESTIVOS_CO!A:A
)
)
))</f>
        <v>EN PROCESO NOTIFICACION / COMUNICACION</v>
      </c>
      <c r="BW2754" s="44"/>
      <c r="BX2754" s="53"/>
      <c r="BY2754" s="45"/>
      <c r="BZ2754" s="37"/>
      <c r="CA2754" s="54" t="str">
        <f t="shared" si="524"/>
        <v>PENDIENTE EJECUTORIA</v>
      </c>
      <c r="CB2754" s="59" t="str">
        <f t="shared" si="521"/>
        <v/>
      </c>
      <c r="CC2754" s="36"/>
      <c r="CD2754" s="40"/>
      <c r="CE2754" s="46"/>
      <c r="CF2754" s="40"/>
      <c r="CG2754" s="40"/>
      <c r="CH2754" s="40"/>
      <c r="CI2754" s="36"/>
      <c r="CJ2754" s="47"/>
      <c r="CK2754" s="40"/>
      <c r="CL2754" s="40"/>
      <c r="CM2754" s="40"/>
      <c r="CN2754" s="40"/>
    </row>
    <row r="2755" spans="1:92" ht="42.75" hidden="1">
      <c r="A2755" s="49" t="str">
        <f t="shared" si="525"/>
        <v>SIN GESTIÓN</v>
      </c>
      <c r="B2755" s="58"/>
      <c r="C2755" s="37"/>
      <c r="D2755" s="37"/>
      <c r="E2755" s="49" t="str">
        <f t="shared" si="526"/>
        <v>PENDIENTE NOTIFICACIÓN</v>
      </c>
      <c r="F2755" s="141" t="str">
        <f t="shared" si="527"/>
        <v>PENDIENTE NOTIFICACIÓN</v>
      </c>
      <c r="G2755" s="49" t="str">
        <f t="shared" si="528"/>
        <v/>
      </c>
      <c r="H2755" s="51" t="str">
        <f ca="1">IF(
L2755="",
"",
IF(
NETWORKDAYS(L2755,IF(M2755&lt;&gt;"",M2755,TODAY()),FESTIVOS_CO!A:A)&gt;2,
"VENCIDO",
IF(
NETWORKDAYS(L2755,IF(M2755&lt;&gt;"",M2755,TODAY()),FESTIVOS_CO!A:A)=2,
"ALERTA",
"A TIEMPO"
)))</f>
        <v/>
      </c>
      <c r="I2755" s="40"/>
      <c r="J2755" s="36"/>
      <c r="K2755" s="37"/>
      <c r="L2755" s="50"/>
      <c r="M2755" s="37"/>
      <c r="N2755" s="52"/>
      <c r="O2755" s="52"/>
      <c r="P2755" s="36"/>
      <c r="Q2755" s="36"/>
      <c r="R2755" s="40"/>
      <c r="S2755" s="36"/>
      <c r="T2755" s="40"/>
      <c r="U2755" s="40"/>
      <c r="V2755" s="81"/>
      <c r="W2755" s="40"/>
      <c r="X2755" s="40"/>
      <c r="Y2755" s="40"/>
      <c r="Z2755" s="38" t="str">
        <f>IFERROR(VLOOKUP(Y2755,DIRECTORIO!A:B,2,FALSE),"")</f>
        <v/>
      </c>
      <c r="AA2755" s="40"/>
      <c r="AB2755" s="40"/>
      <c r="AC2755" s="40"/>
      <c r="AD2755" s="40"/>
      <c r="AE2755" s="40"/>
      <c r="AF2755" s="40"/>
      <c r="AG2755" s="41" t="s">
        <v>109</v>
      </c>
      <c r="AH2755" s="42"/>
      <c r="AI2755" s="54" t="str">
        <f t="shared" ca="1" si="529"/>
        <v>PENDIENTE NOTIFICACIÓN ELECTRÓNICA</v>
      </c>
      <c r="AJ2755" s="37"/>
      <c r="AK2755" s="37"/>
      <c r="AL2755" s="37"/>
      <c r="AM2755" s="53" t="str">
        <f>IF(AK2755="","",WORKDAY(AK2755,5,FESTIVOS_CO!A:A))</f>
        <v/>
      </c>
      <c r="AN2755" s="37"/>
      <c r="AO2755" s="37"/>
      <c r="AP2755" s="54" t="str">
        <f t="shared" ca="1" si="522"/>
        <v>NO APLICA</v>
      </c>
      <c r="AQ2755" s="36"/>
      <c r="AR2755" s="43"/>
      <c r="AS2755" s="37"/>
      <c r="AT2755" s="36"/>
      <c r="AU2755" s="37"/>
      <c r="AV2755" s="36"/>
      <c r="AW2755" s="36"/>
      <c r="AX2755" s="37"/>
      <c r="AY2755" s="140" t="str">
        <f>IF(AU2755="","",WORKDAY(AU2755,5,FESTIVOS_CO!A:A))</f>
        <v/>
      </c>
      <c r="AZ2755" s="54" t="str">
        <f t="shared" ca="1" si="519"/>
        <v>NO APLICA</v>
      </c>
      <c r="BA2755" s="55" t="str">
        <f>IF(AX2755="","",WORKDAY(AX2755,5,FESTIVOS_CO!A:A))</f>
        <v/>
      </c>
      <c r="BB2755" s="39"/>
      <c r="BC2755" s="40"/>
      <c r="BD2755" s="40"/>
      <c r="BE2755" s="56" t="str">
        <f t="shared" ca="1" si="520"/>
        <v>NO APLICA</v>
      </c>
      <c r="BF2755" s="37"/>
      <c r="BG2755" s="45"/>
      <c r="BH2755" s="37"/>
      <c r="BI2755" s="36"/>
      <c r="BJ2755" s="37"/>
      <c r="BK2755" s="36"/>
      <c r="BL2755" s="36"/>
      <c r="BM2755" s="53" t="str">
        <f>IF(BJ2755="","",WORKDAY(BJ2755,5,FESTIVOS_CO!A:A))</f>
        <v/>
      </c>
      <c r="BN2755" s="57" t="str">
        <f t="shared" ca="1" si="530"/>
        <v>PENDIENTE HACER AVISO</v>
      </c>
      <c r="BO2755" s="54" t="str">
        <f t="shared" ca="1" si="523"/>
        <v>EN TRÁMITE NOTIF. POR AVISO</v>
      </c>
      <c r="BP2755" s="37"/>
      <c r="BQ2755" s="53" t="str">
        <f>IF(BP2755="","",WORKDAY(BP2755,5,FESTIVOS_CO!A:A))</f>
        <v/>
      </c>
      <c r="BR2755" s="37"/>
      <c r="BS2755" s="36"/>
      <c r="BT2755" s="38"/>
      <c r="BU2755" s="58" t="e">
        <f>VLOOKUP(BT2755,Hoja2!$C:$D,2,0)</f>
        <v>#N/A</v>
      </c>
      <c r="BV2755" s="80" t="str">
        <f>IF(
AND(AO2755="",BD2755="",BQ2755=""),
"EN PROCESO NOTIFICACION / COMUNICACION",
IF(
BT2755="",
"NO APLICA",
IF(
BU2755=60,
IF(AO2755&lt;&gt;"",AO2755,IF(BD2755&lt;&gt;"",BD2755,BQ2755))+60,
WORKDAY(
IF(AO2755&lt;&gt;"",AO2755,IF(BD2755&lt;&gt;"",BD2755,BQ2755)),
BU2755,
FESTIVOS_CO!A:A
)
)
))</f>
        <v>EN PROCESO NOTIFICACION / COMUNICACION</v>
      </c>
      <c r="BW2755" s="44"/>
      <c r="BX2755" s="53"/>
      <c r="BY2755" s="45"/>
      <c r="BZ2755" s="37"/>
      <c r="CA2755" s="54" t="str">
        <f t="shared" si="524"/>
        <v>PENDIENTE EJECUTORIA</v>
      </c>
      <c r="CB2755" s="59" t="str">
        <f t="shared" si="521"/>
        <v/>
      </c>
      <c r="CC2755" s="36"/>
      <c r="CD2755" s="40"/>
      <c r="CE2755" s="46"/>
      <c r="CF2755" s="40"/>
      <c r="CG2755" s="40"/>
      <c r="CH2755" s="40"/>
      <c r="CI2755" s="36"/>
      <c r="CJ2755" s="47"/>
      <c r="CK2755" s="40"/>
      <c r="CL2755" s="40"/>
      <c r="CM2755" s="40"/>
      <c r="CN2755" s="40"/>
    </row>
    <row r="2756" spans="1:92" ht="42.75" hidden="1">
      <c r="A2756" s="49" t="str">
        <f t="shared" si="525"/>
        <v>SIN GESTIÓN</v>
      </c>
      <c r="B2756" s="58"/>
      <c r="C2756" s="37"/>
      <c r="D2756" s="37"/>
      <c r="E2756" s="49" t="str">
        <f t="shared" si="526"/>
        <v>PENDIENTE NOTIFICACIÓN</v>
      </c>
      <c r="F2756" s="141" t="str">
        <f t="shared" si="527"/>
        <v>PENDIENTE NOTIFICACIÓN</v>
      </c>
      <c r="G2756" s="49" t="str">
        <f t="shared" si="528"/>
        <v/>
      </c>
      <c r="H2756" s="51" t="str">
        <f ca="1">IF(
L2756="",
"",
IF(
NETWORKDAYS(L2756,IF(M2756&lt;&gt;"",M2756,TODAY()),FESTIVOS_CO!A:A)&gt;2,
"VENCIDO",
IF(
NETWORKDAYS(L2756,IF(M2756&lt;&gt;"",M2756,TODAY()),FESTIVOS_CO!A:A)=2,
"ALERTA",
"A TIEMPO"
)))</f>
        <v/>
      </c>
      <c r="I2756" s="40"/>
      <c r="J2756" s="36"/>
      <c r="K2756" s="37"/>
      <c r="L2756" s="50"/>
      <c r="M2756" s="37"/>
      <c r="N2756" s="52"/>
      <c r="O2756" s="52"/>
      <c r="P2756" s="36"/>
      <c r="Q2756" s="36"/>
      <c r="R2756" s="40"/>
      <c r="S2756" s="36"/>
      <c r="T2756" s="40"/>
      <c r="U2756" s="40"/>
      <c r="V2756" s="81"/>
      <c r="W2756" s="40"/>
      <c r="X2756" s="40"/>
      <c r="Y2756" s="40"/>
      <c r="Z2756" s="38" t="str">
        <f>IFERROR(VLOOKUP(Y2756,DIRECTORIO!A:B,2,FALSE),"")</f>
        <v/>
      </c>
      <c r="AA2756" s="40"/>
      <c r="AB2756" s="40"/>
      <c r="AC2756" s="40"/>
      <c r="AD2756" s="40"/>
      <c r="AE2756" s="40"/>
      <c r="AF2756" s="40"/>
      <c r="AG2756" s="41" t="s">
        <v>109</v>
      </c>
      <c r="AH2756" s="42"/>
      <c r="AI2756" s="54" t="str">
        <f t="shared" ca="1" si="529"/>
        <v>PENDIENTE NOTIFICACIÓN ELECTRÓNICA</v>
      </c>
      <c r="AJ2756" s="37"/>
      <c r="AK2756" s="37"/>
      <c r="AL2756" s="37"/>
      <c r="AM2756" s="53" t="str">
        <f>IF(AK2756="","",WORKDAY(AK2756,5,FESTIVOS_CO!A:A))</f>
        <v/>
      </c>
      <c r="AN2756" s="37"/>
      <c r="AO2756" s="37"/>
      <c r="AP2756" s="54" t="str">
        <f t="shared" ca="1" si="522"/>
        <v>NO APLICA</v>
      </c>
      <c r="AQ2756" s="36"/>
      <c r="AR2756" s="43"/>
      <c r="AS2756" s="37"/>
      <c r="AT2756" s="36"/>
      <c r="AU2756" s="37"/>
      <c r="AV2756" s="36"/>
      <c r="AW2756" s="36"/>
      <c r="AX2756" s="37"/>
      <c r="AY2756" s="140" t="str">
        <f>IF(AU2756="","",WORKDAY(AU2756,5,FESTIVOS_CO!A:A))</f>
        <v/>
      </c>
      <c r="AZ2756" s="54" t="str">
        <f t="shared" ca="1" si="519"/>
        <v>NO APLICA</v>
      </c>
      <c r="BA2756" s="55" t="str">
        <f>IF(AX2756="","",WORKDAY(AX2756,5,FESTIVOS_CO!A:A))</f>
        <v/>
      </c>
      <c r="BB2756" s="39"/>
      <c r="BC2756" s="40"/>
      <c r="BD2756" s="40"/>
      <c r="BE2756" s="56" t="str">
        <f t="shared" ca="1" si="520"/>
        <v>NO APLICA</v>
      </c>
      <c r="BF2756" s="37"/>
      <c r="BG2756" s="45"/>
      <c r="BH2756" s="37"/>
      <c r="BI2756" s="36"/>
      <c r="BJ2756" s="37"/>
      <c r="BK2756" s="36"/>
      <c r="BL2756" s="36"/>
      <c r="BM2756" s="53" t="str">
        <f>IF(BJ2756="","",WORKDAY(BJ2756,5,FESTIVOS_CO!A:A))</f>
        <v/>
      </c>
      <c r="BN2756" s="57" t="str">
        <f t="shared" ca="1" si="530"/>
        <v>PENDIENTE HACER AVISO</v>
      </c>
      <c r="BO2756" s="54" t="str">
        <f t="shared" ca="1" si="523"/>
        <v>EN TRÁMITE NOTIF. POR AVISO</v>
      </c>
      <c r="BP2756" s="37"/>
      <c r="BQ2756" s="53" t="str">
        <f>IF(BP2756="","",WORKDAY(BP2756,5,FESTIVOS_CO!A:A))</f>
        <v/>
      </c>
      <c r="BR2756" s="37"/>
      <c r="BS2756" s="36"/>
      <c r="BT2756" s="38"/>
      <c r="BU2756" s="58" t="e">
        <f>VLOOKUP(BT2756,Hoja2!$C:$D,2,0)</f>
        <v>#N/A</v>
      </c>
      <c r="BV2756" s="80" t="str">
        <f>IF(
AND(AO2756="",BD2756="",BQ2756=""),
"EN PROCESO NOTIFICACION / COMUNICACION",
IF(
BT2756="",
"NO APLICA",
IF(
BU2756=60,
IF(AO2756&lt;&gt;"",AO2756,IF(BD2756&lt;&gt;"",BD2756,BQ2756))+60,
WORKDAY(
IF(AO2756&lt;&gt;"",AO2756,IF(BD2756&lt;&gt;"",BD2756,BQ2756)),
BU2756,
FESTIVOS_CO!A:A
)
)
))</f>
        <v>EN PROCESO NOTIFICACION / COMUNICACION</v>
      </c>
      <c r="BW2756" s="44"/>
      <c r="BX2756" s="53"/>
      <c r="BY2756" s="45"/>
      <c r="BZ2756" s="37"/>
      <c r="CA2756" s="54" t="str">
        <f t="shared" si="524"/>
        <v>PENDIENTE EJECUTORIA</v>
      </c>
      <c r="CB2756" s="59" t="str">
        <f t="shared" si="521"/>
        <v/>
      </c>
      <c r="CC2756" s="36"/>
      <c r="CD2756" s="40"/>
      <c r="CE2756" s="46"/>
      <c r="CF2756" s="40"/>
      <c r="CG2756" s="40"/>
      <c r="CH2756" s="40"/>
      <c r="CI2756" s="36"/>
      <c r="CJ2756" s="47"/>
      <c r="CK2756" s="40"/>
      <c r="CL2756" s="40"/>
      <c r="CM2756" s="40"/>
      <c r="CN2756" s="40"/>
    </row>
    <row r="2757" spans="1:92" ht="42.75" hidden="1">
      <c r="A2757" s="49" t="str">
        <f t="shared" si="525"/>
        <v>SIN GESTIÓN</v>
      </c>
      <c r="B2757" s="58"/>
      <c r="C2757" s="37"/>
      <c r="D2757" s="37"/>
      <c r="E2757" s="49" t="str">
        <f t="shared" si="526"/>
        <v>PENDIENTE NOTIFICACIÓN</v>
      </c>
      <c r="F2757" s="141" t="str">
        <f t="shared" si="527"/>
        <v>PENDIENTE NOTIFICACIÓN</v>
      </c>
      <c r="G2757" s="49" t="str">
        <f t="shared" si="528"/>
        <v/>
      </c>
      <c r="H2757" s="51" t="str">
        <f ca="1">IF(
L2757="",
"",
IF(
NETWORKDAYS(L2757,IF(M2757&lt;&gt;"",M2757,TODAY()),FESTIVOS_CO!A:A)&gt;2,
"VENCIDO",
IF(
NETWORKDAYS(L2757,IF(M2757&lt;&gt;"",M2757,TODAY()),FESTIVOS_CO!A:A)=2,
"ALERTA",
"A TIEMPO"
)))</f>
        <v/>
      </c>
      <c r="I2757" s="40"/>
      <c r="J2757" s="36"/>
      <c r="K2757" s="37"/>
      <c r="L2757" s="50"/>
      <c r="M2757" s="37"/>
      <c r="N2757" s="52"/>
      <c r="O2757" s="52"/>
      <c r="P2757" s="36"/>
      <c r="Q2757" s="36"/>
      <c r="R2757" s="40"/>
      <c r="S2757" s="36"/>
      <c r="T2757" s="40"/>
      <c r="U2757" s="40"/>
      <c r="V2757" s="81"/>
      <c r="W2757" s="40"/>
      <c r="X2757" s="40"/>
      <c r="Y2757" s="40"/>
      <c r="Z2757" s="38" t="str">
        <f>IFERROR(VLOOKUP(Y2757,DIRECTORIO!A:B,2,FALSE),"")</f>
        <v/>
      </c>
      <c r="AA2757" s="40"/>
      <c r="AB2757" s="40"/>
      <c r="AC2757" s="40"/>
      <c r="AD2757" s="40"/>
      <c r="AE2757" s="40"/>
      <c r="AF2757" s="40"/>
      <c r="AG2757" s="41" t="s">
        <v>109</v>
      </c>
      <c r="AH2757" s="42"/>
      <c r="AI2757" s="54" t="str">
        <f t="shared" ca="1" si="529"/>
        <v>PENDIENTE NOTIFICACIÓN ELECTRÓNICA</v>
      </c>
      <c r="AJ2757" s="37"/>
      <c r="AK2757" s="37"/>
      <c r="AL2757" s="37"/>
      <c r="AM2757" s="53" t="str">
        <f>IF(AK2757="","",WORKDAY(AK2757,5,FESTIVOS_CO!A:A))</f>
        <v/>
      </c>
      <c r="AN2757" s="37"/>
      <c r="AO2757" s="37"/>
      <c r="AP2757" s="54" t="str">
        <f t="shared" ca="1" si="522"/>
        <v>NO APLICA</v>
      </c>
      <c r="AQ2757" s="36"/>
      <c r="AR2757" s="43"/>
      <c r="AS2757" s="37"/>
      <c r="AT2757" s="36"/>
      <c r="AU2757" s="37"/>
      <c r="AV2757" s="36"/>
      <c r="AW2757" s="36"/>
      <c r="AX2757" s="37"/>
      <c r="AY2757" s="140" t="str">
        <f>IF(AU2757="","",WORKDAY(AU2757,5,FESTIVOS_CO!A:A))</f>
        <v/>
      </c>
      <c r="AZ2757" s="54" t="str">
        <f t="shared" ca="1" si="519"/>
        <v>NO APLICA</v>
      </c>
      <c r="BA2757" s="55" t="str">
        <f>IF(AX2757="","",WORKDAY(AX2757,5,FESTIVOS_CO!A:A))</f>
        <v/>
      </c>
      <c r="BB2757" s="39"/>
      <c r="BC2757" s="40"/>
      <c r="BD2757" s="40"/>
      <c r="BE2757" s="56" t="str">
        <f t="shared" ca="1" si="520"/>
        <v>NO APLICA</v>
      </c>
      <c r="BF2757" s="37"/>
      <c r="BG2757" s="45"/>
      <c r="BH2757" s="37"/>
      <c r="BI2757" s="36"/>
      <c r="BJ2757" s="37"/>
      <c r="BK2757" s="36"/>
      <c r="BL2757" s="36"/>
      <c r="BM2757" s="53" t="str">
        <f>IF(BJ2757="","",WORKDAY(BJ2757,5,FESTIVOS_CO!A:A))</f>
        <v/>
      </c>
      <c r="BN2757" s="57" t="str">
        <f t="shared" ca="1" si="530"/>
        <v>PENDIENTE HACER AVISO</v>
      </c>
      <c r="BO2757" s="54" t="str">
        <f t="shared" ca="1" si="523"/>
        <v>EN TRÁMITE NOTIF. POR AVISO</v>
      </c>
      <c r="BP2757" s="37"/>
      <c r="BQ2757" s="53" t="str">
        <f>IF(BP2757="","",WORKDAY(BP2757,5,FESTIVOS_CO!A:A))</f>
        <v/>
      </c>
      <c r="BR2757" s="37"/>
      <c r="BS2757" s="36"/>
      <c r="BT2757" s="38"/>
      <c r="BU2757" s="58" t="e">
        <f>VLOOKUP(BT2757,Hoja2!$C:$D,2,0)</f>
        <v>#N/A</v>
      </c>
      <c r="BV2757" s="80" t="str">
        <f>IF(
AND(AO2757="",BD2757="",BQ2757=""),
"EN PROCESO NOTIFICACION / COMUNICACION",
IF(
BT2757="",
"NO APLICA",
IF(
BU2757=60,
IF(AO2757&lt;&gt;"",AO2757,IF(BD2757&lt;&gt;"",BD2757,BQ2757))+60,
WORKDAY(
IF(AO2757&lt;&gt;"",AO2757,IF(BD2757&lt;&gt;"",BD2757,BQ2757)),
BU2757,
FESTIVOS_CO!A:A
)
)
))</f>
        <v>EN PROCESO NOTIFICACION / COMUNICACION</v>
      </c>
      <c r="BW2757" s="44"/>
      <c r="BX2757" s="53"/>
      <c r="BY2757" s="45"/>
      <c r="BZ2757" s="37"/>
      <c r="CA2757" s="54" t="str">
        <f t="shared" si="524"/>
        <v>PENDIENTE EJECUTORIA</v>
      </c>
      <c r="CB2757" s="59" t="str">
        <f t="shared" si="521"/>
        <v/>
      </c>
      <c r="CC2757" s="36"/>
      <c r="CD2757" s="40"/>
      <c r="CE2757" s="46"/>
      <c r="CF2757" s="40"/>
      <c r="CG2757" s="40"/>
      <c r="CH2757" s="40"/>
      <c r="CI2757" s="36"/>
      <c r="CJ2757" s="47"/>
      <c r="CK2757" s="40"/>
      <c r="CL2757" s="40"/>
      <c r="CM2757" s="40"/>
      <c r="CN2757" s="40"/>
    </row>
    <row r="2758" spans="1:92" ht="42.75" hidden="1">
      <c r="A2758" s="49" t="str">
        <f t="shared" si="525"/>
        <v>SIN GESTIÓN</v>
      </c>
      <c r="B2758" s="58"/>
      <c r="C2758" s="37"/>
      <c r="D2758" s="37"/>
      <c r="E2758" s="49" t="str">
        <f t="shared" si="526"/>
        <v>PENDIENTE NOTIFICACIÓN</v>
      </c>
      <c r="F2758" s="141" t="str">
        <f t="shared" si="527"/>
        <v>PENDIENTE NOTIFICACIÓN</v>
      </c>
      <c r="G2758" s="49" t="str">
        <f t="shared" si="528"/>
        <v/>
      </c>
      <c r="H2758" s="51" t="str">
        <f ca="1">IF(
L2758="",
"",
IF(
NETWORKDAYS(L2758,IF(M2758&lt;&gt;"",M2758,TODAY()),FESTIVOS_CO!A:A)&gt;2,
"VENCIDO",
IF(
NETWORKDAYS(L2758,IF(M2758&lt;&gt;"",M2758,TODAY()),FESTIVOS_CO!A:A)=2,
"ALERTA",
"A TIEMPO"
)))</f>
        <v/>
      </c>
      <c r="I2758" s="40"/>
      <c r="J2758" s="36"/>
      <c r="K2758" s="37"/>
      <c r="L2758" s="50"/>
      <c r="M2758" s="37"/>
      <c r="N2758" s="52"/>
      <c r="O2758" s="52"/>
      <c r="P2758" s="36"/>
      <c r="Q2758" s="36"/>
      <c r="R2758" s="40"/>
      <c r="S2758" s="36"/>
      <c r="T2758" s="40"/>
      <c r="U2758" s="40"/>
      <c r="V2758" s="81"/>
      <c r="W2758" s="40"/>
      <c r="X2758" s="40"/>
      <c r="Y2758" s="40"/>
      <c r="Z2758" s="38" t="str">
        <f>IFERROR(VLOOKUP(Y2758,DIRECTORIO!A:B,2,FALSE),"")</f>
        <v/>
      </c>
      <c r="AA2758" s="40"/>
      <c r="AB2758" s="40"/>
      <c r="AC2758" s="40"/>
      <c r="AD2758" s="40"/>
      <c r="AE2758" s="40"/>
      <c r="AF2758" s="40"/>
      <c r="AG2758" s="41" t="s">
        <v>109</v>
      </c>
      <c r="AH2758" s="42"/>
      <c r="AI2758" s="54" t="str">
        <f t="shared" ca="1" si="529"/>
        <v>PENDIENTE NOTIFICACIÓN ELECTRÓNICA</v>
      </c>
      <c r="AJ2758" s="37"/>
      <c r="AK2758" s="37"/>
      <c r="AL2758" s="37"/>
      <c r="AM2758" s="53" t="str">
        <f>IF(AK2758="","",WORKDAY(AK2758,5,FESTIVOS_CO!A:A))</f>
        <v/>
      </c>
      <c r="AN2758" s="37"/>
      <c r="AO2758" s="37"/>
      <c r="AP2758" s="54" t="str">
        <f t="shared" ca="1" si="522"/>
        <v>NO APLICA</v>
      </c>
      <c r="AQ2758" s="36"/>
      <c r="AR2758" s="43"/>
      <c r="AS2758" s="37"/>
      <c r="AT2758" s="36"/>
      <c r="AU2758" s="37"/>
      <c r="AV2758" s="36"/>
      <c r="AW2758" s="36"/>
      <c r="AX2758" s="37"/>
      <c r="AY2758" s="140" t="str">
        <f>IF(AU2758="","",WORKDAY(AU2758,5,FESTIVOS_CO!A:A))</f>
        <v/>
      </c>
      <c r="AZ2758" s="54" t="str">
        <f t="shared" ca="1" si="519"/>
        <v>NO APLICA</v>
      </c>
      <c r="BA2758" s="55" t="str">
        <f>IF(AX2758="","",WORKDAY(AX2758,5,FESTIVOS_CO!A:A))</f>
        <v/>
      </c>
      <c r="BB2758" s="39"/>
      <c r="BC2758" s="40"/>
      <c r="BD2758" s="40"/>
      <c r="BE2758" s="56" t="str">
        <f t="shared" ca="1" si="520"/>
        <v>NO APLICA</v>
      </c>
      <c r="BF2758" s="37"/>
      <c r="BG2758" s="45"/>
      <c r="BH2758" s="37"/>
      <c r="BI2758" s="36"/>
      <c r="BJ2758" s="37"/>
      <c r="BK2758" s="36"/>
      <c r="BL2758" s="36"/>
      <c r="BM2758" s="53" t="str">
        <f>IF(BJ2758="","",WORKDAY(BJ2758,5,FESTIVOS_CO!A:A))</f>
        <v/>
      </c>
      <c r="BN2758" s="57" t="str">
        <f t="shared" ca="1" si="530"/>
        <v>PENDIENTE HACER AVISO</v>
      </c>
      <c r="BO2758" s="54" t="str">
        <f t="shared" ca="1" si="523"/>
        <v>EN TRÁMITE NOTIF. POR AVISO</v>
      </c>
      <c r="BP2758" s="37"/>
      <c r="BQ2758" s="53" t="str">
        <f>IF(BP2758="","",WORKDAY(BP2758,5,FESTIVOS_CO!A:A))</f>
        <v/>
      </c>
      <c r="BR2758" s="37"/>
      <c r="BS2758" s="36"/>
      <c r="BT2758" s="38"/>
      <c r="BU2758" s="58" t="e">
        <f>VLOOKUP(BT2758,Hoja2!$C:$D,2,0)</f>
        <v>#N/A</v>
      </c>
      <c r="BV2758" s="80" t="str">
        <f>IF(
AND(AO2758="",BD2758="",BQ2758=""),
"EN PROCESO NOTIFICACION / COMUNICACION",
IF(
BT2758="",
"NO APLICA",
IF(
BU2758=60,
IF(AO2758&lt;&gt;"",AO2758,IF(BD2758&lt;&gt;"",BD2758,BQ2758))+60,
WORKDAY(
IF(AO2758&lt;&gt;"",AO2758,IF(BD2758&lt;&gt;"",BD2758,BQ2758)),
BU2758,
FESTIVOS_CO!A:A
)
)
))</f>
        <v>EN PROCESO NOTIFICACION / COMUNICACION</v>
      </c>
      <c r="BW2758" s="44"/>
      <c r="BX2758" s="53"/>
      <c r="BY2758" s="45"/>
      <c r="BZ2758" s="37"/>
      <c r="CA2758" s="54" t="str">
        <f t="shared" si="524"/>
        <v>PENDIENTE EJECUTORIA</v>
      </c>
      <c r="CB2758" s="59" t="str">
        <f t="shared" si="521"/>
        <v/>
      </c>
      <c r="CC2758" s="36"/>
      <c r="CD2758" s="40"/>
      <c r="CE2758" s="46"/>
      <c r="CF2758" s="40"/>
      <c r="CG2758" s="40"/>
      <c r="CH2758" s="40"/>
      <c r="CI2758" s="36"/>
      <c r="CJ2758" s="47"/>
      <c r="CK2758" s="40"/>
      <c r="CL2758" s="40"/>
      <c r="CM2758" s="40"/>
      <c r="CN2758" s="40"/>
    </row>
    <row r="2759" spans="1:92" ht="42.75" hidden="1">
      <c r="A2759" s="49" t="str">
        <f t="shared" si="525"/>
        <v>SIN GESTIÓN</v>
      </c>
      <c r="B2759" s="58"/>
      <c r="C2759" s="37"/>
      <c r="D2759" s="37"/>
      <c r="E2759" s="49" t="str">
        <f t="shared" si="526"/>
        <v>PENDIENTE NOTIFICACIÓN</v>
      </c>
      <c r="F2759" s="141" t="str">
        <f t="shared" si="527"/>
        <v>PENDIENTE NOTIFICACIÓN</v>
      </c>
      <c r="G2759" s="49" t="str">
        <f t="shared" si="528"/>
        <v/>
      </c>
      <c r="H2759" s="51" t="str">
        <f ca="1">IF(
L2759="",
"",
IF(
NETWORKDAYS(L2759,IF(M2759&lt;&gt;"",M2759,TODAY()),FESTIVOS_CO!A:A)&gt;2,
"VENCIDO",
IF(
NETWORKDAYS(L2759,IF(M2759&lt;&gt;"",M2759,TODAY()),FESTIVOS_CO!A:A)=2,
"ALERTA",
"A TIEMPO"
)))</f>
        <v/>
      </c>
      <c r="I2759" s="40"/>
      <c r="J2759" s="36"/>
      <c r="K2759" s="37"/>
      <c r="L2759" s="50"/>
      <c r="M2759" s="37"/>
      <c r="N2759" s="52"/>
      <c r="O2759" s="52"/>
      <c r="P2759" s="36"/>
      <c r="Q2759" s="36"/>
      <c r="R2759" s="40"/>
      <c r="S2759" s="36"/>
      <c r="T2759" s="40"/>
      <c r="U2759" s="40"/>
      <c r="V2759" s="81"/>
      <c r="W2759" s="40"/>
      <c r="X2759" s="40"/>
      <c r="Y2759" s="40"/>
      <c r="Z2759" s="38" t="str">
        <f>IFERROR(VLOOKUP(Y2759,DIRECTORIO!A:B,2,FALSE),"")</f>
        <v/>
      </c>
      <c r="AA2759" s="40"/>
      <c r="AB2759" s="40"/>
      <c r="AC2759" s="40"/>
      <c r="AD2759" s="40"/>
      <c r="AE2759" s="40"/>
      <c r="AF2759" s="40"/>
      <c r="AG2759" s="41" t="s">
        <v>109</v>
      </c>
      <c r="AH2759" s="42"/>
      <c r="AI2759" s="54" t="str">
        <f t="shared" ca="1" si="529"/>
        <v>PENDIENTE NOTIFICACIÓN ELECTRÓNICA</v>
      </c>
      <c r="AJ2759" s="37"/>
      <c r="AK2759" s="37"/>
      <c r="AL2759" s="37"/>
      <c r="AM2759" s="53" t="str">
        <f>IF(AK2759="","",WORKDAY(AK2759,5,FESTIVOS_CO!A:A))</f>
        <v/>
      </c>
      <c r="AN2759" s="37"/>
      <c r="AO2759" s="37"/>
      <c r="AP2759" s="54" t="str">
        <f t="shared" ca="1" si="522"/>
        <v>NO APLICA</v>
      </c>
      <c r="AQ2759" s="36"/>
      <c r="AR2759" s="43"/>
      <c r="AS2759" s="37"/>
      <c r="AT2759" s="36"/>
      <c r="AU2759" s="37"/>
      <c r="AV2759" s="36"/>
      <c r="AW2759" s="36"/>
      <c r="AX2759" s="37"/>
      <c r="AY2759" s="140" t="str">
        <f>IF(AU2759="","",WORKDAY(AU2759,5,FESTIVOS_CO!A:A))</f>
        <v/>
      </c>
      <c r="AZ2759" s="54" t="str">
        <f t="shared" ca="1" si="519"/>
        <v>NO APLICA</v>
      </c>
      <c r="BA2759" s="55" t="str">
        <f>IF(AX2759="","",WORKDAY(AX2759,5,FESTIVOS_CO!A:A))</f>
        <v/>
      </c>
      <c r="BB2759" s="39"/>
      <c r="BC2759" s="40"/>
      <c r="BD2759" s="40"/>
      <c r="BE2759" s="56" t="str">
        <f t="shared" ca="1" si="520"/>
        <v>NO APLICA</v>
      </c>
      <c r="BF2759" s="37"/>
      <c r="BG2759" s="45"/>
      <c r="BH2759" s="37"/>
      <c r="BI2759" s="36"/>
      <c r="BJ2759" s="37"/>
      <c r="BK2759" s="36"/>
      <c r="BL2759" s="36"/>
      <c r="BM2759" s="53" t="str">
        <f>IF(BJ2759="","",WORKDAY(BJ2759,5,FESTIVOS_CO!A:A))</f>
        <v/>
      </c>
      <c r="BN2759" s="57" t="str">
        <f t="shared" ca="1" si="530"/>
        <v>PENDIENTE HACER AVISO</v>
      </c>
      <c r="BO2759" s="54" t="str">
        <f t="shared" ca="1" si="523"/>
        <v>EN TRÁMITE NOTIF. POR AVISO</v>
      </c>
      <c r="BP2759" s="37"/>
      <c r="BQ2759" s="53" t="str">
        <f>IF(BP2759="","",WORKDAY(BP2759,5,FESTIVOS_CO!A:A))</f>
        <v/>
      </c>
      <c r="BR2759" s="37"/>
      <c r="BS2759" s="36"/>
      <c r="BT2759" s="38"/>
      <c r="BU2759" s="58" t="e">
        <f>VLOOKUP(BT2759,Hoja2!$C:$D,2,0)</f>
        <v>#N/A</v>
      </c>
      <c r="BV2759" s="80" t="str">
        <f>IF(
AND(AO2759="",BD2759="",BQ2759=""),
"EN PROCESO NOTIFICACION / COMUNICACION",
IF(
BT2759="",
"NO APLICA",
IF(
BU2759=60,
IF(AO2759&lt;&gt;"",AO2759,IF(BD2759&lt;&gt;"",BD2759,BQ2759))+60,
WORKDAY(
IF(AO2759&lt;&gt;"",AO2759,IF(BD2759&lt;&gt;"",BD2759,BQ2759)),
BU2759,
FESTIVOS_CO!A:A
)
)
))</f>
        <v>EN PROCESO NOTIFICACION / COMUNICACION</v>
      </c>
      <c r="BW2759" s="44"/>
      <c r="BX2759" s="53"/>
      <c r="BY2759" s="45"/>
      <c r="BZ2759" s="37"/>
      <c r="CA2759" s="54" t="str">
        <f t="shared" si="524"/>
        <v>PENDIENTE EJECUTORIA</v>
      </c>
      <c r="CB2759" s="59" t="str">
        <f t="shared" si="521"/>
        <v/>
      </c>
      <c r="CC2759" s="36"/>
      <c r="CD2759" s="40"/>
      <c r="CE2759" s="46"/>
      <c r="CF2759" s="40"/>
      <c r="CG2759" s="40"/>
      <c r="CH2759" s="40"/>
      <c r="CI2759" s="36"/>
      <c r="CJ2759" s="47"/>
      <c r="CK2759" s="40"/>
      <c r="CL2759" s="40"/>
      <c r="CM2759" s="40"/>
      <c r="CN2759" s="40"/>
    </row>
    <row r="2760" spans="1:92" ht="42.75" hidden="1">
      <c r="A2760" s="49" t="str">
        <f t="shared" si="525"/>
        <v>SIN GESTIÓN</v>
      </c>
      <c r="B2760" s="58"/>
      <c r="C2760" s="37"/>
      <c r="D2760" s="37"/>
      <c r="E2760" s="49" t="str">
        <f t="shared" si="526"/>
        <v>PENDIENTE NOTIFICACIÓN</v>
      </c>
      <c r="F2760" s="141" t="str">
        <f t="shared" si="527"/>
        <v>PENDIENTE NOTIFICACIÓN</v>
      </c>
      <c r="G2760" s="49" t="str">
        <f t="shared" si="528"/>
        <v/>
      </c>
      <c r="H2760" s="51" t="str">
        <f ca="1">IF(
L2760="",
"",
IF(
NETWORKDAYS(L2760,IF(M2760&lt;&gt;"",M2760,TODAY()),FESTIVOS_CO!A:A)&gt;2,
"VENCIDO",
IF(
NETWORKDAYS(L2760,IF(M2760&lt;&gt;"",M2760,TODAY()),FESTIVOS_CO!A:A)=2,
"ALERTA",
"A TIEMPO"
)))</f>
        <v/>
      </c>
      <c r="I2760" s="40"/>
      <c r="J2760" s="36"/>
      <c r="K2760" s="37"/>
      <c r="L2760" s="50"/>
      <c r="M2760" s="37"/>
      <c r="N2760" s="52"/>
      <c r="O2760" s="52"/>
      <c r="P2760" s="36"/>
      <c r="Q2760" s="36"/>
      <c r="R2760" s="40"/>
      <c r="S2760" s="36"/>
      <c r="T2760" s="40"/>
      <c r="U2760" s="40"/>
      <c r="V2760" s="81"/>
      <c r="W2760" s="40"/>
      <c r="X2760" s="40"/>
      <c r="Y2760" s="40"/>
      <c r="Z2760" s="38" t="str">
        <f>IFERROR(VLOOKUP(Y2760,DIRECTORIO!A:B,2,FALSE),"")</f>
        <v/>
      </c>
      <c r="AA2760" s="40"/>
      <c r="AB2760" s="40"/>
      <c r="AC2760" s="40"/>
      <c r="AD2760" s="40"/>
      <c r="AE2760" s="40"/>
      <c r="AF2760" s="40"/>
      <c r="AG2760" s="41" t="s">
        <v>109</v>
      </c>
      <c r="AH2760" s="42"/>
      <c r="AI2760" s="54" t="str">
        <f t="shared" ca="1" si="529"/>
        <v>PENDIENTE NOTIFICACIÓN ELECTRÓNICA</v>
      </c>
      <c r="AJ2760" s="37"/>
      <c r="AK2760" s="37"/>
      <c r="AL2760" s="37"/>
      <c r="AM2760" s="53" t="str">
        <f>IF(AK2760="","",WORKDAY(AK2760,5,FESTIVOS_CO!A:A))</f>
        <v/>
      </c>
      <c r="AN2760" s="37"/>
      <c r="AO2760" s="37"/>
      <c r="AP2760" s="54" t="str">
        <f t="shared" ca="1" si="522"/>
        <v>NO APLICA</v>
      </c>
      <c r="AQ2760" s="36"/>
      <c r="AR2760" s="43"/>
      <c r="AS2760" s="37"/>
      <c r="AT2760" s="36"/>
      <c r="AU2760" s="37"/>
      <c r="AV2760" s="36"/>
      <c r="AW2760" s="36"/>
      <c r="AX2760" s="37"/>
      <c r="AY2760" s="140" t="str">
        <f>IF(AU2760="","",WORKDAY(AU2760,5,FESTIVOS_CO!A:A))</f>
        <v/>
      </c>
      <c r="AZ2760" s="54" t="str">
        <f t="shared" ca="1" si="519"/>
        <v>NO APLICA</v>
      </c>
      <c r="BA2760" s="55" t="str">
        <f>IF(AX2760="","",WORKDAY(AX2760,5,FESTIVOS_CO!A:A))</f>
        <v/>
      </c>
      <c r="BB2760" s="39"/>
      <c r="BC2760" s="40"/>
      <c r="BD2760" s="40"/>
      <c r="BE2760" s="56" t="str">
        <f t="shared" ca="1" si="520"/>
        <v>NO APLICA</v>
      </c>
      <c r="BF2760" s="37"/>
      <c r="BG2760" s="45"/>
      <c r="BH2760" s="37"/>
      <c r="BI2760" s="36"/>
      <c r="BJ2760" s="37"/>
      <c r="BK2760" s="36"/>
      <c r="BL2760" s="36"/>
      <c r="BM2760" s="53" t="str">
        <f>IF(BJ2760="","",WORKDAY(BJ2760,5,FESTIVOS_CO!A:A))</f>
        <v/>
      </c>
      <c r="BN2760" s="57" t="str">
        <f t="shared" ca="1" si="530"/>
        <v>PENDIENTE HACER AVISO</v>
      </c>
      <c r="BO2760" s="54" t="str">
        <f t="shared" ca="1" si="523"/>
        <v>EN TRÁMITE NOTIF. POR AVISO</v>
      </c>
      <c r="BP2760" s="37"/>
      <c r="BQ2760" s="53" t="str">
        <f>IF(BP2760="","",WORKDAY(BP2760,5,FESTIVOS_CO!A:A))</f>
        <v/>
      </c>
      <c r="BR2760" s="37"/>
      <c r="BS2760" s="36"/>
      <c r="BT2760" s="38"/>
      <c r="BU2760" s="58" t="e">
        <f>VLOOKUP(BT2760,Hoja2!$C:$D,2,0)</f>
        <v>#N/A</v>
      </c>
      <c r="BV2760" s="80" t="str">
        <f>IF(
AND(AO2760="",BD2760="",BQ2760=""),
"EN PROCESO NOTIFICACION / COMUNICACION",
IF(
BT2760="",
"NO APLICA",
IF(
BU2760=60,
IF(AO2760&lt;&gt;"",AO2760,IF(BD2760&lt;&gt;"",BD2760,BQ2760))+60,
WORKDAY(
IF(AO2760&lt;&gt;"",AO2760,IF(BD2760&lt;&gt;"",BD2760,BQ2760)),
BU2760,
FESTIVOS_CO!A:A
)
)
))</f>
        <v>EN PROCESO NOTIFICACION / COMUNICACION</v>
      </c>
      <c r="BW2760" s="44"/>
      <c r="BX2760" s="53"/>
      <c r="BY2760" s="45"/>
      <c r="BZ2760" s="37"/>
      <c r="CA2760" s="54" t="str">
        <f t="shared" si="524"/>
        <v>PENDIENTE EJECUTORIA</v>
      </c>
      <c r="CB2760" s="59" t="str">
        <f t="shared" si="521"/>
        <v/>
      </c>
      <c r="CC2760" s="36"/>
      <c r="CD2760" s="40"/>
      <c r="CE2760" s="46"/>
      <c r="CF2760" s="40"/>
      <c r="CG2760" s="40"/>
      <c r="CH2760" s="40"/>
      <c r="CI2760" s="36"/>
      <c r="CJ2760" s="47"/>
      <c r="CK2760" s="40"/>
      <c r="CL2760" s="40"/>
      <c r="CM2760" s="40"/>
      <c r="CN2760" s="40"/>
    </row>
    <row r="2761" spans="1:92" ht="42.75" hidden="1">
      <c r="A2761" s="49" t="str">
        <f t="shared" si="525"/>
        <v>SIN GESTIÓN</v>
      </c>
      <c r="B2761" s="58"/>
      <c r="C2761" s="37"/>
      <c r="D2761" s="37"/>
      <c r="E2761" s="49" t="str">
        <f t="shared" si="526"/>
        <v>PENDIENTE NOTIFICACIÓN</v>
      </c>
      <c r="F2761" s="141" t="str">
        <f t="shared" si="527"/>
        <v>PENDIENTE NOTIFICACIÓN</v>
      </c>
      <c r="G2761" s="49" t="str">
        <f t="shared" si="528"/>
        <v/>
      </c>
      <c r="H2761" s="51" t="str">
        <f ca="1">IF(
L2761="",
"",
IF(
NETWORKDAYS(L2761,IF(M2761&lt;&gt;"",M2761,TODAY()),FESTIVOS_CO!A:A)&gt;2,
"VENCIDO",
IF(
NETWORKDAYS(L2761,IF(M2761&lt;&gt;"",M2761,TODAY()),FESTIVOS_CO!A:A)=2,
"ALERTA",
"A TIEMPO"
)))</f>
        <v/>
      </c>
      <c r="I2761" s="40"/>
      <c r="J2761" s="36"/>
      <c r="K2761" s="37"/>
      <c r="L2761" s="50"/>
      <c r="M2761" s="37"/>
      <c r="N2761" s="52"/>
      <c r="O2761" s="52"/>
      <c r="P2761" s="36"/>
      <c r="Q2761" s="36"/>
      <c r="R2761" s="40"/>
      <c r="S2761" s="36"/>
      <c r="T2761" s="40"/>
      <c r="U2761" s="40"/>
      <c r="V2761" s="81"/>
      <c r="W2761" s="40"/>
      <c r="X2761" s="40"/>
      <c r="Y2761" s="40"/>
      <c r="Z2761" s="38" t="str">
        <f>IFERROR(VLOOKUP(Y2761,DIRECTORIO!A:B,2,FALSE),"")</f>
        <v/>
      </c>
      <c r="AA2761" s="40"/>
      <c r="AB2761" s="40"/>
      <c r="AC2761" s="40"/>
      <c r="AD2761" s="40"/>
      <c r="AE2761" s="40"/>
      <c r="AF2761" s="40"/>
      <c r="AG2761" s="41" t="s">
        <v>109</v>
      </c>
      <c r="AH2761" s="42"/>
      <c r="AI2761" s="54" t="str">
        <f t="shared" ca="1" si="529"/>
        <v>PENDIENTE NOTIFICACIÓN ELECTRÓNICA</v>
      </c>
      <c r="AJ2761" s="37"/>
      <c r="AK2761" s="37"/>
      <c r="AL2761" s="37"/>
      <c r="AM2761" s="53" t="str">
        <f>IF(AK2761="","",WORKDAY(AK2761,5,FESTIVOS_CO!A:A))</f>
        <v/>
      </c>
      <c r="AN2761" s="37"/>
      <c r="AO2761" s="37"/>
      <c r="AP2761" s="54" t="str">
        <f t="shared" ca="1" si="522"/>
        <v>NO APLICA</v>
      </c>
      <c r="AQ2761" s="36"/>
      <c r="AR2761" s="43"/>
      <c r="AS2761" s="37"/>
      <c r="AT2761" s="36"/>
      <c r="AU2761" s="37"/>
      <c r="AV2761" s="36"/>
      <c r="AW2761" s="36"/>
      <c r="AX2761" s="37"/>
      <c r="AY2761" s="140" t="str">
        <f>IF(AU2761="","",WORKDAY(AU2761,5,FESTIVOS_CO!A:A))</f>
        <v/>
      </c>
      <c r="AZ2761" s="54" t="str">
        <f t="shared" ca="1" si="519"/>
        <v>NO APLICA</v>
      </c>
      <c r="BA2761" s="55" t="str">
        <f>IF(AX2761="","",WORKDAY(AX2761,5,FESTIVOS_CO!A:A))</f>
        <v/>
      </c>
      <c r="BB2761" s="39"/>
      <c r="BC2761" s="40"/>
      <c r="BD2761" s="40"/>
      <c r="BE2761" s="56" t="str">
        <f t="shared" ca="1" si="520"/>
        <v>NO APLICA</v>
      </c>
      <c r="BF2761" s="37"/>
      <c r="BG2761" s="45"/>
      <c r="BH2761" s="37"/>
      <c r="BI2761" s="36"/>
      <c r="BJ2761" s="37"/>
      <c r="BK2761" s="36"/>
      <c r="BL2761" s="36"/>
      <c r="BM2761" s="53" t="str">
        <f>IF(BJ2761="","",WORKDAY(BJ2761,5,FESTIVOS_CO!A:A))</f>
        <v/>
      </c>
      <c r="BN2761" s="57" t="str">
        <f t="shared" ca="1" si="530"/>
        <v>PENDIENTE HACER AVISO</v>
      </c>
      <c r="BO2761" s="54" t="str">
        <f t="shared" ca="1" si="523"/>
        <v>EN TRÁMITE NOTIF. POR AVISO</v>
      </c>
      <c r="BP2761" s="37"/>
      <c r="BQ2761" s="53" t="str">
        <f>IF(BP2761="","",WORKDAY(BP2761,5,FESTIVOS_CO!A:A))</f>
        <v/>
      </c>
      <c r="BR2761" s="37"/>
      <c r="BS2761" s="36"/>
      <c r="BT2761" s="38"/>
      <c r="BU2761" s="58" t="e">
        <f>VLOOKUP(BT2761,Hoja2!$C:$D,2,0)</f>
        <v>#N/A</v>
      </c>
      <c r="BV2761" s="80" t="str">
        <f>IF(
AND(AO2761="",BD2761="",BQ2761=""),
"EN PROCESO NOTIFICACION / COMUNICACION",
IF(
BT2761="",
"NO APLICA",
IF(
BU2761=60,
IF(AO2761&lt;&gt;"",AO2761,IF(BD2761&lt;&gt;"",BD2761,BQ2761))+60,
WORKDAY(
IF(AO2761&lt;&gt;"",AO2761,IF(BD2761&lt;&gt;"",BD2761,BQ2761)),
BU2761,
FESTIVOS_CO!A:A
)
)
))</f>
        <v>EN PROCESO NOTIFICACION / COMUNICACION</v>
      </c>
      <c r="BW2761" s="44"/>
      <c r="BX2761" s="53"/>
      <c r="BY2761" s="45"/>
      <c r="BZ2761" s="37"/>
      <c r="CA2761" s="54" t="str">
        <f t="shared" si="524"/>
        <v>PENDIENTE EJECUTORIA</v>
      </c>
      <c r="CB2761" s="59" t="str">
        <f t="shared" si="521"/>
        <v/>
      </c>
      <c r="CC2761" s="36"/>
      <c r="CD2761" s="40"/>
      <c r="CE2761" s="46"/>
      <c r="CF2761" s="40"/>
      <c r="CG2761" s="40"/>
      <c r="CH2761" s="40"/>
      <c r="CI2761" s="36"/>
      <c r="CJ2761" s="47"/>
      <c r="CK2761" s="40"/>
      <c r="CL2761" s="40"/>
      <c r="CM2761" s="40"/>
      <c r="CN2761" s="40"/>
    </row>
    <row r="2762" spans="1:92" ht="42.75" hidden="1">
      <c r="A2762" s="49" t="str">
        <f t="shared" si="525"/>
        <v>SIN GESTIÓN</v>
      </c>
      <c r="B2762" s="58"/>
      <c r="C2762" s="37"/>
      <c r="D2762" s="37"/>
      <c r="E2762" s="49" t="str">
        <f t="shared" si="526"/>
        <v>PENDIENTE NOTIFICACIÓN</v>
      </c>
      <c r="F2762" s="141" t="str">
        <f t="shared" si="527"/>
        <v>PENDIENTE NOTIFICACIÓN</v>
      </c>
      <c r="G2762" s="49" t="str">
        <f t="shared" si="528"/>
        <v/>
      </c>
      <c r="H2762" s="51" t="str">
        <f ca="1">IF(
L2762="",
"",
IF(
NETWORKDAYS(L2762,IF(M2762&lt;&gt;"",M2762,TODAY()),FESTIVOS_CO!A:A)&gt;2,
"VENCIDO",
IF(
NETWORKDAYS(L2762,IF(M2762&lt;&gt;"",M2762,TODAY()),FESTIVOS_CO!A:A)=2,
"ALERTA",
"A TIEMPO"
)))</f>
        <v/>
      </c>
      <c r="I2762" s="40"/>
      <c r="J2762" s="36"/>
      <c r="K2762" s="37"/>
      <c r="L2762" s="50"/>
      <c r="M2762" s="37"/>
      <c r="N2762" s="52"/>
      <c r="O2762" s="52"/>
      <c r="P2762" s="36"/>
      <c r="Q2762" s="36"/>
      <c r="R2762" s="40"/>
      <c r="S2762" s="36"/>
      <c r="T2762" s="40"/>
      <c r="U2762" s="40"/>
      <c r="V2762" s="81"/>
      <c r="W2762" s="40"/>
      <c r="X2762" s="40"/>
      <c r="Y2762" s="40"/>
      <c r="Z2762" s="38" t="str">
        <f>IFERROR(VLOOKUP(Y2762,DIRECTORIO!A:B,2,FALSE),"")</f>
        <v/>
      </c>
      <c r="AA2762" s="40"/>
      <c r="AB2762" s="40"/>
      <c r="AC2762" s="40"/>
      <c r="AD2762" s="40"/>
      <c r="AE2762" s="40"/>
      <c r="AF2762" s="40"/>
      <c r="AG2762" s="41" t="s">
        <v>109</v>
      </c>
      <c r="AH2762" s="42"/>
      <c r="AI2762" s="54" t="str">
        <f t="shared" ca="1" si="529"/>
        <v>PENDIENTE NOTIFICACIÓN ELECTRÓNICA</v>
      </c>
      <c r="AJ2762" s="37"/>
      <c r="AK2762" s="37"/>
      <c r="AL2762" s="37"/>
      <c r="AM2762" s="53" t="str">
        <f>IF(AK2762="","",WORKDAY(AK2762,5,FESTIVOS_CO!A:A))</f>
        <v/>
      </c>
      <c r="AN2762" s="37"/>
      <c r="AO2762" s="37"/>
      <c r="AP2762" s="54" t="str">
        <f t="shared" ca="1" si="522"/>
        <v>NO APLICA</v>
      </c>
      <c r="AQ2762" s="36"/>
      <c r="AR2762" s="43"/>
      <c r="AS2762" s="37"/>
      <c r="AT2762" s="36"/>
      <c r="AU2762" s="37"/>
      <c r="AV2762" s="36"/>
      <c r="AW2762" s="36"/>
      <c r="AX2762" s="37"/>
      <c r="AY2762" s="140" t="str">
        <f>IF(AU2762="","",WORKDAY(AU2762,5,FESTIVOS_CO!A:A))</f>
        <v/>
      </c>
      <c r="AZ2762" s="54" t="str">
        <f t="shared" ref="AZ2762:AZ2825" ca="1" si="531">IF(
AND(BB2762="SI",BC2762&lt;&gt;"",BD2762&lt;&gt;""),
"NOTIFICACIÓN PERSONAL COMPLETA",
IF(
AND(AO2762="",AX2762="",BQ2762="",BC2762&lt;&gt;"",BD2762&lt;&gt;""),
"NOTIFICADO POR CONDUCTA CONCLUYENTE",
IF(AP2762="NO PROCEDE CITACION",
"NO PROCEDE",
IF(AP2762="NO APLICA",
"NO APLICA",
IF(AW2762="NO",
"HACER AVISO",
IF(AQ2762="",
"PENDIENTE GESTIONAR CITACIÓN",
IF(AS2762="",
"PENDIENTE FIRMA",
IF(AR2762="",
"PENDIENTE REVISIÓN",
IF(AT2762="",
"PENDIENTE RADICAR",
"CITACIÓN COMPLETA EN ESPERA PRESENTACION PERSONAL"
)))))))))</f>
        <v>NO APLICA</v>
      </c>
      <c r="BA2762" s="55" t="str">
        <f>IF(AX2762="","",WORKDAY(AX2762,5,FESTIVOS_CO!A:A))</f>
        <v/>
      </c>
      <c r="BB2762" s="39"/>
      <c r="BC2762" s="40"/>
      <c r="BD2762" s="40"/>
      <c r="BE2762" s="56" t="str">
        <f t="shared" ca="1" si="520"/>
        <v>NO APLICA</v>
      </c>
      <c r="BF2762" s="37"/>
      <c r="BG2762" s="45"/>
      <c r="BH2762" s="37"/>
      <c r="BI2762" s="36"/>
      <c r="BJ2762" s="37"/>
      <c r="BK2762" s="36"/>
      <c r="BL2762" s="36"/>
      <c r="BM2762" s="53" t="str">
        <f>IF(BJ2762="","",WORKDAY(BJ2762,5,FESTIVOS_CO!A:A))</f>
        <v/>
      </c>
      <c r="BN2762" s="57" t="str">
        <f t="shared" ca="1" si="530"/>
        <v>PENDIENTE HACER AVISO</v>
      </c>
      <c r="BO2762" s="54" t="str">
        <f t="shared" ca="1" si="523"/>
        <v>EN TRÁMITE NOTIF. POR AVISO</v>
      </c>
      <c r="BP2762" s="37"/>
      <c r="BQ2762" s="53" t="str">
        <f>IF(BP2762="","",WORKDAY(BP2762,5,FESTIVOS_CO!A:A))</f>
        <v/>
      </c>
      <c r="BR2762" s="37"/>
      <c r="BS2762" s="36"/>
      <c r="BT2762" s="38"/>
      <c r="BU2762" s="58" t="e">
        <f>VLOOKUP(BT2762,Hoja2!$C:$D,2,0)</f>
        <v>#N/A</v>
      </c>
      <c r="BV2762" s="80" t="str">
        <f>IF(
AND(AO2762="",BD2762="",BQ2762=""),
"EN PROCESO NOTIFICACION / COMUNICACION",
IF(
BT2762="",
"NO APLICA",
IF(
BU2762=60,
IF(AO2762&lt;&gt;"",AO2762,IF(BD2762&lt;&gt;"",BD2762,BQ2762))+60,
WORKDAY(
IF(AO2762&lt;&gt;"",AO2762,IF(BD2762&lt;&gt;"",BD2762,BQ2762)),
BU2762,
FESTIVOS_CO!A:A
)
)
))</f>
        <v>EN PROCESO NOTIFICACION / COMUNICACION</v>
      </c>
      <c r="BW2762" s="44"/>
      <c r="BX2762" s="53"/>
      <c r="BY2762" s="45"/>
      <c r="BZ2762" s="37"/>
      <c r="CA2762" s="54" t="str">
        <f t="shared" si="524"/>
        <v>PENDIENTE EJECUTORIA</v>
      </c>
      <c r="CB2762" s="59" t="str">
        <f t="shared" si="521"/>
        <v/>
      </c>
      <c r="CC2762" s="36"/>
      <c r="CD2762" s="40"/>
      <c r="CE2762" s="46"/>
      <c r="CF2762" s="40"/>
      <c r="CG2762" s="40"/>
      <c r="CH2762" s="40"/>
      <c r="CI2762" s="36"/>
      <c r="CJ2762" s="47"/>
      <c r="CK2762" s="40"/>
      <c r="CL2762" s="40"/>
      <c r="CM2762" s="40"/>
      <c r="CN2762" s="40"/>
    </row>
    <row r="2763" spans="1:92" ht="42.75" hidden="1">
      <c r="A2763" s="49" t="str">
        <f t="shared" si="525"/>
        <v>SIN GESTIÓN</v>
      </c>
      <c r="B2763" s="58"/>
      <c r="C2763" s="37"/>
      <c r="D2763" s="37"/>
      <c r="E2763" s="49" t="str">
        <f t="shared" si="526"/>
        <v>PENDIENTE NOTIFICACIÓN</v>
      </c>
      <c r="F2763" s="141" t="str">
        <f t="shared" si="527"/>
        <v>PENDIENTE NOTIFICACIÓN</v>
      </c>
      <c r="G2763" s="49" t="str">
        <f t="shared" si="528"/>
        <v/>
      </c>
      <c r="H2763" s="51" t="str">
        <f ca="1">IF(
L2763="",
"",
IF(
NETWORKDAYS(L2763,IF(M2763&lt;&gt;"",M2763,TODAY()),FESTIVOS_CO!A:A)&gt;2,
"VENCIDO",
IF(
NETWORKDAYS(L2763,IF(M2763&lt;&gt;"",M2763,TODAY()),FESTIVOS_CO!A:A)=2,
"ALERTA",
"A TIEMPO"
)))</f>
        <v/>
      </c>
      <c r="I2763" s="40"/>
      <c r="J2763" s="36"/>
      <c r="K2763" s="37"/>
      <c r="L2763" s="50"/>
      <c r="M2763" s="37"/>
      <c r="N2763" s="52"/>
      <c r="O2763" s="52"/>
      <c r="P2763" s="36"/>
      <c r="Q2763" s="36"/>
      <c r="R2763" s="40"/>
      <c r="S2763" s="36"/>
      <c r="T2763" s="40"/>
      <c r="U2763" s="40"/>
      <c r="V2763" s="81"/>
      <c r="W2763" s="40"/>
      <c r="X2763" s="40"/>
      <c r="Y2763" s="40"/>
      <c r="Z2763" s="38" t="str">
        <f>IFERROR(VLOOKUP(Y2763,DIRECTORIO!A:B,2,FALSE),"")</f>
        <v/>
      </c>
      <c r="AA2763" s="40"/>
      <c r="AB2763" s="40"/>
      <c r="AC2763" s="40"/>
      <c r="AD2763" s="40"/>
      <c r="AE2763" s="40"/>
      <c r="AF2763" s="40"/>
      <c r="AG2763" s="41" t="s">
        <v>109</v>
      </c>
      <c r="AH2763" s="42"/>
      <c r="AI2763" s="54" t="str">
        <f t="shared" ca="1" si="529"/>
        <v>PENDIENTE NOTIFICACIÓN ELECTRÓNICA</v>
      </c>
      <c r="AJ2763" s="37"/>
      <c r="AK2763" s="37"/>
      <c r="AL2763" s="37"/>
      <c r="AM2763" s="53" t="str">
        <f>IF(AK2763="","",WORKDAY(AK2763,5,FESTIVOS_CO!A:A))</f>
        <v/>
      </c>
      <c r="AN2763" s="37"/>
      <c r="AO2763" s="37"/>
      <c r="AP2763" s="54" t="str">
        <f t="shared" ca="1" si="522"/>
        <v>NO APLICA</v>
      </c>
      <c r="AQ2763" s="36"/>
      <c r="AR2763" s="43"/>
      <c r="AS2763" s="37"/>
      <c r="AT2763" s="36"/>
      <c r="AU2763" s="37"/>
      <c r="AV2763" s="36"/>
      <c r="AW2763" s="36"/>
      <c r="AX2763" s="37"/>
      <c r="AY2763" s="140" t="str">
        <f>IF(AU2763="","",WORKDAY(AU2763,5,FESTIVOS_CO!A:A))</f>
        <v/>
      </c>
      <c r="AZ2763" s="54" t="str">
        <f t="shared" ca="1" si="531"/>
        <v>NO APLICA</v>
      </c>
      <c r="BA2763" s="55" t="str">
        <f>IF(AX2763="","",WORKDAY(AX2763,5,FESTIVOS_CO!A:A))</f>
        <v/>
      </c>
      <c r="BB2763" s="39"/>
      <c r="BC2763" s="40"/>
      <c r="BD2763" s="40"/>
      <c r="BE2763" s="56" t="str">
        <f t="shared" ca="1" si="520"/>
        <v>NO APLICA</v>
      </c>
      <c r="BF2763" s="37"/>
      <c r="BG2763" s="45"/>
      <c r="BH2763" s="37"/>
      <c r="BI2763" s="36"/>
      <c r="BJ2763" s="37"/>
      <c r="BK2763" s="36"/>
      <c r="BL2763" s="36"/>
      <c r="BM2763" s="53" t="str">
        <f>IF(BJ2763="","",WORKDAY(BJ2763,5,FESTIVOS_CO!A:A))</f>
        <v/>
      </c>
      <c r="BN2763" s="57" t="str">
        <f t="shared" ca="1" si="530"/>
        <v>PENDIENTE HACER AVISO</v>
      </c>
      <c r="BO2763" s="54" t="str">
        <f t="shared" ca="1" si="523"/>
        <v>EN TRÁMITE NOTIF. POR AVISO</v>
      </c>
      <c r="BP2763" s="37"/>
      <c r="BQ2763" s="53" t="str">
        <f>IF(BP2763="","",WORKDAY(BP2763,5,FESTIVOS_CO!A:A))</f>
        <v/>
      </c>
      <c r="BR2763" s="37"/>
      <c r="BS2763" s="36"/>
      <c r="BT2763" s="38"/>
      <c r="BU2763" s="58" t="e">
        <f>VLOOKUP(BT2763,Hoja2!$C:$D,2,0)</f>
        <v>#N/A</v>
      </c>
      <c r="BV2763" s="80" t="str">
        <f>IF(
AND(AO2763="",BD2763="",BQ2763=""),
"EN PROCESO NOTIFICACION / COMUNICACION",
IF(
BT2763="",
"NO APLICA",
IF(
BU2763=60,
IF(AO2763&lt;&gt;"",AO2763,IF(BD2763&lt;&gt;"",BD2763,BQ2763))+60,
WORKDAY(
IF(AO2763&lt;&gt;"",AO2763,IF(BD2763&lt;&gt;"",BD2763,BQ2763)),
BU2763,
FESTIVOS_CO!A:A
)
)
))</f>
        <v>EN PROCESO NOTIFICACION / COMUNICACION</v>
      </c>
      <c r="BW2763" s="44"/>
      <c r="BX2763" s="53"/>
      <c r="BY2763" s="45"/>
      <c r="BZ2763" s="37"/>
      <c r="CA2763" s="54" t="str">
        <f t="shared" si="524"/>
        <v>PENDIENTE EJECUTORIA</v>
      </c>
      <c r="CB2763" s="59" t="str">
        <f t="shared" si="521"/>
        <v/>
      </c>
      <c r="CC2763" s="36"/>
      <c r="CD2763" s="40"/>
      <c r="CE2763" s="46"/>
      <c r="CF2763" s="40"/>
      <c r="CG2763" s="40"/>
      <c r="CH2763" s="40"/>
      <c r="CI2763" s="36"/>
      <c r="CJ2763" s="47"/>
      <c r="CK2763" s="40"/>
      <c r="CL2763" s="40"/>
      <c r="CM2763" s="40"/>
      <c r="CN2763" s="40"/>
    </row>
    <row r="2764" spans="1:92" ht="42.75" hidden="1">
      <c r="A2764" s="49" t="str">
        <f t="shared" si="525"/>
        <v>SIN GESTIÓN</v>
      </c>
      <c r="B2764" s="58"/>
      <c r="C2764" s="37"/>
      <c r="D2764" s="37"/>
      <c r="E2764" s="49" t="str">
        <f t="shared" si="526"/>
        <v>PENDIENTE NOTIFICACIÓN</v>
      </c>
      <c r="F2764" s="141" t="str">
        <f t="shared" si="527"/>
        <v>PENDIENTE NOTIFICACIÓN</v>
      </c>
      <c r="G2764" s="49" t="str">
        <f t="shared" si="528"/>
        <v/>
      </c>
      <c r="H2764" s="51" t="str">
        <f ca="1">IF(
L2764="",
"",
IF(
NETWORKDAYS(L2764,IF(M2764&lt;&gt;"",M2764,TODAY()),FESTIVOS_CO!A:A)&gt;2,
"VENCIDO",
IF(
NETWORKDAYS(L2764,IF(M2764&lt;&gt;"",M2764,TODAY()),FESTIVOS_CO!A:A)=2,
"ALERTA",
"A TIEMPO"
)))</f>
        <v/>
      </c>
      <c r="I2764" s="40"/>
      <c r="J2764" s="36"/>
      <c r="K2764" s="37"/>
      <c r="L2764" s="50"/>
      <c r="M2764" s="37"/>
      <c r="N2764" s="52"/>
      <c r="O2764" s="52"/>
      <c r="P2764" s="36"/>
      <c r="Q2764" s="36"/>
      <c r="R2764" s="40"/>
      <c r="S2764" s="36"/>
      <c r="T2764" s="40"/>
      <c r="U2764" s="40"/>
      <c r="V2764" s="81"/>
      <c r="W2764" s="40"/>
      <c r="X2764" s="40"/>
      <c r="Y2764" s="40"/>
      <c r="Z2764" s="38" t="str">
        <f>IFERROR(VLOOKUP(Y2764,DIRECTORIO!A:B,2,FALSE),"")</f>
        <v/>
      </c>
      <c r="AA2764" s="40"/>
      <c r="AB2764" s="40"/>
      <c r="AC2764" s="40"/>
      <c r="AD2764" s="40"/>
      <c r="AE2764" s="40"/>
      <c r="AF2764" s="40"/>
      <c r="AG2764" s="41" t="s">
        <v>109</v>
      </c>
      <c r="AH2764" s="42"/>
      <c r="AI2764" s="54" t="str">
        <f t="shared" ca="1" si="529"/>
        <v>PENDIENTE NOTIFICACIÓN ELECTRÓNICA</v>
      </c>
      <c r="AJ2764" s="37"/>
      <c r="AK2764" s="37"/>
      <c r="AL2764" s="37"/>
      <c r="AM2764" s="53" t="str">
        <f>IF(AK2764="","",WORKDAY(AK2764,5,FESTIVOS_CO!A:A))</f>
        <v/>
      </c>
      <c r="AN2764" s="37"/>
      <c r="AO2764" s="37"/>
      <c r="AP2764" s="54" t="str">
        <f t="shared" ca="1" si="522"/>
        <v>NO APLICA</v>
      </c>
      <c r="AQ2764" s="36"/>
      <c r="AR2764" s="43"/>
      <c r="AS2764" s="37"/>
      <c r="AT2764" s="36"/>
      <c r="AU2764" s="37"/>
      <c r="AV2764" s="36"/>
      <c r="AW2764" s="36"/>
      <c r="AX2764" s="37"/>
      <c r="AY2764" s="140" t="str">
        <f>IF(AU2764="","",WORKDAY(AU2764,5,FESTIVOS_CO!A:A))</f>
        <v/>
      </c>
      <c r="AZ2764" s="54" t="str">
        <f t="shared" ca="1" si="531"/>
        <v>NO APLICA</v>
      </c>
      <c r="BA2764" s="55" t="str">
        <f>IF(AX2764="","",WORKDAY(AX2764,5,FESTIVOS_CO!A:A))</f>
        <v/>
      </c>
      <c r="BB2764" s="39"/>
      <c r="BC2764" s="40"/>
      <c r="BD2764" s="40"/>
      <c r="BE2764" s="56" t="str">
        <f t="shared" ca="1" si="520"/>
        <v>NO APLICA</v>
      </c>
      <c r="BF2764" s="37"/>
      <c r="BG2764" s="45"/>
      <c r="BH2764" s="37"/>
      <c r="BI2764" s="36"/>
      <c r="BJ2764" s="37"/>
      <c r="BK2764" s="36"/>
      <c r="BL2764" s="36"/>
      <c r="BM2764" s="53" t="str">
        <f>IF(BJ2764="","",WORKDAY(BJ2764,5,FESTIVOS_CO!A:A))</f>
        <v/>
      </c>
      <c r="BN2764" s="57" t="str">
        <f t="shared" ca="1" si="530"/>
        <v>PENDIENTE HACER AVISO</v>
      </c>
      <c r="BO2764" s="54" t="str">
        <f t="shared" ca="1" si="523"/>
        <v>EN TRÁMITE NOTIF. POR AVISO</v>
      </c>
      <c r="BP2764" s="37"/>
      <c r="BQ2764" s="53" t="str">
        <f>IF(BP2764="","",WORKDAY(BP2764,5,FESTIVOS_CO!A:A))</f>
        <v/>
      </c>
      <c r="BR2764" s="37"/>
      <c r="BS2764" s="36"/>
      <c r="BT2764" s="38"/>
      <c r="BU2764" s="58" t="e">
        <f>VLOOKUP(BT2764,Hoja2!$C:$D,2,0)</f>
        <v>#N/A</v>
      </c>
      <c r="BV2764" s="80" t="str">
        <f>IF(
AND(AO2764="",BD2764="",BQ2764=""),
"EN PROCESO NOTIFICACION / COMUNICACION",
IF(
BT2764="",
"NO APLICA",
IF(
BU2764=60,
IF(AO2764&lt;&gt;"",AO2764,IF(BD2764&lt;&gt;"",BD2764,BQ2764))+60,
WORKDAY(
IF(AO2764&lt;&gt;"",AO2764,IF(BD2764&lt;&gt;"",BD2764,BQ2764)),
BU2764,
FESTIVOS_CO!A:A
)
)
))</f>
        <v>EN PROCESO NOTIFICACION / COMUNICACION</v>
      </c>
      <c r="BW2764" s="44"/>
      <c r="BX2764" s="53"/>
      <c r="BY2764" s="45"/>
      <c r="BZ2764" s="37"/>
      <c r="CA2764" s="54" t="str">
        <f t="shared" si="524"/>
        <v>PENDIENTE EJECUTORIA</v>
      </c>
      <c r="CB2764" s="59" t="str">
        <f t="shared" si="521"/>
        <v/>
      </c>
      <c r="CC2764" s="36"/>
      <c r="CD2764" s="40"/>
      <c r="CE2764" s="46"/>
      <c r="CF2764" s="40"/>
      <c r="CG2764" s="40"/>
      <c r="CH2764" s="40"/>
      <c r="CI2764" s="36"/>
      <c r="CJ2764" s="47"/>
      <c r="CK2764" s="40"/>
      <c r="CL2764" s="40"/>
      <c r="CM2764" s="40"/>
      <c r="CN2764" s="40"/>
    </row>
    <row r="2765" spans="1:92" ht="42.75" hidden="1">
      <c r="A2765" s="49" t="str">
        <f t="shared" si="525"/>
        <v>SIN GESTIÓN</v>
      </c>
      <c r="B2765" s="58"/>
      <c r="C2765" s="37"/>
      <c r="D2765" s="37"/>
      <c r="E2765" s="49" t="str">
        <f t="shared" si="526"/>
        <v>PENDIENTE NOTIFICACIÓN</v>
      </c>
      <c r="F2765" s="141" t="str">
        <f t="shared" si="527"/>
        <v>PENDIENTE NOTIFICACIÓN</v>
      </c>
      <c r="G2765" s="49" t="str">
        <f t="shared" si="528"/>
        <v/>
      </c>
      <c r="H2765" s="51" t="str">
        <f ca="1">IF(
L2765="",
"",
IF(
NETWORKDAYS(L2765,IF(M2765&lt;&gt;"",M2765,TODAY()),FESTIVOS_CO!A:A)&gt;2,
"VENCIDO",
IF(
NETWORKDAYS(L2765,IF(M2765&lt;&gt;"",M2765,TODAY()),FESTIVOS_CO!A:A)=2,
"ALERTA",
"A TIEMPO"
)))</f>
        <v/>
      </c>
      <c r="I2765" s="40"/>
      <c r="J2765" s="36"/>
      <c r="K2765" s="37"/>
      <c r="L2765" s="50"/>
      <c r="M2765" s="37"/>
      <c r="N2765" s="52"/>
      <c r="O2765" s="52"/>
      <c r="P2765" s="36"/>
      <c r="Q2765" s="36"/>
      <c r="R2765" s="40"/>
      <c r="S2765" s="36"/>
      <c r="T2765" s="40"/>
      <c r="U2765" s="40"/>
      <c r="V2765" s="81"/>
      <c r="W2765" s="40"/>
      <c r="X2765" s="40"/>
      <c r="Y2765" s="40"/>
      <c r="Z2765" s="38" t="str">
        <f>IFERROR(VLOOKUP(Y2765,DIRECTORIO!A:B,2,FALSE),"")</f>
        <v/>
      </c>
      <c r="AA2765" s="40"/>
      <c r="AB2765" s="40"/>
      <c r="AC2765" s="40"/>
      <c r="AD2765" s="40"/>
      <c r="AE2765" s="40"/>
      <c r="AF2765" s="40"/>
      <c r="AG2765" s="41" t="s">
        <v>109</v>
      </c>
      <c r="AH2765" s="42"/>
      <c r="AI2765" s="54" t="str">
        <f t="shared" ca="1" si="529"/>
        <v>PENDIENTE NOTIFICACIÓN ELECTRÓNICA</v>
      </c>
      <c r="AJ2765" s="37"/>
      <c r="AK2765" s="37"/>
      <c r="AL2765" s="37"/>
      <c r="AM2765" s="53" t="str">
        <f>IF(AK2765="","",WORKDAY(AK2765,5,FESTIVOS_CO!A:A))</f>
        <v/>
      </c>
      <c r="AN2765" s="37"/>
      <c r="AO2765" s="37"/>
      <c r="AP2765" s="54" t="str">
        <f t="shared" ca="1" si="522"/>
        <v>NO APLICA</v>
      </c>
      <c r="AQ2765" s="36"/>
      <c r="AR2765" s="43"/>
      <c r="AS2765" s="37"/>
      <c r="AT2765" s="36"/>
      <c r="AU2765" s="37"/>
      <c r="AV2765" s="36"/>
      <c r="AW2765" s="36"/>
      <c r="AX2765" s="37"/>
      <c r="AY2765" s="140" t="str">
        <f>IF(AU2765="","",WORKDAY(AU2765,5,FESTIVOS_CO!A:A))</f>
        <v/>
      </c>
      <c r="AZ2765" s="54" t="str">
        <f t="shared" ca="1" si="531"/>
        <v>NO APLICA</v>
      </c>
      <c r="BA2765" s="55" t="str">
        <f>IF(AX2765="","",WORKDAY(AX2765,5,FESTIVOS_CO!A:A))</f>
        <v/>
      </c>
      <c r="BB2765" s="39"/>
      <c r="BC2765" s="40"/>
      <c r="BD2765" s="40"/>
      <c r="BE2765" s="56" t="str">
        <f t="shared" ca="1" si="520"/>
        <v>NO APLICA</v>
      </c>
      <c r="BF2765" s="37"/>
      <c r="BG2765" s="45"/>
      <c r="BH2765" s="37"/>
      <c r="BI2765" s="36"/>
      <c r="BJ2765" s="37"/>
      <c r="BK2765" s="36"/>
      <c r="BL2765" s="36"/>
      <c r="BM2765" s="53" t="str">
        <f>IF(BJ2765="","",WORKDAY(BJ2765,5,FESTIVOS_CO!A:A))</f>
        <v/>
      </c>
      <c r="BN2765" s="57" t="str">
        <f t="shared" ca="1" si="530"/>
        <v>PENDIENTE HACER AVISO</v>
      </c>
      <c r="BO2765" s="54" t="str">
        <f t="shared" ca="1" si="523"/>
        <v>EN TRÁMITE NOTIF. POR AVISO</v>
      </c>
      <c r="BP2765" s="37"/>
      <c r="BQ2765" s="53" t="str">
        <f>IF(BP2765="","",WORKDAY(BP2765,5,FESTIVOS_CO!A:A))</f>
        <v/>
      </c>
      <c r="BR2765" s="37"/>
      <c r="BS2765" s="36"/>
      <c r="BT2765" s="38"/>
      <c r="BU2765" s="58" t="e">
        <f>VLOOKUP(BT2765,Hoja2!$C:$D,2,0)</f>
        <v>#N/A</v>
      </c>
      <c r="BV2765" s="80" t="str">
        <f>IF(
AND(AO2765="",BD2765="",BQ2765=""),
"EN PROCESO NOTIFICACION / COMUNICACION",
IF(
BT2765="",
"NO APLICA",
IF(
BU2765=60,
IF(AO2765&lt;&gt;"",AO2765,IF(BD2765&lt;&gt;"",BD2765,BQ2765))+60,
WORKDAY(
IF(AO2765&lt;&gt;"",AO2765,IF(BD2765&lt;&gt;"",BD2765,BQ2765)),
BU2765,
FESTIVOS_CO!A:A
)
)
))</f>
        <v>EN PROCESO NOTIFICACION / COMUNICACION</v>
      </c>
      <c r="BW2765" s="44"/>
      <c r="BX2765" s="53"/>
      <c r="BY2765" s="45"/>
      <c r="BZ2765" s="37"/>
      <c r="CA2765" s="54" t="str">
        <f t="shared" si="524"/>
        <v>PENDIENTE EJECUTORIA</v>
      </c>
      <c r="CB2765" s="59" t="str">
        <f t="shared" si="521"/>
        <v/>
      </c>
      <c r="CC2765" s="36"/>
      <c r="CD2765" s="40"/>
      <c r="CE2765" s="46"/>
      <c r="CF2765" s="40"/>
      <c r="CG2765" s="40"/>
      <c r="CH2765" s="40"/>
      <c r="CI2765" s="36"/>
      <c r="CJ2765" s="47"/>
      <c r="CK2765" s="40"/>
      <c r="CL2765" s="40"/>
      <c r="CM2765" s="40"/>
      <c r="CN2765" s="40"/>
    </row>
    <row r="2766" spans="1:92" ht="42.75" hidden="1">
      <c r="A2766" s="49" t="str">
        <f t="shared" si="525"/>
        <v>SIN GESTIÓN</v>
      </c>
      <c r="B2766" s="58"/>
      <c r="C2766" s="37"/>
      <c r="D2766" s="37"/>
      <c r="E2766" s="49" t="str">
        <f t="shared" si="526"/>
        <v>PENDIENTE NOTIFICACIÓN</v>
      </c>
      <c r="F2766" s="141" t="str">
        <f t="shared" si="527"/>
        <v>PENDIENTE NOTIFICACIÓN</v>
      </c>
      <c r="G2766" s="49" t="str">
        <f t="shared" si="528"/>
        <v/>
      </c>
      <c r="H2766" s="51" t="str">
        <f ca="1">IF(
L2766="",
"",
IF(
NETWORKDAYS(L2766,IF(M2766&lt;&gt;"",M2766,TODAY()),FESTIVOS_CO!A:A)&gt;2,
"VENCIDO",
IF(
NETWORKDAYS(L2766,IF(M2766&lt;&gt;"",M2766,TODAY()),FESTIVOS_CO!A:A)=2,
"ALERTA",
"A TIEMPO"
)))</f>
        <v/>
      </c>
      <c r="I2766" s="40"/>
      <c r="J2766" s="36"/>
      <c r="K2766" s="37"/>
      <c r="L2766" s="50"/>
      <c r="M2766" s="37"/>
      <c r="N2766" s="52"/>
      <c r="O2766" s="52"/>
      <c r="P2766" s="36"/>
      <c r="Q2766" s="36"/>
      <c r="R2766" s="40"/>
      <c r="S2766" s="36"/>
      <c r="T2766" s="40"/>
      <c r="U2766" s="40"/>
      <c r="V2766" s="81"/>
      <c r="W2766" s="40"/>
      <c r="X2766" s="40"/>
      <c r="Y2766" s="40"/>
      <c r="Z2766" s="38" t="str">
        <f>IFERROR(VLOOKUP(Y2766,DIRECTORIO!A:B,2,FALSE),"")</f>
        <v/>
      </c>
      <c r="AA2766" s="40"/>
      <c r="AB2766" s="40"/>
      <c r="AC2766" s="40"/>
      <c r="AD2766" s="40"/>
      <c r="AE2766" s="40"/>
      <c r="AF2766" s="40"/>
      <c r="AG2766" s="41" t="s">
        <v>109</v>
      </c>
      <c r="AH2766" s="42"/>
      <c r="AI2766" s="54" t="str">
        <f t="shared" ca="1" si="529"/>
        <v>PENDIENTE NOTIFICACIÓN ELECTRÓNICA</v>
      </c>
      <c r="AJ2766" s="37"/>
      <c r="AK2766" s="37"/>
      <c r="AL2766" s="37"/>
      <c r="AM2766" s="53" t="str">
        <f>IF(AK2766="","",WORKDAY(AK2766,5,FESTIVOS_CO!A:A))</f>
        <v/>
      </c>
      <c r="AN2766" s="37"/>
      <c r="AO2766" s="37"/>
      <c r="AP2766" s="54" t="str">
        <f t="shared" ca="1" si="522"/>
        <v>NO APLICA</v>
      </c>
      <c r="AQ2766" s="36"/>
      <c r="AR2766" s="43"/>
      <c r="AS2766" s="37"/>
      <c r="AT2766" s="36"/>
      <c r="AU2766" s="37"/>
      <c r="AV2766" s="36"/>
      <c r="AW2766" s="36"/>
      <c r="AX2766" s="37"/>
      <c r="AY2766" s="140" t="str">
        <f>IF(AU2766="","",WORKDAY(AU2766,5,FESTIVOS_CO!A:A))</f>
        <v/>
      </c>
      <c r="AZ2766" s="54" t="str">
        <f t="shared" ca="1" si="531"/>
        <v>NO APLICA</v>
      </c>
      <c r="BA2766" s="55" t="str">
        <f>IF(AX2766="","",WORKDAY(AX2766,5,FESTIVOS_CO!A:A))</f>
        <v/>
      </c>
      <c r="BB2766" s="39"/>
      <c r="BC2766" s="40"/>
      <c r="BD2766" s="40"/>
      <c r="BE2766" s="56" t="str">
        <f t="shared" ca="1" si="520"/>
        <v>NO APLICA</v>
      </c>
      <c r="BF2766" s="37"/>
      <c r="BG2766" s="45"/>
      <c r="BH2766" s="37"/>
      <c r="BI2766" s="36"/>
      <c r="BJ2766" s="37"/>
      <c r="BK2766" s="36"/>
      <c r="BL2766" s="36"/>
      <c r="BM2766" s="53" t="str">
        <f>IF(BJ2766="","",WORKDAY(BJ2766,5,FESTIVOS_CO!A:A))</f>
        <v/>
      </c>
      <c r="BN2766" s="57" t="str">
        <f t="shared" ca="1" si="530"/>
        <v>PENDIENTE HACER AVISO</v>
      </c>
      <c r="BO2766" s="54" t="str">
        <f t="shared" ca="1" si="523"/>
        <v>EN TRÁMITE NOTIF. POR AVISO</v>
      </c>
      <c r="BP2766" s="37"/>
      <c r="BQ2766" s="53" t="str">
        <f>IF(BP2766="","",WORKDAY(BP2766,5,FESTIVOS_CO!A:A))</f>
        <v/>
      </c>
      <c r="BR2766" s="37"/>
      <c r="BS2766" s="36"/>
      <c r="BT2766" s="38"/>
      <c r="BU2766" s="58" t="e">
        <f>VLOOKUP(BT2766,Hoja2!$C:$D,2,0)</f>
        <v>#N/A</v>
      </c>
      <c r="BV2766" s="80" t="str">
        <f>IF(
AND(AO2766="",BD2766="",BQ2766=""),
"EN PROCESO NOTIFICACION / COMUNICACION",
IF(
BT2766="",
"NO APLICA",
IF(
BU2766=60,
IF(AO2766&lt;&gt;"",AO2766,IF(BD2766&lt;&gt;"",BD2766,BQ2766))+60,
WORKDAY(
IF(AO2766&lt;&gt;"",AO2766,IF(BD2766&lt;&gt;"",BD2766,BQ2766)),
BU2766,
FESTIVOS_CO!A:A
)
)
))</f>
        <v>EN PROCESO NOTIFICACION / COMUNICACION</v>
      </c>
      <c r="BW2766" s="44"/>
      <c r="BX2766" s="53"/>
      <c r="BY2766" s="45"/>
      <c r="BZ2766" s="37"/>
      <c r="CA2766" s="54" t="str">
        <f t="shared" si="524"/>
        <v>PENDIENTE EJECUTORIA</v>
      </c>
      <c r="CB2766" s="59" t="str">
        <f t="shared" si="521"/>
        <v/>
      </c>
      <c r="CC2766" s="36"/>
      <c r="CD2766" s="40"/>
      <c r="CE2766" s="46"/>
      <c r="CF2766" s="40"/>
      <c r="CG2766" s="40"/>
      <c r="CH2766" s="40"/>
      <c r="CI2766" s="36"/>
      <c r="CJ2766" s="47"/>
      <c r="CK2766" s="40"/>
      <c r="CL2766" s="40"/>
      <c r="CM2766" s="40"/>
      <c r="CN2766" s="40"/>
    </row>
    <row r="2767" spans="1:92" ht="42.75" hidden="1">
      <c r="A2767" s="49" t="str">
        <f t="shared" si="525"/>
        <v>SIN GESTIÓN</v>
      </c>
      <c r="B2767" s="58"/>
      <c r="C2767" s="37"/>
      <c r="D2767" s="37"/>
      <c r="E2767" s="49" t="str">
        <f t="shared" si="526"/>
        <v>PENDIENTE NOTIFICACIÓN</v>
      </c>
      <c r="F2767" s="141" t="str">
        <f t="shared" si="527"/>
        <v>PENDIENTE NOTIFICACIÓN</v>
      </c>
      <c r="G2767" s="49" t="str">
        <f t="shared" si="528"/>
        <v/>
      </c>
      <c r="H2767" s="51" t="str">
        <f ca="1">IF(
L2767="",
"",
IF(
NETWORKDAYS(L2767,IF(M2767&lt;&gt;"",M2767,TODAY()),FESTIVOS_CO!A:A)&gt;2,
"VENCIDO",
IF(
NETWORKDAYS(L2767,IF(M2767&lt;&gt;"",M2767,TODAY()),FESTIVOS_CO!A:A)=2,
"ALERTA",
"A TIEMPO"
)))</f>
        <v/>
      </c>
      <c r="I2767" s="40"/>
      <c r="J2767" s="36"/>
      <c r="K2767" s="37"/>
      <c r="L2767" s="50"/>
      <c r="M2767" s="37"/>
      <c r="N2767" s="52"/>
      <c r="O2767" s="52"/>
      <c r="P2767" s="36"/>
      <c r="Q2767" s="36"/>
      <c r="R2767" s="40"/>
      <c r="S2767" s="36"/>
      <c r="T2767" s="40"/>
      <c r="U2767" s="40"/>
      <c r="V2767" s="81"/>
      <c r="W2767" s="40"/>
      <c r="X2767" s="40"/>
      <c r="Y2767" s="40"/>
      <c r="Z2767" s="38" t="str">
        <f>IFERROR(VLOOKUP(Y2767,DIRECTORIO!A:B,2,FALSE),"")</f>
        <v/>
      </c>
      <c r="AA2767" s="40"/>
      <c r="AB2767" s="40"/>
      <c r="AC2767" s="40"/>
      <c r="AD2767" s="40"/>
      <c r="AE2767" s="40"/>
      <c r="AF2767" s="40"/>
      <c r="AG2767" s="41" t="s">
        <v>109</v>
      </c>
      <c r="AH2767" s="42"/>
      <c r="AI2767" s="54" t="str">
        <f t="shared" ca="1" si="529"/>
        <v>PENDIENTE NOTIFICACIÓN ELECTRÓNICA</v>
      </c>
      <c r="AJ2767" s="37"/>
      <c r="AK2767" s="37"/>
      <c r="AL2767" s="37"/>
      <c r="AM2767" s="53" t="str">
        <f>IF(AK2767="","",WORKDAY(AK2767,5,FESTIVOS_CO!A:A))</f>
        <v/>
      </c>
      <c r="AN2767" s="37"/>
      <c r="AO2767" s="37"/>
      <c r="AP2767" s="54" t="str">
        <f t="shared" ca="1" si="522"/>
        <v>NO APLICA</v>
      </c>
      <c r="AQ2767" s="36"/>
      <c r="AR2767" s="43"/>
      <c r="AS2767" s="37"/>
      <c r="AT2767" s="36"/>
      <c r="AU2767" s="37"/>
      <c r="AV2767" s="36"/>
      <c r="AW2767" s="36"/>
      <c r="AX2767" s="37"/>
      <c r="AY2767" s="140" t="str">
        <f>IF(AU2767="","",WORKDAY(AU2767,5,FESTIVOS_CO!A:A))</f>
        <v/>
      </c>
      <c r="AZ2767" s="54" t="str">
        <f t="shared" ca="1" si="531"/>
        <v>NO APLICA</v>
      </c>
      <c r="BA2767" s="55" t="str">
        <f>IF(AX2767="","",WORKDAY(AX2767,5,FESTIVOS_CO!A:A))</f>
        <v/>
      </c>
      <c r="BB2767" s="39"/>
      <c r="BC2767" s="40"/>
      <c r="BD2767" s="40"/>
      <c r="BE2767" s="56" t="str">
        <f t="shared" ca="1" si="520"/>
        <v>NO APLICA</v>
      </c>
      <c r="BF2767" s="37"/>
      <c r="BG2767" s="45"/>
      <c r="BH2767" s="37"/>
      <c r="BI2767" s="36"/>
      <c r="BJ2767" s="37"/>
      <c r="BK2767" s="36"/>
      <c r="BL2767" s="36"/>
      <c r="BM2767" s="53" t="str">
        <f>IF(BJ2767="","",WORKDAY(BJ2767,5,FESTIVOS_CO!A:A))</f>
        <v/>
      </c>
      <c r="BN2767" s="57" t="str">
        <f t="shared" ca="1" si="530"/>
        <v>PENDIENTE HACER AVISO</v>
      </c>
      <c r="BO2767" s="54" t="str">
        <f t="shared" ca="1" si="523"/>
        <v>EN TRÁMITE NOTIF. POR AVISO</v>
      </c>
      <c r="BP2767" s="37"/>
      <c r="BQ2767" s="53" t="str">
        <f>IF(BP2767="","",WORKDAY(BP2767,5,FESTIVOS_CO!A:A))</f>
        <v/>
      </c>
      <c r="BR2767" s="37"/>
      <c r="BS2767" s="36"/>
      <c r="BT2767" s="38"/>
      <c r="BU2767" s="58" t="e">
        <f>VLOOKUP(BT2767,Hoja2!$C:$D,2,0)</f>
        <v>#N/A</v>
      </c>
      <c r="BV2767" s="80" t="str">
        <f>IF(
AND(AO2767="",BD2767="",BQ2767=""),
"EN PROCESO NOTIFICACION / COMUNICACION",
IF(
BT2767="",
"NO APLICA",
IF(
BU2767=60,
IF(AO2767&lt;&gt;"",AO2767,IF(BD2767&lt;&gt;"",BD2767,BQ2767))+60,
WORKDAY(
IF(AO2767&lt;&gt;"",AO2767,IF(BD2767&lt;&gt;"",BD2767,BQ2767)),
BU2767,
FESTIVOS_CO!A:A
)
)
))</f>
        <v>EN PROCESO NOTIFICACION / COMUNICACION</v>
      </c>
      <c r="BW2767" s="44"/>
      <c r="BX2767" s="53"/>
      <c r="BY2767" s="45"/>
      <c r="BZ2767" s="37"/>
      <c r="CA2767" s="54" t="str">
        <f t="shared" si="524"/>
        <v>PENDIENTE EJECUTORIA</v>
      </c>
      <c r="CB2767" s="59" t="str">
        <f t="shared" si="521"/>
        <v/>
      </c>
      <c r="CC2767" s="36"/>
      <c r="CD2767" s="40"/>
      <c r="CE2767" s="46"/>
      <c r="CF2767" s="40"/>
      <c r="CG2767" s="40"/>
      <c r="CH2767" s="40"/>
      <c r="CI2767" s="36"/>
      <c r="CJ2767" s="47"/>
      <c r="CK2767" s="40"/>
      <c r="CL2767" s="40"/>
      <c r="CM2767" s="40"/>
      <c r="CN2767" s="40"/>
    </row>
    <row r="2768" spans="1:92" ht="42.75" hidden="1">
      <c r="A2768" s="49" t="str">
        <f t="shared" si="525"/>
        <v>SIN GESTIÓN</v>
      </c>
      <c r="B2768" s="58"/>
      <c r="C2768" s="37"/>
      <c r="D2768" s="37"/>
      <c r="E2768" s="49" t="str">
        <f t="shared" si="526"/>
        <v>PENDIENTE NOTIFICACIÓN</v>
      </c>
      <c r="F2768" s="141" t="str">
        <f t="shared" si="527"/>
        <v>PENDIENTE NOTIFICACIÓN</v>
      </c>
      <c r="G2768" s="49" t="str">
        <f t="shared" si="528"/>
        <v/>
      </c>
      <c r="H2768" s="51" t="str">
        <f ca="1">IF(
L2768="",
"",
IF(
NETWORKDAYS(L2768,IF(M2768&lt;&gt;"",M2768,TODAY()),FESTIVOS_CO!A:A)&gt;2,
"VENCIDO",
IF(
NETWORKDAYS(L2768,IF(M2768&lt;&gt;"",M2768,TODAY()),FESTIVOS_CO!A:A)=2,
"ALERTA",
"A TIEMPO"
)))</f>
        <v/>
      </c>
      <c r="I2768" s="40"/>
      <c r="J2768" s="36"/>
      <c r="K2768" s="37"/>
      <c r="L2768" s="50"/>
      <c r="M2768" s="37"/>
      <c r="N2768" s="52"/>
      <c r="O2768" s="52"/>
      <c r="P2768" s="36"/>
      <c r="Q2768" s="36"/>
      <c r="R2768" s="40"/>
      <c r="S2768" s="36"/>
      <c r="T2768" s="40"/>
      <c r="U2768" s="40"/>
      <c r="V2768" s="81"/>
      <c r="W2768" s="40"/>
      <c r="X2768" s="40"/>
      <c r="Y2768" s="40"/>
      <c r="Z2768" s="38" t="str">
        <f>IFERROR(VLOOKUP(Y2768,DIRECTORIO!A:B,2,FALSE),"")</f>
        <v/>
      </c>
      <c r="AA2768" s="40"/>
      <c r="AB2768" s="40"/>
      <c r="AC2768" s="40"/>
      <c r="AD2768" s="40"/>
      <c r="AE2768" s="40"/>
      <c r="AF2768" s="40"/>
      <c r="AG2768" s="41" t="s">
        <v>109</v>
      </c>
      <c r="AH2768" s="42"/>
      <c r="AI2768" s="54" t="str">
        <f t="shared" ca="1" si="529"/>
        <v>PENDIENTE NOTIFICACIÓN ELECTRÓNICA</v>
      </c>
      <c r="AJ2768" s="37"/>
      <c r="AK2768" s="37"/>
      <c r="AL2768" s="37"/>
      <c r="AM2768" s="53" t="str">
        <f>IF(AK2768="","",WORKDAY(AK2768,5,FESTIVOS_CO!A:A))</f>
        <v/>
      </c>
      <c r="AN2768" s="37"/>
      <c r="AO2768" s="37"/>
      <c r="AP2768" s="54" t="str">
        <f t="shared" ca="1" si="522"/>
        <v>NO APLICA</v>
      </c>
      <c r="AQ2768" s="36"/>
      <c r="AR2768" s="43"/>
      <c r="AS2768" s="37"/>
      <c r="AT2768" s="36"/>
      <c r="AU2768" s="37"/>
      <c r="AV2768" s="36"/>
      <c r="AW2768" s="36"/>
      <c r="AX2768" s="37"/>
      <c r="AY2768" s="140" t="str">
        <f>IF(AU2768="","",WORKDAY(AU2768,5,FESTIVOS_CO!A:A))</f>
        <v/>
      </c>
      <c r="AZ2768" s="54" t="str">
        <f t="shared" ca="1" si="531"/>
        <v>NO APLICA</v>
      </c>
      <c r="BA2768" s="55" t="str">
        <f>IF(AX2768="","",WORKDAY(AX2768,5,FESTIVOS_CO!A:A))</f>
        <v/>
      </c>
      <c r="BB2768" s="39"/>
      <c r="BC2768" s="40"/>
      <c r="BD2768" s="40"/>
      <c r="BE2768" s="56" t="str">
        <f t="shared" ca="1" si="520"/>
        <v>NO APLICA</v>
      </c>
      <c r="BF2768" s="37"/>
      <c r="BG2768" s="45"/>
      <c r="BH2768" s="37"/>
      <c r="BI2768" s="36"/>
      <c r="BJ2768" s="37"/>
      <c r="BK2768" s="36"/>
      <c r="BL2768" s="36"/>
      <c r="BM2768" s="53" t="str">
        <f>IF(BJ2768="","",WORKDAY(BJ2768,5,FESTIVOS_CO!A:A))</f>
        <v/>
      </c>
      <c r="BN2768" s="57" t="str">
        <f t="shared" ca="1" si="530"/>
        <v>PENDIENTE HACER AVISO</v>
      </c>
      <c r="BO2768" s="54" t="str">
        <f t="shared" ca="1" si="523"/>
        <v>EN TRÁMITE NOTIF. POR AVISO</v>
      </c>
      <c r="BP2768" s="37"/>
      <c r="BQ2768" s="53" t="str">
        <f>IF(BP2768="","",WORKDAY(BP2768,5,FESTIVOS_CO!A:A))</f>
        <v/>
      </c>
      <c r="BR2768" s="37"/>
      <c r="BS2768" s="36"/>
      <c r="BT2768" s="38"/>
      <c r="BU2768" s="58" t="e">
        <f>VLOOKUP(BT2768,Hoja2!$C:$D,2,0)</f>
        <v>#N/A</v>
      </c>
      <c r="BV2768" s="80" t="str">
        <f>IF(
AND(AO2768="",BD2768="",BQ2768=""),
"EN PROCESO NOTIFICACION / COMUNICACION",
IF(
BT2768="",
"NO APLICA",
IF(
BU2768=60,
IF(AO2768&lt;&gt;"",AO2768,IF(BD2768&lt;&gt;"",BD2768,BQ2768))+60,
WORKDAY(
IF(AO2768&lt;&gt;"",AO2768,IF(BD2768&lt;&gt;"",BD2768,BQ2768)),
BU2768,
FESTIVOS_CO!A:A
)
)
))</f>
        <v>EN PROCESO NOTIFICACION / COMUNICACION</v>
      </c>
      <c r="BW2768" s="44"/>
      <c r="BX2768" s="53"/>
      <c r="BY2768" s="45"/>
      <c r="BZ2768" s="37"/>
      <c r="CA2768" s="54" t="str">
        <f t="shared" si="524"/>
        <v>PENDIENTE EJECUTORIA</v>
      </c>
      <c r="CB2768" s="59" t="str">
        <f t="shared" si="521"/>
        <v/>
      </c>
      <c r="CC2768" s="36"/>
      <c r="CD2768" s="40"/>
      <c r="CE2768" s="46"/>
      <c r="CF2768" s="40"/>
      <c r="CG2768" s="40"/>
      <c r="CH2768" s="40"/>
      <c r="CI2768" s="36"/>
      <c r="CJ2768" s="47"/>
      <c r="CK2768" s="40"/>
      <c r="CL2768" s="40"/>
      <c r="CM2768" s="40"/>
      <c r="CN2768" s="40"/>
    </row>
    <row r="2769" spans="1:92" ht="42.75" hidden="1">
      <c r="A2769" s="49" t="str">
        <f t="shared" si="525"/>
        <v>SIN GESTIÓN</v>
      </c>
      <c r="B2769" s="58"/>
      <c r="C2769" s="37"/>
      <c r="D2769" s="37"/>
      <c r="E2769" s="49" t="str">
        <f t="shared" si="526"/>
        <v>PENDIENTE NOTIFICACIÓN</v>
      </c>
      <c r="F2769" s="141" t="str">
        <f t="shared" si="527"/>
        <v>PENDIENTE NOTIFICACIÓN</v>
      </c>
      <c r="G2769" s="49" t="str">
        <f t="shared" si="528"/>
        <v/>
      </c>
      <c r="H2769" s="51" t="str">
        <f ca="1">IF(
L2769="",
"",
IF(
NETWORKDAYS(L2769,IF(M2769&lt;&gt;"",M2769,TODAY()),FESTIVOS_CO!A:A)&gt;2,
"VENCIDO",
IF(
NETWORKDAYS(L2769,IF(M2769&lt;&gt;"",M2769,TODAY()),FESTIVOS_CO!A:A)=2,
"ALERTA",
"A TIEMPO"
)))</f>
        <v/>
      </c>
      <c r="I2769" s="40"/>
      <c r="J2769" s="36"/>
      <c r="K2769" s="37"/>
      <c r="L2769" s="50"/>
      <c r="M2769" s="37"/>
      <c r="N2769" s="52"/>
      <c r="O2769" s="52"/>
      <c r="P2769" s="36"/>
      <c r="Q2769" s="36"/>
      <c r="R2769" s="40"/>
      <c r="S2769" s="36"/>
      <c r="T2769" s="40"/>
      <c r="U2769" s="40"/>
      <c r="V2769" s="81"/>
      <c r="W2769" s="40"/>
      <c r="X2769" s="40"/>
      <c r="Y2769" s="40"/>
      <c r="Z2769" s="38" t="str">
        <f>IFERROR(VLOOKUP(Y2769,DIRECTORIO!A:B,2,FALSE),"")</f>
        <v/>
      </c>
      <c r="AA2769" s="40"/>
      <c r="AB2769" s="40"/>
      <c r="AC2769" s="40"/>
      <c r="AD2769" s="40"/>
      <c r="AE2769" s="40"/>
      <c r="AF2769" s="40"/>
      <c r="AG2769" s="41" t="s">
        <v>109</v>
      </c>
      <c r="AH2769" s="42"/>
      <c r="AI2769" s="54" t="str">
        <f t="shared" ca="1" si="529"/>
        <v>PENDIENTE NOTIFICACIÓN ELECTRÓNICA</v>
      </c>
      <c r="AJ2769" s="37"/>
      <c r="AK2769" s="37"/>
      <c r="AL2769" s="37"/>
      <c r="AM2769" s="53" t="str">
        <f>IF(AK2769="","",WORKDAY(AK2769,5,FESTIVOS_CO!A:A))</f>
        <v/>
      </c>
      <c r="AN2769" s="37"/>
      <c r="AO2769" s="37"/>
      <c r="AP2769" s="54" t="str">
        <f t="shared" ca="1" si="522"/>
        <v>NO APLICA</v>
      </c>
      <c r="AQ2769" s="36"/>
      <c r="AR2769" s="43"/>
      <c r="AS2769" s="37"/>
      <c r="AT2769" s="36"/>
      <c r="AU2769" s="37"/>
      <c r="AV2769" s="36"/>
      <c r="AW2769" s="36"/>
      <c r="AX2769" s="37"/>
      <c r="AY2769" s="140" t="str">
        <f>IF(AU2769="","",WORKDAY(AU2769,5,FESTIVOS_CO!A:A))</f>
        <v/>
      </c>
      <c r="AZ2769" s="54" t="str">
        <f t="shared" ca="1" si="531"/>
        <v>NO APLICA</v>
      </c>
      <c r="BA2769" s="55" t="str">
        <f>IF(AX2769="","",WORKDAY(AX2769,5,FESTIVOS_CO!A:A))</f>
        <v/>
      </c>
      <c r="BB2769" s="39"/>
      <c r="BC2769" s="40"/>
      <c r="BD2769" s="40"/>
      <c r="BE2769" s="56" t="str">
        <f t="shared" ca="1" si="520"/>
        <v>NO APLICA</v>
      </c>
      <c r="BF2769" s="37"/>
      <c r="BG2769" s="45"/>
      <c r="BH2769" s="37"/>
      <c r="BI2769" s="36"/>
      <c r="BJ2769" s="37"/>
      <c r="BK2769" s="36"/>
      <c r="BL2769" s="36"/>
      <c r="BM2769" s="53" t="str">
        <f>IF(BJ2769="","",WORKDAY(BJ2769,5,FESTIVOS_CO!A:A))</f>
        <v/>
      </c>
      <c r="BN2769" s="57" t="str">
        <f t="shared" ca="1" si="530"/>
        <v>PENDIENTE HACER AVISO</v>
      </c>
      <c r="BO2769" s="54" t="str">
        <f t="shared" ca="1" si="523"/>
        <v>EN TRÁMITE NOTIF. POR AVISO</v>
      </c>
      <c r="BP2769" s="37"/>
      <c r="BQ2769" s="53" t="str">
        <f>IF(BP2769="","",WORKDAY(BP2769,5,FESTIVOS_CO!A:A))</f>
        <v/>
      </c>
      <c r="BR2769" s="37"/>
      <c r="BS2769" s="36"/>
      <c r="BT2769" s="38"/>
      <c r="BU2769" s="58" t="e">
        <f>VLOOKUP(BT2769,Hoja2!$C:$D,2,0)</f>
        <v>#N/A</v>
      </c>
      <c r="BV2769" s="80" t="str">
        <f>IF(
AND(AO2769="",BD2769="",BQ2769=""),
"EN PROCESO NOTIFICACION / COMUNICACION",
IF(
BT2769="",
"NO APLICA",
IF(
BU2769=60,
IF(AO2769&lt;&gt;"",AO2769,IF(BD2769&lt;&gt;"",BD2769,BQ2769))+60,
WORKDAY(
IF(AO2769&lt;&gt;"",AO2769,IF(BD2769&lt;&gt;"",BD2769,BQ2769)),
BU2769,
FESTIVOS_CO!A:A
)
)
))</f>
        <v>EN PROCESO NOTIFICACION / COMUNICACION</v>
      </c>
      <c r="BW2769" s="44"/>
      <c r="BX2769" s="53"/>
      <c r="BY2769" s="45"/>
      <c r="BZ2769" s="37"/>
      <c r="CA2769" s="54" t="str">
        <f t="shared" si="524"/>
        <v>PENDIENTE EJECUTORIA</v>
      </c>
      <c r="CB2769" s="59" t="str">
        <f t="shared" si="521"/>
        <v/>
      </c>
      <c r="CC2769" s="36"/>
      <c r="CD2769" s="40"/>
      <c r="CE2769" s="46"/>
      <c r="CF2769" s="40"/>
      <c r="CG2769" s="40"/>
      <c r="CH2769" s="40"/>
      <c r="CI2769" s="36"/>
      <c r="CJ2769" s="47"/>
      <c r="CK2769" s="40"/>
      <c r="CL2769" s="40"/>
      <c r="CM2769" s="40"/>
      <c r="CN2769" s="40"/>
    </row>
    <row r="2770" spans="1:92" ht="42.75" hidden="1">
      <c r="A2770" s="49" t="str">
        <f t="shared" si="525"/>
        <v>SIN GESTIÓN</v>
      </c>
      <c r="B2770" s="58"/>
      <c r="C2770" s="37"/>
      <c r="D2770" s="37"/>
      <c r="E2770" s="49" t="str">
        <f t="shared" si="526"/>
        <v>PENDIENTE NOTIFICACIÓN</v>
      </c>
      <c r="F2770" s="141" t="str">
        <f t="shared" si="527"/>
        <v>PENDIENTE NOTIFICACIÓN</v>
      </c>
      <c r="G2770" s="49" t="str">
        <f t="shared" si="528"/>
        <v/>
      </c>
      <c r="H2770" s="51" t="str">
        <f ca="1">IF(
L2770="",
"",
IF(
NETWORKDAYS(L2770,IF(M2770&lt;&gt;"",M2770,TODAY()),FESTIVOS_CO!A:A)&gt;2,
"VENCIDO",
IF(
NETWORKDAYS(L2770,IF(M2770&lt;&gt;"",M2770,TODAY()),FESTIVOS_CO!A:A)=2,
"ALERTA",
"A TIEMPO"
)))</f>
        <v/>
      </c>
      <c r="I2770" s="40"/>
      <c r="J2770" s="36"/>
      <c r="K2770" s="37"/>
      <c r="L2770" s="50"/>
      <c r="M2770" s="37"/>
      <c r="N2770" s="52"/>
      <c r="O2770" s="52"/>
      <c r="P2770" s="36"/>
      <c r="Q2770" s="36"/>
      <c r="R2770" s="40"/>
      <c r="S2770" s="36"/>
      <c r="T2770" s="40"/>
      <c r="U2770" s="40"/>
      <c r="V2770" s="81"/>
      <c r="W2770" s="40"/>
      <c r="X2770" s="40"/>
      <c r="Y2770" s="40"/>
      <c r="Z2770" s="38" t="str">
        <f>IFERROR(VLOOKUP(Y2770,DIRECTORIO!A:B,2,FALSE),"")</f>
        <v/>
      </c>
      <c r="AA2770" s="40"/>
      <c r="AB2770" s="40"/>
      <c r="AC2770" s="40"/>
      <c r="AD2770" s="40"/>
      <c r="AE2770" s="40"/>
      <c r="AF2770" s="40"/>
      <c r="AG2770" s="41" t="s">
        <v>109</v>
      </c>
      <c r="AH2770" s="42"/>
      <c r="AI2770" s="54" t="str">
        <f t="shared" ca="1" si="529"/>
        <v>PENDIENTE NOTIFICACIÓN ELECTRÓNICA</v>
      </c>
      <c r="AJ2770" s="37"/>
      <c r="AK2770" s="37"/>
      <c r="AL2770" s="37"/>
      <c r="AM2770" s="53" t="str">
        <f>IF(AK2770="","",WORKDAY(AK2770,5,FESTIVOS_CO!A:A))</f>
        <v/>
      </c>
      <c r="AN2770" s="37"/>
      <c r="AO2770" s="37"/>
      <c r="AP2770" s="54" t="str">
        <f t="shared" ca="1" si="522"/>
        <v>NO APLICA</v>
      </c>
      <c r="AQ2770" s="36"/>
      <c r="AR2770" s="43"/>
      <c r="AS2770" s="37"/>
      <c r="AT2770" s="36"/>
      <c r="AU2770" s="37"/>
      <c r="AV2770" s="36"/>
      <c r="AW2770" s="36"/>
      <c r="AX2770" s="37"/>
      <c r="AY2770" s="140" t="str">
        <f>IF(AU2770="","",WORKDAY(AU2770,5,FESTIVOS_CO!A:A))</f>
        <v/>
      </c>
      <c r="AZ2770" s="54" t="str">
        <f t="shared" ca="1" si="531"/>
        <v>NO APLICA</v>
      </c>
      <c r="BA2770" s="55" t="str">
        <f>IF(AX2770="","",WORKDAY(AX2770,5,FESTIVOS_CO!A:A))</f>
        <v/>
      </c>
      <c r="BB2770" s="39"/>
      <c r="BC2770" s="40"/>
      <c r="BD2770" s="40"/>
      <c r="BE2770" s="56" t="str">
        <f t="shared" ca="1" si="520"/>
        <v>NO APLICA</v>
      </c>
      <c r="BF2770" s="37"/>
      <c r="BG2770" s="45"/>
      <c r="BH2770" s="37"/>
      <c r="BI2770" s="36"/>
      <c r="BJ2770" s="37"/>
      <c r="BK2770" s="36"/>
      <c r="BL2770" s="36"/>
      <c r="BM2770" s="53" t="str">
        <f>IF(BJ2770="","",WORKDAY(BJ2770,5,FESTIVOS_CO!A:A))</f>
        <v/>
      </c>
      <c r="BN2770" s="57" t="str">
        <f t="shared" ca="1" si="530"/>
        <v>PENDIENTE HACER AVISO</v>
      </c>
      <c r="BO2770" s="54" t="str">
        <f t="shared" ca="1" si="523"/>
        <v>EN TRÁMITE NOTIF. POR AVISO</v>
      </c>
      <c r="BP2770" s="37"/>
      <c r="BQ2770" s="53" t="str">
        <f>IF(BP2770="","",WORKDAY(BP2770,5,FESTIVOS_CO!A:A))</f>
        <v/>
      </c>
      <c r="BR2770" s="37"/>
      <c r="BS2770" s="36"/>
      <c r="BT2770" s="38"/>
      <c r="BU2770" s="58" t="e">
        <f>VLOOKUP(BT2770,Hoja2!$C:$D,2,0)</f>
        <v>#N/A</v>
      </c>
      <c r="BV2770" s="80" t="str">
        <f>IF(
AND(AO2770="",BD2770="",BQ2770=""),
"EN PROCESO NOTIFICACION / COMUNICACION",
IF(
BT2770="",
"NO APLICA",
IF(
BU2770=60,
IF(AO2770&lt;&gt;"",AO2770,IF(BD2770&lt;&gt;"",BD2770,BQ2770))+60,
WORKDAY(
IF(AO2770&lt;&gt;"",AO2770,IF(BD2770&lt;&gt;"",BD2770,BQ2770)),
BU2770,
FESTIVOS_CO!A:A
)
)
))</f>
        <v>EN PROCESO NOTIFICACION / COMUNICACION</v>
      </c>
      <c r="BW2770" s="44"/>
      <c r="BX2770" s="53"/>
      <c r="BY2770" s="45"/>
      <c r="BZ2770" s="37"/>
      <c r="CA2770" s="54" t="str">
        <f t="shared" si="524"/>
        <v>PENDIENTE EJECUTORIA</v>
      </c>
      <c r="CB2770" s="59" t="str">
        <f t="shared" si="521"/>
        <v/>
      </c>
      <c r="CC2770" s="36"/>
      <c r="CD2770" s="40"/>
      <c r="CE2770" s="46"/>
      <c r="CF2770" s="40"/>
      <c r="CG2770" s="40"/>
      <c r="CH2770" s="40"/>
      <c r="CI2770" s="36"/>
      <c r="CJ2770" s="47"/>
      <c r="CK2770" s="40"/>
      <c r="CL2770" s="40"/>
      <c r="CM2770" s="40"/>
      <c r="CN2770" s="40"/>
    </row>
    <row r="2771" spans="1:92" ht="42.75" hidden="1">
      <c r="A2771" s="49" t="str">
        <f t="shared" si="525"/>
        <v>SIN GESTIÓN</v>
      </c>
      <c r="B2771" s="58"/>
      <c r="C2771" s="37"/>
      <c r="D2771" s="37"/>
      <c r="E2771" s="49" t="str">
        <f t="shared" si="526"/>
        <v>PENDIENTE NOTIFICACIÓN</v>
      </c>
      <c r="F2771" s="141" t="str">
        <f t="shared" si="527"/>
        <v>PENDIENTE NOTIFICACIÓN</v>
      </c>
      <c r="G2771" s="49" t="str">
        <f t="shared" si="528"/>
        <v/>
      </c>
      <c r="H2771" s="51" t="str">
        <f ca="1">IF(
L2771="",
"",
IF(
NETWORKDAYS(L2771,IF(M2771&lt;&gt;"",M2771,TODAY()),FESTIVOS_CO!A:A)&gt;2,
"VENCIDO",
IF(
NETWORKDAYS(L2771,IF(M2771&lt;&gt;"",M2771,TODAY()),FESTIVOS_CO!A:A)=2,
"ALERTA",
"A TIEMPO"
)))</f>
        <v/>
      </c>
      <c r="I2771" s="40"/>
      <c r="J2771" s="36"/>
      <c r="K2771" s="37"/>
      <c r="L2771" s="50"/>
      <c r="M2771" s="37"/>
      <c r="N2771" s="52"/>
      <c r="O2771" s="52"/>
      <c r="P2771" s="36"/>
      <c r="Q2771" s="36"/>
      <c r="R2771" s="40"/>
      <c r="S2771" s="36"/>
      <c r="T2771" s="40"/>
      <c r="U2771" s="40"/>
      <c r="V2771" s="81"/>
      <c r="W2771" s="40"/>
      <c r="X2771" s="40"/>
      <c r="Y2771" s="40"/>
      <c r="Z2771" s="38" t="str">
        <f>IFERROR(VLOOKUP(Y2771,DIRECTORIO!A:B,2,FALSE),"")</f>
        <v/>
      </c>
      <c r="AA2771" s="40"/>
      <c r="AB2771" s="40"/>
      <c r="AC2771" s="40"/>
      <c r="AD2771" s="40"/>
      <c r="AE2771" s="40"/>
      <c r="AF2771" s="40"/>
      <c r="AG2771" s="41" t="s">
        <v>109</v>
      </c>
      <c r="AH2771" s="42"/>
      <c r="AI2771" s="54" t="str">
        <f t="shared" ca="1" si="529"/>
        <v>PENDIENTE NOTIFICACIÓN ELECTRÓNICA</v>
      </c>
      <c r="AJ2771" s="37"/>
      <c r="AK2771" s="37"/>
      <c r="AL2771" s="37"/>
      <c r="AM2771" s="53" t="str">
        <f>IF(AK2771="","",WORKDAY(AK2771,5,FESTIVOS_CO!A:A))</f>
        <v/>
      </c>
      <c r="AN2771" s="37"/>
      <c r="AO2771" s="37"/>
      <c r="AP2771" s="54" t="str">
        <f t="shared" ca="1" si="522"/>
        <v>NO APLICA</v>
      </c>
      <c r="AQ2771" s="36"/>
      <c r="AR2771" s="43"/>
      <c r="AS2771" s="37"/>
      <c r="AT2771" s="36"/>
      <c r="AU2771" s="37"/>
      <c r="AV2771" s="36"/>
      <c r="AW2771" s="36"/>
      <c r="AX2771" s="37"/>
      <c r="AY2771" s="140" t="str">
        <f>IF(AU2771="","",WORKDAY(AU2771,5,FESTIVOS_CO!A:A))</f>
        <v/>
      </c>
      <c r="AZ2771" s="54" t="str">
        <f t="shared" ca="1" si="531"/>
        <v>NO APLICA</v>
      </c>
      <c r="BA2771" s="55" t="str">
        <f>IF(AX2771="","",WORKDAY(AX2771,5,FESTIVOS_CO!A:A))</f>
        <v/>
      </c>
      <c r="BB2771" s="39"/>
      <c r="BC2771" s="40"/>
      <c r="BD2771" s="40"/>
      <c r="BE2771" s="56" t="str">
        <f t="shared" ca="1" si="520"/>
        <v>NO APLICA</v>
      </c>
      <c r="BF2771" s="37"/>
      <c r="BG2771" s="45"/>
      <c r="BH2771" s="37"/>
      <c r="BI2771" s="36"/>
      <c r="BJ2771" s="37"/>
      <c r="BK2771" s="36"/>
      <c r="BL2771" s="36"/>
      <c r="BM2771" s="53" t="str">
        <f>IF(BJ2771="","",WORKDAY(BJ2771,5,FESTIVOS_CO!A:A))</f>
        <v/>
      </c>
      <c r="BN2771" s="57" t="str">
        <f t="shared" ca="1" si="530"/>
        <v>PENDIENTE HACER AVISO</v>
      </c>
      <c r="BO2771" s="54" t="str">
        <f t="shared" ca="1" si="523"/>
        <v>EN TRÁMITE NOTIF. POR AVISO</v>
      </c>
      <c r="BP2771" s="37"/>
      <c r="BQ2771" s="53" t="str">
        <f>IF(BP2771="","",WORKDAY(BP2771,5,FESTIVOS_CO!A:A))</f>
        <v/>
      </c>
      <c r="BR2771" s="37"/>
      <c r="BS2771" s="36"/>
      <c r="BT2771" s="38"/>
      <c r="BU2771" s="58" t="e">
        <f>VLOOKUP(BT2771,Hoja2!$C:$D,2,0)</f>
        <v>#N/A</v>
      </c>
      <c r="BV2771" s="80" t="str">
        <f>IF(
AND(AO2771="",BD2771="",BQ2771=""),
"EN PROCESO NOTIFICACION / COMUNICACION",
IF(
BT2771="",
"NO APLICA",
IF(
BU2771=60,
IF(AO2771&lt;&gt;"",AO2771,IF(BD2771&lt;&gt;"",BD2771,BQ2771))+60,
WORKDAY(
IF(AO2771&lt;&gt;"",AO2771,IF(BD2771&lt;&gt;"",BD2771,BQ2771)),
BU2771,
FESTIVOS_CO!A:A
)
)
))</f>
        <v>EN PROCESO NOTIFICACION / COMUNICACION</v>
      </c>
      <c r="BW2771" s="44"/>
      <c r="BX2771" s="53"/>
      <c r="BY2771" s="45"/>
      <c r="BZ2771" s="37"/>
      <c r="CA2771" s="54" t="str">
        <f t="shared" si="524"/>
        <v>PENDIENTE EJECUTORIA</v>
      </c>
      <c r="CB2771" s="59" t="str">
        <f t="shared" si="521"/>
        <v/>
      </c>
      <c r="CC2771" s="36"/>
      <c r="CD2771" s="40"/>
      <c r="CE2771" s="46"/>
      <c r="CF2771" s="40"/>
      <c r="CG2771" s="40"/>
      <c r="CH2771" s="40"/>
      <c r="CI2771" s="36"/>
      <c r="CJ2771" s="47"/>
      <c r="CK2771" s="40"/>
      <c r="CL2771" s="40"/>
      <c r="CM2771" s="40"/>
      <c r="CN2771" s="40"/>
    </row>
    <row r="2772" spans="1:92" ht="42.75" hidden="1">
      <c r="A2772" s="49" t="str">
        <f t="shared" si="525"/>
        <v>SIN GESTIÓN</v>
      </c>
      <c r="B2772" s="58"/>
      <c r="C2772" s="37"/>
      <c r="D2772" s="37"/>
      <c r="E2772" s="49" t="str">
        <f t="shared" si="526"/>
        <v>PENDIENTE NOTIFICACIÓN</v>
      </c>
      <c r="F2772" s="141" t="str">
        <f t="shared" si="527"/>
        <v>PENDIENTE NOTIFICACIÓN</v>
      </c>
      <c r="G2772" s="49" t="str">
        <f t="shared" si="528"/>
        <v/>
      </c>
      <c r="H2772" s="51" t="str">
        <f ca="1">IF(
L2772="",
"",
IF(
NETWORKDAYS(L2772,IF(M2772&lt;&gt;"",M2772,TODAY()),FESTIVOS_CO!A:A)&gt;2,
"VENCIDO",
IF(
NETWORKDAYS(L2772,IF(M2772&lt;&gt;"",M2772,TODAY()),FESTIVOS_CO!A:A)=2,
"ALERTA",
"A TIEMPO"
)))</f>
        <v/>
      </c>
      <c r="I2772" s="40"/>
      <c r="J2772" s="36"/>
      <c r="K2772" s="37"/>
      <c r="L2772" s="50"/>
      <c r="M2772" s="37"/>
      <c r="N2772" s="52"/>
      <c r="O2772" s="52"/>
      <c r="P2772" s="36"/>
      <c r="Q2772" s="36"/>
      <c r="R2772" s="40"/>
      <c r="S2772" s="36"/>
      <c r="T2772" s="40"/>
      <c r="U2772" s="40"/>
      <c r="V2772" s="81"/>
      <c r="W2772" s="40"/>
      <c r="X2772" s="40"/>
      <c r="Y2772" s="40"/>
      <c r="Z2772" s="38" t="str">
        <f>IFERROR(VLOOKUP(Y2772,DIRECTORIO!A:B,2,FALSE),"")</f>
        <v/>
      </c>
      <c r="AA2772" s="40"/>
      <c r="AB2772" s="40"/>
      <c r="AC2772" s="40"/>
      <c r="AD2772" s="40"/>
      <c r="AE2772" s="40"/>
      <c r="AF2772" s="40"/>
      <c r="AG2772" s="41" t="s">
        <v>109</v>
      </c>
      <c r="AH2772" s="42"/>
      <c r="AI2772" s="54" t="str">
        <f t="shared" ca="1" si="529"/>
        <v>PENDIENTE NOTIFICACIÓN ELECTRÓNICA</v>
      </c>
      <c r="AJ2772" s="37"/>
      <c r="AK2772" s="37"/>
      <c r="AL2772" s="37"/>
      <c r="AM2772" s="53" t="str">
        <f>IF(AK2772="","",WORKDAY(AK2772,5,FESTIVOS_CO!A:A))</f>
        <v/>
      </c>
      <c r="AN2772" s="37"/>
      <c r="AO2772" s="37"/>
      <c r="AP2772" s="54" t="str">
        <f t="shared" ca="1" si="522"/>
        <v>NO APLICA</v>
      </c>
      <c r="AQ2772" s="36"/>
      <c r="AR2772" s="43"/>
      <c r="AS2772" s="37"/>
      <c r="AT2772" s="36"/>
      <c r="AU2772" s="37"/>
      <c r="AV2772" s="36"/>
      <c r="AW2772" s="36"/>
      <c r="AX2772" s="37"/>
      <c r="AY2772" s="140" t="str">
        <f>IF(AU2772="","",WORKDAY(AU2772,5,FESTIVOS_CO!A:A))</f>
        <v/>
      </c>
      <c r="AZ2772" s="54" t="str">
        <f t="shared" ca="1" si="531"/>
        <v>NO APLICA</v>
      </c>
      <c r="BA2772" s="55" t="str">
        <f>IF(AX2772="","",WORKDAY(AX2772,5,FESTIVOS_CO!A:A))</f>
        <v/>
      </c>
      <c r="BB2772" s="39"/>
      <c r="BC2772" s="40"/>
      <c r="BD2772" s="40"/>
      <c r="BE2772" s="56" t="str">
        <f t="shared" ca="1" si="520"/>
        <v>NO APLICA</v>
      </c>
      <c r="BF2772" s="37"/>
      <c r="BG2772" s="45"/>
      <c r="BH2772" s="37"/>
      <c r="BI2772" s="36"/>
      <c r="BJ2772" s="37"/>
      <c r="BK2772" s="36"/>
      <c r="BL2772" s="36"/>
      <c r="BM2772" s="53" t="str">
        <f>IF(BJ2772="","",WORKDAY(BJ2772,5,FESTIVOS_CO!A:A))</f>
        <v/>
      </c>
      <c r="BN2772" s="57" t="str">
        <f t="shared" ca="1" si="530"/>
        <v>PENDIENTE HACER AVISO</v>
      </c>
      <c r="BO2772" s="54" t="str">
        <f t="shared" ca="1" si="523"/>
        <v>EN TRÁMITE NOTIF. POR AVISO</v>
      </c>
      <c r="BP2772" s="37"/>
      <c r="BQ2772" s="53" t="str">
        <f>IF(BP2772="","",WORKDAY(BP2772,5,FESTIVOS_CO!A:A))</f>
        <v/>
      </c>
      <c r="BR2772" s="37"/>
      <c r="BS2772" s="36"/>
      <c r="BT2772" s="38"/>
      <c r="BU2772" s="58" t="e">
        <f>VLOOKUP(BT2772,Hoja2!$C:$D,2,0)</f>
        <v>#N/A</v>
      </c>
      <c r="BV2772" s="80" t="str">
        <f>IF(
AND(AO2772="",BD2772="",BQ2772=""),
"EN PROCESO NOTIFICACION / COMUNICACION",
IF(
BT2772="",
"NO APLICA",
IF(
BU2772=60,
IF(AO2772&lt;&gt;"",AO2772,IF(BD2772&lt;&gt;"",BD2772,BQ2772))+60,
WORKDAY(
IF(AO2772&lt;&gt;"",AO2772,IF(BD2772&lt;&gt;"",BD2772,BQ2772)),
BU2772,
FESTIVOS_CO!A:A
)
)
))</f>
        <v>EN PROCESO NOTIFICACION / COMUNICACION</v>
      </c>
      <c r="BW2772" s="44"/>
      <c r="BX2772" s="53"/>
      <c r="BY2772" s="45"/>
      <c r="BZ2772" s="37"/>
      <c r="CA2772" s="54" t="str">
        <f t="shared" si="524"/>
        <v>PENDIENTE EJECUTORIA</v>
      </c>
      <c r="CB2772" s="59" t="str">
        <f t="shared" si="521"/>
        <v/>
      </c>
      <c r="CC2772" s="36"/>
      <c r="CD2772" s="40"/>
      <c r="CE2772" s="46"/>
      <c r="CF2772" s="40"/>
      <c r="CG2772" s="40"/>
      <c r="CH2772" s="40"/>
      <c r="CI2772" s="36"/>
      <c r="CJ2772" s="47"/>
      <c r="CK2772" s="40"/>
      <c r="CL2772" s="40"/>
      <c r="CM2772" s="40"/>
      <c r="CN2772" s="40"/>
    </row>
    <row r="2773" spans="1:92" ht="42.75" hidden="1">
      <c r="A2773" s="49" t="str">
        <f t="shared" si="525"/>
        <v>SIN GESTIÓN</v>
      </c>
      <c r="B2773" s="58"/>
      <c r="C2773" s="37"/>
      <c r="D2773" s="37"/>
      <c r="E2773" s="49" t="str">
        <f t="shared" si="526"/>
        <v>PENDIENTE NOTIFICACIÓN</v>
      </c>
      <c r="F2773" s="141" t="str">
        <f t="shared" si="527"/>
        <v>PENDIENTE NOTIFICACIÓN</v>
      </c>
      <c r="G2773" s="49" t="str">
        <f t="shared" si="528"/>
        <v/>
      </c>
      <c r="H2773" s="51" t="str">
        <f ca="1">IF(
L2773="",
"",
IF(
NETWORKDAYS(L2773,IF(M2773&lt;&gt;"",M2773,TODAY()),FESTIVOS_CO!A:A)&gt;2,
"VENCIDO",
IF(
NETWORKDAYS(L2773,IF(M2773&lt;&gt;"",M2773,TODAY()),FESTIVOS_CO!A:A)=2,
"ALERTA",
"A TIEMPO"
)))</f>
        <v/>
      </c>
      <c r="I2773" s="40"/>
      <c r="J2773" s="36"/>
      <c r="K2773" s="37"/>
      <c r="L2773" s="50"/>
      <c r="M2773" s="37"/>
      <c r="N2773" s="52"/>
      <c r="O2773" s="52"/>
      <c r="P2773" s="36"/>
      <c r="Q2773" s="36"/>
      <c r="R2773" s="40"/>
      <c r="S2773" s="36"/>
      <c r="T2773" s="40"/>
      <c r="U2773" s="40"/>
      <c r="V2773" s="81"/>
      <c r="W2773" s="40"/>
      <c r="X2773" s="40"/>
      <c r="Y2773" s="40"/>
      <c r="Z2773" s="38" t="str">
        <f>IFERROR(VLOOKUP(Y2773,DIRECTORIO!A:B,2,FALSE),"")</f>
        <v/>
      </c>
      <c r="AA2773" s="40"/>
      <c r="AB2773" s="40"/>
      <c r="AC2773" s="40"/>
      <c r="AD2773" s="40"/>
      <c r="AE2773" s="40"/>
      <c r="AF2773" s="40"/>
      <c r="AG2773" s="41" t="s">
        <v>109</v>
      </c>
      <c r="AH2773" s="42"/>
      <c r="AI2773" s="54" t="str">
        <f t="shared" ca="1" si="529"/>
        <v>PENDIENTE NOTIFICACIÓN ELECTRÓNICA</v>
      </c>
      <c r="AJ2773" s="37"/>
      <c r="AK2773" s="37"/>
      <c r="AL2773" s="37"/>
      <c r="AM2773" s="53" t="str">
        <f>IF(AK2773="","",WORKDAY(AK2773,5,FESTIVOS_CO!A:A))</f>
        <v/>
      </c>
      <c r="AN2773" s="37"/>
      <c r="AO2773" s="37"/>
      <c r="AP2773" s="54" t="str">
        <f t="shared" ca="1" si="522"/>
        <v>NO APLICA</v>
      </c>
      <c r="AQ2773" s="36"/>
      <c r="AR2773" s="43"/>
      <c r="AS2773" s="37"/>
      <c r="AT2773" s="36"/>
      <c r="AU2773" s="37"/>
      <c r="AV2773" s="36"/>
      <c r="AW2773" s="36"/>
      <c r="AX2773" s="37"/>
      <c r="AY2773" s="140" t="str">
        <f>IF(AU2773="","",WORKDAY(AU2773,5,FESTIVOS_CO!A:A))</f>
        <v/>
      </c>
      <c r="AZ2773" s="54" t="str">
        <f t="shared" ca="1" si="531"/>
        <v>NO APLICA</v>
      </c>
      <c r="BA2773" s="55" t="str">
        <f>IF(AX2773="","",WORKDAY(AX2773,5,FESTIVOS_CO!A:A))</f>
        <v/>
      </c>
      <c r="BB2773" s="39"/>
      <c r="BC2773" s="40"/>
      <c r="BD2773" s="40"/>
      <c r="BE2773" s="56" t="str">
        <f t="shared" ca="1" si="520"/>
        <v>NO APLICA</v>
      </c>
      <c r="BF2773" s="37"/>
      <c r="BG2773" s="45"/>
      <c r="BH2773" s="37"/>
      <c r="BI2773" s="36"/>
      <c r="BJ2773" s="37"/>
      <c r="BK2773" s="36"/>
      <c r="BL2773" s="36"/>
      <c r="BM2773" s="53" t="str">
        <f>IF(BJ2773="","",WORKDAY(BJ2773,5,FESTIVOS_CO!A:A))</f>
        <v/>
      </c>
      <c r="BN2773" s="57" t="str">
        <f t="shared" ca="1" si="530"/>
        <v>PENDIENTE HACER AVISO</v>
      </c>
      <c r="BO2773" s="54" t="str">
        <f t="shared" ca="1" si="523"/>
        <v>EN TRÁMITE NOTIF. POR AVISO</v>
      </c>
      <c r="BP2773" s="37"/>
      <c r="BQ2773" s="53" t="str">
        <f>IF(BP2773="","",WORKDAY(BP2773,5,FESTIVOS_CO!A:A))</f>
        <v/>
      </c>
      <c r="BR2773" s="37"/>
      <c r="BS2773" s="36"/>
      <c r="BT2773" s="38"/>
      <c r="BU2773" s="58" t="e">
        <f>VLOOKUP(BT2773,Hoja2!$C:$D,2,0)</f>
        <v>#N/A</v>
      </c>
      <c r="BV2773" s="80" t="str">
        <f>IF(
AND(AO2773="",BD2773="",BQ2773=""),
"EN PROCESO NOTIFICACION / COMUNICACION",
IF(
BT2773="",
"NO APLICA",
IF(
BU2773=60,
IF(AO2773&lt;&gt;"",AO2773,IF(BD2773&lt;&gt;"",BD2773,BQ2773))+60,
WORKDAY(
IF(AO2773&lt;&gt;"",AO2773,IF(BD2773&lt;&gt;"",BD2773,BQ2773)),
BU2773,
FESTIVOS_CO!A:A
)
)
))</f>
        <v>EN PROCESO NOTIFICACION / COMUNICACION</v>
      </c>
      <c r="BW2773" s="44"/>
      <c r="BX2773" s="53"/>
      <c r="BY2773" s="45"/>
      <c r="BZ2773" s="37"/>
      <c r="CA2773" s="54" t="str">
        <f t="shared" si="524"/>
        <v>PENDIENTE EJECUTORIA</v>
      </c>
      <c r="CB2773" s="59" t="str">
        <f t="shared" si="521"/>
        <v/>
      </c>
      <c r="CC2773" s="36"/>
      <c r="CD2773" s="40"/>
      <c r="CE2773" s="46"/>
      <c r="CF2773" s="40"/>
      <c r="CG2773" s="40"/>
      <c r="CH2773" s="40"/>
      <c r="CI2773" s="36"/>
      <c r="CJ2773" s="47"/>
      <c r="CK2773" s="40"/>
      <c r="CL2773" s="40"/>
      <c r="CM2773" s="40"/>
      <c r="CN2773" s="40"/>
    </row>
    <row r="2774" spans="1:92" ht="42.75" hidden="1">
      <c r="A2774" s="49" t="str">
        <f t="shared" si="525"/>
        <v>SIN GESTIÓN</v>
      </c>
      <c r="B2774" s="58"/>
      <c r="C2774" s="37"/>
      <c r="D2774" s="37"/>
      <c r="E2774" s="49" t="str">
        <f t="shared" si="526"/>
        <v>PENDIENTE NOTIFICACIÓN</v>
      </c>
      <c r="F2774" s="141" t="str">
        <f t="shared" si="527"/>
        <v>PENDIENTE NOTIFICACIÓN</v>
      </c>
      <c r="G2774" s="49" t="str">
        <f t="shared" si="528"/>
        <v/>
      </c>
      <c r="H2774" s="51" t="str">
        <f ca="1">IF(
L2774="",
"",
IF(
NETWORKDAYS(L2774,IF(M2774&lt;&gt;"",M2774,TODAY()),FESTIVOS_CO!A:A)&gt;2,
"VENCIDO",
IF(
NETWORKDAYS(L2774,IF(M2774&lt;&gt;"",M2774,TODAY()),FESTIVOS_CO!A:A)=2,
"ALERTA",
"A TIEMPO"
)))</f>
        <v/>
      </c>
      <c r="I2774" s="40"/>
      <c r="J2774" s="36"/>
      <c r="K2774" s="37"/>
      <c r="L2774" s="50"/>
      <c r="M2774" s="37"/>
      <c r="N2774" s="52"/>
      <c r="O2774" s="52"/>
      <c r="P2774" s="36"/>
      <c r="Q2774" s="36"/>
      <c r="R2774" s="40"/>
      <c r="S2774" s="36"/>
      <c r="T2774" s="40"/>
      <c r="U2774" s="40"/>
      <c r="V2774" s="81"/>
      <c r="W2774" s="40"/>
      <c r="X2774" s="40"/>
      <c r="Y2774" s="40"/>
      <c r="Z2774" s="38" t="str">
        <f>IFERROR(VLOOKUP(Y2774,DIRECTORIO!A:B,2,FALSE),"")</f>
        <v/>
      </c>
      <c r="AA2774" s="40"/>
      <c r="AB2774" s="40"/>
      <c r="AC2774" s="40"/>
      <c r="AD2774" s="40"/>
      <c r="AE2774" s="40"/>
      <c r="AF2774" s="40"/>
      <c r="AG2774" s="41" t="s">
        <v>109</v>
      </c>
      <c r="AH2774" s="42"/>
      <c r="AI2774" s="54" t="str">
        <f t="shared" ca="1" si="529"/>
        <v>PENDIENTE NOTIFICACIÓN ELECTRÓNICA</v>
      </c>
      <c r="AJ2774" s="37"/>
      <c r="AK2774" s="37"/>
      <c r="AL2774" s="37"/>
      <c r="AM2774" s="53" t="str">
        <f>IF(AK2774="","",WORKDAY(AK2774,5,FESTIVOS_CO!A:A))</f>
        <v/>
      </c>
      <c r="AN2774" s="37"/>
      <c r="AO2774" s="37"/>
      <c r="AP2774" s="54" t="str">
        <f t="shared" ca="1" si="522"/>
        <v>NO APLICA</v>
      </c>
      <c r="AQ2774" s="36"/>
      <c r="AR2774" s="43"/>
      <c r="AS2774" s="37"/>
      <c r="AT2774" s="36"/>
      <c r="AU2774" s="37"/>
      <c r="AV2774" s="36"/>
      <c r="AW2774" s="36"/>
      <c r="AX2774" s="37"/>
      <c r="AY2774" s="140" t="str">
        <f>IF(AU2774="","",WORKDAY(AU2774,5,FESTIVOS_CO!A:A))</f>
        <v/>
      </c>
      <c r="AZ2774" s="54" t="str">
        <f t="shared" ca="1" si="531"/>
        <v>NO APLICA</v>
      </c>
      <c r="BA2774" s="55" t="str">
        <f>IF(AX2774="","",WORKDAY(AX2774,5,FESTIVOS_CO!A:A))</f>
        <v/>
      </c>
      <c r="BB2774" s="39"/>
      <c r="BC2774" s="40"/>
      <c r="BD2774" s="40"/>
      <c r="BE2774" s="56" t="str">
        <f t="shared" ca="1" si="520"/>
        <v>NO APLICA</v>
      </c>
      <c r="BF2774" s="37"/>
      <c r="BG2774" s="45"/>
      <c r="BH2774" s="37"/>
      <c r="BI2774" s="36"/>
      <c r="BJ2774" s="37"/>
      <c r="BK2774" s="36"/>
      <c r="BL2774" s="36"/>
      <c r="BM2774" s="53" t="str">
        <f>IF(BJ2774="","",WORKDAY(BJ2774,5,FESTIVOS_CO!A:A))</f>
        <v/>
      </c>
      <c r="BN2774" s="57" t="str">
        <f t="shared" ca="1" si="530"/>
        <v>PENDIENTE HACER AVISO</v>
      </c>
      <c r="BO2774" s="54" t="str">
        <f t="shared" ca="1" si="523"/>
        <v>EN TRÁMITE NOTIF. POR AVISO</v>
      </c>
      <c r="BP2774" s="37"/>
      <c r="BQ2774" s="53" t="str">
        <f>IF(BP2774="","",WORKDAY(BP2774,5,FESTIVOS_CO!A:A))</f>
        <v/>
      </c>
      <c r="BR2774" s="37"/>
      <c r="BS2774" s="36"/>
      <c r="BT2774" s="38"/>
      <c r="BU2774" s="58" t="e">
        <f>VLOOKUP(BT2774,Hoja2!$C:$D,2,0)</f>
        <v>#N/A</v>
      </c>
      <c r="BV2774" s="80" t="str">
        <f>IF(
AND(AO2774="",BD2774="",BQ2774=""),
"EN PROCESO NOTIFICACION / COMUNICACION",
IF(
BT2774="",
"NO APLICA",
IF(
BU2774=60,
IF(AO2774&lt;&gt;"",AO2774,IF(BD2774&lt;&gt;"",BD2774,BQ2774))+60,
WORKDAY(
IF(AO2774&lt;&gt;"",AO2774,IF(BD2774&lt;&gt;"",BD2774,BQ2774)),
BU2774,
FESTIVOS_CO!A:A
)
)
))</f>
        <v>EN PROCESO NOTIFICACION / COMUNICACION</v>
      </c>
      <c r="BW2774" s="44"/>
      <c r="BX2774" s="53"/>
      <c r="BY2774" s="45"/>
      <c r="BZ2774" s="37"/>
      <c r="CA2774" s="54" t="str">
        <f t="shared" si="524"/>
        <v>PENDIENTE EJECUTORIA</v>
      </c>
      <c r="CB2774" s="59" t="str">
        <f t="shared" si="521"/>
        <v/>
      </c>
      <c r="CC2774" s="36"/>
      <c r="CD2774" s="40"/>
      <c r="CE2774" s="46"/>
      <c r="CF2774" s="40"/>
      <c r="CG2774" s="40"/>
      <c r="CH2774" s="40"/>
      <c r="CI2774" s="36"/>
      <c r="CJ2774" s="47"/>
      <c r="CK2774" s="40"/>
      <c r="CL2774" s="40"/>
      <c r="CM2774" s="40"/>
      <c r="CN2774" s="40"/>
    </row>
    <row r="2775" spans="1:92" ht="42.75" hidden="1">
      <c r="A2775" s="49" t="str">
        <f t="shared" si="525"/>
        <v>SIN GESTIÓN</v>
      </c>
      <c r="B2775" s="58"/>
      <c r="C2775" s="37"/>
      <c r="D2775" s="37"/>
      <c r="E2775" s="49" t="str">
        <f t="shared" si="526"/>
        <v>PENDIENTE NOTIFICACIÓN</v>
      </c>
      <c r="F2775" s="141" t="str">
        <f t="shared" si="527"/>
        <v>PENDIENTE NOTIFICACIÓN</v>
      </c>
      <c r="G2775" s="49" t="str">
        <f t="shared" si="528"/>
        <v/>
      </c>
      <c r="H2775" s="51" t="str">
        <f ca="1">IF(
L2775="",
"",
IF(
NETWORKDAYS(L2775,IF(M2775&lt;&gt;"",M2775,TODAY()),FESTIVOS_CO!A:A)&gt;2,
"VENCIDO",
IF(
NETWORKDAYS(L2775,IF(M2775&lt;&gt;"",M2775,TODAY()),FESTIVOS_CO!A:A)=2,
"ALERTA",
"A TIEMPO"
)))</f>
        <v/>
      </c>
      <c r="I2775" s="40"/>
      <c r="J2775" s="36"/>
      <c r="K2775" s="37"/>
      <c r="L2775" s="50"/>
      <c r="M2775" s="37"/>
      <c r="N2775" s="52"/>
      <c r="O2775" s="52"/>
      <c r="P2775" s="36"/>
      <c r="Q2775" s="36"/>
      <c r="R2775" s="40"/>
      <c r="S2775" s="36"/>
      <c r="T2775" s="40"/>
      <c r="U2775" s="40"/>
      <c r="V2775" s="81"/>
      <c r="W2775" s="40"/>
      <c r="X2775" s="40"/>
      <c r="Y2775" s="40"/>
      <c r="Z2775" s="38" t="str">
        <f>IFERROR(VLOOKUP(Y2775,DIRECTORIO!A:B,2,FALSE),"")</f>
        <v/>
      </c>
      <c r="AA2775" s="40"/>
      <c r="AB2775" s="40"/>
      <c r="AC2775" s="40"/>
      <c r="AD2775" s="40"/>
      <c r="AE2775" s="40"/>
      <c r="AF2775" s="40"/>
      <c r="AG2775" s="41" t="s">
        <v>109</v>
      </c>
      <c r="AH2775" s="42"/>
      <c r="AI2775" s="54" t="str">
        <f t="shared" ca="1" si="529"/>
        <v>PENDIENTE NOTIFICACIÓN ELECTRÓNICA</v>
      </c>
      <c r="AJ2775" s="37"/>
      <c r="AK2775" s="37"/>
      <c r="AL2775" s="37"/>
      <c r="AM2775" s="53" t="str">
        <f>IF(AK2775="","",WORKDAY(AK2775,5,FESTIVOS_CO!A:A))</f>
        <v/>
      </c>
      <c r="AN2775" s="37"/>
      <c r="AO2775" s="37"/>
      <c r="AP2775" s="54" t="str">
        <f t="shared" ca="1" si="522"/>
        <v>NO APLICA</v>
      </c>
      <c r="AQ2775" s="36"/>
      <c r="AR2775" s="43"/>
      <c r="AS2775" s="37"/>
      <c r="AT2775" s="36"/>
      <c r="AU2775" s="37"/>
      <c r="AV2775" s="36"/>
      <c r="AW2775" s="36"/>
      <c r="AX2775" s="37"/>
      <c r="AY2775" s="140" t="str">
        <f>IF(AU2775="","",WORKDAY(AU2775,5,FESTIVOS_CO!A:A))</f>
        <v/>
      </c>
      <c r="AZ2775" s="54" t="str">
        <f t="shared" ca="1" si="531"/>
        <v>NO APLICA</v>
      </c>
      <c r="BA2775" s="55" t="str">
        <f>IF(AX2775="","",WORKDAY(AX2775,5,FESTIVOS_CO!A:A))</f>
        <v/>
      </c>
      <c r="BB2775" s="39"/>
      <c r="BC2775" s="40"/>
      <c r="BD2775" s="40"/>
      <c r="BE2775" s="56" t="str">
        <f t="shared" ca="1" si="520"/>
        <v>NO APLICA</v>
      </c>
      <c r="BF2775" s="37"/>
      <c r="BG2775" s="45"/>
      <c r="BH2775" s="37"/>
      <c r="BI2775" s="36"/>
      <c r="BJ2775" s="37"/>
      <c r="BK2775" s="36"/>
      <c r="BL2775" s="36"/>
      <c r="BM2775" s="53" t="str">
        <f>IF(BJ2775="","",WORKDAY(BJ2775,5,FESTIVOS_CO!A:A))</f>
        <v/>
      </c>
      <c r="BN2775" s="57" t="str">
        <f t="shared" ca="1" si="530"/>
        <v>PENDIENTE HACER AVISO</v>
      </c>
      <c r="BO2775" s="54" t="str">
        <f t="shared" ca="1" si="523"/>
        <v>EN TRÁMITE NOTIF. POR AVISO</v>
      </c>
      <c r="BP2775" s="37"/>
      <c r="BQ2775" s="53" t="str">
        <f>IF(BP2775="","",WORKDAY(BP2775,5,FESTIVOS_CO!A:A))</f>
        <v/>
      </c>
      <c r="BR2775" s="37"/>
      <c r="BS2775" s="36"/>
      <c r="BT2775" s="38"/>
      <c r="BU2775" s="58" t="e">
        <f>VLOOKUP(BT2775,Hoja2!$C:$D,2,0)</f>
        <v>#N/A</v>
      </c>
      <c r="BV2775" s="80" t="str">
        <f>IF(
AND(AO2775="",BD2775="",BQ2775=""),
"EN PROCESO NOTIFICACION / COMUNICACION",
IF(
BT2775="",
"NO APLICA",
IF(
BU2775=60,
IF(AO2775&lt;&gt;"",AO2775,IF(BD2775&lt;&gt;"",BD2775,BQ2775))+60,
WORKDAY(
IF(AO2775&lt;&gt;"",AO2775,IF(BD2775&lt;&gt;"",BD2775,BQ2775)),
BU2775,
FESTIVOS_CO!A:A
)
)
))</f>
        <v>EN PROCESO NOTIFICACION / COMUNICACION</v>
      </c>
      <c r="BW2775" s="44"/>
      <c r="BX2775" s="53"/>
      <c r="BY2775" s="45"/>
      <c r="BZ2775" s="37"/>
      <c r="CA2775" s="54" t="str">
        <f t="shared" si="524"/>
        <v>PENDIENTE EJECUTORIA</v>
      </c>
      <c r="CB2775" s="59" t="str">
        <f t="shared" si="521"/>
        <v/>
      </c>
      <c r="CC2775" s="36"/>
      <c r="CD2775" s="40"/>
      <c r="CE2775" s="46"/>
      <c r="CF2775" s="40"/>
      <c r="CG2775" s="40"/>
      <c r="CH2775" s="40"/>
      <c r="CI2775" s="36"/>
      <c r="CJ2775" s="47"/>
      <c r="CK2775" s="40"/>
      <c r="CL2775" s="40"/>
      <c r="CM2775" s="40"/>
      <c r="CN2775" s="40"/>
    </row>
    <row r="2776" spans="1:92" ht="42.75" hidden="1">
      <c r="A2776" s="49" t="str">
        <f t="shared" si="525"/>
        <v>SIN GESTIÓN</v>
      </c>
      <c r="B2776" s="58"/>
      <c r="C2776" s="37"/>
      <c r="D2776" s="37"/>
      <c r="E2776" s="49" t="str">
        <f t="shared" si="526"/>
        <v>PENDIENTE NOTIFICACIÓN</v>
      </c>
      <c r="F2776" s="141" t="str">
        <f t="shared" si="527"/>
        <v>PENDIENTE NOTIFICACIÓN</v>
      </c>
      <c r="G2776" s="49" t="str">
        <f t="shared" si="528"/>
        <v/>
      </c>
      <c r="H2776" s="51" t="str">
        <f ca="1">IF(
L2776="",
"",
IF(
NETWORKDAYS(L2776,IF(M2776&lt;&gt;"",M2776,TODAY()),FESTIVOS_CO!A:A)&gt;2,
"VENCIDO",
IF(
NETWORKDAYS(L2776,IF(M2776&lt;&gt;"",M2776,TODAY()),FESTIVOS_CO!A:A)=2,
"ALERTA",
"A TIEMPO"
)))</f>
        <v/>
      </c>
      <c r="I2776" s="40"/>
      <c r="J2776" s="36"/>
      <c r="K2776" s="37"/>
      <c r="L2776" s="50"/>
      <c r="M2776" s="37"/>
      <c r="N2776" s="52"/>
      <c r="O2776" s="52"/>
      <c r="P2776" s="36"/>
      <c r="Q2776" s="36"/>
      <c r="R2776" s="40"/>
      <c r="S2776" s="36"/>
      <c r="T2776" s="40"/>
      <c r="U2776" s="40"/>
      <c r="V2776" s="81"/>
      <c r="W2776" s="40"/>
      <c r="X2776" s="40"/>
      <c r="Y2776" s="40"/>
      <c r="Z2776" s="38" t="str">
        <f>IFERROR(VLOOKUP(Y2776,DIRECTORIO!A:B,2,FALSE),"")</f>
        <v/>
      </c>
      <c r="AA2776" s="40"/>
      <c r="AB2776" s="40"/>
      <c r="AC2776" s="40"/>
      <c r="AD2776" s="40"/>
      <c r="AE2776" s="40"/>
      <c r="AF2776" s="40"/>
      <c r="AG2776" s="41" t="s">
        <v>109</v>
      </c>
      <c r="AH2776" s="42"/>
      <c r="AI2776" s="54" t="str">
        <f t="shared" ca="1" si="529"/>
        <v>PENDIENTE NOTIFICACIÓN ELECTRÓNICA</v>
      </c>
      <c r="AJ2776" s="37"/>
      <c r="AK2776" s="37"/>
      <c r="AL2776" s="37"/>
      <c r="AM2776" s="53" t="str">
        <f>IF(AK2776="","",WORKDAY(AK2776,5,FESTIVOS_CO!A:A))</f>
        <v/>
      </c>
      <c r="AN2776" s="37"/>
      <c r="AO2776" s="37"/>
      <c r="AP2776" s="54" t="str">
        <f t="shared" ca="1" si="522"/>
        <v>NO APLICA</v>
      </c>
      <c r="AQ2776" s="36"/>
      <c r="AR2776" s="43"/>
      <c r="AS2776" s="37"/>
      <c r="AT2776" s="36"/>
      <c r="AU2776" s="37"/>
      <c r="AV2776" s="36"/>
      <c r="AW2776" s="36"/>
      <c r="AX2776" s="37"/>
      <c r="AY2776" s="140" t="str">
        <f>IF(AU2776="","",WORKDAY(AU2776,5,FESTIVOS_CO!A:A))</f>
        <v/>
      </c>
      <c r="AZ2776" s="54" t="str">
        <f t="shared" ca="1" si="531"/>
        <v>NO APLICA</v>
      </c>
      <c r="BA2776" s="55" t="str">
        <f>IF(AX2776="","",WORKDAY(AX2776,5,FESTIVOS_CO!A:A))</f>
        <v/>
      </c>
      <c r="BB2776" s="39"/>
      <c r="BC2776" s="40"/>
      <c r="BD2776" s="40"/>
      <c r="BE2776" s="56" t="str">
        <f t="shared" ca="1" si="520"/>
        <v>NO APLICA</v>
      </c>
      <c r="BF2776" s="37"/>
      <c r="BG2776" s="45"/>
      <c r="BH2776" s="37"/>
      <c r="BI2776" s="36"/>
      <c r="BJ2776" s="37"/>
      <c r="BK2776" s="36"/>
      <c r="BL2776" s="36"/>
      <c r="BM2776" s="53" t="str">
        <f>IF(BJ2776="","",WORKDAY(BJ2776,5,FESTIVOS_CO!A:A))</f>
        <v/>
      </c>
      <c r="BN2776" s="57" t="str">
        <f t="shared" ca="1" si="530"/>
        <v>PENDIENTE HACER AVISO</v>
      </c>
      <c r="BO2776" s="54" t="str">
        <f t="shared" ca="1" si="523"/>
        <v>EN TRÁMITE NOTIF. POR AVISO</v>
      </c>
      <c r="BP2776" s="37"/>
      <c r="BQ2776" s="53" t="str">
        <f>IF(BP2776="","",WORKDAY(BP2776,5,FESTIVOS_CO!A:A))</f>
        <v/>
      </c>
      <c r="BR2776" s="37"/>
      <c r="BS2776" s="36"/>
      <c r="BT2776" s="38"/>
      <c r="BU2776" s="58" t="e">
        <f>VLOOKUP(BT2776,Hoja2!$C:$D,2,0)</f>
        <v>#N/A</v>
      </c>
      <c r="BV2776" s="80" t="str">
        <f>IF(
AND(AO2776="",BD2776="",BQ2776=""),
"EN PROCESO NOTIFICACION / COMUNICACION",
IF(
BT2776="",
"NO APLICA",
IF(
BU2776=60,
IF(AO2776&lt;&gt;"",AO2776,IF(BD2776&lt;&gt;"",BD2776,BQ2776))+60,
WORKDAY(
IF(AO2776&lt;&gt;"",AO2776,IF(BD2776&lt;&gt;"",BD2776,BQ2776)),
BU2776,
FESTIVOS_CO!A:A
)
)
))</f>
        <v>EN PROCESO NOTIFICACION / COMUNICACION</v>
      </c>
      <c r="BW2776" s="44"/>
      <c r="BX2776" s="53"/>
      <c r="BY2776" s="45"/>
      <c r="BZ2776" s="37"/>
      <c r="CA2776" s="54" t="str">
        <f t="shared" si="524"/>
        <v>PENDIENTE EJECUTORIA</v>
      </c>
      <c r="CB2776" s="59" t="str">
        <f t="shared" si="521"/>
        <v/>
      </c>
      <c r="CC2776" s="36"/>
      <c r="CD2776" s="40"/>
      <c r="CE2776" s="46"/>
      <c r="CF2776" s="40"/>
      <c r="CG2776" s="40"/>
      <c r="CH2776" s="40"/>
      <c r="CI2776" s="36"/>
      <c r="CJ2776" s="47"/>
      <c r="CK2776" s="40"/>
      <c r="CL2776" s="40"/>
      <c r="CM2776" s="40"/>
      <c r="CN2776" s="40"/>
    </row>
    <row r="2777" spans="1:92" ht="42.75" hidden="1">
      <c r="A2777" s="49" t="str">
        <f t="shared" si="525"/>
        <v>SIN GESTIÓN</v>
      </c>
      <c r="B2777" s="58"/>
      <c r="C2777" s="37"/>
      <c r="D2777" s="37"/>
      <c r="E2777" s="49" t="str">
        <f t="shared" si="526"/>
        <v>PENDIENTE NOTIFICACIÓN</v>
      </c>
      <c r="F2777" s="141" t="str">
        <f t="shared" si="527"/>
        <v>PENDIENTE NOTIFICACIÓN</v>
      </c>
      <c r="G2777" s="49" t="str">
        <f t="shared" si="528"/>
        <v/>
      </c>
      <c r="H2777" s="51" t="str">
        <f ca="1">IF(
L2777="",
"",
IF(
NETWORKDAYS(L2777,IF(M2777&lt;&gt;"",M2777,TODAY()),FESTIVOS_CO!A:A)&gt;2,
"VENCIDO",
IF(
NETWORKDAYS(L2777,IF(M2777&lt;&gt;"",M2777,TODAY()),FESTIVOS_CO!A:A)=2,
"ALERTA",
"A TIEMPO"
)))</f>
        <v/>
      </c>
      <c r="I2777" s="40"/>
      <c r="J2777" s="36"/>
      <c r="K2777" s="37"/>
      <c r="L2777" s="50"/>
      <c r="M2777" s="37"/>
      <c r="N2777" s="52"/>
      <c r="O2777" s="52"/>
      <c r="P2777" s="36"/>
      <c r="Q2777" s="36"/>
      <c r="R2777" s="40"/>
      <c r="S2777" s="36"/>
      <c r="T2777" s="40"/>
      <c r="U2777" s="40"/>
      <c r="V2777" s="81"/>
      <c r="W2777" s="40"/>
      <c r="X2777" s="40"/>
      <c r="Y2777" s="40"/>
      <c r="Z2777" s="38" t="str">
        <f>IFERROR(VLOOKUP(Y2777,DIRECTORIO!A:B,2,FALSE),"")</f>
        <v/>
      </c>
      <c r="AA2777" s="40"/>
      <c r="AB2777" s="40"/>
      <c r="AC2777" s="40"/>
      <c r="AD2777" s="40"/>
      <c r="AE2777" s="40"/>
      <c r="AF2777" s="40"/>
      <c r="AG2777" s="41" t="s">
        <v>109</v>
      </c>
      <c r="AH2777" s="42"/>
      <c r="AI2777" s="54" t="str">
        <f t="shared" ca="1" si="529"/>
        <v>PENDIENTE NOTIFICACIÓN ELECTRÓNICA</v>
      </c>
      <c r="AJ2777" s="37"/>
      <c r="AK2777" s="37"/>
      <c r="AL2777" s="37"/>
      <c r="AM2777" s="53" t="str">
        <f>IF(AK2777="","",WORKDAY(AK2777,5,FESTIVOS_CO!A:A))</f>
        <v/>
      </c>
      <c r="AN2777" s="37"/>
      <c r="AO2777" s="37"/>
      <c r="AP2777" s="54" t="str">
        <f t="shared" ca="1" si="522"/>
        <v>NO APLICA</v>
      </c>
      <c r="AQ2777" s="36"/>
      <c r="AR2777" s="43"/>
      <c r="AS2777" s="37"/>
      <c r="AT2777" s="36"/>
      <c r="AU2777" s="37"/>
      <c r="AV2777" s="36"/>
      <c r="AW2777" s="36"/>
      <c r="AX2777" s="37"/>
      <c r="AY2777" s="140" t="str">
        <f>IF(AU2777="","",WORKDAY(AU2777,5,FESTIVOS_CO!A:A))</f>
        <v/>
      </c>
      <c r="AZ2777" s="54" t="str">
        <f t="shared" ca="1" si="531"/>
        <v>NO APLICA</v>
      </c>
      <c r="BA2777" s="55" t="str">
        <f>IF(AX2777="","",WORKDAY(AX2777,5,FESTIVOS_CO!A:A))</f>
        <v/>
      </c>
      <c r="BB2777" s="39"/>
      <c r="BC2777" s="40"/>
      <c r="BD2777" s="40"/>
      <c r="BE2777" s="56" t="str">
        <f t="shared" ca="1" si="520"/>
        <v>NO APLICA</v>
      </c>
      <c r="BF2777" s="37"/>
      <c r="BG2777" s="45"/>
      <c r="BH2777" s="37"/>
      <c r="BI2777" s="36"/>
      <c r="BJ2777" s="37"/>
      <c r="BK2777" s="36"/>
      <c r="BL2777" s="36"/>
      <c r="BM2777" s="53" t="str">
        <f>IF(BJ2777="","",WORKDAY(BJ2777,5,FESTIVOS_CO!A:A))</f>
        <v/>
      </c>
      <c r="BN2777" s="57" t="str">
        <f t="shared" ca="1" si="530"/>
        <v>PENDIENTE HACER AVISO</v>
      </c>
      <c r="BO2777" s="54" t="str">
        <f t="shared" ca="1" si="523"/>
        <v>EN TRÁMITE NOTIF. POR AVISO</v>
      </c>
      <c r="BP2777" s="37"/>
      <c r="BQ2777" s="53" t="str">
        <f>IF(BP2777="","",WORKDAY(BP2777,5,FESTIVOS_CO!A:A))</f>
        <v/>
      </c>
      <c r="BR2777" s="37"/>
      <c r="BS2777" s="36"/>
      <c r="BT2777" s="38"/>
      <c r="BU2777" s="58" t="e">
        <f>VLOOKUP(BT2777,Hoja2!$C:$D,2,0)</f>
        <v>#N/A</v>
      </c>
      <c r="BV2777" s="80" t="str">
        <f>IF(
AND(AO2777="",BD2777="",BQ2777=""),
"EN PROCESO NOTIFICACION / COMUNICACION",
IF(
BT2777="",
"NO APLICA",
IF(
BU2777=60,
IF(AO2777&lt;&gt;"",AO2777,IF(BD2777&lt;&gt;"",BD2777,BQ2777))+60,
WORKDAY(
IF(AO2777&lt;&gt;"",AO2777,IF(BD2777&lt;&gt;"",BD2777,BQ2777)),
BU2777,
FESTIVOS_CO!A:A
)
)
))</f>
        <v>EN PROCESO NOTIFICACION / COMUNICACION</v>
      </c>
      <c r="BW2777" s="44"/>
      <c r="BX2777" s="53"/>
      <c r="BY2777" s="45"/>
      <c r="BZ2777" s="37"/>
      <c r="CA2777" s="54" t="str">
        <f t="shared" si="524"/>
        <v>PENDIENTE EJECUTORIA</v>
      </c>
      <c r="CB2777" s="59" t="str">
        <f t="shared" si="521"/>
        <v/>
      </c>
      <c r="CC2777" s="36"/>
      <c r="CD2777" s="40"/>
      <c r="CE2777" s="46"/>
      <c r="CF2777" s="40"/>
      <c r="CG2777" s="40"/>
      <c r="CH2777" s="40"/>
      <c r="CI2777" s="36"/>
      <c r="CJ2777" s="47"/>
      <c r="CK2777" s="40"/>
      <c r="CL2777" s="40"/>
      <c r="CM2777" s="40"/>
      <c r="CN2777" s="40"/>
    </row>
    <row r="2778" spans="1:92" ht="42.75" hidden="1">
      <c r="A2778" s="49" t="str">
        <f t="shared" si="525"/>
        <v>SIN GESTIÓN</v>
      </c>
      <c r="B2778" s="58"/>
      <c r="C2778" s="37"/>
      <c r="D2778" s="37"/>
      <c r="E2778" s="49" t="str">
        <f t="shared" si="526"/>
        <v>PENDIENTE NOTIFICACIÓN</v>
      </c>
      <c r="F2778" s="141" t="str">
        <f t="shared" si="527"/>
        <v>PENDIENTE NOTIFICACIÓN</v>
      </c>
      <c r="G2778" s="49" t="str">
        <f t="shared" si="528"/>
        <v/>
      </c>
      <c r="H2778" s="51" t="str">
        <f ca="1">IF(
L2778="",
"",
IF(
NETWORKDAYS(L2778,IF(M2778&lt;&gt;"",M2778,TODAY()),FESTIVOS_CO!A:A)&gt;2,
"VENCIDO",
IF(
NETWORKDAYS(L2778,IF(M2778&lt;&gt;"",M2778,TODAY()),FESTIVOS_CO!A:A)=2,
"ALERTA",
"A TIEMPO"
)))</f>
        <v/>
      </c>
      <c r="I2778" s="40"/>
      <c r="J2778" s="36"/>
      <c r="K2778" s="37"/>
      <c r="L2778" s="50"/>
      <c r="M2778" s="37"/>
      <c r="N2778" s="52"/>
      <c r="O2778" s="52"/>
      <c r="P2778" s="36"/>
      <c r="Q2778" s="36"/>
      <c r="R2778" s="40"/>
      <c r="S2778" s="36"/>
      <c r="T2778" s="40"/>
      <c r="U2778" s="40"/>
      <c r="V2778" s="81"/>
      <c r="W2778" s="40"/>
      <c r="X2778" s="40"/>
      <c r="Y2778" s="40"/>
      <c r="Z2778" s="38" t="str">
        <f>IFERROR(VLOOKUP(Y2778,DIRECTORIO!A:B,2,FALSE),"")</f>
        <v/>
      </c>
      <c r="AA2778" s="40"/>
      <c r="AB2778" s="40"/>
      <c r="AC2778" s="40"/>
      <c r="AD2778" s="40"/>
      <c r="AE2778" s="40"/>
      <c r="AF2778" s="40"/>
      <c r="AG2778" s="41" t="s">
        <v>109</v>
      </c>
      <c r="AH2778" s="42"/>
      <c r="AI2778" s="54" t="str">
        <f t="shared" ca="1" si="529"/>
        <v>PENDIENTE NOTIFICACIÓN ELECTRÓNICA</v>
      </c>
      <c r="AJ2778" s="37"/>
      <c r="AK2778" s="37"/>
      <c r="AL2778" s="37"/>
      <c r="AM2778" s="53" t="str">
        <f>IF(AK2778="","",WORKDAY(AK2778,5,FESTIVOS_CO!A:A))</f>
        <v/>
      </c>
      <c r="AN2778" s="37"/>
      <c r="AO2778" s="37"/>
      <c r="AP2778" s="54" t="str">
        <f t="shared" ca="1" si="522"/>
        <v>NO APLICA</v>
      </c>
      <c r="AQ2778" s="36"/>
      <c r="AR2778" s="43"/>
      <c r="AS2778" s="37"/>
      <c r="AT2778" s="36"/>
      <c r="AU2778" s="37"/>
      <c r="AV2778" s="36"/>
      <c r="AW2778" s="36"/>
      <c r="AX2778" s="37"/>
      <c r="AY2778" s="140" t="str">
        <f>IF(AU2778="","",WORKDAY(AU2778,5,FESTIVOS_CO!A:A))</f>
        <v/>
      </c>
      <c r="AZ2778" s="54" t="str">
        <f t="shared" ca="1" si="531"/>
        <v>NO APLICA</v>
      </c>
      <c r="BA2778" s="55" t="str">
        <f>IF(AX2778="","",WORKDAY(AX2778,5,FESTIVOS_CO!A:A))</f>
        <v/>
      </c>
      <c r="BB2778" s="39"/>
      <c r="BC2778" s="40"/>
      <c r="BD2778" s="40"/>
      <c r="BE2778" s="56" t="str">
        <f t="shared" ca="1" si="520"/>
        <v>NO APLICA</v>
      </c>
      <c r="BF2778" s="37"/>
      <c r="BG2778" s="45"/>
      <c r="BH2778" s="37"/>
      <c r="BI2778" s="36"/>
      <c r="BJ2778" s="37"/>
      <c r="BK2778" s="36"/>
      <c r="BL2778" s="36"/>
      <c r="BM2778" s="53" t="str">
        <f>IF(BJ2778="","",WORKDAY(BJ2778,5,FESTIVOS_CO!A:A))</f>
        <v/>
      </c>
      <c r="BN2778" s="57" t="str">
        <f t="shared" ca="1" si="530"/>
        <v>PENDIENTE HACER AVISO</v>
      </c>
      <c r="BO2778" s="54" t="str">
        <f t="shared" ca="1" si="523"/>
        <v>EN TRÁMITE NOTIF. POR AVISO</v>
      </c>
      <c r="BP2778" s="37"/>
      <c r="BQ2778" s="53" t="str">
        <f>IF(BP2778="","",WORKDAY(BP2778,5,FESTIVOS_CO!A:A))</f>
        <v/>
      </c>
      <c r="BR2778" s="37"/>
      <c r="BS2778" s="36"/>
      <c r="BT2778" s="38"/>
      <c r="BU2778" s="58" t="e">
        <f>VLOOKUP(BT2778,Hoja2!$C:$D,2,0)</f>
        <v>#N/A</v>
      </c>
      <c r="BV2778" s="80" t="str">
        <f>IF(
AND(AO2778="",BD2778="",BQ2778=""),
"EN PROCESO NOTIFICACION / COMUNICACION",
IF(
BT2778="",
"NO APLICA",
IF(
BU2778=60,
IF(AO2778&lt;&gt;"",AO2778,IF(BD2778&lt;&gt;"",BD2778,BQ2778))+60,
WORKDAY(
IF(AO2778&lt;&gt;"",AO2778,IF(BD2778&lt;&gt;"",BD2778,BQ2778)),
BU2778,
FESTIVOS_CO!A:A
)
)
))</f>
        <v>EN PROCESO NOTIFICACION / COMUNICACION</v>
      </c>
      <c r="BW2778" s="44"/>
      <c r="BX2778" s="53"/>
      <c r="BY2778" s="45"/>
      <c r="BZ2778" s="37"/>
      <c r="CA2778" s="54" t="str">
        <f t="shared" si="524"/>
        <v>PENDIENTE EJECUTORIA</v>
      </c>
      <c r="CB2778" s="59" t="str">
        <f t="shared" si="521"/>
        <v/>
      </c>
      <c r="CC2778" s="36"/>
      <c r="CD2778" s="40"/>
      <c r="CE2778" s="46"/>
      <c r="CF2778" s="40"/>
      <c r="CG2778" s="40"/>
      <c r="CH2778" s="40"/>
      <c r="CI2778" s="36"/>
      <c r="CJ2778" s="47"/>
      <c r="CK2778" s="40"/>
      <c r="CL2778" s="40"/>
      <c r="CM2778" s="40"/>
      <c r="CN2778" s="40"/>
    </row>
    <row r="2779" spans="1:92" ht="42.75" hidden="1">
      <c r="A2779" s="49" t="str">
        <f t="shared" si="525"/>
        <v>SIN GESTIÓN</v>
      </c>
      <c r="B2779" s="58"/>
      <c r="C2779" s="37"/>
      <c r="D2779" s="37"/>
      <c r="E2779" s="49" t="str">
        <f t="shared" si="526"/>
        <v>PENDIENTE NOTIFICACIÓN</v>
      </c>
      <c r="F2779" s="141" t="str">
        <f t="shared" si="527"/>
        <v>PENDIENTE NOTIFICACIÓN</v>
      </c>
      <c r="G2779" s="49" t="str">
        <f t="shared" si="528"/>
        <v/>
      </c>
      <c r="H2779" s="51" t="str">
        <f ca="1">IF(
L2779="",
"",
IF(
NETWORKDAYS(L2779,IF(M2779&lt;&gt;"",M2779,TODAY()),FESTIVOS_CO!A:A)&gt;2,
"VENCIDO",
IF(
NETWORKDAYS(L2779,IF(M2779&lt;&gt;"",M2779,TODAY()),FESTIVOS_CO!A:A)=2,
"ALERTA",
"A TIEMPO"
)))</f>
        <v/>
      </c>
      <c r="I2779" s="40"/>
      <c r="J2779" s="36"/>
      <c r="K2779" s="37"/>
      <c r="L2779" s="50"/>
      <c r="M2779" s="37"/>
      <c r="N2779" s="52"/>
      <c r="O2779" s="52"/>
      <c r="P2779" s="36"/>
      <c r="Q2779" s="36"/>
      <c r="R2779" s="40"/>
      <c r="S2779" s="36"/>
      <c r="T2779" s="40"/>
      <c r="U2779" s="40"/>
      <c r="V2779" s="81"/>
      <c r="W2779" s="40"/>
      <c r="X2779" s="40"/>
      <c r="Y2779" s="40"/>
      <c r="Z2779" s="38" t="str">
        <f>IFERROR(VLOOKUP(Y2779,DIRECTORIO!A:B,2,FALSE),"")</f>
        <v/>
      </c>
      <c r="AA2779" s="40"/>
      <c r="AB2779" s="40"/>
      <c r="AC2779" s="40"/>
      <c r="AD2779" s="40"/>
      <c r="AE2779" s="40"/>
      <c r="AF2779" s="40"/>
      <c r="AG2779" s="41" t="s">
        <v>109</v>
      </c>
      <c r="AH2779" s="42"/>
      <c r="AI2779" s="54" t="str">
        <f t="shared" ca="1" si="529"/>
        <v>PENDIENTE NOTIFICACIÓN ELECTRÓNICA</v>
      </c>
      <c r="AJ2779" s="37"/>
      <c r="AK2779" s="37"/>
      <c r="AL2779" s="37"/>
      <c r="AM2779" s="53" t="str">
        <f>IF(AK2779="","",WORKDAY(AK2779,5,FESTIVOS_CO!A:A))</f>
        <v/>
      </c>
      <c r="AN2779" s="37"/>
      <c r="AO2779" s="37"/>
      <c r="AP2779" s="54" t="str">
        <f t="shared" ca="1" si="522"/>
        <v>NO APLICA</v>
      </c>
      <c r="AQ2779" s="36"/>
      <c r="AR2779" s="43"/>
      <c r="AS2779" s="37"/>
      <c r="AT2779" s="36"/>
      <c r="AU2779" s="37"/>
      <c r="AV2779" s="36"/>
      <c r="AW2779" s="36"/>
      <c r="AX2779" s="37"/>
      <c r="AY2779" s="140" t="str">
        <f>IF(AU2779="","",WORKDAY(AU2779,5,FESTIVOS_CO!A:A))</f>
        <v/>
      </c>
      <c r="AZ2779" s="54" t="str">
        <f t="shared" ca="1" si="531"/>
        <v>NO APLICA</v>
      </c>
      <c r="BA2779" s="55" t="str">
        <f>IF(AX2779="","",WORKDAY(AX2779,5,FESTIVOS_CO!A:A))</f>
        <v/>
      </c>
      <c r="BB2779" s="39"/>
      <c r="BC2779" s="40"/>
      <c r="BD2779" s="40"/>
      <c r="BE2779" s="56" t="str">
        <f t="shared" ref="BE2779:BE2842" ca="1" si="532">IF(AZ2779="NO PROCEDE",
"NO PROCEDE",IF(OR(AZ2779="HACER AVISO",BB2779="NO"),
"HACER AVISO",
"NO APLICA"))</f>
        <v>NO APLICA</v>
      </c>
      <c r="BF2779" s="37"/>
      <c r="BG2779" s="45"/>
      <c r="BH2779" s="37"/>
      <c r="BI2779" s="36"/>
      <c r="BJ2779" s="37"/>
      <c r="BK2779" s="36"/>
      <c r="BL2779" s="36"/>
      <c r="BM2779" s="53" t="str">
        <f>IF(BJ2779="","",WORKDAY(BJ2779,5,FESTIVOS_CO!A:A))</f>
        <v/>
      </c>
      <c r="BN2779" s="57" t="str">
        <f t="shared" ca="1" si="530"/>
        <v>PENDIENTE HACER AVISO</v>
      </c>
      <c r="BO2779" s="54" t="str">
        <f t="shared" ca="1" si="523"/>
        <v>EN TRÁMITE NOTIF. POR AVISO</v>
      </c>
      <c r="BP2779" s="37"/>
      <c r="BQ2779" s="53" t="str">
        <f>IF(BP2779="","",WORKDAY(BP2779,5,FESTIVOS_CO!A:A))</f>
        <v/>
      </c>
      <c r="BR2779" s="37"/>
      <c r="BS2779" s="36"/>
      <c r="BT2779" s="38"/>
      <c r="BU2779" s="58" t="e">
        <f>VLOOKUP(BT2779,Hoja2!$C:$D,2,0)</f>
        <v>#N/A</v>
      </c>
      <c r="BV2779" s="80" t="str">
        <f>IF(
AND(AO2779="",BD2779="",BQ2779=""),
"EN PROCESO NOTIFICACION / COMUNICACION",
IF(
BT2779="",
"NO APLICA",
IF(
BU2779=60,
IF(AO2779&lt;&gt;"",AO2779,IF(BD2779&lt;&gt;"",BD2779,BQ2779))+60,
WORKDAY(
IF(AO2779&lt;&gt;"",AO2779,IF(BD2779&lt;&gt;"",BD2779,BQ2779)),
BU2779,
FESTIVOS_CO!A:A
)
)
))</f>
        <v>EN PROCESO NOTIFICACION / COMUNICACION</v>
      </c>
      <c r="BW2779" s="44"/>
      <c r="BX2779" s="53"/>
      <c r="BY2779" s="45"/>
      <c r="BZ2779" s="37"/>
      <c r="CA2779" s="54" t="str">
        <f t="shared" si="524"/>
        <v>PENDIENTE EJECUTORIA</v>
      </c>
      <c r="CB2779" s="59" t="str">
        <f t="shared" ref="CB2779:CB2842" si="533">IF(CC2779="NO",
"NO APLICA",
IF(CC2779="SI",
IF(COUNTBLANK(CC2779:CH2779)&gt;0,
"PENDIENTE MEMORANDO",
"MEMORANDOS ENVIADOS"
),
IF(CI2779="NO",
"NO APLICA",
IF(CI2779="SI",
IF(COUNTBLANK(CJ2779:CN2779)&gt;0,
"PENDIENTES OFICIOS",
"OFICIOS ENVIADOS"
),
""
)
)
))</f>
        <v/>
      </c>
      <c r="CC2779" s="36"/>
      <c r="CD2779" s="40"/>
      <c r="CE2779" s="46"/>
      <c r="CF2779" s="40"/>
      <c r="CG2779" s="40"/>
      <c r="CH2779" s="40"/>
      <c r="CI2779" s="36"/>
      <c r="CJ2779" s="47"/>
      <c r="CK2779" s="40"/>
      <c r="CL2779" s="40"/>
      <c r="CM2779" s="40"/>
      <c r="CN2779" s="40"/>
    </row>
    <row r="2780" spans="1:92" ht="42.75" hidden="1">
      <c r="A2780" s="49" t="str">
        <f t="shared" si="525"/>
        <v>SIN GESTIÓN</v>
      </c>
      <c r="B2780" s="58"/>
      <c r="C2780" s="37"/>
      <c r="D2780" s="37"/>
      <c r="E2780" s="49" t="str">
        <f t="shared" si="526"/>
        <v>PENDIENTE NOTIFICACIÓN</v>
      </c>
      <c r="F2780" s="141" t="str">
        <f t="shared" si="527"/>
        <v>PENDIENTE NOTIFICACIÓN</v>
      </c>
      <c r="G2780" s="49" t="str">
        <f t="shared" si="528"/>
        <v/>
      </c>
      <c r="H2780" s="51" t="str">
        <f ca="1">IF(
L2780="",
"",
IF(
NETWORKDAYS(L2780,IF(M2780&lt;&gt;"",M2780,TODAY()),FESTIVOS_CO!A:A)&gt;2,
"VENCIDO",
IF(
NETWORKDAYS(L2780,IF(M2780&lt;&gt;"",M2780,TODAY()),FESTIVOS_CO!A:A)=2,
"ALERTA",
"A TIEMPO"
)))</f>
        <v/>
      </c>
      <c r="I2780" s="40"/>
      <c r="J2780" s="36"/>
      <c r="K2780" s="37"/>
      <c r="L2780" s="50"/>
      <c r="M2780" s="37"/>
      <c r="N2780" s="52"/>
      <c r="O2780" s="52"/>
      <c r="P2780" s="36"/>
      <c r="Q2780" s="36"/>
      <c r="R2780" s="40"/>
      <c r="S2780" s="36"/>
      <c r="T2780" s="40"/>
      <c r="U2780" s="40"/>
      <c r="V2780" s="81"/>
      <c r="W2780" s="40"/>
      <c r="X2780" s="40"/>
      <c r="Y2780" s="40"/>
      <c r="Z2780" s="38" t="str">
        <f>IFERROR(VLOOKUP(Y2780,DIRECTORIO!A:B,2,FALSE),"")</f>
        <v/>
      </c>
      <c r="AA2780" s="40"/>
      <c r="AB2780" s="40"/>
      <c r="AC2780" s="40"/>
      <c r="AD2780" s="40"/>
      <c r="AE2780" s="40"/>
      <c r="AF2780" s="40"/>
      <c r="AG2780" s="41" t="s">
        <v>109</v>
      </c>
      <c r="AH2780" s="42"/>
      <c r="AI2780" s="54" t="str">
        <f t="shared" ca="1" si="529"/>
        <v>PENDIENTE NOTIFICACIÓN ELECTRÓNICA</v>
      </c>
      <c r="AJ2780" s="37"/>
      <c r="AK2780" s="37"/>
      <c r="AL2780" s="37"/>
      <c r="AM2780" s="53" t="str">
        <f>IF(AK2780="","",WORKDAY(AK2780,5,FESTIVOS_CO!A:A))</f>
        <v/>
      </c>
      <c r="AN2780" s="37"/>
      <c r="AO2780" s="37"/>
      <c r="AP2780" s="54" t="str">
        <f t="shared" ref="AP2780:AP2843" ca="1" si="534">IF(
ISNUMBER(SEARCH("PENDIENTE",UPPER(AI2780))),
"NO APLICA",
IF(
COUNTBLANK(AJ2780:AL2780)=COUNTA(AJ2780:AL2780),
"NO APLICA",
IF(
UPPER(AN2780)="SI",
"NO PROCEDE CITACION",
"NOTIFICAR POR CITACION"
)
)
)</f>
        <v>NO APLICA</v>
      </c>
      <c r="AQ2780" s="36"/>
      <c r="AR2780" s="43"/>
      <c r="AS2780" s="37"/>
      <c r="AT2780" s="36"/>
      <c r="AU2780" s="37"/>
      <c r="AV2780" s="36"/>
      <c r="AW2780" s="36"/>
      <c r="AX2780" s="37"/>
      <c r="AY2780" s="140" t="str">
        <f>IF(AU2780="","",WORKDAY(AU2780,5,FESTIVOS_CO!A:A))</f>
        <v/>
      </c>
      <c r="AZ2780" s="54" t="str">
        <f t="shared" ca="1" si="531"/>
        <v>NO APLICA</v>
      </c>
      <c r="BA2780" s="55" t="str">
        <f>IF(AX2780="","",WORKDAY(AX2780,5,FESTIVOS_CO!A:A))</f>
        <v/>
      </c>
      <c r="BB2780" s="39"/>
      <c r="BC2780" s="40"/>
      <c r="BD2780" s="40"/>
      <c r="BE2780" s="56" t="str">
        <f t="shared" ca="1" si="532"/>
        <v>NO APLICA</v>
      </c>
      <c r="BF2780" s="37"/>
      <c r="BG2780" s="45"/>
      <c r="BH2780" s="37"/>
      <c r="BI2780" s="36"/>
      <c r="BJ2780" s="37"/>
      <c r="BK2780" s="36"/>
      <c r="BL2780" s="36"/>
      <c r="BM2780" s="53" t="str">
        <f>IF(BJ2780="","",WORKDAY(BJ2780,5,FESTIVOS_CO!A:A))</f>
        <v/>
      </c>
      <c r="BN2780" s="57" t="str">
        <f t="shared" ca="1" si="530"/>
        <v>PENDIENTE HACER AVISO</v>
      </c>
      <c r="BO2780" s="54" t="str">
        <f t="shared" ca="1" si="523"/>
        <v>EN TRÁMITE NOTIF. POR AVISO</v>
      </c>
      <c r="BP2780" s="37"/>
      <c r="BQ2780" s="53" t="str">
        <f>IF(BP2780="","",WORKDAY(BP2780,5,FESTIVOS_CO!A:A))</f>
        <v/>
      </c>
      <c r="BR2780" s="37"/>
      <c r="BS2780" s="36"/>
      <c r="BT2780" s="38"/>
      <c r="BU2780" s="58" t="e">
        <f>VLOOKUP(BT2780,Hoja2!$C:$D,2,0)</f>
        <v>#N/A</v>
      </c>
      <c r="BV2780" s="80" t="str">
        <f>IF(
AND(AO2780="",BD2780="",BQ2780=""),
"EN PROCESO NOTIFICACION / COMUNICACION",
IF(
BT2780="",
"NO APLICA",
IF(
BU2780=60,
IF(AO2780&lt;&gt;"",AO2780,IF(BD2780&lt;&gt;"",BD2780,BQ2780))+60,
WORKDAY(
IF(AO2780&lt;&gt;"",AO2780,IF(BD2780&lt;&gt;"",BD2780,BQ2780)),
BU2780,
FESTIVOS_CO!A:A
)
)
))</f>
        <v>EN PROCESO NOTIFICACION / COMUNICACION</v>
      </c>
      <c r="BW2780" s="44"/>
      <c r="BX2780" s="53"/>
      <c r="BY2780" s="45"/>
      <c r="BZ2780" s="37"/>
      <c r="CA2780" s="54" t="str">
        <f t="shared" si="524"/>
        <v>PENDIENTE EJECUTORIA</v>
      </c>
      <c r="CB2780" s="59" t="str">
        <f t="shared" si="533"/>
        <v/>
      </c>
      <c r="CC2780" s="36"/>
      <c r="CD2780" s="40"/>
      <c r="CE2780" s="46"/>
      <c r="CF2780" s="40"/>
      <c r="CG2780" s="40"/>
      <c r="CH2780" s="40"/>
      <c r="CI2780" s="36"/>
      <c r="CJ2780" s="47"/>
      <c r="CK2780" s="40"/>
      <c r="CL2780" s="40"/>
      <c r="CM2780" s="40"/>
      <c r="CN2780" s="40"/>
    </row>
    <row r="2781" spans="1:92" ht="42.75" hidden="1">
      <c r="A2781" s="49" t="str">
        <f t="shared" si="525"/>
        <v>SIN GESTIÓN</v>
      </c>
      <c r="B2781" s="58"/>
      <c r="C2781" s="37"/>
      <c r="D2781" s="37"/>
      <c r="E2781" s="49" t="str">
        <f t="shared" si="526"/>
        <v>PENDIENTE NOTIFICACIÓN</v>
      </c>
      <c r="F2781" s="141" t="str">
        <f t="shared" si="527"/>
        <v>PENDIENTE NOTIFICACIÓN</v>
      </c>
      <c r="G2781" s="49" t="str">
        <f t="shared" si="528"/>
        <v/>
      </c>
      <c r="H2781" s="51" t="str">
        <f ca="1">IF(
L2781="",
"",
IF(
NETWORKDAYS(L2781,IF(M2781&lt;&gt;"",M2781,TODAY()),FESTIVOS_CO!A:A)&gt;2,
"VENCIDO",
IF(
NETWORKDAYS(L2781,IF(M2781&lt;&gt;"",M2781,TODAY()),FESTIVOS_CO!A:A)=2,
"ALERTA",
"A TIEMPO"
)))</f>
        <v/>
      </c>
      <c r="I2781" s="40"/>
      <c r="J2781" s="36"/>
      <c r="K2781" s="37"/>
      <c r="L2781" s="50"/>
      <c r="M2781" s="37"/>
      <c r="N2781" s="52"/>
      <c r="O2781" s="52"/>
      <c r="P2781" s="36"/>
      <c r="Q2781" s="36"/>
      <c r="R2781" s="40"/>
      <c r="S2781" s="36"/>
      <c r="T2781" s="40"/>
      <c r="U2781" s="40"/>
      <c r="V2781" s="81"/>
      <c r="W2781" s="40"/>
      <c r="X2781" s="40"/>
      <c r="Y2781" s="40"/>
      <c r="Z2781" s="38" t="str">
        <f>IFERROR(VLOOKUP(Y2781,DIRECTORIO!A:B,2,FALSE),"")</f>
        <v/>
      </c>
      <c r="AA2781" s="40"/>
      <c r="AB2781" s="40"/>
      <c r="AC2781" s="40"/>
      <c r="AD2781" s="40"/>
      <c r="AE2781" s="40"/>
      <c r="AF2781" s="40"/>
      <c r="AG2781" s="41" t="s">
        <v>109</v>
      </c>
      <c r="AH2781" s="42"/>
      <c r="AI2781" s="54" t="str">
        <f t="shared" ca="1" si="529"/>
        <v>PENDIENTE NOTIFICACIÓN ELECTRÓNICA</v>
      </c>
      <c r="AJ2781" s="37"/>
      <c r="AK2781" s="37"/>
      <c r="AL2781" s="37"/>
      <c r="AM2781" s="53" t="str">
        <f>IF(AK2781="","",WORKDAY(AK2781,5,FESTIVOS_CO!A:A))</f>
        <v/>
      </c>
      <c r="AN2781" s="37"/>
      <c r="AO2781" s="37"/>
      <c r="AP2781" s="54" t="str">
        <f t="shared" ca="1" si="534"/>
        <v>NO APLICA</v>
      </c>
      <c r="AQ2781" s="36"/>
      <c r="AR2781" s="43"/>
      <c r="AS2781" s="37"/>
      <c r="AT2781" s="36"/>
      <c r="AU2781" s="37"/>
      <c r="AV2781" s="36"/>
      <c r="AW2781" s="36"/>
      <c r="AX2781" s="37"/>
      <c r="AY2781" s="140" t="str">
        <f>IF(AU2781="","",WORKDAY(AU2781,5,FESTIVOS_CO!A:A))</f>
        <v/>
      </c>
      <c r="AZ2781" s="54" t="str">
        <f t="shared" ca="1" si="531"/>
        <v>NO APLICA</v>
      </c>
      <c r="BA2781" s="55" t="str">
        <f>IF(AX2781="","",WORKDAY(AX2781,5,FESTIVOS_CO!A:A))</f>
        <v/>
      </c>
      <c r="BB2781" s="39"/>
      <c r="BC2781" s="40"/>
      <c r="BD2781" s="40"/>
      <c r="BE2781" s="56" t="str">
        <f t="shared" ca="1" si="532"/>
        <v>NO APLICA</v>
      </c>
      <c r="BF2781" s="37"/>
      <c r="BG2781" s="45"/>
      <c r="BH2781" s="37"/>
      <c r="BI2781" s="36"/>
      <c r="BJ2781" s="37"/>
      <c r="BK2781" s="36"/>
      <c r="BL2781" s="36"/>
      <c r="BM2781" s="53" t="str">
        <f>IF(BJ2781="","",WORKDAY(BJ2781,5,FESTIVOS_CO!A:A))</f>
        <v/>
      </c>
      <c r="BN2781" s="57" t="str">
        <f t="shared" ca="1" si="530"/>
        <v>PENDIENTE HACER AVISO</v>
      </c>
      <c r="BO2781" s="54" t="str">
        <f t="shared" ca="1" si="523"/>
        <v>EN TRÁMITE NOTIF. POR AVISO</v>
      </c>
      <c r="BP2781" s="37"/>
      <c r="BQ2781" s="53" t="str">
        <f>IF(BP2781="","",WORKDAY(BP2781,5,FESTIVOS_CO!A:A))</f>
        <v/>
      </c>
      <c r="BR2781" s="37"/>
      <c r="BS2781" s="36"/>
      <c r="BT2781" s="38"/>
      <c r="BU2781" s="58" t="e">
        <f>VLOOKUP(BT2781,Hoja2!$C:$D,2,0)</f>
        <v>#N/A</v>
      </c>
      <c r="BV2781" s="80" t="str">
        <f>IF(
AND(AO2781="",BD2781="",BQ2781=""),
"EN PROCESO NOTIFICACION / COMUNICACION",
IF(
BT2781="",
"NO APLICA",
IF(
BU2781=60,
IF(AO2781&lt;&gt;"",AO2781,IF(BD2781&lt;&gt;"",BD2781,BQ2781))+60,
WORKDAY(
IF(AO2781&lt;&gt;"",AO2781,IF(BD2781&lt;&gt;"",BD2781,BQ2781)),
BU2781,
FESTIVOS_CO!A:A
)
)
))</f>
        <v>EN PROCESO NOTIFICACION / COMUNICACION</v>
      </c>
      <c r="BW2781" s="44"/>
      <c r="BX2781" s="53"/>
      <c r="BY2781" s="45"/>
      <c r="BZ2781" s="37"/>
      <c r="CA2781" s="54" t="str">
        <f t="shared" si="524"/>
        <v>PENDIENTE EJECUTORIA</v>
      </c>
      <c r="CB2781" s="59" t="str">
        <f t="shared" si="533"/>
        <v/>
      </c>
      <c r="CC2781" s="36"/>
      <c r="CD2781" s="40"/>
      <c r="CE2781" s="46"/>
      <c r="CF2781" s="40"/>
      <c r="CG2781" s="40"/>
      <c r="CH2781" s="40"/>
      <c r="CI2781" s="36"/>
      <c r="CJ2781" s="47"/>
      <c r="CK2781" s="40"/>
      <c r="CL2781" s="40"/>
      <c r="CM2781" s="40"/>
      <c r="CN2781" s="40"/>
    </row>
    <row r="2782" spans="1:92" ht="42.75" hidden="1">
      <c r="A2782" s="49" t="str">
        <f t="shared" si="525"/>
        <v>SIN GESTIÓN</v>
      </c>
      <c r="B2782" s="58"/>
      <c r="C2782" s="37"/>
      <c r="D2782" s="37"/>
      <c r="E2782" s="49" t="str">
        <f t="shared" si="526"/>
        <v>PENDIENTE NOTIFICACIÓN</v>
      </c>
      <c r="F2782" s="141" t="str">
        <f t="shared" si="527"/>
        <v>PENDIENTE NOTIFICACIÓN</v>
      </c>
      <c r="G2782" s="49" t="str">
        <f t="shared" si="528"/>
        <v/>
      </c>
      <c r="H2782" s="51" t="str">
        <f ca="1">IF(
L2782="",
"",
IF(
NETWORKDAYS(L2782,IF(M2782&lt;&gt;"",M2782,TODAY()),FESTIVOS_CO!A:A)&gt;2,
"VENCIDO",
IF(
NETWORKDAYS(L2782,IF(M2782&lt;&gt;"",M2782,TODAY()),FESTIVOS_CO!A:A)=2,
"ALERTA",
"A TIEMPO"
)))</f>
        <v/>
      </c>
      <c r="I2782" s="40"/>
      <c r="J2782" s="36"/>
      <c r="K2782" s="37"/>
      <c r="L2782" s="50"/>
      <c r="M2782" s="37"/>
      <c r="N2782" s="52"/>
      <c r="O2782" s="52"/>
      <c r="P2782" s="36"/>
      <c r="Q2782" s="36"/>
      <c r="R2782" s="40"/>
      <c r="S2782" s="36"/>
      <c r="T2782" s="40"/>
      <c r="U2782" s="40"/>
      <c r="V2782" s="81"/>
      <c r="W2782" s="40"/>
      <c r="X2782" s="40"/>
      <c r="Y2782" s="40"/>
      <c r="Z2782" s="38" t="str">
        <f>IFERROR(VLOOKUP(Y2782,DIRECTORIO!A:B,2,FALSE),"")</f>
        <v/>
      </c>
      <c r="AA2782" s="40"/>
      <c r="AB2782" s="40"/>
      <c r="AC2782" s="40"/>
      <c r="AD2782" s="40"/>
      <c r="AE2782" s="40"/>
      <c r="AF2782" s="40"/>
      <c r="AG2782" s="41" t="s">
        <v>109</v>
      </c>
      <c r="AH2782" s="42"/>
      <c r="AI2782" s="54" t="str">
        <f t="shared" ca="1" si="529"/>
        <v>PENDIENTE NOTIFICACIÓN ELECTRÓNICA</v>
      </c>
      <c r="AJ2782" s="37"/>
      <c r="AK2782" s="37"/>
      <c r="AL2782" s="37"/>
      <c r="AM2782" s="53" t="str">
        <f>IF(AK2782="","",WORKDAY(AK2782,5,FESTIVOS_CO!A:A))</f>
        <v/>
      </c>
      <c r="AN2782" s="37"/>
      <c r="AO2782" s="37"/>
      <c r="AP2782" s="54" t="str">
        <f t="shared" ca="1" si="534"/>
        <v>NO APLICA</v>
      </c>
      <c r="AQ2782" s="36"/>
      <c r="AR2782" s="43"/>
      <c r="AS2782" s="37"/>
      <c r="AT2782" s="36"/>
      <c r="AU2782" s="37"/>
      <c r="AV2782" s="36"/>
      <c r="AW2782" s="36"/>
      <c r="AX2782" s="37"/>
      <c r="AY2782" s="140" t="str">
        <f>IF(AU2782="","",WORKDAY(AU2782,5,FESTIVOS_CO!A:A))</f>
        <v/>
      </c>
      <c r="AZ2782" s="54" t="str">
        <f t="shared" ca="1" si="531"/>
        <v>NO APLICA</v>
      </c>
      <c r="BA2782" s="55" t="str">
        <f>IF(AX2782="","",WORKDAY(AX2782,5,FESTIVOS_CO!A:A))</f>
        <v/>
      </c>
      <c r="BB2782" s="39"/>
      <c r="BC2782" s="40"/>
      <c r="BD2782" s="40"/>
      <c r="BE2782" s="56" t="str">
        <f t="shared" ca="1" si="532"/>
        <v>NO APLICA</v>
      </c>
      <c r="BF2782" s="37"/>
      <c r="BG2782" s="45"/>
      <c r="BH2782" s="37"/>
      <c r="BI2782" s="36"/>
      <c r="BJ2782" s="37"/>
      <c r="BK2782" s="36"/>
      <c r="BL2782" s="36"/>
      <c r="BM2782" s="53" t="str">
        <f>IF(BJ2782="","",WORKDAY(BJ2782,5,FESTIVOS_CO!A:A))</f>
        <v/>
      </c>
      <c r="BN2782" s="57" t="str">
        <f t="shared" ca="1" si="530"/>
        <v>PENDIENTE HACER AVISO</v>
      </c>
      <c r="BO2782" s="54" t="str">
        <f t="shared" ca="1" si="523"/>
        <v>EN TRÁMITE NOTIF. POR AVISO</v>
      </c>
      <c r="BP2782" s="37"/>
      <c r="BQ2782" s="53" t="str">
        <f>IF(BP2782="","",WORKDAY(BP2782,5,FESTIVOS_CO!A:A))</f>
        <v/>
      </c>
      <c r="BR2782" s="37"/>
      <c r="BS2782" s="36"/>
      <c r="BT2782" s="38"/>
      <c r="BU2782" s="58" t="e">
        <f>VLOOKUP(BT2782,Hoja2!$C:$D,2,0)</f>
        <v>#N/A</v>
      </c>
      <c r="BV2782" s="80" t="str">
        <f>IF(
AND(AO2782="",BD2782="",BQ2782=""),
"EN PROCESO NOTIFICACION / COMUNICACION",
IF(
BT2782="",
"NO APLICA",
IF(
BU2782=60,
IF(AO2782&lt;&gt;"",AO2782,IF(BD2782&lt;&gt;"",BD2782,BQ2782))+60,
WORKDAY(
IF(AO2782&lt;&gt;"",AO2782,IF(BD2782&lt;&gt;"",BD2782,BQ2782)),
BU2782,
FESTIVOS_CO!A:A
)
)
))</f>
        <v>EN PROCESO NOTIFICACION / COMUNICACION</v>
      </c>
      <c r="BW2782" s="44"/>
      <c r="BX2782" s="53"/>
      <c r="BY2782" s="45"/>
      <c r="BZ2782" s="37"/>
      <c r="CA2782" s="54" t="str">
        <f t="shared" si="524"/>
        <v>PENDIENTE EJECUTORIA</v>
      </c>
      <c r="CB2782" s="59" t="str">
        <f t="shared" si="533"/>
        <v/>
      </c>
      <c r="CC2782" s="36"/>
      <c r="CD2782" s="40"/>
      <c r="CE2782" s="46"/>
      <c r="CF2782" s="40"/>
      <c r="CG2782" s="40"/>
      <c r="CH2782" s="40"/>
      <c r="CI2782" s="36"/>
      <c r="CJ2782" s="47"/>
      <c r="CK2782" s="40"/>
      <c r="CL2782" s="40"/>
      <c r="CM2782" s="40"/>
      <c r="CN2782" s="40"/>
    </row>
    <row r="2783" spans="1:92" ht="42.75" hidden="1">
      <c r="A2783" s="49" t="str">
        <f t="shared" si="525"/>
        <v>SIN GESTIÓN</v>
      </c>
      <c r="B2783" s="58"/>
      <c r="C2783" s="37"/>
      <c r="D2783" s="37"/>
      <c r="E2783" s="49" t="str">
        <f t="shared" si="526"/>
        <v>PENDIENTE NOTIFICACIÓN</v>
      </c>
      <c r="F2783" s="141" t="str">
        <f t="shared" si="527"/>
        <v>PENDIENTE NOTIFICACIÓN</v>
      </c>
      <c r="G2783" s="49" t="str">
        <f t="shared" si="528"/>
        <v/>
      </c>
      <c r="H2783" s="51" t="str">
        <f ca="1">IF(
L2783="",
"",
IF(
NETWORKDAYS(L2783,IF(M2783&lt;&gt;"",M2783,TODAY()),FESTIVOS_CO!A:A)&gt;2,
"VENCIDO",
IF(
NETWORKDAYS(L2783,IF(M2783&lt;&gt;"",M2783,TODAY()),FESTIVOS_CO!A:A)=2,
"ALERTA",
"A TIEMPO"
)))</f>
        <v/>
      </c>
      <c r="I2783" s="40"/>
      <c r="J2783" s="36"/>
      <c r="K2783" s="37"/>
      <c r="L2783" s="50"/>
      <c r="M2783" s="37"/>
      <c r="N2783" s="52"/>
      <c r="O2783" s="52"/>
      <c r="P2783" s="36"/>
      <c r="Q2783" s="36"/>
      <c r="R2783" s="40"/>
      <c r="S2783" s="36"/>
      <c r="T2783" s="40"/>
      <c r="U2783" s="40"/>
      <c r="V2783" s="81"/>
      <c r="W2783" s="40"/>
      <c r="X2783" s="40"/>
      <c r="Y2783" s="40"/>
      <c r="Z2783" s="38" t="str">
        <f>IFERROR(VLOOKUP(Y2783,DIRECTORIO!A:B,2,FALSE),"")</f>
        <v/>
      </c>
      <c r="AA2783" s="40"/>
      <c r="AB2783" s="40"/>
      <c r="AC2783" s="40"/>
      <c r="AD2783" s="40"/>
      <c r="AE2783" s="40"/>
      <c r="AF2783" s="40"/>
      <c r="AG2783" s="41" t="s">
        <v>109</v>
      </c>
      <c r="AH2783" s="42"/>
      <c r="AI2783" s="54" t="str">
        <f t="shared" ca="1" si="529"/>
        <v>PENDIENTE NOTIFICACIÓN ELECTRÓNICA</v>
      </c>
      <c r="AJ2783" s="37"/>
      <c r="AK2783" s="37"/>
      <c r="AL2783" s="37"/>
      <c r="AM2783" s="53" t="str">
        <f>IF(AK2783="","",WORKDAY(AK2783,5,FESTIVOS_CO!A:A))</f>
        <v/>
      </c>
      <c r="AN2783" s="37"/>
      <c r="AO2783" s="37"/>
      <c r="AP2783" s="54" t="str">
        <f t="shared" ca="1" si="534"/>
        <v>NO APLICA</v>
      </c>
      <c r="AQ2783" s="36"/>
      <c r="AR2783" s="43"/>
      <c r="AS2783" s="37"/>
      <c r="AT2783" s="36"/>
      <c r="AU2783" s="37"/>
      <c r="AV2783" s="36"/>
      <c r="AW2783" s="36"/>
      <c r="AX2783" s="37"/>
      <c r="AY2783" s="140" t="str">
        <f>IF(AU2783="","",WORKDAY(AU2783,5,FESTIVOS_CO!A:A))</f>
        <v/>
      </c>
      <c r="AZ2783" s="54" t="str">
        <f t="shared" ca="1" si="531"/>
        <v>NO APLICA</v>
      </c>
      <c r="BA2783" s="55" t="str">
        <f>IF(AX2783="","",WORKDAY(AX2783,5,FESTIVOS_CO!A:A))</f>
        <v/>
      </c>
      <c r="BB2783" s="39"/>
      <c r="BC2783" s="40"/>
      <c r="BD2783" s="40"/>
      <c r="BE2783" s="56" t="str">
        <f t="shared" ca="1" si="532"/>
        <v>NO APLICA</v>
      </c>
      <c r="BF2783" s="37"/>
      <c r="BG2783" s="45"/>
      <c r="BH2783" s="37"/>
      <c r="BI2783" s="36"/>
      <c r="BJ2783" s="37"/>
      <c r="BK2783" s="36"/>
      <c r="BL2783" s="36"/>
      <c r="BM2783" s="53" t="str">
        <f>IF(BJ2783="","",WORKDAY(BJ2783,5,FESTIVOS_CO!A:A))</f>
        <v/>
      </c>
      <c r="BN2783" s="57" t="str">
        <f t="shared" ca="1" si="530"/>
        <v>PENDIENTE HACER AVISO</v>
      </c>
      <c r="BO2783" s="54" t="str">
        <f t="shared" ca="1" si="523"/>
        <v>EN TRÁMITE NOTIF. POR AVISO</v>
      </c>
      <c r="BP2783" s="37"/>
      <c r="BQ2783" s="53" t="str">
        <f>IF(BP2783="","",WORKDAY(BP2783,5,FESTIVOS_CO!A:A))</f>
        <v/>
      </c>
      <c r="BR2783" s="37"/>
      <c r="BS2783" s="36"/>
      <c r="BT2783" s="38"/>
      <c r="BU2783" s="58" t="e">
        <f>VLOOKUP(BT2783,Hoja2!$C:$D,2,0)</f>
        <v>#N/A</v>
      </c>
      <c r="BV2783" s="80" t="str">
        <f>IF(
AND(AO2783="",BD2783="",BQ2783=""),
"EN PROCESO NOTIFICACION / COMUNICACION",
IF(
BT2783="",
"NO APLICA",
IF(
BU2783=60,
IF(AO2783&lt;&gt;"",AO2783,IF(BD2783&lt;&gt;"",BD2783,BQ2783))+60,
WORKDAY(
IF(AO2783&lt;&gt;"",AO2783,IF(BD2783&lt;&gt;"",BD2783,BQ2783)),
BU2783,
FESTIVOS_CO!A:A
)
)
))</f>
        <v>EN PROCESO NOTIFICACION / COMUNICACION</v>
      </c>
      <c r="BW2783" s="44"/>
      <c r="BX2783" s="53"/>
      <c r="BY2783" s="45"/>
      <c r="BZ2783" s="37"/>
      <c r="CA2783" s="54" t="str">
        <f t="shared" si="524"/>
        <v>PENDIENTE EJECUTORIA</v>
      </c>
      <c r="CB2783" s="59" t="str">
        <f t="shared" si="533"/>
        <v/>
      </c>
      <c r="CC2783" s="36"/>
      <c r="CD2783" s="40"/>
      <c r="CE2783" s="46"/>
      <c r="CF2783" s="40"/>
      <c r="CG2783" s="40"/>
      <c r="CH2783" s="40"/>
      <c r="CI2783" s="36"/>
      <c r="CJ2783" s="47"/>
      <c r="CK2783" s="40"/>
      <c r="CL2783" s="40"/>
      <c r="CM2783" s="40"/>
      <c r="CN2783" s="40"/>
    </row>
    <row r="2784" spans="1:92" ht="42.75" hidden="1">
      <c r="A2784" s="49" t="str">
        <f t="shared" si="525"/>
        <v>SIN GESTIÓN</v>
      </c>
      <c r="B2784" s="58"/>
      <c r="C2784" s="37"/>
      <c r="D2784" s="37"/>
      <c r="E2784" s="49" t="str">
        <f t="shared" si="526"/>
        <v>PENDIENTE NOTIFICACIÓN</v>
      </c>
      <c r="F2784" s="141" t="str">
        <f t="shared" si="527"/>
        <v>PENDIENTE NOTIFICACIÓN</v>
      </c>
      <c r="G2784" s="49" t="str">
        <f t="shared" si="528"/>
        <v/>
      </c>
      <c r="H2784" s="51" t="str">
        <f ca="1">IF(
L2784="",
"",
IF(
NETWORKDAYS(L2784,IF(M2784&lt;&gt;"",M2784,TODAY()),FESTIVOS_CO!A:A)&gt;2,
"VENCIDO",
IF(
NETWORKDAYS(L2784,IF(M2784&lt;&gt;"",M2784,TODAY()),FESTIVOS_CO!A:A)=2,
"ALERTA",
"A TIEMPO"
)))</f>
        <v/>
      </c>
      <c r="I2784" s="40"/>
      <c r="J2784" s="36"/>
      <c r="K2784" s="37"/>
      <c r="L2784" s="50"/>
      <c r="M2784" s="37"/>
      <c r="N2784" s="52"/>
      <c r="O2784" s="52"/>
      <c r="P2784" s="36"/>
      <c r="Q2784" s="36"/>
      <c r="R2784" s="40"/>
      <c r="S2784" s="36"/>
      <c r="T2784" s="40"/>
      <c r="U2784" s="40"/>
      <c r="V2784" s="81"/>
      <c r="W2784" s="40"/>
      <c r="X2784" s="40"/>
      <c r="Y2784" s="40"/>
      <c r="Z2784" s="38" t="str">
        <f>IFERROR(VLOOKUP(Y2784,DIRECTORIO!A:B,2,FALSE),"")</f>
        <v/>
      </c>
      <c r="AA2784" s="40"/>
      <c r="AB2784" s="40"/>
      <c r="AC2784" s="40"/>
      <c r="AD2784" s="40"/>
      <c r="AE2784" s="40"/>
      <c r="AF2784" s="40"/>
      <c r="AG2784" s="41" t="s">
        <v>109</v>
      </c>
      <c r="AH2784" s="42"/>
      <c r="AI2784" s="54" t="str">
        <f t="shared" ca="1" si="529"/>
        <v>PENDIENTE NOTIFICACIÓN ELECTRÓNICA</v>
      </c>
      <c r="AJ2784" s="37"/>
      <c r="AK2784" s="37"/>
      <c r="AL2784" s="37"/>
      <c r="AM2784" s="53" t="str">
        <f>IF(AK2784="","",WORKDAY(AK2784,5,FESTIVOS_CO!A:A))</f>
        <v/>
      </c>
      <c r="AN2784" s="37"/>
      <c r="AO2784" s="37"/>
      <c r="AP2784" s="54" t="str">
        <f t="shared" ca="1" si="534"/>
        <v>NO APLICA</v>
      </c>
      <c r="AQ2784" s="36"/>
      <c r="AR2784" s="43"/>
      <c r="AS2784" s="37"/>
      <c r="AT2784" s="36"/>
      <c r="AU2784" s="37"/>
      <c r="AV2784" s="36"/>
      <c r="AW2784" s="36"/>
      <c r="AX2784" s="37"/>
      <c r="AY2784" s="140" t="str">
        <f>IF(AU2784="","",WORKDAY(AU2784,5,FESTIVOS_CO!A:A))</f>
        <v/>
      </c>
      <c r="AZ2784" s="54" t="str">
        <f t="shared" ca="1" si="531"/>
        <v>NO APLICA</v>
      </c>
      <c r="BA2784" s="55" t="str">
        <f>IF(AX2784="","",WORKDAY(AX2784,5,FESTIVOS_CO!A:A))</f>
        <v/>
      </c>
      <c r="BB2784" s="39"/>
      <c r="BC2784" s="40"/>
      <c r="BD2784" s="40"/>
      <c r="BE2784" s="56" t="str">
        <f t="shared" ca="1" si="532"/>
        <v>NO APLICA</v>
      </c>
      <c r="BF2784" s="37"/>
      <c r="BG2784" s="45"/>
      <c r="BH2784" s="37"/>
      <c r="BI2784" s="36"/>
      <c r="BJ2784" s="37"/>
      <c r="BK2784" s="36"/>
      <c r="BL2784" s="36"/>
      <c r="BM2784" s="53" t="str">
        <f>IF(BJ2784="","",WORKDAY(BJ2784,5,FESTIVOS_CO!A:A))</f>
        <v/>
      </c>
      <c r="BN2784" s="57" t="str">
        <f t="shared" ca="1" si="530"/>
        <v>PENDIENTE HACER AVISO</v>
      </c>
      <c r="BO2784" s="54" t="str">
        <f t="shared" ca="1" si="523"/>
        <v>EN TRÁMITE NOTIF. POR AVISO</v>
      </c>
      <c r="BP2784" s="37"/>
      <c r="BQ2784" s="53" t="str">
        <f>IF(BP2784="","",WORKDAY(BP2784,5,FESTIVOS_CO!A:A))</f>
        <v/>
      </c>
      <c r="BR2784" s="37"/>
      <c r="BS2784" s="36"/>
      <c r="BT2784" s="38"/>
      <c r="BU2784" s="58" t="e">
        <f>VLOOKUP(BT2784,Hoja2!$C:$D,2,0)</f>
        <v>#N/A</v>
      </c>
      <c r="BV2784" s="80" t="str">
        <f>IF(
AND(AO2784="",BD2784="",BQ2784=""),
"EN PROCESO NOTIFICACION / COMUNICACION",
IF(
BT2784="",
"NO APLICA",
IF(
BU2784=60,
IF(AO2784&lt;&gt;"",AO2784,IF(BD2784&lt;&gt;"",BD2784,BQ2784))+60,
WORKDAY(
IF(AO2784&lt;&gt;"",AO2784,IF(BD2784&lt;&gt;"",BD2784,BQ2784)),
BU2784,
FESTIVOS_CO!A:A
)
)
))</f>
        <v>EN PROCESO NOTIFICACION / COMUNICACION</v>
      </c>
      <c r="BW2784" s="44"/>
      <c r="BX2784" s="53"/>
      <c r="BY2784" s="45"/>
      <c r="BZ2784" s="37"/>
      <c r="CA2784" s="54" t="str">
        <f t="shared" si="524"/>
        <v>PENDIENTE EJECUTORIA</v>
      </c>
      <c r="CB2784" s="59" t="str">
        <f t="shared" si="533"/>
        <v/>
      </c>
      <c r="CC2784" s="36"/>
      <c r="CD2784" s="40"/>
      <c r="CE2784" s="46"/>
      <c r="CF2784" s="40"/>
      <c r="CG2784" s="40"/>
      <c r="CH2784" s="40"/>
      <c r="CI2784" s="36"/>
      <c r="CJ2784" s="47"/>
      <c r="CK2784" s="40"/>
      <c r="CL2784" s="40"/>
      <c r="CM2784" s="40"/>
      <c r="CN2784" s="40"/>
    </row>
    <row r="2785" spans="1:92" ht="42.75" hidden="1">
      <c r="A2785" s="49" t="str">
        <f t="shared" si="525"/>
        <v>SIN GESTIÓN</v>
      </c>
      <c r="B2785" s="58"/>
      <c r="C2785" s="37"/>
      <c r="D2785" s="37"/>
      <c r="E2785" s="49" t="str">
        <f t="shared" si="526"/>
        <v>PENDIENTE NOTIFICACIÓN</v>
      </c>
      <c r="F2785" s="141" t="str">
        <f t="shared" si="527"/>
        <v>PENDIENTE NOTIFICACIÓN</v>
      </c>
      <c r="G2785" s="49" t="str">
        <f t="shared" si="528"/>
        <v/>
      </c>
      <c r="H2785" s="51" t="str">
        <f ca="1">IF(
L2785="",
"",
IF(
NETWORKDAYS(L2785,IF(M2785&lt;&gt;"",M2785,TODAY()),FESTIVOS_CO!A:A)&gt;2,
"VENCIDO",
IF(
NETWORKDAYS(L2785,IF(M2785&lt;&gt;"",M2785,TODAY()),FESTIVOS_CO!A:A)=2,
"ALERTA",
"A TIEMPO"
)))</f>
        <v/>
      </c>
      <c r="I2785" s="40"/>
      <c r="J2785" s="36"/>
      <c r="K2785" s="37"/>
      <c r="L2785" s="50"/>
      <c r="M2785" s="37"/>
      <c r="N2785" s="52"/>
      <c r="O2785" s="52"/>
      <c r="P2785" s="36"/>
      <c r="Q2785" s="36"/>
      <c r="R2785" s="40"/>
      <c r="S2785" s="36"/>
      <c r="T2785" s="40"/>
      <c r="U2785" s="40"/>
      <c r="V2785" s="81"/>
      <c r="W2785" s="40"/>
      <c r="X2785" s="40"/>
      <c r="Y2785" s="40"/>
      <c r="Z2785" s="38" t="str">
        <f>IFERROR(VLOOKUP(Y2785,DIRECTORIO!A:B,2,FALSE),"")</f>
        <v/>
      </c>
      <c r="AA2785" s="40"/>
      <c r="AB2785" s="40"/>
      <c r="AC2785" s="40"/>
      <c r="AD2785" s="40"/>
      <c r="AE2785" s="40"/>
      <c r="AF2785" s="40"/>
      <c r="AG2785" s="41" t="s">
        <v>109</v>
      </c>
      <c r="AH2785" s="42"/>
      <c r="AI2785" s="54" t="str">
        <f t="shared" ca="1" si="529"/>
        <v>PENDIENTE NOTIFICACIÓN ELECTRÓNICA</v>
      </c>
      <c r="AJ2785" s="37"/>
      <c r="AK2785" s="37"/>
      <c r="AL2785" s="37"/>
      <c r="AM2785" s="53" t="str">
        <f>IF(AK2785="","",WORKDAY(AK2785,5,FESTIVOS_CO!A:A))</f>
        <v/>
      </c>
      <c r="AN2785" s="37"/>
      <c r="AO2785" s="37"/>
      <c r="AP2785" s="54" t="str">
        <f t="shared" ca="1" si="534"/>
        <v>NO APLICA</v>
      </c>
      <c r="AQ2785" s="36"/>
      <c r="AR2785" s="43"/>
      <c r="AS2785" s="37"/>
      <c r="AT2785" s="36"/>
      <c r="AU2785" s="37"/>
      <c r="AV2785" s="36"/>
      <c r="AW2785" s="36"/>
      <c r="AX2785" s="37"/>
      <c r="AY2785" s="140" t="str">
        <f>IF(AU2785="","",WORKDAY(AU2785,5,FESTIVOS_CO!A:A))</f>
        <v/>
      </c>
      <c r="AZ2785" s="54" t="str">
        <f t="shared" ca="1" si="531"/>
        <v>NO APLICA</v>
      </c>
      <c r="BA2785" s="55" t="str">
        <f>IF(AX2785="","",WORKDAY(AX2785,5,FESTIVOS_CO!A:A))</f>
        <v/>
      </c>
      <c r="BB2785" s="39"/>
      <c r="BC2785" s="40"/>
      <c r="BD2785" s="40"/>
      <c r="BE2785" s="56" t="str">
        <f t="shared" ca="1" si="532"/>
        <v>NO APLICA</v>
      </c>
      <c r="BF2785" s="37"/>
      <c r="BG2785" s="45"/>
      <c r="BH2785" s="37"/>
      <c r="BI2785" s="36"/>
      <c r="BJ2785" s="37"/>
      <c r="BK2785" s="36"/>
      <c r="BL2785" s="36"/>
      <c r="BM2785" s="53" t="str">
        <f>IF(BJ2785="","",WORKDAY(BJ2785,5,FESTIVOS_CO!A:A))</f>
        <v/>
      </c>
      <c r="BN2785" s="57" t="str">
        <f t="shared" ca="1" si="530"/>
        <v>PENDIENTE HACER AVISO</v>
      </c>
      <c r="BO2785" s="54" t="str">
        <f t="shared" ca="1" si="523"/>
        <v>EN TRÁMITE NOTIF. POR AVISO</v>
      </c>
      <c r="BP2785" s="37"/>
      <c r="BQ2785" s="53" t="str">
        <f>IF(BP2785="","",WORKDAY(BP2785,5,FESTIVOS_CO!A:A))</f>
        <v/>
      </c>
      <c r="BR2785" s="37"/>
      <c r="BS2785" s="36"/>
      <c r="BT2785" s="38"/>
      <c r="BU2785" s="58" t="e">
        <f>VLOOKUP(BT2785,Hoja2!$C:$D,2,0)</f>
        <v>#N/A</v>
      </c>
      <c r="BV2785" s="80" t="str">
        <f>IF(
AND(AO2785="",BD2785="",BQ2785=""),
"EN PROCESO NOTIFICACION / COMUNICACION",
IF(
BT2785="",
"NO APLICA",
IF(
BU2785=60,
IF(AO2785&lt;&gt;"",AO2785,IF(BD2785&lt;&gt;"",BD2785,BQ2785))+60,
WORKDAY(
IF(AO2785&lt;&gt;"",AO2785,IF(BD2785&lt;&gt;"",BD2785,BQ2785)),
BU2785,
FESTIVOS_CO!A:A
)
)
))</f>
        <v>EN PROCESO NOTIFICACION / COMUNICACION</v>
      </c>
      <c r="BW2785" s="44"/>
      <c r="BX2785" s="53"/>
      <c r="BY2785" s="45"/>
      <c r="BZ2785" s="37"/>
      <c r="CA2785" s="54" t="str">
        <f t="shared" si="524"/>
        <v>PENDIENTE EJECUTORIA</v>
      </c>
      <c r="CB2785" s="59" t="str">
        <f t="shared" si="533"/>
        <v/>
      </c>
      <c r="CC2785" s="36"/>
      <c r="CD2785" s="40"/>
      <c r="CE2785" s="46"/>
      <c r="CF2785" s="40"/>
      <c r="CG2785" s="40"/>
      <c r="CH2785" s="40"/>
      <c r="CI2785" s="36"/>
      <c r="CJ2785" s="47"/>
      <c r="CK2785" s="40"/>
      <c r="CL2785" s="40"/>
      <c r="CM2785" s="40"/>
      <c r="CN2785" s="40"/>
    </row>
    <row r="2786" spans="1:92" ht="42.75" hidden="1">
      <c r="A2786" s="49" t="str">
        <f t="shared" si="525"/>
        <v>SIN GESTIÓN</v>
      </c>
      <c r="B2786" s="58"/>
      <c r="C2786" s="37"/>
      <c r="D2786" s="37"/>
      <c r="E2786" s="49" t="str">
        <f t="shared" si="526"/>
        <v>PENDIENTE NOTIFICACIÓN</v>
      </c>
      <c r="F2786" s="141" t="str">
        <f t="shared" si="527"/>
        <v>PENDIENTE NOTIFICACIÓN</v>
      </c>
      <c r="G2786" s="49" t="str">
        <f t="shared" si="528"/>
        <v/>
      </c>
      <c r="H2786" s="51" t="str">
        <f ca="1">IF(
L2786="",
"",
IF(
NETWORKDAYS(L2786,IF(M2786&lt;&gt;"",M2786,TODAY()),FESTIVOS_CO!A:A)&gt;2,
"VENCIDO",
IF(
NETWORKDAYS(L2786,IF(M2786&lt;&gt;"",M2786,TODAY()),FESTIVOS_CO!A:A)=2,
"ALERTA",
"A TIEMPO"
)))</f>
        <v/>
      </c>
      <c r="I2786" s="40"/>
      <c r="J2786" s="36"/>
      <c r="K2786" s="37"/>
      <c r="L2786" s="50"/>
      <c r="M2786" s="37"/>
      <c r="N2786" s="52"/>
      <c r="O2786" s="52"/>
      <c r="P2786" s="36"/>
      <c r="Q2786" s="36"/>
      <c r="R2786" s="40"/>
      <c r="S2786" s="36"/>
      <c r="T2786" s="40"/>
      <c r="U2786" s="40"/>
      <c r="V2786" s="81"/>
      <c r="W2786" s="40"/>
      <c r="X2786" s="40"/>
      <c r="Y2786" s="40"/>
      <c r="Z2786" s="38" t="str">
        <f>IFERROR(VLOOKUP(Y2786,DIRECTORIO!A:B,2,FALSE),"")</f>
        <v/>
      </c>
      <c r="AA2786" s="40"/>
      <c r="AB2786" s="40"/>
      <c r="AC2786" s="40"/>
      <c r="AD2786" s="40"/>
      <c r="AE2786" s="40"/>
      <c r="AF2786" s="40"/>
      <c r="AG2786" s="41" t="s">
        <v>109</v>
      </c>
      <c r="AH2786" s="42"/>
      <c r="AI2786" s="54" t="str">
        <f t="shared" ca="1" si="529"/>
        <v>PENDIENTE NOTIFICACIÓN ELECTRÓNICA</v>
      </c>
      <c r="AJ2786" s="37"/>
      <c r="AK2786" s="37"/>
      <c r="AL2786" s="37"/>
      <c r="AM2786" s="53" t="str">
        <f>IF(AK2786="","",WORKDAY(AK2786,5,FESTIVOS_CO!A:A))</f>
        <v/>
      </c>
      <c r="AN2786" s="37"/>
      <c r="AO2786" s="37"/>
      <c r="AP2786" s="54" t="str">
        <f t="shared" ca="1" si="534"/>
        <v>NO APLICA</v>
      </c>
      <c r="AQ2786" s="36"/>
      <c r="AR2786" s="43"/>
      <c r="AS2786" s="37"/>
      <c r="AT2786" s="36"/>
      <c r="AU2786" s="37"/>
      <c r="AV2786" s="36"/>
      <c r="AW2786" s="36"/>
      <c r="AX2786" s="37"/>
      <c r="AY2786" s="140" t="str">
        <f>IF(AU2786="","",WORKDAY(AU2786,5,FESTIVOS_CO!A:A))</f>
        <v/>
      </c>
      <c r="AZ2786" s="54" t="str">
        <f t="shared" ca="1" si="531"/>
        <v>NO APLICA</v>
      </c>
      <c r="BA2786" s="55" t="str">
        <f>IF(AX2786="","",WORKDAY(AX2786,5,FESTIVOS_CO!A:A))</f>
        <v/>
      </c>
      <c r="BB2786" s="39"/>
      <c r="BC2786" s="40"/>
      <c r="BD2786" s="40"/>
      <c r="BE2786" s="56" t="str">
        <f t="shared" ca="1" si="532"/>
        <v>NO APLICA</v>
      </c>
      <c r="BF2786" s="37"/>
      <c r="BG2786" s="45"/>
      <c r="BH2786" s="37"/>
      <c r="BI2786" s="36"/>
      <c r="BJ2786" s="37"/>
      <c r="BK2786" s="36"/>
      <c r="BL2786" s="36"/>
      <c r="BM2786" s="53" t="str">
        <f>IF(BJ2786="","",WORKDAY(BJ2786,5,FESTIVOS_CO!A:A))</f>
        <v/>
      </c>
      <c r="BN2786" s="57" t="str">
        <f t="shared" ca="1" si="530"/>
        <v>PENDIENTE HACER AVISO</v>
      </c>
      <c r="BO2786" s="54" t="str">
        <f t="shared" ca="1" si="523"/>
        <v>EN TRÁMITE NOTIF. POR AVISO</v>
      </c>
      <c r="BP2786" s="37"/>
      <c r="BQ2786" s="53" t="str">
        <f>IF(BP2786="","",WORKDAY(BP2786,5,FESTIVOS_CO!A:A))</f>
        <v/>
      </c>
      <c r="BR2786" s="37"/>
      <c r="BS2786" s="36"/>
      <c r="BT2786" s="38"/>
      <c r="BU2786" s="58" t="e">
        <f>VLOOKUP(BT2786,Hoja2!$C:$D,2,0)</f>
        <v>#N/A</v>
      </c>
      <c r="BV2786" s="80" t="str">
        <f>IF(
AND(AO2786="",BD2786="",BQ2786=""),
"EN PROCESO NOTIFICACION / COMUNICACION",
IF(
BT2786="",
"NO APLICA",
IF(
BU2786=60,
IF(AO2786&lt;&gt;"",AO2786,IF(BD2786&lt;&gt;"",BD2786,BQ2786))+60,
WORKDAY(
IF(AO2786&lt;&gt;"",AO2786,IF(BD2786&lt;&gt;"",BD2786,BQ2786)),
BU2786,
FESTIVOS_CO!A:A
)
)
))</f>
        <v>EN PROCESO NOTIFICACION / COMUNICACION</v>
      </c>
      <c r="BW2786" s="44"/>
      <c r="BX2786" s="53"/>
      <c r="BY2786" s="45"/>
      <c r="BZ2786" s="37"/>
      <c r="CA2786" s="54" t="str">
        <f t="shared" si="524"/>
        <v>PENDIENTE EJECUTORIA</v>
      </c>
      <c r="CB2786" s="59" t="str">
        <f t="shared" si="533"/>
        <v/>
      </c>
      <c r="CC2786" s="36"/>
      <c r="CD2786" s="40"/>
      <c r="CE2786" s="46"/>
      <c r="CF2786" s="40"/>
      <c r="CG2786" s="40"/>
      <c r="CH2786" s="40"/>
      <c r="CI2786" s="36"/>
      <c r="CJ2786" s="47"/>
      <c r="CK2786" s="40"/>
      <c r="CL2786" s="40"/>
      <c r="CM2786" s="40"/>
      <c r="CN2786" s="40"/>
    </row>
    <row r="2787" spans="1:92" ht="42.75" hidden="1">
      <c r="A2787" s="49" t="str">
        <f t="shared" si="525"/>
        <v>SIN GESTIÓN</v>
      </c>
      <c r="B2787" s="58"/>
      <c r="C2787" s="37"/>
      <c r="D2787" s="37"/>
      <c r="E2787" s="49" t="str">
        <f t="shared" si="526"/>
        <v>PENDIENTE NOTIFICACIÓN</v>
      </c>
      <c r="F2787" s="141" t="str">
        <f t="shared" si="527"/>
        <v>PENDIENTE NOTIFICACIÓN</v>
      </c>
      <c r="G2787" s="49" t="str">
        <f t="shared" si="528"/>
        <v/>
      </c>
      <c r="H2787" s="51" t="str">
        <f ca="1">IF(
L2787="",
"",
IF(
NETWORKDAYS(L2787,IF(M2787&lt;&gt;"",M2787,TODAY()),FESTIVOS_CO!A:A)&gt;2,
"VENCIDO",
IF(
NETWORKDAYS(L2787,IF(M2787&lt;&gt;"",M2787,TODAY()),FESTIVOS_CO!A:A)=2,
"ALERTA",
"A TIEMPO"
)))</f>
        <v/>
      </c>
      <c r="I2787" s="40"/>
      <c r="J2787" s="36"/>
      <c r="K2787" s="37"/>
      <c r="L2787" s="50"/>
      <c r="M2787" s="37"/>
      <c r="N2787" s="52"/>
      <c r="O2787" s="52"/>
      <c r="P2787" s="36"/>
      <c r="Q2787" s="36"/>
      <c r="R2787" s="40"/>
      <c r="S2787" s="36"/>
      <c r="T2787" s="40"/>
      <c r="U2787" s="40"/>
      <c r="V2787" s="81"/>
      <c r="W2787" s="40"/>
      <c r="X2787" s="40"/>
      <c r="Y2787" s="40"/>
      <c r="Z2787" s="38" t="str">
        <f>IFERROR(VLOOKUP(Y2787,DIRECTORIO!A:B,2,FALSE),"")</f>
        <v/>
      </c>
      <c r="AA2787" s="40"/>
      <c r="AB2787" s="40"/>
      <c r="AC2787" s="40"/>
      <c r="AD2787" s="40"/>
      <c r="AE2787" s="40"/>
      <c r="AF2787" s="40"/>
      <c r="AG2787" s="41" t="s">
        <v>109</v>
      </c>
      <c r="AH2787" s="42"/>
      <c r="AI2787" s="54" t="str">
        <f t="shared" ca="1" si="529"/>
        <v>PENDIENTE NOTIFICACIÓN ELECTRÓNICA</v>
      </c>
      <c r="AJ2787" s="37"/>
      <c r="AK2787" s="37"/>
      <c r="AL2787" s="37"/>
      <c r="AM2787" s="53" t="str">
        <f>IF(AK2787="","",WORKDAY(AK2787,5,FESTIVOS_CO!A:A))</f>
        <v/>
      </c>
      <c r="AN2787" s="37"/>
      <c r="AO2787" s="37"/>
      <c r="AP2787" s="54" t="str">
        <f t="shared" ca="1" si="534"/>
        <v>NO APLICA</v>
      </c>
      <c r="AQ2787" s="36"/>
      <c r="AR2787" s="43"/>
      <c r="AS2787" s="37"/>
      <c r="AT2787" s="36"/>
      <c r="AU2787" s="37"/>
      <c r="AV2787" s="36"/>
      <c r="AW2787" s="36"/>
      <c r="AX2787" s="37"/>
      <c r="AY2787" s="140" t="str">
        <f>IF(AU2787="","",WORKDAY(AU2787,5,FESTIVOS_CO!A:A))</f>
        <v/>
      </c>
      <c r="AZ2787" s="54" t="str">
        <f t="shared" ca="1" si="531"/>
        <v>NO APLICA</v>
      </c>
      <c r="BA2787" s="55" t="str">
        <f>IF(AX2787="","",WORKDAY(AX2787,5,FESTIVOS_CO!A:A))</f>
        <v/>
      </c>
      <c r="BB2787" s="39"/>
      <c r="BC2787" s="40"/>
      <c r="BD2787" s="40"/>
      <c r="BE2787" s="56" t="str">
        <f t="shared" ca="1" si="532"/>
        <v>NO APLICA</v>
      </c>
      <c r="BF2787" s="37"/>
      <c r="BG2787" s="45"/>
      <c r="BH2787" s="37"/>
      <c r="BI2787" s="36"/>
      <c r="BJ2787" s="37"/>
      <c r="BK2787" s="36"/>
      <c r="BL2787" s="36"/>
      <c r="BM2787" s="53" t="str">
        <f>IF(BJ2787="","",WORKDAY(BJ2787,5,FESTIVOS_CO!A:A))</f>
        <v/>
      </c>
      <c r="BN2787" s="57" t="str">
        <f t="shared" ca="1" si="530"/>
        <v>PENDIENTE HACER AVISO</v>
      </c>
      <c r="BO2787" s="54" t="str">
        <f t="shared" ca="1" si="523"/>
        <v>EN TRÁMITE NOTIF. POR AVISO</v>
      </c>
      <c r="BP2787" s="37"/>
      <c r="BQ2787" s="53" t="str">
        <f>IF(BP2787="","",WORKDAY(BP2787,5,FESTIVOS_CO!A:A))</f>
        <v/>
      </c>
      <c r="BR2787" s="37"/>
      <c r="BS2787" s="36"/>
      <c r="BT2787" s="38"/>
      <c r="BU2787" s="58" t="e">
        <f>VLOOKUP(BT2787,Hoja2!$C:$D,2,0)</f>
        <v>#N/A</v>
      </c>
      <c r="BV2787" s="80" t="str">
        <f>IF(
AND(AO2787="",BD2787="",BQ2787=""),
"EN PROCESO NOTIFICACION / COMUNICACION",
IF(
BT2787="",
"NO APLICA",
IF(
BU2787=60,
IF(AO2787&lt;&gt;"",AO2787,IF(BD2787&lt;&gt;"",BD2787,BQ2787))+60,
WORKDAY(
IF(AO2787&lt;&gt;"",AO2787,IF(BD2787&lt;&gt;"",BD2787,BQ2787)),
BU2787,
FESTIVOS_CO!A:A
)
)
))</f>
        <v>EN PROCESO NOTIFICACION / COMUNICACION</v>
      </c>
      <c r="BW2787" s="44"/>
      <c r="BX2787" s="53"/>
      <c r="BY2787" s="45"/>
      <c r="BZ2787" s="37"/>
      <c r="CA2787" s="54" t="str">
        <f t="shared" si="524"/>
        <v>PENDIENTE EJECUTORIA</v>
      </c>
      <c r="CB2787" s="59" t="str">
        <f t="shared" si="533"/>
        <v/>
      </c>
      <c r="CC2787" s="36"/>
      <c r="CD2787" s="40"/>
      <c r="CE2787" s="46"/>
      <c r="CF2787" s="40"/>
      <c r="CG2787" s="40"/>
      <c r="CH2787" s="40"/>
      <c r="CI2787" s="36"/>
      <c r="CJ2787" s="47"/>
      <c r="CK2787" s="40"/>
      <c r="CL2787" s="40"/>
      <c r="CM2787" s="40"/>
      <c r="CN2787" s="40"/>
    </row>
    <row r="2788" spans="1:92" ht="42.75" hidden="1">
      <c r="A2788" s="49" t="str">
        <f t="shared" si="525"/>
        <v>SIN GESTIÓN</v>
      </c>
      <c r="B2788" s="58"/>
      <c r="C2788" s="37"/>
      <c r="D2788" s="37"/>
      <c r="E2788" s="49" t="str">
        <f t="shared" si="526"/>
        <v>PENDIENTE NOTIFICACIÓN</v>
      </c>
      <c r="F2788" s="141" t="str">
        <f t="shared" si="527"/>
        <v>PENDIENTE NOTIFICACIÓN</v>
      </c>
      <c r="G2788" s="49" t="str">
        <f t="shared" si="528"/>
        <v/>
      </c>
      <c r="H2788" s="51" t="str">
        <f ca="1">IF(
L2788="",
"",
IF(
NETWORKDAYS(L2788,IF(M2788&lt;&gt;"",M2788,TODAY()),FESTIVOS_CO!A:A)&gt;2,
"VENCIDO",
IF(
NETWORKDAYS(L2788,IF(M2788&lt;&gt;"",M2788,TODAY()),FESTIVOS_CO!A:A)=2,
"ALERTA",
"A TIEMPO"
)))</f>
        <v/>
      </c>
      <c r="I2788" s="40"/>
      <c r="J2788" s="36"/>
      <c r="K2788" s="37"/>
      <c r="L2788" s="50"/>
      <c r="M2788" s="37"/>
      <c r="N2788" s="52"/>
      <c r="O2788" s="52"/>
      <c r="P2788" s="36"/>
      <c r="Q2788" s="36"/>
      <c r="R2788" s="40"/>
      <c r="S2788" s="36"/>
      <c r="T2788" s="40"/>
      <c r="U2788" s="40"/>
      <c r="V2788" s="81"/>
      <c r="W2788" s="40"/>
      <c r="X2788" s="40"/>
      <c r="Y2788" s="40"/>
      <c r="Z2788" s="38" t="str">
        <f>IFERROR(VLOOKUP(Y2788,DIRECTORIO!A:B,2,FALSE),"")</f>
        <v/>
      </c>
      <c r="AA2788" s="40"/>
      <c r="AB2788" s="40"/>
      <c r="AC2788" s="40"/>
      <c r="AD2788" s="40"/>
      <c r="AE2788" s="40"/>
      <c r="AF2788" s="40"/>
      <c r="AG2788" s="41" t="s">
        <v>109</v>
      </c>
      <c r="AH2788" s="42"/>
      <c r="AI2788" s="54" t="str">
        <f t="shared" ca="1" si="529"/>
        <v>PENDIENTE NOTIFICACIÓN ELECTRÓNICA</v>
      </c>
      <c r="AJ2788" s="37"/>
      <c r="AK2788" s="37"/>
      <c r="AL2788" s="37"/>
      <c r="AM2788" s="53" t="str">
        <f>IF(AK2788="","",WORKDAY(AK2788,5,FESTIVOS_CO!A:A))</f>
        <v/>
      </c>
      <c r="AN2788" s="37"/>
      <c r="AO2788" s="37"/>
      <c r="AP2788" s="54" t="str">
        <f t="shared" ca="1" si="534"/>
        <v>NO APLICA</v>
      </c>
      <c r="AQ2788" s="36"/>
      <c r="AR2788" s="43"/>
      <c r="AS2788" s="37"/>
      <c r="AT2788" s="36"/>
      <c r="AU2788" s="37"/>
      <c r="AV2788" s="36"/>
      <c r="AW2788" s="36"/>
      <c r="AX2788" s="37"/>
      <c r="AY2788" s="140" t="str">
        <f>IF(AU2788="","",WORKDAY(AU2788,5,FESTIVOS_CO!A:A))</f>
        <v/>
      </c>
      <c r="AZ2788" s="54" t="str">
        <f t="shared" ca="1" si="531"/>
        <v>NO APLICA</v>
      </c>
      <c r="BA2788" s="55" t="str">
        <f>IF(AX2788="","",WORKDAY(AX2788,5,FESTIVOS_CO!A:A))</f>
        <v/>
      </c>
      <c r="BB2788" s="39"/>
      <c r="BC2788" s="40"/>
      <c r="BD2788" s="40"/>
      <c r="BE2788" s="56" t="str">
        <f t="shared" ca="1" si="532"/>
        <v>NO APLICA</v>
      </c>
      <c r="BF2788" s="37"/>
      <c r="BG2788" s="45"/>
      <c r="BH2788" s="37"/>
      <c r="BI2788" s="36"/>
      <c r="BJ2788" s="37"/>
      <c r="BK2788" s="36"/>
      <c r="BL2788" s="36"/>
      <c r="BM2788" s="53" t="str">
        <f>IF(BJ2788="","",WORKDAY(BJ2788,5,FESTIVOS_CO!A:A))</f>
        <v/>
      </c>
      <c r="BN2788" s="57" t="str">
        <f t="shared" ca="1" si="530"/>
        <v>PENDIENTE HACER AVISO</v>
      </c>
      <c r="BO2788" s="54" t="str">
        <f t="shared" ca="1" si="523"/>
        <v>EN TRÁMITE NOTIF. POR AVISO</v>
      </c>
      <c r="BP2788" s="37"/>
      <c r="BQ2788" s="53" t="str">
        <f>IF(BP2788="","",WORKDAY(BP2788,5,FESTIVOS_CO!A:A))</f>
        <v/>
      </c>
      <c r="BR2788" s="37"/>
      <c r="BS2788" s="36"/>
      <c r="BT2788" s="38"/>
      <c r="BU2788" s="58" t="e">
        <f>VLOOKUP(BT2788,Hoja2!$C:$D,2,0)</f>
        <v>#N/A</v>
      </c>
      <c r="BV2788" s="80" t="str">
        <f>IF(
AND(AO2788="",BD2788="",BQ2788=""),
"EN PROCESO NOTIFICACION / COMUNICACION",
IF(
BT2788="",
"NO APLICA",
IF(
BU2788=60,
IF(AO2788&lt;&gt;"",AO2788,IF(BD2788&lt;&gt;"",BD2788,BQ2788))+60,
WORKDAY(
IF(AO2788&lt;&gt;"",AO2788,IF(BD2788&lt;&gt;"",BD2788,BQ2788)),
BU2788,
FESTIVOS_CO!A:A
)
)
))</f>
        <v>EN PROCESO NOTIFICACION / COMUNICACION</v>
      </c>
      <c r="BW2788" s="44"/>
      <c r="BX2788" s="53"/>
      <c r="BY2788" s="45"/>
      <c r="BZ2788" s="37"/>
      <c r="CA2788" s="54" t="str">
        <f t="shared" si="524"/>
        <v>PENDIENTE EJECUTORIA</v>
      </c>
      <c r="CB2788" s="59" t="str">
        <f t="shared" si="533"/>
        <v/>
      </c>
      <c r="CC2788" s="36"/>
      <c r="CD2788" s="40"/>
      <c r="CE2788" s="46"/>
      <c r="CF2788" s="40"/>
      <c r="CG2788" s="40"/>
      <c r="CH2788" s="40"/>
      <c r="CI2788" s="36"/>
      <c r="CJ2788" s="47"/>
      <c r="CK2788" s="40"/>
      <c r="CL2788" s="40"/>
      <c r="CM2788" s="40"/>
      <c r="CN2788" s="40"/>
    </row>
    <row r="2789" spans="1:92" ht="42.75" hidden="1">
      <c r="A2789" s="49" t="str">
        <f t="shared" si="525"/>
        <v>SIN GESTIÓN</v>
      </c>
      <c r="B2789" s="58"/>
      <c r="C2789" s="37"/>
      <c r="D2789" s="37"/>
      <c r="E2789" s="49" t="str">
        <f t="shared" si="526"/>
        <v>PENDIENTE NOTIFICACIÓN</v>
      </c>
      <c r="F2789" s="141" t="str">
        <f t="shared" si="527"/>
        <v>PENDIENTE NOTIFICACIÓN</v>
      </c>
      <c r="G2789" s="49" t="str">
        <f t="shared" si="528"/>
        <v/>
      </c>
      <c r="H2789" s="51" t="str">
        <f ca="1">IF(
L2789="",
"",
IF(
NETWORKDAYS(L2789,IF(M2789&lt;&gt;"",M2789,TODAY()),FESTIVOS_CO!A:A)&gt;2,
"VENCIDO",
IF(
NETWORKDAYS(L2789,IF(M2789&lt;&gt;"",M2789,TODAY()),FESTIVOS_CO!A:A)=2,
"ALERTA",
"A TIEMPO"
)))</f>
        <v/>
      </c>
      <c r="I2789" s="40"/>
      <c r="J2789" s="36"/>
      <c r="K2789" s="37"/>
      <c r="L2789" s="50"/>
      <c r="M2789" s="37"/>
      <c r="N2789" s="52"/>
      <c r="O2789" s="52"/>
      <c r="P2789" s="36"/>
      <c r="Q2789" s="36"/>
      <c r="R2789" s="40"/>
      <c r="S2789" s="36"/>
      <c r="T2789" s="40"/>
      <c r="U2789" s="40"/>
      <c r="V2789" s="81"/>
      <c r="W2789" s="40"/>
      <c r="X2789" s="40"/>
      <c r="Y2789" s="40"/>
      <c r="Z2789" s="38" t="str">
        <f>IFERROR(VLOOKUP(Y2789,DIRECTORIO!A:B,2,FALSE),"")</f>
        <v/>
      </c>
      <c r="AA2789" s="40"/>
      <c r="AB2789" s="40"/>
      <c r="AC2789" s="40"/>
      <c r="AD2789" s="40"/>
      <c r="AE2789" s="40"/>
      <c r="AF2789" s="40"/>
      <c r="AG2789" s="41" t="s">
        <v>109</v>
      </c>
      <c r="AH2789" s="42"/>
      <c r="AI2789" s="54" t="str">
        <f t="shared" ca="1" si="529"/>
        <v>PENDIENTE NOTIFICACIÓN ELECTRÓNICA</v>
      </c>
      <c r="AJ2789" s="37"/>
      <c r="AK2789" s="37"/>
      <c r="AL2789" s="37"/>
      <c r="AM2789" s="53" t="str">
        <f>IF(AK2789="","",WORKDAY(AK2789,5,FESTIVOS_CO!A:A))</f>
        <v/>
      </c>
      <c r="AN2789" s="37"/>
      <c r="AO2789" s="37"/>
      <c r="AP2789" s="54" t="str">
        <f t="shared" ca="1" si="534"/>
        <v>NO APLICA</v>
      </c>
      <c r="AQ2789" s="36"/>
      <c r="AR2789" s="43"/>
      <c r="AS2789" s="37"/>
      <c r="AT2789" s="36"/>
      <c r="AU2789" s="37"/>
      <c r="AV2789" s="36"/>
      <c r="AW2789" s="36"/>
      <c r="AX2789" s="37"/>
      <c r="AY2789" s="140" t="str">
        <f>IF(AU2789="","",WORKDAY(AU2789,5,FESTIVOS_CO!A:A))</f>
        <v/>
      </c>
      <c r="AZ2789" s="54" t="str">
        <f t="shared" ca="1" si="531"/>
        <v>NO APLICA</v>
      </c>
      <c r="BA2789" s="55" t="str">
        <f>IF(AX2789="","",WORKDAY(AX2789,5,FESTIVOS_CO!A:A))</f>
        <v/>
      </c>
      <c r="BB2789" s="39"/>
      <c r="BC2789" s="40"/>
      <c r="BD2789" s="40"/>
      <c r="BE2789" s="56" t="str">
        <f t="shared" ca="1" si="532"/>
        <v>NO APLICA</v>
      </c>
      <c r="BF2789" s="37"/>
      <c r="BG2789" s="45"/>
      <c r="BH2789" s="37"/>
      <c r="BI2789" s="36"/>
      <c r="BJ2789" s="37"/>
      <c r="BK2789" s="36"/>
      <c r="BL2789" s="36"/>
      <c r="BM2789" s="53" t="str">
        <f>IF(BJ2789="","",WORKDAY(BJ2789,5,FESTIVOS_CO!A:A))</f>
        <v/>
      </c>
      <c r="BN2789" s="57" t="str">
        <f t="shared" ca="1" si="530"/>
        <v>PENDIENTE HACER AVISO</v>
      </c>
      <c r="BO2789" s="54" t="str">
        <f t="shared" ca="1" si="523"/>
        <v>EN TRÁMITE NOTIF. POR AVISO</v>
      </c>
      <c r="BP2789" s="37"/>
      <c r="BQ2789" s="53" t="str">
        <f>IF(BP2789="","",WORKDAY(BP2789,5,FESTIVOS_CO!A:A))</f>
        <v/>
      </c>
      <c r="BR2789" s="37"/>
      <c r="BS2789" s="36"/>
      <c r="BT2789" s="38"/>
      <c r="BU2789" s="58" t="e">
        <f>VLOOKUP(BT2789,Hoja2!$C:$D,2,0)</f>
        <v>#N/A</v>
      </c>
      <c r="BV2789" s="80" t="str">
        <f>IF(
AND(AO2789="",BD2789="",BQ2789=""),
"EN PROCESO NOTIFICACION / COMUNICACION",
IF(
BT2789="",
"NO APLICA",
IF(
BU2789=60,
IF(AO2789&lt;&gt;"",AO2789,IF(BD2789&lt;&gt;"",BD2789,BQ2789))+60,
WORKDAY(
IF(AO2789&lt;&gt;"",AO2789,IF(BD2789&lt;&gt;"",BD2789,BQ2789)),
BU2789,
FESTIVOS_CO!A:A
)
)
))</f>
        <v>EN PROCESO NOTIFICACION / COMUNICACION</v>
      </c>
      <c r="BW2789" s="44"/>
      <c r="BX2789" s="53"/>
      <c r="BY2789" s="45"/>
      <c r="BZ2789" s="37"/>
      <c r="CA2789" s="54" t="str">
        <f t="shared" si="524"/>
        <v>PENDIENTE EJECUTORIA</v>
      </c>
      <c r="CB2789" s="59" t="str">
        <f t="shared" si="533"/>
        <v/>
      </c>
      <c r="CC2789" s="36"/>
      <c r="CD2789" s="40"/>
      <c r="CE2789" s="46"/>
      <c r="CF2789" s="40"/>
      <c r="CG2789" s="40"/>
      <c r="CH2789" s="40"/>
      <c r="CI2789" s="36"/>
      <c r="CJ2789" s="47"/>
      <c r="CK2789" s="40"/>
      <c r="CL2789" s="40"/>
      <c r="CM2789" s="40"/>
      <c r="CN2789" s="40"/>
    </row>
    <row r="2790" spans="1:92" ht="42.75" hidden="1">
      <c r="A2790" s="49" t="str">
        <f t="shared" si="525"/>
        <v>SIN GESTIÓN</v>
      </c>
      <c r="B2790" s="58"/>
      <c r="C2790" s="37"/>
      <c r="D2790" s="37"/>
      <c r="E2790" s="49" t="str">
        <f t="shared" si="526"/>
        <v>PENDIENTE NOTIFICACIÓN</v>
      </c>
      <c r="F2790" s="141" t="str">
        <f t="shared" si="527"/>
        <v>PENDIENTE NOTIFICACIÓN</v>
      </c>
      <c r="G2790" s="49" t="str">
        <f t="shared" si="528"/>
        <v/>
      </c>
      <c r="H2790" s="51" t="str">
        <f ca="1">IF(
L2790="",
"",
IF(
NETWORKDAYS(L2790,IF(M2790&lt;&gt;"",M2790,TODAY()),FESTIVOS_CO!A:A)&gt;2,
"VENCIDO",
IF(
NETWORKDAYS(L2790,IF(M2790&lt;&gt;"",M2790,TODAY()),FESTIVOS_CO!A:A)=2,
"ALERTA",
"A TIEMPO"
)))</f>
        <v/>
      </c>
      <c r="I2790" s="40"/>
      <c r="J2790" s="36"/>
      <c r="K2790" s="37"/>
      <c r="L2790" s="50"/>
      <c r="M2790" s="37"/>
      <c r="N2790" s="52"/>
      <c r="O2790" s="52"/>
      <c r="P2790" s="36"/>
      <c r="Q2790" s="36"/>
      <c r="R2790" s="40"/>
      <c r="S2790" s="36"/>
      <c r="T2790" s="40"/>
      <c r="U2790" s="40"/>
      <c r="V2790" s="81"/>
      <c r="W2790" s="40"/>
      <c r="X2790" s="40"/>
      <c r="Y2790" s="40"/>
      <c r="Z2790" s="38" t="str">
        <f>IFERROR(VLOOKUP(Y2790,DIRECTORIO!A:B,2,FALSE),"")</f>
        <v/>
      </c>
      <c r="AA2790" s="40"/>
      <c r="AB2790" s="40"/>
      <c r="AC2790" s="40"/>
      <c r="AD2790" s="40"/>
      <c r="AE2790" s="40"/>
      <c r="AF2790" s="40"/>
      <c r="AG2790" s="41" t="s">
        <v>109</v>
      </c>
      <c r="AH2790" s="42"/>
      <c r="AI2790" s="54" t="str">
        <f t="shared" ca="1" si="529"/>
        <v>PENDIENTE NOTIFICACIÓN ELECTRÓNICA</v>
      </c>
      <c r="AJ2790" s="37"/>
      <c r="AK2790" s="37"/>
      <c r="AL2790" s="37"/>
      <c r="AM2790" s="53" t="str">
        <f>IF(AK2790="","",WORKDAY(AK2790,5,FESTIVOS_CO!A:A))</f>
        <v/>
      </c>
      <c r="AN2790" s="37"/>
      <c r="AO2790" s="37"/>
      <c r="AP2790" s="54" t="str">
        <f t="shared" ca="1" si="534"/>
        <v>NO APLICA</v>
      </c>
      <c r="AQ2790" s="36"/>
      <c r="AR2790" s="43"/>
      <c r="AS2790" s="37"/>
      <c r="AT2790" s="36"/>
      <c r="AU2790" s="37"/>
      <c r="AV2790" s="36"/>
      <c r="AW2790" s="36"/>
      <c r="AX2790" s="37"/>
      <c r="AY2790" s="140" t="str">
        <f>IF(AU2790="","",WORKDAY(AU2790,5,FESTIVOS_CO!A:A))</f>
        <v/>
      </c>
      <c r="AZ2790" s="54" t="str">
        <f t="shared" ca="1" si="531"/>
        <v>NO APLICA</v>
      </c>
      <c r="BA2790" s="55" t="str">
        <f>IF(AX2790="","",WORKDAY(AX2790,5,FESTIVOS_CO!A:A))</f>
        <v/>
      </c>
      <c r="BB2790" s="39"/>
      <c r="BC2790" s="40"/>
      <c r="BD2790" s="40"/>
      <c r="BE2790" s="56" t="str">
        <f t="shared" ca="1" si="532"/>
        <v>NO APLICA</v>
      </c>
      <c r="BF2790" s="37"/>
      <c r="BG2790" s="45"/>
      <c r="BH2790" s="37"/>
      <c r="BI2790" s="36"/>
      <c r="BJ2790" s="37"/>
      <c r="BK2790" s="36"/>
      <c r="BL2790" s="36"/>
      <c r="BM2790" s="53" t="str">
        <f>IF(BJ2790="","",WORKDAY(BJ2790,5,FESTIVOS_CO!A:A))</f>
        <v/>
      </c>
      <c r="BN2790" s="57" t="str">
        <f t="shared" ca="1" si="530"/>
        <v>PENDIENTE HACER AVISO</v>
      </c>
      <c r="BO2790" s="54" t="str">
        <f t="shared" ca="1" si="523"/>
        <v>EN TRÁMITE NOTIF. POR AVISO</v>
      </c>
      <c r="BP2790" s="37"/>
      <c r="BQ2790" s="53" t="str">
        <f>IF(BP2790="","",WORKDAY(BP2790,5,FESTIVOS_CO!A:A))</f>
        <v/>
      </c>
      <c r="BR2790" s="37"/>
      <c r="BS2790" s="36"/>
      <c r="BT2790" s="38"/>
      <c r="BU2790" s="58" t="e">
        <f>VLOOKUP(BT2790,Hoja2!$C:$D,2,0)</f>
        <v>#N/A</v>
      </c>
      <c r="BV2790" s="80" t="str">
        <f>IF(
AND(AO2790="",BD2790="",BQ2790=""),
"EN PROCESO NOTIFICACION / COMUNICACION",
IF(
BT2790="",
"NO APLICA",
IF(
BU2790=60,
IF(AO2790&lt;&gt;"",AO2790,IF(BD2790&lt;&gt;"",BD2790,BQ2790))+60,
WORKDAY(
IF(AO2790&lt;&gt;"",AO2790,IF(BD2790&lt;&gt;"",BD2790,BQ2790)),
BU2790,
FESTIVOS_CO!A:A
)
)
))</f>
        <v>EN PROCESO NOTIFICACION / COMUNICACION</v>
      </c>
      <c r="BW2790" s="44"/>
      <c r="BX2790" s="53"/>
      <c r="BY2790" s="45"/>
      <c r="BZ2790" s="37"/>
      <c r="CA2790" s="54" t="str">
        <f t="shared" si="524"/>
        <v>PENDIENTE EJECUTORIA</v>
      </c>
      <c r="CB2790" s="59" t="str">
        <f t="shared" si="533"/>
        <v/>
      </c>
      <c r="CC2790" s="36"/>
      <c r="CD2790" s="40"/>
      <c r="CE2790" s="46"/>
      <c r="CF2790" s="40"/>
      <c r="CG2790" s="40"/>
      <c r="CH2790" s="40"/>
      <c r="CI2790" s="36"/>
      <c r="CJ2790" s="47"/>
      <c r="CK2790" s="40"/>
      <c r="CL2790" s="40"/>
      <c r="CM2790" s="40"/>
      <c r="CN2790" s="40"/>
    </row>
    <row r="2791" spans="1:92" ht="42.75" hidden="1">
      <c r="A2791" s="49" t="str">
        <f t="shared" si="525"/>
        <v>SIN GESTIÓN</v>
      </c>
      <c r="B2791" s="58"/>
      <c r="C2791" s="37"/>
      <c r="D2791" s="37"/>
      <c r="E2791" s="49" t="str">
        <f t="shared" si="526"/>
        <v>PENDIENTE NOTIFICACIÓN</v>
      </c>
      <c r="F2791" s="141" t="str">
        <f t="shared" si="527"/>
        <v>PENDIENTE NOTIFICACIÓN</v>
      </c>
      <c r="G2791" s="49" t="str">
        <f t="shared" si="528"/>
        <v/>
      </c>
      <c r="H2791" s="51" t="str">
        <f ca="1">IF(
L2791="",
"",
IF(
NETWORKDAYS(L2791,IF(M2791&lt;&gt;"",M2791,TODAY()),FESTIVOS_CO!A:A)&gt;2,
"VENCIDO",
IF(
NETWORKDAYS(L2791,IF(M2791&lt;&gt;"",M2791,TODAY()),FESTIVOS_CO!A:A)=2,
"ALERTA",
"A TIEMPO"
)))</f>
        <v/>
      </c>
      <c r="I2791" s="40"/>
      <c r="J2791" s="36"/>
      <c r="K2791" s="37"/>
      <c r="L2791" s="50"/>
      <c r="M2791" s="37"/>
      <c r="N2791" s="52"/>
      <c r="O2791" s="52"/>
      <c r="P2791" s="36"/>
      <c r="Q2791" s="36"/>
      <c r="R2791" s="40"/>
      <c r="S2791" s="36"/>
      <c r="T2791" s="40"/>
      <c r="U2791" s="40"/>
      <c r="V2791" s="81"/>
      <c r="W2791" s="40"/>
      <c r="X2791" s="40"/>
      <c r="Y2791" s="40"/>
      <c r="Z2791" s="38" t="str">
        <f>IFERROR(VLOOKUP(Y2791,DIRECTORIO!A:B,2,FALSE),"")</f>
        <v/>
      </c>
      <c r="AA2791" s="40"/>
      <c r="AB2791" s="40"/>
      <c r="AC2791" s="40"/>
      <c r="AD2791" s="40"/>
      <c r="AE2791" s="40"/>
      <c r="AF2791" s="40"/>
      <c r="AG2791" s="41" t="s">
        <v>109</v>
      </c>
      <c r="AH2791" s="42"/>
      <c r="AI2791" s="54" t="str">
        <f t="shared" ca="1" si="529"/>
        <v>PENDIENTE NOTIFICACIÓN ELECTRÓNICA</v>
      </c>
      <c r="AJ2791" s="37"/>
      <c r="AK2791" s="37"/>
      <c r="AL2791" s="37"/>
      <c r="AM2791" s="53" t="str">
        <f>IF(AK2791="","",WORKDAY(AK2791,5,FESTIVOS_CO!A:A))</f>
        <v/>
      </c>
      <c r="AN2791" s="37"/>
      <c r="AO2791" s="37"/>
      <c r="AP2791" s="54" t="str">
        <f t="shared" ca="1" si="534"/>
        <v>NO APLICA</v>
      </c>
      <c r="AQ2791" s="36"/>
      <c r="AR2791" s="43"/>
      <c r="AS2791" s="37"/>
      <c r="AT2791" s="36"/>
      <c r="AU2791" s="37"/>
      <c r="AV2791" s="36"/>
      <c r="AW2791" s="36"/>
      <c r="AX2791" s="37"/>
      <c r="AY2791" s="140" t="str">
        <f>IF(AU2791="","",WORKDAY(AU2791,5,FESTIVOS_CO!A:A))</f>
        <v/>
      </c>
      <c r="AZ2791" s="54" t="str">
        <f t="shared" ca="1" si="531"/>
        <v>NO APLICA</v>
      </c>
      <c r="BA2791" s="55" t="str">
        <f>IF(AX2791="","",WORKDAY(AX2791,5,FESTIVOS_CO!A:A))</f>
        <v/>
      </c>
      <c r="BB2791" s="39"/>
      <c r="BC2791" s="40"/>
      <c r="BD2791" s="40"/>
      <c r="BE2791" s="56" t="str">
        <f t="shared" ca="1" si="532"/>
        <v>NO APLICA</v>
      </c>
      <c r="BF2791" s="37"/>
      <c r="BG2791" s="45"/>
      <c r="BH2791" s="37"/>
      <c r="BI2791" s="36"/>
      <c r="BJ2791" s="37"/>
      <c r="BK2791" s="36"/>
      <c r="BL2791" s="36"/>
      <c r="BM2791" s="53" t="str">
        <f>IF(BJ2791="","",WORKDAY(BJ2791,5,FESTIVOS_CO!A:A))</f>
        <v/>
      </c>
      <c r="BN2791" s="57" t="str">
        <f t="shared" ca="1" si="530"/>
        <v>PENDIENTE HACER AVISO</v>
      </c>
      <c r="BO2791" s="54" t="str">
        <f t="shared" ca="1" si="523"/>
        <v>EN TRÁMITE NOTIF. POR AVISO</v>
      </c>
      <c r="BP2791" s="37"/>
      <c r="BQ2791" s="53" t="str">
        <f>IF(BP2791="","",WORKDAY(BP2791,5,FESTIVOS_CO!A:A))</f>
        <v/>
      </c>
      <c r="BR2791" s="37"/>
      <c r="BS2791" s="36"/>
      <c r="BT2791" s="38"/>
      <c r="BU2791" s="58" t="e">
        <f>VLOOKUP(BT2791,Hoja2!$C:$D,2,0)</f>
        <v>#N/A</v>
      </c>
      <c r="BV2791" s="80" t="str">
        <f>IF(
AND(AO2791="",BD2791="",BQ2791=""),
"EN PROCESO NOTIFICACION / COMUNICACION",
IF(
BT2791="",
"NO APLICA",
IF(
BU2791=60,
IF(AO2791&lt;&gt;"",AO2791,IF(BD2791&lt;&gt;"",BD2791,BQ2791))+60,
WORKDAY(
IF(AO2791&lt;&gt;"",AO2791,IF(BD2791&lt;&gt;"",BD2791,BQ2791)),
BU2791,
FESTIVOS_CO!A:A
)
)
))</f>
        <v>EN PROCESO NOTIFICACION / COMUNICACION</v>
      </c>
      <c r="BW2791" s="44"/>
      <c r="BX2791" s="53"/>
      <c r="BY2791" s="45"/>
      <c r="BZ2791" s="37"/>
      <c r="CA2791" s="54" t="str">
        <f t="shared" si="524"/>
        <v>PENDIENTE EJECUTORIA</v>
      </c>
      <c r="CB2791" s="59" t="str">
        <f t="shared" si="533"/>
        <v/>
      </c>
      <c r="CC2791" s="36"/>
      <c r="CD2791" s="40"/>
      <c r="CE2791" s="46"/>
      <c r="CF2791" s="40"/>
      <c r="CG2791" s="40"/>
      <c r="CH2791" s="40"/>
      <c r="CI2791" s="36"/>
      <c r="CJ2791" s="47"/>
      <c r="CK2791" s="40"/>
      <c r="CL2791" s="40"/>
      <c r="CM2791" s="40"/>
      <c r="CN2791" s="40"/>
    </row>
    <row r="2792" spans="1:92" ht="42.75" hidden="1">
      <c r="A2792" s="49" t="str">
        <f t="shared" si="525"/>
        <v>SIN GESTIÓN</v>
      </c>
      <c r="B2792" s="58"/>
      <c r="C2792" s="37"/>
      <c r="D2792" s="37"/>
      <c r="E2792" s="49" t="str">
        <f t="shared" si="526"/>
        <v>PENDIENTE NOTIFICACIÓN</v>
      </c>
      <c r="F2792" s="141" t="str">
        <f t="shared" si="527"/>
        <v>PENDIENTE NOTIFICACIÓN</v>
      </c>
      <c r="G2792" s="49" t="str">
        <f t="shared" si="528"/>
        <v/>
      </c>
      <c r="H2792" s="51" t="str">
        <f ca="1">IF(
L2792="",
"",
IF(
NETWORKDAYS(L2792,IF(M2792&lt;&gt;"",M2792,TODAY()),FESTIVOS_CO!A:A)&gt;2,
"VENCIDO",
IF(
NETWORKDAYS(L2792,IF(M2792&lt;&gt;"",M2792,TODAY()),FESTIVOS_CO!A:A)=2,
"ALERTA",
"A TIEMPO"
)))</f>
        <v/>
      </c>
      <c r="I2792" s="40"/>
      <c r="J2792" s="36"/>
      <c r="K2792" s="37"/>
      <c r="L2792" s="50"/>
      <c r="M2792" s="37"/>
      <c r="N2792" s="52"/>
      <c r="O2792" s="52"/>
      <c r="P2792" s="36"/>
      <c r="Q2792" s="36"/>
      <c r="R2792" s="40"/>
      <c r="S2792" s="36"/>
      <c r="T2792" s="40"/>
      <c r="U2792" s="40"/>
      <c r="V2792" s="81"/>
      <c r="W2792" s="40"/>
      <c r="X2792" s="40"/>
      <c r="Y2792" s="40"/>
      <c r="Z2792" s="38" t="str">
        <f>IFERROR(VLOOKUP(Y2792,DIRECTORIO!A:B,2,FALSE),"")</f>
        <v/>
      </c>
      <c r="AA2792" s="40"/>
      <c r="AB2792" s="40"/>
      <c r="AC2792" s="40"/>
      <c r="AD2792" s="40"/>
      <c r="AE2792" s="40"/>
      <c r="AF2792" s="40"/>
      <c r="AG2792" s="41" t="s">
        <v>109</v>
      </c>
      <c r="AH2792" s="42"/>
      <c r="AI2792" s="54" t="str">
        <f t="shared" ca="1" si="529"/>
        <v>PENDIENTE NOTIFICACIÓN ELECTRÓNICA</v>
      </c>
      <c r="AJ2792" s="37"/>
      <c r="AK2792" s="37"/>
      <c r="AL2792" s="37"/>
      <c r="AM2792" s="53" t="str">
        <f>IF(AK2792="","",WORKDAY(AK2792,5,FESTIVOS_CO!A:A))</f>
        <v/>
      </c>
      <c r="AN2792" s="37"/>
      <c r="AO2792" s="37"/>
      <c r="AP2792" s="54" t="str">
        <f t="shared" ca="1" si="534"/>
        <v>NO APLICA</v>
      </c>
      <c r="AQ2792" s="36"/>
      <c r="AR2792" s="43"/>
      <c r="AS2792" s="37"/>
      <c r="AT2792" s="36"/>
      <c r="AU2792" s="37"/>
      <c r="AV2792" s="36"/>
      <c r="AW2792" s="36"/>
      <c r="AX2792" s="37"/>
      <c r="AY2792" s="140" t="str">
        <f>IF(AU2792="","",WORKDAY(AU2792,5,FESTIVOS_CO!A:A))</f>
        <v/>
      </c>
      <c r="AZ2792" s="54" t="str">
        <f t="shared" ca="1" si="531"/>
        <v>NO APLICA</v>
      </c>
      <c r="BA2792" s="55" t="str">
        <f>IF(AX2792="","",WORKDAY(AX2792,5,FESTIVOS_CO!A:A))</f>
        <v/>
      </c>
      <c r="BB2792" s="39"/>
      <c r="BC2792" s="40"/>
      <c r="BD2792" s="40"/>
      <c r="BE2792" s="56" t="str">
        <f t="shared" ca="1" si="532"/>
        <v>NO APLICA</v>
      </c>
      <c r="BF2792" s="37"/>
      <c r="BG2792" s="45"/>
      <c r="BH2792" s="37"/>
      <c r="BI2792" s="36"/>
      <c r="BJ2792" s="37"/>
      <c r="BK2792" s="36"/>
      <c r="BL2792" s="36"/>
      <c r="BM2792" s="53" t="str">
        <f>IF(BJ2792="","",WORKDAY(BJ2792,5,FESTIVOS_CO!A:A))</f>
        <v/>
      </c>
      <c r="BN2792" s="57" t="str">
        <f t="shared" ca="1" si="530"/>
        <v>PENDIENTE HACER AVISO</v>
      </c>
      <c r="BO2792" s="54" t="str">
        <f t="shared" ca="1" si="523"/>
        <v>EN TRÁMITE NOTIF. POR AVISO</v>
      </c>
      <c r="BP2792" s="37"/>
      <c r="BQ2792" s="53" t="str">
        <f>IF(BP2792="","",WORKDAY(BP2792,5,FESTIVOS_CO!A:A))</f>
        <v/>
      </c>
      <c r="BR2792" s="37"/>
      <c r="BS2792" s="36"/>
      <c r="BT2792" s="38"/>
      <c r="BU2792" s="58" t="e">
        <f>VLOOKUP(BT2792,Hoja2!$C:$D,2,0)</f>
        <v>#N/A</v>
      </c>
      <c r="BV2792" s="80" t="str">
        <f>IF(
AND(AO2792="",BD2792="",BQ2792=""),
"EN PROCESO NOTIFICACION / COMUNICACION",
IF(
BT2792="",
"NO APLICA",
IF(
BU2792=60,
IF(AO2792&lt;&gt;"",AO2792,IF(BD2792&lt;&gt;"",BD2792,BQ2792))+60,
WORKDAY(
IF(AO2792&lt;&gt;"",AO2792,IF(BD2792&lt;&gt;"",BD2792,BQ2792)),
BU2792,
FESTIVOS_CO!A:A
)
)
))</f>
        <v>EN PROCESO NOTIFICACION / COMUNICACION</v>
      </c>
      <c r="BW2792" s="44"/>
      <c r="BX2792" s="53"/>
      <c r="BY2792" s="45"/>
      <c r="BZ2792" s="37"/>
      <c r="CA2792" s="54" t="str">
        <f t="shared" si="524"/>
        <v>PENDIENTE EJECUTORIA</v>
      </c>
      <c r="CB2792" s="59" t="str">
        <f t="shared" si="533"/>
        <v/>
      </c>
      <c r="CC2792" s="36"/>
      <c r="CD2792" s="40"/>
      <c r="CE2792" s="46"/>
      <c r="CF2792" s="40"/>
      <c r="CG2792" s="40"/>
      <c r="CH2792" s="40"/>
      <c r="CI2792" s="36"/>
      <c r="CJ2792" s="47"/>
      <c r="CK2792" s="40"/>
      <c r="CL2792" s="40"/>
      <c r="CM2792" s="40"/>
      <c r="CN2792" s="40"/>
    </row>
    <row r="2793" spans="1:92" ht="42.75" hidden="1">
      <c r="A2793" s="49" t="str">
        <f t="shared" si="525"/>
        <v>SIN GESTIÓN</v>
      </c>
      <c r="B2793" s="58"/>
      <c r="C2793" s="37"/>
      <c r="D2793" s="37"/>
      <c r="E2793" s="49" t="str">
        <f t="shared" si="526"/>
        <v>PENDIENTE NOTIFICACIÓN</v>
      </c>
      <c r="F2793" s="141" t="str">
        <f t="shared" si="527"/>
        <v>PENDIENTE NOTIFICACIÓN</v>
      </c>
      <c r="G2793" s="49" t="str">
        <f t="shared" si="528"/>
        <v/>
      </c>
      <c r="H2793" s="51" t="str">
        <f ca="1">IF(
L2793="",
"",
IF(
NETWORKDAYS(L2793,IF(M2793&lt;&gt;"",M2793,TODAY()),FESTIVOS_CO!A:A)&gt;2,
"VENCIDO",
IF(
NETWORKDAYS(L2793,IF(M2793&lt;&gt;"",M2793,TODAY()),FESTIVOS_CO!A:A)=2,
"ALERTA",
"A TIEMPO"
)))</f>
        <v/>
      </c>
      <c r="I2793" s="40"/>
      <c r="J2793" s="36"/>
      <c r="K2793" s="37"/>
      <c r="L2793" s="50"/>
      <c r="M2793" s="37"/>
      <c r="N2793" s="52"/>
      <c r="O2793" s="52"/>
      <c r="P2793" s="36"/>
      <c r="Q2793" s="36"/>
      <c r="R2793" s="40"/>
      <c r="S2793" s="36"/>
      <c r="T2793" s="40"/>
      <c r="U2793" s="40"/>
      <c r="V2793" s="81"/>
      <c r="W2793" s="40"/>
      <c r="X2793" s="40"/>
      <c r="Y2793" s="40"/>
      <c r="Z2793" s="38" t="str">
        <f>IFERROR(VLOOKUP(Y2793,DIRECTORIO!A:B,2,FALSE),"")</f>
        <v/>
      </c>
      <c r="AA2793" s="40"/>
      <c r="AB2793" s="40"/>
      <c r="AC2793" s="40"/>
      <c r="AD2793" s="40"/>
      <c r="AE2793" s="40"/>
      <c r="AF2793" s="40"/>
      <c r="AG2793" s="41" t="s">
        <v>109</v>
      </c>
      <c r="AH2793" s="42"/>
      <c r="AI2793" s="54" t="str">
        <f t="shared" ca="1" si="529"/>
        <v>PENDIENTE NOTIFICACIÓN ELECTRÓNICA</v>
      </c>
      <c r="AJ2793" s="37"/>
      <c r="AK2793" s="37"/>
      <c r="AL2793" s="37"/>
      <c r="AM2793" s="53" t="str">
        <f>IF(AK2793="","",WORKDAY(AK2793,5,FESTIVOS_CO!A:A))</f>
        <v/>
      </c>
      <c r="AN2793" s="37"/>
      <c r="AO2793" s="37"/>
      <c r="AP2793" s="54" t="str">
        <f t="shared" ca="1" si="534"/>
        <v>NO APLICA</v>
      </c>
      <c r="AQ2793" s="36"/>
      <c r="AR2793" s="43"/>
      <c r="AS2793" s="37"/>
      <c r="AT2793" s="36"/>
      <c r="AU2793" s="37"/>
      <c r="AV2793" s="36"/>
      <c r="AW2793" s="36"/>
      <c r="AX2793" s="37"/>
      <c r="AY2793" s="140" t="str">
        <f>IF(AU2793="","",WORKDAY(AU2793,5,FESTIVOS_CO!A:A))</f>
        <v/>
      </c>
      <c r="AZ2793" s="54" t="str">
        <f t="shared" ca="1" si="531"/>
        <v>NO APLICA</v>
      </c>
      <c r="BA2793" s="55" t="str">
        <f>IF(AX2793="","",WORKDAY(AX2793,5,FESTIVOS_CO!A:A))</f>
        <v/>
      </c>
      <c r="BB2793" s="39"/>
      <c r="BC2793" s="40"/>
      <c r="BD2793" s="40"/>
      <c r="BE2793" s="56" t="str">
        <f t="shared" ca="1" si="532"/>
        <v>NO APLICA</v>
      </c>
      <c r="BF2793" s="37"/>
      <c r="BG2793" s="45"/>
      <c r="BH2793" s="37"/>
      <c r="BI2793" s="36"/>
      <c r="BJ2793" s="37"/>
      <c r="BK2793" s="36"/>
      <c r="BL2793" s="36"/>
      <c r="BM2793" s="53" t="str">
        <f>IF(BJ2793="","",WORKDAY(BJ2793,5,FESTIVOS_CO!A:A))</f>
        <v/>
      </c>
      <c r="BN2793" s="57" t="str">
        <f t="shared" ca="1" si="530"/>
        <v>PENDIENTE HACER AVISO</v>
      </c>
      <c r="BO2793" s="54" t="str">
        <f t="shared" ca="1" si="523"/>
        <v>EN TRÁMITE NOTIF. POR AVISO</v>
      </c>
      <c r="BP2793" s="37"/>
      <c r="BQ2793" s="53" t="str">
        <f>IF(BP2793="","",WORKDAY(BP2793,5,FESTIVOS_CO!A:A))</f>
        <v/>
      </c>
      <c r="BR2793" s="37"/>
      <c r="BS2793" s="36"/>
      <c r="BT2793" s="38"/>
      <c r="BU2793" s="58" t="e">
        <f>VLOOKUP(BT2793,Hoja2!$C:$D,2,0)</f>
        <v>#N/A</v>
      </c>
      <c r="BV2793" s="80" t="str">
        <f>IF(
AND(AO2793="",BD2793="",BQ2793=""),
"EN PROCESO NOTIFICACION / COMUNICACION",
IF(
BT2793="",
"NO APLICA",
IF(
BU2793=60,
IF(AO2793&lt;&gt;"",AO2793,IF(BD2793&lt;&gt;"",BD2793,BQ2793))+60,
WORKDAY(
IF(AO2793&lt;&gt;"",AO2793,IF(BD2793&lt;&gt;"",BD2793,BQ2793)),
BU2793,
FESTIVOS_CO!A:A
)
)
))</f>
        <v>EN PROCESO NOTIFICACION / COMUNICACION</v>
      </c>
      <c r="BW2793" s="44"/>
      <c r="BX2793" s="53"/>
      <c r="BY2793" s="45"/>
      <c r="BZ2793" s="37"/>
      <c r="CA2793" s="54" t="str">
        <f t="shared" si="524"/>
        <v>PENDIENTE EJECUTORIA</v>
      </c>
      <c r="CB2793" s="59" t="str">
        <f t="shared" si="533"/>
        <v/>
      </c>
      <c r="CC2793" s="36"/>
      <c r="CD2793" s="40"/>
      <c r="CE2793" s="46"/>
      <c r="CF2793" s="40"/>
      <c r="CG2793" s="40"/>
      <c r="CH2793" s="40"/>
      <c r="CI2793" s="36"/>
      <c r="CJ2793" s="47"/>
      <c r="CK2793" s="40"/>
      <c r="CL2793" s="40"/>
      <c r="CM2793" s="40"/>
      <c r="CN2793" s="40"/>
    </row>
    <row r="2794" spans="1:92" ht="42.75" hidden="1">
      <c r="A2794" s="49" t="str">
        <f t="shared" si="525"/>
        <v>SIN GESTIÓN</v>
      </c>
      <c r="B2794" s="58"/>
      <c r="C2794" s="37"/>
      <c r="D2794" s="37"/>
      <c r="E2794" s="49" t="str">
        <f t="shared" si="526"/>
        <v>PENDIENTE NOTIFICACIÓN</v>
      </c>
      <c r="F2794" s="141" t="str">
        <f t="shared" si="527"/>
        <v>PENDIENTE NOTIFICACIÓN</v>
      </c>
      <c r="G2794" s="49" t="str">
        <f t="shared" si="528"/>
        <v/>
      </c>
      <c r="H2794" s="51" t="str">
        <f ca="1">IF(
L2794="",
"",
IF(
NETWORKDAYS(L2794,IF(M2794&lt;&gt;"",M2794,TODAY()),FESTIVOS_CO!A:A)&gt;2,
"VENCIDO",
IF(
NETWORKDAYS(L2794,IF(M2794&lt;&gt;"",M2794,TODAY()),FESTIVOS_CO!A:A)=2,
"ALERTA",
"A TIEMPO"
)))</f>
        <v/>
      </c>
      <c r="I2794" s="40"/>
      <c r="J2794" s="36"/>
      <c r="K2794" s="37"/>
      <c r="L2794" s="50"/>
      <c r="M2794" s="37"/>
      <c r="N2794" s="52"/>
      <c r="O2794" s="52"/>
      <c r="P2794" s="36"/>
      <c r="Q2794" s="36"/>
      <c r="R2794" s="40"/>
      <c r="S2794" s="36"/>
      <c r="T2794" s="40"/>
      <c r="U2794" s="40"/>
      <c r="V2794" s="81"/>
      <c r="W2794" s="40"/>
      <c r="X2794" s="40"/>
      <c r="Y2794" s="40"/>
      <c r="Z2794" s="38" t="str">
        <f>IFERROR(VLOOKUP(Y2794,DIRECTORIO!A:B,2,FALSE),"")</f>
        <v/>
      </c>
      <c r="AA2794" s="40"/>
      <c r="AB2794" s="40"/>
      <c r="AC2794" s="40"/>
      <c r="AD2794" s="40"/>
      <c r="AE2794" s="40"/>
      <c r="AF2794" s="40"/>
      <c r="AG2794" s="41" t="s">
        <v>109</v>
      </c>
      <c r="AH2794" s="42"/>
      <c r="AI2794" s="54" t="str">
        <f t="shared" ca="1" si="529"/>
        <v>PENDIENTE NOTIFICACIÓN ELECTRÓNICA</v>
      </c>
      <c r="AJ2794" s="37"/>
      <c r="AK2794" s="37"/>
      <c r="AL2794" s="37"/>
      <c r="AM2794" s="53" t="str">
        <f>IF(AK2794="","",WORKDAY(AK2794,5,FESTIVOS_CO!A:A))</f>
        <v/>
      </c>
      <c r="AN2794" s="37"/>
      <c r="AO2794" s="37"/>
      <c r="AP2794" s="54" t="str">
        <f t="shared" ca="1" si="534"/>
        <v>NO APLICA</v>
      </c>
      <c r="AQ2794" s="36"/>
      <c r="AR2794" s="43"/>
      <c r="AS2794" s="37"/>
      <c r="AT2794" s="36"/>
      <c r="AU2794" s="37"/>
      <c r="AV2794" s="36"/>
      <c r="AW2794" s="36"/>
      <c r="AX2794" s="37"/>
      <c r="AY2794" s="140" t="str">
        <f>IF(AU2794="","",WORKDAY(AU2794,5,FESTIVOS_CO!A:A))</f>
        <v/>
      </c>
      <c r="AZ2794" s="54" t="str">
        <f t="shared" ca="1" si="531"/>
        <v>NO APLICA</v>
      </c>
      <c r="BA2794" s="55" t="str">
        <f>IF(AX2794="","",WORKDAY(AX2794,5,FESTIVOS_CO!A:A))</f>
        <v/>
      </c>
      <c r="BB2794" s="39"/>
      <c r="BC2794" s="40"/>
      <c r="BD2794" s="40"/>
      <c r="BE2794" s="56" t="str">
        <f t="shared" ca="1" si="532"/>
        <v>NO APLICA</v>
      </c>
      <c r="BF2794" s="37"/>
      <c r="BG2794" s="45"/>
      <c r="BH2794" s="37"/>
      <c r="BI2794" s="36"/>
      <c r="BJ2794" s="37"/>
      <c r="BK2794" s="36"/>
      <c r="BL2794" s="36"/>
      <c r="BM2794" s="53" t="str">
        <f>IF(BJ2794="","",WORKDAY(BJ2794,5,FESTIVOS_CO!A:A))</f>
        <v/>
      </c>
      <c r="BN2794" s="57" t="str">
        <f t="shared" ca="1" si="530"/>
        <v>PENDIENTE HACER AVISO</v>
      </c>
      <c r="BO2794" s="54" t="str">
        <f t="shared" ca="1" si="523"/>
        <v>EN TRÁMITE NOTIF. POR AVISO</v>
      </c>
      <c r="BP2794" s="37"/>
      <c r="BQ2794" s="53" t="str">
        <f>IF(BP2794="","",WORKDAY(BP2794,5,FESTIVOS_CO!A:A))</f>
        <v/>
      </c>
      <c r="BR2794" s="37"/>
      <c r="BS2794" s="36"/>
      <c r="BT2794" s="38"/>
      <c r="BU2794" s="58" t="e">
        <f>VLOOKUP(BT2794,Hoja2!$C:$D,2,0)</f>
        <v>#N/A</v>
      </c>
      <c r="BV2794" s="80" t="str">
        <f>IF(
AND(AO2794="",BD2794="",BQ2794=""),
"EN PROCESO NOTIFICACION / COMUNICACION",
IF(
BT2794="",
"NO APLICA",
IF(
BU2794=60,
IF(AO2794&lt;&gt;"",AO2794,IF(BD2794&lt;&gt;"",BD2794,BQ2794))+60,
WORKDAY(
IF(AO2794&lt;&gt;"",AO2794,IF(BD2794&lt;&gt;"",BD2794,BQ2794)),
BU2794,
FESTIVOS_CO!A:A
)
)
))</f>
        <v>EN PROCESO NOTIFICACION / COMUNICACION</v>
      </c>
      <c r="BW2794" s="44"/>
      <c r="BX2794" s="53"/>
      <c r="BY2794" s="45"/>
      <c r="BZ2794" s="37"/>
      <c r="CA2794" s="54" t="str">
        <f t="shared" si="524"/>
        <v>PENDIENTE EJECUTORIA</v>
      </c>
      <c r="CB2794" s="59" t="str">
        <f t="shared" si="533"/>
        <v/>
      </c>
      <c r="CC2794" s="36"/>
      <c r="CD2794" s="40"/>
      <c r="CE2794" s="46"/>
      <c r="CF2794" s="40"/>
      <c r="CG2794" s="40"/>
      <c r="CH2794" s="40"/>
      <c r="CI2794" s="36"/>
      <c r="CJ2794" s="47"/>
      <c r="CK2794" s="40"/>
      <c r="CL2794" s="40"/>
      <c r="CM2794" s="40"/>
      <c r="CN2794" s="40"/>
    </row>
    <row r="2795" spans="1:92" ht="42.75" hidden="1">
      <c r="A2795" s="49" t="str">
        <f t="shared" si="525"/>
        <v>SIN GESTIÓN</v>
      </c>
      <c r="B2795" s="58"/>
      <c r="C2795" s="37"/>
      <c r="D2795" s="37"/>
      <c r="E2795" s="49" t="str">
        <f t="shared" si="526"/>
        <v>PENDIENTE NOTIFICACIÓN</v>
      </c>
      <c r="F2795" s="141" t="str">
        <f t="shared" si="527"/>
        <v>PENDIENTE NOTIFICACIÓN</v>
      </c>
      <c r="G2795" s="49" t="str">
        <f t="shared" si="528"/>
        <v/>
      </c>
      <c r="H2795" s="51" t="str">
        <f ca="1">IF(
L2795="",
"",
IF(
NETWORKDAYS(L2795,IF(M2795&lt;&gt;"",M2795,TODAY()),FESTIVOS_CO!A:A)&gt;2,
"VENCIDO",
IF(
NETWORKDAYS(L2795,IF(M2795&lt;&gt;"",M2795,TODAY()),FESTIVOS_CO!A:A)=2,
"ALERTA",
"A TIEMPO"
)))</f>
        <v/>
      </c>
      <c r="I2795" s="40"/>
      <c r="J2795" s="36"/>
      <c r="K2795" s="37"/>
      <c r="L2795" s="50"/>
      <c r="M2795" s="37"/>
      <c r="N2795" s="52"/>
      <c r="O2795" s="52"/>
      <c r="P2795" s="36"/>
      <c r="Q2795" s="36"/>
      <c r="R2795" s="40"/>
      <c r="S2795" s="36"/>
      <c r="T2795" s="40"/>
      <c r="U2795" s="40"/>
      <c r="V2795" s="81"/>
      <c r="W2795" s="40"/>
      <c r="X2795" s="40"/>
      <c r="Y2795" s="40"/>
      <c r="Z2795" s="38" t="str">
        <f>IFERROR(VLOOKUP(Y2795,DIRECTORIO!A:B,2,FALSE),"")</f>
        <v/>
      </c>
      <c r="AA2795" s="40"/>
      <c r="AB2795" s="40"/>
      <c r="AC2795" s="40"/>
      <c r="AD2795" s="40"/>
      <c r="AE2795" s="40"/>
      <c r="AF2795" s="40"/>
      <c r="AG2795" s="41" t="s">
        <v>109</v>
      </c>
      <c r="AH2795" s="42"/>
      <c r="AI2795" s="54" t="str">
        <f t="shared" ca="1" si="529"/>
        <v>PENDIENTE NOTIFICACIÓN ELECTRÓNICA</v>
      </c>
      <c r="AJ2795" s="37"/>
      <c r="AK2795" s="37"/>
      <c r="AL2795" s="37"/>
      <c r="AM2795" s="53" t="str">
        <f>IF(AK2795="","",WORKDAY(AK2795,5,FESTIVOS_CO!A:A))</f>
        <v/>
      </c>
      <c r="AN2795" s="37"/>
      <c r="AO2795" s="37"/>
      <c r="AP2795" s="54" t="str">
        <f t="shared" ca="1" si="534"/>
        <v>NO APLICA</v>
      </c>
      <c r="AQ2795" s="36"/>
      <c r="AR2795" s="43"/>
      <c r="AS2795" s="37"/>
      <c r="AT2795" s="36"/>
      <c r="AU2795" s="37"/>
      <c r="AV2795" s="36"/>
      <c r="AW2795" s="36"/>
      <c r="AX2795" s="37"/>
      <c r="AY2795" s="140" t="str">
        <f>IF(AU2795="","",WORKDAY(AU2795,5,FESTIVOS_CO!A:A))</f>
        <v/>
      </c>
      <c r="AZ2795" s="54" t="str">
        <f t="shared" ca="1" si="531"/>
        <v>NO APLICA</v>
      </c>
      <c r="BA2795" s="55" t="str">
        <f>IF(AX2795="","",WORKDAY(AX2795,5,FESTIVOS_CO!A:A))</f>
        <v/>
      </c>
      <c r="BB2795" s="39"/>
      <c r="BC2795" s="40"/>
      <c r="BD2795" s="40"/>
      <c r="BE2795" s="56" t="str">
        <f t="shared" ca="1" si="532"/>
        <v>NO APLICA</v>
      </c>
      <c r="BF2795" s="37"/>
      <c r="BG2795" s="45"/>
      <c r="BH2795" s="37"/>
      <c r="BI2795" s="36"/>
      <c r="BJ2795" s="37"/>
      <c r="BK2795" s="36"/>
      <c r="BL2795" s="36"/>
      <c r="BM2795" s="53" t="str">
        <f>IF(BJ2795="","",WORKDAY(BJ2795,5,FESTIVOS_CO!A:A))</f>
        <v/>
      </c>
      <c r="BN2795" s="57" t="str">
        <f t="shared" ca="1" si="530"/>
        <v>PENDIENTE HACER AVISO</v>
      </c>
      <c r="BO2795" s="54" t="str">
        <f t="shared" ca="1" si="523"/>
        <v>EN TRÁMITE NOTIF. POR AVISO</v>
      </c>
      <c r="BP2795" s="37"/>
      <c r="BQ2795" s="53" t="str">
        <f>IF(BP2795="","",WORKDAY(BP2795,5,FESTIVOS_CO!A:A))</f>
        <v/>
      </c>
      <c r="BR2795" s="37"/>
      <c r="BS2795" s="36"/>
      <c r="BT2795" s="38"/>
      <c r="BU2795" s="58" t="e">
        <f>VLOOKUP(BT2795,Hoja2!$C:$D,2,0)</f>
        <v>#N/A</v>
      </c>
      <c r="BV2795" s="80" t="str">
        <f>IF(
AND(AO2795="",BD2795="",BQ2795=""),
"EN PROCESO NOTIFICACION / COMUNICACION",
IF(
BT2795="",
"NO APLICA",
IF(
BU2795=60,
IF(AO2795&lt;&gt;"",AO2795,IF(BD2795&lt;&gt;"",BD2795,BQ2795))+60,
WORKDAY(
IF(AO2795&lt;&gt;"",AO2795,IF(BD2795&lt;&gt;"",BD2795,BQ2795)),
BU2795,
FESTIVOS_CO!A:A
)
)
))</f>
        <v>EN PROCESO NOTIFICACION / COMUNICACION</v>
      </c>
      <c r="BW2795" s="44"/>
      <c r="BX2795" s="53"/>
      <c r="BY2795" s="45"/>
      <c r="BZ2795" s="37"/>
      <c r="CA2795" s="54" t="str">
        <f t="shared" si="524"/>
        <v>PENDIENTE EJECUTORIA</v>
      </c>
      <c r="CB2795" s="59" t="str">
        <f t="shared" si="533"/>
        <v/>
      </c>
      <c r="CC2795" s="36"/>
      <c r="CD2795" s="40"/>
      <c r="CE2795" s="46"/>
      <c r="CF2795" s="40"/>
      <c r="CG2795" s="40"/>
      <c r="CH2795" s="40"/>
      <c r="CI2795" s="36"/>
      <c r="CJ2795" s="47"/>
      <c r="CK2795" s="40"/>
      <c r="CL2795" s="40"/>
      <c r="CM2795" s="40"/>
      <c r="CN2795" s="40"/>
    </row>
    <row r="2796" spans="1:92" ht="42.75" hidden="1">
      <c r="A2796" s="49" t="str">
        <f t="shared" si="525"/>
        <v>SIN GESTIÓN</v>
      </c>
      <c r="B2796" s="58"/>
      <c r="C2796" s="37"/>
      <c r="D2796" s="37"/>
      <c r="E2796" s="49" t="str">
        <f t="shared" si="526"/>
        <v>PENDIENTE NOTIFICACIÓN</v>
      </c>
      <c r="F2796" s="141" t="str">
        <f t="shared" si="527"/>
        <v>PENDIENTE NOTIFICACIÓN</v>
      </c>
      <c r="G2796" s="49" t="str">
        <f t="shared" si="528"/>
        <v/>
      </c>
      <c r="H2796" s="51" t="str">
        <f ca="1">IF(
L2796="",
"",
IF(
NETWORKDAYS(L2796,IF(M2796&lt;&gt;"",M2796,TODAY()),FESTIVOS_CO!A:A)&gt;2,
"VENCIDO",
IF(
NETWORKDAYS(L2796,IF(M2796&lt;&gt;"",M2796,TODAY()),FESTIVOS_CO!A:A)=2,
"ALERTA",
"A TIEMPO"
)))</f>
        <v/>
      </c>
      <c r="I2796" s="40"/>
      <c r="J2796" s="36"/>
      <c r="K2796" s="37"/>
      <c r="L2796" s="50"/>
      <c r="M2796" s="37"/>
      <c r="N2796" s="52"/>
      <c r="O2796" s="52"/>
      <c r="P2796" s="36"/>
      <c r="Q2796" s="36"/>
      <c r="R2796" s="40"/>
      <c r="S2796" s="36"/>
      <c r="T2796" s="40"/>
      <c r="U2796" s="40"/>
      <c r="V2796" s="81"/>
      <c r="W2796" s="40"/>
      <c r="X2796" s="40"/>
      <c r="Y2796" s="40"/>
      <c r="Z2796" s="38" t="str">
        <f>IFERROR(VLOOKUP(Y2796,DIRECTORIO!A:B,2,FALSE),"")</f>
        <v/>
      </c>
      <c r="AA2796" s="40"/>
      <c r="AB2796" s="40"/>
      <c r="AC2796" s="40"/>
      <c r="AD2796" s="40"/>
      <c r="AE2796" s="40"/>
      <c r="AF2796" s="40"/>
      <c r="AG2796" s="41" t="s">
        <v>109</v>
      </c>
      <c r="AH2796" s="42"/>
      <c r="AI2796" s="54" t="str">
        <f t="shared" ca="1" si="529"/>
        <v>PENDIENTE NOTIFICACIÓN ELECTRÓNICA</v>
      </c>
      <c r="AJ2796" s="37"/>
      <c r="AK2796" s="37"/>
      <c r="AL2796" s="37"/>
      <c r="AM2796" s="53" t="str">
        <f>IF(AK2796="","",WORKDAY(AK2796,5,FESTIVOS_CO!A:A))</f>
        <v/>
      </c>
      <c r="AN2796" s="37"/>
      <c r="AO2796" s="37"/>
      <c r="AP2796" s="54" t="str">
        <f t="shared" ca="1" si="534"/>
        <v>NO APLICA</v>
      </c>
      <c r="AQ2796" s="36"/>
      <c r="AR2796" s="43"/>
      <c r="AS2796" s="37"/>
      <c r="AT2796" s="36"/>
      <c r="AU2796" s="37"/>
      <c r="AV2796" s="36"/>
      <c r="AW2796" s="36"/>
      <c r="AX2796" s="37"/>
      <c r="AY2796" s="140" t="str">
        <f>IF(AU2796="","",WORKDAY(AU2796,5,FESTIVOS_CO!A:A))</f>
        <v/>
      </c>
      <c r="AZ2796" s="54" t="str">
        <f t="shared" ca="1" si="531"/>
        <v>NO APLICA</v>
      </c>
      <c r="BA2796" s="55" t="str">
        <f>IF(AX2796="","",WORKDAY(AX2796,5,FESTIVOS_CO!A:A))</f>
        <v/>
      </c>
      <c r="BB2796" s="39"/>
      <c r="BC2796" s="40"/>
      <c r="BD2796" s="40"/>
      <c r="BE2796" s="56" t="str">
        <f t="shared" ca="1" si="532"/>
        <v>NO APLICA</v>
      </c>
      <c r="BF2796" s="37"/>
      <c r="BG2796" s="45"/>
      <c r="BH2796" s="37"/>
      <c r="BI2796" s="36"/>
      <c r="BJ2796" s="37"/>
      <c r="BK2796" s="36"/>
      <c r="BL2796" s="36"/>
      <c r="BM2796" s="53" t="str">
        <f>IF(BJ2796="","",WORKDAY(BJ2796,5,FESTIVOS_CO!A:A))</f>
        <v/>
      </c>
      <c r="BN2796" s="57" t="str">
        <f t="shared" ca="1" si="530"/>
        <v>PENDIENTE HACER AVISO</v>
      </c>
      <c r="BO2796" s="54" t="str">
        <f t="shared" ca="1" si="523"/>
        <v>EN TRÁMITE NOTIF. POR AVISO</v>
      </c>
      <c r="BP2796" s="37"/>
      <c r="BQ2796" s="53" t="str">
        <f>IF(BP2796="","",WORKDAY(BP2796,5,FESTIVOS_CO!A:A))</f>
        <v/>
      </c>
      <c r="BR2796" s="37"/>
      <c r="BS2796" s="36"/>
      <c r="BT2796" s="38"/>
      <c r="BU2796" s="58" t="e">
        <f>VLOOKUP(BT2796,Hoja2!$C:$D,2,0)</f>
        <v>#N/A</v>
      </c>
      <c r="BV2796" s="80" t="str">
        <f>IF(
AND(AO2796="",BD2796="",BQ2796=""),
"EN PROCESO NOTIFICACION / COMUNICACION",
IF(
BT2796="",
"NO APLICA",
IF(
BU2796=60,
IF(AO2796&lt;&gt;"",AO2796,IF(BD2796&lt;&gt;"",BD2796,BQ2796))+60,
WORKDAY(
IF(AO2796&lt;&gt;"",AO2796,IF(BD2796&lt;&gt;"",BD2796,BQ2796)),
BU2796,
FESTIVOS_CO!A:A
)
)
))</f>
        <v>EN PROCESO NOTIFICACION / COMUNICACION</v>
      </c>
      <c r="BW2796" s="44"/>
      <c r="BX2796" s="53"/>
      <c r="BY2796" s="45"/>
      <c r="BZ2796" s="37"/>
      <c r="CA2796" s="54" t="str">
        <f t="shared" si="524"/>
        <v>PENDIENTE EJECUTORIA</v>
      </c>
      <c r="CB2796" s="59" t="str">
        <f t="shared" si="533"/>
        <v/>
      </c>
      <c r="CC2796" s="36"/>
      <c r="CD2796" s="40"/>
      <c r="CE2796" s="46"/>
      <c r="CF2796" s="40"/>
      <c r="CG2796" s="40"/>
      <c r="CH2796" s="40"/>
      <c r="CI2796" s="36"/>
      <c r="CJ2796" s="47"/>
      <c r="CK2796" s="40"/>
      <c r="CL2796" s="40"/>
      <c r="CM2796" s="40"/>
      <c r="CN2796" s="40"/>
    </row>
    <row r="2797" spans="1:92" ht="42.75" hidden="1">
      <c r="A2797" s="49" t="str">
        <f t="shared" si="525"/>
        <v>SIN GESTIÓN</v>
      </c>
      <c r="B2797" s="58"/>
      <c r="C2797" s="37"/>
      <c r="D2797" s="37"/>
      <c r="E2797" s="49" t="str">
        <f t="shared" si="526"/>
        <v>PENDIENTE NOTIFICACIÓN</v>
      </c>
      <c r="F2797" s="141" t="str">
        <f t="shared" si="527"/>
        <v>PENDIENTE NOTIFICACIÓN</v>
      </c>
      <c r="G2797" s="49" t="str">
        <f t="shared" si="528"/>
        <v/>
      </c>
      <c r="H2797" s="51" t="str">
        <f ca="1">IF(
L2797="",
"",
IF(
NETWORKDAYS(L2797,IF(M2797&lt;&gt;"",M2797,TODAY()),FESTIVOS_CO!A:A)&gt;2,
"VENCIDO",
IF(
NETWORKDAYS(L2797,IF(M2797&lt;&gt;"",M2797,TODAY()),FESTIVOS_CO!A:A)=2,
"ALERTA",
"A TIEMPO"
)))</f>
        <v/>
      </c>
      <c r="I2797" s="40"/>
      <c r="J2797" s="36"/>
      <c r="K2797" s="37"/>
      <c r="L2797" s="50"/>
      <c r="M2797" s="37"/>
      <c r="N2797" s="52"/>
      <c r="O2797" s="52"/>
      <c r="P2797" s="36"/>
      <c r="Q2797" s="36"/>
      <c r="R2797" s="40"/>
      <c r="S2797" s="36"/>
      <c r="T2797" s="40"/>
      <c r="U2797" s="40"/>
      <c r="V2797" s="81"/>
      <c r="W2797" s="40"/>
      <c r="X2797" s="40"/>
      <c r="Y2797" s="40"/>
      <c r="Z2797" s="38" t="str">
        <f>IFERROR(VLOOKUP(Y2797,DIRECTORIO!A:B,2,FALSE),"")</f>
        <v/>
      </c>
      <c r="AA2797" s="40"/>
      <c r="AB2797" s="40"/>
      <c r="AC2797" s="40"/>
      <c r="AD2797" s="40"/>
      <c r="AE2797" s="40"/>
      <c r="AF2797" s="40"/>
      <c r="AG2797" s="41" t="s">
        <v>109</v>
      </c>
      <c r="AH2797" s="42"/>
      <c r="AI2797" s="54" t="str">
        <f t="shared" ca="1" si="529"/>
        <v>PENDIENTE NOTIFICACIÓN ELECTRÓNICA</v>
      </c>
      <c r="AJ2797" s="37"/>
      <c r="AK2797" s="37"/>
      <c r="AL2797" s="37"/>
      <c r="AM2797" s="53" t="str">
        <f>IF(AK2797="","",WORKDAY(AK2797,5,FESTIVOS_CO!A:A))</f>
        <v/>
      </c>
      <c r="AN2797" s="37"/>
      <c r="AO2797" s="37"/>
      <c r="AP2797" s="54" t="str">
        <f t="shared" ca="1" si="534"/>
        <v>NO APLICA</v>
      </c>
      <c r="AQ2797" s="36"/>
      <c r="AR2797" s="43"/>
      <c r="AS2797" s="37"/>
      <c r="AT2797" s="36"/>
      <c r="AU2797" s="37"/>
      <c r="AV2797" s="36"/>
      <c r="AW2797" s="36"/>
      <c r="AX2797" s="37"/>
      <c r="AY2797" s="140" t="str">
        <f>IF(AU2797="","",WORKDAY(AU2797,5,FESTIVOS_CO!A:A))</f>
        <v/>
      </c>
      <c r="AZ2797" s="54" t="str">
        <f t="shared" ca="1" si="531"/>
        <v>NO APLICA</v>
      </c>
      <c r="BA2797" s="55" t="str">
        <f>IF(AX2797="","",WORKDAY(AX2797,5,FESTIVOS_CO!A:A))</f>
        <v/>
      </c>
      <c r="BB2797" s="39"/>
      <c r="BC2797" s="40"/>
      <c r="BD2797" s="40"/>
      <c r="BE2797" s="56" t="str">
        <f t="shared" ca="1" si="532"/>
        <v>NO APLICA</v>
      </c>
      <c r="BF2797" s="37"/>
      <c r="BG2797" s="45"/>
      <c r="BH2797" s="37"/>
      <c r="BI2797" s="36"/>
      <c r="BJ2797" s="37"/>
      <c r="BK2797" s="36"/>
      <c r="BL2797" s="36"/>
      <c r="BM2797" s="53" t="str">
        <f>IF(BJ2797="","",WORKDAY(BJ2797,5,FESTIVOS_CO!A:A))</f>
        <v/>
      </c>
      <c r="BN2797" s="57" t="str">
        <f t="shared" ca="1" si="530"/>
        <v>PENDIENTE HACER AVISO</v>
      </c>
      <c r="BO2797" s="54" t="str">
        <f t="shared" ca="1" si="523"/>
        <v>EN TRÁMITE NOTIF. POR AVISO</v>
      </c>
      <c r="BP2797" s="37"/>
      <c r="BQ2797" s="53" t="str">
        <f>IF(BP2797="","",WORKDAY(BP2797,5,FESTIVOS_CO!A:A))</f>
        <v/>
      </c>
      <c r="BR2797" s="37"/>
      <c r="BS2797" s="36"/>
      <c r="BT2797" s="38"/>
      <c r="BU2797" s="58" t="e">
        <f>VLOOKUP(BT2797,Hoja2!$C:$D,2,0)</f>
        <v>#N/A</v>
      </c>
      <c r="BV2797" s="80" t="str">
        <f>IF(
AND(AO2797="",BD2797="",BQ2797=""),
"EN PROCESO NOTIFICACION / COMUNICACION",
IF(
BT2797="",
"NO APLICA",
IF(
BU2797=60,
IF(AO2797&lt;&gt;"",AO2797,IF(BD2797&lt;&gt;"",BD2797,BQ2797))+60,
WORKDAY(
IF(AO2797&lt;&gt;"",AO2797,IF(BD2797&lt;&gt;"",BD2797,BQ2797)),
BU2797,
FESTIVOS_CO!A:A
)
)
))</f>
        <v>EN PROCESO NOTIFICACION / COMUNICACION</v>
      </c>
      <c r="BW2797" s="44"/>
      <c r="BX2797" s="53"/>
      <c r="BY2797" s="45"/>
      <c r="BZ2797" s="37"/>
      <c r="CA2797" s="54" t="str">
        <f t="shared" si="524"/>
        <v>PENDIENTE EJECUTORIA</v>
      </c>
      <c r="CB2797" s="59" t="str">
        <f t="shared" si="533"/>
        <v/>
      </c>
      <c r="CC2797" s="36"/>
      <c r="CD2797" s="40"/>
      <c r="CE2797" s="46"/>
      <c r="CF2797" s="40"/>
      <c r="CG2797" s="40"/>
      <c r="CH2797" s="40"/>
      <c r="CI2797" s="36"/>
      <c r="CJ2797" s="47"/>
      <c r="CK2797" s="40"/>
      <c r="CL2797" s="40"/>
      <c r="CM2797" s="40"/>
      <c r="CN2797" s="40"/>
    </row>
    <row r="2798" spans="1:92" ht="42.75" hidden="1">
      <c r="A2798" s="49" t="str">
        <f t="shared" si="525"/>
        <v>SIN GESTIÓN</v>
      </c>
      <c r="B2798" s="58"/>
      <c r="C2798" s="37"/>
      <c r="D2798" s="37"/>
      <c r="E2798" s="49" t="str">
        <f t="shared" si="526"/>
        <v>PENDIENTE NOTIFICACIÓN</v>
      </c>
      <c r="F2798" s="141" t="str">
        <f t="shared" si="527"/>
        <v>PENDIENTE NOTIFICACIÓN</v>
      </c>
      <c r="G2798" s="49" t="str">
        <f t="shared" si="528"/>
        <v/>
      </c>
      <c r="H2798" s="51" t="str">
        <f ca="1">IF(
L2798="",
"",
IF(
NETWORKDAYS(L2798,IF(M2798&lt;&gt;"",M2798,TODAY()),FESTIVOS_CO!A:A)&gt;2,
"VENCIDO",
IF(
NETWORKDAYS(L2798,IF(M2798&lt;&gt;"",M2798,TODAY()),FESTIVOS_CO!A:A)=2,
"ALERTA",
"A TIEMPO"
)))</f>
        <v/>
      </c>
      <c r="I2798" s="40"/>
      <c r="J2798" s="36"/>
      <c r="K2798" s="37"/>
      <c r="L2798" s="50"/>
      <c r="M2798" s="37"/>
      <c r="N2798" s="52"/>
      <c r="O2798" s="52"/>
      <c r="P2798" s="36"/>
      <c r="Q2798" s="36"/>
      <c r="R2798" s="40"/>
      <c r="S2798" s="36"/>
      <c r="T2798" s="40"/>
      <c r="U2798" s="40"/>
      <c r="V2798" s="81"/>
      <c r="W2798" s="40"/>
      <c r="X2798" s="40"/>
      <c r="Y2798" s="40"/>
      <c r="Z2798" s="38" t="str">
        <f>IFERROR(VLOOKUP(Y2798,DIRECTORIO!A:B,2,FALSE),"")</f>
        <v/>
      </c>
      <c r="AA2798" s="40"/>
      <c r="AB2798" s="40"/>
      <c r="AC2798" s="40"/>
      <c r="AD2798" s="40"/>
      <c r="AE2798" s="40"/>
      <c r="AF2798" s="40"/>
      <c r="AG2798" s="41" t="s">
        <v>109</v>
      </c>
      <c r="AH2798" s="42"/>
      <c r="AI2798" s="54" t="str">
        <f t="shared" ca="1" si="529"/>
        <v>PENDIENTE NOTIFICACIÓN ELECTRÓNICA</v>
      </c>
      <c r="AJ2798" s="37"/>
      <c r="AK2798" s="37"/>
      <c r="AL2798" s="37"/>
      <c r="AM2798" s="53" t="str">
        <f>IF(AK2798="","",WORKDAY(AK2798,5,FESTIVOS_CO!A:A))</f>
        <v/>
      </c>
      <c r="AN2798" s="37"/>
      <c r="AO2798" s="37"/>
      <c r="AP2798" s="54" t="str">
        <f t="shared" ca="1" si="534"/>
        <v>NO APLICA</v>
      </c>
      <c r="AQ2798" s="36"/>
      <c r="AR2798" s="43"/>
      <c r="AS2798" s="37"/>
      <c r="AT2798" s="36"/>
      <c r="AU2798" s="37"/>
      <c r="AV2798" s="36"/>
      <c r="AW2798" s="36"/>
      <c r="AX2798" s="37"/>
      <c r="AY2798" s="140" t="str">
        <f>IF(AU2798="","",WORKDAY(AU2798,5,FESTIVOS_CO!A:A))</f>
        <v/>
      </c>
      <c r="AZ2798" s="54" t="str">
        <f t="shared" ca="1" si="531"/>
        <v>NO APLICA</v>
      </c>
      <c r="BA2798" s="55" t="str">
        <f>IF(AX2798="","",WORKDAY(AX2798,5,FESTIVOS_CO!A:A))</f>
        <v/>
      </c>
      <c r="BB2798" s="39"/>
      <c r="BC2798" s="40"/>
      <c r="BD2798" s="40"/>
      <c r="BE2798" s="56" t="str">
        <f t="shared" ca="1" si="532"/>
        <v>NO APLICA</v>
      </c>
      <c r="BF2798" s="37"/>
      <c r="BG2798" s="45"/>
      <c r="BH2798" s="37"/>
      <c r="BI2798" s="36"/>
      <c r="BJ2798" s="37"/>
      <c r="BK2798" s="36"/>
      <c r="BL2798" s="36"/>
      <c r="BM2798" s="53" t="str">
        <f>IF(BJ2798="","",WORKDAY(BJ2798,5,FESTIVOS_CO!A:A))</f>
        <v/>
      </c>
      <c r="BN2798" s="57" t="str">
        <f t="shared" ca="1" si="530"/>
        <v>PENDIENTE HACER AVISO</v>
      </c>
      <c r="BO2798" s="54" t="str">
        <f t="shared" ca="1" si="523"/>
        <v>EN TRÁMITE NOTIF. POR AVISO</v>
      </c>
      <c r="BP2798" s="37"/>
      <c r="BQ2798" s="53" t="str">
        <f>IF(BP2798="","",WORKDAY(BP2798,5,FESTIVOS_CO!A:A))</f>
        <v/>
      </c>
      <c r="BR2798" s="37"/>
      <c r="BS2798" s="36"/>
      <c r="BT2798" s="38"/>
      <c r="BU2798" s="58" t="e">
        <f>VLOOKUP(BT2798,Hoja2!$C:$D,2,0)</f>
        <v>#N/A</v>
      </c>
      <c r="BV2798" s="80" t="str">
        <f>IF(
AND(AO2798="",BD2798="",BQ2798=""),
"EN PROCESO NOTIFICACION / COMUNICACION",
IF(
BT2798="",
"NO APLICA",
IF(
BU2798=60,
IF(AO2798&lt;&gt;"",AO2798,IF(BD2798&lt;&gt;"",BD2798,BQ2798))+60,
WORKDAY(
IF(AO2798&lt;&gt;"",AO2798,IF(BD2798&lt;&gt;"",BD2798,BQ2798)),
BU2798,
FESTIVOS_CO!A:A
)
)
))</f>
        <v>EN PROCESO NOTIFICACION / COMUNICACION</v>
      </c>
      <c r="BW2798" s="44"/>
      <c r="BX2798" s="53"/>
      <c r="BY2798" s="45"/>
      <c r="BZ2798" s="37"/>
      <c r="CA2798" s="54" t="str">
        <f t="shared" si="524"/>
        <v>PENDIENTE EJECUTORIA</v>
      </c>
      <c r="CB2798" s="59" t="str">
        <f t="shared" si="533"/>
        <v/>
      </c>
      <c r="CC2798" s="36"/>
      <c r="CD2798" s="40"/>
      <c r="CE2798" s="46"/>
      <c r="CF2798" s="40"/>
      <c r="CG2798" s="40"/>
      <c r="CH2798" s="40"/>
      <c r="CI2798" s="36"/>
      <c r="CJ2798" s="47"/>
      <c r="CK2798" s="40"/>
      <c r="CL2798" s="40"/>
      <c r="CM2798" s="40"/>
      <c r="CN2798" s="40"/>
    </row>
    <row r="2799" spans="1:92" ht="42.75" hidden="1">
      <c r="A2799" s="49" t="str">
        <f t="shared" si="525"/>
        <v>SIN GESTIÓN</v>
      </c>
      <c r="B2799" s="58"/>
      <c r="C2799" s="37"/>
      <c r="D2799" s="37"/>
      <c r="E2799" s="49" t="str">
        <f t="shared" si="526"/>
        <v>PENDIENTE NOTIFICACIÓN</v>
      </c>
      <c r="F2799" s="141" t="str">
        <f t="shared" si="527"/>
        <v>PENDIENTE NOTIFICACIÓN</v>
      </c>
      <c r="G2799" s="49" t="str">
        <f t="shared" si="528"/>
        <v/>
      </c>
      <c r="H2799" s="51" t="str">
        <f ca="1">IF(
L2799="",
"",
IF(
NETWORKDAYS(L2799,IF(M2799&lt;&gt;"",M2799,TODAY()),FESTIVOS_CO!A:A)&gt;2,
"VENCIDO",
IF(
NETWORKDAYS(L2799,IF(M2799&lt;&gt;"",M2799,TODAY()),FESTIVOS_CO!A:A)=2,
"ALERTA",
"A TIEMPO"
)))</f>
        <v/>
      </c>
      <c r="I2799" s="40"/>
      <c r="J2799" s="36"/>
      <c r="K2799" s="37"/>
      <c r="L2799" s="50"/>
      <c r="M2799" s="37"/>
      <c r="N2799" s="52"/>
      <c r="O2799" s="52"/>
      <c r="P2799" s="36"/>
      <c r="Q2799" s="36"/>
      <c r="R2799" s="40"/>
      <c r="S2799" s="36"/>
      <c r="T2799" s="40"/>
      <c r="U2799" s="40"/>
      <c r="V2799" s="81"/>
      <c r="W2799" s="40"/>
      <c r="X2799" s="40"/>
      <c r="Y2799" s="40"/>
      <c r="Z2799" s="38" t="str">
        <f>IFERROR(VLOOKUP(Y2799,DIRECTORIO!A:B,2,FALSE),"")</f>
        <v/>
      </c>
      <c r="AA2799" s="40"/>
      <c r="AB2799" s="40"/>
      <c r="AC2799" s="40"/>
      <c r="AD2799" s="40"/>
      <c r="AE2799" s="40"/>
      <c r="AF2799" s="40"/>
      <c r="AG2799" s="41" t="s">
        <v>109</v>
      </c>
      <c r="AH2799" s="42"/>
      <c r="AI2799" s="54" t="str">
        <f t="shared" ca="1" si="529"/>
        <v>PENDIENTE NOTIFICACIÓN ELECTRÓNICA</v>
      </c>
      <c r="AJ2799" s="37"/>
      <c r="AK2799" s="37"/>
      <c r="AL2799" s="37"/>
      <c r="AM2799" s="53" t="str">
        <f>IF(AK2799="","",WORKDAY(AK2799,5,FESTIVOS_CO!A:A))</f>
        <v/>
      </c>
      <c r="AN2799" s="37"/>
      <c r="AO2799" s="37"/>
      <c r="AP2799" s="54" t="str">
        <f t="shared" ca="1" si="534"/>
        <v>NO APLICA</v>
      </c>
      <c r="AQ2799" s="36"/>
      <c r="AR2799" s="43"/>
      <c r="AS2799" s="37"/>
      <c r="AT2799" s="36"/>
      <c r="AU2799" s="37"/>
      <c r="AV2799" s="36"/>
      <c r="AW2799" s="36"/>
      <c r="AX2799" s="37"/>
      <c r="AY2799" s="140" t="str">
        <f>IF(AU2799="","",WORKDAY(AU2799,5,FESTIVOS_CO!A:A))</f>
        <v/>
      </c>
      <c r="AZ2799" s="54" t="str">
        <f t="shared" ca="1" si="531"/>
        <v>NO APLICA</v>
      </c>
      <c r="BA2799" s="55" t="str">
        <f>IF(AX2799="","",WORKDAY(AX2799,5,FESTIVOS_CO!A:A))</f>
        <v/>
      </c>
      <c r="BB2799" s="39"/>
      <c r="BC2799" s="40"/>
      <c r="BD2799" s="40"/>
      <c r="BE2799" s="56" t="str">
        <f t="shared" ca="1" si="532"/>
        <v>NO APLICA</v>
      </c>
      <c r="BF2799" s="37"/>
      <c r="BG2799" s="45"/>
      <c r="BH2799" s="37"/>
      <c r="BI2799" s="36"/>
      <c r="BJ2799" s="37"/>
      <c r="BK2799" s="36"/>
      <c r="BL2799" s="36"/>
      <c r="BM2799" s="53" t="str">
        <f>IF(BJ2799="","",WORKDAY(BJ2799,5,FESTIVOS_CO!A:A))</f>
        <v/>
      </c>
      <c r="BN2799" s="57" t="str">
        <f t="shared" ca="1" si="530"/>
        <v>PENDIENTE HACER AVISO</v>
      </c>
      <c r="BO2799" s="54" t="str">
        <f t="shared" ca="1" si="523"/>
        <v>EN TRÁMITE NOTIF. POR AVISO</v>
      </c>
      <c r="BP2799" s="37"/>
      <c r="BQ2799" s="53" t="str">
        <f>IF(BP2799="","",WORKDAY(BP2799,5,FESTIVOS_CO!A:A))</f>
        <v/>
      </c>
      <c r="BR2799" s="37"/>
      <c r="BS2799" s="36"/>
      <c r="BT2799" s="38"/>
      <c r="BU2799" s="58" t="e">
        <f>VLOOKUP(BT2799,Hoja2!$C:$D,2,0)</f>
        <v>#N/A</v>
      </c>
      <c r="BV2799" s="80" t="str">
        <f>IF(
AND(AO2799="",BD2799="",BQ2799=""),
"EN PROCESO NOTIFICACION / COMUNICACION",
IF(
BT2799="",
"NO APLICA",
IF(
BU2799=60,
IF(AO2799&lt;&gt;"",AO2799,IF(BD2799&lt;&gt;"",BD2799,BQ2799))+60,
WORKDAY(
IF(AO2799&lt;&gt;"",AO2799,IF(BD2799&lt;&gt;"",BD2799,BQ2799)),
BU2799,
FESTIVOS_CO!A:A
)
)
))</f>
        <v>EN PROCESO NOTIFICACION / COMUNICACION</v>
      </c>
      <c r="BW2799" s="44"/>
      <c r="BX2799" s="53"/>
      <c r="BY2799" s="45"/>
      <c r="BZ2799" s="37"/>
      <c r="CA2799" s="54" t="str">
        <f t="shared" si="524"/>
        <v>PENDIENTE EJECUTORIA</v>
      </c>
      <c r="CB2799" s="59" t="str">
        <f t="shared" si="533"/>
        <v/>
      </c>
      <c r="CC2799" s="36"/>
      <c r="CD2799" s="40"/>
      <c r="CE2799" s="46"/>
      <c r="CF2799" s="40"/>
      <c r="CG2799" s="40"/>
      <c r="CH2799" s="40"/>
      <c r="CI2799" s="36"/>
      <c r="CJ2799" s="47"/>
      <c r="CK2799" s="40"/>
      <c r="CL2799" s="40"/>
      <c r="CM2799" s="40"/>
      <c r="CN2799" s="40"/>
    </row>
    <row r="2800" spans="1:92" ht="42.75" hidden="1">
      <c r="A2800" s="49" t="str">
        <f t="shared" si="525"/>
        <v>SIN GESTIÓN</v>
      </c>
      <c r="B2800" s="58"/>
      <c r="C2800" s="37"/>
      <c r="D2800" s="37"/>
      <c r="E2800" s="49" t="str">
        <f t="shared" si="526"/>
        <v>PENDIENTE NOTIFICACIÓN</v>
      </c>
      <c r="F2800" s="141" t="str">
        <f t="shared" si="527"/>
        <v>PENDIENTE NOTIFICACIÓN</v>
      </c>
      <c r="G2800" s="49" t="str">
        <f t="shared" si="528"/>
        <v/>
      </c>
      <c r="H2800" s="51" t="str">
        <f ca="1">IF(
L2800="",
"",
IF(
NETWORKDAYS(L2800,IF(M2800&lt;&gt;"",M2800,TODAY()),FESTIVOS_CO!A:A)&gt;2,
"VENCIDO",
IF(
NETWORKDAYS(L2800,IF(M2800&lt;&gt;"",M2800,TODAY()),FESTIVOS_CO!A:A)=2,
"ALERTA",
"A TIEMPO"
)))</f>
        <v/>
      </c>
      <c r="I2800" s="40"/>
      <c r="J2800" s="36"/>
      <c r="K2800" s="37"/>
      <c r="L2800" s="50"/>
      <c r="M2800" s="37"/>
      <c r="N2800" s="52"/>
      <c r="O2800" s="52"/>
      <c r="P2800" s="36"/>
      <c r="Q2800" s="36"/>
      <c r="R2800" s="40"/>
      <c r="S2800" s="36"/>
      <c r="T2800" s="40"/>
      <c r="U2800" s="40"/>
      <c r="V2800" s="81"/>
      <c r="W2800" s="40"/>
      <c r="X2800" s="40"/>
      <c r="Y2800" s="40"/>
      <c r="Z2800" s="38" t="str">
        <f>IFERROR(VLOOKUP(Y2800,DIRECTORIO!A:B,2,FALSE),"")</f>
        <v/>
      </c>
      <c r="AA2800" s="40"/>
      <c r="AB2800" s="40"/>
      <c r="AC2800" s="40"/>
      <c r="AD2800" s="40"/>
      <c r="AE2800" s="40"/>
      <c r="AF2800" s="40"/>
      <c r="AG2800" s="41" t="s">
        <v>109</v>
      </c>
      <c r="AH2800" s="42"/>
      <c r="AI2800" s="54" t="str">
        <f t="shared" ca="1" si="529"/>
        <v>PENDIENTE NOTIFICACIÓN ELECTRÓNICA</v>
      </c>
      <c r="AJ2800" s="37"/>
      <c r="AK2800" s="37"/>
      <c r="AL2800" s="37"/>
      <c r="AM2800" s="53" t="str">
        <f>IF(AK2800="","",WORKDAY(AK2800,5,FESTIVOS_CO!A:A))</f>
        <v/>
      </c>
      <c r="AN2800" s="37"/>
      <c r="AO2800" s="37"/>
      <c r="AP2800" s="54" t="str">
        <f t="shared" ca="1" si="534"/>
        <v>NO APLICA</v>
      </c>
      <c r="AQ2800" s="36"/>
      <c r="AR2800" s="43"/>
      <c r="AS2800" s="37"/>
      <c r="AT2800" s="36"/>
      <c r="AU2800" s="37"/>
      <c r="AV2800" s="36"/>
      <c r="AW2800" s="36"/>
      <c r="AX2800" s="37"/>
      <c r="AY2800" s="140" t="str">
        <f>IF(AU2800="","",WORKDAY(AU2800,5,FESTIVOS_CO!A:A))</f>
        <v/>
      </c>
      <c r="AZ2800" s="54" t="str">
        <f t="shared" ca="1" si="531"/>
        <v>NO APLICA</v>
      </c>
      <c r="BA2800" s="55" t="str">
        <f>IF(AX2800="","",WORKDAY(AX2800,5,FESTIVOS_CO!A:A))</f>
        <v/>
      </c>
      <c r="BB2800" s="39"/>
      <c r="BC2800" s="40"/>
      <c r="BD2800" s="40"/>
      <c r="BE2800" s="56" t="str">
        <f t="shared" ca="1" si="532"/>
        <v>NO APLICA</v>
      </c>
      <c r="BF2800" s="37"/>
      <c r="BG2800" s="45"/>
      <c r="BH2800" s="37"/>
      <c r="BI2800" s="36"/>
      <c r="BJ2800" s="37"/>
      <c r="BK2800" s="36"/>
      <c r="BL2800" s="36"/>
      <c r="BM2800" s="53" t="str">
        <f>IF(BJ2800="","",WORKDAY(BJ2800,5,FESTIVOS_CO!A:A))</f>
        <v/>
      </c>
      <c r="BN2800" s="57" t="str">
        <f t="shared" ca="1" si="530"/>
        <v>PENDIENTE HACER AVISO</v>
      </c>
      <c r="BO2800" s="54" t="str">
        <f t="shared" ca="1" si="523"/>
        <v>EN TRÁMITE NOTIF. POR AVISO</v>
      </c>
      <c r="BP2800" s="37"/>
      <c r="BQ2800" s="53" t="str">
        <f>IF(BP2800="","",WORKDAY(BP2800,5,FESTIVOS_CO!A:A))</f>
        <v/>
      </c>
      <c r="BR2800" s="37"/>
      <c r="BS2800" s="36"/>
      <c r="BT2800" s="38"/>
      <c r="BU2800" s="58" t="e">
        <f>VLOOKUP(BT2800,Hoja2!$C:$D,2,0)</f>
        <v>#N/A</v>
      </c>
      <c r="BV2800" s="80" t="str">
        <f>IF(
AND(AO2800="",BD2800="",BQ2800=""),
"EN PROCESO NOTIFICACION / COMUNICACION",
IF(
BT2800="",
"NO APLICA",
IF(
BU2800=60,
IF(AO2800&lt;&gt;"",AO2800,IF(BD2800&lt;&gt;"",BD2800,BQ2800))+60,
WORKDAY(
IF(AO2800&lt;&gt;"",AO2800,IF(BD2800&lt;&gt;"",BD2800,BQ2800)),
BU2800,
FESTIVOS_CO!A:A
)
)
))</f>
        <v>EN PROCESO NOTIFICACION / COMUNICACION</v>
      </c>
      <c r="BW2800" s="44"/>
      <c r="BX2800" s="53"/>
      <c r="BY2800" s="45"/>
      <c r="BZ2800" s="37"/>
      <c r="CA2800" s="54" t="str">
        <f t="shared" si="524"/>
        <v>PENDIENTE EJECUTORIA</v>
      </c>
      <c r="CB2800" s="59" t="str">
        <f t="shared" si="533"/>
        <v/>
      </c>
      <c r="CC2800" s="36"/>
      <c r="CD2800" s="40"/>
      <c r="CE2800" s="46"/>
      <c r="CF2800" s="40"/>
      <c r="CG2800" s="40"/>
      <c r="CH2800" s="40"/>
      <c r="CI2800" s="36"/>
      <c r="CJ2800" s="47"/>
      <c r="CK2800" s="40"/>
      <c r="CL2800" s="40"/>
      <c r="CM2800" s="40"/>
      <c r="CN2800" s="40"/>
    </row>
    <row r="2801" spans="1:92" ht="42.75" hidden="1">
      <c r="A2801" s="49" t="str">
        <f t="shared" si="525"/>
        <v>SIN GESTIÓN</v>
      </c>
      <c r="B2801" s="58"/>
      <c r="C2801" s="37"/>
      <c r="D2801" s="37"/>
      <c r="E2801" s="49" t="str">
        <f t="shared" si="526"/>
        <v>PENDIENTE NOTIFICACIÓN</v>
      </c>
      <c r="F2801" s="141" t="str">
        <f t="shared" si="527"/>
        <v>PENDIENTE NOTIFICACIÓN</v>
      </c>
      <c r="G2801" s="49" t="str">
        <f t="shared" si="528"/>
        <v/>
      </c>
      <c r="H2801" s="51" t="str">
        <f ca="1">IF(
L2801="",
"",
IF(
NETWORKDAYS(L2801,IF(M2801&lt;&gt;"",M2801,TODAY()),FESTIVOS_CO!A:A)&gt;2,
"VENCIDO",
IF(
NETWORKDAYS(L2801,IF(M2801&lt;&gt;"",M2801,TODAY()),FESTIVOS_CO!A:A)=2,
"ALERTA",
"A TIEMPO"
)))</f>
        <v/>
      </c>
      <c r="I2801" s="40"/>
      <c r="J2801" s="36"/>
      <c r="K2801" s="37"/>
      <c r="L2801" s="50"/>
      <c r="M2801" s="37"/>
      <c r="N2801" s="52"/>
      <c r="O2801" s="52"/>
      <c r="P2801" s="36"/>
      <c r="Q2801" s="36"/>
      <c r="R2801" s="40"/>
      <c r="S2801" s="36"/>
      <c r="T2801" s="40"/>
      <c r="U2801" s="40"/>
      <c r="V2801" s="81"/>
      <c r="W2801" s="40"/>
      <c r="X2801" s="40"/>
      <c r="Y2801" s="40"/>
      <c r="Z2801" s="38" t="str">
        <f>IFERROR(VLOOKUP(Y2801,DIRECTORIO!A:B,2,FALSE),"")</f>
        <v/>
      </c>
      <c r="AA2801" s="40"/>
      <c r="AB2801" s="40"/>
      <c r="AC2801" s="40"/>
      <c r="AD2801" s="40"/>
      <c r="AE2801" s="40"/>
      <c r="AF2801" s="40"/>
      <c r="AG2801" s="41" t="s">
        <v>109</v>
      </c>
      <c r="AH2801" s="42"/>
      <c r="AI2801" s="54" t="str">
        <f t="shared" ca="1" si="529"/>
        <v>PENDIENTE NOTIFICACIÓN ELECTRÓNICA</v>
      </c>
      <c r="AJ2801" s="37"/>
      <c r="AK2801" s="37"/>
      <c r="AL2801" s="37"/>
      <c r="AM2801" s="53" t="str">
        <f>IF(AK2801="","",WORKDAY(AK2801,5,FESTIVOS_CO!A:A))</f>
        <v/>
      </c>
      <c r="AN2801" s="37"/>
      <c r="AO2801" s="37"/>
      <c r="AP2801" s="54" t="str">
        <f t="shared" ca="1" si="534"/>
        <v>NO APLICA</v>
      </c>
      <c r="AQ2801" s="36"/>
      <c r="AR2801" s="43"/>
      <c r="AS2801" s="37"/>
      <c r="AT2801" s="36"/>
      <c r="AU2801" s="37"/>
      <c r="AV2801" s="36"/>
      <c r="AW2801" s="36"/>
      <c r="AX2801" s="37"/>
      <c r="AY2801" s="140" t="str">
        <f>IF(AU2801="","",WORKDAY(AU2801,5,FESTIVOS_CO!A:A))</f>
        <v/>
      </c>
      <c r="AZ2801" s="54" t="str">
        <f t="shared" ca="1" si="531"/>
        <v>NO APLICA</v>
      </c>
      <c r="BA2801" s="55" t="str">
        <f>IF(AX2801="","",WORKDAY(AX2801,5,FESTIVOS_CO!A:A))</f>
        <v/>
      </c>
      <c r="BB2801" s="39"/>
      <c r="BC2801" s="40"/>
      <c r="BD2801" s="40"/>
      <c r="BE2801" s="56" t="str">
        <f t="shared" ca="1" si="532"/>
        <v>NO APLICA</v>
      </c>
      <c r="BF2801" s="37"/>
      <c r="BG2801" s="45"/>
      <c r="BH2801" s="37"/>
      <c r="BI2801" s="36"/>
      <c r="BJ2801" s="37"/>
      <c r="BK2801" s="36"/>
      <c r="BL2801" s="36"/>
      <c r="BM2801" s="53" t="str">
        <f>IF(BJ2801="","",WORKDAY(BJ2801,5,FESTIVOS_CO!A:A))</f>
        <v/>
      </c>
      <c r="BN2801" s="57" t="str">
        <f t="shared" ca="1" si="530"/>
        <v>PENDIENTE HACER AVISO</v>
      </c>
      <c r="BO2801" s="54" t="str">
        <f t="shared" ca="1" si="523"/>
        <v>EN TRÁMITE NOTIF. POR AVISO</v>
      </c>
      <c r="BP2801" s="37"/>
      <c r="BQ2801" s="53" t="str">
        <f>IF(BP2801="","",WORKDAY(BP2801,5,FESTIVOS_CO!A:A))</f>
        <v/>
      </c>
      <c r="BR2801" s="37"/>
      <c r="BS2801" s="36"/>
      <c r="BT2801" s="38"/>
      <c r="BU2801" s="58" t="e">
        <f>VLOOKUP(BT2801,Hoja2!$C:$D,2,0)</f>
        <v>#N/A</v>
      </c>
      <c r="BV2801" s="80" t="str">
        <f>IF(
AND(AO2801="",BD2801="",BQ2801=""),
"EN PROCESO NOTIFICACION / COMUNICACION",
IF(
BT2801="",
"NO APLICA",
IF(
BU2801=60,
IF(AO2801&lt;&gt;"",AO2801,IF(BD2801&lt;&gt;"",BD2801,BQ2801))+60,
WORKDAY(
IF(AO2801&lt;&gt;"",AO2801,IF(BD2801&lt;&gt;"",BD2801,BQ2801)),
BU2801,
FESTIVOS_CO!A:A
)
)
))</f>
        <v>EN PROCESO NOTIFICACION / COMUNICACION</v>
      </c>
      <c r="BW2801" s="44"/>
      <c r="BX2801" s="53"/>
      <c r="BY2801" s="45"/>
      <c r="BZ2801" s="37"/>
      <c r="CA2801" s="54" t="str">
        <f t="shared" si="524"/>
        <v>PENDIENTE EJECUTORIA</v>
      </c>
      <c r="CB2801" s="59" t="str">
        <f t="shared" si="533"/>
        <v/>
      </c>
      <c r="CC2801" s="36"/>
      <c r="CD2801" s="40"/>
      <c r="CE2801" s="46"/>
      <c r="CF2801" s="40"/>
      <c r="CG2801" s="40"/>
      <c r="CH2801" s="40"/>
      <c r="CI2801" s="36"/>
      <c r="CJ2801" s="47"/>
      <c r="CK2801" s="40"/>
      <c r="CL2801" s="40"/>
      <c r="CM2801" s="40"/>
      <c r="CN2801" s="40"/>
    </row>
    <row r="2802" spans="1:92" ht="42.75" hidden="1">
      <c r="A2802" s="49" t="str">
        <f t="shared" si="525"/>
        <v>SIN GESTIÓN</v>
      </c>
      <c r="B2802" s="58"/>
      <c r="C2802" s="37"/>
      <c r="D2802" s="37"/>
      <c r="E2802" s="49" t="str">
        <f t="shared" si="526"/>
        <v>PENDIENTE NOTIFICACIÓN</v>
      </c>
      <c r="F2802" s="141" t="str">
        <f t="shared" si="527"/>
        <v>PENDIENTE NOTIFICACIÓN</v>
      </c>
      <c r="G2802" s="49" t="str">
        <f t="shared" si="528"/>
        <v/>
      </c>
      <c r="H2802" s="51" t="str">
        <f ca="1">IF(
L2802="",
"",
IF(
NETWORKDAYS(L2802,IF(M2802&lt;&gt;"",M2802,TODAY()),FESTIVOS_CO!A:A)&gt;2,
"VENCIDO",
IF(
NETWORKDAYS(L2802,IF(M2802&lt;&gt;"",M2802,TODAY()),FESTIVOS_CO!A:A)=2,
"ALERTA",
"A TIEMPO"
)))</f>
        <v/>
      </c>
      <c r="I2802" s="40"/>
      <c r="J2802" s="36"/>
      <c r="K2802" s="37"/>
      <c r="L2802" s="50"/>
      <c r="M2802" s="37"/>
      <c r="N2802" s="52"/>
      <c r="O2802" s="52"/>
      <c r="P2802" s="36"/>
      <c r="Q2802" s="36"/>
      <c r="R2802" s="40"/>
      <c r="S2802" s="36"/>
      <c r="T2802" s="40"/>
      <c r="U2802" s="40"/>
      <c r="V2802" s="81"/>
      <c r="W2802" s="40"/>
      <c r="X2802" s="40"/>
      <c r="Y2802" s="40"/>
      <c r="Z2802" s="38" t="str">
        <f>IFERROR(VLOOKUP(Y2802,DIRECTORIO!A:B,2,FALSE),"")</f>
        <v/>
      </c>
      <c r="AA2802" s="40"/>
      <c r="AB2802" s="40"/>
      <c r="AC2802" s="40"/>
      <c r="AD2802" s="40"/>
      <c r="AE2802" s="40"/>
      <c r="AF2802" s="40"/>
      <c r="AG2802" s="41" t="s">
        <v>109</v>
      </c>
      <c r="AH2802" s="42"/>
      <c r="AI2802" s="54" t="str">
        <f t="shared" ca="1" si="529"/>
        <v>PENDIENTE NOTIFICACIÓN ELECTRÓNICA</v>
      </c>
      <c r="AJ2802" s="37"/>
      <c r="AK2802" s="37"/>
      <c r="AL2802" s="37"/>
      <c r="AM2802" s="53" t="str">
        <f>IF(AK2802="","",WORKDAY(AK2802,5,FESTIVOS_CO!A:A))</f>
        <v/>
      </c>
      <c r="AN2802" s="37"/>
      <c r="AO2802" s="37"/>
      <c r="AP2802" s="54" t="str">
        <f t="shared" ca="1" si="534"/>
        <v>NO APLICA</v>
      </c>
      <c r="AQ2802" s="36"/>
      <c r="AR2802" s="43"/>
      <c r="AS2802" s="37"/>
      <c r="AT2802" s="36"/>
      <c r="AU2802" s="37"/>
      <c r="AV2802" s="36"/>
      <c r="AW2802" s="36"/>
      <c r="AX2802" s="37"/>
      <c r="AY2802" s="140" t="str">
        <f>IF(AU2802="","",WORKDAY(AU2802,5,FESTIVOS_CO!A:A))</f>
        <v/>
      </c>
      <c r="AZ2802" s="54" t="str">
        <f t="shared" ca="1" si="531"/>
        <v>NO APLICA</v>
      </c>
      <c r="BA2802" s="55" t="str">
        <f>IF(AX2802="","",WORKDAY(AX2802,5,FESTIVOS_CO!A:A))</f>
        <v/>
      </c>
      <c r="BB2802" s="39"/>
      <c r="BC2802" s="40"/>
      <c r="BD2802" s="40"/>
      <c r="BE2802" s="56" t="str">
        <f t="shared" ca="1" si="532"/>
        <v>NO APLICA</v>
      </c>
      <c r="BF2802" s="37"/>
      <c r="BG2802" s="45"/>
      <c r="BH2802" s="37"/>
      <c r="BI2802" s="36"/>
      <c r="BJ2802" s="37"/>
      <c r="BK2802" s="36"/>
      <c r="BL2802" s="36"/>
      <c r="BM2802" s="53" t="str">
        <f>IF(BJ2802="","",WORKDAY(BJ2802,5,FESTIVOS_CO!A:A))</f>
        <v/>
      </c>
      <c r="BN2802" s="57" t="str">
        <f t="shared" ca="1" si="530"/>
        <v>PENDIENTE HACER AVISO</v>
      </c>
      <c r="BO2802" s="54" t="str">
        <f t="shared" ca="1" si="523"/>
        <v>EN TRÁMITE NOTIF. POR AVISO</v>
      </c>
      <c r="BP2802" s="37"/>
      <c r="BQ2802" s="53" t="str">
        <f>IF(BP2802="","",WORKDAY(BP2802,5,FESTIVOS_CO!A:A))</f>
        <v/>
      </c>
      <c r="BR2802" s="37"/>
      <c r="BS2802" s="36"/>
      <c r="BT2802" s="38"/>
      <c r="BU2802" s="58" t="e">
        <f>VLOOKUP(BT2802,Hoja2!$C:$D,2,0)</f>
        <v>#N/A</v>
      </c>
      <c r="BV2802" s="80" t="str">
        <f>IF(
AND(AO2802="",BD2802="",BQ2802=""),
"EN PROCESO NOTIFICACION / COMUNICACION",
IF(
BT2802="",
"NO APLICA",
IF(
BU2802=60,
IF(AO2802&lt;&gt;"",AO2802,IF(BD2802&lt;&gt;"",BD2802,BQ2802))+60,
WORKDAY(
IF(AO2802&lt;&gt;"",AO2802,IF(BD2802&lt;&gt;"",BD2802,BQ2802)),
BU2802,
FESTIVOS_CO!A:A
)
)
))</f>
        <v>EN PROCESO NOTIFICACION / COMUNICACION</v>
      </c>
      <c r="BW2802" s="44"/>
      <c r="BX2802" s="53"/>
      <c r="BY2802" s="45"/>
      <c r="BZ2802" s="37"/>
      <c r="CA2802" s="54" t="str">
        <f t="shared" si="524"/>
        <v>PENDIENTE EJECUTORIA</v>
      </c>
      <c r="CB2802" s="59" t="str">
        <f t="shared" si="533"/>
        <v/>
      </c>
      <c r="CC2802" s="36"/>
      <c r="CD2802" s="40"/>
      <c r="CE2802" s="46"/>
      <c r="CF2802" s="40"/>
      <c r="CG2802" s="40"/>
      <c r="CH2802" s="40"/>
      <c r="CI2802" s="36"/>
      <c r="CJ2802" s="47"/>
      <c r="CK2802" s="40"/>
      <c r="CL2802" s="40"/>
      <c r="CM2802" s="40"/>
      <c r="CN2802" s="40"/>
    </row>
    <row r="2803" spans="1:92" ht="42.75" hidden="1">
      <c r="A2803" s="49" t="str">
        <f t="shared" si="525"/>
        <v>SIN GESTIÓN</v>
      </c>
      <c r="B2803" s="58"/>
      <c r="C2803" s="37"/>
      <c r="D2803" s="37"/>
      <c r="E2803" s="49" t="str">
        <f t="shared" si="526"/>
        <v>PENDIENTE NOTIFICACIÓN</v>
      </c>
      <c r="F2803" s="141" t="str">
        <f t="shared" si="527"/>
        <v>PENDIENTE NOTIFICACIÓN</v>
      </c>
      <c r="G2803" s="49" t="str">
        <f t="shared" si="528"/>
        <v/>
      </c>
      <c r="H2803" s="51" t="str">
        <f ca="1">IF(
L2803="",
"",
IF(
NETWORKDAYS(L2803,IF(M2803&lt;&gt;"",M2803,TODAY()),FESTIVOS_CO!A:A)&gt;2,
"VENCIDO",
IF(
NETWORKDAYS(L2803,IF(M2803&lt;&gt;"",M2803,TODAY()),FESTIVOS_CO!A:A)=2,
"ALERTA",
"A TIEMPO"
)))</f>
        <v/>
      </c>
      <c r="I2803" s="40"/>
      <c r="J2803" s="36"/>
      <c r="K2803" s="37"/>
      <c r="L2803" s="50"/>
      <c r="M2803" s="37"/>
      <c r="N2803" s="52"/>
      <c r="O2803" s="52"/>
      <c r="P2803" s="36"/>
      <c r="Q2803" s="36"/>
      <c r="R2803" s="40"/>
      <c r="S2803" s="36"/>
      <c r="T2803" s="40"/>
      <c r="U2803" s="40"/>
      <c r="V2803" s="81"/>
      <c r="W2803" s="40"/>
      <c r="X2803" s="40"/>
      <c r="Y2803" s="40"/>
      <c r="Z2803" s="38" t="str">
        <f>IFERROR(VLOOKUP(Y2803,DIRECTORIO!A:B,2,FALSE),"")</f>
        <v/>
      </c>
      <c r="AA2803" s="40"/>
      <c r="AB2803" s="40"/>
      <c r="AC2803" s="40"/>
      <c r="AD2803" s="40"/>
      <c r="AE2803" s="40"/>
      <c r="AF2803" s="40"/>
      <c r="AG2803" s="41" t="s">
        <v>109</v>
      </c>
      <c r="AH2803" s="42"/>
      <c r="AI2803" s="54" t="str">
        <f t="shared" ca="1" si="529"/>
        <v>PENDIENTE NOTIFICACIÓN ELECTRÓNICA</v>
      </c>
      <c r="AJ2803" s="37"/>
      <c r="AK2803" s="37"/>
      <c r="AL2803" s="37"/>
      <c r="AM2803" s="53" t="str">
        <f>IF(AK2803="","",WORKDAY(AK2803,5,FESTIVOS_CO!A:A))</f>
        <v/>
      </c>
      <c r="AN2803" s="37"/>
      <c r="AO2803" s="37"/>
      <c r="AP2803" s="54" t="str">
        <f t="shared" ca="1" si="534"/>
        <v>NO APLICA</v>
      </c>
      <c r="AQ2803" s="36"/>
      <c r="AR2803" s="43"/>
      <c r="AS2803" s="37"/>
      <c r="AT2803" s="36"/>
      <c r="AU2803" s="37"/>
      <c r="AV2803" s="36"/>
      <c r="AW2803" s="36"/>
      <c r="AX2803" s="37"/>
      <c r="AY2803" s="140" t="str">
        <f>IF(AU2803="","",WORKDAY(AU2803,5,FESTIVOS_CO!A:A))</f>
        <v/>
      </c>
      <c r="AZ2803" s="54" t="str">
        <f t="shared" ca="1" si="531"/>
        <v>NO APLICA</v>
      </c>
      <c r="BA2803" s="55" t="str">
        <f>IF(AX2803="","",WORKDAY(AX2803,5,FESTIVOS_CO!A:A))</f>
        <v/>
      </c>
      <c r="BB2803" s="39"/>
      <c r="BC2803" s="40"/>
      <c r="BD2803" s="40"/>
      <c r="BE2803" s="56" t="str">
        <f t="shared" ca="1" si="532"/>
        <v>NO APLICA</v>
      </c>
      <c r="BF2803" s="37"/>
      <c r="BG2803" s="45"/>
      <c r="BH2803" s="37"/>
      <c r="BI2803" s="36"/>
      <c r="BJ2803" s="37"/>
      <c r="BK2803" s="36"/>
      <c r="BL2803" s="36"/>
      <c r="BM2803" s="53" t="str">
        <f>IF(BJ2803="","",WORKDAY(BJ2803,5,FESTIVOS_CO!A:A))</f>
        <v/>
      </c>
      <c r="BN2803" s="57" t="str">
        <f t="shared" ca="1" si="530"/>
        <v>PENDIENTE HACER AVISO</v>
      </c>
      <c r="BO2803" s="54" t="str">
        <f t="shared" ca="1" si="523"/>
        <v>EN TRÁMITE NOTIF. POR AVISO</v>
      </c>
      <c r="BP2803" s="37"/>
      <c r="BQ2803" s="53" t="str">
        <f>IF(BP2803="","",WORKDAY(BP2803,5,FESTIVOS_CO!A:A))</f>
        <v/>
      </c>
      <c r="BR2803" s="37"/>
      <c r="BS2803" s="36"/>
      <c r="BT2803" s="38"/>
      <c r="BU2803" s="58" t="e">
        <f>VLOOKUP(BT2803,Hoja2!$C:$D,2,0)</f>
        <v>#N/A</v>
      </c>
      <c r="BV2803" s="80" t="str">
        <f>IF(
AND(AO2803="",BD2803="",BQ2803=""),
"EN PROCESO NOTIFICACION / COMUNICACION",
IF(
BT2803="",
"NO APLICA",
IF(
BU2803=60,
IF(AO2803&lt;&gt;"",AO2803,IF(BD2803&lt;&gt;"",BD2803,BQ2803))+60,
WORKDAY(
IF(AO2803&lt;&gt;"",AO2803,IF(BD2803&lt;&gt;"",BD2803,BQ2803)),
BU2803,
FESTIVOS_CO!A:A
)
)
))</f>
        <v>EN PROCESO NOTIFICACION / COMUNICACION</v>
      </c>
      <c r="BW2803" s="44"/>
      <c r="BX2803" s="53"/>
      <c r="BY2803" s="45"/>
      <c r="BZ2803" s="37"/>
      <c r="CA2803" s="54" t="str">
        <f t="shared" si="524"/>
        <v>PENDIENTE EJECUTORIA</v>
      </c>
      <c r="CB2803" s="59" t="str">
        <f t="shared" si="533"/>
        <v/>
      </c>
      <c r="CC2803" s="36"/>
      <c r="CD2803" s="40"/>
      <c r="CE2803" s="46"/>
      <c r="CF2803" s="40"/>
      <c r="CG2803" s="40"/>
      <c r="CH2803" s="40"/>
      <c r="CI2803" s="36"/>
      <c r="CJ2803" s="47"/>
      <c r="CK2803" s="40"/>
      <c r="CL2803" s="40"/>
      <c r="CM2803" s="40"/>
      <c r="CN2803" s="40"/>
    </row>
    <row r="2804" spans="1:92" ht="42.75" hidden="1">
      <c r="A2804" s="49" t="str">
        <f t="shared" si="525"/>
        <v>SIN GESTIÓN</v>
      </c>
      <c r="B2804" s="58"/>
      <c r="C2804" s="37"/>
      <c r="D2804" s="37"/>
      <c r="E2804" s="49" t="str">
        <f t="shared" si="526"/>
        <v>PENDIENTE NOTIFICACIÓN</v>
      </c>
      <c r="F2804" s="141" t="str">
        <f t="shared" si="527"/>
        <v>PENDIENTE NOTIFICACIÓN</v>
      </c>
      <c r="G2804" s="49" t="str">
        <f t="shared" si="528"/>
        <v/>
      </c>
      <c r="H2804" s="51" t="str">
        <f ca="1">IF(
L2804="",
"",
IF(
NETWORKDAYS(L2804,IF(M2804&lt;&gt;"",M2804,TODAY()),FESTIVOS_CO!A:A)&gt;2,
"VENCIDO",
IF(
NETWORKDAYS(L2804,IF(M2804&lt;&gt;"",M2804,TODAY()),FESTIVOS_CO!A:A)=2,
"ALERTA",
"A TIEMPO"
)))</f>
        <v/>
      </c>
      <c r="I2804" s="40"/>
      <c r="J2804" s="36"/>
      <c r="K2804" s="37"/>
      <c r="L2804" s="50"/>
      <c r="M2804" s="37"/>
      <c r="N2804" s="52"/>
      <c r="O2804" s="52"/>
      <c r="P2804" s="36"/>
      <c r="Q2804" s="36"/>
      <c r="R2804" s="40"/>
      <c r="S2804" s="36"/>
      <c r="T2804" s="40"/>
      <c r="U2804" s="40"/>
      <c r="V2804" s="81"/>
      <c r="W2804" s="40"/>
      <c r="X2804" s="40"/>
      <c r="Y2804" s="40"/>
      <c r="Z2804" s="38" t="str">
        <f>IFERROR(VLOOKUP(Y2804,DIRECTORIO!A:B,2,FALSE),"")</f>
        <v/>
      </c>
      <c r="AA2804" s="40"/>
      <c r="AB2804" s="40"/>
      <c r="AC2804" s="40"/>
      <c r="AD2804" s="40"/>
      <c r="AE2804" s="40"/>
      <c r="AF2804" s="40"/>
      <c r="AG2804" s="41" t="s">
        <v>109</v>
      </c>
      <c r="AH2804" s="42"/>
      <c r="AI2804" s="54" t="str">
        <f t="shared" ca="1" si="529"/>
        <v>PENDIENTE NOTIFICACIÓN ELECTRÓNICA</v>
      </c>
      <c r="AJ2804" s="37"/>
      <c r="AK2804" s="37"/>
      <c r="AL2804" s="37"/>
      <c r="AM2804" s="53" t="str">
        <f>IF(AK2804="","",WORKDAY(AK2804,5,FESTIVOS_CO!A:A))</f>
        <v/>
      </c>
      <c r="AN2804" s="37"/>
      <c r="AO2804" s="37"/>
      <c r="AP2804" s="54" t="str">
        <f t="shared" ca="1" si="534"/>
        <v>NO APLICA</v>
      </c>
      <c r="AQ2804" s="36"/>
      <c r="AR2804" s="43"/>
      <c r="AS2804" s="37"/>
      <c r="AT2804" s="36"/>
      <c r="AU2804" s="37"/>
      <c r="AV2804" s="36"/>
      <c r="AW2804" s="36"/>
      <c r="AX2804" s="37"/>
      <c r="AY2804" s="140" t="str">
        <f>IF(AU2804="","",WORKDAY(AU2804,5,FESTIVOS_CO!A:A))</f>
        <v/>
      </c>
      <c r="AZ2804" s="54" t="str">
        <f t="shared" ca="1" si="531"/>
        <v>NO APLICA</v>
      </c>
      <c r="BA2804" s="55" t="str">
        <f>IF(AX2804="","",WORKDAY(AX2804,5,FESTIVOS_CO!A:A))</f>
        <v/>
      </c>
      <c r="BB2804" s="39"/>
      <c r="BC2804" s="40"/>
      <c r="BD2804" s="40"/>
      <c r="BE2804" s="56" t="str">
        <f t="shared" ca="1" si="532"/>
        <v>NO APLICA</v>
      </c>
      <c r="BF2804" s="37"/>
      <c r="BG2804" s="45"/>
      <c r="BH2804" s="37"/>
      <c r="BI2804" s="36"/>
      <c r="BJ2804" s="37"/>
      <c r="BK2804" s="36"/>
      <c r="BL2804" s="36"/>
      <c r="BM2804" s="53" t="str">
        <f>IF(BJ2804="","",WORKDAY(BJ2804,5,FESTIVOS_CO!A:A))</f>
        <v/>
      </c>
      <c r="BN2804" s="57" t="str">
        <f t="shared" ca="1" si="530"/>
        <v>PENDIENTE HACER AVISO</v>
      </c>
      <c r="BO2804" s="54" t="str">
        <f t="shared" ca="1" si="523"/>
        <v>EN TRÁMITE NOTIF. POR AVISO</v>
      </c>
      <c r="BP2804" s="37"/>
      <c r="BQ2804" s="53" t="str">
        <f>IF(BP2804="","",WORKDAY(BP2804,5,FESTIVOS_CO!A:A))</f>
        <v/>
      </c>
      <c r="BR2804" s="37"/>
      <c r="BS2804" s="36"/>
      <c r="BT2804" s="38"/>
      <c r="BU2804" s="58" t="e">
        <f>VLOOKUP(BT2804,Hoja2!$C:$D,2,0)</f>
        <v>#N/A</v>
      </c>
      <c r="BV2804" s="80" t="str">
        <f>IF(
AND(AO2804="",BD2804="",BQ2804=""),
"EN PROCESO NOTIFICACION / COMUNICACION",
IF(
BT2804="",
"NO APLICA",
IF(
BU2804=60,
IF(AO2804&lt;&gt;"",AO2804,IF(BD2804&lt;&gt;"",BD2804,BQ2804))+60,
WORKDAY(
IF(AO2804&lt;&gt;"",AO2804,IF(BD2804&lt;&gt;"",BD2804,BQ2804)),
BU2804,
FESTIVOS_CO!A:A
)
)
))</f>
        <v>EN PROCESO NOTIFICACION / COMUNICACION</v>
      </c>
      <c r="BW2804" s="44"/>
      <c r="BX2804" s="53"/>
      <c r="BY2804" s="45"/>
      <c r="BZ2804" s="37"/>
      <c r="CA2804" s="54" t="str">
        <f t="shared" si="524"/>
        <v>PENDIENTE EJECUTORIA</v>
      </c>
      <c r="CB2804" s="59" t="str">
        <f t="shared" si="533"/>
        <v/>
      </c>
      <c r="CC2804" s="36"/>
      <c r="CD2804" s="40"/>
      <c r="CE2804" s="46"/>
      <c r="CF2804" s="40"/>
      <c r="CG2804" s="40"/>
      <c r="CH2804" s="40"/>
      <c r="CI2804" s="36"/>
      <c r="CJ2804" s="47"/>
      <c r="CK2804" s="40"/>
      <c r="CL2804" s="40"/>
      <c r="CM2804" s="40"/>
      <c r="CN2804" s="40"/>
    </row>
    <row r="2805" spans="1:92" ht="42.75" hidden="1">
      <c r="A2805" s="49" t="str">
        <f t="shared" si="525"/>
        <v>SIN GESTIÓN</v>
      </c>
      <c r="B2805" s="58"/>
      <c r="C2805" s="37"/>
      <c r="D2805" s="37"/>
      <c r="E2805" s="49" t="str">
        <f t="shared" si="526"/>
        <v>PENDIENTE NOTIFICACIÓN</v>
      </c>
      <c r="F2805" s="141" t="str">
        <f t="shared" si="527"/>
        <v>PENDIENTE NOTIFICACIÓN</v>
      </c>
      <c r="G2805" s="49" t="str">
        <f t="shared" si="528"/>
        <v/>
      </c>
      <c r="H2805" s="51" t="str">
        <f ca="1">IF(
L2805="",
"",
IF(
NETWORKDAYS(L2805,IF(M2805&lt;&gt;"",M2805,TODAY()),FESTIVOS_CO!A:A)&gt;2,
"VENCIDO",
IF(
NETWORKDAYS(L2805,IF(M2805&lt;&gt;"",M2805,TODAY()),FESTIVOS_CO!A:A)=2,
"ALERTA",
"A TIEMPO"
)))</f>
        <v/>
      </c>
      <c r="I2805" s="40"/>
      <c r="J2805" s="36"/>
      <c r="K2805" s="37"/>
      <c r="L2805" s="50"/>
      <c r="M2805" s="37"/>
      <c r="N2805" s="52"/>
      <c r="O2805" s="52"/>
      <c r="P2805" s="36"/>
      <c r="Q2805" s="36"/>
      <c r="R2805" s="40"/>
      <c r="S2805" s="36"/>
      <c r="T2805" s="40"/>
      <c r="U2805" s="40"/>
      <c r="V2805" s="81"/>
      <c r="W2805" s="40"/>
      <c r="X2805" s="40"/>
      <c r="Y2805" s="40"/>
      <c r="Z2805" s="38" t="str">
        <f>IFERROR(VLOOKUP(Y2805,DIRECTORIO!A:B,2,FALSE),"")</f>
        <v/>
      </c>
      <c r="AA2805" s="40"/>
      <c r="AB2805" s="40"/>
      <c r="AC2805" s="40"/>
      <c r="AD2805" s="40"/>
      <c r="AE2805" s="40"/>
      <c r="AF2805" s="40"/>
      <c r="AG2805" s="41" t="s">
        <v>109</v>
      </c>
      <c r="AH2805" s="42"/>
      <c r="AI2805" s="54" t="str">
        <f t="shared" ca="1" si="529"/>
        <v>PENDIENTE NOTIFICACIÓN ELECTRÓNICA</v>
      </c>
      <c r="AJ2805" s="37"/>
      <c r="AK2805" s="37"/>
      <c r="AL2805" s="37"/>
      <c r="AM2805" s="53" t="str">
        <f>IF(AK2805="","",WORKDAY(AK2805,5,FESTIVOS_CO!A:A))</f>
        <v/>
      </c>
      <c r="AN2805" s="37"/>
      <c r="AO2805" s="37"/>
      <c r="AP2805" s="54" t="str">
        <f t="shared" ca="1" si="534"/>
        <v>NO APLICA</v>
      </c>
      <c r="AQ2805" s="36"/>
      <c r="AR2805" s="43"/>
      <c r="AS2805" s="37"/>
      <c r="AT2805" s="36"/>
      <c r="AU2805" s="37"/>
      <c r="AV2805" s="36"/>
      <c r="AW2805" s="36"/>
      <c r="AX2805" s="37"/>
      <c r="AY2805" s="140" t="str">
        <f>IF(AU2805="","",WORKDAY(AU2805,5,FESTIVOS_CO!A:A))</f>
        <v/>
      </c>
      <c r="AZ2805" s="54" t="str">
        <f t="shared" ca="1" si="531"/>
        <v>NO APLICA</v>
      </c>
      <c r="BA2805" s="55" t="str">
        <f>IF(AX2805="","",WORKDAY(AX2805,5,FESTIVOS_CO!A:A))</f>
        <v/>
      </c>
      <c r="BB2805" s="39"/>
      <c r="BC2805" s="40"/>
      <c r="BD2805" s="40"/>
      <c r="BE2805" s="56" t="str">
        <f t="shared" ca="1" si="532"/>
        <v>NO APLICA</v>
      </c>
      <c r="BF2805" s="37"/>
      <c r="BG2805" s="45"/>
      <c r="BH2805" s="37"/>
      <c r="BI2805" s="36"/>
      <c r="BJ2805" s="37"/>
      <c r="BK2805" s="36"/>
      <c r="BL2805" s="36"/>
      <c r="BM2805" s="53" t="str">
        <f>IF(BJ2805="","",WORKDAY(BJ2805,5,FESTIVOS_CO!A:A))</f>
        <v/>
      </c>
      <c r="BN2805" s="57" t="str">
        <f t="shared" ca="1" si="530"/>
        <v>PENDIENTE HACER AVISO</v>
      </c>
      <c r="BO2805" s="54" t="str">
        <f t="shared" ca="1" si="523"/>
        <v>EN TRÁMITE NOTIF. POR AVISO</v>
      </c>
      <c r="BP2805" s="37"/>
      <c r="BQ2805" s="53" t="str">
        <f>IF(BP2805="","",WORKDAY(BP2805,5,FESTIVOS_CO!A:A))</f>
        <v/>
      </c>
      <c r="BR2805" s="37"/>
      <c r="BS2805" s="36"/>
      <c r="BT2805" s="38"/>
      <c r="BU2805" s="58" t="e">
        <f>VLOOKUP(BT2805,Hoja2!$C:$D,2,0)</f>
        <v>#N/A</v>
      </c>
      <c r="BV2805" s="80" t="str">
        <f>IF(
AND(AO2805="",BD2805="",BQ2805=""),
"EN PROCESO NOTIFICACION / COMUNICACION",
IF(
BT2805="",
"NO APLICA",
IF(
BU2805=60,
IF(AO2805&lt;&gt;"",AO2805,IF(BD2805&lt;&gt;"",BD2805,BQ2805))+60,
WORKDAY(
IF(AO2805&lt;&gt;"",AO2805,IF(BD2805&lt;&gt;"",BD2805,BQ2805)),
BU2805,
FESTIVOS_CO!A:A
)
)
))</f>
        <v>EN PROCESO NOTIFICACION / COMUNICACION</v>
      </c>
      <c r="BW2805" s="44"/>
      <c r="BX2805" s="53"/>
      <c r="BY2805" s="45"/>
      <c r="BZ2805" s="37"/>
      <c r="CA2805" s="54" t="str">
        <f t="shared" si="524"/>
        <v>PENDIENTE EJECUTORIA</v>
      </c>
      <c r="CB2805" s="59" t="str">
        <f t="shared" si="533"/>
        <v/>
      </c>
      <c r="CC2805" s="36"/>
      <c r="CD2805" s="40"/>
      <c r="CE2805" s="46"/>
      <c r="CF2805" s="40"/>
      <c r="CG2805" s="40"/>
      <c r="CH2805" s="40"/>
      <c r="CI2805" s="36"/>
      <c r="CJ2805" s="47"/>
      <c r="CK2805" s="40"/>
      <c r="CL2805" s="40"/>
      <c r="CM2805" s="40"/>
      <c r="CN2805" s="40"/>
    </row>
    <row r="2806" spans="1:92" ht="42.75" hidden="1">
      <c r="A2806" s="49" t="str">
        <f t="shared" si="525"/>
        <v>SIN GESTIÓN</v>
      </c>
      <c r="B2806" s="58"/>
      <c r="C2806" s="37"/>
      <c r="D2806" s="37"/>
      <c r="E2806" s="49" t="str">
        <f t="shared" si="526"/>
        <v>PENDIENTE NOTIFICACIÓN</v>
      </c>
      <c r="F2806" s="141" t="str">
        <f t="shared" si="527"/>
        <v>PENDIENTE NOTIFICACIÓN</v>
      </c>
      <c r="G2806" s="49" t="str">
        <f t="shared" si="528"/>
        <v/>
      </c>
      <c r="H2806" s="51" t="str">
        <f ca="1">IF(
L2806="",
"",
IF(
NETWORKDAYS(L2806,IF(M2806&lt;&gt;"",M2806,TODAY()),FESTIVOS_CO!A:A)&gt;2,
"VENCIDO",
IF(
NETWORKDAYS(L2806,IF(M2806&lt;&gt;"",M2806,TODAY()),FESTIVOS_CO!A:A)=2,
"ALERTA",
"A TIEMPO"
)))</f>
        <v/>
      </c>
      <c r="I2806" s="40"/>
      <c r="J2806" s="36"/>
      <c r="K2806" s="37"/>
      <c r="L2806" s="50"/>
      <c r="M2806" s="37"/>
      <c r="N2806" s="52"/>
      <c r="O2806" s="52"/>
      <c r="P2806" s="36"/>
      <c r="Q2806" s="36"/>
      <c r="R2806" s="40"/>
      <c r="S2806" s="36"/>
      <c r="T2806" s="40"/>
      <c r="U2806" s="40"/>
      <c r="V2806" s="81"/>
      <c r="W2806" s="40"/>
      <c r="X2806" s="40"/>
      <c r="Y2806" s="40"/>
      <c r="Z2806" s="38" t="str">
        <f>IFERROR(VLOOKUP(Y2806,DIRECTORIO!A:B,2,FALSE),"")</f>
        <v/>
      </c>
      <c r="AA2806" s="40"/>
      <c r="AB2806" s="40"/>
      <c r="AC2806" s="40"/>
      <c r="AD2806" s="40"/>
      <c r="AE2806" s="40"/>
      <c r="AF2806" s="40"/>
      <c r="AG2806" s="41" t="s">
        <v>109</v>
      </c>
      <c r="AH2806" s="42"/>
      <c r="AI2806" s="54" t="str">
        <f t="shared" ca="1" si="529"/>
        <v>PENDIENTE NOTIFICACIÓN ELECTRÓNICA</v>
      </c>
      <c r="AJ2806" s="37"/>
      <c r="AK2806" s="37"/>
      <c r="AL2806" s="37"/>
      <c r="AM2806" s="53" t="str">
        <f>IF(AK2806="","",WORKDAY(AK2806,5,FESTIVOS_CO!A:A))</f>
        <v/>
      </c>
      <c r="AN2806" s="37"/>
      <c r="AO2806" s="37"/>
      <c r="AP2806" s="54" t="str">
        <f t="shared" ca="1" si="534"/>
        <v>NO APLICA</v>
      </c>
      <c r="AQ2806" s="36"/>
      <c r="AR2806" s="43"/>
      <c r="AS2806" s="37"/>
      <c r="AT2806" s="36"/>
      <c r="AU2806" s="37"/>
      <c r="AV2806" s="36"/>
      <c r="AW2806" s="36"/>
      <c r="AX2806" s="37"/>
      <c r="AY2806" s="140" t="str">
        <f>IF(AU2806="","",WORKDAY(AU2806,5,FESTIVOS_CO!A:A))</f>
        <v/>
      </c>
      <c r="AZ2806" s="54" t="str">
        <f t="shared" ca="1" si="531"/>
        <v>NO APLICA</v>
      </c>
      <c r="BA2806" s="55" t="str">
        <f>IF(AX2806="","",WORKDAY(AX2806,5,FESTIVOS_CO!A:A))</f>
        <v/>
      </c>
      <c r="BB2806" s="39"/>
      <c r="BC2806" s="40"/>
      <c r="BD2806" s="40"/>
      <c r="BE2806" s="56" t="str">
        <f t="shared" ca="1" si="532"/>
        <v>NO APLICA</v>
      </c>
      <c r="BF2806" s="37"/>
      <c r="BG2806" s="45"/>
      <c r="BH2806" s="37"/>
      <c r="BI2806" s="36"/>
      <c r="BJ2806" s="37"/>
      <c r="BK2806" s="36"/>
      <c r="BL2806" s="36"/>
      <c r="BM2806" s="53" t="str">
        <f>IF(BJ2806="","",WORKDAY(BJ2806,5,FESTIVOS_CO!A:A))</f>
        <v/>
      </c>
      <c r="BN2806" s="57" t="str">
        <f t="shared" ca="1" si="530"/>
        <v>PENDIENTE HACER AVISO</v>
      </c>
      <c r="BO2806" s="54" t="str">
        <f t="shared" ref="BO2806:BO2869" ca="1" si="535">IF(BN2806="NOTIFICACIÓN PERSONAL COMPLETA",
"NO PROCEDE AVISO",
IF(BR2806="SI",
"NOTIFICACION POR AVISO TERMINADA",
IF(BE2806="NO PROCEDE",
"NO PROCEDE AVISO",
IF(BN2806="VERIFICAR SI PROCEDE RECURSO",
"NOTIFICACIÓN POR AVISO COMPLETA",
"EN TRÁMITE NOTIF. POR AVISO"
))))</f>
        <v>EN TRÁMITE NOTIF. POR AVISO</v>
      </c>
      <c r="BP2806" s="37"/>
      <c r="BQ2806" s="53" t="str">
        <f>IF(BP2806="","",WORKDAY(BP2806,5,FESTIVOS_CO!A:A))</f>
        <v/>
      </c>
      <c r="BR2806" s="37"/>
      <c r="BS2806" s="36"/>
      <c r="BT2806" s="38"/>
      <c r="BU2806" s="58" t="e">
        <f>VLOOKUP(BT2806,Hoja2!$C:$D,2,0)</f>
        <v>#N/A</v>
      </c>
      <c r="BV2806" s="80" t="str">
        <f>IF(
AND(AO2806="",BD2806="",BQ2806=""),
"EN PROCESO NOTIFICACION / COMUNICACION",
IF(
BT2806="",
"NO APLICA",
IF(
BU2806=60,
IF(AO2806&lt;&gt;"",AO2806,IF(BD2806&lt;&gt;"",BD2806,BQ2806))+60,
WORKDAY(
IF(AO2806&lt;&gt;"",AO2806,IF(BD2806&lt;&gt;"",BD2806,BQ2806)),
BU2806,
FESTIVOS_CO!A:A
)
)
))</f>
        <v>EN PROCESO NOTIFICACION / COMUNICACION</v>
      </c>
      <c r="BW2806" s="44"/>
      <c r="BX2806" s="53"/>
      <c r="BY2806" s="45"/>
      <c r="BZ2806" s="37"/>
      <c r="CA2806" s="54" t="str">
        <f t="shared" ref="CA2806:CA2869" si="536">IF(BW2806&lt;&gt;"SI",
"PENDIENTE EJECUTORIA",
IF(AND(BX2806="",BY2806="",BZ2806=""),
"PENDIENTE HACER EJECUTORIA",
IF(AND(BX2806&lt;&gt;"",BY2806="",BZ2806=""),
"PENDIENTE REVISION EJECUTORIA",
IF(AND(BX2806&lt;&gt;"",BY2806&lt;&gt;"",BZ2806=""),
"PENDIENTE FIRMA EJECUTORIA",
"PROCESO EJECUTORIA TERMINADO"
))))</f>
        <v>PENDIENTE EJECUTORIA</v>
      </c>
      <c r="CB2806" s="59" t="str">
        <f t="shared" si="533"/>
        <v/>
      </c>
      <c r="CC2806" s="36"/>
      <c r="CD2806" s="40"/>
      <c r="CE2806" s="46"/>
      <c r="CF2806" s="40"/>
      <c r="CG2806" s="40"/>
      <c r="CH2806" s="40"/>
      <c r="CI2806" s="36"/>
      <c r="CJ2806" s="47"/>
      <c r="CK2806" s="40"/>
      <c r="CL2806" s="40"/>
      <c r="CM2806" s="40"/>
      <c r="CN2806" s="40"/>
    </row>
    <row r="2807" spans="1:92" ht="42.75" hidden="1">
      <c r="A2807" s="49" t="str">
        <f t="shared" si="525"/>
        <v>SIN GESTIÓN</v>
      </c>
      <c r="B2807" s="58"/>
      <c r="C2807" s="37"/>
      <c r="D2807" s="37"/>
      <c r="E2807" s="49" t="str">
        <f t="shared" si="526"/>
        <v>PENDIENTE NOTIFICACIÓN</v>
      </c>
      <c r="F2807" s="141" t="str">
        <f t="shared" si="527"/>
        <v>PENDIENTE NOTIFICACIÓN</v>
      </c>
      <c r="G2807" s="49" t="str">
        <f t="shared" si="528"/>
        <v/>
      </c>
      <c r="H2807" s="51" t="str">
        <f ca="1">IF(
L2807="",
"",
IF(
NETWORKDAYS(L2807,IF(M2807&lt;&gt;"",M2807,TODAY()),FESTIVOS_CO!A:A)&gt;2,
"VENCIDO",
IF(
NETWORKDAYS(L2807,IF(M2807&lt;&gt;"",M2807,TODAY()),FESTIVOS_CO!A:A)=2,
"ALERTA",
"A TIEMPO"
)))</f>
        <v/>
      </c>
      <c r="I2807" s="40"/>
      <c r="J2807" s="36"/>
      <c r="K2807" s="37"/>
      <c r="L2807" s="50"/>
      <c r="M2807" s="37"/>
      <c r="N2807" s="52"/>
      <c r="O2807" s="52"/>
      <c r="P2807" s="36"/>
      <c r="Q2807" s="36"/>
      <c r="R2807" s="40"/>
      <c r="S2807" s="36"/>
      <c r="T2807" s="40"/>
      <c r="U2807" s="40"/>
      <c r="V2807" s="81"/>
      <c r="W2807" s="40"/>
      <c r="X2807" s="40"/>
      <c r="Y2807" s="40"/>
      <c r="Z2807" s="38" t="str">
        <f>IFERROR(VLOOKUP(Y2807,DIRECTORIO!A:B,2,FALSE),"")</f>
        <v/>
      </c>
      <c r="AA2807" s="40"/>
      <c r="AB2807" s="40"/>
      <c r="AC2807" s="40"/>
      <c r="AD2807" s="40"/>
      <c r="AE2807" s="40"/>
      <c r="AF2807" s="40"/>
      <c r="AG2807" s="41" t="s">
        <v>109</v>
      </c>
      <c r="AH2807" s="42"/>
      <c r="AI2807" s="54" t="str">
        <f t="shared" ca="1" si="529"/>
        <v>PENDIENTE NOTIFICACIÓN ELECTRÓNICA</v>
      </c>
      <c r="AJ2807" s="37"/>
      <c r="AK2807" s="37"/>
      <c r="AL2807" s="37"/>
      <c r="AM2807" s="53" t="str">
        <f>IF(AK2807="","",WORKDAY(AK2807,5,FESTIVOS_CO!A:A))</f>
        <v/>
      </c>
      <c r="AN2807" s="37"/>
      <c r="AO2807" s="37"/>
      <c r="AP2807" s="54" t="str">
        <f t="shared" ca="1" si="534"/>
        <v>NO APLICA</v>
      </c>
      <c r="AQ2807" s="36"/>
      <c r="AR2807" s="43"/>
      <c r="AS2807" s="37"/>
      <c r="AT2807" s="36"/>
      <c r="AU2807" s="37"/>
      <c r="AV2807" s="36"/>
      <c r="AW2807" s="36"/>
      <c r="AX2807" s="37"/>
      <c r="AY2807" s="140" t="str">
        <f>IF(AU2807="","",WORKDAY(AU2807,5,FESTIVOS_CO!A:A))</f>
        <v/>
      </c>
      <c r="AZ2807" s="54" t="str">
        <f t="shared" ca="1" si="531"/>
        <v>NO APLICA</v>
      </c>
      <c r="BA2807" s="55" t="str">
        <f>IF(AX2807="","",WORKDAY(AX2807,5,FESTIVOS_CO!A:A))</f>
        <v/>
      </c>
      <c r="BB2807" s="39"/>
      <c r="BC2807" s="40"/>
      <c r="BD2807" s="40"/>
      <c r="BE2807" s="56" t="str">
        <f t="shared" ca="1" si="532"/>
        <v>NO APLICA</v>
      </c>
      <c r="BF2807" s="37"/>
      <c r="BG2807" s="45"/>
      <c r="BH2807" s="37"/>
      <c r="BI2807" s="36"/>
      <c r="BJ2807" s="37"/>
      <c r="BK2807" s="36"/>
      <c r="BL2807" s="36"/>
      <c r="BM2807" s="53" t="str">
        <f>IF(BJ2807="","",WORKDAY(BJ2807,5,FESTIVOS_CO!A:A))</f>
        <v/>
      </c>
      <c r="BN2807" s="57" t="str">
        <f t="shared" ca="1" si="530"/>
        <v>PENDIENTE HACER AVISO</v>
      </c>
      <c r="BO2807" s="54" t="str">
        <f t="shared" ca="1" si="535"/>
        <v>EN TRÁMITE NOTIF. POR AVISO</v>
      </c>
      <c r="BP2807" s="37"/>
      <c r="BQ2807" s="53" t="str">
        <f>IF(BP2807="","",WORKDAY(BP2807,5,FESTIVOS_CO!A:A))</f>
        <v/>
      </c>
      <c r="BR2807" s="37"/>
      <c r="BS2807" s="36"/>
      <c r="BT2807" s="38"/>
      <c r="BU2807" s="58" t="e">
        <f>VLOOKUP(BT2807,Hoja2!$C:$D,2,0)</f>
        <v>#N/A</v>
      </c>
      <c r="BV2807" s="80" t="str">
        <f>IF(
AND(AO2807="",BD2807="",BQ2807=""),
"EN PROCESO NOTIFICACION / COMUNICACION",
IF(
BT2807="",
"NO APLICA",
IF(
BU2807=60,
IF(AO2807&lt;&gt;"",AO2807,IF(BD2807&lt;&gt;"",BD2807,BQ2807))+60,
WORKDAY(
IF(AO2807&lt;&gt;"",AO2807,IF(BD2807&lt;&gt;"",BD2807,BQ2807)),
BU2807,
FESTIVOS_CO!A:A
)
)
))</f>
        <v>EN PROCESO NOTIFICACION / COMUNICACION</v>
      </c>
      <c r="BW2807" s="44"/>
      <c r="BX2807" s="53"/>
      <c r="BY2807" s="45"/>
      <c r="BZ2807" s="37"/>
      <c r="CA2807" s="54" t="str">
        <f t="shared" si="536"/>
        <v>PENDIENTE EJECUTORIA</v>
      </c>
      <c r="CB2807" s="59" t="str">
        <f t="shared" si="533"/>
        <v/>
      </c>
      <c r="CC2807" s="36"/>
      <c r="CD2807" s="40"/>
      <c r="CE2807" s="46"/>
      <c r="CF2807" s="40"/>
      <c r="CG2807" s="40"/>
      <c r="CH2807" s="40"/>
      <c r="CI2807" s="36"/>
      <c r="CJ2807" s="47"/>
      <c r="CK2807" s="40"/>
      <c r="CL2807" s="40"/>
      <c r="CM2807" s="40"/>
      <c r="CN2807" s="40"/>
    </row>
    <row r="2808" spans="1:92" ht="42.75" hidden="1">
      <c r="A2808" s="49" t="str">
        <f t="shared" ref="A2808:A2871" si="537">IF(
AND(Q2808="NO",S2808&lt;&gt;"SI"),
"TERMINADO PRODUCTO NO CONFORME",
IF(
AND(
COUNTBLANK(AJ2808:AO2808)=COLUMNS(AJ2808:AO2808),
COUNTBLANK(AQ2808:AY2808)=COLUMNS(AQ2808:AY2808),
COUNTBLANK(BC2808:BD2808)=COLUMNS(BC2808:BD2808),
COUNTBLANK(BF2808:BM2808)=COLUMNS(BF2808:BM2808),
COUNTBLANK(BP2808:BR2808)=COLUMNS(BP2808:BR2808)
),
"SIN GESTIÓN",
IF(
AND(BC2808&lt;&gt;"",BD2808&lt;&gt;"",AO2808="",AX2808="",BQ2808=""),
"NOTIFICADO POR CONDUCTA CONCLUYENTE",
IF(
AI2808="NOTIFICACIÓN ELECTRÓNICA EFECTIVA",
CA2808,
IF(
OR(
AI2808="NO PROCEDE NOTIFICACIÓN ELECTRÓNICA",
AI2808="REALIZAR CITACIÓN",
AI2808="NOTIFICACIÓN ELECTRÓNICA NO EFECTIVA"
),
IF(
AZ2808="HACER AVISO",
IF(
OR(
BN2808="NOTIFICACIÓN POR AVISO TERMINADA",
BN2808="NOTIFICACIÓN PERSONAL COMPLETA"
),
CA2808,
BN2808
),
AZ2808
),
AI2808
)
)
)
))</f>
        <v>SIN GESTIÓN</v>
      </c>
      <c r="B2808" s="58"/>
      <c r="C2808" s="37"/>
      <c r="D2808" s="37"/>
      <c r="E2808" s="49" t="str">
        <f t="shared" ref="E2808:E2871" si="538">IF(AN2808="SI",
"NOTIFICACIÓN ELECTRÓNICA",
IF(AND(BC2808&lt;&gt;"",BD2808&lt;&gt;""),
"NOTIFICACIÓN PERSONAL",
IF(BL2808="SI",
"NOTIFICACIÓN POR AVISO",
"PENDIENTE NOTIFICACIÓN"
)))</f>
        <v>PENDIENTE NOTIFICACIÓN</v>
      </c>
      <c r="F2808" s="141" t="str">
        <f t="shared" ref="F2808:F2871" si="539">IF(
AND(AN2808&lt;&gt;"SI",AW2808&lt;&gt;"SI",BL2808&lt;&gt;"SI",BC2808="",BD2808=""),
"PENDIENTE NOTIFICACIÓN",
IF(AN2808="SI",
AO2808,
IF(AW2808="SI",
AX2808,
IF(AND(BC2808&lt;&gt;"",BD2808&lt;&gt;""),
BD2808,
IF(BL2808="SI",
BQ2808,
"PENDIENTE NOTIFICACIÓN"
)))))</f>
        <v>PENDIENTE NOTIFICACIÓN</v>
      </c>
      <c r="G2808" s="49" t="str">
        <f t="shared" ref="G2808:G2871" si="540">IF(
OR(
C2808="",
F2808="PENDIENTE NOTIFICACIÓN",
NOT(ISNUMBER(C2808)),
NOT(ISNUMBER(F2808)),
F2808&lt;C2808
),
"",
F2808-C2808
)</f>
        <v/>
      </c>
      <c r="H2808" s="51" t="str">
        <f ca="1">IF(
L2808="",
"",
IF(
NETWORKDAYS(L2808,IF(M2808&lt;&gt;"",M2808,TODAY()),FESTIVOS_CO!A:A)&gt;2,
"VENCIDO",
IF(
NETWORKDAYS(L2808,IF(M2808&lt;&gt;"",M2808,TODAY()),FESTIVOS_CO!A:A)=2,
"ALERTA",
"A TIEMPO"
)))</f>
        <v/>
      </c>
      <c r="I2808" s="40"/>
      <c r="J2808" s="36"/>
      <c r="K2808" s="37"/>
      <c r="L2808" s="50"/>
      <c r="M2808" s="37"/>
      <c r="N2808" s="52"/>
      <c r="O2808" s="52"/>
      <c r="P2808" s="36"/>
      <c r="Q2808" s="36"/>
      <c r="R2808" s="40"/>
      <c r="S2808" s="36"/>
      <c r="T2808" s="40"/>
      <c r="U2808" s="40"/>
      <c r="V2808" s="81"/>
      <c r="W2808" s="40"/>
      <c r="X2808" s="40"/>
      <c r="Y2808" s="40"/>
      <c r="Z2808" s="38" t="str">
        <f>IFERROR(VLOOKUP(Y2808,DIRECTORIO!A:B,2,FALSE),"")</f>
        <v/>
      </c>
      <c r="AA2808" s="40"/>
      <c r="AB2808" s="40"/>
      <c r="AC2808" s="40"/>
      <c r="AD2808" s="40"/>
      <c r="AE2808" s="40"/>
      <c r="AF2808" s="40"/>
      <c r="AG2808" s="41" t="s">
        <v>109</v>
      </c>
      <c r="AH2808" s="42"/>
      <c r="AI2808" s="54" t="str">
        <f t="shared" ref="AI2808:AI2871" ca="1" si="541">IF(AL2808="NO",
"REALIZAR CITACIÓN",
IF(AND(AJ2808="SI",AL2808&lt;&gt;"SI",AL2808&lt;&gt;"NO"),
"PENDIENTE ENTREGA NOTIFICACIÓN ELECTRÓNICA",
IF(AND(AJ2808="SI",AL2808="SI",AN2808="SI"),
"NOTIFICACIÓN ELECTRÓNICA EFECTIVA",
IF(AND(AJ2808="",AK2808="",AL2808="",AM2808="",AN2808="",AO2808=""),
"PENDIENTE NOTIFICACIÓN ELECTRÓNICA",
IF(AJ2808="NO",
"NO PROCEDE NOTIFICACIÓN ELECTRÓNICA",
IF(AND(AJ2808="SI",F2808=""),
"PENDIENTE ENVÍO NOTIFICACIÓN ELECTRÓNICA",
IF(AND(AJ2808="SI",TODAY()-F2808&lt;=5),
"EN ESPERA DE NOTIFICACIÓN ELECTRÓNICA (5 DÍAS)",
"NOTIFICACIÓN ELECTRÓNICA NO EFECTIVA"
)))))))</f>
        <v>PENDIENTE NOTIFICACIÓN ELECTRÓNICA</v>
      </c>
      <c r="AJ2808" s="37"/>
      <c r="AK2808" s="37"/>
      <c r="AL2808" s="37"/>
      <c r="AM2808" s="53" t="str">
        <f>IF(AK2808="","",WORKDAY(AK2808,5,FESTIVOS_CO!A:A))</f>
        <v/>
      </c>
      <c r="AN2808" s="37"/>
      <c r="AO2808" s="37"/>
      <c r="AP2808" s="54" t="str">
        <f t="shared" ca="1" si="534"/>
        <v>NO APLICA</v>
      </c>
      <c r="AQ2808" s="36"/>
      <c r="AR2808" s="43"/>
      <c r="AS2808" s="37"/>
      <c r="AT2808" s="36"/>
      <c r="AU2808" s="37"/>
      <c r="AV2808" s="36"/>
      <c r="AW2808" s="36"/>
      <c r="AX2808" s="37"/>
      <c r="AY2808" s="140" t="str">
        <f>IF(AU2808="","",WORKDAY(AU2808,5,FESTIVOS_CO!A:A))</f>
        <v/>
      </c>
      <c r="AZ2808" s="54" t="str">
        <f t="shared" ca="1" si="531"/>
        <v>NO APLICA</v>
      </c>
      <c r="BA2808" s="55" t="str">
        <f>IF(AX2808="","",WORKDAY(AX2808,5,FESTIVOS_CO!A:A))</f>
        <v/>
      </c>
      <c r="BB2808" s="39"/>
      <c r="BC2808" s="40"/>
      <c r="BD2808" s="40"/>
      <c r="BE2808" s="56" t="str">
        <f t="shared" ca="1" si="532"/>
        <v>NO APLICA</v>
      </c>
      <c r="BF2808" s="37"/>
      <c r="BG2808" s="45"/>
      <c r="BH2808" s="37"/>
      <c r="BI2808" s="36"/>
      <c r="BJ2808" s="37"/>
      <c r="BK2808" s="36"/>
      <c r="BL2808" s="36"/>
      <c r="BM2808" s="53" t="str">
        <f>IF(BJ2808="","",WORKDAY(BJ2808,5,FESTIVOS_CO!A:A))</f>
        <v/>
      </c>
      <c r="BN2808" s="57" t="str">
        <f t="shared" ref="BN2808:BN2871" ca="1" si="542">IF(
AND(AZ2808="CITACIÓN COMPLETA EN ESPERA DE NOTIFICACION PERSONAL",BB2808="NO"),
"PENDIENTE HACER AVISO",
IF(AND(BC2808&lt;&gt;"",BD2808&lt;&gt;""),
"NOTIFICACIÓN PERSONAL COMPLETA",
IF(BR2808="SI",
"NOTIFICACIÓN POR AVISO TERMINADA",
IF(BE2808="NO PROCEDE",
"NO PROCEDE",
IF(BF2808="",
"PENDIENTE HACER AVISO",
IF(BG2808="",
"PENDIENTE REVISIÓN AVISO",
IF(BH2808="",
"PENDIENTE FIRMA AVISO",
IF(BI2808="",
"PENDIENTE RADICAR AVISO",
IF(BL2808="",
"EN TRÁMITE DE ENTREGA AVISO",
IF(BL2808="NO",
"PUBLICAR AVISO CARTELERA",
IF(BL2808="SI",
"VERIFICAR SI PROCEDE RECURSO",
IF(BE2808="HACER AVISO",
"HACER AVISO",
"NO APLICA"
))))))))))))</f>
        <v>PENDIENTE HACER AVISO</v>
      </c>
      <c r="BO2808" s="54" t="str">
        <f t="shared" ca="1" si="535"/>
        <v>EN TRÁMITE NOTIF. POR AVISO</v>
      </c>
      <c r="BP2808" s="37"/>
      <c r="BQ2808" s="53" t="str">
        <f>IF(BP2808="","",WORKDAY(BP2808,5,FESTIVOS_CO!A:A))</f>
        <v/>
      </c>
      <c r="BR2808" s="37"/>
      <c r="BS2808" s="36"/>
      <c r="BT2808" s="38"/>
      <c r="BU2808" s="58" t="e">
        <f>VLOOKUP(BT2808,Hoja2!$C:$D,2,0)</f>
        <v>#N/A</v>
      </c>
      <c r="BV2808" s="80" t="str">
        <f>IF(
AND(AO2808="",BD2808="",BQ2808=""),
"EN PROCESO NOTIFICACION / COMUNICACION",
IF(
BT2808="",
"NO APLICA",
IF(
BU2808=60,
IF(AO2808&lt;&gt;"",AO2808,IF(BD2808&lt;&gt;"",BD2808,BQ2808))+60,
WORKDAY(
IF(AO2808&lt;&gt;"",AO2808,IF(BD2808&lt;&gt;"",BD2808,BQ2808)),
BU2808,
FESTIVOS_CO!A:A
)
)
))</f>
        <v>EN PROCESO NOTIFICACION / COMUNICACION</v>
      </c>
      <c r="BW2808" s="44"/>
      <c r="BX2808" s="53"/>
      <c r="BY2808" s="45"/>
      <c r="BZ2808" s="37"/>
      <c r="CA2808" s="54" t="str">
        <f t="shared" si="536"/>
        <v>PENDIENTE EJECUTORIA</v>
      </c>
      <c r="CB2808" s="59" t="str">
        <f t="shared" si="533"/>
        <v/>
      </c>
      <c r="CC2808" s="36"/>
      <c r="CD2808" s="40"/>
      <c r="CE2808" s="46"/>
      <c r="CF2808" s="40"/>
      <c r="CG2808" s="40"/>
      <c r="CH2808" s="40"/>
      <c r="CI2808" s="36"/>
      <c r="CJ2808" s="47"/>
      <c r="CK2808" s="40"/>
      <c r="CL2808" s="40"/>
      <c r="CM2808" s="40"/>
      <c r="CN2808" s="40"/>
    </row>
    <row r="2809" spans="1:92" ht="42.75" hidden="1">
      <c r="A2809" s="49" t="str">
        <f t="shared" si="537"/>
        <v>SIN GESTIÓN</v>
      </c>
      <c r="B2809" s="58"/>
      <c r="C2809" s="37"/>
      <c r="D2809" s="37"/>
      <c r="E2809" s="49" t="str">
        <f t="shared" si="538"/>
        <v>PENDIENTE NOTIFICACIÓN</v>
      </c>
      <c r="F2809" s="141" t="str">
        <f t="shared" si="539"/>
        <v>PENDIENTE NOTIFICACIÓN</v>
      </c>
      <c r="G2809" s="49" t="str">
        <f t="shared" si="540"/>
        <v/>
      </c>
      <c r="H2809" s="51" t="str">
        <f ca="1">IF(
L2809="",
"",
IF(
NETWORKDAYS(L2809,IF(M2809&lt;&gt;"",M2809,TODAY()),FESTIVOS_CO!A:A)&gt;2,
"VENCIDO",
IF(
NETWORKDAYS(L2809,IF(M2809&lt;&gt;"",M2809,TODAY()),FESTIVOS_CO!A:A)=2,
"ALERTA",
"A TIEMPO"
)))</f>
        <v/>
      </c>
      <c r="I2809" s="40"/>
      <c r="J2809" s="36"/>
      <c r="K2809" s="37"/>
      <c r="L2809" s="50"/>
      <c r="M2809" s="37"/>
      <c r="N2809" s="52"/>
      <c r="O2809" s="52"/>
      <c r="P2809" s="36"/>
      <c r="Q2809" s="36"/>
      <c r="R2809" s="40"/>
      <c r="S2809" s="36"/>
      <c r="T2809" s="40"/>
      <c r="U2809" s="40"/>
      <c r="V2809" s="81"/>
      <c r="W2809" s="40"/>
      <c r="X2809" s="40"/>
      <c r="Y2809" s="40"/>
      <c r="Z2809" s="38" t="str">
        <f>IFERROR(VLOOKUP(Y2809,DIRECTORIO!A:B,2,FALSE),"")</f>
        <v/>
      </c>
      <c r="AA2809" s="40"/>
      <c r="AB2809" s="40"/>
      <c r="AC2809" s="40"/>
      <c r="AD2809" s="40"/>
      <c r="AE2809" s="40"/>
      <c r="AF2809" s="40"/>
      <c r="AG2809" s="41" t="s">
        <v>109</v>
      </c>
      <c r="AH2809" s="42"/>
      <c r="AI2809" s="54" t="str">
        <f t="shared" ca="1" si="541"/>
        <v>PENDIENTE NOTIFICACIÓN ELECTRÓNICA</v>
      </c>
      <c r="AJ2809" s="37"/>
      <c r="AK2809" s="37"/>
      <c r="AL2809" s="37"/>
      <c r="AM2809" s="53" t="str">
        <f>IF(AK2809="","",WORKDAY(AK2809,5,FESTIVOS_CO!A:A))</f>
        <v/>
      </c>
      <c r="AN2809" s="37"/>
      <c r="AO2809" s="37"/>
      <c r="AP2809" s="54" t="str">
        <f t="shared" ca="1" si="534"/>
        <v>NO APLICA</v>
      </c>
      <c r="AQ2809" s="36"/>
      <c r="AR2809" s="43"/>
      <c r="AS2809" s="37"/>
      <c r="AT2809" s="36"/>
      <c r="AU2809" s="37"/>
      <c r="AV2809" s="36"/>
      <c r="AW2809" s="36"/>
      <c r="AX2809" s="37"/>
      <c r="AY2809" s="140" t="str">
        <f>IF(AU2809="","",WORKDAY(AU2809,5,FESTIVOS_CO!A:A))</f>
        <v/>
      </c>
      <c r="AZ2809" s="54" t="str">
        <f t="shared" ca="1" si="531"/>
        <v>NO APLICA</v>
      </c>
      <c r="BA2809" s="55" t="str">
        <f>IF(AX2809="","",WORKDAY(AX2809,5,FESTIVOS_CO!A:A))</f>
        <v/>
      </c>
      <c r="BB2809" s="39"/>
      <c r="BC2809" s="40"/>
      <c r="BD2809" s="40"/>
      <c r="BE2809" s="56" t="str">
        <f t="shared" ca="1" si="532"/>
        <v>NO APLICA</v>
      </c>
      <c r="BF2809" s="37"/>
      <c r="BG2809" s="45"/>
      <c r="BH2809" s="37"/>
      <c r="BI2809" s="36"/>
      <c r="BJ2809" s="37"/>
      <c r="BK2809" s="36"/>
      <c r="BL2809" s="36"/>
      <c r="BM2809" s="53" t="str">
        <f>IF(BJ2809="","",WORKDAY(BJ2809,5,FESTIVOS_CO!A:A))</f>
        <v/>
      </c>
      <c r="BN2809" s="57" t="str">
        <f t="shared" ca="1" si="542"/>
        <v>PENDIENTE HACER AVISO</v>
      </c>
      <c r="BO2809" s="54" t="str">
        <f t="shared" ca="1" si="535"/>
        <v>EN TRÁMITE NOTIF. POR AVISO</v>
      </c>
      <c r="BP2809" s="37"/>
      <c r="BQ2809" s="53" t="str">
        <f>IF(BP2809="","",WORKDAY(BP2809,5,FESTIVOS_CO!A:A))</f>
        <v/>
      </c>
      <c r="BR2809" s="37"/>
      <c r="BS2809" s="36"/>
      <c r="BT2809" s="38"/>
      <c r="BU2809" s="58" t="e">
        <f>VLOOKUP(BT2809,Hoja2!$C:$D,2,0)</f>
        <v>#N/A</v>
      </c>
      <c r="BV2809" s="80" t="str">
        <f>IF(
AND(AO2809="",BD2809="",BQ2809=""),
"EN PROCESO NOTIFICACION / COMUNICACION",
IF(
BT2809="",
"NO APLICA",
IF(
BU2809=60,
IF(AO2809&lt;&gt;"",AO2809,IF(BD2809&lt;&gt;"",BD2809,BQ2809))+60,
WORKDAY(
IF(AO2809&lt;&gt;"",AO2809,IF(BD2809&lt;&gt;"",BD2809,BQ2809)),
BU2809,
FESTIVOS_CO!A:A
)
)
))</f>
        <v>EN PROCESO NOTIFICACION / COMUNICACION</v>
      </c>
      <c r="BW2809" s="44"/>
      <c r="BX2809" s="53"/>
      <c r="BY2809" s="45"/>
      <c r="BZ2809" s="37"/>
      <c r="CA2809" s="54" t="str">
        <f t="shared" si="536"/>
        <v>PENDIENTE EJECUTORIA</v>
      </c>
      <c r="CB2809" s="59" t="str">
        <f t="shared" si="533"/>
        <v/>
      </c>
      <c r="CC2809" s="36"/>
      <c r="CD2809" s="40"/>
      <c r="CE2809" s="46"/>
      <c r="CF2809" s="40"/>
      <c r="CG2809" s="40"/>
      <c r="CH2809" s="40"/>
      <c r="CI2809" s="36"/>
      <c r="CJ2809" s="47"/>
      <c r="CK2809" s="40"/>
      <c r="CL2809" s="40"/>
      <c r="CM2809" s="40"/>
      <c r="CN2809" s="40"/>
    </row>
    <row r="2810" spans="1:92" ht="42.75" hidden="1">
      <c r="A2810" s="49" t="str">
        <f t="shared" si="537"/>
        <v>SIN GESTIÓN</v>
      </c>
      <c r="B2810" s="58"/>
      <c r="C2810" s="37"/>
      <c r="D2810" s="37"/>
      <c r="E2810" s="49" t="str">
        <f t="shared" si="538"/>
        <v>PENDIENTE NOTIFICACIÓN</v>
      </c>
      <c r="F2810" s="141" t="str">
        <f t="shared" si="539"/>
        <v>PENDIENTE NOTIFICACIÓN</v>
      </c>
      <c r="G2810" s="49" t="str">
        <f t="shared" si="540"/>
        <v/>
      </c>
      <c r="H2810" s="51" t="str">
        <f ca="1">IF(
L2810="",
"",
IF(
NETWORKDAYS(L2810,IF(M2810&lt;&gt;"",M2810,TODAY()),FESTIVOS_CO!A:A)&gt;2,
"VENCIDO",
IF(
NETWORKDAYS(L2810,IF(M2810&lt;&gt;"",M2810,TODAY()),FESTIVOS_CO!A:A)=2,
"ALERTA",
"A TIEMPO"
)))</f>
        <v/>
      </c>
      <c r="I2810" s="40"/>
      <c r="J2810" s="36"/>
      <c r="K2810" s="37"/>
      <c r="L2810" s="50"/>
      <c r="M2810" s="37"/>
      <c r="N2810" s="52"/>
      <c r="O2810" s="52"/>
      <c r="P2810" s="36"/>
      <c r="Q2810" s="36"/>
      <c r="R2810" s="40"/>
      <c r="S2810" s="36"/>
      <c r="T2810" s="40"/>
      <c r="U2810" s="40"/>
      <c r="V2810" s="81"/>
      <c r="W2810" s="40"/>
      <c r="X2810" s="40"/>
      <c r="Y2810" s="40"/>
      <c r="Z2810" s="38" t="str">
        <f>IFERROR(VLOOKUP(Y2810,DIRECTORIO!A:B,2,FALSE),"")</f>
        <v/>
      </c>
      <c r="AA2810" s="40"/>
      <c r="AB2810" s="40"/>
      <c r="AC2810" s="40"/>
      <c r="AD2810" s="40"/>
      <c r="AE2810" s="40"/>
      <c r="AF2810" s="40"/>
      <c r="AG2810" s="41" t="s">
        <v>109</v>
      </c>
      <c r="AH2810" s="42"/>
      <c r="AI2810" s="54" t="str">
        <f t="shared" ca="1" si="541"/>
        <v>PENDIENTE NOTIFICACIÓN ELECTRÓNICA</v>
      </c>
      <c r="AJ2810" s="37"/>
      <c r="AK2810" s="37"/>
      <c r="AL2810" s="37"/>
      <c r="AM2810" s="53" t="str">
        <f>IF(AK2810="","",WORKDAY(AK2810,5,FESTIVOS_CO!A:A))</f>
        <v/>
      </c>
      <c r="AN2810" s="37"/>
      <c r="AO2810" s="37"/>
      <c r="AP2810" s="54" t="str">
        <f t="shared" ca="1" si="534"/>
        <v>NO APLICA</v>
      </c>
      <c r="AQ2810" s="36"/>
      <c r="AR2810" s="43"/>
      <c r="AS2810" s="37"/>
      <c r="AT2810" s="36"/>
      <c r="AU2810" s="37"/>
      <c r="AV2810" s="36"/>
      <c r="AW2810" s="36"/>
      <c r="AX2810" s="37"/>
      <c r="AY2810" s="140" t="str">
        <f>IF(AU2810="","",WORKDAY(AU2810,5,FESTIVOS_CO!A:A))</f>
        <v/>
      </c>
      <c r="AZ2810" s="54" t="str">
        <f t="shared" ca="1" si="531"/>
        <v>NO APLICA</v>
      </c>
      <c r="BA2810" s="55" t="str">
        <f>IF(AX2810="","",WORKDAY(AX2810,5,FESTIVOS_CO!A:A))</f>
        <v/>
      </c>
      <c r="BB2810" s="39"/>
      <c r="BC2810" s="40"/>
      <c r="BD2810" s="40"/>
      <c r="BE2810" s="56" t="str">
        <f t="shared" ca="1" si="532"/>
        <v>NO APLICA</v>
      </c>
      <c r="BF2810" s="37"/>
      <c r="BG2810" s="45"/>
      <c r="BH2810" s="37"/>
      <c r="BI2810" s="36"/>
      <c r="BJ2810" s="37"/>
      <c r="BK2810" s="36"/>
      <c r="BL2810" s="36"/>
      <c r="BM2810" s="53" t="str">
        <f>IF(BJ2810="","",WORKDAY(BJ2810,5,FESTIVOS_CO!A:A))</f>
        <v/>
      </c>
      <c r="BN2810" s="57" t="str">
        <f t="shared" ca="1" si="542"/>
        <v>PENDIENTE HACER AVISO</v>
      </c>
      <c r="BO2810" s="54" t="str">
        <f t="shared" ca="1" si="535"/>
        <v>EN TRÁMITE NOTIF. POR AVISO</v>
      </c>
      <c r="BP2810" s="37"/>
      <c r="BQ2810" s="53" t="str">
        <f>IF(BP2810="","",WORKDAY(BP2810,5,FESTIVOS_CO!A:A))</f>
        <v/>
      </c>
      <c r="BR2810" s="37"/>
      <c r="BS2810" s="36"/>
      <c r="BT2810" s="38"/>
      <c r="BU2810" s="58" t="e">
        <f>VLOOKUP(BT2810,Hoja2!$C:$D,2,0)</f>
        <v>#N/A</v>
      </c>
      <c r="BV2810" s="80" t="str">
        <f>IF(
AND(AO2810="",BD2810="",BQ2810=""),
"EN PROCESO NOTIFICACION / COMUNICACION",
IF(
BT2810="",
"NO APLICA",
IF(
BU2810=60,
IF(AO2810&lt;&gt;"",AO2810,IF(BD2810&lt;&gt;"",BD2810,BQ2810))+60,
WORKDAY(
IF(AO2810&lt;&gt;"",AO2810,IF(BD2810&lt;&gt;"",BD2810,BQ2810)),
BU2810,
FESTIVOS_CO!A:A
)
)
))</f>
        <v>EN PROCESO NOTIFICACION / COMUNICACION</v>
      </c>
      <c r="BW2810" s="44"/>
      <c r="BX2810" s="53"/>
      <c r="BY2810" s="45"/>
      <c r="BZ2810" s="37"/>
      <c r="CA2810" s="54" t="str">
        <f t="shared" si="536"/>
        <v>PENDIENTE EJECUTORIA</v>
      </c>
      <c r="CB2810" s="59" t="str">
        <f t="shared" si="533"/>
        <v/>
      </c>
      <c r="CC2810" s="36"/>
      <c r="CD2810" s="40"/>
      <c r="CE2810" s="46"/>
      <c r="CF2810" s="40"/>
      <c r="CG2810" s="40"/>
      <c r="CH2810" s="40"/>
      <c r="CI2810" s="36"/>
      <c r="CJ2810" s="47"/>
      <c r="CK2810" s="40"/>
      <c r="CL2810" s="40"/>
      <c r="CM2810" s="40"/>
      <c r="CN2810" s="40"/>
    </row>
    <row r="2811" spans="1:92" ht="42.75" hidden="1">
      <c r="A2811" s="49" t="str">
        <f t="shared" si="537"/>
        <v>SIN GESTIÓN</v>
      </c>
      <c r="B2811" s="58"/>
      <c r="C2811" s="37"/>
      <c r="D2811" s="37"/>
      <c r="E2811" s="49" t="str">
        <f t="shared" si="538"/>
        <v>PENDIENTE NOTIFICACIÓN</v>
      </c>
      <c r="F2811" s="141" t="str">
        <f t="shared" si="539"/>
        <v>PENDIENTE NOTIFICACIÓN</v>
      </c>
      <c r="G2811" s="49" t="str">
        <f t="shared" si="540"/>
        <v/>
      </c>
      <c r="H2811" s="51" t="str">
        <f ca="1">IF(
L2811="",
"",
IF(
NETWORKDAYS(L2811,IF(M2811&lt;&gt;"",M2811,TODAY()),FESTIVOS_CO!A:A)&gt;2,
"VENCIDO",
IF(
NETWORKDAYS(L2811,IF(M2811&lt;&gt;"",M2811,TODAY()),FESTIVOS_CO!A:A)=2,
"ALERTA",
"A TIEMPO"
)))</f>
        <v/>
      </c>
      <c r="I2811" s="40"/>
      <c r="J2811" s="36"/>
      <c r="K2811" s="37"/>
      <c r="L2811" s="50"/>
      <c r="M2811" s="37"/>
      <c r="N2811" s="52"/>
      <c r="O2811" s="52"/>
      <c r="P2811" s="36"/>
      <c r="Q2811" s="36"/>
      <c r="R2811" s="40"/>
      <c r="S2811" s="36"/>
      <c r="T2811" s="40"/>
      <c r="U2811" s="40"/>
      <c r="V2811" s="81"/>
      <c r="W2811" s="40"/>
      <c r="X2811" s="40"/>
      <c r="Y2811" s="40"/>
      <c r="Z2811" s="38" t="str">
        <f>IFERROR(VLOOKUP(Y2811,DIRECTORIO!A:B,2,FALSE),"")</f>
        <v/>
      </c>
      <c r="AA2811" s="40"/>
      <c r="AB2811" s="40"/>
      <c r="AC2811" s="40"/>
      <c r="AD2811" s="40"/>
      <c r="AE2811" s="40"/>
      <c r="AF2811" s="40"/>
      <c r="AG2811" s="41" t="s">
        <v>109</v>
      </c>
      <c r="AH2811" s="42"/>
      <c r="AI2811" s="54" t="str">
        <f t="shared" ca="1" si="541"/>
        <v>PENDIENTE NOTIFICACIÓN ELECTRÓNICA</v>
      </c>
      <c r="AJ2811" s="37"/>
      <c r="AK2811" s="37"/>
      <c r="AL2811" s="37"/>
      <c r="AM2811" s="53" t="str">
        <f>IF(AK2811="","",WORKDAY(AK2811,5,FESTIVOS_CO!A:A))</f>
        <v/>
      </c>
      <c r="AN2811" s="37"/>
      <c r="AO2811" s="37"/>
      <c r="AP2811" s="54" t="str">
        <f t="shared" ca="1" si="534"/>
        <v>NO APLICA</v>
      </c>
      <c r="AQ2811" s="36"/>
      <c r="AR2811" s="43"/>
      <c r="AS2811" s="37"/>
      <c r="AT2811" s="36"/>
      <c r="AU2811" s="37"/>
      <c r="AV2811" s="36"/>
      <c r="AW2811" s="36"/>
      <c r="AX2811" s="37"/>
      <c r="AY2811" s="140" t="str">
        <f>IF(AU2811="","",WORKDAY(AU2811,5,FESTIVOS_CO!A:A))</f>
        <v/>
      </c>
      <c r="AZ2811" s="54" t="str">
        <f t="shared" ca="1" si="531"/>
        <v>NO APLICA</v>
      </c>
      <c r="BA2811" s="55" t="str">
        <f>IF(AX2811="","",WORKDAY(AX2811,5,FESTIVOS_CO!A:A))</f>
        <v/>
      </c>
      <c r="BB2811" s="39"/>
      <c r="BC2811" s="40"/>
      <c r="BD2811" s="40"/>
      <c r="BE2811" s="56" t="str">
        <f t="shared" ca="1" si="532"/>
        <v>NO APLICA</v>
      </c>
      <c r="BF2811" s="37"/>
      <c r="BG2811" s="45"/>
      <c r="BH2811" s="37"/>
      <c r="BI2811" s="36"/>
      <c r="BJ2811" s="37"/>
      <c r="BK2811" s="36"/>
      <c r="BL2811" s="36"/>
      <c r="BM2811" s="53" t="str">
        <f>IF(BJ2811="","",WORKDAY(BJ2811,5,FESTIVOS_CO!A:A))</f>
        <v/>
      </c>
      <c r="BN2811" s="57" t="str">
        <f t="shared" ca="1" si="542"/>
        <v>PENDIENTE HACER AVISO</v>
      </c>
      <c r="BO2811" s="54" t="str">
        <f t="shared" ca="1" si="535"/>
        <v>EN TRÁMITE NOTIF. POR AVISO</v>
      </c>
      <c r="BP2811" s="37"/>
      <c r="BQ2811" s="53" t="str">
        <f>IF(BP2811="","",WORKDAY(BP2811,5,FESTIVOS_CO!A:A))</f>
        <v/>
      </c>
      <c r="BR2811" s="37"/>
      <c r="BS2811" s="36"/>
      <c r="BT2811" s="38"/>
      <c r="BU2811" s="58" t="e">
        <f>VLOOKUP(BT2811,Hoja2!$C:$D,2,0)</f>
        <v>#N/A</v>
      </c>
      <c r="BV2811" s="80" t="str">
        <f>IF(
AND(AO2811="",BD2811="",BQ2811=""),
"EN PROCESO NOTIFICACION / COMUNICACION",
IF(
BT2811="",
"NO APLICA",
IF(
BU2811=60,
IF(AO2811&lt;&gt;"",AO2811,IF(BD2811&lt;&gt;"",BD2811,BQ2811))+60,
WORKDAY(
IF(AO2811&lt;&gt;"",AO2811,IF(BD2811&lt;&gt;"",BD2811,BQ2811)),
BU2811,
FESTIVOS_CO!A:A
)
)
))</f>
        <v>EN PROCESO NOTIFICACION / COMUNICACION</v>
      </c>
      <c r="BW2811" s="44"/>
      <c r="BX2811" s="53"/>
      <c r="BY2811" s="45"/>
      <c r="BZ2811" s="37"/>
      <c r="CA2811" s="54" t="str">
        <f t="shared" si="536"/>
        <v>PENDIENTE EJECUTORIA</v>
      </c>
      <c r="CB2811" s="59" t="str">
        <f t="shared" si="533"/>
        <v/>
      </c>
      <c r="CC2811" s="36"/>
      <c r="CD2811" s="40"/>
      <c r="CE2811" s="46"/>
      <c r="CF2811" s="40"/>
      <c r="CG2811" s="40"/>
      <c r="CH2811" s="40"/>
      <c r="CI2811" s="36"/>
      <c r="CJ2811" s="47"/>
      <c r="CK2811" s="40"/>
      <c r="CL2811" s="40"/>
      <c r="CM2811" s="40"/>
      <c r="CN2811" s="40"/>
    </row>
    <row r="2812" spans="1:92" ht="42.75" hidden="1">
      <c r="A2812" s="49" t="str">
        <f t="shared" si="537"/>
        <v>SIN GESTIÓN</v>
      </c>
      <c r="B2812" s="58"/>
      <c r="C2812" s="37"/>
      <c r="D2812" s="37"/>
      <c r="E2812" s="49" t="str">
        <f t="shared" si="538"/>
        <v>PENDIENTE NOTIFICACIÓN</v>
      </c>
      <c r="F2812" s="141" t="str">
        <f t="shared" si="539"/>
        <v>PENDIENTE NOTIFICACIÓN</v>
      </c>
      <c r="G2812" s="49" t="str">
        <f t="shared" si="540"/>
        <v/>
      </c>
      <c r="H2812" s="51" t="str">
        <f ca="1">IF(
L2812="",
"",
IF(
NETWORKDAYS(L2812,IF(M2812&lt;&gt;"",M2812,TODAY()),FESTIVOS_CO!A:A)&gt;2,
"VENCIDO",
IF(
NETWORKDAYS(L2812,IF(M2812&lt;&gt;"",M2812,TODAY()),FESTIVOS_CO!A:A)=2,
"ALERTA",
"A TIEMPO"
)))</f>
        <v/>
      </c>
      <c r="I2812" s="40"/>
      <c r="J2812" s="36"/>
      <c r="K2812" s="37"/>
      <c r="L2812" s="50"/>
      <c r="M2812" s="37"/>
      <c r="N2812" s="52"/>
      <c r="O2812" s="52"/>
      <c r="P2812" s="36"/>
      <c r="Q2812" s="36"/>
      <c r="R2812" s="40"/>
      <c r="S2812" s="36"/>
      <c r="T2812" s="40"/>
      <c r="U2812" s="40"/>
      <c r="V2812" s="81"/>
      <c r="W2812" s="40"/>
      <c r="X2812" s="40"/>
      <c r="Y2812" s="40"/>
      <c r="Z2812" s="38" t="str">
        <f>IFERROR(VLOOKUP(Y2812,DIRECTORIO!A:B,2,FALSE),"")</f>
        <v/>
      </c>
      <c r="AA2812" s="40"/>
      <c r="AB2812" s="40"/>
      <c r="AC2812" s="40"/>
      <c r="AD2812" s="40"/>
      <c r="AE2812" s="40"/>
      <c r="AF2812" s="40"/>
      <c r="AG2812" s="41" t="s">
        <v>109</v>
      </c>
      <c r="AH2812" s="42"/>
      <c r="AI2812" s="54" t="str">
        <f t="shared" ca="1" si="541"/>
        <v>PENDIENTE NOTIFICACIÓN ELECTRÓNICA</v>
      </c>
      <c r="AJ2812" s="37"/>
      <c r="AK2812" s="37"/>
      <c r="AL2812" s="37"/>
      <c r="AM2812" s="53" t="str">
        <f>IF(AK2812="","",WORKDAY(AK2812,5,FESTIVOS_CO!A:A))</f>
        <v/>
      </c>
      <c r="AN2812" s="37"/>
      <c r="AO2812" s="37"/>
      <c r="AP2812" s="54" t="str">
        <f t="shared" ca="1" si="534"/>
        <v>NO APLICA</v>
      </c>
      <c r="AQ2812" s="36"/>
      <c r="AR2812" s="43"/>
      <c r="AS2812" s="37"/>
      <c r="AT2812" s="36"/>
      <c r="AU2812" s="37"/>
      <c r="AV2812" s="36"/>
      <c r="AW2812" s="36"/>
      <c r="AX2812" s="37"/>
      <c r="AY2812" s="140" t="str">
        <f>IF(AU2812="","",WORKDAY(AU2812,5,FESTIVOS_CO!A:A))</f>
        <v/>
      </c>
      <c r="AZ2812" s="54" t="str">
        <f t="shared" ca="1" si="531"/>
        <v>NO APLICA</v>
      </c>
      <c r="BA2812" s="55" t="str">
        <f>IF(AX2812="","",WORKDAY(AX2812,5,FESTIVOS_CO!A:A))</f>
        <v/>
      </c>
      <c r="BB2812" s="39"/>
      <c r="BC2812" s="40"/>
      <c r="BD2812" s="40"/>
      <c r="BE2812" s="56" t="str">
        <f t="shared" ca="1" si="532"/>
        <v>NO APLICA</v>
      </c>
      <c r="BF2812" s="37"/>
      <c r="BG2812" s="45"/>
      <c r="BH2812" s="37"/>
      <c r="BI2812" s="36"/>
      <c r="BJ2812" s="37"/>
      <c r="BK2812" s="36"/>
      <c r="BL2812" s="36"/>
      <c r="BM2812" s="53" t="str">
        <f>IF(BJ2812="","",WORKDAY(BJ2812,5,FESTIVOS_CO!A:A))</f>
        <v/>
      </c>
      <c r="BN2812" s="57" t="str">
        <f t="shared" ca="1" si="542"/>
        <v>PENDIENTE HACER AVISO</v>
      </c>
      <c r="BO2812" s="54" t="str">
        <f t="shared" ca="1" si="535"/>
        <v>EN TRÁMITE NOTIF. POR AVISO</v>
      </c>
      <c r="BP2812" s="37"/>
      <c r="BQ2812" s="53" t="str">
        <f>IF(BP2812="","",WORKDAY(BP2812,5,FESTIVOS_CO!A:A))</f>
        <v/>
      </c>
      <c r="BR2812" s="37"/>
      <c r="BS2812" s="36"/>
      <c r="BT2812" s="38"/>
      <c r="BU2812" s="58" t="e">
        <f>VLOOKUP(BT2812,Hoja2!$C:$D,2,0)</f>
        <v>#N/A</v>
      </c>
      <c r="BV2812" s="80" t="str">
        <f>IF(
AND(AO2812="",BD2812="",BQ2812=""),
"EN PROCESO NOTIFICACION / COMUNICACION",
IF(
BT2812="",
"NO APLICA",
IF(
BU2812=60,
IF(AO2812&lt;&gt;"",AO2812,IF(BD2812&lt;&gt;"",BD2812,BQ2812))+60,
WORKDAY(
IF(AO2812&lt;&gt;"",AO2812,IF(BD2812&lt;&gt;"",BD2812,BQ2812)),
BU2812,
FESTIVOS_CO!A:A
)
)
))</f>
        <v>EN PROCESO NOTIFICACION / COMUNICACION</v>
      </c>
      <c r="BW2812" s="44"/>
      <c r="BX2812" s="53"/>
      <c r="BY2812" s="45"/>
      <c r="BZ2812" s="37"/>
      <c r="CA2812" s="54" t="str">
        <f t="shared" si="536"/>
        <v>PENDIENTE EJECUTORIA</v>
      </c>
      <c r="CB2812" s="59" t="str">
        <f t="shared" si="533"/>
        <v/>
      </c>
      <c r="CC2812" s="36"/>
      <c r="CD2812" s="40"/>
      <c r="CE2812" s="46"/>
      <c r="CF2812" s="40"/>
      <c r="CG2812" s="40"/>
      <c r="CH2812" s="40"/>
      <c r="CI2812" s="36"/>
      <c r="CJ2812" s="47"/>
      <c r="CK2812" s="40"/>
      <c r="CL2812" s="40"/>
      <c r="CM2812" s="40"/>
      <c r="CN2812" s="40"/>
    </row>
    <row r="2813" spans="1:92" ht="42.75" hidden="1">
      <c r="A2813" s="49" t="str">
        <f t="shared" si="537"/>
        <v>SIN GESTIÓN</v>
      </c>
      <c r="B2813" s="58"/>
      <c r="C2813" s="37"/>
      <c r="D2813" s="37"/>
      <c r="E2813" s="49" t="str">
        <f t="shared" si="538"/>
        <v>PENDIENTE NOTIFICACIÓN</v>
      </c>
      <c r="F2813" s="141" t="str">
        <f t="shared" si="539"/>
        <v>PENDIENTE NOTIFICACIÓN</v>
      </c>
      <c r="G2813" s="49" t="str">
        <f t="shared" si="540"/>
        <v/>
      </c>
      <c r="H2813" s="51" t="str">
        <f ca="1">IF(
L2813="",
"",
IF(
NETWORKDAYS(L2813,IF(M2813&lt;&gt;"",M2813,TODAY()),FESTIVOS_CO!A:A)&gt;2,
"VENCIDO",
IF(
NETWORKDAYS(L2813,IF(M2813&lt;&gt;"",M2813,TODAY()),FESTIVOS_CO!A:A)=2,
"ALERTA",
"A TIEMPO"
)))</f>
        <v/>
      </c>
      <c r="I2813" s="40"/>
      <c r="J2813" s="36"/>
      <c r="K2813" s="37"/>
      <c r="L2813" s="50"/>
      <c r="M2813" s="37"/>
      <c r="N2813" s="52"/>
      <c r="O2813" s="52"/>
      <c r="P2813" s="36"/>
      <c r="Q2813" s="36"/>
      <c r="R2813" s="40"/>
      <c r="S2813" s="36"/>
      <c r="T2813" s="40"/>
      <c r="U2813" s="40"/>
      <c r="V2813" s="81"/>
      <c r="W2813" s="40"/>
      <c r="X2813" s="40"/>
      <c r="Y2813" s="40"/>
      <c r="Z2813" s="38" t="str">
        <f>IFERROR(VLOOKUP(Y2813,DIRECTORIO!A:B,2,FALSE),"")</f>
        <v/>
      </c>
      <c r="AA2813" s="40"/>
      <c r="AB2813" s="40"/>
      <c r="AC2813" s="40"/>
      <c r="AD2813" s="40"/>
      <c r="AE2813" s="40"/>
      <c r="AF2813" s="40"/>
      <c r="AG2813" s="41" t="s">
        <v>109</v>
      </c>
      <c r="AH2813" s="42"/>
      <c r="AI2813" s="54" t="str">
        <f t="shared" ca="1" si="541"/>
        <v>PENDIENTE NOTIFICACIÓN ELECTRÓNICA</v>
      </c>
      <c r="AJ2813" s="37"/>
      <c r="AK2813" s="37"/>
      <c r="AL2813" s="37"/>
      <c r="AM2813" s="53" t="str">
        <f>IF(AK2813="","",WORKDAY(AK2813,5,FESTIVOS_CO!A:A))</f>
        <v/>
      </c>
      <c r="AN2813" s="37"/>
      <c r="AO2813" s="37"/>
      <c r="AP2813" s="54" t="str">
        <f t="shared" ca="1" si="534"/>
        <v>NO APLICA</v>
      </c>
      <c r="AQ2813" s="36"/>
      <c r="AR2813" s="43"/>
      <c r="AS2813" s="37"/>
      <c r="AT2813" s="36"/>
      <c r="AU2813" s="37"/>
      <c r="AV2813" s="36"/>
      <c r="AW2813" s="36"/>
      <c r="AX2813" s="37"/>
      <c r="AY2813" s="140" t="str">
        <f>IF(AU2813="","",WORKDAY(AU2813,5,FESTIVOS_CO!A:A))</f>
        <v/>
      </c>
      <c r="AZ2813" s="54" t="str">
        <f t="shared" ca="1" si="531"/>
        <v>NO APLICA</v>
      </c>
      <c r="BA2813" s="55" t="str">
        <f>IF(AX2813="","",WORKDAY(AX2813,5,FESTIVOS_CO!A:A))</f>
        <v/>
      </c>
      <c r="BB2813" s="39"/>
      <c r="BC2813" s="40"/>
      <c r="BD2813" s="40"/>
      <c r="BE2813" s="56" t="str">
        <f t="shared" ca="1" si="532"/>
        <v>NO APLICA</v>
      </c>
      <c r="BF2813" s="37"/>
      <c r="BG2813" s="45"/>
      <c r="BH2813" s="37"/>
      <c r="BI2813" s="36"/>
      <c r="BJ2813" s="37"/>
      <c r="BK2813" s="36"/>
      <c r="BL2813" s="36"/>
      <c r="BM2813" s="53" t="str">
        <f>IF(BJ2813="","",WORKDAY(BJ2813,5,FESTIVOS_CO!A:A))</f>
        <v/>
      </c>
      <c r="BN2813" s="57" t="str">
        <f t="shared" ca="1" si="542"/>
        <v>PENDIENTE HACER AVISO</v>
      </c>
      <c r="BO2813" s="54" t="str">
        <f t="shared" ca="1" si="535"/>
        <v>EN TRÁMITE NOTIF. POR AVISO</v>
      </c>
      <c r="BP2813" s="37"/>
      <c r="BQ2813" s="53" t="str">
        <f>IF(BP2813="","",WORKDAY(BP2813,5,FESTIVOS_CO!A:A))</f>
        <v/>
      </c>
      <c r="BR2813" s="37"/>
      <c r="BS2813" s="36"/>
      <c r="BT2813" s="38"/>
      <c r="BU2813" s="58" t="e">
        <f>VLOOKUP(BT2813,Hoja2!$C:$D,2,0)</f>
        <v>#N/A</v>
      </c>
      <c r="BV2813" s="80" t="str">
        <f>IF(
AND(AO2813="",BD2813="",BQ2813=""),
"EN PROCESO NOTIFICACION / COMUNICACION",
IF(
BT2813="",
"NO APLICA",
IF(
BU2813=60,
IF(AO2813&lt;&gt;"",AO2813,IF(BD2813&lt;&gt;"",BD2813,BQ2813))+60,
WORKDAY(
IF(AO2813&lt;&gt;"",AO2813,IF(BD2813&lt;&gt;"",BD2813,BQ2813)),
BU2813,
FESTIVOS_CO!A:A
)
)
))</f>
        <v>EN PROCESO NOTIFICACION / COMUNICACION</v>
      </c>
      <c r="BW2813" s="44"/>
      <c r="BX2813" s="53"/>
      <c r="BY2813" s="45"/>
      <c r="BZ2813" s="37"/>
      <c r="CA2813" s="54" t="str">
        <f t="shared" si="536"/>
        <v>PENDIENTE EJECUTORIA</v>
      </c>
      <c r="CB2813" s="59" t="str">
        <f t="shared" si="533"/>
        <v/>
      </c>
      <c r="CC2813" s="36"/>
      <c r="CD2813" s="40"/>
      <c r="CE2813" s="46"/>
      <c r="CF2813" s="40"/>
      <c r="CG2813" s="40"/>
      <c r="CH2813" s="40"/>
      <c r="CI2813" s="36"/>
      <c r="CJ2813" s="47"/>
      <c r="CK2813" s="40"/>
      <c r="CL2813" s="40"/>
      <c r="CM2813" s="40"/>
      <c r="CN2813" s="40"/>
    </row>
    <row r="2814" spans="1:92" ht="42.75" hidden="1">
      <c r="A2814" s="49" t="str">
        <f t="shared" si="537"/>
        <v>SIN GESTIÓN</v>
      </c>
      <c r="B2814" s="58"/>
      <c r="C2814" s="37"/>
      <c r="D2814" s="37"/>
      <c r="E2814" s="49" t="str">
        <f t="shared" si="538"/>
        <v>PENDIENTE NOTIFICACIÓN</v>
      </c>
      <c r="F2814" s="141" t="str">
        <f t="shared" si="539"/>
        <v>PENDIENTE NOTIFICACIÓN</v>
      </c>
      <c r="G2814" s="49" t="str">
        <f t="shared" si="540"/>
        <v/>
      </c>
      <c r="H2814" s="51" t="str">
        <f ca="1">IF(
L2814="",
"",
IF(
NETWORKDAYS(L2814,IF(M2814&lt;&gt;"",M2814,TODAY()),FESTIVOS_CO!A:A)&gt;2,
"VENCIDO",
IF(
NETWORKDAYS(L2814,IF(M2814&lt;&gt;"",M2814,TODAY()),FESTIVOS_CO!A:A)=2,
"ALERTA",
"A TIEMPO"
)))</f>
        <v/>
      </c>
      <c r="I2814" s="40"/>
      <c r="J2814" s="36"/>
      <c r="K2814" s="37"/>
      <c r="L2814" s="50"/>
      <c r="M2814" s="37"/>
      <c r="N2814" s="52"/>
      <c r="O2814" s="52"/>
      <c r="P2814" s="36"/>
      <c r="Q2814" s="36"/>
      <c r="R2814" s="40"/>
      <c r="S2814" s="36"/>
      <c r="T2814" s="40"/>
      <c r="U2814" s="40"/>
      <c r="V2814" s="81"/>
      <c r="W2814" s="40"/>
      <c r="X2814" s="40"/>
      <c r="Y2814" s="40"/>
      <c r="Z2814" s="38" t="str">
        <f>IFERROR(VLOOKUP(Y2814,DIRECTORIO!A:B,2,FALSE),"")</f>
        <v/>
      </c>
      <c r="AA2814" s="40"/>
      <c r="AB2814" s="40"/>
      <c r="AC2814" s="40"/>
      <c r="AD2814" s="40"/>
      <c r="AE2814" s="40"/>
      <c r="AF2814" s="40"/>
      <c r="AG2814" s="41" t="s">
        <v>109</v>
      </c>
      <c r="AH2814" s="42"/>
      <c r="AI2814" s="54" t="str">
        <f t="shared" ca="1" si="541"/>
        <v>PENDIENTE NOTIFICACIÓN ELECTRÓNICA</v>
      </c>
      <c r="AJ2814" s="37"/>
      <c r="AK2814" s="37"/>
      <c r="AL2814" s="37"/>
      <c r="AM2814" s="53" t="str">
        <f>IF(AK2814="","",WORKDAY(AK2814,5,FESTIVOS_CO!A:A))</f>
        <v/>
      </c>
      <c r="AN2814" s="37"/>
      <c r="AO2814" s="37"/>
      <c r="AP2814" s="54" t="str">
        <f t="shared" ca="1" si="534"/>
        <v>NO APLICA</v>
      </c>
      <c r="AQ2814" s="36"/>
      <c r="AR2814" s="43"/>
      <c r="AS2814" s="37"/>
      <c r="AT2814" s="36"/>
      <c r="AU2814" s="37"/>
      <c r="AV2814" s="36"/>
      <c r="AW2814" s="36"/>
      <c r="AX2814" s="37"/>
      <c r="AY2814" s="140" t="str">
        <f>IF(AU2814="","",WORKDAY(AU2814,5,FESTIVOS_CO!A:A))</f>
        <v/>
      </c>
      <c r="AZ2814" s="54" t="str">
        <f t="shared" ca="1" si="531"/>
        <v>NO APLICA</v>
      </c>
      <c r="BA2814" s="55" t="str">
        <f>IF(AX2814="","",WORKDAY(AX2814,5,FESTIVOS_CO!A:A))</f>
        <v/>
      </c>
      <c r="BB2814" s="39"/>
      <c r="BC2814" s="40"/>
      <c r="BD2814" s="40"/>
      <c r="BE2814" s="56" t="str">
        <f t="shared" ca="1" si="532"/>
        <v>NO APLICA</v>
      </c>
      <c r="BF2814" s="37"/>
      <c r="BG2814" s="45"/>
      <c r="BH2814" s="37"/>
      <c r="BI2814" s="36"/>
      <c r="BJ2814" s="37"/>
      <c r="BK2814" s="36"/>
      <c r="BL2814" s="36"/>
      <c r="BM2814" s="53" t="str">
        <f>IF(BJ2814="","",WORKDAY(BJ2814,5,FESTIVOS_CO!A:A))</f>
        <v/>
      </c>
      <c r="BN2814" s="57" t="str">
        <f t="shared" ca="1" si="542"/>
        <v>PENDIENTE HACER AVISO</v>
      </c>
      <c r="BO2814" s="54" t="str">
        <f t="shared" ca="1" si="535"/>
        <v>EN TRÁMITE NOTIF. POR AVISO</v>
      </c>
      <c r="BP2814" s="37"/>
      <c r="BQ2814" s="53" t="str">
        <f>IF(BP2814="","",WORKDAY(BP2814,5,FESTIVOS_CO!A:A))</f>
        <v/>
      </c>
      <c r="BR2814" s="37"/>
      <c r="BS2814" s="36"/>
      <c r="BT2814" s="38"/>
      <c r="BU2814" s="58" t="e">
        <f>VLOOKUP(BT2814,Hoja2!$C:$D,2,0)</f>
        <v>#N/A</v>
      </c>
      <c r="BV2814" s="80" t="str">
        <f>IF(
AND(AO2814="",BD2814="",BQ2814=""),
"EN PROCESO NOTIFICACION / COMUNICACION",
IF(
BT2814="",
"NO APLICA",
IF(
BU2814=60,
IF(AO2814&lt;&gt;"",AO2814,IF(BD2814&lt;&gt;"",BD2814,BQ2814))+60,
WORKDAY(
IF(AO2814&lt;&gt;"",AO2814,IF(BD2814&lt;&gt;"",BD2814,BQ2814)),
BU2814,
FESTIVOS_CO!A:A
)
)
))</f>
        <v>EN PROCESO NOTIFICACION / COMUNICACION</v>
      </c>
      <c r="BW2814" s="44"/>
      <c r="BX2814" s="53"/>
      <c r="BY2814" s="45"/>
      <c r="BZ2814" s="37"/>
      <c r="CA2814" s="54" t="str">
        <f t="shared" si="536"/>
        <v>PENDIENTE EJECUTORIA</v>
      </c>
      <c r="CB2814" s="59" t="str">
        <f t="shared" si="533"/>
        <v/>
      </c>
      <c r="CC2814" s="36"/>
      <c r="CD2814" s="40"/>
      <c r="CE2814" s="46"/>
      <c r="CF2814" s="40"/>
      <c r="CG2814" s="40"/>
      <c r="CH2814" s="40"/>
      <c r="CI2814" s="36"/>
      <c r="CJ2814" s="47"/>
      <c r="CK2814" s="40"/>
      <c r="CL2814" s="40"/>
      <c r="CM2814" s="40"/>
      <c r="CN2814" s="40"/>
    </row>
    <row r="2815" spans="1:92" ht="42.75" hidden="1">
      <c r="A2815" s="49" t="str">
        <f t="shared" si="537"/>
        <v>SIN GESTIÓN</v>
      </c>
      <c r="B2815" s="58"/>
      <c r="C2815" s="37"/>
      <c r="D2815" s="37"/>
      <c r="E2815" s="49" t="str">
        <f t="shared" si="538"/>
        <v>PENDIENTE NOTIFICACIÓN</v>
      </c>
      <c r="F2815" s="141" t="str">
        <f t="shared" si="539"/>
        <v>PENDIENTE NOTIFICACIÓN</v>
      </c>
      <c r="G2815" s="49" t="str">
        <f t="shared" si="540"/>
        <v/>
      </c>
      <c r="H2815" s="51" t="str">
        <f ca="1">IF(
L2815="",
"",
IF(
NETWORKDAYS(L2815,IF(M2815&lt;&gt;"",M2815,TODAY()),FESTIVOS_CO!A:A)&gt;2,
"VENCIDO",
IF(
NETWORKDAYS(L2815,IF(M2815&lt;&gt;"",M2815,TODAY()),FESTIVOS_CO!A:A)=2,
"ALERTA",
"A TIEMPO"
)))</f>
        <v/>
      </c>
      <c r="I2815" s="40"/>
      <c r="J2815" s="36"/>
      <c r="K2815" s="37"/>
      <c r="L2815" s="50"/>
      <c r="M2815" s="37"/>
      <c r="N2815" s="52"/>
      <c r="O2815" s="52"/>
      <c r="P2815" s="36"/>
      <c r="Q2815" s="36"/>
      <c r="R2815" s="40"/>
      <c r="S2815" s="36"/>
      <c r="T2815" s="40"/>
      <c r="U2815" s="40"/>
      <c r="V2815" s="81"/>
      <c r="W2815" s="40"/>
      <c r="X2815" s="40"/>
      <c r="Y2815" s="40"/>
      <c r="Z2815" s="38" t="str">
        <f>IFERROR(VLOOKUP(Y2815,DIRECTORIO!A:B,2,FALSE),"")</f>
        <v/>
      </c>
      <c r="AA2815" s="40"/>
      <c r="AB2815" s="40"/>
      <c r="AC2815" s="40"/>
      <c r="AD2815" s="40"/>
      <c r="AE2815" s="40"/>
      <c r="AF2815" s="40"/>
      <c r="AG2815" s="41" t="s">
        <v>109</v>
      </c>
      <c r="AH2815" s="42"/>
      <c r="AI2815" s="54" t="str">
        <f t="shared" ca="1" si="541"/>
        <v>PENDIENTE NOTIFICACIÓN ELECTRÓNICA</v>
      </c>
      <c r="AJ2815" s="37"/>
      <c r="AK2815" s="37"/>
      <c r="AL2815" s="37"/>
      <c r="AM2815" s="53" t="str">
        <f>IF(AK2815="","",WORKDAY(AK2815,5,FESTIVOS_CO!A:A))</f>
        <v/>
      </c>
      <c r="AN2815" s="37"/>
      <c r="AO2815" s="37"/>
      <c r="AP2815" s="54" t="str">
        <f t="shared" ca="1" si="534"/>
        <v>NO APLICA</v>
      </c>
      <c r="AQ2815" s="36"/>
      <c r="AR2815" s="43"/>
      <c r="AS2815" s="37"/>
      <c r="AT2815" s="36"/>
      <c r="AU2815" s="37"/>
      <c r="AV2815" s="36"/>
      <c r="AW2815" s="36"/>
      <c r="AX2815" s="37"/>
      <c r="AY2815" s="140" t="str">
        <f>IF(AU2815="","",WORKDAY(AU2815,5,FESTIVOS_CO!A:A))</f>
        <v/>
      </c>
      <c r="AZ2815" s="54" t="str">
        <f t="shared" ca="1" si="531"/>
        <v>NO APLICA</v>
      </c>
      <c r="BA2815" s="55" t="str">
        <f>IF(AX2815="","",WORKDAY(AX2815,5,FESTIVOS_CO!A:A))</f>
        <v/>
      </c>
      <c r="BB2815" s="39"/>
      <c r="BC2815" s="40"/>
      <c r="BD2815" s="40"/>
      <c r="BE2815" s="56" t="str">
        <f t="shared" ca="1" si="532"/>
        <v>NO APLICA</v>
      </c>
      <c r="BF2815" s="37"/>
      <c r="BG2815" s="45"/>
      <c r="BH2815" s="37"/>
      <c r="BI2815" s="36"/>
      <c r="BJ2815" s="37"/>
      <c r="BK2815" s="36"/>
      <c r="BL2815" s="36"/>
      <c r="BM2815" s="53" t="str">
        <f>IF(BJ2815="","",WORKDAY(BJ2815,5,FESTIVOS_CO!A:A))</f>
        <v/>
      </c>
      <c r="BN2815" s="57" t="str">
        <f t="shared" ca="1" si="542"/>
        <v>PENDIENTE HACER AVISO</v>
      </c>
      <c r="BO2815" s="54" t="str">
        <f t="shared" ca="1" si="535"/>
        <v>EN TRÁMITE NOTIF. POR AVISO</v>
      </c>
      <c r="BP2815" s="37"/>
      <c r="BQ2815" s="53" t="str">
        <f>IF(BP2815="","",WORKDAY(BP2815,5,FESTIVOS_CO!A:A))</f>
        <v/>
      </c>
      <c r="BR2815" s="37"/>
      <c r="BS2815" s="36"/>
      <c r="BT2815" s="38"/>
      <c r="BU2815" s="58" t="e">
        <f>VLOOKUP(BT2815,Hoja2!$C:$D,2,0)</f>
        <v>#N/A</v>
      </c>
      <c r="BV2815" s="80" t="str">
        <f>IF(
AND(AO2815="",BD2815="",BQ2815=""),
"EN PROCESO NOTIFICACION / COMUNICACION",
IF(
BT2815="",
"NO APLICA",
IF(
BU2815=60,
IF(AO2815&lt;&gt;"",AO2815,IF(BD2815&lt;&gt;"",BD2815,BQ2815))+60,
WORKDAY(
IF(AO2815&lt;&gt;"",AO2815,IF(BD2815&lt;&gt;"",BD2815,BQ2815)),
BU2815,
FESTIVOS_CO!A:A
)
)
))</f>
        <v>EN PROCESO NOTIFICACION / COMUNICACION</v>
      </c>
      <c r="BW2815" s="44"/>
      <c r="BX2815" s="53"/>
      <c r="BY2815" s="45"/>
      <c r="BZ2815" s="37"/>
      <c r="CA2815" s="54" t="str">
        <f t="shared" si="536"/>
        <v>PENDIENTE EJECUTORIA</v>
      </c>
      <c r="CB2815" s="59" t="str">
        <f t="shared" si="533"/>
        <v/>
      </c>
      <c r="CC2815" s="36"/>
      <c r="CD2815" s="40"/>
      <c r="CE2815" s="46"/>
      <c r="CF2815" s="40"/>
      <c r="CG2815" s="40"/>
      <c r="CH2815" s="40"/>
      <c r="CI2815" s="36"/>
      <c r="CJ2815" s="47"/>
      <c r="CK2815" s="40"/>
      <c r="CL2815" s="40"/>
      <c r="CM2815" s="40"/>
      <c r="CN2815" s="40"/>
    </row>
    <row r="2816" spans="1:92" ht="42.75" hidden="1">
      <c r="A2816" s="49" t="str">
        <f t="shared" si="537"/>
        <v>SIN GESTIÓN</v>
      </c>
      <c r="B2816" s="58"/>
      <c r="C2816" s="37"/>
      <c r="D2816" s="37"/>
      <c r="E2816" s="49" t="str">
        <f t="shared" si="538"/>
        <v>PENDIENTE NOTIFICACIÓN</v>
      </c>
      <c r="F2816" s="141" t="str">
        <f t="shared" si="539"/>
        <v>PENDIENTE NOTIFICACIÓN</v>
      </c>
      <c r="G2816" s="49" t="str">
        <f t="shared" si="540"/>
        <v/>
      </c>
      <c r="H2816" s="51" t="str">
        <f ca="1">IF(
L2816="",
"",
IF(
NETWORKDAYS(L2816,IF(M2816&lt;&gt;"",M2816,TODAY()),FESTIVOS_CO!A:A)&gt;2,
"VENCIDO",
IF(
NETWORKDAYS(L2816,IF(M2816&lt;&gt;"",M2816,TODAY()),FESTIVOS_CO!A:A)=2,
"ALERTA",
"A TIEMPO"
)))</f>
        <v/>
      </c>
      <c r="I2816" s="40"/>
      <c r="J2816" s="36"/>
      <c r="K2816" s="37"/>
      <c r="L2816" s="50"/>
      <c r="M2816" s="37"/>
      <c r="N2816" s="52"/>
      <c r="O2816" s="52"/>
      <c r="P2816" s="36"/>
      <c r="Q2816" s="36"/>
      <c r="R2816" s="40"/>
      <c r="S2816" s="36"/>
      <c r="T2816" s="40"/>
      <c r="U2816" s="40"/>
      <c r="V2816" s="81"/>
      <c r="W2816" s="40"/>
      <c r="X2816" s="40"/>
      <c r="Y2816" s="40"/>
      <c r="Z2816" s="38" t="str">
        <f>IFERROR(VLOOKUP(Y2816,DIRECTORIO!A:B,2,FALSE),"")</f>
        <v/>
      </c>
      <c r="AA2816" s="40"/>
      <c r="AB2816" s="40"/>
      <c r="AC2816" s="40"/>
      <c r="AD2816" s="40"/>
      <c r="AE2816" s="40"/>
      <c r="AF2816" s="40"/>
      <c r="AG2816" s="41" t="s">
        <v>109</v>
      </c>
      <c r="AH2816" s="42"/>
      <c r="AI2816" s="54" t="str">
        <f t="shared" ca="1" si="541"/>
        <v>PENDIENTE NOTIFICACIÓN ELECTRÓNICA</v>
      </c>
      <c r="AJ2816" s="37"/>
      <c r="AK2816" s="37"/>
      <c r="AL2816" s="37"/>
      <c r="AM2816" s="53" t="str">
        <f>IF(AK2816="","",WORKDAY(AK2816,5,FESTIVOS_CO!A:A))</f>
        <v/>
      </c>
      <c r="AN2816" s="37"/>
      <c r="AO2816" s="37"/>
      <c r="AP2816" s="54" t="str">
        <f t="shared" ca="1" si="534"/>
        <v>NO APLICA</v>
      </c>
      <c r="AQ2816" s="36"/>
      <c r="AR2816" s="43"/>
      <c r="AS2816" s="37"/>
      <c r="AT2816" s="36"/>
      <c r="AU2816" s="37"/>
      <c r="AV2816" s="36"/>
      <c r="AW2816" s="36"/>
      <c r="AX2816" s="37"/>
      <c r="AY2816" s="140" t="str">
        <f>IF(AU2816="","",WORKDAY(AU2816,5,FESTIVOS_CO!A:A))</f>
        <v/>
      </c>
      <c r="AZ2816" s="54" t="str">
        <f t="shared" ca="1" si="531"/>
        <v>NO APLICA</v>
      </c>
      <c r="BA2816" s="55" t="str">
        <f>IF(AX2816="","",WORKDAY(AX2816,5,FESTIVOS_CO!A:A))</f>
        <v/>
      </c>
      <c r="BB2816" s="39"/>
      <c r="BC2816" s="40"/>
      <c r="BD2816" s="40"/>
      <c r="BE2816" s="56" t="str">
        <f t="shared" ca="1" si="532"/>
        <v>NO APLICA</v>
      </c>
      <c r="BF2816" s="37"/>
      <c r="BG2816" s="45"/>
      <c r="BH2816" s="37"/>
      <c r="BI2816" s="36"/>
      <c r="BJ2816" s="37"/>
      <c r="BK2816" s="36"/>
      <c r="BL2816" s="36"/>
      <c r="BM2816" s="53" t="str">
        <f>IF(BJ2816="","",WORKDAY(BJ2816,5,FESTIVOS_CO!A:A))</f>
        <v/>
      </c>
      <c r="BN2816" s="57" t="str">
        <f t="shared" ca="1" si="542"/>
        <v>PENDIENTE HACER AVISO</v>
      </c>
      <c r="BO2816" s="54" t="str">
        <f t="shared" ca="1" si="535"/>
        <v>EN TRÁMITE NOTIF. POR AVISO</v>
      </c>
      <c r="BP2816" s="37"/>
      <c r="BQ2816" s="53" t="str">
        <f>IF(BP2816="","",WORKDAY(BP2816,5,FESTIVOS_CO!A:A))</f>
        <v/>
      </c>
      <c r="BR2816" s="37"/>
      <c r="BS2816" s="36"/>
      <c r="BT2816" s="38"/>
      <c r="BU2816" s="58" t="e">
        <f>VLOOKUP(BT2816,Hoja2!$C:$D,2,0)</f>
        <v>#N/A</v>
      </c>
      <c r="BV2816" s="80" t="str">
        <f>IF(
AND(AO2816="",BD2816="",BQ2816=""),
"EN PROCESO NOTIFICACION / COMUNICACION",
IF(
BT2816="",
"NO APLICA",
IF(
BU2816=60,
IF(AO2816&lt;&gt;"",AO2816,IF(BD2816&lt;&gt;"",BD2816,BQ2816))+60,
WORKDAY(
IF(AO2816&lt;&gt;"",AO2816,IF(BD2816&lt;&gt;"",BD2816,BQ2816)),
BU2816,
FESTIVOS_CO!A:A
)
)
))</f>
        <v>EN PROCESO NOTIFICACION / COMUNICACION</v>
      </c>
      <c r="BW2816" s="44"/>
      <c r="BX2816" s="53"/>
      <c r="BY2816" s="45"/>
      <c r="BZ2816" s="37"/>
      <c r="CA2816" s="54" t="str">
        <f t="shared" si="536"/>
        <v>PENDIENTE EJECUTORIA</v>
      </c>
      <c r="CB2816" s="59" t="str">
        <f t="shared" si="533"/>
        <v/>
      </c>
      <c r="CC2816" s="36"/>
      <c r="CD2816" s="40"/>
      <c r="CE2816" s="46"/>
      <c r="CF2816" s="40"/>
      <c r="CG2816" s="40"/>
      <c r="CH2816" s="40"/>
      <c r="CI2816" s="36"/>
      <c r="CJ2816" s="47"/>
      <c r="CK2816" s="40"/>
      <c r="CL2816" s="40"/>
      <c r="CM2816" s="40"/>
      <c r="CN2816" s="40"/>
    </row>
    <row r="2817" spans="1:92" ht="42.75" hidden="1">
      <c r="A2817" s="49" t="str">
        <f t="shared" si="537"/>
        <v>SIN GESTIÓN</v>
      </c>
      <c r="B2817" s="58"/>
      <c r="C2817" s="37"/>
      <c r="D2817" s="37"/>
      <c r="E2817" s="49" t="str">
        <f t="shared" si="538"/>
        <v>PENDIENTE NOTIFICACIÓN</v>
      </c>
      <c r="F2817" s="141" t="str">
        <f t="shared" si="539"/>
        <v>PENDIENTE NOTIFICACIÓN</v>
      </c>
      <c r="G2817" s="49" t="str">
        <f t="shared" si="540"/>
        <v/>
      </c>
      <c r="H2817" s="51" t="str">
        <f ca="1">IF(
L2817="",
"",
IF(
NETWORKDAYS(L2817,IF(M2817&lt;&gt;"",M2817,TODAY()),FESTIVOS_CO!A:A)&gt;2,
"VENCIDO",
IF(
NETWORKDAYS(L2817,IF(M2817&lt;&gt;"",M2817,TODAY()),FESTIVOS_CO!A:A)=2,
"ALERTA",
"A TIEMPO"
)))</f>
        <v/>
      </c>
      <c r="I2817" s="40"/>
      <c r="J2817" s="36"/>
      <c r="K2817" s="37"/>
      <c r="L2817" s="50"/>
      <c r="M2817" s="37"/>
      <c r="N2817" s="52"/>
      <c r="O2817" s="52"/>
      <c r="P2817" s="36"/>
      <c r="Q2817" s="36"/>
      <c r="R2817" s="40"/>
      <c r="S2817" s="36"/>
      <c r="T2817" s="40"/>
      <c r="U2817" s="40"/>
      <c r="V2817" s="81"/>
      <c r="W2817" s="40"/>
      <c r="X2817" s="40"/>
      <c r="Y2817" s="40"/>
      <c r="Z2817" s="38" t="str">
        <f>IFERROR(VLOOKUP(Y2817,DIRECTORIO!A:B,2,FALSE),"")</f>
        <v/>
      </c>
      <c r="AA2817" s="40"/>
      <c r="AB2817" s="40"/>
      <c r="AC2817" s="40"/>
      <c r="AD2817" s="40"/>
      <c r="AE2817" s="40"/>
      <c r="AF2817" s="40"/>
      <c r="AG2817" s="41" t="s">
        <v>109</v>
      </c>
      <c r="AH2817" s="42"/>
      <c r="AI2817" s="54" t="str">
        <f t="shared" ca="1" si="541"/>
        <v>PENDIENTE NOTIFICACIÓN ELECTRÓNICA</v>
      </c>
      <c r="AJ2817" s="37"/>
      <c r="AK2817" s="37"/>
      <c r="AL2817" s="37"/>
      <c r="AM2817" s="53" t="str">
        <f>IF(AK2817="","",WORKDAY(AK2817,5,FESTIVOS_CO!A:A))</f>
        <v/>
      </c>
      <c r="AN2817" s="37"/>
      <c r="AO2817" s="37"/>
      <c r="AP2817" s="54" t="str">
        <f t="shared" ca="1" si="534"/>
        <v>NO APLICA</v>
      </c>
      <c r="AQ2817" s="36"/>
      <c r="AR2817" s="43"/>
      <c r="AS2817" s="37"/>
      <c r="AT2817" s="36"/>
      <c r="AU2817" s="37"/>
      <c r="AV2817" s="36"/>
      <c r="AW2817" s="36"/>
      <c r="AX2817" s="37"/>
      <c r="AY2817" s="140" t="str">
        <f>IF(AU2817="","",WORKDAY(AU2817,5,FESTIVOS_CO!A:A))</f>
        <v/>
      </c>
      <c r="AZ2817" s="54" t="str">
        <f t="shared" ca="1" si="531"/>
        <v>NO APLICA</v>
      </c>
      <c r="BA2817" s="55" t="str">
        <f>IF(AX2817="","",WORKDAY(AX2817,5,FESTIVOS_CO!A:A))</f>
        <v/>
      </c>
      <c r="BB2817" s="39"/>
      <c r="BC2817" s="40"/>
      <c r="BD2817" s="40"/>
      <c r="BE2817" s="56" t="str">
        <f t="shared" ca="1" si="532"/>
        <v>NO APLICA</v>
      </c>
      <c r="BF2817" s="37"/>
      <c r="BG2817" s="45"/>
      <c r="BH2817" s="37"/>
      <c r="BI2817" s="36"/>
      <c r="BJ2817" s="37"/>
      <c r="BK2817" s="36"/>
      <c r="BL2817" s="36"/>
      <c r="BM2817" s="53" t="str">
        <f>IF(BJ2817="","",WORKDAY(BJ2817,5,FESTIVOS_CO!A:A))</f>
        <v/>
      </c>
      <c r="BN2817" s="57" t="str">
        <f t="shared" ca="1" si="542"/>
        <v>PENDIENTE HACER AVISO</v>
      </c>
      <c r="BO2817" s="54" t="str">
        <f t="shared" ca="1" si="535"/>
        <v>EN TRÁMITE NOTIF. POR AVISO</v>
      </c>
      <c r="BP2817" s="37"/>
      <c r="BQ2817" s="53" t="str">
        <f>IF(BP2817="","",WORKDAY(BP2817,5,FESTIVOS_CO!A:A))</f>
        <v/>
      </c>
      <c r="BR2817" s="37"/>
      <c r="BS2817" s="36"/>
      <c r="BT2817" s="38"/>
      <c r="BU2817" s="58" t="e">
        <f>VLOOKUP(BT2817,Hoja2!$C:$D,2,0)</f>
        <v>#N/A</v>
      </c>
      <c r="BV2817" s="80" t="str">
        <f>IF(
AND(AO2817="",BD2817="",BQ2817=""),
"EN PROCESO NOTIFICACION / COMUNICACION",
IF(
BT2817="",
"NO APLICA",
IF(
BU2817=60,
IF(AO2817&lt;&gt;"",AO2817,IF(BD2817&lt;&gt;"",BD2817,BQ2817))+60,
WORKDAY(
IF(AO2817&lt;&gt;"",AO2817,IF(BD2817&lt;&gt;"",BD2817,BQ2817)),
BU2817,
FESTIVOS_CO!A:A
)
)
))</f>
        <v>EN PROCESO NOTIFICACION / COMUNICACION</v>
      </c>
      <c r="BW2817" s="44"/>
      <c r="BX2817" s="53"/>
      <c r="BY2817" s="45"/>
      <c r="BZ2817" s="37"/>
      <c r="CA2817" s="54" t="str">
        <f t="shared" si="536"/>
        <v>PENDIENTE EJECUTORIA</v>
      </c>
      <c r="CB2817" s="59" t="str">
        <f t="shared" si="533"/>
        <v/>
      </c>
      <c r="CC2817" s="36"/>
      <c r="CD2817" s="40"/>
      <c r="CE2817" s="46"/>
      <c r="CF2817" s="40"/>
      <c r="CG2817" s="40"/>
      <c r="CH2817" s="40"/>
      <c r="CI2817" s="36"/>
      <c r="CJ2817" s="47"/>
      <c r="CK2817" s="40"/>
      <c r="CL2817" s="40"/>
      <c r="CM2817" s="40"/>
      <c r="CN2817" s="40"/>
    </row>
    <row r="2818" spans="1:92" ht="42.75" hidden="1">
      <c r="A2818" s="49" t="str">
        <f t="shared" si="537"/>
        <v>SIN GESTIÓN</v>
      </c>
      <c r="B2818" s="58"/>
      <c r="C2818" s="37"/>
      <c r="D2818" s="37"/>
      <c r="E2818" s="49" t="str">
        <f t="shared" si="538"/>
        <v>PENDIENTE NOTIFICACIÓN</v>
      </c>
      <c r="F2818" s="141" t="str">
        <f t="shared" si="539"/>
        <v>PENDIENTE NOTIFICACIÓN</v>
      </c>
      <c r="G2818" s="49" t="str">
        <f t="shared" si="540"/>
        <v/>
      </c>
      <c r="H2818" s="51" t="str">
        <f ca="1">IF(
L2818="",
"",
IF(
NETWORKDAYS(L2818,IF(M2818&lt;&gt;"",M2818,TODAY()),FESTIVOS_CO!A:A)&gt;2,
"VENCIDO",
IF(
NETWORKDAYS(L2818,IF(M2818&lt;&gt;"",M2818,TODAY()),FESTIVOS_CO!A:A)=2,
"ALERTA",
"A TIEMPO"
)))</f>
        <v/>
      </c>
      <c r="I2818" s="40"/>
      <c r="J2818" s="36"/>
      <c r="K2818" s="37"/>
      <c r="L2818" s="50"/>
      <c r="M2818" s="37"/>
      <c r="N2818" s="52"/>
      <c r="O2818" s="52"/>
      <c r="P2818" s="36"/>
      <c r="Q2818" s="36"/>
      <c r="R2818" s="40"/>
      <c r="S2818" s="36"/>
      <c r="T2818" s="40"/>
      <c r="U2818" s="40"/>
      <c r="V2818" s="81"/>
      <c r="W2818" s="40"/>
      <c r="X2818" s="40"/>
      <c r="Y2818" s="40"/>
      <c r="Z2818" s="38" t="str">
        <f>IFERROR(VLOOKUP(Y2818,DIRECTORIO!A:B,2,FALSE),"")</f>
        <v/>
      </c>
      <c r="AA2818" s="40"/>
      <c r="AB2818" s="40"/>
      <c r="AC2818" s="40"/>
      <c r="AD2818" s="40"/>
      <c r="AE2818" s="40"/>
      <c r="AF2818" s="40"/>
      <c r="AG2818" s="41" t="s">
        <v>109</v>
      </c>
      <c r="AH2818" s="42"/>
      <c r="AI2818" s="54" t="str">
        <f t="shared" ca="1" si="541"/>
        <v>PENDIENTE NOTIFICACIÓN ELECTRÓNICA</v>
      </c>
      <c r="AJ2818" s="37"/>
      <c r="AK2818" s="37"/>
      <c r="AL2818" s="37"/>
      <c r="AM2818" s="53" t="str">
        <f>IF(AK2818="","",WORKDAY(AK2818,5,FESTIVOS_CO!A:A))</f>
        <v/>
      </c>
      <c r="AN2818" s="37"/>
      <c r="AO2818" s="37"/>
      <c r="AP2818" s="54" t="str">
        <f t="shared" ca="1" si="534"/>
        <v>NO APLICA</v>
      </c>
      <c r="AQ2818" s="36"/>
      <c r="AR2818" s="43"/>
      <c r="AS2818" s="37"/>
      <c r="AT2818" s="36"/>
      <c r="AU2818" s="37"/>
      <c r="AV2818" s="36"/>
      <c r="AW2818" s="36"/>
      <c r="AX2818" s="37"/>
      <c r="AY2818" s="140" t="str">
        <f>IF(AU2818="","",WORKDAY(AU2818,5,FESTIVOS_CO!A:A))</f>
        <v/>
      </c>
      <c r="AZ2818" s="54" t="str">
        <f t="shared" ca="1" si="531"/>
        <v>NO APLICA</v>
      </c>
      <c r="BA2818" s="55" t="str">
        <f>IF(AX2818="","",WORKDAY(AX2818,5,FESTIVOS_CO!A:A))</f>
        <v/>
      </c>
      <c r="BB2818" s="39"/>
      <c r="BC2818" s="40"/>
      <c r="BD2818" s="40"/>
      <c r="BE2818" s="56" t="str">
        <f t="shared" ca="1" si="532"/>
        <v>NO APLICA</v>
      </c>
      <c r="BF2818" s="37"/>
      <c r="BG2818" s="45"/>
      <c r="BH2818" s="37"/>
      <c r="BI2818" s="36"/>
      <c r="BJ2818" s="37"/>
      <c r="BK2818" s="36"/>
      <c r="BL2818" s="36"/>
      <c r="BM2818" s="53" t="str">
        <f>IF(BJ2818="","",WORKDAY(BJ2818,5,FESTIVOS_CO!A:A))</f>
        <v/>
      </c>
      <c r="BN2818" s="57" t="str">
        <f t="shared" ca="1" si="542"/>
        <v>PENDIENTE HACER AVISO</v>
      </c>
      <c r="BO2818" s="54" t="str">
        <f t="shared" ca="1" si="535"/>
        <v>EN TRÁMITE NOTIF. POR AVISO</v>
      </c>
      <c r="BP2818" s="37"/>
      <c r="BQ2818" s="53" t="str">
        <f>IF(BP2818="","",WORKDAY(BP2818,5,FESTIVOS_CO!A:A))</f>
        <v/>
      </c>
      <c r="BR2818" s="37"/>
      <c r="BS2818" s="36"/>
      <c r="BT2818" s="38"/>
      <c r="BU2818" s="58" t="e">
        <f>VLOOKUP(BT2818,Hoja2!$C:$D,2,0)</f>
        <v>#N/A</v>
      </c>
      <c r="BV2818" s="80" t="str">
        <f>IF(
AND(AO2818="",BD2818="",BQ2818=""),
"EN PROCESO NOTIFICACION / COMUNICACION",
IF(
BT2818="",
"NO APLICA",
IF(
BU2818=60,
IF(AO2818&lt;&gt;"",AO2818,IF(BD2818&lt;&gt;"",BD2818,BQ2818))+60,
WORKDAY(
IF(AO2818&lt;&gt;"",AO2818,IF(BD2818&lt;&gt;"",BD2818,BQ2818)),
BU2818,
FESTIVOS_CO!A:A
)
)
))</f>
        <v>EN PROCESO NOTIFICACION / COMUNICACION</v>
      </c>
      <c r="BW2818" s="44"/>
      <c r="BX2818" s="53"/>
      <c r="BY2818" s="45"/>
      <c r="BZ2818" s="37"/>
      <c r="CA2818" s="54" t="str">
        <f t="shared" si="536"/>
        <v>PENDIENTE EJECUTORIA</v>
      </c>
      <c r="CB2818" s="59" t="str">
        <f t="shared" si="533"/>
        <v/>
      </c>
      <c r="CC2818" s="36"/>
      <c r="CD2818" s="40"/>
      <c r="CE2818" s="46"/>
      <c r="CF2818" s="40"/>
      <c r="CG2818" s="40"/>
      <c r="CH2818" s="40"/>
      <c r="CI2818" s="36"/>
      <c r="CJ2818" s="47"/>
      <c r="CK2818" s="40"/>
      <c r="CL2818" s="40"/>
      <c r="CM2818" s="40"/>
      <c r="CN2818" s="40"/>
    </row>
    <row r="2819" spans="1:92" ht="42.75" hidden="1">
      <c r="A2819" s="49" t="str">
        <f t="shared" si="537"/>
        <v>SIN GESTIÓN</v>
      </c>
      <c r="B2819" s="58"/>
      <c r="C2819" s="37"/>
      <c r="D2819" s="37"/>
      <c r="E2819" s="49" t="str">
        <f t="shared" si="538"/>
        <v>PENDIENTE NOTIFICACIÓN</v>
      </c>
      <c r="F2819" s="141" t="str">
        <f t="shared" si="539"/>
        <v>PENDIENTE NOTIFICACIÓN</v>
      </c>
      <c r="G2819" s="49" t="str">
        <f t="shared" si="540"/>
        <v/>
      </c>
      <c r="H2819" s="51" t="str">
        <f ca="1">IF(
L2819="",
"",
IF(
NETWORKDAYS(L2819,IF(M2819&lt;&gt;"",M2819,TODAY()),FESTIVOS_CO!A:A)&gt;2,
"VENCIDO",
IF(
NETWORKDAYS(L2819,IF(M2819&lt;&gt;"",M2819,TODAY()),FESTIVOS_CO!A:A)=2,
"ALERTA",
"A TIEMPO"
)))</f>
        <v/>
      </c>
      <c r="I2819" s="40"/>
      <c r="J2819" s="36"/>
      <c r="K2819" s="37"/>
      <c r="L2819" s="50"/>
      <c r="M2819" s="37"/>
      <c r="N2819" s="52"/>
      <c r="O2819" s="52"/>
      <c r="P2819" s="36"/>
      <c r="Q2819" s="36"/>
      <c r="R2819" s="40"/>
      <c r="S2819" s="36"/>
      <c r="T2819" s="40"/>
      <c r="U2819" s="40"/>
      <c r="V2819" s="81"/>
      <c r="W2819" s="40"/>
      <c r="X2819" s="40"/>
      <c r="Y2819" s="40"/>
      <c r="Z2819" s="38" t="str">
        <f>IFERROR(VLOOKUP(Y2819,DIRECTORIO!A:B,2,FALSE),"")</f>
        <v/>
      </c>
      <c r="AA2819" s="40"/>
      <c r="AB2819" s="40"/>
      <c r="AC2819" s="40"/>
      <c r="AD2819" s="40"/>
      <c r="AE2819" s="40"/>
      <c r="AF2819" s="40"/>
      <c r="AG2819" s="41" t="s">
        <v>109</v>
      </c>
      <c r="AH2819" s="42"/>
      <c r="AI2819" s="54" t="str">
        <f t="shared" ca="1" si="541"/>
        <v>PENDIENTE NOTIFICACIÓN ELECTRÓNICA</v>
      </c>
      <c r="AJ2819" s="37"/>
      <c r="AK2819" s="37"/>
      <c r="AL2819" s="37"/>
      <c r="AM2819" s="53" t="str">
        <f>IF(AK2819="","",WORKDAY(AK2819,5,FESTIVOS_CO!A:A))</f>
        <v/>
      </c>
      <c r="AN2819" s="37"/>
      <c r="AO2819" s="37"/>
      <c r="AP2819" s="54" t="str">
        <f t="shared" ca="1" si="534"/>
        <v>NO APLICA</v>
      </c>
      <c r="AQ2819" s="36"/>
      <c r="AR2819" s="43"/>
      <c r="AS2819" s="37"/>
      <c r="AT2819" s="36"/>
      <c r="AU2819" s="37"/>
      <c r="AV2819" s="36"/>
      <c r="AW2819" s="36"/>
      <c r="AX2819" s="37"/>
      <c r="AY2819" s="140" t="str">
        <f>IF(AU2819="","",WORKDAY(AU2819,5,FESTIVOS_CO!A:A))</f>
        <v/>
      </c>
      <c r="AZ2819" s="54" t="str">
        <f t="shared" ca="1" si="531"/>
        <v>NO APLICA</v>
      </c>
      <c r="BA2819" s="55" t="str">
        <f>IF(AX2819="","",WORKDAY(AX2819,5,FESTIVOS_CO!A:A))</f>
        <v/>
      </c>
      <c r="BB2819" s="39"/>
      <c r="BC2819" s="40"/>
      <c r="BD2819" s="40"/>
      <c r="BE2819" s="56" t="str">
        <f t="shared" ca="1" si="532"/>
        <v>NO APLICA</v>
      </c>
      <c r="BF2819" s="37"/>
      <c r="BG2819" s="45"/>
      <c r="BH2819" s="37"/>
      <c r="BI2819" s="36"/>
      <c r="BJ2819" s="37"/>
      <c r="BK2819" s="36"/>
      <c r="BL2819" s="36"/>
      <c r="BM2819" s="53" t="str">
        <f>IF(BJ2819="","",WORKDAY(BJ2819,5,FESTIVOS_CO!A:A))</f>
        <v/>
      </c>
      <c r="BN2819" s="57" t="str">
        <f t="shared" ca="1" si="542"/>
        <v>PENDIENTE HACER AVISO</v>
      </c>
      <c r="BO2819" s="54" t="str">
        <f t="shared" ca="1" si="535"/>
        <v>EN TRÁMITE NOTIF. POR AVISO</v>
      </c>
      <c r="BP2819" s="37"/>
      <c r="BQ2819" s="53" t="str">
        <f>IF(BP2819="","",WORKDAY(BP2819,5,FESTIVOS_CO!A:A))</f>
        <v/>
      </c>
      <c r="BR2819" s="37"/>
      <c r="BS2819" s="36"/>
      <c r="BT2819" s="38"/>
      <c r="BU2819" s="58" t="e">
        <f>VLOOKUP(BT2819,Hoja2!$C:$D,2,0)</f>
        <v>#N/A</v>
      </c>
      <c r="BV2819" s="80" t="str">
        <f>IF(
AND(AO2819="",BD2819="",BQ2819=""),
"EN PROCESO NOTIFICACION / COMUNICACION",
IF(
BT2819="",
"NO APLICA",
IF(
BU2819=60,
IF(AO2819&lt;&gt;"",AO2819,IF(BD2819&lt;&gt;"",BD2819,BQ2819))+60,
WORKDAY(
IF(AO2819&lt;&gt;"",AO2819,IF(BD2819&lt;&gt;"",BD2819,BQ2819)),
BU2819,
FESTIVOS_CO!A:A
)
)
))</f>
        <v>EN PROCESO NOTIFICACION / COMUNICACION</v>
      </c>
      <c r="BW2819" s="44"/>
      <c r="BX2819" s="53"/>
      <c r="BY2819" s="45"/>
      <c r="BZ2819" s="37"/>
      <c r="CA2819" s="54" t="str">
        <f t="shared" si="536"/>
        <v>PENDIENTE EJECUTORIA</v>
      </c>
      <c r="CB2819" s="59" t="str">
        <f t="shared" si="533"/>
        <v/>
      </c>
      <c r="CC2819" s="36"/>
      <c r="CD2819" s="40"/>
      <c r="CE2819" s="46"/>
      <c r="CF2819" s="40"/>
      <c r="CG2819" s="40"/>
      <c r="CH2819" s="40"/>
      <c r="CI2819" s="36"/>
      <c r="CJ2819" s="47"/>
      <c r="CK2819" s="40"/>
      <c r="CL2819" s="40"/>
      <c r="CM2819" s="40"/>
      <c r="CN2819" s="40"/>
    </row>
    <row r="2820" spans="1:92" ht="42.75" hidden="1">
      <c r="A2820" s="49" t="str">
        <f t="shared" si="537"/>
        <v>SIN GESTIÓN</v>
      </c>
      <c r="B2820" s="58"/>
      <c r="C2820" s="37"/>
      <c r="D2820" s="37"/>
      <c r="E2820" s="49" t="str">
        <f t="shared" si="538"/>
        <v>PENDIENTE NOTIFICACIÓN</v>
      </c>
      <c r="F2820" s="141" t="str">
        <f t="shared" si="539"/>
        <v>PENDIENTE NOTIFICACIÓN</v>
      </c>
      <c r="G2820" s="49" t="str">
        <f t="shared" si="540"/>
        <v/>
      </c>
      <c r="H2820" s="51" t="str">
        <f ca="1">IF(
L2820="",
"",
IF(
NETWORKDAYS(L2820,IF(M2820&lt;&gt;"",M2820,TODAY()),FESTIVOS_CO!A:A)&gt;2,
"VENCIDO",
IF(
NETWORKDAYS(L2820,IF(M2820&lt;&gt;"",M2820,TODAY()),FESTIVOS_CO!A:A)=2,
"ALERTA",
"A TIEMPO"
)))</f>
        <v/>
      </c>
      <c r="I2820" s="40"/>
      <c r="J2820" s="36"/>
      <c r="K2820" s="37"/>
      <c r="L2820" s="50"/>
      <c r="M2820" s="37"/>
      <c r="N2820" s="52"/>
      <c r="O2820" s="52"/>
      <c r="P2820" s="36"/>
      <c r="Q2820" s="36"/>
      <c r="R2820" s="40"/>
      <c r="S2820" s="36"/>
      <c r="T2820" s="40"/>
      <c r="U2820" s="40"/>
      <c r="V2820" s="81"/>
      <c r="W2820" s="40"/>
      <c r="X2820" s="40"/>
      <c r="Y2820" s="40"/>
      <c r="Z2820" s="38" t="str">
        <f>IFERROR(VLOOKUP(Y2820,DIRECTORIO!A:B,2,FALSE),"")</f>
        <v/>
      </c>
      <c r="AA2820" s="40"/>
      <c r="AB2820" s="40"/>
      <c r="AC2820" s="40"/>
      <c r="AD2820" s="40"/>
      <c r="AE2820" s="40"/>
      <c r="AF2820" s="40"/>
      <c r="AG2820" s="41" t="s">
        <v>109</v>
      </c>
      <c r="AH2820" s="42"/>
      <c r="AI2820" s="54" t="str">
        <f t="shared" ca="1" si="541"/>
        <v>PENDIENTE NOTIFICACIÓN ELECTRÓNICA</v>
      </c>
      <c r="AJ2820" s="37"/>
      <c r="AK2820" s="37"/>
      <c r="AL2820" s="37"/>
      <c r="AM2820" s="53" t="str">
        <f>IF(AK2820="","",WORKDAY(AK2820,5,FESTIVOS_CO!A:A))</f>
        <v/>
      </c>
      <c r="AN2820" s="37"/>
      <c r="AO2820" s="37"/>
      <c r="AP2820" s="54" t="str">
        <f t="shared" ca="1" si="534"/>
        <v>NO APLICA</v>
      </c>
      <c r="AQ2820" s="36"/>
      <c r="AR2820" s="43"/>
      <c r="AS2820" s="37"/>
      <c r="AT2820" s="36"/>
      <c r="AU2820" s="37"/>
      <c r="AV2820" s="36"/>
      <c r="AW2820" s="36"/>
      <c r="AX2820" s="37"/>
      <c r="AY2820" s="140" t="str">
        <f>IF(AU2820="","",WORKDAY(AU2820,5,FESTIVOS_CO!A:A))</f>
        <v/>
      </c>
      <c r="AZ2820" s="54" t="str">
        <f t="shared" ca="1" si="531"/>
        <v>NO APLICA</v>
      </c>
      <c r="BA2820" s="55" t="str">
        <f>IF(AX2820="","",WORKDAY(AX2820,5,FESTIVOS_CO!A:A))</f>
        <v/>
      </c>
      <c r="BB2820" s="39"/>
      <c r="BC2820" s="40"/>
      <c r="BD2820" s="40"/>
      <c r="BE2820" s="56" t="str">
        <f t="shared" ca="1" si="532"/>
        <v>NO APLICA</v>
      </c>
      <c r="BF2820" s="37"/>
      <c r="BG2820" s="45"/>
      <c r="BH2820" s="37"/>
      <c r="BI2820" s="36"/>
      <c r="BJ2820" s="37"/>
      <c r="BK2820" s="36"/>
      <c r="BL2820" s="36"/>
      <c r="BM2820" s="53" t="str">
        <f>IF(BJ2820="","",WORKDAY(BJ2820,5,FESTIVOS_CO!A:A))</f>
        <v/>
      </c>
      <c r="BN2820" s="57" t="str">
        <f t="shared" ca="1" si="542"/>
        <v>PENDIENTE HACER AVISO</v>
      </c>
      <c r="BO2820" s="54" t="str">
        <f t="shared" ca="1" si="535"/>
        <v>EN TRÁMITE NOTIF. POR AVISO</v>
      </c>
      <c r="BP2820" s="37"/>
      <c r="BQ2820" s="53" t="str">
        <f>IF(BP2820="","",WORKDAY(BP2820,5,FESTIVOS_CO!A:A))</f>
        <v/>
      </c>
      <c r="BR2820" s="37"/>
      <c r="BS2820" s="36"/>
      <c r="BT2820" s="38"/>
      <c r="BU2820" s="58" t="e">
        <f>VLOOKUP(BT2820,Hoja2!$C:$D,2,0)</f>
        <v>#N/A</v>
      </c>
      <c r="BV2820" s="80" t="str">
        <f>IF(
AND(AO2820="",BD2820="",BQ2820=""),
"EN PROCESO NOTIFICACION / COMUNICACION",
IF(
BT2820="",
"NO APLICA",
IF(
BU2820=60,
IF(AO2820&lt;&gt;"",AO2820,IF(BD2820&lt;&gt;"",BD2820,BQ2820))+60,
WORKDAY(
IF(AO2820&lt;&gt;"",AO2820,IF(BD2820&lt;&gt;"",BD2820,BQ2820)),
BU2820,
FESTIVOS_CO!A:A
)
)
))</f>
        <v>EN PROCESO NOTIFICACION / COMUNICACION</v>
      </c>
      <c r="BW2820" s="44"/>
      <c r="BX2820" s="53"/>
      <c r="BY2820" s="45"/>
      <c r="BZ2820" s="37"/>
      <c r="CA2820" s="54" t="str">
        <f t="shared" si="536"/>
        <v>PENDIENTE EJECUTORIA</v>
      </c>
      <c r="CB2820" s="59" t="str">
        <f t="shared" si="533"/>
        <v/>
      </c>
      <c r="CC2820" s="36"/>
      <c r="CD2820" s="40"/>
      <c r="CE2820" s="46"/>
      <c r="CF2820" s="40"/>
      <c r="CG2820" s="40"/>
      <c r="CH2820" s="40"/>
      <c r="CI2820" s="36"/>
      <c r="CJ2820" s="47"/>
      <c r="CK2820" s="40"/>
      <c r="CL2820" s="40"/>
      <c r="CM2820" s="40"/>
      <c r="CN2820" s="40"/>
    </row>
    <row r="2821" spans="1:92" ht="42.75" hidden="1">
      <c r="A2821" s="49" t="str">
        <f t="shared" si="537"/>
        <v>SIN GESTIÓN</v>
      </c>
      <c r="B2821" s="58"/>
      <c r="C2821" s="37"/>
      <c r="D2821" s="37"/>
      <c r="E2821" s="49" t="str">
        <f t="shared" si="538"/>
        <v>PENDIENTE NOTIFICACIÓN</v>
      </c>
      <c r="F2821" s="141" t="str">
        <f t="shared" si="539"/>
        <v>PENDIENTE NOTIFICACIÓN</v>
      </c>
      <c r="G2821" s="49" t="str">
        <f t="shared" si="540"/>
        <v/>
      </c>
      <c r="H2821" s="51" t="str">
        <f ca="1">IF(
L2821="",
"",
IF(
NETWORKDAYS(L2821,IF(M2821&lt;&gt;"",M2821,TODAY()),FESTIVOS_CO!A:A)&gt;2,
"VENCIDO",
IF(
NETWORKDAYS(L2821,IF(M2821&lt;&gt;"",M2821,TODAY()),FESTIVOS_CO!A:A)=2,
"ALERTA",
"A TIEMPO"
)))</f>
        <v/>
      </c>
      <c r="I2821" s="40"/>
      <c r="J2821" s="36"/>
      <c r="K2821" s="37"/>
      <c r="L2821" s="50"/>
      <c r="M2821" s="37"/>
      <c r="N2821" s="52"/>
      <c r="O2821" s="52"/>
      <c r="P2821" s="36"/>
      <c r="Q2821" s="36"/>
      <c r="R2821" s="40"/>
      <c r="S2821" s="36"/>
      <c r="T2821" s="40"/>
      <c r="U2821" s="40"/>
      <c r="V2821" s="81"/>
      <c r="W2821" s="40"/>
      <c r="X2821" s="40"/>
      <c r="Y2821" s="40"/>
      <c r="Z2821" s="38" t="str">
        <f>IFERROR(VLOOKUP(Y2821,DIRECTORIO!A:B,2,FALSE),"")</f>
        <v/>
      </c>
      <c r="AA2821" s="40"/>
      <c r="AB2821" s="40"/>
      <c r="AC2821" s="40"/>
      <c r="AD2821" s="40"/>
      <c r="AE2821" s="40"/>
      <c r="AF2821" s="40"/>
      <c r="AG2821" s="41" t="s">
        <v>109</v>
      </c>
      <c r="AH2821" s="42"/>
      <c r="AI2821" s="54" t="str">
        <f t="shared" ca="1" si="541"/>
        <v>PENDIENTE NOTIFICACIÓN ELECTRÓNICA</v>
      </c>
      <c r="AJ2821" s="37"/>
      <c r="AK2821" s="37"/>
      <c r="AL2821" s="37"/>
      <c r="AM2821" s="53" t="str">
        <f>IF(AK2821="","",WORKDAY(AK2821,5,FESTIVOS_CO!A:A))</f>
        <v/>
      </c>
      <c r="AN2821" s="37"/>
      <c r="AO2821" s="37"/>
      <c r="AP2821" s="54" t="str">
        <f t="shared" ca="1" si="534"/>
        <v>NO APLICA</v>
      </c>
      <c r="AQ2821" s="36"/>
      <c r="AR2821" s="43"/>
      <c r="AS2821" s="37"/>
      <c r="AT2821" s="36"/>
      <c r="AU2821" s="37"/>
      <c r="AV2821" s="36"/>
      <c r="AW2821" s="36"/>
      <c r="AX2821" s="37"/>
      <c r="AY2821" s="140" t="str">
        <f>IF(AU2821="","",WORKDAY(AU2821,5,FESTIVOS_CO!A:A))</f>
        <v/>
      </c>
      <c r="AZ2821" s="54" t="str">
        <f t="shared" ca="1" si="531"/>
        <v>NO APLICA</v>
      </c>
      <c r="BA2821" s="55" t="str">
        <f>IF(AX2821="","",WORKDAY(AX2821,5,FESTIVOS_CO!A:A))</f>
        <v/>
      </c>
      <c r="BB2821" s="39"/>
      <c r="BC2821" s="40"/>
      <c r="BD2821" s="40"/>
      <c r="BE2821" s="56" t="str">
        <f t="shared" ca="1" si="532"/>
        <v>NO APLICA</v>
      </c>
      <c r="BF2821" s="37"/>
      <c r="BG2821" s="45"/>
      <c r="BH2821" s="37"/>
      <c r="BI2821" s="36"/>
      <c r="BJ2821" s="37"/>
      <c r="BK2821" s="36"/>
      <c r="BL2821" s="36"/>
      <c r="BM2821" s="53" t="str">
        <f>IF(BJ2821="","",WORKDAY(BJ2821,5,FESTIVOS_CO!A:A))</f>
        <v/>
      </c>
      <c r="BN2821" s="57" t="str">
        <f t="shared" ca="1" si="542"/>
        <v>PENDIENTE HACER AVISO</v>
      </c>
      <c r="BO2821" s="54" t="str">
        <f t="shared" ca="1" si="535"/>
        <v>EN TRÁMITE NOTIF. POR AVISO</v>
      </c>
      <c r="BP2821" s="37"/>
      <c r="BQ2821" s="53" t="str">
        <f>IF(BP2821="","",WORKDAY(BP2821,5,FESTIVOS_CO!A:A))</f>
        <v/>
      </c>
      <c r="BR2821" s="37"/>
      <c r="BS2821" s="36"/>
      <c r="BT2821" s="38"/>
      <c r="BU2821" s="58" t="e">
        <f>VLOOKUP(BT2821,Hoja2!$C:$D,2,0)</f>
        <v>#N/A</v>
      </c>
      <c r="BV2821" s="80" t="str">
        <f>IF(
AND(AO2821="",BD2821="",BQ2821=""),
"EN PROCESO NOTIFICACION / COMUNICACION",
IF(
BT2821="",
"NO APLICA",
IF(
BU2821=60,
IF(AO2821&lt;&gt;"",AO2821,IF(BD2821&lt;&gt;"",BD2821,BQ2821))+60,
WORKDAY(
IF(AO2821&lt;&gt;"",AO2821,IF(BD2821&lt;&gt;"",BD2821,BQ2821)),
BU2821,
FESTIVOS_CO!A:A
)
)
))</f>
        <v>EN PROCESO NOTIFICACION / COMUNICACION</v>
      </c>
      <c r="BW2821" s="44"/>
      <c r="BX2821" s="53"/>
      <c r="BY2821" s="45"/>
      <c r="BZ2821" s="37"/>
      <c r="CA2821" s="54" t="str">
        <f t="shared" si="536"/>
        <v>PENDIENTE EJECUTORIA</v>
      </c>
      <c r="CB2821" s="59" t="str">
        <f t="shared" si="533"/>
        <v/>
      </c>
      <c r="CC2821" s="36"/>
      <c r="CD2821" s="40"/>
      <c r="CE2821" s="46"/>
      <c r="CF2821" s="40"/>
      <c r="CG2821" s="40"/>
      <c r="CH2821" s="40"/>
      <c r="CI2821" s="36"/>
      <c r="CJ2821" s="47"/>
      <c r="CK2821" s="40"/>
      <c r="CL2821" s="40"/>
      <c r="CM2821" s="40"/>
      <c r="CN2821" s="40"/>
    </row>
    <row r="2822" spans="1:92" ht="42.75" hidden="1">
      <c r="A2822" s="49" t="str">
        <f t="shared" si="537"/>
        <v>SIN GESTIÓN</v>
      </c>
      <c r="B2822" s="58"/>
      <c r="C2822" s="37"/>
      <c r="D2822" s="37"/>
      <c r="E2822" s="49" t="str">
        <f t="shared" si="538"/>
        <v>PENDIENTE NOTIFICACIÓN</v>
      </c>
      <c r="F2822" s="141" t="str">
        <f t="shared" si="539"/>
        <v>PENDIENTE NOTIFICACIÓN</v>
      </c>
      <c r="G2822" s="49" t="str">
        <f t="shared" si="540"/>
        <v/>
      </c>
      <c r="H2822" s="51" t="str">
        <f ca="1">IF(
L2822="",
"",
IF(
NETWORKDAYS(L2822,IF(M2822&lt;&gt;"",M2822,TODAY()),FESTIVOS_CO!A:A)&gt;2,
"VENCIDO",
IF(
NETWORKDAYS(L2822,IF(M2822&lt;&gt;"",M2822,TODAY()),FESTIVOS_CO!A:A)=2,
"ALERTA",
"A TIEMPO"
)))</f>
        <v/>
      </c>
      <c r="I2822" s="40"/>
      <c r="J2822" s="36"/>
      <c r="K2822" s="37"/>
      <c r="L2822" s="50"/>
      <c r="M2822" s="37"/>
      <c r="N2822" s="52"/>
      <c r="O2822" s="52"/>
      <c r="P2822" s="36"/>
      <c r="Q2822" s="36"/>
      <c r="R2822" s="40"/>
      <c r="S2822" s="36"/>
      <c r="T2822" s="40"/>
      <c r="U2822" s="40"/>
      <c r="V2822" s="81"/>
      <c r="W2822" s="40"/>
      <c r="X2822" s="40"/>
      <c r="Y2822" s="40"/>
      <c r="Z2822" s="38" t="str">
        <f>IFERROR(VLOOKUP(Y2822,DIRECTORIO!A:B,2,FALSE),"")</f>
        <v/>
      </c>
      <c r="AA2822" s="40"/>
      <c r="AB2822" s="40"/>
      <c r="AC2822" s="40"/>
      <c r="AD2822" s="40"/>
      <c r="AE2822" s="40"/>
      <c r="AF2822" s="40"/>
      <c r="AG2822" s="41" t="s">
        <v>109</v>
      </c>
      <c r="AH2822" s="42"/>
      <c r="AI2822" s="54" t="str">
        <f t="shared" ca="1" si="541"/>
        <v>PENDIENTE NOTIFICACIÓN ELECTRÓNICA</v>
      </c>
      <c r="AJ2822" s="37"/>
      <c r="AK2822" s="37"/>
      <c r="AL2822" s="37"/>
      <c r="AM2822" s="53" t="str">
        <f>IF(AK2822="","",WORKDAY(AK2822,5,FESTIVOS_CO!A:A))</f>
        <v/>
      </c>
      <c r="AN2822" s="37"/>
      <c r="AO2822" s="37"/>
      <c r="AP2822" s="54" t="str">
        <f t="shared" ca="1" si="534"/>
        <v>NO APLICA</v>
      </c>
      <c r="AQ2822" s="36"/>
      <c r="AR2822" s="43"/>
      <c r="AS2822" s="37"/>
      <c r="AT2822" s="36"/>
      <c r="AU2822" s="37"/>
      <c r="AV2822" s="36"/>
      <c r="AW2822" s="36"/>
      <c r="AX2822" s="37"/>
      <c r="AY2822" s="140" t="str">
        <f>IF(AU2822="","",WORKDAY(AU2822,5,FESTIVOS_CO!A:A))</f>
        <v/>
      </c>
      <c r="AZ2822" s="54" t="str">
        <f t="shared" ca="1" si="531"/>
        <v>NO APLICA</v>
      </c>
      <c r="BA2822" s="55" t="str">
        <f>IF(AX2822="","",WORKDAY(AX2822,5,FESTIVOS_CO!A:A))</f>
        <v/>
      </c>
      <c r="BB2822" s="39"/>
      <c r="BC2822" s="40"/>
      <c r="BD2822" s="40"/>
      <c r="BE2822" s="56" t="str">
        <f t="shared" ca="1" si="532"/>
        <v>NO APLICA</v>
      </c>
      <c r="BF2822" s="37"/>
      <c r="BG2822" s="45"/>
      <c r="BH2822" s="37"/>
      <c r="BI2822" s="36"/>
      <c r="BJ2822" s="37"/>
      <c r="BK2822" s="36"/>
      <c r="BL2822" s="36"/>
      <c r="BM2822" s="53" t="str">
        <f>IF(BJ2822="","",WORKDAY(BJ2822,5,FESTIVOS_CO!A:A))</f>
        <v/>
      </c>
      <c r="BN2822" s="57" t="str">
        <f t="shared" ca="1" si="542"/>
        <v>PENDIENTE HACER AVISO</v>
      </c>
      <c r="BO2822" s="54" t="str">
        <f t="shared" ca="1" si="535"/>
        <v>EN TRÁMITE NOTIF. POR AVISO</v>
      </c>
      <c r="BP2822" s="37"/>
      <c r="BQ2822" s="53" t="str">
        <f>IF(BP2822="","",WORKDAY(BP2822,5,FESTIVOS_CO!A:A))</f>
        <v/>
      </c>
      <c r="BR2822" s="37"/>
      <c r="BS2822" s="36"/>
      <c r="BT2822" s="38"/>
      <c r="BU2822" s="58" t="e">
        <f>VLOOKUP(BT2822,Hoja2!$C:$D,2,0)</f>
        <v>#N/A</v>
      </c>
      <c r="BV2822" s="80" t="str">
        <f>IF(
AND(AO2822="",BD2822="",BQ2822=""),
"EN PROCESO NOTIFICACION / COMUNICACION",
IF(
BT2822="",
"NO APLICA",
IF(
BU2822=60,
IF(AO2822&lt;&gt;"",AO2822,IF(BD2822&lt;&gt;"",BD2822,BQ2822))+60,
WORKDAY(
IF(AO2822&lt;&gt;"",AO2822,IF(BD2822&lt;&gt;"",BD2822,BQ2822)),
BU2822,
FESTIVOS_CO!A:A
)
)
))</f>
        <v>EN PROCESO NOTIFICACION / COMUNICACION</v>
      </c>
      <c r="BW2822" s="44"/>
      <c r="BX2822" s="53"/>
      <c r="BY2822" s="45"/>
      <c r="BZ2822" s="37"/>
      <c r="CA2822" s="54" t="str">
        <f t="shared" si="536"/>
        <v>PENDIENTE EJECUTORIA</v>
      </c>
      <c r="CB2822" s="59" t="str">
        <f t="shared" si="533"/>
        <v/>
      </c>
      <c r="CC2822" s="36"/>
      <c r="CD2822" s="40"/>
      <c r="CE2822" s="46"/>
      <c r="CF2822" s="40"/>
      <c r="CG2822" s="40"/>
      <c r="CH2822" s="40"/>
      <c r="CI2822" s="36"/>
      <c r="CJ2822" s="47"/>
      <c r="CK2822" s="40"/>
      <c r="CL2822" s="40"/>
      <c r="CM2822" s="40"/>
      <c r="CN2822" s="40"/>
    </row>
    <row r="2823" spans="1:92" ht="42.75" hidden="1">
      <c r="A2823" s="49" t="str">
        <f t="shared" si="537"/>
        <v>SIN GESTIÓN</v>
      </c>
      <c r="B2823" s="58"/>
      <c r="C2823" s="37"/>
      <c r="D2823" s="37"/>
      <c r="E2823" s="49" t="str">
        <f t="shared" si="538"/>
        <v>PENDIENTE NOTIFICACIÓN</v>
      </c>
      <c r="F2823" s="141" t="str">
        <f t="shared" si="539"/>
        <v>PENDIENTE NOTIFICACIÓN</v>
      </c>
      <c r="G2823" s="49" t="str">
        <f t="shared" si="540"/>
        <v/>
      </c>
      <c r="H2823" s="51" t="str">
        <f ca="1">IF(
L2823="",
"",
IF(
NETWORKDAYS(L2823,IF(M2823&lt;&gt;"",M2823,TODAY()),FESTIVOS_CO!A:A)&gt;2,
"VENCIDO",
IF(
NETWORKDAYS(L2823,IF(M2823&lt;&gt;"",M2823,TODAY()),FESTIVOS_CO!A:A)=2,
"ALERTA",
"A TIEMPO"
)))</f>
        <v/>
      </c>
      <c r="I2823" s="40"/>
      <c r="J2823" s="36"/>
      <c r="K2823" s="37"/>
      <c r="L2823" s="50"/>
      <c r="M2823" s="37"/>
      <c r="N2823" s="52"/>
      <c r="O2823" s="52"/>
      <c r="P2823" s="36"/>
      <c r="Q2823" s="36"/>
      <c r="R2823" s="40"/>
      <c r="S2823" s="36"/>
      <c r="T2823" s="40"/>
      <c r="U2823" s="40"/>
      <c r="V2823" s="81"/>
      <c r="W2823" s="40"/>
      <c r="X2823" s="40"/>
      <c r="Y2823" s="40"/>
      <c r="Z2823" s="38" t="str">
        <f>IFERROR(VLOOKUP(Y2823,DIRECTORIO!A:B,2,FALSE),"")</f>
        <v/>
      </c>
      <c r="AA2823" s="40"/>
      <c r="AB2823" s="40"/>
      <c r="AC2823" s="40"/>
      <c r="AD2823" s="40"/>
      <c r="AE2823" s="40"/>
      <c r="AF2823" s="40"/>
      <c r="AG2823" s="41" t="s">
        <v>109</v>
      </c>
      <c r="AH2823" s="42"/>
      <c r="AI2823" s="54" t="str">
        <f t="shared" ca="1" si="541"/>
        <v>PENDIENTE NOTIFICACIÓN ELECTRÓNICA</v>
      </c>
      <c r="AJ2823" s="37"/>
      <c r="AK2823" s="37"/>
      <c r="AL2823" s="37"/>
      <c r="AM2823" s="53" t="str">
        <f>IF(AK2823="","",WORKDAY(AK2823,5,FESTIVOS_CO!A:A))</f>
        <v/>
      </c>
      <c r="AN2823" s="37"/>
      <c r="AO2823" s="37"/>
      <c r="AP2823" s="54" t="str">
        <f t="shared" ca="1" si="534"/>
        <v>NO APLICA</v>
      </c>
      <c r="AQ2823" s="36"/>
      <c r="AR2823" s="43"/>
      <c r="AS2823" s="37"/>
      <c r="AT2823" s="36"/>
      <c r="AU2823" s="37"/>
      <c r="AV2823" s="36"/>
      <c r="AW2823" s="36"/>
      <c r="AX2823" s="37"/>
      <c r="AY2823" s="140" t="str">
        <f>IF(AU2823="","",WORKDAY(AU2823,5,FESTIVOS_CO!A:A))</f>
        <v/>
      </c>
      <c r="AZ2823" s="54" t="str">
        <f t="shared" ca="1" si="531"/>
        <v>NO APLICA</v>
      </c>
      <c r="BA2823" s="55" t="str">
        <f>IF(AX2823="","",WORKDAY(AX2823,5,FESTIVOS_CO!A:A))</f>
        <v/>
      </c>
      <c r="BB2823" s="39"/>
      <c r="BC2823" s="40"/>
      <c r="BD2823" s="40"/>
      <c r="BE2823" s="56" t="str">
        <f t="shared" ca="1" si="532"/>
        <v>NO APLICA</v>
      </c>
      <c r="BF2823" s="37"/>
      <c r="BG2823" s="45"/>
      <c r="BH2823" s="37"/>
      <c r="BI2823" s="36"/>
      <c r="BJ2823" s="37"/>
      <c r="BK2823" s="36"/>
      <c r="BL2823" s="36"/>
      <c r="BM2823" s="53" t="str">
        <f>IF(BJ2823="","",WORKDAY(BJ2823,5,FESTIVOS_CO!A:A))</f>
        <v/>
      </c>
      <c r="BN2823" s="57" t="str">
        <f t="shared" ca="1" si="542"/>
        <v>PENDIENTE HACER AVISO</v>
      </c>
      <c r="BO2823" s="54" t="str">
        <f t="shared" ca="1" si="535"/>
        <v>EN TRÁMITE NOTIF. POR AVISO</v>
      </c>
      <c r="BP2823" s="37"/>
      <c r="BQ2823" s="53" t="str">
        <f>IF(BP2823="","",WORKDAY(BP2823,5,FESTIVOS_CO!A:A))</f>
        <v/>
      </c>
      <c r="BR2823" s="37"/>
      <c r="BS2823" s="36"/>
      <c r="BT2823" s="38"/>
      <c r="BU2823" s="58" t="e">
        <f>VLOOKUP(BT2823,Hoja2!$C:$D,2,0)</f>
        <v>#N/A</v>
      </c>
      <c r="BV2823" s="80" t="str">
        <f>IF(
AND(AO2823="",BD2823="",BQ2823=""),
"EN PROCESO NOTIFICACION / COMUNICACION",
IF(
BT2823="",
"NO APLICA",
IF(
BU2823=60,
IF(AO2823&lt;&gt;"",AO2823,IF(BD2823&lt;&gt;"",BD2823,BQ2823))+60,
WORKDAY(
IF(AO2823&lt;&gt;"",AO2823,IF(BD2823&lt;&gt;"",BD2823,BQ2823)),
BU2823,
FESTIVOS_CO!A:A
)
)
))</f>
        <v>EN PROCESO NOTIFICACION / COMUNICACION</v>
      </c>
      <c r="BW2823" s="44"/>
      <c r="BX2823" s="53"/>
      <c r="BY2823" s="45"/>
      <c r="BZ2823" s="37"/>
      <c r="CA2823" s="54" t="str">
        <f t="shared" si="536"/>
        <v>PENDIENTE EJECUTORIA</v>
      </c>
      <c r="CB2823" s="59" t="str">
        <f t="shared" si="533"/>
        <v/>
      </c>
      <c r="CC2823" s="36"/>
      <c r="CD2823" s="40"/>
      <c r="CE2823" s="46"/>
      <c r="CF2823" s="40"/>
      <c r="CG2823" s="40"/>
      <c r="CH2823" s="40"/>
      <c r="CI2823" s="36"/>
      <c r="CJ2823" s="47"/>
      <c r="CK2823" s="40"/>
      <c r="CL2823" s="40"/>
      <c r="CM2823" s="40"/>
      <c r="CN2823" s="40"/>
    </row>
    <row r="2824" spans="1:92" ht="42.75" hidden="1">
      <c r="A2824" s="49" t="str">
        <f t="shared" si="537"/>
        <v>SIN GESTIÓN</v>
      </c>
      <c r="B2824" s="58"/>
      <c r="C2824" s="37"/>
      <c r="D2824" s="37"/>
      <c r="E2824" s="49" t="str">
        <f t="shared" si="538"/>
        <v>PENDIENTE NOTIFICACIÓN</v>
      </c>
      <c r="F2824" s="141" t="str">
        <f t="shared" si="539"/>
        <v>PENDIENTE NOTIFICACIÓN</v>
      </c>
      <c r="G2824" s="49" t="str">
        <f t="shared" si="540"/>
        <v/>
      </c>
      <c r="H2824" s="51" t="str">
        <f ca="1">IF(
L2824="",
"",
IF(
NETWORKDAYS(L2824,IF(M2824&lt;&gt;"",M2824,TODAY()),FESTIVOS_CO!A:A)&gt;2,
"VENCIDO",
IF(
NETWORKDAYS(L2824,IF(M2824&lt;&gt;"",M2824,TODAY()),FESTIVOS_CO!A:A)=2,
"ALERTA",
"A TIEMPO"
)))</f>
        <v/>
      </c>
      <c r="I2824" s="40"/>
      <c r="J2824" s="36"/>
      <c r="K2824" s="37"/>
      <c r="L2824" s="50"/>
      <c r="M2824" s="37"/>
      <c r="N2824" s="52"/>
      <c r="O2824" s="52"/>
      <c r="P2824" s="36"/>
      <c r="Q2824" s="36"/>
      <c r="R2824" s="40"/>
      <c r="S2824" s="36"/>
      <c r="T2824" s="40"/>
      <c r="U2824" s="40"/>
      <c r="V2824" s="81"/>
      <c r="W2824" s="40"/>
      <c r="X2824" s="40"/>
      <c r="Y2824" s="40"/>
      <c r="Z2824" s="38" t="str">
        <f>IFERROR(VLOOKUP(Y2824,DIRECTORIO!A:B,2,FALSE),"")</f>
        <v/>
      </c>
      <c r="AA2824" s="40"/>
      <c r="AB2824" s="40"/>
      <c r="AC2824" s="40"/>
      <c r="AD2824" s="40"/>
      <c r="AE2824" s="40"/>
      <c r="AF2824" s="40"/>
      <c r="AG2824" s="41" t="s">
        <v>109</v>
      </c>
      <c r="AH2824" s="42"/>
      <c r="AI2824" s="54" t="str">
        <f t="shared" ca="1" si="541"/>
        <v>PENDIENTE NOTIFICACIÓN ELECTRÓNICA</v>
      </c>
      <c r="AJ2824" s="37"/>
      <c r="AK2824" s="37"/>
      <c r="AL2824" s="37"/>
      <c r="AM2824" s="53" t="str">
        <f>IF(AK2824="","",WORKDAY(AK2824,5,FESTIVOS_CO!A:A))</f>
        <v/>
      </c>
      <c r="AN2824" s="37"/>
      <c r="AO2824" s="37"/>
      <c r="AP2824" s="54" t="str">
        <f t="shared" ca="1" si="534"/>
        <v>NO APLICA</v>
      </c>
      <c r="AQ2824" s="36"/>
      <c r="AR2824" s="43"/>
      <c r="AS2824" s="37"/>
      <c r="AT2824" s="36"/>
      <c r="AU2824" s="37"/>
      <c r="AV2824" s="36"/>
      <c r="AW2824" s="36"/>
      <c r="AX2824" s="37"/>
      <c r="AY2824" s="140" t="str">
        <f>IF(AU2824="","",WORKDAY(AU2824,5,FESTIVOS_CO!A:A))</f>
        <v/>
      </c>
      <c r="AZ2824" s="54" t="str">
        <f t="shared" ca="1" si="531"/>
        <v>NO APLICA</v>
      </c>
      <c r="BA2824" s="55" t="str">
        <f>IF(AX2824="","",WORKDAY(AX2824,5,FESTIVOS_CO!A:A))</f>
        <v/>
      </c>
      <c r="BB2824" s="39"/>
      <c r="BC2824" s="40"/>
      <c r="BD2824" s="40"/>
      <c r="BE2824" s="56" t="str">
        <f t="shared" ca="1" si="532"/>
        <v>NO APLICA</v>
      </c>
      <c r="BF2824" s="37"/>
      <c r="BG2824" s="45"/>
      <c r="BH2824" s="37"/>
      <c r="BI2824" s="36"/>
      <c r="BJ2824" s="37"/>
      <c r="BK2824" s="36"/>
      <c r="BL2824" s="36"/>
      <c r="BM2824" s="53" t="str">
        <f>IF(BJ2824="","",WORKDAY(BJ2824,5,FESTIVOS_CO!A:A))</f>
        <v/>
      </c>
      <c r="BN2824" s="57" t="str">
        <f t="shared" ca="1" si="542"/>
        <v>PENDIENTE HACER AVISO</v>
      </c>
      <c r="BO2824" s="54" t="str">
        <f t="shared" ca="1" si="535"/>
        <v>EN TRÁMITE NOTIF. POR AVISO</v>
      </c>
      <c r="BP2824" s="37"/>
      <c r="BQ2824" s="53" t="str">
        <f>IF(BP2824="","",WORKDAY(BP2824,5,FESTIVOS_CO!A:A))</f>
        <v/>
      </c>
      <c r="BR2824" s="37"/>
      <c r="BS2824" s="36"/>
      <c r="BT2824" s="38"/>
      <c r="BU2824" s="58" t="e">
        <f>VLOOKUP(BT2824,Hoja2!$C:$D,2,0)</f>
        <v>#N/A</v>
      </c>
      <c r="BV2824" s="80" t="str">
        <f>IF(
AND(AO2824="",BD2824="",BQ2824=""),
"EN PROCESO NOTIFICACION / COMUNICACION",
IF(
BT2824="",
"NO APLICA",
IF(
BU2824=60,
IF(AO2824&lt;&gt;"",AO2824,IF(BD2824&lt;&gt;"",BD2824,BQ2824))+60,
WORKDAY(
IF(AO2824&lt;&gt;"",AO2824,IF(BD2824&lt;&gt;"",BD2824,BQ2824)),
BU2824,
FESTIVOS_CO!A:A
)
)
))</f>
        <v>EN PROCESO NOTIFICACION / COMUNICACION</v>
      </c>
      <c r="BW2824" s="44"/>
      <c r="BX2824" s="53"/>
      <c r="BY2824" s="45"/>
      <c r="BZ2824" s="37"/>
      <c r="CA2824" s="54" t="str">
        <f t="shared" si="536"/>
        <v>PENDIENTE EJECUTORIA</v>
      </c>
      <c r="CB2824" s="59" t="str">
        <f t="shared" si="533"/>
        <v/>
      </c>
      <c r="CC2824" s="36"/>
      <c r="CD2824" s="40"/>
      <c r="CE2824" s="46"/>
      <c r="CF2824" s="40"/>
      <c r="CG2824" s="40"/>
      <c r="CH2824" s="40"/>
      <c r="CI2824" s="36"/>
      <c r="CJ2824" s="47"/>
      <c r="CK2824" s="40"/>
      <c r="CL2824" s="40"/>
      <c r="CM2824" s="40"/>
      <c r="CN2824" s="40"/>
    </row>
    <row r="2825" spans="1:92" ht="42.75" hidden="1">
      <c r="A2825" s="49" t="str">
        <f t="shared" si="537"/>
        <v>SIN GESTIÓN</v>
      </c>
      <c r="B2825" s="58"/>
      <c r="C2825" s="37"/>
      <c r="D2825" s="37"/>
      <c r="E2825" s="49" t="str">
        <f t="shared" si="538"/>
        <v>PENDIENTE NOTIFICACIÓN</v>
      </c>
      <c r="F2825" s="141" t="str">
        <f t="shared" si="539"/>
        <v>PENDIENTE NOTIFICACIÓN</v>
      </c>
      <c r="G2825" s="49" t="str">
        <f t="shared" si="540"/>
        <v/>
      </c>
      <c r="H2825" s="51" t="str">
        <f ca="1">IF(
L2825="",
"",
IF(
NETWORKDAYS(L2825,IF(M2825&lt;&gt;"",M2825,TODAY()),FESTIVOS_CO!A:A)&gt;2,
"VENCIDO",
IF(
NETWORKDAYS(L2825,IF(M2825&lt;&gt;"",M2825,TODAY()),FESTIVOS_CO!A:A)=2,
"ALERTA",
"A TIEMPO"
)))</f>
        <v/>
      </c>
      <c r="I2825" s="40"/>
      <c r="J2825" s="36"/>
      <c r="K2825" s="37"/>
      <c r="L2825" s="50"/>
      <c r="M2825" s="37"/>
      <c r="N2825" s="52"/>
      <c r="O2825" s="52"/>
      <c r="P2825" s="36"/>
      <c r="Q2825" s="36"/>
      <c r="R2825" s="40"/>
      <c r="S2825" s="36"/>
      <c r="T2825" s="40"/>
      <c r="U2825" s="40"/>
      <c r="V2825" s="81"/>
      <c r="W2825" s="40"/>
      <c r="X2825" s="40"/>
      <c r="Y2825" s="40"/>
      <c r="Z2825" s="38" t="str">
        <f>IFERROR(VLOOKUP(Y2825,DIRECTORIO!A:B,2,FALSE),"")</f>
        <v/>
      </c>
      <c r="AA2825" s="40"/>
      <c r="AB2825" s="40"/>
      <c r="AC2825" s="40"/>
      <c r="AD2825" s="40"/>
      <c r="AE2825" s="40"/>
      <c r="AF2825" s="40"/>
      <c r="AG2825" s="41" t="s">
        <v>109</v>
      </c>
      <c r="AH2825" s="42"/>
      <c r="AI2825" s="54" t="str">
        <f t="shared" ca="1" si="541"/>
        <v>PENDIENTE NOTIFICACIÓN ELECTRÓNICA</v>
      </c>
      <c r="AJ2825" s="37"/>
      <c r="AK2825" s="37"/>
      <c r="AL2825" s="37"/>
      <c r="AM2825" s="53" t="str">
        <f>IF(AK2825="","",WORKDAY(AK2825,5,FESTIVOS_CO!A:A))</f>
        <v/>
      </c>
      <c r="AN2825" s="37"/>
      <c r="AO2825" s="37"/>
      <c r="AP2825" s="54" t="str">
        <f t="shared" ca="1" si="534"/>
        <v>NO APLICA</v>
      </c>
      <c r="AQ2825" s="36"/>
      <c r="AR2825" s="43"/>
      <c r="AS2825" s="37"/>
      <c r="AT2825" s="36"/>
      <c r="AU2825" s="37"/>
      <c r="AV2825" s="36"/>
      <c r="AW2825" s="36"/>
      <c r="AX2825" s="37"/>
      <c r="AY2825" s="140" t="str">
        <f>IF(AU2825="","",WORKDAY(AU2825,5,FESTIVOS_CO!A:A))</f>
        <v/>
      </c>
      <c r="AZ2825" s="54" t="str">
        <f t="shared" ca="1" si="531"/>
        <v>NO APLICA</v>
      </c>
      <c r="BA2825" s="55" t="str">
        <f>IF(AX2825="","",WORKDAY(AX2825,5,FESTIVOS_CO!A:A))</f>
        <v/>
      </c>
      <c r="BB2825" s="39"/>
      <c r="BC2825" s="40"/>
      <c r="BD2825" s="40"/>
      <c r="BE2825" s="56" t="str">
        <f t="shared" ca="1" si="532"/>
        <v>NO APLICA</v>
      </c>
      <c r="BF2825" s="37"/>
      <c r="BG2825" s="45"/>
      <c r="BH2825" s="37"/>
      <c r="BI2825" s="36"/>
      <c r="BJ2825" s="37"/>
      <c r="BK2825" s="36"/>
      <c r="BL2825" s="36"/>
      <c r="BM2825" s="53" t="str">
        <f>IF(BJ2825="","",WORKDAY(BJ2825,5,FESTIVOS_CO!A:A))</f>
        <v/>
      </c>
      <c r="BN2825" s="57" t="str">
        <f t="shared" ca="1" si="542"/>
        <v>PENDIENTE HACER AVISO</v>
      </c>
      <c r="BO2825" s="54" t="str">
        <f t="shared" ca="1" si="535"/>
        <v>EN TRÁMITE NOTIF. POR AVISO</v>
      </c>
      <c r="BP2825" s="37"/>
      <c r="BQ2825" s="53" t="str">
        <f>IF(BP2825="","",WORKDAY(BP2825,5,FESTIVOS_CO!A:A))</f>
        <v/>
      </c>
      <c r="BR2825" s="37"/>
      <c r="BS2825" s="36"/>
      <c r="BT2825" s="38"/>
      <c r="BU2825" s="58" t="e">
        <f>VLOOKUP(BT2825,Hoja2!$C:$D,2,0)</f>
        <v>#N/A</v>
      </c>
      <c r="BV2825" s="80" t="str">
        <f>IF(
AND(AO2825="",BD2825="",BQ2825=""),
"EN PROCESO NOTIFICACION / COMUNICACION",
IF(
BT2825="",
"NO APLICA",
IF(
BU2825=60,
IF(AO2825&lt;&gt;"",AO2825,IF(BD2825&lt;&gt;"",BD2825,BQ2825))+60,
WORKDAY(
IF(AO2825&lt;&gt;"",AO2825,IF(BD2825&lt;&gt;"",BD2825,BQ2825)),
BU2825,
FESTIVOS_CO!A:A
)
)
))</f>
        <v>EN PROCESO NOTIFICACION / COMUNICACION</v>
      </c>
      <c r="BW2825" s="44"/>
      <c r="BX2825" s="53"/>
      <c r="BY2825" s="45"/>
      <c r="BZ2825" s="37"/>
      <c r="CA2825" s="54" t="str">
        <f t="shared" si="536"/>
        <v>PENDIENTE EJECUTORIA</v>
      </c>
      <c r="CB2825" s="59" t="str">
        <f t="shared" si="533"/>
        <v/>
      </c>
      <c r="CC2825" s="36"/>
      <c r="CD2825" s="40"/>
      <c r="CE2825" s="46"/>
      <c r="CF2825" s="40"/>
      <c r="CG2825" s="40"/>
      <c r="CH2825" s="40"/>
      <c r="CI2825" s="36"/>
      <c r="CJ2825" s="47"/>
      <c r="CK2825" s="40"/>
      <c r="CL2825" s="40"/>
      <c r="CM2825" s="40"/>
      <c r="CN2825" s="40"/>
    </row>
    <row r="2826" spans="1:92" ht="42.75" hidden="1">
      <c r="A2826" s="49" t="str">
        <f t="shared" si="537"/>
        <v>SIN GESTIÓN</v>
      </c>
      <c r="B2826" s="58"/>
      <c r="C2826" s="37"/>
      <c r="D2826" s="37"/>
      <c r="E2826" s="49" t="str">
        <f t="shared" si="538"/>
        <v>PENDIENTE NOTIFICACIÓN</v>
      </c>
      <c r="F2826" s="141" t="str">
        <f t="shared" si="539"/>
        <v>PENDIENTE NOTIFICACIÓN</v>
      </c>
      <c r="G2826" s="49" t="str">
        <f t="shared" si="540"/>
        <v/>
      </c>
      <c r="H2826" s="51" t="str">
        <f ca="1">IF(
L2826="",
"",
IF(
NETWORKDAYS(L2826,IF(M2826&lt;&gt;"",M2826,TODAY()),FESTIVOS_CO!A:A)&gt;2,
"VENCIDO",
IF(
NETWORKDAYS(L2826,IF(M2826&lt;&gt;"",M2826,TODAY()),FESTIVOS_CO!A:A)=2,
"ALERTA",
"A TIEMPO"
)))</f>
        <v/>
      </c>
      <c r="I2826" s="40"/>
      <c r="J2826" s="36"/>
      <c r="K2826" s="37"/>
      <c r="L2826" s="50"/>
      <c r="M2826" s="37"/>
      <c r="N2826" s="52"/>
      <c r="O2826" s="52"/>
      <c r="P2826" s="36"/>
      <c r="Q2826" s="36"/>
      <c r="R2826" s="40"/>
      <c r="S2826" s="36"/>
      <c r="T2826" s="40"/>
      <c r="U2826" s="40"/>
      <c r="V2826" s="81"/>
      <c r="W2826" s="40"/>
      <c r="X2826" s="40"/>
      <c r="Y2826" s="40"/>
      <c r="Z2826" s="38" t="str">
        <f>IFERROR(VLOOKUP(Y2826,DIRECTORIO!A:B,2,FALSE),"")</f>
        <v/>
      </c>
      <c r="AA2826" s="40"/>
      <c r="AB2826" s="40"/>
      <c r="AC2826" s="40"/>
      <c r="AD2826" s="40"/>
      <c r="AE2826" s="40"/>
      <c r="AF2826" s="40"/>
      <c r="AG2826" s="41" t="s">
        <v>109</v>
      </c>
      <c r="AH2826" s="42"/>
      <c r="AI2826" s="54" t="str">
        <f t="shared" ca="1" si="541"/>
        <v>PENDIENTE NOTIFICACIÓN ELECTRÓNICA</v>
      </c>
      <c r="AJ2826" s="37"/>
      <c r="AK2826" s="37"/>
      <c r="AL2826" s="37"/>
      <c r="AM2826" s="53" t="str">
        <f>IF(AK2826="","",WORKDAY(AK2826,5,FESTIVOS_CO!A:A))</f>
        <v/>
      </c>
      <c r="AN2826" s="37"/>
      <c r="AO2826" s="37"/>
      <c r="AP2826" s="54" t="str">
        <f t="shared" ca="1" si="534"/>
        <v>NO APLICA</v>
      </c>
      <c r="AQ2826" s="36"/>
      <c r="AR2826" s="43"/>
      <c r="AS2826" s="37"/>
      <c r="AT2826" s="36"/>
      <c r="AU2826" s="37"/>
      <c r="AV2826" s="36"/>
      <c r="AW2826" s="36"/>
      <c r="AX2826" s="37"/>
      <c r="AY2826" s="140" t="str">
        <f>IF(AU2826="","",WORKDAY(AU2826,5,FESTIVOS_CO!A:A))</f>
        <v/>
      </c>
      <c r="AZ2826" s="54" t="str">
        <f t="shared" ref="AZ2826:AZ2889" ca="1" si="543">IF(
AND(BB2826="SI",BC2826&lt;&gt;"",BD2826&lt;&gt;""),
"NOTIFICACIÓN PERSONAL COMPLETA",
IF(
AND(AO2826="",AX2826="",BQ2826="",BC2826&lt;&gt;"",BD2826&lt;&gt;""),
"NOTIFICADO POR CONDUCTA CONCLUYENTE",
IF(AP2826="NO PROCEDE CITACION",
"NO PROCEDE",
IF(AP2826="NO APLICA",
"NO APLICA",
IF(AW2826="NO",
"HACER AVISO",
IF(AQ2826="",
"PENDIENTE GESTIONAR CITACIÓN",
IF(AS2826="",
"PENDIENTE FIRMA",
IF(AR2826="",
"PENDIENTE REVISIÓN",
IF(AT2826="",
"PENDIENTE RADICAR",
"CITACIÓN COMPLETA EN ESPERA PRESENTACION PERSONAL"
)))))))))</f>
        <v>NO APLICA</v>
      </c>
      <c r="BA2826" s="55" t="str">
        <f>IF(AX2826="","",WORKDAY(AX2826,5,FESTIVOS_CO!A:A))</f>
        <v/>
      </c>
      <c r="BB2826" s="39"/>
      <c r="BC2826" s="40"/>
      <c r="BD2826" s="40"/>
      <c r="BE2826" s="56" t="str">
        <f t="shared" ca="1" si="532"/>
        <v>NO APLICA</v>
      </c>
      <c r="BF2826" s="37"/>
      <c r="BG2826" s="45"/>
      <c r="BH2826" s="37"/>
      <c r="BI2826" s="36"/>
      <c r="BJ2826" s="37"/>
      <c r="BK2826" s="36"/>
      <c r="BL2826" s="36"/>
      <c r="BM2826" s="53" t="str">
        <f>IF(BJ2826="","",WORKDAY(BJ2826,5,FESTIVOS_CO!A:A))</f>
        <v/>
      </c>
      <c r="BN2826" s="57" t="str">
        <f t="shared" ca="1" si="542"/>
        <v>PENDIENTE HACER AVISO</v>
      </c>
      <c r="BO2826" s="54" t="str">
        <f t="shared" ca="1" si="535"/>
        <v>EN TRÁMITE NOTIF. POR AVISO</v>
      </c>
      <c r="BP2826" s="37"/>
      <c r="BQ2826" s="53" t="str">
        <f>IF(BP2826="","",WORKDAY(BP2826,5,FESTIVOS_CO!A:A))</f>
        <v/>
      </c>
      <c r="BR2826" s="37"/>
      <c r="BS2826" s="36"/>
      <c r="BT2826" s="38"/>
      <c r="BU2826" s="58" t="e">
        <f>VLOOKUP(BT2826,Hoja2!$C:$D,2,0)</f>
        <v>#N/A</v>
      </c>
      <c r="BV2826" s="80" t="str">
        <f>IF(
AND(AO2826="",BD2826="",BQ2826=""),
"EN PROCESO NOTIFICACION / COMUNICACION",
IF(
BT2826="",
"NO APLICA",
IF(
BU2826=60,
IF(AO2826&lt;&gt;"",AO2826,IF(BD2826&lt;&gt;"",BD2826,BQ2826))+60,
WORKDAY(
IF(AO2826&lt;&gt;"",AO2826,IF(BD2826&lt;&gt;"",BD2826,BQ2826)),
BU2826,
FESTIVOS_CO!A:A
)
)
))</f>
        <v>EN PROCESO NOTIFICACION / COMUNICACION</v>
      </c>
      <c r="BW2826" s="44"/>
      <c r="BX2826" s="53"/>
      <c r="BY2826" s="45"/>
      <c r="BZ2826" s="37"/>
      <c r="CA2826" s="54" t="str">
        <f t="shared" si="536"/>
        <v>PENDIENTE EJECUTORIA</v>
      </c>
      <c r="CB2826" s="59" t="str">
        <f t="shared" si="533"/>
        <v/>
      </c>
      <c r="CC2826" s="36"/>
      <c r="CD2826" s="40"/>
      <c r="CE2826" s="46"/>
      <c r="CF2826" s="40"/>
      <c r="CG2826" s="40"/>
      <c r="CH2826" s="40"/>
      <c r="CI2826" s="36"/>
      <c r="CJ2826" s="47"/>
      <c r="CK2826" s="40"/>
      <c r="CL2826" s="40"/>
      <c r="CM2826" s="40"/>
      <c r="CN2826" s="40"/>
    </row>
    <row r="2827" spans="1:92" ht="42.75" hidden="1">
      <c r="A2827" s="49" t="str">
        <f t="shared" si="537"/>
        <v>SIN GESTIÓN</v>
      </c>
      <c r="B2827" s="58"/>
      <c r="C2827" s="37"/>
      <c r="D2827" s="37"/>
      <c r="E2827" s="49" t="str">
        <f t="shared" si="538"/>
        <v>PENDIENTE NOTIFICACIÓN</v>
      </c>
      <c r="F2827" s="141" t="str">
        <f t="shared" si="539"/>
        <v>PENDIENTE NOTIFICACIÓN</v>
      </c>
      <c r="G2827" s="49" t="str">
        <f t="shared" si="540"/>
        <v/>
      </c>
      <c r="H2827" s="51" t="str">
        <f ca="1">IF(
L2827="",
"",
IF(
NETWORKDAYS(L2827,IF(M2827&lt;&gt;"",M2827,TODAY()),FESTIVOS_CO!A:A)&gt;2,
"VENCIDO",
IF(
NETWORKDAYS(L2827,IF(M2827&lt;&gt;"",M2827,TODAY()),FESTIVOS_CO!A:A)=2,
"ALERTA",
"A TIEMPO"
)))</f>
        <v/>
      </c>
      <c r="I2827" s="40"/>
      <c r="J2827" s="36"/>
      <c r="K2827" s="37"/>
      <c r="L2827" s="50"/>
      <c r="M2827" s="37"/>
      <c r="N2827" s="52"/>
      <c r="O2827" s="52"/>
      <c r="P2827" s="36"/>
      <c r="Q2827" s="36"/>
      <c r="R2827" s="40"/>
      <c r="S2827" s="36"/>
      <c r="T2827" s="40"/>
      <c r="U2827" s="40"/>
      <c r="V2827" s="81"/>
      <c r="W2827" s="40"/>
      <c r="X2827" s="40"/>
      <c r="Y2827" s="40"/>
      <c r="Z2827" s="38" t="str">
        <f>IFERROR(VLOOKUP(Y2827,DIRECTORIO!A:B,2,FALSE),"")</f>
        <v/>
      </c>
      <c r="AA2827" s="40"/>
      <c r="AB2827" s="40"/>
      <c r="AC2827" s="40"/>
      <c r="AD2827" s="40"/>
      <c r="AE2827" s="40"/>
      <c r="AF2827" s="40"/>
      <c r="AG2827" s="41" t="s">
        <v>109</v>
      </c>
      <c r="AH2827" s="42"/>
      <c r="AI2827" s="54" t="str">
        <f t="shared" ca="1" si="541"/>
        <v>PENDIENTE NOTIFICACIÓN ELECTRÓNICA</v>
      </c>
      <c r="AJ2827" s="37"/>
      <c r="AK2827" s="37"/>
      <c r="AL2827" s="37"/>
      <c r="AM2827" s="53" t="str">
        <f>IF(AK2827="","",WORKDAY(AK2827,5,FESTIVOS_CO!A:A))</f>
        <v/>
      </c>
      <c r="AN2827" s="37"/>
      <c r="AO2827" s="37"/>
      <c r="AP2827" s="54" t="str">
        <f t="shared" ca="1" si="534"/>
        <v>NO APLICA</v>
      </c>
      <c r="AQ2827" s="36"/>
      <c r="AR2827" s="43"/>
      <c r="AS2827" s="37"/>
      <c r="AT2827" s="36"/>
      <c r="AU2827" s="37"/>
      <c r="AV2827" s="36"/>
      <c r="AW2827" s="36"/>
      <c r="AX2827" s="37"/>
      <c r="AY2827" s="140" t="str">
        <f>IF(AU2827="","",WORKDAY(AU2827,5,FESTIVOS_CO!A:A))</f>
        <v/>
      </c>
      <c r="AZ2827" s="54" t="str">
        <f t="shared" ca="1" si="543"/>
        <v>NO APLICA</v>
      </c>
      <c r="BA2827" s="55" t="str">
        <f>IF(AX2827="","",WORKDAY(AX2827,5,FESTIVOS_CO!A:A))</f>
        <v/>
      </c>
      <c r="BB2827" s="39"/>
      <c r="BC2827" s="40"/>
      <c r="BD2827" s="40"/>
      <c r="BE2827" s="56" t="str">
        <f t="shared" ca="1" si="532"/>
        <v>NO APLICA</v>
      </c>
      <c r="BF2827" s="37"/>
      <c r="BG2827" s="45"/>
      <c r="BH2827" s="37"/>
      <c r="BI2827" s="36"/>
      <c r="BJ2827" s="37"/>
      <c r="BK2827" s="36"/>
      <c r="BL2827" s="36"/>
      <c r="BM2827" s="53" t="str">
        <f>IF(BJ2827="","",WORKDAY(BJ2827,5,FESTIVOS_CO!A:A))</f>
        <v/>
      </c>
      <c r="BN2827" s="57" t="str">
        <f t="shared" ca="1" si="542"/>
        <v>PENDIENTE HACER AVISO</v>
      </c>
      <c r="BO2827" s="54" t="str">
        <f t="shared" ca="1" si="535"/>
        <v>EN TRÁMITE NOTIF. POR AVISO</v>
      </c>
      <c r="BP2827" s="37"/>
      <c r="BQ2827" s="53" t="str">
        <f>IF(BP2827="","",WORKDAY(BP2827,5,FESTIVOS_CO!A:A))</f>
        <v/>
      </c>
      <c r="BR2827" s="37"/>
      <c r="BS2827" s="36"/>
      <c r="BT2827" s="38"/>
      <c r="BU2827" s="58" t="e">
        <f>VLOOKUP(BT2827,Hoja2!$C:$D,2,0)</f>
        <v>#N/A</v>
      </c>
      <c r="BV2827" s="80" t="str">
        <f>IF(
AND(AO2827="",BD2827="",BQ2827=""),
"EN PROCESO NOTIFICACION / COMUNICACION",
IF(
BT2827="",
"NO APLICA",
IF(
BU2827=60,
IF(AO2827&lt;&gt;"",AO2827,IF(BD2827&lt;&gt;"",BD2827,BQ2827))+60,
WORKDAY(
IF(AO2827&lt;&gt;"",AO2827,IF(BD2827&lt;&gt;"",BD2827,BQ2827)),
BU2827,
FESTIVOS_CO!A:A
)
)
))</f>
        <v>EN PROCESO NOTIFICACION / COMUNICACION</v>
      </c>
      <c r="BW2827" s="44"/>
      <c r="BX2827" s="53"/>
      <c r="BY2827" s="45"/>
      <c r="BZ2827" s="37"/>
      <c r="CA2827" s="54" t="str">
        <f t="shared" si="536"/>
        <v>PENDIENTE EJECUTORIA</v>
      </c>
      <c r="CB2827" s="59" t="str">
        <f t="shared" si="533"/>
        <v/>
      </c>
      <c r="CC2827" s="36"/>
      <c r="CD2827" s="40"/>
      <c r="CE2827" s="46"/>
      <c r="CF2827" s="40"/>
      <c r="CG2827" s="40"/>
      <c r="CH2827" s="40"/>
      <c r="CI2827" s="36"/>
      <c r="CJ2827" s="47"/>
      <c r="CK2827" s="40"/>
      <c r="CL2827" s="40"/>
      <c r="CM2827" s="40"/>
      <c r="CN2827" s="40"/>
    </row>
    <row r="2828" spans="1:92" ht="42.75" hidden="1">
      <c r="A2828" s="49" t="str">
        <f t="shared" si="537"/>
        <v>SIN GESTIÓN</v>
      </c>
      <c r="B2828" s="58"/>
      <c r="C2828" s="37"/>
      <c r="D2828" s="37"/>
      <c r="E2828" s="49" t="str">
        <f t="shared" si="538"/>
        <v>PENDIENTE NOTIFICACIÓN</v>
      </c>
      <c r="F2828" s="141" t="str">
        <f t="shared" si="539"/>
        <v>PENDIENTE NOTIFICACIÓN</v>
      </c>
      <c r="G2828" s="49" t="str">
        <f t="shared" si="540"/>
        <v/>
      </c>
      <c r="H2828" s="51" t="str">
        <f ca="1">IF(
L2828="",
"",
IF(
NETWORKDAYS(L2828,IF(M2828&lt;&gt;"",M2828,TODAY()),FESTIVOS_CO!A:A)&gt;2,
"VENCIDO",
IF(
NETWORKDAYS(L2828,IF(M2828&lt;&gt;"",M2828,TODAY()),FESTIVOS_CO!A:A)=2,
"ALERTA",
"A TIEMPO"
)))</f>
        <v/>
      </c>
      <c r="I2828" s="40"/>
      <c r="J2828" s="36"/>
      <c r="K2828" s="37"/>
      <c r="L2828" s="50"/>
      <c r="M2828" s="37"/>
      <c r="N2828" s="52"/>
      <c r="O2828" s="52"/>
      <c r="P2828" s="36"/>
      <c r="Q2828" s="36"/>
      <c r="R2828" s="40"/>
      <c r="S2828" s="36"/>
      <c r="T2828" s="40"/>
      <c r="U2828" s="40"/>
      <c r="V2828" s="81"/>
      <c r="W2828" s="40"/>
      <c r="X2828" s="40"/>
      <c r="Y2828" s="40"/>
      <c r="Z2828" s="38" t="str">
        <f>IFERROR(VLOOKUP(Y2828,DIRECTORIO!A:B,2,FALSE),"")</f>
        <v/>
      </c>
      <c r="AA2828" s="40"/>
      <c r="AB2828" s="40"/>
      <c r="AC2828" s="40"/>
      <c r="AD2828" s="40"/>
      <c r="AE2828" s="40"/>
      <c r="AF2828" s="40"/>
      <c r="AG2828" s="41" t="s">
        <v>109</v>
      </c>
      <c r="AH2828" s="42"/>
      <c r="AI2828" s="54" t="str">
        <f t="shared" ca="1" si="541"/>
        <v>PENDIENTE NOTIFICACIÓN ELECTRÓNICA</v>
      </c>
      <c r="AJ2828" s="37"/>
      <c r="AK2828" s="37"/>
      <c r="AL2828" s="37"/>
      <c r="AM2828" s="53" t="str">
        <f>IF(AK2828="","",WORKDAY(AK2828,5,FESTIVOS_CO!A:A))</f>
        <v/>
      </c>
      <c r="AN2828" s="37"/>
      <c r="AO2828" s="37"/>
      <c r="AP2828" s="54" t="str">
        <f t="shared" ca="1" si="534"/>
        <v>NO APLICA</v>
      </c>
      <c r="AQ2828" s="36"/>
      <c r="AR2828" s="43"/>
      <c r="AS2828" s="37"/>
      <c r="AT2828" s="36"/>
      <c r="AU2828" s="37"/>
      <c r="AV2828" s="36"/>
      <c r="AW2828" s="36"/>
      <c r="AX2828" s="37"/>
      <c r="AY2828" s="140" t="str">
        <f>IF(AU2828="","",WORKDAY(AU2828,5,FESTIVOS_CO!A:A))</f>
        <v/>
      </c>
      <c r="AZ2828" s="54" t="str">
        <f t="shared" ca="1" si="543"/>
        <v>NO APLICA</v>
      </c>
      <c r="BA2828" s="55" t="str">
        <f>IF(AX2828="","",WORKDAY(AX2828,5,FESTIVOS_CO!A:A))</f>
        <v/>
      </c>
      <c r="BB2828" s="39"/>
      <c r="BC2828" s="40"/>
      <c r="BD2828" s="40"/>
      <c r="BE2828" s="56" t="str">
        <f t="shared" ca="1" si="532"/>
        <v>NO APLICA</v>
      </c>
      <c r="BF2828" s="37"/>
      <c r="BG2828" s="45"/>
      <c r="BH2828" s="37"/>
      <c r="BI2828" s="36"/>
      <c r="BJ2828" s="37"/>
      <c r="BK2828" s="36"/>
      <c r="BL2828" s="36"/>
      <c r="BM2828" s="53" t="str">
        <f>IF(BJ2828="","",WORKDAY(BJ2828,5,FESTIVOS_CO!A:A))</f>
        <v/>
      </c>
      <c r="BN2828" s="57" t="str">
        <f t="shared" ca="1" si="542"/>
        <v>PENDIENTE HACER AVISO</v>
      </c>
      <c r="BO2828" s="54" t="str">
        <f t="shared" ca="1" si="535"/>
        <v>EN TRÁMITE NOTIF. POR AVISO</v>
      </c>
      <c r="BP2828" s="37"/>
      <c r="BQ2828" s="53" t="str">
        <f>IF(BP2828="","",WORKDAY(BP2828,5,FESTIVOS_CO!A:A))</f>
        <v/>
      </c>
      <c r="BR2828" s="37"/>
      <c r="BS2828" s="36"/>
      <c r="BT2828" s="38"/>
      <c r="BU2828" s="58" t="e">
        <f>VLOOKUP(BT2828,Hoja2!$C:$D,2,0)</f>
        <v>#N/A</v>
      </c>
      <c r="BV2828" s="80" t="str">
        <f>IF(
AND(AO2828="",BD2828="",BQ2828=""),
"EN PROCESO NOTIFICACION / COMUNICACION",
IF(
BT2828="",
"NO APLICA",
IF(
BU2828=60,
IF(AO2828&lt;&gt;"",AO2828,IF(BD2828&lt;&gt;"",BD2828,BQ2828))+60,
WORKDAY(
IF(AO2828&lt;&gt;"",AO2828,IF(BD2828&lt;&gt;"",BD2828,BQ2828)),
BU2828,
FESTIVOS_CO!A:A
)
)
))</f>
        <v>EN PROCESO NOTIFICACION / COMUNICACION</v>
      </c>
      <c r="BW2828" s="44"/>
      <c r="BX2828" s="53"/>
      <c r="BY2828" s="45"/>
      <c r="BZ2828" s="37"/>
      <c r="CA2828" s="54" t="str">
        <f t="shared" si="536"/>
        <v>PENDIENTE EJECUTORIA</v>
      </c>
      <c r="CB2828" s="59" t="str">
        <f t="shared" si="533"/>
        <v/>
      </c>
      <c r="CC2828" s="36"/>
      <c r="CD2828" s="40"/>
      <c r="CE2828" s="46"/>
      <c r="CF2828" s="40"/>
      <c r="CG2828" s="40"/>
      <c r="CH2828" s="40"/>
      <c r="CI2828" s="36"/>
      <c r="CJ2828" s="47"/>
      <c r="CK2828" s="40"/>
      <c r="CL2828" s="40"/>
      <c r="CM2828" s="40"/>
      <c r="CN2828" s="40"/>
    </row>
    <row r="2829" spans="1:92" ht="42.75" hidden="1">
      <c r="A2829" s="49" t="str">
        <f t="shared" si="537"/>
        <v>SIN GESTIÓN</v>
      </c>
      <c r="B2829" s="58"/>
      <c r="C2829" s="37"/>
      <c r="D2829" s="37"/>
      <c r="E2829" s="49" t="str">
        <f t="shared" si="538"/>
        <v>PENDIENTE NOTIFICACIÓN</v>
      </c>
      <c r="F2829" s="141" t="str">
        <f t="shared" si="539"/>
        <v>PENDIENTE NOTIFICACIÓN</v>
      </c>
      <c r="G2829" s="49" t="str">
        <f t="shared" si="540"/>
        <v/>
      </c>
      <c r="H2829" s="51" t="str">
        <f ca="1">IF(
L2829="",
"",
IF(
NETWORKDAYS(L2829,IF(M2829&lt;&gt;"",M2829,TODAY()),FESTIVOS_CO!A:A)&gt;2,
"VENCIDO",
IF(
NETWORKDAYS(L2829,IF(M2829&lt;&gt;"",M2829,TODAY()),FESTIVOS_CO!A:A)=2,
"ALERTA",
"A TIEMPO"
)))</f>
        <v/>
      </c>
      <c r="I2829" s="40"/>
      <c r="J2829" s="36"/>
      <c r="K2829" s="37"/>
      <c r="L2829" s="50"/>
      <c r="M2829" s="37"/>
      <c r="N2829" s="52"/>
      <c r="O2829" s="52"/>
      <c r="P2829" s="36"/>
      <c r="Q2829" s="36"/>
      <c r="R2829" s="40"/>
      <c r="S2829" s="36"/>
      <c r="T2829" s="40"/>
      <c r="U2829" s="40"/>
      <c r="V2829" s="81"/>
      <c r="W2829" s="40"/>
      <c r="X2829" s="40"/>
      <c r="Y2829" s="40"/>
      <c r="Z2829" s="38" t="str">
        <f>IFERROR(VLOOKUP(Y2829,DIRECTORIO!A:B,2,FALSE),"")</f>
        <v/>
      </c>
      <c r="AA2829" s="40"/>
      <c r="AB2829" s="40"/>
      <c r="AC2829" s="40"/>
      <c r="AD2829" s="40"/>
      <c r="AE2829" s="40"/>
      <c r="AF2829" s="40"/>
      <c r="AG2829" s="41" t="s">
        <v>109</v>
      </c>
      <c r="AH2829" s="42"/>
      <c r="AI2829" s="54" t="str">
        <f t="shared" ca="1" si="541"/>
        <v>PENDIENTE NOTIFICACIÓN ELECTRÓNICA</v>
      </c>
      <c r="AJ2829" s="37"/>
      <c r="AK2829" s="37"/>
      <c r="AL2829" s="37"/>
      <c r="AM2829" s="53" t="str">
        <f>IF(AK2829="","",WORKDAY(AK2829,5,FESTIVOS_CO!A:A))</f>
        <v/>
      </c>
      <c r="AN2829" s="37"/>
      <c r="AO2829" s="37"/>
      <c r="AP2829" s="54" t="str">
        <f t="shared" ca="1" si="534"/>
        <v>NO APLICA</v>
      </c>
      <c r="AQ2829" s="36"/>
      <c r="AR2829" s="43"/>
      <c r="AS2829" s="37"/>
      <c r="AT2829" s="36"/>
      <c r="AU2829" s="37"/>
      <c r="AV2829" s="36"/>
      <c r="AW2829" s="36"/>
      <c r="AX2829" s="37"/>
      <c r="AY2829" s="140" t="str">
        <f>IF(AU2829="","",WORKDAY(AU2829,5,FESTIVOS_CO!A:A))</f>
        <v/>
      </c>
      <c r="AZ2829" s="54" t="str">
        <f t="shared" ca="1" si="543"/>
        <v>NO APLICA</v>
      </c>
      <c r="BA2829" s="55" t="str">
        <f>IF(AX2829="","",WORKDAY(AX2829,5,FESTIVOS_CO!A:A))</f>
        <v/>
      </c>
      <c r="BB2829" s="39"/>
      <c r="BC2829" s="40"/>
      <c r="BD2829" s="40"/>
      <c r="BE2829" s="56" t="str">
        <f t="shared" ca="1" si="532"/>
        <v>NO APLICA</v>
      </c>
      <c r="BF2829" s="37"/>
      <c r="BG2829" s="45"/>
      <c r="BH2829" s="37"/>
      <c r="BI2829" s="36"/>
      <c r="BJ2829" s="37"/>
      <c r="BK2829" s="36"/>
      <c r="BL2829" s="36"/>
      <c r="BM2829" s="53" t="str">
        <f>IF(BJ2829="","",WORKDAY(BJ2829,5,FESTIVOS_CO!A:A))</f>
        <v/>
      </c>
      <c r="BN2829" s="57" t="str">
        <f t="shared" ca="1" si="542"/>
        <v>PENDIENTE HACER AVISO</v>
      </c>
      <c r="BO2829" s="54" t="str">
        <f t="shared" ca="1" si="535"/>
        <v>EN TRÁMITE NOTIF. POR AVISO</v>
      </c>
      <c r="BP2829" s="37"/>
      <c r="BQ2829" s="53" t="str">
        <f>IF(BP2829="","",WORKDAY(BP2829,5,FESTIVOS_CO!A:A))</f>
        <v/>
      </c>
      <c r="BR2829" s="37"/>
      <c r="BS2829" s="36"/>
      <c r="BT2829" s="38"/>
      <c r="BU2829" s="58" t="e">
        <f>VLOOKUP(BT2829,Hoja2!$C:$D,2,0)</f>
        <v>#N/A</v>
      </c>
      <c r="BV2829" s="80" t="str">
        <f>IF(
AND(AO2829="",BD2829="",BQ2829=""),
"EN PROCESO NOTIFICACION / COMUNICACION",
IF(
BT2829="",
"NO APLICA",
IF(
BU2829=60,
IF(AO2829&lt;&gt;"",AO2829,IF(BD2829&lt;&gt;"",BD2829,BQ2829))+60,
WORKDAY(
IF(AO2829&lt;&gt;"",AO2829,IF(BD2829&lt;&gt;"",BD2829,BQ2829)),
BU2829,
FESTIVOS_CO!A:A
)
)
))</f>
        <v>EN PROCESO NOTIFICACION / COMUNICACION</v>
      </c>
      <c r="BW2829" s="44"/>
      <c r="BX2829" s="53"/>
      <c r="BY2829" s="45"/>
      <c r="BZ2829" s="37"/>
      <c r="CA2829" s="54" t="str">
        <f t="shared" si="536"/>
        <v>PENDIENTE EJECUTORIA</v>
      </c>
      <c r="CB2829" s="59" t="str">
        <f t="shared" si="533"/>
        <v/>
      </c>
      <c r="CC2829" s="36"/>
      <c r="CD2829" s="40"/>
      <c r="CE2829" s="46"/>
      <c r="CF2829" s="40"/>
      <c r="CG2829" s="40"/>
      <c r="CH2829" s="40"/>
      <c r="CI2829" s="36"/>
      <c r="CJ2829" s="47"/>
      <c r="CK2829" s="40"/>
      <c r="CL2829" s="40"/>
      <c r="CM2829" s="40"/>
      <c r="CN2829" s="40"/>
    </row>
    <row r="2830" spans="1:92" ht="42.75" hidden="1">
      <c r="A2830" s="49" t="str">
        <f t="shared" si="537"/>
        <v>SIN GESTIÓN</v>
      </c>
      <c r="B2830" s="58"/>
      <c r="C2830" s="37"/>
      <c r="D2830" s="37"/>
      <c r="E2830" s="49" t="str">
        <f t="shared" si="538"/>
        <v>PENDIENTE NOTIFICACIÓN</v>
      </c>
      <c r="F2830" s="141" t="str">
        <f t="shared" si="539"/>
        <v>PENDIENTE NOTIFICACIÓN</v>
      </c>
      <c r="G2830" s="49" t="str">
        <f t="shared" si="540"/>
        <v/>
      </c>
      <c r="H2830" s="51" t="str">
        <f ca="1">IF(
L2830="",
"",
IF(
NETWORKDAYS(L2830,IF(M2830&lt;&gt;"",M2830,TODAY()),FESTIVOS_CO!A:A)&gt;2,
"VENCIDO",
IF(
NETWORKDAYS(L2830,IF(M2830&lt;&gt;"",M2830,TODAY()),FESTIVOS_CO!A:A)=2,
"ALERTA",
"A TIEMPO"
)))</f>
        <v/>
      </c>
      <c r="I2830" s="40"/>
      <c r="J2830" s="36"/>
      <c r="K2830" s="37"/>
      <c r="L2830" s="50"/>
      <c r="M2830" s="37"/>
      <c r="N2830" s="52"/>
      <c r="O2830" s="52"/>
      <c r="P2830" s="36"/>
      <c r="Q2830" s="36"/>
      <c r="R2830" s="40"/>
      <c r="S2830" s="36"/>
      <c r="T2830" s="40"/>
      <c r="U2830" s="40"/>
      <c r="V2830" s="81"/>
      <c r="W2830" s="40"/>
      <c r="X2830" s="40"/>
      <c r="Y2830" s="40"/>
      <c r="Z2830" s="38" t="str">
        <f>IFERROR(VLOOKUP(Y2830,DIRECTORIO!A:B,2,FALSE),"")</f>
        <v/>
      </c>
      <c r="AA2830" s="40"/>
      <c r="AB2830" s="40"/>
      <c r="AC2830" s="40"/>
      <c r="AD2830" s="40"/>
      <c r="AE2830" s="40"/>
      <c r="AF2830" s="40"/>
      <c r="AG2830" s="41" t="s">
        <v>109</v>
      </c>
      <c r="AH2830" s="42"/>
      <c r="AI2830" s="54" t="str">
        <f t="shared" ca="1" si="541"/>
        <v>PENDIENTE NOTIFICACIÓN ELECTRÓNICA</v>
      </c>
      <c r="AJ2830" s="37"/>
      <c r="AK2830" s="37"/>
      <c r="AL2830" s="37"/>
      <c r="AM2830" s="53" t="str">
        <f>IF(AK2830="","",WORKDAY(AK2830,5,FESTIVOS_CO!A:A))</f>
        <v/>
      </c>
      <c r="AN2830" s="37"/>
      <c r="AO2830" s="37"/>
      <c r="AP2830" s="54" t="str">
        <f t="shared" ca="1" si="534"/>
        <v>NO APLICA</v>
      </c>
      <c r="AQ2830" s="36"/>
      <c r="AR2830" s="43"/>
      <c r="AS2830" s="37"/>
      <c r="AT2830" s="36"/>
      <c r="AU2830" s="37"/>
      <c r="AV2830" s="36"/>
      <c r="AW2830" s="36"/>
      <c r="AX2830" s="37"/>
      <c r="AY2830" s="140" t="str">
        <f>IF(AU2830="","",WORKDAY(AU2830,5,FESTIVOS_CO!A:A))</f>
        <v/>
      </c>
      <c r="AZ2830" s="54" t="str">
        <f t="shared" ca="1" si="543"/>
        <v>NO APLICA</v>
      </c>
      <c r="BA2830" s="55" t="str">
        <f>IF(AX2830="","",WORKDAY(AX2830,5,FESTIVOS_CO!A:A))</f>
        <v/>
      </c>
      <c r="BB2830" s="39"/>
      <c r="BC2830" s="40"/>
      <c r="BD2830" s="40"/>
      <c r="BE2830" s="56" t="str">
        <f t="shared" ca="1" si="532"/>
        <v>NO APLICA</v>
      </c>
      <c r="BF2830" s="37"/>
      <c r="BG2830" s="45"/>
      <c r="BH2830" s="37"/>
      <c r="BI2830" s="36"/>
      <c r="BJ2830" s="37"/>
      <c r="BK2830" s="36"/>
      <c r="BL2830" s="36"/>
      <c r="BM2830" s="53" t="str">
        <f>IF(BJ2830="","",WORKDAY(BJ2830,5,FESTIVOS_CO!A:A))</f>
        <v/>
      </c>
      <c r="BN2830" s="57" t="str">
        <f t="shared" ca="1" si="542"/>
        <v>PENDIENTE HACER AVISO</v>
      </c>
      <c r="BO2830" s="54" t="str">
        <f t="shared" ca="1" si="535"/>
        <v>EN TRÁMITE NOTIF. POR AVISO</v>
      </c>
      <c r="BP2830" s="37"/>
      <c r="BQ2830" s="53" t="str">
        <f>IF(BP2830="","",WORKDAY(BP2830,5,FESTIVOS_CO!A:A))</f>
        <v/>
      </c>
      <c r="BR2830" s="37"/>
      <c r="BS2830" s="36"/>
      <c r="BT2830" s="38"/>
      <c r="BU2830" s="58" t="e">
        <f>VLOOKUP(BT2830,Hoja2!$C:$D,2,0)</f>
        <v>#N/A</v>
      </c>
      <c r="BV2830" s="80" t="str">
        <f>IF(
AND(AO2830="",BD2830="",BQ2830=""),
"EN PROCESO NOTIFICACION / COMUNICACION",
IF(
BT2830="",
"NO APLICA",
IF(
BU2830=60,
IF(AO2830&lt;&gt;"",AO2830,IF(BD2830&lt;&gt;"",BD2830,BQ2830))+60,
WORKDAY(
IF(AO2830&lt;&gt;"",AO2830,IF(BD2830&lt;&gt;"",BD2830,BQ2830)),
BU2830,
FESTIVOS_CO!A:A
)
)
))</f>
        <v>EN PROCESO NOTIFICACION / COMUNICACION</v>
      </c>
      <c r="BW2830" s="44"/>
      <c r="BX2830" s="53"/>
      <c r="BY2830" s="45"/>
      <c r="BZ2830" s="37"/>
      <c r="CA2830" s="54" t="str">
        <f t="shared" si="536"/>
        <v>PENDIENTE EJECUTORIA</v>
      </c>
      <c r="CB2830" s="59" t="str">
        <f t="shared" si="533"/>
        <v/>
      </c>
      <c r="CC2830" s="36"/>
      <c r="CD2830" s="40"/>
      <c r="CE2830" s="46"/>
      <c r="CF2830" s="40"/>
      <c r="CG2830" s="40"/>
      <c r="CH2830" s="40"/>
      <c r="CI2830" s="36"/>
      <c r="CJ2830" s="47"/>
      <c r="CK2830" s="40"/>
      <c r="CL2830" s="40"/>
      <c r="CM2830" s="40"/>
      <c r="CN2830" s="40"/>
    </row>
    <row r="2831" spans="1:92" ht="42.75" hidden="1">
      <c r="A2831" s="49" t="str">
        <f t="shared" si="537"/>
        <v>SIN GESTIÓN</v>
      </c>
      <c r="B2831" s="58"/>
      <c r="C2831" s="37"/>
      <c r="D2831" s="37"/>
      <c r="E2831" s="49" t="str">
        <f t="shared" si="538"/>
        <v>PENDIENTE NOTIFICACIÓN</v>
      </c>
      <c r="F2831" s="141" t="str">
        <f t="shared" si="539"/>
        <v>PENDIENTE NOTIFICACIÓN</v>
      </c>
      <c r="G2831" s="49" t="str">
        <f t="shared" si="540"/>
        <v/>
      </c>
      <c r="H2831" s="51" t="str">
        <f ca="1">IF(
L2831="",
"",
IF(
NETWORKDAYS(L2831,IF(M2831&lt;&gt;"",M2831,TODAY()),FESTIVOS_CO!A:A)&gt;2,
"VENCIDO",
IF(
NETWORKDAYS(L2831,IF(M2831&lt;&gt;"",M2831,TODAY()),FESTIVOS_CO!A:A)=2,
"ALERTA",
"A TIEMPO"
)))</f>
        <v/>
      </c>
      <c r="I2831" s="40"/>
      <c r="J2831" s="36"/>
      <c r="K2831" s="37"/>
      <c r="L2831" s="50"/>
      <c r="M2831" s="37"/>
      <c r="N2831" s="52"/>
      <c r="O2831" s="52"/>
      <c r="P2831" s="36"/>
      <c r="Q2831" s="36"/>
      <c r="R2831" s="40"/>
      <c r="S2831" s="36"/>
      <c r="T2831" s="40"/>
      <c r="U2831" s="40"/>
      <c r="V2831" s="81"/>
      <c r="W2831" s="40"/>
      <c r="X2831" s="40"/>
      <c r="Y2831" s="40"/>
      <c r="Z2831" s="38" t="str">
        <f>IFERROR(VLOOKUP(Y2831,DIRECTORIO!A:B,2,FALSE),"")</f>
        <v/>
      </c>
      <c r="AA2831" s="40"/>
      <c r="AB2831" s="40"/>
      <c r="AC2831" s="40"/>
      <c r="AD2831" s="40"/>
      <c r="AE2831" s="40"/>
      <c r="AF2831" s="40"/>
      <c r="AG2831" s="41" t="s">
        <v>109</v>
      </c>
      <c r="AH2831" s="42"/>
      <c r="AI2831" s="54" t="str">
        <f t="shared" ca="1" si="541"/>
        <v>PENDIENTE NOTIFICACIÓN ELECTRÓNICA</v>
      </c>
      <c r="AJ2831" s="37"/>
      <c r="AK2831" s="37"/>
      <c r="AL2831" s="37"/>
      <c r="AM2831" s="53" t="str">
        <f>IF(AK2831="","",WORKDAY(AK2831,5,FESTIVOS_CO!A:A))</f>
        <v/>
      </c>
      <c r="AN2831" s="37"/>
      <c r="AO2831" s="37"/>
      <c r="AP2831" s="54" t="str">
        <f t="shared" ca="1" si="534"/>
        <v>NO APLICA</v>
      </c>
      <c r="AQ2831" s="36"/>
      <c r="AR2831" s="43"/>
      <c r="AS2831" s="37"/>
      <c r="AT2831" s="36"/>
      <c r="AU2831" s="37"/>
      <c r="AV2831" s="36"/>
      <c r="AW2831" s="36"/>
      <c r="AX2831" s="37"/>
      <c r="AY2831" s="140" t="str">
        <f>IF(AU2831="","",WORKDAY(AU2831,5,FESTIVOS_CO!A:A))</f>
        <v/>
      </c>
      <c r="AZ2831" s="54" t="str">
        <f t="shared" ca="1" si="543"/>
        <v>NO APLICA</v>
      </c>
      <c r="BA2831" s="55" t="str">
        <f>IF(AX2831="","",WORKDAY(AX2831,5,FESTIVOS_CO!A:A))</f>
        <v/>
      </c>
      <c r="BB2831" s="39"/>
      <c r="BC2831" s="40"/>
      <c r="BD2831" s="40"/>
      <c r="BE2831" s="56" t="str">
        <f t="shared" ca="1" si="532"/>
        <v>NO APLICA</v>
      </c>
      <c r="BF2831" s="37"/>
      <c r="BG2831" s="45"/>
      <c r="BH2831" s="37"/>
      <c r="BI2831" s="36"/>
      <c r="BJ2831" s="37"/>
      <c r="BK2831" s="36"/>
      <c r="BL2831" s="36"/>
      <c r="BM2831" s="53" t="str">
        <f>IF(BJ2831="","",WORKDAY(BJ2831,5,FESTIVOS_CO!A:A))</f>
        <v/>
      </c>
      <c r="BN2831" s="57" t="str">
        <f t="shared" ca="1" si="542"/>
        <v>PENDIENTE HACER AVISO</v>
      </c>
      <c r="BO2831" s="54" t="str">
        <f t="shared" ca="1" si="535"/>
        <v>EN TRÁMITE NOTIF. POR AVISO</v>
      </c>
      <c r="BP2831" s="37"/>
      <c r="BQ2831" s="53" t="str">
        <f>IF(BP2831="","",WORKDAY(BP2831,5,FESTIVOS_CO!A:A))</f>
        <v/>
      </c>
      <c r="BR2831" s="37"/>
      <c r="BS2831" s="36"/>
      <c r="BT2831" s="38"/>
      <c r="BU2831" s="58" t="e">
        <f>VLOOKUP(BT2831,Hoja2!$C:$D,2,0)</f>
        <v>#N/A</v>
      </c>
      <c r="BV2831" s="80" t="str">
        <f>IF(
AND(AO2831="",BD2831="",BQ2831=""),
"EN PROCESO NOTIFICACION / COMUNICACION",
IF(
BT2831="",
"NO APLICA",
IF(
BU2831=60,
IF(AO2831&lt;&gt;"",AO2831,IF(BD2831&lt;&gt;"",BD2831,BQ2831))+60,
WORKDAY(
IF(AO2831&lt;&gt;"",AO2831,IF(BD2831&lt;&gt;"",BD2831,BQ2831)),
BU2831,
FESTIVOS_CO!A:A
)
)
))</f>
        <v>EN PROCESO NOTIFICACION / COMUNICACION</v>
      </c>
      <c r="BW2831" s="44"/>
      <c r="BX2831" s="53"/>
      <c r="BY2831" s="45"/>
      <c r="BZ2831" s="37"/>
      <c r="CA2831" s="54" t="str">
        <f t="shared" si="536"/>
        <v>PENDIENTE EJECUTORIA</v>
      </c>
      <c r="CB2831" s="59" t="str">
        <f t="shared" si="533"/>
        <v/>
      </c>
      <c r="CC2831" s="36"/>
      <c r="CD2831" s="40"/>
      <c r="CE2831" s="46"/>
      <c r="CF2831" s="40"/>
      <c r="CG2831" s="40"/>
      <c r="CH2831" s="40"/>
      <c r="CI2831" s="36"/>
      <c r="CJ2831" s="47"/>
      <c r="CK2831" s="40"/>
      <c r="CL2831" s="40"/>
      <c r="CM2831" s="40"/>
      <c r="CN2831" s="40"/>
    </row>
    <row r="2832" spans="1:92" ht="42.75" hidden="1">
      <c r="A2832" s="49" t="str">
        <f t="shared" si="537"/>
        <v>SIN GESTIÓN</v>
      </c>
      <c r="B2832" s="58"/>
      <c r="C2832" s="37"/>
      <c r="D2832" s="37"/>
      <c r="E2832" s="49" t="str">
        <f t="shared" si="538"/>
        <v>PENDIENTE NOTIFICACIÓN</v>
      </c>
      <c r="F2832" s="141" t="str">
        <f t="shared" si="539"/>
        <v>PENDIENTE NOTIFICACIÓN</v>
      </c>
      <c r="G2832" s="49" t="str">
        <f t="shared" si="540"/>
        <v/>
      </c>
      <c r="H2832" s="51" t="str">
        <f ca="1">IF(
L2832="",
"",
IF(
NETWORKDAYS(L2832,IF(M2832&lt;&gt;"",M2832,TODAY()),FESTIVOS_CO!A:A)&gt;2,
"VENCIDO",
IF(
NETWORKDAYS(L2832,IF(M2832&lt;&gt;"",M2832,TODAY()),FESTIVOS_CO!A:A)=2,
"ALERTA",
"A TIEMPO"
)))</f>
        <v/>
      </c>
      <c r="I2832" s="40"/>
      <c r="J2832" s="36"/>
      <c r="K2832" s="37"/>
      <c r="L2832" s="50"/>
      <c r="M2832" s="37"/>
      <c r="N2832" s="52"/>
      <c r="O2832" s="52"/>
      <c r="P2832" s="36"/>
      <c r="Q2832" s="36"/>
      <c r="R2832" s="40"/>
      <c r="S2832" s="36"/>
      <c r="T2832" s="40"/>
      <c r="U2832" s="40"/>
      <c r="V2832" s="81"/>
      <c r="W2832" s="40"/>
      <c r="X2832" s="40"/>
      <c r="Y2832" s="40"/>
      <c r="Z2832" s="38" t="str">
        <f>IFERROR(VLOOKUP(Y2832,DIRECTORIO!A:B,2,FALSE),"")</f>
        <v/>
      </c>
      <c r="AA2832" s="40"/>
      <c r="AB2832" s="40"/>
      <c r="AC2832" s="40"/>
      <c r="AD2832" s="40"/>
      <c r="AE2832" s="40"/>
      <c r="AF2832" s="40"/>
      <c r="AG2832" s="41" t="s">
        <v>109</v>
      </c>
      <c r="AH2832" s="42"/>
      <c r="AI2832" s="54" t="str">
        <f t="shared" ca="1" si="541"/>
        <v>PENDIENTE NOTIFICACIÓN ELECTRÓNICA</v>
      </c>
      <c r="AJ2832" s="37"/>
      <c r="AK2832" s="37"/>
      <c r="AL2832" s="37"/>
      <c r="AM2832" s="53" t="str">
        <f>IF(AK2832="","",WORKDAY(AK2832,5,FESTIVOS_CO!A:A))</f>
        <v/>
      </c>
      <c r="AN2832" s="37"/>
      <c r="AO2832" s="37"/>
      <c r="AP2832" s="54" t="str">
        <f t="shared" ca="1" si="534"/>
        <v>NO APLICA</v>
      </c>
      <c r="AQ2832" s="36"/>
      <c r="AR2832" s="43"/>
      <c r="AS2832" s="37"/>
      <c r="AT2832" s="36"/>
      <c r="AU2832" s="37"/>
      <c r="AV2832" s="36"/>
      <c r="AW2832" s="36"/>
      <c r="AX2832" s="37"/>
      <c r="AY2832" s="140" t="str">
        <f>IF(AU2832="","",WORKDAY(AU2832,5,FESTIVOS_CO!A:A))</f>
        <v/>
      </c>
      <c r="AZ2832" s="54" t="str">
        <f t="shared" ca="1" si="543"/>
        <v>NO APLICA</v>
      </c>
      <c r="BA2832" s="55" t="str">
        <f>IF(AX2832="","",WORKDAY(AX2832,5,FESTIVOS_CO!A:A))</f>
        <v/>
      </c>
      <c r="BB2832" s="39"/>
      <c r="BC2832" s="40"/>
      <c r="BD2832" s="40"/>
      <c r="BE2832" s="56" t="str">
        <f t="shared" ca="1" si="532"/>
        <v>NO APLICA</v>
      </c>
      <c r="BF2832" s="37"/>
      <c r="BG2832" s="45"/>
      <c r="BH2832" s="37"/>
      <c r="BI2832" s="36"/>
      <c r="BJ2832" s="37"/>
      <c r="BK2832" s="36"/>
      <c r="BL2832" s="36"/>
      <c r="BM2832" s="53" t="str">
        <f>IF(BJ2832="","",WORKDAY(BJ2832,5,FESTIVOS_CO!A:A))</f>
        <v/>
      </c>
      <c r="BN2832" s="57" t="str">
        <f t="shared" ca="1" si="542"/>
        <v>PENDIENTE HACER AVISO</v>
      </c>
      <c r="BO2832" s="54" t="str">
        <f t="shared" ca="1" si="535"/>
        <v>EN TRÁMITE NOTIF. POR AVISO</v>
      </c>
      <c r="BP2832" s="37"/>
      <c r="BQ2832" s="53" t="str">
        <f>IF(BP2832="","",WORKDAY(BP2832,5,FESTIVOS_CO!A:A))</f>
        <v/>
      </c>
      <c r="BR2832" s="37"/>
      <c r="BS2832" s="36"/>
      <c r="BT2832" s="38"/>
      <c r="BU2832" s="58" t="e">
        <f>VLOOKUP(BT2832,Hoja2!$C:$D,2,0)</f>
        <v>#N/A</v>
      </c>
      <c r="BV2832" s="80" t="str">
        <f>IF(
AND(AO2832="",BD2832="",BQ2832=""),
"EN PROCESO NOTIFICACION / COMUNICACION",
IF(
BT2832="",
"NO APLICA",
IF(
BU2832=60,
IF(AO2832&lt;&gt;"",AO2832,IF(BD2832&lt;&gt;"",BD2832,BQ2832))+60,
WORKDAY(
IF(AO2832&lt;&gt;"",AO2832,IF(BD2832&lt;&gt;"",BD2832,BQ2832)),
BU2832,
FESTIVOS_CO!A:A
)
)
))</f>
        <v>EN PROCESO NOTIFICACION / COMUNICACION</v>
      </c>
      <c r="BW2832" s="44"/>
      <c r="BX2832" s="53"/>
      <c r="BY2832" s="45"/>
      <c r="BZ2832" s="37"/>
      <c r="CA2832" s="54" t="str">
        <f t="shared" si="536"/>
        <v>PENDIENTE EJECUTORIA</v>
      </c>
      <c r="CB2832" s="59" t="str">
        <f t="shared" si="533"/>
        <v/>
      </c>
      <c r="CC2832" s="36"/>
      <c r="CD2832" s="40"/>
      <c r="CE2832" s="46"/>
      <c r="CF2832" s="40"/>
      <c r="CG2832" s="40"/>
      <c r="CH2832" s="40"/>
      <c r="CI2832" s="36"/>
      <c r="CJ2832" s="47"/>
      <c r="CK2832" s="40"/>
      <c r="CL2832" s="40"/>
      <c r="CM2832" s="40"/>
      <c r="CN2832" s="40"/>
    </row>
    <row r="2833" spans="1:92" ht="42.75" hidden="1">
      <c r="A2833" s="49" t="str">
        <f t="shared" si="537"/>
        <v>SIN GESTIÓN</v>
      </c>
      <c r="B2833" s="58"/>
      <c r="C2833" s="37"/>
      <c r="D2833" s="37"/>
      <c r="E2833" s="49" t="str">
        <f t="shared" si="538"/>
        <v>PENDIENTE NOTIFICACIÓN</v>
      </c>
      <c r="F2833" s="141" t="str">
        <f t="shared" si="539"/>
        <v>PENDIENTE NOTIFICACIÓN</v>
      </c>
      <c r="G2833" s="49" t="str">
        <f t="shared" si="540"/>
        <v/>
      </c>
      <c r="H2833" s="51" t="str">
        <f ca="1">IF(
L2833="",
"",
IF(
NETWORKDAYS(L2833,IF(M2833&lt;&gt;"",M2833,TODAY()),FESTIVOS_CO!A:A)&gt;2,
"VENCIDO",
IF(
NETWORKDAYS(L2833,IF(M2833&lt;&gt;"",M2833,TODAY()),FESTIVOS_CO!A:A)=2,
"ALERTA",
"A TIEMPO"
)))</f>
        <v/>
      </c>
      <c r="I2833" s="40"/>
      <c r="J2833" s="36"/>
      <c r="K2833" s="37"/>
      <c r="L2833" s="50"/>
      <c r="M2833" s="37"/>
      <c r="N2833" s="52"/>
      <c r="O2833" s="52"/>
      <c r="P2833" s="36"/>
      <c r="Q2833" s="36"/>
      <c r="R2833" s="40"/>
      <c r="S2833" s="36"/>
      <c r="T2833" s="40"/>
      <c r="U2833" s="40"/>
      <c r="V2833" s="81"/>
      <c r="W2833" s="40"/>
      <c r="X2833" s="40"/>
      <c r="Y2833" s="40"/>
      <c r="Z2833" s="38" t="str">
        <f>IFERROR(VLOOKUP(Y2833,DIRECTORIO!A:B,2,FALSE),"")</f>
        <v/>
      </c>
      <c r="AA2833" s="40"/>
      <c r="AB2833" s="40"/>
      <c r="AC2833" s="40"/>
      <c r="AD2833" s="40"/>
      <c r="AE2833" s="40"/>
      <c r="AF2833" s="40"/>
      <c r="AG2833" s="41" t="s">
        <v>109</v>
      </c>
      <c r="AH2833" s="42"/>
      <c r="AI2833" s="54" t="str">
        <f t="shared" ca="1" si="541"/>
        <v>PENDIENTE NOTIFICACIÓN ELECTRÓNICA</v>
      </c>
      <c r="AJ2833" s="37"/>
      <c r="AK2833" s="37"/>
      <c r="AL2833" s="37"/>
      <c r="AM2833" s="53" t="str">
        <f>IF(AK2833="","",WORKDAY(AK2833,5,FESTIVOS_CO!A:A))</f>
        <v/>
      </c>
      <c r="AN2833" s="37"/>
      <c r="AO2833" s="37"/>
      <c r="AP2833" s="54" t="str">
        <f t="shared" ca="1" si="534"/>
        <v>NO APLICA</v>
      </c>
      <c r="AQ2833" s="36"/>
      <c r="AR2833" s="43"/>
      <c r="AS2833" s="37"/>
      <c r="AT2833" s="36"/>
      <c r="AU2833" s="37"/>
      <c r="AV2833" s="36"/>
      <c r="AW2833" s="36"/>
      <c r="AX2833" s="37"/>
      <c r="AY2833" s="140" t="str">
        <f>IF(AU2833="","",WORKDAY(AU2833,5,FESTIVOS_CO!A:A))</f>
        <v/>
      </c>
      <c r="AZ2833" s="54" t="str">
        <f t="shared" ca="1" si="543"/>
        <v>NO APLICA</v>
      </c>
      <c r="BA2833" s="55" t="str">
        <f>IF(AX2833="","",WORKDAY(AX2833,5,FESTIVOS_CO!A:A))</f>
        <v/>
      </c>
      <c r="BB2833" s="39"/>
      <c r="BC2833" s="40"/>
      <c r="BD2833" s="40"/>
      <c r="BE2833" s="56" t="str">
        <f t="shared" ca="1" si="532"/>
        <v>NO APLICA</v>
      </c>
      <c r="BF2833" s="37"/>
      <c r="BG2833" s="45"/>
      <c r="BH2833" s="37"/>
      <c r="BI2833" s="36"/>
      <c r="BJ2833" s="37"/>
      <c r="BK2833" s="36"/>
      <c r="BL2833" s="36"/>
      <c r="BM2833" s="53" t="str">
        <f>IF(BJ2833="","",WORKDAY(BJ2833,5,FESTIVOS_CO!A:A))</f>
        <v/>
      </c>
      <c r="BN2833" s="57" t="str">
        <f t="shared" ca="1" si="542"/>
        <v>PENDIENTE HACER AVISO</v>
      </c>
      <c r="BO2833" s="54" t="str">
        <f t="shared" ca="1" si="535"/>
        <v>EN TRÁMITE NOTIF. POR AVISO</v>
      </c>
      <c r="BP2833" s="37"/>
      <c r="BQ2833" s="53" t="str">
        <f>IF(BP2833="","",WORKDAY(BP2833,5,FESTIVOS_CO!A:A))</f>
        <v/>
      </c>
      <c r="BR2833" s="37"/>
      <c r="BS2833" s="36"/>
      <c r="BT2833" s="38"/>
      <c r="BU2833" s="58" t="e">
        <f>VLOOKUP(BT2833,Hoja2!$C:$D,2,0)</f>
        <v>#N/A</v>
      </c>
      <c r="BV2833" s="80" t="str">
        <f>IF(
AND(AO2833="",BD2833="",BQ2833=""),
"EN PROCESO NOTIFICACION / COMUNICACION",
IF(
BT2833="",
"NO APLICA",
IF(
BU2833=60,
IF(AO2833&lt;&gt;"",AO2833,IF(BD2833&lt;&gt;"",BD2833,BQ2833))+60,
WORKDAY(
IF(AO2833&lt;&gt;"",AO2833,IF(BD2833&lt;&gt;"",BD2833,BQ2833)),
BU2833,
FESTIVOS_CO!A:A
)
)
))</f>
        <v>EN PROCESO NOTIFICACION / COMUNICACION</v>
      </c>
      <c r="BW2833" s="44"/>
      <c r="BX2833" s="53"/>
      <c r="BY2833" s="45"/>
      <c r="BZ2833" s="37"/>
      <c r="CA2833" s="54" t="str">
        <f t="shared" si="536"/>
        <v>PENDIENTE EJECUTORIA</v>
      </c>
      <c r="CB2833" s="59" t="str">
        <f t="shared" si="533"/>
        <v/>
      </c>
      <c r="CC2833" s="36"/>
      <c r="CD2833" s="40"/>
      <c r="CE2833" s="46"/>
      <c r="CF2833" s="40"/>
      <c r="CG2833" s="40"/>
      <c r="CH2833" s="40"/>
      <c r="CI2833" s="36"/>
      <c r="CJ2833" s="47"/>
      <c r="CK2833" s="40"/>
      <c r="CL2833" s="40"/>
      <c r="CM2833" s="40"/>
      <c r="CN2833" s="40"/>
    </row>
    <row r="2834" spans="1:92" ht="42.75" hidden="1">
      <c r="A2834" s="49" t="str">
        <f t="shared" si="537"/>
        <v>SIN GESTIÓN</v>
      </c>
      <c r="B2834" s="58"/>
      <c r="C2834" s="37"/>
      <c r="D2834" s="37"/>
      <c r="E2834" s="49" t="str">
        <f t="shared" si="538"/>
        <v>PENDIENTE NOTIFICACIÓN</v>
      </c>
      <c r="F2834" s="141" t="str">
        <f t="shared" si="539"/>
        <v>PENDIENTE NOTIFICACIÓN</v>
      </c>
      <c r="G2834" s="49" t="str">
        <f t="shared" si="540"/>
        <v/>
      </c>
      <c r="H2834" s="51" t="str">
        <f ca="1">IF(
L2834="",
"",
IF(
NETWORKDAYS(L2834,IF(M2834&lt;&gt;"",M2834,TODAY()),FESTIVOS_CO!A:A)&gt;2,
"VENCIDO",
IF(
NETWORKDAYS(L2834,IF(M2834&lt;&gt;"",M2834,TODAY()),FESTIVOS_CO!A:A)=2,
"ALERTA",
"A TIEMPO"
)))</f>
        <v/>
      </c>
      <c r="I2834" s="40"/>
      <c r="J2834" s="36"/>
      <c r="K2834" s="37"/>
      <c r="L2834" s="50"/>
      <c r="M2834" s="37"/>
      <c r="N2834" s="52"/>
      <c r="O2834" s="52"/>
      <c r="P2834" s="36"/>
      <c r="Q2834" s="36"/>
      <c r="R2834" s="40"/>
      <c r="S2834" s="36"/>
      <c r="T2834" s="40"/>
      <c r="U2834" s="40"/>
      <c r="V2834" s="81"/>
      <c r="W2834" s="40"/>
      <c r="X2834" s="40"/>
      <c r="Y2834" s="40"/>
      <c r="Z2834" s="38" t="str">
        <f>IFERROR(VLOOKUP(Y2834,DIRECTORIO!A:B,2,FALSE),"")</f>
        <v/>
      </c>
      <c r="AA2834" s="40"/>
      <c r="AB2834" s="40"/>
      <c r="AC2834" s="40"/>
      <c r="AD2834" s="40"/>
      <c r="AE2834" s="40"/>
      <c r="AF2834" s="40"/>
      <c r="AG2834" s="41" t="s">
        <v>109</v>
      </c>
      <c r="AH2834" s="42"/>
      <c r="AI2834" s="54" t="str">
        <f t="shared" ca="1" si="541"/>
        <v>PENDIENTE NOTIFICACIÓN ELECTRÓNICA</v>
      </c>
      <c r="AJ2834" s="37"/>
      <c r="AK2834" s="37"/>
      <c r="AL2834" s="37"/>
      <c r="AM2834" s="53" t="str">
        <f>IF(AK2834="","",WORKDAY(AK2834,5,FESTIVOS_CO!A:A))</f>
        <v/>
      </c>
      <c r="AN2834" s="37"/>
      <c r="AO2834" s="37"/>
      <c r="AP2834" s="54" t="str">
        <f t="shared" ca="1" si="534"/>
        <v>NO APLICA</v>
      </c>
      <c r="AQ2834" s="36"/>
      <c r="AR2834" s="43"/>
      <c r="AS2834" s="37"/>
      <c r="AT2834" s="36"/>
      <c r="AU2834" s="37"/>
      <c r="AV2834" s="36"/>
      <c r="AW2834" s="36"/>
      <c r="AX2834" s="37"/>
      <c r="AY2834" s="140" t="str">
        <f>IF(AU2834="","",WORKDAY(AU2834,5,FESTIVOS_CO!A:A))</f>
        <v/>
      </c>
      <c r="AZ2834" s="54" t="str">
        <f t="shared" ca="1" si="543"/>
        <v>NO APLICA</v>
      </c>
      <c r="BA2834" s="55" t="str">
        <f>IF(AX2834="","",WORKDAY(AX2834,5,FESTIVOS_CO!A:A))</f>
        <v/>
      </c>
      <c r="BB2834" s="39"/>
      <c r="BC2834" s="40"/>
      <c r="BD2834" s="40"/>
      <c r="BE2834" s="56" t="str">
        <f t="shared" ca="1" si="532"/>
        <v>NO APLICA</v>
      </c>
      <c r="BF2834" s="37"/>
      <c r="BG2834" s="45"/>
      <c r="BH2834" s="37"/>
      <c r="BI2834" s="36"/>
      <c r="BJ2834" s="37"/>
      <c r="BK2834" s="36"/>
      <c r="BL2834" s="36"/>
      <c r="BM2834" s="53" t="str">
        <f>IF(BJ2834="","",WORKDAY(BJ2834,5,FESTIVOS_CO!A:A))</f>
        <v/>
      </c>
      <c r="BN2834" s="57" t="str">
        <f t="shared" ca="1" si="542"/>
        <v>PENDIENTE HACER AVISO</v>
      </c>
      <c r="BO2834" s="54" t="str">
        <f t="shared" ca="1" si="535"/>
        <v>EN TRÁMITE NOTIF. POR AVISO</v>
      </c>
      <c r="BP2834" s="37"/>
      <c r="BQ2834" s="53" t="str">
        <f>IF(BP2834="","",WORKDAY(BP2834,5,FESTIVOS_CO!A:A))</f>
        <v/>
      </c>
      <c r="BR2834" s="37"/>
      <c r="BS2834" s="36"/>
      <c r="BT2834" s="38"/>
      <c r="BU2834" s="58" t="e">
        <f>VLOOKUP(BT2834,Hoja2!$C:$D,2,0)</f>
        <v>#N/A</v>
      </c>
      <c r="BV2834" s="80" t="str">
        <f>IF(
AND(AO2834="",BD2834="",BQ2834=""),
"EN PROCESO NOTIFICACION / COMUNICACION",
IF(
BT2834="",
"NO APLICA",
IF(
BU2834=60,
IF(AO2834&lt;&gt;"",AO2834,IF(BD2834&lt;&gt;"",BD2834,BQ2834))+60,
WORKDAY(
IF(AO2834&lt;&gt;"",AO2834,IF(BD2834&lt;&gt;"",BD2834,BQ2834)),
BU2834,
FESTIVOS_CO!A:A
)
)
))</f>
        <v>EN PROCESO NOTIFICACION / COMUNICACION</v>
      </c>
      <c r="BW2834" s="44"/>
      <c r="BX2834" s="53"/>
      <c r="BY2834" s="45"/>
      <c r="BZ2834" s="37"/>
      <c r="CA2834" s="54" t="str">
        <f t="shared" si="536"/>
        <v>PENDIENTE EJECUTORIA</v>
      </c>
      <c r="CB2834" s="59" t="str">
        <f t="shared" si="533"/>
        <v/>
      </c>
      <c r="CC2834" s="36"/>
      <c r="CD2834" s="40"/>
      <c r="CE2834" s="46"/>
      <c r="CF2834" s="40"/>
      <c r="CG2834" s="40"/>
      <c r="CH2834" s="40"/>
      <c r="CI2834" s="36"/>
      <c r="CJ2834" s="47"/>
      <c r="CK2834" s="40"/>
      <c r="CL2834" s="40"/>
      <c r="CM2834" s="40"/>
      <c r="CN2834" s="40"/>
    </row>
    <row r="2835" spans="1:92" ht="42.75" hidden="1">
      <c r="A2835" s="49" t="str">
        <f t="shared" si="537"/>
        <v>SIN GESTIÓN</v>
      </c>
      <c r="B2835" s="58"/>
      <c r="C2835" s="37"/>
      <c r="D2835" s="37"/>
      <c r="E2835" s="49" t="str">
        <f t="shared" si="538"/>
        <v>PENDIENTE NOTIFICACIÓN</v>
      </c>
      <c r="F2835" s="141" t="str">
        <f t="shared" si="539"/>
        <v>PENDIENTE NOTIFICACIÓN</v>
      </c>
      <c r="G2835" s="49" t="str">
        <f t="shared" si="540"/>
        <v/>
      </c>
      <c r="H2835" s="51" t="str">
        <f ca="1">IF(
L2835="",
"",
IF(
NETWORKDAYS(L2835,IF(M2835&lt;&gt;"",M2835,TODAY()),FESTIVOS_CO!A:A)&gt;2,
"VENCIDO",
IF(
NETWORKDAYS(L2835,IF(M2835&lt;&gt;"",M2835,TODAY()),FESTIVOS_CO!A:A)=2,
"ALERTA",
"A TIEMPO"
)))</f>
        <v/>
      </c>
      <c r="I2835" s="40"/>
      <c r="J2835" s="36"/>
      <c r="K2835" s="37"/>
      <c r="L2835" s="50"/>
      <c r="M2835" s="37"/>
      <c r="N2835" s="52"/>
      <c r="O2835" s="52"/>
      <c r="P2835" s="36"/>
      <c r="Q2835" s="36"/>
      <c r="R2835" s="40"/>
      <c r="S2835" s="36"/>
      <c r="T2835" s="40"/>
      <c r="U2835" s="40"/>
      <c r="V2835" s="81"/>
      <c r="W2835" s="40"/>
      <c r="X2835" s="40"/>
      <c r="Y2835" s="40"/>
      <c r="Z2835" s="38" t="str">
        <f>IFERROR(VLOOKUP(Y2835,DIRECTORIO!A:B,2,FALSE),"")</f>
        <v/>
      </c>
      <c r="AA2835" s="40"/>
      <c r="AB2835" s="40"/>
      <c r="AC2835" s="40"/>
      <c r="AD2835" s="40"/>
      <c r="AE2835" s="40"/>
      <c r="AF2835" s="40"/>
      <c r="AG2835" s="41" t="s">
        <v>109</v>
      </c>
      <c r="AH2835" s="42"/>
      <c r="AI2835" s="54" t="str">
        <f t="shared" ca="1" si="541"/>
        <v>PENDIENTE NOTIFICACIÓN ELECTRÓNICA</v>
      </c>
      <c r="AJ2835" s="37"/>
      <c r="AK2835" s="37"/>
      <c r="AL2835" s="37"/>
      <c r="AM2835" s="53" t="str">
        <f>IF(AK2835="","",WORKDAY(AK2835,5,FESTIVOS_CO!A:A))</f>
        <v/>
      </c>
      <c r="AN2835" s="37"/>
      <c r="AO2835" s="37"/>
      <c r="AP2835" s="54" t="str">
        <f t="shared" ca="1" si="534"/>
        <v>NO APLICA</v>
      </c>
      <c r="AQ2835" s="36"/>
      <c r="AR2835" s="43"/>
      <c r="AS2835" s="37"/>
      <c r="AT2835" s="36"/>
      <c r="AU2835" s="37"/>
      <c r="AV2835" s="36"/>
      <c r="AW2835" s="36"/>
      <c r="AX2835" s="37"/>
      <c r="AY2835" s="140" t="str">
        <f>IF(AU2835="","",WORKDAY(AU2835,5,FESTIVOS_CO!A:A))</f>
        <v/>
      </c>
      <c r="AZ2835" s="54" t="str">
        <f t="shared" ca="1" si="543"/>
        <v>NO APLICA</v>
      </c>
      <c r="BA2835" s="55" t="str">
        <f>IF(AX2835="","",WORKDAY(AX2835,5,FESTIVOS_CO!A:A))</f>
        <v/>
      </c>
      <c r="BB2835" s="39"/>
      <c r="BC2835" s="40"/>
      <c r="BD2835" s="40"/>
      <c r="BE2835" s="56" t="str">
        <f t="shared" ca="1" si="532"/>
        <v>NO APLICA</v>
      </c>
      <c r="BF2835" s="37"/>
      <c r="BG2835" s="45"/>
      <c r="BH2835" s="37"/>
      <c r="BI2835" s="36"/>
      <c r="BJ2835" s="37"/>
      <c r="BK2835" s="36"/>
      <c r="BL2835" s="36"/>
      <c r="BM2835" s="53" t="str">
        <f>IF(BJ2835="","",WORKDAY(BJ2835,5,FESTIVOS_CO!A:A))</f>
        <v/>
      </c>
      <c r="BN2835" s="57" t="str">
        <f t="shared" ca="1" si="542"/>
        <v>PENDIENTE HACER AVISO</v>
      </c>
      <c r="BO2835" s="54" t="str">
        <f t="shared" ca="1" si="535"/>
        <v>EN TRÁMITE NOTIF. POR AVISO</v>
      </c>
      <c r="BP2835" s="37"/>
      <c r="BQ2835" s="53" t="str">
        <f>IF(BP2835="","",WORKDAY(BP2835,5,FESTIVOS_CO!A:A))</f>
        <v/>
      </c>
      <c r="BR2835" s="37"/>
      <c r="BS2835" s="36"/>
      <c r="BT2835" s="38"/>
      <c r="BU2835" s="58" t="e">
        <f>VLOOKUP(BT2835,Hoja2!$C:$D,2,0)</f>
        <v>#N/A</v>
      </c>
      <c r="BV2835" s="80" t="str">
        <f>IF(
AND(AO2835="",BD2835="",BQ2835=""),
"EN PROCESO NOTIFICACION / COMUNICACION",
IF(
BT2835="",
"NO APLICA",
IF(
BU2835=60,
IF(AO2835&lt;&gt;"",AO2835,IF(BD2835&lt;&gt;"",BD2835,BQ2835))+60,
WORKDAY(
IF(AO2835&lt;&gt;"",AO2835,IF(BD2835&lt;&gt;"",BD2835,BQ2835)),
BU2835,
FESTIVOS_CO!A:A
)
)
))</f>
        <v>EN PROCESO NOTIFICACION / COMUNICACION</v>
      </c>
      <c r="BW2835" s="44"/>
      <c r="BX2835" s="53"/>
      <c r="BY2835" s="45"/>
      <c r="BZ2835" s="37"/>
      <c r="CA2835" s="54" t="str">
        <f t="shared" si="536"/>
        <v>PENDIENTE EJECUTORIA</v>
      </c>
      <c r="CB2835" s="59" t="str">
        <f t="shared" si="533"/>
        <v/>
      </c>
      <c r="CC2835" s="36"/>
      <c r="CD2835" s="40"/>
      <c r="CE2835" s="46"/>
      <c r="CF2835" s="40"/>
      <c r="CG2835" s="40"/>
      <c r="CH2835" s="40"/>
      <c r="CI2835" s="36"/>
      <c r="CJ2835" s="47"/>
      <c r="CK2835" s="40"/>
      <c r="CL2835" s="40"/>
      <c r="CM2835" s="40"/>
      <c r="CN2835" s="40"/>
    </row>
    <row r="2836" spans="1:92" ht="42.75" hidden="1">
      <c r="A2836" s="49" t="str">
        <f t="shared" si="537"/>
        <v>SIN GESTIÓN</v>
      </c>
      <c r="B2836" s="58"/>
      <c r="C2836" s="37"/>
      <c r="D2836" s="37"/>
      <c r="E2836" s="49" t="str">
        <f t="shared" si="538"/>
        <v>PENDIENTE NOTIFICACIÓN</v>
      </c>
      <c r="F2836" s="141" t="str">
        <f t="shared" si="539"/>
        <v>PENDIENTE NOTIFICACIÓN</v>
      </c>
      <c r="G2836" s="49" t="str">
        <f t="shared" si="540"/>
        <v/>
      </c>
      <c r="H2836" s="51" t="str">
        <f ca="1">IF(
L2836="",
"",
IF(
NETWORKDAYS(L2836,IF(M2836&lt;&gt;"",M2836,TODAY()),FESTIVOS_CO!A:A)&gt;2,
"VENCIDO",
IF(
NETWORKDAYS(L2836,IF(M2836&lt;&gt;"",M2836,TODAY()),FESTIVOS_CO!A:A)=2,
"ALERTA",
"A TIEMPO"
)))</f>
        <v/>
      </c>
      <c r="I2836" s="40"/>
      <c r="J2836" s="36"/>
      <c r="K2836" s="37"/>
      <c r="L2836" s="50"/>
      <c r="M2836" s="37"/>
      <c r="N2836" s="52"/>
      <c r="O2836" s="52"/>
      <c r="P2836" s="36"/>
      <c r="Q2836" s="36"/>
      <c r="R2836" s="40"/>
      <c r="S2836" s="36"/>
      <c r="T2836" s="40"/>
      <c r="U2836" s="40"/>
      <c r="V2836" s="81"/>
      <c r="W2836" s="40"/>
      <c r="X2836" s="40"/>
      <c r="Y2836" s="40"/>
      <c r="Z2836" s="38" t="str">
        <f>IFERROR(VLOOKUP(Y2836,DIRECTORIO!A:B,2,FALSE),"")</f>
        <v/>
      </c>
      <c r="AA2836" s="40"/>
      <c r="AB2836" s="40"/>
      <c r="AC2836" s="40"/>
      <c r="AD2836" s="40"/>
      <c r="AE2836" s="40"/>
      <c r="AF2836" s="40"/>
      <c r="AG2836" s="41" t="s">
        <v>109</v>
      </c>
      <c r="AH2836" s="42"/>
      <c r="AI2836" s="54" t="str">
        <f t="shared" ca="1" si="541"/>
        <v>PENDIENTE NOTIFICACIÓN ELECTRÓNICA</v>
      </c>
      <c r="AJ2836" s="37"/>
      <c r="AK2836" s="37"/>
      <c r="AL2836" s="37"/>
      <c r="AM2836" s="53" t="str">
        <f>IF(AK2836="","",WORKDAY(AK2836,5,FESTIVOS_CO!A:A))</f>
        <v/>
      </c>
      <c r="AN2836" s="37"/>
      <c r="AO2836" s="37"/>
      <c r="AP2836" s="54" t="str">
        <f t="shared" ca="1" si="534"/>
        <v>NO APLICA</v>
      </c>
      <c r="AQ2836" s="36"/>
      <c r="AR2836" s="43"/>
      <c r="AS2836" s="37"/>
      <c r="AT2836" s="36"/>
      <c r="AU2836" s="37"/>
      <c r="AV2836" s="36"/>
      <c r="AW2836" s="36"/>
      <c r="AX2836" s="37"/>
      <c r="AY2836" s="140" t="str">
        <f>IF(AU2836="","",WORKDAY(AU2836,5,FESTIVOS_CO!A:A))</f>
        <v/>
      </c>
      <c r="AZ2836" s="54" t="str">
        <f t="shared" ca="1" si="543"/>
        <v>NO APLICA</v>
      </c>
      <c r="BA2836" s="55" t="str">
        <f>IF(AX2836="","",WORKDAY(AX2836,5,FESTIVOS_CO!A:A))</f>
        <v/>
      </c>
      <c r="BB2836" s="39"/>
      <c r="BC2836" s="40"/>
      <c r="BD2836" s="40"/>
      <c r="BE2836" s="56" t="str">
        <f t="shared" ca="1" si="532"/>
        <v>NO APLICA</v>
      </c>
      <c r="BF2836" s="37"/>
      <c r="BG2836" s="45"/>
      <c r="BH2836" s="37"/>
      <c r="BI2836" s="36"/>
      <c r="BJ2836" s="37"/>
      <c r="BK2836" s="36"/>
      <c r="BL2836" s="36"/>
      <c r="BM2836" s="53" t="str">
        <f>IF(BJ2836="","",WORKDAY(BJ2836,5,FESTIVOS_CO!A:A))</f>
        <v/>
      </c>
      <c r="BN2836" s="57" t="str">
        <f t="shared" ca="1" si="542"/>
        <v>PENDIENTE HACER AVISO</v>
      </c>
      <c r="BO2836" s="54" t="str">
        <f t="shared" ca="1" si="535"/>
        <v>EN TRÁMITE NOTIF. POR AVISO</v>
      </c>
      <c r="BP2836" s="37"/>
      <c r="BQ2836" s="53" t="str">
        <f>IF(BP2836="","",WORKDAY(BP2836,5,FESTIVOS_CO!A:A))</f>
        <v/>
      </c>
      <c r="BR2836" s="37"/>
      <c r="BS2836" s="36"/>
      <c r="BT2836" s="38"/>
      <c r="BU2836" s="58" t="e">
        <f>VLOOKUP(BT2836,Hoja2!$C:$D,2,0)</f>
        <v>#N/A</v>
      </c>
      <c r="BV2836" s="80" t="str">
        <f>IF(
AND(AO2836="",BD2836="",BQ2836=""),
"EN PROCESO NOTIFICACION / COMUNICACION",
IF(
BT2836="",
"NO APLICA",
IF(
BU2836=60,
IF(AO2836&lt;&gt;"",AO2836,IF(BD2836&lt;&gt;"",BD2836,BQ2836))+60,
WORKDAY(
IF(AO2836&lt;&gt;"",AO2836,IF(BD2836&lt;&gt;"",BD2836,BQ2836)),
BU2836,
FESTIVOS_CO!A:A
)
)
))</f>
        <v>EN PROCESO NOTIFICACION / COMUNICACION</v>
      </c>
      <c r="BW2836" s="44"/>
      <c r="BX2836" s="53"/>
      <c r="BY2836" s="45"/>
      <c r="BZ2836" s="37"/>
      <c r="CA2836" s="54" t="str">
        <f t="shared" si="536"/>
        <v>PENDIENTE EJECUTORIA</v>
      </c>
      <c r="CB2836" s="59" t="str">
        <f t="shared" si="533"/>
        <v/>
      </c>
      <c r="CC2836" s="36"/>
      <c r="CD2836" s="40"/>
      <c r="CE2836" s="46"/>
      <c r="CF2836" s="40"/>
      <c r="CG2836" s="40"/>
      <c r="CH2836" s="40"/>
      <c r="CI2836" s="36"/>
      <c r="CJ2836" s="47"/>
      <c r="CK2836" s="40"/>
      <c r="CL2836" s="40"/>
      <c r="CM2836" s="40"/>
      <c r="CN2836" s="40"/>
    </row>
    <row r="2837" spans="1:92" ht="42.75" hidden="1">
      <c r="A2837" s="49" t="str">
        <f t="shared" si="537"/>
        <v>SIN GESTIÓN</v>
      </c>
      <c r="B2837" s="58"/>
      <c r="C2837" s="37"/>
      <c r="D2837" s="37"/>
      <c r="E2837" s="49" t="str">
        <f t="shared" si="538"/>
        <v>PENDIENTE NOTIFICACIÓN</v>
      </c>
      <c r="F2837" s="141" t="str">
        <f t="shared" si="539"/>
        <v>PENDIENTE NOTIFICACIÓN</v>
      </c>
      <c r="G2837" s="49" t="str">
        <f t="shared" si="540"/>
        <v/>
      </c>
      <c r="H2837" s="51" t="str">
        <f ca="1">IF(
L2837="",
"",
IF(
NETWORKDAYS(L2837,IF(M2837&lt;&gt;"",M2837,TODAY()),FESTIVOS_CO!A:A)&gt;2,
"VENCIDO",
IF(
NETWORKDAYS(L2837,IF(M2837&lt;&gt;"",M2837,TODAY()),FESTIVOS_CO!A:A)=2,
"ALERTA",
"A TIEMPO"
)))</f>
        <v/>
      </c>
      <c r="I2837" s="40"/>
      <c r="J2837" s="36"/>
      <c r="K2837" s="37"/>
      <c r="L2837" s="50"/>
      <c r="M2837" s="37"/>
      <c r="N2837" s="52"/>
      <c r="O2837" s="52"/>
      <c r="P2837" s="36"/>
      <c r="Q2837" s="36"/>
      <c r="R2837" s="40"/>
      <c r="S2837" s="36"/>
      <c r="T2837" s="40"/>
      <c r="U2837" s="40"/>
      <c r="V2837" s="81"/>
      <c r="W2837" s="40"/>
      <c r="X2837" s="40"/>
      <c r="Y2837" s="40"/>
      <c r="Z2837" s="38" t="str">
        <f>IFERROR(VLOOKUP(Y2837,DIRECTORIO!A:B,2,FALSE),"")</f>
        <v/>
      </c>
      <c r="AA2837" s="40"/>
      <c r="AB2837" s="40"/>
      <c r="AC2837" s="40"/>
      <c r="AD2837" s="40"/>
      <c r="AE2837" s="40"/>
      <c r="AF2837" s="40"/>
      <c r="AG2837" s="41" t="s">
        <v>109</v>
      </c>
      <c r="AH2837" s="42"/>
      <c r="AI2837" s="54" t="str">
        <f t="shared" ca="1" si="541"/>
        <v>PENDIENTE NOTIFICACIÓN ELECTRÓNICA</v>
      </c>
      <c r="AJ2837" s="37"/>
      <c r="AK2837" s="37"/>
      <c r="AL2837" s="37"/>
      <c r="AM2837" s="53" t="str">
        <f>IF(AK2837="","",WORKDAY(AK2837,5,FESTIVOS_CO!A:A))</f>
        <v/>
      </c>
      <c r="AN2837" s="37"/>
      <c r="AO2837" s="37"/>
      <c r="AP2837" s="54" t="str">
        <f t="shared" ca="1" si="534"/>
        <v>NO APLICA</v>
      </c>
      <c r="AQ2837" s="36"/>
      <c r="AR2837" s="43"/>
      <c r="AS2837" s="37"/>
      <c r="AT2837" s="36"/>
      <c r="AU2837" s="37"/>
      <c r="AV2837" s="36"/>
      <c r="AW2837" s="36"/>
      <c r="AX2837" s="37"/>
      <c r="AY2837" s="140" t="str">
        <f>IF(AU2837="","",WORKDAY(AU2837,5,FESTIVOS_CO!A:A))</f>
        <v/>
      </c>
      <c r="AZ2837" s="54" t="str">
        <f t="shared" ca="1" si="543"/>
        <v>NO APLICA</v>
      </c>
      <c r="BA2837" s="55" t="str">
        <f>IF(AX2837="","",WORKDAY(AX2837,5,FESTIVOS_CO!A:A))</f>
        <v/>
      </c>
      <c r="BB2837" s="39"/>
      <c r="BC2837" s="40"/>
      <c r="BD2837" s="40"/>
      <c r="BE2837" s="56" t="str">
        <f t="shared" ca="1" si="532"/>
        <v>NO APLICA</v>
      </c>
      <c r="BF2837" s="37"/>
      <c r="BG2837" s="45"/>
      <c r="BH2837" s="37"/>
      <c r="BI2837" s="36"/>
      <c r="BJ2837" s="37"/>
      <c r="BK2837" s="36"/>
      <c r="BL2837" s="36"/>
      <c r="BM2837" s="53" t="str">
        <f>IF(BJ2837="","",WORKDAY(BJ2837,5,FESTIVOS_CO!A:A))</f>
        <v/>
      </c>
      <c r="BN2837" s="57" t="str">
        <f t="shared" ca="1" si="542"/>
        <v>PENDIENTE HACER AVISO</v>
      </c>
      <c r="BO2837" s="54" t="str">
        <f t="shared" ca="1" si="535"/>
        <v>EN TRÁMITE NOTIF. POR AVISO</v>
      </c>
      <c r="BP2837" s="37"/>
      <c r="BQ2837" s="53" t="str">
        <f>IF(BP2837="","",WORKDAY(BP2837,5,FESTIVOS_CO!A:A))</f>
        <v/>
      </c>
      <c r="BR2837" s="37"/>
      <c r="BS2837" s="36"/>
      <c r="BT2837" s="38"/>
      <c r="BU2837" s="58" t="e">
        <f>VLOOKUP(BT2837,Hoja2!$C:$D,2,0)</f>
        <v>#N/A</v>
      </c>
      <c r="BV2837" s="80" t="str">
        <f>IF(
AND(AO2837="",BD2837="",BQ2837=""),
"EN PROCESO NOTIFICACION / COMUNICACION",
IF(
BT2837="",
"NO APLICA",
IF(
BU2837=60,
IF(AO2837&lt;&gt;"",AO2837,IF(BD2837&lt;&gt;"",BD2837,BQ2837))+60,
WORKDAY(
IF(AO2837&lt;&gt;"",AO2837,IF(BD2837&lt;&gt;"",BD2837,BQ2837)),
BU2837,
FESTIVOS_CO!A:A
)
)
))</f>
        <v>EN PROCESO NOTIFICACION / COMUNICACION</v>
      </c>
      <c r="BW2837" s="44"/>
      <c r="BX2837" s="53"/>
      <c r="BY2837" s="45"/>
      <c r="BZ2837" s="37"/>
      <c r="CA2837" s="54" t="str">
        <f t="shared" si="536"/>
        <v>PENDIENTE EJECUTORIA</v>
      </c>
      <c r="CB2837" s="59" t="str">
        <f t="shared" si="533"/>
        <v/>
      </c>
      <c r="CC2837" s="36"/>
      <c r="CD2837" s="40"/>
      <c r="CE2837" s="46"/>
      <c r="CF2837" s="40"/>
      <c r="CG2837" s="40"/>
      <c r="CH2837" s="40"/>
      <c r="CI2837" s="36"/>
      <c r="CJ2837" s="47"/>
      <c r="CK2837" s="40"/>
      <c r="CL2837" s="40"/>
      <c r="CM2837" s="40"/>
      <c r="CN2837" s="40"/>
    </row>
    <row r="2838" spans="1:92" ht="42.75" hidden="1">
      <c r="A2838" s="49" t="str">
        <f t="shared" si="537"/>
        <v>SIN GESTIÓN</v>
      </c>
      <c r="B2838" s="58"/>
      <c r="C2838" s="37"/>
      <c r="D2838" s="37"/>
      <c r="E2838" s="49" t="str">
        <f t="shared" si="538"/>
        <v>PENDIENTE NOTIFICACIÓN</v>
      </c>
      <c r="F2838" s="141" t="str">
        <f t="shared" si="539"/>
        <v>PENDIENTE NOTIFICACIÓN</v>
      </c>
      <c r="G2838" s="49" t="str">
        <f t="shared" si="540"/>
        <v/>
      </c>
      <c r="H2838" s="51" t="str">
        <f ca="1">IF(
L2838="",
"",
IF(
NETWORKDAYS(L2838,IF(M2838&lt;&gt;"",M2838,TODAY()),FESTIVOS_CO!A:A)&gt;2,
"VENCIDO",
IF(
NETWORKDAYS(L2838,IF(M2838&lt;&gt;"",M2838,TODAY()),FESTIVOS_CO!A:A)=2,
"ALERTA",
"A TIEMPO"
)))</f>
        <v/>
      </c>
      <c r="I2838" s="40"/>
      <c r="J2838" s="36"/>
      <c r="K2838" s="37"/>
      <c r="L2838" s="50"/>
      <c r="M2838" s="37"/>
      <c r="N2838" s="52"/>
      <c r="O2838" s="52"/>
      <c r="P2838" s="36"/>
      <c r="Q2838" s="36"/>
      <c r="R2838" s="40"/>
      <c r="S2838" s="36"/>
      <c r="T2838" s="40"/>
      <c r="U2838" s="40"/>
      <c r="V2838" s="81"/>
      <c r="W2838" s="40"/>
      <c r="X2838" s="40"/>
      <c r="Y2838" s="40"/>
      <c r="Z2838" s="38" t="str">
        <f>IFERROR(VLOOKUP(Y2838,DIRECTORIO!A:B,2,FALSE),"")</f>
        <v/>
      </c>
      <c r="AA2838" s="40"/>
      <c r="AB2838" s="40"/>
      <c r="AC2838" s="40"/>
      <c r="AD2838" s="40"/>
      <c r="AE2838" s="40"/>
      <c r="AF2838" s="40"/>
      <c r="AG2838" s="41" t="s">
        <v>109</v>
      </c>
      <c r="AH2838" s="42"/>
      <c r="AI2838" s="54" t="str">
        <f t="shared" ca="1" si="541"/>
        <v>PENDIENTE NOTIFICACIÓN ELECTRÓNICA</v>
      </c>
      <c r="AJ2838" s="37"/>
      <c r="AK2838" s="37"/>
      <c r="AL2838" s="37"/>
      <c r="AM2838" s="53" t="str">
        <f>IF(AK2838="","",WORKDAY(AK2838,5,FESTIVOS_CO!A:A))</f>
        <v/>
      </c>
      <c r="AN2838" s="37"/>
      <c r="AO2838" s="37"/>
      <c r="AP2838" s="54" t="str">
        <f t="shared" ca="1" si="534"/>
        <v>NO APLICA</v>
      </c>
      <c r="AQ2838" s="36"/>
      <c r="AR2838" s="43"/>
      <c r="AS2838" s="37"/>
      <c r="AT2838" s="36"/>
      <c r="AU2838" s="37"/>
      <c r="AV2838" s="36"/>
      <c r="AW2838" s="36"/>
      <c r="AX2838" s="37"/>
      <c r="AY2838" s="140" t="str">
        <f>IF(AU2838="","",WORKDAY(AU2838,5,FESTIVOS_CO!A:A))</f>
        <v/>
      </c>
      <c r="AZ2838" s="54" t="str">
        <f t="shared" ca="1" si="543"/>
        <v>NO APLICA</v>
      </c>
      <c r="BA2838" s="55" t="str">
        <f>IF(AX2838="","",WORKDAY(AX2838,5,FESTIVOS_CO!A:A))</f>
        <v/>
      </c>
      <c r="BB2838" s="39"/>
      <c r="BC2838" s="40"/>
      <c r="BD2838" s="40"/>
      <c r="BE2838" s="56" t="str">
        <f t="shared" ca="1" si="532"/>
        <v>NO APLICA</v>
      </c>
      <c r="BF2838" s="37"/>
      <c r="BG2838" s="45"/>
      <c r="BH2838" s="37"/>
      <c r="BI2838" s="36"/>
      <c r="BJ2838" s="37"/>
      <c r="BK2838" s="36"/>
      <c r="BL2838" s="36"/>
      <c r="BM2838" s="53" t="str">
        <f>IF(BJ2838="","",WORKDAY(BJ2838,5,FESTIVOS_CO!A:A))</f>
        <v/>
      </c>
      <c r="BN2838" s="57" t="str">
        <f t="shared" ca="1" si="542"/>
        <v>PENDIENTE HACER AVISO</v>
      </c>
      <c r="BO2838" s="54" t="str">
        <f t="shared" ca="1" si="535"/>
        <v>EN TRÁMITE NOTIF. POR AVISO</v>
      </c>
      <c r="BP2838" s="37"/>
      <c r="BQ2838" s="53" t="str">
        <f>IF(BP2838="","",WORKDAY(BP2838,5,FESTIVOS_CO!A:A))</f>
        <v/>
      </c>
      <c r="BR2838" s="37"/>
      <c r="BS2838" s="36"/>
      <c r="BT2838" s="38"/>
      <c r="BU2838" s="58" t="e">
        <f>VLOOKUP(BT2838,Hoja2!$C:$D,2,0)</f>
        <v>#N/A</v>
      </c>
      <c r="BV2838" s="80" t="str">
        <f>IF(
AND(AO2838="",BD2838="",BQ2838=""),
"EN PROCESO NOTIFICACION / COMUNICACION",
IF(
BT2838="",
"NO APLICA",
IF(
BU2838=60,
IF(AO2838&lt;&gt;"",AO2838,IF(BD2838&lt;&gt;"",BD2838,BQ2838))+60,
WORKDAY(
IF(AO2838&lt;&gt;"",AO2838,IF(BD2838&lt;&gt;"",BD2838,BQ2838)),
BU2838,
FESTIVOS_CO!A:A
)
)
))</f>
        <v>EN PROCESO NOTIFICACION / COMUNICACION</v>
      </c>
      <c r="BW2838" s="44"/>
      <c r="BX2838" s="53"/>
      <c r="BY2838" s="45"/>
      <c r="BZ2838" s="37"/>
      <c r="CA2838" s="54" t="str">
        <f t="shared" si="536"/>
        <v>PENDIENTE EJECUTORIA</v>
      </c>
      <c r="CB2838" s="59" t="str">
        <f t="shared" si="533"/>
        <v/>
      </c>
      <c r="CC2838" s="36"/>
      <c r="CD2838" s="40"/>
      <c r="CE2838" s="46"/>
      <c r="CF2838" s="40"/>
      <c r="CG2838" s="40"/>
      <c r="CH2838" s="40"/>
      <c r="CI2838" s="36"/>
      <c r="CJ2838" s="47"/>
      <c r="CK2838" s="40"/>
      <c r="CL2838" s="40"/>
      <c r="CM2838" s="40"/>
      <c r="CN2838" s="40"/>
    </row>
    <row r="2839" spans="1:92" ht="42.75" hidden="1">
      <c r="A2839" s="49" t="str">
        <f t="shared" si="537"/>
        <v>SIN GESTIÓN</v>
      </c>
      <c r="B2839" s="58"/>
      <c r="C2839" s="37"/>
      <c r="D2839" s="37"/>
      <c r="E2839" s="49" t="str">
        <f t="shared" si="538"/>
        <v>PENDIENTE NOTIFICACIÓN</v>
      </c>
      <c r="F2839" s="141" t="str">
        <f t="shared" si="539"/>
        <v>PENDIENTE NOTIFICACIÓN</v>
      </c>
      <c r="G2839" s="49" t="str">
        <f t="shared" si="540"/>
        <v/>
      </c>
      <c r="H2839" s="51" t="str">
        <f ca="1">IF(
L2839="",
"",
IF(
NETWORKDAYS(L2839,IF(M2839&lt;&gt;"",M2839,TODAY()),FESTIVOS_CO!A:A)&gt;2,
"VENCIDO",
IF(
NETWORKDAYS(L2839,IF(M2839&lt;&gt;"",M2839,TODAY()),FESTIVOS_CO!A:A)=2,
"ALERTA",
"A TIEMPO"
)))</f>
        <v/>
      </c>
      <c r="I2839" s="40"/>
      <c r="J2839" s="36"/>
      <c r="K2839" s="37"/>
      <c r="L2839" s="50"/>
      <c r="M2839" s="37"/>
      <c r="N2839" s="52"/>
      <c r="O2839" s="52"/>
      <c r="P2839" s="36"/>
      <c r="Q2839" s="36"/>
      <c r="R2839" s="40"/>
      <c r="S2839" s="36"/>
      <c r="T2839" s="40"/>
      <c r="U2839" s="40"/>
      <c r="V2839" s="81"/>
      <c r="W2839" s="40"/>
      <c r="X2839" s="40"/>
      <c r="Y2839" s="40"/>
      <c r="Z2839" s="38" t="str">
        <f>IFERROR(VLOOKUP(Y2839,DIRECTORIO!A:B,2,FALSE),"")</f>
        <v/>
      </c>
      <c r="AA2839" s="40"/>
      <c r="AB2839" s="40"/>
      <c r="AC2839" s="40"/>
      <c r="AD2839" s="40"/>
      <c r="AE2839" s="40"/>
      <c r="AF2839" s="40"/>
      <c r="AG2839" s="41" t="s">
        <v>109</v>
      </c>
      <c r="AH2839" s="42"/>
      <c r="AI2839" s="54" t="str">
        <f t="shared" ca="1" si="541"/>
        <v>PENDIENTE NOTIFICACIÓN ELECTRÓNICA</v>
      </c>
      <c r="AJ2839" s="37"/>
      <c r="AK2839" s="37"/>
      <c r="AL2839" s="37"/>
      <c r="AM2839" s="53" t="str">
        <f>IF(AK2839="","",WORKDAY(AK2839,5,FESTIVOS_CO!A:A))</f>
        <v/>
      </c>
      <c r="AN2839" s="37"/>
      <c r="AO2839" s="37"/>
      <c r="AP2839" s="54" t="str">
        <f t="shared" ca="1" si="534"/>
        <v>NO APLICA</v>
      </c>
      <c r="AQ2839" s="36"/>
      <c r="AR2839" s="43"/>
      <c r="AS2839" s="37"/>
      <c r="AT2839" s="36"/>
      <c r="AU2839" s="37"/>
      <c r="AV2839" s="36"/>
      <c r="AW2839" s="36"/>
      <c r="AX2839" s="37"/>
      <c r="AY2839" s="140" t="str">
        <f>IF(AU2839="","",WORKDAY(AU2839,5,FESTIVOS_CO!A:A))</f>
        <v/>
      </c>
      <c r="AZ2839" s="54" t="str">
        <f t="shared" ca="1" si="543"/>
        <v>NO APLICA</v>
      </c>
      <c r="BA2839" s="55" t="str">
        <f>IF(AX2839="","",WORKDAY(AX2839,5,FESTIVOS_CO!A:A))</f>
        <v/>
      </c>
      <c r="BB2839" s="39"/>
      <c r="BC2839" s="40"/>
      <c r="BD2839" s="40"/>
      <c r="BE2839" s="56" t="str">
        <f t="shared" ca="1" si="532"/>
        <v>NO APLICA</v>
      </c>
      <c r="BF2839" s="37"/>
      <c r="BG2839" s="45"/>
      <c r="BH2839" s="37"/>
      <c r="BI2839" s="36"/>
      <c r="BJ2839" s="37"/>
      <c r="BK2839" s="36"/>
      <c r="BL2839" s="36"/>
      <c r="BM2839" s="53" t="str">
        <f>IF(BJ2839="","",WORKDAY(BJ2839,5,FESTIVOS_CO!A:A))</f>
        <v/>
      </c>
      <c r="BN2839" s="57" t="str">
        <f t="shared" ca="1" si="542"/>
        <v>PENDIENTE HACER AVISO</v>
      </c>
      <c r="BO2839" s="54" t="str">
        <f t="shared" ca="1" si="535"/>
        <v>EN TRÁMITE NOTIF. POR AVISO</v>
      </c>
      <c r="BP2839" s="37"/>
      <c r="BQ2839" s="53" t="str">
        <f>IF(BP2839="","",WORKDAY(BP2839,5,FESTIVOS_CO!A:A))</f>
        <v/>
      </c>
      <c r="BR2839" s="37"/>
      <c r="BS2839" s="36"/>
      <c r="BT2839" s="38"/>
      <c r="BU2839" s="58" t="e">
        <f>VLOOKUP(BT2839,Hoja2!$C:$D,2,0)</f>
        <v>#N/A</v>
      </c>
      <c r="BV2839" s="80" t="str">
        <f>IF(
AND(AO2839="",BD2839="",BQ2839=""),
"EN PROCESO NOTIFICACION / COMUNICACION",
IF(
BT2839="",
"NO APLICA",
IF(
BU2839=60,
IF(AO2839&lt;&gt;"",AO2839,IF(BD2839&lt;&gt;"",BD2839,BQ2839))+60,
WORKDAY(
IF(AO2839&lt;&gt;"",AO2839,IF(BD2839&lt;&gt;"",BD2839,BQ2839)),
BU2839,
FESTIVOS_CO!A:A
)
)
))</f>
        <v>EN PROCESO NOTIFICACION / COMUNICACION</v>
      </c>
      <c r="BW2839" s="44"/>
      <c r="BX2839" s="53"/>
      <c r="BY2839" s="45"/>
      <c r="BZ2839" s="37"/>
      <c r="CA2839" s="54" t="str">
        <f t="shared" si="536"/>
        <v>PENDIENTE EJECUTORIA</v>
      </c>
      <c r="CB2839" s="59" t="str">
        <f t="shared" si="533"/>
        <v/>
      </c>
      <c r="CC2839" s="36"/>
      <c r="CD2839" s="40"/>
      <c r="CE2839" s="46"/>
      <c r="CF2839" s="40"/>
      <c r="CG2839" s="40"/>
      <c r="CH2839" s="40"/>
      <c r="CI2839" s="36"/>
      <c r="CJ2839" s="47"/>
      <c r="CK2839" s="40"/>
      <c r="CL2839" s="40"/>
      <c r="CM2839" s="40"/>
      <c r="CN2839" s="40"/>
    </row>
    <row r="2840" spans="1:92" ht="42.75" hidden="1">
      <c r="A2840" s="49" t="str">
        <f t="shared" si="537"/>
        <v>SIN GESTIÓN</v>
      </c>
      <c r="B2840" s="58"/>
      <c r="C2840" s="37"/>
      <c r="D2840" s="37"/>
      <c r="E2840" s="49" t="str">
        <f t="shared" si="538"/>
        <v>PENDIENTE NOTIFICACIÓN</v>
      </c>
      <c r="F2840" s="141" t="str">
        <f t="shared" si="539"/>
        <v>PENDIENTE NOTIFICACIÓN</v>
      </c>
      <c r="G2840" s="49" t="str">
        <f t="shared" si="540"/>
        <v/>
      </c>
      <c r="H2840" s="51" t="str">
        <f ca="1">IF(
L2840="",
"",
IF(
NETWORKDAYS(L2840,IF(M2840&lt;&gt;"",M2840,TODAY()),FESTIVOS_CO!A:A)&gt;2,
"VENCIDO",
IF(
NETWORKDAYS(L2840,IF(M2840&lt;&gt;"",M2840,TODAY()),FESTIVOS_CO!A:A)=2,
"ALERTA",
"A TIEMPO"
)))</f>
        <v/>
      </c>
      <c r="I2840" s="40"/>
      <c r="J2840" s="36"/>
      <c r="K2840" s="37"/>
      <c r="L2840" s="50"/>
      <c r="M2840" s="37"/>
      <c r="N2840" s="52"/>
      <c r="O2840" s="52"/>
      <c r="P2840" s="36"/>
      <c r="Q2840" s="36"/>
      <c r="R2840" s="40"/>
      <c r="S2840" s="36"/>
      <c r="T2840" s="40"/>
      <c r="U2840" s="40"/>
      <c r="V2840" s="81"/>
      <c r="W2840" s="40"/>
      <c r="X2840" s="40"/>
      <c r="Y2840" s="40"/>
      <c r="Z2840" s="38" t="str">
        <f>IFERROR(VLOOKUP(Y2840,DIRECTORIO!A:B,2,FALSE),"")</f>
        <v/>
      </c>
      <c r="AA2840" s="40"/>
      <c r="AB2840" s="40"/>
      <c r="AC2840" s="40"/>
      <c r="AD2840" s="40"/>
      <c r="AE2840" s="40"/>
      <c r="AF2840" s="40"/>
      <c r="AG2840" s="41" t="s">
        <v>109</v>
      </c>
      <c r="AH2840" s="42"/>
      <c r="AI2840" s="54" t="str">
        <f t="shared" ca="1" si="541"/>
        <v>PENDIENTE NOTIFICACIÓN ELECTRÓNICA</v>
      </c>
      <c r="AJ2840" s="37"/>
      <c r="AK2840" s="37"/>
      <c r="AL2840" s="37"/>
      <c r="AM2840" s="53" t="str">
        <f>IF(AK2840="","",WORKDAY(AK2840,5,FESTIVOS_CO!A:A))</f>
        <v/>
      </c>
      <c r="AN2840" s="37"/>
      <c r="AO2840" s="37"/>
      <c r="AP2840" s="54" t="str">
        <f t="shared" ca="1" si="534"/>
        <v>NO APLICA</v>
      </c>
      <c r="AQ2840" s="36"/>
      <c r="AR2840" s="43"/>
      <c r="AS2840" s="37"/>
      <c r="AT2840" s="36"/>
      <c r="AU2840" s="37"/>
      <c r="AV2840" s="36"/>
      <c r="AW2840" s="36"/>
      <c r="AX2840" s="37"/>
      <c r="AY2840" s="140" t="str">
        <f>IF(AU2840="","",WORKDAY(AU2840,5,FESTIVOS_CO!A:A))</f>
        <v/>
      </c>
      <c r="AZ2840" s="54" t="str">
        <f t="shared" ca="1" si="543"/>
        <v>NO APLICA</v>
      </c>
      <c r="BA2840" s="55" t="str">
        <f>IF(AX2840="","",WORKDAY(AX2840,5,FESTIVOS_CO!A:A))</f>
        <v/>
      </c>
      <c r="BB2840" s="39"/>
      <c r="BC2840" s="40"/>
      <c r="BD2840" s="40"/>
      <c r="BE2840" s="56" t="str">
        <f t="shared" ca="1" si="532"/>
        <v>NO APLICA</v>
      </c>
      <c r="BF2840" s="37"/>
      <c r="BG2840" s="45"/>
      <c r="BH2840" s="37"/>
      <c r="BI2840" s="36"/>
      <c r="BJ2840" s="37"/>
      <c r="BK2840" s="36"/>
      <c r="BL2840" s="36"/>
      <c r="BM2840" s="53" t="str">
        <f>IF(BJ2840="","",WORKDAY(BJ2840,5,FESTIVOS_CO!A:A))</f>
        <v/>
      </c>
      <c r="BN2840" s="57" t="str">
        <f t="shared" ca="1" si="542"/>
        <v>PENDIENTE HACER AVISO</v>
      </c>
      <c r="BO2840" s="54" t="str">
        <f t="shared" ca="1" si="535"/>
        <v>EN TRÁMITE NOTIF. POR AVISO</v>
      </c>
      <c r="BP2840" s="37"/>
      <c r="BQ2840" s="53" t="str">
        <f>IF(BP2840="","",WORKDAY(BP2840,5,FESTIVOS_CO!A:A))</f>
        <v/>
      </c>
      <c r="BR2840" s="37"/>
      <c r="BS2840" s="36"/>
      <c r="BT2840" s="38"/>
      <c r="BU2840" s="58" t="e">
        <f>VLOOKUP(BT2840,Hoja2!$C:$D,2,0)</f>
        <v>#N/A</v>
      </c>
      <c r="BV2840" s="80" t="str">
        <f>IF(
AND(AO2840="",BD2840="",BQ2840=""),
"EN PROCESO NOTIFICACION / COMUNICACION",
IF(
BT2840="",
"NO APLICA",
IF(
BU2840=60,
IF(AO2840&lt;&gt;"",AO2840,IF(BD2840&lt;&gt;"",BD2840,BQ2840))+60,
WORKDAY(
IF(AO2840&lt;&gt;"",AO2840,IF(BD2840&lt;&gt;"",BD2840,BQ2840)),
BU2840,
FESTIVOS_CO!A:A
)
)
))</f>
        <v>EN PROCESO NOTIFICACION / COMUNICACION</v>
      </c>
      <c r="BW2840" s="44"/>
      <c r="BX2840" s="53"/>
      <c r="BY2840" s="45"/>
      <c r="BZ2840" s="37"/>
      <c r="CA2840" s="54" t="str">
        <f t="shared" si="536"/>
        <v>PENDIENTE EJECUTORIA</v>
      </c>
      <c r="CB2840" s="59" t="str">
        <f t="shared" si="533"/>
        <v/>
      </c>
      <c r="CC2840" s="36"/>
      <c r="CD2840" s="40"/>
      <c r="CE2840" s="46"/>
      <c r="CF2840" s="40"/>
      <c r="CG2840" s="40"/>
      <c r="CH2840" s="40"/>
      <c r="CI2840" s="36"/>
      <c r="CJ2840" s="47"/>
      <c r="CK2840" s="40"/>
      <c r="CL2840" s="40"/>
      <c r="CM2840" s="40"/>
      <c r="CN2840" s="40"/>
    </row>
    <row r="2841" spans="1:92" ht="42.75" hidden="1">
      <c r="A2841" s="49" t="str">
        <f t="shared" si="537"/>
        <v>SIN GESTIÓN</v>
      </c>
      <c r="B2841" s="58"/>
      <c r="C2841" s="37"/>
      <c r="D2841" s="37"/>
      <c r="E2841" s="49" t="str">
        <f t="shared" si="538"/>
        <v>PENDIENTE NOTIFICACIÓN</v>
      </c>
      <c r="F2841" s="141" t="str">
        <f t="shared" si="539"/>
        <v>PENDIENTE NOTIFICACIÓN</v>
      </c>
      <c r="G2841" s="49" t="str">
        <f t="shared" si="540"/>
        <v/>
      </c>
      <c r="H2841" s="51" t="str">
        <f ca="1">IF(
L2841="",
"",
IF(
NETWORKDAYS(L2841,IF(M2841&lt;&gt;"",M2841,TODAY()),FESTIVOS_CO!A:A)&gt;2,
"VENCIDO",
IF(
NETWORKDAYS(L2841,IF(M2841&lt;&gt;"",M2841,TODAY()),FESTIVOS_CO!A:A)=2,
"ALERTA",
"A TIEMPO"
)))</f>
        <v/>
      </c>
      <c r="I2841" s="40"/>
      <c r="J2841" s="36"/>
      <c r="K2841" s="37"/>
      <c r="L2841" s="50"/>
      <c r="M2841" s="37"/>
      <c r="N2841" s="52"/>
      <c r="O2841" s="52"/>
      <c r="P2841" s="36"/>
      <c r="Q2841" s="36"/>
      <c r="R2841" s="40"/>
      <c r="S2841" s="36"/>
      <c r="T2841" s="40"/>
      <c r="U2841" s="40"/>
      <c r="V2841" s="81"/>
      <c r="W2841" s="40"/>
      <c r="X2841" s="40"/>
      <c r="Y2841" s="40"/>
      <c r="Z2841" s="38" t="str">
        <f>IFERROR(VLOOKUP(Y2841,DIRECTORIO!A:B,2,FALSE),"")</f>
        <v/>
      </c>
      <c r="AA2841" s="40"/>
      <c r="AB2841" s="40"/>
      <c r="AC2841" s="40"/>
      <c r="AD2841" s="40"/>
      <c r="AE2841" s="40"/>
      <c r="AF2841" s="40"/>
      <c r="AG2841" s="41" t="s">
        <v>109</v>
      </c>
      <c r="AH2841" s="42"/>
      <c r="AI2841" s="54" t="str">
        <f t="shared" ca="1" si="541"/>
        <v>PENDIENTE NOTIFICACIÓN ELECTRÓNICA</v>
      </c>
      <c r="AJ2841" s="37"/>
      <c r="AK2841" s="37"/>
      <c r="AL2841" s="37"/>
      <c r="AM2841" s="53" t="str">
        <f>IF(AK2841="","",WORKDAY(AK2841,5,FESTIVOS_CO!A:A))</f>
        <v/>
      </c>
      <c r="AN2841" s="37"/>
      <c r="AO2841" s="37"/>
      <c r="AP2841" s="54" t="str">
        <f t="shared" ca="1" si="534"/>
        <v>NO APLICA</v>
      </c>
      <c r="AQ2841" s="36"/>
      <c r="AR2841" s="43"/>
      <c r="AS2841" s="37"/>
      <c r="AT2841" s="36"/>
      <c r="AU2841" s="37"/>
      <c r="AV2841" s="36"/>
      <c r="AW2841" s="36"/>
      <c r="AX2841" s="37"/>
      <c r="AY2841" s="140" t="str">
        <f>IF(AU2841="","",WORKDAY(AU2841,5,FESTIVOS_CO!A:A))</f>
        <v/>
      </c>
      <c r="AZ2841" s="54" t="str">
        <f t="shared" ca="1" si="543"/>
        <v>NO APLICA</v>
      </c>
      <c r="BA2841" s="55" t="str">
        <f>IF(AX2841="","",WORKDAY(AX2841,5,FESTIVOS_CO!A:A))</f>
        <v/>
      </c>
      <c r="BB2841" s="39"/>
      <c r="BC2841" s="40"/>
      <c r="BD2841" s="40"/>
      <c r="BE2841" s="56" t="str">
        <f t="shared" ca="1" si="532"/>
        <v>NO APLICA</v>
      </c>
      <c r="BF2841" s="37"/>
      <c r="BG2841" s="45"/>
      <c r="BH2841" s="37"/>
      <c r="BI2841" s="36"/>
      <c r="BJ2841" s="37"/>
      <c r="BK2841" s="36"/>
      <c r="BL2841" s="36"/>
      <c r="BM2841" s="53" t="str">
        <f>IF(BJ2841="","",WORKDAY(BJ2841,5,FESTIVOS_CO!A:A))</f>
        <v/>
      </c>
      <c r="BN2841" s="57" t="str">
        <f t="shared" ca="1" si="542"/>
        <v>PENDIENTE HACER AVISO</v>
      </c>
      <c r="BO2841" s="54" t="str">
        <f t="shared" ca="1" si="535"/>
        <v>EN TRÁMITE NOTIF. POR AVISO</v>
      </c>
      <c r="BP2841" s="37"/>
      <c r="BQ2841" s="53" t="str">
        <f>IF(BP2841="","",WORKDAY(BP2841,5,FESTIVOS_CO!A:A))</f>
        <v/>
      </c>
      <c r="BR2841" s="37"/>
      <c r="BS2841" s="36"/>
      <c r="BT2841" s="38"/>
      <c r="BU2841" s="58" t="e">
        <f>VLOOKUP(BT2841,Hoja2!$C:$D,2,0)</f>
        <v>#N/A</v>
      </c>
      <c r="BV2841" s="80" t="str">
        <f>IF(
AND(AO2841="",BD2841="",BQ2841=""),
"EN PROCESO NOTIFICACION / COMUNICACION",
IF(
BT2841="",
"NO APLICA",
IF(
BU2841=60,
IF(AO2841&lt;&gt;"",AO2841,IF(BD2841&lt;&gt;"",BD2841,BQ2841))+60,
WORKDAY(
IF(AO2841&lt;&gt;"",AO2841,IF(BD2841&lt;&gt;"",BD2841,BQ2841)),
BU2841,
FESTIVOS_CO!A:A
)
)
))</f>
        <v>EN PROCESO NOTIFICACION / COMUNICACION</v>
      </c>
      <c r="BW2841" s="44"/>
      <c r="BX2841" s="53"/>
      <c r="BY2841" s="45"/>
      <c r="BZ2841" s="37"/>
      <c r="CA2841" s="54" t="str">
        <f t="shared" si="536"/>
        <v>PENDIENTE EJECUTORIA</v>
      </c>
      <c r="CB2841" s="59" t="str">
        <f t="shared" si="533"/>
        <v/>
      </c>
      <c r="CC2841" s="36"/>
      <c r="CD2841" s="40"/>
      <c r="CE2841" s="46"/>
      <c r="CF2841" s="40"/>
      <c r="CG2841" s="40"/>
      <c r="CH2841" s="40"/>
      <c r="CI2841" s="36"/>
      <c r="CJ2841" s="47"/>
      <c r="CK2841" s="40"/>
      <c r="CL2841" s="40"/>
      <c r="CM2841" s="40"/>
      <c r="CN2841" s="40"/>
    </row>
    <row r="2842" spans="1:92" ht="42.75" hidden="1">
      <c r="A2842" s="49" t="str">
        <f t="shared" si="537"/>
        <v>SIN GESTIÓN</v>
      </c>
      <c r="B2842" s="58"/>
      <c r="C2842" s="37"/>
      <c r="D2842" s="37"/>
      <c r="E2842" s="49" t="str">
        <f t="shared" si="538"/>
        <v>PENDIENTE NOTIFICACIÓN</v>
      </c>
      <c r="F2842" s="141" t="str">
        <f t="shared" si="539"/>
        <v>PENDIENTE NOTIFICACIÓN</v>
      </c>
      <c r="G2842" s="49" t="str">
        <f t="shared" si="540"/>
        <v/>
      </c>
      <c r="H2842" s="51" t="str">
        <f ca="1">IF(
L2842="",
"",
IF(
NETWORKDAYS(L2842,IF(M2842&lt;&gt;"",M2842,TODAY()),FESTIVOS_CO!A:A)&gt;2,
"VENCIDO",
IF(
NETWORKDAYS(L2842,IF(M2842&lt;&gt;"",M2842,TODAY()),FESTIVOS_CO!A:A)=2,
"ALERTA",
"A TIEMPO"
)))</f>
        <v/>
      </c>
      <c r="I2842" s="40"/>
      <c r="J2842" s="36"/>
      <c r="K2842" s="37"/>
      <c r="L2842" s="50"/>
      <c r="M2842" s="37"/>
      <c r="N2842" s="52"/>
      <c r="O2842" s="52"/>
      <c r="P2842" s="36"/>
      <c r="Q2842" s="36"/>
      <c r="R2842" s="40"/>
      <c r="S2842" s="36"/>
      <c r="T2842" s="40"/>
      <c r="U2842" s="40"/>
      <c r="V2842" s="81"/>
      <c r="W2842" s="40"/>
      <c r="X2842" s="40"/>
      <c r="Y2842" s="40"/>
      <c r="Z2842" s="38" t="str">
        <f>IFERROR(VLOOKUP(Y2842,DIRECTORIO!A:B,2,FALSE),"")</f>
        <v/>
      </c>
      <c r="AA2842" s="40"/>
      <c r="AB2842" s="40"/>
      <c r="AC2842" s="40"/>
      <c r="AD2842" s="40"/>
      <c r="AE2842" s="40"/>
      <c r="AF2842" s="40"/>
      <c r="AG2842" s="41" t="s">
        <v>109</v>
      </c>
      <c r="AH2842" s="42"/>
      <c r="AI2842" s="54" t="str">
        <f t="shared" ca="1" si="541"/>
        <v>PENDIENTE NOTIFICACIÓN ELECTRÓNICA</v>
      </c>
      <c r="AJ2842" s="37"/>
      <c r="AK2842" s="37"/>
      <c r="AL2842" s="37"/>
      <c r="AM2842" s="53" t="str">
        <f>IF(AK2842="","",WORKDAY(AK2842,5,FESTIVOS_CO!A:A))</f>
        <v/>
      </c>
      <c r="AN2842" s="37"/>
      <c r="AO2842" s="37"/>
      <c r="AP2842" s="54" t="str">
        <f t="shared" ca="1" si="534"/>
        <v>NO APLICA</v>
      </c>
      <c r="AQ2842" s="36"/>
      <c r="AR2842" s="43"/>
      <c r="AS2842" s="37"/>
      <c r="AT2842" s="36"/>
      <c r="AU2842" s="37"/>
      <c r="AV2842" s="36"/>
      <c r="AW2842" s="36"/>
      <c r="AX2842" s="37"/>
      <c r="AY2842" s="140" t="str">
        <f>IF(AU2842="","",WORKDAY(AU2842,5,FESTIVOS_CO!A:A))</f>
        <v/>
      </c>
      <c r="AZ2842" s="54" t="str">
        <f t="shared" ca="1" si="543"/>
        <v>NO APLICA</v>
      </c>
      <c r="BA2842" s="55" t="str">
        <f>IF(AX2842="","",WORKDAY(AX2842,5,FESTIVOS_CO!A:A))</f>
        <v/>
      </c>
      <c r="BB2842" s="39"/>
      <c r="BC2842" s="40"/>
      <c r="BD2842" s="40"/>
      <c r="BE2842" s="56" t="str">
        <f t="shared" ca="1" si="532"/>
        <v>NO APLICA</v>
      </c>
      <c r="BF2842" s="37"/>
      <c r="BG2842" s="45"/>
      <c r="BH2842" s="37"/>
      <c r="BI2842" s="36"/>
      <c r="BJ2842" s="37"/>
      <c r="BK2842" s="36"/>
      <c r="BL2842" s="36"/>
      <c r="BM2842" s="53" t="str">
        <f>IF(BJ2842="","",WORKDAY(BJ2842,5,FESTIVOS_CO!A:A))</f>
        <v/>
      </c>
      <c r="BN2842" s="57" t="str">
        <f t="shared" ca="1" si="542"/>
        <v>PENDIENTE HACER AVISO</v>
      </c>
      <c r="BO2842" s="54" t="str">
        <f t="shared" ca="1" si="535"/>
        <v>EN TRÁMITE NOTIF. POR AVISO</v>
      </c>
      <c r="BP2842" s="37"/>
      <c r="BQ2842" s="53" t="str">
        <f>IF(BP2842="","",WORKDAY(BP2842,5,FESTIVOS_CO!A:A))</f>
        <v/>
      </c>
      <c r="BR2842" s="37"/>
      <c r="BS2842" s="36"/>
      <c r="BT2842" s="38"/>
      <c r="BU2842" s="58" t="e">
        <f>VLOOKUP(BT2842,Hoja2!$C:$D,2,0)</f>
        <v>#N/A</v>
      </c>
      <c r="BV2842" s="80" t="str">
        <f>IF(
AND(AO2842="",BD2842="",BQ2842=""),
"EN PROCESO NOTIFICACION / COMUNICACION",
IF(
BT2842="",
"NO APLICA",
IF(
BU2842=60,
IF(AO2842&lt;&gt;"",AO2842,IF(BD2842&lt;&gt;"",BD2842,BQ2842))+60,
WORKDAY(
IF(AO2842&lt;&gt;"",AO2842,IF(BD2842&lt;&gt;"",BD2842,BQ2842)),
BU2842,
FESTIVOS_CO!A:A
)
)
))</f>
        <v>EN PROCESO NOTIFICACION / COMUNICACION</v>
      </c>
      <c r="BW2842" s="44"/>
      <c r="BX2842" s="53"/>
      <c r="BY2842" s="45"/>
      <c r="BZ2842" s="37"/>
      <c r="CA2842" s="54" t="str">
        <f t="shared" si="536"/>
        <v>PENDIENTE EJECUTORIA</v>
      </c>
      <c r="CB2842" s="59" t="str">
        <f t="shared" si="533"/>
        <v/>
      </c>
      <c r="CC2842" s="36"/>
      <c r="CD2842" s="40"/>
      <c r="CE2842" s="46"/>
      <c r="CF2842" s="40"/>
      <c r="CG2842" s="40"/>
      <c r="CH2842" s="40"/>
      <c r="CI2842" s="36"/>
      <c r="CJ2842" s="47"/>
      <c r="CK2842" s="40"/>
      <c r="CL2842" s="40"/>
      <c r="CM2842" s="40"/>
      <c r="CN2842" s="40"/>
    </row>
    <row r="2843" spans="1:92" ht="42.75" hidden="1">
      <c r="A2843" s="49" t="str">
        <f t="shared" si="537"/>
        <v>SIN GESTIÓN</v>
      </c>
      <c r="B2843" s="58"/>
      <c r="C2843" s="37"/>
      <c r="D2843" s="37"/>
      <c r="E2843" s="49" t="str">
        <f t="shared" si="538"/>
        <v>PENDIENTE NOTIFICACIÓN</v>
      </c>
      <c r="F2843" s="141" t="str">
        <f t="shared" si="539"/>
        <v>PENDIENTE NOTIFICACIÓN</v>
      </c>
      <c r="G2843" s="49" t="str">
        <f t="shared" si="540"/>
        <v/>
      </c>
      <c r="H2843" s="51" t="str">
        <f ca="1">IF(
L2843="",
"",
IF(
NETWORKDAYS(L2843,IF(M2843&lt;&gt;"",M2843,TODAY()),FESTIVOS_CO!A:A)&gt;2,
"VENCIDO",
IF(
NETWORKDAYS(L2843,IF(M2843&lt;&gt;"",M2843,TODAY()),FESTIVOS_CO!A:A)=2,
"ALERTA",
"A TIEMPO"
)))</f>
        <v/>
      </c>
      <c r="I2843" s="40"/>
      <c r="J2843" s="36"/>
      <c r="K2843" s="37"/>
      <c r="L2843" s="50"/>
      <c r="M2843" s="37"/>
      <c r="N2843" s="52"/>
      <c r="O2843" s="52"/>
      <c r="P2843" s="36"/>
      <c r="Q2843" s="36"/>
      <c r="R2843" s="40"/>
      <c r="S2843" s="36"/>
      <c r="T2843" s="40"/>
      <c r="U2843" s="40"/>
      <c r="V2843" s="81"/>
      <c r="W2843" s="40"/>
      <c r="X2843" s="40"/>
      <c r="Y2843" s="40"/>
      <c r="Z2843" s="38" t="str">
        <f>IFERROR(VLOOKUP(Y2843,DIRECTORIO!A:B,2,FALSE),"")</f>
        <v/>
      </c>
      <c r="AA2843" s="40"/>
      <c r="AB2843" s="40"/>
      <c r="AC2843" s="40"/>
      <c r="AD2843" s="40"/>
      <c r="AE2843" s="40"/>
      <c r="AF2843" s="40"/>
      <c r="AG2843" s="41" t="s">
        <v>109</v>
      </c>
      <c r="AH2843" s="42"/>
      <c r="AI2843" s="54" t="str">
        <f t="shared" ca="1" si="541"/>
        <v>PENDIENTE NOTIFICACIÓN ELECTRÓNICA</v>
      </c>
      <c r="AJ2843" s="37"/>
      <c r="AK2843" s="37"/>
      <c r="AL2843" s="37"/>
      <c r="AM2843" s="53" t="str">
        <f>IF(AK2843="","",WORKDAY(AK2843,5,FESTIVOS_CO!A:A))</f>
        <v/>
      </c>
      <c r="AN2843" s="37"/>
      <c r="AO2843" s="37"/>
      <c r="AP2843" s="54" t="str">
        <f t="shared" ca="1" si="534"/>
        <v>NO APLICA</v>
      </c>
      <c r="AQ2843" s="36"/>
      <c r="AR2843" s="43"/>
      <c r="AS2843" s="37"/>
      <c r="AT2843" s="36"/>
      <c r="AU2843" s="37"/>
      <c r="AV2843" s="36"/>
      <c r="AW2843" s="36"/>
      <c r="AX2843" s="37"/>
      <c r="AY2843" s="140" t="str">
        <f>IF(AU2843="","",WORKDAY(AU2843,5,FESTIVOS_CO!A:A))</f>
        <v/>
      </c>
      <c r="AZ2843" s="54" t="str">
        <f t="shared" ca="1" si="543"/>
        <v>NO APLICA</v>
      </c>
      <c r="BA2843" s="55" t="str">
        <f>IF(AX2843="","",WORKDAY(AX2843,5,FESTIVOS_CO!A:A))</f>
        <v/>
      </c>
      <c r="BB2843" s="39"/>
      <c r="BC2843" s="40"/>
      <c r="BD2843" s="40"/>
      <c r="BE2843" s="56" t="str">
        <f t="shared" ref="BE2843:BE2906" ca="1" si="544">IF(AZ2843="NO PROCEDE",
"NO PROCEDE",IF(OR(AZ2843="HACER AVISO",BB2843="NO"),
"HACER AVISO",
"NO APLICA"))</f>
        <v>NO APLICA</v>
      </c>
      <c r="BF2843" s="37"/>
      <c r="BG2843" s="45"/>
      <c r="BH2843" s="37"/>
      <c r="BI2843" s="36"/>
      <c r="BJ2843" s="37"/>
      <c r="BK2843" s="36"/>
      <c r="BL2843" s="36"/>
      <c r="BM2843" s="53" t="str">
        <f>IF(BJ2843="","",WORKDAY(BJ2843,5,FESTIVOS_CO!A:A))</f>
        <v/>
      </c>
      <c r="BN2843" s="57" t="str">
        <f t="shared" ca="1" si="542"/>
        <v>PENDIENTE HACER AVISO</v>
      </c>
      <c r="BO2843" s="54" t="str">
        <f t="shared" ca="1" si="535"/>
        <v>EN TRÁMITE NOTIF. POR AVISO</v>
      </c>
      <c r="BP2843" s="37"/>
      <c r="BQ2843" s="53" t="str">
        <f>IF(BP2843="","",WORKDAY(BP2843,5,FESTIVOS_CO!A:A))</f>
        <v/>
      </c>
      <c r="BR2843" s="37"/>
      <c r="BS2843" s="36"/>
      <c r="BT2843" s="38"/>
      <c r="BU2843" s="58" t="e">
        <f>VLOOKUP(BT2843,Hoja2!$C:$D,2,0)</f>
        <v>#N/A</v>
      </c>
      <c r="BV2843" s="80" t="str">
        <f>IF(
AND(AO2843="",BD2843="",BQ2843=""),
"EN PROCESO NOTIFICACION / COMUNICACION",
IF(
BT2843="",
"NO APLICA",
IF(
BU2843=60,
IF(AO2843&lt;&gt;"",AO2843,IF(BD2843&lt;&gt;"",BD2843,BQ2843))+60,
WORKDAY(
IF(AO2843&lt;&gt;"",AO2843,IF(BD2843&lt;&gt;"",BD2843,BQ2843)),
BU2843,
FESTIVOS_CO!A:A
)
)
))</f>
        <v>EN PROCESO NOTIFICACION / COMUNICACION</v>
      </c>
      <c r="BW2843" s="44"/>
      <c r="BX2843" s="53"/>
      <c r="BY2843" s="45"/>
      <c r="BZ2843" s="37"/>
      <c r="CA2843" s="54" t="str">
        <f t="shared" si="536"/>
        <v>PENDIENTE EJECUTORIA</v>
      </c>
      <c r="CB2843" s="59" t="str">
        <f t="shared" ref="CB2843:CB2906" si="545">IF(CC2843="NO",
"NO APLICA",
IF(CC2843="SI",
IF(COUNTBLANK(CC2843:CH2843)&gt;0,
"PENDIENTE MEMORANDO",
"MEMORANDOS ENVIADOS"
),
IF(CI2843="NO",
"NO APLICA",
IF(CI2843="SI",
IF(COUNTBLANK(CJ2843:CN2843)&gt;0,
"PENDIENTES OFICIOS",
"OFICIOS ENVIADOS"
),
""
)
)
))</f>
        <v/>
      </c>
      <c r="CC2843" s="36"/>
      <c r="CD2843" s="40"/>
      <c r="CE2843" s="46"/>
      <c r="CF2843" s="40"/>
      <c r="CG2843" s="40"/>
      <c r="CH2843" s="40"/>
      <c r="CI2843" s="36"/>
      <c r="CJ2843" s="47"/>
      <c r="CK2843" s="40"/>
      <c r="CL2843" s="40"/>
      <c r="CM2843" s="40"/>
      <c r="CN2843" s="40"/>
    </row>
    <row r="2844" spans="1:92" ht="42.75" hidden="1">
      <c r="A2844" s="49" t="str">
        <f t="shared" si="537"/>
        <v>SIN GESTIÓN</v>
      </c>
      <c r="B2844" s="58"/>
      <c r="C2844" s="37"/>
      <c r="D2844" s="37"/>
      <c r="E2844" s="49" t="str">
        <f t="shared" si="538"/>
        <v>PENDIENTE NOTIFICACIÓN</v>
      </c>
      <c r="F2844" s="141" t="str">
        <f t="shared" si="539"/>
        <v>PENDIENTE NOTIFICACIÓN</v>
      </c>
      <c r="G2844" s="49" t="str">
        <f t="shared" si="540"/>
        <v/>
      </c>
      <c r="H2844" s="51" t="str">
        <f ca="1">IF(
L2844="",
"",
IF(
NETWORKDAYS(L2844,IF(M2844&lt;&gt;"",M2844,TODAY()),FESTIVOS_CO!A:A)&gt;2,
"VENCIDO",
IF(
NETWORKDAYS(L2844,IF(M2844&lt;&gt;"",M2844,TODAY()),FESTIVOS_CO!A:A)=2,
"ALERTA",
"A TIEMPO"
)))</f>
        <v/>
      </c>
      <c r="I2844" s="40"/>
      <c r="J2844" s="36"/>
      <c r="K2844" s="37"/>
      <c r="L2844" s="50"/>
      <c r="M2844" s="37"/>
      <c r="N2844" s="52"/>
      <c r="O2844" s="52"/>
      <c r="P2844" s="36"/>
      <c r="Q2844" s="36"/>
      <c r="R2844" s="40"/>
      <c r="S2844" s="36"/>
      <c r="T2844" s="40"/>
      <c r="U2844" s="40"/>
      <c r="V2844" s="81"/>
      <c r="W2844" s="40"/>
      <c r="X2844" s="40"/>
      <c r="Y2844" s="40"/>
      <c r="Z2844" s="38" t="str">
        <f>IFERROR(VLOOKUP(Y2844,DIRECTORIO!A:B,2,FALSE),"")</f>
        <v/>
      </c>
      <c r="AA2844" s="40"/>
      <c r="AB2844" s="40"/>
      <c r="AC2844" s="40"/>
      <c r="AD2844" s="40"/>
      <c r="AE2844" s="40"/>
      <c r="AF2844" s="40"/>
      <c r="AG2844" s="41" t="s">
        <v>109</v>
      </c>
      <c r="AH2844" s="42"/>
      <c r="AI2844" s="54" t="str">
        <f t="shared" ca="1" si="541"/>
        <v>PENDIENTE NOTIFICACIÓN ELECTRÓNICA</v>
      </c>
      <c r="AJ2844" s="37"/>
      <c r="AK2844" s="37"/>
      <c r="AL2844" s="37"/>
      <c r="AM2844" s="53" t="str">
        <f>IF(AK2844="","",WORKDAY(AK2844,5,FESTIVOS_CO!A:A))</f>
        <v/>
      </c>
      <c r="AN2844" s="37"/>
      <c r="AO2844" s="37"/>
      <c r="AP2844" s="54" t="str">
        <f t="shared" ref="AP2844:AP2907" ca="1" si="546">IF(
ISNUMBER(SEARCH("PENDIENTE",UPPER(AI2844))),
"NO APLICA",
IF(
COUNTBLANK(AJ2844:AL2844)=COUNTA(AJ2844:AL2844),
"NO APLICA",
IF(
UPPER(AN2844)="SI",
"NO PROCEDE CITACION",
"NOTIFICAR POR CITACION"
)
)
)</f>
        <v>NO APLICA</v>
      </c>
      <c r="AQ2844" s="36"/>
      <c r="AR2844" s="43"/>
      <c r="AS2844" s="37"/>
      <c r="AT2844" s="36"/>
      <c r="AU2844" s="37"/>
      <c r="AV2844" s="36"/>
      <c r="AW2844" s="36"/>
      <c r="AX2844" s="37"/>
      <c r="AY2844" s="140" t="str">
        <f>IF(AU2844="","",WORKDAY(AU2844,5,FESTIVOS_CO!A:A))</f>
        <v/>
      </c>
      <c r="AZ2844" s="54" t="str">
        <f t="shared" ca="1" si="543"/>
        <v>NO APLICA</v>
      </c>
      <c r="BA2844" s="55" t="str">
        <f>IF(AX2844="","",WORKDAY(AX2844,5,FESTIVOS_CO!A:A))</f>
        <v/>
      </c>
      <c r="BB2844" s="39"/>
      <c r="BC2844" s="40"/>
      <c r="BD2844" s="40"/>
      <c r="BE2844" s="56" t="str">
        <f t="shared" ca="1" si="544"/>
        <v>NO APLICA</v>
      </c>
      <c r="BF2844" s="37"/>
      <c r="BG2844" s="45"/>
      <c r="BH2844" s="37"/>
      <c r="BI2844" s="36"/>
      <c r="BJ2844" s="37"/>
      <c r="BK2844" s="36"/>
      <c r="BL2844" s="36"/>
      <c r="BM2844" s="53" t="str">
        <f>IF(BJ2844="","",WORKDAY(BJ2844,5,FESTIVOS_CO!A:A))</f>
        <v/>
      </c>
      <c r="BN2844" s="57" t="str">
        <f t="shared" ca="1" si="542"/>
        <v>PENDIENTE HACER AVISO</v>
      </c>
      <c r="BO2844" s="54" t="str">
        <f t="shared" ca="1" si="535"/>
        <v>EN TRÁMITE NOTIF. POR AVISO</v>
      </c>
      <c r="BP2844" s="37"/>
      <c r="BQ2844" s="53" t="str">
        <f>IF(BP2844="","",WORKDAY(BP2844,5,FESTIVOS_CO!A:A))</f>
        <v/>
      </c>
      <c r="BR2844" s="37"/>
      <c r="BS2844" s="36"/>
      <c r="BT2844" s="38"/>
      <c r="BU2844" s="58" t="e">
        <f>VLOOKUP(BT2844,Hoja2!$C:$D,2,0)</f>
        <v>#N/A</v>
      </c>
      <c r="BV2844" s="80" t="str">
        <f>IF(
AND(AO2844="",BD2844="",BQ2844=""),
"EN PROCESO NOTIFICACION / COMUNICACION",
IF(
BT2844="",
"NO APLICA",
IF(
BU2844=60,
IF(AO2844&lt;&gt;"",AO2844,IF(BD2844&lt;&gt;"",BD2844,BQ2844))+60,
WORKDAY(
IF(AO2844&lt;&gt;"",AO2844,IF(BD2844&lt;&gt;"",BD2844,BQ2844)),
BU2844,
FESTIVOS_CO!A:A
)
)
))</f>
        <v>EN PROCESO NOTIFICACION / COMUNICACION</v>
      </c>
      <c r="BW2844" s="44"/>
      <c r="BX2844" s="53"/>
      <c r="BY2844" s="45"/>
      <c r="BZ2844" s="37"/>
      <c r="CA2844" s="54" t="str">
        <f t="shared" si="536"/>
        <v>PENDIENTE EJECUTORIA</v>
      </c>
      <c r="CB2844" s="59" t="str">
        <f t="shared" si="545"/>
        <v/>
      </c>
      <c r="CC2844" s="36"/>
      <c r="CD2844" s="40"/>
      <c r="CE2844" s="46"/>
      <c r="CF2844" s="40"/>
      <c r="CG2844" s="40"/>
      <c r="CH2844" s="40"/>
      <c r="CI2844" s="36"/>
      <c r="CJ2844" s="47"/>
      <c r="CK2844" s="40"/>
      <c r="CL2844" s="40"/>
      <c r="CM2844" s="40"/>
      <c r="CN2844" s="40"/>
    </row>
    <row r="2845" spans="1:92" ht="42.75" hidden="1">
      <c r="A2845" s="49" t="str">
        <f t="shared" si="537"/>
        <v>SIN GESTIÓN</v>
      </c>
      <c r="B2845" s="58"/>
      <c r="C2845" s="37"/>
      <c r="D2845" s="37"/>
      <c r="E2845" s="49" t="str">
        <f t="shared" si="538"/>
        <v>PENDIENTE NOTIFICACIÓN</v>
      </c>
      <c r="F2845" s="141" t="str">
        <f t="shared" si="539"/>
        <v>PENDIENTE NOTIFICACIÓN</v>
      </c>
      <c r="G2845" s="49" t="str">
        <f t="shared" si="540"/>
        <v/>
      </c>
      <c r="H2845" s="51" t="str">
        <f ca="1">IF(
L2845="",
"",
IF(
NETWORKDAYS(L2845,IF(M2845&lt;&gt;"",M2845,TODAY()),FESTIVOS_CO!A:A)&gt;2,
"VENCIDO",
IF(
NETWORKDAYS(L2845,IF(M2845&lt;&gt;"",M2845,TODAY()),FESTIVOS_CO!A:A)=2,
"ALERTA",
"A TIEMPO"
)))</f>
        <v/>
      </c>
      <c r="I2845" s="40"/>
      <c r="J2845" s="36"/>
      <c r="K2845" s="37"/>
      <c r="L2845" s="50"/>
      <c r="M2845" s="37"/>
      <c r="N2845" s="52"/>
      <c r="O2845" s="52"/>
      <c r="P2845" s="36"/>
      <c r="Q2845" s="36"/>
      <c r="R2845" s="40"/>
      <c r="S2845" s="36"/>
      <c r="T2845" s="40"/>
      <c r="U2845" s="40"/>
      <c r="V2845" s="81"/>
      <c r="W2845" s="40"/>
      <c r="X2845" s="40"/>
      <c r="Y2845" s="40"/>
      <c r="Z2845" s="38" t="str">
        <f>IFERROR(VLOOKUP(Y2845,DIRECTORIO!A:B,2,FALSE),"")</f>
        <v/>
      </c>
      <c r="AA2845" s="40"/>
      <c r="AB2845" s="40"/>
      <c r="AC2845" s="40"/>
      <c r="AD2845" s="40"/>
      <c r="AE2845" s="40"/>
      <c r="AF2845" s="40"/>
      <c r="AG2845" s="41" t="s">
        <v>109</v>
      </c>
      <c r="AH2845" s="42"/>
      <c r="AI2845" s="54" t="str">
        <f t="shared" ca="1" si="541"/>
        <v>PENDIENTE NOTIFICACIÓN ELECTRÓNICA</v>
      </c>
      <c r="AJ2845" s="37"/>
      <c r="AK2845" s="37"/>
      <c r="AL2845" s="37"/>
      <c r="AM2845" s="53" t="str">
        <f>IF(AK2845="","",WORKDAY(AK2845,5,FESTIVOS_CO!A:A))</f>
        <v/>
      </c>
      <c r="AN2845" s="37"/>
      <c r="AO2845" s="37"/>
      <c r="AP2845" s="54" t="str">
        <f t="shared" ca="1" si="546"/>
        <v>NO APLICA</v>
      </c>
      <c r="AQ2845" s="36"/>
      <c r="AR2845" s="43"/>
      <c r="AS2845" s="37"/>
      <c r="AT2845" s="36"/>
      <c r="AU2845" s="37"/>
      <c r="AV2845" s="36"/>
      <c r="AW2845" s="36"/>
      <c r="AX2845" s="37"/>
      <c r="AY2845" s="140" t="str">
        <f>IF(AU2845="","",WORKDAY(AU2845,5,FESTIVOS_CO!A:A))</f>
        <v/>
      </c>
      <c r="AZ2845" s="54" t="str">
        <f t="shared" ca="1" si="543"/>
        <v>NO APLICA</v>
      </c>
      <c r="BA2845" s="55" t="str">
        <f>IF(AX2845="","",WORKDAY(AX2845,5,FESTIVOS_CO!A:A))</f>
        <v/>
      </c>
      <c r="BB2845" s="39"/>
      <c r="BC2845" s="40"/>
      <c r="BD2845" s="40"/>
      <c r="BE2845" s="56" t="str">
        <f t="shared" ca="1" si="544"/>
        <v>NO APLICA</v>
      </c>
      <c r="BF2845" s="37"/>
      <c r="BG2845" s="45"/>
      <c r="BH2845" s="37"/>
      <c r="BI2845" s="36"/>
      <c r="BJ2845" s="37"/>
      <c r="BK2845" s="36"/>
      <c r="BL2845" s="36"/>
      <c r="BM2845" s="53" t="str">
        <f>IF(BJ2845="","",WORKDAY(BJ2845,5,FESTIVOS_CO!A:A))</f>
        <v/>
      </c>
      <c r="BN2845" s="57" t="str">
        <f t="shared" ca="1" si="542"/>
        <v>PENDIENTE HACER AVISO</v>
      </c>
      <c r="BO2845" s="54" t="str">
        <f t="shared" ca="1" si="535"/>
        <v>EN TRÁMITE NOTIF. POR AVISO</v>
      </c>
      <c r="BP2845" s="37"/>
      <c r="BQ2845" s="53" t="str">
        <f>IF(BP2845="","",WORKDAY(BP2845,5,FESTIVOS_CO!A:A))</f>
        <v/>
      </c>
      <c r="BR2845" s="37"/>
      <c r="BS2845" s="36"/>
      <c r="BT2845" s="38"/>
      <c r="BU2845" s="58" t="e">
        <f>VLOOKUP(BT2845,Hoja2!$C:$D,2,0)</f>
        <v>#N/A</v>
      </c>
      <c r="BV2845" s="80" t="str">
        <f>IF(
AND(AO2845="",BD2845="",BQ2845=""),
"EN PROCESO NOTIFICACION / COMUNICACION",
IF(
BT2845="",
"NO APLICA",
IF(
BU2845=60,
IF(AO2845&lt;&gt;"",AO2845,IF(BD2845&lt;&gt;"",BD2845,BQ2845))+60,
WORKDAY(
IF(AO2845&lt;&gt;"",AO2845,IF(BD2845&lt;&gt;"",BD2845,BQ2845)),
BU2845,
FESTIVOS_CO!A:A
)
)
))</f>
        <v>EN PROCESO NOTIFICACION / COMUNICACION</v>
      </c>
      <c r="BW2845" s="44"/>
      <c r="BX2845" s="53"/>
      <c r="BY2845" s="45"/>
      <c r="BZ2845" s="37"/>
      <c r="CA2845" s="54" t="str">
        <f t="shared" si="536"/>
        <v>PENDIENTE EJECUTORIA</v>
      </c>
      <c r="CB2845" s="59" t="str">
        <f t="shared" si="545"/>
        <v/>
      </c>
      <c r="CC2845" s="36"/>
      <c r="CD2845" s="40"/>
      <c r="CE2845" s="46"/>
      <c r="CF2845" s="40"/>
      <c r="CG2845" s="40"/>
      <c r="CH2845" s="40"/>
      <c r="CI2845" s="36"/>
      <c r="CJ2845" s="47"/>
      <c r="CK2845" s="40"/>
      <c r="CL2845" s="40"/>
      <c r="CM2845" s="40"/>
      <c r="CN2845" s="40"/>
    </row>
    <row r="2846" spans="1:92" ht="42.75" hidden="1">
      <c r="A2846" s="49" t="str">
        <f t="shared" si="537"/>
        <v>SIN GESTIÓN</v>
      </c>
      <c r="B2846" s="58"/>
      <c r="C2846" s="37"/>
      <c r="D2846" s="37"/>
      <c r="E2846" s="49" t="str">
        <f t="shared" si="538"/>
        <v>PENDIENTE NOTIFICACIÓN</v>
      </c>
      <c r="F2846" s="141" t="str">
        <f t="shared" si="539"/>
        <v>PENDIENTE NOTIFICACIÓN</v>
      </c>
      <c r="G2846" s="49" t="str">
        <f t="shared" si="540"/>
        <v/>
      </c>
      <c r="H2846" s="51" t="str">
        <f ca="1">IF(
L2846="",
"",
IF(
NETWORKDAYS(L2846,IF(M2846&lt;&gt;"",M2846,TODAY()),FESTIVOS_CO!A:A)&gt;2,
"VENCIDO",
IF(
NETWORKDAYS(L2846,IF(M2846&lt;&gt;"",M2846,TODAY()),FESTIVOS_CO!A:A)=2,
"ALERTA",
"A TIEMPO"
)))</f>
        <v/>
      </c>
      <c r="I2846" s="40"/>
      <c r="J2846" s="36"/>
      <c r="K2846" s="37"/>
      <c r="L2846" s="50"/>
      <c r="M2846" s="37"/>
      <c r="N2846" s="52"/>
      <c r="O2846" s="52"/>
      <c r="P2846" s="36"/>
      <c r="Q2846" s="36"/>
      <c r="R2846" s="40"/>
      <c r="S2846" s="36"/>
      <c r="T2846" s="40"/>
      <c r="U2846" s="40"/>
      <c r="V2846" s="81"/>
      <c r="W2846" s="40"/>
      <c r="X2846" s="40"/>
      <c r="Y2846" s="40"/>
      <c r="Z2846" s="38" t="str">
        <f>IFERROR(VLOOKUP(Y2846,DIRECTORIO!A:B,2,FALSE),"")</f>
        <v/>
      </c>
      <c r="AA2846" s="40"/>
      <c r="AB2846" s="40"/>
      <c r="AC2846" s="40"/>
      <c r="AD2846" s="40"/>
      <c r="AE2846" s="40"/>
      <c r="AF2846" s="40"/>
      <c r="AG2846" s="41" t="s">
        <v>109</v>
      </c>
      <c r="AH2846" s="42"/>
      <c r="AI2846" s="54" t="str">
        <f t="shared" ca="1" si="541"/>
        <v>PENDIENTE NOTIFICACIÓN ELECTRÓNICA</v>
      </c>
      <c r="AJ2846" s="37"/>
      <c r="AK2846" s="37"/>
      <c r="AL2846" s="37"/>
      <c r="AM2846" s="53" t="str">
        <f>IF(AK2846="","",WORKDAY(AK2846,5,FESTIVOS_CO!A:A))</f>
        <v/>
      </c>
      <c r="AN2846" s="37"/>
      <c r="AO2846" s="37"/>
      <c r="AP2846" s="54" t="str">
        <f t="shared" ca="1" si="546"/>
        <v>NO APLICA</v>
      </c>
      <c r="AQ2846" s="36"/>
      <c r="AR2846" s="43"/>
      <c r="AS2846" s="37"/>
      <c r="AT2846" s="36"/>
      <c r="AU2846" s="37"/>
      <c r="AV2846" s="36"/>
      <c r="AW2846" s="36"/>
      <c r="AX2846" s="37"/>
      <c r="AY2846" s="140" t="str">
        <f>IF(AU2846="","",WORKDAY(AU2846,5,FESTIVOS_CO!A:A))</f>
        <v/>
      </c>
      <c r="AZ2846" s="54" t="str">
        <f t="shared" ca="1" si="543"/>
        <v>NO APLICA</v>
      </c>
      <c r="BA2846" s="55" t="str">
        <f>IF(AX2846="","",WORKDAY(AX2846,5,FESTIVOS_CO!A:A))</f>
        <v/>
      </c>
      <c r="BB2846" s="39"/>
      <c r="BC2846" s="40"/>
      <c r="BD2846" s="40"/>
      <c r="BE2846" s="56" t="str">
        <f t="shared" ca="1" si="544"/>
        <v>NO APLICA</v>
      </c>
      <c r="BF2846" s="37"/>
      <c r="BG2846" s="45"/>
      <c r="BH2846" s="37"/>
      <c r="BI2846" s="36"/>
      <c r="BJ2846" s="37"/>
      <c r="BK2846" s="36"/>
      <c r="BL2846" s="36"/>
      <c r="BM2846" s="53" t="str">
        <f>IF(BJ2846="","",WORKDAY(BJ2846,5,FESTIVOS_CO!A:A))</f>
        <v/>
      </c>
      <c r="BN2846" s="57" t="str">
        <f t="shared" ca="1" si="542"/>
        <v>PENDIENTE HACER AVISO</v>
      </c>
      <c r="BO2846" s="54" t="str">
        <f t="shared" ca="1" si="535"/>
        <v>EN TRÁMITE NOTIF. POR AVISO</v>
      </c>
      <c r="BP2846" s="37"/>
      <c r="BQ2846" s="53" t="str">
        <f>IF(BP2846="","",WORKDAY(BP2846,5,FESTIVOS_CO!A:A))</f>
        <v/>
      </c>
      <c r="BR2846" s="37"/>
      <c r="BS2846" s="36"/>
      <c r="BT2846" s="38"/>
      <c r="BU2846" s="58" t="e">
        <f>VLOOKUP(BT2846,Hoja2!$C:$D,2,0)</f>
        <v>#N/A</v>
      </c>
      <c r="BV2846" s="80" t="str">
        <f>IF(
AND(AO2846="",BD2846="",BQ2846=""),
"EN PROCESO NOTIFICACION / COMUNICACION",
IF(
BT2846="",
"NO APLICA",
IF(
BU2846=60,
IF(AO2846&lt;&gt;"",AO2846,IF(BD2846&lt;&gt;"",BD2846,BQ2846))+60,
WORKDAY(
IF(AO2846&lt;&gt;"",AO2846,IF(BD2846&lt;&gt;"",BD2846,BQ2846)),
BU2846,
FESTIVOS_CO!A:A
)
)
))</f>
        <v>EN PROCESO NOTIFICACION / COMUNICACION</v>
      </c>
      <c r="BW2846" s="44"/>
      <c r="BX2846" s="53"/>
      <c r="BY2846" s="45"/>
      <c r="BZ2846" s="37"/>
      <c r="CA2846" s="54" t="str">
        <f t="shared" si="536"/>
        <v>PENDIENTE EJECUTORIA</v>
      </c>
      <c r="CB2846" s="59" t="str">
        <f t="shared" si="545"/>
        <v/>
      </c>
      <c r="CC2846" s="36"/>
      <c r="CD2846" s="40"/>
      <c r="CE2846" s="46"/>
      <c r="CF2846" s="40"/>
      <c r="CG2846" s="40"/>
      <c r="CH2846" s="40"/>
      <c r="CI2846" s="36"/>
      <c r="CJ2846" s="47"/>
      <c r="CK2846" s="40"/>
      <c r="CL2846" s="40"/>
      <c r="CM2846" s="40"/>
      <c r="CN2846" s="40"/>
    </row>
    <row r="2847" spans="1:92" ht="42.75" hidden="1">
      <c r="A2847" s="49" t="str">
        <f t="shared" si="537"/>
        <v>SIN GESTIÓN</v>
      </c>
      <c r="B2847" s="58"/>
      <c r="C2847" s="37"/>
      <c r="D2847" s="37"/>
      <c r="E2847" s="49" t="str">
        <f t="shared" si="538"/>
        <v>PENDIENTE NOTIFICACIÓN</v>
      </c>
      <c r="F2847" s="141" t="str">
        <f t="shared" si="539"/>
        <v>PENDIENTE NOTIFICACIÓN</v>
      </c>
      <c r="G2847" s="49" t="str">
        <f t="shared" si="540"/>
        <v/>
      </c>
      <c r="H2847" s="51" t="str">
        <f ca="1">IF(
L2847="",
"",
IF(
NETWORKDAYS(L2847,IF(M2847&lt;&gt;"",M2847,TODAY()),FESTIVOS_CO!A:A)&gt;2,
"VENCIDO",
IF(
NETWORKDAYS(L2847,IF(M2847&lt;&gt;"",M2847,TODAY()),FESTIVOS_CO!A:A)=2,
"ALERTA",
"A TIEMPO"
)))</f>
        <v/>
      </c>
      <c r="I2847" s="40"/>
      <c r="J2847" s="36"/>
      <c r="K2847" s="37"/>
      <c r="L2847" s="50"/>
      <c r="M2847" s="37"/>
      <c r="N2847" s="52"/>
      <c r="O2847" s="52"/>
      <c r="P2847" s="36"/>
      <c r="Q2847" s="36"/>
      <c r="R2847" s="40"/>
      <c r="S2847" s="36"/>
      <c r="T2847" s="40"/>
      <c r="U2847" s="40"/>
      <c r="V2847" s="81"/>
      <c r="W2847" s="40"/>
      <c r="X2847" s="40"/>
      <c r="Y2847" s="40"/>
      <c r="Z2847" s="38" t="str">
        <f>IFERROR(VLOOKUP(Y2847,DIRECTORIO!A:B,2,FALSE),"")</f>
        <v/>
      </c>
      <c r="AA2847" s="40"/>
      <c r="AB2847" s="40"/>
      <c r="AC2847" s="40"/>
      <c r="AD2847" s="40"/>
      <c r="AE2847" s="40"/>
      <c r="AF2847" s="40"/>
      <c r="AG2847" s="41" t="s">
        <v>109</v>
      </c>
      <c r="AH2847" s="42"/>
      <c r="AI2847" s="54" t="str">
        <f t="shared" ca="1" si="541"/>
        <v>PENDIENTE NOTIFICACIÓN ELECTRÓNICA</v>
      </c>
      <c r="AJ2847" s="37"/>
      <c r="AK2847" s="37"/>
      <c r="AL2847" s="37"/>
      <c r="AM2847" s="53" t="str">
        <f>IF(AK2847="","",WORKDAY(AK2847,5,FESTIVOS_CO!A:A))</f>
        <v/>
      </c>
      <c r="AN2847" s="37"/>
      <c r="AO2847" s="37"/>
      <c r="AP2847" s="54" t="str">
        <f t="shared" ca="1" si="546"/>
        <v>NO APLICA</v>
      </c>
      <c r="AQ2847" s="36"/>
      <c r="AR2847" s="43"/>
      <c r="AS2847" s="37"/>
      <c r="AT2847" s="36"/>
      <c r="AU2847" s="37"/>
      <c r="AV2847" s="36"/>
      <c r="AW2847" s="36"/>
      <c r="AX2847" s="37"/>
      <c r="AY2847" s="140" t="str">
        <f>IF(AU2847="","",WORKDAY(AU2847,5,FESTIVOS_CO!A:A))</f>
        <v/>
      </c>
      <c r="AZ2847" s="54" t="str">
        <f t="shared" ca="1" si="543"/>
        <v>NO APLICA</v>
      </c>
      <c r="BA2847" s="55" t="str">
        <f>IF(AX2847="","",WORKDAY(AX2847,5,FESTIVOS_CO!A:A))</f>
        <v/>
      </c>
      <c r="BB2847" s="39"/>
      <c r="BC2847" s="40"/>
      <c r="BD2847" s="40"/>
      <c r="BE2847" s="56" t="str">
        <f t="shared" ca="1" si="544"/>
        <v>NO APLICA</v>
      </c>
      <c r="BF2847" s="37"/>
      <c r="BG2847" s="45"/>
      <c r="BH2847" s="37"/>
      <c r="BI2847" s="36"/>
      <c r="BJ2847" s="37"/>
      <c r="BK2847" s="36"/>
      <c r="BL2847" s="36"/>
      <c r="BM2847" s="53" t="str">
        <f>IF(BJ2847="","",WORKDAY(BJ2847,5,FESTIVOS_CO!A:A))</f>
        <v/>
      </c>
      <c r="BN2847" s="57" t="str">
        <f t="shared" ca="1" si="542"/>
        <v>PENDIENTE HACER AVISO</v>
      </c>
      <c r="BO2847" s="54" t="str">
        <f t="shared" ca="1" si="535"/>
        <v>EN TRÁMITE NOTIF. POR AVISO</v>
      </c>
      <c r="BP2847" s="37"/>
      <c r="BQ2847" s="53" t="str">
        <f>IF(BP2847="","",WORKDAY(BP2847,5,FESTIVOS_CO!A:A))</f>
        <v/>
      </c>
      <c r="BR2847" s="37"/>
      <c r="BS2847" s="36"/>
      <c r="BT2847" s="38"/>
      <c r="BU2847" s="58" t="e">
        <f>VLOOKUP(BT2847,Hoja2!$C:$D,2,0)</f>
        <v>#N/A</v>
      </c>
      <c r="BV2847" s="80" t="str">
        <f>IF(
AND(AO2847="",BD2847="",BQ2847=""),
"EN PROCESO NOTIFICACION / COMUNICACION",
IF(
BT2847="",
"NO APLICA",
IF(
BU2847=60,
IF(AO2847&lt;&gt;"",AO2847,IF(BD2847&lt;&gt;"",BD2847,BQ2847))+60,
WORKDAY(
IF(AO2847&lt;&gt;"",AO2847,IF(BD2847&lt;&gt;"",BD2847,BQ2847)),
BU2847,
FESTIVOS_CO!A:A
)
)
))</f>
        <v>EN PROCESO NOTIFICACION / COMUNICACION</v>
      </c>
      <c r="BW2847" s="44"/>
      <c r="BX2847" s="53"/>
      <c r="BY2847" s="45"/>
      <c r="BZ2847" s="37"/>
      <c r="CA2847" s="54" t="str">
        <f t="shared" si="536"/>
        <v>PENDIENTE EJECUTORIA</v>
      </c>
      <c r="CB2847" s="59" t="str">
        <f t="shared" si="545"/>
        <v/>
      </c>
      <c r="CC2847" s="36"/>
      <c r="CD2847" s="40"/>
      <c r="CE2847" s="46"/>
      <c r="CF2847" s="40"/>
      <c r="CG2847" s="40"/>
      <c r="CH2847" s="40"/>
      <c r="CI2847" s="36"/>
      <c r="CJ2847" s="47"/>
      <c r="CK2847" s="40"/>
      <c r="CL2847" s="40"/>
      <c r="CM2847" s="40"/>
      <c r="CN2847" s="40"/>
    </row>
    <row r="2848" spans="1:92" ht="42.75" hidden="1">
      <c r="A2848" s="49" t="str">
        <f t="shared" si="537"/>
        <v>SIN GESTIÓN</v>
      </c>
      <c r="B2848" s="58"/>
      <c r="C2848" s="37"/>
      <c r="D2848" s="37"/>
      <c r="E2848" s="49" t="str">
        <f t="shared" si="538"/>
        <v>PENDIENTE NOTIFICACIÓN</v>
      </c>
      <c r="F2848" s="141" t="str">
        <f t="shared" si="539"/>
        <v>PENDIENTE NOTIFICACIÓN</v>
      </c>
      <c r="G2848" s="49" t="str">
        <f t="shared" si="540"/>
        <v/>
      </c>
      <c r="H2848" s="51" t="str">
        <f ca="1">IF(
L2848="",
"",
IF(
NETWORKDAYS(L2848,IF(M2848&lt;&gt;"",M2848,TODAY()),FESTIVOS_CO!A:A)&gt;2,
"VENCIDO",
IF(
NETWORKDAYS(L2848,IF(M2848&lt;&gt;"",M2848,TODAY()),FESTIVOS_CO!A:A)=2,
"ALERTA",
"A TIEMPO"
)))</f>
        <v/>
      </c>
      <c r="I2848" s="40"/>
      <c r="J2848" s="36"/>
      <c r="K2848" s="37"/>
      <c r="L2848" s="50"/>
      <c r="M2848" s="37"/>
      <c r="N2848" s="52"/>
      <c r="O2848" s="52"/>
      <c r="P2848" s="36"/>
      <c r="Q2848" s="36"/>
      <c r="R2848" s="40"/>
      <c r="S2848" s="36"/>
      <c r="T2848" s="40"/>
      <c r="U2848" s="40"/>
      <c r="V2848" s="81"/>
      <c r="W2848" s="40"/>
      <c r="X2848" s="40"/>
      <c r="Y2848" s="40"/>
      <c r="Z2848" s="38" t="str">
        <f>IFERROR(VLOOKUP(Y2848,DIRECTORIO!A:B,2,FALSE),"")</f>
        <v/>
      </c>
      <c r="AA2848" s="40"/>
      <c r="AB2848" s="40"/>
      <c r="AC2848" s="40"/>
      <c r="AD2848" s="40"/>
      <c r="AE2848" s="40"/>
      <c r="AF2848" s="40"/>
      <c r="AG2848" s="41" t="s">
        <v>109</v>
      </c>
      <c r="AH2848" s="42"/>
      <c r="AI2848" s="54" t="str">
        <f t="shared" ca="1" si="541"/>
        <v>PENDIENTE NOTIFICACIÓN ELECTRÓNICA</v>
      </c>
      <c r="AJ2848" s="37"/>
      <c r="AK2848" s="37"/>
      <c r="AL2848" s="37"/>
      <c r="AM2848" s="53" t="str">
        <f>IF(AK2848="","",WORKDAY(AK2848,5,FESTIVOS_CO!A:A))</f>
        <v/>
      </c>
      <c r="AN2848" s="37"/>
      <c r="AO2848" s="37"/>
      <c r="AP2848" s="54" t="str">
        <f t="shared" ca="1" si="546"/>
        <v>NO APLICA</v>
      </c>
      <c r="AQ2848" s="36"/>
      <c r="AR2848" s="43"/>
      <c r="AS2848" s="37"/>
      <c r="AT2848" s="36"/>
      <c r="AU2848" s="37"/>
      <c r="AV2848" s="36"/>
      <c r="AW2848" s="36"/>
      <c r="AX2848" s="37"/>
      <c r="AY2848" s="140" t="str">
        <f>IF(AU2848="","",WORKDAY(AU2848,5,FESTIVOS_CO!A:A))</f>
        <v/>
      </c>
      <c r="AZ2848" s="54" t="str">
        <f t="shared" ca="1" si="543"/>
        <v>NO APLICA</v>
      </c>
      <c r="BA2848" s="55" t="str">
        <f>IF(AX2848="","",WORKDAY(AX2848,5,FESTIVOS_CO!A:A))</f>
        <v/>
      </c>
      <c r="BB2848" s="39"/>
      <c r="BC2848" s="40"/>
      <c r="BD2848" s="40"/>
      <c r="BE2848" s="56" t="str">
        <f t="shared" ca="1" si="544"/>
        <v>NO APLICA</v>
      </c>
      <c r="BF2848" s="37"/>
      <c r="BG2848" s="45"/>
      <c r="BH2848" s="37"/>
      <c r="BI2848" s="36"/>
      <c r="BJ2848" s="37"/>
      <c r="BK2848" s="36"/>
      <c r="BL2848" s="36"/>
      <c r="BM2848" s="53" t="str">
        <f>IF(BJ2848="","",WORKDAY(BJ2848,5,FESTIVOS_CO!A:A))</f>
        <v/>
      </c>
      <c r="BN2848" s="57" t="str">
        <f t="shared" ca="1" si="542"/>
        <v>PENDIENTE HACER AVISO</v>
      </c>
      <c r="BO2848" s="54" t="str">
        <f t="shared" ca="1" si="535"/>
        <v>EN TRÁMITE NOTIF. POR AVISO</v>
      </c>
      <c r="BP2848" s="37"/>
      <c r="BQ2848" s="53" t="str">
        <f>IF(BP2848="","",WORKDAY(BP2848,5,FESTIVOS_CO!A:A))</f>
        <v/>
      </c>
      <c r="BR2848" s="37"/>
      <c r="BS2848" s="36"/>
      <c r="BT2848" s="38"/>
      <c r="BU2848" s="58" t="e">
        <f>VLOOKUP(BT2848,Hoja2!$C:$D,2,0)</f>
        <v>#N/A</v>
      </c>
      <c r="BV2848" s="80" t="str">
        <f>IF(
AND(AO2848="",BD2848="",BQ2848=""),
"EN PROCESO NOTIFICACION / COMUNICACION",
IF(
BT2848="",
"NO APLICA",
IF(
BU2848=60,
IF(AO2848&lt;&gt;"",AO2848,IF(BD2848&lt;&gt;"",BD2848,BQ2848))+60,
WORKDAY(
IF(AO2848&lt;&gt;"",AO2848,IF(BD2848&lt;&gt;"",BD2848,BQ2848)),
BU2848,
FESTIVOS_CO!A:A
)
)
))</f>
        <v>EN PROCESO NOTIFICACION / COMUNICACION</v>
      </c>
      <c r="BW2848" s="44"/>
      <c r="BX2848" s="53"/>
      <c r="BY2848" s="45"/>
      <c r="BZ2848" s="37"/>
      <c r="CA2848" s="54" t="str">
        <f t="shared" si="536"/>
        <v>PENDIENTE EJECUTORIA</v>
      </c>
      <c r="CB2848" s="59" t="str">
        <f t="shared" si="545"/>
        <v/>
      </c>
      <c r="CC2848" s="36"/>
      <c r="CD2848" s="40"/>
      <c r="CE2848" s="46"/>
      <c r="CF2848" s="40"/>
      <c r="CG2848" s="40"/>
      <c r="CH2848" s="40"/>
      <c r="CI2848" s="36"/>
      <c r="CJ2848" s="47"/>
      <c r="CK2848" s="40"/>
      <c r="CL2848" s="40"/>
      <c r="CM2848" s="40"/>
      <c r="CN2848" s="40"/>
    </row>
    <row r="2849" spans="1:92" ht="42.75" hidden="1">
      <c r="A2849" s="49" t="str">
        <f t="shared" si="537"/>
        <v>SIN GESTIÓN</v>
      </c>
      <c r="B2849" s="58"/>
      <c r="C2849" s="37"/>
      <c r="D2849" s="37"/>
      <c r="E2849" s="49" t="str">
        <f t="shared" si="538"/>
        <v>PENDIENTE NOTIFICACIÓN</v>
      </c>
      <c r="F2849" s="141" t="str">
        <f t="shared" si="539"/>
        <v>PENDIENTE NOTIFICACIÓN</v>
      </c>
      <c r="G2849" s="49" t="str">
        <f t="shared" si="540"/>
        <v/>
      </c>
      <c r="H2849" s="51" t="str">
        <f ca="1">IF(
L2849="",
"",
IF(
NETWORKDAYS(L2849,IF(M2849&lt;&gt;"",M2849,TODAY()),FESTIVOS_CO!A:A)&gt;2,
"VENCIDO",
IF(
NETWORKDAYS(L2849,IF(M2849&lt;&gt;"",M2849,TODAY()),FESTIVOS_CO!A:A)=2,
"ALERTA",
"A TIEMPO"
)))</f>
        <v/>
      </c>
      <c r="I2849" s="40"/>
      <c r="J2849" s="36"/>
      <c r="K2849" s="37"/>
      <c r="L2849" s="50"/>
      <c r="M2849" s="37"/>
      <c r="N2849" s="52"/>
      <c r="O2849" s="52"/>
      <c r="P2849" s="36"/>
      <c r="Q2849" s="36"/>
      <c r="R2849" s="40"/>
      <c r="S2849" s="36"/>
      <c r="T2849" s="40"/>
      <c r="U2849" s="40"/>
      <c r="V2849" s="81"/>
      <c r="W2849" s="40"/>
      <c r="X2849" s="40"/>
      <c r="Y2849" s="40"/>
      <c r="Z2849" s="38" t="str">
        <f>IFERROR(VLOOKUP(Y2849,DIRECTORIO!A:B,2,FALSE),"")</f>
        <v/>
      </c>
      <c r="AA2849" s="40"/>
      <c r="AB2849" s="40"/>
      <c r="AC2849" s="40"/>
      <c r="AD2849" s="40"/>
      <c r="AE2849" s="40"/>
      <c r="AF2849" s="40"/>
      <c r="AG2849" s="41" t="s">
        <v>109</v>
      </c>
      <c r="AH2849" s="42"/>
      <c r="AI2849" s="54" t="str">
        <f t="shared" ca="1" si="541"/>
        <v>PENDIENTE NOTIFICACIÓN ELECTRÓNICA</v>
      </c>
      <c r="AJ2849" s="37"/>
      <c r="AK2849" s="37"/>
      <c r="AL2849" s="37"/>
      <c r="AM2849" s="53" t="str">
        <f>IF(AK2849="","",WORKDAY(AK2849,5,FESTIVOS_CO!A:A))</f>
        <v/>
      </c>
      <c r="AN2849" s="37"/>
      <c r="AO2849" s="37"/>
      <c r="AP2849" s="54" t="str">
        <f t="shared" ca="1" si="546"/>
        <v>NO APLICA</v>
      </c>
      <c r="AQ2849" s="36"/>
      <c r="AR2849" s="43"/>
      <c r="AS2849" s="37"/>
      <c r="AT2849" s="36"/>
      <c r="AU2849" s="37"/>
      <c r="AV2849" s="36"/>
      <c r="AW2849" s="36"/>
      <c r="AX2849" s="37"/>
      <c r="AY2849" s="140" t="str">
        <f>IF(AU2849="","",WORKDAY(AU2849,5,FESTIVOS_CO!A:A))</f>
        <v/>
      </c>
      <c r="AZ2849" s="54" t="str">
        <f t="shared" ca="1" si="543"/>
        <v>NO APLICA</v>
      </c>
      <c r="BA2849" s="55" t="str">
        <f>IF(AX2849="","",WORKDAY(AX2849,5,FESTIVOS_CO!A:A))</f>
        <v/>
      </c>
      <c r="BB2849" s="39"/>
      <c r="BC2849" s="40"/>
      <c r="BD2849" s="40"/>
      <c r="BE2849" s="56" t="str">
        <f t="shared" ca="1" si="544"/>
        <v>NO APLICA</v>
      </c>
      <c r="BF2849" s="37"/>
      <c r="BG2849" s="45"/>
      <c r="BH2849" s="37"/>
      <c r="BI2849" s="36"/>
      <c r="BJ2849" s="37"/>
      <c r="BK2849" s="36"/>
      <c r="BL2849" s="36"/>
      <c r="BM2849" s="53" t="str">
        <f>IF(BJ2849="","",WORKDAY(BJ2849,5,FESTIVOS_CO!A:A))</f>
        <v/>
      </c>
      <c r="BN2849" s="57" t="str">
        <f t="shared" ca="1" si="542"/>
        <v>PENDIENTE HACER AVISO</v>
      </c>
      <c r="BO2849" s="54" t="str">
        <f t="shared" ca="1" si="535"/>
        <v>EN TRÁMITE NOTIF. POR AVISO</v>
      </c>
      <c r="BP2849" s="37"/>
      <c r="BQ2849" s="53" t="str">
        <f>IF(BP2849="","",WORKDAY(BP2849,5,FESTIVOS_CO!A:A))</f>
        <v/>
      </c>
      <c r="BR2849" s="37"/>
      <c r="BS2849" s="36"/>
      <c r="BT2849" s="38"/>
      <c r="BU2849" s="58" t="e">
        <f>VLOOKUP(BT2849,Hoja2!$C:$D,2,0)</f>
        <v>#N/A</v>
      </c>
      <c r="BV2849" s="80" t="str">
        <f>IF(
AND(AO2849="",BD2849="",BQ2849=""),
"EN PROCESO NOTIFICACION / COMUNICACION",
IF(
BT2849="",
"NO APLICA",
IF(
BU2849=60,
IF(AO2849&lt;&gt;"",AO2849,IF(BD2849&lt;&gt;"",BD2849,BQ2849))+60,
WORKDAY(
IF(AO2849&lt;&gt;"",AO2849,IF(BD2849&lt;&gt;"",BD2849,BQ2849)),
BU2849,
FESTIVOS_CO!A:A
)
)
))</f>
        <v>EN PROCESO NOTIFICACION / COMUNICACION</v>
      </c>
      <c r="BW2849" s="44"/>
      <c r="BX2849" s="53"/>
      <c r="BY2849" s="45"/>
      <c r="BZ2849" s="37"/>
      <c r="CA2849" s="54" t="str">
        <f t="shared" si="536"/>
        <v>PENDIENTE EJECUTORIA</v>
      </c>
      <c r="CB2849" s="59" t="str">
        <f t="shared" si="545"/>
        <v/>
      </c>
      <c r="CC2849" s="36"/>
      <c r="CD2849" s="40"/>
      <c r="CE2849" s="46"/>
      <c r="CF2849" s="40"/>
      <c r="CG2849" s="40"/>
      <c r="CH2849" s="40"/>
      <c r="CI2849" s="36"/>
      <c r="CJ2849" s="47"/>
      <c r="CK2849" s="40"/>
      <c r="CL2849" s="40"/>
      <c r="CM2849" s="40"/>
      <c r="CN2849" s="40"/>
    </row>
    <row r="2850" spans="1:92" ht="42.75" hidden="1">
      <c r="A2850" s="49" t="str">
        <f t="shared" si="537"/>
        <v>SIN GESTIÓN</v>
      </c>
      <c r="B2850" s="58"/>
      <c r="C2850" s="37"/>
      <c r="D2850" s="37"/>
      <c r="E2850" s="49" t="str">
        <f t="shared" si="538"/>
        <v>PENDIENTE NOTIFICACIÓN</v>
      </c>
      <c r="F2850" s="141" t="str">
        <f t="shared" si="539"/>
        <v>PENDIENTE NOTIFICACIÓN</v>
      </c>
      <c r="G2850" s="49" t="str">
        <f t="shared" si="540"/>
        <v/>
      </c>
      <c r="H2850" s="51" t="str">
        <f ca="1">IF(
L2850="",
"",
IF(
NETWORKDAYS(L2850,IF(M2850&lt;&gt;"",M2850,TODAY()),FESTIVOS_CO!A:A)&gt;2,
"VENCIDO",
IF(
NETWORKDAYS(L2850,IF(M2850&lt;&gt;"",M2850,TODAY()),FESTIVOS_CO!A:A)=2,
"ALERTA",
"A TIEMPO"
)))</f>
        <v/>
      </c>
      <c r="I2850" s="40"/>
      <c r="J2850" s="36"/>
      <c r="K2850" s="37"/>
      <c r="L2850" s="50"/>
      <c r="M2850" s="37"/>
      <c r="N2850" s="52"/>
      <c r="O2850" s="52"/>
      <c r="P2850" s="36"/>
      <c r="Q2850" s="36"/>
      <c r="R2850" s="40"/>
      <c r="S2850" s="36"/>
      <c r="T2850" s="40"/>
      <c r="U2850" s="40"/>
      <c r="V2850" s="81"/>
      <c r="W2850" s="40"/>
      <c r="X2850" s="40"/>
      <c r="Y2850" s="40"/>
      <c r="Z2850" s="38" t="str">
        <f>IFERROR(VLOOKUP(Y2850,DIRECTORIO!A:B,2,FALSE),"")</f>
        <v/>
      </c>
      <c r="AA2850" s="40"/>
      <c r="AB2850" s="40"/>
      <c r="AC2850" s="40"/>
      <c r="AD2850" s="40"/>
      <c r="AE2850" s="40"/>
      <c r="AF2850" s="40"/>
      <c r="AG2850" s="41" t="s">
        <v>109</v>
      </c>
      <c r="AH2850" s="42"/>
      <c r="AI2850" s="54" t="str">
        <f t="shared" ca="1" si="541"/>
        <v>PENDIENTE NOTIFICACIÓN ELECTRÓNICA</v>
      </c>
      <c r="AJ2850" s="37"/>
      <c r="AK2850" s="37"/>
      <c r="AL2850" s="37"/>
      <c r="AM2850" s="53" t="str">
        <f>IF(AK2850="","",WORKDAY(AK2850,5,FESTIVOS_CO!A:A))</f>
        <v/>
      </c>
      <c r="AN2850" s="37"/>
      <c r="AO2850" s="37"/>
      <c r="AP2850" s="54" t="str">
        <f t="shared" ca="1" si="546"/>
        <v>NO APLICA</v>
      </c>
      <c r="AQ2850" s="36"/>
      <c r="AR2850" s="43"/>
      <c r="AS2850" s="37"/>
      <c r="AT2850" s="36"/>
      <c r="AU2850" s="37"/>
      <c r="AV2850" s="36"/>
      <c r="AW2850" s="36"/>
      <c r="AX2850" s="37"/>
      <c r="AY2850" s="140" t="str">
        <f>IF(AU2850="","",WORKDAY(AU2850,5,FESTIVOS_CO!A:A))</f>
        <v/>
      </c>
      <c r="AZ2850" s="54" t="str">
        <f t="shared" ca="1" si="543"/>
        <v>NO APLICA</v>
      </c>
      <c r="BA2850" s="55" t="str">
        <f>IF(AX2850="","",WORKDAY(AX2850,5,FESTIVOS_CO!A:A))</f>
        <v/>
      </c>
      <c r="BB2850" s="39"/>
      <c r="BC2850" s="40"/>
      <c r="BD2850" s="40"/>
      <c r="BE2850" s="56" t="str">
        <f t="shared" ca="1" si="544"/>
        <v>NO APLICA</v>
      </c>
      <c r="BF2850" s="37"/>
      <c r="BG2850" s="45"/>
      <c r="BH2850" s="37"/>
      <c r="BI2850" s="36"/>
      <c r="BJ2850" s="37"/>
      <c r="BK2850" s="36"/>
      <c r="BL2850" s="36"/>
      <c r="BM2850" s="53" t="str">
        <f>IF(BJ2850="","",WORKDAY(BJ2850,5,FESTIVOS_CO!A:A))</f>
        <v/>
      </c>
      <c r="BN2850" s="57" t="str">
        <f t="shared" ca="1" si="542"/>
        <v>PENDIENTE HACER AVISO</v>
      </c>
      <c r="BO2850" s="54" t="str">
        <f t="shared" ca="1" si="535"/>
        <v>EN TRÁMITE NOTIF. POR AVISO</v>
      </c>
      <c r="BP2850" s="37"/>
      <c r="BQ2850" s="53" t="str">
        <f>IF(BP2850="","",WORKDAY(BP2850,5,FESTIVOS_CO!A:A))</f>
        <v/>
      </c>
      <c r="BR2850" s="37"/>
      <c r="BS2850" s="36"/>
      <c r="BT2850" s="38"/>
      <c r="BU2850" s="58" t="e">
        <f>VLOOKUP(BT2850,Hoja2!$C:$D,2,0)</f>
        <v>#N/A</v>
      </c>
      <c r="BV2850" s="80" t="str">
        <f>IF(
AND(AO2850="",BD2850="",BQ2850=""),
"EN PROCESO NOTIFICACION / COMUNICACION",
IF(
BT2850="",
"NO APLICA",
IF(
BU2850=60,
IF(AO2850&lt;&gt;"",AO2850,IF(BD2850&lt;&gt;"",BD2850,BQ2850))+60,
WORKDAY(
IF(AO2850&lt;&gt;"",AO2850,IF(BD2850&lt;&gt;"",BD2850,BQ2850)),
BU2850,
FESTIVOS_CO!A:A
)
)
))</f>
        <v>EN PROCESO NOTIFICACION / COMUNICACION</v>
      </c>
      <c r="BW2850" s="44"/>
      <c r="BX2850" s="53"/>
      <c r="BY2850" s="45"/>
      <c r="BZ2850" s="37"/>
      <c r="CA2850" s="54" t="str">
        <f t="shared" si="536"/>
        <v>PENDIENTE EJECUTORIA</v>
      </c>
      <c r="CB2850" s="59" t="str">
        <f t="shared" si="545"/>
        <v/>
      </c>
      <c r="CC2850" s="36"/>
      <c r="CD2850" s="40"/>
      <c r="CE2850" s="46"/>
      <c r="CF2850" s="40"/>
      <c r="CG2850" s="40"/>
      <c r="CH2850" s="40"/>
      <c r="CI2850" s="36"/>
      <c r="CJ2850" s="47"/>
      <c r="CK2850" s="40"/>
      <c r="CL2850" s="40"/>
      <c r="CM2850" s="40"/>
      <c r="CN2850" s="40"/>
    </row>
    <row r="2851" spans="1:92" ht="42.75" hidden="1">
      <c r="A2851" s="49" t="str">
        <f t="shared" si="537"/>
        <v>SIN GESTIÓN</v>
      </c>
      <c r="B2851" s="58"/>
      <c r="C2851" s="37"/>
      <c r="D2851" s="37"/>
      <c r="E2851" s="49" t="str">
        <f t="shared" si="538"/>
        <v>PENDIENTE NOTIFICACIÓN</v>
      </c>
      <c r="F2851" s="141" t="str">
        <f t="shared" si="539"/>
        <v>PENDIENTE NOTIFICACIÓN</v>
      </c>
      <c r="G2851" s="49" t="str">
        <f t="shared" si="540"/>
        <v/>
      </c>
      <c r="H2851" s="51" t="str">
        <f ca="1">IF(
L2851="",
"",
IF(
NETWORKDAYS(L2851,IF(M2851&lt;&gt;"",M2851,TODAY()),FESTIVOS_CO!A:A)&gt;2,
"VENCIDO",
IF(
NETWORKDAYS(L2851,IF(M2851&lt;&gt;"",M2851,TODAY()),FESTIVOS_CO!A:A)=2,
"ALERTA",
"A TIEMPO"
)))</f>
        <v/>
      </c>
      <c r="I2851" s="40"/>
      <c r="J2851" s="36"/>
      <c r="K2851" s="37"/>
      <c r="L2851" s="50"/>
      <c r="M2851" s="37"/>
      <c r="N2851" s="52"/>
      <c r="O2851" s="52"/>
      <c r="P2851" s="36"/>
      <c r="Q2851" s="36"/>
      <c r="R2851" s="40"/>
      <c r="S2851" s="36"/>
      <c r="T2851" s="40"/>
      <c r="U2851" s="40"/>
      <c r="V2851" s="81"/>
      <c r="W2851" s="40"/>
      <c r="X2851" s="40"/>
      <c r="Y2851" s="40"/>
      <c r="Z2851" s="38" t="str">
        <f>IFERROR(VLOOKUP(Y2851,DIRECTORIO!A:B,2,FALSE),"")</f>
        <v/>
      </c>
      <c r="AA2851" s="40"/>
      <c r="AB2851" s="40"/>
      <c r="AC2851" s="40"/>
      <c r="AD2851" s="40"/>
      <c r="AE2851" s="40"/>
      <c r="AF2851" s="40"/>
      <c r="AG2851" s="41" t="s">
        <v>109</v>
      </c>
      <c r="AH2851" s="42"/>
      <c r="AI2851" s="54" t="str">
        <f t="shared" ca="1" si="541"/>
        <v>PENDIENTE NOTIFICACIÓN ELECTRÓNICA</v>
      </c>
      <c r="AJ2851" s="37"/>
      <c r="AK2851" s="37"/>
      <c r="AL2851" s="37"/>
      <c r="AM2851" s="53" t="str">
        <f>IF(AK2851="","",WORKDAY(AK2851,5,FESTIVOS_CO!A:A))</f>
        <v/>
      </c>
      <c r="AN2851" s="37"/>
      <c r="AO2851" s="37"/>
      <c r="AP2851" s="54" t="str">
        <f t="shared" ca="1" si="546"/>
        <v>NO APLICA</v>
      </c>
      <c r="AQ2851" s="36"/>
      <c r="AR2851" s="43"/>
      <c r="AS2851" s="37"/>
      <c r="AT2851" s="36"/>
      <c r="AU2851" s="37"/>
      <c r="AV2851" s="36"/>
      <c r="AW2851" s="36"/>
      <c r="AX2851" s="37"/>
      <c r="AY2851" s="140" t="str">
        <f>IF(AU2851="","",WORKDAY(AU2851,5,FESTIVOS_CO!A:A))</f>
        <v/>
      </c>
      <c r="AZ2851" s="54" t="str">
        <f t="shared" ca="1" si="543"/>
        <v>NO APLICA</v>
      </c>
      <c r="BA2851" s="55" t="str">
        <f>IF(AX2851="","",WORKDAY(AX2851,5,FESTIVOS_CO!A:A))</f>
        <v/>
      </c>
      <c r="BB2851" s="39"/>
      <c r="BC2851" s="40"/>
      <c r="BD2851" s="40"/>
      <c r="BE2851" s="56" t="str">
        <f t="shared" ca="1" si="544"/>
        <v>NO APLICA</v>
      </c>
      <c r="BF2851" s="37"/>
      <c r="BG2851" s="45"/>
      <c r="BH2851" s="37"/>
      <c r="BI2851" s="36"/>
      <c r="BJ2851" s="37"/>
      <c r="BK2851" s="36"/>
      <c r="BL2851" s="36"/>
      <c r="BM2851" s="53" t="str">
        <f>IF(BJ2851="","",WORKDAY(BJ2851,5,FESTIVOS_CO!A:A))</f>
        <v/>
      </c>
      <c r="BN2851" s="57" t="str">
        <f t="shared" ca="1" si="542"/>
        <v>PENDIENTE HACER AVISO</v>
      </c>
      <c r="BO2851" s="54" t="str">
        <f t="shared" ca="1" si="535"/>
        <v>EN TRÁMITE NOTIF. POR AVISO</v>
      </c>
      <c r="BP2851" s="37"/>
      <c r="BQ2851" s="53" t="str">
        <f>IF(BP2851="","",WORKDAY(BP2851,5,FESTIVOS_CO!A:A))</f>
        <v/>
      </c>
      <c r="BR2851" s="37"/>
      <c r="BS2851" s="36"/>
      <c r="BT2851" s="38"/>
      <c r="BU2851" s="58" t="e">
        <f>VLOOKUP(BT2851,Hoja2!$C:$D,2,0)</f>
        <v>#N/A</v>
      </c>
      <c r="BV2851" s="80" t="str">
        <f>IF(
AND(AO2851="",BD2851="",BQ2851=""),
"EN PROCESO NOTIFICACION / COMUNICACION",
IF(
BT2851="",
"NO APLICA",
IF(
BU2851=60,
IF(AO2851&lt;&gt;"",AO2851,IF(BD2851&lt;&gt;"",BD2851,BQ2851))+60,
WORKDAY(
IF(AO2851&lt;&gt;"",AO2851,IF(BD2851&lt;&gt;"",BD2851,BQ2851)),
BU2851,
FESTIVOS_CO!A:A
)
)
))</f>
        <v>EN PROCESO NOTIFICACION / COMUNICACION</v>
      </c>
      <c r="BW2851" s="44"/>
      <c r="BX2851" s="53"/>
      <c r="BY2851" s="45"/>
      <c r="BZ2851" s="37"/>
      <c r="CA2851" s="54" t="str">
        <f t="shared" si="536"/>
        <v>PENDIENTE EJECUTORIA</v>
      </c>
      <c r="CB2851" s="59" t="str">
        <f t="shared" si="545"/>
        <v/>
      </c>
      <c r="CC2851" s="36"/>
      <c r="CD2851" s="40"/>
      <c r="CE2851" s="46"/>
      <c r="CF2851" s="40"/>
      <c r="CG2851" s="40"/>
      <c r="CH2851" s="40"/>
      <c r="CI2851" s="36"/>
      <c r="CJ2851" s="47"/>
      <c r="CK2851" s="40"/>
      <c r="CL2851" s="40"/>
      <c r="CM2851" s="40"/>
      <c r="CN2851" s="40"/>
    </row>
    <row r="2852" spans="1:92" ht="42.75" hidden="1">
      <c r="A2852" s="49" t="str">
        <f t="shared" si="537"/>
        <v>SIN GESTIÓN</v>
      </c>
      <c r="B2852" s="58"/>
      <c r="C2852" s="37"/>
      <c r="D2852" s="37"/>
      <c r="E2852" s="49" t="str">
        <f t="shared" si="538"/>
        <v>PENDIENTE NOTIFICACIÓN</v>
      </c>
      <c r="F2852" s="141" t="str">
        <f t="shared" si="539"/>
        <v>PENDIENTE NOTIFICACIÓN</v>
      </c>
      <c r="G2852" s="49" t="str">
        <f t="shared" si="540"/>
        <v/>
      </c>
      <c r="H2852" s="51" t="str">
        <f ca="1">IF(
L2852="",
"",
IF(
NETWORKDAYS(L2852,IF(M2852&lt;&gt;"",M2852,TODAY()),FESTIVOS_CO!A:A)&gt;2,
"VENCIDO",
IF(
NETWORKDAYS(L2852,IF(M2852&lt;&gt;"",M2852,TODAY()),FESTIVOS_CO!A:A)=2,
"ALERTA",
"A TIEMPO"
)))</f>
        <v/>
      </c>
      <c r="I2852" s="40"/>
      <c r="J2852" s="36"/>
      <c r="K2852" s="37"/>
      <c r="L2852" s="50"/>
      <c r="M2852" s="37"/>
      <c r="N2852" s="52"/>
      <c r="O2852" s="52"/>
      <c r="P2852" s="36"/>
      <c r="Q2852" s="36"/>
      <c r="R2852" s="40"/>
      <c r="S2852" s="36"/>
      <c r="T2852" s="40"/>
      <c r="U2852" s="40"/>
      <c r="V2852" s="81"/>
      <c r="W2852" s="40"/>
      <c r="X2852" s="40"/>
      <c r="Y2852" s="40"/>
      <c r="Z2852" s="38" t="str">
        <f>IFERROR(VLOOKUP(Y2852,DIRECTORIO!A:B,2,FALSE),"")</f>
        <v/>
      </c>
      <c r="AA2852" s="40"/>
      <c r="AB2852" s="40"/>
      <c r="AC2852" s="40"/>
      <c r="AD2852" s="40"/>
      <c r="AE2852" s="40"/>
      <c r="AF2852" s="40"/>
      <c r="AG2852" s="41" t="s">
        <v>109</v>
      </c>
      <c r="AH2852" s="42"/>
      <c r="AI2852" s="54" t="str">
        <f t="shared" ca="1" si="541"/>
        <v>PENDIENTE NOTIFICACIÓN ELECTRÓNICA</v>
      </c>
      <c r="AJ2852" s="37"/>
      <c r="AK2852" s="37"/>
      <c r="AL2852" s="37"/>
      <c r="AM2852" s="53" t="str">
        <f>IF(AK2852="","",WORKDAY(AK2852,5,FESTIVOS_CO!A:A))</f>
        <v/>
      </c>
      <c r="AN2852" s="37"/>
      <c r="AO2852" s="37"/>
      <c r="AP2852" s="54" t="str">
        <f t="shared" ca="1" si="546"/>
        <v>NO APLICA</v>
      </c>
      <c r="AQ2852" s="36"/>
      <c r="AR2852" s="43"/>
      <c r="AS2852" s="37"/>
      <c r="AT2852" s="36"/>
      <c r="AU2852" s="37"/>
      <c r="AV2852" s="36"/>
      <c r="AW2852" s="36"/>
      <c r="AX2852" s="37"/>
      <c r="AY2852" s="140" t="str">
        <f>IF(AU2852="","",WORKDAY(AU2852,5,FESTIVOS_CO!A:A))</f>
        <v/>
      </c>
      <c r="AZ2852" s="54" t="str">
        <f t="shared" ca="1" si="543"/>
        <v>NO APLICA</v>
      </c>
      <c r="BA2852" s="55" t="str">
        <f>IF(AX2852="","",WORKDAY(AX2852,5,FESTIVOS_CO!A:A))</f>
        <v/>
      </c>
      <c r="BB2852" s="39"/>
      <c r="BC2852" s="40"/>
      <c r="BD2852" s="40"/>
      <c r="BE2852" s="56" t="str">
        <f t="shared" ca="1" si="544"/>
        <v>NO APLICA</v>
      </c>
      <c r="BF2852" s="37"/>
      <c r="BG2852" s="45"/>
      <c r="BH2852" s="37"/>
      <c r="BI2852" s="36"/>
      <c r="BJ2852" s="37"/>
      <c r="BK2852" s="36"/>
      <c r="BL2852" s="36"/>
      <c r="BM2852" s="53" t="str">
        <f>IF(BJ2852="","",WORKDAY(BJ2852,5,FESTIVOS_CO!A:A))</f>
        <v/>
      </c>
      <c r="BN2852" s="57" t="str">
        <f t="shared" ca="1" si="542"/>
        <v>PENDIENTE HACER AVISO</v>
      </c>
      <c r="BO2852" s="54" t="str">
        <f t="shared" ca="1" si="535"/>
        <v>EN TRÁMITE NOTIF. POR AVISO</v>
      </c>
      <c r="BP2852" s="37"/>
      <c r="BQ2852" s="53" t="str">
        <f>IF(BP2852="","",WORKDAY(BP2852,5,FESTIVOS_CO!A:A))</f>
        <v/>
      </c>
      <c r="BR2852" s="37"/>
      <c r="BS2852" s="36"/>
      <c r="BT2852" s="38"/>
      <c r="BU2852" s="58" t="e">
        <f>VLOOKUP(BT2852,Hoja2!$C:$D,2,0)</f>
        <v>#N/A</v>
      </c>
      <c r="BV2852" s="80" t="str">
        <f>IF(
AND(AO2852="",BD2852="",BQ2852=""),
"EN PROCESO NOTIFICACION / COMUNICACION",
IF(
BT2852="",
"NO APLICA",
IF(
BU2852=60,
IF(AO2852&lt;&gt;"",AO2852,IF(BD2852&lt;&gt;"",BD2852,BQ2852))+60,
WORKDAY(
IF(AO2852&lt;&gt;"",AO2852,IF(BD2852&lt;&gt;"",BD2852,BQ2852)),
BU2852,
FESTIVOS_CO!A:A
)
)
))</f>
        <v>EN PROCESO NOTIFICACION / COMUNICACION</v>
      </c>
      <c r="BW2852" s="44"/>
      <c r="BX2852" s="53"/>
      <c r="BY2852" s="45"/>
      <c r="BZ2852" s="37"/>
      <c r="CA2852" s="54" t="str">
        <f t="shared" si="536"/>
        <v>PENDIENTE EJECUTORIA</v>
      </c>
      <c r="CB2852" s="59" t="str">
        <f t="shared" si="545"/>
        <v/>
      </c>
      <c r="CC2852" s="36"/>
      <c r="CD2852" s="40"/>
      <c r="CE2852" s="46"/>
      <c r="CF2852" s="40"/>
      <c r="CG2852" s="40"/>
      <c r="CH2852" s="40"/>
      <c r="CI2852" s="36"/>
      <c r="CJ2852" s="47"/>
      <c r="CK2852" s="40"/>
      <c r="CL2852" s="40"/>
      <c r="CM2852" s="40"/>
      <c r="CN2852" s="40"/>
    </row>
    <row r="2853" spans="1:92" ht="42.75" hidden="1">
      <c r="A2853" s="49" t="str">
        <f t="shared" si="537"/>
        <v>SIN GESTIÓN</v>
      </c>
      <c r="B2853" s="58"/>
      <c r="C2853" s="37"/>
      <c r="D2853" s="37"/>
      <c r="E2853" s="49" t="str">
        <f t="shared" si="538"/>
        <v>PENDIENTE NOTIFICACIÓN</v>
      </c>
      <c r="F2853" s="141" t="str">
        <f t="shared" si="539"/>
        <v>PENDIENTE NOTIFICACIÓN</v>
      </c>
      <c r="G2853" s="49" t="str">
        <f t="shared" si="540"/>
        <v/>
      </c>
      <c r="H2853" s="51" t="str">
        <f ca="1">IF(
L2853="",
"",
IF(
NETWORKDAYS(L2853,IF(M2853&lt;&gt;"",M2853,TODAY()),FESTIVOS_CO!A:A)&gt;2,
"VENCIDO",
IF(
NETWORKDAYS(L2853,IF(M2853&lt;&gt;"",M2853,TODAY()),FESTIVOS_CO!A:A)=2,
"ALERTA",
"A TIEMPO"
)))</f>
        <v/>
      </c>
      <c r="I2853" s="40"/>
      <c r="J2853" s="36"/>
      <c r="K2853" s="37"/>
      <c r="L2853" s="50"/>
      <c r="M2853" s="37"/>
      <c r="N2853" s="52"/>
      <c r="O2853" s="52"/>
      <c r="P2853" s="36"/>
      <c r="Q2853" s="36"/>
      <c r="R2853" s="40"/>
      <c r="S2853" s="36"/>
      <c r="T2853" s="40"/>
      <c r="U2853" s="40"/>
      <c r="V2853" s="81"/>
      <c r="W2853" s="40"/>
      <c r="X2853" s="40"/>
      <c r="Y2853" s="40"/>
      <c r="Z2853" s="38" t="str">
        <f>IFERROR(VLOOKUP(Y2853,DIRECTORIO!A:B,2,FALSE),"")</f>
        <v/>
      </c>
      <c r="AA2853" s="40"/>
      <c r="AB2853" s="40"/>
      <c r="AC2853" s="40"/>
      <c r="AD2853" s="40"/>
      <c r="AE2853" s="40"/>
      <c r="AF2853" s="40"/>
      <c r="AG2853" s="41" t="s">
        <v>109</v>
      </c>
      <c r="AH2853" s="42"/>
      <c r="AI2853" s="54" t="str">
        <f t="shared" ca="1" si="541"/>
        <v>PENDIENTE NOTIFICACIÓN ELECTRÓNICA</v>
      </c>
      <c r="AJ2853" s="37"/>
      <c r="AK2853" s="37"/>
      <c r="AL2853" s="37"/>
      <c r="AM2853" s="53" t="str">
        <f>IF(AK2853="","",WORKDAY(AK2853,5,FESTIVOS_CO!A:A))</f>
        <v/>
      </c>
      <c r="AN2853" s="37"/>
      <c r="AO2853" s="37"/>
      <c r="AP2853" s="54" t="str">
        <f t="shared" ca="1" si="546"/>
        <v>NO APLICA</v>
      </c>
      <c r="AQ2853" s="36"/>
      <c r="AR2853" s="43"/>
      <c r="AS2853" s="37"/>
      <c r="AT2853" s="36"/>
      <c r="AU2853" s="37"/>
      <c r="AV2853" s="36"/>
      <c r="AW2853" s="36"/>
      <c r="AX2853" s="37"/>
      <c r="AY2853" s="140" t="str">
        <f>IF(AU2853="","",WORKDAY(AU2853,5,FESTIVOS_CO!A:A))</f>
        <v/>
      </c>
      <c r="AZ2853" s="54" t="str">
        <f t="shared" ca="1" si="543"/>
        <v>NO APLICA</v>
      </c>
      <c r="BA2853" s="55" t="str">
        <f>IF(AX2853="","",WORKDAY(AX2853,5,FESTIVOS_CO!A:A))</f>
        <v/>
      </c>
      <c r="BB2853" s="39"/>
      <c r="BC2853" s="40"/>
      <c r="BD2853" s="40"/>
      <c r="BE2853" s="56" t="str">
        <f t="shared" ca="1" si="544"/>
        <v>NO APLICA</v>
      </c>
      <c r="BF2853" s="37"/>
      <c r="BG2853" s="45"/>
      <c r="BH2853" s="37"/>
      <c r="BI2853" s="36"/>
      <c r="BJ2853" s="37"/>
      <c r="BK2853" s="36"/>
      <c r="BL2853" s="36"/>
      <c r="BM2853" s="53" t="str">
        <f>IF(BJ2853="","",WORKDAY(BJ2853,5,FESTIVOS_CO!A:A))</f>
        <v/>
      </c>
      <c r="BN2853" s="57" t="str">
        <f t="shared" ca="1" si="542"/>
        <v>PENDIENTE HACER AVISO</v>
      </c>
      <c r="BO2853" s="54" t="str">
        <f t="shared" ca="1" si="535"/>
        <v>EN TRÁMITE NOTIF. POR AVISO</v>
      </c>
      <c r="BP2853" s="37"/>
      <c r="BQ2853" s="53" t="str">
        <f>IF(BP2853="","",WORKDAY(BP2853,5,FESTIVOS_CO!A:A))</f>
        <v/>
      </c>
      <c r="BR2853" s="37"/>
      <c r="BS2853" s="36"/>
      <c r="BT2853" s="38"/>
      <c r="BU2853" s="58" t="e">
        <f>VLOOKUP(BT2853,Hoja2!$C:$D,2,0)</f>
        <v>#N/A</v>
      </c>
      <c r="BV2853" s="80" t="str">
        <f>IF(
AND(AO2853="",BD2853="",BQ2853=""),
"EN PROCESO NOTIFICACION / COMUNICACION",
IF(
BT2853="",
"NO APLICA",
IF(
BU2853=60,
IF(AO2853&lt;&gt;"",AO2853,IF(BD2853&lt;&gt;"",BD2853,BQ2853))+60,
WORKDAY(
IF(AO2853&lt;&gt;"",AO2853,IF(BD2853&lt;&gt;"",BD2853,BQ2853)),
BU2853,
FESTIVOS_CO!A:A
)
)
))</f>
        <v>EN PROCESO NOTIFICACION / COMUNICACION</v>
      </c>
      <c r="BW2853" s="44"/>
      <c r="BX2853" s="53"/>
      <c r="BY2853" s="45"/>
      <c r="BZ2853" s="37"/>
      <c r="CA2853" s="54" t="str">
        <f t="shared" si="536"/>
        <v>PENDIENTE EJECUTORIA</v>
      </c>
      <c r="CB2853" s="59" t="str">
        <f t="shared" si="545"/>
        <v/>
      </c>
      <c r="CC2853" s="36"/>
      <c r="CD2853" s="40"/>
      <c r="CE2853" s="46"/>
      <c r="CF2853" s="40"/>
      <c r="CG2853" s="40"/>
      <c r="CH2853" s="40"/>
      <c r="CI2853" s="36"/>
      <c r="CJ2853" s="47"/>
      <c r="CK2853" s="40"/>
      <c r="CL2853" s="40"/>
      <c r="CM2853" s="40"/>
      <c r="CN2853" s="40"/>
    </row>
    <row r="2854" spans="1:92" ht="42.75" hidden="1">
      <c r="A2854" s="49" t="str">
        <f t="shared" si="537"/>
        <v>SIN GESTIÓN</v>
      </c>
      <c r="B2854" s="58"/>
      <c r="C2854" s="37"/>
      <c r="D2854" s="37"/>
      <c r="E2854" s="49" t="str">
        <f t="shared" si="538"/>
        <v>PENDIENTE NOTIFICACIÓN</v>
      </c>
      <c r="F2854" s="141" t="str">
        <f t="shared" si="539"/>
        <v>PENDIENTE NOTIFICACIÓN</v>
      </c>
      <c r="G2854" s="49" t="str">
        <f t="shared" si="540"/>
        <v/>
      </c>
      <c r="H2854" s="51" t="str">
        <f ca="1">IF(
L2854="",
"",
IF(
NETWORKDAYS(L2854,IF(M2854&lt;&gt;"",M2854,TODAY()),FESTIVOS_CO!A:A)&gt;2,
"VENCIDO",
IF(
NETWORKDAYS(L2854,IF(M2854&lt;&gt;"",M2854,TODAY()),FESTIVOS_CO!A:A)=2,
"ALERTA",
"A TIEMPO"
)))</f>
        <v/>
      </c>
      <c r="I2854" s="40"/>
      <c r="J2854" s="36"/>
      <c r="K2854" s="37"/>
      <c r="L2854" s="50"/>
      <c r="M2854" s="37"/>
      <c r="N2854" s="52"/>
      <c r="O2854" s="52"/>
      <c r="P2854" s="36"/>
      <c r="Q2854" s="36"/>
      <c r="R2854" s="40"/>
      <c r="S2854" s="36"/>
      <c r="T2854" s="40"/>
      <c r="U2854" s="40"/>
      <c r="V2854" s="81"/>
      <c r="W2854" s="40"/>
      <c r="X2854" s="40"/>
      <c r="Y2854" s="40"/>
      <c r="Z2854" s="38" t="str">
        <f>IFERROR(VLOOKUP(Y2854,DIRECTORIO!A:B,2,FALSE),"")</f>
        <v/>
      </c>
      <c r="AA2854" s="40"/>
      <c r="AB2854" s="40"/>
      <c r="AC2854" s="40"/>
      <c r="AD2854" s="40"/>
      <c r="AE2854" s="40"/>
      <c r="AF2854" s="40"/>
      <c r="AG2854" s="41" t="s">
        <v>109</v>
      </c>
      <c r="AH2854" s="42"/>
      <c r="AI2854" s="54" t="str">
        <f t="shared" ca="1" si="541"/>
        <v>PENDIENTE NOTIFICACIÓN ELECTRÓNICA</v>
      </c>
      <c r="AJ2854" s="37"/>
      <c r="AK2854" s="37"/>
      <c r="AL2854" s="37"/>
      <c r="AM2854" s="53" t="str">
        <f>IF(AK2854="","",WORKDAY(AK2854,5,FESTIVOS_CO!A:A))</f>
        <v/>
      </c>
      <c r="AN2854" s="37"/>
      <c r="AO2854" s="37"/>
      <c r="AP2854" s="54" t="str">
        <f t="shared" ca="1" si="546"/>
        <v>NO APLICA</v>
      </c>
      <c r="AQ2854" s="36"/>
      <c r="AR2854" s="43"/>
      <c r="AS2854" s="37"/>
      <c r="AT2854" s="36"/>
      <c r="AU2854" s="37"/>
      <c r="AV2854" s="36"/>
      <c r="AW2854" s="36"/>
      <c r="AX2854" s="37"/>
      <c r="AY2854" s="140" t="str">
        <f>IF(AU2854="","",WORKDAY(AU2854,5,FESTIVOS_CO!A:A))</f>
        <v/>
      </c>
      <c r="AZ2854" s="54" t="str">
        <f t="shared" ca="1" si="543"/>
        <v>NO APLICA</v>
      </c>
      <c r="BA2854" s="55" t="str">
        <f>IF(AX2854="","",WORKDAY(AX2854,5,FESTIVOS_CO!A:A))</f>
        <v/>
      </c>
      <c r="BB2854" s="39"/>
      <c r="BC2854" s="40"/>
      <c r="BD2854" s="40"/>
      <c r="BE2854" s="56" t="str">
        <f t="shared" ca="1" si="544"/>
        <v>NO APLICA</v>
      </c>
      <c r="BF2854" s="37"/>
      <c r="BG2854" s="45"/>
      <c r="BH2854" s="37"/>
      <c r="BI2854" s="36"/>
      <c r="BJ2854" s="37"/>
      <c r="BK2854" s="36"/>
      <c r="BL2854" s="36"/>
      <c r="BM2854" s="53" t="str">
        <f>IF(BJ2854="","",WORKDAY(BJ2854,5,FESTIVOS_CO!A:A))</f>
        <v/>
      </c>
      <c r="BN2854" s="57" t="str">
        <f t="shared" ca="1" si="542"/>
        <v>PENDIENTE HACER AVISO</v>
      </c>
      <c r="BO2854" s="54" t="str">
        <f t="shared" ca="1" si="535"/>
        <v>EN TRÁMITE NOTIF. POR AVISO</v>
      </c>
      <c r="BP2854" s="37"/>
      <c r="BQ2854" s="53" t="str">
        <f>IF(BP2854="","",WORKDAY(BP2854,5,FESTIVOS_CO!A:A))</f>
        <v/>
      </c>
      <c r="BR2854" s="37"/>
      <c r="BS2854" s="36"/>
      <c r="BT2854" s="38"/>
      <c r="BU2854" s="58" t="e">
        <f>VLOOKUP(BT2854,Hoja2!$C:$D,2,0)</f>
        <v>#N/A</v>
      </c>
      <c r="BV2854" s="80" t="str">
        <f>IF(
AND(AO2854="",BD2854="",BQ2854=""),
"EN PROCESO NOTIFICACION / COMUNICACION",
IF(
BT2854="",
"NO APLICA",
IF(
BU2854=60,
IF(AO2854&lt;&gt;"",AO2854,IF(BD2854&lt;&gt;"",BD2854,BQ2854))+60,
WORKDAY(
IF(AO2854&lt;&gt;"",AO2854,IF(BD2854&lt;&gt;"",BD2854,BQ2854)),
BU2854,
FESTIVOS_CO!A:A
)
)
))</f>
        <v>EN PROCESO NOTIFICACION / COMUNICACION</v>
      </c>
      <c r="BW2854" s="44"/>
      <c r="BX2854" s="53"/>
      <c r="BY2854" s="45"/>
      <c r="BZ2854" s="37"/>
      <c r="CA2854" s="54" t="str">
        <f t="shared" si="536"/>
        <v>PENDIENTE EJECUTORIA</v>
      </c>
      <c r="CB2854" s="59" t="str">
        <f t="shared" si="545"/>
        <v/>
      </c>
      <c r="CC2854" s="36"/>
      <c r="CD2854" s="40"/>
      <c r="CE2854" s="46"/>
      <c r="CF2854" s="40"/>
      <c r="CG2854" s="40"/>
      <c r="CH2854" s="40"/>
      <c r="CI2854" s="36"/>
      <c r="CJ2854" s="47"/>
      <c r="CK2854" s="40"/>
      <c r="CL2854" s="40"/>
      <c r="CM2854" s="40"/>
      <c r="CN2854" s="40"/>
    </row>
    <row r="2855" spans="1:92" ht="42.75" hidden="1">
      <c r="A2855" s="49" t="str">
        <f t="shared" si="537"/>
        <v>SIN GESTIÓN</v>
      </c>
      <c r="B2855" s="58"/>
      <c r="C2855" s="37"/>
      <c r="D2855" s="37"/>
      <c r="E2855" s="49" t="str">
        <f t="shared" si="538"/>
        <v>PENDIENTE NOTIFICACIÓN</v>
      </c>
      <c r="F2855" s="141" t="str">
        <f t="shared" si="539"/>
        <v>PENDIENTE NOTIFICACIÓN</v>
      </c>
      <c r="G2855" s="49" t="str">
        <f t="shared" si="540"/>
        <v/>
      </c>
      <c r="H2855" s="51" t="str">
        <f ca="1">IF(
L2855="",
"",
IF(
NETWORKDAYS(L2855,IF(M2855&lt;&gt;"",M2855,TODAY()),FESTIVOS_CO!A:A)&gt;2,
"VENCIDO",
IF(
NETWORKDAYS(L2855,IF(M2855&lt;&gt;"",M2855,TODAY()),FESTIVOS_CO!A:A)=2,
"ALERTA",
"A TIEMPO"
)))</f>
        <v/>
      </c>
      <c r="I2855" s="40"/>
      <c r="J2855" s="36"/>
      <c r="K2855" s="37"/>
      <c r="L2855" s="50"/>
      <c r="M2855" s="37"/>
      <c r="N2855" s="52"/>
      <c r="O2855" s="52"/>
      <c r="P2855" s="36"/>
      <c r="Q2855" s="36"/>
      <c r="R2855" s="40"/>
      <c r="S2855" s="36"/>
      <c r="T2855" s="40"/>
      <c r="U2855" s="40"/>
      <c r="V2855" s="81"/>
      <c r="W2855" s="40"/>
      <c r="X2855" s="40"/>
      <c r="Y2855" s="40"/>
      <c r="Z2855" s="38" t="str">
        <f>IFERROR(VLOOKUP(Y2855,DIRECTORIO!A:B,2,FALSE),"")</f>
        <v/>
      </c>
      <c r="AA2855" s="40"/>
      <c r="AB2855" s="40"/>
      <c r="AC2855" s="40"/>
      <c r="AD2855" s="40"/>
      <c r="AE2855" s="40"/>
      <c r="AF2855" s="40"/>
      <c r="AG2855" s="41" t="s">
        <v>109</v>
      </c>
      <c r="AH2855" s="42"/>
      <c r="AI2855" s="54" t="str">
        <f t="shared" ca="1" si="541"/>
        <v>PENDIENTE NOTIFICACIÓN ELECTRÓNICA</v>
      </c>
      <c r="AJ2855" s="37"/>
      <c r="AK2855" s="37"/>
      <c r="AL2855" s="37"/>
      <c r="AM2855" s="53" t="str">
        <f>IF(AK2855="","",WORKDAY(AK2855,5,FESTIVOS_CO!A:A))</f>
        <v/>
      </c>
      <c r="AN2855" s="37"/>
      <c r="AO2855" s="37"/>
      <c r="AP2855" s="54" t="str">
        <f t="shared" ca="1" si="546"/>
        <v>NO APLICA</v>
      </c>
      <c r="AQ2855" s="36"/>
      <c r="AR2855" s="43"/>
      <c r="AS2855" s="37"/>
      <c r="AT2855" s="36"/>
      <c r="AU2855" s="37"/>
      <c r="AV2855" s="36"/>
      <c r="AW2855" s="36"/>
      <c r="AX2855" s="37"/>
      <c r="AY2855" s="140" t="str">
        <f>IF(AU2855="","",WORKDAY(AU2855,5,FESTIVOS_CO!A:A))</f>
        <v/>
      </c>
      <c r="AZ2855" s="54" t="str">
        <f t="shared" ca="1" si="543"/>
        <v>NO APLICA</v>
      </c>
      <c r="BA2855" s="55" t="str">
        <f>IF(AX2855="","",WORKDAY(AX2855,5,FESTIVOS_CO!A:A))</f>
        <v/>
      </c>
      <c r="BB2855" s="39"/>
      <c r="BC2855" s="40"/>
      <c r="BD2855" s="40"/>
      <c r="BE2855" s="56" t="str">
        <f t="shared" ca="1" si="544"/>
        <v>NO APLICA</v>
      </c>
      <c r="BF2855" s="37"/>
      <c r="BG2855" s="45"/>
      <c r="BH2855" s="37"/>
      <c r="BI2855" s="36"/>
      <c r="BJ2855" s="37"/>
      <c r="BK2855" s="36"/>
      <c r="BL2855" s="36"/>
      <c r="BM2855" s="53" t="str">
        <f>IF(BJ2855="","",WORKDAY(BJ2855,5,FESTIVOS_CO!A:A))</f>
        <v/>
      </c>
      <c r="BN2855" s="57" t="str">
        <f t="shared" ca="1" si="542"/>
        <v>PENDIENTE HACER AVISO</v>
      </c>
      <c r="BO2855" s="54" t="str">
        <f t="shared" ca="1" si="535"/>
        <v>EN TRÁMITE NOTIF. POR AVISO</v>
      </c>
      <c r="BP2855" s="37"/>
      <c r="BQ2855" s="53" t="str">
        <f>IF(BP2855="","",WORKDAY(BP2855,5,FESTIVOS_CO!A:A))</f>
        <v/>
      </c>
      <c r="BR2855" s="37"/>
      <c r="BS2855" s="36"/>
      <c r="BT2855" s="38"/>
      <c r="BU2855" s="58" t="e">
        <f>VLOOKUP(BT2855,Hoja2!$C:$D,2,0)</f>
        <v>#N/A</v>
      </c>
      <c r="BV2855" s="80" t="str">
        <f>IF(
AND(AO2855="",BD2855="",BQ2855=""),
"EN PROCESO NOTIFICACION / COMUNICACION",
IF(
BT2855="",
"NO APLICA",
IF(
BU2855=60,
IF(AO2855&lt;&gt;"",AO2855,IF(BD2855&lt;&gt;"",BD2855,BQ2855))+60,
WORKDAY(
IF(AO2855&lt;&gt;"",AO2855,IF(BD2855&lt;&gt;"",BD2855,BQ2855)),
BU2855,
FESTIVOS_CO!A:A
)
)
))</f>
        <v>EN PROCESO NOTIFICACION / COMUNICACION</v>
      </c>
      <c r="BW2855" s="44"/>
      <c r="BX2855" s="53"/>
      <c r="BY2855" s="45"/>
      <c r="BZ2855" s="37"/>
      <c r="CA2855" s="54" t="str">
        <f t="shared" si="536"/>
        <v>PENDIENTE EJECUTORIA</v>
      </c>
      <c r="CB2855" s="59" t="str">
        <f t="shared" si="545"/>
        <v/>
      </c>
      <c r="CC2855" s="36"/>
      <c r="CD2855" s="40"/>
      <c r="CE2855" s="46"/>
      <c r="CF2855" s="40"/>
      <c r="CG2855" s="40"/>
      <c r="CH2855" s="40"/>
      <c r="CI2855" s="36"/>
      <c r="CJ2855" s="47"/>
      <c r="CK2855" s="40"/>
      <c r="CL2855" s="40"/>
      <c r="CM2855" s="40"/>
      <c r="CN2855" s="40"/>
    </row>
    <row r="2856" spans="1:92" ht="42.75" hidden="1">
      <c r="A2856" s="49" t="str">
        <f t="shared" si="537"/>
        <v>SIN GESTIÓN</v>
      </c>
      <c r="B2856" s="58"/>
      <c r="C2856" s="37"/>
      <c r="D2856" s="37"/>
      <c r="E2856" s="49" t="str">
        <f t="shared" si="538"/>
        <v>PENDIENTE NOTIFICACIÓN</v>
      </c>
      <c r="F2856" s="141" t="str">
        <f t="shared" si="539"/>
        <v>PENDIENTE NOTIFICACIÓN</v>
      </c>
      <c r="G2856" s="49" t="str">
        <f t="shared" si="540"/>
        <v/>
      </c>
      <c r="H2856" s="51" t="str">
        <f ca="1">IF(
L2856="",
"",
IF(
NETWORKDAYS(L2856,IF(M2856&lt;&gt;"",M2856,TODAY()),FESTIVOS_CO!A:A)&gt;2,
"VENCIDO",
IF(
NETWORKDAYS(L2856,IF(M2856&lt;&gt;"",M2856,TODAY()),FESTIVOS_CO!A:A)=2,
"ALERTA",
"A TIEMPO"
)))</f>
        <v/>
      </c>
      <c r="I2856" s="40"/>
      <c r="J2856" s="36"/>
      <c r="K2856" s="37"/>
      <c r="L2856" s="50"/>
      <c r="M2856" s="37"/>
      <c r="N2856" s="52"/>
      <c r="O2856" s="52"/>
      <c r="P2856" s="36"/>
      <c r="Q2856" s="36"/>
      <c r="R2856" s="40"/>
      <c r="S2856" s="36"/>
      <c r="T2856" s="40"/>
      <c r="U2856" s="40"/>
      <c r="V2856" s="81"/>
      <c r="W2856" s="40"/>
      <c r="X2856" s="40"/>
      <c r="Y2856" s="40"/>
      <c r="Z2856" s="38" t="str">
        <f>IFERROR(VLOOKUP(Y2856,DIRECTORIO!A:B,2,FALSE),"")</f>
        <v/>
      </c>
      <c r="AA2856" s="40"/>
      <c r="AB2856" s="40"/>
      <c r="AC2856" s="40"/>
      <c r="AD2856" s="40"/>
      <c r="AE2856" s="40"/>
      <c r="AF2856" s="40"/>
      <c r="AG2856" s="41" t="s">
        <v>109</v>
      </c>
      <c r="AH2856" s="42"/>
      <c r="AI2856" s="54" t="str">
        <f t="shared" ca="1" si="541"/>
        <v>PENDIENTE NOTIFICACIÓN ELECTRÓNICA</v>
      </c>
      <c r="AJ2856" s="37"/>
      <c r="AK2856" s="37"/>
      <c r="AL2856" s="37"/>
      <c r="AM2856" s="53" t="str">
        <f>IF(AK2856="","",WORKDAY(AK2856,5,FESTIVOS_CO!A:A))</f>
        <v/>
      </c>
      <c r="AN2856" s="37"/>
      <c r="AO2856" s="37"/>
      <c r="AP2856" s="54" t="str">
        <f t="shared" ca="1" si="546"/>
        <v>NO APLICA</v>
      </c>
      <c r="AQ2856" s="36"/>
      <c r="AR2856" s="43"/>
      <c r="AS2856" s="37"/>
      <c r="AT2856" s="36"/>
      <c r="AU2856" s="37"/>
      <c r="AV2856" s="36"/>
      <c r="AW2856" s="36"/>
      <c r="AX2856" s="37"/>
      <c r="AY2856" s="140" t="str">
        <f>IF(AU2856="","",WORKDAY(AU2856,5,FESTIVOS_CO!A:A))</f>
        <v/>
      </c>
      <c r="AZ2856" s="54" t="str">
        <f t="shared" ca="1" si="543"/>
        <v>NO APLICA</v>
      </c>
      <c r="BA2856" s="55" t="str">
        <f>IF(AX2856="","",WORKDAY(AX2856,5,FESTIVOS_CO!A:A))</f>
        <v/>
      </c>
      <c r="BB2856" s="39"/>
      <c r="BC2856" s="40"/>
      <c r="BD2856" s="40"/>
      <c r="BE2856" s="56" t="str">
        <f t="shared" ca="1" si="544"/>
        <v>NO APLICA</v>
      </c>
      <c r="BF2856" s="37"/>
      <c r="BG2856" s="45"/>
      <c r="BH2856" s="37"/>
      <c r="BI2856" s="36"/>
      <c r="BJ2856" s="37"/>
      <c r="BK2856" s="36"/>
      <c r="BL2856" s="36"/>
      <c r="BM2856" s="53" t="str">
        <f>IF(BJ2856="","",WORKDAY(BJ2856,5,FESTIVOS_CO!A:A))</f>
        <v/>
      </c>
      <c r="BN2856" s="57" t="str">
        <f t="shared" ca="1" si="542"/>
        <v>PENDIENTE HACER AVISO</v>
      </c>
      <c r="BO2856" s="54" t="str">
        <f t="shared" ca="1" si="535"/>
        <v>EN TRÁMITE NOTIF. POR AVISO</v>
      </c>
      <c r="BP2856" s="37"/>
      <c r="BQ2856" s="53" t="str">
        <f>IF(BP2856="","",WORKDAY(BP2856,5,FESTIVOS_CO!A:A))</f>
        <v/>
      </c>
      <c r="BR2856" s="37"/>
      <c r="BS2856" s="36"/>
      <c r="BT2856" s="38"/>
      <c r="BU2856" s="58" t="e">
        <f>VLOOKUP(BT2856,Hoja2!$C:$D,2,0)</f>
        <v>#N/A</v>
      </c>
      <c r="BV2856" s="80" t="str">
        <f>IF(
AND(AO2856="",BD2856="",BQ2856=""),
"EN PROCESO NOTIFICACION / COMUNICACION",
IF(
BT2856="",
"NO APLICA",
IF(
BU2856=60,
IF(AO2856&lt;&gt;"",AO2856,IF(BD2856&lt;&gt;"",BD2856,BQ2856))+60,
WORKDAY(
IF(AO2856&lt;&gt;"",AO2856,IF(BD2856&lt;&gt;"",BD2856,BQ2856)),
BU2856,
FESTIVOS_CO!A:A
)
)
))</f>
        <v>EN PROCESO NOTIFICACION / COMUNICACION</v>
      </c>
      <c r="BW2856" s="44"/>
      <c r="BX2856" s="53"/>
      <c r="BY2856" s="45"/>
      <c r="BZ2856" s="37"/>
      <c r="CA2856" s="54" t="str">
        <f t="shared" si="536"/>
        <v>PENDIENTE EJECUTORIA</v>
      </c>
      <c r="CB2856" s="59" t="str">
        <f t="shared" si="545"/>
        <v/>
      </c>
      <c r="CC2856" s="36"/>
      <c r="CD2856" s="40"/>
      <c r="CE2856" s="46"/>
      <c r="CF2856" s="40"/>
      <c r="CG2856" s="40"/>
      <c r="CH2856" s="40"/>
      <c r="CI2856" s="36"/>
      <c r="CJ2856" s="47"/>
      <c r="CK2856" s="40"/>
      <c r="CL2856" s="40"/>
      <c r="CM2856" s="40"/>
      <c r="CN2856" s="40"/>
    </row>
    <row r="2857" spans="1:92" ht="42.75" hidden="1">
      <c r="A2857" s="49" t="str">
        <f t="shared" si="537"/>
        <v>SIN GESTIÓN</v>
      </c>
      <c r="B2857" s="58"/>
      <c r="C2857" s="37"/>
      <c r="D2857" s="37"/>
      <c r="E2857" s="49" t="str">
        <f t="shared" si="538"/>
        <v>PENDIENTE NOTIFICACIÓN</v>
      </c>
      <c r="F2857" s="141" t="str">
        <f t="shared" si="539"/>
        <v>PENDIENTE NOTIFICACIÓN</v>
      </c>
      <c r="G2857" s="49" t="str">
        <f t="shared" si="540"/>
        <v/>
      </c>
      <c r="H2857" s="51" t="str">
        <f ca="1">IF(
L2857="",
"",
IF(
NETWORKDAYS(L2857,IF(M2857&lt;&gt;"",M2857,TODAY()),FESTIVOS_CO!A:A)&gt;2,
"VENCIDO",
IF(
NETWORKDAYS(L2857,IF(M2857&lt;&gt;"",M2857,TODAY()),FESTIVOS_CO!A:A)=2,
"ALERTA",
"A TIEMPO"
)))</f>
        <v/>
      </c>
      <c r="I2857" s="40"/>
      <c r="J2857" s="36"/>
      <c r="K2857" s="37"/>
      <c r="L2857" s="50"/>
      <c r="M2857" s="37"/>
      <c r="N2857" s="52"/>
      <c r="O2857" s="52"/>
      <c r="P2857" s="36"/>
      <c r="Q2857" s="36"/>
      <c r="R2857" s="40"/>
      <c r="S2857" s="36"/>
      <c r="T2857" s="40"/>
      <c r="U2857" s="40"/>
      <c r="V2857" s="81"/>
      <c r="W2857" s="40"/>
      <c r="X2857" s="40"/>
      <c r="Y2857" s="40"/>
      <c r="Z2857" s="38" t="str">
        <f>IFERROR(VLOOKUP(Y2857,DIRECTORIO!A:B,2,FALSE),"")</f>
        <v/>
      </c>
      <c r="AA2857" s="40"/>
      <c r="AB2857" s="40"/>
      <c r="AC2857" s="40"/>
      <c r="AD2857" s="40"/>
      <c r="AE2857" s="40"/>
      <c r="AF2857" s="40"/>
      <c r="AG2857" s="41" t="s">
        <v>109</v>
      </c>
      <c r="AH2857" s="42"/>
      <c r="AI2857" s="54" t="str">
        <f t="shared" ca="1" si="541"/>
        <v>PENDIENTE NOTIFICACIÓN ELECTRÓNICA</v>
      </c>
      <c r="AJ2857" s="37"/>
      <c r="AK2857" s="37"/>
      <c r="AL2857" s="37"/>
      <c r="AM2857" s="53" t="str">
        <f>IF(AK2857="","",WORKDAY(AK2857,5,FESTIVOS_CO!A:A))</f>
        <v/>
      </c>
      <c r="AN2857" s="37"/>
      <c r="AO2857" s="37"/>
      <c r="AP2857" s="54" t="str">
        <f t="shared" ca="1" si="546"/>
        <v>NO APLICA</v>
      </c>
      <c r="AQ2857" s="36"/>
      <c r="AR2857" s="43"/>
      <c r="AS2857" s="37"/>
      <c r="AT2857" s="36"/>
      <c r="AU2857" s="37"/>
      <c r="AV2857" s="36"/>
      <c r="AW2857" s="36"/>
      <c r="AX2857" s="37"/>
      <c r="AY2857" s="140" t="str">
        <f>IF(AU2857="","",WORKDAY(AU2857,5,FESTIVOS_CO!A:A))</f>
        <v/>
      </c>
      <c r="AZ2857" s="54" t="str">
        <f t="shared" ca="1" si="543"/>
        <v>NO APLICA</v>
      </c>
      <c r="BA2857" s="55" t="str">
        <f>IF(AX2857="","",WORKDAY(AX2857,5,FESTIVOS_CO!A:A))</f>
        <v/>
      </c>
      <c r="BB2857" s="39"/>
      <c r="BC2857" s="40"/>
      <c r="BD2857" s="40"/>
      <c r="BE2857" s="56" t="str">
        <f t="shared" ca="1" si="544"/>
        <v>NO APLICA</v>
      </c>
      <c r="BF2857" s="37"/>
      <c r="BG2857" s="45"/>
      <c r="BH2857" s="37"/>
      <c r="BI2857" s="36"/>
      <c r="BJ2857" s="37"/>
      <c r="BK2857" s="36"/>
      <c r="BL2857" s="36"/>
      <c r="BM2857" s="53" t="str">
        <f>IF(BJ2857="","",WORKDAY(BJ2857,5,FESTIVOS_CO!A:A))</f>
        <v/>
      </c>
      <c r="BN2857" s="57" t="str">
        <f t="shared" ca="1" si="542"/>
        <v>PENDIENTE HACER AVISO</v>
      </c>
      <c r="BO2857" s="54" t="str">
        <f t="shared" ca="1" si="535"/>
        <v>EN TRÁMITE NOTIF. POR AVISO</v>
      </c>
      <c r="BP2857" s="37"/>
      <c r="BQ2857" s="53" t="str">
        <f>IF(BP2857="","",WORKDAY(BP2857,5,FESTIVOS_CO!A:A))</f>
        <v/>
      </c>
      <c r="BR2857" s="37"/>
      <c r="BS2857" s="36"/>
      <c r="BT2857" s="38"/>
      <c r="BU2857" s="58" t="e">
        <f>VLOOKUP(BT2857,Hoja2!$C:$D,2,0)</f>
        <v>#N/A</v>
      </c>
      <c r="BV2857" s="80" t="str">
        <f>IF(
AND(AO2857="",BD2857="",BQ2857=""),
"EN PROCESO NOTIFICACION / COMUNICACION",
IF(
BT2857="",
"NO APLICA",
IF(
BU2857=60,
IF(AO2857&lt;&gt;"",AO2857,IF(BD2857&lt;&gt;"",BD2857,BQ2857))+60,
WORKDAY(
IF(AO2857&lt;&gt;"",AO2857,IF(BD2857&lt;&gt;"",BD2857,BQ2857)),
BU2857,
FESTIVOS_CO!A:A
)
)
))</f>
        <v>EN PROCESO NOTIFICACION / COMUNICACION</v>
      </c>
      <c r="BW2857" s="44"/>
      <c r="BX2857" s="53"/>
      <c r="BY2857" s="45"/>
      <c r="BZ2857" s="37"/>
      <c r="CA2857" s="54" t="str">
        <f t="shared" si="536"/>
        <v>PENDIENTE EJECUTORIA</v>
      </c>
      <c r="CB2857" s="59" t="str">
        <f t="shared" si="545"/>
        <v/>
      </c>
      <c r="CC2857" s="36"/>
      <c r="CD2857" s="40"/>
      <c r="CE2857" s="46"/>
      <c r="CF2857" s="40"/>
      <c r="CG2857" s="40"/>
      <c r="CH2857" s="40"/>
      <c r="CI2857" s="36"/>
      <c r="CJ2857" s="47"/>
      <c r="CK2857" s="40"/>
      <c r="CL2857" s="40"/>
      <c r="CM2857" s="40"/>
      <c r="CN2857" s="40"/>
    </row>
    <row r="2858" spans="1:92" ht="42.75" hidden="1">
      <c r="A2858" s="49" t="str">
        <f t="shared" si="537"/>
        <v>SIN GESTIÓN</v>
      </c>
      <c r="B2858" s="58"/>
      <c r="C2858" s="37"/>
      <c r="D2858" s="37"/>
      <c r="E2858" s="49" t="str">
        <f t="shared" si="538"/>
        <v>PENDIENTE NOTIFICACIÓN</v>
      </c>
      <c r="F2858" s="141" t="str">
        <f t="shared" si="539"/>
        <v>PENDIENTE NOTIFICACIÓN</v>
      </c>
      <c r="G2858" s="49" t="str">
        <f t="shared" si="540"/>
        <v/>
      </c>
      <c r="H2858" s="51" t="str">
        <f ca="1">IF(
L2858="",
"",
IF(
NETWORKDAYS(L2858,IF(M2858&lt;&gt;"",M2858,TODAY()),FESTIVOS_CO!A:A)&gt;2,
"VENCIDO",
IF(
NETWORKDAYS(L2858,IF(M2858&lt;&gt;"",M2858,TODAY()),FESTIVOS_CO!A:A)=2,
"ALERTA",
"A TIEMPO"
)))</f>
        <v/>
      </c>
      <c r="I2858" s="40"/>
      <c r="J2858" s="36"/>
      <c r="K2858" s="37"/>
      <c r="L2858" s="50"/>
      <c r="M2858" s="37"/>
      <c r="N2858" s="52"/>
      <c r="O2858" s="52"/>
      <c r="P2858" s="36"/>
      <c r="Q2858" s="36"/>
      <c r="R2858" s="40"/>
      <c r="S2858" s="36"/>
      <c r="T2858" s="40"/>
      <c r="U2858" s="40"/>
      <c r="V2858" s="81"/>
      <c r="W2858" s="40"/>
      <c r="X2858" s="40"/>
      <c r="Y2858" s="40"/>
      <c r="Z2858" s="38" t="str">
        <f>IFERROR(VLOOKUP(Y2858,DIRECTORIO!A:B,2,FALSE),"")</f>
        <v/>
      </c>
      <c r="AA2858" s="40"/>
      <c r="AB2858" s="40"/>
      <c r="AC2858" s="40"/>
      <c r="AD2858" s="40"/>
      <c r="AE2858" s="40"/>
      <c r="AF2858" s="40"/>
      <c r="AG2858" s="41" t="s">
        <v>109</v>
      </c>
      <c r="AH2858" s="42"/>
      <c r="AI2858" s="54" t="str">
        <f t="shared" ca="1" si="541"/>
        <v>PENDIENTE NOTIFICACIÓN ELECTRÓNICA</v>
      </c>
      <c r="AJ2858" s="37"/>
      <c r="AK2858" s="37"/>
      <c r="AL2858" s="37"/>
      <c r="AM2858" s="53" t="str">
        <f>IF(AK2858="","",WORKDAY(AK2858,5,FESTIVOS_CO!A:A))</f>
        <v/>
      </c>
      <c r="AN2858" s="37"/>
      <c r="AO2858" s="37"/>
      <c r="AP2858" s="54" t="str">
        <f t="shared" ca="1" si="546"/>
        <v>NO APLICA</v>
      </c>
      <c r="AQ2858" s="36"/>
      <c r="AR2858" s="43"/>
      <c r="AS2858" s="37"/>
      <c r="AT2858" s="36"/>
      <c r="AU2858" s="37"/>
      <c r="AV2858" s="36"/>
      <c r="AW2858" s="36"/>
      <c r="AX2858" s="37"/>
      <c r="AY2858" s="140" t="str">
        <f>IF(AU2858="","",WORKDAY(AU2858,5,FESTIVOS_CO!A:A))</f>
        <v/>
      </c>
      <c r="AZ2858" s="54" t="str">
        <f t="shared" ca="1" si="543"/>
        <v>NO APLICA</v>
      </c>
      <c r="BA2858" s="55" t="str">
        <f>IF(AX2858="","",WORKDAY(AX2858,5,FESTIVOS_CO!A:A))</f>
        <v/>
      </c>
      <c r="BB2858" s="39"/>
      <c r="BC2858" s="40"/>
      <c r="BD2858" s="40"/>
      <c r="BE2858" s="56" t="str">
        <f t="shared" ca="1" si="544"/>
        <v>NO APLICA</v>
      </c>
      <c r="BF2858" s="37"/>
      <c r="BG2858" s="45"/>
      <c r="BH2858" s="37"/>
      <c r="BI2858" s="36"/>
      <c r="BJ2858" s="37"/>
      <c r="BK2858" s="36"/>
      <c r="BL2858" s="36"/>
      <c r="BM2858" s="53" t="str">
        <f>IF(BJ2858="","",WORKDAY(BJ2858,5,FESTIVOS_CO!A:A))</f>
        <v/>
      </c>
      <c r="BN2858" s="57" t="str">
        <f t="shared" ca="1" si="542"/>
        <v>PENDIENTE HACER AVISO</v>
      </c>
      <c r="BO2858" s="54" t="str">
        <f t="shared" ca="1" si="535"/>
        <v>EN TRÁMITE NOTIF. POR AVISO</v>
      </c>
      <c r="BP2858" s="37"/>
      <c r="BQ2858" s="53" t="str">
        <f>IF(BP2858="","",WORKDAY(BP2858,5,FESTIVOS_CO!A:A))</f>
        <v/>
      </c>
      <c r="BR2858" s="37"/>
      <c r="BS2858" s="36"/>
      <c r="BT2858" s="38"/>
      <c r="BU2858" s="58" t="e">
        <f>VLOOKUP(BT2858,Hoja2!$C:$D,2,0)</f>
        <v>#N/A</v>
      </c>
      <c r="BV2858" s="80" t="str">
        <f>IF(
AND(AO2858="",BD2858="",BQ2858=""),
"EN PROCESO NOTIFICACION / COMUNICACION",
IF(
BT2858="",
"NO APLICA",
IF(
BU2858=60,
IF(AO2858&lt;&gt;"",AO2858,IF(BD2858&lt;&gt;"",BD2858,BQ2858))+60,
WORKDAY(
IF(AO2858&lt;&gt;"",AO2858,IF(BD2858&lt;&gt;"",BD2858,BQ2858)),
BU2858,
FESTIVOS_CO!A:A
)
)
))</f>
        <v>EN PROCESO NOTIFICACION / COMUNICACION</v>
      </c>
      <c r="BW2858" s="44"/>
      <c r="BX2858" s="53"/>
      <c r="BY2858" s="45"/>
      <c r="BZ2858" s="37"/>
      <c r="CA2858" s="54" t="str">
        <f t="shared" si="536"/>
        <v>PENDIENTE EJECUTORIA</v>
      </c>
      <c r="CB2858" s="59" t="str">
        <f t="shared" si="545"/>
        <v/>
      </c>
      <c r="CC2858" s="36"/>
      <c r="CD2858" s="40"/>
      <c r="CE2858" s="46"/>
      <c r="CF2858" s="40"/>
      <c r="CG2858" s="40"/>
      <c r="CH2858" s="40"/>
      <c r="CI2858" s="36"/>
      <c r="CJ2858" s="47"/>
      <c r="CK2858" s="40"/>
      <c r="CL2858" s="40"/>
      <c r="CM2858" s="40"/>
      <c r="CN2858" s="40"/>
    </row>
    <row r="2859" spans="1:92" ht="42.75" hidden="1">
      <c r="A2859" s="49" t="str">
        <f t="shared" si="537"/>
        <v>SIN GESTIÓN</v>
      </c>
      <c r="B2859" s="58"/>
      <c r="C2859" s="37"/>
      <c r="D2859" s="37"/>
      <c r="E2859" s="49" t="str">
        <f t="shared" si="538"/>
        <v>PENDIENTE NOTIFICACIÓN</v>
      </c>
      <c r="F2859" s="141" t="str">
        <f t="shared" si="539"/>
        <v>PENDIENTE NOTIFICACIÓN</v>
      </c>
      <c r="G2859" s="49" t="str">
        <f t="shared" si="540"/>
        <v/>
      </c>
      <c r="H2859" s="51" t="str">
        <f ca="1">IF(
L2859="",
"",
IF(
NETWORKDAYS(L2859,IF(M2859&lt;&gt;"",M2859,TODAY()),FESTIVOS_CO!A:A)&gt;2,
"VENCIDO",
IF(
NETWORKDAYS(L2859,IF(M2859&lt;&gt;"",M2859,TODAY()),FESTIVOS_CO!A:A)=2,
"ALERTA",
"A TIEMPO"
)))</f>
        <v/>
      </c>
      <c r="I2859" s="40"/>
      <c r="J2859" s="36"/>
      <c r="K2859" s="37"/>
      <c r="L2859" s="50"/>
      <c r="M2859" s="37"/>
      <c r="N2859" s="52"/>
      <c r="O2859" s="52"/>
      <c r="P2859" s="36"/>
      <c r="Q2859" s="36"/>
      <c r="R2859" s="40"/>
      <c r="S2859" s="36"/>
      <c r="T2859" s="40"/>
      <c r="U2859" s="40"/>
      <c r="V2859" s="81"/>
      <c r="W2859" s="40"/>
      <c r="X2859" s="40"/>
      <c r="Y2859" s="40"/>
      <c r="Z2859" s="38" t="str">
        <f>IFERROR(VLOOKUP(Y2859,DIRECTORIO!A:B,2,FALSE),"")</f>
        <v/>
      </c>
      <c r="AA2859" s="40"/>
      <c r="AB2859" s="40"/>
      <c r="AC2859" s="40"/>
      <c r="AD2859" s="40"/>
      <c r="AE2859" s="40"/>
      <c r="AF2859" s="40"/>
      <c r="AG2859" s="41" t="s">
        <v>109</v>
      </c>
      <c r="AH2859" s="42"/>
      <c r="AI2859" s="54" t="str">
        <f t="shared" ca="1" si="541"/>
        <v>PENDIENTE NOTIFICACIÓN ELECTRÓNICA</v>
      </c>
      <c r="AJ2859" s="37"/>
      <c r="AK2859" s="37"/>
      <c r="AL2859" s="37"/>
      <c r="AM2859" s="53" t="str">
        <f>IF(AK2859="","",WORKDAY(AK2859,5,FESTIVOS_CO!A:A))</f>
        <v/>
      </c>
      <c r="AN2859" s="37"/>
      <c r="AO2859" s="37"/>
      <c r="AP2859" s="54" t="str">
        <f t="shared" ca="1" si="546"/>
        <v>NO APLICA</v>
      </c>
      <c r="AQ2859" s="36"/>
      <c r="AR2859" s="43"/>
      <c r="AS2859" s="37"/>
      <c r="AT2859" s="36"/>
      <c r="AU2859" s="37"/>
      <c r="AV2859" s="36"/>
      <c r="AW2859" s="36"/>
      <c r="AX2859" s="37"/>
      <c r="AY2859" s="140" t="str">
        <f>IF(AU2859="","",WORKDAY(AU2859,5,FESTIVOS_CO!A:A))</f>
        <v/>
      </c>
      <c r="AZ2859" s="54" t="str">
        <f t="shared" ca="1" si="543"/>
        <v>NO APLICA</v>
      </c>
      <c r="BA2859" s="55" t="str">
        <f>IF(AX2859="","",WORKDAY(AX2859,5,FESTIVOS_CO!A:A))</f>
        <v/>
      </c>
      <c r="BB2859" s="39"/>
      <c r="BC2859" s="40"/>
      <c r="BD2859" s="40"/>
      <c r="BE2859" s="56" t="str">
        <f t="shared" ca="1" si="544"/>
        <v>NO APLICA</v>
      </c>
      <c r="BF2859" s="37"/>
      <c r="BG2859" s="45"/>
      <c r="BH2859" s="37"/>
      <c r="BI2859" s="36"/>
      <c r="BJ2859" s="37"/>
      <c r="BK2859" s="36"/>
      <c r="BL2859" s="36"/>
      <c r="BM2859" s="53" t="str">
        <f>IF(BJ2859="","",WORKDAY(BJ2859,5,FESTIVOS_CO!A:A))</f>
        <v/>
      </c>
      <c r="BN2859" s="57" t="str">
        <f t="shared" ca="1" si="542"/>
        <v>PENDIENTE HACER AVISO</v>
      </c>
      <c r="BO2859" s="54" t="str">
        <f t="shared" ca="1" si="535"/>
        <v>EN TRÁMITE NOTIF. POR AVISO</v>
      </c>
      <c r="BP2859" s="37"/>
      <c r="BQ2859" s="53" t="str">
        <f>IF(BP2859="","",WORKDAY(BP2859,5,FESTIVOS_CO!A:A))</f>
        <v/>
      </c>
      <c r="BR2859" s="37"/>
      <c r="BS2859" s="36"/>
      <c r="BT2859" s="38"/>
      <c r="BU2859" s="58" t="e">
        <f>VLOOKUP(BT2859,Hoja2!$C:$D,2,0)</f>
        <v>#N/A</v>
      </c>
      <c r="BV2859" s="80" t="str">
        <f>IF(
AND(AO2859="",BD2859="",BQ2859=""),
"EN PROCESO NOTIFICACION / COMUNICACION",
IF(
BT2859="",
"NO APLICA",
IF(
BU2859=60,
IF(AO2859&lt;&gt;"",AO2859,IF(BD2859&lt;&gt;"",BD2859,BQ2859))+60,
WORKDAY(
IF(AO2859&lt;&gt;"",AO2859,IF(BD2859&lt;&gt;"",BD2859,BQ2859)),
BU2859,
FESTIVOS_CO!A:A
)
)
))</f>
        <v>EN PROCESO NOTIFICACION / COMUNICACION</v>
      </c>
      <c r="BW2859" s="44"/>
      <c r="BX2859" s="53"/>
      <c r="BY2859" s="45"/>
      <c r="BZ2859" s="37"/>
      <c r="CA2859" s="54" t="str">
        <f t="shared" si="536"/>
        <v>PENDIENTE EJECUTORIA</v>
      </c>
      <c r="CB2859" s="59" t="str">
        <f t="shared" si="545"/>
        <v/>
      </c>
      <c r="CC2859" s="36"/>
      <c r="CD2859" s="40"/>
      <c r="CE2859" s="46"/>
      <c r="CF2859" s="40"/>
      <c r="CG2859" s="40"/>
      <c r="CH2859" s="40"/>
      <c r="CI2859" s="36"/>
      <c r="CJ2859" s="47"/>
      <c r="CK2859" s="40"/>
      <c r="CL2859" s="40"/>
      <c r="CM2859" s="40"/>
      <c r="CN2859" s="40"/>
    </row>
    <row r="2860" spans="1:92" ht="42.75" hidden="1">
      <c r="A2860" s="49" t="str">
        <f t="shared" si="537"/>
        <v>SIN GESTIÓN</v>
      </c>
      <c r="B2860" s="58"/>
      <c r="C2860" s="37"/>
      <c r="D2860" s="37"/>
      <c r="E2860" s="49" t="str">
        <f t="shared" si="538"/>
        <v>PENDIENTE NOTIFICACIÓN</v>
      </c>
      <c r="F2860" s="141" t="str">
        <f t="shared" si="539"/>
        <v>PENDIENTE NOTIFICACIÓN</v>
      </c>
      <c r="G2860" s="49" t="str">
        <f t="shared" si="540"/>
        <v/>
      </c>
      <c r="H2860" s="51" t="str">
        <f ca="1">IF(
L2860="",
"",
IF(
NETWORKDAYS(L2860,IF(M2860&lt;&gt;"",M2860,TODAY()),FESTIVOS_CO!A:A)&gt;2,
"VENCIDO",
IF(
NETWORKDAYS(L2860,IF(M2860&lt;&gt;"",M2860,TODAY()),FESTIVOS_CO!A:A)=2,
"ALERTA",
"A TIEMPO"
)))</f>
        <v/>
      </c>
      <c r="I2860" s="40"/>
      <c r="J2860" s="36"/>
      <c r="K2860" s="37"/>
      <c r="L2860" s="50"/>
      <c r="M2860" s="37"/>
      <c r="N2860" s="52"/>
      <c r="O2860" s="52"/>
      <c r="P2860" s="36"/>
      <c r="Q2860" s="36"/>
      <c r="R2860" s="40"/>
      <c r="S2860" s="36"/>
      <c r="T2860" s="40"/>
      <c r="U2860" s="40"/>
      <c r="V2860" s="81"/>
      <c r="W2860" s="40"/>
      <c r="X2860" s="40"/>
      <c r="Y2860" s="40"/>
      <c r="Z2860" s="38" t="str">
        <f>IFERROR(VLOOKUP(Y2860,DIRECTORIO!A:B,2,FALSE),"")</f>
        <v/>
      </c>
      <c r="AA2860" s="40"/>
      <c r="AB2860" s="40"/>
      <c r="AC2860" s="40"/>
      <c r="AD2860" s="40"/>
      <c r="AE2860" s="40"/>
      <c r="AF2860" s="40"/>
      <c r="AG2860" s="41" t="s">
        <v>109</v>
      </c>
      <c r="AH2860" s="42"/>
      <c r="AI2860" s="54" t="str">
        <f t="shared" ca="1" si="541"/>
        <v>PENDIENTE NOTIFICACIÓN ELECTRÓNICA</v>
      </c>
      <c r="AJ2860" s="37"/>
      <c r="AK2860" s="37"/>
      <c r="AL2860" s="37"/>
      <c r="AM2860" s="53" t="str">
        <f>IF(AK2860="","",WORKDAY(AK2860,5,FESTIVOS_CO!A:A))</f>
        <v/>
      </c>
      <c r="AN2860" s="37"/>
      <c r="AO2860" s="37"/>
      <c r="AP2860" s="54" t="str">
        <f t="shared" ca="1" si="546"/>
        <v>NO APLICA</v>
      </c>
      <c r="AQ2860" s="36"/>
      <c r="AR2860" s="43"/>
      <c r="AS2860" s="37"/>
      <c r="AT2860" s="36"/>
      <c r="AU2860" s="37"/>
      <c r="AV2860" s="36"/>
      <c r="AW2860" s="36"/>
      <c r="AX2860" s="37"/>
      <c r="AY2860" s="140" t="str">
        <f>IF(AU2860="","",WORKDAY(AU2860,5,FESTIVOS_CO!A:A))</f>
        <v/>
      </c>
      <c r="AZ2860" s="54" t="str">
        <f t="shared" ca="1" si="543"/>
        <v>NO APLICA</v>
      </c>
      <c r="BA2860" s="55" t="str">
        <f>IF(AX2860="","",WORKDAY(AX2860,5,FESTIVOS_CO!A:A))</f>
        <v/>
      </c>
      <c r="BB2860" s="39"/>
      <c r="BC2860" s="40"/>
      <c r="BD2860" s="40"/>
      <c r="BE2860" s="56" t="str">
        <f t="shared" ca="1" si="544"/>
        <v>NO APLICA</v>
      </c>
      <c r="BF2860" s="37"/>
      <c r="BG2860" s="45"/>
      <c r="BH2860" s="37"/>
      <c r="BI2860" s="36"/>
      <c r="BJ2860" s="37"/>
      <c r="BK2860" s="36"/>
      <c r="BL2860" s="36"/>
      <c r="BM2860" s="53" t="str">
        <f>IF(BJ2860="","",WORKDAY(BJ2860,5,FESTIVOS_CO!A:A))</f>
        <v/>
      </c>
      <c r="BN2860" s="57" t="str">
        <f t="shared" ca="1" si="542"/>
        <v>PENDIENTE HACER AVISO</v>
      </c>
      <c r="BO2860" s="54" t="str">
        <f t="shared" ca="1" si="535"/>
        <v>EN TRÁMITE NOTIF. POR AVISO</v>
      </c>
      <c r="BP2860" s="37"/>
      <c r="BQ2860" s="53" t="str">
        <f>IF(BP2860="","",WORKDAY(BP2860,5,FESTIVOS_CO!A:A))</f>
        <v/>
      </c>
      <c r="BR2860" s="37"/>
      <c r="BS2860" s="36"/>
      <c r="BT2860" s="38"/>
      <c r="BU2860" s="58" t="e">
        <f>VLOOKUP(BT2860,Hoja2!$C:$D,2,0)</f>
        <v>#N/A</v>
      </c>
      <c r="BV2860" s="80" t="str">
        <f>IF(
AND(AO2860="",BD2860="",BQ2860=""),
"EN PROCESO NOTIFICACION / COMUNICACION",
IF(
BT2860="",
"NO APLICA",
IF(
BU2860=60,
IF(AO2860&lt;&gt;"",AO2860,IF(BD2860&lt;&gt;"",BD2860,BQ2860))+60,
WORKDAY(
IF(AO2860&lt;&gt;"",AO2860,IF(BD2860&lt;&gt;"",BD2860,BQ2860)),
BU2860,
FESTIVOS_CO!A:A
)
)
))</f>
        <v>EN PROCESO NOTIFICACION / COMUNICACION</v>
      </c>
      <c r="BW2860" s="44"/>
      <c r="BX2860" s="53"/>
      <c r="BY2860" s="45"/>
      <c r="BZ2860" s="37"/>
      <c r="CA2860" s="54" t="str">
        <f t="shared" si="536"/>
        <v>PENDIENTE EJECUTORIA</v>
      </c>
      <c r="CB2860" s="59" t="str">
        <f t="shared" si="545"/>
        <v/>
      </c>
      <c r="CC2860" s="36"/>
      <c r="CD2860" s="40"/>
      <c r="CE2860" s="46"/>
      <c r="CF2860" s="40"/>
      <c r="CG2860" s="40"/>
      <c r="CH2860" s="40"/>
      <c r="CI2860" s="36"/>
      <c r="CJ2860" s="47"/>
      <c r="CK2860" s="40"/>
      <c r="CL2860" s="40"/>
      <c r="CM2860" s="40"/>
      <c r="CN2860" s="40"/>
    </row>
    <row r="2861" spans="1:92" ht="42.75" hidden="1">
      <c r="A2861" s="49" t="str">
        <f t="shared" si="537"/>
        <v>SIN GESTIÓN</v>
      </c>
      <c r="B2861" s="58"/>
      <c r="C2861" s="37"/>
      <c r="D2861" s="37"/>
      <c r="E2861" s="49" t="str">
        <f t="shared" si="538"/>
        <v>PENDIENTE NOTIFICACIÓN</v>
      </c>
      <c r="F2861" s="141" t="str">
        <f t="shared" si="539"/>
        <v>PENDIENTE NOTIFICACIÓN</v>
      </c>
      <c r="G2861" s="49" t="str">
        <f t="shared" si="540"/>
        <v/>
      </c>
      <c r="H2861" s="51" t="str">
        <f ca="1">IF(
L2861="",
"",
IF(
NETWORKDAYS(L2861,IF(M2861&lt;&gt;"",M2861,TODAY()),FESTIVOS_CO!A:A)&gt;2,
"VENCIDO",
IF(
NETWORKDAYS(L2861,IF(M2861&lt;&gt;"",M2861,TODAY()),FESTIVOS_CO!A:A)=2,
"ALERTA",
"A TIEMPO"
)))</f>
        <v/>
      </c>
      <c r="I2861" s="40"/>
      <c r="J2861" s="36"/>
      <c r="K2861" s="37"/>
      <c r="L2861" s="50"/>
      <c r="M2861" s="37"/>
      <c r="N2861" s="52"/>
      <c r="O2861" s="52"/>
      <c r="P2861" s="36"/>
      <c r="Q2861" s="36"/>
      <c r="R2861" s="40"/>
      <c r="S2861" s="36"/>
      <c r="T2861" s="40"/>
      <c r="U2861" s="40"/>
      <c r="V2861" s="81"/>
      <c r="W2861" s="40"/>
      <c r="X2861" s="40"/>
      <c r="Y2861" s="40"/>
      <c r="Z2861" s="38" t="str">
        <f>IFERROR(VLOOKUP(Y2861,DIRECTORIO!A:B,2,FALSE),"")</f>
        <v/>
      </c>
      <c r="AA2861" s="40"/>
      <c r="AB2861" s="40"/>
      <c r="AC2861" s="40"/>
      <c r="AD2861" s="40"/>
      <c r="AE2861" s="40"/>
      <c r="AF2861" s="40"/>
      <c r="AG2861" s="41" t="s">
        <v>109</v>
      </c>
      <c r="AH2861" s="42"/>
      <c r="AI2861" s="54" t="str">
        <f t="shared" ca="1" si="541"/>
        <v>PENDIENTE NOTIFICACIÓN ELECTRÓNICA</v>
      </c>
      <c r="AJ2861" s="37"/>
      <c r="AK2861" s="37"/>
      <c r="AL2861" s="37"/>
      <c r="AM2861" s="53" t="str">
        <f>IF(AK2861="","",WORKDAY(AK2861,5,FESTIVOS_CO!A:A))</f>
        <v/>
      </c>
      <c r="AN2861" s="37"/>
      <c r="AO2861" s="37"/>
      <c r="AP2861" s="54" t="str">
        <f t="shared" ca="1" si="546"/>
        <v>NO APLICA</v>
      </c>
      <c r="AQ2861" s="36"/>
      <c r="AR2861" s="43"/>
      <c r="AS2861" s="37"/>
      <c r="AT2861" s="36"/>
      <c r="AU2861" s="37"/>
      <c r="AV2861" s="36"/>
      <c r="AW2861" s="36"/>
      <c r="AX2861" s="37"/>
      <c r="AY2861" s="140" t="str">
        <f>IF(AU2861="","",WORKDAY(AU2861,5,FESTIVOS_CO!A:A))</f>
        <v/>
      </c>
      <c r="AZ2861" s="54" t="str">
        <f t="shared" ca="1" si="543"/>
        <v>NO APLICA</v>
      </c>
      <c r="BA2861" s="55" t="str">
        <f>IF(AX2861="","",WORKDAY(AX2861,5,FESTIVOS_CO!A:A))</f>
        <v/>
      </c>
      <c r="BB2861" s="39"/>
      <c r="BC2861" s="40"/>
      <c r="BD2861" s="40"/>
      <c r="BE2861" s="56" t="str">
        <f t="shared" ca="1" si="544"/>
        <v>NO APLICA</v>
      </c>
      <c r="BF2861" s="37"/>
      <c r="BG2861" s="45"/>
      <c r="BH2861" s="37"/>
      <c r="BI2861" s="36"/>
      <c r="BJ2861" s="37"/>
      <c r="BK2861" s="36"/>
      <c r="BL2861" s="36"/>
      <c r="BM2861" s="53" t="str">
        <f>IF(BJ2861="","",WORKDAY(BJ2861,5,FESTIVOS_CO!A:A))</f>
        <v/>
      </c>
      <c r="BN2861" s="57" t="str">
        <f t="shared" ca="1" si="542"/>
        <v>PENDIENTE HACER AVISO</v>
      </c>
      <c r="BO2861" s="54" t="str">
        <f t="shared" ca="1" si="535"/>
        <v>EN TRÁMITE NOTIF. POR AVISO</v>
      </c>
      <c r="BP2861" s="37"/>
      <c r="BQ2861" s="53" t="str">
        <f>IF(BP2861="","",WORKDAY(BP2861,5,FESTIVOS_CO!A:A))</f>
        <v/>
      </c>
      <c r="BR2861" s="37"/>
      <c r="BS2861" s="36"/>
      <c r="BT2861" s="38"/>
      <c r="BU2861" s="58" t="e">
        <f>VLOOKUP(BT2861,Hoja2!$C:$D,2,0)</f>
        <v>#N/A</v>
      </c>
      <c r="BV2861" s="80" t="str">
        <f>IF(
AND(AO2861="",BD2861="",BQ2861=""),
"EN PROCESO NOTIFICACION / COMUNICACION",
IF(
BT2861="",
"NO APLICA",
IF(
BU2861=60,
IF(AO2861&lt;&gt;"",AO2861,IF(BD2861&lt;&gt;"",BD2861,BQ2861))+60,
WORKDAY(
IF(AO2861&lt;&gt;"",AO2861,IF(BD2861&lt;&gt;"",BD2861,BQ2861)),
BU2861,
FESTIVOS_CO!A:A
)
)
))</f>
        <v>EN PROCESO NOTIFICACION / COMUNICACION</v>
      </c>
      <c r="BW2861" s="44"/>
      <c r="BX2861" s="53"/>
      <c r="BY2861" s="45"/>
      <c r="BZ2861" s="37"/>
      <c r="CA2861" s="54" t="str">
        <f t="shared" si="536"/>
        <v>PENDIENTE EJECUTORIA</v>
      </c>
      <c r="CB2861" s="59" t="str">
        <f t="shared" si="545"/>
        <v/>
      </c>
      <c r="CC2861" s="36"/>
      <c r="CD2861" s="40"/>
      <c r="CE2861" s="46"/>
      <c r="CF2861" s="40"/>
      <c r="CG2861" s="40"/>
      <c r="CH2861" s="40"/>
      <c r="CI2861" s="36"/>
      <c r="CJ2861" s="47"/>
      <c r="CK2861" s="40"/>
      <c r="CL2861" s="40"/>
      <c r="CM2861" s="40"/>
      <c r="CN2861" s="40"/>
    </row>
    <row r="2862" spans="1:92" ht="42.75" hidden="1">
      <c r="A2862" s="49" t="str">
        <f t="shared" si="537"/>
        <v>SIN GESTIÓN</v>
      </c>
      <c r="B2862" s="58"/>
      <c r="C2862" s="37"/>
      <c r="D2862" s="37"/>
      <c r="E2862" s="49" t="str">
        <f t="shared" si="538"/>
        <v>PENDIENTE NOTIFICACIÓN</v>
      </c>
      <c r="F2862" s="141" t="str">
        <f t="shared" si="539"/>
        <v>PENDIENTE NOTIFICACIÓN</v>
      </c>
      <c r="G2862" s="49" t="str">
        <f t="shared" si="540"/>
        <v/>
      </c>
      <c r="H2862" s="51" t="str">
        <f ca="1">IF(
L2862="",
"",
IF(
NETWORKDAYS(L2862,IF(M2862&lt;&gt;"",M2862,TODAY()),FESTIVOS_CO!A:A)&gt;2,
"VENCIDO",
IF(
NETWORKDAYS(L2862,IF(M2862&lt;&gt;"",M2862,TODAY()),FESTIVOS_CO!A:A)=2,
"ALERTA",
"A TIEMPO"
)))</f>
        <v/>
      </c>
      <c r="I2862" s="40"/>
      <c r="J2862" s="36"/>
      <c r="K2862" s="37"/>
      <c r="L2862" s="50"/>
      <c r="M2862" s="37"/>
      <c r="N2862" s="52"/>
      <c r="O2862" s="52"/>
      <c r="P2862" s="36"/>
      <c r="Q2862" s="36"/>
      <c r="R2862" s="40"/>
      <c r="S2862" s="36"/>
      <c r="T2862" s="40"/>
      <c r="U2862" s="40"/>
      <c r="V2862" s="81"/>
      <c r="W2862" s="40"/>
      <c r="X2862" s="40"/>
      <c r="Y2862" s="40"/>
      <c r="Z2862" s="38" t="str">
        <f>IFERROR(VLOOKUP(Y2862,DIRECTORIO!A:B,2,FALSE),"")</f>
        <v/>
      </c>
      <c r="AA2862" s="40"/>
      <c r="AB2862" s="40"/>
      <c r="AC2862" s="40"/>
      <c r="AD2862" s="40"/>
      <c r="AE2862" s="40"/>
      <c r="AF2862" s="40"/>
      <c r="AG2862" s="41" t="s">
        <v>109</v>
      </c>
      <c r="AH2862" s="42"/>
      <c r="AI2862" s="54" t="str">
        <f t="shared" ca="1" si="541"/>
        <v>PENDIENTE NOTIFICACIÓN ELECTRÓNICA</v>
      </c>
      <c r="AJ2862" s="37"/>
      <c r="AK2862" s="37"/>
      <c r="AL2862" s="37"/>
      <c r="AM2862" s="53" t="str">
        <f>IF(AK2862="","",WORKDAY(AK2862,5,FESTIVOS_CO!A:A))</f>
        <v/>
      </c>
      <c r="AN2862" s="37"/>
      <c r="AO2862" s="37"/>
      <c r="AP2862" s="54" t="str">
        <f t="shared" ca="1" si="546"/>
        <v>NO APLICA</v>
      </c>
      <c r="AQ2862" s="36"/>
      <c r="AR2862" s="43"/>
      <c r="AS2862" s="37"/>
      <c r="AT2862" s="36"/>
      <c r="AU2862" s="37"/>
      <c r="AV2862" s="36"/>
      <c r="AW2862" s="36"/>
      <c r="AX2862" s="37"/>
      <c r="AY2862" s="140" t="str">
        <f>IF(AU2862="","",WORKDAY(AU2862,5,FESTIVOS_CO!A:A))</f>
        <v/>
      </c>
      <c r="AZ2862" s="54" t="str">
        <f t="shared" ca="1" si="543"/>
        <v>NO APLICA</v>
      </c>
      <c r="BA2862" s="55" t="str">
        <f>IF(AX2862="","",WORKDAY(AX2862,5,FESTIVOS_CO!A:A))</f>
        <v/>
      </c>
      <c r="BB2862" s="39"/>
      <c r="BC2862" s="40"/>
      <c r="BD2862" s="40"/>
      <c r="BE2862" s="56" t="str">
        <f t="shared" ca="1" si="544"/>
        <v>NO APLICA</v>
      </c>
      <c r="BF2862" s="37"/>
      <c r="BG2862" s="45"/>
      <c r="BH2862" s="37"/>
      <c r="BI2862" s="36"/>
      <c r="BJ2862" s="37"/>
      <c r="BK2862" s="36"/>
      <c r="BL2862" s="36"/>
      <c r="BM2862" s="53" t="str">
        <f>IF(BJ2862="","",WORKDAY(BJ2862,5,FESTIVOS_CO!A:A))</f>
        <v/>
      </c>
      <c r="BN2862" s="57" t="str">
        <f t="shared" ca="1" si="542"/>
        <v>PENDIENTE HACER AVISO</v>
      </c>
      <c r="BO2862" s="54" t="str">
        <f t="shared" ca="1" si="535"/>
        <v>EN TRÁMITE NOTIF. POR AVISO</v>
      </c>
      <c r="BP2862" s="37"/>
      <c r="BQ2862" s="53" t="str">
        <f>IF(BP2862="","",WORKDAY(BP2862,5,FESTIVOS_CO!A:A))</f>
        <v/>
      </c>
      <c r="BR2862" s="37"/>
      <c r="BS2862" s="36"/>
      <c r="BT2862" s="38"/>
      <c r="BU2862" s="58" t="e">
        <f>VLOOKUP(BT2862,Hoja2!$C:$D,2,0)</f>
        <v>#N/A</v>
      </c>
      <c r="BV2862" s="80" t="str">
        <f>IF(
AND(AO2862="",BD2862="",BQ2862=""),
"EN PROCESO NOTIFICACION / COMUNICACION",
IF(
BT2862="",
"NO APLICA",
IF(
BU2862=60,
IF(AO2862&lt;&gt;"",AO2862,IF(BD2862&lt;&gt;"",BD2862,BQ2862))+60,
WORKDAY(
IF(AO2862&lt;&gt;"",AO2862,IF(BD2862&lt;&gt;"",BD2862,BQ2862)),
BU2862,
FESTIVOS_CO!A:A
)
)
))</f>
        <v>EN PROCESO NOTIFICACION / COMUNICACION</v>
      </c>
      <c r="BW2862" s="44"/>
      <c r="BX2862" s="53"/>
      <c r="BY2862" s="45"/>
      <c r="BZ2862" s="37"/>
      <c r="CA2862" s="54" t="str">
        <f t="shared" si="536"/>
        <v>PENDIENTE EJECUTORIA</v>
      </c>
      <c r="CB2862" s="59" t="str">
        <f t="shared" si="545"/>
        <v/>
      </c>
      <c r="CC2862" s="36"/>
      <c r="CD2862" s="40"/>
      <c r="CE2862" s="46"/>
      <c r="CF2862" s="40"/>
      <c r="CG2862" s="40"/>
      <c r="CH2862" s="40"/>
      <c r="CI2862" s="36"/>
      <c r="CJ2862" s="47"/>
      <c r="CK2862" s="40"/>
      <c r="CL2862" s="40"/>
      <c r="CM2862" s="40"/>
      <c r="CN2862" s="40"/>
    </row>
    <row r="2863" spans="1:92" ht="42.75" hidden="1">
      <c r="A2863" s="49" t="str">
        <f t="shared" si="537"/>
        <v>SIN GESTIÓN</v>
      </c>
      <c r="B2863" s="58"/>
      <c r="C2863" s="37"/>
      <c r="D2863" s="37"/>
      <c r="E2863" s="49" t="str">
        <f t="shared" si="538"/>
        <v>PENDIENTE NOTIFICACIÓN</v>
      </c>
      <c r="F2863" s="141" t="str">
        <f t="shared" si="539"/>
        <v>PENDIENTE NOTIFICACIÓN</v>
      </c>
      <c r="G2863" s="49" t="str">
        <f t="shared" si="540"/>
        <v/>
      </c>
      <c r="H2863" s="51" t="str">
        <f ca="1">IF(
L2863="",
"",
IF(
NETWORKDAYS(L2863,IF(M2863&lt;&gt;"",M2863,TODAY()),FESTIVOS_CO!A:A)&gt;2,
"VENCIDO",
IF(
NETWORKDAYS(L2863,IF(M2863&lt;&gt;"",M2863,TODAY()),FESTIVOS_CO!A:A)=2,
"ALERTA",
"A TIEMPO"
)))</f>
        <v/>
      </c>
      <c r="I2863" s="40"/>
      <c r="J2863" s="36"/>
      <c r="K2863" s="37"/>
      <c r="L2863" s="50"/>
      <c r="M2863" s="37"/>
      <c r="N2863" s="52"/>
      <c r="O2863" s="52"/>
      <c r="P2863" s="36"/>
      <c r="Q2863" s="36"/>
      <c r="R2863" s="40"/>
      <c r="S2863" s="36"/>
      <c r="T2863" s="40"/>
      <c r="U2863" s="40"/>
      <c r="V2863" s="81"/>
      <c r="W2863" s="40"/>
      <c r="X2863" s="40"/>
      <c r="Y2863" s="40"/>
      <c r="Z2863" s="38" t="str">
        <f>IFERROR(VLOOKUP(Y2863,DIRECTORIO!A:B,2,FALSE),"")</f>
        <v/>
      </c>
      <c r="AA2863" s="40"/>
      <c r="AB2863" s="40"/>
      <c r="AC2863" s="40"/>
      <c r="AD2863" s="40"/>
      <c r="AE2863" s="40"/>
      <c r="AF2863" s="40"/>
      <c r="AG2863" s="41" t="s">
        <v>109</v>
      </c>
      <c r="AH2863" s="42"/>
      <c r="AI2863" s="54" t="str">
        <f t="shared" ca="1" si="541"/>
        <v>PENDIENTE NOTIFICACIÓN ELECTRÓNICA</v>
      </c>
      <c r="AJ2863" s="37"/>
      <c r="AK2863" s="37"/>
      <c r="AL2863" s="37"/>
      <c r="AM2863" s="53" t="str">
        <f>IF(AK2863="","",WORKDAY(AK2863,5,FESTIVOS_CO!A:A))</f>
        <v/>
      </c>
      <c r="AN2863" s="37"/>
      <c r="AO2863" s="37"/>
      <c r="AP2863" s="54" t="str">
        <f t="shared" ca="1" si="546"/>
        <v>NO APLICA</v>
      </c>
      <c r="AQ2863" s="36"/>
      <c r="AR2863" s="43"/>
      <c r="AS2863" s="37"/>
      <c r="AT2863" s="36"/>
      <c r="AU2863" s="37"/>
      <c r="AV2863" s="36"/>
      <c r="AW2863" s="36"/>
      <c r="AX2863" s="37"/>
      <c r="AY2863" s="140" t="str">
        <f>IF(AU2863="","",WORKDAY(AU2863,5,FESTIVOS_CO!A:A))</f>
        <v/>
      </c>
      <c r="AZ2863" s="54" t="str">
        <f t="shared" ca="1" si="543"/>
        <v>NO APLICA</v>
      </c>
      <c r="BA2863" s="55" t="str">
        <f>IF(AX2863="","",WORKDAY(AX2863,5,FESTIVOS_CO!A:A))</f>
        <v/>
      </c>
      <c r="BB2863" s="39"/>
      <c r="BC2863" s="40"/>
      <c r="BD2863" s="40"/>
      <c r="BE2863" s="56" t="str">
        <f t="shared" ca="1" si="544"/>
        <v>NO APLICA</v>
      </c>
      <c r="BF2863" s="37"/>
      <c r="BG2863" s="45"/>
      <c r="BH2863" s="37"/>
      <c r="BI2863" s="36"/>
      <c r="BJ2863" s="37"/>
      <c r="BK2863" s="36"/>
      <c r="BL2863" s="36"/>
      <c r="BM2863" s="53" t="str">
        <f>IF(BJ2863="","",WORKDAY(BJ2863,5,FESTIVOS_CO!A:A))</f>
        <v/>
      </c>
      <c r="BN2863" s="57" t="str">
        <f t="shared" ca="1" si="542"/>
        <v>PENDIENTE HACER AVISO</v>
      </c>
      <c r="BO2863" s="54" t="str">
        <f t="shared" ca="1" si="535"/>
        <v>EN TRÁMITE NOTIF. POR AVISO</v>
      </c>
      <c r="BP2863" s="37"/>
      <c r="BQ2863" s="53" t="str">
        <f>IF(BP2863="","",WORKDAY(BP2863,5,FESTIVOS_CO!A:A))</f>
        <v/>
      </c>
      <c r="BR2863" s="37"/>
      <c r="BS2863" s="36"/>
      <c r="BT2863" s="38"/>
      <c r="BU2863" s="58" t="e">
        <f>VLOOKUP(BT2863,Hoja2!$C:$D,2,0)</f>
        <v>#N/A</v>
      </c>
      <c r="BV2863" s="80" t="str">
        <f>IF(
AND(AO2863="",BD2863="",BQ2863=""),
"EN PROCESO NOTIFICACION / COMUNICACION",
IF(
BT2863="",
"NO APLICA",
IF(
BU2863=60,
IF(AO2863&lt;&gt;"",AO2863,IF(BD2863&lt;&gt;"",BD2863,BQ2863))+60,
WORKDAY(
IF(AO2863&lt;&gt;"",AO2863,IF(BD2863&lt;&gt;"",BD2863,BQ2863)),
BU2863,
FESTIVOS_CO!A:A
)
)
))</f>
        <v>EN PROCESO NOTIFICACION / COMUNICACION</v>
      </c>
      <c r="BW2863" s="44"/>
      <c r="BX2863" s="53"/>
      <c r="BY2863" s="45"/>
      <c r="BZ2863" s="37"/>
      <c r="CA2863" s="54" t="str">
        <f t="shared" si="536"/>
        <v>PENDIENTE EJECUTORIA</v>
      </c>
      <c r="CB2863" s="59" t="str">
        <f t="shared" si="545"/>
        <v/>
      </c>
      <c r="CC2863" s="36"/>
      <c r="CD2863" s="40"/>
      <c r="CE2863" s="46"/>
      <c r="CF2863" s="40"/>
      <c r="CG2863" s="40"/>
      <c r="CH2863" s="40"/>
      <c r="CI2863" s="36"/>
      <c r="CJ2863" s="47"/>
      <c r="CK2863" s="40"/>
      <c r="CL2863" s="40"/>
      <c r="CM2863" s="40"/>
      <c r="CN2863" s="40"/>
    </row>
    <row r="2864" spans="1:92" ht="42.75" hidden="1">
      <c r="A2864" s="49" t="str">
        <f t="shared" si="537"/>
        <v>SIN GESTIÓN</v>
      </c>
      <c r="B2864" s="58"/>
      <c r="C2864" s="37"/>
      <c r="D2864" s="37"/>
      <c r="E2864" s="49" t="str">
        <f t="shared" si="538"/>
        <v>PENDIENTE NOTIFICACIÓN</v>
      </c>
      <c r="F2864" s="141" t="str">
        <f t="shared" si="539"/>
        <v>PENDIENTE NOTIFICACIÓN</v>
      </c>
      <c r="G2864" s="49" t="str">
        <f t="shared" si="540"/>
        <v/>
      </c>
      <c r="H2864" s="51" t="str">
        <f ca="1">IF(
L2864="",
"",
IF(
NETWORKDAYS(L2864,IF(M2864&lt;&gt;"",M2864,TODAY()),FESTIVOS_CO!A:A)&gt;2,
"VENCIDO",
IF(
NETWORKDAYS(L2864,IF(M2864&lt;&gt;"",M2864,TODAY()),FESTIVOS_CO!A:A)=2,
"ALERTA",
"A TIEMPO"
)))</f>
        <v/>
      </c>
      <c r="I2864" s="40"/>
      <c r="J2864" s="36"/>
      <c r="K2864" s="37"/>
      <c r="L2864" s="50"/>
      <c r="M2864" s="37"/>
      <c r="N2864" s="52"/>
      <c r="O2864" s="52"/>
      <c r="P2864" s="36"/>
      <c r="Q2864" s="36"/>
      <c r="R2864" s="40"/>
      <c r="S2864" s="36"/>
      <c r="T2864" s="40"/>
      <c r="U2864" s="40"/>
      <c r="V2864" s="81"/>
      <c r="W2864" s="40"/>
      <c r="X2864" s="40"/>
      <c r="Y2864" s="40"/>
      <c r="Z2864" s="38" t="str">
        <f>IFERROR(VLOOKUP(Y2864,DIRECTORIO!A:B,2,FALSE),"")</f>
        <v/>
      </c>
      <c r="AA2864" s="40"/>
      <c r="AB2864" s="40"/>
      <c r="AC2864" s="40"/>
      <c r="AD2864" s="40"/>
      <c r="AE2864" s="40"/>
      <c r="AF2864" s="40"/>
      <c r="AG2864" s="41" t="s">
        <v>109</v>
      </c>
      <c r="AH2864" s="42"/>
      <c r="AI2864" s="54" t="str">
        <f t="shared" ca="1" si="541"/>
        <v>PENDIENTE NOTIFICACIÓN ELECTRÓNICA</v>
      </c>
      <c r="AJ2864" s="37"/>
      <c r="AK2864" s="37"/>
      <c r="AL2864" s="37"/>
      <c r="AM2864" s="53" t="str">
        <f>IF(AK2864="","",WORKDAY(AK2864,5,FESTIVOS_CO!A:A))</f>
        <v/>
      </c>
      <c r="AN2864" s="37"/>
      <c r="AO2864" s="37"/>
      <c r="AP2864" s="54" t="str">
        <f t="shared" ca="1" si="546"/>
        <v>NO APLICA</v>
      </c>
      <c r="AQ2864" s="36"/>
      <c r="AR2864" s="43"/>
      <c r="AS2864" s="37"/>
      <c r="AT2864" s="36"/>
      <c r="AU2864" s="37"/>
      <c r="AV2864" s="36"/>
      <c r="AW2864" s="36"/>
      <c r="AX2864" s="37"/>
      <c r="AY2864" s="140" t="str">
        <f>IF(AU2864="","",WORKDAY(AU2864,5,FESTIVOS_CO!A:A))</f>
        <v/>
      </c>
      <c r="AZ2864" s="54" t="str">
        <f t="shared" ca="1" si="543"/>
        <v>NO APLICA</v>
      </c>
      <c r="BA2864" s="55" t="str">
        <f>IF(AX2864="","",WORKDAY(AX2864,5,FESTIVOS_CO!A:A))</f>
        <v/>
      </c>
      <c r="BB2864" s="39"/>
      <c r="BC2864" s="40"/>
      <c r="BD2864" s="40"/>
      <c r="BE2864" s="56" t="str">
        <f t="shared" ca="1" si="544"/>
        <v>NO APLICA</v>
      </c>
      <c r="BF2864" s="37"/>
      <c r="BG2864" s="45"/>
      <c r="BH2864" s="37"/>
      <c r="BI2864" s="36"/>
      <c r="BJ2864" s="37"/>
      <c r="BK2864" s="36"/>
      <c r="BL2864" s="36"/>
      <c r="BM2864" s="53" t="str">
        <f>IF(BJ2864="","",WORKDAY(BJ2864,5,FESTIVOS_CO!A:A))</f>
        <v/>
      </c>
      <c r="BN2864" s="57" t="str">
        <f t="shared" ca="1" si="542"/>
        <v>PENDIENTE HACER AVISO</v>
      </c>
      <c r="BO2864" s="54" t="str">
        <f t="shared" ca="1" si="535"/>
        <v>EN TRÁMITE NOTIF. POR AVISO</v>
      </c>
      <c r="BP2864" s="37"/>
      <c r="BQ2864" s="53" t="str">
        <f>IF(BP2864="","",WORKDAY(BP2864,5,FESTIVOS_CO!A:A))</f>
        <v/>
      </c>
      <c r="BR2864" s="37"/>
      <c r="BS2864" s="36"/>
      <c r="BT2864" s="38"/>
      <c r="BU2864" s="58" t="e">
        <f>VLOOKUP(BT2864,Hoja2!$C:$D,2,0)</f>
        <v>#N/A</v>
      </c>
      <c r="BV2864" s="80" t="str">
        <f>IF(
AND(AO2864="",BD2864="",BQ2864=""),
"EN PROCESO NOTIFICACION / COMUNICACION",
IF(
BT2864="",
"NO APLICA",
IF(
BU2864=60,
IF(AO2864&lt;&gt;"",AO2864,IF(BD2864&lt;&gt;"",BD2864,BQ2864))+60,
WORKDAY(
IF(AO2864&lt;&gt;"",AO2864,IF(BD2864&lt;&gt;"",BD2864,BQ2864)),
BU2864,
FESTIVOS_CO!A:A
)
)
))</f>
        <v>EN PROCESO NOTIFICACION / COMUNICACION</v>
      </c>
      <c r="BW2864" s="44"/>
      <c r="BX2864" s="53"/>
      <c r="BY2864" s="45"/>
      <c r="BZ2864" s="37"/>
      <c r="CA2864" s="54" t="str">
        <f t="shared" si="536"/>
        <v>PENDIENTE EJECUTORIA</v>
      </c>
      <c r="CB2864" s="59" t="str">
        <f t="shared" si="545"/>
        <v/>
      </c>
      <c r="CC2864" s="36"/>
      <c r="CD2864" s="40"/>
      <c r="CE2864" s="46"/>
      <c r="CF2864" s="40"/>
      <c r="CG2864" s="40"/>
      <c r="CH2864" s="40"/>
      <c r="CI2864" s="36"/>
      <c r="CJ2864" s="47"/>
      <c r="CK2864" s="40"/>
      <c r="CL2864" s="40"/>
      <c r="CM2864" s="40"/>
      <c r="CN2864" s="40"/>
    </row>
    <row r="2865" spans="1:92" ht="42.75" hidden="1">
      <c r="A2865" s="49" t="str">
        <f t="shared" si="537"/>
        <v>SIN GESTIÓN</v>
      </c>
      <c r="B2865" s="58"/>
      <c r="C2865" s="37"/>
      <c r="D2865" s="37"/>
      <c r="E2865" s="49" t="str">
        <f t="shared" si="538"/>
        <v>PENDIENTE NOTIFICACIÓN</v>
      </c>
      <c r="F2865" s="141" t="str">
        <f t="shared" si="539"/>
        <v>PENDIENTE NOTIFICACIÓN</v>
      </c>
      <c r="G2865" s="49" t="str">
        <f t="shared" si="540"/>
        <v/>
      </c>
      <c r="H2865" s="51" t="str">
        <f ca="1">IF(
L2865="",
"",
IF(
NETWORKDAYS(L2865,IF(M2865&lt;&gt;"",M2865,TODAY()),FESTIVOS_CO!A:A)&gt;2,
"VENCIDO",
IF(
NETWORKDAYS(L2865,IF(M2865&lt;&gt;"",M2865,TODAY()),FESTIVOS_CO!A:A)=2,
"ALERTA",
"A TIEMPO"
)))</f>
        <v/>
      </c>
      <c r="I2865" s="40"/>
      <c r="J2865" s="36"/>
      <c r="K2865" s="37"/>
      <c r="L2865" s="50"/>
      <c r="M2865" s="37"/>
      <c r="N2865" s="52"/>
      <c r="O2865" s="52"/>
      <c r="P2865" s="36"/>
      <c r="Q2865" s="36"/>
      <c r="R2865" s="40"/>
      <c r="S2865" s="36"/>
      <c r="T2865" s="40"/>
      <c r="U2865" s="40"/>
      <c r="V2865" s="81"/>
      <c r="W2865" s="40"/>
      <c r="X2865" s="40"/>
      <c r="Y2865" s="40"/>
      <c r="Z2865" s="38" t="str">
        <f>IFERROR(VLOOKUP(Y2865,DIRECTORIO!A:B,2,FALSE),"")</f>
        <v/>
      </c>
      <c r="AA2865" s="40"/>
      <c r="AB2865" s="40"/>
      <c r="AC2865" s="40"/>
      <c r="AD2865" s="40"/>
      <c r="AE2865" s="40"/>
      <c r="AF2865" s="40"/>
      <c r="AG2865" s="41" t="s">
        <v>109</v>
      </c>
      <c r="AH2865" s="42"/>
      <c r="AI2865" s="54" t="str">
        <f t="shared" ca="1" si="541"/>
        <v>PENDIENTE NOTIFICACIÓN ELECTRÓNICA</v>
      </c>
      <c r="AJ2865" s="37"/>
      <c r="AK2865" s="37"/>
      <c r="AL2865" s="37"/>
      <c r="AM2865" s="53" t="str">
        <f>IF(AK2865="","",WORKDAY(AK2865,5,FESTIVOS_CO!A:A))</f>
        <v/>
      </c>
      <c r="AN2865" s="37"/>
      <c r="AO2865" s="37"/>
      <c r="AP2865" s="54" t="str">
        <f t="shared" ca="1" si="546"/>
        <v>NO APLICA</v>
      </c>
      <c r="AQ2865" s="36"/>
      <c r="AR2865" s="43"/>
      <c r="AS2865" s="37"/>
      <c r="AT2865" s="36"/>
      <c r="AU2865" s="37"/>
      <c r="AV2865" s="36"/>
      <c r="AW2865" s="36"/>
      <c r="AX2865" s="37"/>
      <c r="AY2865" s="140" t="str">
        <f>IF(AU2865="","",WORKDAY(AU2865,5,FESTIVOS_CO!A:A))</f>
        <v/>
      </c>
      <c r="AZ2865" s="54" t="str">
        <f t="shared" ca="1" si="543"/>
        <v>NO APLICA</v>
      </c>
      <c r="BA2865" s="55" t="str">
        <f>IF(AX2865="","",WORKDAY(AX2865,5,FESTIVOS_CO!A:A))</f>
        <v/>
      </c>
      <c r="BB2865" s="39"/>
      <c r="BC2865" s="40"/>
      <c r="BD2865" s="40"/>
      <c r="BE2865" s="56" t="str">
        <f t="shared" ca="1" si="544"/>
        <v>NO APLICA</v>
      </c>
      <c r="BF2865" s="37"/>
      <c r="BG2865" s="45"/>
      <c r="BH2865" s="37"/>
      <c r="BI2865" s="36"/>
      <c r="BJ2865" s="37"/>
      <c r="BK2865" s="36"/>
      <c r="BL2865" s="36"/>
      <c r="BM2865" s="53" t="str">
        <f>IF(BJ2865="","",WORKDAY(BJ2865,5,FESTIVOS_CO!A:A))</f>
        <v/>
      </c>
      <c r="BN2865" s="57" t="str">
        <f t="shared" ca="1" si="542"/>
        <v>PENDIENTE HACER AVISO</v>
      </c>
      <c r="BO2865" s="54" t="str">
        <f t="shared" ca="1" si="535"/>
        <v>EN TRÁMITE NOTIF. POR AVISO</v>
      </c>
      <c r="BP2865" s="37"/>
      <c r="BQ2865" s="53" t="str">
        <f>IF(BP2865="","",WORKDAY(BP2865,5,FESTIVOS_CO!A:A))</f>
        <v/>
      </c>
      <c r="BR2865" s="37"/>
      <c r="BS2865" s="36"/>
      <c r="BT2865" s="38"/>
      <c r="BU2865" s="58" t="e">
        <f>VLOOKUP(BT2865,Hoja2!$C:$D,2,0)</f>
        <v>#N/A</v>
      </c>
      <c r="BV2865" s="80" t="str">
        <f>IF(
AND(AO2865="",BD2865="",BQ2865=""),
"EN PROCESO NOTIFICACION / COMUNICACION",
IF(
BT2865="",
"NO APLICA",
IF(
BU2865=60,
IF(AO2865&lt;&gt;"",AO2865,IF(BD2865&lt;&gt;"",BD2865,BQ2865))+60,
WORKDAY(
IF(AO2865&lt;&gt;"",AO2865,IF(BD2865&lt;&gt;"",BD2865,BQ2865)),
BU2865,
FESTIVOS_CO!A:A
)
)
))</f>
        <v>EN PROCESO NOTIFICACION / COMUNICACION</v>
      </c>
      <c r="BW2865" s="44"/>
      <c r="BX2865" s="53"/>
      <c r="BY2865" s="45"/>
      <c r="BZ2865" s="37"/>
      <c r="CA2865" s="54" t="str">
        <f t="shared" si="536"/>
        <v>PENDIENTE EJECUTORIA</v>
      </c>
      <c r="CB2865" s="59" t="str">
        <f t="shared" si="545"/>
        <v/>
      </c>
      <c r="CC2865" s="36"/>
      <c r="CD2865" s="40"/>
      <c r="CE2865" s="46"/>
      <c r="CF2865" s="40"/>
      <c r="CG2865" s="40"/>
      <c r="CH2865" s="40"/>
      <c r="CI2865" s="36"/>
      <c r="CJ2865" s="47"/>
      <c r="CK2865" s="40"/>
      <c r="CL2865" s="40"/>
      <c r="CM2865" s="40"/>
      <c r="CN2865" s="40"/>
    </row>
    <row r="2866" spans="1:92" ht="42.75" hidden="1">
      <c r="A2866" s="49" t="str">
        <f t="shared" si="537"/>
        <v>SIN GESTIÓN</v>
      </c>
      <c r="B2866" s="58"/>
      <c r="C2866" s="37"/>
      <c r="D2866" s="37"/>
      <c r="E2866" s="49" t="str">
        <f t="shared" si="538"/>
        <v>PENDIENTE NOTIFICACIÓN</v>
      </c>
      <c r="F2866" s="141" t="str">
        <f t="shared" si="539"/>
        <v>PENDIENTE NOTIFICACIÓN</v>
      </c>
      <c r="G2866" s="49" t="str">
        <f t="shared" si="540"/>
        <v/>
      </c>
      <c r="H2866" s="51" t="str">
        <f ca="1">IF(
L2866="",
"",
IF(
NETWORKDAYS(L2866,IF(M2866&lt;&gt;"",M2866,TODAY()),FESTIVOS_CO!A:A)&gt;2,
"VENCIDO",
IF(
NETWORKDAYS(L2866,IF(M2866&lt;&gt;"",M2866,TODAY()),FESTIVOS_CO!A:A)=2,
"ALERTA",
"A TIEMPO"
)))</f>
        <v/>
      </c>
      <c r="I2866" s="40"/>
      <c r="J2866" s="36"/>
      <c r="K2866" s="37"/>
      <c r="L2866" s="50"/>
      <c r="M2866" s="37"/>
      <c r="N2866" s="52"/>
      <c r="O2866" s="52"/>
      <c r="P2866" s="36"/>
      <c r="Q2866" s="36"/>
      <c r="R2866" s="40"/>
      <c r="S2866" s="36"/>
      <c r="T2866" s="40"/>
      <c r="U2866" s="40"/>
      <c r="V2866" s="81"/>
      <c r="W2866" s="40"/>
      <c r="X2866" s="40"/>
      <c r="Y2866" s="40"/>
      <c r="Z2866" s="38" t="str">
        <f>IFERROR(VLOOKUP(Y2866,DIRECTORIO!A:B,2,FALSE),"")</f>
        <v/>
      </c>
      <c r="AA2866" s="40"/>
      <c r="AB2866" s="40"/>
      <c r="AC2866" s="40"/>
      <c r="AD2866" s="40"/>
      <c r="AE2866" s="40"/>
      <c r="AF2866" s="40"/>
      <c r="AG2866" s="41" t="s">
        <v>109</v>
      </c>
      <c r="AH2866" s="42"/>
      <c r="AI2866" s="54" t="str">
        <f t="shared" ca="1" si="541"/>
        <v>PENDIENTE NOTIFICACIÓN ELECTRÓNICA</v>
      </c>
      <c r="AJ2866" s="37"/>
      <c r="AK2866" s="37"/>
      <c r="AL2866" s="37"/>
      <c r="AM2866" s="53" t="str">
        <f>IF(AK2866="","",WORKDAY(AK2866,5,FESTIVOS_CO!A:A))</f>
        <v/>
      </c>
      <c r="AN2866" s="37"/>
      <c r="AO2866" s="37"/>
      <c r="AP2866" s="54" t="str">
        <f t="shared" ca="1" si="546"/>
        <v>NO APLICA</v>
      </c>
      <c r="AQ2866" s="36"/>
      <c r="AR2866" s="43"/>
      <c r="AS2866" s="37"/>
      <c r="AT2866" s="36"/>
      <c r="AU2866" s="37"/>
      <c r="AV2866" s="36"/>
      <c r="AW2866" s="36"/>
      <c r="AX2866" s="37"/>
      <c r="AY2866" s="140" t="str">
        <f>IF(AU2866="","",WORKDAY(AU2866,5,FESTIVOS_CO!A:A))</f>
        <v/>
      </c>
      <c r="AZ2866" s="54" t="str">
        <f t="shared" ca="1" si="543"/>
        <v>NO APLICA</v>
      </c>
      <c r="BA2866" s="55" t="str">
        <f>IF(AX2866="","",WORKDAY(AX2866,5,FESTIVOS_CO!A:A))</f>
        <v/>
      </c>
      <c r="BB2866" s="39"/>
      <c r="BC2866" s="40"/>
      <c r="BD2866" s="40"/>
      <c r="BE2866" s="56" t="str">
        <f t="shared" ca="1" si="544"/>
        <v>NO APLICA</v>
      </c>
      <c r="BF2866" s="37"/>
      <c r="BG2866" s="45"/>
      <c r="BH2866" s="37"/>
      <c r="BI2866" s="36"/>
      <c r="BJ2866" s="37"/>
      <c r="BK2866" s="36"/>
      <c r="BL2866" s="36"/>
      <c r="BM2866" s="53" t="str">
        <f>IF(BJ2866="","",WORKDAY(BJ2866,5,FESTIVOS_CO!A:A))</f>
        <v/>
      </c>
      <c r="BN2866" s="57" t="str">
        <f t="shared" ca="1" si="542"/>
        <v>PENDIENTE HACER AVISO</v>
      </c>
      <c r="BO2866" s="54" t="str">
        <f t="shared" ca="1" si="535"/>
        <v>EN TRÁMITE NOTIF. POR AVISO</v>
      </c>
      <c r="BP2866" s="37"/>
      <c r="BQ2866" s="53" t="str">
        <f>IF(BP2866="","",WORKDAY(BP2866,5,FESTIVOS_CO!A:A))</f>
        <v/>
      </c>
      <c r="BR2866" s="37"/>
      <c r="BS2866" s="36"/>
      <c r="BT2866" s="38"/>
      <c r="BU2866" s="58" t="e">
        <f>VLOOKUP(BT2866,Hoja2!$C:$D,2,0)</f>
        <v>#N/A</v>
      </c>
      <c r="BV2866" s="80" t="str">
        <f>IF(
AND(AO2866="",BD2866="",BQ2866=""),
"EN PROCESO NOTIFICACION / COMUNICACION",
IF(
BT2866="",
"NO APLICA",
IF(
BU2866=60,
IF(AO2866&lt;&gt;"",AO2866,IF(BD2866&lt;&gt;"",BD2866,BQ2866))+60,
WORKDAY(
IF(AO2866&lt;&gt;"",AO2866,IF(BD2866&lt;&gt;"",BD2866,BQ2866)),
BU2866,
FESTIVOS_CO!A:A
)
)
))</f>
        <v>EN PROCESO NOTIFICACION / COMUNICACION</v>
      </c>
      <c r="BW2866" s="44"/>
      <c r="BX2866" s="53"/>
      <c r="BY2866" s="45"/>
      <c r="BZ2866" s="37"/>
      <c r="CA2866" s="54" t="str">
        <f t="shared" si="536"/>
        <v>PENDIENTE EJECUTORIA</v>
      </c>
      <c r="CB2866" s="59" t="str">
        <f t="shared" si="545"/>
        <v/>
      </c>
      <c r="CC2866" s="36"/>
      <c r="CD2866" s="40"/>
      <c r="CE2866" s="46"/>
      <c r="CF2866" s="40"/>
      <c r="CG2866" s="40"/>
      <c r="CH2866" s="40"/>
      <c r="CI2866" s="36"/>
      <c r="CJ2866" s="47"/>
      <c r="CK2866" s="40"/>
      <c r="CL2866" s="40"/>
      <c r="CM2866" s="40"/>
      <c r="CN2866" s="40"/>
    </row>
    <row r="2867" spans="1:92" ht="42.75" hidden="1">
      <c r="A2867" s="49" t="str">
        <f t="shared" si="537"/>
        <v>SIN GESTIÓN</v>
      </c>
      <c r="B2867" s="58"/>
      <c r="C2867" s="37"/>
      <c r="D2867" s="37"/>
      <c r="E2867" s="49" t="str">
        <f t="shared" si="538"/>
        <v>PENDIENTE NOTIFICACIÓN</v>
      </c>
      <c r="F2867" s="141" t="str">
        <f t="shared" si="539"/>
        <v>PENDIENTE NOTIFICACIÓN</v>
      </c>
      <c r="G2867" s="49" t="str">
        <f t="shared" si="540"/>
        <v/>
      </c>
      <c r="H2867" s="51" t="str">
        <f ca="1">IF(
L2867="",
"",
IF(
NETWORKDAYS(L2867,IF(M2867&lt;&gt;"",M2867,TODAY()),FESTIVOS_CO!A:A)&gt;2,
"VENCIDO",
IF(
NETWORKDAYS(L2867,IF(M2867&lt;&gt;"",M2867,TODAY()),FESTIVOS_CO!A:A)=2,
"ALERTA",
"A TIEMPO"
)))</f>
        <v/>
      </c>
      <c r="I2867" s="40"/>
      <c r="J2867" s="36"/>
      <c r="K2867" s="37"/>
      <c r="L2867" s="50"/>
      <c r="M2867" s="37"/>
      <c r="N2867" s="52"/>
      <c r="O2867" s="52"/>
      <c r="P2867" s="36"/>
      <c r="Q2867" s="36"/>
      <c r="R2867" s="40"/>
      <c r="S2867" s="36"/>
      <c r="T2867" s="40"/>
      <c r="U2867" s="40"/>
      <c r="V2867" s="81"/>
      <c r="W2867" s="40"/>
      <c r="X2867" s="40"/>
      <c r="Y2867" s="40"/>
      <c r="Z2867" s="38" t="str">
        <f>IFERROR(VLOOKUP(Y2867,DIRECTORIO!A:B,2,FALSE),"")</f>
        <v/>
      </c>
      <c r="AA2867" s="40"/>
      <c r="AB2867" s="40"/>
      <c r="AC2867" s="40"/>
      <c r="AD2867" s="40"/>
      <c r="AE2867" s="40"/>
      <c r="AF2867" s="40"/>
      <c r="AG2867" s="41" t="s">
        <v>109</v>
      </c>
      <c r="AH2867" s="42"/>
      <c r="AI2867" s="54" t="str">
        <f t="shared" ca="1" si="541"/>
        <v>PENDIENTE NOTIFICACIÓN ELECTRÓNICA</v>
      </c>
      <c r="AJ2867" s="37"/>
      <c r="AK2867" s="37"/>
      <c r="AL2867" s="37"/>
      <c r="AM2867" s="53" t="str">
        <f>IF(AK2867="","",WORKDAY(AK2867,5,FESTIVOS_CO!A:A))</f>
        <v/>
      </c>
      <c r="AN2867" s="37"/>
      <c r="AO2867" s="37"/>
      <c r="AP2867" s="54" t="str">
        <f t="shared" ca="1" si="546"/>
        <v>NO APLICA</v>
      </c>
      <c r="AQ2867" s="36"/>
      <c r="AR2867" s="43"/>
      <c r="AS2867" s="37"/>
      <c r="AT2867" s="36"/>
      <c r="AU2867" s="37"/>
      <c r="AV2867" s="36"/>
      <c r="AW2867" s="36"/>
      <c r="AX2867" s="37"/>
      <c r="AY2867" s="140" t="str">
        <f>IF(AU2867="","",WORKDAY(AU2867,5,FESTIVOS_CO!A:A))</f>
        <v/>
      </c>
      <c r="AZ2867" s="54" t="str">
        <f t="shared" ca="1" si="543"/>
        <v>NO APLICA</v>
      </c>
      <c r="BA2867" s="55" t="str">
        <f>IF(AX2867="","",WORKDAY(AX2867,5,FESTIVOS_CO!A:A))</f>
        <v/>
      </c>
      <c r="BB2867" s="39"/>
      <c r="BC2867" s="40"/>
      <c r="BD2867" s="40"/>
      <c r="BE2867" s="56" t="str">
        <f t="shared" ca="1" si="544"/>
        <v>NO APLICA</v>
      </c>
      <c r="BF2867" s="37"/>
      <c r="BG2867" s="45"/>
      <c r="BH2867" s="37"/>
      <c r="BI2867" s="36"/>
      <c r="BJ2867" s="37"/>
      <c r="BK2867" s="36"/>
      <c r="BL2867" s="36"/>
      <c r="BM2867" s="53" t="str">
        <f>IF(BJ2867="","",WORKDAY(BJ2867,5,FESTIVOS_CO!A:A))</f>
        <v/>
      </c>
      <c r="BN2867" s="57" t="str">
        <f t="shared" ca="1" si="542"/>
        <v>PENDIENTE HACER AVISO</v>
      </c>
      <c r="BO2867" s="54" t="str">
        <f t="shared" ca="1" si="535"/>
        <v>EN TRÁMITE NOTIF. POR AVISO</v>
      </c>
      <c r="BP2867" s="37"/>
      <c r="BQ2867" s="53" t="str">
        <f>IF(BP2867="","",WORKDAY(BP2867,5,FESTIVOS_CO!A:A))</f>
        <v/>
      </c>
      <c r="BR2867" s="37"/>
      <c r="BS2867" s="36"/>
      <c r="BT2867" s="38"/>
      <c r="BU2867" s="58" t="e">
        <f>VLOOKUP(BT2867,Hoja2!$C:$D,2,0)</f>
        <v>#N/A</v>
      </c>
      <c r="BV2867" s="80" t="str">
        <f>IF(
AND(AO2867="",BD2867="",BQ2867=""),
"EN PROCESO NOTIFICACION / COMUNICACION",
IF(
BT2867="",
"NO APLICA",
IF(
BU2867=60,
IF(AO2867&lt;&gt;"",AO2867,IF(BD2867&lt;&gt;"",BD2867,BQ2867))+60,
WORKDAY(
IF(AO2867&lt;&gt;"",AO2867,IF(BD2867&lt;&gt;"",BD2867,BQ2867)),
BU2867,
FESTIVOS_CO!A:A
)
)
))</f>
        <v>EN PROCESO NOTIFICACION / COMUNICACION</v>
      </c>
      <c r="BW2867" s="44"/>
      <c r="BX2867" s="53"/>
      <c r="BY2867" s="45"/>
      <c r="BZ2867" s="37"/>
      <c r="CA2867" s="54" t="str">
        <f t="shared" si="536"/>
        <v>PENDIENTE EJECUTORIA</v>
      </c>
      <c r="CB2867" s="59" t="str">
        <f t="shared" si="545"/>
        <v/>
      </c>
      <c r="CC2867" s="36"/>
      <c r="CD2867" s="40"/>
      <c r="CE2867" s="46"/>
      <c r="CF2867" s="40"/>
      <c r="CG2867" s="40"/>
      <c r="CH2867" s="40"/>
      <c r="CI2867" s="36"/>
      <c r="CJ2867" s="47"/>
      <c r="CK2867" s="40"/>
      <c r="CL2867" s="40"/>
      <c r="CM2867" s="40"/>
      <c r="CN2867" s="40"/>
    </row>
    <row r="2868" spans="1:92" ht="42.75" hidden="1">
      <c r="A2868" s="49" t="str">
        <f t="shared" si="537"/>
        <v>SIN GESTIÓN</v>
      </c>
      <c r="B2868" s="58"/>
      <c r="C2868" s="37"/>
      <c r="D2868" s="37"/>
      <c r="E2868" s="49" t="str">
        <f t="shared" si="538"/>
        <v>PENDIENTE NOTIFICACIÓN</v>
      </c>
      <c r="F2868" s="141" t="str">
        <f t="shared" si="539"/>
        <v>PENDIENTE NOTIFICACIÓN</v>
      </c>
      <c r="G2868" s="49" t="str">
        <f t="shared" si="540"/>
        <v/>
      </c>
      <c r="H2868" s="51" t="str">
        <f ca="1">IF(
L2868="",
"",
IF(
NETWORKDAYS(L2868,IF(M2868&lt;&gt;"",M2868,TODAY()),FESTIVOS_CO!A:A)&gt;2,
"VENCIDO",
IF(
NETWORKDAYS(L2868,IF(M2868&lt;&gt;"",M2868,TODAY()),FESTIVOS_CO!A:A)=2,
"ALERTA",
"A TIEMPO"
)))</f>
        <v/>
      </c>
      <c r="I2868" s="40"/>
      <c r="J2868" s="36"/>
      <c r="K2868" s="37"/>
      <c r="L2868" s="50"/>
      <c r="M2868" s="37"/>
      <c r="N2868" s="52"/>
      <c r="O2868" s="52"/>
      <c r="P2868" s="36"/>
      <c r="Q2868" s="36"/>
      <c r="R2868" s="40"/>
      <c r="S2868" s="36"/>
      <c r="T2868" s="40"/>
      <c r="U2868" s="40"/>
      <c r="V2868" s="81"/>
      <c r="W2868" s="40"/>
      <c r="X2868" s="40"/>
      <c r="Y2868" s="40"/>
      <c r="Z2868" s="38" t="str">
        <f>IFERROR(VLOOKUP(Y2868,DIRECTORIO!A:B,2,FALSE),"")</f>
        <v/>
      </c>
      <c r="AA2868" s="40"/>
      <c r="AB2868" s="40"/>
      <c r="AC2868" s="40"/>
      <c r="AD2868" s="40"/>
      <c r="AE2868" s="40"/>
      <c r="AF2868" s="40"/>
      <c r="AG2868" s="41" t="s">
        <v>109</v>
      </c>
      <c r="AH2868" s="42"/>
      <c r="AI2868" s="54" t="str">
        <f t="shared" ca="1" si="541"/>
        <v>PENDIENTE NOTIFICACIÓN ELECTRÓNICA</v>
      </c>
      <c r="AJ2868" s="37"/>
      <c r="AK2868" s="37"/>
      <c r="AL2868" s="37"/>
      <c r="AM2868" s="53" t="str">
        <f>IF(AK2868="","",WORKDAY(AK2868,5,FESTIVOS_CO!A:A))</f>
        <v/>
      </c>
      <c r="AN2868" s="37"/>
      <c r="AO2868" s="37"/>
      <c r="AP2868" s="54" t="str">
        <f t="shared" ca="1" si="546"/>
        <v>NO APLICA</v>
      </c>
      <c r="AQ2868" s="36"/>
      <c r="AR2868" s="43"/>
      <c r="AS2868" s="37"/>
      <c r="AT2868" s="36"/>
      <c r="AU2868" s="37"/>
      <c r="AV2868" s="36"/>
      <c r="AW2868" s="36"/>
      <c r="AX2868" s="37"/>
      <c r="AY2868" s="140" t="str">
        <f>IF(AU2868="","",WORKDAY(AU2868,5,FESTIVOS_CO!A:A))</f>
        <v/>
      </c>
      <c r="AZ2868" s="54" t="str">
        <f t="shared" ca="1" si="543"/>
        <v>NO APLICA</v>
      </c>
      <c r="BA2868" s="55" t="str">
        <f>IF(AX2868="","",WORKDAY(AX2868,5,FESTIVOS_CO!A:A))</f>
        <v/>
      </c>
      <c r="BB2868" s="39"/>
      <c r="BC2868" s="40"/>
      <c r="BD2868" s="40"/>
      <c r="BE2868" s="56" t="str">
        <f t="shared" ca="1" si="544"/>
        <v>NO APLICA</v>
      </c>
      <c r="BF2868" s="37"/>
      <c r="BG2868" s="45"/>
      <c r="BH2868" s="37"/>
      <c r="BI2868" s="36"/>
      <c r="BJ2868" s="37"/>
      <c r="BK2868" s="36"/>
      <c r="BL2868" s="36"/>
      <c r="BM2868" s="53" t="str">
        <f>IF(BJ2868="","",WORKDAY(BJ2868,5,FESTIVOS_CO!A:A))</f>
        <v/>
      </c>
      <c r="BN2868" s="57" t="str">
        <f t="shared" ca="1" si="542"/>
        <v>PENDIENTE HACER AVISO</v>
      </c>
      <c r="BO2868" s="54" t="str">
        <f t="shared" ca="1" si="535"/>
        <v>EN TRÁMITE NOTIF. POR AVISO</v>
      </c>
      <c r="BP2868" s="37"/>
      <c r="BQ2868" s="53" t="str">
        <f>IF(BP2868="","",WORKDAY(BP2868,5,FESTIVOS_CO!A:A))</f>
        <v/>
      </c>
      <c r="BR2868" s="37"/>
      <c r="BS2868" s="36"/>
      <c r="BT2868" s="38"/>
      <c r="BU2868" s="58" t="e">
        <f>VLOOKUP(BT2868,Hoja2!$C:$D,2,0)</f>
        <v>#N/A</v>
      </c>
      <c r="BV2868" s="80" t="str">
        <f>IF(
AND(AO2868="",BD2868="",BQ2868=""),
"EN PROCESO NOTIFICACION / COMUNICACION",
IF(
BT2868="",
"NO APLICA",
IF(
BU2868=60,
IF(AO2868&lt;&gt;"",AO2868,IF(BD2868&lt;&gt;"",BD2868,BQ2868))+60,
WORKDAY(
IF(AO2868&lt;&gt;"",AO2868,IF(BD2868&lt;&gt;"",BD2868,BQ2868)),
BU2868,
FESTIVOS_CO!A:A
)
)
))</f>
        <v>EN PROCESO NOTIFICACION / COMUNICACION</v>
      </c>
      <c r="BW2868" s="44"/>
      <c r="BX2868" s="53"/>
      <c r="BY2868" s="45"/>
      <c r="BZ2868" s="37"/>
      <c r="CA2868" s="54" t="str">
        <f t="shared" si="536"/>
        <v>PENDIENTE EJECUTORIA</v>
      </c>
      <c r="CB2868" s="59" t="str">
        <f t="shared" si="545"/>
        <v/>
      </c>
      <c r="CC2868" s="36"/>
      <c r="CD2868" s="40"/>
      <c r="CE2868" s="46"/>
      <c r="CF2868" s="40"/>
      <c r="CG2868" s="40"/>
      <c r="CH2868" s="40"/>
      <c r="CI2868" s="36"/>
      <c r="CJ2868" s="47"/>
      <c r="CK2868" s="40"/>
      <c r="CL2868" s="40"/>
      <c r="CM2868" s="40"/>
      <c r="CN2868" s="40"/>
    </row>
    <row r="2869" spans="1:92" ht="42.75" hidden="1">
      <c r="A2869" s="49" t="str">
        <f t="shared" si="537"/>
        <v>SIN GESTIÓN</v>
      </c>
      <c r="B2869" s="58"/>
      <c r="C2869" s="37"/>
      <c r="D2869" s="37"/>
      <c r="E2869" s="49" t="str">
        <f t="shared" si="538"/>
        <v>PENDIENTE NOTIFICACIÓN</v>
      </c>
      <c r="F2869" s="141" t="str">
        <f t="shared" si="539"/>
        <v>PENDIENTE NOTIFICACIÓN</v>
      </c>
      <c r="G2869" s="49" t="str">
        <f t="shared" si="540"/>
        <v/>
      </c>
      <c r="H2869" s="51" t="str">
        <f ca="1">IF(
L2869="",
"",
IF(
NETWORKDAYS(L2869,IF(M2869&lt;&gt;"",M2869,TODAY()),FESTIVOS_CO!A:A)&gt;2,
"VENCIDO",
IF(
NETWORKDAYS(L2869,IF(M2869&lt;&gt;"",M2869,TODAY()),FESTIVOS_CO!A:A)=2,
"ALERTA",
"A TIEMPO"
)))</f>
        <v/>
      </c>
      <c r="I2869" s="40"/>
      <c r="J2869" s="36"/>
      <c r="K2869" s="37"/>
      <c r="L2869" s="50"/>
      <c r="M2869" s="37"/>
      <c r="N2869" s="52"/>
      <c r="O2869" s="52"/>
      <c r="P2869" s="36"/>
      <c r="Q2869" s="36"/>
      <c r="R2869" s="40"/>
      <c r="S2869" s="36"/>
      <c r="T2869" s="40"/>
      <c r="U2869" s="40"/>
      <c r="V2869" s="81"/>
      <c r="W2869" s="40"/>
      <c r="X2869" s="40"/>
      <c r="Y2869" s="40"/>
      <c r="Z2869" s="38" t="str">
        <f>IFERROR(VLOOKUP(Y2869,DIRECTORIO!A:B,2,FALSE),"")</f>
        <v/>
      </c>
      <c r="AA2869" s="40"/>
      <c r="AB2869" s="40"/>
      <c r="AC2869" s="40"/>
      <c r="AD2869" s="40"/>
      <c r="AE2869" s="40"/>
      <c r="AF2869" s="40"/>
      <c r="AG2869" s="41" t="s">
        <v>109</v>
      </c>
      <c r="AH2869" s="42"/>
      <c r="AI2869" s="54" t="str">
        <f t="shared" ca="1" si="541"/>
        <v>PENDIENTE NOTIFICACIÓN ELECTRÓNICA</v>
      </c>
      <c r="AJ2869" s="37"/>
      <c r="AK2869" s="37"/>
      <c r="AL2869" s="37"/>
      <c r="AM2869" s="53" t="str">
        <f>IF(AK2869="","",WORKDAY(AK2869,5,FESTIVOS_CO!A:A))</f>
        <v/>
      </c>
      <c r="AN2869" s="37"/>
      <c r="AO2869" s="37"/>
      <c r="AP2869" s="54" t="str">
        <f t="shared" ca="1" si="546"/>
        <v>NO APLICA</v>
      </c>
      <c r="AQ2869" s="36"/>
      <c r="AR2869" s="43"/>
      <c r="AS2869" s="37"/>
      <c r="AT2869" s="36"/>
      <c r="AU2869" s="37"/>
      <c r="AV2869" s="36"/>
      <c r="AW2869" s="36"/>
      <c r="AX2869" s="37"/>
      <c r="AY2869" s="140" t="str">
        <f>IF(AU2869="","",WORKDAY(AU2869,5,FESTIVOS_CO!A:A))</f>
        <v/>
      </c>
      <c r="AZ2869" s="54" t="str">
        <f t="shared" ca="1" si="543"/>
        <v>NO APLICA</v>
      </c>
      <c r="BA2869" s="55" t="str">
        <f>IF(AX2869="","",WORKDAY(AX2869,5,FESTIVOS_CO!A:A))</f>
        <v/>
      </c>
      <c r="BB2869" s="39"/>
      <c r="BC2869" s="40"/>
      <c r="BD2869" s="40"/>
      <c r="BE2869" s="56" t="str">
        <f t="shared" ca="1" si="544"/>
        <v>NO APLICA</v>
      </c>
      <c r="BF2869" s="37"/>
      <c r="BG2869" s="45"/>
      <c r="BH2869" s="37"/>
      <c r="BI2869" s="36"/>
      <c r="BJ2869" s="37"/>
      <c r="BK2869" s="36"/>
      <c r="BL2869" s="36"/>
      <c r="BM2869" s="53" t="str">
        <f>IF(BJ2869="","",WORKDAY(BJ2869,5,FESTIVOS_CO!A:A))</f>
        <v/>
      </c>
      <c r="BN2869" s="57" t="str">
        <f t="shared" ca="1" si="542"/>
        <v>PENDIENTE HACER AVISO</v>
      </c>
      <c r="BO2869" s="54" t="str">
        <f t="shared" ca="1" si="535"/>
        <v>EN TRÁMITE NOTIF. POR AVISO</v>
      </c>
      <c r="BP2869" s="37"/>
      <c r="BQ2869" s="53" t="str">
        <f>IF(BP2869="","",WORKDAY(BP2869,5,FESTIVOS_CO!A:A))</f>
        <v/>
      </c>
      <c r="BR2869" s="37"/>
      <c r="BS2869" s="36"/>
      <c r="BT2869" s="38"/>
      <c r="BU2869" s="58" t="e">
        <f>VLOOKUP(BT2869,Hoja2!$C:$D,2,0)</f>
        <v>#N/A</v>
      </c>
      <c r="BV2869" s="80" t="str">
        <f>IF(
AND(AO2869="",BD2869="",BQ2869=""),
"EN PROCESO NOTIFICACION / COMUNICACION",
IF(
BT2869="",
"NO APLICA",
IF(
BU2869=60,
IF(AO2869&lt;&gt;"",AO2869,IF(BD2869&lt;&gt;"",BD2869,BQ2869))+60,
WORKDAY(
IF(AO2869&lt;&gt;"",AO2869,IF(BD2869&lt;&gt;"",BD2869,BQ2869)),
BU2869,
FESTIVOS_CO!A:A
)
)
))</f>
        <v>EN PROCESO NOTIFICACION / COMUNICACION</v>
      </c>
      <c r="BW2869" s="44"/>
      <c r="BX2869" s="53"/>
      <c r="BY2869" s="45"/>
      <c r="BZ2869" s="37"/>
      <c r="CA2869" s="54" t="str">
        <f t="shared" si="536"/>
        <v>PENDIENTE EJECUTORIA</v>
      </c>
      <c r="CB2869" s="59" t="str">
        <f t="shared" si="545"/>
        <v/>
      </c>
      <c r="CC2869" s="36"/>
      <c r="CD2869" s="40"/>
      <c r="CE2869" s="46"/>
      <c r="CF2869" s="40"/>
      <c r="CG2869" s="40"/>
      <c r="CH2869" s="40"/>
      <c r="CI2869" s="36"/>
      <c r="CJ2869" s="47"/>
      <c r="CK2869" s="40"/>
      <c r="CL2869" s="40"/>
      <c r="CM2869" s="40"/>
      <c r="CN2869" s="40"/>
    </row>
    <row r="2870" spans="1:92" ht="42.75" hidden="1">
      <c r="A2870" s="49" t="str">
        <f t="shared" si="537"/>
        <v>SIN GESTIÓN</v>
      </c>
      <c r="B2870" s="58"/>
      <c r="C2870" s="37"/>
      <c r="D2870" s="37"/>
      <c r="E2870" s="49" t="str">
        <f t="shared" si="538"/>
        <v>PENDIENTE NOTIFICACIÓN</v>
      </c>
      <c r="F2870" s="141" t="str">
        <f t="shared" si="539"/>
        <v>PENDIENTE NOTIFICACIÓN</v>
      </c>
      <c r="G2870" s="49" t="str">
        <f t="shared" si="540"/>
        <v/>
      </c>
      <c r="H2870" s="51" t="str">
        <f ca="1">IF(
L2870="",
"",
IF(
NETWORKDAYS(L2870,IF(M2870&lt;&gt;"",M2870,TODAY()),FESTIVOS_CO!A:A)&gt;2,
"VENCIDO",
IF(
NETWORKDAYS(L2870,IF(M2870&lt;&gt;"",M2870,TODAY()),FESTIVOS_CO!A:A)=2,
"ALERTA",
"A TIEMPO"
)))</f>
        <v/>
      </c>
      <c r="I2870" s="40"/>
      <c r="J2870" s="36"/>
      <c r="K2870" s="37"/>
      <c r="L2870" s="50"/>
      <c r="M2870" s="37"/>
      <c r="N2870" s="52"/>
      <c r="O2870" s="52"/>
      <c r="P2870" s="36"/>
      <c r="Q2870" s="36"/>
      <c r="R2870" s="40"/>
      <c r="S2870" s="36"/>
      <c r="T2870" s="40"/>
      <c r="U2870" s="40"/>
      <c r="V2870" s="81"/>
      <c r="W2870" s="40"/>
      <c r="X2870" s="40"/>
      <c r="Y2870" s="40"/>
      <c r="Z2870" s="38" t="str">
        <f>IFERROR(VLOOKUP(Y2870,DIRECTORIO!A:B,2,FALSE),"")</f>
        <v/>
      </c>
      <c r="AA2870" s="40"/>
      <c r="AB2870" s="40"/>
      <c r="AC2870" s="40"/>
      <c r="AD2870" s="40"/>
      <c r="AE2870" s="40"/>
      <c r="AF2870" s="40"/>
      <c r="AG2870" s="41" t="s">
        <v>109</v>
      </c>
      <c r="AH2870" s="42"/>
      <c r="AI2870" s="54" t="str">
        <f t="shared" ca="1" si="541"/>
        <v>PENDIENTE NOTIFICACIÓN ELECTRÓNICA</v>
      </c>
      <c r="AJ2870" s="37"/>
      <c r="AK2870" s="37"/>
      <c r="AL2870" s="37"/>
      <c r="AM2870" s="53" t="str">
        <f>IF(AK2870="","",WORKDAY(AK2870,5,FESTIVOS_CO!A:A))</f>
        <v/>
      </c>
      <c r="AN2870" s="37"/>
      <c r="AO2870" s="37"/>
      <c r="AP2870" s="54" t="str">
        <f t="shared" ca="1" si="546"/>
        <v>NO APLICA</v>
      </c>
      <c r="AQ2870" s="36"/>
      <c r="AR2870" s="43"/>
      <c r="AS2870" s="37"/>
      <c r="AT2870" s="36"/>
      <c r="AU2870" s="37"/>
      <c r="AV2870" s="36"/>
      <c r="AW2870" s="36"/>
      <c r="AX2870" s="37"/>
      <c r="AY2870" s="140" t="str">
        <f>IF(AU2870="","",WORKDAY(AU2870,5,FESTIVOS_CO!A:A))</f>
        <v/>
      </c>
      <c r="AZ2870" s="54" t="str">
        <f t="shared" ca="1" si="543"/>
        <v>NO APLICA</v>
      </c>
      <c r="BA2870" s="55" t="str">
        <f>IF(AX2870="","",WORKDAY(AX2870,5,FESTIVOS_CO!A:A))</f>
        <v/>
      </c>
      <c r="BB2870" s="39"/>
      <c r="BC2870" s="40"/>
      <c r="BD2870" s="40"/>
      <c r="BE2870" s="56" t="str">
        <f t="shared" ca="1" si="544"/>
        <v>NO APLICA</v>
      </c>
      <c r="BF2870" s="37"/>
      <c r="BG2870" s="45"/>
      <c r="BH2870" s="37"/>
      <c r="BI2870" s="36"/>
      <c r="BJ2870" s="37"/>
      <c r="BK2870" s="36"/>
      <c r="BL2870" s="36"/>
      <c r="BM2870" s="53" t="str">
        <f>IF(BJ2870="","",WORKDAY(BJ2870,5,FESTIVOS_CO!A:A))</f>
        <v/>
      </c>
      <c r="BN2870" s="57" t="str">
        <f t="shared" ca="1" si="542"/>
        <v>PENDIENTE HACER AVISO</v>
      </c>
      <c r="BO2870" s="54" t="str">
        <f t="shared" ref="BO2870:BO2933" ca="1" si="547">IF(BN2870="NOTIFICACIÓN PERSONAL COMPLETA",
"NO PROCEDE AVISO",
IF(BR2870="SI",
"NOTIFICACION POR AVISO TERMINADA",
IF(BE2870="NO PROCEDE",
"NO PROCEDE AVISO",
IF(BN2870="VERIFICAR SI PROCEDE RECURSO",
"NOTIFICACIÓN POR AVISO COMPLETA",
"EN TRÁMITE NOTIF. POR AVISO"
))))</f>
        <v>EN TRÁMITE NOTIF. POR AVISO</v>
      </c>
      <c r="BP2870" s="37"/>
      <c r="BQ2870" s="53" t="str">
        <f>IF(BP2870="","",WORKDAY(BP2870,5,FESTIVOS_CO!A:A))</f>
        <v/>
      </c>
      <c r="BR2870" s="37"/>
      <c r="BS2870" s="36"/>
      <c r="BT2870" s="38"/>
      <c r="BU2870" s="58" t="e">
        <f>VLOOKUP(BT2870,Hoja2!$C:$D,2,0)</f>
        <v>#N/A</v>
      </c>
      <c r="BV2870" s="80" t="str">
        <f>IF(
AND(AO2870="",BD2870="",BQ2870=""),
"EN PROCESO NOTIFICACION / COMUNICACION",
IF(
BT2870="",
"NO APLICA",
IF(
BU2870=60,
IF(AO2870&lt;&gt;"",AO2870,IF(BD2870&lt;&gt;"",BD2870,BQ2870))+60,
WORKDAY(
IF(AO2870&lt;&gt;"",AO2870,IF(BD2870&lt;&gt;"",BD2870,BQ2870)),
BU2870,
FESTIVOS_CO!A:A
)
)
))</f>
        <v>EN PROCESO NOTIFICACION / COMUNICACION</v>
      </c>
      <c r="BW2870" s="44"/>
      <c r="BX2870" s="53"/>
      <c r="BY2870" s="45"/>
      <c r="BZ2870" s="37"/>
      <c r="CA2870" s="54" t="str">
        <f t="shared" ref="CA2870:CA2933" si="548">IF(BW2870&lt;&gt;"SI",
"PENDIENTE EJECUTORIA",
IF(AND(BX2870="",BY2870="",BZ2870=""),
"PENDIENTE HACER EJECUTORIA",
IF(AND(BX2870&lt;&gt;"",BY2870="",BZ2870=""),
"PENDIENTE REVISION EJECUTORIA",
IF(AND(BX2870&lt;&gt;"",BY2870&lt;&gt;"",BZ2870=""),
"PENDIENTE FIRMA EJECUTORIA",
"PROCESO EJECUTORIA TERMINADO"
))))</f>
        <v>PENDIENTE EJECUTORIA</v>
      </c>
      <c r="CB2870" s="59" t="str">
        <f t="shared" si="545"/>
        <v/>
      </c>
      <c r="CC2870" s="36"/>
      <c r="CD2870" s="40"/>
      <c r="CE2870" s="46"/>
      <c r="CF2870" s="40"/>
      <c r="CG2870" s="40"/>
      <c r="CH2870" s="40"/>
      <c r="CI2870" s="36"/>
      <c r="CJ2870" s="47"/>
      <c r="CK2870" s="40"/>
      <c r="CL2870" s="40"/>
      <c r="CM2870" s="40"/>
      <c r="CN2870" s="40"/>
    </row>
    <row r="2871" spans="1:92" ht="42.75" hidden="1">
      <c r="A2871" s="49" t="str">
        <f t="shared" si="537"/>
        <v>SIN GESTIÓN</v>
      </c>
      <c r="B2871" s="58"/>
      <c r="C2871" s="37"/>
      <c r="D2871" s="37"/>
      <c r="E2871" s="49" t="str">
        <f t="shared" si="538"/>
        <v>PENDIENTE NOTIFICACIÓN</v>
      </c>
      <c r="F2871" s="141" t="str">
        <f t="shared" si="539"/>
        <v>PENDIENTE NOTIFICACIÓN</v>
      </c>
      <c r="G2871" s="49" t="str">
        <f t="shared" si="540"/>
        <v/>
      </c>
      <c r="H2871" s="51" t="str">
        <f ca="1">IF(
L2871="",
"",
IF(
NETWORKDAYS(L2871,IF(M2871&lt;&gt;"",M2871,TODAY()),FESTIVOS_CO!A:A)&gt;2,
"VENCIDO",
IF(
NETWORKDAYS(L2871,IF(M2871&lt;&gt;"",M2871,TODAY()),FESTIVOS_CO!A:A)=2,
"ALERTA",
"A TIEMPO"
)))</f>
        <v/>
      </c>
      <c r="I2871" s="40"/>
      <c r="J2871" s="36"/>
      <c r="K2871" s="37"/>
      <c r="L2871" s="50"/>
      <c r="M2871" s="37"/>
      <c r="N2871" s="52"/>
      <c r="O2871" s="52"/>
      <c r="P2871" s="36"/>
      <c r="Q2871" s="36"/>
      <c r="R2871" s="40"/>
      <c r="S2871" s="36"/>
      <c r="T2871" s="40"/>
      <c r="U2871" s="40"/>
      <c r="V2871" s="81"/>
      <c r="W2871" s="40"/>
      <c r="X2871" s="40"/>
      <c r="Y2871" s="40"/>
      <c r="Z2871" s="38" t="str">
        <f>IFERROR(VLOOKUP(Y2871,DIRECTORIO!A:B,2,FALSE),"")</f>
        <v/>
      </c>
      <c r="AA2871" s="40"/>
      <c r="AB2871" s="40"/>
      <c r="AC2871" s="40"/>
      <c r="AD2871" s="40"/>
      <c r="AE2871" s="40"/>
      <c r="AF2871" s="40"/>
      <c r="AG2871" s="41" t="s">
        <v>109</v>
      </c>
      <c r="AH2871" s="42"/>
      <c r="AI2871" s="54" t="str">
        <f t="shared" ca="1" si="541"/>
        <v>PENDIENTE NOTIFICACIÓN ELECTRÓNICA</v>
      </c>
      <c r="AJ2871" s="37"/>
      <c r="AK2871" s="37"/>
      <c r="AL2871" s="37"/>
      <c r="AM2871" s="53" t="str">
        <f>IF(AK2871="","",WORKDAY(AK2871,5,FESTIVOS_CO!A:A))</f>
        <v/>
      </c>
      <c r="AN2871" s="37"/>
      <c r="AO2871" s="37"/>
      <c r="AP2871" s="54" t="str">
        <f t="shared" ca="1" si="546"/>
        <v>NO APLICA</v>
      </c>
      <c r="AQ2871" s="36"/>
      <c r="AR2871" s="43"/>
      <c r="AS2871" s="37"/>
      <c r="AT2871" s="36"/>
      <c r="AU2871" s="37"/>
      <c r="AV2871" s="36"/>
      <c r="AW2871" s="36"/>
      <c r="AX2871" s="37"/>
      <c r="AY2871" s="140" t="str">
        <f>IF(AU2871="","",WORKDAY(AU2871,5,FESTIVOS_CO!A:A))</f>
        <v/>
      </c>
      <c r="AZ2871" s="54" t="str">
        <f t="shared" ca="1" si="543"/>
        <v>NO APLICA</v>
      </c>
      <c r="BA2871" s="55" t="str">
        <f>IF(AX2871="","",WORKDAY(AX2871,5,FESTIVOS_CO!A:A))</f>
        <v/>
      </c>
      <c r="BB2871" s="39"/>
      <c r="BC2871" s="40"/>
      <c r="BD2871" s="40"/>
      <c r="BE2871" s="56" t="str">
        <f t="shared" ca="1" si="544"/>
        <v>NO APLICA</v>
      </c>
      <c r="BF2871" s="37"/>
      <c r="BG2871" s="45"/>
      <c r="BH2871" s="37"/>
      <c r="BI2871" s="36"/>
      <c r="BJ2871" s="37"/>
      <c r="BK2871" s="36"/>
      <c r="BL2871" s="36"/>
      <c r="BM2871" s="53" t="str">
        <f>IF(BJ2871="","",WORKDAY(BJ2871,5,FESTIVOS_CO!A:A))</f>
        <v/>
      </c>
      <c r="BN2871" s="57" t="str">
        <f t="shared" ca="1" si="542"/>
        <v>PENDIENTE HACER AVISO</v>
      </c>
      <c r="BO2871" s="54" t="str">
        <f t="shared" ca="1" si="547"/>
        <v>EN TRÁMITE NOTIF. POR AVISO</v>
      </c>
      <c r="BP2871" s="37"/>
      <c r="BQ2871" s="53" t="str">
        <f>IF(BP2871="","",WORKDAY(BP2871,5,FESTIVOS_CO!A:A))</f>
        <v/>
      </c>
      <c r="BR2871" s="37"/>
      <c r="BS2871" s="36"/>
      <c r="BT2871" s="38"/>
      <c r="BU2871" s="58" t="e">
        <f>VLOOKUP(BT2871,Hoja2!$C:$D,2,0)</f>
        <v>#N/A</v>
      </c>
      <c r="BV2871" s="80" t="str">
        <f>IF(
AND(AO2871="",BD2871="",BQ2871=""),
"EN PROCESO NOTIFICACION / COMUNICACION",
IF(
BT2871="",
"NO APLICA",
IF(
BU2871=60,
IF(AO2871&lt;&gt;"",AO2871,IF(BD2871&lt;&gt;"",BD2871,BQ2871))+60,
WORKDAY(
IF(AO2871&lt;&gt;"",AO2871,IF(BD2871&lt;&gt;"",BD2871,BQ2871)),
BU2871,
FESTIVOS_CO!A:A
)
)
))</f>
        <v>EN PROCESO NOTIFICACION / COMUNICACION</v>
      </c>
      <c r="BW2871" s="44"/>
      <c r="BX2871" s="53"/>
      <c r="BY2871" s="45"/>
      <c r="BZ2871" s="37"/>
      <c r="CA2871" s="54" t="str">
        <f t="shared" si="548"/>
        <v>PENDIENTE EJECUTORIA</v>
      </c>
      <c r="CB2871" s="59" t="str">
        <f t="shared" si="545"/>
        <v/>
      </c>
      <c r="CC2871" s="36"/>
      <c r="CD2871" s="40"/>
      <c r="CE2871" s="46"/>
      <c r="CF2871" s="40"/>
      <c r="CG2871" s="40"/>
      <c r="CH2871" s="40"/>
      <c r="CI2871" s="36"/>
      <c r="CJ2871" s="47"/>
      <c r="CK2871" s="40"/>
      <c r="CL2871" s="40"/>
      <c r="CM2871" s="40"/>
      <c r="CN2871" s="40"/>
    </row>
    <row r="2872" spans="1:92" ht="42.75" hidden="1">
      <c r="A2872" s="49" t="str">
        <f t="shared" ref="A2872:A2935" si="549">IF(
AND(Q2872="NO",S2872&lt;&gt;"SI"),
"TERMINADO PRODUCTO NO CONFORME",
IF(
AND(
COUNTBLANK(AJ2872:AO2872)=COLUMNS(AJ2872:AO2872),
COUNTBLANK(AQ2872:AY2872)=COLUMNS(AQ2872:AY2872),
COUNTBLANK(BC2872:BD2872)=COLUMNS(BC2872:BD2872),
COUNTBLANK(BF2872:BM2872)=COLUMNS(BF2872:BM2872),
COUNTBLANK(BP2872:BR2872)=COLUMNS(BP2872:BR2872)
),
"SIN GESTIÓN",
IF(
AND(BC2872&lt;&gt;"",BD2872&lt;&gt;"",AO2872="",AX2872="",BQ2872=""),
"NOTIFICADO POR CONDUCTA CONCLUYENTE",
IF(
AI2872="NOTIFICACIÓN ELECTRÓNICA EFECTIVA",
CA2872,
IF(
OR(
AI2872="NO PROCEDE NOTIFICACIÓN ELECTRÓNICA",
AI2872="REALIZAR CITACIÓN",
AI2872="NOTIFICACIÓN ELECTRÓNICA NO EFECTIVA"
),
IF(
AZ2872="HACER AVISO",
IF(
OR(
BN2872="NOTIFICACIÓN POR AVISO TERMINADA",
BN2872="NOTIFICACIÓN PERSONAL COMPLETA"
),
CA2872,
BN2872
),
AZ2872
),
AI2872
)
)
)
))</f>
        <v>SIN GESTIÓN</v>
      </c>
      <c r="B2872" s="58"/>
      <c r="C2872" s="37"/>
      <c r="D2872" s="37"/>
      <c r="E2872" s="49" t="str">
        <f t="shared" ref="E2872:E2935" si="550">IF(AN2872="SI",
"NOTIFICACIÓN ELECTRÓNICA",
IF(AND(BC2872&lt;&gt;"",BD2872&lt;&gt;""),
"NOTIFICACIÓN PERSONAL",
IF(BL2872="SI",
"NOTIFICACIÓN POR AVISO",
"PENDIENTE NOTIFICACIÓN"
)))</f>
        <v>PENDIENTE NOTIFICACIÓN</v>
      </c>
      <c r="F2872" s="141" t="str">
        <f t="shared" ref="F2872:F2935" si="551">IF(
AND(AN2872&lt;&gt;"SI",AW2872&lt;&gt;"SI",BL2872&lt;&gt;"SI",BC2872="",BD2872=""),
"PENDIENTE NOTIFICACIÓN",
IF(AN2872="SI",
AO2872,
IF(AW2872="SI",
AX2872,
IF(AND(BC2872&lt;&gt;"",BD2872&lt;&gt;""),
BD2872,
IF(BL2872="SI",
BQ2872,
"PENDIENTE NOTIFICACIÓN"
)))))</f>
        <v>PENDIENTE NOTIFICACIÓN</v>
      </c>
      <c r="G2872" s="49" t="str">
        <f t="shared" ref="G2872:G2935" si="552">IF(
OR(
C2872="",
F2872="PENDIENTE NOTIFICACIÓN",
NOT(ISNUMBER(C2872)),
NOT(ISNUMBER(F2872)),
F2872&lt;C2872
),
"",
F2872-C2872
)</f>
        <v/>
      </c>
      <c r="H2872" s="51" t="str">
        <f ca="1">IF(
L2872="",
"",
IF(
NETWORKDAYS(L2872,IF(M2872&lt;&gt;"",M2872,TODAY()),FESTIVOS_CO!A:A)&gt;2,
"VENCIDO",
IF(
NETWORKDAYS(L2872,IF(M2872&lt;&gt;"",M2872,TODAY()),FESTIVOS_CO!A:A)=2,
"ALERTA",
"A TIEMPO"
)))</f>
        <v/>
      </c>
      <c r="I2872" s="40"/>
      <c r="J2872" s="36"/>
      <c r="K2872" s="37"/>
      <c r="L2872" s="50"/>
      <c r="M2872" s="37"/>
      <c r="N2872" s="52"/>
      <c r="O2872" s="52"/>
      <c r="P2872" s="36"/>
      <c r="Q2872" s="36"/>
      <c r="R2872" s="40"/>
      <c r="S2872" s="36"/>
      <c r="T2872" s="40"/>
      <c r="U2872" s="40"/>
      <c r="V2872" s="81"/>
      <c r="W2872" s="40"/>
      <c r="X2872" s="40"/>
      <c r="Y2872" s="40"/>
      <c r="Z2872" s="38" t="str">
        <f>IFERROR(VLOOKUP(Y2872,DIRECTORIO!A:B,2,FALSE),"")</f>
        <v/>
      </c>
      <c r="AA2872" s="40"/>
      <c r="AB2872" s="40"/>
      <c r="AC2872" s="40"/>
      <c r="AD2872" s="40"/>
      <c r="AE2872" s="40"/>
      <c r="AF2872" s="40"/>
      <c r="AG2872" s="41" t="s">
        <v>109</v>
      </c>
      <c r="AH2872" s="42"/>
      <c r="AI2872" s="54" t="str">
        <f t="shared" ref="AI2872:AI2935" ca="1" si="553">IF(AL2872="NO",
"REALIZAR CITACIÓN",
IF(AND(AJ2872="SI",AL2872&lt;&gt;"SI",AL2872&lt;&gt;"NO"),
"PENDIENTE ENTREGA NOTIFICACIÓN ELECTRÓNICA",
IF(AND(AJ2872="SI",AL2872="SI",AN2872="SI"),
"NOTIFICACIÓN ELECTRÓNICA EFECTIVA",
IF(AND(AJ2872="",AK2872="",AL2872="",AM2872="",AN2872="",AO2872=""),
"PENDIENTE NOTIFICACIÓN ELECTRÓNICA",
IF(AJ2872="NO",
"NO PROCEDE NOTIFICACIÓN ELECTRÓNICA",
IF(AND(AJ2872="SI",F2872=""),
"PENDIENTE ENVÍO NOTIFICACIÓN ELECTRÓNICA",
IF(AND(AJ2872="SI",TODAY()-F2872&lt;=5),
"EN ESPERA DE NOTIFICACIÓN ELECTRÓNICA (5 DÍAS)",
"NOTIFICACIÓN ELECTRÓNICA NO EFECTIVA"
)))))))</f>
        <v>PENDIENTE NOTIFICACIÓN ELECTRÓNICA</v>
      </c>
      <c r="AJ2872" s="37"/>
      <c r="AK2872" s="37"/>
      <c r="AL2872" s="37"/>
      <c r="AM2872" s="53" t="str">
        <f>IF(AK2872="","",WORKDAY(AK2872,5,FESTIVOS_CO!A:A))</f>
        <v/>
      </c>
      <c r="AN2872" s="37"/>
      <c r="AO2872" s="37"/>
      <c r="AP2872" s="54" t="str">
        <f t="shared" ca="1" si="546"/>
        <v>NO APLICA</v>
      </c>
      <c r="AQ2872" s="36"/>
      <c r="AR2872" s="43"/>
      <c r="AS2872" s="37"/>
      <c r="AT2872" s="36"/>
      <c r="AU2872" s="37"/>
      <c r="AV2872" s="36"/>
      <c r="AW2872" s="36"/>
      <c r="AX2872" s="37"/>
      <c r="AY2872" s="140" t="str">
        <f>IF(AU2872="","",WORKDAY(AU2872,5,FESTIVOS_CO!A:A))</f>
        <v/>
      </c>
      <c r="AZ2872" s="54" t="str">
        <f t="shared" ca="1" si="543"/>
        <v>NO APLICA</v>
      </c>
      <c r="BA2872" s="55" t="str">
        <f>IF(AX2872="","",WORKDAY(AX2872,5,FESTIVOS_CO!A:A))</f>
        <v/>
      </c>
      <c r="BB2872" s="39"/>
      <c r="BC2872" s="40"/>
      <c r="BD2872" s="40"/>
      <c r="BE2872" s="56" t="str">
        <f t="shared" ca="1" si="544"/>
        <v>NO APLICA</v>
      </c>
      <c r="BF2872" s="37"/>
      <c r="BG2872" s="45"/>
      <c r="BH2872" s="37"/>
      <c r="BI2872" s="36"/>
      <c r="BJ2872" s="37"/>
      <c r="BK2872" s="36"/>
      <c r="BL2872" s="36"/>
      <c r="BM2872" s="53" t="str">
        <f>IF(BJ2872="","",WORKDAY(BJ2872,5,FESTIVOS_CO!A:A))</f>
        <v/>
      </c>
      <c r="BN2872" s="57" t="str">
        <f t="shared" ref="BN2872:BN2935" ca="1" si="554">IF(
AND(AZ2872="CITACIÓN COMPLETA EN ESPERA DE NOTIFICACION PERSONAL",BB2872="NO"),
"PENDIENTE HACER AVISO",
IF(AND(BC2872&lt;&gt;"",BD2872&lt;&gt;""),
"NOTIFICACIÓN PERSONAL COMPLETA",
IF(BR2872="SI",
"NOTIFICACIÓN POR AVISO TERMINADA",
IF(BE2872="NO PROCEDE",
"NO PROCEDE",
IF(BF2872="",
"PENDIENTE HACER AVISO",
IF(BG2872="",
"PENDIENTE REVISIÓN AVISO",
IF(BH2872="",
"PENDIENTE FIRMA AVISO",
IF(BI2872="",
"PENDIENTE RADICAR AVISO",
IF(BL2872="",
"EN TRÁMITE DE ENTREGA AVISO",
IF(BL2872="NO",
"PUBLICAR AVISO CARTELERA",
IF(BL2872="SI",
"VERIFICAR SI PROCEDE RECURSO",
IF(BE2872="HACER AVISO",
"HACER AVISO",
"NO APLICA"
))))))))))))</f>
        <v>PENDIENTE HACER AVISO</v>
      </c>
      <c r="BO2872" s="54" t="str">
        <f t="shared" ca="1" si="547"/>
        <v>EN TRÁMITE NOTIF. POR AVISO</v>
      </c>
      <c r="BP2872" s="37"/>
      <c r="BQ2872" s="53" t="str">
        <f>IF(BP2872="","",WORKDAY(BP2872,5,FESTIVOS_CO!A:A))</f>
        <v/>
      </c>
      <c r="BR2872" s="37"/>
      <c r="BS2872" s="36"/>
      <c r="BT2872" s="38"/>
      <c r="BU2872" s="58" t="e">
        <f>VLOOKUP(BT2872,Hoja2!$C:$D,2,0)</f>
        <v>#N/A</v>
      </c>
      <c r="BV2872" s="80" t="str">
        <f>IF(
AND(AO2872="",BD2872="",BQ2872=""),
"EN PROCESO NOTIFICACION / COMUNICACION",
IF(
BT2872="",
"NO APLICA",
IF(
BU2872=60,
IF(AO2872&lt;&gt;"",AO2872,IF(BD2872&lt;&gt;"",BD2872,BQ2872))+60,
WORKDAY(
IF(AO2872&lt;&gt;"",AO2872,IF(BD2872&lt;&gt;"",BD2872,BQ2872)),
BU2872,
FESTIVOS_CO!A:A
)
)
))</f>
        <v>EN PROCESO NOTIFICACION / COMUNICACION</v>
      </c>
      <c r="BW2872" s="44"/>
      <c r="BX2872" s="53"/>
      <c r="BY2872" s="45"/>
      <c r="BZ2872" s="37"/>
      <c r="CA2872" s="54" t="str">
        <f t="shared" si="548"/>
        <v>PENDIENTE EJECUTORIA</v>
      </c>
      <c r="CB2872" s="59" t="str">
        <f t="shared" si="545"/>
        <v/>
      </c>
      <c r="CC2872" s="36"/>
      <c r="CD2872" s="40"/>
      <c r="CE2872" s="46"/>
      <c r="CF2872" s="40"/>
      <c r="CG2872" s="40"/>
      <c r="CH2872" s="40"/>
      <c r="CI2872" s="36"/>
      <c r="CJ2872" s="47"/>
      <c r="CK2872" s="40"/>
      <c r="CL2872" s="40"/>
      <c r="CM2872" s="40"/>
      <c r="CN2872" s="40"/>
    </row>
    <row r="2873" spans="1:92" ht="42.75" hidden="1">
      <c r="A2873" s="49" t="str">
        <f t="shared" si="549"/>
        <v>SIN GESTIÓN</v>
      </c>
      <c r="B2873" s="58"/>
      <c r="C2873" s="37"/>
      <c r="D2873" s="37"/>
      <c r="E2873" s="49" t="str">
        <f t="shared" si="550"/>
        <v>PENDIENTE NOTIFICACIÓN</v>
      </c>
      <c r="F2873" s="141" t="str">
        <f t="shared" si="551"/>
        <v>PENDIENTE NOTIFICACIÓN</v>
      </c>
      <c r="G2873" s="49" t="str">
        <f t="shared" si="552"/>
        <v/>
      </c>
      <c r="H2873" s="51" t="str">
        <f ca="1">IF(
L2873="",
"",
IF(
NETWORKDAYS(L2873,IF(M2873&lt;&gt;"",M2873,TODAY()),FESTIVOS_CO!A:A)&gt;2,
"VENCIDO",
IF(
NETWORKDAYS(L2873,IF(M2873&lt;&gt;"",M2873,TODAY()),FESTIVOS_CO!A:A)=2,
"ALERTA",
"A TIEMPO"
)))</f>
        <v/>
      </c>
      <c r="I2873" s="40"/>
      <c r="J2873" s="36"/>
      <c r="K2873" s="37"/>
      <c r="L2873" s="50"/>
      <c r="M2873" s="37"/>
      <c r="N2873" s="52"/>
      <c r="O2873" s="52"/>
      <c r="P2873" s="36"/>
      <c r="Q2873" s="36"/>
      <c r="R2873" s="40"/>
      <c r="S2873" s="36"/>
      <c r="T2873" s="40"/>
      <c r="U2873" s="40"/>
      <c r="V2873" s="81"/>
      <c r="W2873" s="40"/>
      <c r="X2873" s="40"/>
      <c r="Y2873" s="40"/>
      <c r="Z2873" s="38" t="str">
        <f>IFERROR(VLOOKUP(Y2873,DIRECTORIO!A:B,2,FALSE),"")</f>
        <v/>
      </c>
      <c r="AA2873" s="40"/>
      <c r="AB2873" s="40"/>
      <c r="AC2873" s="40"/>
      <c r="AD2873" s="40"/>
      <c r="AE2873" s="40"/>
      <c r="AF2873" s="40"/>
      <c r="AG2873" s="41" t="s">
        <v>109</v>
      </c>
      <c r="AH2873" s="42"/>
      <c r="AI2873" s="54" t="str">
        <f t="shared" ca="1" si="553"/>
        <v>PENDIENTE NOTIFICACIÓN ELECTRÓNICA</v>
      </c>
      <c r="AJ2873" s="37"/>
      <c r="AK2873" s="37"/>
      <c r="AL2873" s="37"/>
      <c r="AM2873" s="53" t="str">
        <f>IF(AK2873="","",WORKDAY(AK2873,5,FESTIVOS_CO!A:A))</f>
        <v/>
      </c>
      <c r="AN2873" s="37"/>
      <c r="AO2873" s="37"/>
      <c r="AP2873" s="54" t="str">
        <f t="shared" ca="1" si="546"/>
        <v>NO APLICA</v>
      </c>
      <c r="AQ2873" s="36"/>
      <c r="AR2873" s="43"/>
      <c r="AS2873" s="37"/>
      <c r="AT2873" s="36"/>
      <c r="AU2873" s="37"/>
      <c r="AV2873" s="36"/>
      <c r="AW2873" s="36"/>
      <c r="AX2873" s="37"/>
      <c r="AY2873" s="140" t="str">
        <f>IF(AU2873="","",WORKDAY(AU2873,5,FESTIVOS_CO!A:A))</f>
        <v/>
      </c>
      <c r="AZ2873" s="54" t="str">
        <f t="shared" ca="1" si="543"/>
        <v>NO APLICA</v>
      </c>
      <c r="BA2873" s="55" t="str">
        <f>IF(AX2873="","",WORKDAY(AX2873,5,FESTIVOS_CO!A:A))</f>
        <v/>
      </c>
      <c r="BB2873" s="39"/>
      <c r="BC2873" s="40"/>
      <c r="BD2873" s="40"/>
      <c r="BE2873" s="56" t="str">
        <f t="shared" ca="1" si="544"/>
        <v>NO APLICA</v>
      </c>
      <c r="BF2873" s="37"/>
      <c r="BG2873" s="45"/>
      <c r="BH2873" s="37"/>
      <c r="BI2873" s="36"/>
      <c r="BJ2873" s="37"/>
      <c r="BK2873" s="36"/>
      <c r="BL2873" s="36"/>
      <c r="BM2873" s="53" t="str">
        <f>IF(BJ2873="","",WORKDAY(BJ2873,5,FESTIVOS_CO!A:A))</f>
        <v/>
      </c>
      <c r="BN2873" s="57" t="str">
        <f t="shared" ca="1" si="554"/>
        <v>PENDIENTE HACER AVISO</v>
      </c>
      <c r="BO2873" s="54" t="str">
        <f t="shared" ca="1" si="547"/>
        <v>EN TRÁMITE NOTIF. POR AVISO</v>
      </c>
      <c r="BP2873" s="37"/>
      <c r="BQ2873" s="53" t="str">
        <f>IF(BP2873="","",WORKDAY(BP2873,5,FESTIVOS_CO!A:A))</f>
        <v/>
      </c>
      <c r="BR2873" s="37"/>
      <c r="BS2873" s="36"/>
      <c r="BT2873" s="38"/>
      <c r="BU2873" s="58" t="e">
        <f>VLOOKUP(BT2873,Hoja2!$C:$D,2,0)</f>
        <v>#N/A</v>
      </c>
      <c r="BV2873" s="80" t="str">
        <f>IF(
AND(AO2873="",BD2873="",BQ2873=""),
"EN PROCESO NOTIFICACION / COMUNICACION",
IF(
BT2873="",
"NO APLICA",
IF(
BU2873=60,
IF(AO2873&lt;&gt;"",AO2873,IF(BD2873&lt;&gt;"",BD2873,BQ2873))+60,
WORKDAY(
IF(AO2873&lt;&gt;"",AO2873,IF(BD2873&lt;&gt;"",BD2873,BQ2873)),
BU2873,
FESTIVOS_CO!A:A
)
)
))</f>
        <v>EN PROCESO NOTIFICACION / COMUNICACION</v>
      </c>
      <c r="BW2873" s="44"/>
      <c r="BX2873" s="53"/>
      <c r="BY2873" s="45"/>
      <c r="BZ2873" s="37"/>
      <c r="CA2873" s="54" t="str">
        <f t="shared" si="548"/>
        <v>PENDIENTE EJECUTORIA</v>
      </c>
      <c r="CB2873" s="59" t="str">
        <f t="shared" si="545"/>
        <v/>
      </c>
      <c r="CC2873" s="36"/>
      <c r="CD2873" s="40"/>
      <c r="CE2873" s="46"/>
      <c r="CF2873" s="40"/>
      <c r="CG2873" s="40"/>
      <c r="CH2873" s="40"/>
      <c r="CI2873" s="36"/>
      <c r="CJ2873" s="47"/>
      <c r="CK2873" s="40"/>
      <c r="CL2873" s="40"/>
      <c r="CM2873" s="40"/>
      <c r="CN2873" s="40"/>
    </row>
    <row r="2874" spans="1:92" ht="42.75" hidden="1">
      <c r="A2874" s="49" t="str">
        <f t="shared" si="549"/>
        <v>SIN GESTIÓN</v>
      </c>
      <c r="B2874" s="58"/>
      <c r="C2874" s="37"/>
      <c r="D2874" s="37"/>
      <c r="E2874" s="49" t="str">
        <f t="shared" si="550"/>
        <v>PENDIENTE NOTIFICACIÓN</v>
      </c>
      <c r="F2874" s="141" t="str">
        <f t="shared" si="551"/>
        <v>PENDIENTE NOTIFICACIÓN</v>
      </c>
      <c r="G2874" s="49" t="str">
        <f t="shared" si="552"/>
        <v/>
      </c>
      <c r="H2874" s="51" t="str">
        <f ca="1">IF(
L2874="",
"",
IF(
NETWORKDAYS(L2874,IF(M2874&lt;&gt;"",M2874,TODAY()),FESTIVOS_CO!A:A)&gt;2,
"VENCIDO",
IF(
NETWORKDAYS(L2874,IF(M2874&lt;&gt;"",M2874,TODAY()),FESTIVOS_CO!A:A)=2,
"ALERTA",
"A TIEMPO"
)))</f>
        <v/>
      </c>
      <c r="I2874" s="40"/>
      <c r="J2874" s="36"/>
      <c r="K2874" s="37"/>
      <c r="L2874" s="50"/>
      <c r="M2874" s="37"/>
      <c r="N2874" s="52"/>
      <c r="O2874" s="52"/>
      <c r="P2874" s="36"/>
      <c r="Q2874" s="36"/>
      <c r="R2874" s="40"/>
      <c r="S2874" s="36"/>
      <c r="T2874" s="40"/>
      <c r="U2874" s="40"/>
      <c r="V2874" s="81"/>
      <c r="W2874" s="40"/>
      <c r="X2874" s="40"/>
      <c r="Y2874" s="40"/>
      <c r="Z2874" s="38" t="str">
        <f>IFERROR(VLOOKUP(Y2874,DIRECTORIO!A:B,2,FALSE),"")</f>
        <v/>
      </c>
      <c r="AA2874" s="40"/>
      <c r="AB2874" s="40"/>
      <c r="AC2874" s="40"/>
      <c r="AD2874" s="40"/>
      <c r="AE2874" s="40"/>
      <c r="AF2874" s="40"/>
      <c r="AG2874" s="41" t="s">
        <v>109</v>
      </c>
      <c r="AH2874" s="42"/>
      <c r="AI2874" s="54" t="str">
        <f t="shared" ca="1" si="553"/>
        <v>PENDIENTE NOTIFICACIÓN ELECTRÓNICA</v>
      </c>
      <c r="AJ2874" s="37"/>
      <c r="AK2874" s="37"/>
      <c r="AL2874" s="37"/>
      <c r="AM2874" s="53" t="str">
        <f>IF(AK2874="","",WORKDAY(AK2874,5,FESTIVOS_CO!A:A))</f>
        <v/>
      </c>
      <c r="AN2874" s="37"/>
      <c r="AO2874" s="37"/>
      <c r="AP2874" s="54" t="str">
        <f t="shared" ca="1" si="546"/>
        <v>NO APLICA</v>
      </c>
      <c r="AQ2874" s="36"/>
      <c r="AR2874" s="43"/>
      <c r="AS2874" s="37"/>
      <c r="AT2874" s="36"/>
      <c r="AU2874" s="37"/>
      <c r="AV2874" s="36"/>
      <c r="AW2874" s="36"/>
      <c r="AX2874" s="37"/>
      <c r="AY2874" s="140" t="str">
        <f>IF(AU2874="","",WORKDAY(AU2874,5,FESTIVOS_CO!A:A))</f>
        <v/>
      </c>
      <c r="AZ2874" s="54" t="str">
        <f t="shared" ca="1" si="543"/>
        <v>NO APLICA</v>
      </c>
      <c r="BA2874" s="55" t="str">
        <f>IF(AX2874="","",WORKDAY(AX2874,5,FESTIVOS_CO!A:A))</f>
        <v/>
      </c>
      <c r="BB2874" s="39"/>
      <c r="BC2874" s="40"/>
      <c r="BD2874" s="40"/>
      <c r="BE2874" s="56" t="str">
        <f t="shared" ca="1" si="544"/>
        <v>NO APLICA</v>
      </c>
      <c r="BF2874" s="37"/>
      <c r="BG2874" s="45"/>
      <c r="BH2874" s="37"/>
      <c r="BI2874" s="36"/>
      <c r="BJ2874" s="37"/>
      <c r="BK2874" s="36"/>
      <c r="BL2874" s="36"/>
      <c r="BM2874" s="53" t="str">
        <f>IF(BJ2874="","",WORKDAY(BJ2874,5,FESTIVOS_CO!A:A))</f>
        <v/>
      </c>
      <c r="BN2874" s="57" t="str">
        <f t="shared" ca="1" si="554"/>
        <v>PENDIENTE HACER AVISO</v>
      </c>
      <c r="BO2874" s="54" t="str">
        <f t="shared" ca="1" si="547"/>
        <v>EN TRÁMITE NOTIF. POR AVISO</v>
      </c>
      <c r="BP2874" s="37"/>
      <c r="BQ2874" s="53" t="str">
        <f>IF(BP2874="","",WORKDAY(BP2874,5,FESTIVOS_CO!A:A))</f>
        <v/>
      </c>
      <c r="BR2874" s="37"/>
      <c r="BS2874" s="36"/>
      <c r="BT2874" s="38"/>
      <c r="BU2874" s="58" t="e">
        <f>VLOOKUP(BT2874,Hoja2!$C:$D,2,0)</f>
        <v>#N/A</v>
      </c>
      <c r="BV2874" s="80" t="str">
        <f>IF(
AND(AO2874="",BD2874="",BQ2874=""),
"EN PROCESO NOTIFICACION / COMUNICACION",
IF(
BT2874="",
"NO APLICA",
IF(
BU2874=60,
IF(AO2874&lt;&gt;"",AO2874,IF(BD2874&lt;&gt;"",BD2874,BQ2874))+60,
WORKDAY(
IF(AO2874&lt;&gt;"",AO2874,IF(BD2874&lt;&gt;"",BD2874,BQ2874)),
BU2874,
FESTIVOS_CO!A:A
)
)
))</f>
        <v>EN PROCESO NOTIFICACION / COMUNICACION</v>
      </c>
      <c r="BW2874" s="44"/>
      <c r="BX2874" s="53"/>
      <c r="BY2874" s="45"/>
      <c r="BZ2874" s="37"/>
      <c r="CA2874" s="54" t="str">
        <f t="shared" si="548"/>
        <v>PENDIENTE EJECUTORIA</v>
      </c>
      <c r="CB2874" s="59" t="str">
        <f t="shared" si="545"/>
        <v/>
      </c>
      <c r="CC2874" s="36"/>
      <c r="CD2874" s="40"/>
      <c r="CE2874" s="46"/>
      <c r="CF2874" s="40"/>
      <c r="CG2874" s="40"/>
      <c r="CH2874" s="40"/>
      <c r="CI2874" s="36"/>
      <c r="CJ2874" s="47"/>
      <c r="CK2874" s="40"/>
      <c r="CL2874" s="40"/>
      <c r="CM2874" s="40"/>
      <c r="CN2874" s="40"/>
    </row>
    <row r="2875" spans="1:92" ht="42.75" hidden="1">
      <c r="A2875" s="49" t="str">
        <f t="shared" si="549"/>
        <v>SIN GESTIÓN</v>
      </c>
      <c r="B2875" s="58"/>
      <c r="C2875" s="37"/>
      <c r="D2875" s="37"/>
      <c r="E2875" s="49" t="str">
        <f t="shared" si="550"/>
        <v>PENDIENTE NOTIFICACIÓN</v>
      </c>
      <c r="F2875" s="141" t="str">
        <f t="shared" si="551"/>
        <v>PENDIENTE NOTIFICACIÓN</v>
      </c>
      <c r="G2875" s="49" t="str">
        <f t="shared" si="552"/>
        <v/>
      </c>
      <c r="H2875" s="51" t="str">
        <f ca="1">IF(
L2875="",
"",
IF(
NETWORKDAYS(L2875,IF(M2875&lt;&gt;"",M2875,TODAY()),FESTIVOS_CO!A:A)&gt;2,
"VENCIDO",
IF(
NETWORKDAYS(L2875,IF(M2875&lt;&gt;"",M2875,TODAY()),FESTIVOS_CO!A:A)=2,
"ALERTA",
"A TIEMPO"
)))</f>
        <v/>
      </c>
      <c r="I2875" s="40"/>
      <c r="J2875" s="36"/>
      <c r="K2875" s="37"/>
      <c r="L2875" s="50"/>
      <c r="M2875" s="37"/>
      <c r="N2875" s="52"/>
      <c r="O2875" s="52"/>
      <c r="P2875" s="36"/>
      <c r="Q2875" s="36"/>
      <c r="R2875" s="40"/>
      <c r="S2875" s="36"/>
      <c r="T2875" s="40"/>
      <c r="U2875" s="40"/>
      <c r="V2875" s="81"/>
      <c r="W2875" s="40"/>
      <c r="X2875" s="40"/>
      <c r="Y2875" s="40"/>
      <c r="Z2875" s="38" t="str">
        <f>IFERROR(VLOOKUP(Y2875,DIRECTORIO!A:B,2,FALSE),"")</f>
        <v/>
      </c>
      <c r="AA2875" s="40"/>
      <c r="AB2875" s="40"/>
      <c r="AC2875" s="40"/>
      <c r="AD2875" s="40"/>
      <c r="AE2875" s="40"/>
      <c r="AF2875" s="40"/>
      <c r="AG2875" s="41" t="s">
        <v>109</v>
      </c>
      <c r="AH2875" s="42"/>
      <c r="AI2875" s="54" t="str">
        <f t="shared" ca="1" si="553"/>
        <v>PENDIENTE NOTIFICACIÓN ELECTRÓNICA</v>
      </c>
      <c r="AJ2875" s="37"/>
      <c r="AK2875" s="37"/>
      <c r="AL2875" s="37"/>
      <c r="AM2875" s="53" t="str">
        <f>IF(AK2875="","",WORKDAY(AK2875,5,FESTIVOS_CO!A:A))</f>
        <v/>
      </c>
      <c r="AN2875" s="37"/>
      <c r="AO2875" s="37"/>
      <c r="AP2875" s="54" t="str">
        <f t="shared" ca="1" si="546"/>
        <v>NO APLICA</v>
      </c>
      <c r="AQ2875" s="36"/>
      <c r="AR2875" s="43"/>
      <c r="AS2875" s="37"/>
      <c r="AT2875" s="36"/>
      <c r="AU2875" s="37"/>
      <c r="AV2875" s="36"/>
      <c r="AW2875" s="36"/>
      <c r="AX2875" s="37"/>
      <c r="AY2875" s="140" t="str">
        <f>IF(AU2875="","",WORKDAY(AU2875,5,FESTIVOS_CO!A:A))</f>
        <v/>
      </c>
      <c r="AZ2875" s="54" t="str">
        <f t="shared" ca="1" si="543"/>
        <v>NO APLICA</v>
      </c>
      <c r="BA2875" s="55" t="str">
        <f>IF(AX2875="","",WORKDAY(AX2875,5,FESTIVOS_CO!A:A))</f>
        <v/>
      </c>
      <c r="BB2875" s="39"/>
      <c r="BC2875" s="40"/>
      <c r="BD2875" s="40"/>
      <c r="BE2875" s="56" t="str">
        <f t="shared" ca="1" si="544"/>
        <v>NO APLICA</v>
      </c>
      <c r="BF2875" s="37"/>
      <c r="BG2875" s="45"/>
      <c r="BH2875" s="37"/>
      <c r="BI2875" s="36"/>
      <c r="BJ2875" s="37"/>
      <c r="BK2875" s="36"/>
      <c r="BL2875" s="36"/>
      <c r="BM2875" s="53" t="str">
        <f>IF(BJ2875="","",WORKDAY(BJ2875,5,FESTIVOS_CO!A:A))</f>
        <v/>
      </c>
      <c r="BN2875" s="57" t="str">
        <f t="shared" ca="1" si="554"/>
        <v>PENDIENTE HACER AVISO</v>
      </c>
      <c r="BO2875" s="54" t="str">
        <f t="shared" ca="1" si="547"/>
        <v>EN TRÁMITE NOTIF. POR AVISO</v>
      </c>
      <c r="BP2875" s="37"/>
      <c r="BQ2875" s="53" t="str">
        <f>IF(BP2875="","",WORKDAY(BP2875,5,FESTIVOS_CO!A:A))</f>
        <v/>
      </c>
      <c r="BR2875" s="37"/>
      <c r="BS2875" s="36"/>
      <c r="BT2875" s="38"/>
      <c r="BU2875" s="58" t="e">
        <f>VLOOKUP(BT2875,Hoja2!$C:$D,2,0)</f>
        <v>#N/A</v>
      </c>
      <c r="BV2875" s="80" t="str">
        <f>IF(
AND(AO2875="",BD2875="",BQ2875=""),
"EN PROCESO NOTIFICACION / COMUNICACION",
IF(
BT2875="",
"NO APLICA",
IF(
BU2875=60,
IF(AO2875&lt;&gt;"",AO2875,IF(BD2875&lt;&gt;"",BD2875,BQ2875))+60,
WORKDAY(
IF(AO2875&lt;&gt;"",AO2875,IF(BD2875&lt;&gt;"",BD2875,BQ2875)),
BU2875,
FESTIVOS_CO!A:A
)
)
))</f>
        <v>EN PROCESO NOTIFICACION / COMUNICACION</v>
      </c>
      <c r="BW2875" s="44"/>
      <c r="BX2875" s="53"/>
      <c r="BY2875" s="45"/>
      <c r="BZ2875" s="37"/>
      <c r="CA2875" s="54" t="str">
        <f t="shared" si="548"/>
        <v>PENDIENTE EJECUTORIA</v>
      </c>
      <c r="CB2875" s="59" t="str">
        <f t="shared" si="545"/>
        <v/>
      </c>
      <c r="CC2875" s="36"/>
      <c r="CD2875" s="40"/>
      <c r="CE2875" s="46"/>
      <c r="CF2875" s="40"/>
      <c r="CG2875" s="40"/>
      <c r="CH2875" s="40"/>
      <c r="CI2875" s="36"/>
      <c r="CJ2875" s="47"/>
      <c r="CK2875" s="40"/>
      <c r="CL2875" s="40"/>
      <c r="CM2875" s="40"/>
      <c r="CN2875" s="40"/>
    </row>
    <row r="2876" spans="1:92" ht="42.75" hidden="1">
      <c r="A2876" s="49" t="str">
        <f t="shared" si="549"/>
        <v>SIN GESTIÓN</v>
      </c>
      <c r="B2876" s="58"/>
      <c r="C2876" s="37"/>
      <c r="D2876" s="37"/>
      <c r="E2876" s="49" t="str">
        <f t="shared" si="550"/>
        <v>PENDIENTE NOTIFICACIÓN</v>
      </c>
      <c r="F2876" s="141" t="str">
        <f t="shared" si="551"/>
        <v>PENDIENTE NOTIFICACIÓN</v>
      </c>
      <c r="G2876" s="49" t="str">
        <f t="shared" si="552"/>
        <v/>
      </c>
      <c r="H2876" s="51" t="str">
        <f ca="1">IF(
L2876="",
"",
IF(
NETWORKDAYS(L2876,IF(M2876&lt;&gt;"",M2876,TODAY()),FESTIVOS_CO!A:A)&gt;2,
"VENCIDO",
IF(
NETWORKDAYS(L2876,IF(M2876&lt;&gt;"",M2876,TODAY()),FESTIVOS_CO!A:A)=2,
"ALERTA",
"A TIEMPO"
)))</f>
        <v/>
      </c>
      <c r="I2876" s="40"/>
      <c r="J2876" s="36"/>
      <c r="K2876" s="37"/>
      <c r="L2876" s="50"/>
      <c r="M2876" s="37"/>
      <c r="N2876" s="52"/>
      <c r="O2876" s="52"/>
      <c r="P2876" s="36"/>
      <c r="Q2876" s="36"/>
      <c r="R2876" s="40"/>
      <c r="S2876" s="36"/>
      <c r="T2876" s="40"/>
      <c r="U2876" s="40"/>
      <c r="V2876" s="81"/>
      <c r="W2876" s="40"/>
      <c r="X2876" s="40"/>
      <c r="Y2876" s="40"/>
      <c r="Z2876" s="38" t="str">
        <f>IFERROR(VLOOKUP(Y2876,DIRECTORIO!A:B,2,FALSE),"")</f>
        <v/>
      </c>
      <c r="AA2876" s="40"/>
      <c r="AB2876" s="40"/>
      <c r="AC2876" s="40"/>
      <c r="AD2876" s="40"/>
      <c r="AE2876" s="40"/>
      <c r="AF2876" s="40"/>
      <c r="AG2876" s="41" t="s">
        <v>109</v>
      </c>
      <c r="AH2876" s="42"/>
      <c r="AI2876" s="54" t="str">
        <f t="shared" ca="1" si="553"/>
        <v>PENDIENTE NOTIFICACIÓN ELECTRÓNICA</v>
      </c>
      <c r="AJ2876" s="37"/>
      <c r="AK2876" s="37"/>
      <c r="AL2876" s="37"/>
      <c r="AM2876" s="53" t="str">
        <f>IF(AK2876="","",WORKDAY(AK2876,5,FESTIVOS_CO!A:A))</f>
        <v/>
      </c>
      <c r="AN2876" s="37"/>
      <c r="AO2876" s="37"/>
      <c r="AP2876" s="54" t="str">
        <f t="shared" ca="1" si="546"/>
        <v>NO APLICA</v>
      </c>
      <c r="AQ2876" s="36"/>
      <c r="AR2876" s="43"/>
      <c r="AS2876" s="37"/>
      <c r="AT2876" s="36"/>
      <c r="AU2876" s="37"/>
      <c r="AV2876" s="36"/>
      <c r="AW2876" s="36"/>
      <c r="AX2876" s="37"/>
      <c r="AY2876" s="140" t="str">
        <f>IF(AU2876="","",WORKDAY(AU2876,5,FESTIVOS_CO!A:A))</f>
        <v/>
      </c>
      <c r="AZ2876" s="54" t="str">
        <f t="shared" ca="1" si="543"/>
        <v>NO APLICA</v>
      </c>
      <c r="BA2876" s="55" t="str">
        <f>IF(AX2876="","",WORKDAY(AX2876,5,FESTIVOS_CO!A:A))</f>
        <v/>
      </c>
      <c r="BB2876" s="39"/>
      <c r="BC2876" s="40"/>
      <c r="BD2876" s="40"/>
      <c r="BE2876" s="56" t="str">
        <f t="shared" ca="1" si="544"/>
        <v>NO APLICA</v>
      </c>
      <c r="BF2876" s="37"/>
      <c r="BG2876" s="45"/>
      <c r="BH2876" s="37"/>
      <c r="BI2876" s="36"/>
      <c r="BJ2876" s="37"/>
      <c r="BK2876" s="36"/>
      <c r="BL2876" s="36"/>
      <c r="BM2876" s="53" t="str">
        <f>IF(BJ2876="","",WORKDAY(BJ2876,5,FESTIVOS_CO!A:A))</f>
        <v/>
      </c>
      <c r="BN2876" s="57" t="str">
        <f t="shared" ca="1" si="554"/>
        <v>PENDIENTE HACER AVISO</v>
      </c>
      <c r="BO2876" s="54" t="str">
        <f t="shared" ca="1" si="547"/>
        <v>EN TRÁMITE NOTIF. POR AVISO</v>
      </c>
      <c r="BP2876" s="37"/>
      <c r="BQ2876" s="53" t="str">
        <f>IF(BP2876="","",WORKDAY(BP2876,5,FESTIVOS_CO!A:A))</f>
        <v/>
      </c>
      <c r="BR2876" s="37"/>
      <c r="BS2876" s="36"/>
      <c r="BT2876" s="38"/>
      <c r="BU2876" s="58" t="e">
        <f>VLOOKUP(BT2876,Hoja2!$C:$D,2,0)</f>
        <v>#N/A</v>
      </c>
      <c r="BV2876" s="80" t="str">
        <f>IF(
AND(AO2876="",BD2876="",BQ2876=""),
"EN PROCESO NOTIFICACION / COMUNICACION",
IF(
BT2876="",
"NO APLICA",
IF(
BU2876=60,
IF(AO2876&lt;&gt;"",AO2876,IF(BD2876&lt;&gt;"",BD2876,BQ2876))+60,
WORKDAY(
IF(AO2876&lt;&gt;"",AO2876,IF(BD2876&lt;&gt;"",BD2876,BQ2876)),
BU2876,
FESTIVOS_CO!A:A
)
)
))</f>
        <v>EN PROCESO NOTIFICACION / COMUNICACION</v>
      </c>
      <c r="BW2876" s="44"/>
      <c r="BX2876" s="53"/>
      <c r="BY2876" s="45"/>
      <c r="BZ2876" s="37"/>
      <c r="CA2876" s="54" t="str">
        <f t="shared" si="548"/>
        <v>PENDIENTE EJECUTORIA</v>
      </c>
      <c r="CB2876" s="59" t="str">
        <f t="shared" si="545"/>
        <v/>
      </c>
      <c r="CC2876" s="36"/>
      <c r="CD2876" s="40"/>
      <c r="CE2876" s="46"/>
      <c r="CF2876" s="40"/>
      <c r="CG2876" s="40"/>
      <c r="CH2876" s="40"/>
      <c r="CI2876" s="36"/>
      <c r="CJ2876" s="47"/>
      <c r="CK2876" s="40"/>
      <c r="CL2876" s="40"/>
      <c r="CM2876" s="40"/>
      <c r="CN2876" s="40"/>
    </row>
    <row r="2877" spans="1:92" ht="42.75" hidden="1">
      <c r="A2877" s="49" t="str">
        <f t="shared" si="549"/>
        <v>SIN GESTIÓN</v>
      </c>
      <c r="B2877" s="58"/>
      <c r="C2877" s="37"/>
      <c r="D2877" s="37"/>
      <c r="E2877" s="49" t="str">
        <f t="shared" si="550"/>
        <v>PENDIENTE NOTIFICACIÓN</v>
      </c>
      <c r="F2877" s="141" t="str">
        <f t="shared" si="551"/>
        <v>PENDIENTE NOTIFICACIÓN</v>
      </c>
      <c r="G2877" s="49" t="str">
        <f t="shared" si="552"/>
        <v/>
      </c>
      <c r="H2877" s="51" t="str">
        <f ca="1">IF(
L2877="",
"",
IF(
NETWORKDAYS(L2877,IF(M2877&lt;&gt;"",M2877,TODAY()),FESTIVOS_CO!A:A)&gt;2,
"VENCIDO",
IF(
NETWORKDAYS(L2877,IF(M2877&lt;&gt;"",M2877,TODAY()),FESTIVOS_CO!A:A)=2,
"ALERTA",
"A TIEMPO"
)))</f>
        <v/>
      </c>
      <c r="I2877" s="40"/>
      <c r="J2877" s="36"/>
      <c r="K2877" s="37"/>
      <c r="L2877" s="50"/>
      <c r="M2877" s="37"/>
      <c r="N2877" s="52"/>
      <c r="O2877" s="52"/>
      <c r="P2877" s="36"/>
      <c r="Q2877" s="36"/>
      <c r="R2877" s="40"/>
      <c r="S2877" s="36"/>
      <c r="T2877" s="40"/>
      <c r="U2877" s="40"/>
      <c r="V2877" s="81"/>
      <c r="W2877" s="40"/>
      <c r="X2877" s="40"/>
      <c r="Y2877" s="40"/>
      <c r="Z2877" s="38" t="str">
        <f>IFERROR(VLOOKUP(Y2877,DIRECTORIO!A:B,2,FALSE),"")</f>
        <v/>
      </c>
      <c r="AA2877" s="40"/>
      <c r="AB2877" s="40"/>
      <c r="AC2877" s="40"/>
      <c r="AD2877" s="40"/>
      <c r="AE2877" s="40"/>
      <c r="AF2877" s="40"/>
      <c r="AG2877" s="41" t="s">
        <v>109</v>
      </c>
      <c r="AH2877" s="42"/>
      <c r="AI2877" s="54" t="str">
        <f t="shared" ca="1" si="553"/>
        <v>PENDIENTE NOTIFICACIÓN ELECTRÓNICA</v>
      </c>
      <c r="AJ2877" s="37"/>
      <c r="AK2877" s="37"/>
      <c r="AL2877" s="37"/>
      <c r="AM2877" s="53" t="str">
        <f>IF(AK2877="","",WORKDAY(AK2877,5,FESTIVOS_CO!A:A))</f>
        <v/>
      </c>
      <c r="AN2877" s="37"/>
      <c r="AO2877" s="37"/>
      <c r="AP2877" s="54" t="str">
        <f t="shared" ca="1" si="546"/>
        <v>NO APLICA</v>
      </c>
      <c r="AQ2877" s="36"/>
      <c r="AR2877" s="43"/>
      <c r="AS2877" s="37"/>
      <c r="AT2877" s="36"/>
      <c r="AU2877" s="37"/>
      <c r="AV2877" s="36"/>
      <c r="AW2877" s="36"/>
      <c r="AX2877" s="37"/>
      <c r="AY2877" s="140" t="str">
        <f>IF(AU2877="","",WORKDAY(AU2877,5,FESTIVOS_CO!A:A))</f>
        <v/>
      </c>
      <c r="AZ2877" s="54" t="str">
        <f t="shared" ca="1" si="543"/>
        <v>NO APLICA</v>
      </c>
      <c r="BA2877" s="55" t="str">
        <f>IF(AX2877="","",WORKDAY(AX2877,5,FESTIVOS_CO!A:A))</f>
        <v/>
      </c>
      <c r="BB2877" s="39"/>
      <c r="BC2877" s="40"/>
      <c r="BD2877" s="40"/>
      <c r="BE2877" s="56" t="str">
        <f t="shared" ca="1" si="544"/>
        <v>NO APLICA</v>
      </c>
      <c r="BF2877" s="37"/>
      <c r="BG2877" s="45"/>
      <c r="BH2877" s="37"/>
      <c r="BI2877" s="36"/>
      <c r="BJ2877" s="37"/>
      <c r="BK2877" s="36"/>
      <c r="BL2877" s="36"/>
      <c r="BM2877" s="53" t="str">
        <f>IF(BJ2877="","",WORKDAY(BJ2877,5,FESTIVOS_CO!A:A))</f>
        <v/>
      </c>
      <c r="BN2877" s="57" t="str">
        <f t="shared" ca="1" si="554"/>
        <v>PENDIENTE HACER AVISO</v>
      </c>
      <c r="BO2877" s="54" t="str">
        <f t="shared" ca="1" si="547"/>
        <v>EN TRÁMITE NOTIF. POR AVISO</v>
      </c>
      <c r="BP2877" s="37"/>
      <c r="BQ2877" s="53" t="str">
        <f>IF(BP2877="","",WORKDAY(BP2877,5,FESTIVOS_CO!A:A))</f>
        <v/>
      </c>
      <c r="BR2877" s="37"/>
      <c r="BS2877" s="36"/>
      <c r="BT2877" s="38"/>
      <c r="BU2877" s="58" t="e">
        <f>VLOOKUP(BT2877,Hoja2!$C:$D,2,0)</f>
        <v>#N/A</v>
      </c>
      <c r="BV2877" s="80" t="str">
        <f>IF(
AND(AO2877="",BD2877="",BQ2877=""),
"EN PROCESO NOTIFICACION / COMUNICACION",
IF(
BT2877="",
"NO APLICA",
IF(
BU2877=60,
IF(AO2877&lt;&gt;"",AO2877,IF(BD2877&lt;&gt;"",BD2877,BQ2877))+60,
WORKDAY(
IF(AO2877&lt;&gt;"",AO2877,IF(BD2877&lt;&gt;"",BD2877,BQ2877)),
BU2877,
FESTIVOS_CO!A:A
)
)
))</f>
        <v>EN PROCESO NOTIFICACION / COMUNICACION</v>
      </c>
      <c r="BW2877" s="44"/>
      <c r="BX2877" s="53"/>
      <c r="BY2877" s="45"/>
      <c r="BZ2877" s="37"/>
      <c r="CA2877" s="54" t="str">
        <f t="shared" si="548"/>
        <v>PENDIENTE EJECUTORIA</v>
      </c>
      <c r="CB2877" s="59" t="str">
        <f t="shared" si="545"/>
        <v/>
      </c>
      <c r="CC2877" s="36"/>
      <c r="CD2877" s="40"/>
      <c r="CE2877" s="46"/>
      <c r="CF2877" s="40"/>
      <c r="CG2877" s="40"/>
      <c r="CH2877" s="40"/>
      <c r="CI2877" s="36"/>
      <c r="CJ2877" s="47"/>
      <c r="CK2877" s="40"/>
      <c r="CL2877" s="40"/>
      <c r="CM2877" s="40"/>
      <c r="CN2877" s="40"/>
    </row>
    <row r="2878" spans="1:92" ht="42.75" hidden="1">
      <c r="A2878" s="49" t="str">
        <f t="shared" si="549"/>
        <v>SIN GESTIÓN</v>
      </c>
      <c r="B2878" s="58"/>
      <c r="C2878" s="37"/>
      <c r="D2878" s="37"/>
      <c r="E2878" s="49" t="str">
        <f t="shared" si="550"/>
        <v>PENDIENTE NOTIFICACIÓN</v>
      </c>
      <c r="F2878" s="141" t="str">
        <f t="shared" si="551"/>
        <v>PENDIENTE NOTIFICACIÓN</v>
      </c>
      <c r="G2878" s="49" t="str">
        <f t="shared" si="552"/>
        <v/>
      </c>
      <c r="H2878" s="51" t="str">
        <f ca="1">IF(
L2878="",
"",
IF(
NETWORKDAYS(L2878,IF(M2878&lt;&gt;"",M2878,TODAY()),FESTIVOS_CO!A:A)&gt;2,
"VENCIDO",
IF(
NETWORKDAYS(L2878,IF(M2878&lt;&gt;"",M2878,TODAY()),FESTIVOS_CO!A:A)=2,
"ALERTA",
"A TIEMPO"
)))</f>
        <v/>
      </c>
      <c r="I2878" s="40"/>
      <c r="J2878" s="36"/>
      <c r="K2878" s="37"/>
      <c r="L2878" s="50"/>
      <c r="M2878" s="37"/>
      <c r="N2878" s="52"/>
      <c r="O2878" s="52"/>
      <c r="P2878" s="36"/>
      <c r="Q2878" s="36"/>
      <c r="R2878" s="40"/>
      <c r="S2878" s="36"/>
      <c r="T2878" s="40"/>
      <c r="U2878" s="40"/>
      <c r="V2878" s="81"/>
      <c r="W2878" s="40"/>
      <c r="X2878" s="40"/>
      <c r="Y2878" s="40"/>
      <c r="Z2878" s="38" t="str">
        <f>IFERROR(VLOOKUP(Y2878,DIRECTORIO!A:B,2,FALSE),"")</f>
        <v/>
      </c>
      <c r="AA2878" s="40"/>
      <c r="AB2878" s="40"/>
      <c r="AC2878" s="40"/>
      <c r="AD2878" s="40"/>
      <c r="AE2878" s="40"/>
      <c r="AF2878" s="40"/>
      <c r="AG2878" s="41" t="s">
        <v>109</v>
      </c>
      <c r="AH2878" s="42"/>
      <c r="AI2878" s="54" t="str">
        <f t="shared" ca="1" si="553"/>
        <v>PENDIENTE NOTIFICACIÓN ELECTRÓNICA</v>
      </c>
      <c r="AJ2878" s="37"/>
      <c r="AK2878" s="37"/>
      <c r="AL2878" s="37"/>
      <c r="AM2878" s="53" t="str">
        <f>IF(AK2878="","",WORKDAY(AK2878,5,FESTIVOS_CO!A:A))</f>
        <v/>
      </c>
      <c r="AN2878" s="37"/>
      <c r="AO2878" s="37"/>
      <c r="AP2878" s="54" t="str">
        <f t="shared" ca="1" si="546"/>
        <v>NO APLICA</v>
      </c>
      <c r="AQ2878" s="36"/>
      <c r="AR2878" s="43"/>
      <c r="AS2878" s="37"/>
      <c r="AT2878" s="36"/>
      <c r="AU2878" s="37"/>
      <c r="AV2878" s="36"/>
      <c r="AW2878" s="36"/>
      <c r="AX2878" s="37"/>
      <c r="AY2878" s="140" t="str">
        <f>IF(AU2878="","",WORKDAY(AU2878,5,FESTIVOS_CO!A:A))</f>
        <v/>
      </c>
      <c r="AZ2878" s="54" t="str">
        <f t="shared" ca="1" si="543"/>
        <v>NO APLICA</v>
      </c>
      <c r="BA2878" s="55" t="str">
        <f>IF(AX2878="","",WORKDAY(AX2878,5,FESTIVOS_CO!A:A))</f>
        <v/>
      </c>
      <c r="BB2878" s="39"/>
      <c r="BC2878" s="40"/>
      <c r="BD2878" s="40"/>
      <c r="BE2878" s="56" t="str">
        <f t="shared" ca="1" si="544"/>
        <v>NO APLICA</v>
      </c>
      <c r="BF2878" s="37"/>
      <c r="BG2878" s="45"/>
      <c r="BH2878" s="37"/>
      <c r="BI2878" s="36"/>
      <c r="BJ2878" s="37"/>
      <c r="BK2878" s="36"/>
      <c r="BL2878" s="36"/>
      <c r="BM2878" s="53" t="str">
        <f>IF(BJ2878="","",WORKDAY(BJ2878,5,FESTIVOS_CO!A:A))</f>
        <v/>
      </c>
      <c r="BN2878" s="57" t="str">
        <f t="shared" ca="1" si="554"/>
        <v>PENDIENTE HACER AVISO</v>
      </c>
      <c r="BO2878" s="54" t="str">
        <f t="shared" ca="1" si="547"/>
        <v>EN TRÁMITE NOTIF. POR AVISO</v>
      </c>
      <c r="BP2878" s="37"/>
      <c r="BQ2878" s="53" t="str">
        <f>IF(BP2878="","",WORKDAY(BP2878,5,FESTIVOS_CO!A:A))</f>
        <v/>
      </c>
      <c r="BR2878" s="37"/>
      <c r="BS2878" s="36"/>
      <c r="BT2878" s="38"/>
      <c r="BU2878" s="58" t="e">
        <f>VLOOKUP(BT2878,Hoja2!$C:$D,2,0)</f>
        <v>#N/A</v>
      </c>
      <c r="BV2878" s="80" t="str">
        <f>IF(
AND(AO2878="",BD2878="",BQ2878=""),
"EN PROCESO NOTIFICACION / COMUNICACION",
IF(
BT2878="",
"NO APLICA",
IF(
BU2878=60,
IF(AO2878&lt;&gt;"",AO2878,IF(BD2878&lt;&gt;"",BD2878,BQ2878))+60,
WORKDAY(
IF(AO2878&lt;&gt;"",AO2878,IF(BD2878&lt;&gt;"",BD2878,BQ2878)),
BU2878,
FESTIVOS_CO!A:A
)
)
))</f>
        <v>EN PROCESO NOTIFICACION / COMUNICACION</v>
      </c>
      <c r="BW2878" s="44"/>
      <c r="BX2878" s="53"/>
      <c r="BY2878" s="45"/>
      <c r="BZ2878" s="37"/>
      <c r="CA2878" s="54" t="str">
        <f t="shared" si="548"/>
        <v>PENDIENTE EJECUTORIA</v>
      </c>
      <c r="CB2878" s="59" t="str">
        <f t="shared" si="545"/>
        <v/>
      </c>
      <c r="CC2878" s="36"/>
      <c r="CD2878" s="40"/>
      <c r="CE2878" s="46"/>
      <c r="CF2878" s="40"/>
      <c r="CG2878" s="40"/>
      <c r="CH2878" s="40"/>
      <c r="CI2878" s="36"/>
      <c r="CJ2878" s="47"/>
      <c r="CK2878" s="40"/>
      <c r="CL2878" s="40"/>
      <c r="CM2878" s="40"/>
      <c r="CN2878" s="40"/>
    </row>
    <row r="2879" spans="1:92" ht="42.75" hidden="1">
      <c r="A2879" s="49" t="str">
        <f t="shared" si="549"/>
        <v>SIN GESTIÓN</v>
      </c>
      <c r="B2879" s="58"/>
      <c r="C2879" s="37"/>
      <c r="D2879" s="37"/>
      <c r="E2879" s="49" t="str">
        <f t="shared" si="550"/>
        <v>PENDIENTE NOTIFICACIÓN</v>
      </c>
      <c r="F2879" s="141" t="str">
        <f t="shared" si="551"/>
        <v>PENDIENTE NOTIFICACIÓN</v>
      </c>
      <c r="G2879" s="49" t="str">
        <f t="shared" si="552"/>
        <v/>
      </c>
      <c r="H2879" s="51" t="str">
        <f ca="1">IF(
L2879="",
"",
IF(
NETWORKDAYS(L2879,IF(M2879&lt;&gt;"",M2879,TODAY()),FESTIVOS_CO!A:A)&gt;2,
"VENCIDO",
IF(
NETWORKDAYS(L2879,IF(M2879&lt;&gt;"",M2879,TODAY()),FESTIVOS_CO!A:A)=2,
"ALERTA",
"A TIEMPO"
)))</f>
        <v/>
      </c>
      <c r="I2879" s="40"/>
      <c r="J2879" s="36"/>
      <c r="K2879" s="37"/>
      <c r="L2879" s="50"/>
      <c r="M2879" s="37"/>
      <c r="N2879" s="52"/>
      <c r="O2879" s="52"/>
      <c r="P2879" s="36"/>
      <c r="Q2879" s="36"/>
      <c r="R2879" s="40"/>
      <c r="S2879" s="36"/>
      <c r="T2879" s="40"/>
      <c r="U2879" s="40"/>
      <c r="V2879" s="81"/>
      <c r="W2879" s="40"/>
      <c r="X2879" s="40"/>
      <c r="Y2879" s="40"/>
      <c r="Z2879" s="38" t="str">
        <f>IFERROR(VLOOKUP(Y2879,DIRECTORIO!A:B,2,FALSE),"")</f>
        <v/>
      </c>
      <c r="AA2879" s="40"/>
      <c r="AB2879" s="40"/>
      <c r="AC2879" s="40"/>
      <c r="AD2879" s="40"/>
      <c r="AE2879" s="40"/>
      <c r="AF2879" s="40"/>
      <c r="AG2879" s="41" t="s">
        <v>109</v>
      </c>
      <c r="AH2879" s="42"/>
      <c r="AI2879" s="54" t="str">
        <f t="shared" ca="1" si="553"/>
        <v>PENDIENTE NOTIFICACIÓN ELECTRÓNICA</v>
      </c>
      <c r="AJ2879" s="37"/>
      <c r="AK2879" s="37"/>
      <c r="AL2879" s="37"/>
      <c r="AM2879" s="53" t="str">
        <f>IF(AK2879="","",WORKDAY(AK2879,5,FESTIVOS_CO!A:A))</f>
        <v/>
      </c>
      <c r="AN2879" s="37"/>
      <c r="AO2879" s="37"/>
      <c r="AP2879" s="54" t="str">
        <f t="shared" ca="1" si="546"/>
        <v>NO APLICA</v>
      </c>
      <c r="AQ2879" s="36"/>
      <c r="AR2879" s="43"/>
      <c r="AS2879" s="37"/>
      <c r="AT2879" s="36"/>
      <c r="AU2879" s="37"/>
      <c r="AV2879" s="36"/>
      <c r="AW2879" s="36"/>
      <c r="AX2879" s="37"/>
      <c r="AY2879" s="140" t="str">
        <f>IF(AU2879="","",WORKDAY(AU2879,5,FESTIVOS_CO!A:A))</f>
        <v/>
      </c>
      <c r="AZ2879" s="54" t="str">
        <f t="shared" ca="1" si="543"/>
        <v>NO APLICA</v>
      </c>
      <c r="BA2879" s="55" t="str">
        <f>IF(AX2879="","",WORKDAY(AX2879,5,FESTIVOS_CO!A:A))</f>
        <v/>
      </c>
      <c r="BB2879" s="39"/>
      <c r="BC2879" s="40"/>
      <c r="BD2879" s="40"/>
      <c r="BE2879" s="56" t="str">
        <f t="shared" ca="1" si="544"/>
        <v>NO APLICA</v>
      </c>
      <c r="BF2879" s="37"/>
      <c r="BG2879" s="45"/>
      <c r="BH2879" s="37"/>
      <c r="BI2879" s="36"/>
      <c r="BJ2879" s="37"/>
      <c r="BK2879" s="36"/>
      <c r="BL2879" s="36"/>
      <c r="BM2879" s="53" t="str">
        <f>IF(BJ2879="","",WORKDAY(BJ2879,5,FESTIVOS_CO!A:A))</f>
        <v/>
      </c>
      <c r="BN2879" s="57" t="str">
        <f t="shared" ca="1" si="554"/>
        <v>PENDIENTE HACER AVISO</v>
      </c>
      <c r="BO2879" s="54" t="str">
        <f t="shared" ca="1" si="547"/>
        <v>EN TRÁMITE NOTIF. POR AVISO</v>
      </c>
      <c r="BP2879" s="37"/>
      <c r="BQ2879" s="53" t="str">
        <f>IF(BP2879="","",WORKDAY(BP2879,5,FESTIVOS_CO!A:A))</f>
        <v/>
      </c>
      <c r="BR2879" s="37"/>
      <c r="BS2879" s="36"/>
      <c r="BT2879" s="38"/>
      <c r="BU2879" s="58" t="e">
        <f>VLOOKUP(BT2879,Hoja2!$C:$D,2,0)</f>
        <v>#N/A</v>
      </c>
      <c r="BV2879" s="80" t="str">
        <f>IF(
AND(AO2879="",BD2879="",BQ2879=""),
"EN PROCESO NOTIFICACION / COMUNICACION",
IF(
BT2879="",
"NO APLICA",
IF(
BU2879=60,
IF(AO2879&lt;&gt;"",AO2879,IF(BD2879&lt;&gt;"",BD2879,BQ2879))+60,
WORKDAY(
IF(AO2879&lt;&gt;"",AO2879,IF(BD2879&lt;&gt;"",BD2879,BQ2879)),
BU2879,
FESTIVOS_CO!A:A
)
)
))</f>
        <v>EN PROCESO NOTIFICACION / COMUNICACION</v>
      </c>
      <c r="BW2879" s="44"/>
      <c r="BX2879" s="53"/>
      <c r="BY2879" s="45"/>
      <c r="BZ2879" s="37"/>
      <c r="CA2879" s="54" t="str">
        <f t="shared" si="548"/>
        <v>PENDIENTE EJECUTORIA</v>
      </c>
      <c r="CB2879" s="59" t="str">
        <f t="shared" si="545"/>
        <v/>
      </c>
      <c r="CC2879" s="36"/>
      <c r="CD2879" s="40"/>
      <c r="CE2879" s="46"/>
      <c r="CF2879" s="40"/>
      <c r="CG2879" s="40"/>
      <c r="CH2879" s="40"/>
      <c r="CI2879" s="36"/>
      <c r="CJ2879" s="47"/>
      <c r="CK2879" s="40"/>
      <c r="CL2879" s="40"/>
      <c r="CM2879" s="40"/>
      <c r="CN2879" s="40"/>
    </row>
    <row r="2880" spans="1:92" ht="42.75" hidden="1">
      <c r="A2880" s="49" t="str">
        <f t="shared" si="549"/>
        <v>SIN GESTIÓN</v>
      </c>
      <c r="B2880" s="58"/>
      <c r="C2880" s="37"/>
      <c r="D2880" s="37"/>
      <c r="E2880" s="49" t="str">
        <f t="shared" si="550"/>
        <v>PENDIENTE NOTIFICACIÓN</v>
      </c>
      <c r="F2880" s="141" t="str">
        <f t="shared" si="551"/>
        <v>PENDIENTE NOTIFICACIÓN</v>
      </c>
      <c r="G2880" s="49" t="str">
        <f t="shared" si="552"/>
        <v/>
      </c>
      <c r="H2880" s="51" t="str">
        <f ca="1">IF(
L2880="",
"",
IF(
NETWORKDAYS(L2880,IF(M2880&lt;&gt;"",M2880,TODAY()),FESTIVOS_CO!A:A)&gt;2,
"VENCIDO",
IF(
NETWORKDAYS(L2880,IF(M2880&lt;&gt;"",M2880,TODAY()),FESTIVOS_CO!A:A)=2,
"ALERTA",
"A TIEMPO"
)))</f>
        <v/>
      </c>
      <c r="I2880" s="40"/>
      <c r="J2880" s="36"/>
      <c r="K2880" s="37"/>
      <c r="L2880" s="50"/>
      <c r="M2880" s="37"/>
      <c r="N2880" s="52"/>
      <c r="O2880" s="52"/>
      <c r="P2880" s="36"/>
      <c r="Q2880" s="36"/>
      <c r="R2880" s="40"/>
      <c r="S2880" s="36"/>
      <c r="T2880" s="40"/>
      <c r="U2880" s="40"/>
      <c r="V2880" s="81"/>
      <c r="W2880" s="40"/>
      <c r="X2880" s="40"/>
      <c r="Y2880" s="40"/>
      <c r="Z2880" s="38" t="str">
        <f>IFERROR(VLOOKUP(Y2880,DIRECTORIO!A:B,2,FALSE),"")</f>
        <v/>
      </c>
      <c r="AA2880" s="40"/>
      <c r="AB2880" s="40"/>
      <c r="AC2880" s="40"/>
      <c r="AD2880" s="40"/>
      <c r="AE2880" s="40"/>
      <c r="AF2880" s="40"/>
      <c r="AG2880" s="41" t="s">
        <v>109</v>
      </c>
      <c r="AH2880" s="42"/>
      <c r="AI2880" s="54" t="str">
        <f t="shared" ca="1" si="553"/>
        <v>PENDIENTE NOTIFICACIÓN ELECTRÓNICA</v>
      </c>
      <c r="AJ2880" s="37"/>
      <c r="AK2880" s="37"/>
      <c r="AL2880" s="37"/>
      <c r="AM2880" s="53" t="str">
        <f>IF(AK2880="","",WORKDAY(AK2880,5,FESTIVOS_CO!A:A))</f>
        <v/>
      </c>
      <c r="AN2880" s="37"/>
      <c r="AO2880" s="37"/>
      <c r="AP2880" s="54" t="str">
        <f t="shared" ca="1" si="546"/>
        <v>NO APLICA</v>
      </c>
      <c r="AQ2880" s="36"/>
      <c r="AR2880" s="43"/>
      <c r="AS2880" s="37"/>
      <c r="AT2880" s="36"/>
      <c r="AU2880" s="37"/>
      <c r="AV2880" s="36"/>
      <c r="AW2880" s="36"/>
      <c r="AX2880" s="37"/>
      <c r="AY2880" s="140" t="str">
        <f>IF(AU2880="","",WORKDAY(AU2880,5,FESTIVOS_CO!A:A))</f>
        <v/>
      </c>
      <c r="AZ2880" s="54" t="str">
        <f t="shared" ca="1" si="543"/>
        <v>NO APLICA</v>
      </c>
      <c r="BA2880" s="55" t="str">
        <f>IF(AX2880="","",WORKDAY(AX2880,5,FESTIVOS_CO!A:A))</f>
        <v/>
      </c>
      <c r="BB2880" s="39"/>
      <c r="BC2880" s="40"/>
      <c r="BD2880" s="40"/>
      <c r="BE2880" s="56" t="str">
        <f t="shared" ca="1" si="544"/>
        <v>NO APLICA</v>
      </c>
      <c r="BF2880" s="37"/>
      <c r="BG2880" s="45"/>
      <c r="BH2880" s="37"/>
      <c r="BI2880" s="36"/>
      <c r="BJ2880" s="37"/>
      <c r="BK2880" s="36"/>
      <c r="BL2880" s="36"/>
      <c r="BM2880" s="53" t="str">
        <f>IF(BJ2880="","",WORKDAY(BJ2880,5,FESTIVOS_CO!A:A))</f>
        <v/>
      </c>
      <c r="BN2880" s="57" t="str">
        <f t="shared" ca="1" si="554"/>
        <v>PENDIENTE HACER AVISO</v>
      </c>
      <c r="BO2880" s="54" t="str">
        <f t="shared" ca="1" si="547"/>
        <v>EN TRÁMITE NOTIF. POR AVISO</v>
      </c>
      <c r="BP2880" s="37"/>
      <c r="BQ2880" s="53" t="str">
        <f>IF(BP2880="","",WORKDAY(BP2880,5,FESTIVOS_CO!A:A))</f>
        <v/>
      </c>
      <c r="BR2880" s="37"/>
      <c r="BS2880" s="36"/>
      <c r="BT2880" s="38"/>
      <c r="BU2880" s="58" t="e">
        <f>VLOOKUP(BT2880,Hoja2!$C:$D,2,0)</f>
        <v>#N/A</v>
      </c>
      <c r="BV2880" s="80" t="str">
        <f>IF(
AND(AO2880="",BD2880="",BQ2880=""),
"EN PROCESO NOTIFICACION / COMUNICACION",
IF(
BT2880="",
"NO APLICA",
IF(
BU2880=60,
IF(AO2880&lt;&gt;"",AO2880,IF(BD2880&lt;&gt;"",BD2880,BQ2880))+60,
WORKDAY(
IF(AO2880&lt;&gt;"",AO2880,IF(BD2880&lt;&gt;"",BD2880,BQ2880)),
BU2880,
FESTIVOS_CO!A:A
)
)
))</f>
        <v>EN PROCESO NOTIFICACION / COMUNICACION</v>
      </c>
      <c r="BW2880" s="44"/>
      <c r="BX2880" s="53"/>
      <c r="BY2880" s="45"/>
      <c r="BZ2880" s="37"/>
      <c r="CA2880" s="54" t="str">
        <f t="shared" si="548"/>
        <v>PENDIENTE EJECUTORIA</v>
      </c>
      <c r="CB2880" s="59" t="str">
        <f t="shared" si="545"/>
        <v/>
      </c>
      <c r="CC2880" s="36"/>
      <c r="CD2880" s="40"/>
      <c r="CE2880" s="46"/>
      <c r="CF2880" s="40"/>
      <c r="CG2880" s="40"/>
      <c r="CH2880" s="40"/>
      <c r="CI2880" s="36"/>
      <c r="CJ2880" s="47"/>
      <c r="CK2880" s="40"/>
      <c r="CL2880" s="40"/>
      <c r="CM2880" s="40"/>
      <c r="CN2880" s="40"/>
    </row>
    <row r="2881" spans="1:92" ht="42.75" hidden="1">
      <c r="A2881" s="49" t="str">
        <f t="shared" si="549"/>
        <v>SIN GESTIÓN</v>
      </c>
      <c r="B2881" s="58"/>
      <c r="C2881" s="37"/>
      <c r="D2881" s="37"/>
      <c r="E2881" s="49" t="str">
        <f t="shared" si="550"/>
        <v>PENDIENTE NOTIFICACIÓN</v>
      </c>
      <c r="F2881" s="141" t="str">
        <f t="shared" si="551"/>
        <v>PENDIENTE NOTIFICACIÓN</v>
      </c>
      <c r="G2881" s="49" t="str">
        <f t="shared" si="552"/>
        <v/>
      </c>
      <c r="H2881" s="51" t="str">
        <f ca="1">IF(
L2881="",
"",
IF(
NETWORKDAYS(L2881,IF(M2881&lt;&gt;"",M2881,TODAY()),FESTIVOS_CO!A:A)&gt;2,
"VENCIDO",
IF(
NETWORKDAYS(L2881,IF(M2881&lt;&gt;"",M2881,TODAY()),FESTIVOS_CO!A:A)=2,
"ALERTA",
"A TIEMPO"
)))</f>
        <v/>
      </c>
      <c r="I2881" s="40"/>
      <c r="J2881" s="36"/>
      <c r="K2881" s="37"/>
      <c r="L2881" s="50"/>
      <c r="M2881" s="37"/>
      <c r="N2881" s="52"/>
      <c r="O2881" s="52"/>
      <c r="P2881" s="36"/>
      <c r="Q2881" s="36"/>
      <c r="R2881" s="40"/>
      <c r="S2881" s="36"/>
      <c r="T2881" s="40"/>
      <c r="U2881" s="40"/>
      <c r="V2881" s="81"/>
      <c r="W2881" s="40"/>
      <c r="X2881" s="40"/>
      <c r="Y2881" s="40"/>
      <c r="Z2881" s="38" t="str">
        <f>IFERROR(VLOOKUP(Y2881,DIRECTORIO!A:B,2,FALSE),"")</f>
        <v/>
      </c>
      <c r="AA2881" s="40"/>
      <c r="AB2881" s="40"/>
      <c r="AC2881" s="40"/>
      <c r="AD2881" s="40"/>
      <c r="AE2881" s="40"/>
      <c r="AF2881" s="40"/>
      <c r="AG2881" s="41" t="s">
        <v>109</v>
      </c>
      <c r="AH2881" s="42"/>
      <c r="AI2881" s="54" t="str">
        <f t="shared" ca="1" si="553"/>
        <v>PENDIENTE NOTIFICACIÓN ELECTRÓNICA</v>
      </c>
      <c r="AJ2881" s="37"/>
      <c r="AK2881" s="37"/>
      <c r="AL2881" s="37"/>
      <c r="AM2881" s="53" t="str">
        <f>IF(AK2881="","",WORKDAY(AK2881,5,FESTIVOS_CO!A:A))</f>
        <v/>
      </c>
      <c r="AN2881" s="37"/>
      <c r="AO2881" s="37"/>
      <c r="AP2881" s="54" t="str">
        <f t="shared" ca="1" si="546"/>
        <v>NO APLICA</v>
      </c>
      <c r="AQ2881" s="36"/>
      <c r="AR2881" s="43"/>
      <c r="AS2881" s="37"/>
      <c r="AT2881" s="36"/>
      <c r="AU2881" s="37"/>
      <c r="AV2881" s="36"/>
      <c r="AW2881" s="36"/>
      <c r="AX2881" s="37"/>
      <c r="AY2881" s="140" t="str">
        <f>IF(AU2881="","",WORKDAY(AU2881,5,FESTIVOS_CO!A:A))</f>
        <v/>
      </c>
      <c r="AZ2881" s="54" t="str">
        <f t="shared" ca="1" si="543"/>
        <v>NO APLICA</v>
      </c>
      <c r="BA2881" s="55" t="str">
        <f>IF(AX2881="","",WORKDAY(AX2881,5,FESTIVOS_CO!A:A))</f>
        <v/>
      </c>
      <c r="BB2881" s="39"/>
      <c r="BC2881" s="40"/>
      <c r="BD2881" s="40"/>
      <c r="BE2881" s="56" t="str">
        <f t="shared" ca="1" si="544"/>
        <v>NO APLICA</v>
      </c>
      <c r="BF2881" s="37"/>
      <c r="BG2881" s="45"/>
      <c r="BH2881" s="37"/>
      <c r="BI2881" s="36"/>
      <c r="BJ2881" s="37"/>
      <c r="BK2881" s="36"/>
      <c r="BL2881" s="36"/>
      <c r="BM2881" s="53" t="str">
        <f>IF(BJ2881="","",WORKDAY(BJ2881,5,FESTIVOS_CO!A:A))</f>
        <v/>
      </c>
      <c r="BN2881" s="57" t="str">
        <f t="shared" ca="1" si="554"/>
        <v>PENDIENTE HACER AVISO</v>
      </c>
      <c r="BO2881" s="54" t="str">
        <f t="shared" ca="1" si="547"/>
        <v>EN TRÁMITE NOTIF. POR AVISO</v>
      </c>
      <c r="BP2881" s="37"/>
      <c r="BQ2881" s="53" t="str">
        <f>IF(BP2881="","",WORKDAY(BP2881,5,FESTIVOS_CO!A:A))</f>
        <v/>
      </c>
      <c r="BR2881" s="37"/>
      <c r="BS2881" s="36"/>
      <c r="BT2881" s="38"/>
      <c r="BU2881" s="58" t="e">
        <f>VLOOKUP(BT2881,Hoja2!$C:$D,2,0)</f>
        <v>#N/A</v>
      </c>
      <c r="BV2881" s="80" t="str">
        <f>IF(
AND(AO2881="",BD2881="",BQ2881=""),
"EN PROCESO NOTIFICACION / COMUNICACION",
IF(
BT2881="",
"NO APLICA",
IF(
BU2881=60,
IF(AO2881&lt;&gt;"",AO2881,IF(BD2881&lt;&gt;"",BD2881,BQ2881))+60,
WORKDAY(
IF(AO2881&lt;&gt;"",AO2881,IF(BD2881&lt;&gt;"",BD2881,BQ2881)),
BU2881,
FESTIVOS_CO!A:A
)
)
))</f>
        <v>EN PROCESO NOTIFICACION / COMUNICACION</v>
      </c>
      <c r="BW2881" s="44"/>
      <c r="BX2881" s="53"/>
      <c r="BY2881" s="45"/>
      <c r="BZ2881" s="37"/>
      <c r="CA2881" s="54" t="str">
        <f t="shared" si="548"/>
        <v>PENDIENTE EJECUTORIA</v>
      </c>
      <c r="CB2881" s="59" t="str">
        <f t="shared" si="545"/>
        <v/>
      </c>
      <c r="CC2881" s="36"/>
      <c r="CD2881" s="40"/>
      <c r="CE2881" s="46"/>
      <c r="CF2881" s="40"/>
      <c r="CG2881" s="40"/>
      <c r="CH2881" s="40"/>
      <c r="CI2881" s="36"/>
      <c r="CJ2881" s="47"/>
      <c r="CK2881" s="40"/>
      <c r="CL2881" s="40"/>
      <c r="CM2881" s="40"/>
      <c r="CN2881" s="40"/>
    </row>
    <row r="2882" spans="1:92" ht="42.75" hidden="1">
      <c r="A2882" s="49" t="str">
        <f t="shared" si="549"/>
        <v>SIN GESTIÓN</v>
      </c>
      <c r="B2882" s="58"/>
      <c r="C2882" s="37"/>
      <c r="D2882" s="37"/>
      <c r="E2882" s="49" t="str">
        <f t="shared" si="550"/>
        <v>PENDIENTE NOTIFICACIÓN</v>
      </c>
      <c r="F2882" s="141" t="str">
        <f t="shared" si="551"/>
        <v>PENDIENTE NOTIFICACIÓN</v>
      </c>
      <c r="G2882" s="49" t="str">
        <f t="shared" si="552"/>
        <v/>
      </c>
      <c r="H2882" s="51" t="str">
        <f ca="1">IF(
L2882="",
"",
IF(
NETWORKDAYS(L2882,IF(M2882&lt;&gt;"",M2882,TODAY()),FESTIVOS_CO!A:A)&gt;2,
"VENCIDO",
IF(
NETWORKDAYS(L2882,IF(M2882&lt;&gt;"",M2882,TODAY()),FESTIVOS_CO!A:A)=2,
"ALERTA",
"A TIEMPO"
)))</f>
        <v/>
      </c>
      <c r="I2882" s="40"/>
      <c r="J2882" s="36"/>
      <c r="K2882" s="37"/>
      <c r="L2882" s="50"/>
      <c r="M2882" s="37"/>
      <c r="N2882" s="52"/>
      <c r="O2882" s="52"/>
      <c r="P2882" s="36"/>
      <c r="Q2882" s="36"/>
      <c r="R2882" s="40"/>
      <c r="S2882" s="36"/>
      <c r="T2882" s="40"/>
      <c r="U2882" s="40"/>
      <c r="V2882" s="81"/>
      <c r="W2882" s="40"/>
      <c r="X2882" s="40"/>
      <c r="Y2882" s="40"/>
      <c r="Z2882" s="38" t="str">
        <f>IFERROR(VLOOKUP(Y2882,DIRECTORIO!A:B,2,FALSE),"")</f>
        <v/>
      </c>
      <c r="AA2882" s="40"/>
      <c r="AB2882" s="40"/>
      <c r="AC2882" s="40"/>
      <c r="AD2882" s="40"/>
      <c r="AE2882" s="40"/>
      <c r="AF2882" s="40"/>
      <c r="AG2882" s="41" t="s">
        <v>109</v>
      </c>
      <c r="AH2882" s="42"/>
      <c r="AI2882" s="54" t="str">
        <f t="shared" ca="1" si="553"/>
        <v>PENDIENTE NOTIFICACIÓN ELECTRÓNICA</v>
      </c>
      <c r="AJ2882" s="37"/>
      <c r="AK2882" s="37"/>
      <c r="AL2882" s="37"/>
      <c r="AM2882" s="53" t="str">
        <f>IF(AK2882="","",WORKDAY(AK2882,5,FESTIVOS_CO!A:A))</f>
        <v/>
      </c>
      <c r="AN2882" s="37"/>
      <c r="AO2882" s="37"/>
      <c r="AP2882" s="54" t="str">
        <f t="shared" ca="1" si="546"/>
        <v>NO APLICA</v>
      </c>
      <c r="AQ2882" s="36"/>
      <c r="AR2882" s="43"/>
      <c r="AS2882" s="37"/>
      <c r="AT2882" s="36"/>
      <c r="AU2882" s="37"/>
      <c r="AV2882" s="36"/>
      <c r="AW2882" s="36"/>
      <c r="AX2882" s="37"/>
      <c r="AY2882" s="140" t="str">
        <f>IF(AU2882="","",WORKDAY(AU2882,5,FESTIVOS_CO!A:A))</f>
        <v/>
      </c>
      <c r="AZ2882" s="54" t="str">
        <f t="shared" ca="1" si="543"/>
        <v>NO APLICA</v>
      </c>
      <c r="BA2882" s="55" t="str">
        <f>IF(AX2882="","",WORKDAY(AX2882,5,FESTIVOS_CO!A:A))</f>
        <v/>
      </c>
      <c r="BB2882" s="39"/>
      <c r="BC2882" s="40"/>
      <c r="BD2882" s="40"/>
      <c r="BE2882" s="56" t="str">
        <f t="shared" ca="1" si="544"/>
        <v>NO APLICA</v>
      </c>
      <c r="BF2882" s="37"/>
      <c r="BG2882" s="45"/>
      <c r="BH2882" s="37"/>
      <c r="BI2882" s="36"/>
      <c r="BJ2882" s="37"/>
      <c r="BK2882" s="36"/>
      <c r="BL2882" s="36"/>
      <c r="BM2882" s="53" t="str">
        <f>IF(BJ2882="","",WORKDAY(BJ2882,5,FESTIVOS_CO!A:A))</f>
        <v/>
      </c>
      <c r="BN2882" s="57" t="str">
        <f t="shared" ca="1" si="554"/>
        <v>PENDIENTE HACER AVISO</v>
      </c>
      <c r="BO2882" s="54" t="str">
        <f t="shared" ca="1" si="547"/>
        <v>EN TRÁMITE NOTIF. POR AVISO</v>
      </c>
      <c r="BP2882" s="37"/>
      <c r="BQ2882" s="53" t="str">
        <f>IF(BP2882="","",WORKDAY(BP2882,5,FESTIVOS_CO!A:A))</f>
        <v/>
      </c>
      <c r="BR2882" s="37"/>
      <c r="BS2882" s="36"/>
      <c r="BT2882" s="38"/>
      <c r="BU2882" s="58" t="e">
        <f>VLOOKUP(BT2882,Hoja2!$C:$D,2,0)</f>
        <v>#N/A</v>
      </c>
      <c r="BV2882" s="80" t="str">
        <f>IF(
AND(AO2882="",BD2882="",BQ2882=""),
"EN PROCESO NOTIFICACION / COMUNICACION",
IF(
BT2882="",
"NO APLICA",
IF(
BU2882=60,
IF(AO2882&lt;&gt;"",AO2882,IF(BD2882&lt;&gt;"",BD2882,BQ2882))+60,
WORKDAY(
IF(AO2882&lt;&gt;"",AO2882,IF(BD2882&lt;&gt;"",BD2882,BQ2882)),
BU2882,
FESTIVOS_CO!A:A
)
)
))</f>
        <v>EN PROCESO NOTIFICACION / COMUNICACION</v>
      </c>
      <c r="BW2882" s="44"/>
      <c r="BX2882" s="53"/>
      <c r="BY2882" s="45"/>
      <c r="BZ2882" s="37"/>
      <c r="CA2882" s="54" t="str">
        <f t="shared" si="548"/>
        <v>PENDIENTE EJECUTORIA</v>
      </c>
      <c r="CB2882" s="59" t="str">
        <f t="shared" si="545"/>
        <v/>
      </c>
      <c r="CC2882" s="36"/>
      <c r="CD2882" s="40"/>
      <c r="CE2882" s="46"/>
      <c r="CF2882" s="40"/>
      <c r="CG2882" s="40"/>
      <c r="CH2882" s="40"/>
      <c r="CI2882" s="36"/>
      <c r="CJ2882" s="47"/>
      <c r="CK2882" s="40"/>
      <c r="CL2882" s="40"/>
      <c r="CM2882" s="40"/>
      <c r="CN2882" s="40"/>
    </row>
    <row r="2883" spans="1:92" ht="42.75" hidden="1">
      <c r="A2883" s="49" t="str">
        <f t="shared" si="549"/>
        <v>SIN GESTIÓN</v>
      </c>
      <c r="B2883" s="58"/>
      <c r="C2883" s="37"/>
      <c r="D2883" s="37"/>
      <c r="E2883" s="49" t="str">
        <f t="shared" si="550"/>
        <v>PENDIENTE NOTIFICACIÓN</v>
      </c>
      <c r="F2883" s="141" t="str">
        <f t="shared" si="551"/>
        <v>PENDIENTE NOTIFICACIÓN</v>
      </c>
      <c r="G2883" s="49" t="str">
        <f t="shared" si="552"/>
        <v/>
      </c>
      <c r="H2883" s="51" t="str">
        <f ca="1">IF(
L2883="",
"",
IF(
NETWORKDAYS(L2883,IF(M2883&lt;&gt;"",M2883,TODAY()),FESTIVOS_CO!A:A)&gt;2,
"VENCIDO",
IF(
NETWORKDAYS(L2883,IF(M2883&lt;&gt;"",M2883,TODAY()),FESTIVOS_CO!A:A)=2,
"ALERTA",
"A TIEMPO"
)))</f>
        <v/>
      </c>
      <c r="I2883" s="40"/>
      <c r="J2883" s="36"/>
      <c r="K2883" s="37"/>
      <c r="L2883" s="50"/>
      <c r="M2883" s="37"/>
      <c r="N2883" s="52"/>
      <c r="O2883" s="52"/>
      <c r="P2883" s="36"/>
      <c r="Q2883" s="36"/>
      <c r="R2883" s="40"/>
      <c r="S2883" s="36"/>
      <c r="T2883" s="40"/>
      <c r="U2883" s="40"/>
      <c r="V2883" s="81"/>
      <c r="W2883" s="40"/>
      <c r="X2883" s="40"/>
      <c r="Y2883" s="40"/>
      <c r="Z2883" s="38" t="str">
        <f>IFERROR(VLOOKUP(Y2883,DIRECTORIO!A:B,2,FALSE),"")</f>
        <v/>
      </c>
      <c r="AA2883" s="40"/>
      <c r="AB2883" s="40"/>
      <c r="AC2883" s="40"/>
      <c r="AD2883" s="40"/>
      <c r="AE2883" s="40"/>
      <c r="AF2883" s="40"/>
      <c r="AG2883" s="41" t="s">
        <v>109</v>
      </c>
      <c r="AH2883" s="42"/>
      <c r="AI2883" s="54" t="str">
        <f t="shared" ca="1" si="553"/>
        <v>PENDIENTE NOTIFICACIÓN ELECTRÓNICA</v>
      </c>
      <c r="AJ2883" s="37"/>
      <c r="AK2883" s="37"/>
      <c r="AL2883" s="37"/>
      <c r="AM2883" s="53" t="str">
        <f>IF(AK2883="","",WORKDAY(AK2883,5,FESTIVOS_CO!A:A))</f>
        <v/>
      </c>
      <c r="AN2883" s="37"/>
      <c r="AO2883" s="37"/>
      <c r="AP2883" s="54" t="str">
        <f t="shared" ca="1" si="546"/>
        <v>NO APLICA</v>
      </c>
      <c r="AQ2883" s="36"/>
      <c r="AR2883" s="43"/>
      <c r="AS2883" s="37"/>
      <c r="AT2883" s="36"/>
      <c r="AU2883" s="37"/>
      <c r="AV2883" s="36"/>
      <c r="AW2883" s="36"/>
      <c r="AX2883" s="37"/>
      <c r="AY2883" s="140" t="str">
        <f>IF(AU2883="","",WORKDAY(AU2883,5,FESTIVOS_CO!A:A))</f>
        <v/>
      </c>
      <c r="AZ2883" s="54" t="str">
        <f t="shared" ca="1" si="543"/>
        <v>NO APLICA</v>
      </c>
      <c r="BA2883" s="55" t="str">
        <f>IF(AX2883="","",WORKDAY(AX2883,5,FESTIVOS_CO!A:A))</f>
        <v/>
      </c>
      <c r="BB2883" s="39"/>
      <c r="BC2883" s="40"/>
      <c r="BD2883" s="40"/>
      <c r="BE2883" s="56" t="str">
        <f t="shared" ca="1" si="544"/>
        <v>NO APLICA</v>
      </c>
      <c r="BF2883" s="37"/>
      <c r="BG2883" s="45"/>
      <c r="BH2883" s="37"/>
      <c r="BI2883" s="36"/>
      <c r="BJ2883" s="37"/>
      <c r="BK2883" s="36"/>
      <c r="BL2883" s="36"/>
      <c r="BM2883" s="53" t="str">
        <f>IF(BJ2883="","",WORKDAY(BJ2883,5,FESTIVOS_CO!A:A))</f>
        <v/>
      </c>
      <c r="BN2883" s="57" t="str">
        <f t="shared" ca="1" si="554"/>
        <v>PENDIENTE HACER AVISO</v>
      </c>
      <c r="BO2883" s="54" t="str">
        <f t="shared" ca="1" si="547"/>
        <v>EN TRÁMITE NOTIF. POR AVISO</v>
      </c>
      <c r="BP2883" s="37"/>
      <c r="BQ2883" s="53" t="str">
        <f>IF(BP2883="","",WORKDAY(BP2883,5,FESTIVOS_CO!A:A))</f>
        <v/>
      </c>
      <c r="BR2883" s="37"/>
      <c r="BS2883" s="36"/>
      <c r="BT2883" s="38"/>
      <c r="BU2883" s="58" t="e">
        <f>VLOOKUP(BT2883,Hoja2!$C:$D,2,0)</f>
        <v>#N/A</v>
      </c>
      <c r="BV2883" s="80" t="str">
        <f>IF(
AND(AO2883="",BD2883="",BQ2883=""),
"EN PROCESO NOTIFICACION / COMUNICACION",
IF(
BT2883="",
"NO APLICA",
IF(
BU2883=60,
IF(AO2883&lt;&gt;"",AO2883,IF(BD2883&lt;&gt;"",BD2883,BQ2883))+60,
WORKDAY(
IF(AO2883&lt;&gt;"",AO2883,IF(BD2883&lt;&gt;"",BD2883,BQ2883)),
BU2883,
FESTIVOS_CO!A:A
)
)
))</f>
        <v>EN PROCESO NOTIFICACION / COMUNICACION</v>
      </c>
      <c r="BW2883" s="44"/>
      <c r="BX2883" s="53"/>
      <c r="BY2883" s="45"/>
      <c r="BZ2883" s="37"/>
      <c r="CA2883" s="54" t="str">
        <f t="shared" si="548"/>
        <v>PENDIENTE EJECUTORIA</v>
      </c>
      <c r="CB2883" s="59" t="str">
        <f t="shared" si="545"/>
        <v/>
      </c>
      <c r="CC2883" s="36"/>
      <c r="CD2883" s="40"/>
      <c r="CE2883" s="46"/>
      <c r="CF2883" s="40"/>
      <c r="CG2883" s="40"/>
      <c r="CH2883" s="40"/>
      <c r="CI2883" s="36"/>
      <c r="CJ2883" s="47"/>
      <c r="CK2883" s="40"/>
      <c r="CL2883" s="40"/>
      <c r="CM2883" s="40"/>
      <c r="CN2883" s="40"/>
    </row>
    <row r="2884" spans="1:92" ht="42.75" hidden="1">
      <c r="A2884" s="49" t="str">
        <f t="shared" si="549"/>
        <v>SIN GESTIÓN</v>
      </c>
      <c r="B2884" s="58"/>
      <c r="C2884" s="37"/>
      <c r="D2884" s="37"/>
      <c r="E2884" s="49" t="str">
        <f t="shared" si="550"/>
        <v>PENDIENTE NOTIFICACIÓN</v>
      </c>
      <c r="F2884" s="141" t="str">
        <f t="shared" si="551"/>
        <v>PENDIENTE NOTIFICACIÓN</v>
      </c>
      <c r="G2884" s="49" t="str">
        <f t="shared" si="552"/>
        <v/>
      </c>
      <c r="H2884" s="51" t="str">
        <f ca="1">IF(
L2884="",
"",
IF(
NETWORKDAYS(L2884,IF(M2884&lt;&gt;"",M2884,TODAY()),FESTIVOS_CO!A:A)&gt;2,
"VENCIDO",
IF(
NETWORKDAYS(L2884,IF(M2884&lt;&gt;"",M2884,TODAY()),FESTIVOS_CO!A:A)=2,
"ALERTA",
"A TIEMPO"
)))</f>
        <v/>
      </c>
      <c r="I2884" s="40"/>
      <c r="J2884" s="36"/>
      <c r="K2884" s="37"/>
      <c r="L2884" s="50"/>
      <c r="M2884" s="37"/>
      <c r="N2884" s="52"/>
      <c r="O2884" s="52"/>
      <c r="P2884" s="36"/>
      <c r="Q2884" s="36"/>
      <c r="R2884" s="40"/>
      <c r="S2884" s="36"/>
      <c r="T2884" s="40"/>
      <c r="U2884" s="40"/>
      <c r="V2884" s="81"/>
      <c r="W2884" s="40"/>
      <c r="X2884" s="40"/>
      <c r="Y2884" s="40"/>
      <c r="Z2884" s="38" t="str">
        <f>IFERROR(VLOOKUP(Y2884,DIRECTORIO!A:B,2,FALSE),"")</f>
        <v/>
      </c>
      <c r="AA2884" s="40"/>
      <c r="AB2884" s="40"/>
      <c r="AC2884" s="40"/>
      <c r="AD2884" s="40"/>
      <c r="AE2884" s="40"/>
      <c r="AF2884" s="40"/>
      <c r="AG2884" s="41" t="s">
        <v>109</v>
      </c>
      <c r="AH2884" s="42"/>
      <c r="AI2884" s="54" t="str">
        <f t="shared" ca="1" si="553"/>
        <v>PENDIENTE NOTIFICACIÓN ELECTRÓNICA</v>
      </c>
      <c r="AJ2884" s="37"/>
      <c r="AK2884" s="37"/>
      <c r="AL2884" s="37"/>
      <c r="AM2884" s="53" t="str">
        <f>IF(AK2884="","",WORKDAY(AK2884,5,FESTIVOS_CO!A:A))</f>
        <v/>
      </c>
      <c r="AN2884" s="37"/>
      <c r="AO2884" s="37"/>
      <c r="AP2884" s="54" t="str">
        <f t="shared" ca="1" si="546"/>
        <v>NO APLICA</v>
      </c>
      <c r="AQ2884" s="36"/>
      <c r="AR2884" s="43"/>
      <c r="AS2884" s="37"/>
      <c r="AT2884" s="36"/>
      <c r="AU2884" s="37"/>
      <c r="AV2884" s="36"/>
      <c r="AW2884" s="36"/>
      <c r="AX2884" s="37"/>
      <c r="AY2884" s="140" t="str">
        <f>IF(AU2884="","",WORKDAY(AU2884,5,FESTIVOS_CO!A:A))</f>
        <v/>
      </c>
      <c r="AZ2884" s="54" t="str">
        <f t="shared" ca="1" si="543"/>
        <v>NO APLICA</v>
      </c>
      <c r="BA2884" s="55" t="str">
        <f>IF(AX2884="","",WORKDAY(AX2884,5,FESTIVOS_CO!A:A))</f>
        <v/>
      </c>
      <c r="BB2884" s="39"/>
      <c r="BC2884" s="40"/>
      <c r="BD2884" s="40"/>
      <c r="BE2884" s="56" t="str">
        <f t="shared" ca="1" si="544"/>
        <v>NO APLICA</v>
      </c>
      <c r="BF2884" s="37"/>
      <c r="BG2884" s="45"/>
      <c r="BH2884" s="37"/>
      <c r="BI2884" s="36"/>
      <c r="BJ2884" s="37"/>
      <c r="BK2884" s="36"/>
      <c r="BL2884" s="36"/>
      <c r="BM2884" s="53" t="str">
        <f>IF(BJ2884="","",WORKDAY(BJ2884,5,FESTIVOS_CO!A:A))</f>
        <v/>
      </c>
      <c r="BN2884" s="57" t="str">
        <f t="shared" ca="1" si="554"/>
        <v>PENDIENTE HACER AVISO</v>
      </c>
      <c r="BO2884" s="54" t="str">
        <f t="shared" ca="1" si="547"/>
        <v>EN TRÁMITE NOTIF. POR AVISO</v>
      </c>
      <c r="BP2884" s="37"/>
      <c r="BQ2884" s="53" t="str">
        <f>IF(BP2884="","",WORKDAY(BP2884,5,FESTIVOS_CO!A:A))</f>
        <v/>
      </c>
      <c r="BR2884" s="37"/>
      <c r="BS2884" s="36"/>
      <c r="BT2884" s="38"/>
      <c r="BU2884" s="58" t="e">
        <f>VLOOKUP(BT2884,Hoja2!$C:$D,2,0)</f>
        <v>#N/A</v>
      </c>
      <c r="BV2884" s="80" t="str">
        <f>IF(
AND(AO2884="",BD2884="",BQ2884=""),
"EN PROCESO NOTIFICACION / COMUNICACION",
IF(
BT2884="",
"NO APLICA",
IF(
BU2884=60,
IF(AO2884&lt;&gt;"",AO2884,IF(BD2884&lt;&gt;"",BD2884,BQ2884))+60,
WORKDAY(
IF(AO2884&lt;&gt;"",AO2884,IF(BD2884&lt;&gt;"",BD2884,BQ2884)),
BU2884,
FESTIVOS_CO!A:A
)
)
))</f>
        <v>EN PROCESO NOTIFICACION / COMUNICACION</v>
      </c>
      <c r="BW2884" s="44"/>
      <c r="BX2884" s="53"/>
      <c r="BY2884" s="45"/>
      <c r="BZ2884" s="37"/>
      <c r="CA2884" s="54" t="str">
        <f t="shared" si="548"/>
        <v>PENDIENTE EJECUTORIA</v>
      </c>
      <c r="CB2884" s="59" t="str">
        <f t="shared" si="545"/>
        <v/>
      </c>
      <c r="CC2884" s="36"/>
      <c r="CD2884" s="40"/>
      <c r="CE2884" s="46"/>
      <c r="CF2884" s="40"/>
      <c r="CG2884" s="40"/>
      <c r="CH2884" s="40"/>
      <c r="CI2884" s="36"/>
      <c r="CJ2884" s="47"/>
      <c r="CK2884" s="40"/>
      <c r="CL2884" s="40"/>
      <c r="CM2884" s="40"/>
      <c r="CN2884" s="40"/>
    </row>
    <row r="2885" spans="1:92" ht="42.75" hidden="1">
      <c r="A2885" s="49" t="str">
        <f t="shared" si="549"/>
        <v>SIN GESTIÓN</v>
      </c>
      <c r="B2885" s="58"/>
      <c r="C2885" s="37"/>
      <c r="D2885" s="37"/>
      <c r="E2885" s="49" t="str">
        <f t="shared" si="550"/>
        <v>PENDIENTE NOTIFICACIÓN</v>
      </c>
      <c r="F2885" s="141" t="str">
        <f t="shared" si="551"/>
        <v>PENDIENTE NOTIFICACIÓN</v>
      </c>
      <c r="G2885" s="49" t="str">
        <f t="shared" si="552"/>
        <v/>
      </c>
      <c r="H2885" s="51" t="str">
        <f ca="1">IF(
L2885="",
"",
IF(
NETWORKDAYS(L2885,IF(M2885&lt;&gt;"",M2885,TODAY()),FESTIVOS_CO!A:A)&gt;2,
"VENCIDO",
IF(
NETWORKDAYS(L2885,IF(M2885&lt;&gt;"",M2885,TODAY()),FESTIVOS_CO!A:A)=2,
"ALERTA",
"A TIEMPO"
)))</f>
        <v/>
      </c>
      <c r="I2885" s="40"/>
      <c r="J2885" s="36"/>
      <c r="K2885" s="37"/>
      <c r="L2885" s="50"/>
      <c r="M2885" s="37"/>
      <c r="N2885" s="52"/>
      <c r="O2885" s="52"/>
      <c r="P2885" s="36"/>
      <c r="Q2885" s="36"/>
      <c r="R2885" s="40"/>
      <c r="S2885" s="36"/>
      <c r="T2885" s="40"/>
      <c r="U2885" s="40"/>
      <c r="V2885" s="81"/>
      <c r="W2885" s="40"/>
      <c r="X2885" s="40"/>
      <c r="Y2885" s="40"/>
      <c r="Z2885" s="38" t="str">
        <f>IFERROR(VLOOKUP(Y2885,DIRECTORIO!A:B,2,FALSE),"")</f>
        <v/>
      </c>
      <c r="AA2885" s="40"/>
      <c r="AB2885" s="40"/>
      <c r="AC2885" s="40"/>
      <c r="AD2885" s="40"/>
      <c r="AE2885" s="40"/>
      <c r="AF2885" s="40"/>
      <c r="AG2885" s="41" t="s">
        <v>109</v>
      </c>
      <c r="AH2885" s="42"/>
      <c r="AI2885" s="54" t="str">
        <f t="shared" ca="1" si="553"/>
        <v>PENDIENTE NOTIFICACIÓN ELECTRÓNICA</v>
      </c>
      <c r="AJ2885" s="37"/>
      <c r="AK2885" s="37"/>
      <c r="AL2885" s="37"/>
      <c r="AM2885" s="53" t="str">
        <f>IF(AK2885="","",WORKDAY(AK2885,5,FESTIVOS_CO!A:A))</f>
        <v/>
      </c>
      <c r="AN2885" s="37"/>
      <c r="AO2885" s="37"/>
      <c r="AP2885" s="54" t="str">
        <f t="shared" ca="1" si="546"/>
        <v>NO APLICA</v>
      </c>
      <c r="AQ2885" s="36"/>
      <c r="AR2885" s="43"/>
      <c r="AS2885" s="37"/>
      <c r="AT2885" s="36"/>
      <c r="AU2885" s="37"/>
      <c r="AV2885" s="36"/>
      <c r="AW2885" s="36"/>
      <c r="AX2885" s="37"/>
      <c r="AY2885" s="140" t="str">
        <f>IF(AU2885="","",WORKDAY(AU2885,5,FESTIVOS_CO!A:A))</f>
        <v/>
      </c>
      <c r="AZ2885" s="54" t="str">
        <f t="shared" ca="1" si="543"/>
        <v>NO APLICA</v>
      </c>
      <c r="BA2885" s="55" t="str">
        <f>IF(AX2885="","",WORKDAY(AX2885,5,FESTIVOS_CO!A:A))</f>
        <v/>
      </c>
      <c r="BB2885" s="39"/>
      <c r="BC2885" s="40"/>
      <c r="BD2885" s="40"/>
      <c r="BE2885" s="56" t="str">
        <f t="shared" ca="1" si="544"/>
        <v>NO APLICA</v>
      </c>
      <c r="BF2885" s="37"/>
      <c r="BG2885" s="45"/>
      <c r="BH2885" s="37"/>
      <c r="BI2885" s="36"/>
      <c r="BJ2885" s="37"/>
      <c r="BK2885" s="36"/>
      <c r="BL2885" s="36"/>
      <c r="BM2885" s="53" t="str">
        <f>IF(BJ2885="","",WORKDAY(BJ2885,5,FESTIVOS_CO!A:A))</f>
        <v/>
      </c>
      <c r="BN2885" s="57" t="str">
        <f t="shared" ca="1" si="554"/>
        <v>PENDIENTE HACER AVISO</v>
      </c>
      <c r="BO2885" s="54" t="str">
        <f t="shared" ca="1" si="547"/>
        <v>EN TRÁMITE NOTIF. POR AVISO</v>
      </c>
      <c r="BP2885" s="37"/>
      <c r="BQ2885" s="53" t="str">
        <f>IF(BP2885="","",WORKDAY(BP2885,5,FESTIVOS_CO!A:A))</f>
        <v/>
      </c>
      <c r="BR2885" s="37"/>
      <c r="BS2885" s="36"/>
      <c r="BT2885" s="38"/>
      <c r="BU2885" s="58" t="e">
        <f>VLOOKUP(BT2885,Hoja2!$C:$D,2,0)</f>
        <v>#N/A</v>
      </c>
      <c r="BV2885" s="80" t="str">
        <f>IF(
AND(AO2885="",BD2885="",BQ2885=""),
"EN PROCESO NOTIFICACION / COMUNICACION",
IF(
BT2885="",
"NO APLICA",
IF(
BU2885=60,
IF(AO2885&lt;&gt;"",AO2885,IF(BD2885&lt;&gt;"",BD2885,BQ2885))+60,
WORKDAY(
IF(AO2885&lt;&gt;"",AO2885,IF(BD2885&lt;&gt;"",BD2885,BQ2885)),
BU2885,
FESTIVOS_CO!A:A
)
)
))</f>
        <v>EN PROCESO NOTIFICACION / COMUNICACION</v>
      </c>
      <c r="BW2885" s="44"/>
      <c r="BX2885" s="53"/>
      <c r="BY2885" s="45"/>
      <c r="BZ2885" s="37"/>
      <c r="CA2885" s="54" t="str">
        <f t="shared" si="548"/>
        <v>PENDIENTE EJECUTORIA</v>
      </c>
      <c r="CB2885" s="59" t="str">
        <f t="shared" si="545"/>
        <v/>
      </c>
      <c r="CC2885" s="36"/>
      <c r="CD2885" s="40"/>
      <c r="CE2885" s="46"/>
      <c r="CF2885" s="40"/>
      <c r="CG2885" s="40"/>
      <c r="CH2885" s="40"/>
      <c r="CI2885" s="36"/>
      <c r="CJ2885" s="47"/>
      <c r="CK2885" s="40"/>
      <c r="CL2885" s="40"/>
      <c r="CM2885" s="40"/>
      <c r="CN2885" s="40"/>
    </row>
    <row r="2886" spans="1:92" ht="42.75" hidden="1">
      <c r="A2886" s="49" t="str">
        <f t="shared" si="549"/>
        <v>SIN GESTIÓN</v>
      </c>
      <c r="B2886" s="58"/>
      <c r="C2886" s="37"/>
      <c r="D2886" s="37"/>
      <c r="E2886" s="49" t="str">
        <f t="shared" si="550"/>
        <v>PENDIENTE NOTIFICACIÓN</v>
      </c>
      <c r="F2886" s="141" t="str">
        <f t="shared" si="551"/>
        <v>PENDIENTE NOTIFICACIÓN</v>
      </c>
      <c r="G2886" s="49" t="str">
        <f t="shared" si="552"/>
        <v/>
      </c>
      <c r="H2886" s="51" t="str">
        <f ca="1">IF(
L2886="",
"",
IF(
NETWORKDAYS(L2886,IF(M2886&lt;&gt;"",M2886,TODAY()),FESTIVOS_CO!A:A)&gt;2,
"VENCIDO",
IF(
NETWORKDAYS(L2886,IF(M2886&lt;&gt;"",M2886,TODAY()),FESTIVOS_CO!A:A)=2,
"ALERTA",
"A TIEMPO"
)))</f>
        <v/>
      </c>
      <c r="I2886" s="40"/>
      <c r="J2886" s="36"/>
      <c r="K2886" s="37"/>
      <c r="L2886" s="50"/>
      <c r="M2886" s="37"/>
      <c r="N2886" s="52"/>
      <c r="O2886" s="52"/>
      <c r="P2886" s="36"/>
      <c r="Q2886" s="36"/>
      <c r="R2886" s="40"/>
      <c r="S2886" s="36"/>
      <c r="T2886" s="40"/>
      <c r="U2886" s="40"/>
      <c r="V2886" s="81"/>
      <c r="W2886" s="40"/>
      <c r="X2886" s="40"/>
      <c r="Y2886" s="40"/>
      <c r="Z2886" s="38" t="str">
        <f>IFERROR(VLOOKUP(Y2886,DIRECTORIO!A:B,2,FALSE),"")</f>
        <v/>
      </c>
      <c r="AA2886" s="40"/>
      <c r="AB2886" s="40"/>
      <c r="AC2886" s="40"/>
      <c r="AD2886" s="40"/>
      <c r="AE2886" s="40"/>
      <c r="AF2886" s="40"/>
      <c r="AG2886" s="41" t="s">
        <v>109</v>
      </c>
      <c r="AH2886" s="42"/>
      <c r="AI2886" s="54" t="str">
        <f t="shared" ca="1" si="553"/>
        <v>PENDIENTE NOTIFICACIÓN ELECTRÓNICA</v>
      </c>
      <c r="AJ2886" s="37"/>
      <c r="AK2886" s="37"/>
      <c r="AL2886" s="37"/>
      <c r="AM2886" s="53" t="str">
        <f>IF(AK2886="","",WORKDAY(AK2886,5,FESTIVOS_CO!A:A))</f>
        <v/>
      </c>
      <c r="AN2886" s="37"/>
      <c r="AO2886" s="37"/>
      <c r="AP2886" s="54" t="str">
        <f t="shared" ca="1" si="546"/>
        <v>NO APLICA</v>
      </c>
      <c r="AQ2886" s="36"/>
      <c r="AR2886" s="43"/>
      <c r="AS2886" s="37"/>
      <c r="AT2886" s="36"/>
      <c r="AU2886" s="37"/>
      <c r="AV2886" s="36"/>
      <c r="AW2886" s="36"/>
      <c r="AX2886" s="37"/>
      <c r="AY2886" s="140" t="str">
        <f>IF(AU2886="","",WORKDAY(AU2886,5,FESTIVOS_CO!A:A))</f>
        <v/>
      </c>
      <c r="AZ2886" s="54" t="str">
        <f t="shared" ca="1" si="543"/>
        <v>NO APLICA</v>
      </c>
      <c r="BA2886" s="55" t="str">
        <f>IF(AX2886="","",WORKDAY(AX2886,5,FESTIVOS_CO!A:A))</f>
        <v/>
      </c>
      <c r="BB2886" s="39"/>
      <c r="BC2886" s="40"/>
      <c r="BD2886" s="40"/>
      <c r="BE2886" s="56" t="str">
        <f t="shared" ca="1" si="544"/>
        <v>NO APLICA</v>
      </c>
      <c r="BF2886" s="37"/>
      <c r="BG2886" s="45"/>
      <c r="BH2886" s="37"/>
      <c r="BI2886" s="36"/>
      <c r="BJ2886" s="37"/>
      <c r="BK2886" s="36"/>
      <c r="BL2886" s="36"/>
      <c r="BM2886" s="53" t="str">
        <f>IF(BJ2886="","",WORKDAY(BJ2886,5,FESTIVOS_CO!A:A))</f>
        <v/>
      </c>
      <c r="BN2886" s="57" t="str">
        <f t="shared" ca="1" si="554"/>
        <v>PENDIENTE HACER AVISO</v>
      </c>
      <c r="BO2886" s="54" t="str">
        <f t="shared" ca="1" si="547"/>
        <v>EN TRÁMITE NOTIF. POR AVISO</v>
      </c>
      <c r="BP2886" s="37"/>
      <c r="BQ2886" s="53" t="str">
        <f>IF(BP2886="","",WORKDAY(BP2886,5,FESTIVOS_CO!A:A))</f>
        <v/>
      </c>
      <c r="BR2886" s="37"/>
      <c r="BS2886" s="36"/>
      <c r="BT2886" s="38"/>
      <c r="BU2886" s="58" t="e">
        <f>VLOOKUP(BT2886,Hoja2!$C:$D,2,0)</f>
        <v>#N/A</v>
      </c>
      <c r="BV2886" s="80" t="str">
        <f>IF(
AND(AO2886="",BD2886="",BQ2886=""),
"EN PROCESO NOTIFICACION / COMUNICACION",
IF(
BT2886="",
"NO APLICA",
IF(
BU2886=60,
IF(AO2886&lt;&gt;"",AO2886,IF(BD2886&lt;&gt;"",BD2886,BQ2886))+60,
WORKDAY(
IF(AO2886&lt;&gt;"",AO2886,IF(BD2886&lt;&gt;"",BD2886,BQ2886)),
BU2886,
FESTIVOS_CO!A:A
)
)
))</f>
        <v>EN PROCESO NOTIFICACION / COMUNICACION</v>
      </c>
      <c r="BW2886" s="44"/>
      <c r="BX2886" s="53"/>
      <c r="BY2886" s="45"/>
      <c r="BZ2886" s="37"/>
      <c r="CA2886" s="54" t="str">
        <f t="shared" si="548"/>
        <v>PENDIENTE EJECUTORIA</v>
      </c>
      <c r="CB2886" s="59" t="str">
        <f t="shared" si="545"/>
        <v/>
      </c>
      <c r="CC2886" s="36"/>
      <c r="CD2886" s="40"/>
      <c r="CE2886" s="46"/>
      <c r="CF2886" s="40"/>
      <c r="CG2886" s="40"/>
      <c r="CH2886" s="40"/>
      <c r="CI2886" s="36"/>
      <c r="CJ2886" s="47"/>
      <c r="CK2886" s="40"/>
      <c r="CL2886" s="40"/>
      <c r="CM2886" s="40"/>
      <c r="CN2886" s="40"/>
    </row>
    <row r="2887" spans="1:92" ht="42.75" hidden="1">
      <c r="A2887" s="49" t="str">
        <f t="shared" si="549"/>
        <v>SIN GESTIÓN</v>
      </c>
      <c r="B2887" s="58"/>
      <c r="C2887" s="37"/>
      <c r="D2887" s="37"/>
      <c r="E2887" s="49" t="str">
        <f t="shared" si="550"/>
        <v>PENDIENTE NOTIFICACIÓN</v>
      </c>
      <c r="F2887" s="141" t="str">
        <f t="shared" si="551"/>
        <v>PENDIENTE NOTIFICACIÓN</v>
      </c>
      <c r="G2887" s="49" t="str">
        <f t="shared" si="552"/>
        <v/>
      </c>
      <c r="H2887" s="51" t="str">
        <f ca="1">IF(
L2887="",
"",
IF(
NETWORKDAYS(L2887,IF(M2887&lt;&gt;"",M2887,TODAY()),FESTIVOS_CO!A:A)&gt;2,
"VENCIDO",
IF(
NETWORKDAYS(L2887,IF(M2887&lt;&gt;"",M2887,TODAY()),FESTIVOS_CO!A:A)=2,
"ALERTA",
"A TIEMPO"
)))</f>
        <v/>
      </c>
      <c r="I2887" s="40"/>
      <c r="J2887" s="36"/>
      <c r="K2887" s="37"/>
      <c r="L2887" s="50"/>
      <c r="M2887" s="37"/>
      <c r="N2887" s="52"/>
      <c r="O2887" s="52"/>
      <c r="P2887" s="36"/>
      <c r="Q2887" s="36"/>
      <c r="R2887" s="40"/>
      <c r="S2887" s="36"/>
      <c r="T2887" s="40"/>
      <c r="U2887" s="40"/>
      <c r="V2887" s="81"/>
      <c r="W2887" s="40"/>
      <c r="X2887" s="40"/>
      <c r="Y2887" s="40"/>
      <c r="Z2887" s="38" t="str">
        <f>IFERROR(VLOOKUP(Y2887,DIRECTORIO!A:B,2,FALSE),"")</f>
        <v/>
      </c>
      <c r="AA2887" s="40"/>
      <c r="AB2887" s="40"/>
      <c r="AC2887" s="40"/>
      <c r="AD2887" s="40"/>
      <c r="AE2887" s="40"/>
      <c r="AF2887" s="40"/>
      <c r="AG2887" s="41" t="s">
        <v>109</v>
      </c>
      <c r="AH2887" s="42"/>
      <c r="AI2887" s="54" t="str">
        <f t="shared" ca="1" si="553"/>
        <v>PENDIENTE NOTIFICACIÓN ELECTRÓNICA</v>
      </c>
      <c r="AJ2887" s="37"/>
      <c r="AK2887" s="37"/>
      <c r="AL2887" s="37"/>
      <c r="AM2887" s="53" t="str">
        <f>IF(AK2887="","",WORKDAY(AK2887,5,FESTIVOS_CO!A:A))</f>
        <v/>
      </c>
      <c r="AN2887" s="37"/>
      <c r="AO2887" s="37"/>
      <c r="AP2887" s="54" t="str">
        <f t="shared" ca="1" si="546"/>
        <v>NO APLICA</v>
      </c>
      <c r="AQ2887" s="36"/>
      <c r="AR2887" s="43"/>
      <c r="AS2887" s="37"/>
      <c r="AT2887" s="36"/>
      <c r="AU2887" s="37"/>
      <c r="AV2887" s="36"/>
      <c r="AW2887" s="36"/>
      <c r="AX2887" s="37"/>
      <c r="AY2887" s="140" t="str">
        <f>IF(AU2887="","",WORKDAY(AU2887,5,FESTIVOS_CO!A:A))</f>
        <v/>
      </c>
      <c r="AZ2887" s="54" t="str">
        <f t="shared" ca="1" si="543"/>
        <v>NO APLICA</v>
      </c>
      <c r="BA2887" s="55" t="str">
        <f>IF(AX2887="","",WORKDAY(AX2887,5,FESTIVOS_CO!A:A))</f>
        <v/>
      </c>
      <c r="BB2887" s="39"/>
      <c r="BC2887" s="40"/>
      <c r="BD2887" s="40"/>
      <c r="BE2887" s="56" t="str">
        <f t="shared" ca="1" si="544"/>
        <v>NO APLICA</v>
      </c>
      <c r="BF2887" s="37"/>
      <c r="BG2887" s="45"/>
      <c r="BH2887" s="37"/>
      <c r="BI2887" s="36"/>
      <c r="BJ2887" s="37"/>
      <c r="BK2887" s="36"/>
      <c r="BL2887" s="36"/>
      <c r="BM2887" s="53" t="str">
        <f>IF(BJ2887="","",WORKDAY(BJ2887,5,FESTIVOS_CO!A:A))</f>
        <v/>
      </c>
      <c r="BN2887" s="57" t="str">
        <f t="shared" ca="1" si="554"/>
        <v>PENDIENTE HACER AVISO</v>
      </c>
      <c r="BO2887" s="54" t="str">
        <f t="shared" ca="1" si="547"/>
        <v>EN TRÁMITE NOTIF. POR AVISO</v>
      </c>
      <c r="BP2887" s="37"/>
      <c r="BQ2887" s="53" t="str">
        <f>IF(BP2887="","",WORKDAY(BP2887,5,FESTIVOS_CO!A:A))</f>
        <v/>
      </c>
      <c r="BR2887" s="37"/>
      <c r="BS2887" s="36"/>
      <c r="BT2887" s="38"/>
      <c r="BU2887" s="58" t="e">
        <f>VLOOKUP(BT2887,Hoja2!$C:$D,2,0)</f>
        <v>#N/A</v>
      </c>
      <c r="BV2887" s="80" t="str">
        <f>IF(
AND(AO2887="",BD2887="",BQ2887=""),
"EN PROCESO NOTIFICACION / COMUNICACION",
IF(
BT2887="",
"NO APLICA",
IF(
BU2887=60,
IF(AO2887&lt;&gt;"",AO2887,IF(BD2887&lt;&gt;"",BD2887,BQ2887))+60,
WORKDAY(
IF(AO2887&lt;&gt;"",AO2887,IF(BD2887&lt;&gt;"",BD2887,BQ2887)),
BU2887,
FESTIVOS_CO!A:A
)
)
))</f>
        <v>EN PROCESO NOTIFICACION / COMUNICACION</v>
      </c>
      <c r="BW2887" s="44"/>
      <c r="BX2887" s="53"/>
      <c r="BY2887" s="45"/>
      <c r="BZ2887" s="37"/>
      <c r="CA2887" s="54" t="str">
        <f t="shared" si="548"/>
        <v>PENDIENTE EJECUTORIA</v>
      </c>
      <c r="CB2887" s="59" t="str">
        <f t="shared" si="545"/>
        <v/>
      </c>
      <c r="CC2887" s="36"/>
      <c r="CD2887" s="40"/>
      <c r="CE2887" s="46"/>
      <c r="CF2887" s="40"/>
      <c r="CG2887" s="40"/>
      <c r="CH2887" s="40"/>
      <c r="CI2887" s="36"/>
      <c r="CJ2887" s="47"/>
      <c r="CK2887" s="40"/>
      <c r="CL2887" s="40"/>
      <c r="CM2887" s="40"/>
      <c r="CN2887" s="40"/>
    </row>
    <row r="2888" spans="1:92" ht="42.75" hidden="1">
      <c r="A2888" s="49" t="str">
        <f t="shared" si="549"/>
        <v>SIN GESTIÓN</v>
      </c>
      <c r="B2888" s="58"/>
      <c r="C2888" s="37"/>
      <c r="D2888" s="37"/>
      <c r="E2888" s="49" t="str">
        <f t="shared" si="550"/>
        <v>PENDIENTE NOTIFICACIÓN</v>
      </c>
      <c r="F2888" s="141" t="str">
        <f t="shared" si="551"/>
        <v>PENDIENTE NOTIFICACIÓN</v>
      </c>
      <c r="G2888" s="49" t="str">
        <f t="shared" si="552"/>
        <v/>
      </c>
      <c r="H2888" s="51" t="str">
        <f ca="1">IF(
L2888="",
"",
IF(
NETWORKDAYS(L2888,IF(M2888&lt;&gt;"",M2888,TODAY()),FESTIVOS_CO!A:A)&gt;2,
"VENCIDO",
IF(
NETWORKDAYS(L2888,IF(M2888&lt;&gt;"",M2888,TODAY()),FESTIVOS_CO!A:A)=2,
"ALERTA",
"A TIEMPO"
)))</f>
        <v/>
      </c>
      <c r="I2888" s="40"/>
      <c r="J2888" s="36"/>
      <c r="K2888" s="37"/>
      <c r="L2888" s="50"/>
      <c r="M2888" s="37"/>
      <c r="N2888" s="52"/>
      <c r="O2888" s="52"/>
      <c r="P2888" s="36"/>
      <c r="Q2888" s="36"/>
      <c r="R2888" s="40"/>
      <c r="S2888" s="36"/>
      <c r="T2888" s="40"/>
      <c r="U2888" s="40"/>
      <c r="V2888" s="81"/>
      <c r="W2888" s="40"/>
      <c r="X2888" s="40"/>
      <c r="Y2888" s="40"/>
      <c r="Z2888" s="38" t="str">
        <f>IFERROR(VLOOKUP(Y2888,DIRECTORIO!A:B,2,FALSE),"")</f>
        <v/>
      </c>
      <c r="AA2888" s="40"/>
      <c r="AB2888" s="40"/>
      <c r="AC2888" s="40"/>
      <c r="AD2888" s="40"/>
      <c r="AE2888" s="40"/>
      <c r="AF2888" s="40"/>
      <c r="AG2888" s="41" t="s">
        <v>109</v>
      </c>
      <c r="AH2888" s="42"/>
      <c r="AI2888" s="54" t="str">
        <f t="shared" ca="1" si="553"/>
        <v>PENDIENTE NOTIFICACIÓN ELECTRÓNICA</v>
      </c>
      <c r="AJ2888" s="37"/>
      <c r="AK2888" s="37"/>
      <c r="AL2888" s="37"/>
      <c r="AM2888" s="53" t="str">
        <f>IF(AK2888="","",WORKDAY(AK2888,5,FESTIVOS_CO!A:A))</f>
        <v/>
      </c>
      <c r="AN2888" s="37"/>
      <c r="AO2888" s="37"/>
      <c r="AP2888" s="54" t="str">
        <f t="shared" ca="1" si="546"/>
        <v>NO APLICA</v>
      </c>
      <c r="AQ2888" s="36"/>
      <c r="AR2888" s="43"/>
      <c r="AS2888" s="37"/>
      <c r="AT2888" s="36"/>
      <c r="AU2888" s="37"/>
      <c r="AV2888" s="36"/>
      <c r="AW2888" s="36"/>
      <c r="AX2888" s="37"/>
      <c r="AY2888" s="140" t="str">
        <f>IF(AU2888="","",WORKDAY(AU2888,5,FESTIVOS_CO!A:A))</f>
        <v/>
      </c>
      <c r="AZ2888" s="54" t="str">
        <f t="shared" ca="1" si="543"/>
        <v>NO APLICA</v>
      </c>
      <c r="BA2888" s="55" t="str">
        <f>IF(AX2888="","",WORKDAY(AX2888,5,FESTIVOS_CO!A:A))</f>
        <v/>
      </c>
      <c r="BB2888" s="39"/>
      <c r="BC2888" s="40"/>
      <c r="BD2888" s="40"/>
      <c r="BE2888" s="56" t="str">
        <f t="shared" ca="1" si="544"/>
        <v>NO APLICA</v>
      </c>
      <c r="BF2888" s="37"/>
      <c r="BG2888" s="45"/>
      <c r="BH2888" s="37"/>
      <c r="BI2888" s="36"/>
      <c r="BJ2888" s="37"/>
      <c r="BK2888" s="36"/>
      <c r="BL2888" s="36"/>
      <c r="BM2888" s="53" t="str">
        <f>IF(BJ2888="","",WORKDAY(BJ2888,5,FESTIVOS_CO!A:A))</f>
        <v/>
      </c>
      <c r="BN2888" s="57" t="str">
        <f t="shared" ca="1" si="554"/>
        <v>PENDIENTE HACER AVISO</v>
      </c>
      <c r="BO2888" s="54" t="str">
        <f t="shared" ca="1" si="547"/>
        <v>EN TRÁMITE NOTIF. POR AVISO</v>
      </c>
      <c r="BP2888" s="37"/>
      <c r="BQ2888" s="53" t="str">
        <f>IF(BP2888="","",WORKDAY(BP2888,5,FESTIVOS_CO!A:A))</f>
        <v/>
      </c>
      <c r="BR2888" s="37"/>
      <c r="BS2888" s="36"/>
      <c r="BT2888" s="38"/>
      <c r="BU2888" s="58" t="e">
        <f>VLOOKUP(BT2888,Hoja2!$C:$D,2,0)</f>
        <v>#N/A</v>
      </c>
      <c r="BV2888" s="80" t="str">
        <f>IF(
AND(AO2888="",BD2888="",BQ2888=""),
"EN PROCESO NOTIFICACION / COMUNICACION",
IF(
BT2888="",
"NO APLICA",
IF(
BU2888=60,
IF(AO2888&lt;&gt;"",AO2888,IF(BD2888&lt;&gt;"",BD2888,BQ2888))+60,
WORKDAY(
IF(AO2888&lt;&gt;"",AO2888,IF(BD2888&lt;&gt;"",BD2888,BQ2888)),
BU2888,
FESTIVOS_CO!A:A
)
)
))</f>
        <v>EN PROCESO NOTIFICACION / COMUNICACION</v>
      </c>
      <c r="BW2888" s="44"/>
      <c r="BX2888" s="53"/>
      <c r="BY2888" s="45"/>
      <c r="BZ2888" s="37"/>
      <c r="CA2888" s="54" t="str">
        <f t="shared" si="548"/>
        <v>PENDIENTE EJECUTORIA</v>
      </c>
      <c r="CB2888" s="59" t="str">
        <f t="shared" si="545"/>
        <v/>
      </c>
      <c r="CC2888" s="36"/>
      <c r="CD2888" s="40"/>
      <c r="CE2888" s="46"/>
      <c r="CF2888" s="40"/>
      <c r="CG2888" s="40"/>
      <c r="CH2888" s="40"/>
      <c r="CI2888" s="36"/>
      <c r="CJ2888" s="47"/>
      <c r="CK2888" s="40"/>
      <c r="CL2888" s="40"/>
      <c r="CM2888" s="40"/>
      <c r="CN2888" s="40"/>
    </row>
    <row r="2889" spans="1:92" ht="42.75" hidden="1">
      <c r="A2889" s="49" t="str">
        <f t="shared" si="549"/>
        <v>SIN GESTIÓN</v>
      </c>
      <c r="B2889" s="58"/>
      <c r="C2889" s="37"/>
      <c r="D2889" s="37"/>
      <c r="E2889" s="49" t="str">
        <f t="shared" si="550"/>
        <v>PENDIENTE NOTIFICACIÓN</v>
      </c>
      <c r="F2889" s="141" t="str">
        <f t="shared" si="551"/>
        <v>PENDIENTE NOTIFICACIÓN</v>
      </c>
      <c r="G2889" s="49" t="str">
        <f t="shared" si="552"/>
        <v/>
      </c>
      <c r="H2889" s="51" t="str">
        <f ca="1">IF(
L2889="",
"",
IF(
NETWORKDAYS(L2889,IF(M2889&lt;&gt;"",M2889,TODAY()),FESTIVOS_CO!A:A)&gt;2,
"VENCIDO",
IF(
NETWORKDAYS(L2889,IF(M2889&lt;&gt;"",M2889,TODAY()),FESTIVOS_CO!A:A)=2,
"ALERTA",
"A TIEMPO"
)))</f>
        <v/>
      </c>
      <c r="I2889" s="40"/>
      <c r="J2889" s="36"/>
      <c r="K2889" s="37"/>
      <c r="L2889" s="50"/>
      <c r="M2889" s="37"/>
      <c r="N2889" s="52"/>
      <c r="O2889" s="52"/>
      <c r="P2889" s="36"/>
      <c r="Q2889" s="36"/>
      <c r="R2889" s="40"/>
      <c r="S2889" s="36"/>
      <c r="T2889" s="40"/>
      <c r="U2889" s="40"/>
      <c r="V2889" s="81"/>
      <c r="W2889" s="40"/>
      <c r="X2889" s="40"/>
      <c r="Y2889" s="40"/>
      <c r="Z2889" s="38" t="str">
        <f>IFERROR(VLOOKUP(Y2889,DIRECTORIO!A:B,2,FALSE),"")</f>
        <v/>
      </c>
      <c r="AA2889" s="40"/>
      <c r="AB2889" s="40"/>
      <c r="AC2889" s="40"/>
      <c r="AD2889" s="40"/>
      <c r="AE2889" s="40"/>
      <c r="AF2889" s="40"/>
      <c r="AG2889" s="41" t="s">
        <v>109</v>
      </c>
      <c r="AH2889" s="42"/>
      <c r="AI2889" s="54" t="str">
        <f t="shared" ca="1" si="553"/>
        <v>PENDIENTE NOTIFICACIÓN ELECTRÓNICA</v>
      </c>
      <c r="AJ2889" s="37"/>
      <c r="AK2889" s="37"/>
      <c r="AL2889" s="37"/>
      <c r="AM2889" s="53" t="str">
        <f>IF(AK2889="","",WORKDAY(AK2889,5,FESTIVOS_CO!A:A))</f>
        <v/>
      </c>
      <c r="AN2889" s="37"/>
      <c r="AO2889" s="37"/>
      <c r="AP2889" s="54" t="str">
        <f t="shared" ca="1" si="546"/>
        <v>NO APLICA</v>
      </c>
      <c r="AQ2889" s="36"/>
      <c r="AR2889" s="43"/>
      <c r="AS2889" s="37"/>
      <c r="AT2889" s="36"/>
      <c r="AU2889" s="37"/>
      <c r="AV2889" s="36"/>
      <c r="AW2889" s="36"/>
      <c r="AX2889" s="37"/>
      <c r="AY2889" s="140" t="str">
        <f>IF(AU2889="","",WORKDAY(AU2889,5,FESTIVOS_CO!A:A))</f>
        <v/>
      </c>
      <c r="AZ2889" s="54" t="str">
        <f t="shared" ca="1" si="543"/>
        <v>NO APLICA</v>
      </c>
      <c r="BA2889" s="55" t="str">
        <f>IF(AX2889="","",WORKDAY(AX2889,5,FESTIVOS_CO!A:A))</f>
        <v/>
      </c>
      <c r="BB2889" s="39"/>
      <c r="BC2889" s="40"/>
      <c r="BD2889" s="40"/>
      <c r="BE2889" s="56" t="str">
        <f t="shared" ca="1" si="544"/>
        <v>NO APLICA</v>
      </c>
      <c r="BF2889" s="37"/>
      <c r="BG2889" s="45"/>
      <c r="BH2889" s="37"/>
      <c r="BI2889" s="36"/>
      <c r="BJ2889" s="37"/>
      <c r="BK2889" s="36"/>
      <c r="BL2889" s="36"/>
      <c r="BM2889" s="53" t="str">
        <f>IF(BJ2889="","",WORKDAY(BJ2889,5,FESTIVOS_CO!A:A))</f>
        <v/>
      </c>
      <c r="BN2889" s="57" t="str">
        <f t="shared" ca="1" si="554"/>
        <v>PENDIENTE HACER AVISO</v>
      </c>
      <c r="BO2889" s="54" t="str">
        <f t="shared" ca="1" si="547"/>
        <v>EN TRÁMITE NOTIF. POR AVISO</v>
      </c>
      <c r="BP2889" s="37"/>
      <c r="BQ2889" s="53" t="str">
        <f>IF(BP2889="","",WORKDAY(BP2889,5,FESTIVOS_CO!A:A))</f>
        <v/>
      </c>
      <c r="BR2889" s="37"/>
      <c r="BS2889" s="36"/>
      <c r="BT2889" s="38"/>
      <c r="BU2889" s="58" t="e">
        <f>VLOOKUP(BT2889,Hoja2!$C:$D,2,0)</f>
        <v>#N/A</v>
      </c>
      <c r="BV2889" s="80" t="str">
        <f>IF(
AND(AO2889="",BD2889="",BQ2889=""),
"EN PROCESO NOTIFICACION / COMUNICACION",
IF(
BT2889="",
"NO APLICA",
IF(
BU2889=60,
IF(AO2889&lt;&gt;"",AO2889,IF(BD2889&lt;&gt;"",BD2889,BQ2889))+60,
WORKDAY(
IF(AO2889&lt;&gt;"",AO2889,IF(BD2889&lt;&gt;"",BD2889,BQ2889)),
BU2889,
FESTIVOS_CO!A:A
)
)
))</f>
        <v>EN PROCESO NOTIFICACION / COMUNICACION</v>
      </c>
      <c r="BW2889" s="44"/>
      <c r="BX2889" s="53"/>
      <c r="BY2889" s="45"/>
      <c r="BZ2889" s="37"/>
      <c r="CA2889" s="54" t="str">
        <f t="shared" si="548"/>
        <v>PENDIENTE EJECUTORIA</v>
      </c>
      <c r="CB2889" s="59" t="str">
        <f t="shared" si="545"/>
        <v/>
      </c>
      <c r="CC2889" s="36"/>
      <c r="CD2889" s="40"/>
      <c r="CE2889" s="46"/>
      <c r="CF2889" s="40"/>
      <c r="CG2889" s="40"/>
      <c r="CH2889" s="40"/>
      <c r="CI2889" s="36"/>
      <c r="CJ2889" s="47"/>
      <c r="CK2889" s="40"/>
      <c r="CL2889" s="40"/>
      <c r="CM2889" s="40"/>
      <c r="CN2889" s="40"/>
    </row>
    <row r="2890" spans="1:92" ht="42.75" hidden="1">
      <c r="A2890" s="49" t="str">
        <f t="shared" si="549"/>
        <v>SIN GESTIÓN</v>
      </c>
      <c r="B2890" s="58"/>
      <c r="C2890" s="37"/>
      <c r="D2890" s="37"/>
      <c r="E2890" s="49" t="str">
        <f t="shared" si="550"/>
        <v>PENDIENTE NOTIFICACIÓN</v>
      </c>
      <c r="F2890" s="141" t="str">
        <f t="shared" si="551"/>
        <v>PENDIENTE NOTIFICACIÓN</v>
      </c>
      <c r="G2890" s="49" t="str">
        <f t="shared" si="552"/>
        <v/>
      </c>
      <c r="H2890" s="51" t="str">
        <f ca="1">IF(
L2890="",
"",
IF(
NETWORKDAYS(L2890,IF(M2890&lt;&gt;"",M2890,TODAY()),FESTIVOS_CO!A:A)&gt;2,
"VENCIDO",
IF(
NETWORKDAYS(L2890,IF(M2890&lt;&gt;"",M2890,TODAY()),FESTIVOS_CO!A:A)=2,
"ALERTA",
"A TIEMPO"
)))</f>
        <v/>
      </c>
      <c r="I2890" s="40"/>
      <c r="J2890" s="36"/>
      <c r="K2890" s="37"/>
      <c r="L2890" s="50"/>
      <c r="M2890" s="37"/>
      <c r="N2890" s="52"/>
      <c r="O2890" s="52"/>
      <c r="P2890" s="36"/>
      <c r="Q2890" s="36"/>
      <c r="R2890" s="40"/>
      <c r="S2890" s="36"/>
      <c r="T2890" s="40"/>
      <c r="U2890" s="40"/>
      <c r="V2890" s="81"/>
      <c r="W2890" s="40"/>
      <c r="X2890" s="40"/>
      <c r="Y2890" s="40"/>
      <c r="Z2890" s="38" t="str">
        <f>IFERROR(VLOOKUP(Y2890,DIRECTORIO!A:B,2,FALSE),"")</f>
        <v/>
      </c>
      <c r="AA2890" s="40"/>
      <c r="AB2890" s="40"/>
      <c r="AC2890" s="40"/>
      <c r="AD2890" s="40"/>
      <c r="AE2890" s="40"/>
      <c r="AF2890" s="40"/>
      <c r="AG2890" s="41" t="s">
        <v>109</v>
      </c>
      <c r="AH2890" s="42"/>
      <c r="AI2890" s="54" t="str">
        <f t="shared" ca="1" si="553"/>
        <v>PENDIENTE NOTIFICACIÓN ELECTRÓNICA</v>
      </c>
      <c r="AJ2890" s="37"/>
      <c r="AK2890" s="37"/>
      <c r="AL2890" s="37"/>
      <c r="AM2890" s="53" t="str">
        <f>IF(AK2890="","",WORKDAY(AK2890,5,FESTIVOS_CO!A:A))</f>
        <v/>
      </c>
      <c r="AN2890" s="37"/>
      <c r="AO2890" s="37"/>
      <c r="AP2890" s="54" t="str">
        <f t="shared" ca="1" si="546"/>
        <v>NO APLICA</v>
      </c>
      <c r="AQ2890" s="36"/>
      <c r="AR2890" s="43"/>
      <c r="AS2890" s="37"/>
      <c r="AT2890" s="36"/>
      <c r="AU2890" s="37"/>
      <c r="AV2890" s="36"/>
      <c r="AW2890" s="36"/>
      <c r="AX2890" s="37"/>
      <c r="AY2890" s="140" t="str">
        <f>IF(AU2890="","",WORKDAY(AU2890,5,FESTIVOS_CO!A:A))</f>
        <v/>
      </c>
      <c r="AZ2890" s="54" t="str">
        <f t="shared" ref="AZ2890:AZ2953" ca="1" si="555">IF(
AND(BB2890="SI",BC2890&lt;&gt;"",BD2890&lt;&gt;""),
"NOTIFICACIÓN PERSONAL COMPLETA",
IF(
AND(AO2890="",AX2890="",BQ2890="",BC2890&lt;&gt;"",BD2890&lt;&gt;""),
"NOTIFICADO POR CONDUCTA CONCLUYENTE",
IF(AP2890="NO PROCEDE CITACION",
"NO PROCEDE",
IF(AP2890="NO APLICA",
"NO APLICA",
IF(AW2890="NO",
"HACER AVISO",
IF(AQ2890="",
"PENDIENTE GESTIONAR CITACIÓN",
IF(AS2890="",
"PENDIENTE FIRMA",
IF(AR2890="",
"PENDIENTE REVISIÓN",
IF(AT2890="",
"PENDIENTE RADICAR",
"CITACIÓN COMPLETA EN ESPERA PRESENTACION PERSONAL"
)))))))))</f>
        <v>NO APLICA</v>
      </c>
      <c r="BA2890" s="55" t="str">
        <f>IF(AX2890="","",WORKDAY(AX2890,5,FESTIVOS_CO!A:A))</f>
        <v/>
      </c>
      <c r="BB2890" s="39"/>
      <c r="BC2890" s="40"/>
      <c r="BD2890" s="40"/>
      <c r="BE2890" s="56" t="str">
        <f t="shared" ca="1" si="544"/>
        <v>NO APLICA</v>
      </c>
      <c r="BF2890" s="37"/>
      <c r="BG2890" s="45"/>
      <c r="BH2890" s="37"/>
      <c r="BI2890" s="36"/>
      <c r="BJ2890" s="37"/>
      <c r="BK2890" s="36"/>
      <c r="BL2890" s="36"/>
      <c r="BM2890" s="53" t="str">
        <f>IF(BJ2890="","",WORKDAY(BJ2890,5,FESTIVOS_CO!A:A))</f>
        <v/>
      </c>
      <c r="BN2890" s="57" t="str">
        <f t="shared" ca="1" si="554"/>
        <v>PENDIENTE HACER AVISO</v>
      </c>
      <c r="BO2890" s="54" t="str">
        <f t="shared" ca="1" si="547"/>
        <v>EN TRÁMITE NOTIF. POR AVISO</v>
      </c>
      <c r="BP2890" s="37"/>
      <c r="BQ2890" s="53" t="str">
        <f>IF(BP2890="","",WORKDAY(BP2890,5,FESTIVOS_CO!A:A))</f>
        <v/>
      </c>
      <c r="BR2890" s="37"/>
      <c r="BS2890" s="36"/>
      <c r="BT2890" s="38"/>
      <c r="BU2890" s="58" t="e">
        <f>VLOOKUP(BT2890,Hoja2!$C:$D,2,0)</f>
        <v>#N/A</v>
      </c>
      <c r="BV2890" s="80" t="str">
        <f>IF(
AND(AO2890="",BD2890="",BQ2890=""),
"EN PROCESO NOTIFICACION / COMUNICACION",
IF(
BT2890="",
"NO APLICA",
IF(
BU2890=60,
IF(AO2890&lt;&gt;"",AO2890,IF(BD2890&lt;&gt;"",BD2890,BQ2890))+60,
WORKDAY(
IF(AO2890&lt;&gt;"",AO2890,IF(BD2890&lt;&gt;"",BD2890,BQ2890)),
BU2890,
FESTIVOS_CO!A:A
)
)
))</f>
        <v>EN PROCESO NOTIFICACION / COMUNICACION</v>
      </c>
      <c r="BW2890" s="44"/>
      <c r="BX2890" s="53"/>
      <c r="BY2890" s="45"/>
      <c r="BZ2890" s="37"/>
      <c r="CA2890" s="54" t="str">
        <f t="shared" si="548"/>
        <v>PENDIENTE EJECUTORIA</v>
      </c>
      <c r="CB2890" s="59" t="str">
        <f t="shared" si="545"/>
        <v/>
      </c>
      <c r="CC2890" s="36"/>
      <c r="CD2890" s="40"/>
      <c r="CE2890" s="46"/>
      <c r="CF2890" s="40"/>
      <c r="CG2890" s="40"/>
      <c r="CH2890" s="40"/>
      <c r="CI2890" s="36"/>
      <c r="CJ2890" s="47"/>
      <c r="CK2890" s="40"/>
      <c r="CL2890" s="40"/>
      <c r="CM2890" s="40"/>
      <c r="CN2890" s="40"/>
    </row>
    <row r="2891" spans="1:92" ht="42.75" hidden="1">
      <c r="A2891" s="49" t="str">
        <f t="shared" si="549"/>
        <v>SIN GESTIÓN</v>
      </c>
      <c r="B2891" s="58"/>
      <c r="C2891" s="37"/>
      <c r="D2891" s="37"/>
      <c r="E2891" s="49" t="str">
        <f t="shared" si="550"/>
        <v>PENDIENTE NOTIFICACIÓN</v>
      </c>
      <c r="F2891" s="141" t="str">
        <f t="shared" si="551"/>
        <v>PENDIENTE NOTIFICACIÓN</v>
      </c>
      <c r="G2891" s="49" t="str">
        <f t="shared" si="552"/>
        <v/>
      </c>
      <c r="H2891" s="51" t="str">
        <f ca="1">IF(
L2891="",
"",
IF(
NETWORKDAYS(L2891,IF(M2891&lt;&gt;"",M2891,TODAY()),FESTIVOS_CO!A:A)&gt;2,
"VENCIDO",
IF(
NETWORKDAYS(L2891,IF(M2891&lt;&gt;"",M2891,TODAY()),FESTIVOS_CO!A:A)=2,
"ALERTA",
"A TIEMPO"
)))</f>
        <v/>
      </c>
      <c r="I2891" s="40"/>
      <c r="J2891" s="36"/>
      <c r="K2891" s="37"/>
      <c r="L2891" s="50"/>
      <c r="M2891" s="37"/>
      <c r="N2891" s="52"/>
      <c r="O2891" s="52"/>
      <c r="P2891" s="36"/>
      <c r="Q2891" s="36"/>
      <c r="R2891" s="40"/>
      <c r="S2891" s="36"/>
      <c r="T2891" s="40"/>
      <c r="U2891" s="40"/>
      <c r="V2891" s="81"/>
      <c r="W2891" s="40"/>
      <c r="X2891" s="40"/>
      <c r="Y2891" s="40"/>
      <c r="Z2891" s="38" t="str">
        <f>IFERROR(VLOOKUP(Y2891,DIRECTORIO!A:B,2,FALSE),"")</f>
        <v/>
      </c>
      <c r="AA2891" s="40"/>
      <c r="AB2891" s="40"/>
      <c r="AC2891" s="40"/>
      <c r="AD2891" s="40"/>
      <c r="AE2891" s="40"/>
      <c r="AF2891" s="40"/>
      <c r="AG2891" s="41" t="s">
        <v>109</v>
      </c>
      <c r="AH2891" s="42"/>
      <c r="AI2891" s="54" t="str">
        <f t="shared" ca="1" si="553"/>
        <v>PENDIENTE NOTIFICACIÓN ELECTRÓNICA</v>
      </c>
      <c r="AJ2891" s="37"/>
      <c r="AK2891" s="37"/>
      <c r="AL2891" s="37"/>
      <c r="AM2891" s="53" t="str">
        <f>IF(AK2891="","",WORKDAY(AK2891,5,FESTIVOS_CO!A:A))</f>
        <v/>
      </c>
      <c r="AN2891" s="37"/>
      <c r="AO2891" s="37"/>
      <c r="AP2891" s="54" t="str">
        <f t="shared" ca="1" si="546"/>
        <v>NO APLICA</v>
      </c>
      <c r="AQ2891" s="36"/>
      <c r="AR2891" s="43"/>
      <c r="AS2891" s="37"/>
      <c r="AT2891" s="36"/>
      <c r="AU2891" s="37"/>
      <c r="AV2891" s="36"/>
      <c r="AW2891" s="36"/>
      <c r="AX2891" s="37"/>
      <c r="AY2891" s="140" t="str">
        <f>IF(AU2891="","",WORKDAY(AU2891,5,FESTIVOS_CO!A:A))</f>
        <v/>
      </c>
      <c r="AZ2891" s="54" t="str">
        <f t="shared" ca="1" si="555"/>
        <v>NO APLICA</v>
      </c>
      <c r="BA2891" s="55" t="str">
        <f>IF(AX2891="","",WORKDAY(AX2891,5,FESTIVOS_CO!A:A))</f>
        <v/>
      </c>
      <c r="BB2891" s="39"/>
      <c r="BC2891" s="40"/>
      <c r="BD2891" s="40"/>
      <c r="BE2891" s="56" t="str">
        <f t="shared" ca="1" si="544"/>
        <v>NO APLICA</v>
      </c>
      <c r="BF2891" s="37"/>
      <c r="BG2891" s="45"/>
      <c r="BH2891" s="37"/>
      <c r="BI2891" s="36"/>
      <c r="BJ2891" s="37"/>
      <c r="BK2891" s="36"/>
      <c r="BL2891" s="36"/>
      <c r="BM2891" s="53" t="str">
        <f>IF(BJ2891="","",WORKDAY(BJ2891,5,FESTIVOS_CO!A:A))</f>
        <v/>
      </c>
      <c r="BN2891" s="57" t="str">
        <f t="shared" ca="1" si="554"/>
        <v>PENDIENTE HACER AVISO</v>
      </c>
      <c r="BO2891" s="54" t="str">
        <f t="shared" ca="1" si="547"/>
        <v>EN TRÁMITE NOTIF. POR AVISO</v>
      </c>
      <c r="BP2891" s="37"/>
      <c r="BQ2891" s="53" t="str">
        <f>IF(BP2891="","",WORKDAY(BP2891,5,FESTIVOS_CO!A:A))</f>
        <v/>
      </c>
      <c r="BR2891" s="37"/>
      <c r="BS2891" s="36"/>
      <c r="BT2891" s="38"/>
      <c r="BU2891" s="58" t="e">
        <f>VLOOKUP(BT2891,Hoja2!$C:$D,2,0)</f>
        <v>#N/A</v>
      </c>
      <c r="BV2891" s="80" t="str">
        <f>IF(
AND(AO2891="",BD2891="",BQ2891=""),
"EN PROCESO NOTIFICACION / COMUNICACION",
IF(
BT2891="",
"NO APLICA",
IF(
BU2891=60,
IF(AO2891&lt;&gt;"",AO2891,IF(BD2891&lt;&gt;"",BD2891,BQ2891))+60,
WORKDAY(
IF(AO2891&lt;&gt;"",AO2891,IF(BD2891&lt;&gt;"",BD2891,BQ2891)),
BU2891,
FESTIVOS_CO!A:A
)
)
))</f>
        <v>EN PROCESO NOTIFICACION / COMUNICACION</v>
      </c>
      <c r="BW2891" s="44"/>
      <c r="BX2891" s="53"/>
      <c r="BY2891" s="45"/>
      <c r="BZ2891" s="37"/>
      <c r="CA2891" s="54" t="str">
        <f t="shared" si="548"/>
        <v>PENDIENTE EJECUTORIA</v>
      </c>
      <c r="CB2891" s="59" t="str">
        <f t="shared" si="545"/>
        <v/>
      </c>
      <c r="CC2891" s="36"/>
      <c r="CD2891" s="40"/>
      <c r="CE2891" s="46"/>
      <c r="CF2891" s="40"/>
      <c r="CG2891" s="40"/>
      <c r="CH2891" s="40"/>
      <c r="CI2891" s="36"/>
      <c r="CJ2891" s="47"/>
      <c r="CK2891" s="40"/>
      <c r="CL2891" s="40"/>
      <c r="CM2891" s="40"/>
      <c r="CN2891" s="40"/>
    </row>
    <row r="2892" spans="1:92" ht="42.75" hidden="1">
      <c r="A2892" s="49" t="str">
        <f t="shared" si="549"/>
        <v>SIN GESTIÓN</v>
      </c>
      <c r="B2892" s="58"/>
      <c r="C2892" s="37"/>
      <c r="D2892" s="37"/>
      <c r="E2892" s="49" t="str">
        <f t="shared" si="550"/>
        <v>PENDIENTE NOTIFICACIÓN</v>
      </c>
      <c r="F2892" s="141" t="str">
        <f t="shared" si="551"/>
        <v>PENDIENTE NOTIFICACIÓN</v>
      </c>
      <c r="G2892" s="49" t="str">
        <f t="shared" si="552"/>
        <v/>
      </c>
      <c r="H2892" s="51" t="str">
        <f ca="1">IF(
L2892="",
"",
IF(
NETWORKDAYS(L2892,IF(M2892&lt;&gt;"",M2892,TODAY()),FESTIVOS_CO!A:A)&gt;2,
"VENCIDO",
IF(
NETWORKDAYS(L2892,IF(M2892&lt;&gt;"",M2892,TODAY()),FESTIVOS_CO!A:A)=2,
"ALERTA",
"A TIEMPO"
)))</f>
        <v/>
      </c>
      <c r="I2892" s="40"/>
      <c r="J2892" s="36"/>
      <c r="K2892" s="37"/>
      <c r="L2892" s="50"/>
      <c r="M2892" s="37"/>
      <c r="N2892" s="52"/>
      <c r="O2892" s="52"/>
      <c r="P2892" s="36"/>
      <c r="Q2892" s="36"/>
      <c r="R2892" s="40"/>
      <c r="S2892" s="36"/>
      <c r="T2892" s="40"/>
      <c r="U2892" s="40"/>
      <c r="V2892" s="81"/>
      <c r="W2892" s="40"/>
      <c r="X2892" s="40"/>
      <c r="Y2892" s="40"/>
      <c r="Z2892" s="38" t="str">
        <f>IFERROR(VLOOKUP(Y2892,DIRECTORIO!A:B,2,FALSE),"")</f>
        <v/>
      </c>
      <c r="AA2892" s="40"/>
      <c r="AB2892" s="40"/>
      <c r="AC2892" s="40"/>
      <c r="AD2892" s="40"/>
      <c r="AE2892" s="40"/>
      <c r="AF2892" s="40"/>
      <c r="AG2892" s="41" t="s">
        <v>109</v>
      </c>
      <c r="AH2892" s="42"/>
      <c r="AI2892" s="54" t="str">
        <f t="shared" ca="1" si="553"/>
        <v>PENDIENTE NOTIFICACIÓN ELECTRÓNICA</v>
      </c>
      <c r="AJ2892" s="37"/>
      <c r="AK2892" s="37"/>
      <c r="AL2892" s="37"/>
      <c r="AM2892" s="53" t="str">
        <f>IF(AK2892="","",WORKDAY(AK2892,5,FESTIVOS_CO!A:A))</f>
        <v/>
      </c>
      <c r="AN2892" s="37"/>
      <c r="AO2892" s="37"/>
      <c r="AP2892" s="54" t="str">
        <f t="shared" ca="1" si="546"/>
        <v>NO APLICA</v>
      </c>
      <c r="AQ2892" s="36"/>
      <c r="AR2892" s="43"/>
      <c r="AS2892" s="37"/>
      <c r="AT2892" s="36"/>
      <c r="AU2892" s="37"/>
      <c r="AV2892" s="36"/>
      <c r="AW2892" s="36"/>
      <c r="AX2892" s="37"/>
      <c r="AY2892" s="140" t="str">
        <f>IF(AU2892="","",WORKDAY(AU2892,5,FESTIVOS_CO!A:A))</f>
        <v/>
      </c>
      <c r="AZ2892" s="54" t="str">
        <f t="shared" ca="1" si="555"/>
        <v>NO APLICA</v>
      </c>
      <c r="BA2892" s="55" t="str">
        <f>IF(AX2892="","",WORKDAY(AX2892,5,FESTIVOS_CO!A:A))</f>
        <v/>
      </c>
      <c r="BB2892" s="39"/>
      <c r="BC2892" s="40"/>
      <c r="BD2892" s="40"/>
      <c r="BE2892" s="56" t="str">
        <f t="shared" ca="1" si="544"/>
        <v>NO APLICA</v>
      </c>
      <c r="BF2892" s="37"/>
      <c r="BG2892" s="45"/>
      <c r="BH2892" s="37"/>
      <c r="BI2892" s="36"/>
      <c r="BJ2892" s="37"/>
      <c r="BK2892" s="36"/>
      <c r="BL2892" s="36"/>
      <c r="BM2892" s="53" t="str">
        <f>IF(BJ2892="","",WORKDAY(BJ2892,5,FESTIVOS_CO!A:A))</f>
        <v/>
      </c>
      <c r="BN2892" s="57" t="str">
        <f t="shared" ca="1" si="554"/>
        <v>PENDIENTE HACER AVISO</v>
      </c>
      <c r="BO2892" s="54" t="str">
        <f t="shared" ca="1" si="547"/>
        <v>EN TRÁMITE NOTIF. POR AVISO</v>
      </c>
      <c r="BP2892" s="37"/>
      <c r="BQ2892" s="53" t="str">
        <f>IF(BP2892="","",WORKDAY(BP2892,5,FESTIVOS_CO!A:A))</f>
        <v/>
      </c>
      <c r="BR2892" s="37"/>
      <c r="BS2892" s="36"/>
      <c r="BT2892" s="38"/>
      <c r="BU2892" s="58" t="e">
        <f>VLOOKUP(BT2892,Hoja2!$C:$D,2,0)</f>
        <v>#N/A</v>
      </c>
      <c r="BV2892" s="80" t="str">
        <f>IF(
AND(AO2892="",BD2892="",BQ2892=""),
"EN PROCESO NOTIFICACION / COMUNICACION",
IF(
BT2892="",
"NO APLICA",
IF(
BU2892=60,
IF(AO2892&lt;&gt;"",AO2892,IF(BD2892&lt;&gt;"",BD2892,BQ2892))+60,
WORKDAY(
IF(AO2892&lt;&gt;"",AO2892,IF(BD2892&lt;&gt;"",BD2892,BQ2892)),
BU2892,
FESTIVOS_CO!A:A
)
)
))</f>
        <v>EN PROCESO NOTIFICACION / COMUNICACION</v>
      </c>
      <c r="BW2892" s="44"/>
      <c r="BX2892" s="53"/>
      <c r="BY2892" s="45"/>
      <c r="BZ2892" s="37"/>
      <c r="CA2892" s="54" t="str">
        <f t="shared" si="548"/>
        <v>PENDIENTE EJECUTORIA</v>
      </c>
      <c r="CB2892" s="59" t="str">
        <f t="shared" si="545"/>
        <v/>
      </c>
      <c r="CC2892" s="36"/>
      <c r="CD2892" s="40"/>
      <c r="CE2892" s="46"/>
      <c r="CF2892" s="40"/>
      <c r="CG2892" s="40"/>
      <c r="CH2892" s="40"/>
      <c r="CI2892" s="36"/>
      <c r="CJ2892" s="47"/>
      <c r="CK2892" s="40"/>
      <c r="CL2892" s="40"/>
      <c r="CM2892" s="40"/>
      <c r="CN2892" s="40"/>
    </row>
    <row r="2893" spans="1:92" ht="42.75" hidden="1">
      <c r="A2893" s="49" t="str">
        <f t="shared" si="549"/>
        <v>SIN GESTIÓN</v>
      </c>
      <c r="B2893" s="58"/>
      <c r="C2893" s="37"/>
      <c r="D2893" s="37"/>
      <c r="E2893" s="49" t="str">
        <f t="shared" si="550"/>
        <v>PENDIENTE NOTIFICACIÓN</v>
      </c>
      <c r="F2893" s="141" t="str">
        <f t="shared" si="551"/>
        <v>PENDIENTE NOTIFICACIÓN</v>
      </c>
      <c r="G2893" s="49" t="str">
        <f t="shared" si="552"/>
        <v/>
      </c>
      <c r="H2893" s="51" t="str">
        <f ca="1">IF(
L2893="",
"",
IF(
NETWORKDAYS(L2893,IF(M2893&lt;&gt;"",M2893,TODAY()),FESTIVOS_CO!A:A)&gt;2,
"VENCIDO",
IF(
NETWORKDAYS(L2893,IF(M2893&lt;&gt;"",M2893,TODAY()),FESTIVOS_CO!A:A)=2,
"ALERTA",
"A TIEMPO"
)))</f>
        <v/>
      </c>
      <c r="I2893" s="40"/>
      <c r="J2893" s="36"/>
      <c r="K2893" s="37"/>
      <c r="L2893" s="50"/>
      <c r="M2893" s="37"/>
      <c r="N2893" s="52"/>
      <c r="O2893" s="52"/>
      <c r="P2893" s="36"/>
      <c r="Q2893" s="36"/>
      <c r="R2893" s="40"/>
      <c r="S2893" s="36"/>
      <c r="T2893" s="40"/>
      <c r="U2893" s="40"/>
      <c r="V2893" s="81"/>
      <c r="W2893" s="40"/>
      <c r="X2893" s="40"/>
      <c r="Y2893" s="40"/>
      <c r="Z2893" s="38" t="str">
        <f>IFERROR(VLOOKUP(Y2893,DIRECTORIO!A:B,2,FALSE),"")</f>
        <v/>
      </c>
      <c r="AA2893" s="40"/>
      <c r="AB2893" s="40"/>
      <c r="AC2893" s="40"/>
      <c r="AD2893" s="40"/>
      <c r="AE2893" s="40"/>
      <c r="AF2893" s="40"/>
      <c r="AG2893" s="41" t="s">
        <v>109</v>
      </c>
      <c r="AH2893" s="42"/>
      <c r="AI2893" s="54" t="str">
        <f t="shared" ca="1" si="553"/>
        <v>PENDIENTE NOTIFICACIÓN ELECTRÓNICA</v>
      </c>
      <c r="AJ2893" s="37"/>
      <c r="AK2893" s="37"/>
      <c r="AL2893" s="37"/>
      <c r="AM2893" s="53" t="str">
        <f>IF(AK2893="","",WORKDAY(AK2893,5,FESTIVOS_CO!A:A))</f>
        <v/>
      </c>
      <c r="AN2893" s="37"/>
      <c r="AO2893" s="37"/>
      <c r="AP2893" s="54" t="str">
        <f t="shared" ca="1" si="546"/>
        <v>NO APLICA</v>
      </c>
      <c r="AQ2893" s="36"/>
      <c r="AR2893" s="43"/>
      <c r="AS2893" s="37"/>
      <c r="AT2893" s="36"/>
      <c r="AU2893" s="37"/>
      <c r="AV2893" s="36"/>
      <c r="AW2893" s="36"/>
      <c r="AX2893" s="37"/>
      <c r="AY2893" s="140" t="str">
        <f>IF(AU2893="","",WORKDAY(AU2893,5,FESTIVOS_CO!A:A))</f>
        <v/>
      </c>
      <c r="AZ2893" s="54" t="str">
        <f t="shared" ca="1" si="555"/>
        <v>NO APLICA</v>
      </c>
      <c r="BA2893" s="55" t="str">
        <f>IF(AX2893="","",WORKDAY(AX2893,5,FESTIVOS_CO!A:A))</f>
        <v/>
      </c>
      <c r="BB2893" s="39"/>
      <c r="BC2893" s="40"/>
      <c r="BD2893" s="40"/>
      <c r="BE2893" s="56" t="str">
        <f t="shared" ca="1" si="544"/>
        <v>NO APLICA</v>
      </c>
      <c r="BF2893" s="37"/>
      <c r="BG2893" s="45"/>
      <c r="BH2893" s="37"/>
      <c r="BI2893" s="36"/>
      <c r="BJ2893" s="37"/>
      <c r="BK2893" s="36"/>
      <c r="BL2893" s="36"/>
      <c r="BM2893" s="53" t="str">
        <f>IF(BJ2893="","",WORKDAY(BJ2893,5,FESTIVOS_CO!A:A))</f>
        <v/>
      </c>
      <c r="BN2893" s="57" t="str">
        <f t="shared" ca="1" si="554"/>
        <v>PENDIENTE HACER AVISO</v>
      </c>
      <c r="BO2893" s="54" t="str">
        <f t="shared" ca="1" si="547"/>
        <v>EN TRÁMITE NOTIF. POR AVISO</v>
      </c>
      <c r="BP2893" s="37"/>
      <c r="BQ2893" s="53" t="str">
        <f>IF(BP2893="","",WORKDAY(BP2893,5,FESTIVOS_CO!A:A))</f>
        <v/>
      </c>
      <c r="BR2893" s="37"/>
      <c r="BS2893" s="36"/>
      <c r="BT2893" s="38"/>
      <c r="BU2893" s="58" t="e">
        <f>VLOOKUP(BT2893,Hoja2!$C:$D,2,0)</f>
        <v>#N/A</v>
      </c>
      <c r="BV2893" s="80" t="str">
        <f>IF(
AND(AO2893="",BD2893="",BQ2893=""),
"EN PROCESO NOTIFICACION / COMUNICACION",
IF(
BT2893="",
"NO APLICA",
IF(
BU2893=60,
IF(AO2893&lt;&gt;"",AO2893,IF(BD2893&lt;&gt;"",BD2893,BQ2893))+60,
WORKDAY(
IF(AO2893&lt;&gt;"",AO2893,IF(BD2893&lt;&gt;"",BD2893,BQ2893)),
BU2893,
FESTIVOS_CO!A:A
)
)
))</f>
        <v>EN PROCESO NOTIFICACION / COMUNICACION</v>
      </c>
      <c r="BW2893" s="44"/>
      <c r="BX2893" s="53"/>
      <c r="BY2893" s="45"/>
      <c r="BZ2893" s="37"/>
      <c r="CA2893" s="54" t="str">
        <f t="shared" si="548"/>
        <v>PENDIENTE EJECUTORIA</v>
      </c>
      <c r="CB2893" s="59" t="str">
        <f t="shared" si="545"/>
        <v/>
      </c>
      <c r="CC2893" s="36"/>
      <c r="CD2893" s="40"/>
      <c r="CE2893" s="46"/>
      <c r="CF2893" s="40"/>
      <c r="CG2893" s="40"/>
      <c r="CH2893" s="40"/>
      <c r="CI2893" s="36"/>
      <c r="CJ2893" s="47"/>
      <c r="CK2893" s="40"/>
      <c r="CL2893" s="40"/>
      <c r="CM2893" s="40"/>
      <c r="CN2893" s="40"/>
    </row>
    <row r="2894" spans="1:92" ht="42.75" hidden="1">
      <c r="A2894" s="49" t="str">
        <f t="shared" si="549"/>
        <v>SIN GESTIÓN</v>
      </c>
      <c r="B2894" s="58"/>
      <c r="C2894" s="37"/>
      <c r="D2894" s="37"/>
      <c r="E2894" s="49" t="str">
        <f t="shared" si="550"/>
        <v>PENDIENTE NOTIFICACIÓN</v>
      </c>
      <c r="F2894" s="141" t="str">
        <f t="shared" si="551"/>
        <v>PENDIENTE NOTIFICACIÓN</v>
      </c>
      <c r="G2894" s="49" t="str">
        <f t="shared" si="552"/>
        <v/>
      </c>
      <c r="H2894" s="51" t="str">
        <f ca="1">IF(
L2894="",
"",
IF(
NETWORKDAYS(L2894,IF(M2894&lt;&gt;"",M2894,TODAY()),FESTIVOS_CO!A:A)&gt;2,
"VENCIDO",
IF(
NETWORKDAYS(L2894,IF(M2894&lt;&gt;"",M2894,TODAY()),FESTIVOS_CO!A:A)=2,
"ALERTA",
"A TIEMPO"
)))</f>
        <v/>
      </c>
      <c r="I2894" s="40"/>
      <c r="J2894" s="36"/>
      <c r="K2894" s="37"/>
      <c r="L2894" s="50"/>
      <c r="M2894" s="37"/>
      <c r="N2894" s="52"/>
      <c r="O2894" s="52"/>
      <c r="P2894" s="36"/>
      <c r="Q2894" s="36"/>
      <c r="R2894" s="40"/>
      <c r="S2894" s="36"/>
      <c r="T2894" s="40"/>
      <c r="U2894" s="40"/>
      <c r="V2894" s="81"/>
      <c r="W2894" s="40"/>
      <c r="X2894" s="40"/>
      <c r="Y2894" s="40"/>
      <c r="Z2894" s="38" t="str">
        <f>IFERROR(VLOOKUP(Y2894,DIRECTORIO!A:B,2,FALSE),"")</f>
        <v/>
      </c>
      <c r="AA2894" s="40"/>
      <c r="AB2894" s="40"/>
      <c r="AC2894" s="40"/>
      <c r="AD2894" s="40"/>
      <c r="AE2894" s="40"/>
      <c r="AF2894" s="40"/>
      <c r="AG2894" s="41" t="s">
        <v>109</v>
      </c>
      <c r="AH2894" s="42"/>
      <c r="AI2894" s="54" t="str">
        <f t="shared" ca="1" si="553"/>
        <v>PENDIENTE NOTIFICACIÓN ELECTRÓNICA</v>
      </c>
      <c r="AJ2894" s="37"/>
      <c r="AK2894" s="37"/>
      <c r="AL2894" s="37"/>
      <c r="AM2894" s="53" t="str">
        <f>IF(AK2894="","",WORKDAY(AK2894,5,FESTIVOS_CO!A:A))</f>
        <v/>
      </c>
      <c r="AN2894" s="37"/>
      <c r="AO2894" s="37"/>
      <c r="AP2894" s="54" t="str">
        <f t="shared" ca="1" si="546"/>
        <v>NO APLICA</v>
      </c>
      <c r="AQ2894" s="36"/>
      <c r="AR2894" s="43"/>
      <c r="AS2894" s="37"/>
      <c r="AT2894" s="36"/>
      <c r="AU2894" s="37"/>
      <c r="AV2894" s="36"/>
      <c r="AW2894" s="36"/>
      <c r="AX2894" s="37"/>
      <c r="AY2894" s="140" t="str">
        <f>IF(AU2894="","",WORKDAY(AU2894,5,FESTIVOS_CO!A:A))</f>
        <v/>
      </c>
      <c r="AZ2894" s="54" t="str">
        <f t="shared" ca="1" si="555"/>
        <v>NO APLICA</v>
      </c>
      <c r="BA2894" s="55" t="str">
        <f>IF(AX2894="","",WORKDAY(AX2894,5,FESTIVOS_CO!A:A))</f>
        <v/>
      </c>
      <c r="BB2894" s="39"/>
      <c r="BC2894" s="40"/>
      <c r="BD2894" s="40"/>
      <c r="BE2894" s="56" t="str">
        <f t="shared" ca="1" si="544"/>
        <v>NO APLICA</v>
      </c>
      <c r="BF2894" s="37"/>
      <c r="BG2894" s="45"/>
      <c r="BH2894" s="37"/>
      <c r="BI2894" s="36"/>
      <c r="BJ2894" s="37"/>
      <c r="BK2894" s="36"/>
      <c r="BL2894" s="36"/>
      <c r="BM2894" s="53" t="str">
        <f>IF(BJ2894="","",WORKDAY(BJ2894,5,FESTIVOS_CO!A:A))</f>
        <v/>
      </c>
      <c r="BN2894" s="57" t="str">
        <f t="shared" ca="1" si="554"/>
        <v>PENDIENTE HACER AVISO</v>
      </c>
      <c r="BO2894" s="54" t="str">
        <f t="shared" ca="1" si="547"/>
        <v>EN TRÁMITE NOTIF. POR AVISO</v>
      </c>
      <c r="BP2894" s="37"/>
      <c r="BQ2894" s="53" t="str">
        <f>IF(BP2894="","",WORKDAY(BP2894,5,FESTIVOS_CO!A:A))</f>
        <v/>
      </c>
      <c r="BR2894" s="37"/>
      <c r="BS2894" s="36"/>
      <c r="BT2894" s="38"/>
      <c r="BU2894" s="58" t="e">
        <f>VLOOKUP(BT2894,Hoja2!$C:$D,2,0)</f>
        <v>#N/A</v>
      </c>
      <c r="BV2894" s="80" t="str">
        <f>IF(
AND(AO2894="",BD2894="",BQ2894=""),
"EN PROCESO NOTIFICACION / COMUNICACION",
IF(
BT2894="",
"NO APLICA",
IF(
BU2894=60,
IF(AO2894&lt;&gt;"",AO2894,IF(BD2894&lt;&gt;"",BD2894,BQ2894))+60,
WORKDAY(
IF(AO2894&lt;&gt;"",AO2894,IF(BD2894&lt;&gt;"",BD2894,BQ2894)),
BU2894,
FESTIVOS_CO!A:A
)
)
))</f>
        <v>EN PROCESO NOTIFICACION / COMUNICACION</v>
      </c>
      <c r="BW2894" s="44"/>
      <c r="BX2894" s="53"/>
      <c r="BY2894" s="45"/>
      <c r="BZ2894" s="37"/>
      <c r="CA2894" s="54" t="str">
        <f t="shared" si="548"/>
        <v>PENDIENTE EJECUTORIA</v>
      </c>
      <c r="CB2894" s="59" t="str">
        <f t="shared" si="545"/>
        <v/>
      </c>
      <c r="CC2894" s="36"/>
      <c r="CD2894" s="40"/>
      <c r="CE2894" s="46"/>
      <c r="CF2894" s="40"/>
      <c r="CG2894" s="40"/>
      <c r="CH2894" s="40"/>
      <c r="CI2894" s="36"/>
      <c r="CJ2894" s="47"/>
      <c r="CK2894" s="40"/>
      <c r="CL2894" s="40"/>
      <c r="CM2894" s="40"/>
      <c r="CN2894" s="40"/>
    </row>
    <row r="2895" spans="1:92" ht="42.75" hidden="1">
      <c r="A2895" s="49" t="str">
        <f t="shared" si="549"/>
        <v>SIN GESTIÓN</v>
      </c>
      <c r="B2895" s="58"/>
      <c r="C2895" s="37"/>
      <c r="D2895" s="37"/>
      <c r="E2895" s="49" t="str">
        <f t="shared" si="550"/>
        <v>PENDIENTE NOTIFICACIÓN</v>
      </c>
      <c r="F2895" s="141" t="str">
        <f t="shared" si="551"/>
        <v>PENDIENTE NOTIFICACIÓN</v>
      </c>
      <c r="G2895" s="49" t="str">
        <f t="shared" si="552"/>
        <v/>
      </c>
      <c r="H2895" s="51" t="str">
        <f ca="1">IF(
L2895="",
"",
IF(
NETWORKDAYS(L2895,IF(M2895&lt;&gt;"",M2895,TODAY()),FESTIVOS_CO!A:A)&gt;2,
"VENCIDO",
IF(
NETWORKDAYS(L2895,IF(M2895&lt;&gt;"",M2895,TODAY()),FESTIVOS_CO!A:A)=2,
"ALERTA",
"A TIEMPO"
)))</f>
        <v/>
      </c>
      <c r="I2895" s="40"/>
      <c r="J2895" s="36"/>
      <c r="K2895" s="37"/>
      <c r="L2895" s="50"/>
      <c r="M2895" s="37"/>
      <c r="N2895" s="52"/>
      <c r="O2895" s="52"/>
      <c r="P2895" s="36"/>
      <c r="Q2895" s="36"/>
      <c r="R2895" s="40"/>
      <c r="S2895" s="36"/>
      <c r="T2895" s="40"/>
      <c r="U2895" s="40"/>
      <c r="V2895" s="81"/>
      <c r="W2895" s="40"/>
      <c r="X2895" s="40"/>
      <c r="Y2895" s="40"/>
      <c r="Z2895" s="38" t="str">
        <f>IFERROR(VLOOKUP(Y2895,DIRECTORIO!A:B,2,FALSE),"")</f>
        <v/>
      </c>
      <c r="AA2895" s="40"/>
      <c r="AB2895" s="40"/>
      <c r="AC2895" s="40"/>
      <c r="AD2895" s="40"/>
      <c r="AE2895" s="40"/>
      <c r="AF2895" s="40"/>
      <c r="AG2895" s="41" t="s">
        <v>109</v>
      </c>
      <c r="AH2895" s="42"/>
      <c r="AI2895" s="54" t="str">
        <f t="shared" ca="1" si="553"/>
        <v>PENDIENTE NOTIFICACIÓN ELECTRÓNICA</v>
      </c>
      <c r="AJ2895" s="37"/>
      <c r="AK2895" s="37"/>
      <c r="AL2895" s="37"/>
      <c r="AM2895" s="53" t="str">
        <f>IF(AK2895="","",WORKDAY(AK2895,5,FESTIVOS_CO!A:A))</f>
        <v/>
      </c>
      <c r="AN2895" s="37"/>
      <c r="AO2895" s="37"/>
      <c r="AP2895" s="54" t="str">
        <f t="shared" ca="1" si="546"/>
        <v>NO APLICA</v>
      </c>
      <c r="AQ2895" s="36"/>
      <c r="AR2895" s="43"/>
      <c r="AS2895" s="37"/>
      <c r="AT2895" s="36"/>
      <c r="AU2895" s="37"/>
      <c r="AV2895" s="36"/>
      <c r="AW2895" s="36"/>
      <c r="AX2895" s="37"/>
      <c r="AY2895" s="140" t="str">
        <f>IF(AU2895="","",WORKDAY(AU2895,5,FESTIVOS_CO!A:A))</f>
        <v/>
      </c>
      <c r="AZ2895" s="54" t="str">
        <f t="shared" ca="1" si="555"/>
        <v>NO APLICA</v>
      </c>
      <c r="BA2895" s="55" t="str">
        <f>IF(AX2895="","",WORKDAY(AX2895,5,FESTIVOS_CO!A:A))</f>
        <v/>
      </c>
      <c r="BB2895" s="39"/>
      <c r="BC2895" s="40"/>
      <c r="BD2895" s="40"/>
      <c r="BE2895" s="56" t="str">
        <f t="shared" ca="1" si="544"/>
        <v>NO APLICA</v>
      </c>
      <c r="BF2895" s="37"/>
      <c r="BG2895" s="45"/>
      <c r="BH2895" s="37"/>
      <c r="BI2895" s="36"/>
      <c r="BJ2895" s="37"/>
      <c r="BK2895" s="36"/>
      <c r="BL2895" s="36"/>
      <c r="BM2895" s="53" t="str">
        <f>IF(BJ2895="","",WORKDAY(BJ2895,5,FESTIVOS_CO!A:A))</f>
        <v/>
      </c>
      <c r="BN2895" s="57" t="str">
        <f t="shared" ca="1" si="554"/>
        <v>PENDIENTE HACER AVISO</v>
      </c>
      <c r="BO2895" s="54" t="str">
        <f t="shared" ca="1" si="547"/>
        <v>EN TRÁMITE NOTIF. POR AVISO</v>
      </c>
      <c r="BP2895" s="37"/>
      <c r="BQ2895" s="53" t="str">
        <f>IF(BP2895="","",WORKDAY(BP2895,5,FESTIVOS_CO!A:A))</f>
        <v/>
      </c>
      <c r="BR2895" s="37"/>
      <c r="BS2895" s="36"/>
      <c r="BT2895" s="38"/>
      <c r="BU2895" s="58" t="e">
        <f>VLOOKUP(BT2895,Hoja2!$C:$D,2,0)</f>
        <v>#N/A</v>
      </c>
      <c r="BV2895" s="80" t="str">
        <f>IF(
AND(AO2895="",BD2895="",BQ2895=""),
"EN PROCESO NOTIFICACION / COMUNICACION",
IF(
BT2895="",
"NO APLICA",
IF(
BU2895=60,
IF(AO2895&lt;&gt;"",AO2895,IF(BD2895&lt;&gt;"",BD2895,BQ2895))+60,
WORKDAY(
IF(AO2895&lt;&gt;"",AO2895,IF(BD2895&lt;&gt;"",BD2895,BQ2895)),
BU2895,
FESTIVOS_CO!A:A
)
)
))</f>
        <v>EN PROCESO NOTIFICACION / COMUNICACION</v>
      </c>
      <c r="BW2895" s="44"/>
      <c r="BX2895" s="53"/>
      <c r="BY2895" s="45"/>
      <c r="BZ2895" s="37"/>
      <c r="CA2895" s="54" t="str">
        <f t="shared" si="548"/>
        <v>PENDIENTE EJECUTORIA</v>
      </c>
      <c r="CB2895" s="59" t="str">
        <f t="shared" si="545"/>
        <v/>
      </c>
      <c r="CC2895" s="36"/>
      <c r="CD2895" s="40"/>
      <c r="CE2895" s="46"/>
      <c r="CF2895" s="40"/>
      <c r="CG2895" s="40"/>
      <c r="CH2895" s="40"/>
      <c r="CI2895" s="36"/>
      <c r="CJ2895" s="47"/>
      <c r="CK2895" s="40"/>
      <c r="CL2895" s="40"/>
      <c r="CM2895" s="40"/>
      <c r="CN2895" s="40"/>
    </row>
    <row r="2896" spans="1:92" ht="42.75" hidden="1">
      <c r="A2896" s="49" t="str">
        <f t="shared" si="549"/>
        <v>SIN GESTIÓN</v>
      </c>
      <c r="B2896" s="58"/>
      <c r="C2896" s="37"/>
      <c r="D2896" s="37"/>
      <c r="E2896" s="49" t="str">
        <f t="shared" si="550"/>
        <v>PENDIENTE NOTIFICACIÓN</v>
      </c>
      <c r="F2896" s="141" t="str">
        <f t="shared" si="551"/>
        <v>PENDIENTE NOTIFICACIÓN</v>
      </c>
      <c r="G2896" s="49" t="str">
        <f t="shared" si="552"/>
        <v/>
      </c>
      <c r="H2896" s="51" t="str">
        <f ca="1">IF(
L2896="",
"",
IF(
NETWORKDAYS(L2896,IF(M2896&lt;&gt;"",M2896,TODAY()),FESTIVOS_CO!A:A)&gt;2,
"VENCIDO",
IF(
NETWORKDAYS(L2896,IF(M2896&lt;&gt;"",M2896,TODAY()),FESTIVOS_CO!A:A)=2,
"ALERTA",
"A TIEMPO"
)))</f>
        <v/>
      </c>
      <c r="I2896" s="40"/>
      <c r="J2896" s="36"/>
      <c r="K2896" s="37"/>
      <c r="L2896" s="50"/>
      <c r="M2896" s="37"/>
      <c r="N2896" s="52"/>
      <c r="O2896" s="52"/>
      <c r="P2896" s="36"/>
      <c r="Q2896" s="36"/>
      <c r="R2896" s="40"/>
      <c r="S2896" s="36"/>
      <c r="T2896" s="40"/>
      <c r="U2896" s="40"/>
      <c r="V2896" s="81"/>
      <c r="W2896" s="40"/>
      <c r="X2896" s="40"/>
      <c r="Y2896" s="40"/>
      <c r="Z2896" s="38" t="str">
        <f>IFERROR(VLOOKUP(Y2896,DIRECTORIO!A:B,2,FALSE),"")</f>
        <v/>
      </c>
      <c r="AA2896" s="40"/>
      <c r="AB2896" s="40"/>
      <c r="AC2896" s="40"/>
      <c r="AD2896" s="40"/>
      <c r="AE2896" s="40"/>
      <c r="AF2896" s="40"/>
      <c r="AG2896" s="41" t="s">
        <v>109</v>
      </c>
      <c r="AH2896" s="42"/>
      <c r="AI2896" s="54" t="str">
        <f t="shared" ca="1" si="553"/>
        <v>PENDIENTE NOTIFICACIÓN ELECTRÓNICA</v>
      </c>
      <c r="AJ2896" s="37"/>
      <c r="AK2896" s="37"/>
      <c r="AL2896" s="37"/>
      <c r="AM2896" s="53" t="str">
        <f>IF(AK2896="","",WORKDAY(AK2896,5,FESTIVOS_CO!A:A))</f>
        <v/>
      </c>
      <c r="AN2896" s="37"/>
      <c r="AO2896" s="37"/>
      <c r="AP2896" s="54" t="str">
        <f t="shared" ca="1" si="546"/>
        <v>NO APLICA</v>
      </c>
      <c r="AQ2896" s="36"/>
      <c r="AR2896" s="43"/>
      <c r="AS2896" s="37"/>
      <c r="AT2896" s="36"/>
      <c r="AU2896" s="37"/>
      <c r="AV2896" s="36"/>
      <c r="AW2896" s="36"/>
      <c r="AX2896" s="37"/>
      <c r="AY2896" s="140" t="str">
        <f>IF(AU2896="","",WORKDAY(AU2896,5,FESTIVOS_CO!A:A))</f>
        <v/>
      </c>
      <c r="AZ2896" s="54" t="str">
        <f t="shared" ca="1" si="555"/>
        <v>NO APLICA</v>
      </c>
      <c r="BA2896" s="55" t="str">
        <f>IF(AX2896="","",WORKDAY(AX2896,5,FESTIVOS_CO!A:A))</f>
        <v/>
      </c>
      <c r="BB2896" s="39"/>
      <c r="BC2896" s="40"/>
      <c r="BD2896" s="40"/>
      <c r="BE2896" s="56" t="str">
        <f t="shared" ca="1" si="544"/>
        <v>NO APLICA</v>
      </c>
      <c r="BF2896" s="37"/>
      <c r="BG2896" s="45"/>
      <c r="BH2896" s="37"/>
      <c r="BI2896" s="36"/>
      <c r="BJ2896" s="37"/>
      <c r="BK2896" s="36"/>
      <c r="BL2896" s="36"/>
      <c r="BM2896" s="53" t="str">
        <f>IF(BJ2896="","",WORKDAY(BJ2896,5,FESTIVOS_CO!A:A))</f>
        <v/>
      </c>
      <c r="BN2896" s="57" t="str">
        <f t="shared" ca="1" si="554"/>
        <v>PENDIENTE HACER AVISO</v>
      </c>
      <c r="BO2896" s="54" t="str">
        <f t="shared" ca="1" si="547"/>
        <v>EN TRÁMITE NOTIF. POR AVISO</v>
      </c>
      <c r="BP2896" s="37"/>
      <c r="BQ2896" s="53" t="str">
        <f>IF(BP2896="","",WORKDAY(BP2896,5,FESTIVOS_CO!A:A))</f>
        <v/>
      </c>
      <c r="BR2896" s="37"/>
      <c r="BS2896" s="36"/>
      <c r="BT2896" s="38"/>
      <c r="BU2896" s="58" t="e">
        <f>VLOOKUP(BT2896,Hoja2!$C:$D,2,0)</f>
        <v>#N/A</v>
      </c>
      <c r="BV2896" s="80" t="str">
        <f>IF(
AND(AO2896="",BD2896="",BQ2896=""),
"EN PROCESO NOTIFICACION / COMUNICACION",
IF(
BT2896="",
"NO APLICA",
IF(
BU2896=60,
IF(AO2896&lt;&gt;"",AO2896,IF(BD2896&lt;&gt;"",BD2896,BQ2896))+60,
WORKDAY(
IF(AO2896&lt;&gt;"",AO2896,IF(BD2896&lt;&gt;"",BD2896,BQ2896)),
BU2896,
FESTIVOS_CO!A:A
)
)
))</f>
        <v>EN PROCESO NOTIFICACION / COMUNICACION</v>
      </c>
      <c r="BW2896" s="44"/>
      <c r="BX2896" s="53"/>
      <c r="BY2896" s="45"/>
      <c r="BZ2896" s="37"/>
      <c r="CA2896" s="54" t="str">
        <f t="shared" si="548"/>
        <v>PENDIENTE EJECUTORIA</v>
      </c>
      <c r="CB2896" s="59" t="str">
        <f t="shared" si="545"/>
        <v/>
      </c>
      <c r="CC2896" s="36"/>
      <c r="CD2896" s="40"/>
      <c r="CE2896" s="46"/>
      <c r="CF2896" s="40"/>
      <c r="CG2896" s="40"/>
      <c r="CH2896" s="40"/>
      <c r="CI2896" s="36"/>
      <c r="CJ2896" s="47"/>
      <c r="CK2896" s="40"/>
      <c r="CL2896" s="40"/>
      <c r="CM2896" s="40"/>
      <c r="CN2896" s="40"/>
    </row>
    <row r="2897" spans="1:92" ht="42.75" hidden="1">
      <c r="A2897" s="49" t="str">
        <f t="shared" si="549"/>
        <v>SIN GESTIÓN</v>
      </c>
      <c r="B2897" s="58"/>
      <c r="C2897" s="37"/>
      <c r="D2897" s="37"/>
      <c r="E2897" s="49" t="str">
        <f t="shared" si="550"/>
        <v>PENDIENTE NOTIFICACIÓN</v>
      </c>
      <c r="F2897" s="141" t="str">
        <f t="shared" si="551"/>
        <v>PENDIENTE NOTIFICACIÓN</v>
      </c>
      <c r="G2897" s="49" t="str">
        <f t="shared" si="552"/>
        <v/>
      </c>
      <c r="H2897" s="51" t="str">
        <f ca="1">IF(
L2897="",
"",
IF(
NETWORKDAYS(L2897,IF(M2897&lt;&gt;"",M2897,TODAY()),FESTIVOS_CO!A:A)&gt;2,
"VENCIDO",
IF(
NETWORKDAYS(L2897,IF(M2897&lt;&gt;"",M2897,TODAY()),FESTIVOS_CO!A:A)=2,
"ALERTA",
"A TIEMPO"
)))</f>
        <v/>
      </c>
      <c r="I2897" s="40"/>
      <c r="J2897" s="36"/>
      <c r="K2897" s="37"/>
      <c r="L2897" s="50"/>
      <c r="M2897" s="37"/>
      <c r="N2897" s="52"/>
      <c r="O2897" s="52"/>
      <c r="P2897" s="36"/>
      <c r="Q2897" s="36"/>
      <c r="R2897" s="40"/>
      <c r="S2897" s="36"/>
      <c r="T2897" s="40"/>
      <c r="U2897" s="40"/>
      <c r="V2897" s="81"/>
      <c r="W2897" s="40"/>
      <c r="X2897" s="40"/>
      <c r="Y2897" s="40"/>
      <c r="Z2897" s="38" t="str">
        <f>IFERROR(VLOOKUP(Y2897,DIRECTORIO!A:B,2,FALSE),"")</f>
        <v/>
      </c>
      <c r="AA2897" s="40"/>
      <c r="AB2897" s="40"/>
      <c r="AC2897" s="40"/>
      <c r="AD2897" s="40"/>
      <c r="AE2897" s="40"/>
      <c r="AF2897" s="40"/>
      <c r="AG2897" s="41" t="s">
        <v>109</v>
      </c>
      <c r="AH2897" s="42"/>
      <c r="AI2897" s="54" t="str">
        <f t="shared" ca="1" si="553"/>
        <v>PENDIENTE NOTIFICACIÓN ELECTRÓNICA</v>
      </c>
      <c r="AJ2897" s="37"/>
      <c r="AK2897" s="37"/>
      <c r="AL2897" s="37"/>
      <c r="AM2897" s="53" t="str">
        <f>IF(AK2897="","",WORKDAY(AK2897,5,FESTIVOS_CO!A:A))</f>
        <v/>
      </c>
      <c r="AN2897" s="37"/>
      <c r="AO2897" s="37"/>
      <c r="AP2897" s="54" t="str">
        <f t="shared" ca="1" si="546"/>
        <v>NO APLICA</v>
      </c>
      <c r="AQ2897" s="36"/>
      <c r="AR2897" s="43"/>
      <c r="AS2897" s="37"/>
      <c r="AT2897" s="36"/>
      <c r="AU2897" s="37"/>
      <c r="AV2897" s="36"/>
      <c r="AW2897" s="36"/>
      <c r="AX2897" s="37"/>
      <c r="AY2897" s="140" t="str">
        <f>IF(AU2897="","",WORKDAY(AU2897,5,FESTIVOS_CO!A:A))</f>
        <v/>
      </c>
      <c r="AZ2897" s="54" t="str">
        <f t="shared" ca="1" si="555"/>
        <v>NO APLICA</v>
      </c>
      <c r="BA2897" s="55" t="str">
        <f>IF(AX2897="","",WORKDAY(AX2897,5,FESTIVOS_CO!A:A))</f>
        <v/>
      </c>
      <c r="BB2897" s="39"/>
      <c r="BC2897" s="40"/>
      <c r="BD2897" s="40"/>
      <c r="BE2897" s="56" t="str">
        <f t="shared" ca="1" si="544"/>
        <v>NO APLICA</v>
      </c>
      <c r="BF2897" s="37"/>
      <c r="BG2897" s="45"/>
      <c r="BH2897" s="37"/>
      <c r="BI2897" s="36"/>
      <c r="BJ2897" s="37"/>
      <c r="BK2897" s="36"/>
      <c r="BL2897" s="36"/>
      <c r="BM2897" s="53" t="str">
        <f>IF(BJ2897="","",WORKDAY(BJ2897,5,FESTIVOS_CO!A:A))</f>
        <v/>
      </c>
      <c r="BN2897" s="57" t="str">
        <f t="shared" ca="1" si="554"/>
        <v>PENDIENTE HACER AVISO</v>
      </c>
      <c r="BO2897" s="54" t="str">
        <f t="shared" ca="1" si="547"/>
        <v>EN TRÁMITE NOTIF. POR AVISO</v>
      </c>
      <c r="BP2897" s="37"/>
      <c r="BQ2897" s="53" t="str">
        <f>IF(BP2897="","",WORKDAY(BP2897,5,FESTIVOS_CO!A:A))</f>
        <v/>
      </c>
      <c r="BR2897" s="37"/>
      <c r="BS2897" s="36"/>
      <c r="BT2897" s="38"/>
      <c r="BU2897" s="58" t="e">
        <f>VLOOKUP(BT2897,Hoja2!$C:$D,2,0)</f>
        <v>#N/A</v>
      </c>
      <c r="BV2897" s="80" t="str">
        <f>IF(
AND(AO2897="",BD2897="",BQ2897=""),
"EN PROCESO NOTIFICACION / COMUNICACION",
IF(
BT2897="",
"NO APLICA",
IF(
BU2897=60,
IF(AO2897&lt;&gt;"",AO2897,IF(BD2897&lt;&gt;"",BD2897,BQ2897))+60,
WORKDAY(
IF(AO2897&lt;&gt;"",AO2897,IF(BD2897&lt;&gt;"",BD2897,BQ2897)),
BU2897,
FESTIVOS_CO!A:A
)
)
))</f>
        <v>EN PROCESO NOTIFICACION / COMUNICACION</v>
      </c>
      <c r="BW2897" s="44"/>
      <c r="BX2897" s="53"/>
      <c r="BY2897" s="45"/>
      <c r="BZ2897" s="37"/>
      <c r="CA2897" s="54" t="str">
        <f t="shared" si="548"/>
        <v>PENDIENTE EJECUTORIA</v>
      </c>
      <c r="CB2897" s="59" t="str">
        <f t="shared" si="545"/>
        <v/>
      </c>
      <c r="CC2897" s="36"/>
      <c r="CD2897" s="40"/>
      <c r="CE2897" s="46"/>
      <c r="CF2897" s="40"/>
      <c r="CG2897" s="40"/>
      <c r="CH2897" s="40"/>
      <c r="CI2897" s="36"/>
      <c r="CJ2897" s="47"/>
      <c r="CK2897" s="40"/>
      <c r="CL2897" s="40"/>
      <c r="CM2897" s="40"/>
      <c r="CN2897" s="40"/>
    </row>
    <row r="2898" spans="1:92" ht="42.75" hidden="1">
      <c r="A2898" s="49" t="str">
        <f t="shared" si="549"/>
        <v>SIN GESTIÓN</v>
      </c>
      <c r="B2898" s="58"/>
      <c r="C2898" s="37"/>
      <c r="D2898" s="37"/>
      <c r="E2898" s="49" t="str">
        <f t="shared" si="550"/>
        <v>PENDIENTE NOTIFICACIÓN</v>
      </c>
      <c r="F2898" s="141" t="str">
        <f t="shared" si="551"/>
        <v>PENDIENTE NOTIFICACIÓN</v>
      </c>
      <c r="G2898" s="49" t="str">
        <f t="shared" si="552"/>
        <v/>
      </c>
      <c r="H2898" s="51" t="str">
        <f ca="1">IF(
L2898="",
"",
IF(
NETWORKDAYS(L2898,IF(M2898&lt;&gt;"",M2898,TODAY()),FESTIVOS_CO!A:A)&gt;2,
"VENCIDO",
IF(
NETWORKDAYS(L2898,IF(M2898&lt;&gt;"",M2898,TODAY()),FESTIVOS_CO!A:A)=2,
"ALERTA",
"A TIEMPO"
)))</f>
        <v/>
      </c>
      <c r="I2898" s="40"/>
      <c r="J2898" s="36"/>
      <c r="K2898" s="37"/>
      <c r="L2898" s="50"/>
      <c r="M2898" s="37"/>
      <c r="N2898" s="52"/>
      <c r="O2898" s="52"/>
      <c r="P2898" s="36"/>
      <c r="Q2898" s="36"/>
      <c r="R2898" s="40"/>
      <c r="S2898" s="36"/>
      <c r="T2898" s="40"/>
      <c r="U2898" s="40"/>
      <c r="V2898" s="81"/>
      <c r="W2898" s="40"/>
      <c r="X2898" s="40"/>
      <c r="Y2898" s="40"/>
      <c r="Z2898" s="38" t="str">
        <f>IFERROR(VLOOKUP(Y2898,DIRECTORIO!A:B,2,FALSE),"")</f>
        <v/>
      </c>
      <c r="AA2898" s="40"/>
      <c r="AB2898" s="40"/>
      <c r="AC2898" s="40"/>
      <c r="AD2898" s="40"/>
      <c r="AE2898" s="40"/>
      <c r="AF2898" s="40"/>
      <c r="AG2898" s="41" t="s">
        <v>109</v>
      </c>
      <c r="AH2898" s="42"/>
      <c r="AI2898" s="54" t="str">
        <f t="shared" ca="1" si="553"/>
        <v>PENDIENTE NOTIFICACIÓN ELECTRÓNICA</v>
      </c>
      <c r="AJ2898" s="37"/>
      <c r="AK2898" s="37"/>
      <c r="AL2898" s="37"/>
      <c r="AM2898" s="53" t="str">
        <f>IF(AK2898="","",WORKDAY(AK2898,5,FESTIVOS_CO!A:A))</f>
        <v/>
      </c>
      <c r="AN2898" s="37"/>
      <c r="AO2898" s="37"/>
      <c r="AP2898" s="54" t="str">
        <f t="shared" ca="1" si="546"/>
        <v>NO APLICA</v>
      </c>
      <c r="AQ2898" s="36"/>
      <c r="AR2898" s="43"/>
      <c r="AS2898" s="37"/>
      <c r="AT2898" s="36"/>
      <c r="AU2898" s="37"/>
      <c r="AV2898" s="36"/>
      <c r="AW2898" s="36"/>
      <c r="AX2898" s="37"/>
      <c r="AY2898" s="140" t="str">
        <f>IF(AU2898="","",WORKDAY(AU2898,5,FESTIVOS_CO!A:A))</f>
        <v/>
      </c>
      <c r="AZ2898" s="54" t="str">
        <f t="shared" ca="1" si="555"/>
        <v>NO APLICA</v>
      </c>
      <c r="BA2898" s="55" t="str">
        <f>IF(AX2898="","",WORKDAY(AX2898,5,FESTIVOS_CO!A:A))</f>
        <v/>
      </c>
      <c r="BB2898" s="39"/>
      <c r="BC2898" s="40"/>
      <c r="BD2898" s="40"/>
      <c r="BE2898" s="56" t="str">
        <f t="shared" ca="1" si="544"/>
        <v>NO APLICA</v>
      </c>
      <c r="BF2898" s="37"/>
      <c r="BG2898" s="45"/>
      <c r="BH2898" s="37"/>
      <c r="BI2898" s="36"/>
      <c r="BJ2898" s="37"/>
      <c r="BK2898" s="36"/>
      <c r="BL2898" s="36"/>
      <c r="BM2898" s="53" t="str">
        <f>IF(BJ2898="","",WORKDAY(BJ2898,5,FESTIVOS_CO!A:A))</f>
        <v/>
      </c>
      <c r="BN2898" s="57" t="str">
        <f t="shared" ca="1" si="554"/>
        <v>PENDIENTE HACER AVISO</v>
      </c>
      <c r="BO2898" s="54" t="str">
        <f t="shared" ca="1" si="547"/>
        <v>EN TRÁMITE NOTIF. POR AVISO</v>
      </c>
      <c r="BP2898" s="37"/>
      <c r="BQ2898" s="53" t="str">
        <f>IF(BP2898="","",WORKDAY(BP2898,5,FESTIVOS_CO!A:A))</f>
        <v/>
      </c>
      <c r="BR2898" s="37"/>
      <c r="BS2898" s="36"/>
      <c r="BT2898" s="38"/>
      <c r="BU2898" s="58" t="e">
        <f>VLOOKUP(BT2898,Hoja2!$C:$D,2,0)</f>
        <v>#N/A</v>
      </c>
      <c r="BV2898" s="80" t="str">
        <f>IF(
AND(AO2898="",BD2898="",BQ2898=""),
"EN PROCESO NOTIFICACION / COMUNICACION",
IF(
BT2898="",
"NO APLICA",
IF(
BU2898=60,
IF(AO2898&lt;&gt;"",AO2898,IF(BD2898&lt;&gt;"",BD2898,BQ2898))+60,
WORKDAY(
IF(AO2898&lt;&gt;"",AO2898,IF(BD2898&lt;&gt;"",BD2898,BQ2898)),
BU2898,
FESTIVOS_CO!A:A
)
)
))</f>
        <v>EN PROCESO NOTIFICACION / COMUNICACION</v>
      </c>
      <c r="BW2898" s="44"/>
      <c r="BX2898" s="53"/>
      <c r="BY2898" s="45"/>
      <c r="BZ2898" s="37"/>
      <c r="CA2898" s="54" t="str">
        <f t="shared" si="548"/>
        <v>PENDIENTE EJECUTORIA</v>
      </c>
      <c r="CB2898" s="59" t="str">
        <f t="shared" si="545"/>
        <v/>
      </c>
      <c r="CC2898" s="36"/>
      <c r="CD2898" s="40"/>
      <c r="CE2898" s="46"/>
      <c r="CF2898" s="40"/>
      <c r="CG2898" s="40"/>
      <c r="CH2898" s="40"/>
      <c r="CI2898" s="36"/>
      <c r="CJ2898" s="47"/>
      <c r="CK2898" s="40"/>
      <c r="CL2898" s="40"/>
      <c r="CM2898" s="40"/>
      <c r="CN2898" s="40"/>
    </row>
    <row r="2899" spans="1:92" ht="42.75" hidden="1">
      <c r="A2899" s="49" t="str">
        <f t="shared" si="549"/>
        <v>SIN GESTIÓN</v>
      </c>
      <c r="B2899" s="58"/>
      <c r="C2899" s="37"/>
      <c r="D2899" s="37"/>
      <c r="E2899" s="49" t="str">
        <f t="shared" si="550"/>
        <v>PENDIENTE NOTIFICACIÓN</v>
      </c>
      <c r="F2899" s="141" t="str">
        <f t="shared" si="551"/>
        <v>PENDIENTE NOTIFICACIÓN</v>
      </c>
      <c r="G2899" s="49" t="str">
        <f t="shared" si="552"/>
        <v/>
      </c>
      <c r="H2899" s="51" t="str">
        <f ca="1">IF(
L2899="",
"",
IF(
NETWORKDAYS(L2899,IF(M2899&lt;&gt;"",M2899,TODAY()),FESTIVOS_CO!A:A)&gt;2,
"VENCIDO",
IF(
NETWORKDAYS(L2899,IF(M2899&lt;&gt;"",M2899,TODAY()),FESTIVOS_CO!A:A)=2,
"ALERTA",
"A TIEMPO"
)))</f>
        <v/>
      </c>
      <c r="I2899" s="40"/>
      <c r="J2899" s="36"/>
      <c r="K2899" s="37"/>
      <c r="L2899" s="50"/>
      <c r="M2899" s="37"/>
      <c r="N2899" s="52"/>
      <c r="O2899" s="52"/>
      <c r="P2899" s="36"/>
      <c r="Q2899" s="36"/>
      <c r="R2899" s="40"/>
      <c r="S2899" s="36"/>
      <c r="T2899" s="40"/>
      <c r="U2899" s="40"/>
      <c r="V2899" s="81"/>
      <c r="W2899" s="40"/>
      <c r="X2899" s="40"/>
      <c r="Y2899" s="40"/>
      <c r="Z2899" s="38" t="str">
        <f>IFERROR(VLOOKUP(Y2899,DIRECTORIO!A:B,2,FALSE),"")</f>
        <v/>
      </c>
      <c r="AA2899" s="40"/>
      <c r="AB2899" s="40"/>
      <c r="AC2899" s="40"/>
      <c r="AD2899" s="40"/>
      <c r="AE2899" s="40"/>
      <c r="AF2899" s="40"/>
      <c r="AG2899" s="41" t="s">
        <v>109</v>
      </c>
      <c r="AH2899" s="42"/>
      <c r="AI2899" s="54" t="str">
        <f t="shared" ca="1" si="553"/>
        <v>PENDIENTE NOTIFICACIÓN ELECTRÓNICA</v>
      </c>
      <c r="AJ2899" s="37"/>
      <c r="AK2899" s="37"/>
      <c r="AL2899" s="37"/>
      <c r="AM2899" s="53" t="str">
        <f>IF(AK2899="","",WORKDAY(AK2899,5,FESTIVOS_CO!A:A))</f>
        <v/>
      </c>
      <c r="AN2899" s="37"/>
      <c r="AO2899" s="37"/>
      <c r="AP2899" s="54" t="str">
        <f t="shared" ca="1" si="546"/>
        <v>NO APLICA</v>
      </c>
      <c r="AQ2899" s="36"/>
      <c r="AR2899" s="43"/>
      <c r="AS2899" s="37"/>
      <c r="AT2899" s="36"/>
      <c r="AU2899" s="37"/>
      <c r="AV2899" s="36"/>
      <c r="AW2899" s="36"/>
      <c r="AX2899" s="37"/>
      <c r="AY2899" s="140" t="str">
        <f>IF(AU2899="","",WORKDAY(AU2899,5,FESTIVOS_CO!A:A))</f>
        <v/>
      </c>
      <c r="AZ2899" s="54" t="str">
        <f t="shared" ca="1" si="555"/>
        <v>NO APLICA</v>
      </c>
      <c r="BA2899" s="55" t="str">
        <f>IF(AX2899="","",WORKDAY(AX2899,5,FESTIVOS_CO!A:A))</f>
        <v/>
      </c>
      <c r="BB2899" s="39"/>
      <c r="BC2899" s="40"/>
      <c r="BD2899" s="40"/>
      <c r="BE2899" s="56" t="str">
        <f t="shared" ca="1" si="544"/>
        <v>NO APLICA</v>
      </c>
      <c r="BF2899" s="37"/>
      <c r="BG2899" s="45"/>
      <c r="BH2899" s="37"/>
      <c r="BI2899" s="36"/>
      <c r="BJ2899" s="37"/>
      <c r="BK2899" s="36"/>
      <c r="BL2899" s="36"/>
      <c r="BM2899" s="53" t="str">
        <f>IF(BJ2899="","",WORKDAY(BJ2899,5,FESTIVOS_CO!A:A))</f>
        <v/>
      </c>
      <c r="BN2899" s="57" t="str">
        <f t="shared" ca="1" si="554"/>
        <v>PENDIENTE HACER AVISO</v>
      </c>
      <c r="BO2899" s="54" t="str">
        <f t="shared" ca="1" si="547"/>
        <v>EN TRÁMITE NOTIF. POR AVISO</v>
      </c>
      <c r="BP2899" s="37"/>
      <c r="BQ2899" s="53" t="str">
        <f>IF(BP2899="","",WORKDAY(BP2899,5,FESTIVOS_CO!A:A))</f>
        <v/>
      </c>
      <c r="BR2899" s="37"/>
      <c r="BS2899" s="36"/>
      <c r="BT2899" s="38"/>
      <c r="BU2899" s="58" t="e">
        <f>VLOOKUP(BT2899,Hoja2!$C:$D,2,0)</f>
        <v>#N/A</v>
      </c>
      <c r="BV2899" s="80" t="str">
        <f>IF(
AND(AO2899="",BD2899="",BQ2899=""),
"EN PROCESO NOTIFICACION / COMUNICACION",
IF(
BT2899="",
"NO APLICA",
IF(
BU2899=60,
IF(AO2899&lt;&gt;"",AO2899,IF(BD2899&lt;&gt;"",BD2899,BQ2899))+60,
WORKDAY(
IF(AO2899&lt;&gt;"",AO2899,IF(BD2899&lt;&gt;"",BD2899,BQ2899)),
BU2899,
FESTIVOS_CO!A:A
)
)
))</f>
        <v>EN PROCESO NOTIFICACION / COMUNICACION</v>
      </c>
      <c r="BW2899" s="44"/>
      <c r="BX2899" s="53"/>
      <c r="BY2899" s="45"/>
      <c r="BZ2899" s="37"/>
      <c r="CA2899" s="54" t="str">
        <f t="shared" si="548"/>
        <v>PENDIENTE EJECUTORIA</v>
      </c>
      <c r="CB2899" s="59" t="str">
        <f t="shared" si="545"/>
        <v/>
      </c>
      <c r="CC2899" s="36"/>
      <c r="CD2899" s="40"/>
      <c r="CE2899" s="46"/>
      <c r="CF2899" s="40"/>
      <c r="CG2899" s="40"/>
      <c r="CH2899" s="40"/>
      <c r="CI2899" s="36"/>
      <c r="CJ2899" s="47"/>
      <c r="CK2899" s="40"/>
      <c r="CL2899" s="40"/>
      <c r="CM2899" s="40"/>
      <c r="CN2899" s="40"/>
    </row>
    <row r="2900" spans="1:92" ht="42.75" hidden="1">
      <c r="A2900" s="49" t="str">
        <f t="shared" si="549"/>
        <v>SIN GESTIÓN</v>
      </c>
      <c r="B2900" s="58"/>
      <c r="C2900" s="37"/>
      <c r="D2900" s="37"/>
      <c r="E2900" s="49" t="str">
        <f t="shared" si="550"/>
        <v>PENDIENTE NOTIFICACIÓN</v>
      </c>
      <c r="F2900" s="141" t="str">
        <f t="shared" si="551"/>
        <v>PENDIENTE NOTIFICACIÓN</v>
      </c>
      <c r="G2900" s="49" t="str">
        <f t="shared" si="552"/>
        <v/>
      </c>
      <c r="H2900" s="51" t="str">
        <f ca="1">IF(
L2900="",
"",
IF(
NETWORKDAYS(L2900,IF(M2900&lt;&gt;"",M2900,TODAY()),FESTIVOS_CO!A:A)&gt;2,
"VENCIDO",
IF(
NETWORKDAYS(L2900,IF(M2900&lt;&gt;"",M2900,TODAY()),FESTIVOS_CO!A:A)=2,
"ALERTA",
"A TIEMPO"
)))</f>
        <v/>
      </c>
      <c r="I2900" s="40"/>
      <c r="J2900" s="36"/>
      <c r="K2900" s="37"/>
      <c r="L2900" s="50"/>
      <c r="M2900" s="37"/>
      <c r="N2900" s="52"/>
      <c r="O2900" s="52"/>
      <c r="P2900" s="36"/>
      <c r="Q2900" s="36"/>
      <c r="R2900" s="40"/>
      <c r="S2900" s="36"/>
      <c r="T2900" s="40"/>
      <c r="U2900" s="40"/>
      <c r="V2900" s="81"/>
      <c r="W2900" s="40"/>
      <c r="X2900" s="40"/>
      <c r="Y2900" s="40"/>
      <c r="Z2900" s="38" t="str">
        <f>IFERROR(VLOOKUP(Y2900,DIRECTORIO!A:B,2,FALSE),"")</f>
        <v/>
      </c>
      <c r="AA2900" s="40"/>
      <c r="AB2900" s="40"/>
      <c r="AC2900" s="40"/>
      <c r="AD2900" s="40"/>
      <c r="AE2900" s="40"/>
      <c r="AF2900" s="40"/>
      <c r="AG2900" s="41" t="s">
        <v>109</v>
      </c>
      <c r="AH2900" s="42"/>
      <c r="AI2900" s="54" t="str">
        <f t="shared" ca="1" si="553"/>
        <v>PENDIENTE NOTIFICACIÓN ELECTRÓNICA</v>
      </c>
      <c r="AJ2900" s="37"/>
      <c r="AK2900" s="37"/>
      <c r="AL2900" s="37"/>
      <c r="AM2900" s="53" t="str">
        <f>IF(AK2900="","",WORKDAY(AK2900,5,FESTIVOS_CO!A:A))</f>
        <v/>
      </c>
      <c r="AN2900" s="37"/>
      <c r="AO2900" s="37"/>
      <c r="AP2900" s="54" t="str">
        <f t="shared" ca="1" si="546"/>
        <v>NO APLICA</v>
      </c>
      <c r="AQ2900" s="36"/>
      <c r="AR2900" s="43"/>
      <c r="AS2900" s="37"/>
      <c r="AT2900" s="36"/>
      <c r="AU2900" s="37"/>
      <c r="AV2900" s="36"/>
      <c r="AW2900" s="36"/>
      <c r="AX2900" s="37"/>
      <c r="AY2900" s="140" t="str">
        <f>IF(AU2900="","",WORKDAY(AU2900,5,FESTIVOS_CO!A:A))</f>
        <v/>
      </c>
      <c r="AZ2900" s="54" t="str">
        <f t="shared" ca="1" si="555"/>
        <v>NO APLICA</v>
      </c>
      <c r="BA2900" s="55" t="str">
        <f>IF(AX2900="","",WORKDAY(AX2900,5,FESTIVOS_CO!A:A))</f>
        <v/>
      </c>
      <c r="BB2900" s="39"/>
      <c r="BC2900" s="40"/>
      <c r="BD2900" s="40"/>
      <c r="BE2900" s="56" t="str">
        <f t="shared" ca="1" si="544"/>
        <v>NO APLICA</v>
      </c>
      <c r="BF2900" s="37"/>
      <c r="BG2900" s="45"/>
      <c r="BH2900" s="37"/>
      <c r="BI2900" s="36"/>
      <c r="BJ2900" s="37"/>
      <c r="BK2900" s="36"/>
      <c r="BL2900" s="36"/>
      <c r="BM2900" s="53" t="str">
        <f>IF(BJ2900="","",WORKDAY(BJ2900,5,FESTIVOS_CO!A:A))</f>
        <v/>
      </c>
      <c r="BN2900" s="57" t="str">
        <f t="shared" ca="1" si="554"/>
        <v>PENDIENTE HACER AVISO</v>
      </c>
      <c r="BO2900" s="54" t="str">
        <f t="shared" ca="1" si="547"/>
        <v>EN TRÁMITE NOTIF. POR AVISO</v>
      </c>
      <c r="BP2900" s="37"/>
      <c r="BQ2900" s="53" t="str">
        <f>IF(BP2900="","",WORKDAY(BP2900,5,FESTIVOS_CO!A:A))</f>
        <v/>
      </c>
      <c r="BR2900" s="37"/>
      <c r="BS2900" s="36"/>
      <c r="BT2900" s="38"/>
      <c r="BU2900" s="58" t="e">
        <f>VLOOKUP(BT2900,Hoja2!$C:$D,2,0)</f>
        <v>#N/A</v>
      </c>
      <c r="BV2900" s="80" t="str">
        <f>IF(
AND(AO2900="",BD2900="",BQ2900=""),
"EN PROCESO NOTIFICACION / COMUNICACION",
IF(
BT2900="",
"NO APLICA",
IF(
BU2900=60,
IF(AO2900&lt;&gt;"",AO2900,IF(BD2900&lt;&gt;"",BD2900,BQ2900))+60,
WORKDAY(
IF(AO2900&lt;&gt;"",AO2900,IF(BD2900&lt;&gt;"",BD2900,BQ2900)),
BU2900,
FESTIVOS_CO!A:A
)
)
))</f>
        <v>EN PROCESO NOTIFICACION / COMUNICACION</v>
      </c>
      <c r="BW2900" s="44"/>
      <c r="BX2900" s="53"/>
      <c r="BY2900" s="45"/>
      <c r="BZ2900" s="37"/>
      <c r="CA2900" s="54" t="str">
        <f t="shared" si="548"/>
        <v>PENDIENTE EJECUTORIA</v>
      </c>
      <c r="CB2900" s="59" t="str">
        <f t="shared" si="545"/>
        <v/>
      </c>
      <c r="CC2900" s="36"/>
      <c r="CD2900" s="40"/>
      <c r="CE2900" s="46"/>
      <c r="CF2900" s="40"/>
      <c r="CG2900" s="40"/>
      <c r="CH2900" s="40"/>
      <c r="CI2900" s="36"/>
      <c r="CJ2900" s="47"/>
      <c r="CK2900" s="40"/>
      <c r="CL2900" s="40"/>
      <c r="CM2900" s="40"/>
      <c r="CN2900" s="40"/>
    </row>
    <row r="2901" spans="1:92" ht="42.75" hidden="1">
      <c r="A2901" s="49" t="str">
        <f t="shared" si="549"/>
        <v>SIN GESTIÓN</v>
      </c>
      <c r="B2901" s="58"/>
      <c r="C2901" s="37"/>
      <c r="D2901" s="37"/>
      <c r="E2901" s="49" t="str">
        <f t="shared" si="550"/>
        <v>PENDIENTE NOTIFICACIÓN</v>
      </c>
      <c r="F2901" s="141" t="str">
        <f t="shared" si="551"/>
        <v>PENDIENTE NOTIFICACIÓN</v>
      </c>
      <c r="G2901" s="49" t="str">
        <f t="shared" si="552"/>
        <v/>
      </c>
      <c r="H2901" s="51" t="str">
        <f ca="1">IF(
L2901="",
"",
IF(
NETWORKDAYS(L2901,IF(M2901&lt;&gt;"",M2901,TODAY()),FESTIVOS_CO!A:A)&gt;2,
"VENCIDO",
IF(
NETWORKDAYS(L2901,IF(M2901&lt;&gt;"",M2901,TODAY()),FESTIVOS_CO!A:A)=2,
"ALERTA",
"A TIEMPO"
)))</f>
        <v/>
      </c>
      <c r="I2901" s="40"/>
      <c r="J2901" s="36"/>
      <c r="K2901" s="37"/>
      <c r="L2901" s="50"/>
      <c r="M2901" s="37"/>
      <c r="N2901" s="52"/>
      <c r="O2901" s="52"/>
      <c r="P2901" s="36"/>
      <c r="Q2901" s="36"/>
      <c r="R2901" s="40"/>
      <c r="S2901" s="36"/>
      <c r="T2901" s="40"/>
      <c r="U2901" s="40"/>
      <c r="V2901" s="81"/>
      <c r="W2901" s="40"/>
      <c r="X2901" s="40"/>
      <c r="Y2901" s="40"/>
      <c r="Z2901" s="38" t="str">
        <f>IFERROR(VLOOKUP(Y2901,DIRECTORIO!A:B,2,FALSE),"")</f>
        <v/>
      </c>
      <c r="AA2901" s="40"/>
      <c r="AB2901" s="40"/>
      <c r="AC2901" s="40"/>
      <c r="AD2901" s="40"/>
      <c r="AE2901" s="40"/>
      <c r="AF2901" s="40"/>
      <c r="AG2901" s="41" t="s">
        <v>109</v>
      </c>
      <c r="AH2901" s="42"/>
      <c r="AI2901" s="54" t="str">
        <f t="shared" ca="1" si="553"/>
        <v>PENDIENTE NOTIFICACIÓN ELECTRÓNICA</v>
      </c>
      <c r="AJ2901" s="37"/>
      <c r="AK2901" s="37"/>
      <c r="AL2901" s="37"/>
      <c r="AM2901" s="53" t="str">
        <f>IF(AK2901="","",WORKDAY(AK2901,5,FESTIVOS_CO!A:A))</f>
        <v/>
      </c>
      <c r="AN2901" s="37"/>
      <c r="AO2901" s="37"/>
      <c r="AP2901" s="54" t="str">
        <f t="shared" ca="1" si="546"/>
        <v>NO APLICA</v>
      </c>
      <c r="AQ2901" s="36"/>
      <c r="AR2901" s="43"/>
      <c r="AS2901" s="37"/>
      <c r="AT2901" s="36"/>
      <c r="AU2901" s="37"/>
      <c r="AV2901" s="36"/>
      <c r="AW2901" s="36"/>
      <c r="AX2901" s="37"/>
      <c r="AY2901" s="140" t="str">
        <f>IF(AU2901="","",WORKDAY(AU2901,5,FESTIVOS_CO!A:A))</f>
        <v/>
      </c>
      <c r="AZ2901" s="54" t="str">
        <f t="shared" ca="1" si="555"/>
        <v>NO APLICA</v>
      </c>
      <c r="BA2901" s="55" t="str">
        <f>IF(AX2901="","",WORKDAY(AX2901,5,FESTIVOS_CO!A:A))</f>
        <v/>
      </c>
      <c r="BB2901" s="39"/>
      <c r="BC2901" s="40"/>
      <c r="BD2901" s="40"/>
      <c r="BE2901" s="56" t="str">
        <f t="shared" ca="1" si="544"/>
        <v>NO APLICA</v>
      </c>
      <c r="BF2901" s="37"/>
      <c r="BG2901" s="45"/>
      <c r="BH2901" s="37"/>
      <c r="BI2901" s="36"/>
      <c r="BJ2901" s="37"/>
      <c r="BK2901" s="36"/>
      <c r="BL2901" s="36"/>
      <c r="BM2901" s="53" t="str">
        <f>IF(BJ2901="","",WORKDAY(BJ2901,5,FESTIVOS_CO!A:A))</f>
        <v/>
      </c>
      <c r="BN2901" s="57" t="str">
        <f t="shared" ca="1" si="554"/>
        <v>PENDIENTE HACER AVISO</v>
      </c>
      <c r="BO2901" s="54" t="str">
        <f t="shared" ca="1" si="547"/>
        <v>EN TRÁMITE NOTIF. POR AVISO</v>
      </c>
      <c r="BP2901" s="37"/>
      <c r="BQ2901" s="53" t="str">
        <f>IF(BP2901="","",WORKDAY(BP2901,5,FESTIVOS_CO!A:A))</f>
        <v/>
      </c>
      <c r="BR2901" s="37"/>
      <c r="BS2901" s="36"/>
      <c r="BT2901" s="38"/>
      <c r="BU2901" s="58" t="e">
        <f>VLOOKUP(BT2901,Hoja2!$C:$D,2,0)</f>
        <v>#N/A</v>
      </c>
      <c r="BV2901" s="80" t="str">
        <f>IF(
AND(AO2901="",BD2901="",BQ2901=""),
"EN PROCESO NOTIFICACION / COMUNICACION",
IF(
BT2901="",
"NO APLICA",
IF(
BU2901=60,
IF(AO2901&lt;&gt;"",AO2901,IF(BD2901&lt;&gt;"",BD2901,BQ2901))+60,
WORKDAY(
IF(AO2901&lt;&gt;"",AO2901,IF(BD2901&lt;&gt;"",BD2901,BQ2901)),
BU2901,
FESTIVOS_CO!A:A
)
)
))</f>
        <v>EN PROCESO NOTIFICACION / COMUNICACION</v>
      </c>
      <c r="BW2901" s="44"/>
      <c r="BX2901" s="53"/>
      <c r="BY2901" s="45"/>
      <c r="BZ2901" s="37"/>
      <c r="CA2901" s="54" t="str">
        <f t="shared" si="548"/>
        <v>PENDIENTE EJECUTORIA</v>
      </c>
      <c r="CB2901" s="59" t="str">
        <f t="shared" si="545"/>
        <v/>
      </c>
      <c r="CC2901" s="36"/>
      <c r="CD2901" s="40"/>
      <c r="CE2901" s="46"/>
      <c r="CF2901" s="40"/>
      <c r="CG2901" s="40"/>
      <c r="CH2901" s="40"/>
      <c r="CI2901" s="36"/>
      <c r="CJ2901" s="47"/>
      <c r="CK2901" s="40"/>
      <c r="CL2901" s="40"/>
      <c r="CM2901" s="40"/>
      <c r="CN2901" s="40"/>
    </row>
    <row r="2902" spans="1:92" ht="42.75" hidden="1">
      <c r="A2902" s="49" t="str">
        <f t="shared" si="549"/>
        <v>SIN GESTIÓN</v>
      </c>
      <c r="B2902" s="58"/>
      <c r="C2902" s="37"/>
      <c r="D2902" s="37"/>
      <c r="E2902" s="49" t="str">
        <f t="shared" si="550"/>
        <v>PENDIENTE NOTIFICACIÓN</v>
      </c>
      <c r="F2902" s="141" t="str">
        <f t="shared" si="551"/>
        <v>PENDIENTE NOTIFICACIÓN</v>
      </c>
      <c r="G2902" s="49" t="str">
        <f t="shared" si="552"/>
        <v/>
      </c>
      <c r="H2902" s="51" t="str">
        <f ca="1">IF(
L2902="",
"",
IF(
NETWORKDAYS(L2902,IF(M2902&lt;&gt;"",M2902,TODAY()),FESTIVOS_CO!A:A)&gt;2,
"VENCIDO",
IF(
NETWORKDAYS(L2902,IF(M2902&lt;&gt;"",M2902,TODAY()),FESTIVOS_CO!A:A)=2,
"ALERTA",
"A TIEMPO"
)))</f>
        <v/>
      </c>
      <c r="I2902" s="40"/>
      <c r="J2902" s="36"/>
      <c r="K2902" s="37"/>
      <c r="L2902" s="50"/>
      <c r="M2902" s="37"/>
      <c r="N2902" s="52"/>
      <c r="O2902" s="52"/>
      <c r="P2902" s="36"/>
      <c r="Q2902" s="36"/>
      <c r="R2902" s="40"/>
      <c r="S2902" s="36"/>
      <c r="T2902" s="40"/>
      <c r="U2902" s="40"/>
      <c r="V2902" s="81"/>
      <c r="W2902" s="40"/>
      <c r="X2902" s="40"/>
      <c r="Y2902" s="40"/>
      <c r="Z2902" s="38" t="str">
        <f>IFERROR(VLOOKUP(Y2902,DIRECTORIO!A:B,2,FALSE),"")</f>
        <v/>
      </c>
      <c r="AA2902" s="40"/>
      <c r="AB2902" s="40"/>
      <c r="AC2902" s="40"/>
      <c r="AD2902" s="40"/>
      <c r="AE2902" s="40"/>
      <c r="AF2902" s="40"/>
      <c r="AG2902" s="41" t="s">
        <v>109</v>
      </c>
      <c r="AH2902" s="42"/>
      <c r="AI2902" s="54" t="str">
        <f t="shared" ca="1" si="553"/>
        <v>PENDIENTE NOTIFICACIÓN ELECTRÓNICA</v>
      </c>
      <c r="AJ2902" s="37"/>
      <c r="AK2902" s="37"/>
      <c r="AL2902" s="37"/>
      <c r="AM2902" s="53" t="str">
        <f>IF(AK2902="","",WORKDAY(AK2902,5,FESTIVOS_CO!A:A))</f>
        <v/>
      </c>
      <c r="AN2902" s="37"/>
      <c r="AO2902" s="37"/>
      <c r="AP2902" s="54" t="str">
        <f t="shared" ca="1" si="546"/>
        <v>NO APLICA</v>
      </c>
      <c r="AQ2902" s="36"/>
      <c r="AR2902" s="43"/>
      <c r="AS2902" s="37"/>
      <c r="AT2902" s="36"/>
      <c r="AU2902" s="37"/>
      <c r="AV2902" s="36"/>
      <c r="AW2902" s="36"/>
      <c r="AX2902" s="37"/>
      <c r="AY2902" s="140" t="str">
        <f>IF(AU2902="","",WORKDAY(AU2902,5,FESTIVOS_CO!A:A))</f>
        <v/>
      </c>
      <c r="AZ2902" s="54" t="str">
        <f t="shared" ca="1" si="555"/>
        <v>NO APLICA</v>
      </c>
      <c r="BA2902" s="55" t="str">
        <f>IF(AX2902="","",WORKDAY(AX2902,5,FESTIVOS_CO!A:A))</f>
        <v/>
      </c>
      <c r="BB2902" s="39"/>
      <c r="BC2902" s="40"/>
      <c r="BD2902" s="40"/>
      <c r="BE2902" s="56" t="str">
        <f t="shared" ca="1" si="544"/>
        <v>NO APLICA</v>
      </c>
      <c r="BF2902" s="37"/>
      <c r="BG2902" s="45"/>
      <c r="BH2902" s="37"/>
      <c r="BI2902" s="36"/>
      <c r="BJ2902" s="37"/>
      <c r="BK2902" s="36"/>
      <c r="BL2902" s="36"/>
      <c r="BM2902" s="53" t="str">
        <f>IF(BJ2902="","",WORKDAY(BJ2902,5,FESTIVOS_CO!A:A))</f>
        <v/>
      </c>
      <c r="BN2902" s="57" t="str">
        <f t="shared" ca="1" si="554"/>
        <v>PENDIENTE HACER AVISO</v>
      </c>
      <c r="BO2902" s="54" t="str">
        <f t="shared" ca="1" si="547"/>
        <v>EN TRÁMITE NOTIF. POR AVISO</v>
      </c>
      <c r="BP2902" s="37"/>
      <c r="BQ2902" s="53" t="str">
        <f>IF(BP2902="","",WORKDAY(BP2902,5,FESTIVOS_CO!A:A))</f>
        <v/>
      </c>
      <c r="BR2902" s="37"/>
      <c r="BS2902" s="36"/>
      <c r="BT2902" s="38"/>
      <c r="BU2902" s="58" t="e">
        <f>VLOOKUP(BT2902,Hoja2!$C:$D,2,0)</f>
        <v>#N/A</v>
      </c>
      <c r="BV2902" s="80" t="str">
        <f>IF(
AND(AO2902="",BD2902="",BQ2902=""),
"EN PROCESO NOTIFICACION / COMUNICACION",
IF(
BT2902="",
"NO APLICA",
IF(
BU2902=60,
IF(AO2902&lt;&gt;"",AO2902,IF(BD2902&lt;&gt;"",BD2902,BQ2902))+60,
WORKDAY(
IF(AO2902&lt;&gt;"",AO2902,IF(BD2902&lt;&gt;"",BD2902,BQ2902)),
BU2902,
FESTIVOS_CO!A:A
)
)
))</f>
        <v>EN PROCESO NOTIFICACION / COMUNICACION</v>
      </c>
      <c r="BW2902" s="44"/>
      <c r="BX2902" s="53"/>
      <c r="BY2902" s="45"/>
      <c r="BZ2902" s="37"/>
      <c r="CA2902" s="54" t="str">
        <f t="shared" si="548"/>
        <v>PENDIENTE EJECUTORIA</v>
      </c>
      <c r="CB2902" s="59" t="str">
        <f t="shared" si="545"/>
        <v/>
      </c>
      <c r="CC2902" s="36"/>
      <c r="CD2902" s="40"/>
      <c r="CE2902" s="46"/>
      <c r="CF2902" s="40"/>
      <c r="CG2902" s="40"/>
      <c r="CH2902" s="40"/>
      <c r="CI2902" s="36"/>
      <c r="CJ2902" s="47"/>
      <c r="CK2902" s="40"/>
      <c r="CL2902" s="40"/>
      <c r="CM2902" s="40"/>
      <c r="CN2902" s="40"/>
    </row>
    <row r="2903" spans="1:92" ht="42.75" hidden="1">
      <c r="A2903" s="49" t="str">
        <f t="shared" si="549"/>
        <v>SIN GESTIÓN</v>
      </c>
      <c r="B2903" s="58"/>
      <c r="C2903" s="37"/>
      <c r="D2903" s="37"/>
      <c r="E2903" s="49" t="str">
        <f t="shared" si="550"/>
        <v>PENDIENTE NOTIFICACIÓN</v>
      </c>
      <c r="F2903" s="141" t="str">
        <f t="shared" si="551"/>
        <v>PENDIENTE NOTIFICACIÓN</v>
      </c>
      <c r="G2903" s="49" t="str">
        <f t="shared" si="552"/>
        <v/>
      </c>
      <c r="H2903" s="51" t="str">
        <f ca="1">IF(
L2903="",
"",
IF(
NETWORKDAYS(L2903,IF(M2903&lt;&gt;"",M2903,TODAY()),FESTIVOS_CO!A:A)&gt;2,
"VENCIDO",
IF(
NETWORKDAYS(L2903,IF(M2903&lt;&gt;"",M2903,TODAY()),FESTIVOS_CO!A:A)=2,
"ALERTA",
"A TIEMPO"
)))</f>
        <v/>
      </c>
      <c r="I2903" s="40"/>
      <c r="J2903" s="36"/>
      <c r="K2903" s="37"/>
      <c r="L2903" s="50"/>
      <c r="M2903" s="37"/>
      <c r="N2903" s="52"/>
      <c r="O2903" s="52"/>
      <c r="P2903" s="36"/>
      <c r="Q2903" s="36"/>
      <c r="R2903" s="40"/>
      <c r="S2903" s="36"/>
      <c r="T2903" s="40"/>
      <c r="U2903" s="40"/>
      <c r="V2903" s="81"/>
      <c r="W2903" s="40"/>
      <c r="X2903" s="40"/>
      <c r="Y2903" s="40"/>
      <c r="Z2903" s="38" t="str">
        <f>IFERROR(VLOOKUP(Y2903,DIRECTORIO!A:B,2,FALSE),"")</f>
        <v/>
      </c>
      <c r="AA2903" s="40"/>
      <c r="AB2903" s="40"/>
      <c r="AC2903" s="40"/>
      <c r="AD2903" s="40"/>
      <c r="AE2903" s="40"/>
      <c r="AF2903" s="40"/>
      <c r="AG2903" s="41" t="s">
        <v>109</v>
      </c>
      <c r="AH2903" s="42"/>
      <c r="AI2903" s="54" t="str">
        <f t="shared" ca="1" si="553"/>
        <v>PENDIENTE NOTIFICACIÓN ELECTRÓNICA</v>
      </c>
      <c r="AJ2903" s="37"/>
      <c r="AK2903" s="37"/>
      <c r="AL2903" s="37"/>
      <c r="AM2903" s="53" t="str">
        <f>IF(AK2903="","",WORKDAY(AK2903,5,FESTIVOS_CO!A:A))</f>
        <v/>
      </c>
      <c r="AN2903" s="37"/>
      <c r="AO2903" s="37"/>
      <c r="AP2903" s="54" t="str">
        <f t="shared" ca="1" si="546"/>
        <v>NO APLICA</v>
      </c>
      <c r="AQ2903" s="36"/>
      <c r="AR2903" s="43"/>
      <c r="AS2903" s="37"/>
      <c r="AT2903" s="36"/>
      <c r="AU2903" s="37"/>
      <c r="AV2903" s="36"/>
      <c r="AW2903" s="36"/>
      <c r="AX2903" s="37"/>
      <c r="AY2903" s="140" t="str">
        <f>IF(AU2903="","",WORKDAY(AU2903,5,FESTIVOS_CO!A:A))</f>
        <v/>
      </c>
      <c r="AZ2903" s="54" t="str">
        <f t="shared" ca="1" si="555"/>
        <v>NO APLICA</v>
      </c>
      <c r="BA2903" s="55" t="str">
        <f>IF(AX2903="","",WORKDAY(AX2903,5,FESTIVOS_CO!A:A))</f>
        <v/>
      </c>
      <c r="BB2903" s="39"/>
      <c r="BC2903" s="40"/>
      <c r="BD2903" s="40"/>
      <c r="BE2903" s="56" t="str">
        <f t="shared" ca="1" si="544"/>
        <v>NO APLICA</v>
      </c>
      <c r="BF2903" s="37"/>
      <c r="BG2903" s="45"/>
      <c r="BH2903" s="37"/>
      <c r="BI2903" s="36"/>
      <c r="BJ2903" s="37"/>
      <c r="BK2903" s="36"/>
      <c r="BL2903" s="36"/>
      <c r="BM2903" s="53" t="str">
        <f>IF(BJ2903="","",WORKDAY(BJ2903,5,FESTIVOS_CO!A:A))</f>
        <v/>
      </c>
      <c r="BN2903" s="57" t="str">
        <f t="shared" ca="1" si="554"/>
        <v>PENDIENTE HACER AVISO</v>
      </c>
      <c r="BO2903" s="54" t="str">
        <f t="shared" ca="1" si="547"/>
        <v>EN TRÁMITE NOTIF. POR AVISO</v>
      </c>
      <c r="BP2903" s="37"/>
      <c r="BQ2903" s="53" t="str">
        <f>IF(BP2903="","",WORKDAY(BP2903,5,FESTIVOS_CO!A:A))</f>
        <v/>
      </c>
      <c r="BR2903" s="37"/>
      <c r="BS2903" s="36"/>
      <c r="BT2903" s="38"/>
      <c r="BU2903" s="58" t="e">
        <f>VLOOKUP(BT2903,Hoja2!$C:$D,2,0)</f>
        <v>#N/A</v>
      </c>
      <c r="BV2903" s="80" t="str">
        <f>IF(
AND(AO2903="",BD2903="",BQ2903=""),
"EN PROCESO NOTIFICACION / COMUNICACION",
IF(
BT2903="",
"NO APLICA",
IF(
BU2903=60,
IF(AO2903&lt;&gt;"",AO2903,IF(BD2903&lt;&gt;"",BD2903,BQ2903))+60,
WORKDAY(
IF(AO2903&lt;&gt;"",AO2903,IF(BD2903&lt;&gt;"",BD2903,BQ2903)),
BU2903,
FESTIVOS_CO!A:A
)
)
))</f>
        <v>EN PROCESO NOTIFICACION / COMUNICACION</v>
      </c>
      <c r="BW2903" s="44"/>
      <c r="BX2903" s="53"/>
      <c r="BY2903" s="45"/>
      <c r="BZ2903" s="37"/>
      <c r="CA2903" s="54" t="str">
        <f t="shared" si="548"/>
        <v>PENDIENTE EJECUTORIA</v>
      </c>
      <c r="CB2903" s="59" t="str">
        <f t="shared" si="545"/>
        <v/>
      </c>
      <c r="CC2903" s="36"/>
      <c r="CD2903" s="40"/>
      <c r="CE2903" s="46"/>
      <c r="CF2903" s="40"/>
      <c r="CG2903" s="40"/>
      <c r="CH2903" s="40"/>
      <c r="CI2903" s="36"/>
      <c r="CJ2903" s="47"/>
      <c r="CK2903" s="40"/>
      <c r="CL2903" s="40"/>
      <c r="CM2903" s="40"/>
      <c r="CN2903" s="40"/>
    </row>
    <row r="2904" spans="1:92" ht="42.75" hidden="1">
      <c r="A2904" s="49" t="str">
        <f t="shared" si="549"/>
        <v>SIN GESTIÓN</v>
      </c>
      <c r="B2904" s="58"/>
      <c r="C2904" s="37"/>
      <c r="D2904" s="37"/>
      <c r="E2904" s="49" t="str">
        <f t="shared" si="550"/>
        <v>PENDIENTE NOTIFICACIÓN</v>
      </c>
      <c r="F2904" s="141" t="str">
        <f t="shared" si="551"/>
        <v>PENDIENTE NOTIFICACIÓN</v>
      </c>
      <c r="G2904" s="49" t="str">
        <f t="shared" si="552"/>
        <v/>
      </c>
      <c r="H2904" s="51" t="str">
        <f ca="1">IF(
L2904="",
"",
IF(
NETWORKDAYS(L2904,IF(M2904&lt;&gt;"",M2904,TODAY()),FESTIVOS_CO!A:A)&gt;2,
"VENCIDO",
IF(
NETWORKDAYS(L2904,IF(M2904&lt;&gt;"",M2904,TODAY()),FESTIVOS_CO!A:A)=2,
"ALERTA",
"A TIEMPO"
)))</f>
        <v/>
      </c>
      <c r="I2904" s="40"/>
      <c r="J2904" s="36"/>
      <c r="K2904" s="37"/>
      <c r="L2904" s="50"/>
      <c r="M2904" s="37"/>
      <c r="N2904" s="52"/>
      <c r="O2904" s="52"/>
      <c r="P2904" s="36"/>
      <c r="Q2904" s="36"/>
      <c r="R2904" s="40"/>
      <c r="S2904" s="36"/>
      <c r="T2904" s="40"/>
      <c r="U2904" s="40"/>
      <c r="V2904" s="81"/>
      <c r="W2904" s="40"/>
      <c r="X2904" s="40"/>
      <c r="Y2904" s="40"/>
      <c r="Z2904" s="38" t="str">
        <f>IFERROR(VLOOKUP(Y2904,DIRECTORIO!A:B,2,FALSE),"")</f>
        <v/>
      </c>
      <c r="AA2904" s="40"/>
      <c r="AB2904" s="40"/>
      <c r="AC2904" s="40"/>
      <c r="AD2904" s="40"/>
      <c r="AE2904" s="40"/>
      <c r="AF2904" s="40"/>
      <c r="AG2904" s="41" t="s">
        <v>109</v>
      </c>
      <c r="AH2904" s="42"/>
      <c r="AI2904" s="54" t="str">
        <f t="shared" ca="1" si="553"/>
        <v>PENDIENTE NOTIFICACIÓN ELECTRÓNICA</v>
      </c>
      <c r="AJ2904" s="37"/>
      <c r="AK2904" s="37"/>
      <c r="AL2904" s="37"/>
      <c r="AM2904" s="53" t="str">
        <f>IF(AK2904="","",WORKDAY(AK2904,5,FESTIVOS_CO!A:A))</f>
        <v/>
      </c>
      <c r="AN2904" s="37"/>
      <c r="AO2904" s="37"/>
      <c r="AP2904" s="54" t="str">
        <f t="shared" ca="1" si="546"/>
        <v>NO APLICA</v>
      </c>
      <c r="AQ2904" s="36"/>
      <c r="AR2904" s="43"/>
      <c r="AS2904" s="37"/>
      <c r="AT2904" s="36"/>
      <c r="AU2904" s="37"/>
      <c r="AV2904" s="36"/>
      <c r="AW2904" s="36"/>
      <c r="AX2904" s="37"/>
      <c r="AY2904" s="140" t="str">
        <f>IF(AU2904="","",WORKDAY(AU2904,5,FESTIVOS_CO!A:A))</f>
        <v/>
      </c>
      <c r="AZ2904" s="54" t="str">
        <f t="shared" ca="1" si="555"/>
        <v>NO APLICA</v>
      </c>
      <c r="BA2904" s="55" t="str">
        <f>IF(AX2904="","",WORKDAY(AX2904,5,FESTIVOS_CO!A:A))</f>
        <v/>
      </c>
      <c r="BB2904" s="39"/>
      <c r="BC2904" s="40"/>
      <c r="BD2904" s="40"/>
      <c r="BE2904" s="56" t="str">
        <f t="shared" ca="1" si="544"/>
        <v>NO APLICA</v>
      </c>
      <c r="BF2904" s="37"/>
      <c r="BG2904" s="45"/>
      <c r="BH2904" s="37"/>
      <c r="BI2904" s="36"/>
      <c r="BJ2904" s="37"/>
      <c r="BK2904" s="36"/>
      <c r="BL2904" s="36"/>
      <c r="BM2904" s="53" t="str">
        <f>IF(BJ2904="","",WORKDAY(BJ2904,5,FESTIVOS_CO!A:A))</f>
        <v/>
      </c>
      <c r="BN2904" s="57" t="str">
        <f t="shared" ca="1" si="554"/>
        <v>PENDIENTE HACER AVISO</v>
      </c>
      <c r="BO2904" s="54" t="str">
        <f t="shared" ca="1" si="547"/>
        <v>EN TRÁMITE NOTIF. POR AVISO</v>
      </c>
      <c r="BP2904" s="37"/>
      <c r="BQ2904" s="53" t="str">
        <f>IF(BP2904="","",WORKDAY(BP2904,5,FESTIVOS_CO!A:A))</f>
        <v/>
      </c>
      <c r="BR2904" s="37"/>
      <c r="BS2904" s="36"/>
      <c r="BT2904" s="38"/>
      <c r="BU2904" s="58" t="e">
        <f>VLOOKUP(BT2904,Hoja2!$C:$D,2,0)</f>
        <v>#N/A</v>
      </c>
      <c r="BV2904" s="80" t="str">
        <f>IF(
AND(AO2904="",BD2904="",BQ2904=""),
"EN PROCESO NOTIFICACION / COMUNICACION",
IF(
BT2904="",
"NO APLICA",
IF(
BU2904=60,
IF(AO2904&lt;&gt;"",AO2904,IF(BD2904&lt;&gt;"",BD2904,BQ2904))+60,
WORKDAY(
IF(AO2904&lt;&gt;"",AO2904,IF(BD2904&lt;&gt;"",BD2904,BQ2904)),
BU2904,
FESTIVOS_CO!A:A
)
)
))</f>
        <v>EN PROCESO NOTIFICACION / COMUNICACION</v>
      </c>
      <c r="BW2904" s="44"/>
      <c r="BX2904" s="53"/>
      <c r="BY2904" s="45"/>
      <c r="BZ2904" s="37"/>
      <c r="CA2904" s="54" t="str">
        <f t="shared" si="548"/>
        <v>PENDIENTE EJECUTORIA</v>
      </c>
      <c r="CB2904" s="59" t="str">
        <f t="shared" si="545"/>
        <v/>
      </c>
      <c r="CC2904" s="36"/>
      <c r="CD2904" s="40"/>
      <c r="CE2904" s="46"/>
      <c r="CF2904" s="40"/>
      <c r="CG2904" s="40"/>
      <c r="CH2904" s="40"/>
      <c r="CI2904" s="36"/>
      <c r="CJ2904" s="47"/>
      <c r="CK2904" s="40"/>
      <c r="CL2904" s="40"/>
      <c r="CM2904" s="40"/>
      <c r="CN2904" s="40"/>
    </row>
    <row r="2905" spans="1:92" ht="42.75" hidden="1">
      <c r="A2905" s="49" t="str">
        <f t="shared" si="549"/>
        <v>SIN GESTIÓN</v>
      </c>
      <c r="B2905" s="58"/>
      <c r="C2905" s="37"/>
      <c r="D2905" s="37"/>
      <c r="E2905" s="49" t="str">
        <f t="shared" si="550"/>
        <v>PENDIENTE NOTIFICACIÓN</v>
      </c>
      <c r="F2905" s="141" t="str">
        <f t="shared" si="551"/>
        <v>PENDIENTE NOTIFICACIÓN</v>
      </c>
      <c r="G2905" s="49" t="str">
        <f t="shared" si="552"/>
        <v/>
      </c>
      <c r="H2905" s="51" t="str">
        <f ca="1">IF(
L2905="",
"",
IF(
NETWORKDAYS(L2905,IF(M2905&lt;&gt;"",M2905,TODAY()),FESTIVOS_CO!A:A)&gt;2,
"VENCIDO",
IF(
NETWORKDAYS(L2905,IF(M2905&lt;&gt;"",M2905,TODAY()),FESTIVOS_CO!A:A)=2,
"ALERTA",
"A TIEMPO"
)))</f>
        <v/>
      </c>
      <c r="I2905" s="40"/>
      <c r="J2905" s="36"/>
      <c r="K2905" s="37"/>
      <c r="L2905" s="50"/>
      <c r="M2905" s="37"/>
      <c r="N2905" s="52"/>
      <c r="O2905" s="52"/>
      <c r="P2905" s="36"/>
      <c r="Q2905" s="36"/>
      <c r="R2905" s="40"/>
      <c r="S2905" s="36"/>
      <c r="T2905" s="40"/>
      <c r="U2905" s="40"/>
      <c r="V2905" s="81"/>
      <c r="W2905" s="40"/>
      <c r="X2905" s="40"/>
      <c r="Y2905" s="40"/>
      <c r="Z2905" s="38" t="str">
        <f>IFERROR(VLOOKUP(Y2905,DIRECTORIO!A:B,2,FALSE),"")</f>
        <v/>
      </c>
      <c r="AA2905" s="40"/>
      <c r="AB2905" s="40"/>
      <c r="AC2905" s="40"/>
      <c r="AD2905" s="40"/>
      <c r="AE2905" s="40"/>
      <c r="AF2905" s="40"/>
      <c r="AG2905" s="41" t="s">
        <v>109</v>
      </c>
      <c r="AH2905" s="42"/>
      <c r="AI2905" s="54" t="str">
        <f t="shared" ca="1" si="553"/>
        <v>PENDIENTE NOTIFICACIÓN ELECTRÓNICA</v>
      </c>
      <c r="AJ2905" s="37"/>
      <c r="AK2905" s="37"/>
      <c r="AL2905" s="37"/>
      <c r="AM2905" s="53" t="str">
        <f>IF(AK2905="","",WORKDAY(AK2905,5,FESTIVOS_CO!A:A))</f>
        <v/>
      </c>
      <c r="AN2905" s="37"/>
      <c r="AO2905" s="37"/>
      <c r="AP2905" s="54" t="str">
        <f t="shared" ca="1" si="546"/>
        <v>NO APLICA</v>
      </c>
      <c r="AQ2905" s="36"/>
      <c r="AR2905" s="43"/>
      <c r="AS2905" s="37"/>
      <c r="AT2905" s="36"/>
      <c r="AU2905" s="37"/>
      <c r="AV2905" s="36"/>
      <c r="AW2905" s="36"/>
      <c r="AX2905" s="37"/>
      <c r="AY2905" s="140" t="str">
        <f>IF(AU2905="","",WORKDAY(AU2905,5,FESTIVOS_CO!A:A))</f>
        <v/>
      </c>
      <c r="AZ2905" s="54" t="str">
        <f t="shared" ca="1" si="555"/>
        <v>NO APLICA</v>
      </c>
      <c r="BA2905" s="55" t="str">
        <f>IF(AX2905="","",WORKDAY(AX2905,5,FESTIVOS_CO!A:A))</f>
        <v/>
      </c>
      <c r="BB2905" s="39"/>
      <c r="BC2905" s="40"/>
      <c r="BD2905" s="40"/>
      <c r="BE2905" s="56" t="str">
        <f t="shared" ca="1" si="544"/>
        <v>NO APLICA</v>
      </c>
      <c r="BF2905" s="37"/>
      <c r="BG2905" s="45"/>
      <c r="BH2905" s="37"/>
      <c r="BI2905" s="36"/>
      <c r="BJ2905" s="37"/>
      <c r="BK2905" s="36"/>
      <c r="BL2905" s="36"/>
      <c r="BM2905" s="53" t="str">
        <f>IF(BJ2905="","",WORKDAY(BJ2905,5,FESTIVOS_CO!A:A))</f>
        <v/>
      </c>
      <c r="BN2905" s="57" t="str">
        <f t="shared" ca="1" si="554"/>
        <v>PENDIENTE HACER AVISO</v>
      </c>
      <c r="BO2905" s="54" t="str">
        <f t="shared" ca="1" si="547"/>
        <v>EN TRÁMITE NOTIF. POR AVISO</v>
      </c>
      <c r="BP2905" s="37"/>
      <c r="BQ2905" s="53" t="str">
        <f>IF(BP2905="","",WORKDAY(BP2905,5,FESTIVOS_CO!A:A))</f>
        <v/>
      </c>
      <c r="BR2905" s="37"/>
      <c r="BS2905" s="36"/>
      <c r="BT2905" s="38"/>
      <c r="BU2905" s="58" t="e">
        <f>VLOOKUP(BT2905,Hoja2!$C:$D,2,0)</f>
        <v>#N/A</v>
      </c>
      <c r="BV2905" s="80" t="str">
        <f>IF(
AND(AO2905="",BD2905="",BQ2905=""),
"EN PROCESO NOTIFICACION / COMUNICACION",
IF(
BT2905="",
"NO APLICA",
IF(
BU2905=60,
IF(AO2905&lt;&gt;"",AO2905,IF(BD2905&lt;&gt;"",BD2905,BQ2905))+60,
WORKDAY(
IF(AO2905&lt;&gt;"",AO2905,IF(BD2905&lt;&gt;"",BD2905,BQ2905)),
BU2905,
FESTIVOS_CO!A:A
)
)
))</f>
        <v>EN PROCESO NOTIFICACION / COMUNICACION</v>
      </c>
      <c r="BW2905" s="44"/>
      <c r="BX2905" s="53"/>
      <c r="BY2905" s="45"/>
      <c r="BZ2905" s="37"/>
      <c r="CA2905" s="54" t="str">
        <f t="shared" si="548"/>
        <v>PENDIENTE EJECUTORIA</v>
      </c>
      <c r="CB2905" s="59" t="str">
        <f t="shared" si="545"/>
        <v/>
      </c>
      <c r="CC2905" s="36"/>
      <c r="CD2905" s="40"/>
      <c r="CE2905" s="46"/>
      <c r="CF2905" s="40"/>
      <c r="CG2905" s="40"/>
      <c r="CH2905" s="40"/>
      <c r="CI2905" s="36"/>
      <c r="CJ2905" s="47"/>
      <c r="CK2905" s="40"/>
      <c r="CL2905" s="40"/>
      <c r="CM2905" s="40"/>
      <c r="CN2905" s="40"/>
    </row>
    <row r="2906" spans="1:92" ht="42.75" hidden="1">
      <c r="A2906" s="49" t="str">
        <f t="shared" si="549"/>
        <v>SIN GESTIÓN</v>
      </c>
      <c r="B2906" s="58"/>
      <c r="C2906" s="37"/>
      <c r="D2906" s="37"/>
      <c r="E2906" s="49" t="str">
        <f t="shared" si="550"/>
        <v>PENDIENTE NOTIFICACIÓN</v>
      </c>
      <c r="F2906" s="141" t="str">
        <f t="shared" si="551"/>
        <v>PENDIENTE NOTIFICACIÓN</v>
      </c>
      <c r="G2906" s="49" t="str">
        <f t="shared" si="552"/>
        <v/>
      </c>
      <c r="H2906" s="51" t="str">
        <f ca="1">IF(
L2906="",
"",
IF(
NETWORKDAYS(L2906,IF(M2906&lt;&gt;"",M2906,TODAY()),FESTIVOS_CO!A:A)&gt;2,
"VENCIDO",
IF(
NETWORKDAYS(L2906,IF(M2906&lt;&gt;"",M2906,TODAY()),FESTIVOS_CO!A:A)=2,
"ALERTA",
"A TIEMPO"
)))</f>
        <v/>
      </c>
      <c r="I2906" s="40"/>
      <c r="J2906" s="36"/>
      <c r="K2906" s="37"/>
      <c r="L2906" s="50"/>
      <c r="M2906" s="37"/>
      <c r="N2906" s="52"/>
      <c r="O2906" s="52"/>
      <c r="P2906" s="36"/>
      <c r="Q2906" s="36"/>
      <c r="R2906" s="40"/>
      <c r="S2906" s="36"/>
      <c r="T2906" s="40"/>
      <c r="U2906" s="40"/>
      <c r="V2906" s="81"/>
      <c r="W2906" s="40"/>
      <c r="X2906" s="40"/>
      <c r="Y2906" s="40"/>
      <c r="Z2906" s="38" t="str">
        <f>IFERROR(VLOOKUP(Y2906,DIRECTORIO!A:B,2,FALSE),"")</f>
        <v/>
      </c>
      <c r="AA2906" s="40"/>
      <c r="AB2906" s="40"/>
      <c r="AC2906" s="40"/>
      <c r="AD2906" s="40"/>
      <c r="AE2906" s="40"/>
      <c r="AF2906" s="40"/>
      <c r="AG2906" s="41" t="s">
        <v>109</v>
      </c>
      <c r="AH2906" s="42"/>
      <c r="AI2906" s="54" t="str">
        <f t="shared" ca="1" si="553"/>
        <v>PENDIENTE NOTIFICACIÓN ELECTRÓNICA</v>
      </c>
      <c r="AJ2906" s="37"/>
      <c r="AK2906" s="37"/>
      <c r="AL2906" s="37"/>
      <c r="AM2906" s="53" t="str">
        <f>IF(AK2906="","",WORKDAY(AK2906,5,FESTIVOS_CO!A:A))</f>
        <v/>
      </c>
      <c r="AN2906" s="37"/>
      <c r="AO2906" s="37"/>
      <c r="AP2906" s="54" t="str">
        <f t="shared" ca="1" si="546"/>
        <v>NO APLICA</v>
      </c>
      <c r="AQ2906" s="36"/>
      <c r="AR2906" s="43"/>
      <c r="AS2906" s="37"/>
      <c r="AT2906" s="36"/>
      <c r="AU2906" s="37"/>
      <c r="AV2906" s="36"/>
      <c r="AW2906" s="36"/>
      <c r="AX2906" s="37"/>
      <c r="AY2906" s="140" t="str">
        <f>IF(AU2906="","",WORKDAY(AU2906,5,FESTIVOS_CO!A:A))</f>
        <v/>
      </c>
      <c r="AZ2906" s="54" t="str">
        <f t="shared" ca="1" si="555"/>
        <v>NO APLICA</v>
      </c>
      <c r="BA2906" s="55" t="str">
        <f>IF(AX2906="","",WORKDAY(AX2906,5,FESTIVOS_CO!A:A))</f>
        <v/>
      </c>
      <c r="BB2906" s="39"/>
      <c r="BC2906" s="40"/>
      <c r="BD2906" s="40"/>
      <c r="BE2906" s="56" t="str">
        <f t="shared" ca="1" si="544"/>
        <v>NO APLICA</v>
      </c>
      <c r="BF2906" s="37"/>
      <c r="BG2906" s="45"/>
      <c r="BH2906" s="37"/>
      <c r="BI2906" s="36"/>
      <c r="BJ2906" s="37"/>
      <c r="BK2906" s="36"/>
      <c r="BL2906" s="36"/>
      <c r="BM2906" s="53" t="str">
        <f>IF(BJ2906="","",WORKDAY(BJ2906,5,FESTIVOS_CO!A:A))</f>
        <v/>
      </c>
      <c r="BN2906" s="57" t="str">
        <f t="shared" ca="1" si="554"/>
        <v>PENDIENTE HACER AVISO</v>
      </c>
      <c r="BO2906" s="54" t="str">
        <f t="shared" ca="1" si="547"/>
        <v>EN TRÁMITE NOTIF. POR AVISO</v>
      </c>
      <c r="BP2906" s="37"/>
      <c r="BQ2906" s="53" t="str">
        <f>IF(BP2906="","",WORKDAY(BP2906,5,FESTIVOS_CO!A:A))</f>
        <v/>
      </c>
      <c r="BR2906" s="37"/>
      <c r="BS2906" s="36"/>
      <c r="BT2906" s="38"/>
      <c r="BU2906" s="58" t="e">
        <f>VLOOKUP(BT2906,Hoja2!$C:$D,2,0)</f>
        <v>#N/A</v>
      </c>
      <c r="BV2906" s="80" t="str">
        <f>IF(
AND(AO2906="",BD2906="",BQ2906=""),
"EN PROCESO NOTIFICACION / COMUNICACION",
IF(
BT2906="",
"NO APLICA",
IF(
BU2906=60,
IF(AO2906&lt;&gt;"",AO2906,IF(BD2906&lt;&gt;"",BD2906,BQ2906))+60,
WORKDAY(
IF(AO2906&lt;&gt;"",AO2906,IF(BD2906&lt;&gt;"",BD2906,BQ2906)),
BU2906,
FESTIVOS_CO!A:A
)
)
))</f>
        <v>EN PROCESO NOTIFICACION / COMUNICACION</v>
      </c>
      <c r="BW2906" s="44"/>
      <c r="BX2906" s="53"/>
      <c r="BY2906" s="45"/>
      <c r="BZ2906" s="37"/>
      <c r="CA2906" s="54" t="str">
        <f t="shared" si="548"/>
        <v>PENDIENTE EJECUTORIA</v>
      </c>
      <c r="CB2906" s="59" t="str">
        <f t="shared" si="545"/>
        <v/>
      </c>
      <c r="CC2906" s="36"/>
      <c r="CD2906" s="40"/>
      <c r="CE2906" s="46"/>
      <c r="CF2906" s="40"/>
      <c r="CG2906" s="40"/>
      <c r="CH2906" s="40"/>
      <c r="CI2906" s="36"/>
      <c r="CJ2906" s="47"/>
      <c r="CK2906" s="40"/>
      <c r="CL2906" s="40"/>
      <c r="CM2906" s="40"/>
      <c r="CN2906" s="40"/>
    </row>
    <row r="2907" spans="1:92" ht="42.75" hidden="1">
      <c r="A2907" s="49" t="str">
        <f t="shared" si="549"/>
        <v>SIN GESTIÓN</v>
      </c>
      <c r="B2907" s="58"/>
      <c r="C2907" s="37"/>
      <c r="D2907" s="37"/>
      <c r="E2907" s="49" t="str">
        <f t="shared" si="550"/>
        <v>PENDIENTE NOTIFICACIÓN</v>
      </c>
      <c r="F2907" s="141" t="str">
        <f t="shared" si="551"/>
        <v>PENDIENTE NOTIFICACIÓN</v>
      </c>
      <c r="G2907" s="49" t="str">
        <f t="shared" si="552"/>
        <v/>
      </c>
      <c r="H2907" s="51" t="str">
        <f ca="1">IF(
L2907="",
"",
IF(
NETWORKDAYS(L2907,IF(M2907&lt;&gt;"",M2907,TODAY()),FESTIVOS_CO!A:A)&gt;2,
"VENCIDO",
IF(
NETWORKDAYS(L2907,IF(M2907&lt;&gt;"",M2907,TODAY()),FESTIVOS_CO!A:A)=2,
"ALERTA",
"A TIEMPO"
)))</f>
        <v/>
      </c>
      <c r="I2907" s="40"/>
      <c r="J2907" s="36"/>
      <c r="K2907" s="37"/>
      <c r="L2907" s="50"/>
      <c r="M2907" s="37"/>
      <c r="N2907" s="52"/>
      <c r="O2907" s="52"/>
      <c r="P2907" s="36"/>
      <c r="Q2907" s="36"/>
      <c r="R2907" s="40"/>
      <c r="S2907" s="36"/>
      <c r="T2907" s="40"/>
      <c r="U2907" s="40"/>
      <c r="V2907" s="81"/>
      <c r="W2907" s="40"/>
      <c r="X2907" s="40"/>
      <c r="Y2907" s="40"/>
      <c r="Z2907" s="38" t="str">
        <f>IFERROR(VLOOKUP(Y2907,DIRECTORIO!A:B,2,FALSE),"")</f>
        <v/>
      </c>
      <c r="AA2907" s="40"/>
      <c r="AB2907" s="40"/>
      <c r="AC2907" s="40"/>
      <c r="AD2907" s="40"/>
      <c r="AE2907" s="40"/>
      <c r="AF2907" s="40"/>
      <c r="AG2907" s="41" t="s">
        <v>109</v>
      </c>
      <c r="AH2907" s="42"/>
      <c r="AI2907" s="54" t="str">
        <f t="shared" ca="1" si="553"/>
        <v>PENDIENTE NOTIFICACIÓN ELECTRÓNICA</v>
      </c>
      <c r="AJ2907" s="37"/>
      <c r="AK2907" s="37"/>
      <c r="AL2907" s="37"/>
      <c r="AM2907" s="53" t="str">
        <f>IF(AK2907="","",WORKDAY(AK2907,5,FESTIVOS_CO!A:A))</f>
        <v/>
      </c>
      <c r="AN2907" s="37"/>
      <c r="AO2907" s="37"/>
      <c r="AP2907" s="54" t="str">
        <f t="shared" ca="1" si="546"/>
        <v>NO APLICA</v>
      </c>
      <c r="AQ2907" s="36"/>
      <c r="AR2907" s="43"/>
      <c r="AS2907" s="37"/>
      <c r="AT2907" s="36"/>
      <c r="AU2907" s="37"/>
      <c r="AV2907" s="36"/>
      <c r="AW2907" s="36"/>
      <c r="AX2907" s="37"/>
      <c r="AY2907" s="140" t="str">
        <f>IF(AU2907="","",WORKDAY(AU2907,5,FESTIVOS_CO!A:A))</f>
        <v/>
      </c>
      <c r="AZ2907" s="54" t="str">
        <f t="shared" ca="1" si="555"/>
        <v>NO APLICA</v>
      </c>
      <c r="BA2907" s="55" t="str">
        <f>IF(AX2907="","",WORKDAY(AX2907,5,FESTIVOS_CO!A:A))</f>
        <v/>
      </c>
      <c r="BB2907" s="39"/>
      <c r="BC2907" s="40"/>
      <c r="BD2907" s="40"/>
      <c r="BE2907" s="56" t="str">
        <f t="shared" ref="BE2907:BE2960" ca="1" si="556">IF(AZ2907="NO PROCEDE",
"NO PROCEDE",IF(OR(AZ2907="HACER AVISO",BB2907="NO"),
"HACER AVISO",
"NO APLICA"))</f>
        <v>NO APLICA</v>
      </c>
      <c r="BF2907" s="37"/>
      <c r="BG2907" s="45"/>
      <c r="BH2907" s="37"/>
      <c r="BI2907" s="36"/>
      <c r="BJ2907" s="37"/>
      <c r="BK2907" s="36"/>
      <c r="BL2907" s="36"/>
      <c r="BM2907" s="53" t="str">
        <f>IF(BJ2907="","",WORKDAY(BJ2907,5,FESTIVOS_CO!A:A))</f>
        <v/>
      </c>
      <c r="BN2907" s="57" t="str">
        <f t="shared" ca="1" si="554"/>
        <v>PENDIENTE HACER AVISO</v>
      </c>
      <c r="BO2907" s="54" t="str">
        <f t="shared" ca="1" si="547"/>
        <v>EN TRÁMITE NOTIF. POR AVISO</v>
      </c>
      <c r="BP2907" s="37"/>
      <c r="BQ2907" s="53" t="str">
        <f>IF(BP2907="","",WORKDAY(BP2907,5,FESTIVOS_CO!A:A))</f>
        <v/>
      </c>
      <c r="BR2907" s="37"/>
      <c r="BS2907" s="36"/>
      <c r="BT2907" s="38"/>
      <c r="BU2907" s="58" t="e">
        <f>VLOOKUP(BT2907,Hoja2!$C:$D,2,0)</f>
        <v>#N/A</v>
      </c>
      <c r="BV2907" s="80" t="str">
        <f>IF(
AND(AO2907="",BD2907="",BQ2907=""),
"EN PROCESO NOTIFICACION / COMUNICACION",
IF(
BT2907="",
"NO APLICA",
IF(
BU2907=60,
IF(AO2907&lt;&gt;"",AO2907,IF(BD2907&lt;&gt;"",BD2907,BQ2907))+60,
WORKDAY(
IF(AO2907&lt;&gt;"",AO2907,IF(BD2907&lt;&gt;"",BD2907,BQ2907)),
BU2907,
FESTIVOS_CO!A:A
)
)
))</f>
        <v>EN PROCESO NOTIFICACION / COMUNICACION</v>
      </c>
      <c r="BW2907" s="44"/>
      <c r="BX2907" s="53"/>
      <c r="BY2907" s="45"/>
      <c r="BZ2907" s="37"/>
      <c r="CA2907" s="54" t="str">
        <f t="shared" si="548"/>
        <v>PENDIENTE EJECUTORIA</v>
      </c>
      <c r="CB2907" s="59" t="str">
        <f t="shared" ref="CB2907:CB2960" si="557">IF(CC2907="NO",
"NO APLICA",
IF(CC2907="SI",
IF(COUNTBLANK(CC2907:CH2907)&gt;0,
"PENDIENTE MEMORANDO",
"MEMORANDOS ENVIADOS"
),
IF(CI2907="NO",
"NO APLICA",
IF(CI2907="SI",
IF(COUNTBLANK(CJ2907:CN2907)&gt;0,
"PENDIENTES OFICIOS",
"OFICIOS ENVIADOS"
),
""
)
)
))</f>
        <v/>
      </c>
      <c r="CC2907" s="36"/>
      <c r="CD2907" s="40"/>
      <c r="CE2907" s="46"/>
      <c r="CF2907" s="40"/>
      <c r="CG2907" s="40"/>
      <c r="CH2907" s="40"/>
      <c r="CI2907" s="36"/>
      <c r="CJ2907" s="47"/>
      <c r="CK2907" s="40"/>
      <c r="CL2907" s="40"/>
      <c r="CM2907" s="40"/>
      <c r="CN2907" s="40"/>
    </row>
    <row r="2908" spans="1:92" ht="42.75" hidden="1">
      <c r="A2908" s="49" t="str">
        <f t="shared" si="549"/>
        <v>SIN GESTIÓN</v>
      </c>
      <c r="B2908" s="58"/>
      <c r="C2908" s="37"/>
      <c r="D2908" s="37"/>
      <c r="E2908" s="49" t="str">
        <f t="shared" si="550"/>
        <v>PENDIENTE NOTIFICACIÓN</v>
      </c>
      <c r="F2908" s="141" t="str">
        <f t="shared" si="551"/>
        <v>PENDIENTE NOTIFICACIÓN</v>
      </c>
      <c r="G2908" s="49" t="str">
        <f t="shared" si="552"/>
        <v/>
      </c>
      <c r="H2908" s="51" t="str">
        <f ca="1">IF(
L2908="",
"",
IF(
NETWORKDAYS(L2908,IF(M2908&lt;&gt;"",M2908,TODAY()),FESTIVOS_CO!A:A)&gt;2,
"VENCIDO",
IF(
NETWORKDAYS(L2908,IF(M2908&lt;&gt;"",M2908,TODAY()),FESTIVOS_CO!A:A)=2,
"ALERTA",
"A TIEMPO"
)))</f>
        <v/>
      </c>
      <c r="I2908" s="40"/>
      <c r="J2908" s="36"/>
      <c r="K2908" s="37"/>
      <c r="L2908" s="50"/>
      <c r="M2908" s="37"/>
      <c r="N2908" s="52"/>
      <c r="O2908" s="52"/>
      <c r="P2908" s="36"/>
      <c r="Q2908" s="36"/>
      <c r="R2908" s="40"/>
      <c r="S2908" s="36"/>
      <c r="T2908" s="40"/>
      <c r="U2908" s="40"/>
      <c r="V2908" s="81"/>
      <c r="W2908" s="40"/>
      <c r="X2908" s="40"/>
      <c r="Y2908" s="40"/>
      <c r="Z2908" s="38" t="str">
        <f>IFERROR(VLOOKUP(Y2908,DIRECTORIO!A:B,2,FALSE),"")</f>
        <v/>
      </c>
      <c r="AA2908" s="40"/>
      <c r="AB2908" s="40"/>
      <c r="AC2908" s="40"/>
      <c r="AD2908" s="40"/>
      <c r="AE2908" s="40"/>
      <c r="AF2908" s="40"/>
      <c r="AG2908" s="41" t="s">
        <v>109</v>
      </c>
      <c r="AH2908" s="42"/>
      <c r="AI2908" s="54" t="str">
        <f t="shared" ca="1" si="553"/>
        <v>PENDIENTE NOTIFICACIÓN ELECTRÓNICA</v>
      </c>
      <c r="AJ2908" s="37"/>
      <c r="AK2908" s="37"/>
      <c r="AL2908" s="37"/>
      <c r="AM2908" s="53" t="str">
        <f>IF(AK2908="","",WORKDAY(AK2908,5,FESTIVOS_CO!A:A))</f>
        <v/>
      </c>
      <c r="AN2908" s="37"/>
      <c r="AO2908" s="37"/>
      <c r="AP2908" s="54" t="str">
        <f t="shared" ref="AP2908:AP2960" ca="1" si="558">IF(
ISNUMBER(SEARCH("PENDIENTE",UPPER(AI2908))),
"NO APLICA",
IF(
COUNTBLANK(AJ2908:AL2908)=COUNTA(AJ2908:AL2908),
"NO APLICA",
IF(
UPPER(AN2908)="SI",
"NO PROCEDE CITACION",
"NOTIFICAR POR CITACION"
)
)
)</f>
        <v>NO APLICA</v>
      </c>
      <c r="AQ2908" s="36"/>
      <c r="AR2908" s="43"/>
      <c r="AS2908" s="37"/>
      <c r="AT2908" s="36"/>
      <c r="AU2908" s="37"/>
      <c r="AV2908" s="36"/>
      <c r="AW2908" s="36"/>
      <c r="AX2908" s="37"/>
      <c r="AY2908" s="140" t="str">
        <f>IF(AU2908="","",WORKDAY(AU2908,5,FESTIVOS_CO!A:A))</f>
        <v/>
      </c>
      <c r="AZ2908" s="54" t="str">
        <f t="shared" ca="1" si="555"/>
        <v>NO APLICA</v>
      </c>
      <c r="BA2908" s="55" t="str">
        <f>IF(AX2908="","",WORKDAY(AX2908,5,FESTIVOS_CO!A:A))</f>
        <v/>
      </c>
      <c r="BB2908" s="39"/>
      <c r="BC2908" s="40"/>
      <c r="BD2908" s="40"/>
      <c r="BE2908" s="56" t="str">
        <f t="shared" ca="1" si="556"/>
        <v>NO APLICA</v>
      </c>
      <c r="BF2908" s="37"/>
      <c r="BG2908" s="45"/>
      <c r="BH2908" s="37"/>
      <c r="BI2908" s="36"/>
      <c r="BJ2908" s="37"/>
      <c r="BK2908" s="36"/>
      <c r="BL2908" s="36"/>
      <c r="BM2908" s="53" t="str">
        <f>IF(BJ2908="","",WORKDAY(BJ2908,5,FESTIVOS_CO!A:A))</f>
        <v/>
      </c>
      <c r="BN2908" s="57" t="str">
        <f t="shared" ca="1" si="554"/>
        <v>PENDIENTE HACER AVISO</v>
      </c>
      <c r="BO2908" s="54" t="str">
        <f t="shared" ca="1" si="547"/>
        <v>EN TRÁMITE NOTIF. POR AVISO</v>
      </c>
      <c r="BP2908" s="37"/>
      <c r="BQ2908" s="53" t="str">
        <f>IF(BP2908="","",WORKDAY(BP2908,5,FESTIVOS_CO!A:A))</f>
        <v/>
      </c>
      <c r="BR2908" s="37"/>
      <c r="BS2908" s="36"/>
      <c r="BT2908" s="38"/>
      <c r="BU2908" s="58" t="e">
        <f>VLOOKUP(BT2908,Hoja2!$C:$D,2,0)</f>
        <v>#N/A</v>
      </c>
      <c r="BV2908" s="80" t="str">
        <f>IF(
AND(AO2908="",BD2908="",BQ2908=""),
"EN PROCESO NOTIFICACION / COMUNICACION",
IF(
BT2908="",
"NO APLICA",
IF(
BU2908=60,
IF(AO2908&lt;&gt;"",AO2908,IF(BD2908&lt;&gt;"",BD2908,BQ2908))+60,
WORKDAY(
IF(AO2908&lt;&gt;"",AO2908,IF(BD2908&lt;&gt;"",BD2908,BQ2908)),
BU2908,
FESTIVOS_CO!A:A
)
)
))</f>
        <v>EN PROCESO NOTIFICACION / COMUNICACION</v>
      </c>
      <c r="BW2908" s="44"/>
      <c r="BX2908" s="53"/>
      <c r="BY2908" s="45"/>
      <c r="BZ2908" s="37"/>
      <c r="CA2908" s="54" t="str">
        <f t="shared" si="548"/>
        <v>PENDIENTE EJECUTORIA</v>
      </c>
      <c r="CB2908" s="59" t="str">
        <f t="shared" si="557"/>
        <v/>
      </c>
      <c r="CC2908" s="36"/>
      <c r="CD2908" s="40"/>
      <c r="CE2908" s="46"/>
      <c r="CF2908" s="40"/>
      <c r="CG2908" s="40"/>
      <c r="CH2908" s="40"/>
      <c r="CI2908" s="36"/>
      <c r="CJ2908" s="47"/>
      <c r="CK2908" s="40"/>
      <c r="CL2908" s="40"/>
      <c r="CM2908" s="40"/>
      <c r="CN2908" s="40"/>
    </row>
    <row r="2909" spans="1:92" ht="42.75" hidden="1">
      <c r="A2909" s="49" t="str">
        <f t="shared" si="549"/>
        <v>SIN GESTIÓN</v>
      </c>
      <c r="B2909" s="58"/>
      <c r="C2909" s="37"/>
      <c r="D2909" s="37"/>
      <c r="E2909" s="49" t="str">
        <f t="shared" si="550"/>
        <v>PENDIENTE NOTIFICACIÓN</v>
      </c>
      <c r="F2909" s="141" t="str">
        <f t="shared" si="551"/>
        <v>PENDIENTE NOTIFICACIÓN</v>
      </c>
      <c r="G2909" s="49" t="str">
        <f t="shared" si="552"/>
        <v/>
      </c>
      <c r="H2909" s="51" t="str">
        <f ca="1">IF(
L2909="",
"",
IF(
NETWORKDAYS(L2909,IF(M2909&lt;&gt;"",M2909,TODAY()),FESTIVOS_CO!A:A)&gt;2,
"VENCIDO",
IF(
NETWORKDAYS(L2909,IF(M2909&lt;&gt;"",M2909,TODAY()),FESTIVOS_CO!A:A)=2,
"ALERTA",
"A TIEMPO"
)))</f>
        <v/>
      </c>
      <c r="I2909" s="40"/>
      <c r="J2909" s="36"/>
      <c r="K2909" s="37"/>
      <c r="L2909" s="50"/>
      <c r="M2909" s="37"/>
      <c r="N2909" s="52"/>
      <c r="O2909" s="52"/>
      <c r="P2909" s="36"/>
      <c r="Q2909" s="36"/>
      <c r="R2909" s="40"/>
      <c r="S2909" s="36"/>
      <c r="T2909" s="40"/>
      <c r="U2909" s="40"/>
      <c r="V2909" s="81"/>
      <c r="W2909" s="40"/>
      <c r="X2909" s="40"/>
      <c r="Y2909" s="40"/>
      <c r="Z2909" s="38" t="str">
        <f>IFERROR(VLOOKUP(Y2909,DIRECTORIO!A:B,2,FALSE),"")</f>
        <v/>
      </c>
      <c r="AA2909" s="40"/>
      <c r="AB2909" s="40"/>
      <c r="AC2909" s="40"/>
      <c r="AD2909" s="40"/>
      <c r="AE2909" s="40"/>
      <c r="AF2909" s="40"/>
      <c r="AG2909" s="41" t="s">
        <v>109</v>
      </c>
      <c r="AH2909" s="42"/>
      <c r="AI2909" s="54" t="str">
        <f t="shared" ca="1" si="553"/>
        <v>PENDIENTE NOTIFICACIÓN ELECTRÓNICA</v>
      </c>
      <c r="AJ2909" s="37"/>
      <c r="AK2909" s="37"/>
      <c r="AL2909" s="37"/>
      <c r="AM2909" s="53" t="str">
        <f>IF(AK2909="","",WORKDAY(AK2909,5,FESTIVOS_CO!A:A))</f>
        <v/>
      </c>
      <c r="AN2909" s="37"/>
      <c r="AO2909" s="37"/>
      <c r="AP2909" s="54" t="str">
        <f t="shared" ca="1" si="558"/>
        <v>NO APLICA</v>
      </c>
      <c r="AQ2909" s="36"/>
      <c r="AR2909" s="43"/>
      <c r="AS2909" s="37"/>
      <c r="AT2909" s="36"/>
      <c r="AU2909" s="37"/>
      <c r="AV2909" s="36"/>
      <c r="AW2909" s="36"/>
      <c r="AX2909" s="37"/>
      <c r="AY2909" s="140" t="str">
        <f>IF(AU2909="","",WORKDAY(AU2909,5,FESTIVOS_CO!A:A))</f>
        <v/>
      </c>
      <c r="AZ2909" s="54" t="str">
        <f t="shared" ca="1" si="555"/>
        <v>NO APLICA</v>
      </c>
      <c r="BA2909" s="55" t="str">
        <f>IF(AX2909="","",WORKDAY(AX2909,5,FESTIVOS_CO!A:A))</f>
        <v/>
      </c>
      <c r="BB2909" s="39"/>
      <c r="BC2909" s="40"/>
      <c r="BD2909" s="40"/>
      <c r="BE2909" s="56" t="str">
        <f t="shared" ca="1" si="556"/>
        <v>NO APLICA</v>
      </c>
      <c r="BF2909" s="37"/>
      <c r="BG2909" s="45"/>
      <c r="BH2909" s="37"/>
      <c r="BI2909" s="36"/>
      <c r="BJ2909" s="37"/>
      <c r="BK2909" s="36"/>
      <c r="BL2909" s="36"/>
      <c r="BM2909" s="53" t="str">
        <f>IF(BJ2909="","",WORKDAY(BJ2909,5,FESTIVOS_CO!A:A))</f>
        <v/>
      </c>
      <c r="BN2909" s="57" t="str">
        <f t="shared" ca="1" si="554"/>
        <v>PENDIENTE HACER AVISO</v>
      </c>
      <c r="BO2909" s="54" t="str">
        <f t="shared" ca="1" si="547"/>
        <v>EN TRÁMITE NOTIF. POR AVISO</v>
      </c>
      <c r="BP2909" s="37"/>
      <c r="BQ2909" s="53" t="str">
        <f>IF(BP2909="","",WORKDAY(BP2909,5,FESTIVOS_CO!A:A))</f>
        <v/>
      </c>
      <c r="BR2909" s="37"/>
      <c r="BS2909" s="36"/>
      <c r="BT2909" s="38"/>
      <c r="BU2909" s="58" t="e">
        <f>VLOOKUP(BT2909,Hoja2!$C:$D,2,0)</f>
        <v>#N/A</v>
      </c>
      <c r="BV2909" s="80" t="str">
        <f>IF(
AND(AO2909="",BD2909="",BQ2909=""),
"EN PROCESO NOTIFICACION / COMUNICACION",
IF(
BT2909="",
"NO APLICA",
IF(
BU2909=60,
IF(AO2909&lt;&gt;"",AO2909,IF(BD2909&lt;&gt;"",BD2909,BQ2909))+60,
WORKDAY(
IF(AO2909&lt;&gt;"",AO2909,IF(BD2909&lt;&gt;"",BD2909,BQ2909)),
BU2909,
FESTIVOS_CO!A:A
)
)
))</f>
        <v>EN PROCESO NOTIFICACION / COMUNICACION</v>
      </c>
      <c r="BW2909" s="44"/>
      <c r="BX2909" s="53"/>
      <c r="BY2909" s="45"/>
      <c r="BZ2909" s="37"/>
      <c r="CA2909" s="54" t="str">
        <f t="shared" si="548"/>
        <v>PENDIENTE EJECUTORIA</v>
      </c>
      <c r="CB2909" s="59" t="str">
        <f t="shared" si="557"/>
        <v/>
      </c>
      <c r="CC2909" s="36"/>
      <c r="CD2909" s="40"/>
      <c r="CE2909" s="46"/>
      <c r="CF2909" s="40"/>
      <c r="CG2909" s="40"/>
      <c r="CH2909" s="40"/>
      <c r="CI2909" s="36"/>
      <c r="CJ2909" s="47"/>
      <c r="CK2909" s="40"/>
      <c r="CL2909" s="40"/>
      <c r="CM2909" s="40"/>
      <c r="CN2909" s="40"/>
    </row>
    <row r="2910" spans="1:92" ht="42.75" hidden="1">
      <c r="A2910" s="49" t="str">
        <f t="shared" si="549"/>
        <v>SIN GESTIÓN</v>
      </c>
      <c r="B2910" s="58"/>
      <c r="C2910" s="37"/>
      <c r="D2910" s="37"/>
      <c r="E2910" s="49" t="str">
        <f t="shared" si="550"/>
        <v>PENDIENTE NOTIFICACIÓN</v>
      </c>
      <c r="F2910" s="141" t="str">
        <f t="shared" si="551"/>
        <v>PENDIENTE NOTIFICACIÓN</v>
      </c>
      <c r="G2910" s="49" t="str">
        <f t="shared" si="552"/>
        <v/>
      </c>
      <c r="H2910" s="51" t="str">
        <f ca="1">IF(
L2910="",
"",
IF(
NETWORKDAYS(L2910,IF(M2910&lt;&gt;"",M2910,TODAY()),FESTIVOS_CO!A:A)&gt;2,
"VENCIDO",
IF(
NETWORKDAYS(L2910,IF(M2910&lt;&gt;"",M2910,TODAY()),FESTIVOS_CO!A:A)=2,
"ALERTA",
"A TIEMPO"
)))</f>
        <v/>
      </c>
      <c r="I2910" s="40"/>
      <c r="J2910" s="36"/>
      <c r="K2910" s="37"/>
      <c r="L2910" s="50"/>
      <c r="M2910" s="37"/>
      <c r="N2910" s="52"/>
      <c r="O2910" s="52"/>
      <c r="P2910" s="36"/>
      <c r="Q2910" s="36"/>
      <c r="R2910" s="40"/>
      <c r="S2910" s="36"/>
      <c r="T2910" s="40"/>
      <c r="U2910" s="40"/>
      <c r="V2910" s="81"/>
      <c r="W2910" s="40"/>
      <c r="X2910" s="40"/>
      <c r="Y2910" s="40"/>
      <c r="Z2910" s="38" t="str">
        <f>IFERROR(VLOOKUP(Y2910,DIRECTORIO!A:B,2,FALSE),"")</f>
        <v/>
      </c>
      <c r="AA2910" s="40"/>
      <c r="AB2910" s="40"/>
      <c r="AC2910" s="40"/>
      <c r="AD2910" s="40"/>
      <c r="AE2910" s="40"/>
      <c r="AF2910" s="40"/>
      <c r="AG2910" s="41" t="s">
        <v>109</v>
      </c>
      <c r="AH2910" s="42"/>
      <c r="AI2910" s="54" t="str">
        <f t="shared" ca="1" si="553"/>
        <v>PENDIENTE NOTIFICACIÓN ELECTRÓNICA</v>
      </c>
      <c r="AJ2910" s="37"/>
      <c r="AK2910" s="37"/>
      <c r="AL2910" s="37"/>
      <c r="AM2910" s="53" t="str">
        <f>IF(AK2910="","",WORKDAY(AK2910,5,FESTIVOS_CO!A:A))</f>
        <v/>
      </c>
      <c r="AN2910" s="37"/>
      <c r="AO2910" s="37"/>
      <c r="AP2910" s="54" t="str">
        <f t="shared" ca="1" si="558"/>
        <v>NO APLICA</v>
      </c>
      <c r="AQ2910" s="36"/>
      <c r="AR2910" s="43"/>
      <c r="AS2910" s="37"/>
      <c r="AT2910" s="36"/>
      <c r="AU2910" s="37"/>
      <c r="AV2910" s="36"/>
      <c r="AW2910" s="36"/>
      <c r="AX2910" s="37"/>
      <c r="AY2910" s="140" t="str">
        <f>IF(AU2910="","",WORKDAY(AU2910,5,FESTIVOS_CO!A:A))</f>
        <v/>
      </c>
      <c r="AZ2910" s="54" t="str">
        <f t="shared" ca="1" si="555"/>
        <v>NO APLICA</v>
      </c>
      <c r="BA2910" s="55" t="str">
        <f>IF(AX2910="","",WORKDAY(AX2910,5,FESTIVOS_CO!A:A))</f>
        <v/>
      </c>
      <c r="BB2910" s="39"/>
      <c r="BC2910" s="40"/>
      <c r="BD2910" s="40"/>
      <c r="BE2910" s="56" t="str">
        <f t="shared" ca="1" si="556"/>
        <v>NO APLICA</v>
      </c>
      <c r="BF2910" s="37"/>
      <c r="BG2910" s="45"/>
      <c r="BH2910" s="37"/>
      <c r="BI2910" s="36"/>
      <c r="BJ2910" s="37"/>
      <c r="BK2910" s="36"/>
      <c r="BL2910" s="36"/>
      <c r="BM2910" s="53" t="str">
        <f>IF(BJ2910="","",WORKDAY(BJ2910,5,FESTIVOS_CO!A:A))</f>
        <v/>
      </c>
      <c r="BN2910" s="57" t="str">
        <f t="shared" ca="1" si="554"/>
        <v>PENDIENTE HACER AVISO</v>
      </c>
      <c r="BO2910" s="54" t="str">
        <f t="shared" ca="1" si="547"/>
        <v>EN TRÁMITE NOTIF. POR AVISO</v>
      </c>
      <c r="BP2910" s="37"/>
      <c r="BQ2910" s="53" t="str">
        <f>IF(BP2910="","",WORKDAY(BP2910,5,FESTIVOS_CO!A:A))</f>
        <v/>
      </c>
      <c r="BR2910" s="37"/>
      <c r="BS2910" s="36"/>
      <c r="BT2910" s="38"/>
      <c r="BU2910" s="58" t="e">
        <f>VLOOKUP(BT2910,Hoja2!$C:$D,2,0)</f>
        <v>#N/A</v>
      </c>
      <c r="BV2910" s="80" t="str">
        <f>IF(
AND(AO2910="",BD2910="",BQ2910=""),
"EN PROCESO NOTIFICACION / COMUNICACION",
IF(
BT2910="",
"NO APLICA",
IF(
BU2910=60,
IF(AO2910&lt;&gt;"",AO2910,IF(BD2910&lt;&gt;"",BD2910,BQ2910))+60,
WORKDAY(
IF(AO2910&lt;&gt;"",AO2910,IF(BD2910&lt;&gt;"",BD2910,BQ2910)),
BU2910,
FESTIVOS_CO!A:A
)
)
))</f>
        <v>EN PROCESO NOTIFICACION / COMUNICACION</v>
      </c>
      <c r="BW2910" s="44"/>
      <c r="BX2910" s="53"/>
      <c r="BY2910" s="45"/>
      <c r="BZ2910" s="37"/>
      <c r="CA2910" s="54" t="str">
        <f t="shared" si="548"/>
        <v>PENDIENTE EJECUTORIA</v>
      </c>
      <c r="CB2910" s="59" t="str">
        <f t="shared" si="557"/>
        <v/>
      </c>
      <c r="CC2910" s="36"/>
      <c r="CD2910" s="40"/>
      <c r="CE2910" s="46"/>
      <c r="CF2910" s="40"/>
      <c r="CG2910" s="40"/>
      <c r="CH2910" s="40"/>
      <c r="CI2910" s="36"/>
      <c r="CJ2910" s="47"/>
      <c r="CK2910" s="40"/>
      <c r="CL2910" s="40"/>
      <c r="CM2910" s="40"/>
      <c r="CN2910" s="40"/>
    </row>
    <row r="2911" spans="1:92" ht="42.75" hidden="1">
      <c r="A2911" s="49" t="str">
        <f t="shared" si="549"/>
        <v>SIN GESTIÓN</v>
      </c>
      <c r="B2911" s="58"/>
      <c r="C2911" s="37"/>
      <c r="D2911" s="37"/>
      <c r="E2911" s="49" t="str">
        <f t="shared" si="550"/>
        <v>PENDIENTE NOTIFICACIÓN</v>
      </c>
      <c r="F2911" s="141" t="str">
        <f t="shared" si="551"/>
        <v>PENDIENTE NOTIFICACIÓN</v>
      </c>
      <c r="G2911" s="49" t="str">
        <f t="shared" si="552"/>
        <v/>
      </c>
      <c r="H2911" s="51" t="str">
        <f ca="1">IF(
L2911="",
"",
IF(
NETWORKDAYS(L2911,IF(M2911&lt;&gt;"",M2911,TODAY()),FESTIVOS_CO!A:A)&gt;2,
"VENCIDO",
IF(
NETWORKDAYS(L2911,IF(M2911&lt;&gt;"",M2911,TODAY()),FESTIVOS_CO!A:A)=2,
"ALERTA",
"A TIEMPO"
)))</f>
        <v/>
      </c>
      <c r="I2911" s="40"/>
      <c r="J2911" s="36"/>
      <c r="K2911" s="37"/>
      <c r="L2911" s="50"/>
      <c r="M2911" s="37"/>
      <c r="N2911" s="52"/>
      <c r="O2911" s="52"/>
      <c r="P2911" s="36"/>
      <c r="Q2911" s="36"/>
      <c r="R2911" s="40"/>
      <c r="S2911" s="36"/>
      <c r="T2911" s="40"/>
      <c r="U2911" s="40"/>
      <c r="V2911" s="81"/>
      <c r="W2911" s="40"/>
      <c r="X2911" s="40"/>
      <c r="Y2911" s="40"/>
      <c r="Z2911" s="38" t="str">
        <f>IFERROR(VLOOKUP(Y2911,DIRECTORIO!A:B,2,FALSE),"")</f>
        <v/>
      </c>
      <c r="AA2911" s="40"/>
      <c r="AB2911" s="40"/>
      <c r="AC2911" s="40"/>
      <c r="AD2911" s="40"/>
      <c r="AE2911" s="40"/>
      <c r="AF2911" s="40"/>
      <c r="AG2911" s="41" t="s">
        <v>109</v>
      </c>
      <c r="AH2911" s="42"/>
      <c r="AI2911" s="54" t="str">
        <f t="shared" ca="1" si="553"/>
        <v>PENDIENTE NOTIFICACIÓN ELECTRÓNICA</v>
      </c>
      <c r="AJ2911" s="37"/>
      <c r="AK2911" s="37"/>
      <c r="AL2911" s="37"/>
      <c r="AM2911" s="53" t="str">
        <f>IF(AK2911="","",WORKDAY(AK2911,5,FESTIVOS_CO!A:A))</f>
        <v/>
      </c>
      <c r="AN2911" s="37"/>
      <c r="AO2911" s="37"/>
      <c r="AP2911" s="54" t="str">
        <f t="shared" ca="1" si="558"/>
        <v>NO APLICA</v>
      </c>
      <c r="AQ2911" s="36"/>
      <c r="AR2911" s="43"/>
      <c r="AS2911" s="37"/>
      <c r="AT2911" s="36"/>
      <c r="AU2911" s="37"/>
      <c r="AV2911" s="36"/>
      <c r="AW2911" s="36"/>
      <c r="AX2911" s="37"/>
      <c r="AY2911" s="140" t="str">
        <f>IF(AU2911="","",WORKDAY(AU2911,5,FESTIVOS_CO!A:A))</f>
        <v/>
      </c>
      <c r="AZ2911" s="54" t="str">
        <f t="shared" ca="1" si="555"/>
        <v>NO APLICA</v>
      </c>
      <c r="BA2911" s="55" t="str">
        <f>IF(AX2911="","",WORKDAY(AX2911,5,FESTIVOS_CO!A:A))</f>
        <v/>
      </c>
      <c r="BB2911" s="39"/>
      <c r="BC2911" s="40"/>
      <c r="BD2911" s="40"/>
      <c r="BE2911" s="56" t="str">
        <f t="shared" ca="1" si="556"/>
        <v>NO APLICA</v>
      </c>
      <c r="BF2911" s="37"/>
      <c r="BG2911" s="45"/>
      <c r="BH2911" s="37"/>
      <c r="BI2911" s="36"/>
      <c r="BJ2911" s="37"/>
      <c r="BK2911" s="36"/>
      <c r="BL2911" s="36"/>
      <c r="BM2911" s="53" t="str">
        <f>IF(BJ2911="","",WORKDAY(BJ2911,5,FESTIVOS_CO!A:A))</f>
        <v/>
      </c>
      <c r="BN2911" s="57" t="str">
        <f t="shared" ca="1" si="554"/>
        <v>PENDIENTE HACER AVISO</v>
      </c>
      <c r="BO2911" s="54" t="str">
        <f t="shared" ca="1" si="547"/>
        <v>EN TRÁMITE NOTIF. POR AVISO</v>
      </c>
      <c r="BP2911" s="37"/>
      <c r="BQ2911" s="53" t="str">
        <f>IF(BP2911="","",WORKDAY(BP2911,5,FESTIVOS_CO!A:A))</f>
        <v/>
      </c>
      <c r="BR2911" s="37"/>
      <c r="BS2911" s="36"/>
      <c r="BT2911" s="38"/>
      <c r="BU2911" s="58" t="e">
        <f>VLOOKUP(BT2911,Hoja2!$C:$D,2,0)</f>
        <v>#N/A</v>
      </c>
      <c r="BV2911" s="80" t="str">
        <f>IF(
AND(AO2911="",BD2911="",BQ2911=""),
"EN PROCESO NOTIFICACION / COMUNICACION",
IF(
BT2911="",
"NO APLICA",
IF(
BU2911=60,
IF(AO2911&lt;&gt;"",AO2911,IF(BD2911&lt;&gt;"",BD2911,BQ2911))+60,
WORKDAY(
IF(AO2911&lt;&gt;"",AO2911,IF(BD2911&lt;&gt;"",BD2911,BQ2911)),
BU2911,
FESTIVOS_CO!A:A
)
)
))</f>
        <v>EN PROCESO NOTIFICACION / COMUNICACION</v>
      </c>
      <c r="BW2911" s="44"/>
      <c r="BX2911" s="53"/>
      <c r="BY2911" s="45"/>
      <c r="BZ2911" s="37"/>
      <c r="CA2911" s="54" t="str">
        <f t="shared" si="548"/>
        <v>PENDIENTE EJECUTORIA</v>
      </c>
      <c r="CB2911" s="59" t="str">
        <f t="shared" si="557"/>
        <v/>
      </c>
      <c r="CC2911" s="36"/>
      <c r="CD2911" s="40"/>
      <c r="CE2911" s="46"/>
      <c r="CF2911" s="40"/>
      <c r="CG2911" s="40"/>
      <c r="CH2911" s="40"/>
      <c r="CI2911" s="36"/>
      <c r="CJ2911" s="47"/>
      <c r="CK2911" s="40"/>
      <c r="CL2911" s="40"/>
      <c r="CM2911" s="40"/>
      <c r="CN2911" s="40"/>
    </row>
    <row r="2912" spans="1:92" ht="42.75" hidden="1">
      <c r="A2912" s="49" t="str">
        <f t="shared" si="549"/>
        <v>SIN GESTIÓN</v>
      </c>
      <c r="B2912" s="58"/>
      <c r="C2912" s="37"/>
      <c r="D2912" s="37"/>
      <c r="E2912" s="49" t="str">
        <f t="shared" si="550"/>
        <v>PENDIENTE NOTIFICACIÓN</v>
      </c>
      <c r="F2912" s="141" t="str">
        <f t="shared" si="551"/>
        <v>PENDIENTE NOTIFICACIÓN</v>
      </c>
      <c r="G2912" s="49" t="str">
        <f t="shared" si="552"/>
        <v/>
      </c>
      <c r="H2912" s="51" t="str">
        <f ca="1">IF(
L2912="",
"",
IF(
NETWORKDAYS(L2912,IF(M2912&lt;&gt;"",M2912,TODAY()),FESTIVOS_CO!A:A)&gt;2,
"VENCIDO",
IF(
NETWORKDAYS(L2912,IF(M2912&lt;&gt;"",M2912,TODAY()),FESTIVOS_CO!A:A)=2,
"ALERTA",
"A TIEMPO"
)))</f>
        <v/>
      </c>
      <c r="I2912" s="40"/>
      <c r="J2912" s="36"/>
      <c r="K2912" s="37"/>
      <c r="L2912" s="50"/>
      <c r="M2912" s="37"/>
      <c r="N2912" s="52"/>
      <c r="O2912" s="52"/>
      <c r="P2912" s="36"/>
      <c r="Q2912" s="36"/>
      <c r="R2912" s="40"/>
      <c r="S2912" s="36"/>
      <c r="T2912" s="40"/>
      <c r="U2912" s="40"/>
      <c r="V2912" s="81"/>
      <c r="W2912" s="40"/>
      <c r="X2912" s="40"/>
      <c r="Y2912" s="40"/>
      <c r="Z2912" s="38" t="str">
        <f>IFERROR(VLOOKUP(Y2912,DIRECTORIO!A:B,2,FALSE),"")</f>
        <v/>
      </c>
      <c r="AA2912" s="40"/>
      <c r="AB2912" s="40"/>
      <c r="AC2912" s="40"/>
      <c r="AD2912" s="40"/>
      <c r="AE2912" s="40"/>
      <c r="AF2912" s="40"/>
      <c r="AG2912" s="41" t="s">
        <v>109</v>
      </c>
      <c r="AH2912" s="42"/>
      <c r="AI2912" s="54" t="str">
        <f t="shared" ca="1" si="553"/>
        <v>PENDIENTE NOTIFICACIÓN ELECTRÓNICA</v>
      </c>
      <c r="AJ2912" s="37"/>
      <c r="AK2912" s="37"/>
      <c r="AL2912" s="37"/>
      <c r="AM2912" s="53" t="str">
        <f>IF(AK2912="","",WORKDAY(AK2912,5,FESTIVOS_CO!A:A))</f>
        <v/>
      </c>
      <c r="AN2912" s="37"/>
      <c r="AO2912" s="37"/>
      <c r="AP2912" s="54" t="str">
        <f t="shared" ca="1" si="558"/>
        <v>NO APLICA</v>
      </c>
      <c r="AQ2912" s="36"/>
      <c r="AR2912" s="43"/>
      <c r="AS2912" s="37"/>
      <c r="AT2912" s="36"/>
      <c r="AU2912" s="37"/>
      <c r="AV2912" s="36"/>
      <c r="AW2912" s="36"/>
      <c r="AX2912" s="37"/>
      <c r="AY2912" s="140" t="str">
        <f>IF(AU2912="","",WORKDAY(AU2912,5,FESTIVOS_CO!A:A))</f>
        <v/>
      </c>
      <c r="AZ2912" s="54" t="str">
        <f t="shared" ca="1" si="555"/>
        <v>NO APLICA</v>
      </c>
      <c r="BA2912" s="55" t="str">
        <f>IF(AX2912="","",WORKDAY(AX2912,5,FESTIVOS_CO!A:A))</f>
        <v/>
      </c>
      <c r="BB2912" s="39"/>
      <c r="BC2912" s="40"/>
      <c r="BD2912" s="40"/>
      <c r="BE2912" s="56" t="str">
        <f t="shared" ca="1" si="556"/>
        <v>NO APLICA</v>
      </c>
      <c r="BF2912" s="37"/>
      <c r="BG2912" s="45"/>
      <c r="BH2912" s="37"/>
      <c r="BI2912" s="36"/>
      <c r="BJ2912" s="37"/>
      <c r="BK2912" s="36"/>
      <c r="BL2912" s="36"/>
      <c r="BM2912" s="53" t="str">
        <f>IF(BJ2912="","",WORKDAY(BJ2912,5,FESTIVOS_CO!A:A))</f>
        <v/>
      </c>
      <c r="BN2912" s="57" t="str">
        <f t="shared" ca="1" si="554"/>
        <v>PENDIENTE HACER AVISO</v>
      </c>
      <c r="BO2912" s="54" t="str">
        <f t="shared" ca="1" si="547"/>
        <v>EN TRÁMITE NOTIF. POR AVISO</v>
      </c>
      <c r="BP2912" s="37"/>
      <c r="BQ2912" s="53" t="str">
        <f>IF(BP2912="","",WORKDAY(BP2912,5,FESTIVOS_CO!A:A))</f>
        <v/>
      </c>
      <c r="BR2912" s="37"/>
      <c r="BS2912" s="36"/>
      <c r="BT2912" s="38"/>
      <c r="BU2912" s="58" t="e">
        <f>VLOOKUP(BT2912,Hoja2!$C:$D,2,0)</f>
        <v>#N/A</v>
      </c>
      <c r="BV2912" s="80" t="str">
        <f>IF(
AND(AO2912="",BD2912="",BQ2912=""),
"EN PROCESO NOTIFICACION / COMUNICACION",
IF(
BT2912="",
"NO APLICA",
IF(
BU2912=60,
IF(AO2912&lt;&gt;"",AO2912,IF(BD2912&lt;&gt;"",BD2912,BQ2912))+60,
WORKDAY(
IF(AO2912&lt;&gt;"",AO2912,IF(BD2912&lt;&gt;"",BD2912,BQ2912)),
BU2912,
FESTIVOS_CO!A:A
)
)
))</f>
        <v>EN PROCESO NOTIFICACION / COMUNICACION</v>
      </c>
      <c r="BW2912" s="44"/>
      <c r="BX2912" s="53"/>
      <c r="BY2912" s="45"/>
      <c r="BZ2912" s="37"/>
      <c r="CA2912" s="54" t="str">
        <f t="shared" si="548"/>
        <v>PENDIENTE EJECUTORIA</v>
      </c>
      <c r="CB2912" s="59" t="str">
        <f t="shared" si="557"/>
        <v/>
      </c>
      <c r="CC2912" s="36"/>
      <c r="CD2912" s="40"/>
      <c r="CE2912" s="46"/>
      <c r="CF2912" s="40"/>
      <c r="CG2912" s="40"/>
      <c r="CH2912" s="40"/>
      <c r="CI2912" s="36"/>
      <c r="CJ2912" s="47"/>
      <c r="CK2912" s="40"/>
      <c r="CL2912" s="40"/>
      <c r="CM2912" s="40"/>
      <c r="CN2912" s="40"/>
    </row>
    <row r="2913" spans="1:92" ht="42.75" hidden="1">
      <c r="A2913" s="49" t="str">
        <f t="shared" si="549"/>
        <v>SIN GESTIÓN</v>
      </c>
      <c r="B2913" s="58"/>
      <c r="C2913" s="37"/>
      <c r="D2913" s="37"/>
      <c r="E2913" s="49" t="str">
        <f t="shared" si="550"/>
        <v>PENDIENTE NOTIFICACIÓN</v>
      </c>
      <c r="F2913" s="141" t="str">
        <f t="shared" si="551"/>
        <v>PENDIENTE NOTIFICACIÓN</v>
      </c>
      <c r="G2913" s="49" t="str">
        <f t="shared" si="552"/>
        <v/>
      </c>
      <c r="H2913" s="51" t="str">
        <f ca="1">IF(
L2913="",
"",
IF(
NETWORKDAYS(L2913,IF(M2913&lt;&gt;"",M2913,TODAY()),FESTIVOS_CO!A:A)&gt;2,
"VENCIDO",
IF(
NETWORKDAYS(L2913,IF(M2913&lt;&gt;"",M2913,TODAY()),FESTIVOS_CO!A:A)=2,
"ALERTA",
"A TIEMPO"
)))</f>
        <v/>
      </c>
      <c r="I2913" s="40"/>
      <c r="J2913" s="36"/>
      <c r="K2913" s="37"/>
      <c r="L2913" s="50"/>
      <c r="M2913" s="37"/>
      <c r="N2913" s="52"/>
      <c r="O2913" s="52"/>
      <c r="P2913" s="36"/>
      <c r="Q2913" s="36"/>
      <c r="R2913" s="40"/>
      <c r="S2913" s="36"/>
      <c r="T2913" s="40"/>
      <c r="U2913" s="40"/>
      <c r="V2913" s="81"/>
      <c r="W2913" s="40"/>
      <c r="X2913" s="40"/>
      <c r="Y2913" s="40"/>
      <c r="Z2913" s="38" t="str">
        <f>IFERROR(VLOOKUP(Y2913,DIRECTORIO!A:B,2,FALSE),"")</f>
        <v/>
      </c>
      <c r="AA2913" s="40"/>
      <c r="AB2913" s="40"/>
      <c r="AC2913" s="40"/>
      <c r="AD2913" s="40"/>
      <c r="AE2913" s="40"/>
      <c r="AF2913" s="40"/>
      <c r="AG2913" s="41" t="s">
        <v>109</v>
      </c>
      <c r="AH2913" s="42"/>
      <c r="AI2913" s="54" t="str">
        <f t="shared" ca="1" si="553"/>
        <v>PENDIENTE NOTIFICACIÓN ELECTRÓNICA</v>
      </c>
      <c r="AJ2913" s="37"/>
      <c r="AK2913" s="37"/>
      <c r="AL2913" s="37"/>
      <c r="AM2913" s="53" t="str">
        <f>IF(AK2913="","",WORKDAY(AK2913,5,FESTIVOS_CO!A:A))</f>
        <v/>
      </c>
      <c r="AN2913" s="37"/>
      <c r="AO2913" s="37"/>
      <c r="AP2913" s="54" t="str">
        <f t="shared" ca="1" si="558"/>
        <v>NO APLICA</v>
      </c>
      <c r="AQ2913" s="36"/>
      <c r="AR2913" s="43"/>
      <c r="AS2913" s="37"/>
      <c r="AT2913" s="36"/>
      <c r="AU2913" s="37"/>
      <c r="AV2913" s="36"/>
      <c r="AW2913" s="36"/>
      <c r="AX2913" s="37"/>
      <c r="AY2913" s="140" t="str">
        <f>IF(AU2913="","",WORKDAY(AU2913,5,FESTIVOS_CO!A:A))</f>
        <v/>
      </c>
      <c r="AZ2913" s="54" t="str">
        <f t="shared" ca="1" si="555"/>
        <v>NO APLICA</v>
      </c>
      <c r="BA2913" s="55" t="str">
        <f>IF(AX2913="","",WORKDAY(AX2913,5,FESTIVOS_CO!A:A))</f>
        <v/>
      </c>
      <c r="BB2913" s="39"/>
      <c r="BC2913" s="40"/>
      <c r="BD2913" s="40"/>
      <c r="BE2913" s="56" t="str">
        <f t="shared" ca="1" si="556"/>
        <v>NO APLICA</v>
      </c>
      <c r="BF2913" s="37"/>
      <c r="BG2913" s="45"/>
      <c r="BH2913" s="37"/>
      <c r="BI2913" s="36"/>
      <c r="BJ2913" s="37"/>
      <c r="BK2913" s="36"/>
      <c r="BL2913" s="36"/>
      <c r="BM2913" s="53" t="str">
        <f>IF(BJ2913="","",WORKDAY(BJ2913,5,FESTIVOS_CO!A:A))</f>
        <v/>
      </c>
      <c r="BN2913" s="57" t="str">
        <f t="shared" ca="1" si="554"/>
        <v>PENDIENTE HACER AVISO</v>
      </c>
      <c r="BO2913" s="54" t="str">
        <f t="shared" ca="1" si="547"/>
        <v>EN TRÁMITE NOTIF. POR AVISO</v>
      </c>
      <c r="BP2913" s="37"/>
      <c r="BQ2913" s="53" t="str">
        <f>IF(BP2913="","",WORKDAY(BP2913,5,FESTIVOS_CO!A:A))</f>
        <v/>
      </c>
      <c r="BR2913" s="37"/>
      <c r="BS2913" s="36"/>
      <c r="BT2913" s="38"/>
      <c r="BU2913" s="58" t="e">
        <f>VLOOKUP(BT2913,Hoja2!$C:$D,2,0)</f>
        <v>#N/A</v>
      </c>
      <c r="BV2913" s="80" t="str">
        <f>IF(
AND(AO2913="",BD2913="",BQ2913=""),
"EN PROCESO NOTIFICACION / COMUNICACION",
IF(
BT2913="",
"NO APLICA",
IF(
BU2913=60,
IF(AO2913&lt;&gt;"",AO2913,IF(BD2913&lt;&gt;"",BD2913,BQ2913))+60,
WORKDAY(
IF(AO2913&lt;&gt;"",AO2913,IF(BD2913&lt;&gt;"",BD2913,BQ2913)),
BU2913,
FESTIVOS_CO!A:A
)
)
))</f>
        <v>EN PROCESO NOTIFICACION / COMUNICACION</v>
      </c>
      <c r="BW2913" s="44"/>
      <c r="BX2913" s="53"/>
      <c r="BY2913" s="45"/>
      <c r="BZ2913" s="37"/>
      <c r="CA2913" s="54" t="str">
        <f t="shared" si="548"/>
        <v>PENDIENTE EJECUTORIA</v>
      </c>
      <c r="CB2913" s="59" t="str">
        <f t="shared" si="557"/>
        <v/>
      </c>
      <c r="CC2913" s="36"/>
      <c r="CD2913" s="40"/>
      <c r="CE2913" s="46"/>
      <c r="CF2913" s="40"/>
      <c r="CG2913" s="40"/>
      <c r="CH2913" s="40"/>
      <c r="CI2913" s="36"/>
      <c r="CJ2913" s="47"/>
      <c r="CK2913" s="40"/>
      <c r="CL2913" s="40"/>
      <c r="CM2913" s="40"/>
      <c r="CN2913" s="40"/>
    </row>
    <row r="2914" spans="1:92" ht="42.75" hidden="1">
      <c r="A2914" s="49" t="str">
        <f t="shared" si="549"/>
        <v>SIN GESTIÓN</v>
      </c>
      <c r="B2914" s="58"/>
      <c r="C2914" s="37"/>
      <c r="D2914" s="37"/>
      <c r="E2914" s="49" t="str">
        <f t="shared" si="550"/>
        <v>PENDIENTE NOTIFICACIÓN</v>
      </c>
      <c r="F2914" s="141" t="str">
        <f t="shared" si="551"/>
        <v>PENDIENTE NOTIFICACIÓN</v>
      </c>
      <c r="G2914" s="49" t="str">
        <f t="shared" si="552"/>
        <v/>
      </c>
      <c r="H2914" s="51" t="str">
        <f ca="1">IF(
L2914="",
"",
IF(
NETWORKDAYS(L2914,IF(M2914&lt;&gt;"",M2914,TODAY()),FESTIVOS_CO!A:A)&gt;2,
"VENCIDO",
IF(
NETWORKDAYS(L2914,IF(M2914&lt;&gt;"",M2914,TODAY()),FESTIVOS_CO!A:A)=2,
"ALERTA",
"A TIEMPO"
)))</f>
        <v/>
      </c>
      <c r="I2914" s="40"/>
      <c r="J2914" s="36"/>
      <c r="K2914" s="37"/>
      <c r="L2914" s="50"/>
      <c r="M2914" s="37"/>
      <c r="N2914" s="52"/>
      <c r="O2914" s="52"/>
      <c r="P2914" s="36"/>
      <c r="Q2914" s="36"/>
      <c r="R2914" s="40"/>
      <c r="S2914" s="36"/>
      <c r="T2914" s="40"/>
      <c r="U2914" s="40"/>
      <c r="V2914" s="81"/>
      <c r="W2914" s="40"/>
      <c r="X2914" s="40"/>
      <c r="Y2914" s="40"/>
      <c r="Z2914" s="38" t="str">
        <f>IFERROR(VLOOKUP(Y2914,DIRECTORIO!A:B,2,FALSE),"")</f>
        <v/>
      </c>
      <c r="AA2914" s="40"/>
      <c r="AB2914" s="40"/>
      <c r="AC2914" s="40"/>
      <c r="AD2914" s="40"/>
      <c r="AE2914" s="40"/>
      <c r="AF2914" s="40"/>
      <c r="AG2914" s="41" t="s">
        <v>109</v>
      </c>
      <c r="AH2914" s="42"/>
      <c r="AI2914" s="54" t="str">
        <f t="shared" ca="1" si="553"/>
        <v>PENDIENTE NOTIFICACIÓN ELECTRÓNICA</v>
      </c>
      <c r="AJ2914" s="37"/>
      <c r="AK2914" s="37"/>
      <c r="AL2914" s="37"/>
      <c r="AM2914" s="53" t="str">
        <f>IF(AK2914="","",WORKDAY(AK2914,5,FESTIVOS_CO!A:A))</f>
        <v/>
      </c>
      <c r="AN2914" s="37"/>
      <c r="AO2914" s="37"/>
      <c r="AP2914" s="54" t="str">
        <f t="shared" ca="1" si="558"/>
        <v>NO APLICA</v>
      </c>
      <c r="AQ2914" s="36"/>
      <c r="AR2914" s="43"/>
      <c r="AS2914" s="37"/>
      <c r="AT2914" s="36"/>
      <c r="AU2914" s="37"/>
      <c r="AV2914" s="36"/>
      <c r="AW2914" s="36"/>
      <c r="AX2914" s="37"/>
      <c r="AY2914" s="140" t="str">
        <f>IF(AU2914="","",WORKDAY(AU2914,5,FESTIVOS_CO!A:A))</f>
        <v/>
      </c>
      <c r="AZ2914" s="54" t="str">
        <f t="shared" ca="1" si="555"/>
        <v>NO APLICA</v>
      </c>
      <c r="BA2914" s="55" t="str">
        <f>IF(AX2914="","",WORKDAY(AX2914,5,FESTIVOS_CO!A:A))</f>
        <v/>
      </c>
      <c r="BB2914" s="39"/>
      <c r="BC2914" s="40"/>
      <c r="BD2914" s="40"/>
      <c r="BE2914" s="56" t="str">
        <f t="shared" ca="1" si="556"/>
        <v>NO APLICA</v>
      </c>
      <c r="BF2914" s="37"/>
      <c r="BG2914" s="45"/>
      <c r="BH2914" s="37"/>
      <c r="BI2914" s="36"/>
      <c r="BJ2914" s="37"/>
      <c r="BK2914" s="36"/>
      <c r="BL2914" s="36"/>
      <c r="BM2914" s="53" t="str">
        <f>IF(BJ2914="","",WORKDAY(BJ2914,5,FESTIVOS_CO!A:A))</f>
        <v/>
      </c>
      <c r="BN2914" s="57" t="str">
        <f t="shared" ca="1" si="554"/>
        <v>PENDIENTE HACER AVISO</v>
      </c>
      <c r="BO2914" s="54" t="str">
        <f t="shared" ca="1" si="547"/>
        <v>EN TRÁMITE NOTIF. POR AVISO</v>
      </c>
      <c r="BP2914" s="37"/>
      <c r="BQ2914" s="53" t="str">
        <f>IF(BP2914="","",WORKDAY(BP2914,5,FESTIVOS_CO!A:A))</f>
        <v/>
      </c>
      <c r="BR2914" s="37"/>
      <c r="BS2914" s="36"/>
      <c r="BT2914" s="38"/>
      <c r="BU2914" s="58" t="e">
        <f>VLOOKUP(BT2914,Hoja2!$C:$D,2,0)</f>
        <v>#N/A</v>
      </c>
      <c r="BV2914" s="80" t="str">
        <f>IF(
AND(AO2914="",BD2914="",BQ2914=""),
"EN PROCESO NOTIFICACION / COMUNICACION",
IF(
BT2914="",
"NO APLICA",
IF(
BU2914=60,
IF(AO2914&lt;&gt;"",AO2914,IF(BD2914&lt;&gt;"",BD2914,BQ2914))+60,
WORKDAY(
IF(AO2914&lt;&gt;"",AO2914,IF(BD2914&lt;&gt;"",BD2914,BQ2914)),
BU2914,
FESTIVOS_CO!A:A
)
)
))</f>
        <v>EN PROCESO NOTIFICACION / COMUNICACION</v>
      </c>
      <c r="BW2914" s="44"/>
      <c r="BX2914" s="53"/>
      <c r="BY2914" s="45"/>
      <c r="BZ2914" s="37"/>
      <c r="CA2914" s="54" t="str">
        <f t="shared" si="548"/>
        <v>PENDIENTE EJECUTORIA</v>
      </c>
      <c r="CB2914" s="59" t="str">
        <f t="shared" si="557"/>
        <v/>
      </c>
      <c r="CC2914" s="36"/>
      <c r="CD2914" s="40"/>
      <c r="CE2914" s="46"/>
      <c r="CF2914" s="40"/>
      <c r="CG2914" s="40"/>
      <c r="CH2914" s="40"/>
      <c r="CI2914" s="36"/>
      <c r="CJ2914" s="47"/>
      <c r="CK2914" s="40"/>
      <c r="CL2914" s="40"/>
      <c r="CM2914" s="40"/>
      <c r="CN2914" s="40"/>
    </row>
    <row r="2915" spans="1:92" ht="42.75" hidden="1">
      <c r="A2915" s="49" t="str">
        <f t="shared" si="549"/>
        <v>SIN GESTIÓN</v>
      </c>
      <c r="B2915" s="58"/>
      <c r="C2915" s="37"/>
      <c r="D2915" s="37"/>
      <c r="E2915" s="49" t="str">
        <f t="shared" si="550"/>
        <v>PENDIENTE NOTIFICACIÓN</v>
      </c>
      <c r="F2915" s="141" t="str">
        <f t="shared" si="551"/>
        <v>PENDIENTE NOTIFICACIÓN</v>
      </c>
      <c r="G2915" s="49" t="str">
        <f t="shared" si="552"/>
        <v/>
      </c>
      <c r="H2915" s="51" t="str">
        <f ca="1">IF(
L2915="",
"",
IF(
NETWORKDAYS(L2915,IF(M2915&lt;&gt;"",M2915,TODAY()),FESTIVOS_CO!A:A)&gt;2,
"VENCIDO",
IF(
NETWORKDAYS(L2915,IF(M2915&lt;&gt;"",M2915,TODAY()),FESTIVOS_CO!A:A)=2,
"ALERTA",
"A TIEMPO"
)))</f>
        <v/>
      </c>
      <c r="I2915" s="40"/>
      <c r="J2915" s="36"/>
      <c r="K2915" s="37"/>
      <c r="L2915" s="50"/>
      <c r="M2915" s="37"/>
      <c r="N2915" s="52"/>
      <c r="O2915" s="52"/>
      <c r="P2915" s="36"/>
      <c r="Q2915" s="36"/>
      <c r="R2915" s="40"/>
      <c r="S2915" s="36"/>
      <c r="T2915" s="40"/>
      <c r="U2915" s="40"/>
      <c r="V2915" s="81"/>
      <c r="W2915" s="40"/>
      <c r="X2915" s="40"/>
      <c r="Y2915" s="40"/>
      <c r="Z2915" s="38" t="str">
        <f>IFERROR(VLOOKUP(Y2915,DIRECTORIO!A:B,2,FALSE),"")</f>
        <v/>
      </c>
      <c r="AA2915" s="40"/>
      <c r="AB2915" s="40"/>
      <c r="AC2915" s="40"/>
      <c r="AD2915" s="40"/>
      <c r="AE2915" s="40"/>
      <c r="AF2915" s="40"/>
      <c r="AG2915" s="41" t="s">
        <v>109</v>
      </c>
      <c r="AH2915" s="42"/>
      <c r="AI2915" s="54" t="str">
        <f t="shared" ca="1" si="553"/>
        <v>PENDIENTE NOTIFICACIÓN ELECTRÓNICA</v>
      </c>
      <c r="AJ2915" s="37"/>
      <c r="AK2915" s="37"/>
      <c r="AL2915" s="37"/>
      <c r="AM2915" s="53" t="str">
        <f>IF(AK2915="","",WORKDAY(AK2915,5,FESTIVOS_CO!A:A))</f>
        <v/>
      </c>
      <c r="AN2915" s="37"/>
      <c r="AO2915" s="37"/>
      <c r="AP2915" s="54" t="str">
        <f t="shared" ca="1" si="558"/>
        <v>NO APLICA</v>
      </c>
      <c r="AQ2915" s="36"/>
      <c r="AR2915" s="43"/>
      <c r="AS2915" s="37"/>
      <c r="AT2915" s="36"/>
      <c r="AU2915" s="37"/>
      <c r="AV2915" s="36"/>
      <c r="AW2915" s="36"/>
      <c r="AX2915" s="37"/>
      <c r="AY2915" s="140" t="str">
        <f>IF(AU2915="","",WORKDAY(AU2915,5,FESTIVOS_CO!A:A))</f>
        <v/>
      </c>
      <c r="AZ2915" s="54" t="str">
        <f t="shared" ca="1" si="555"/>
        <v>NO APLICA</v>
      </c>
      <c r="BA2915" s="55" t="str">
        <f>IF(AX2915="","",WORKDAY(AX2915,5,FESTIVOS_CO!A:A))</f>
        <v/>
      </c>
      <c r="BB2915" s="39"/>
      <c r="BC2915" s="40"/>
      <c r="BD2915" s="40"/>
      <c r="BE2915" s="56" t="str">
        <f t="shared" ca="1" si="556"/>
        <v>NO APLICA</v>
      </c>
      <c r="BF2915" s="37"/>
      <c r="BG2915" s="45"/>
      <c r="BH2915" s="37"/>
      <c r="BI2915" s="36"/>
      <c r="BJ2915" s="37"/>
      <c r="BK2915" s="36"/>
      <c r="BL2915" s="36"/>
      <c r="BM2915" s="53" t="str">
        <f>IF(BJ2915="","",WORKDAY(BJ2915,5,FESTIVOS_CO!A:A))</f>
        <v/>
      </c>
      <c r="BN2915" s="57" t="str">
        <f t="shared" ca="1" si="554"/>
        <v>PENDIENTE HACER AVISO</v>
      </c>
      <c r="BO2915" s="54" t="str">
        <f t="shared" ca="1" si="547"/>
        <v>EN TRÁMITE NOTIF. POR AVISO</v>
      </c>
      <c r="BP2915" s="37"/>
      <c r="BQ2915" s="53" t="str">
        <f>IF(BP2915="","",WORKDAY(BP2915,5,FESTIVOS_CO!A:A))</f>
        <v/>
      </c>
      <c r="BR2915" s="37"/>
      <c r="BS2915" s="36"/>
      <c r="BT2915" s="38"/>
      <c r="BU2915" s="58" t="e">
        <f>VLOOKUP(BT2915,Hoja2!$C:$D,2,0)</f>
        <v>#N/A</v>
      </c>
      <c r="BV2915" s="80" t="str">
        <f>IF(
AND(AO2915="",BD2915="",BQ2915=""),
"EN PROCESO NOTIFICACION / COMUNICACION",
IF(
BT2915="",
"NO APLICA",
IF(
BU2915=60,
IF(AO2915&lt;&gt;"",AO2915,IF(BD2915&lt;&gt;"",BD2915,BQ2915))+60,
WORKDAY(
IF(AO2915&lt;&gt;"",AO2915,IF(BD2915&lt;&gt;"",BD2915,BQ2915)),
BU2915,
FESTIVOS_CO!A:A
)
)
))</f>
        <v>EN PROCESO NOTIFICACION / COMUNICACION</v>
      </c>
      <c r="BW2915" s="44"/>
      <c r="BX2915" s="53"/>
      <c r="BY2915" s="45"/>
      <c r="BZ2915" s="37"/>
      <c r="CA2915" s="54" t="str">
        <f t="shared" si="548"/>
        <v>PENDIENTE EJECUTORIA</v>
      </c>
      <c r="CB2915" s="59" t="str">
        <f t="shared" si="557"/>
        <v/>
      </c>
      <c r="CC2915" s="36"/>
      <c r="CD2915" s="40"/>
      <c r="CE2915" s="46"/>
      <c r="CF2915" s="40"/>
      <c r="CG2915" s="40"/>
      <c r="CH2915" s="40"/>
      <c r="CI2915" s="36"/>
      <c r="CJ2915" s="47"/>
      <c r="CK2915" s="40"/>
      <c r="CL2915" s="40"/>
      <c r="CM2915" s="40"/>
      <c r="CN2915" s="40"/>
    </row>
    <row r="2916" spans="1:92" ht="42.75" hidden="1">
      <c r="A2916" s="49" t="str">
        <f t="shared" si="549"/>
        <v>SIN GESTIÓN</v>
      </c>
      <c r="B2916" s="58"/>
      <c r="C2916" s="37"/>
      <c r="D2916" s="37"/>
      <c r="E2916" s="49" t="str">
        <f t="shared" si="550"/>
        <v>PENDIENTE NOTIFICACIÓN</v>
      </c>
      <c r="F2916" s="141" t="str">
        <f t="shared" si="551"/>
        <v>PENDIENTE NOTIFICACIÓN</v>
      </c>
      <c r="G2916" s="49" t="str">
        <f t="shared" si="552"/>
        <v/>
      </c>
      <c r="H2916" s="51" t="str">
        <f ca="1">IF(
L2916="",
"",
IF(
NETWORKDAYS(L2916,IF(M2916&lt;&gt;"",M2916,TODAY()),FESTIVOS_CO!A:A)&gt;2,
"VENCIDO",
IF(
NETWORKDAYS(L2916,IF(M2916&lt;&gt;"",M2916,TODAY()),FESTIVOS_CO!A:A)=2,
"ALERTA",
"A TIEMPO"
)))</f>
        <v/>
      </c>
      <c r="I2916" s="40"/>
      <c r="J2916" s="36"/>
      <c r="K2916" s="37"/>
      <c r="L2916" s="50"/>
      <c r="M2916" s="37"/>
      <c r="N2916" s="52"/>
      <c r="O2916" s="52"/>
      <c r="P2916" s="36"/>
      <c r="Q2916" s="36"/>
      <c r="R2916" s="40"/>
      <c r="S2916" s="36"/>
      <c r="T2916" s="40"/>
      <c r="U2916" s="40"/>
      <c r="V2916" s="81"/>
      <c r="W2916" s="40"/>
      <c r="X2916" s="40"/>
      <c r="Y2916" s="40"/>
      <c r="Z2916" s="38" t="str">
        <f>IFERROR(VLOOKUP(Y2916,DIRECTORIO!A:B,2,FALSE),"")</f>
        <v/>
      </c>
      <c r="AA2916" s="40"/>
      <c r="AB2916" s="40"/>
      <c r="AC2916" s="40"/>
      <c r="AD2916" s="40"/>
      <c r="AE2916" s="40"/>
      <c r="AF2916" s="40"/>
      <c r="AG2916" s="41" t="s">
        <v>109</v>
      </c>
      <c r="AH2916" s="42"/>
      <c r="AI2916" s="54" t="str">
        <f t="shared" ca="1" si="553"/>
        <v>PENDIENTE NOTIFICACIÓN ELECTRÓNICA</v>
      </c>
      <c r="AJ2916" s="37"/>
      <c r="AK2916" s="37"/>
      <c r="AL2916" s="37"/>
      <c r="AM2916" s="53" t="str">
        <f>IF(AK2916="","",WORKDAY(AK2916,5,FESTIVOS_CO!A:A))</f>
        <v/>
      </c>
      <c r="AN2916" s="37"/>
      <c r="AO2916" s="37"/>
      <c r="AP2916" s="54" t="str">
        <f t="shared" ca="1" si="558"/>
        <v>NO APLICA</v>
      </c>
      <c r="AQ2916" s="36"/>
      <c r="AR2916" s="43"/>
      <c r="AS2916" s="37"/>
      <c r="AT2916" s="36"/>
      <c r="AU2916" s="37"/>
      <c r="AV2916" s="36"/>
      <c r="AW2916" s="36"/>
      <c r="AX2916" s="37"/>
      <c r="AY2916" s="140" t="str">
        <f>IF(AU2916="","",WORKDAY(AU2916,5,FESTIVOS_CO!A:A))</f>
        <v/>
      </c>
      <c r="AZ2916" s="54" t="str">
        <f t="shared" ca="1" si="555"/>
        <v>NO APLICA</v>
      </c>
      <c r="BA2916" s="55" t="str">
        <f>IF(AX2916="","",WORKDAY(AX2916,5,FESTIVOS_CO!A:A))</f>
        <v/>
      </c>
      <c r="BB2916" s="39"/>
      <c r="BC2916" s="40"/>
      <c r="BD2916" s="40"/>
      <c r="BE2916" s="56" t="str">
        <f t="shared" ca="1" si="556"/>
        <v>NO APLICA</v>
      </c>
      <c r="BF2916" s="37"/>
      <c r="BG2916" s="45"/>
      <c r="BH2916" s="37"/>
      <c r="BI2916" s="36"/>
      <c r="BJ2916" s="37"/>
      <c r="BK2916" s="36"/>
      <c r="BL2916" s="36"/>
      <c r="BM2916" s="53" t="str">
        <f>IF(BJ2916="","",WORKDAY(BJ2916,5,FESTIVOS_CO!A:A))</f>
        <v/>
      </c>
      <c r="BN2916" s="57" t="str">
        <f t="shared" ca="1" si="554"/>
        <v>PENDIENTE HACER AVISO</v>
      </c>
      <c r="BO2916" s="54" t="str">
        <f t="shared" ca="1" si="547"/>
        <v>EN TRÁMITE NOTIF. POR AVISO</v>
      </c>
      <c r="BP2916" s="37"/>
      <c r="BQ2916" s="53" t="str">
        <f>IF(BP2916="","",WORKDAY(BP2916,5,FESTIVOS_CO!A:A))</f>
        <v/>
      </c>
      <c r="BR2916" s="37"/>
      <c r="BS2916" s="36"/>
      <c r="BT2916" s="38"/>
      <c r="BU2916" s="58" t="e">
        <f>VLOOKUP(BT2916,Hoja2!$C:$D,2,0)</f>
        <v>#N/A</v>
      </c>
      <c r="BV2916" s="80" t="str">
        <f>IF(
AND(AO2916="",BD2916="",BQ2916=""),
"EN PROCESO NOTIFICACION / COMUNICACION",
IF(
BT2916="",
"NO APLICA",
IF(
BU2916=60,
IF(AO2916&lt;&gt;"",AO2916,IF(BD2916&lt;&gt;"",BD2916,BQ2916))+60,
WORKDAY(
IF(AO2916&lt;&gt;"",AO2916,IF(BD2916&lt;&gt;"",BD2916,BQ2916)),
BU2916,
FESTIVOS_CO!A:A
)
)
))</f>
        <v>EN PROCESO NOTIFICACION / COMUNICACION</v>
      </c>
      <c r="BW2916" s="44"/>
      <c r="BX2916" s="53"/>
      <c r="BY2916" s="45"/>
      <c r="BZ2916" s="37"/>
      <c r="CA2916" s="54" t="str">
        <f t="shared" si="548"/>
        <v>PENDIENTE EJECUTORIA</v>
      </c>
      <c r="CB2916" s="59" t="str">
        <f t="shared" si="557"/>
        <v/>
      </c>
      <c r="CC2916" s="36"/>
      <c r="CD2916" s="40"/>
      <c r="CE2916" s="46"/>
      <c r="CF2916" s="40"/>
      <c r="CG2916" s="40"/>
      <c r="CH2916" s="40"/>
      <c r="CI2916" s="36"/>
      <c r="CJ2916" s="47"/>
      <c r="CK2916" s="40"/>
      <c r="CL2916" s="40"/>
      <c r="CM2916" s="40"/>
      <c r="CN2916" s="40"/>
    </row>
    <row r="2917" spans="1:92" ht="42.75" hidden="1">
      <c r="A2917" s="49" t="str">
        <f t="shared" si="549"/>
        <v>SIN GESTIÓN</v>
      </c>
      <c r="B2917" s="58"/>
      <c r="C2917" s="37"/>
      <c r="D2917" s="37"/>
      <c r="E2917" s="49" t="str">
        <f t="shared" si="550"/>
        <v>PENDIENTE NOTIFICACIÓN</v>
      </c>
      <c r="F2917" s="141" t="str">
        <f t="shared" si="551"/>
        <v>PENDIENTE NOTIFICACIÓN</v>
      </c>
      <c r="G2917" s="49" t="str">
        <f t="shared" si="552"/>
        <v/>
      </c>
      <c r="H2917" s="51" t="str">
        <f ca="1">IF(
L2917="",
"",
IF(
NETWORKDAYS(L2917,IF(M2917&lt;&gt;"",M2917,TODAY()),FESTIVOS_CO!A:A)&gt;2,
"VENCIDO",
IF(
NETWORKDAYS(L2917,IF(M2917&lt;&gt;"",M2917,TODAY()),FESTIVOS_CO!A:A)=2,
"ALERTA",
"A TIEMPO"
)))</f>
        <v/>
      </c>
      <c r="I2917" s="40"/>
      <c r="J2917" s="36"/>
      <c r="K2917" s="37"/>
      <c r="L2917" s="50"/>
      <c r="M2917" s="37"/>
      <c r="N2917" s="52"/>
      <c r="O2917" s="52"/>
      <c r="P2917" s="36"/>
      <c r="Q2917" s="36"/>
      <c r="R2917" s="40"/>
      <c r="S2917" s="36"/>
      <c r="T2917" s="40"/>
      <c r="U2917" s="40"/>
      <c r="V2917" s="81"/>
      <c r="W2917" s="40"/>
      <c r="X2917" s="40"/>
      <c r="Y2917" s="40"/>
      <c r="Z2917" s="38" t="str">
        <f>IFERROR(VLOOKUP(Y2917,DIRECTORIO!A:B,2,FALSE),"")</f>
        <v/>
      </c>
      <c r="AA2917" s="40"/>
      <c r="AB2917" s="40"/>
      <c r="AC2917" s="40"/>
      <c r="AD2917" s="40"/>
      <c r="AE2917" s="40"/>
      <c r="AF2917" s="40"/>
      <c r="AG2917" s="41" t="s">
        <v>109</v>
      </c>
      <c r="AH2917" s="42"/>
      <c r="AI2917" s="54" t="str">
        <f t="shared" ca="1" si="553"/>
        <v>PENDIENTE NOTIFICACIÓN ELECTRÓNICA</v>
      </c>
      <c r="AJ2917" s="37"/>
      <c r="AK2917" s="37"/>
      <c r="AL2917" s="37"/>
      <c r="AM2917" s="53" t="str">
        <f>IF(AK2917="","",WORKDAY(AK2917,5,FESTIVOS_CO!A:A))</f>
        <v/>
      </c>
      <c r="AN2917" s="37"/>
      <c r="AO2917" s="37"/>
      <c r="AP2917" s="54" t="str">
        <f t="shared" ca="1" si="558"/>
        <v>NO APLICA</v>
      </c>
      <c r="AQ2917" s="36"/>
      <c r="AR2917" s="43"/>
      <c r="AS2917" s="37"/>
      <c r="AT2917" s="36"/>
      <c r="AU2917" s="37"/>
      <c r="AV2917" s="36"/>
      <c r="AW2917" s="36"/>
      <c r="AX2917" s="37"/>
      <c r="AY2917" s="140" t="str">
        <f>IF(AU2917="","",WORKDAY(AU2917,5,FESTIVOS_CO!A:A))</f>
        <v/>
      </c>
      <c r="AZ2917" s="54" t="str">
        <f t="shared" ca="1" si="555"/>
        <v>NO APLICA</v>
      </c>
      <c r="BA2917" s="55" t="str">
        <f>IF(AX2917="","",WORKDAY(AX2917,5,FESTIVOS_CO!A:A))</f>
        <v/>
      </c>
      <c r="BB2917" s="39"/>
      <c r="BC2917" s="40"/>
      <c r="BD2917" s="40"/>
      <c r="BE2917" s="56" t="str">
        <f t="shared" ca="1" si="556"/>
        <v>NO APLICA</v>
      </c>
      <c r="BF2917" s="37"/>
      <c r="BG2917" s="45"/>
      <c r="BH2917" s="37"/>
      <c r="BI2917" s="36"/>
      <c r="BJ2917" s="37"/>
      <c r="BK2917" s="36"/>
      <c r="BL2917" s="36"/>
      <c r="BM2917" s="53" t="str">
        <f>IF(BJ2917="","",WORKDAY(BJ2917,5,FESTIVOS_CO!A:A))</f>
        <v/>
      </c>
      <c r="BN2917" s="57" t="str">
        <f t="shared" ca="1" si="554"/>
        <v>PENDIENTE HACER AVISO</v>
      </c>
      <c r="BO2917" s="54" t="str">
        <f t="shared" ca="1" si="547"/>
        <v>EN TRÁMITE NOTIF. POR AVISO</v>
      </c>
      <c r="BP2917" s="37"/>
      <c r="BQ2917" s="53" t="str">
        <f>IF(BP2917="","",WORKDAY(BP2917,5,FESTIVOS_CO!A:A))</f>
        <v/>
      </c>
      <c r="BR2917" s="37"/>
      <c r="BS2917" s="36"/>
      <c r="BT2917" s="38"/>
      <c r="BU2917" s="58" t="e">
        <f>VLOOKUP(BT2917,Hoja2!$C:$D,2,0)</f>
        <v>#N/A</v>
      </c>
      <c r="BV2917" s="80" t="str">
        <f>IF(
AND(AO2917="",BD2917="",BQ2917=""),
"EN PROCESO NOTIFICACION / COMUNICACION",
IF(
BT2917="",
"NO APLICA",
IF(
BU2917=60,
IF(AO2917&lt;&gt;"",AO2917,IF(BD2917&lt;&gt;"",BD2917,BQ2917))+60,
WORKDAY(
IF(AO2917&lt;&gt;"",AO2917,IF(BD2917&lt;&gt;"",BD2917,BQ2917)),
BU2917,
FESTIVOS_CO!A:A
)
)
))</f>
        <v>EN PROCESO NOTIFICACION / COMUNICACION</v>
      </c>
      <c r="BW2917" s="44"/>
      <c r="BX2917" s="53"/>
      <c r="BY2917" s="45"/>
      <c r="BZ2917" s="37"/>
      <c r="CA2917" s="54" t="str">
        <f t="shared" si="548"/>
        <v>PENDIENTE EJECUTORIA</v>
      </c>
      <c r="CB2917" s="59" t="str">
        <f t="shared" si="557"/>
        <v/>
      </c>
      <c r="CC2917" s="36"/>
      <c r="CD2917" s="40"/>
      <c r="CE2917" s="46"/>
      <c r="CF2917" s="40"/>
      <c r="CG2917" s="40"/>
      <c r="CH2917" s="40"/>
      <c r="CI2917" s="36"/>
      <c r="CJ2917" s="47"/>
      <c r="CK2917" s="40"/>
      <c r="CL2917" s="40"/>
      <c r="CM2917" s="40"/>
      <c r="CN2917" s="40"/>
    </row>
    <row r="2918" spans="1:92" ht="42.75" hidden="1">
      <c r="A2918" s="49" t="str">
        <f t="shared" si="549"/>
        <v>SIN GESTIÓN</v>
      </c>
      <c r="B2918" s="58"/>
      <c r="C2918" s="37"/>
      <c r="D2918" s="37"/>
      <c r="E2918" s="49" t="str">
        <f t="shared" si="550"/>
        <v>PENDIENTE NOTIFICACIÓN</v>
      </c>
      <c r="F2918" s="141" t="str">
        <f t="shared" si="551"/>
        <v>PENDIENTE NOTIFICACIÓN</v>
      </c>
      <c r="G2918" s="49" t="str">
        <f t="shared" si="552"/>
        <v/>
      </c>
      <c r="H2918" s="51" t="str">
        <f ca="1">IF(
L2918="",
"",
IF(
NETWORKDAYS(L2918,IF(M2918&lt;&gt;"",M2918,TODAY()),FESTIVOS_CO!A:A)&gt;2,
"VENCIDO",
IF(
NETWORKDAYS(L2918,IF(M2918&lt;&gt;"",M2918,TODAY()),FESTIVOS_CO!A:A)=2,
"ALERTA",
"A TIEMPO"
)))</f>
        <v/>
      </c>
      <c r="I2918" s="40"/>
      <c r="J2918" s="36"/>
      <c r="K2918" s="37"/>
      <c r="L2918" s="50"/>
      <c r="M2918" s="37"/>
      <c r="N2918" s="52"/>
      <c r="O2918" s="52"/>
      <c r="P2918" s="36"/>
      <c r="Q2918" s="36"/>
      <c r="R2918" s="40"/>
      <c r="S2918" s="36"/>
      <c r="T2918" s="40"/>
      <c r="U2918" s="40"/>
      <c r="V2918" s="81"/>
      <c r="W2918" s="40"/>
      <c r="X2918" s="40"/>
      <c r="Y2918" s="40"/>
      <c r="Z2918" s="38" t="str">
        <f>IFERROR(VLOOKUP(Y2918,DIRECTORIO!A:B,2,FALSE),"")</f>
        <v/>
      </c>
      <c r="AA2918" s="40"/>
      <c r="AB2918" s="40"/>
      <c r="AC2918" s="40"/>
      <c r="AD2918" s="40"/>
      <c r="AE2918" s="40"/>
      <c r="AF2918" s="40"/>
      <c r="AG2918" s="41" t="s">
        <v>109</v>
      </c>
      <c r="AH2918" s="42"/>
      <c r="AI2918" s="54" t="str">
        <f t="shared" ca="1" si="553"/>
        <v>PENDIENTE NOTIFICACIÓN ELECTRÓNICA</v>
      </c>
      <c r="AJ2918" s="37"/>
      <c r="AK2918" s="37"/>
      <c r="AL2918" s="37"/>
      <c r="AM2918" s="53" t="str">
        <f>IF(AK2918="","",WORKDAY(AK2918,5,FESTIVOS_CO!A:A))</f>
        <v/>
      </c>
      <c r="AN2918" s="37"/>
      <c r="AO2918" s="37"/>
      <c r="AP2918" s="54" t="str">
        <f t="shared" ca="1" si="558"/>
        <v>NO APLICA</v>
      </c>
      <c r="AQ2918" s="36"/>
      <c r="AR2918" s="43"/>
      <c r="AS2918" s="37"/>
      <c r="AT2918" s="36"/>
      <c r="AU2918" s="37"/>
      <c r="AV2918" s="36"/>
      <c r="AW2918" s="36"/>
      <c r="AX2918" s="37"/>
      <c r="AY2918" s="140" t="str">
        <f>IF(AU2918="","",WORKDAY(AU2918,5,FESTIVOS_CO!A:A))</f>
        <v/>
      </c>
      <c r="AZ2918" s="54" t="str">
        <f t="shared" ca="1" si="555"/>
        <v>NO APLICA</v>
      </c>
      <c r="BA2918" s="55" t="str">
        <f>IF(AX2918="","",WORKDAY(AX2918,5,FESTIVOS_CO!A:A))</f>
        <v/>
      </c>
      <c r="BB2918" s="39"/>
      <c r="BC2918" s="40"/>
      <c r="BD2918" s="40"/>
      <c r="BE2918" s="56" t="str">
        <f t="shared" ca="1" si="556"/>
        <v>NO APLICA</v>
      </c>
      <c r="BF2918" s="37"/>
      <c r="BG2918" s="45"/>
      <c r="BH2918" s="37"/>
      <c r="BI2918" s="36"/>
      <c r="BJ2918" s="37"/>
      <c r="BK2918" s="36"/>
      <c r="BL2918" s="36"/>
      <c r="BM2918" s="53" t="str">
        <f>IF(BJ2918="","",WORKDAY(BJ2918,5,FESTIVOS_CO!A:A))</f>
        <v/>
      </c>
      <c r="BN2918" s="57" t="str">
        <f t="shared" ca="1" si="554"/>
        <v>PENDIENTE HACER AVISO</v>
      </c>
      <c r="BO2918" s="54" t="str">
        <f t="shared" ca="1" si="547"/>
        <v>EN TRÁMITE NOTIF. POR AVISO</v>
      </c>
      <c r="BP2918" s="37"/>
      <c r="BQ2918" s="53" t="str">
        <f>IF(BP2918="","",WORKDAY(BP2918,5,FESTIVOS_CO!A:A))</f>
        <v/>
      </c>
      <c r="BR2918" s="37"/>
      <c r="BS2918" s="36"/>
      <c r="BT2918" s="38"/>
      <c r="BU2918" s="58" t="e">
        <f>VLOOKUP(BT2918,Hoja2!$C:$D,2,0)</f>
        <v>#N/A</v>
      </c>
      <c r="BV2918" s="80" t="str">
        <f>IF(
AND(AO2918="",BD2918="",BQ2918=""),
"EN PROCESO NOTIFICACION / COMUNICACION",
IF(
BT2918="",
"NO APLICA",
IF(
BU2918=60,
IF(AO2918&lt;&gt;"",AO2918,IF(BD2918&lt;&gt;"",BD2918,BQ2918))+60,
WORKDAY(
IF(AO2918&lt;&gt;"",AO2918,IF(BD2918&lt;&gt;"",BD2918,BQ2918)),
BU2918,
FESTIVOS_CO!A:A
)
)
))</f>
        <v>EN PROCESO NOTIFICACION / COMUNICACION</v>
      </c>
      <c r="BW2918" s="44"/>
      <c r="BX2918" s="53"/>
      <c r="BY2918" s="45"/>
      <c r="BZ2918" s="37"/>
      <c r="CA2918" s="54" t="str">
        <f t="shared" si="548"/>
        <v>PENDIENTE EJECUTORIA</v>
      </c>
      <c r="CB2918" s="59" t="str">
        <f t="shared" si="557"/>
        <v/>
      </c>
      <c r="CC2918" s="36"/>
      <c r="CD2918" s="40"/>
      <c r="CE2918" s="46"/>
      <c r="CF2918" s="40"/>
      <c r="CG2918" s="40"/>
      <c r="CH2918" s="40"/>
      <c r="CI2918" s="36"/>
      <c r="CJ2918" s="47"/>
      <c r="CK2918" s="40"/>
      <c r="CL2918" s="40"/>
      <c r="CM2918" s="40"/>
      <c r="CN2918" s="40"/>
    </row>
    <row r="2919" spans="1:92" ht="42.75" hidden="1">
      <c r="A2919" s="49" t="str">
        <f t="shared" si="549"/>
        <v>SIN GESTIÓN</v>
      </c>
      <c r="B2919" s="58"/>
      <c r="C2919" s="37"/>
      <c r="D2919" s="37"/>
      <c r="E2919" s="49" t="str">
        <f t="shared" si="550"/>
        <v>PENDIENTE NOTIFICACIÓN</v>
      </c>
      <c r="F2919" s="141" t="str">
        <f t="shared" si="551"/>
        <v>PENDIENTE NOTIFICACIÓN</v>
      </c>
      <c r="G2919" s="49" t="str">
        <f t="shared" si="552"/>
        <v/>
      </c>
      <c r="H2919" s="51" t="str">
        <f ca="1">IF(
L2919="",
"",
IF(
NETWORKDAYS(L2919,IF(M2919&lt;&gt;"",M2919,TODAY()),FESTIVOS_CO!A:A)&gt;2,
"VENCIDO",
IF(
NETWORKDAYS(L2919,IF(M2919&lt;&gt;"",M2919,TODAY()),FESTIVOS_CO!A:A)=2,
"ALERTA",
"A TIEMPO"
)))</f>
        <v/>
      </c>
      <c r="I2919" s="40"/>
      <c r="J2919" s="36"/>
      <c r="K2919" s="37"/>
      <c r="L2919" s="50"/>
      <c r="M2919" s="37"/>
      <c r="N2919" s="52"/>
      <c r="O2919" s="52"/>
      <c r="P2919" s="36"/>
      <c r="Q2919" s="36"/>
      <c r="R2919" s="40"/>
      <c r="S2919" s="36"/>
      <c r="T2919" s="40"/>
      <c r="U2919" s="40"/>
      <c r="V2919" s="81"/>
      <c r="W2919" s="40"/>
      <c r="X2919" s="40"/>
      <c r="Y2919" s="40"/>
      <c r="Z2919" s="38" t="str">
        <f>IFERROR(VLOOKUP(Y2919,DIRECTORIO!A:B,2,FALSE),"")</f>
        <v/>
      </c>
      <c r="AA2919" s="40"/>
      <c r="AB2919" s="40"/>
      <c r="AC2919" s="40"/>
      <c r="AD2919" s="40"/>
      <c r="AE2919" s="40"/>
      <c r="AF2919" s="40"/>
      <c r="AG2919" s="41" t="s">
        <v>109</v>
      </c>
      <c r="AH2919" s="42"/>
      <c r="AI2919" s="54" t="str">
        <f t="shared" ca="1" si="553"/>
        <v>PENDIENTE NOTIFICACIÓN ELECTRÓNICA</v>
      </c>
      <c r="AJ2919" s="37"/>
      <c r="AK2919" s="37"/>
      <c r="AL2919" s="37"/>
      <c r="AM2919" s="53" t="str">
        <f>IF(AK2919="","",WORKDAY(AK2919,5,FESTIVOS_CO!A:A))</f>
        <v/>
      </c>
      <c r="AN2919" s="37"/>
      <c r="AO2919" s="37"/>
      <c r="AP2919" s="54" t="str">
        <f t="shared" ca="1" si="558"/>
        <v>NO APLICA</v>
      </c>
      <c r="AQ2919" s="36"/>
      <c r="AR2919" s="43"/>
      <c r="AS2919" s="37"/>
      <c r="AT2919" s="36"/>
      <c r="AU2919" s="37"/>
      <c r="AV2919" s="36"/>
      <c r="AW2919" s="36"/>
      <c r="AX2919" s="37"/>
      <c r="AY2919" s="140" t="str">
        <f>IF(AU2919="","",WORKDAY(AU2919,5,FESTIVOS_CO!A:A))</f>
        <v/>
      </c>
      <c r="AZ2919" s="54" t="str">
        <f t="shared" ca="1" si="555"/>
        <v>NO APLICA</v>
      </c>
      <c r="BA2919" s="55" t="str">
        <f>IF(AX2919="","",WORKDAY(AX2919,5,FESTIVOS_CO!A:A))</f>
        <v/>
      </c>
      <c r="BB2919" s="39"/>
      <c r="BC2919" s="40"/>
      <c r="BD2919" s="40"/>
      <c r="BE2919" s="56" t="str">
        <f t="shared" ca="1" si="556"/>
        <v>NO APLICA</v>
      </c>
      <c r="BF2919" s="37"/>
      <c r="BG2919" s="45"/>
      <c r="BH2919" s="37"/>
      <c r="BI2919" s="36"/>
      <c r="BJ2919" s="37"/>
      <c r="BK2919" s="36"/>
      <c r="BL2919" s="36"/>
      <c r="BM2919" s="53" t="str">
        <f>IF(BJ2919="","",WORKDAY(BJ2919,5,FESTIVOS_CO!A:A))</f>
        <v/>
      </c>
      <c r="BN2919" s="57" t="str">
        <f t="shared" ca="1" si="554"/>
        <v>PENDIENTE HACER AVISO</v>
      </c>
      <c r="BO2919" s="54" t="str">
        <f t="shared" ca="1" si="547"/>
        <v>EN TRÁMITE NOTIF. POR AVISO</v>
      </c>
      <c r="BP2919" s="37"/>
      <c r="BQ2919" s="53" t="str">
        <f>IF(BP2919="","",WORKDAY(BP2919,5,FESTIVOS_CO!A:A))</f>
        <v/>
      </c>
      <c r="BR2919" s="37"/>
      <c r="BS2919" s="36"/>
      <c r="BT2919" s="38"/>
      <c r="BU2919" s="58" t="e">
        <f>VLOOKUP(BT2919,Hoja2!$C:$D,2,0)</f>
        <v>#N/A</v>
      </c>
      <c r="BV2919" s="80" t="str">
        <f>IF(
AND(AO2919="",BD2919="",BQ2919=""),
"EN PROCESO NOTIFICACION / COMUNICACION",
IF(
BT2919="",
"NO APLICA",
IF(
BU2919=60,
IF(AO2919&lt;&gt;"",AO2919,IF(BD2919&lt;&gt;"",BD2919,BQ2919))+60,
WORKDAY(
IF(AO2919&lt;&gt;"",AO2919,IF(BD2919&lt;&gt;"",BD2919,BQ2919)),
BU2919,
FESTIVOS_CO!A:A
)
)
))</f>
        <v>EN PROCESO NOTIFICACION / COMUNICACION</v>
      </c>
      <c r="BW2919" s="44"/>
      <c r="BX2919" s="53"/>
      <c r="BY2919" s="45"/>
      <c r="BZ2919" s="37"/>
      <c r="CA2919" s="54" t="str">
        <f t="shared" si="548"/>
        <v>PENDIENTE EJECUTORIA</v>
      </c>
      <c r="CB2919" s="59" t="str">
        <f t="shared" si="557"/>
        <v/>
      </c>
      <c r="CC2919" s="36"/>
      <c r="CD2919" s="40"/>
      <c r="CE2919" s="46"/>
      <c r="CF2919" s="40"/>
      <c r="CG2919" s="40"/>
      <c r="CH2919" s="40"/>
      <c r="CI2919" s="36"/>
      <c r="CJ2919" s="47"/>
      <c r="CK2919" s="40"/>
      <c r="CL2919" s="40"/>
      <c r="CM2919" s="40"/>
      <c r="CN2919" s="40"/>
    </row>
    <row r="2920" spans="1:92" ht="42.75" hidden="1">
      <c r="A2920" s="49" t="str">
        <f t="shared" si="549"/>
        <v>SIN GESTIÓN</v>
      </c>
      <c r="B2920" s="58"/>
      <c r="C2920" s="37"/>
      <c r="D2920" s="37"/>
      <c r="E2920" s="49" t="str">
        <f t="shared" si="550"/>
        <v>PENDIENTE NOTIFICACIÓN</v>
      </c>
      <c r="F2920" s="141" t="str">
        <f t="shared" si="551"/>
        <v>PENDIENTE NOTIFICACIÓN</v>
      </c>
      <c r="G2920" s="49" t="str">
        <f t="shared" si="552"/>
        <v/>
      </c>
      <c r="H2920" s="51" t="str">
        <f ca="1">IF(
L2920="",
"",
IF(
NETWORKDAYS(L2920,IF(M2920&lt;&gt;"",M2920,TODAY()),FESTIVOS_CO!A:A)&gt;2,
"VENCIDO",
IF(
NETWORKDAYS(L2920,IF(M2920&lt;&gt;"",M2920,TODAY()),FESTIVOS_CO!A:A)=2,
"ALERTA",
"A TIEMPO"
)))</f>
        <v/>
      </c>
      <c r="I2920" s="40"/>
      <c r="J2920" s="36"/>
      <c r="K2920" s="37"/>
      <c r="L2920" s="50"/>
      <c r="M2920" s="37"/>
      <c r="N2920" s="52"/>
      <c r="O2920" s="52"/>
      <c r="P2920" s="36"/>
      <c r="Q2920" s="36"/>
      <c r="R2920" s="40"/>
      <c r="S2920" s="36"/>
      <c r="T2920" s="40"/>
      <c r="U2920" s="40"/>
      <c r="V2920" s="81"/>
      <c r="W2920" s="40"/>
      <c r="X2920" s="40"/>
      <c r="Y2920" s="40"/>
      <c r="Z2920" s="38" t="str">
        <f>IFERROR(VLOOKUP(Y2920,DIRECTORIO!A:B,2,FALSE),"")</f>
        <v/>
      </c>
      <c r="AA2920" s="40"/>
      <c r="AB2920" s="40"/>
      <c r="AC2920" s="40"/>
      <c r="AD2920" s="40"/>
      <c r="AE2920" s="40"/>
      <c r="AF2920" s="40"/>
      <c r="AG2920" s="41" t="s">
        <v>109</v>
      </c>
      <c r="AH2920" s="42"/>
      <c r="AI2920" s="54" t="str">
        <f t="shared" ca="1" si="553"/>
        <v>PENDIENTE NOTIFICACIÓN ELECTRÓNICA</v>
      </c>
      <c r="AJ2920" s="37"/>
      <c r="AK2920" s="37"/>
      <c r="AL2920" s="37"/>
      <c r="AM2920" s="53" t="str">
        <f>IF(AK2920="","",WORKDAY(AK2920,5,FESTIVOS_CO!A:A))</f>
        <v/>
      </c>
      <c r="AN2920" s="37"/>
      <c r="AO2920" s="37"/>
      <c r="AP2920" s="54" t="str">
        <f t="shared" ca="1" si="558"/>
        <v>NO APLICA</v>
      </c>
      <c r="AQ2920" s="36"/>
      <c r="AR2920" s="43"/>
      <c r="AS2920" s="37"/>
      <c r="AT2920" s="36"/>
      <c r="AU2920" s="37"/>
      <c r="AV2920" s="36"/>
      <c r="AW2920" s="36"/>
      <c r="AX2920" s="37"/>
      <c r="AY2920" s="140" t="str">
        <f>IF(AU2920="","",WORKDAY(AU2920,5,FESTIVOS_CO!A:A))</f>
        <v/>
      </c>
      <c r="AZ2920" s="54" t="str">
        <f t="shared" ca="1" si="555"/>
        <v>NO APLICA</v>
      </c>
      <c r="BA2920" s="55" t="str">
        <f>IF(AX2920="","",WORKDAY(AX2920,5,FESTIVOS_CO!A:A))</f>
        <v/>
      </c>
      <c r="BB2920" s="39"/>
      <c r="BC2920" s="40"/>
      <c r="BD2920" s="40"/>
      <c r="BE2920" s="56" t="str">
        <f t="shared" ca="1" si="556"/>
        <v>NO APLICA</v>
      </c>
      <c r="BF2920" s="37"/>
      <c r="BG2920" s="45"/>
      <c r="BH2920" s="37"/>
      <c r="BI2920" s="36"/>
      <c r="BJ2920" s="37"/>
      <c r="BK2920" s="36"/>
      <c r="BL2920" s="36"/>
      <c r="BM2920" s="53" t="str">
        <f>IF(BJ2920="","",WORKDAY(BJ2920,5,FESTIVOS_CO!A:A))</f>
        <v/>
      </c>
      <c r="BN2920" s="57" t="str">
        <f t="shared" ca="1" si="554"/>
        <v>PENDIENTE HACER AVISO</v>
      </c>
      <c r="BO2920" s="54" t="str">
        <f t="shared" ca="1" si="547"/>
        <v>EN TRÁMITE NOTIF. POR AVISO</v>
      </c>
      <c r="BP2920" s="37"/>
      <c r="BQ2920" s="53" t="str">
        <f>IF(BP2920="","",WORKDAY(BP2920,5,FESTIVOS_CO!A:A))</f>
        <v/>
      </c>
      <c r="BR2920" s="37"/>
      <c r="BS2920" s="36"/>
      <c r="BT2920" s="38"/>
      <c r="BU2920" s="58" t="e">
        <f>VLOOKUP(BT2920,Hoja2!$C:$D,2,0)</f>
        <v>#N/A</v>
      </c>
      <c r="BV2920" s="80" t="str">
        <f>IF(
AND(AO2920="",BD2920="",BQ2920=""),
"EN PROCESO NOTIFICACION / COMUNICACION",
IF(
BT2920="",
"NO APLICA",
IF(
BU2920=60,
IF(AO2920&lt;&gt;"",AO2920,IF(BD2920&lt;&gt;"",BD2920,BQ2920))+60,
WORKDAY(
IF(AO2920&lt;&gt;"",AO2920,IF(BD2920&lt;&gt;"",BD2920,BQ2920)),
BU2920,
FESTIVOS_CO!A:A
)
)
))</f>
        <v>EN PROCESO NOTIFICACION / COMUNICACION</v>
      </c>
      <c r="BW2920" s="44"/>
      <c r="BX2920" s="53"/>
      <c r="BY2920" s="45"/>
      <c r="BZ2920" s="37"/>
      <c r="CA2920" s="54" t="str">
        <f t="shared" si="548"/>
        <v>PENDIENTE EJECUTORIA</v>
      </c>
      <c r="CB2920" s="59" t="str">
        <f t="shared" si="557"/>
        <v/>
      </c>
      <c r="CC2920" s="36"/>
      <c r="CD2920" s="40"/>
      <c r="CE2920" s="46"/>
      <c r="CF2920" s="40"/>
      <c r="CG2920" s="40"/>
      <c r="CH2920" s="40"/>
      <c r="CI2920" s="36"/>
      <c r="CJ2920" s="47"/>
      <c r="CK2920" s="40"/>
      <c r="CL2920" s="40"/>
      <c r="CM2920" s="40"/>
      <c r="CN2920" s="40"/>
    </row>
    <row r="2921" spans="1:92" ht="42.75" hidden="1">
      <c r="A2921" s="49" t="str">
        <f t="shared" si="549"/>
        <v>SIN GESTIÓN</v>
      </c>
      <c r="B2921" s="58"/>
      <c r="C2921" s="37"/>
      <c r="D2921" s="37"/>
      <c r="E2921" s="49" t="str">
        <f t="shared" si="550"/>
        <v>PENDIENTE NOTIFICACIÓN</v>
      </c>
      <c r="F2921" s="141" t="str">
        <f t="shared" si="551"/>
        <v>PENDIENTE NOTIFICACIÓN</v>
      </c>
      <c r="G2921" s="49" t="str">
        <f t="shared" si="552"/>
        <v/>
      </c>
      <c r="H2921" s="51" t="str">
        <f ca="1">IF(
L2921="",
"",
IF(
NETWORKDAYS(L2921,IF(M2921&lt;&gt;"",M2921,TODAY()),FESTIVOS_CO!A:A)&gt;2,
"VENCIDO",
IF(
NETWORKDAYS(L2921,IF(M2921&lt;&gt;"",M2921,TODAY()),FESTIVOS_CO!A:A)=2,
"ALERTA",
"A TIEMPO"
)))</f>
        <v/>
      </c>
      <c r="I2921" s="40"/>
      <c r="J2921" s="36"/>
      <c r="K2921" s="37"/>
      <c r="L2921" s="50"/>
      <c r="M2921" s="37"/>
      <c r="N2921" s="52"/>
      <c r="O2921" s="52"/>
      <c r="P2921" s="36"/>
      <c r="Q2921" s="36"/>
      <c r="R2921" s="40"/>
      <c r="S2921" s="36"/>
      <c r="T2921" s="40"/>
      <c r="U2921" s="40"/>
      <c r="V2921" s="81"/>
      <c r="W2921" s="40"/>
      <c r="X2921" s="40"/>
      <c r="Y2921" s="40"/>
      <c r="Z2921" s="38" t="str">
        <f>IFERROR(VLOOKUP(Y2921,DIRECTORIO!A:B,2,FALSE),"")</f>
        <v/>
      </c>
      <c r="AA2921" s="40"/>
      <c r="AB2921" s="40"/>
      <c r="AC2921" s="40"/>
      <c r="AD2921" s="40"/>
      <c r="AE2921" s="40"/>
      <c r="AF2921" s="40"/>
      <c r="AG2921" s="41" t="s">
        <v>109</v>
      </c>
      <c r="AH2921" s="42"/>
      <c r="AI2921" s="54" t="str">
        <f t="shared" ca="1" si="553"/>
        <v>PENDIENTE NOTIFICACIÓN ELECTRÓNICA</v>
      </c>
      <c r="AJ2921" s="37"/>
      <c r="AK2921" s="37"/>
      <c r="AL2921" s="37"/>
      <c r="AM2921" s="53" t="str">
        <f>IF(AK2921="","",WORKDAY(AK2921,5,FESTIVOS_CO!A:A))</f>
        <v/>
      </c>
      <c r="AN2921" s="37"/>
      <c r="AO2921" s="37"/>
      <c r="AP2921" s="54" t="str">
        <f t="shared" ca="1" si="558"/>
        <v>NO APLICA</v>
      </c>
      <c r="AQ2921" s="36"/>
      <c r="AR2921" s="43"/>
      <c r="AS2921" s="37"/>
      <c r="AT2921" s="36"/>
      <c r="AU2921" s="37"/>
      <c r="AV2921" s="36"/>
      <c r="AW2921" s="36"/>
      <c r="AX2921" s="37"/>
      <c r="AY2921" s="140" t="str">
        <f>IF(AU2921="","",WORKDAY(AU2921,5,FESTIVOS_CO!A:A))</f>
        <v/>
      </c>
      <c r="AZ2921" s="54" t="str">
        <f t="shared" ca="1" si="555"/>
        <v>NO APLICA</v>
      </c>
      <c r="BA2921" s="55" t="str">
        <f>IF(AX2921="","",WORKDAY(AX2921,5,FESTIVOS_CO!A:A))</f>
        <v/>
      </c>
      <c r="BB2921" s="39"/>
      <c r="BC2921" s="40"/>
      <c r="BD2921" s="40"/>
      <c r="BE2921" s="56" t="str">
        <f t="shared" ca="1" si="556"/>
        <v>NO APLICA</v>
      </c>
      <c r="BF2921" s="37"/>
      <c r="BG2921" s="45"/>
      <c r="BH2921" s="37"/>
      <c r="BI2921" s="36"/>
      <c r="BJ2921" s="37"/>
      <c r="BK2921" s="36"/>
      <c r="BL2921" s="36"/>
      <c r="BM2921" s="53" t="str">
        <f>IF(BJ2921="","",WORKDAY(BJ2921,5,FESTIVOS_CO!A:A))</f>
        <v/>
      </c>
      <c r="BN2921" s="57" t="str">
        <f t="shared" ca="1" si="554"/>
        <v>PENDIENTE HACER AVISO</v>
      </c>
      <c r="BO2921" s="54" t="str">
        <f t="shared" ca="1" si="547"/>
        <v>EN TRÁMITE NOTIF. POR AVISO</v>
      </c>
      <c r="BP2921" s="37"/>
      <c r="BQ2921" s="53" t="str">
        <f>IF(BP2921="","",WORKDAY(BP2921,5,FESTIVOS_CO!A:A))</f>
        <v/>
      </c>
      <c r="BR2921" s="37"/>
      <c r="BS2921" s="36"/>
      <c r="BT2921" s="38"/>
      <c r="BU2921" s="58" t="e">
        <f>VLOOKUP(BT2921,Hoja2!$C:$D,2,0)</f>
        <v>#N/A</v>
      </c>
      <c r="BV2921" s="80" t="str">
        <f>IF(
AND(AO2921="",BD2921="",BQ2921=""),
"EN PROCESO NOTIFICACION / COMUNICACION",
IF(
BT2921="",
"NO APLICA",
IF(
BU2921=60,
IF(AO2921&lt;&gt;"",AO2921,IF(BD2921&lt;&gt;"",BD2921,BQ2921))+60,
WORKDAY(
IF(AO2921&lt;&gt;"",AO2921,IF(BD2921&lt;&gt;"",BD2921,BQ2921)),
BU2921,
FESTIVOS_CO!A:A
)
)
))</f>
        <v>EN PROCESO NOTIFICACION / COMUNICACION</v>
      </c>
      <c r="BW2921" s="44"/>
      <c r="BX2921" s="53"/>
      <c r="BY2921" s="45"/>
      <c r="BZ2921" s="37"/>
      <c r="CA2921" s="54" t="str">
        <f t="shared" si="548"/>
        <v>PENDIENTE EJECUTORIA</v>
      </c>
      <c r="CB2921" s="59" t="str">
        <f t="shared" si="557"/>
        <v/>
      </c>
      <c r="CC2921" s="36"/>
      <c r="CD2921" s="40"/>
      <c r="CE2921" s="46"/>
      <c r="CF2921" s="40"/>
      <c r="CG2921" s="40"/>
      <c r="CH2921" s="40"/>
      <c r="CI2921" s="36"/>
      <c r="CJ2921" s="47"/>
      <c r="CK2921" s="40"/>
      <c r="CL2921" s="40"/>
      <c r="CM2921" s="40"/>
      <c r="CN2921" s="40"/>
    </row>
    <row r="2922" spans="1:92" ht="42.75" hidden="1">
      <c r="A2922" s="49" t="str">
        <f t="shared" si="549"/>
        <v>SIN GESTIÓN</v>
      </c>
      <c r="B2922" s="58"/>
      <c r="C2922" s="37"/>
      <c r="D2922" s="37"/>
      <c r="E2922" s="49" t="str">
        <f t="shared" si="550"/>
        <v>PENDIENTE NOTIFICACIÓN</v>
      </c>
      <c r="F2922" s="141" t="str">
        <f t="shared" si="551"/>
        <v>PENDIENTE NOTIFICACIÓN</v>
      </c>
      <c r="G2922" s="49" t="str">
        <f t="shared" si="552"/>
        <v/>
      </c>
      <c r="H2922" s="51" t="str">
        <f ca="1">IF(
L2922="",
"",
IF(
NETWORKDAYS(L2922,IF(M2922&lt;&gt;"",M2922,TODAY()),FESTIVOS_CO!A:A)&gt;2,
"VENCIDO",
IF(
NETWORKDAYS(L2922,IF(M2922&lt;&gt;"",M2922,TODAY()),FESTIVOS_CO!A:A)=2,
"ALERTA",
"A TIEMPO"
)))</f>
        <v/>
      </c>
      <c r="I2922" s="40"/>
      <c r="J2922" s="36"/>
      <c r="K2922" s="37"/>
      <c r="L2922" s="50"/>
      <c r="M2922" s="37"/>
      <c r="N2922" s="52"/>
      <c r="O2922" s="52"/>
      <c r="P2922" s="36"/>
      <c r="Q2922" s="36"/>
      <c r="R2922" s="40"/>
      <c r="S2922" s="36"/>
      <c r="T2922" s="40"/>
      <c r="U2922" s="40"/>
      <c r="V2922" s="81"/>
      <c r="W2922" s="40"/>
      <c r="X2922" s="40"/>
      <c r="Y2922" s="40"/>
      <c r="Z2922" s="38" t="str">
        <f>IFERROR(VLOOKUP(Y2922,DIRECTORIO!A:B,2,FALSE),"")</f>
        <v/>
      </c>
      <c r="AA2922" s="40"/>
      <c r="AB2922" s="40"/>
      <c r="AC2922" s="40"/>
      <c r="AD2922" s="40"/>
      <c r="AE2922" s="40"/>
      <c r="AF2922" s="40"/>
      <c r="AG2922" s="41" t="s">
        <v>109</v>
      </c>
      <c r="AH2922" s="42"/>
      <c r="AI2922" s="54" t="str">
        <f t="shared" ca="1" si="553"/>
        <v>PENDIENTE NOTIFICACIÓN ELECTRÓNICA</v>
      </c>
      <c r="AJ2922" s="37"/>
      <c r="AK2922" s="37"/>
      <c r="AL2922" s="37"/>
      <c r="AM2922" s="53" t="str">
        <f>IF(AK2922="","",WORKDAY(AK2922,5,FESTIVOS_CO!A:A))</f>
        <v/>
      </c>
      <c r="AN2922" s="37"/>
      <c r="AO2922" s="37"/>
      <c r="AP2922" s="54" t="str">
        <f t="shared" ca="1" si="558"/>
        <v>NO APLICA</v>
      </c>
      <c r="AQ2922" s="36"/>
      <c r="AR2922" s="43"/>
      <c r="AS2922" s="37"/>
      <c r="AT2922" s="36"/>
      <c r="AU2922" s="37"/>
      <c r="AV2922" s="36"/>
      <c r="AW2922" s="36"/>
      <c r="AX2922" s="37"/>
      <c r="AY2922" s="140" t="str">
        <f>IF(AU2922="","",WORKDAY(AU2922,5,FESTIVOS_CO!A:A))</f>
        <v/>
      </c>
      <c r="AZ2922" s="54" t="str">
        <f t="shared" ca="1" si="555"/>
        <v>NO APLICA</v>
      </c>
      <c r="BA2922" s="55" t="str">
        <f>IF(AX2922="","",WORKDAY(AX2922,5,FESTIVOS_CO!A:A))</f>
        <v/>
      </c>
      <c r="BB2922" s="39"/>
      <c r="BC2922" s="40"/>
      <c r="BD2922" s="40"/>
      <c r="BE2922" s="56" t="str">
        <f t="shared" ca="1" si="556"/>
        <v>NO APLICA</v>
      </c>
      <c r="BF2922" s="37"/>
      <c r="BG2922" s="45"/>
      <c r="BH2922" s="37"/>
      <c r="BI2922" s="36"/>
      <c r="BJ2922" s="37"/>
      <c r="BK2922" s="36"/>
      <c r="BL2922" s="36"/>
      <c r="BM2922" s="53" t="str">
        <f>IF(BJ2922="","",WORKDAY(BJ2922,5,FESTIVOS_CO!A:A))</f>
        <v/>
      </c>
      <c r="BN2922" s="57" t="str">
        <f t="shared" ca="1" si="554"/>
        <v>PENDIENTE HACER AVISO</v>
      </c>
      <c r="BO2922" s="54" t="str">
        <f t="shared" ca="1" si="547"/>
        <v>EN TRÁMITE NOTIF. POR AVISO</v>
      </c>
      <c r="BP2922" s="37"/>
      <c r="BQ2922" s="53" t="str">
        <f>IF(BP2922="","",WORKDAY(BP2922,5,FESTIVOS_CO!A:A))</f>
        <v/>
      </c>
      <c r="BR2922" s="37"/>
      <c r="BS2922" s="36"/>
      <c r="BT2922" s="38"/>
      <c r="BU2922" s="58" t="e">
        <f>VLOOKUP(BT2922,Hoja2!$C:$D,2,0)</f>
        <v>#N/A</v>
      </c>
      <c r="BV2922" s="80" t="str">
        <f>IF(
AND(AO2922="",BD2922="",BQ2922=""),
"EN PROCESO NOTIFICACION / COMUNICACION",
IF(
BT2922="",
"NO APLICA",
IF(
BU2922=60,
IF(AO2922&lt;&gt;"",AO2922,IF(BD2922&lt;&gt;"",BD2922,BQ2922))+60,
WORKDAY(
IF(AO2922&lt;&gt;"",AO2922,IF(BD2922&lt;&gt;"",BD2922,BQ2922)),
BU2922,
FESTIVOS_CO!A:A
)
)
))</f>
        <v>EN PROCESO NOTIFICACION / COMUNICACION</v>
      </c>
      <c r="BW2922" s="44"/>
      <c r="BX2922" s="53"/>
      <c r="BY2922" s="45"/>
      <c r="BZ2922" s="37"/>
      <c r="CA2922" s="54" t="str">
        <f t="shared" si="548"/>
        <v>PENDIENTE EJECUTORIA</v>
      </c>
      <c r="CB2922" s="59" t="str">
        <f t="shared" si="557"/>
        <v/>
      </c>
      <c r="CC2922" s="36"/>
      <c r="CD2922" s="40"/>
      <c r="CE2922" s="46"/>
      <c r="CF2922" s="40"/>
      <c r="CG2922" s="40"/>
      <c r="CH2922" s="40"/>
      <c r="CI2922" s="36"/>
      <c r="CJ2922" s="47"/>
      <c r="CK2922" s="40"/>
      <c r="CL2922" s="40"/>
      <c r="CM2922" s="40"/>
      <c r="CN2922" s="40"/>
    </row>
    <row r="2923" spans="1:92" ht="42.75" hidden="1">
      <c r="A2923" s="49" t="str">
        <f t="shared" si="549"/>
        <v>SIN GESTIÓN</v>
      </c>
      <c r="B2923" s="58"/>
      <c r="C2923" s="37"/>
      <c r="D2923" s="37"/>
      <c r="E2923" s="49" t="str">
        <f t="shared" si="550"/>
        <v>PENDIENTE NOTIFICACIÓN</v>
      </c>
      <c r="F2923" s="141" t="str">
        <f t="shared" si="551"/>
        <v>PENDIENTE NOTIFICACIÓN</v>
      </c>
      <c r="G2923" s="49" t="str">
        <f t="shared" si="552"/>
        <v/>
      </c>
      <c r="H2923" s="51" t="str">
        <f ca="1">IF(
L2923="",
"",
IF(
NETWORKDAYS(L2923,IF(M2923&lt;&gt;"",M2923,TODAY()),FESTIVOS_CO!A:A)&gt;2,
"VENCIDO",
IF(
NETWORKDAYS(L2923,IF(M2923&lt;&gt;"",M2923,TODAY()),FESTIVOS_CO!A:A)=2,
"ALERTA",
"A TIEMPO"
)))</f>
        <v/>
      </c>
      <c r="I2923" s="40"/>
      <c r="J2923" s="36"/>
      <c r="K2923" s="37"/>
      <c r="L2923" s="50"/>
      <c r="M2923" s="37"/>
      <c r="N2923" s="52"/>
      <c r="O2923" s="52"/>
      <c r="P2923" s="36"/>
      <c r="Q2923" s="36"/>
      <c r="R2923" s="40"/>
      <c r="S2923" s="36"/>
      <c r="T2923" s="40"/>
      <c r="U2923" s="40"/>
      <c r="V2923" s="81"/>
      <c r="W2923" s="40"/>
      <c r="X2923" s="40"/>
      <c r="Y2923" s="40"/>
      <c r="Z2923" s="38" t="str">
        <f>IFERROR(VLOOKUP(Y2923,DIRECTORIO!A:B,2,FALSE),"")</f>
        <v/>
      </c>
      <c r="AA2923" s="40"/>
      <c r="AB2923" s="40"/>
      <c r="AC2923" s="40"/>
      <c r="AD2923" s="40"/>
      <c r="AE2923" s="40"/>
      <c r="AF2923" s="40"/>
      <c r="AG2923" s="41" t="s">
        <v>109</v>
      </c>
      <c r="AH2923" s="42"/>
      <c r="AI2923" s="54" t="str">
        <f t="shared" ca="1" si="553"/>
        <v>PENDIENTE NOTIFICACIÓN ELECTRÓNICA</v>
      </c>
      <c r="AJ2923" s="37"/>
      <c r="AK2923" s="37"/>
      <c r="AL2923" s="37"/>
      <c r="AM2923" s="53" t="str">
        <f>IF(AK2923="","",WORKDAY(AK2923,5,FESTIVOS_CO!A:A))</f>
        <v/>
      </c>
      <c r="AN2923" s="37"/>
      <c r="AO2923" s="37"/>
      <c r="AP2923" s="54" t="str">
        <f t="shared" ca="1" si="558"/>
        <v>NO APLICA</v>
      </c>
      <c r="AQ2923" s="36"/>
      <c r="AR2923" s="43"/>
      <c r="AS2923" s="37"/>
      <c r="AT2923" s="36"/>
      <c r="AU2923" s="37"/>
      <c r="AV2923" s="36"/>
      <c r="AW2923" s="36"/>
      <c r="AX2923" s="37"/>
      <c r="AY2923" s="140" t="str">
        <f>IF(AU2923="","",WORKDAY(AU2923,5,FESTIVOS_CO!A:A))</f>
        <v/>
      </c>
      <c r="AZ2923" s="54" t="str">
        <f t="shared" ca="1" si="555"/>
        <v>NO APLICA</v>
      </c>
      <c r="BA2923" s="55" t="str">
        <f>IF(AX2923="","",WORKDAY(AX2923,5,FESTIVOS_CO!A:A))</f>
        <v/>
      </c>
      <c r="BB2923" s="39"/>
      <c r="BC2923" s="40"/>
      <c r="BD2923" s="40"/>
      <c r="BE2923" s="56" t="str">
        <f t="shared" ca="1" si="556"/>
        <v>NO APLICA</v>
      </c>
      <c r="BF2923" s="37"/>
      <c r="BG2923" s="45"/>
      <c r="BH2923" s="37"/>
      <c r="BI2923" s="36"/>
      <c r="BJ2923" s="37"/>
      <c r="BK2923" s="36"/>
      <c r="BL2923" s="36"/>
      <c r="BM2923" s="53" t="str">
        <f>IF(BJ2923="","",WORKDAY(BJ2923,5,FESTIVOS_CO!A:A))</f>
        <v/>
      </c>
      <c r="BN2923" s="57" t="str">
        <f t="shared" ca="1" si="554"/>
        <v>PENDIENTE HACER AVISO</v>
      </c>
      <c r="BO2923" s="54" t="str">
        <f t="shared" ca="1" si="547"/>
        <v>EN TRÁMITE NOTIF. POR AVISO</v>
      </c>
      <c r="BP2923" s="37"/>
      <c r="BQ2923" s="53" t="str">
        <f>IF(BP2923="","",WORKDAY(BP2923,5,FESTIVOS_CO!A:A))</f>
        <v/>
      </c>
      <c r="BR2923" s="37"/>
      <c r="BS2923" s="36"/>
      <c r="BT2923" s="38"/>
      <c r="BU2923" s="58" t="e">
        <f>VLOOKUP(BT2923,Hoja2!$C:$D,2,0)</f>
        <v>#N/A</v>
      </c>
      <c r="BV2923" s="80" t="str">
        <f>IF(
AND(AO2923="",BD2923="",BQ2923=""),
"EN PROCESO NOTIFICACION / COMUNICACION",
IF(
BT2923="",
"NO APLICA",
IF(
BU2923=60,
IF(AO2923&lt;&gt;"",AO2923,IF(BD2923&lt;&gt;"",BD2923,BQ2923))+60,
WORKDAY(
IF(AO2923&lt;&gt;"",AO2923,IF(BD2923&lt;&gt;"",BD2923,BQ2923)),
BU2923,
FESTIVOS_CO!A:A
)
)
))</f>
        <v>EN PROCESO NOTIFICACION / COMUNICACION</v>
      </c>
      <c r="BW2923" s="44"/>
      <c r="BX2923" s="53"/>
      <c r="BY2923" s="45"/>
      <c r="BZ2923" s="37"/>
      <c r="CA2923" s="54" t="str">
        <f t="shared" si="548"/>
        <v>PENDIENTE EJECUTORIA</v>
      </c>
      <c r="CB2923" s="59" t="str">
        <f t="shared" si="557"/>
        <v/>
      </c>
      <c r="CC2923" s="36"/>
      <c r="CD2923" s="40"/>
      <c r="CE2923" s="46"/>
      <c r="CF2923" s="40"/>
      <c r="CG2923" s="40"/>
      <c r="CH2923" s="40"/>
      <c r="CI2923" s="36"/>
      <c r="CJ2923" s="47"/>
      <c r="CK2923" s="40"/>
      <c r="CL2923" s="40"/>
      <c r="CM2923" s="40"/>
      <c r="CN2923" s="40"/>
    </row>
    <row r="2924" spans="1:92" ht="42.75" hidden="1">
      <c r="A2924" s="49" t="str">
        <f t="shared" si="549"/>
        <v>SIN GESTIÓN</v>
      </c>
      <c r="B2924" s="58"/>
      <c r="C2924" s="37"/>
      <c r="D2924" s="37"/>
      <c r="E2924" s="49" t="str">
        <f t="shared" si="550"/>
        <v>PENDIENTE NOTIFICACIÓN</v>
      </c>
      <c r="F2924" s="141" t="str">
        <f t="shared" si="551"/>
        <v>PENDIENTE NOTIFICACIÓN</v>
      </c>
      <c r="G2924" s="49" t="str">
        <f t="shared" si="552"/>
        <v/>
      </c>
      <c r="H2924" s="51" t="str">
        <f ca="1">IF(
L2924="",
"",
IF(
NETWORKDAYS(L2924,IF(M2924&lt;&gt;"",M2924,TODAY()),FESTIVOS_CO!A:A)&gt;2,
"VENCIDO",
IF(
NETWORKDAYS(L2924,IF(M2924&lt;&gt;"",M2924,TODAY()),FESTIVOS_CO!A:A)=2,
"ALERTA",
"A TIEMPO"
)))</f>
        <v/>
      </c>
      <c r="I2924" s="40"/>
      <c r="J2924" s="36"/>
      <c r="K2924" s="37"/>
      <c r="L2924" s="50"/>
      <c r="M2924" s="37"/>
      <c r="N2924" s="52"/>
      <c r="O2924" s="52"/>
      <c r="P2924" s="36"/>
      <c r="Q2924" s="36"/>
      <c r="R2924" s="40"/>
      <c r="S2924" s="36"/>
      <c r="T2924" s="40"/>
      <c r="U2924" s="40"/>
      <c r="V2924" s="81"/>
      <c r="W2924" s="40"/>
      <c r="X2924" s="40"/>
      <c r="Y2924" s="40"/>
      <c r="Z2924" s="38" t="str">
        <f>IFERROR(VLOOKUP(Y2924,DIRECTORIO!A:B,2,FALSE),"")</f>
        <v/>
      </c>
      <c r="AA2924" s="40"/>
      <c r="AB2924" s="40"/>
      <c r="AC2924" s="40"/>
      <c r="AD2924" s="40"/>
      <c r="AE2924" s="40"/>
      <c r="AF2924" s="40"/>
      <c r="AG2924" s="41" t="s">
        <v>109</v>
      </c>
      <c r="AH2924" s="42"/>
      <c r="AI2924" s="54" t="str">
        <f t="shared" ca="1" si="553"/>
        <v>PENDIENTE NOTIFICACIÓN ELECTRÓNICA</v>
      </c>
      <c r="AJ2924" s="37"/>
      <c r="AK2924" s="37"/>
      <c r="AL2924" s="37"/>
      <c r="AM2924" s="53" t="str">
        <f>IF(AK2924="","",WORKDAY(AK2924,5,FESTIVOS_CO!A:A))</f>
        <v/>
      </c>
      <c r="AN2924" s="37"/>
      <c r="AO2924" s="37"/>
      <c r="AP2924" s="54" t="str">
        <f t="shared" ca="1" si="558"/>
        <v>NO APLICA</v>
      </c>
      <c r="AQ2924" s="36"/>
      <c r="AR2924" s="43"/>
      <c r="AS2924" s="37"/>
      <c r="AT2924" s="36"/>
      <c r="AU2924" s="37"/>
      <c r="AV2924" s="36"/>
      <c r="AW2924" s="36"/>
      <c r="AX2924" s="37"/>
      <c r="AY2924" s="140" t="str">
        <f>IF(AU2924="","",WORKDAY(AU2924,5,FESTIVOS_CO!A:A))</f>
        <v/>
      </c>
      <c r="AZ2924" s="54" t="str">
        <f t="shared" ca="1" si="555"/>
        <v>NO APLICA</v>
      </c>
      <c r="BA2924" s="55" t="str">
        <f>IF(AX2924="","",WORKDAY(AX2924,5,FESTIVOS_CO!A:A))</f>
        <v/>
      </c>
      <c r="BB2924" s="39"/>
      <c r="BC2924" s="40"/>
      <c r="BD2924" s="40"/>
      <c r="BE2924" s="56" t="str">
        <f t="shared" ca="1" si="556"/>
        <v>NO APLICA</v>
      </c>
      <c r="BF2924" s="37"/>
      <c r="BG2924" s="45"/>
      <c r="BH2924" s="37"/>
      <c r="BI2924" s="36"/>
      <c r="BJ2924" s="37"/>
      <c r="BK2924" s="36"/>
      <c r="BL2924" s="36"/>
      <c r="BM2924" s="53" t="str">
        <f>IF(BJ2924="","",WORKDAY(BJ2924,5,FESTIVOS_CO!A:A))</f>
        <v/>
      </c>
      <c r="BN2924" s="57" t="str">
        <f t="shared" ca="1" si="554"/>
        <v>PENDIENTE HACER AVISO</v>
      </c>
      <c r="BO2924" s="54" t="str">
        <f t="shared" ca="1" si="547"/>
        <v>EN TRÁMITE NOTIF. POR AVISO</v>
      </c>
      <c r="BP2924" s="37"/>
      <c r="BQ2924" s="53" t="str">
        <f>IF(BP2924="","",WORKDAY(BP2924,5,FESTIVOS_CO!A:A))</f>
        <v/>
      </c>
      <c r="BR2924" s="37"/>
      <c r="BS2924" s="36"/>
      <c r="BT2924" s="38"/>
      <c r="BU2924" s="58" t="e">
        <f>VLOOKUP(BT2924,Hoja2!$C:$D,2,0)</f>
        <v>#N/A</v>
      </c>
      <c r="BV2924" s="80" t="str">
        <f>IF(
AND(AO2924="",BD2924="",BQ2924=""),
"EN PROCESO NOTIFICACION / COMUNICACION",
IF(
BT2924="",
"NO APLICA",
IF(
BU2924=60,
IF(AO2924&lt;&gt;"",AO2924,IF(BD2924&lt;&gt;"",BD2924,BQ2924))+60,
WORKDAY(
IF(AO2924&lt;&gt;"",AO2924,IF(BD2924&lt;&gt;"",BD2924,BQ2924)),
BU2924,
FESTIVOS_CO!A:A
)
)
))</f>
        <v>EN PROCESO NOTIFICACION / COMUNICACION</v>
      </c>
      <c r="BW2924" s="44"/>
      <c r="BX2924" s="53"/>
      <c r="BY2924" s="45"/>
      <c r="BZ2924" s="37"/>
      <c r="CA2924" s="54" t="str">
        <f t="shared" si="548"/>
        <v>PENDIENTE EJECUTORIA</v>
      </c>
      <c r="CB2924" s="59" t="str">
        <f t="shared" si="557"/>
        <v/>
      </c>
      <c r="CC2924" s="36"/>
      <c r="CD2924" s="40"/>
      <c r="CE2924" s="46"/>
      <c r="CF2924" s="40"/>
      <c r="CG2924" s="40"/>
      <c r="CH2924" s="40"/>
      <c r="CI2924" s="36"/>
      <c r="CJ2924" s="47"/>
      <c r="CK2924" s="40"/>
      <c r="CL2924" s="40"/>
      <c r="CM2924" s="40"/>
      <c r="CN2924" s="40"/>
    </row>
    <row r="2925" spans="1:92" ht="42.75" hidden="1">
      <c r="A2925" s="49" t="str">
        <f t="shared" si="549"/>
        <v>SIN GESTIÓN</v>
      </c>
      <c r="B2925" s="58"/>
      <c r="C2925" s="37"/>
      <c r="D2925" s="37"/>
      <c r="E2925" s="49" t="str">
        <f t="shared" si="550"/>
        <v>PENDIENTE NOTIFICACIÓN</v>
      </c>
      <c r="F2925" s="141" t="str">
        <f t="shared" si="551"/>
        <v>PENDIENTE NOTIFICACIÓN</v>
      </c>
      <c r="G2925" s="49" t="str">
        <f t="shared" si="552"/>
        <v/>
      </c>
      <c r="H2925" s="51" t="str">
        <f ca="1">IF(
L2925="",
"",
IF(
NETWORKDAYS(L2925,IF(M2925&lt;&gt;"",M2925,TODAY()),FESTIVOS_CO!A:A)&gt;2,
"VENCIDO",
IF(
NETWORKDAYS(L2925,IF(M2925&lt;&gt;"",M2925,TODAY()),FESTIVOS_CO!A:A)=2,
"ALERTA",
"A TIEMPO"
)))</f>
        <v/>
      </c>
      <c r="I2925" s="40"/>
      <c r="J2925" s="36"/>
      <c r="K2925" s="37"/>
      <c r="L2925" s="50"/>
      <c r="M2925" s="37"/>
      <c r="N2925" s="52"/>
      <c r="O2925" s="52"/>
      <c r="P2925" s="36"/>
      <c r="Q2925" s="36"/>
      <c r="R2925" s="40"/>
      <c r="S2925" s="36"/>
      <c r="T2925" s="40"/>
      <c r="U2925" s="40"/>
      <c r="V2925" s="81"/>
      <c r="W2925" s="40"/>
      <c r="X2925" s="40"/>
      <c r="Y2925" s="40"/>
      <c r="Z2925" s="38" t="str">
        <f>IFERROR(VLOOKUP(Y2925,DIRECTORIO!A:B,2,FALSE),"")</f>
        <v/>
      </c>
      <c r="AA2925" s="40"/>
      <c r="AB2925" s="40"/>
      <c r="AC2925" s="40"/>
      <c r="AD2925" s="40"/>
      <c r="AE2925" s="40"/>
      <c r="AF2925" s="40"/>
      <c r="AG2925" s="41" t="s">
        <v>109</v>
      </c>
      <c r="AH2925" s="42"/>
      <c r="AI2925" s="54" t="str">
        <f t="shared" ca="1" si="553"/>
        <v>PENDIENTE NOTIFICACIÓN ELECTRÓNICA</v>
      </c>
      <c r="AJ2925" s="37"/>
      <c r="AK2925" s="37"/>
      <c r="AL2925" s="37"/>
      <c r="AM2925" s="53" t="str">
        <f>IF(AK2925="","",WORKDAY(AK2925,5,FESTIVOS_CO!A:A))</f>
        <v/>
      </c>
      <c r="AN2925" s="37"/>
      <c r="AO2925" s="37"/>
      <c r="AP2925" s="54" t="str">
        <f t="shared" ca="1" si="558"/>
        <v>NO APLICA</v>
      </c>
      <c r="AQ2925" s="36"/>
      <c r="AR2925" s="43"/>
      <c r="AS2925" s="37"/>
      <c r="AT2925" s="36"/>
      <c r="AU2925" s="37"/>
      <c r="AV2925" s="36"/>
      <c r="AW2925" s="36"/>
      <c r="AX2925" s="37"/>
      <c r="AY2925" s="140" t="str">
        <f>IF(AU2925="","",WORKDAY(AU2925,5,FESTIVOS_CO!A:A))</f>
        <v/>
      </c>
      <c r="AZ2925" s="54" t="str">
        <f t="shared" ca="1" si="555"/>
        <v>NO APLICA</v>
      </c>
      <c r="BA2925" s="55" t="str">
        <f>IF(AX2925="","",WORKDAY(AX2925,5,FESTIVOS_CO!A:A))</f>
        <v/>
      </c>
      <c r="BB2925" s="39"/>
      <c r="BC2925" s="40"/>
      <c r="BD2925" s="40"/>
      <c r="BE2925" s="56" t="str">
        <f t="shared" ca="1" si="556"/>
        <v>NO APLICA</v>
      </c>
      <c r="BF2925" s="37"/>
      <c r="BG2925" s="45"/>
      <c r="BH2925" s="37"/>
      <c r="BI2925" s="36"/>
      <c r="BJ2925" s="37"/>
      <c r="BK2925" s="36"/>
      <c r="BL2925" s="36"/>
      <c r="BM2925" s="53" t="str">
        <f>IF(BJ2925="","",WORKDAY(BJ2925,5,FESTIVOS_CO!A:A))</f>
        <v/>
      </c>
      <c r="BN2925" s="57" t="str">
        <f t="shared" ca="1" si="554"/>
        <v>PENDIENTE HACER AVISO</v>
      </c>
      <c r="BO2925" s="54" t="str">
        <f t="shared" ca="1" si="547"/>
        <v>EN TRÁMITE NOTIF. POR AVISO</v>
      </c>
      <c r="BP2925" s="37"/>
      <c r="BQ2925" s="53" t="str">
        <f>IF(BP2925="","",WORKDAY(BP2925,5,FESTIVOS_CO!A:A))</f>
        <v/>
      </c>
      <c r="BR2925" s="37"/>
      <c r="BS2925" s="36"/>
      <c r="BT2925" s="38"/>
      <c r="BU2925" s="58" t="e">
        <f>VLOOKUP(BT2925,Hoja2!$C:$D,2,0)</f>
        <v>#N/A</v>
      </c>
      <c r="BV2925" s="80" t="str">
        <f>IF(
AND(AO2925="",BD2925="",BQ2925=""),
"EN PROCESO NOTIFICACION / COMUNICACION",
IF(
BT2925="",
"NO APLICA",
IF(
BU2925=60,
IF(AO2925&lt;&gt;"",AO2925,IF(BD2925&lt;&gt;"",BD2925,BQ2925))+60,
WORKDAY(
IF(AO2925&lt;&gt;"",AO2925,IF(BD2925&lt;&gt;"",BD2925,BQ2925)),
BU2925,
FESTIVOS_CO!A:A
)
)
))</f>
        <v>EN PROCESO NOTIFICACION / COMUNICACION</v>
      </c>
      <c r="BW2925" s="44"/>
      <c r="BX2925" s="53"/>
      <c r="BY2925" s="45"/>
      <c r="BZ2925" s="37"/>
      <c r="CA2925" s="54" t="str">
        <f t="shared" si="548"/>
        <v>PENDIENTE EJECUTORIA</v>
      </c>
      <c r="CB2925" s="59" t="str">
        <f t="shared" si="557"/>
        <v/>
      </c>
      <c r="CC2925" s="36"/>
      <c r="CD2925" s="40"/>
      <c r="CE2925" s="46"/>
      <c r="CF2925" s="40"/>
      <c r="CG2925" s="40"/>
      <c r="CH2925" s="40"/>
      <c r="CI2925" s="36"/>
      <c r="CJ2925" s="47"/>
      <c r="CK2925" s="40"/>
      <c r="CL2925" s="40"/>
      <c r="CM2925" s="40"/>
      <c r="CN2925" s="40"/>
    </row>
    <row r="2926" spans="1:92" ht="42.75" hidden="1">
      <c r="A2926" s="49" t="str">
        <f t="shared" si="549"/>
        <v>SIN GESTIÓN</v>
      </c>
      <c r="B2926" s="58"/>
      <c r="C2926" s="37"/>
      <c r="D2926" s="37"/>
      <c r="E2926" s="49" t="str">
        <f t="shared" si="550"/>
        <v>PENDIENTE NOTIFICACIÓN</v>
      </c>
      <c r="F2926" s="141" t="str">
        <f t="shared" si="551"/>
        <v>PENDIENTE NOTIFICACIÓN</v>
      </c>
      <c r="G2926" s="49" t="str">
        <f t="shared" si="552"/>
        <v/>
      </c>
      <c r="H2926" s="51" t="str">
        <f ca="1">IF(
L2926="",
"",
IF(
NETWORKDAYS(L2926,IF(M2926&lt;&gt;"",M2926,TODAY()),FESTIVOS_CO!A:A)&gt;2,
"VENCIDO",
IF(
NETWORKDAYS(L2926,IF(M2926&lt;&gt;"",M2926,TODAY()),FESTIVOS_CO!A:A)=2,
"ALERTA",
"A TIEMPO"
)))</f>
        <v/>
      </c>
      <c r="I2926" s="40"/>
      <c r="J2926" s="36"/>
      <c r="K2926" s="37"/>
      <c r="L2926" s="50"/>
      <c r="M2926" s="37"/>
      <c r="N2926" s="52"/>
      <c r="O2926" s="52"/>
      <c r="P2926" s="36"/>
      <c r="Q2926" s="36"/>
      <c r="R2926" s="40"/>
      <c r="S2926" s="36"/>
      <c r="T2926" s="40"/>
      <c r="U2926" s="40"/>
      <c r="V2926" s="81"/>
      <c r="W2926" s="40"/>
      <c r="X2926" s="40"/>
      <c r="Y2926" s="40"/>
      <c r="Z2926" s="38" t="str">
        <f>IFERROR(VLOOKUP(Y2926,DIRECTORIO!A:B,2,FALSE),"")</f>
        <v/>
      </c>
      <c r="AA2926" s="40"/>
      <c r="AB2926" s="40"/>
      <c r="AC2926" s="40"/>
      <c r="AD2926" s="40"/>
      <c r="AE2926" s="40"/>
      <c r="AF2926" s="40"/>
      <c r="AG2926" s="41" t="s">
        <v>109</v>
      </c>
      <c r="AH2926" s="42"/>
      <c r="AI2926" s="54" t="str">
        <f t="shared" ca="1" si="553"/>
        <v>PENDIENTE NOTIFICACIÓN ELECTRÓNICA</v>
      </c>
      <c r="AJ2926" s="37"/>
      <c r="AK2926" s="37"/>
      <c r="AL2926" s="37"/>
      <c r="AM2926" s="53" t="str">
        <f>IF(AK2926="","",WORKDAY(AK2926,5,FESTIVOS_CO!A:A))</f>
        <v/>
      </c>
      <c r="AN2926" s="37"/>
      <c r="AO2926" s="37"/>
      <c r="AP2926" s="54" t="str">
        <f t="shared" ca="1" si="558"/>
        <v>NO APLICA</v>
      </c>
      <c r="AQ2926" s="36"/>
      <c r="AR2926" s="43"/>
      <c r="AS2926" s="37"/>
      <c r="AT2926" s="36"/>
      <c r="AU2926" s="37"/>
      <c r="AV2926" s="36"/>
      <c r="AW2926" s="36"/>
      <c r="AX2926" s="37"/>
      <c r="AY2926" s="140" t="str">
        <f>IF(AU2926="","",WORKDAY(AU2926,5,FESTIVOS_CO!A:A))</f>
        <v/>
      </c>
      <c r="AZ2926" s="54" t="str">
        <f t="shared" ca="1" si="555"/>
        <v>NO APLICA</v>
      </c>
      <c r="BA2926" s="55" t="str">
        <f>IF(AX2926="","",WORKDAY(AX2926,5,FESTIVOS_CO!A:A))</f>
        <v/>
      </c>
      <c r="BB2926" s="39"/>
      <c r="BC2926" s="40"/>
      <c r="BD2926" s="40"/>
      <c r="BE2926" s="56" t="str">
        <f t="shared" ca="1" si="556"/>
        <v>NO APLICA</v>
      </c>
      <c r="BF2926" s="37"/>
      <c r="BG2926" s="45"/>
      <c r="BH2926" s="37"/>
      <c r="BI2926" s="36"/>
      <c r="BJ2926" s="37"/>
      <c r="BK2926" s="36"/>
      <c r="BL2926" s="36"/>
      <c r="BM2926" s="53" t="str">
        <f>IF(BJ2926="","",WORKDAY(BJ2926,5,FESTIVOS_CO!A:A))</f>
        <v/>
      </c>
      <c r="BN2926" s="57" t="str">
        <f t="shared" ca="1" si="554"/>
        <v>PENDIENTE HACER AVISO</v>
      </c>
      <c r="BO2926" s="54" t="str">
        <f t="shared" ca="1" si="547"/>
        <v>EN TRÁMITE NOTIF. POR AVISO</v>
      </c>
      <c r="BP2926" s="37"/>
      <c r="BQ2926" s="53" t="str">
        <f>IF(BP2926="","",WORKDAY(BP2926,5,FESTIVOS_CO!A:A))</f>
        <v/>
      </c>
      <c r="BR2926" s="37"/>
      <c r="BS2926" s="36"/>
      <c r="BT2926" s="38"/>
      <c r="BU2926" s="58" t="e">
        <f>VLOOKUP(BT2926,Hoja2!$C:$D,2,0)</f>
        <v>#N/A</v>
      </c>
      <c r="BV2926" s="80" t="str">
        <f>IF(
AND(AO2926="",BD2926="",BQ2926=""),
"EN PROCESO NOTIFICACION / COMUNICACION",
IF(
BT2926="",
"NO APLICA",
IF(
BU2926=60,
IF(AO2926&lt;&gt;"",AO2926,IF(BD2926&lt;&gt;"",BD2926,BQ2926))+60,
WORKDAY(
IF(AO2926&lt;&gt;"",AO2926,IF(BD2926&lt;&gt;"",BD2926,BQ2926)),
BU2926,
FESTIVOS_CO!A:A
)
)
))</f>
        <v>EN PROCESO NOTIFICACION / COMUNICACION</v>
      </c>
      <c r="BW2926" s="44"/>
      <c r="BX2926" s="53"/>
      <c r="BY2926" s="45"/>
      <c r="BZ2926" s="37"/>
      <c r="CA2926" s="54" t="str">
        <f t="shared" si="548"/>
        <v>PENDIENTE EJECUTORIA</v>
      </c>
      <c r="CB2926" s="59" t="str">
        <f t="shared" si="557"/>
        <v/>
      </c>
      <c r="CC2926" s="36"/>
      <c r="CD2926" s="40"/>
      <c r="CE2926" s="46"/>
      <c r="CF2926" s="40"/>
      <c r="CG2926" s="40"/>
      <c r="CH2926" s="40"/>
      <c r="CI2926" s="36"/>
      <c r="CJ2926" s="47"/>
      <c r="CK2926" s="40"/>
      <c r="CL2926" s="40"/>
      <c r="CM2926" s="40"/>
      <c r="CN2926" s="40"/>
    </row>
    <row r="2927" spans="1:92" ht="42.75" hidden="1">
      <c r="A2927" s="49" t="str">
        <f t="shared" si="549"/>
        <v>SIN GESTIÓN</v>
      </c>
      <c r="B2927" s="58"/>
      <c r="C2927" s="37"/>
      <c r="D2927" s="37"/>
      <c r="E2927" s="49" t="str">
        <f t="shared" si="550"/>
        <v>PENDIENTE NOTIFICACIÓN</v>
      </c>
      <c r="F2927" s="141" t="str">
        <f t="shared" si="551"/>
        <v>PENDIENTE NOTIFICACIÓN</v>
      </c>
      <c r="G2927" s="49" t="str">
        <f t="shared" si="552"/>
        <v/>
      </c>
      <c r="H2927" s="51" t="str">
        <f ca="1">IF(
L2927="",
"",
IF(
NETWORKDAYS(L2927,IF(M2927&lt;&gt;"",M2927,TODAY()),FESTIVOS_CO!A:A)&gt;2,
"VENCIDO",
IF(
NETWORKDAYS(L2927,IF(M2927&lt;&gt;"",M2927,TODAY()),FESTIVOS_CO!A:A)=2,
"ALERTA",
"A TIEMPO"
)))</f>
        <v/>
      </c>
      <c r="I2927" s="40"/>
      <c r="J2927" s="36"/>
      <c r="K2927" s="37"/>
      <c r="L2927" s="50"/>
      <c r="M2927" s="37"/>
      <c r="N2927" s="52"/>
      <c r="O2927" s="52"/>
      <c r="P2927" s="36"/>
      <c r="Q2927" s="36"/>
      <c r="R2927" s="40"/>
      <c r="S2927" s="36"/>
      <c r="T2927" s="40"/>
      <c r="U2927" s="40"/>
      <c r="V2927" s="81"/>
      <c r="W2927" s="40"/>
      <c r="X2927" s="40"/>
      <c r="Y2927" s="40"/>
      <c r="Z2927" s="38" t="str">
        <f>IFERROR(VLOOKUP(Y2927,DIRECTORIO!A:B,2,FALSE),"")</f>
        <v/>
      </c>
      <c r="AA2927" s="40"/>
      <c r="AB2927" s="40"/>
      <c r="AC2927" s="40"/>
      <c r="AD2927" s="40"/>
      <c r="AE2927" s="40"/>
      <c r="AF2927" s="40"/>
      <c r="AG2927" s="41" t="s">
        <v>109</v>
      </c>
      <c r="AH2927" s="42"/>
      <c r="AI2927" s="54" t="str">
        <f t="shared" ca="1" si="553"/>
        <v>PENDIENTE NOTIFICACIÓN ELECTRÓNICA</v>
      </c>
      <c r="AJ2927" s="37"/>
      <c r="AK2927" s="37"/>
      <c r="AL2927" s="37"/>
      <c r="AM2927" s="53" t="str">
        <f>IF(AK2927="","",WORKDAY(AK2927,5,FESTIVOS_CO!A:A))</f>
        <v/>
      </c>
      <c r="AN2927" s="37"/>
      <c r="AO2927" s="37"/>
      <c r="AP2927" s="54" t="str">
        <f t="shared" ca="1" si="558"/>
        <v>NO APLICA</v>
      </c>
      <c r="AQ2927" s="36"/>
      <c r="AR2927" s="43"/>
      <c r="AS2927" s="37"/>
      <c r="AT2927" s="36"/>
      <c r="AU2927" s="37"/>
      <c r="AV2927" s="36"/>
      <c r="AW2927" s="36"/>
      <c r="AX2927" s="37"/>
      <c r="AY2927" s="140" t="str">
        <f>IF(AU2927="","",WORKDAY(AU2927,5,FESTIVOS_CO!A:A))</f>
        <v/>
      </c>
      <c r="AZ2927" s="54" t="str">
        <f t="shared" ca="1" si="555"/>
        <v>NO APLICA</v>
      </c>
      <c r="BA2927" s="55" t="str">
        <f>IF(AX2927="","",WORKDAY(AX2927,5,FESTIVOS_CO!A:A))</f>
        <v/>
      </c>
      <c r="BB2927" s="39"/>
      <c r="BC2927" s="40"/>
      <c r="BD2927" s="40"/>
      <c r="BE2927" s="56" t="str">
        <f t="shared" ca="1" si="556"/>
        <v>NO APLICA</v>
      </c>
      <c r="BF2927" s="37"/>
      <c r="BG2927" s="45"/>
      <c r="BH2927" s="37"/>
      <c r="BI2927" s="36"/>
      <c r="BJ2927" s="37"/>
      <c r="BK2927" s="36"/>
      <c r="BL2927" s="36"/>
      <c r="BM2927" s="53" t="str">
        <f>IF(BJ2927="","",WORKDAY(BJ2927,5,FESTIVOS_CO!A:A))</f>
        <v/>
      </c>
      <c r="BN2927" s="57" t="str">
        <f t="shared" ca="1" si="554"/>
        <v>PENDIENTE HACER AVISO</v>
      </c>
      <c r="BO2927" s="54" t="str">
        <f t="shared" ca="1" si="547"/>
        <v>EN TRÁMITE NOTIF. POR AVISO</v>
      </c>
      <c r="BP2927" s="37"/>
      <c r="BQ2927" s="53" t="str">
        <f>IF(BP2927="","",WORKDAY(BP2927,5,FESTIVOS_CO!A:A))</f>
        <v/>
      </c>
      <c r="BR2927" s="37"/>
      <c r="BS2927" s="36"/>
      <c r="BT2927" s="38"/>
      <c r="BU2927" s="58" t="e">
        <f>VLOOKUP(BT2927,Hoja2!$C:$D,2,0)</f>
        <v>#N/A</v>
      </c>
      <c r="BV2927" s="80" t="str">
        <f>IF(
AND(AO2927="",BD2927="",BQ2927=""),
"EN PROCESO NOTIFICACION / COMUNICACION",
IF(
BT2927="",
"NO APLICA",
IF(
BU2927=60,
IF(AO2927&lt;&gt;"",AO2927,IF(BD2927&lt;&gt;"",BD2927,BQ2927))+60,
WORKDAY(
IF(AO2927&lt;&gt;"",AO2927,IF(BD2927&lt;&gt;"",BD2927,BQ2927)),
BU2927,
FESTIVOS_CO!A:A
)
)
))</f>
        <v>EN PROCESO NOTIFICACION / COMUNICACION</v>
      </c>
      <c r="BW2927" s="44"/>
      <c r="BX2927" s="53"/>
      <c r="BY2927" s="45"/>
      <c r="BZ2927" s="37"/>
      <c r="CA2927" s="54" t="str">
        <f t="shared" si="548"/>
        <v>PENDIENTE EJECUTORIA</v>
      </c>
      <c r="CB2927" s="59" t="str">
        <f t="shared" si="557"/>
        <v/>
      </c>
      <c r="CC2927" s="36"/>
      <c r="CD2927" s="40"/>
      <c r="CE2927" s="46"/>
      <c r="CF2927" s="40"/>
      <c r="CG2927" s="40"/>
      <c r="CH2927" s="40"/>
      <c r="CI2927" s="36"/>
      <c r="CJ2927" s="47"/>
      <c r="CK2927" s="40"/>
      <c r="CL2927" s="40"/>
      <c r="CM2927" s="40"/>
      <c r="CN2927" s="40"/>
    </row>
    <row r="2928" spans="1:92" ht="42.75" hidden="1">
      <c r="A2928" s="49" t="str">
        <f t="shared" si="549"/>
        <v>SIN GESTIÓN</v>
      </c>
      <c r="B2928" s="58"/>
      <c r="C2928" s="37"/>
      <c r="D2928" s="37"/>
      <c r="E2928" s="49" t="str">
        <f t="shared" si="550"/>
        <v>PENDIENTE NOTIFICACIÓN</v>
      </c>
      <c r="F2928" s="141" t="str">
        <f t="shared" si="551"/>
        <v>PENDIENTE NOTIFICACIÓN</v>
      </c>
      <c r="G2928" s="49" t="str">
        <f t="shared" si="552"/>
        <v/>
      </c>
      <c r="H2928" s="51" t="str">
        <f ca="1">IF(
L2928="",
"",
IF(
NETWORKDAYS(L2928,IF(M2928&lt;&gt;"",M2928,TODAY()),FESTIVOS_CO!A:A)&gt;2,
"VENCIDO",
IF(
NETWORKDAYS(L2928,IF(M2928&lt;&gt;"",M2928,TODAY()),FESTIVOS_CO!A:A)=2,
"ALERTA",
"A TIEMPO"
)))</f>
        <v/>
      </c>
      <c r="I2928" s="40"/>
      <c r="J2928" s="36"/>
      <c r="K2928" s="37"/>
      <c r="L2928" s="50"/>
      <c r="M2928" s="37"/>
      <c r="N2928" s="52"/>
      <c r="O2928" s="52"/>
      <c r="P2928" s="36"/>
      <c r="Q2928" s="36"/>
      <c r="R2928" s="40"/>
      <c r="S2928" s="36"/>
      <c r="T2928" s="40"/>
      <c r="U2928" s="40"/>
      <c r="V2928" s="81"/>
      <c r="W2928" s="40"/>
      <c r="X2928" s="40"/>
      <c r="Y2928" s="40"/>
      <c r="Z2928" s="38" t="str">
        <f>IFERROR(VLOOKUP(Y2928,DIRECTORIO!A:B,2,FALSE),"")</f>
        <v/>
      </c>
      <c r="AA2928" s="40"/>
      <c r="AB2928" s="40"/>
      <c r="AC2928" s="40"/>
      <c r="AD2928" s="40"/>
      <c r="AE2928" s="40"/>
      <c r="AF2928" s="40"/>
      <c r="AG2928" s="41" t="s">
        <v>109</v>
      </c>
      <c r="AH2928" s="42"/>
      <c r="AI2928" s="54" t="str">
        <f t="shared" ca="1" si="553"/>
        <v>PENDIENTE NOTIFICACIÓN ELECTRÓNICA</v>
      </c>
      <c r="AJ2928" s="37"/>
      <c r="AK2928" s="37"/>
      <c r="AL2928" s="37"/>
      <c r="AM2928" s="53" t="str">
        <f>IF(AK2928="","",WORKDAY(AK2928,5,FESTIVOS_CO!A:A))</f>
        <v/>
      </c>
      <c r="AN2928" s="37"/>
      <c r="AO2928" s="37"/>
      <c r="AP2928" s="54" t="str">
        <f t="shared" ca="1" si="558"/>
        <v>NO APLICA</v>
      </c>
      <c r="AQ2928" s="36"/>
      <c r="AR2928" s="43"/>
      <c r="AS2928" s="37"/>
      <c r="AT2928" s="36"/>
      <c r="AU2928" s="37"/>
      <c r="AV2928" s="36"/>
      <c r="AW2928" s="36"/>
      <c r="AX2928" s="37"/>
      <c r="AY2928" s="140" t="str">
        <f>IF(AU2928="","",WORKDAY(AU2928,5,FESTIVOS_CO!A:A))</f>
        <v/>
      </c>
      <c r="AZ2928" s="54" t="str">
        <f t="shared" ca="1" si="555"/>
        <v>NO APLICA</v>
      </c>
      <c r="BA2928" s="55" t="str">
        <f>IF(AX2928="","",WORKDAY(AX2928,5,FESTIVOS_CO!A:A))</f>
        <v/>
      </c>
      <c r="BB2928" s="39"/>
      <c r="BC2928" s="40"/>
      <c r="BD2928" s="40"/>
      <c r="BE2928" s="56" t="str">
        <f t="shared" ca="1" si="556"/>
        <v>NO APLICA</v>
      </c>
      <c r="BF2928" s="37"/>
      <c r="BG2928" s="45"/>
      <c r="BH2928" s="37"/>
      <c r="BI2928" s="36"/>
      <c r="BJ2928" s="37"/>
      <c r="BK2928" s="36"/>
      <c r="BL2928" s="36"/>
      <c r="BM2928" s="53" t="str">
        <f>IF(BJ2928="","",WORKDAY(BJ2928,5,FESTIVOS_CO!A:A))</f>
        <v/>
      </c>
      <c r="BN2928" s="57" t="str">
        <f t="shared" ca="1" si="554"/>
        <v>PENDIENTE HACER AVISO</v>
      </c>
      <c r="BO2928" s="54" t="str">
        <f t="shared" ca="1" si="547"/>
        <v>EN TRÁMITE NOTIF. POR AVISO</v>
      </c>
      <c r="BP2928" s="37"/>
      <c r="BQ2928" s="53" t="str">
        <f>IF(BP2928="","",WORKDAY(BP2928,5,FESTIVOS_CO!A:A))</f>
        <v/>
      </c>
      <c r="BR2928" s="37"/>
      <c r="BS2928" s="36"/>
      <c r="BT2928" s="38"/>
      <c r="BU2928" s="58" t="e">
        <f>VLOOKUP(BT2928,Hoja2!$C:$D,2,0)</f>
        <v>#N/A</v>
      </c>
      <c r="BV2928" s="80" t="str">
        <f>IF(
AND(AO2928="",BD2928="",BQ2928=""),
"EN PROCESO NOTIFICACION / COMUNICACION",
IF(
BT2928="",
"NO APLICA",
IF(
BU2928=60,
IF(AO2928&lt;&gt;"",AO2928,IF(BD2928&lt;&gt;"",BD2928,BQ2928))+60,
WORKDAY(
IF(AO2928&lt;&gt;"",AO2928,IF(BD2928&lt;&gt;"",BD2928,BQ2928)),
BU2928,
FESTIVOS_CO!A:A
)
)
))</f>
        <v>EN PROCESO NOTIFICACION / COMUNICACION</v>
      </c>
      <c r="BW2928" s="44"/>
      <c r="BX2928" s="53"/>
      <c r="BY2928" s="45"/>
      <c r="BZ2928" s="37"/>
      <c r="CA2928" s="54" t="str">
        <f t="shared" si="548"/>
        <v>PENDIENTE EJECUTORIA</v>
      </c>
      <c r="CB2928" s="59" t="str">
        <f t="shared" si="557"/>
        <v/>
      </c>
      <c r="CC2928" s="36"/>
      <c r="CD2928" s="40"/>
      <c r="CE2928" s="46"/>
      <c r="CF2928" s="40"/>
      <c r="CG2928" s="40"/>
      <c r="CH2928" s="40"/>
      <c r="CI2928" s="36"/>
      <c r="CJ2928" s="47"/>
      <c r="CK2928" s="40"/>
      <c r="CL2928" s="40"/>
      <c r="CM2928" s="40"/>
      <c r="CN2928" s="40"/>
    </row>
    <row r="2929" spans="1:92" ht="42.75" hidden="1">
      <c r="A2929" s="49" t="str">
        <f t="shared" si="549"/>
        <v>SIN GESTIÓN</v>
      </c>
      <c r="B2929" s="58"/>
      <c r="C2929" s="37"/>
      <c r="D2929" s="37"/>
      <c r="E2929" s="49" t="str">
        <f t="shared" si="550"/>
        <v>PENDIENTE NOTIFICACIÓN</v>
      </c>
      <c r="F2929" s="141" t="str">
        <f t="shared" si="551"/>
        <v>PENDIENTE NOTIFICACIÓN</v>
      </c>
      <c r="G2929" s="49" t="str">
        <f t="shared" si="552"/>
        <v/>
      </c>
      <c r="H2929" s="51" t="str">
        <f ca="1">IF(
L2929="",
"",
IF(
NETWORKDAYS(L2929,IF(M2929&lt;&gt;"",M2929,TODAY()),FESTIVOS_CO!A:A)&gt;2,
"VENCIDO",
IF(
NETWORKDAYS(L2929,IF(M2929&lt;&gt;"",M2929,TODAY()),FESTIVOS_CO!A:A)=2,
"ALERTA",
"A TIEMPO"
)))</f>
        <v/>
      </c>
      <c r="I2929" s="40"/>
      <c r="J2929" s="36"/>
      <c r="K2929" s="37"/>
      <c r="L2929" s="50"/>
      <c r="M2929" s="37"/>
      <c r="N2929" s="52"/>
      <c r="O2929" s="52"/>
      <c r="P2929" s="36"/>
      <c r="Q2929" s="36"/>
      <c r="R2929" s="40"/>
      <c r="S2929" s="36"/>
      <c r="T2929" s="40"/>
      <c r="U2929" s="40"/>
      <c r="V2929" s="81"/>
      <c r="W2929" s="40"/>
      <c r="X2929" s="40"/>
      <c r="Y2929" s="40"/>
      <c r="Z2929" s="38" t="str">
        <f>IFERROR(VLOOKUP(Y2929,DIRECTORIO!A:B,2,FALSE),"")</f>
        <v/>
      </c>
      <c r="AA2929" s="40"/>
      <c r="AB2929" s="40"/>
      <c r="AC2929" s="40"/>
      <c r="AD2929" s="40"/>
      <c r="AE2929" s="40"/>
      <c r="AF2929" s="40"/>
      <c r="AG2929" s="41" t="s">
        <v>109</v>
      </c>
      <c r="AH2929" s="42"/>
      <c r="AI2929" s="54" t="str">
        <f t="shared" ca="1" si="553"/>
        <v>PENDIENTE NOTIFICACIÓN ELECTRÓNICA</v>
      </c>
      <c r="AJ2929" s="37"/>
      <c r="AK2929" s="37"/>
      <c r="AL2929" s="37"/>
      <c r="AM2929" s="53" t="str">
        <f>IF(AK2929="","",WORKDAY(AK2929,5,FESTIVOS_CO!A:A))</f>
        <v/>
      </c>
      <c r="AN2929" s="37"/>
      <c r="AO2929" s="37"/>
      <c r="AP2929" s="54" t="str">
        <f t="shared" ca="1" si="558"/>
        <v>NO APLICA</v>
      </c>
      <c r="AQ2929" s="36"/>
      <c r="AR2929" s="43"/>
      <c r="AS2929" s="37"/>
      <c r="AT2929" s="36"/>
      <c r="AU2929" s="37"/>
      <c r="AV2929" s="36"/>
      <c r="AW2929" s="36"/>
      <c r="AX2929" s="37"/>
      <c r="AY2929" s="140" t="str">
        <f>IF(AU2929="","",WORKDAY(AU2929,5,FESTIVOS_CO!A:A))</f>
        <v/>
      </c>
      <c r="AZ2929" s="54" t="str">
        <f t="shared" ca="1" si="555"/>
        <v>NO APLICA</v>
      </c>
      <c r="BA2929" s="55" t="str">
        <f>IF(AX2929="","",WORKDAY(AX2929,5,FESTIVOS_CO!A:A))</f>
        <v/>
      </c>
      <c r="BB2929" s="39"/>
      <c r="BC2929" s="40"/>
      <c r="BD2929" s="40"/>
      <c r="BE2929" s="56" t="str">
        <f t="shared" ca="1" si="556"/>
        <v>NO APLICA</v>
      </c>
      <c r="BF2929" s="37"/>
      <c r="BG2929" s="45"/>
      <c r="BH2929" s="37"/>
      <c r="BI2929" s="36"/>
      <c r="BJ2929" s="37"/>
      <c r="BK2929" s="36"/>
      <c r="BL2929" s="36"/>
      <c r="BM2929" s="53" t="str">
        <f>IF(BJ2929="","",WORKDAY(BJ2929,5,FESTIVOS_CO!A:A))</f>
        <v/>
      </c>
      <c r="BN2929" s="57" t="str">
        <f t="shared" ca="1" si="554"/>
        <v>PENDIENTE HACER AVISO</v>
      </c>
      <c r="BO2929" s="54" t="str">
        <f t="shared" ca="1" si="547"/>
        <v>EN TRÁMITE NOTIF. POR AVISO</v>
      </c>
      <c r="BP2929" s="37"/>
      <c r="BQ2929" s="53" t="str">
        <f>IF(BP2929="","",WORKDAY(BP2929,5,FESTIVOS_CO!A:A))</f>
        <v/>
      </c>
      <c r="BR2929" s="37"/>
      <c r="BS2929" s="36"/>
      <c r="BT2929" s="38"/>
      <c r="BU2929" s="58" t="e">
        <f>VLOOKUP(BT2929,Hoja2!$C:$D,2,0)</f>
        <v>#N/A</v>
      </c>
      <c r="BV2929" s="80" t="str">
        <f>IF(
AND(AO2929="",BD2929="",BQ2929=""),
"EN PROCESO NOTIFICACION / COMUNICACION",
IF(
BT2929="",
"NO APLICA",
IF(
BU2929=60,
IF(AO2929&lt;&gt;"",AO2929,IF(BD2929&lt;&gt;"",BD2929,BQ2929))+60,
WORKDAY(
IF(AO2929&lt;&gt;"",AO2929,IF(BD2929&lt;&gt;"",BD2929,BQ2929)),
BU2929,
FESTIVOS_CO!A:A
)
)
))</f>
        <v>EN PROCESO NOTIFICACION / COMUNICACION</v>
      </c>
      <c r="BW2929" s="44"/>
      <c r="BX2929" s="53"/>
      <c r="BY2929" s="45"/>
      <c r="BZ2929" s="37"/>
      <c r="CA2929" s="54" t="str">
        <f t="shared" si="548"/>
        <v>PENDIENTE EJECUTORIA</v>
      </c>
      <c r="CB2929" s="59" t="str">
        <f t="shared" si="557"/>
        <v/>
      </c>
      <c r="CC2929" s="36"/>
      <c r="CD2929" s="40"/>
      <c r="CE2929" s="46"/>
      <c r="CF2929" s="40"/>
      <c r="CG2929" s="40"/>
      <c r="CH2929" s="40"/>
      <c r="CI2929" s="36"/>
      <c r="CJ2929" s="47"/>
      <c r="CK2929" s="40"/>
      <c r="CL2929" s="40"/>
      <c r="CM2929" s="40"/>
      <c r="CN2929" s="40"/>
    </row>
    <row r="2930" spans="1:92" ht="42.75" hidden="1">
      <c r="A2930" s="49" t="str">
        <f t="shared" si="549"/>
        <v>SIN GESTIÓN</v>
      </c>
      <c r="B2930" s="58"/>
      <c r="C2930" s="37"/>
      <c r="D2930" s="37"/>
      <c r="E2930" s="49" t="str">
        <f t="shared" si="550"/>
        <v>PENDIENTE NOTIFICACIÓN</v>
      </c>
      <c r="F2930" s="141" t="str">
        <f t="shared" si="551"/>
        <v>PENDIENTE NOTIFICACIÓN</v>
      </c>
      <c r="G2930" s="49" t="str">
        <f t="shared" si="552"/>
        <v/>
      </c>
      <c r="H2930" s="51" t="str">
        <f ca="1">IF(
L2930="",
"",
IF(
NETWORKDAYS(L2930,IF(M2930&lt;&gt;"",M2930,TODAY()),FESTIVOS_CO!A:A)&gt;2,
"VENCIDO",
IF(
NETWORKDAYS(L2930,IF(M2930&lt;&gt;"",M2930,TODAY()),FESTIVOS_CO!A:A)=2,
"ALERTA",
"A TIEMPO"
)))</f>
        <v/>
      </c>
      <c r="I2930" s="40"/>
      <c r="J2930" s="36"/>
      <c r="K2930" s="37"/>
      <c r="L2930" s="50"/>
      <c r="M2930" s="37"/>
      <c r="N2930" s="52"/>
      <c r="O2930" s="52"/>
      <c r="P2930" s="36"/>
      <c r="Q2930" s="36"/>
      <c r="R2930" s="40"/>
      <c r="S2930" s="36"/>
      <c r="T2930" s="40"/>
      <c r="U2930" s="40"/>
      <c r="V2930" s="81"/>
      <c r="W2930" s="40"/>
      <c r="X2930" s="40"/>
      <c r="Y2930" s="40"/>
      <c r="Z2930" s="38" t="str">
        <f>IFERROR(VLOOKUP(Y2930,DIRECTORIO!A:B,2,FALSE),"")</f>
        <v/>
      </c>
      <c r="AA2930" s="40"/>
      <c r="AB2930" s="40"/>
      <c r="AC2930" s="40"/>
      <c r="AD2930" s="40"/>
      <c r="AE2930" s="40"/>
      <c r="AF2930" s="40"/>
      <c r="AG2930" s="41" t="s">
        <v>109</v>
      </c>
      <c r="AH2930" s="42"/>
      <c r="AI2930" s="54" t="str">
        <f t="shared" ca="1" si="553"/>
        <v>PENDIENTE NOTIFICACIÓN ELECTRÓNICA</v>
      </c>
      <c r="AJ2930" s="37"/>
      <c r="AK2930" s="37"/>
      <c r="AL2930" s="37"/>
      <c r="AM2930" s="53" t="str">
        <f>IF(AK2930="","",WORKDAY(AK2930,5,FESTIVOS_CO!A:A))</f>
        <v/>
      </c>
      <c r="AN2930" s="37"/>
      <c r="AO2930" s="37"/>
      <c r="AP2930" s="54" t="str">
        <f t="shared" ca="1" si="558"/>
        <v>NO APLICA</v>
      </c>
      <c r="AQ2930" s="36"/>
      <c r="AR2930" s="43"/>
      <c r="AS2930" s="37"/>
      <c r="AT2930" s="36"/>
      <c r="AU2930" s="37"/>
      <c r="AV2930" s="36"/>
      <c r="AW2930" s="36"/>
      <c r="AX2930" s="37"/>
      <c r="AY2930" s="140" t="str">
        <f>IF(AU2930="","",WORKDAY(AU2930,5,FESTIVOS_CO!A:A))</f>
        <v/>
      </c>
      <c r="AZ2930" s="54" t="str">
        <f t="shared" ca="1" si="555"/>
        <v>NO APLICA</v>
      </c>
      <c r="BA2930" s="55" t="str">
        <f>IF(AX2930="","",WORKDAY(AX2930,5,FESTIVOS_CO!A:A))</f>
        <v/>
      </c>
      <c r="BB2930" s="39"/>
      <c r="BC2930" s="40"/>
      <c r="BD2930" s="40"/>
      <c r="BE2930" s="56" t="str">
        <f t="shared" ca="1" si="556"/>
        <v>NO APLICA</v>
      </c>
      <c r="BF2930" s="37"/>
      <c r="BG2930" s="45"/>
      <c r="BH2930" s="37"/>
      <c r="BI2930" s="36"/>
      <c r="BJ2930" s="37"/>
      <c r="BK2930" s="36"/>
      <c r="BL2930" s="36"/>
      <c r="BM2930" s="53" t="str">
        <f>IF(BJ2930="","",WORKDAY(BJ2930,5,FESTIVOS_CO!A:A))</f>
        <v/>
      </c>
      <c r="BN2930" s="57" t="str">
        <f t="shared" ca="1" si="554"/>
        <v>PENDIENTE HACER AVISO</v>
      </c>
      <c r="BO2930" s="54" t="str">
        <f t="shared" ca="1" si="547"/>
        <v>EN TRÁMITE NOTIF. POR AVISO</v>
      </c>
      <c r="BP2930" s="37"/>
      <c r="BQ2930" s="53" t="str">
        <f>IF(BP2930="","",WORKDAY(BP2930,5,FESTIVOS_CO!A:A))</f>
        <v/>
      </c>
      <c r="BR2930" s="37"/>
      <c r="BS2930" s="36"/>
      <c r="BT2930" s="38"/>
      <c r="BU2930" s="58" t="e">
        <f>VLOOKUP(BT2930,Hoja2!$C:$D,2,0)</f>
        <v>#N/A</v>
      </c>
      <c r="BV2930" s="80" t="str">
        <f>IF(
AND(AO2930="",BD2930="",BQ2930=""),
"EN PROCESO NOTIFICACION / COMUNICACION",
IF(
BT2930="",
"NO APLICA",
IF(
BU2930=60,
IF(AO2930&lt;&gt;"",AO2930,IF(BD2930&lt;&gt;"",BD2930,BQ2930))+60,
WORKDAY(
IF(AO2930&lt;&gt;"",AO2930,IF(BD2930&lt;&gt;"",BD2930,BQ2930)),
BU2930,
FESTIVOS_CO!A:A
)
)
))</f>
        <v>EN PROCESO NOTIFICACION / COMUNICACION</v>
      </c>
      <c r="BW2930" s="44"/>
      <c r="BX2930" s="53"/>
      <c r="BY2930" s="45"/>
      <c r="BZ2930" s="37"/>
      <c r="CA2930" s="54" t="str">
        <f t="shared" si="548"/>
        <v>PENDIENTE EJECUTORIA</v>
      </c>
      <c r="CB2930" s="59" t="str">
        <f t="shared" si="557"/>
        <v/>
      </c>
      <c r="CC2930" s="36"/>
      <c r="CD2930" s="40"/>
      <c r="CE2930" s="46"/>
      <c r="CF2930" s="40"/>
      <c r="CG2930" s="40"/>
      <c r="CH2930" s="40"/>
      <c r="CI2930" s="36"/>
      <c r="CJ2930" s="47"/>
      <c r="CK2930" s="40"/>
      <c r="CL2930" s="40"/>
      <c r="CM2930" s="40"/>
      <c r="CN2930" s="40"/>
    </row>
    <row r="2931" spans="1:92" ht="42.75" hidden="1">
      <c r="A2931" s="49" t="str">
        <f t="shared" si="549"/>
        <v>SIN GESTIÓN</v>
      </c>
      <c r="B2931" s="58"/>
      <c r="C2931" s="37"/>
      <c r="D2931" s="37"/>
      <c r="E2931" s="49" t="str">
        <f t="shared" si="550"/>
        <v>PENDIENTE NOTIFICACIÓN</v>
      </c>
      <c r="F2931" s="141" t="str">
        <f t="shared" si="551"/>
        <v>PENDIENTE NOTIFICACIÓN</v>
      </c>
      <c r="G2931" s="49" t="str">
        <f t="shared" si="552"/>
        <v/>
      </c>
      <c r="H2931" s="51" t="str">
        <f ca="1">IF(
L2931="",
"",
IF(
NETWORKDAYS(L2931,IF(M2931&lt;&gt;"",M2931,TODAY()),FESTIVOS_CO!A:A)&gt;2,
"VENCIDO",
IF(
NETWORKDAYS(L2931,IF(M2931&lt;&gt;"",M2931,TODAY()),FESTIVOS_CO!A:A)=2,
"ALERTA",
"A TIEMPO"
)))</f>
        <v/>
      </c>
      <c r="I2931" s="40"/>
      <c r="J2931" s="36"/>
      <c r="K2931" s="37"/>
      <c r="L2931" s="50"/>
      <c r="M2931" s="37"/>
      <c r="N2931" s="52"/>
      <c r="O2931" s="52"/>
      <c r="P2931" s="36"/>
      <c r="Q2931" s="36"/>
      <c r="R2931" s="40"/>
      <c r="S2931" s="36"/>
      <c r="T2931" s="40"/>
      <c r="U2931" s="40"/>
      <c r="V2931" s="81"/>
      <c r="W2931" s="40"/>
      <c r="X2931" s="40"/>
      <c r="Y2931" s="40"/>
      <c r="Z2931" s="38" t="str">
        <f>IFERROR(VLOOKUP(Y2931,DIRECTORIO!A:B,2,FALSE),"")</f>
        <v/>
      </c>
      <c r="AA2931" s="40"/>
      <c r="AB2931" s="40"/>
      <c r="AC2931" s="40"/>
      <c r="AD2931" s="40"/>
      <c r="AE2931" s="40"/>
      <c r="AF2931" s="40"/>
      <c r="AG2931" s="41" t="s">
        <v>109</v>
      </c>
      <c r="AH2931" s="42"/>
      <c r="AI2931" s="54" t="str">
        <f t="shared" ca="1" si="553"/>
        <v>PENDIENTE NOTIFICACIÓN ELECTRÓNICA</v>
      </c>
      <c r="AJ2931" s="37"/>
      <c r="AK2931" s="37"/>
      <c r="AL2931" s="37"/>
      <c r="AM2931" s="53" t="str">
        <f>IF(AK2931="","",WORKDAY(AK2931,5,FESTIVOS_CO!A:A))</f>
        <v/>
      </c>
      <c r="AN2931" s="37"/>
      <c r="AO2931" s="37"/>
      <c r="AP2931" s="54" t="str">
        <f t="shared" ca="1" si="558"/>
        <v>NO APLICA</v>
      </c>
      <c r="AQ2931" s="36"/>
      <c r="AR2931" s="43"/>
      <c r="AS2931" s="37"/>
      <c r="AT2931" s="36"/>
      <c r="AU2931" s="37"/>
      <c r="AV2931" s="36"/>
      <c r="AW2931" s="36"/>
      <c r="AX2931" s="37"/>
      <c r="AY2931" s="140" t="str">
        <f>IF(AU2931="","",WORKDAY(AU2931,5,FESTIVOS_CO!A:A))</f>
        <v/>
      </c>
      <c r="AZ2931" s="54" t="str">
        <f t="shared" ca="1" si="555"/>
        <v>NO APLICA</v>
      </c>
      <c r="BA2931" s="55" t="str">
        <f>IF(AX2931="","",WORKDAY(AX2931,5,FESTIVOS_CO!A:A))</f>
        <v/>
      </c>
      <c r="BB2931" s="39"/>
      <c r="BC2931" s="40"/>
      <c r="BD2931" s="40"/>
      <c r="BE2931" s="56" t="str">
        <f t="shared" ca="1" si="556"/>
        <v>NO APLICA</v>
      </c>
      <c r="BF2931" s="37"/>
      <c r="BG2931" s="45"/>
      <c r="BH2931" s="37"/>
      <c r="BI2931" s="36"/>
      <c r="BJ2931" s="37"/>
      <c r="BK2931" s="36"/>
      <c r="BL2931" s="36"/>
      <c r="BM2931" s="53" t="str">
        <f>IF(BJ2931="","",WORKDAY(BJ2931,5,FESTIVOS_CO!A:A))</f>
        <v/>
      </c>
      <c r="BN2931" s="57" t="str">
        <f t="shared" ca="1" si="554"/>
        <v>PENDIENTE HACER AVISO</v>
      </c>
      <c r="BO2931" s="54" t="str">
        <f t="shared" ca="1" si="547"/>
        <v>EN TRÁMITE NOTIF. POR AVISO</v>
      </c>
      <c r="BP2931" s="37"/>
      <c r="BQ2931" s="53" t="str">
        <f>IF(BP2931="","",WORKDAY(BP2931,5,FESTIVOS_CO!A:A))</f>
        <v/>
      </c>
      <c r="BR2931" s="37"/>
      <c r="BS2931" s="36"/>
      <c r="BT2931" s="38"/>
      <c r="BU2931" s="58" t="e">
        <f>VLOOKUP(BT2931,Hoja2!$C:$D,2,0)</f>
        <v>#N/A</v>
      </c>
      <c r="BV2931" s="80" t="str">
        <f>IF(
AND(AO2931="",BD2931="",BQ2931=""),
"EN PROCESO NOTIFICACION / COMUNICACION",
IF(
BT2931="",
"NO APLICA",
IF(
BU2931=60,
IF(AO2931&lt;&gt;"",AO2931,IF(BD2931&lt;&gt;"",BD2931,BQ2931))+60,
WORKDAY(
IF(AO2931&lt;&gt;"",AO2931,IF(BD2931&lt;&gt;"",BD2931,BQ2931)),
BU2931,
FESTIVOS_CO!A:A
)
)
))</f>
        <v>EN PROCESO NOTIFICACION / COMUNICACION</v>
      </c>
      <c r="BW2931" s="44"/>
      <c r="BX2931" s="53"/>
      <c r="BY2931" s="45"/>
      <c r="BZ2931" s="37"/>
      <c r="CA2931" s="54" t="str">
        <f t="shared" si="548"/>
        <v>PENDIENTE EJECUTORIA</v>
      </c>
      <c r="CB2931" s="59" t="str">
        <f t="shared" si="557"/>
        <v/>
      </c>
      <c r="CC2931" s="36"/>
      <c r="CD2931" s="40"/>
      <c r="CE2931" s="46"/>
      <c r="CF2931" s="40"/>
      <c r="CG2931" s="40"/>
      <c r="CH2931" s="40"/>
      <c r="CI2931" s="36"/>
      <c r="CJ2931" s="47"/>
      <c r="CK2931" s="40"/>
      <c r="CL2931" s="40"/>
      <c r="CM2931" s="40"/>
      <c r="CN2931" s="40"/>
    </row>
    <row r="2932" spans="1:92" ht="42.75" hidden="1">
      <c r="A2932" s="49" t="str">
        <f t="shared" si="549"/>
        <v>SIN GESTIÓN</v>
      </c>
      <c r="B2932" s="58"/>
      <c r="C2932" s="37"/>
      <c r="D2932" s="37"/>
      <c r="E2932" s="49" t="str">
        <f t="shared" si="550"/>
        <v>PENDIENTE NOTIFICACIÓN</v>
      </c>
      <c r="F2932" s="141" t="str">
        <f t="shared" si="551"/>
        <v>PENDIENTE NOTIFICACIÓN</v>
      </c>
      <c r="G2932" s="49" t="str">
        <f t="shared" si="552"/>
        <v/>
      </c>
      <c r="H2932" s="51" t="str">
        <f ca="1">IF(
L2932="",
"",
IF(
NETWORKDAYS(L2932,IF(M2932&lt;&gt;"",M2932,TODAY()),FESTIVOS_CO!A:A)&gt;2,
"VENCIDO",
IF(
NETWORKDAYS(L2932,IF(M2932&lt;&gt;"",M2932,TODAY()),FESTIVOS_CO!A:A)=2,
"ALERTA",
"A TIEMPO"
)))</f>
        <v/>
      </c>
      <c r="I2932" s="40"/>
      <c r="J2932" s="36"/>
      <c r="K2932" s="37"/>
      <c r="L2932" s="50"/>
      <c r="M2932" s="37"/>
      <c r="N2932" s="52"/>
      <c r="O2932" s="52"/>
      <c r="P2932" s="36"/>
      <c r="Q2932" s="36"/>
      <c r="R2932" s="40"/>
      <c r="S2932" s="36"/>
      <c r="T2932" s="40"/>
      <c r="U2932" s="40"/>
      <c r="V2932" s="81"/>
      <c r="W2932" s="40"/>
      <c r="X2932" s="40"/>
      <c r="Y2932" s="40"/>
      <c r="Z2932" s="38" t="str">
        <f>IFERROR(VLOOKUP(Y2932,DIRECTORIO!A:B,2,FALSE),"")</f>
        <v/>
      </c>
      <c r="AA2932" s="40"/>
      <c r="AB2932" s="40"/>
      <c r="AC2932" s="40"/>
      <c r="AD2932" s="40"/>
      <c r="AE2932" s="40"/>
      <c r="AF2932" s="40"/>
      <c r="AG2932" s="41" t="s">
        <v>109</v>
      </c>
      <c r="AH2932" s="42"/>
      <c r="AI2932" s="54" t="str">
        <f t="shared" ca="1" si="553"/>
        <v>PENDIENTE NOTIFICACIÓN ELECTRÓNICA</v>
      </c>
      <c r="AJ2932" s="37"/>
      <c r="AK2932" s="37"/>
      <c r="AL2932" s="37"/>
      <c r="AM2932" s="53" t="str">
        <f>IF(AK2932="","",WORKDAY(AK2932,5,FESTIVOS_CO!A:A))</f>
        <v/>
      </c>
      <c r="AN2932" s="37"/>
      <c r="AO2932" s="37"/>
      <c r="AP2932" s="54" t="str">
        <f t="shared" ca="1" si="558"/>
        <v>NO APLICA</v>
      </c>
      <c r="AQ2932" s="36"/>
      <c r="AR2932" s="43"/>
      <c r="AS2932" s="37"/>
      <c r="AT2932" s="36"/>
      <c r="AU2932" s="37"/>
      <c r="AV2932" s="36"/>
      <c r="AW2932" s="36"/>
      <c r="AX2932" s="37"/>
      <c r="AY2932" s="140" t="str">
        <f>IF(AU2932="","",WORKDAY(AU2932,5,FESTIVOS_CO!A:A))</f>
        <v/>
      </c>
      <c r="AZ2932" s="54" t="str">
        <f t="shared" ca="1" si="555"/>
        <v>NO APLICA</v>
      </c>
      <c r="BA2932" s="55" t="str">
        <f>IF(AX2932="","",WORKDAY(AX2932,5,FESTIVOS_CO!A:A))</f>
        <v/>
      </c>
      <c r="BB2932" s="39"/>
      <c r="BC2932" s="40"/>
      <c r="BD2932" s="40"/>
      <c r="BE2932" s="56" t="str">
        <f t="shared" ca="1" si="556"/>
        <v>NO APLICA</v>
      </c>
      <c r="BF2932" s="37"/>
      <c r="BG2932" s="45"/>
      <c r="BH2932" s="37"/>
      <c r="BI2932" s="36"/>
      <c r="BJ2932" s="37"/>
      <c r="BK2932" s="36"/>
      <c r="BL2932" s="36"/>
      <c r="BM2932" s="53" t="str">
        <f>IF(BJ2932="","",WORKDAY(BJ2932,5,FESTIVOS_CO!A:A))</f>
        <v/>
      </c>
      <c r="BN2932" s="57" t="str">
        <f t="shared" ca="1" si="554"/>
        <v>PENDIENTE HACER AVISO</v>
      </c>
      <c r="BO2932" s="54" t="str">
        <f t="shared" ca="1" si="547"/>
        <v>EN TRÁMITE NOTIF. POR AVISO</v>
      </c>
      <c r="BP2932" s="37"/>
      <c r="BQ2932" s="53" t="str">
        <f>IF(BP2932="","",WORKDAY(BP2932,5,FESTIVOS_CO!A:A))</f>
        <v/>
      </c>
      <c r="BR2932" s="37"/>
      <c r="BS2932" s="36"/>
      <c r="BT2932" s="38"/>
      <c r="BU2932" s="58" t="e">
        <f>VLOOKUP(BT2932,Hoja2!$C:$D,2,0)</f>
        <v>#N/A</v>
      </c>
      <c r="BV2932" s="80" t="str">
        <f>IF(
AND(AO2932="",BD2932="",BQ2932=""),
"EN PROCESO NOTIFICACION / COMUNICACION",
IF(
BT2932="",
"NO APLICA",
IF(
BU2932=60,
IF(AO2932&lt;&gt;"",AO2932,IF(BD2932&lt;&gt;"",BD2932,BQ2932))+60,
WORKDAY(
IF(AO2932&lt;&gt;"",AO2932,IF(BD2932&lt;&gt;"",BD2932,BQ2932)),
BU2932,
FESTIVOS_CO!A:A
)
)
))</f>
        <v>EN PROCESO NOTIFICACION / COMUNICACION</v>
      </c>
      <c r="BW2932" s="44"/>
      <c r="BX2932" s="53"/>
      <c r="BY2932" s="45"/>
      <c r="BZ2932" s="37"/>
      <c r="CA2932" s="54" t="str">
        <f t="shared" si="548"/>
        <v>PENDIENTE EJECUTORIA</v>
      </c>
      <c r="CB2932" s="59" t="str">
        <f t="shared" si="557"/>
        <v/>
      </c>
      <c r="CC2932" s="36"/>
      <c r="CD2932" s="40"/>
      <c r="CE2932" s="46"/>
      <c r="CF2932" s="40"/>
      <c r="CG2932" s="40"/>
      <c r="CH2932" s="40"/>
      <c r="CI2932" s="36"/>
      <c r="CJ2932" s="47"/>
      <c r="CK2932" s="40"/>
      <c r="CL2932" s="40"/>
      <c r="CM2932" s="40"/>
      <c r="CN2932" s="40"/>
    </row>
    <row r="2933" spans="1:92" ht="42.75" hidden="1">
      <c r="A2933" s="49" t="str">
        <f t="shared" si="549"/>
        <v>SIN GESTIÓN</v>
      </c>
      <c r="B2933" s="58"/>
      <c r="C2933" s="37"/>
      <c r="D2933" s="37"/>
      <c r="E2933" s="49" t="str">
        <f t="shared" si="550"/>
        <v>PENDIENTE NOTIFICACIÓN</v>
      </c>
      <c r="F2933" s="141" t="str">
        <f t="shared" si="551"/>
        <v>PENDIENTE NOTIFICACIÓN</v>
      </c>
      <c r="G2933" s="49" t="str">
        <f t="shared" si="552"/>
        <v/>
      </c>
      <c r="H2933" s="51" t="str">
        <f ca="1">IF(
L2933="",
"",
IF(
NETWORKDAYS(L2933,IF(M2933&lt;&gt;"",M2933,TODAY()),FESTIVOS_CO!A:A)&gt;2,
"VENCIDO",
IF(
NETWORKDAYS(L2933,IF(M2933&lt;&gt;"",M2933,TODAY()),FESTIVOS_CO!A:A)=2,
"ALERTA",
"A TIEMPO"
)))</f>
        <v/>
      </c>
      <c r="I2933" s="40"/>
      <c r="J2933" s="36"/>
      <c r="K2933" s="37"/>
      <c r="L2933" s="50"/>
      <c r="M2933" s="37"/>
      <c r="N2933" s="52"/>
      <c r="O2933" s="52"/>
      <c r="P2933" s="36"/>
      <c r="Q2933" s="36"/>
      <c r="R2933" s="40"/>
      <c r="S2933" s="36"/>
      <c r="T2933" s="40"/>
      <c r="U2933" s="40"/>
      <c r="V2933" s="81"/>
      <c r="W2933" s="40"/>
      <c r="X2933" s="40"/>
      <c r="Y2933" s="40"/>
      <c r="Z2933" s="38" t="str">
        <f>IFERROR(VLOOKUP(Y2933,DIRECTORIO!A:B,2,FALSE),"")</f>
        <v/>
      </c>
      <c r="AA2933" s="40"/>
      <c r="AB2933" s="40"/>
      <c r="AC2933" s="40"/>
      <c r="AD2933" s="40"/>
      <c r="AE2933" s="40"/>
      <c r="AF2933" s="40"/>
      <c r="AG2933" s="41" t="s">
        <v>109</v>
      </c>
      <c r="AH2933" s="42"/>
      <c r="AI2933" s="54" t="str">
        <f t="shared" ca="1" si="553"/>
        <v>PENDIENTE NOTIFICACIÓN ELECTRÓNICA</v>
      </c>
      <c r="AJ2933" s="37"/>
      <c r="AK2933" s="37"/>
      <c r="AL2933" s="37"/>
      <c r="AM2933" s="53" t="str">
        <f>IF(AK2933="","",WORKDAY(AK2933,5,FESTIVOS_CO!A:A))</f>
        <v/>
      </c>
      <c r="AN2933" s="37"/>
      <c r="AO2933" s="37"/>
      <c r="AP2933" s="54" t="str">
        <f t="shared" ca="1" si="558"/>
        <v>NO APLICA</v>
      </c>
      <c r="AQ2933" s="36"/>
      <c r="AR2933" s="43"/>
      <c r="AS2933" s="37"/>
      <c r="AT2933" s="36"/>
      <c r="AU2933" s="37"/>
      <c r="AV2933" s="36"/>
      <c r="AW2933" s="36"/>
      <c r="AX2933" s="37"/>
      <c r="AY2933" s="140" t="str">
        <f>IF(AU2933="","",WORKDAY(AU2933,5,FESTIVOS_CO!A:A))</f>
        <v/>
      </c>
      <c r="AZ2933" s="54" t="str">
        <f t="shared" ca="1" si="555"/>
        <v>NO APLICA</v>
      </c>
      <c r="BA2933" s="55" t="str">
        <f>IF(AX2933="","",WORKDAY(AX2933,5,FESTIVOS_CO!A:A))</f>
        <v/>
      </c>
      <c r="BB2933" s="39"/>
      <c r="BC2933" s="40"/>
      <c r="BD2933" s="40"/>
      <c r="BE2933" s="56" t="str">
        <f t="shared" ca="1" si="556"/>
        <v>NO APLICA</v>
      </c>
      <c r="BF2933" s="37"/>
      <c r="BG2933" s="45"/>
      <c r="BH2933" s="37"/>
      <c r="BI2933" s="36"/>
      <c r="BJ2933" s="37"/>
      <c r="BK2933" s="36"/>
      <c r="BL2933" s="36"/>
      <c r="BM2933" s="53" t="str">
        <f>IF(BJ2933="","",WORKDAY(BJ2933,5,FESTIVOS_CO!A:A))</f>
        <v/>
      </c>
      <c r="BN2933" s="57" t="str">
        <f t="shared" ca="1" si="554"/>
        <v>PENDIENTE HACER AVISO</v>
      </c>
      <c r="BO2933" s="54" t="str">
        <f t="shared" ca="1" si="547"/>
        <v>EN TRÁMITE NOTIF. POR AVISO</v>
      </c>
      <c r="BP2933" s="37"/>
      <c r="BQ2933" s="53" t="str">
        <f>IF(BP2933="","",WORKDAY(BP2933,5,FESTIVOS_CO!A:A))</f>
        <v/>
      </c>
      <c r="BR2933" s="37"/>
      <c r="BS2933" s="36"/>
      <c r="BT2933" s="38"/>
      <c r="BU2933" s="58" t="e">
        <f>VLOOKUP(BT2933,Hoja2!$C:$D,2,0)</f>
        <v>#N/A</v>
      </c>
      <c r="BV2933" s="80" t="str">
        <f>IF(
AND(AO2933="",BD2933="",BQ2933=""),
"EN PROCESO NOTIFICACION / COMUNICACION",
IF(
BT2933="",
"NO APLICA",
IF(
BU2933=60,
IF(AO2933&lt;&gt;"",AO2933,IF(BD2933&lt;&gt;"",BD2933,BQ2933))+60,
WORKDAY(
IF(AO2933&lt;&gt;"",AO2933,IF(BD2933&lt;&gt;"",BD2933,BQ2933)),
BU2933,
FESTIVOS_CO!A:A
)
)
))</f>
        <v>EN PROCESO NOTIFICACION / COMUNICACION</v>
      </c>
      <c r="BW2933" s="44"/>
      <c r="BX2933" s="53"/>
      <c r="BY2933" s="45"/>
      <c r="BZ2933" s="37"/>
      <c r="CA2933" s="54" t="str">
        <f t="shared" si="548"/>
        <v>PENDIENTE EJECUTORIA</v>
      </c>
      <c r="CB2933" s="59" t="str">
        <f t="shared" si="557"/>
        <v/>
      </c>
      <c r="CC2933" s="36"/>
      <c r="CD2933" s="40"/>
      <c r="CE2933" s="46"/>
      <c r="CF2933" s="40"/>
      <c r="CG2933" s="40"/>
      <c r="CH2933" s="40"/>
      <c r="CI2933" s="36"/>
      <c r="CJ2933" s="47"/>
      <c r="CK2933" s="40"/>
      <c r="CL2933" s="40"/>
      <c r="CM2933" s="40"/>
      <c r="CN2933" s="40"/>
    </row>
    <row r="2934" spans="1:92" ht="42.75" hidden="1">
      <c r="A2934" s="49" t="str">
        <f t="shared" si="549"/>
        <v>SIN GESTIÓN</v>
      </c>
      <c r="B2934" s="58"/>
      <c r="C2934" s="37"/>
      <c r="D2934" s="37"/>
      <c r="E2934" s="49" t="str">
        <f t="shared" si="550"/>
        <v>PENDIENTE NOTIFICACIÓN</v>
      </c>
      <c r="F2934" s="141" t="str">
        <f t="shared" si="551"/>
        <v>PENDIENTE NOTIFICACIÓN</v>
      </c>
      <c r="G2934" s="49" t="str">
        <f t="shared" si="552"/>
        <v/>
      </c>
      <c r="H2934" s="51" t="str">
        <f ca="1">IF(
L2934="",
"",
IF(
NETWORKDAYS(L2934,IF(M2934&lt;&gt;"",M2934,TODAY()),FESTIVOS_CO!A:A)&gt;2,
"VENCIDO",
IF(
NETWORKDAYS(L2934,IF(M2934&lt;&gt;"",M2934,TODAY()),FESTIVOS_CO!A:A)=2,
"ALERTA",
"A TIEMPO"
)))</f>
        <v/>
      </c>
      <c r="I2934" s="40"/>
      <c r="J2934" s="36"/>
      <c r="K2934" s="37"/>
      <c r="L2934" s="50"/>
      <c r="M2934" s="37"/>
      <c r="N2934" s="52"/>
      <c r="O2934" s="52"/>
      <c r="P2934" s="36"/>
      <c r="Q2934" s="36"/>
      <c r="R2934" s="40"/>
      <c r="S2934" s="36"/>
      <c r="T2934" s="40"/>
      <c r="U2934" s="40"/>
      <c r="V2934" s="81"/>
      <c r="W2934" s="40"/>
      <c r="X2934" s="40"/>
      <c r="Y2934" s="40"/>
      <c r="Z2934" s="38" t="str">
        <f>IFERROR(VLOOKUP(Y2934,DIRECTORIO!A:B,2,FALSE),"")</f>
        <v/>
      </c>
      <c r="AA2934" s="40"/>
      <c r="AB2934" s="40"/>
      <c r="AC2934" s="40"/>
      <c r="AD2934" s="40"/>
      <c r="AE2934" s="40"/>
      <c r="AF2934" s="40"/>
      <c r="AG2934" s="41" t="s">
        <v>109</v>
      </c>
      <c r="AH2934" s="42"/>
      <c r="AI2934" s="54" t="str">
        <f t="shared" ca="1" si="553"/>
        <v>PENDIENTE NOTIFICACIÓN ELECTRÓNICA</v>
      </c>
      <c r="AJ2934" s="37"/>
      <c r="AK2934" s="37"/>
      <c r="AL2934" s="37"/>
      <c r="AM2934" s="53" t="str">
        <f>IF(AK2934="","",WORKDAY(AK2934,5,FESTIVOS_CO!A:A))</f>
        <v/>
      </c>
      <c r="AN2934" s="37"/>
      <c r="AO2934" s="37"/>
      <c r="AP2934" s="54" t="str">
        <f t="shared" ca="1" si="558"/>
        <v>NO APLICA</v>
      </c>
      <c r="AQ2934" s="36"/>
      <c r="AR2934" s="43"/>
      <c r="AS2934" s="37"/>
      <c r="AT2934" s="36"/>
      <c r="AU2934" s="37"/>
      <c r="AV2934" s="36"/>
      <c r="AW2934" s="36"/>
      <c r="AX2934" s="37"/>
      <c r="AY2934" s="140" t="str">
        <f>IF(AU2934="","",WORKDAY(AU2934,5,FESTIVOS_CO!A:A))</f>
        <v/>
      </c>
      <c r="AZ2934" s="54" t="str">
        <f t="shared" ca="1" si="555"/>
        <v>NO APLICA</v>
      </c>
      <c r="BA2934" s="55" t="str">
        <f>IF(AX2934="","",WORKDAY(AX2934,5,FESTIVOS_CO!A:A))</f>
        <v/>
      </c>
      <c r="BB2934" s="39"/>
      <c r="BC2934" s="40"/>
      <c r="BD2934" s="40"/>
      <c r="BE2934" s="56" t="str">
        <f t="shared" ca="1" si="556"/>
        <v>NO APLICA</v>
      </c>
      <c r="BF2934" s="37"/>
      <c r="BG2934" s="45"/>
      <c r="BH2934" s="37"/>
      <c r="BI2934" s="36"/>
      <c r="BJ2934" s="37"/>
      <c r="BK2934" s="36"/>
      <c r="BL2934" s="36"/>
      <c r="BM2934" s="53" t="str">
        <f>IF(BJ2934="","",WORKDAY(BJ2934,5,FESTIVOS_CO!A:A))</f>
        <v/>
      </c>
      <c r="BN2934" s="57" t="str">
        <f t="shared" ca="1" si="554"/>
        <v>PENDIENTE HACER AVISO</v>
      </c>
      <c r="BO2934" s="54" t="str">
        <f t="shared" ref="BO2934:BO2960" ca="1" si="559">IF(BN2934="NOTIFICACIÓN PERSONAL COMPLETA",
"NO PROCEDE AVISO",
IF(BR2934="SI",
"NOTIFICACION POR AVISO TERMINADA",
IF(BE2934="NO PROCEDE",
"NO PROCEDE AVISO",
IF(BN2934="VERIFICAR SI PROCEDE RECURSO",
"NOTIFICACIÓN POR AVISO COMPLETA",
"EN TRÁMITE NOTIF. POR AVISO"
))))</f>
        <v>EN TRÁMITE NOTIF. POR AVISO</v>
      </c>
      <c r="BP2934" s="37"/>
      <c r="BQ2934" s="53" t="str">
        <f>IF(BP2934="","",WORKDAY(BP2934,5,FESTIVOS_CO!A:A))</f>
        <v/>
      </c>
      <c r="BR2934" s="37"/>
      <c r="BS2934" s="36"/>
      <c r="BT2934" s="38"/>
      <c r="BU2934" s="58" t="e">
        <f>VLOOKUP(BT2934,Hoja2!$C:$D,2,0)</f>
        <v>#N/A</v>
      </c>
      <c r="BV2934" s="80" t="str">
        <f>IF(
AND(AO2934="",BD2934="",BQ2934=""),
"EN PROCESO NOTIFICACION / COMUNICACION",
IF(
BT2934="",
"NO APLICA",
IF(
BU2934=60,
IF(AO2934&lt;&gt;"",AO2934,IF(BD2934&lt;&gt;"",BD2934,BQ2934))+60,
WORKDAY(
IF(AO2934&lt;&gt;"",AO2934,IF(BD2934&lt;&gt;"",BD2934,BQ2934)),
BU2934,
FESTIVOS_CO!A:A
)
)
))</f>
        <v>EN PROCESO NOTIFICACION / COMUNICACION</v>
      </c>
      <c r="BW2934" s="44"/>
      <c r="BX2934" s="53"/>
      <c r="BY2934" s="45"/>
      <c r="BZ2934" s="37"/>
      <c r="CA2934" s="54" t="str">
        <f t="shared" ref="CA2934:CA2960" si="560">IF(BW2934&lt;&gt;"SI",
"PENDIENTE EJECUTORIA",
IF(AND(BX2934="",BY2934="",BZ2934=""),
"PENDIENTE HACER EJECUTORIA",
IF(AND(BX2934&lt;&gt;"",BY2934="",BZ2934=""),
"PENDIENTE REVISION EJECUTORIA",
IF(AND(BX2934&lt;&gt;"",BY2934&lt;&gt;"",BZ2934=""),
"PENDIENTE FIRMA EJECUTORIA",
"PROCESO EJECUTORIA TERMINADO"
))))</f>
        <v>PENDIENTE EJECUTORIA</v>
      </c>
      <c r="CB2934" s="59" t="str">
        <f t="shared" si="557"/>
        <v/>
      </c>
      <c r="CC2934" s="36"/>
      <c r="CD2934" s="40"/>
      <c r="CE2934" s="46"/>
      <c r="CF2934" s="40"/>
      <c r="CG2934" s="40"/>
      <c r="CH2934" s="40"/>
      <c r="CI2934" s="36"/>
      <c r="CJ2934" s="47"/>
      <c r="CK2934" s="40"/>
      <c r="CL2934" s="40"/>
      <c r="CM2934" s="40"/>
      <c r="CN2934" s="40"/>
    </row>
    <row r="2935" spans="1:92" ht="42.75" hidden="1">
      <c r="A2935" s="49" t="str">
        <f t="shared" si="549"/>
        <v>SIN GESTIÓN</v>
      </c>
      <c r="B2935" s="58"/>
      <c r="C2935" s="37"/>
      <c r="D2935" s="37"/>
      <c r="E2935" s="49" t="str">
        <f t="shared" si="550"/>
        <v>PENDIENTE NOTIFICACIÓN</v>
      </c>
      <c r="F2935" s="141" t="str">
        <f t="shared" si="551"/>
        <v>PENDIENTE NOTIFICACIÓN</v>
      </c>
      <c r="G2935" s="49" t="str">
        <f t="shared" si="552"/>
        <v/>
      </c>
      <c r="H2935" s="51" t="str">
        <f ca="1">IF(
L2935="",
"",
IF(
NETWORKDAYS(L2935,IF(M2935&lt;&gt;"",M2935,TODAY()),FESTIVOS_CO!A:A)&gt;2,
"VENCIDO",
IF(
NETWORKDAYS(L2935,IF(M2935&lt;&gt;"",M2935,TODAY()),FESTIVOS_CO!A:A)=2,
"ALERTA",
"A TIEMPO"
)))</f>
        <v/>
      </c>
      <c r="I2935" s="40"/>
      <c r="J2935" s="36"/>
      <c r="K2935" s="37"/>
      <c r="L2935" s="50"/>
      <c r="M2935" s="37"/>
      <c r="N2935" s="52"/>
      <c r="O2935" s="52"/>
      <c r="P2935" s="36"/>
      <c r="Q2935" s="36"/>
      <c r="R2935" s="40"/>
      <c r="S2935" s="36"/>
      <c r="T2935" s="40"/>
      <c r="U2935" s="40"/>
      <c r="V2935" s="81"/>
      <c r="W2935" s="40"/>
      <c r="X2935" s="40"/>
      <c r="Y2935" s="40"/>
      <c r="Z2935" s="38" t="str">
        <f>IFERROR(VLOOKUP(Y2935,DIRECTORIO!A:B,2,FALSE),"")</f>
        <v/>
      </c>
      <c r="AA2935" s="40"/>
      <c r="AB2935" s="40"/>
      <c r="AC2935" s="40"/>
      <c r="AD2935" s="40"/>
      <c r="AE2935" s="40"/>
      <c r="AF2935" s="40"/>
      <c r="AG2935" s="41" t="s">
        <v>109</v>
      </c>
      <c r="AH2935" s="42"/>
      <c r="AI2935" s="54" t="str">
        <f t="shared" ca="1" si="553"/>
        <v>PENDIENTE NOTIFICACIÓN ELECTRÓNICA</v>
      </c>
      <c r="AJ2935" s="37"/>
      <c r="AK2935" s="37"/>
      <c r="AL2935" s="37"/>
      <c r="AM2935" s="53" t="str">
        <f>IF(AK2935="","",WORKDAY(AK2935,5,FESTIVOS_CO!A:A))</f>
        <v/>
      </c>
      <c r="AN2935" s="37"/>
      <c r="AO2935" s="37"/>
      <c r="AP2935" s="54" t="str">
        <f t="shared" ca="1" si="558"/>
        <v>NO APLICA</v>
      </c>
      <c r="AQ2935" s="36"/>
      <c r="AR2935" s="43"/>
      <c r="AS2935" s="37"/>
      <c r="AT2935" s="36"/>
      <c r="AU2935" s="37"/>
      <c r="AV2935" s="36"/>
      <c r="AW2935" s="36"/>
      <c r="AX2935" s="37"/>
      <c r="AY2935" s="140" t="str">
        <f>IF(AU2935="","",WORKDAY(AU2935,5,FESTIVOS_CO!A:A))</f>
        <v/>
      </c>
      <c r="AZ2935" s="54" t="str">
        <f t="shared" ca="1" si="555"/>
        <v>NO APLICA</v>
      </c>
      <c r="BA2935" s="55" t="str">
        <f>IF(AX2935="","",WORKDAY(AX2935,5,FESTIVOS_CO!A:A))</f>
        <v/>
      </c>
      <c r="BB2935" s="39"/>
      <c r="BC2935" s="40"/>
      <c r="BD2935" s="40"/>
      <c r="BE2935" s="56" t="str">
        <f t="shared" ca="1" si="556"/>
        <v>NO APLICA</v>
      </c>
      <c r="BF2935" s="37"/>
      <c r="BG2935" s="45"/>
      <c r="BH2935" s="37"/>
      <c r="BI2935" s="36"/>
      <c r="BJ2935" s="37"/>
      <c r="BK2935" s="36"/>
      <c r="BL2935" s="36"/>
      <c r="BM2935" s="53" t="str">
        <f>IF(BJ2935="","",WORKDAY(BJ2935,5,FESTIVOS_CO!A:A))</f>
        <v/>
      </c>
      <c r="BN2935" s="57" t="str">
        <f t="shared" ca="1" si="554"/>
        <v>PENDIENTE HACER AVISO</v>
      </c>
      <c r="BO2935" s="54" t="str">
        <f t="shared" ca="1" si="559"/>
        <v>EN TRÁMITE NOTIF. POR AVISO</v>
      </c>
      <c r="BP2935" s="37"/>
      <c r="BQ2935" s="53" t="str">
        <f>IF(BP2935="","",WORKDAY(BP2935,5,FESTIVOS_CO!A:A))</f>
        <v/>
      </c>
      <c r="BR2935" s="37"/>
      <c r="BS2935" s="36"/>
      <c r="BT2935" s="38"/>
      <c r="BU2935" s="58" t="e">
        <f>VLOOKUP(BT2935,Hoja2!$C:$D,2,0)</f>
        <v>#N/A</v>
      </c>
      <c r="BV2935" s="80" t="str">
        <f>IF(
AND(AO2935="",BD2935="",BQ2935=""),
"EN PROCESO NOTIFICACION / COMUNICACION",
IF(
BT2935="",
"NO APLICA",
IF(
BU2935=60,
IF(AO2935&lt;&gt;"",AO2935,IF(BD2935&lt;&gt;"",BD2935,BQ2935))+60,
WORKDAY(
IF(AO2935&lt;&gt;"",AO2935,IF(BD2935&lt;&gt;"",BD2935,BQ2935)),
BU2935,
FESTIVOS_CO!A:A
)
)
))</f>
        <v>EN PROCESO NOTIFICACION / COMUNICACION</v>
      </c>
      <c r="BW2935" s="44"/>
      <c r="BX2935" s="53"/>
      <c r="BY2935" s="45"/>
      <c r="BZ2935" s="37"/>
      <c r="CA2935" s="54" t="str">
        <f t="shared" si="560"/>
        <v>PENDIENTE EJECUTORIA</v>
      </c>
      <c r="CB2935" s="59" t="str">
        <f t="shared" si="557"/>
        <v/>
      </c>
      <c r="CC2935" s="36"/>
      <c r="CD2935" s="40"/>
      <c r="CE2935" s="46"/>
      <c r="CF2935" s="40"/>
      <c r="CG2935" s="40"/>
      <c r="CH2935" s="40"/>
      <c r="CI2935" s="36"/>
      <c r="CJ2935" s="47"/>
      <c r="CK2935" s="40"/>
      <c r="CL2935" s="40"/>
      <c r="CM2935" s="40"/>
      <c r="CN2935" s="40"/>
    </row>
    <row r="2936" spans="1:92" ht="42.75" hidden="1">
      <c r="A2936" s="49" t="str">
        <f t="shared" ref="A2936:A2960" si="561">IF(
AND(Q2936="NO",S2936&lt;&gt;"SI"),
"TERMINADO PRODUCTO NO CONFORME",
IF(
AND(
COUNTBLANK(AJ2936:AO2936)=COLUMNS(AJ2936:AO2936),
COUNTBLANK(AQ2936:AY2936)=COLUMNS(AQ2936:AY2936),
COUNTBLANK(BC2936:BD2936)=COLUMNS(BC2936:BD2936),
COUNTBLANK(BF2936:BM2936)=COLUMNS(BF2936:BM2936),
COUNTBLANK(BP2936:BR2936)=COLUMNS(BP2936:BR2936)
),
"SIN GESTIÓN",
IF(
AND(BC2936&lt;&gt;"",BD2936&lt;&gt;"",AO2936="",AX2936="",BQ2936=""),
"NOTIFICADO POR CONDUCTA CONCLUYENTE",
IF(
AI2936="NOTIFICACIÓN ELECTRÓNICA EFECTIVA",
CA2936,
IF(
OR(
AI2936="NO PROCEDE NOTIFICACIÓN ELECTRÓNICA",
AI2936="REALIZAR CITACIÓN",
AI2936="NOTIFICACIÓN ELECTRÓNICA NO EFECTIVA"
),
IF(
AZ2936="HACER AVISO",
IF(
OR(
BN2936="NOTIFICACIÓN POR AVISO TERMINADA",
BN2936="NOTIFICACIÓN PERSONAL COMPLETA"
),
CA2936,
BN2936
),
AZ2936
),
AI2936
)
)
)
))</f>
        <v>SIN GESTIÓN</v>
      </c>
      <c r="B2936" s="58"/>
      <c r="C2936" s="37"/>
      <c r="D2936" s="37"/>
      <c r="E2936" s="49" t="str">
        <f t="shared" ref="E2936:E2960" si="562">IF(AN2936="SI",
"NOTIFICACIÓN ELECTRÓNICA",
IF(AND(BC2936&lt;&gt;"",BD2936&lt;&gt;""),
"NOTIFICACIÓN PERSONAL",
IF(BL2936="SI",
"NOTIFICACIÓN POR AVISO",
"PENDIENTE NOTIFICACIÓN"
)))</f>
        <v>PENDIENTE NOTIFICACIÓN</v>
      </c>
      <c r="F2936" s="141" t="str">
        <f t="shared" ref="F2936:F2960" si="563">IF(
AND(AN2936&lt;&gt;"SI",AW2936&lt;&gt;"SI",BL2936&lt;&gt;"SI",BC2936="",BD2936=""),
"PENDIENTE NOTIFICACIÓN",
IF(AN2936="SI",
AO2936,
IF(AW2936="SI",
AX2936,
IF(AND(BC2936&lt;&gt;"",BD2936&lt;&gt;""),
BD2936,
IF(BL2936="SI",
BQ2936,
"PENDIENTE NOTIFICACIÓN"
)))))</f>
        <v>PENDIENTE NOTIFICACIÓN</v>
      </c>
      <c r="G2936" s="49" t="str">
        <f t="shared" ref="G2936:G2960" si="564">IF(
OR(
C2936="",
F2936="PENDIENTE NOTIFICACIÓN",
NOT(ISNUMBER(C2936)),
NOT(ISNUMBER(F2936)),
F2936&lt;C2936
),
"",
F2936-C2936
)</f>
        <v/>
      </c>
      <c r="H2936" s="51" t="str">
        <f ca="1">IF(
L2936="",
"",
IF(
NETWORKDAYS(L2936,IF(M2936&lt;&gt;"",M2936,TODAY()),FESTIVOS_CO!A:A)&gt;2,
"VENCIDO",
IF(
NETWORKDAYS(L2936,IF(M2936&lt;&gt;"",M2936,TODAY()),FESTIVOS_CO!A:A)=2,
"ALERTA",
"A TIEMPO"
)))</f>
        <v/>
      </c>
      <c r="I2936" s="40"/>
      <c r="J2936" s="36"/>
      <c r="K2936" s="37"/>
      <c r="L2936" s="50"/>
      <c r="M2936" s="37"/>
      <c r="N2936" s="52"/>
      <c r="O2936" s="52"/>
      <c r="P2936" s="36"/>
      <c r="Q2936" s="36"/>
      <c r="R2936" s="40"/>
      <c r="S2936" s="36"/>
      <c r="T2936" s="40"/>
      <c r="U2936" s="40"/>
      <c r="V2936" s="81"/>
      <c r="W2936" s="40"/>
      <c r="X2936" s="40"/>
      <c r="Y2936" s="40"/>
      <c r="Z2936" s="38" t="str">
        <f>IFERROR(VLOOKUP(Y2936,DIRECTORIO!A:B,2,FALSE),"")</f>
        <v/>
      </c>
      <c r="AA2936" s="40"/>
      <c r="AB2936" s="40"/>
      <c r="AC2936" s="40"/>
      <c r="AD2936" s="40"/>
      <c r="AE2936" s="40"/>
      <c r="AF2936" s="40"/>
      <c r="AG2936" s="41" t="s">
        <v>109</v>
      </c>
      <c r="AH2936" s="42"/>
      <c r="AI2936" s="54" t="str">
        <f t="shared" ref="AI2936:AI2960" ca="1" si="565">IF(AL2936="NO",
"REALIZAR CITACIÓN",
IF(AND(AJ2936="SI",AL2936&lt;&gt;"SI",AL2936&lt;&gt;"NO"),
"PENDIENTE ENTREGA NOTIFICACIÓN ELECTRÓNICA",
IF(AND(AJ2936="SI",AL2936="SI",AN2936="SI"),
"NOTIFICACIÓN ELECTRÓNICA EFECTIVA",
IF(AND(AJ2936="",AK2936="",AL2936="",AM2936="",AN2936="",AO2936=""),
"PENDIENTE NOTIFICACIÓN ELECTRÓNICA",
IF(AJ2936="NO",
"NO PROCEDE NOTIFICACIÓN ELECTRÓNICA",
IF(AND(AJ2936="SI",F2936=""),
"PENDIENTE ENVÍO NOTIFICACIÓN ELECTRÓNICA",
IF(AND(AJ2936="SI",TODAY()-F2936&lt;=5),
"EN ESPERA DE NOTIFICACIÓN ELECTRÓNICA (5 DÍAS)",
"NOTIFICACIÓN ELECTRÓNICA NO EFECTIVA"
)))))))</f>
        <v>PENDIENTE NOTIFICACIÓN ELECTRÓNICA</v>
      </c>
      <c r="AJ2936" s="37"/>
      <c r="AK2936" s="37"/>
      <c r="AL2936" s="37"/>
      <c r="AM2936" s="53" t="str">
        <f>IF(AK2936="","",WORKDAY(AK2936,5,FESTIVOS_CO!A:A))</f>
        <v/>
      </c>
      <c r="AN2936" s="37"/>
      <c r="AO2936" s="37"/>
      <c r="AP2936" s="54" t="str">
        <f t="shared" ca="1" si="558"/>
        <v>NO APLICA</v>
      </c>
      <c r="AQ2936" s="36"/>
      <c r="AR2936" s="43"/>
      <c r="AS2936" s="37"/>
      <c r="AT2936" s="36"/>
      <c r="AU2936" s="37"/>
      <c r="AV2936" s="36"/>
      <c r="AW2936" s="36"/>
      <c r="AX2936" s="37"/>
      <c r="AY2936" s="140" t="str">
        <f>IF(AU2936="","",WORKDAY(AU2936,5,FESTIVOS_CO!A:A))</f>
        <v/>
      </c>
      <c r="AZ2936" s="54" t="str">
        <f t="shared" ca="1" si="555"/>
        <v>NO APLICA</v>
      </c>
      <c r="BA2936" s="55" t="str">
        <f>IF(AX2936="","",WORKDAY(AX2936,5,FESTIVOS_CO!A:A))</f>
        <v/>
      </c>
      <c r="BB2936" s="39"/>
      <c r="BC2936" s="40"/>
      <c r="BD2936" s="40"/>
      <c r="BE2936" s="56" t="str">
        <f t="shared" ca="1" si="556"/>
        <v>NO APLICA</v>
      </c>
      <c r="BF2936" s="37"/>
      <c r="BG2936" s="45"/>
      <c r="BH2936" s="37"/>
      <c r="BI2936" s="36"/>
      <c r="BJ2936" s="37"/>
      <c r="BK2936" s="36"/>
      <c r="BL2936" s="36"/>
      <c r="BM2936" s="53" t="str">
        <f>IF(BJ2936="","",WORKDAY(BJ2936,5,FESTIVOS_CO!A:A))</f>
        <v/>
      </c>
      <c r="BN2936" s="57" t="str">
        <f t="shared" ref="BN2936:BN2960" ca="1" si="566">IF(
AND(AZ2936="CITACIÓN COMPLETA EN ESPERA DE NOTIFICACION PERSONAL",BB2936="NO"),
"PENDIENTE HACER AVISO",
IF(AND(BC2936&lt;&gt;"",BD2936&lt;&gt;""),
"NOTIFICACIÓN PERSONAL COMPLETA",
IF(BR2936="SI",
"NOTIFICACIÓN POR AVISO TERMINADA",
IF(BE2936="NO PROCEDE",
"NO PROCEDE",
IF(BF2936="",
"PENDIENTE HACER AVISO",
IF(BG2936="",
"PENDIENTE REVISIÓN AVISO",
IF(BH2936="",
"PENDIENTE FIRMA AVISO",
IF(BI2936="",
"PENDIENTE RADICAR AVISO",
IF(BL2936="",
"EN TRÁMITE DE ENTREGA AVISO",
IF(BL2936="NO",
"PUBLICAR AVISO CARTELERA",
IF(BL2936="SI",
"VERIFICAR SI PROCEDE RECURSO",
IF(BE2936="HACER AVISO",
"HACER AVISO",
"NO APLICA"
))))))))))))</f>
        <v>PENDIENTE HACER AVISO</v>
      </c>
      <c r="BO2936" s="54" t="str">
        <f t="shared" ca="1" si="559"/>
        <v>EN TRÁMITE NOTIF. POR AVISO</v>
      </c>
      <c r="BP2936" s="37"/>
      <c r="BQ2936" s="53" t="str">
        <f>IF(BP2936="","",WORKDAY(BP2936,5,FESTIVOS_CO!A:A))</f>
        <v/>
      </c>
      <c r="BR2936" s="37"/>
      <c r="BS2936" s="36"/>
      <c r="BT2936" s="38"/>
      <c r="BU2936" s="58" t="e">
        <f>VLOOKUP(BT2936,Hoja2!$C:$D,2,0)</f>
        <v>#N/A</v>
      </c>
      <c r="BV2936" s="80" t="str">
        <f>IF(
AND(AO2936="",BD2936="",BQ2936=""),
"EN PROCESO NOTIFICACION / COMUNICACION",
IF(
BT2936="",
"NO APLICA",
IF(
BU2936=60,
IF(AO2936&lt;&gt;"",AO2936,IF(BD2936&lt;&gt;"",BD2936,BQ2936))+60,
WORKDAY(
IF(AO2936&lt;&gt;"",AO2936,IF(BD2936&lt;&gt;"",BD2936,BQ2936)),
BU2936,
FESTIVOS_CO!A:A
)
)
))</f>
        <v>EN PROCESO NOTIFICACION / COMUNICACION</v>
      </c>
      <c r="BW2936" s="44"/>
      <c r="BX2936" s="53"/>
      <c r="BY2936" s="45"/>
      <c r="BZ2936" s="37"/>
      <c r="CA2936" s="54" t="str">
        <f t="shared" si="560"/>
        <v>PENDIENTE EJECUTORIA</v>
      </c>
      <c r="CB2936" s="59" t="str">
        <f t="shared" si="557"/>
        <v/>
      </c>
      <c r="CC2936" s="36"/>
      <c r="CD2936" s="40"/>
      <c r="CE2936" s="46"/>
      <c r="CF2936" s="40"/>
      <c r="CG2936" s="40"/>
      <c r="CH2936" s="40"/>
      <c r="CI2936" s="36"/>
      <c r="CJ2936" s="47"/>
      <c r="CK2936" s="40"/>
      <c r="CL2936" s="40"/>
      <c r="CM2936" s="40"/>
      <c r="CN2936" s="40"/>
    </row>
    <row r="2937" spans="1:92" ht="42.75" hidden="1">
      <c r="A2937" s="49" t="str">
        <f t="shared" si="561"/>
        <v>SIN GESTIÓN</v>
      </c>
      <c r="B2937" s="58"/>
      <c r="C2937" s="37"/>
      <c r="D2937" s="37"/>
      <c r="E2937" s="49" t="str">
        <f t="shared" si="562"/>
        <v>PENDIENTE NOTIFICACIÓN</v>
      </c>
      <c r="F2937" s="141" t="str">
        <f t="shared" si="563"/>
        <v>PENDIENTE NOTIFICACIÓN</v>
      </c>
      <c r="G2937" s="49" t="str">
        <f t="shared" si="564"/>
        <v/>
      </c>
      <c r="H2937" s="51" t="str">
        <f ca="1">IF(
L2937="",
"",
IF(
NETWORKDAYS(L2937,IF(M2937&lt;&gt;"",M2937,TODAY()),FESTIVOS_CO!A:A)&gt;2,
"VENCIDO",
IF(
NETWORKDAYS(L2937,IF(M2937&lt;&gt;"",M2937,TODAY()),FESTIVOS_CO!A:A)=2,
"ALERTA",
"A TIEMPO"
)))</f>
        <v/>
      </c>
      <c r="I2937" s="40"/>
      <c r="J2937" s="36"/>
      <c r="K2937" s="37"/>
      <c r="L2937" s="50"/>
      <c r="M2937" s="37"/>
      <c r="N2937" s="52"/>
      <c r="O2937" s="52"/>
      <c r="P2937" s="36"/>
      <c r="Q2937" s="36"/>
      <c r="R2937" s="40"/>
      <c r="S2937" s="36"/>
      <c r="T2937" s="40"/>
      <c r="U2937" s="40"/>
      <c r="V2937" s="81"/>
      <c r="W2937" s="40"/>
      <c r="X2937" s="40"/>
      <c r="Y2937" s="40"/>
      <c r="Z2937" s="38" t="str">
        <f>IFERROR(VLOOKUP(Y2937,DIRECTORIO!A:B,2,FALSE),"")</f>
        <v/>
      </c>
      <c r="AA2937" s="40"/>
      <c r="AB2937" s="40"/>
      <c r="AC2937" s="40"/>
      <c r="AD2937" s="40"/>
      <c r="AE2937" s="40"/>
      <c r="AF2937" s="40"/>
      <c r="AG2937" s="41" t="s">
        <v>109</v>
      </c>
      <c r="AH2937" s="42"/>
      <c r="AI2937" s="54" t="str">
        <f t="shared" ca="1" si="565"/>
        <v>PENDIENTE NOTIFICACIÓN ELECTRÓNICA</v>
      </c>
      <c r="AJ2937" s="37"/>
      <c r="AK2937" s="37"/>
      <c r="AL2937" s="37"/>
      <c r="AM2937" s="53" t="str">
        <f>IF(AK2937="","",WORKDAY(AK2937,5,FESTIVOS_CO!A:A))</f>
        <v/>
      </c>
      <c r="AN2937" s="37"/>
      <c r="AO2937" s="37"/>
      <c r="AP2937" s="54" t="str">
        <f t="shared" ca="1" si="558"/>
        <v>NO APLICA</v>
      </c>
      <c r="AQ2937" s="36"/>
      <c r="AR2937" s="43"/>
      <c r="AS2937" s="37"/>
      <c r="AT2937" s="36"/>
      <c r="AU2937" s="37"/>
      <c r="AV2937" s="36"/>
      <c r="AW2937" s="36"/>
      <c r="AX2937" s="37"/>
      <c r="AY2937" s="140" t="str">
        <f>IF(AU2937="","",WORKDAY(AU2937,5,FESTIVOS_CO!A:A))</f>
        <v/>
      </c>
      <c r="AZ2937" s="54" t="str">
        <f t="shared" ca="1" si="555"/>
        <v>NO APLICA</v>
      </c>
      <c r="BA2937" s="55" t="str">
        <f>IF(AX2937="","",WORKDAY(AX2937,5,FESTIVOS_CO!A:A))</f>
        <v/>
      </c>
      <c r="BB2937" s="39"/>
      <c r="BC2937" s="40"/>
      <c r="BD2937" s="40"/>
      <c r="BE2937" s="56" t="str">
        <f t="shared" ca="1" si="556"/>
        <v>NO APLICA</v>
      </c>
      <c r="BF2937" s="37"/>
      <c r="BG2937" s="45"/>
      <c r="BH2937" s="37"/>
      <c r="BI2937" s="36"/>
      <c r="BJ2937" s="37"/>
      <c r="BK2937" s="36"/>
      <c r="BL2937" s="36"/>
      <c r="BM2937" s="53" t="str">
        <f>IF(BJ2937="","",WORKDAY(BJ2937,5,FESTIVOS_CO!A:A))</f>
        <v/>
      </c>
      <c r="BN2937" s="57" t="str">
        <f t="shared" ca="1" si="566"/>
        <v>PENDIENTE HACER AVISO</v>
      </c>
      <c r="BO2937" s="54" t="str">
        <f t="shared" ca="1" si="559"/>
        <v>EN TRÁMITE NOTIF. POR AVISO</v>
      </c>
      <c r="BP2937" s="37"/>
      <c r="BQ2937" s="53" t="str">
        <f>IF(BP2937="","",WORKDAY(BP2937,5,FESTIVOS_CO!A:A))</f>
        <v/>
      </c>
      <c r="BR2937" s="37"/>
      <c r="BS2937" s="36"/>
      <c r="BT2937" s="38"/>
      <c r="BU2937" s="58" t="e">
        <f>VLOOKUP(BT2937,Hoja2!$C:$D,2,0)</f>
        <v>#N/A</v>
      </c>
      <c r="BV2937" s="80" t="str">
        <f>IF(
AND(AO2937="",BD2937="",BQ2937=""),
"EN PROCESO NOTIFICACION / COMUNICACION",
IF(
BT2937="",
"NO APLICA",
IF(
BU2937=60,
IF(AO2937&lt;&gt;"",AO2937,IF(BD2937&lt;&gt;"",BD2937,BQ2937))+60,
WORKDAY(
IF(AO2937&lt;&gt;"",AO2937,IF(BD2937&lt;&gt;"",BD2937,BQ2937)),
BU2937,
FESTIVOS_CO!A:A
)
)
))</f>
        <v>EN PROCESO NOTIFICACION / COMUNICACION</v>
      </c>
      <c r="BW2937" s="44"/>
      <c r="BX2937" s="53"/>
      <c r="BY2937" s="45"/>
      <c r="BZ2937" s="37"/>
      <c r="CA2937" s="54" t="str">
        <f t="shared" si="560"/>
        <v>PENDIENTE EJECUTORIA</v>
      </c>
      <c r="CB2937" s="59" t="str">
        <f t="shared" si="557"/>
        <v/>
      </c>
      <c r="CC2937" s="36"/>
      <c r="CD2937" s="40"/>
      <c r="CE2937" s="46"/>
      <c r="CF2937" s="40"/>
      <c r="CG2937" s="40"/>
      <c r="CH2937" s="40"/>
      <c r="CI2937" s="36"/>
      <c r="CJ2937" s="47"/>
      <c r="CK2937" s="40"/>
      <c r="CL2937" s="40"/>
      <c r="CM2937" s="40"/>
      <c r="CN2937" s="40"/>
    </row>
    <row r="2938" spans="1:92" ht="42.75" hidden="1">
      <c r="A2938" s="49" t="str">
        <f t="shared" si="561"/>
        <v>SIN GESTIÓN</v>
      </c>
      <c r="B2938" s="58"/>
      <c r="C2938" s="37"/>
      <c r="D2938" s="37"/>
      <c r="E2938" s="49" t="str">
        <f t="shared" si="562"/>
        <v>PENDIENTE NOTIFICACIÓN</v>
      </c>
      <c r="F2938" s="141" t="str">
        <f t="shared" si="563"/>
        <v>PENDIENTE NOTIFICACIÓN</v>
      </c>
      <c r="G2938" s="49" t="str">
        <f t="shared" si="564"/>
        <v/>
      </c>
      <c r="H2938" s="51" t="str">
        <f ca="1">IF(
L2938="",
"",
IF(
NETWORKDAYS(L2938,IF(M2938&lt;&gt;"",M2938,TODAY()),FESTIVOS_CO!A:A)&gt;2,
"VENCIDO",
IF(
NETWORKDAYS(L2938,IF(M2938&lt;&gt;"",M2938,TODAY()),FESTIVOS_CO!A:A)=2,
"ALERTA",
"A TIEMPO"
)))</f>
        <v/>
      </c>
      <c r="I2938" s="40"/>
      <c r="J2938" s="36"/>
      <c r="K2938" s="37"/>
      <c r="L2938" s="50"/>
      <c r="M2938" s="37"/>
      <c r="N2938" s="52"/>
      <c r="O2938" s="52"/>
      <c r="P2938" s="36"/>
      <c r="Q2938" s="36"/>
      <c r="R2938" s="40"/>
      <c r="S2938" s="36"/>
      <c r="T2938" s="40"/>
      <c r="U2938" s="40"/>
      <c r="V2938" s="81"/>
      <c r="W2938" s="40"/>
      <c r="X2938" s="40"/>
      <c r="Y2938" s="40"/>
      <c r="Z2938" s="38" t="str">
        <f>IFERROR(VLOOKUP(Y2938,DIRECTORIO!A:B,2,FALSE),"")</f>
        <v/>
      </c>
      <c r="AA2938" s="40"/>
      <c r="AB2938" s="40"/>
      <c r="AC2938" s="40"/>
      <c r="AD2938" s="40"/>
      <c r="AE2938" s="40"/>
      <c r="AF2938" s="40"/>
      <c r="AG2938" s="41" t="s">
        <v>109</v>
      </c>
      <c r="AH2938" s="42"/>
      <c r="AI2938" s="54" t="str">
        <f t="shared" ca="1" si="565"/>
        <v>PENDIENTE NOTIFICACIÓN ELECTRÓNICA</v>
      </c>
      <c r="AJ2938" s="37"/>
      <c r="AK2938" s="37"/>
      <c r="AL2938" s="37"/>
      <c r="AM2938" s="53" t="str">
        <f>IF(AK2938="","",WORKDAY(AK2938,5,FESTIVOS_CO!A:A))</f>
        <v/>
      </c>
      <c r="AN2938" s="37"/>
      <c r="AO2938" s="37"/>
      <c r="AP2938" s="54" t="str">
        <f t="shared" ca="1" si="558"/>
        <v>NO APLICA</v>
      </c>
      <c r="AQ2938" s="36"/>
      <c r="AR2938" s="43"/>
      <c r="AS2938" s="37"/>
      <c r="AT2938" s="36"/>
      <c r="AU2938" s="37"/>
      <c r="AV2938" s="36"/>
      <c r="AW2938" s="36"/>
      <c r="AX2938" s="37"/>
      <c r="AY2938" s="140" t="str">
        <f>IF(AU2938="","",WORKDAY(AU2938,5,FESTIVOS_CO!A:A))</f>
        <v/>
      </c>
      <c r="AZ2938" s="54" t="str">
        <f t="shared" ca="1" si="555"/>
        <v>NO APLICA</v>
      </c>
      <c r="BA2938" s="55" t="str">
        <f>IF(AX2938="","",WORKDAY(AX2938,5,FESTIVOS_CO!A:A))</f>
        <v/>
      </c>
      <c r="BB2938" s="39"/>
      <c r="BC2938" s="40"/>
      <c r="BD2938" s="40"/>
      <c r="BE2938" s="56" t="str">
        <f t="shared" ca="1" si="556"/>
        <v>NO APLICA</v>
      </c>
      <c r="BF2938" s="37"/>
      <c r="BG2938" s="45"/>
      <c r="BH2938" s="37"/>
      <c r="BI2938" s="36"/>
      <c r="BJ2938" s="37"/>
      <c r="BK2938" s="36"/>
      <c r="BL2938" s="36"/>
      <c r="BM2938" s="53" t="str">
        <f>IF(BJ2938="","",WORKDAY(BJ2938,5,FESTIVOS_CO!A:A))</f>
        <v/>
      </c>
      <c r="BN2938" s="57" t="str">
        <f t="shared" ca="1" si="566"/>
        <v>PENDIENTE HACER AVISO</v>
      </c>
      <c r="BO2938" s="54" t="str">
        <f t="shared" ca="1" si="559"/>
        <v>EN TRÁMITE NOTIF. POR AVISO</v>
      </c>
      <c r="BP2938" s="37"/>
      <c r="BQ2938" s="53" t="str">
        <f>IF(BP2938="","",WORKDAY(BP2938,5,FESTIVOS_CO!A:A))</f>
        <v/>
      </c>
      <c r="BR2938" s="37"/>
      <c r="BS2938" s="36"/>
      <c r="BT2938" s="38"/>
      <c r="BU2938" s="58" t="e">
        <f>VLOOKUP(BT2938,Hoja2!$C:$D,2,0)</f>
        <v>#N/A</v>
      </c>
      <c r="BV2938" s="80" t="str">
        <f>IF(
AND(AO2938="",BD2938="",BQ2938=""),
"EN PROCESO NOTIFICACION / COMUNICACION",
IF(
BT2938="",
"NO APLICA",
IF(
BU2938=60,
IF(AO2938&lt;&gt;"",AO2938,IF(BD2938&lt;&gt;"",BD2938,BQ2938))+60,
WORKDAY(
IF(AO2938&lt;&gt;"",AO2938,IF(BD2938&lt;&gt;"",BD2938,BQ2938)),
BU2938,
FESTIVOS_CO!A:A
)
)
))</f>
        <v>EN PROCESO NOTIFICACION / COMUNICACION</v>
      </c>
      <c r="BW2938" s="44"/>
      <c r="BX2938" s="53"/>
      <c r="BY2938" s="45"/>
      <c r="BZ2938" s="37"/>
      <c r="CA2938" s="54" t="str">
        <f t="shared" si="560"/>
        <v>PENDIENTE EJECUTORIA</v>
      </c>
      <c r="CB2938" s="59" t="str">
        <f t="shared" si="557"/>
        <v/>
      </c>
      <c r="CC2938" s="36"/>
      <c r="CD2938" s="40"/>
      <c r="CE2938" s="46"/>
      <c r="CF2938" s="40"/>
      <c r="CG2938" s="40"/>
      <c r="CH2938" s="40"/>
      <c r="CI2938" s="36"/>
      <c r="CJ2938" s="47"/>
      <c r="CK2938" s="40"/>
      <c r="CL2938" s="40"/>
      <c r="CM2938" s="40"/>
      <c r="CN2938" s="40"/>
    </row>
    <row r="2939" spans="1:92" ht="42.75" hidden="1">
      <c r="A2939" s="49" t="str">
        <f t="shared" si="561"/>
        <v>SIN GESTIÓN</v>
      </c>
      <c r="B2939" s="58"/>
      <c r="C2939" s="37"/>
      <c r="D2939" s="37"/>
      <c r="E2939" s="49" t="str">
        <f t="shared" si="562"/>
        <v>PENDIENTE NOTIFICACIÓN</v>
      </c>
      <c r="F2939" s="141" t="str">
        <f t="shared" si="563"/>
        <v>PENDIENTE NOTIFICACIÓN</v>
      </c>
      <c r="G2939" s="49" t="str">
        <f t="shared" si="564"/>
        <v/>
      </c>
      <c r="H2939" s="51" t="str">
        <f ca="1">IF(
L2939="",
"",
IF(
NETWORKDAYS(L2939,IF(M2939&lt;&gt;"",M2939,TODAY()),FESTIVOS_CO!A:A)&gt;2,
"VENCIDO",
IF(
NETWORKDAYS(L2939,IF(M2939&lt;&gt;"",M2939,TODAY()),FESTIVOS_CO!A:A)=2,
"ALERTA",
"A TIEMPO"
)))</f>
        <v/>
      </c>
      <c r="I2939" s="40"/>
      <c r="J2939" s="36"/>
      <c r="K2939" s="37"/>
      <c r="L2939" s="50"/>
      <c r="M2939" s="37"/>
      <c r="N2939" s="52"/>
      <c r="O2939" s="52"/>
      <c r="P2939" s="36"/>
      <c r="Q2939" s="36"/>
      <c r="R2939" s="40"/>
      <c r="S2939" s="36"/>
      <c r="T2939" s="40"/>
      <c r="U2939" s="40"/>
      <c r="V2939" s="81"/>
      <c r="W2939" s="40"/>
      <c r="X2939" s="40"/>
      <c r="Y2939" s="40"/>
      <c r="Z2939" s="38" t="str">
        <f>IFERROR(VLOOKUP(Y2939,DIRECTORIO!A:B,2,FALSE),"")</f>
        <v/>
      </c>
      <c r="AA2939" s="40"/>
      <c r="AB2939" s="40"/>
      <c r="AC2939" s="40"/>
      <c r="AD2939" s="40"/>
      <c r="AE2939" s="40"/>
      <c r="AF2939" s="40"/>
      <c r="AG2939" s="41" t="s">
        <v>109</v>
      </c>
      <c r="AH2939" s="42"/>
      <c r="AI2939" s="54" t="str">
        <f t="shared" ca="1" si="565"/>
        <v>PENDIENTE NOTIFICACIÓN ELECTRÓNICA</v>
      </c>
      <c r="AJ2939" s="37"/>
      <c r="AK2939" s="37"/>
      <c r="AL2939" s="37"/>
      <c r="AM2939" s="53" t="str">
        <f>IF(AK2939="","",WORKDAY(AK2939,5,FESTIVOS_CO!A:A))</f>
        <v/>
      </c>
      <c r="AN2939" s="37"/>
      <c r="AO2939" s="37"/>
      <c r="AP2939" s="54" t="str">
        <f t="shared" ca="1" si="558"/>
        <v>NO APLICA</v>
      </c>
      <c r="AQ2939" s="36"/>
      <c r="AR2939" s="43"/>
      <c r="AS2939" s="37"/>
      <c r="AT2939" s="36"/>
      <c r="AU2939" s="37"/>
      <c r="AV2939" s="36"/>
      <c r="AW2939" s="36"/>
      <c r="AX2939" s="37"/>
      <c r="AY2939" s="140" t="str">
        <f>IF(AU2939="","",WORKDAY(AU2939,5,FESTIVOS_CO!A:A))</f>
        <v/>
      </c>
      <c r="AZ2939" s="54" t="str">
        <f t="shared" ca="1" si="555"/>
        <v>NO APLICA</v>
      </c>
      <c r="BA2939" s="55" t="str">
        <f>IF(AX2939="","",WORKDAY(AX2939,5,FESTIVOS_CO!A:A))</f>
        <v/>
      </c>
      <c r="BB2939" s="39"/>
      <c r="BC2939" s="40"/>
      <c r="BD2939" s="40"/>
      <c r="BE2939" s="56" t="str">
        <f t="shared" ca="1" si="556"/>
        <v>NO APLICA</v>
      </c>
      <c r="BF2939" s="37"/>
      <c r="BG2939" s="45"/>
      <c r="BH2939" s="37"/>
      <c r="BI2939" s="36"/>
      <c r="BJ2939" s="37"/>
      <c r="BK2939" s="36"/>
      <c r="BL2939" s="36"/>
      <c r="BM2939" s="53" t="str">
        <f>IF(BJ2939="","",WORKDAY(BJ2939,5,FESTIVOS_CO!A:A))</f>
        <v/>
      </c>
      <c r="BN2939" s="57" t="str">
        <f t="shared" ca="1" si="566"/>
        <v>PENDIENTE HACER AVISO</v>
      </c>
      <c r="BO2939" s="54" t="str">
        <f t="shared" ca="1" si="559"/>
        <v>EN TRÁMITE NOTIF. POR AVISO</v>
      </c>
      <c r="BP2939" s="37"/>
      <c r="BQ2939" s="53" t="str">
        <f>IF(BP2939="","",WORKDAY(BP2939,5,FESTIVOS_CO!A:A))</f>
        <v/>
      </c>
      <c r="BR2939" s="37"/>
      <c r="BS2939" s="36"/>
      <c r="BT2939" s="38"/>
      <c r="BU2939" s="58" t="e">
        <f>VLOOKUP(BT2939,Hoja2!$C:$D,2,0)</f>
        <v>#N/A</v>
      </c>
      <c r="BV2939" s="80" t="str">
        <f>IF(
AND(AO2939="",BD2939="",BQ2939=""),
"EN PROCESO NOTIFICACION / COMUNICACION",
IF(
BT2939="",
"NO APLICA",
IF(
BU2939=60,
IF(AO2939&lt;&gt;"",AO2939,IF(BD2939&lt;&gt;"",BD2939,BQ2939))+60,
WORKDAY(
IF(AO2939&lt;&gt;"",AO2939,IF(BD2939&lt;&gt;"",BD2939,BQ2939)),
BU2939,
FESTIVOS_CO!A:A
)
)
))</f>
        <v>EN PROCESO NOTIFICACION / COMUNICACION</v>
      </c>
      <c r="BW2939" s="44"/>
      <c r="BX2939" s="53"/>
      <c r="BY2939" s="45"/>
      <c r="BZ2939" s="37"/>
      <c r="CA2939" s="54" t="str">
        <f t="shared" si="560"/>
        <v>PENDIENTE EJECUTORIA</v>
      </c>
      <c r="CB2939" s="59" t="str">
        <f t="shared" si="557"/>
        <v/>
      </c>
      <c r="CC2939" s="36"/>
      <c r="CD2939" s="40"/>
      <c r="CE2939" s="46"/>
      <c r="CF2939" s="40"/>
      <c r="CG2939" s="40"/>
      <c r="CH2939" s="40"/>
      <c r="CI2939" s="36"/>
      <c r="CJ2939" s="47"/>
      <c r="CK2939" s="40"/>
      <c r="CL2939" s="40"/>
      <c r="CM2939" s="40"/>
      <c r="CN2939" s="40"/>
    </row>
    <row r="2940" spans="1:92" ht="42.75" hidden="1">
      <c r="A2940" s="49" t="str">
        <f t="shared" si="561"/>
        <v>SIN GESTIÓN</v>
      </c>
      <c r="B2940" s="58"/>
      <c r="C2940" s="37"/>
      <c r="D2940" s="37"/>
      <c r="E2940" s="49" t="str">
        <f t="shared" si="562"/>
        <v>PENDIENTE NOTIFICACIÓN</v>
      </c>
      <c r="F2940" s="141" t="str">
        <f t="shared" si="563"/>
        <v>PENDIENTE NOTIFICACIÓN</v>
      </c>
      <c r="G2940" s="49" t="str">
        <f t="shared" si="564"/>
        <v/>
      </c>
      <c r="H2940" s="51" t="str">
        <f ca="1">IF(
L2940="",
"",
IF(
NETWORKDAYS(L2940,IF(M2940&lt;&gt;"",M2940,TODAY()),FESTIVOS_CO!A:A)&gt;2,
"VENCIDO",
IF(
NETWORKDAYS(L2940,IF(M2940&lt;&gt;"",M2940,TODAY()),FESTIVOS_CO!A:A)=2,
"ALERTA",
"A TIEMPO"
)))</f>
        <v/>
      </c>
      <c r="I2940" s="40"/>
      <c r="J2940" s="36"/>
      <c r="K2940" s="37"/>
      <c r="L2940" s="50"/>
      <c r="M2940" s="37"/>
      <c r="N2940" s="52"/>
      <c r="O2940" s="52"/>
      <c r="P2940" s="36"/>
      <c r="Q2940" s="36"/>
      <c r="R2940" s="40"/>
      <c r="S2940" s="36"/>
      <c r="T2940" s="40"/>
      <c r="U2940" s="40"/>
      <c r="V2940" s="81"/>
      <c r="W2940" s="40"/>
      <c r="X2940" s="40"/>
      <c r="Y2940" s="40"/>
      <c r="Z2940" s="38" t="str">
        <f>IFERROR(VLOOKUP(Y2940,DIRECTORIO!A:B,2,FALSE),"")</f>
        <v/>
      </c>
      <c r="AA2940" s="40"/>
      <c r="AB2940" s="40"/>
      <c r="AC2940" s="40"/>
      <c r="AD2940" s="40"/>
      <c r="AE2940" s="40"/>
      <c r="AF2940" s="40"/>
      <c r="AG2940" s="41" t="s">
        <v>109</v>
      </c>
      <c r="AH2940" s="42"/>
      <c r="AI2940" s="54" t="str">
        <f t="shared" ca="1" si="565"/>
        <v>PENDIENTE NOTIFICACIÓN ELECTRÓNICA</v>
      </c>
      <c r="AJ2940" s="37"/>
      <c r="AK2940" s="37"/>
      <c r="AL2940" s="37"/>
      <c r="AM2940" s="53" t="str">
        <f>IF(AK2940="","",WORKDAY(AK2940,5,FESTIVOS_CO!A:A))</f>
        <v/>
      </c>
      <c r="AN2940" s="37"/>
      <c r="AO2940" s="37"/>
      <c r="AP2940" s="54" t="str">
        <f t="shared" ca="1" si="558"/>
        <v>NO APLICA</v>
      </c>
      <c r="AQ2940" s="36"/>
      <c r="AR2940" s="43"/>
      <c r="AS2940" s="37"/>
      <c r="AT2940" s="36"/>
      <c r="AU2940" s="37"/>
      <c r="AV2940" s="36"/>
      <c r="AW2940" s="36"/>
      <c r="AX2940" s="37"/>
      <c r="AY2940" s="140" t="str">
        <f>IF(AU2940="","",WORKDAY(AU2940,5,FESTIVOS_CO!A:A))</f>
        <v/>
      </c>
      <c r="AZ2940" s="54" t="str">
        <f t="shared" ca="1" si="555"/>
        <v>NO APLICA</v>
      </c>
      <c r="BA2940" s="55" t="str">
        <f>IF(AX2940="","",WORKDAY(AX2940,5,FESTIVOS_CO!A:A))</f>
        <v/>
      </c>
      <c r="BB2940" s="39"/>
      <c r="BC2940" s="40"/>
      <c r="BD2940" s="40"/>
      <c r="BE2940" s="56" t="str">
        <f t="shared" ca="1" si="556"/>
        <v>NO APLICA</v>
      </c>
      <c r="BF2940" s="37"/>
      <c r="BG2940" s="45"/>
      <c r="BH2940" s="37"/>
      <c r="BI2940" s="36"/>
      <c r="BJ2940" s="37"/>
      <c r="BK2940" s="36"/>
      <c r="BL2940" s="36"/>
      <c r="BM2940" s="53" t="str">
        <f>IF(BJ2940="","",WORKDAY(BJ2940,5,FESTIVOS_CO!A:A))</f>
        <v/>
      </c>
      <c r="BN2940" s="57" t="str">
        <f t="shared" ca="1" si="566"/>
        <v>PENDIENTE HACER AVISO</v>
      </c>
      <c r="BO2940" s="54" t="str">
        <f t="shared" ca="1" si="559"/>
        <v>EN TRÁMITE NOTIF. POR AVISO</v>
      </c>
      <c r="BP2940" s="37"/>
      <c r="BQ2940" s="53" t="str">
        <f>IF(BP2940="","",WORKDAY(BP2940,5,FESTIVOS_CO!A:A))</f>
        <v/>
      </c>
      <c r="BR2940" s="37"/>
      <c r="BS2940" s="36"/>
      <c r="BT2940" s="38"/>
      <c r="BU2940" s="58" t="e">
        <f>VLOOKUP(BT2940,Hoja2!$C:$D,2,0)</f>
        <v>#N/A</v>
      </c>
      <c r="BV2940" s="80" t="str">
        <f>IF(
AND(AO2940="",BD2940="",BQ2940=""),
"EN PROCESO NOTIFICACION / COMUNICACION",
IF(
BT2940="",
"NO APLICA",
IF(
BU2940=60,
IF(AO2940&lt;&gt;"",AO2940,IF(BD2940&lt;&gt;"",BD2940,BQ2940))+60,
WORKDAY(
IF(AO2940&lt;&gt;"",AO2940,IF(BD2940&lt;&gt;"",BD2940,BQ2940)),
BU2940,
FESTIVOS_CO!A:A
)
)
))</f>
        <v>EN PROCESO NOTIFICACION / COMUNICACION</v>
      </c>
      <c r="BW2940" s="44"/>
      <c r="BX2940" s="53"/>
      <c r="BY2940" s="45"/>
      <c r="BZ2940" s="37"/>
      <c r="CA2940" s="54" t="str">
        <f t="shared" si="560"/>
        <v>PENDIENTE EJECUTORIA</v>
      </c>
      <c r="CB2940" s="59" t="str">
        <f t="shared" si="557"/>
        <v/>
      </c>
      <c r="CC2940" s="36"/>
      <c r="CD2940" s="40"/>
      <c r="CE2940" s="46"/>
      <c r="CF2940" s="40"/>
      <c r="CG2940" s="40"/>
      <c r="CH2940" s="40"/>
      <c r="CI2940" s="36"/>
      <c r="CJ2940" s="47"/>
      <c r="CK2940" s="40"/>
      <c r="CL2940" s="40"/>
      <c r="CM2940" s="40"/>
      <c r="CN2940" s="40"/>
    </row>
    <row r="2941" spans="1:92" ht="42.75" hidden="1">
      <c r="A2941" s="49" t="str">
        <f t="shared" si="561"/>
        <v>SIN GESTIÓN</v>
      </c>
      <c r="B2941" s="58"/>
      <c r="C2941" s="37"/>
      <c r="D2941" s="37"/>
      <c r="E2941" s="49" t="str">
        <f t="shared" si="562"/>
        <v>PENDIENTE NOTIFICACIÓN</v>
      </c>
      <c r="F2941" s="141" t="str">
        <f t="shared" si="563"/>
        <v>PENDIENTE NOTIFICACIÓN</v>
      </c>
      <c r="G2941" s="49" t="str">
        <f t="shared" si="564"/>
        <v/>
      </c>
      <c r="H2941" s="51" t="str">
        <f ca="1">IF(
L2941="",
"",
IF(
NETWORKDAYS(L2941,IF(M2941&lt;&gt;"",M2941,TODAY()),FESTIVOS_CO!A:A)&gt;2,
"VENCIDO",
IF(
NETWORKDAYS(L2941,IF(M2941&lt;&gt;"",M2941,TODAY()),FESTIVOS_CO!A:A)=2,
"ALERTA",
"A TIEMPO"
)))</f>
        <v/>
      </c>
      <c r="I2941" s="40"/>
      <c r="J2941" s="36"/>
      <c r="K2941" s="37"/>
      <c r="L2941" s="50"/>
      <c r="M2941" s="37"/>
      <c r="N2941" s="52"/>
      <c r="O2941" s="52"/>
      <c r="P2941" s="36"/>
      <c r="Q2941" s="36"/>
      <c r="R2941" s="40"/>
      <c r="S2941" s="36"/>
      <c r="T2941" s="40"/>
      <c r="U2941" s="40"/>
      <c r="V2941" s="81"/>
      <c r="W2941" s="40"/>
      <c r="X2941" s="40"/>
      <c r="Y2941" s="40"/>
      <c r="Z2941" s="38" t="str">
        <f>IFERROR(VLOOKUP(Y2941,DIRECTORIO!A:B,2,FALSE),"")</f>
        <v/>
      </c>
      <c r="AA2941" s="40"/>
      <c r="AB2941" s="40"/>
      <c r="AC2941" s="40"/>
      <c r="AD2941" s="40"/>
      <c r="AE2941" s="40"/>
      <c r="AF2941" s="40"/>
      <c r="AG2941" s="41" t="s">
        <v>109</v>
      </c>
      <c r="AH2941" s="42"/>
      <c r="AI2941" s="54" t="str">
        <f t="shared" ca="1" si="565"/>
        <v>PENDIENTE NOTIFICACIÓN ELECTRÓNICA</v>
      </c>
      <c r="AJ2941" s="37"/>
      <c r="AK2941" s="37"/>
      <c r="AL2941" s="37"/>
      <c r="AM2941" s="53" t="str">
        <f>IF(AK2941="","",WORKDAY(AK2941,5,FESTIVOS_CO!A:A))</f>
        <v/>
      </c>
      <c r="AN2941" s="37"/>
      <c r="AO2941" s="37"/>
      <c r="AP2941" s="54" t="str">
        <f t="shared" ca="1" si="558"/>
        <v>NO APLICA</v>
      </c>
      <c r="AQ2941" s="36"/>
      <c r="AR2941" s="43"/>
      <c r="AS2941" s="37"/>
      <c r="AT2941" s="36"/>
      <c r="AU2941" s="37"/>
      <c r="AV2941" s="36"/>
      <c r="AW2941" s="36"/>
      <c r="AX2941" s="37"/>
      <c r="AY2941" s="140" t="str">
        <f>IF(AU2941="","",WORKDAY(AU2941,5,FESTIVOS_CO!A:A))</f>
        <v/>
      </c>
      <c r="AZ2941" s="54" t="str">
        <f t="shared" ca="1" si="555"/>
        <v>NO APLICA</v>
      </c>
      <c r="BA2941" s="55" t="str">
        <f>IF(AX2941="","",WORKDAY(AX2941,5,FESTIVOS_CO!A:A))</f>
        <v/>
      </c>
      <c r="BB2941" s="39"/>
      <c r="BC2941" s="40"/>
      <c r="BD2941" s="40"/>
      <c r="BE2941" s="56" t="str">
        <f t="shared" ca="1" si="556"/>
        <v>NO APLICA</v>
      </c>
      <c r="BF2941" s="37"/>
      <c r="BG2941" s="45"/>
      <c r="BH2941" s="37"/>
      <c r="BI2941" s="36"/>
      <c r="BJ2941" s="37"/>
      <c r="BK2941" s="36"/>
      <c r="BL2941" s="36"/>
      <c r="BM2941" s="53" t="str">
        <f>IF(BJ2941="","",WORKDAY(BJ2941,5,FESTIVOS_CO!A:A))</f>
        <v/>
      </c>
      <c r="BN2941" s="57" t="str">
        <f t="shared" ca="1" si="566"/>
        <v>PENDIENTE HACER AVISO</v>
      </c>
      <c r="BO2941" s="54" t="str">
        <f t="shared" ca="1" si="559"/>
        <v>EN TRÁMITE NOTIF. POR AVISO</v>
      </c>
      <c r="BP2941" s="37"/>
      <c r="BQ2941" s="53" t="str">
        <f>IF(BP2941="","",WORKDAY(BP2941,5,FESTIVOS_CO!A:A))</f>
        <v/>
      </c>
      <c r="BR2941" s="37"/>
      <c r="BS2941" s="36"/>
      <c r="BT2941" s="38"/>
      <c r="BU2941" s="58" t="e">
        <f>VLOOKUP(BT2941,Hoja2!$C:$D,2,0)</f>
        <v>#N/A</v>
      </c>
      <c r="BV2941" s="80" t="str">
        <f>IF(
AND(AO2941="",BD2941="",BQ2941=""),
"EN PROCESO NOTIFICACION / COMUNICACION",
IF(
BT2941="",
"NO APLICA",
IF(
BU2941=60,
IF(AO2941&lt;&gt;"",AO2941,IF(BD2941&lt;&gt;"",BD2941,BQ2941))+60,
WORKDAY(
IF(AO2941&lt;&gt;"",AO2941,IF(BD2941&lt;&gt;"",BD2941,BQ2941)),
BU2941,
FESTIVOS_CO!A:A
)
)
))</f>
        <v>EN PROCESO NOTIFICACION / COMUNICACION</v>
      </c>
      <c r="BW2941" s="44"/>
      <c r="BX2941" s="53"/>
      <c r="BY2941" s="45"/>
      <c r="BZ2941" s="37"/>
      <c r="CA2941" s="54" t="str">
        <f t="shared" si="560"/>
        <v>PENDIENTE EJECUTORIA</v>
      </c>
      <c r="CB2941" s="59" t="str">
        <f t="shared" si="557"/>
        <v/>
      </c>
      <c r="CC2941" s="36"/>
      <c r="CD2941" s="40"/>
      <c r="CE2941" s="46"/>
      <c r="CF2941" s="40"/>
      <c r="CG2941" s="40"/>
      <c r="CH2941" s="40"/>
      <c r="CI2941" s="36"/>
      <c r="CJ2941" s="47"/>
      <c r="CK2941" s="40"/>
      <c r="CL2941" s="40"/>
      <c r="CM2941" s="40"/>
      <c r="CN2941" s="40"/>
    </row>
    <row r="2942" spans="1:92" ht="42.75" hidden="1">
      <c r="A2942" s="49" t="str">
        <f t="shared" si="561"/>
        <v>SIN GESTIÓN</v>
      </c>
      <c r="B2942" s="58"/>
      <c r="C2942" s="37"/>
      <c r="D2942" s="37"/>
      <c r="E2942" s="49" t="str">
        <f t="shared" si="562"/>
        <v>PENDIENTE NOTIFICACIÓN</v>
      </c>
      <c r="F2942" s="141" t="str">
        <f t="shared" si="563"/>
        <v>PENDIENTE NOTIFICACIÓN</v>
      </c>
      <c r="G2942" s="49" t="str">
        <f t="shared" si="564"/>
        <v/>
      </c>
      <c r="H2942" s="51" t="str">
        <f ca="1">IF(
L2942="",
"",
IF(
NETWORKDAYS(L2942,IF(M2942&lt;&gt;"",M2942,TODAY()),FESTIVOS_CO!A:A)&gt;2,
"VENCIDO",
IF(
NETWORKDAYS(L2942,IF(M2942&lt;&gt;"",M2942,TODAY()),FESTIVOS_CO!A:A)=2,
"ALERTA",
"A TIEMPO"
)))</f>
        <v/>
      </c>
      <c r="I2942" s="40"/>
      <c r="J2942" s="36"/>
      <c r="K2942" s="37"/>
      <c r="L2942" s="50"/>
      <c r="M2942" s="37"/>
      <c r="N2942" s="52"/>
      <c r="O2942" s="52"/>
      <c r="P2942" s="36"/>
      <c r="Q2942" s="36"/>
      <c r="R2942" s="40"/>
      <c r="S2942" s="36"/>
      <c r="T2942" s="40"/>
      <c r="U2942" s="40"/>
      <c r="V2942" s="81"/>
      <c r="W2942" s="40"/>
      <c r="X2942" s="40"/>
      <c r="Y2942" s="40"/>
      <c r="Z2942" s="38" t="str">
        <f>IFERROR(VLOOKUP(Y2942,DIRECTORIO!A:B,2,FALSE),"")</f>
        <v/>
      </c>
      <c r="AA2942" s="40"/>
      <c r="AB2942" s="40"/>
      <c r="AC2942" s="40"/>
      <c r="AD2942" s="40"/>
      <c r="AE2942" s="40"/>
      <c r="AF2942" s="40"/>
      <c r="AG2942" s="41" t="s">
        <v>109</v>
      </c>
      <c r="AH2942" s="42"/>
      <c r="AI2942" s="54" t="str">
        <f t="shared" ca="1" si="565"/>
        <v>PENDIENTE NOTIFICACIÓN ELECTRÓNICA</v>
      </c>
      <c r="AJ2942" s="37"/>
      <c r="AK2942" s="37"/>
      <c r="AL2942" s="37"/>
      <c r="AM2942" s="53" t="str">
        <f>IF(AK2942="","",WORKDAY(AK2942,5,FESTIVOS_CO!A:A))</f>
        <v/>
      </c>
      <c r="AN2942" s="37"/>
      <c r="AO2942" s="37"/>
      <c r="AP2942" s="54" t="str">
        <f t="shared" ca="1" si="558"/>
        <v>NO APLICA</v>
      </c>
      <c r="AQ2942" s="36"/>
      <c r="AR2942" s="43"/>
      <c r="AS2942" s="37"/>
      <c r="AT2942" s="36"/>
      <c r="AU2942" s="37"/>
      <c r="AV2942" s="36"/>
      <c r="AW2942" s="36"/>
      <c r="AX2942" s="37"/>
      <c r="AY2942" s="140" t="str">
        <f>IF(AU2942="","",WORKDAY(AU2942,5,FESTIVOS_CO!A:A))</f>
        <v/>
      </c>
      <c r="AZ2942" s="54" t="str">
        <f t="shared" ca="1" si="555"/>
        <v>NO APLICA</v>
      </c>
      <c r="BA2942" s="55" t="str">
        <f>IF(AX2942="","",WORKDAY(AX2942,5,FESTIVOS_CO!A:A))</f>
        <v/>
      </c>
      <c r="BB2942" s="39"/>
      <c r="BC2942" s="40"/>
      <c r="BD2942" s="40"/>
      <c r="BE2942" s="56" t="str">
        <f t="shared" ca="1" si="556"/>
        <v>NO APLICA</v>
      </c>
      <c r="BF2942" s="37"/>
      <c r="BG2942" s="45"/>
      <c r="BH2942" s="37"/>
      <c r="BI2942" s="36"/>
      <c r="BJ2942" s="37"/>
      <c r="BK2942" s="36"/>
      <c r="BL2942" s="36"/>
      <c r="BM2942" s="53" t="str">
        <f>IF(BJ2942="","",WORKDAY(BJ2942,5,FESTIVOS_CO!A:A))</f>
        <v/>
      </c>
      <c r="BN2942" s="57" t="str">
        <f t="shared" ca="1" si="566"/>
        <v>PENDIENTE HACER AVISO</v>
      </c>
      <c r="BO2942" s="54" t="str">
        <f t="shared" ca="1" si="559"/>
        <v>EN TRÁMITE NOTIF. POR AVISO</v>
      </c>
      <c r="BP2942" s="37"/>
      <c r="BQ2942" s="53" t="str">
        <f>IF(BP2942="","",WORKDAY(BP2942,5,FESTIVOS_CO!A:A))</f>
        <v/>
      </c>
      <c r="BR2942" s="37"/>
      <c r="BS2942" s="36"/>
      <c r="BT2942" s="38"/>
      <c r="BU2942" s="58" t="e">
        <f>VLOOKUP(BT2942,Hoja2!$C:$D,2,0)</f>
        <v>#N/A</v>
      </c>
      <c r="BV2942" s="80" t="str">
        <f>IF(
AND(AO2942="",BD2942="",BQ2942=""),
"EN PROCESO NOTIFICACION / COMUNICACION",
IF(
BT2942="",
"NO APLICA",
IF(
BU2942=60,
IF(AO2942&lt;&gt;"",AO2942,IF(BD2942&lt;&gt;"",BD2942,BQ2942))+60,
WORKDAY(
IF(AO2942&lt;&gt;"",AO2942,IF(BD2942&lt;&gt;"",BD2942,BQ2942)),
BU2942,
FESTIVOS_CO!A:A
)
)
))</f>
        <v>EN PROCESO NOTIFICACION / COMUNICACION</v>
      </c>
      <c r="BW2942" s="44"/>
      <c r="BX2942" s="53"/>
      <c r="BY2942" s="45"/>
      <c r="BZ2942" s="37"/>
      <c r="CA2942" s="54" t="str">
        <f t="shared" si="560"/>
        <v>PENDIENTE EJECUTORIA</v>
      </c>
      <c r="CB2942" s="59" t="str">
        <f t="shared" si="557"/>
        <v/>
      </c>
      <c r="CC2942" s="36"/>
      <c r="CD2942" s="40"/>
      <c r="CE2942" s="46"/>
      <c r="CF2942" s="40"/>
      <c r="CG2942" s="40"/>
      <c r="CH2942" s="40"/>
      <c r="CI2942" s="36"/>
      <c r="CJ2942" s="47"/>
      <c r="CK2942" s="40"/>
      <c r="CL2942" s="40"/>
      <c r="CM2942" s="40"/>
      <c r="CN2942" s="40"/>
    </row>
    <row r="2943" spans="1:92" ht="42.75" hidden="1">
      <c r="A2943" s="49" t="str">
        <f t="shared" si="561"/>
        <v>SIN GESTIÓN</v>
      </c>
      <c r="B2943" s="58"/>
      <c r="C2943" s="37"/>
      <c r="D2943" s="37"/>
      <c r="E2943" s="49" t="str">
        <f t="shared" si="562"/>
        <v>PENDIENTE NOTIFICACIÓN</v>
      </c>
      <c r="F2943" s="141" t="str">
        <f t="shared" si="563"/>
        <v>PENDIENTE NOTIFICACIÓN</v>
      </c>
      <c r="G2943" s="49" t="str">
        <f t="shared" si="564"/>
        <v/>
      </c>
      <c r="H2943" s="51" t="str">
        <f ca="1">IF(
L2943="",
"",
IF(
NETWORKDAYS(L2943,IF(M2943&lt;&gt;"",M2943,TODAY()),FESTIVOS_CO!A:A)&gt;2,
"VENCIDO",
IF(
NETWORKDAYS(L2943,IF(M2943&lt;&gt;"",M2943,TODAY()),FESTIVOS_CO!A:A)=2,
"ALERTA",
"A TIEMPO"
)))</f>
        <v/>
      </c>
      <c r="I2943" s="40"/>
      <c r="J2943" s="36"/>
      <c r="K2943" s="37"/>
      <c r="L2943" s="50"/>
      <c r="M2943" s="37"/>
      <c r="N2943" s="52"/>
      <c r="O2943" s="52"/>
      <c r="P2943" s="36"/>
      <c r="Q2943" s="36"/>
      <c r="R2943" s="40"/>
      <c r="S2943" s="36"/>
      <c r="T2943" s="40"/>
      <c r="U2943" s="40"/>
      <c r="V2943" s="81"/>
      <c r="W2943" s="40"/>
      <c r="X2943" s="40"/>
      <c r="Y2943" s="40"/>
      <c r="Z2943" s="38" t="str">
        <f>IFERROR(VLOOKUP(Y2943,DIRECTORIO!A:B,2,FALSE),"")</f>
        <v/>
      </c>
      <c r="AA2943" s="40"/>
      <c r="AB2943" s="40"/>
      <c r="AC2943" s="40"/>
      <c r="AD2943" s="40"/>
      <c r="AE2943" s="40"/>
      <c r="AF2943" s="40"/>
      <c r="AG2943" s="41" t="s">
        <v>109</v>
      </c>
      <c r="AH2943" s="42"/>
      <c r="AI2943" s="54" t="str">
        <f t="shared" ca="1" si="565"/>
        <v>PENDIENTE NOTIFICACIÓN ELECTRÓNICA</v>
      </c>
      <c r="AJ2943" s="37"/>
      <c r="AK2943" s="37"/>
      <c r="AL2943" s="37"/>
      <c r="AM2943" s="53" t="str">
        <f>IF(AK2943="","",WORKDAY(AK2943,5,FESTIVOS_CO!A:A))</f>
        <v/>
      </c>
      <c r="AN2943" s="37"/>
      <c r="AO2943" s="37"/>
      <c r="AP2943" s="54" t="str">
        <f t="shared" ca="1" si="558"/>
        <v>NO APLICA</v>
      </c>
      <c r="AQ2943" s="36"/>
      <c r="AR2943" s="43"/>
      <c r="AS2943" s="37"/>
      <c r="AT2943" s="36"/>
      <c r="AU2943" s="37"/>
      <c r="AV2943" s="36"/>
      <c r="AW2943" s="36"/>
      <c r="AX2943" s="37"/>
      <c r="AY2943" s="140" t="str">
        <f>IF(AU2943="","",WORKDAY(AU2943,5,FESTIVOS_CO!A:A))</f>
        <v/>
      </c>
      <c r="AZ2943" s="54" t="str">
        <f t="shared" ca="1" si="555"/>
        <v>NO APLICA</v>
      </c>
      <c r="BA2943" s="55" t="str">
        <f>IF(AX2943="","",WORKDAY(AX2943,5,FESTIVOS_CO!A:A))</f>
        <v/>
      </c>
      <c r="BB2943" s="39"/>
      <c r="BC2943" s="40"/>
      <c r="BD2943" s="40"/>
      <c r="BE2943" s="56" t="str">
        <f t="shared" ca="1" si="556"/>
        <v>NO APLICA</v>
      </c>
      <c r="BF2943" s="37"/>
      <c r="BG2943" s="45"/>
      <c r="BH2943" s="37"/>
      <c r="BI2943" s="36"/>
      <c r="BJ2943" s="37"/>
      <c r="BK2943" s="36"/>
      <c r="BL2943" s="36"/>
      <c r="BM2943" s="53" t="str">
        <f>IF(BJ2943="","",WORKDAY(BJ2943,5,FESTIVOS_CO!A:A))</f>
        <v/>
      </c>
      <c r="BN2943" s="57" t="str">
        <f t="shared" ca="1" si="566"/>
        <v>PENDIENTE HACER AVISO</v>
      </c>
      <c r="BO2943" s="54" t="str">
        <f t="shared" ca="1" si="559"/>
        <v>EN TRÁMITE NOTIF. POR AVISO</v>
      </c>
      <c r="BP2943" s="37"/>
      <c r="BQ2943" s="53" t="str">
        <f>IF(BP2943="","",WORKDAY(BP2943,5,FESTIVOS_CO!A:A))</f>
        <v/>
      </c>
      <c r="BR2943" s="37"/>
      <c r="BS2943" s="36"/>
      <c r="BT2943" s="38"/>
      <c r="BU2943" s="58" t="e">
        <f>VLOOKUP(BT2943,Hoja2!$C:$D,2,0)</f>
        <v>#N/A</v>
      </c>
      <c r="BV2943" s="80" t="str">
        <f>IF(
AND(AO2943="",BD2943="",BQ2943=""),
"EN PROCESO NOTIFICACION / COMUNICACION",
IF(
BT2943="",
"NO APLICA",
IF(
BU2943=60,
IF(AO2943&lt;&gt;"",AO2943,IF(BD2943&lt;&gt;"",BD2943,BQ2943))+60,
WORKDAY(
IF(AO2943&lt;&gt;"",AO2943,IF(BD2943&lt;&gt;"",BD2943,BQ2943)),
BU2943,
FESTIVOS_CO!A:A
)
)
))</f>
        <v>EN PROCESO NOTIFICACION / COMUNICACION</v>
      </c>
      <c r="BW2943" s="44"/>
      <c r="BX2943" s="53"/>
      <c r="BY2943" s="45"/>
      <c r="BZ2943" s="37"/>
      <c r="CA2943" s="54" t="str">
        <f t="shared" si="560"/>
        <v>PENDIENTE EJECUTORIA</v>
      </c>
      <c r="CB2943" s="59" t="str">
        <f t="shared" si="557"/>
        <v/>
      </c>
      <c r="CC2943" s="36"/>
      <c r="CD2943" s="40"/>
      <c r="CE2943" s="46"/>
      <c r="CF2943" s="40"/>
      <c r="CG2943" s="40"/>
      <c r="CH2943" s="40"/>
      <c r="CI2943" s="36"/>
      <c r="CJ2943" s="47"/>
      <c r="CK2943" s="40"/>
      <c r="CL2943" s="40"/>
      <c r="CM2943" s="40"/>
      <c r="CN2943" s="40"/>
    </row>
    <row r="2944" spans="1:92" ht="42.75" hidden="1">
      <c r="A2944" s="49" t="str">
        <f t="shared" si="561"/>
        <v>SIN GESTIÓN</v>
      </c>
      <c r="B2944" s="58"/>
      <c r="C2944" s="37"/>
      <c r="D2944" s="37"/>
      <c r="E2944" s="49" t="str">
        <f t="shared" si="562"/>
        <v>PENDIENTE NOTIFICACIÓN</v>
      </c>
      <c r="F2944" s="141" t="str">
        <f t="shared" si="563"/>
        <v>PENDIENTE NOTIFICACIÓN</v>
      </c>
      <c r="G2944" s="49" t="str">
        <f t="shared" si="564"/>
        <v/>
      </c>
      <c r="H2944" s="51" t="str">
        <f ca="1">IF(
L2944="",
"",
IF(
NETWORKDAYS(L2944,IF(M2944&lt;&gt;"",M2944,TODAY()),FESTIVOS_CO!A:A)&gt;2,
"VENCIDO",
IF(
NETWORKDAYS(L2944,IF(M2944&lt;&gt;"",M2944,TODAY()),FESTIVOS_CO!A:A)=2,
"ALERTA",
"A TIEMPO"
)))</f>
        <v/>
      </c>
      <c r="I2944" s="40"/>
      <c r="J2944" s="36"/>
      <c r="K2944" s="37"/>
      <c r="L2944" s="50"/>
      <c r="M2944" s="37"/>
      <c r="N2944" s="52"/>
      <c r="O2944" s="52"/>
      <c r="P2944" s="36"/>
      <c r="Q2944" s="36"/>
      <c r="R2944" s="40"/>
      <c r="S2944" s="36"/>
      <c r="T2944" s="40"/>
      <c r="U2944" s="40"/>
      <c r="V2944" s="81"/>
      <c r="W2944" s="40"/>
      <c r="X2944" s="40"/>
      <c r="Y2944" s="40"/>
      <c r="Z2944" s="38" t="str">
        <f>IFERROR(VLOOKUP(Y2944,DIRECTORIO!A:B,2,FALSE),"")</f>
        <v/>
      </c>
      <c r="AA2944" s="40"/>
      <c r="AB2944" s="40"/>
      <c r="AC2944" s="40"/>
      <c r="AD2944" s="40"/>
      <c r="AE2944" s="40"/>
      <c r="AF2944" s="40"/>
      <c r="AG2944" s="41" t="s">
        <v>109</v>
      </c>
      <c r="AH2944" s="42"/>
      <c r="AI2944" s="54" t="str">
        <f t="shared" ca="1" si="565"/>
        <v>PENDIENTE NOTIFICACIÓN ELECTRÓNICA</v>
      </c>
      <c r="AJ2944" s="37"/>
      <c r="AK2944" s="37"/>
      <c r="AL2944" s="37"/>
      <c r="AM2944" s="53" t="str">
        <f>IF(AK2944="","",WORKDAY(AK2944,5,FESTIVOS_CO!A:A))</f>
        <v/>
      </c>
      <c r="AN2944" s="37"/>
      <c r="AO2944" s="37"/>
      <c r="AP2944" s="54" t="str">
        <f t="shared" ca="1" si="558"/>
        <v>NO APLICA</v>
      </c>
      <c r="AQ2944" s="36"/>
      <c r="AR2944" s="43"/>
      <c r="AS2944" s="37"/>
      <c r="AT2944" s="36"/>
      <c r="AU2944" s="37"/>
      <c r="AV2944" s="36"/>
      <c r="AW2944" s="36"/>
      <c r="AX2944" s="37"/>
      <c r="AY2944" s="140" t="str">
        <f>IF(AU2944="","",WORKDAY(AU2944,5,FESTIVOS_CO!A:A))</f>
        <v/>
      </c>
      <c r="AZ2944" s="54" t="str">
        <f t="shared" ca="1" si="555"/>
        <v>NO APLICA</v>
      </c>
      <c r="BA2944" s="55" t="str">
        <f>IF(AX2944="","",WORKDAY(AX2944,5,FESTIVOS_CO!A:A))</f>
        <v/>
      </c>
      <c r="BB2944" s="39"/>
      <c r="BC2944" s="40"/>
      <c r="BD2944" s="40"/>
      <c r="BE2944" s="56" t="str">
        <f t="shared" ca="1" si="556"/>
        <v>NO APLICA</v>
      </c>
      <c r="BF2944" s="37"/>
      <c r="BG2944" s="45"/>
      <c r="BH2944" s="37"/>
      <c r="BI2944" s="36"/>
      <c r="BJ2944" s="37"/>
      <c r="BK2944" s="36"/>
      <c r="BL2944" s="36"/>
      <c r="BM2944" s="53" t="str">
        <f>IF(BJ2944="","",WORKDAY(BJ2944,5,FESTIVOS_CO!A:A))</f>
        <v/>
      </c>
      <c r="BN2944" s="57" t="str">
        <f t="shared" ca="1" si="566"/>
        <v>PENDIENTE HACER AVISO</v>
      </c>
      <c r="BO2944" s="54" t="str">
        <f t="shared" ca="1" si="559"/>
        <v>EN TRÁMITE NOTIF. POR AVISO</v>
      </c>
      <c r="BP2944" s="37"/>
      <c r="BQ2944" s="53" t="str">
        <f>IF(BP2944="","",WORKDAY(BP2944,5,FESTIVOS_CO!A:A))</f>
        <v/>
      </c>
      <c r="BR2944" s="37"/>
      <c r="BS2944" s="36"/>
      <c r="BT2944" s="38"/>
      <c r="BU2944" s="58" t="e">
        <f>VLOOKUP(BT2944,Hoja2!$C:$D,2,0)</f>
        <v>#N/A</v>
      </c>
      <c r="BV2944" s="80" t="str">
        <f>IF(
AND(AO2944="",BD2944="",BQ2944=""),
"EN PROCESO NOTIFICACION / COMUNICACION",
IF(
BT2944="",
"NO APLICA",
IF(
BU2944=60,
IF(AO2944&lt;&gt;"",AO2944,IF(BD2944&lt;&gt;"",BD2944,BQ2944))+60,
WORKDAY(
IF(AO2944&lt;&gt;"",AO2944,IF(BD2944&lt;&gt;"",BD2944,BQ2944)),
BU2944,
FESTIVOS_CO!A:A
)
)
))</f>
        <v>EN PROCESO NOTIFICACION / COMUNICACION</v>
      </c>
      <c r="BW2944" s="44"/>
      <c r="BX2944" s="53"/>
      <c r="BY2944" s="45"/>
      <c r="BZ2944" s="37"/>
      <c r="CA2944" s="54" t="str">
        <f t="shared" si="560"/>
        <v>PENDIENTE EJECUTORIA</v>
      </c>
      <c r="CB2944" s="59" t="str">
        <f t="shared" si="557"/>
        <v/>
      </c>
      <c r="CC2944" s="36"/>
      <c r="CD2944" s="40"/>
      <c r="CE2944" s="46"/>
      <c r="CF2944" s="40"/>
      <c r="CG2944" s="40"/>
      <c r="CH2944" s="40"/>
      <c r="CI2944" s="36"/>
      <c r="CJ2944" s="47"/>
      <c r="CK2944" s="40"/>
      <c r="CL2944" s="40"/>
      <c r="CM2944" s="40"/>
      <c r="CN2944" s="40"/>
    </row>
    <row r="2945" spans="1:92" ht="42.75" hidden="1">
      <c r="A2945" s="49" t="str">
        <f t="shared" si="561"/>
        <v>SIN GESTIÓN</v>
      </c>
      <c r="B2945" s="58"/>
      <c r="C2945" s="37"/>
      <c r="D2945" s="37"/>
      <c r="E2945" s="49" t="str">
        <f t="shared" si="562"/>
        <v>PENDIENTE NOTIFICACIÓN</v>
      </c>
      <c r="F2945" s="141" t="str">
        <f t="shared" si="563"/>
        <v>PENDIENTE NOTIFICACIÓN</v>
      </c>
      <c r="G2945" s="49" t="str">
        <f t="shared" si="564"/>
        <v/>
      </c>
      <c r="H2945" s="51" t="str">
        <f ca="1">IF(
L2945="",
"",
IF(
NETWORKDAYS(L2945,IF(M2945&lt;&gt;"",M2945,TODAY()),FESTIVOS_CO!A:A)&gt;2,
"VENCIDO",
IF(
NETWORKDAYS(L2945,IF(M2945&lt;&gt;"",M2945,TODAY()),FESTIVOS_CO!A:A)=2,
"ALERTA",
"A TIEMPO"
)))</f>
        <v/>
      </c>
      <c r="I2945" s="40"/>
      <c r="J2945" s="36"/>
      <c r="K2945" s="37"/>
      <c r="L2945" s="50"/>
      <c r="M2945" s="37"/>
      <c r="N2945" s="52"/>
      <c r="O2945" s="52"/>
      <c r="P2945" s="36"/>
      <c r="Q2945" s="36"/>
      <c r="R2945" s="40"/>
      <c r="S2945" s="36"/>
      <c r="T2945" s="40"/>
      <c r="U2945" s="40"/>
      <c r="V2945" s="81"/>
      <c r="W2945" s="40"/>
      <c r="X2945" s="40"/>
      <c r="Y2945" s="40"/>
      <c r="Z2945" s="38" t="str">
        <f>IFERROR(VLOOKUP(Y2945,DIRECTORIO!A:B,2,FALSE),"")</f>
        <v/>
      </c>
      <c r="AA2945" s="40"/>
      <c r="AB2945" s="40"/>
      <c r="AC2945" s="40"/>
      <c r="AD2945" s="40"/>
      <c r="AE2945" s="40"/>
      <c r="AF2945" s="40"/>
      <c r="AG2945" s="41" t="s">
        <v>109</v>
      </c>
      <c r="AH2945" s="42"/>
      <c r="AI2945" s="54" t="str">
        <f t="shared" ca="1" si="565"/>
        <v>PENDIENTE NOTIFICACIÓN ELECTRÓNICA</v>
      </c>
      <c r="AJ2945" s="37"/>
      <c r="AK2945" s="37"/>
      <c r="AL2945" s="37"/>
      <c r="AM2945" s="53" t="str">
        <f>IF(AK2945="","",WORKDAY(AK2945,5,FESTIVOS_CO!A:A))</f>
        <v/>
      </c>
      <c r="AN2945" s="37"/>
      <c r="AO2945" s="37"/>
      <c r="AP2945" s="54" t="str">
        <f t="shared" ca="1" si="558"/>
        <v>NO APLICA</v>
      </c>
      <c r="AQ2945" s="36"/>
      <c r="AR2945" s="43"/>
      <c r="AS2945" s="37"/>
      <c r="AT2945" s="36"/>
      <c r="AU2945" s="37"/>
      <c r="AV2945" s="36"/>
      <c r="AW2945" s="36"/>
      <c r="AX2945" s="37"/>
      <c r="AY2945" s="140" t="str">
        <f>IF(AU2945="","",WORKDAY(AU2945,5,FESTIVOS_CO!A:A))</f>
        <v/>
      </c>
      <c r="AZ2945" s="54" t="str">
        <f t="shared" ca="1" si="555"/>
        <v>NO APLICA</v>
      </c>
      <c r="BA2945" s="55" t="str">
        <f>IF(AX2945="","",WORKDAY(AX2945,5,FESTIVOS_CO!A:A))</f>
        <v/>
      </c>
      <c r="BB2945" s="39"/>
      <c r="BC2945" s="40"/>
      <c r="BD2945" s="40"/>
      <c r="BE2945" s="56" t="str">
        <f t="shared" ca="1" si="556"/>
        <v>NO APLICA</v>
      </c>
      <c r="BF2945" s="37"/>
      <c r="BG2945" s="45"/>
      <c r="BH2945" s="37"/>
      <c r="BI2945" s="36"/>
      <c r="BJ2945" s="37"/>
      <c r="BK2945" s="36"/>
      <c r="BL2945" s="36"/>
      <c r="BM2945" s="53" t="str">
        <f>IF(BJ2945="","",WORKDAY(BJ2945,5,FESTIVOS_CO!A:A))</f>
        <v/>
      </c>
      <c r="BN2945" s="57" t="str">
        <f t="shared" ca="1" si="566"/>
        <v>PENDIENTE HACER AVISO</v>
      </c>
      <c r="BO2945" s="54" t="str">
        <f t="shared" ca="1" si="559"/>
        <v>EN TRÁMITE NOTIF. POR AVISO</v>
      </c>
      <c r="BP2945" s="37"/>
      <c r="BQ2945" s="53" t="str">
        <f>IF(BP2945="","",WORKDAY(BP2945,5,FESTIVOS_CO!A:A))</f>
        <v/>
      </c>
      <c r="BR2945" s="37"/>
      <c r="BS2945" s="36"/>
      <c r="BT2945" s="38"/>
      <c r="BU2945" s="58" t="e">
        <f>VLOOKUP(BT2945,Hoja2!$C:$D,2,0)</f>
        <v>#N/A</v>
      </c>
      <c r="BV2945" s="80" t="str">
        <f>IF(
AND(AO2945="",BD2945="",BQ2945=""),
"EN PROCESO NOTIFICACION / COMUNICACION",
IF(
BT2945="",
"NO APLICA",
IF(
BU2945=60,
IF(AO2945&lt;&gt;"",AO2945,IF(BD2945&lt;&gt;"",BD2945,BQ2945))+60,
WORKDAY(
IF(AO2945&lt;&gt;"",AO2945,IF(BD2945&lt;&gt;"",BD2945,BQ2945)),
BU2945,
FESTIVOS_CO!A:A
)
)
))</f>
        <v>EN PROCESO NOTIFICACION / COMUNICACION</v>
      </c>
      <c r="BW2945" s="44"/>
      <c r="BX2945" s="53"/>
      <c r="BY2945" s="45"/>
      <c r="BZ2945" s="37"/>
      <c r="CA2945" s="54" t="str">
        <f t="shared" si="560"/>
        <v>PENDIENTE EJECUTORIA</v>
      </c>
      <c r="CB2945" s="59" t="str">
        <f t="shared" si="557"/>
        <v/>
      </c>
      <c r="CC2945" s="36"/>
      <c r="CD2945" s="40"/>
      <c r="CE2945" s="46"/>
      <c r="CF2945" s="40"/>
      <c r="CG2945" s="40"/>
      <c r="CH2945" s="40"/>
      <c r="CI2945" s="36"/>
      <c r="CJ2945" s="47"/>
      <c r="CK2945" s="40"/>
      <c r="CL2945" s="40"/>
      <c r="CM2945" s="40"/>
      <c r="CN2945" s="40"/>
    </row>
    <row r="2946" spans="1:92" ht="42.75" hidden="1">
      <c r="A2946" s="49" t="str">
        <f t="shared" si="561"/>
        <v>SIN GESTIÓN</v>
      </c>
      <c r="B2946" s="58"/>
      <c r="C2946" s="37"/>
      <c r="D2946" s="37"/>
      <c r="E2946" s="49" t="str">
        <f t="shared" si="562"/>
        <v>PENDIENTE NOTIFICACIÓN</v>
      </c>
      <c r="F2946" s="141" t="str">
        <f t="shared" si="563"/>
        <v>PENDIENTE NOTIFICACIÓN</v>
      </c>
      <c r="G2946" s="49" t="str">
        <f t="shared" si="564"/>
        <v/>
      </c>
      <c r="H2946" s="51" t="str">
        <f ca="1">IF(
L2946="",
"",
IF(
NETWORKDAYS(L2946,IF(M2946&lt;&gt;"",M2946,TODAY()),FESTIVOS_CO!A:A)&gt;2,
"VENCIDO",
IF(
NETWORKDAYS(L2946,IF(M2946&lt;&gt;"",M2946,TODAY()),FESTIVOS_CO!A:A)=2,
"ALERTA",
"A TIEMPO"
)))</f>
        <v/>
      </c>
      <c r="I2946" s="40"/>
      <c r="J2946" s="36"/>
      <c r="K2946" s="37"/>
      <c r="L2946" s="50"/>
      <c r="M2946" s="37"/>
      <c r="N2946" s="52"/>
      <c r="O2946" s="52"/>
      <c r="P2946" s="36"/>
      <c r="Q2946" s="36"/>
      <c r="R2946" s="40"/>
      <c r="S2946" s="36"/>
      <c r="T2946" s="40"/>
      <c r="U2946" s="40"/>
      <c r="V2946" s="81"/>
      <c r="W2946" s="40"/>
      <c r="X2946" s="40"/>
      <c r="Y2946" s="40"/>
      <c r="Z2946" s="38" t="str">
        <f>IFERROR(VLOOKUP(Y2946,DIRECTORIO!A:B,2,FALSE),"")</f>
        <v/>
      </c>
      <c r="AA2946" s="40"/>
      <c r="AB2946" s="40"/>
      <c r="AC2946" s="40"/>
      <c r="AD2946" s="40"/>
      <c r="AE2946" s="40"/>
      <c r="AF2946" s="40"/>
      <c r="AG2946" s="41" t="s">
        <v>109</v>
      </c>
      <c r="AH2946" s="42"/>
      <c r="AI2946" s="54" t="str">
        <f t="shared" ca="1" si="565"/>
        <v>PENDIENTE NOTIFICACIÓN ELECTRÓNICA</v>
      </c>
      <c r="AJ2946" s="37"/>
      <c r="AK2946" s="37"/>
      <c r="AL2946" s="37"/>
      <c r="AM2946" s="53" t="str">
        <f>IF(AK2946="","",WORKDAY(AK2946,5,FESTIVOS_CO!A:A))</f>
        <v/>
      </c>
      <c r="AN2946" s="37"/>
      <c r="AO2946" s="37"/>
      <c r="AP2946" s="54" t="str">
        <f t="shared" ca="1" si="558"/>
        <v>NO APLICA</v>
      </c>
      <c r="AQ2946" s="36"/>
      <c r="AR2946" s="43"/>
      <c r="AS2946" s="37"/>
      <c r="AT2946" s="36"/>
      <c r="AU2946" s="37"/>
      <c r="AV2946" s="36"/>
      <c r="AW2946" s="36"/>
      <c r="AX2946" s="37"/>
      <c r="AY2946" s="140" t="str">
        <f>IF(AU2946="","",WORKDAY(AU2946,5,FESTIVOS_CO!A:A))</f>
        <v/>
      </c>
      <c r="AZ2946" s="54" t="str">
        <f t="shared" ca="1" si="555"/>
        <v>NO APLICA</v>
      </c>
      <c r="BA2946" s="55" t="str">
        <f>IF(AX2946="","",WORKDAY(AX2946,5,FESTIVOS_CO!A:A))</f>
        <v/>
      </c>
      <c r="BB2946" s="39"/>
      <c r="BC2946" s="40"/>
      <c r="BD2946" s="40"/>
      <c r="BE2946" s="56" t="str">
        <f t="shared" ca="1" si="556"/>
        <v>NO APLICA</v>
      </c>
      <c r="BF2946" s="37"/>
      <c r="BG2946" s="45"/>
      <c r="BH2946" s="37"/>
      <c r="BI2946" s="36"/>
      <c r="BJ2946" s="37"/>
      <c r="BK2946" s="36"/>
      <c r="BL2946" s="36"/>
      <c r="BM2946" s="53" t="str">
        <f>IF(BJ2946="","",WORKDAY(BJ2946,5,FESTIVOS_CO!A:A))</f>
        <v/>
      </c>
      <c r="BN2946" s="57" t="str">
        <f t="shared" ca="1" si="566"/>
        <v>PENDIENTE HACER AVISO</v>
      </c>
      <c r="BO2946" s="54" t="str">
        <f t="shared" ca="1" si="559"/>
        <v>EN TRÁMITE NOTIF. POR AVISO</v>
      </c>
      <c r="BP2946" s="37"/>
      <c r="BQ2946" s="53" t="str">
        <f>IF(BP2946="","",WORKDAY(BP2946,5,FESTIVOS_CO!A:A))</f>
        <v/>
      </c>
      <c r="BR2946" s="37"/>
      <c r="BS2946" s="36"/>
      <c r="BT2946" s="38"/>
      <c r="BU2946" s="58" t="e">
        <f>VLOOKUP(BT2946,Hoja2!$C:$D,2,0)</f>
        <v>#N/A</v>
      </c>
      <c r="BV2946" s="80" t="str">
        <f>IF(
AND(AO2946="",BD2946="",BQ2946=""),
"EN PROCESO NOTIFICACION / COMUNICACION",
IF(
BT2946="",
"NO APLICA",
IF(
BU2946=60,
IF(AO2946&lt;&gt;"",AO2946,IF(BD2946&lt;&gt;"",BD2946,BQ2946))+60,
WORKDAY(
IF(AO2946&lt;&gt;"",AO2946,IF(BD2946&lt;&gt;"",BD2946,BQ2946)),
BU2946,
FESTIVOS_CO!A:A
)
)
))</f>
        <v>EN PROCESO NOTIFICACION / COMUNICACION</v>
      </c>
      <c r="BW2946" s="44"/>
      <c r="BX2946" s="53"/>
      <c r="BY2946" s="45"/>
      <c r="BZ2946" s="37"/>
      <c r="CA2946" s="54" t="str">
        <f t="shared" si="560"/>
        <v>PENDIENTE EJECUTORIA</v>
      </c>
      <c r="CB2946" s="59" t="str">
        <f t="shared" si="557"/>
        <v/>
      </c>
      <c r="CC2946" s="36"/>
      <c r="CD2946" s="40"/>
      <c r="CE2946" s="46"/>
      <c r="CF2946" s="40"/>
      <c r="CG2946" s="40"/>
      <c r="CH2946" s="40"/>
      <c r="CI2946" s="36"/>
      <c r="CJ2946" s="47"/>
      <c r="CK2946" s="40"/>
      <c r="CL2946" s="40"/>
      <c r="CM2946" s="40"/>
      <c r="CN2946" s="40"/>
    </row>
    <row r="2947" spans="1:92" ht="42.75" hidden="1">
      <c r="A2947" s="49" t="str">
        <f t="shared" si="561"/>
        <v>SIN GESTIÓN</v>
      </c>
      <c r="B2947" s="58"/>
      <c r="C2947" s="37"/>
      <c r="D2947" s="37"/>
      <c r="E2947" s="49" t="str">
        <f t="shared" si="562"/>
        <v>PENDIENTE NOTIFICACIÓN</v>
      </c>
      <c r="F2947" s="141" t="str">
        <f t="shared" si="563"/>
        <v>PENDIENTE NOTIFICACIÓN</v>
      </c>
      <c r="G2947" s="49" t="str">
        <f t="shared" si="564"/>
        <v/>
      </c>
      <c r="H2947" s="51" t="str">
        <f ca="1">IF(
L2947="",
"",
IF(
NETWORKDAYS(L2947,IF(M2947&lt;&gt;"",M2947,TODAY()),FESTIVOS_CO!A:A)&gt;2,
"VENCIDO",
IF(
NETWORKDAYS(L2947,IF(M2947&lt;&gt;"",M2947,TODAY()),FESTIVOS_CO!A:A)=2,
"ALERTA",
"A TIEMPO"
)))</f>
        <v/>
      </c>
      <c r="I2947" s="40"/>
      <c r="J2947" s="36"/>
      <c r="K2947" s="37"/>
      <c r="L2947" s="50"/>
      <c r="M2947" s="37"/>
      <c r="N2947" s="52"/>
      <c r="O2947" s="52"/>
      <c r="P2947" s="36"/>
      <c r="Q2947" s="36"/>
      <c r="R2947" s="40"/>
      <c r="S2947" s="36"/>
      <c r="T2947" s="40"/>
      <c r="U2947" s="40"/>
      <c r="V2947" s="81"/>
      <c r="W2947" s="40"/>
      <c r="X2947" s="40"/>
      <c r="Y2947" s="40"/>
      <c r="Z2947" s="38" t="str">
        <f>IFERROR(VLOOKUP(Y2947,DIRECTORIO!A:B,2,FALSE),"")</f>
        <v/>
      </c>
      <c r="AA2947" s="40"/>
      <c r="AB2947" s="40"/>
      <c r="AC2947" s="40"/>
      <c r="AD2947" s="40"/>
      <c r="AE2947" s="40"/>
      <c r="AF2947" s="40"/>
      <c r="AG2947" s="41" t="s">
        <v>109</v>
      </c>
      <c r="AH2947" s="42"/>
      <c r="AI2947" s="54" t="str">
        <f t="shared" ca="1" si="565"/>
        <v>PENDIENTE NOTIFICACIÓN ELECTRÓNICA</v>
      </c>
      <c r="AJ2947" s="37"/>
      <c r="AK2947" s="37"/>
      <c r="AL2947" s="37"/>
      <c r="AM2947" s="53" t="str">
        <f>IF(AK2947="","",WORKDAY(AK2947,5,FESTIVOS_CO!A:A))</f>
        <v/>
      </c>
      <c r="AN2947" s="37"/>
      <c r="AO2947" s="37"/>
      <c r="AP2947" s="54" t="str">
        <f t="shared" ca="1" si="558"/>
        <v>NO APLICA</v>
      </c>
      <c r="AQ2947" s="36"/>
      <c r="AR2947" s="43"/>
      <c r="AS2947" s="37"/>
      <c r="AT2947" s="36"/>
      <c r="AU2947" s="37"/>
      <c r="AV2947" s="36"/>
      <c r="AW2947" s="36"/>
      <c r="AX2947" s="37"/>
      <c r="AY2947" s="140" t="str">
        <f>IF(AU2947="","",WORKDAY(AU2947,5,FESTIVOS_CO!A:A))</f>
        <v/>
      </c>
      <c r="AZ2947" s="54" t="str">
        <f t="shared" ca="1" si="555"/>
        <v>NO APLICA</v>
      </c>
      <c r="BA2947" s="55" t="str">
        <f>IF(AX2947="","",WORKDAY(AX2947,5,FESTIVOS_CO!A:A))</f>
        <v/>
      </c>
      <c r="BB2947" s="39"/>
      <c r="BC2947" s="40"/>
      <c r="BD2947" s="40"/>
      <c r="BE2947" s="56" t="str">
        <f t="shared" ca="1" si="556"/>
        <v>NO APLICA</v>
      </c>
      <c r="BF2947" s="37"/>
      <c r="BG2947" s="45"/>
      <c r="BH2947" s="37"/>
      <c r="BI2947" s="36"/>
      <c r="BJ2947" s="37"/>
      <c r="BK2947" s="36"/>
      <c r="BL2947" s="36"/>
      <c r="BM2947" s="53" t="str">
        <f>IF(BJ2947="","",WORKDAY(BJ2947,5,FESTIVOS_CO!A:A))</f>
        <v/>
      </c>
      <c r="BN2947" s="57" t="str">
        <f t="shared" ca="1" si="566"/>
        <v>PENDIENTE HACER AVISO</v>
      </c>
      <c r="BO2947" s="54" t="str">
        <f t="shared" ca="1" si="559"/>
        <v>EN TRÁMITE NOTIF. POR AVISO</v>
      </c>
      <c r="BP2947" s="37"/>
      <c r="BQ2947" s="53" t="str">
        <f>IF(BP2947="","",WORKDAY(BP2947,5,FESTIVOS_CO!A:A))</f>
        <v/>
      </c>
      <c r="BR2947" s="37"/>
      <c r="BS2947" s="36"/>
      <c r="BT2947" s="38"/>
      <c r="BU2947" s="58" t="e">
        <f>VLOOKUP(BT2947,Hoja2!$C:$D,2,0)</f>
        <v>#N/A</v>
      </c>
      <c r="BV2947" s="80" t="str">
        <f>IF(
AND(AO2947="",BD2947="",BQ2947=""),
"EN PROCESO NOTIFICACION / COMUNICACION",
IF(
BT2947="",
"NO APLICA",
IF(
BU2947=60,
IF(AO2947&lt;&gt;"",AO2947,IF(BD2947&lt;&gt;"",BD2947,BQ2947))+60,
WORKDAY(
IF(AO2947&lt;&gt;"",AO2947,IF(BD2947&lt;&gt;"",BD2947,BQ2947)),
BU2947,
FESTIVOS_CO!A:A
)
)
))</f>
        <v>EN PROCESO NOTIFICACION / COMUNICACION</v>
      </c>
      <c r="BW2947" s="44"/>
      <c r="BX2947" s="53"/>
      <c r="BY2947" s="45"/>
      <c r="BZ2947" s="37"/>
      <c r="CA2947" s="54" t="str">
        <f t="shared" si="560"/>
        <v>PENDIENTE EJECUTORIA</v>
      </c>
      <c r="CB2947" s="59" t="str">
        <f t="shared" si="557"/>
        <v/>
      </c>
      <c r="CC2947" s="36"/>
      <c r="CD2947" s="40"/>
      <c r="CE2947" s="46"/>
      <c r="CF2947" s="40"/>
      <c r="CG2947" s="40"/>
      <c r="CH2947" s="40"/>
      <c r="CI2947" s="36"/>
      <c r="CJ2947" s="47"/>
      <c r="CK2947" s="40"/>
      <c r="CL2947" s="40"/>
      <c r="CM2947" s="40"/>
      <c r="CN2947" s="40"/>
    </row>
    <row r="2948" spans="1:92" ht="42.75" hidden="1">
      <c r="A2948" s="49" t="str">
        <f t="shared" si="561"/>
        <v>SIN GESTIÓN</v>
      </c>
      <c r="B2948" s="58"/>
      <c r="C2948" s="37"/>
      <c r="D2948" s="37"/>
      <c r="E2948" s="49" t="str">
        <f t="shared" si="562"/>
        <v>PENDIENTE NOTIFICACIÓN</v>
      </c>
      <c r="F2948" s="141" t="str">
        <f t="shared" si="563"/>
        <v>PENDIENTE NOTIFICACIÓN</v>
      </c>
      <c r="G2948" s="49" t="str">
        <f t="shared" si="564"/>
        <v/>
      </c>
      <c r="H2948" s="51" t="str">
        <f ca="1">IF(
L2948="",
"",
IF(
NETWORKDAYS(L2948,IF(M2948&lt;&gt;"",M2948,TODAY()),FESTIVOS_CO!A:A)&gt;2,
"VENCIDO",
IF(
NETWORKDAYS(L2948,IF(M2948&lt;&gt;"",M2948,TODAY()),FESTIVOS_CO!A:A)=2,
"ALERTA",
"A TIEMPO"
)))</f>
        <v/>
      </c>
      <c r="I2948" s="40"/>
      <c r="J2948" s="36"/>
      <c r="K2948" s="37"/>
      <c r="L2948" s="50"/>
      <c r="M2948" s="37"/>
      <c r="N2948" s="52"/>
      <c r="O2948" s="52"/>
      <c r="P2948" s="36"/>
      <c r="Q2948" s="36"/>
      <c r="R2948" s="40"/>
      <c r="S2948" s="36"/>
      <c r="T2948" s="40"/>
      <c r="U2948" s="40"/>
      <c r="V2948" s="81"/>
      <c r="W2948" s="40"/>
      <c r="X2948" s="40"/>
      <c r="Y2948" s="40"/>
      <c r="Z2948" s="38" t="str">
        <f>IFERROR(VLOOKUP(Y2948,DIRECTORIO!A:B,2,FALSE),"")</f>
        <v/>
      </c>
      <c r="AA2948" s="40"/>
      <c r="AB2948" s="40"/>
      <c r="AC2948" s="40"/>
      <c r="AD2948" s="40"/>
      <c r="AE2948" s="40"/>
      <c r="AF2948" s="40"/>
      <c r="AG2948" s="41" t="s">
        <v>109</v>
      </c>
      <c r="AH2948" s="42"/>
      <c r="AI2948" s="54" t="str">
        <f t="shared" ca="1" si="565"/>
        <v>PENDIENTE NOTIFICACIÓN ELECTRÓNICA</v>
      </c>
      <c r="AJ2948" s="37"/>
      <c r="AK2948" s="37"/>
      <c r="AL2948" s="37"/>
      <c r="AM2948" s="53" t="str">
        <f>IF(AK2948="","",WORKDAY(AK2948,5,FESTIVOS_CO!A:A))</f>
        <v/>
      </c>
      <c r="AN2948" s="37"/>
      <c r="AO2948" s="37"/>
      <c r="AP2948" s="54" t="str">
        <f t="shared" ca="1" si="558"/>
        <v>NO APLICA</v>
      </c>
      <c r="AQ2948" s="36"/>
      <c r="AR2948" s="43"/>
      <c r="AS2948" s="37"/>
      <c r="AT2948" s="36"/>
      <c r="AU2948" s="37"/>
      <c r="AV2948" s="36"/>
      <c r="AW2948" s="36"/>
      <c r="AX2948" s="37"/>
      <c r="AY2948" s="140" t="str">
        <f>IF(AU2948="","",WORKDAY(AU2948,5,FESTIVOS_CO!A:A))</f>
        <v/>
      </c>
      <c r="AZ2948" s="54" t="str">
        <f t="shared" ca="1" si="555"/>
        <v>NO APLICA</v>
      </c>
      <c r="BA2948" s="55" t="str">
        <f>IF(AX2948="","",WORKDAY(AX2948,5,FESTIVOS_CO!A:A))</f>
        <v/>
      </c>
      <c r="BB2948" s="39"/>
      <c r="BC2948" s="40"/>
      <c r="BD2948" s="40"/>
      <c r="BE2948" s="56" t="str">
        <f t="shared" ca="1" si="556"/>
        <v>NO APLICA</v>
      </c>
      <c r="BF2948" s="37"/>
      <c r="BG2948" s="45"/>
      <c r="BH2948" s="37"/>
      <c r="BI2948" s="36"/>
      <c r="BJ2948" s="37"/>
      <c r="BK2948" s="36"/>
      <c r="BL2948" s="36"/>
      <c r="BM2948" s="53" t="str">
        <f>IF(BJ2948="","",WORKDAY(BJ2948,5,FESTIVOS_CO!A:A))</f>
        <v/>
      </c>
      <c r="BN2948" s="57" t="str">
        <f t="shared" ca="1" si="566"/>
        <v>PENDIENTE HACER AVISO</v>
      </c>
      <c r="BO2948" s="54" t="str">
        <f t="shared" ca="1" si="559"/>
        <v>EN TRÁMITE NOTIF. POR AVISO</v>
      </c>
      <c r="BP2948" s="37"/>
      <c r="BQ2948" s="53" t="str">
        <f>IF(BP2948="","",WORKDAY(BP2948,5,FESTIVOS_CO!A:A))</f>
        <v/>
      </c>
      <c r="BR2948" s="37"/>
      <c r="BS2948" s="36"/>
      <c r="BT2948" s="38"/>
      <c r="BU2948" s="58" t="e">
        <f>VLOOKUP(BT2948,Hoja2!$C:$D,2,0)</f>
        <v>#N/A</v>
      </c>
      <c r="BV2948" s="80" t="str">
        <f>IF(
AND(AO2948="",BD2948="",BQ2948=""),
"EN PROCESO NOTIFICACION / COMUNICACION",
IF(
BT2948="",
"NO APLICA",
IF(
BU2948=60,
IF(AO2948&lt;&gt;"",AO2948,IF(BD2948&lt;&gt;"",BD2948,BQ2948))+60,
WORKDAY(
IF(AO2948&lt;&gt;"",AO2948,IF(BD2948&lt;&gt;"",BD2948,BQ2948)),
BU2948,
FESTIVOS_CO!A:A
)
)
))</f>
        <v>EN PROCESO NOTIFICACION / COMUNICACION</v>
      </c>
      <c r="BW2948" s="44"/>
      <c r="BX2948" s="53"/>
      <c r="BY2948" s="45"/>
      <c r="BZ2948" s="37"/>
      <c r="CA2948" s="54" t="str">
        <f t="shared" si="560"/>
        <v>PENDIENTE EJECUTORIA</v>
      </c>
      <c r="CB2948" s="59" t="str">
        <f t="shared" si="557"/>
        <v/>
      </c>
      <c r="CC2948" s="36"/>
      <c r="CD2948" s="40"/>
      <c r="CE2948" s="46"/>
      <c r="CF2948" s="40"/>
      <c r="CG2948" s="40"/>
      <c r="CH2948" s="40"/>
      <c r="CI2948" s="36"/>
      <c r="CJ2948" s="47"/>
      <c r="CK2948" s="40"/>
      <c r="CL2948" s="40"/>
      <c r="CM2948" s="40"/>
      <c r="CN2948" s="40"/>
    </row>
    <row r="2949" spans="1:92" ht="42.75" hidden="1">
      <c r="A2949" s="49" t="str">
        <f t="shared" si="561"/>
        <v>SIN GESTIÓN</v>
      </c>
      <c r="B2949" s="58"/>
      <c r="C2949" s="37"/>
      <c r="D2949" s="37"/>
      <c r="E2949" s="49" t="str">
        <f t="shared" si="562"/>
        <v>PENDIENTE NOTIFICACIÓN</v>
      </c>
      <c r="F2949" s="141" t="str">
        <f t="shared" si="563"/>
        <v>PENDIENTE NOTIFICACIÓN</v>
      </c>
      <c r="G2949" s="49" t="str">
        <f t="shared" si="564"/>
        <v/>
      </c>
      <c r="H2949" s="51" t="str">
        <f ca="1">IF(
L2949="",
"",
IF(
NETWORKDAYS(L2949,IF(M2949&lt;&gt;"",M2949,TODAY()),FESTIVOS_CO!A:A)&gt;2,
"VENCIDO",
IF(
NETWORKDAYS(L2949,IF(M2949&lt;&gt;"",M2949,TODAY()),FESTIVOS_CO!A:A)=2,
"ALERTA",
"A TIEMPO"
)))</f>
        <v/>
      </c>
      <c r="I2949" s="40"/>
      <c r="J2949" s="36"/>
      <c r="K2949" s="37"/>
      <c r="L2949" s="50"/>
      <c r="M2949" s="37"/>
      <c r="N2949" s="52"/>
      <c r="O2949" s="52"/>
      <c r="P2949" s="36"/>
      <c r="Q2949" s="36"/>
      <c r="R2949" s="40"/>
      <c r="S2949" s="36"/>
      <c r="T2949" s="40"/>
      <c r="U2949" s="40"/>
      <c r="V2949" s="81"/>
      <c r="W2949" s="40"/>
      <c r="X2949" s="40"/>
      <c r="Y2949" s="40"/>
      <c r="Z2949" s="38" t="str">
        <f>IFERROR(VLOOKUP(Y2949,DIRECTORIO!A:B,2,FALSE),"")</f>
        <v/>
      </c>
      <c r="AA2949" s="40"/>
      <c r="AB2949" s="40"/>
      <c r="AC2949" s="40"/>
      <c r="AD2949" s="40"/>
      <c r="AE2949" s="40"/>
      <c r="AF2949" s="40"/>
      <c r="AG2949" s="41" t="s">
        <v>109</v>
      </c>
      <c r="AH2949" s="42"/>
      <c r="AI2949" s="54" t="str">
        <f t="shared" ca="1" si="565"/>
        <v>PENDIENTE NOTIFICACIÓN ELECTRÓNICA</v>
      </c>
      <c r="AJ2949" s="37"/>
      <c r="AK2949" s="37"/>
      <c r="AL2949" s="37"/>
      <c r="AM2949" s="53" t="str">
        <f>IF(AK2949="","",WORKDAY(AK2949,5,FESTIVOS_CO!A:A))</f>
        <v/>
      </c>
      <c r="AN2949" s="37"/>
      <c r="AO2949" s="37"/>
      <c r="AP2949" s="54" t="str">
        <f t="shared" ca="1" si="558"/>
        <v>NO APLICA</v>
      </c>
      <c r="AQ2949" s="36"/>
      <c r="AR2949" s="43"/>
      <c r="AS2949" s="37"/>
      <c r="AT2949" s="36"/>
      <c r="AU2949" s="37"/>
      <c r="AV2949" s="36"/>
      <c r="AW2949" s="36"/>
      <c r="AX2949" s="37"/>
      <c r="AY2949" s="140" t="str">
        <f>IF(AU2949="","",WORKDAY(AU2949,5,FESTIVOS_CO!A:A))</f>
        <v/>
      </c>
      <c r="AZ2949" s="54" t="str">
        <f t="shared" ca="1" si="555"/>
        <v>NO APLICA</v>
      </c>
      <c r="BA2949" s="55" t="str">
        <f>IF(AX2949="","",WORKDAY(AX2949,5,FESTIVOS_CO!A:A))</f>
        <v/>
      </c>
      <c r="BB2949" s="39"/>
      <c r="BC2949" s="40"/>
      <c r="BD2949" s="40"/>
      <c r="BE2949" s="56" t="str">
        <f t="shared" ca="1" si="556"/>
        <v>NO APLICA</v>
      </c>
      <c r="BF2949" s="37"/>
      <c r="BG2949" s="45"/>
      <c r="BH2949" s="37"/>
      <c r="BI2949" s="36"/>
      <c r="BJ2949" s="37"/>
      <c r="BK2949" s="36"/>
      <c r="BL2949" s="36"/>
      <c r="BM2949" s="53" t="str">
        <f>IF(BJ2949="","",WORKDAY(BJ2949,5,FESTIVOS_CO!A:A))</f>
        <v/>
      </c>
      <c r="BN2949" s="57" t="str">
        <f t="shared" ca="1" si="566"/>
        <v>PENDIENTE HACER AVISO</v>
      </c>
      <c r="BO2949" s="54" t="str">
        <f t="shared" ca="1" si="559"/>
        <v>EN TRÁMITE NOTIF. POR AVISO</v>
      </c>
      <c r="BP2949" s="37"/>
      <c r="BQ2949" s="53" t="str">
        <f>IF(BP2949="","",WORKDAY(BP2949,5,FESTIVOS_CO!A:A))</f>
        <v/>
      </c>
      <c r="BR2949" s="37"/>
      <c r="BS2949" s="36"/>
      <c r="BT2949" s="38"/>
      <c r="BU2949" s="58" t="e">
        <f>VLOOKUP(BT2949,Hoja2!$C:$D,2,0)</f>
        <v>#N/A</v>
      </c>
      <c r="BV2949" s="80" t="str">
        <f>IF(
AND(AO2949="",BD2949="",BQ2949=""),
"EN PROCESO NOTIFICACION / COMUNICACION",
IF(
BT2949="",
"NO APLICA",
IF(
BU2949=60,
IF(AO2949&lt;&gt;"",AO2949,IF(BD2949&lt;&gt;"",BD2949,BQ2949))+60,
WORKDAY(
IF(AO2949&lt;&gt;"",AO2949,IF(BD2949&lt;&gt;"",BD2949,BQ2949)),
BU2949,
FESTIVOS_CO!A:A
)
)
))</f>
        <v>EN PROCESO NOTIFICACION / COMUNICACION</v>
      </c>
      <c r="BW2949" s="44"/>
      <c r="BX2949" s="53"/>
      <c r="BY2949" s="45"/>
      <c r="BZ2949" s="37"/>
      <c r="CA2949" s="54" t="str">
        <f t="shared" si="560"/>
        <v>PENDIENTE EJECUTORIA</v>
      </c>
      <c r="CB2949" s="59" t="str">
        <f t="shared" si="557"/>
        <v/>
      </c>
      <c r="CC2949" s="36"/>
      <c r="CD2949" s="40"/>
      <c r="CE2949" s="46"/>
      <c r="CF2949" s="40"/>
      <c r="CG2949" s="40"/>
      <c r="CH2949" s="40"/>
      <c r="CI2949" s="36"/>
      <c r="CJ2949" s="47"/>
      <c r="CK2949" s="40"/>
      <c r="CL2949" s="40"/>
      <c r="CM2949" s="40"/>
      <c r="CN2949" s="40"/>
    </row>
    <row r="2950" spans="1:92" ht="42.75" hidden="1">
      <c r="A2950" s="49" t="str">
        <f t="shared" si="561"/>
        <v>SIN GESTIÓN</v>
      </c>
      <c r="B2950" s="58"/>
      <c r="C2950" s="37"/>
      <c r="D2950" s="37"/>
      <c r="E2950" s="49" t="str">
        <f t="shared" si="562"/>
        <v>PENDIENTE NOTIFICACIÓN</v>
      </c>
      <c r="F2950" s="141" t="str">
        <f t="shared" si="563"/>
        <v>PENDIENTE NOTIFICACIÓN</v>
      </c>
      <c r="G2950" s="49" t="str">
        <f t="shared" si="564"/>
        <v/>
      </c>
      <c r="H2950" s="51" t="str">
        <f ca="1">IF(
L2950="",
"",
IF(
NETWORKDAYS(L2950,IF(M2950&lt;&gt;"",M2950,TODAY()),FESTIVOS_CO!A:A)&gt;2,
"VENCIDO",
IF(
NETWORKDAYS(L2950,IF(M2950&lt;&gt;"",M2950,TODAY()),FESTIVOS_CO!A:A)=2,
"ALERTA",
"A TIEMPO"
)))</f>
        <v/>
      </c>
      <c r="I2950" s="40"/>
      <c r="J2950" s="36"/>
      <c r="K2950" s="37"/>
      <c r="L2950" s="50"/>
      <c r="M2950" s="37"/>
      <c r="N2950" s="52"/>
      <c r="O2950" s="52"/>
      <c r="P2950" s="36"/>
      <c r="Q2950" s="36"/>
      <c r="R2950" s="40"/>
      <c r="S2950" s="36"/>
      <c r="T2950" s="40"/>
      <c r="U2950" s="40"/>
      <c r="V2950" s="81"/>
      <c r="W2950" s="40"/>
      <c r="X2950" s="40"/>
      <c r="Y2950" s="40"/>
      <c r="Z2950" s="38" t="str">
        <f>IFERROR(VLOOKUP(Y2950,DIRECTORIO!A:B,2,FALSE),"")</f>
        <v/>
      </c>
      <c r="AA2950" s="40"/>
      <c r="AB2950" s="40"/>
      <c r="AC2950" s="40"/>
      <c r="AD2950" s="40"/>
      <c r="AE2950" s="40"/>
      <c r="AF2950" s="40"/>
      <c r="AG2950" s="41" t="s">
        <v>109</v>
      </c>
      <c r="AH2950" s="42"/>
      <c r="AI2950" s="54" t="str">
        <f t="shared" ca="1" si="565"/>
        <v>PENDIENTE NOTIFICACIÓN ELECTRÓNICA</v>
      </c>
      <c r="AJ2950" s="37"/>
      <c r="AK2950" s="37"/>
      <c r="AL2950" s="37"/>
      <c r="AM2950" s="53" t="str">
        <f>IF(AK2950="","",WORKDAY(AK2950,5,FESTIVOS_CO!A:A))</f>
        <v/>
      </c>
      <c r="AN2950" s="37"/>
      <c r="AO2950" s="37"/>
      <c r="AP2950" s="54" t="str">
        <f t="shared" ca="1" si="558"/>
        <v>NO APLICA</v>
      </c>
      <c r="AQ2950" s="36"/>
      <c r="AR2950" s="43"/>
      <c r="AS2950" s="37"/>
      <c r="AT2950" s="36"/>
      <c r="AU2950" s="37"/>
      <c r="AV2950" s="36"/>
      <c r="AW2950" s="36"/>
      <c r="AX2950" s="37"/>
      <c r="AY2950" s="140" t="str">
        <f>IF(AU2950="","",WORKDAY(AU2950,5,FESTIVOS_CO!A:A))</f>
        <v/>
      </c>
      <c r="AZ2950" s="54" t="str">
        <f t="shared" ca="1" si="555"/>
        <v>NO APLICA</v>
      </c>
      <c r="BA2950" s="55" t="str">
        <f>IF(AX2950="","",WORKDAY(AX2950,5,FESTIVOS_CO!A:A))</f>
        <v/>
      </c>
      <c r="BB2950" s="39"/>
      <c r="BC2950" s="40"/>
      <c r="BD2950" s="40"/>
      <c r="BE2950" s="56" t="str">
        <f t="shared" ca="1" si="556"/>
        <v>NO APLICA</v>
      </c>
      <c r="BF2950" s="37"/>
      <c r="BG2950" s="45"/>
      <c r="BH2950" s="37"/>
      <c r="BI2950" s="36"/>
      <c r="BJ2950" s="37"/>
      <c r="BK2950" s="36"/>
      <c r="BL2950" s="36"/>
      <c r="BM2950" s="53" t="str">
        <f>IF(BJ2950="","",WORKDAY(BJ2950,5,FESTIVOS_CO!A:A))</f>
        <v/>
      </c>
      <c r="BN2950" s="57" t="str">
        <f t="shared" ca="1" si="566"/>
        <v>PENDIENTE HACER AVISO</v>
      </c>
      <c r="BO2950" s="54" t="str">
        <f t="shared" ca="1" si="559"/>
        <v>EN TRÁMITE NOTIF. POR AVISO</v>
      </c>
      <c r="BP2950" s="37"/>
      <c r="BQ2950" s="53" t="str">
        <f>IF(BP2950="","",WORKDAY(BP2950,5,FESTIVOS_CO!A:A))</f>
        <v/>
      </c>
      <c r="BR2950" s="37"/>
      <c r="BS2950" s="36"/>
      <c r="BT2950" s="38"/>
      <c r="BU2950" s="58" t="e">
        <f>VLOOKUP(BT2950,Hoja2!$C:$D,2,0)</f>
        <v>#N/A</v>
      </c>
      <c r="BV2950" s="80" t="str">
        <f>IF(
AND(AO2950="",BD2950="",BQ2950=""),
"EN PROCESO NOTIFICACION / COMUNICACION",
IF(
BT2950="",
"NO APLICA",
IF(
BU2950=60,
IF(AO2950&lt;&gt;"",AO2950,IF(BD2950&lt;&gt;"",BD2950,BQ2950))+60,
WORKDAY(
IF(AO2950&lt;&gt;"",AO2950,IF(BD2950&lt;&gt;"",BD2950,BQ2950)),
BU2950,
FESTIVOS_CO!A:A
)
)
))</f>
        <v>EN PROCESO NOTIFICACION / COMUNICACION</v>
      </c>
      <c r="BW2950" s="44"/>
      <c r="BX2950" s="53"/>
      <c r="BY2950" s="45"/>
      <c r="BZ2950" s="37"/>
      <c r="CA2950" s="54" t="str">
        <f t="shared" si="560"/>
        <v>PENDIENTE EJECUTORIA</v>
      </c>
      <c r="CB2950" s="59" t="str">
        <f t="shared" si="557"/>
        <v/>
      </c>
      <c r="CC2950" s="36"/>
      <c r="CD2950" s="40"/>
      <c r="CE2950" s="46"/>
      <c r="CF2950" s="40"/>
      <c r="CG2950" s="40"/>
      <c r="CH2950" s="40"/>
      <c r="CI2950" s="36"/>
      <c r="CJ2950" s="47"/>
      <c r="CK2950" s="40"/>
      <c r="CL2950" s="40"/>
      <c r="CM2950" s="40"/>
      <c r="CN2950" s="40"/>
    </row>
    <row r="2951" spans="1:92" ht="42.75" hidden="1">
      <c r="A2951" s="49" t="str">
        <f t="shared" si="561"/>
        <v>SIN GESTIÓN</v>
      </c>
      <c r="B2951" s="58"/>
      <c r="C2951" s="37"/>
      <c r="D2951" s="37"/>
      <c r="E2951" s="49" t="str">
        <f t="shared" si="562"/>
        <v>PENDIENTE NOTIFICACIÓN</v>
      </c>
      <c r="F2951" s="141" t="str">
        <f t="shared" si="563"/>
        <v>PENDIENTE NOTIFICACIÓN</v>
      </c>
      <c r="G2951" s="49" t="str">
        <f t="shared" si="564"/>
        <v/>
      </c>
      <c r="H2951" s="51" t="str">
        <f ca="1">IF(
L2951="",
"",
IF(
NETWORKDAYS(L2951,IF(M2951&lt;&gt;"",M2951,TODAY()),FESTIVOS_CO!A:A)&gt;2,
"VENCIDO",
IF(
NETWORKDAYS(L2951,IF(M2951&lt;&gt;"",M2951,TODAY()),FESTIVOS_CO!A:A)=2,
"ALERTA",
"A TIEMPO"
)))</f>
        <v/>
      </c>
      <c r="I2951" s="40"/>
      <c r="J2951" s="36"/>
      <c r="K2951" s="37"/>
      <c r="L2951" s="50"/>
      <c r="M2951" s="37"/>
      <c r="N2951" s="52"/>
      <c r="O2951" s="52"/>
      <c r="P2951" s="36"/>
      <c r="Q2951" s="36"/>
      <c r="R2951" s="40"/>
      <c r="S2951" s="36"/>
      <c r="T2951" s="40"/>
      <c r="U2951" s="40"/>
      <c r="V2951" s="81"/>
      <c r="W2951" s="40"/>
      <c r="X2951" s="40"/>
      <c r="Y2951" s="40"/>
      <c r="Z2951" s="38" t="str">
        <f>IFERROR(VLOOKUP(Y2951,DIRECTORIO!A:B,2,FALSE),"")</f>
        <v/>
      </c>
      <c r="AA2951" s="40"/>
      <c r="AB2951" s="40"/>
      <c r="AC2951" s="40"/>
      <c r="AD2951" s="40"/>
      <c r="AE2951" s="40"/>
      <c r="AF2951" s="40"/>
      <c r="AG2951" s="41" t="s">
        <v>109</v>
      </c>
      <c r="AH2951" s="42"/>
      <c r="AI2951" s="54" t="str">
        <f t="shared" ca="1" si="565"/>
        <v>PENDIENTE NOTIFICACIÓN ELECTRÓNICA</v>
      </c>
      <c r="AJ2951" s="37"/>
      <c r="AK2951" s="37"/>
      <c r="AL2951" s="37"/>
      <c r="AM2951" s="53" t="str">
        <f>IF(AK2951="","",WORKDAY(AK2951,5,FESTIVOS_CO!A:A))</f>
        <v/>
      </c>
      <c r="AN2951" s="37"/>
      <c r="AO2951" s="37"/>
      <c r="AP2951" s="54" t="str">
        <f t="shared" ca="1" si="558"/>
        <v>NO APLICA</v>
      </c>
      <c r="AQ2951" s="36"/>
      <c r="AR2951" s="43"/>
      <c r="AS2951" s="37"/>
      <c r="AT2951" s="36"/>
      <c r="AU2951" s="37"/>
      <c r="AV2951" s="36"/>
      <c r="AW2951" s="36"/>
      <c r="AX2951" s="37"/>
      <c r="AY2951" s="140" t="str">
        <f>IF(AU2951="","",WORKDAY(AU2951,5,FESTIVOS_CO!A:A))</f>
        <v/>
      </c>
      <c r="AZ2951" s="54" t="str">
        <f t="shared" ca="1" si="555"/>
        <v>NO APLICA</v>
      </c>
      <c r="BA2951" s="55" t="str">
        <f>IF(AX2951="","",WORKDAY(AX2951,5,FESTIVOS_CO!A:A))</f>
        <v/>
      </c>
      <c r="BB2951" s="39"/>
      <c r="BC2951" s="40"/>
      <c r="BD2951" s="40"/>
      <c r="BE2951" s="56" t="str">
        <f t="shared" ca="1" si="556"/>
        <v>NO APLICA</v>
      </c>
      <c r="BF2951" s="37"/>
      <c r="BG2951" s="45"/>
      <c r="BH2951" s="37"/>
      <c r="BI2951" s="36"/>
      <c r="BJ2951" s="37"/>
      <c r="BK2951" s="36"/>
      <c r="BL2951" s="36"/>
      <c r="BM2951" s="53" t="str">
        <f>IF(BJ2951="","",WORKDAY(BJ2951,5,FESTIVOS_CO!A:A))</f>
        <v/>
      </c>
      <c r="BN2951" s="57" t="str">
        <f t="shared" ca="1" si="566"/>
        <v>PENDIENTE HACER AVISO</v>
      </c>
      <c r="BO2951" s="54" t="str">
        <f t="shared" ca="1" si="559"/>
        <v>EN TRÁMITE NOTIF. POR AVISO</v>
      </c>
      <c r="BP2951" s="37"/>
      <c r="BQ2951" s="53" t="str">
        <f>IF(BP2951="","",WORKDAY(BP2951,5,FESTIVOS_CO!A:A))</f>
        <v/>
      </c>
      <c r="BR2951" s="37"/>
      <c r="BS2951" s="36"/>
      <c r="BT2951" s="38"/>
      <c r="BU2951" s="58" t="e">
        <f>VLOOKUP(BT2951,Hoja2!$C:$D,2,0)</f>
        <v>#N/A</v>
      </c>
      <c r="BV2951" s="80" t="str">
        <f>IF(
AND(AO2951="",BD2951="",BQ2951=""),
"EN PROCESO NOTIFICACION / COMUNICACION",
IF(
BT2951="",
"NO APLICA",
IF(
BU2951=60,
IF(AO2951&lt;&gt;"",AO2951,IF(BD2951&lt;&gt;"",BD2951,BQ2951))+60,
WORKDAY(
IF(AO2951&lt;&gt;"",AO2951,IF(BD2951&lt;&gt;"",BD2951,BQ2951)),
BU2951,
FESTIVOS_CO!A:A
)
)
))</f>
        <v>EN PROCESO NOTIFICACION / COMUNICACION</v>
      </c>
      <c r="BW2951" s="44"/>
      <c r="BX2951" s="53"/>
      <c r="BY2951" s="45"/>
      <c r="BZ2951" s="37"/>
      <c r="CA2951" s="54" t="str">
        <f t="shared" si="560"/>
        <v>PENDIENTE EJECUTORIA</v>
      </c>
      <c r="CB2951" s="59" t="str">
        <f t="shared" si="557"/>
        <v/>
      </c>
      <c r="CC2951" s="36"/>
      <c r="CD2951" s="40"/>
      <c r="CE2951" s="46"/>
      <c r="CF2951" s="40"/>
      <c r="CG2951" s="40"/>
      <c r="CH2951" s="40"/>
      <c r="CI2951" s="36"/>
      <c r="CJ2951" s="47"/>
      <c r="CK2951" s="40"/>
      <c r="CL2951" s="40"/>
      <c r="CM2951" s="40"/>
      <c r="CN2951" s="40"/>
    </row>
    <row r="2952" spans="1:92" ht="42.75" hidden="1">
      <c r="A2952" s="49" t="str">
        <f t="shared" si="561"/>
        <v>SIN GESTIÓN</v>
      </c>
      <c r="B2952" s="58"/>
      <c r="C2952" s="37"/>
      <c r="D2952" s="37"/>
      <c r="E2952" s="49" t="str">
        <f t="shared" si="562"/>
        <v>PENDIENTE NOTIFICACIÓN</v>
      </c>
      <c r="F2952" s="141" t="str">
        <f t="shared" si="563"/>
        <v>PENDIENTE NOTIFICACIÓN</v>
      </c>
      <c r="G2952" s="49" t="str">
        <f t="shared" si="564"/>
        <v/>
      </c>
      <c r="H2952" s="51" t="str">
        <f ca="1">IF(
L2952="",
"",
IF(
NETWORKDAYS(L2952,IF(M2952&lt;&gt;"",M2952,TODAY()),FESTIVOS_CO!A:A)&gt;2,
"VENCIDO",
IF(
NETWORKDAYS(L2952,IF(M2952&lt;&gt;"",M2952,TODAY()),FESTIVOS_CO!A:A)=2,
"ALERTA",
"A TIEMPO"
)))</f>
        <v/>
      </c>
      <c r="I2952" s="40"/>
      <c r="J2952" s="36"/>
      <c r="K2952" s="37"/>
      <c r="L2952" s="50"/>
      <c r="M2952" s="37"/>
      <c r="N2952" s="52"/>
      <c r="O2952" s="52"/>
      <c r="P2952" s="36"/>
      <c r="Q2952" s="36"/>
      <c r="R2952" s="40"/>
      <c r="S2952" s="36"/>
      <c r="T2952" s="40"/>
      <c r="U2952" s="40"/>
      <c r="V2952" s="81"/>
      <c r="W2952" s="40"/>
      <c r="X2952" s="40"/>
      <c r="Y2952" s="40"/>
      <c r="Z2952" s="38" t="str">
        <f>IFERROR(VLOOKUP(Y2952,DIRECTORIO!A:B,2,FALSE),"")</f>
        <v/>
      </c>
      <c r="AA2952" s="40"/>
      <c r="AB2952" s="40"/>
      <c r="AC2952" s="40"/>
      <c r="AD2952" s="40"/>
      <c r="AE2952" s="40"/>
      <c r="AF2952" s="40"/>
      <c r="AG2952" s="41" t="s">
        <v>109</v>
      </c>
      <c r="AH2952" s="42"/>
      <c r="AI2952" s="54" t="str">
        <f t="shared" ca="1" si="565"/>
        <v>PENDIENTE NOTIFICACIÓN ELECTRÓNICA</v>
      </c>
      <c r="AJ2952" s="37"/>
      <c r="AK2952" s="37"/>
      <c r="AL2952" s="37"/>
      <c r="AM2952" s="53" t="str">
        <f>IF(AK2952="","",WORKDAY(AK2952,5,FESTIVOS_CO!A:A))</f>
        <v/>
      </c>
      <c r="AN2952" s="37"/>
      <c r="AO2952" s="37"/>
      <c r="AP2952" s="54" t="str">
        <f t="shared" ca="1" si="558"/>
        <v>NO APLICA</v>
      </c>
      <c r="AQ2952" s="36"/>
      <c r="AR2952" s="43"/>
      <c r="AS2952" s="37"/>
      <c r="AT2952" s="36"/>
      <c r="AU2952" s="37"/>
      <c r="AV2952" s="36"/>
      <c r="AW2952" s="36"/>
      <c r="AX2952" s="37"/>
      <c r="AY2952" s="140" t="str">
        <f>IF(AU2952="","",WORKDAY(AU2952,5,FESTIVOS_CO!A:A))</f>
        <v/>
      </c>
      <c r="AZ2952" s="54" t="str">
        <f t="shared" ca="1" si="555"/>
        <v>NO APLICA</v>
      </c>
      <c r="BA2952" s="55" t="str">
        <f>IF(AX2952="","",WORKDAY(AX2952,5,FESTIVOS_CO!A:A))</f>
        <v/>
      </c>
      <c r="BB2952" s="39"/>
      <c r="BC2952" s="40"/>
      <c r="BD2952" s="40"/>
      <c r="BE2952" s="56" t="str">
        <f t="shared" ca="1" si="556"/>
        <v>NO APLICA</v>
      </c>
      <c r="BF2952" s="37"/>
      <c r="BG2952" s="45"/>
      <c r="BH2952" s="37"/>
      <c r="BI2952" s="36"/>
      <c r="BJ2952" s="37"/>
      <c r="BK2952" s="36"/>
      <c r="BL2952" s="36"/>
      <c r="BM2952" s="53" t="str">
        <f>IF(BJ2952="","",WORKDAY(BJ2952,5,FESTIVOS_CO!A:A))</f>
        <v/>
      </c>
      <c r="BN2952" s="57" t="str">
        <f t="shared" ca="1" si="566"/>
        <v>PENDIENTE HACER AVISO</v>
      </c>
      <c r="BO2952" s="54" t="str">
        <f t="shared" ca="1" si="559"/>
        <v>EN TRÁMITE NOTIF. POR AVISO</v>
      </c>
      <c r="BP2952" s="37"/>
      <c r="BQ2952" s="53" t="str">
        <f>IF(BP2952="","",WORKDAY(BP2952,5,FESTIVOS_CO!A:A))</f>
        <v/>
      </c>
      <c r="BR2952" s="37"/>
      <c r="BS2952" s="36"/>
      <c r="BT2952" s="38"/>
      <c r="BU2952" s="58" t="e">
        <f>VLOOKUP(BT2952,Hoja2!$C:$D,2,0)</f>
        <v>#N/A</v>
      </c>
      <c r="BV2952" s="80" t="str">
        <f>IF(
AND(AO2952="",BD2952="",BQ2952=""),
"EN PROCESO NOTIFICACION / COMUNICACION",
IF(
BT2952="",
"NO APLICA",
IF(
BU2952=60,
IF(AO2952&lt;&gt;"",AO2952,IF(BD2952&lt;&gt;"",BD2952,BQ2952))+60,
WORKDAY(
IF(AO2952&lt;&gt;"",AO2952,IF(BD2952&lt;&gt;"",BD2952,BQ2952)),
BU2952,
FESTIVOS_CO!A:A
)
)
))</f>
        <v>EN PROCESO NOTIFICACION / COMUNICACION</v>
      </c>
      <c r="BW2952" s="44"/>
      <c r="BX2952" s="53"/>
      <c r="BY2952" s="45"/>
      <c r="BZ2952" s="37"/>
      <c r="CA2952" s="54" t="str">
        <f t="shared" si="560"/>
        <v>PENDIENTE EJECUTORIA</v>
      </c>
      <c r="CB2952" s="59" t="str">
        <f t="shared" si="557"/>
        <v/>
      </c>
      <c r="CC2952" s="36"/>
      <c r="CD2952" s="40"/>
      <c r="CE2952" s="46"/>
      <c r="CF2952" s="40"/>
      <c r="CG2952" s="40"/>
      <c r="CH2952" s="40"/>
      <c r="CI2952" s="36"/>
      <c r="CJ2952" s="47"/>
      <c r="CK2952" s="40"/>
      <c r="CL2952" s="40"/>
      <c r="CM2952" s="40"/>
      <c r="CN2952" s="40"/>
    </row>
    <row r="2953" spans="1:92" ht="42.75" hidden="1">
      <c r="A2953" s="49" t="str">
        <f t="shared" si="561"/>
        <v>SIN GESTIÓN</v>
      </c>
      <c r="B2953" s="58"/>
      <c r="C2953" s="37"/>
      <c r="D2953" s="37"/>
      <c r="E2953" s="49" t="str">
        <f t="shared" si="562"/>
        <v>PENDIENTE NOTIFICACIÓN</v>
      </c>
      <c r="F2953" s="141" t="str">
        <f t="shared" si="563"/>
        <v>PENDIENTE NOTIFICACIÓN</v>
      </c>
      <c r="G2953" s="49" t="str">
        <f t="shared" si="564"/>
        <v/>
      </c>
      <c r="H2953" s="51" t="str">
        <f ca="1">IF(
L2953="",
"",
IF(
NETWORKDAYS(L2953,IF(M2953&lt;&gt;"",M2953,TODAY()),FESTIVOS_CO!A:A)&gt;2,
"VENCIDO",
IF(
NETWORKDAYS(L2953,IF(M2953&lt;&gt;"",M2953,TODAY()),FESTIVOS_CO!A:A)=2,
"ALERTA",
"A TIEMPO"
)))</f>
        <v/>
      </c>
      <c r="I2953" s="40"/>
      <c r="J2953" s="36"/>
      <c r="K2953" s="37"/>
      <c r="L2953" s="50"/>
      <c r="M2953" s="37"/>
      <c r="N2953" s="52"/>
      <c r="O2953" s="52"/>
      <c r="P2953" s="36"/>
      <c r="Q2953" s="36"/>
      <c r="R2953" s="40"/>
      <c r="S2953" s="36"/>
      <c r="T2953" s="40"/>
      <c r="U2953" s="40"/>
      <c r="V2953" s="81"/>
      <c r="W2953" s="40"/>
      <c r="X2953" s="40"/>
      <c r="Y2953" s="40"/>
      <c r="Z2953" s="38" t="str">
        <f>IFERROR(VLOOKUP(Y2953,DIRECTORIO!A:B,2,FALSE),"")</f>
        <v/>
      </c>
      <c r="AA2953" s="40"/>
      <c r="AB2953" s="40"/>
      <c r="AC2953" s="40"/>
      <c r="AD2953" s="40"/>
      <c r="AE2953" s="40"/>
      <c r="AF2953" s="40"/>
      <c r="AG2953" s="41" t="s">
        <v>109</v>
      </c>
      <c r="AH2953" s="42"/>
      <c r="AI2953" s="54" t="str">
        <f t="shared" ca="1" si="565"/>
        <v>PENDIENTE NOTIFICACIÓN ELECTRÓNICA</v>
      </c>
      <c r="AJ2953" s="37"/>
      <c r="AK2953" s="37"/>
      <c r="AL2953" s="37"/>
      <c r="AM2953" s="53" t="str">
        <f>IF(AK2953="","",WORKDAY(AK2953,5,FESTIVOS_CO!A:A))</f>
        <v/>
      </c>
      <c r="AN2953" s="37"/>
      <c r="AO2953" s="37"/>
      <c r="AP2953" s="54" t="str">
        <f t="shared" ca="1" si="558"/>
        <v>NO APLICA</v>
      </c>
      <c r="AQ2953" s="36"/>
      <c r="AR2953" s="43"/>
      <c r="AS2953" s="37"/>
      <c r="AT2953" s="36"/>
      <c r="AU2953" s="37"/>
      <c r="AV2953" s="36"/>
      <c r="AW2953" s="36"/>
      <c r="AX2953" s="37"/>
      <c r="AY2953" s="140" t="str">
        <f>IF(AU2953="","",WORKDAY(AU2953,5,FESTIVOS_CO!A:A))</f>
        <v/>
      </c>
      <c r="AZ2953" s="54" t="str">
        <f t="shared" ca="1" si="555"/>
        <v>NO APLICA</v>
      </c>
      <c r="BA2953" s="55" t="str">
        <f>IF(AX2953="","",WORKDAY(AX2953,5,FESTIVOS_CO!A:A))</f>
        <v/>
      </c>
      <c r="BB2953" s="39"/>
      <c r="BC2953" s="40"/>
      <c r="BD2953" s="40"/>
      <c r="BE2953" s="56" t="str">
        <f t="shared" ca="1" si="556"/>
        <v>NO APLICA</v>
      </c>
      <c r="BF2953" s="37"/>
      <c r="BG2953" s="45"/>
      <c r="BH2953" s="37"/>
      <c r="BI2953" s="36"/>
      <c r="BJ2953" s="37"/>
      <c r="BK2953" s="36"/>
      <c r="BL2953" s="36"/>
      <c r="BM2953" s="53" t="str">
        <f>IF(BJ2953="","",WORKDAY(BJ2953,5,FESTIVOS_CO!A:A))</f>
        <v/>
      </c>
      <c r="BN2953" s="57" t="str">
        <f t="shared" ca="1" si="566"/>
        <v>PENDIENTE HACER AVISO</v>
      </c>
      <c r="BO2953" s="54" t="str">
        <f t="shared" ca="1" si="559"/>
        <v>EN TRÁMITE NOTIF. POR AVISO</v>
      </c>
      <c r="BP2953" s="37"/>
      <c r="BQ2953" s="53" t="str">
        <f>IF(BP2953="","",WORKDAY(BP2953,5,FESTIVOS_CO!A:A))</f>
        <v/>
      </c>
      <c r="BR2953" s="37"/>
      <c r="BS2953" s="36"/>
      <c r="BT2953" s="38"/>
      <c r="BU2953" s="58" t="e">
        <f>VLOOKUP(BT2953,Hoja2!$C:$D,2,0)</f>
        <v>#N/A</v>
      </c>
      <c r="BV2953" s="80" t="str">
        <f>IF(
AND(AO2953="",BD2953="",BQ2953=""),
"EN PROCESO NOTIFICACION / COMUNICACION",
IF(
BT2953="",
"NO APLICA",
IF(
BU2953=60,
IF(AO2953&lt;&gt;"",AO2953,IF(BD2953&lt;&gt;"",BD2953,BQ2953))+60,
WORKDAY(
IF(AO2953&lt;&gt;"",AO2953,IF(BD2953&lt;&gt;"",BD2953,BQ2953)),
BU2953,
FESTIVOS_CO!A:A
)
)
))</f>
        <v>EN PROCESO NOTIFICACION / COMUNICACION</v>
      </c>
      <c r="BW2953" s="44"/>
      <c r="BX2953" s="53"/>
      <c r="BY2953" s="45"/>
      <c r="BZ2953" s="37"/>
      <c r="CA2953" s="54" t="str">
        <f t="shared" si="560"/>
        <v>PENDIENTE EJECUTORIA</v>
      </c>
      <c r="CB2953" s="59" t="str">
        <f t="shared" si="557"/>
        <v/>
      </c>
      <c r="CC2953" s="36"/>
      <c r="CD2953" s="40"/>
      <c r="CE2953" s="46"/>
      <c r="CF2953" s="40"/>
      <c r="CG2953" s="40"/>
      <c r="CH2953" s="40"/>
      <c r="CI2953" s="36"/>
      <c r="CJ2953" s="47"/>
      <c r="CK2953" s="40"/>
      <c r="CL2953" s="40"/>
      <c r="CM2953" s="40"/>
      <c r="CN2953" s="40"/>
    </row>
    <row r="2954" spans="1:92" ht="42.75" hidden="1">
      <c r="A2954" s="49" t="str">
        <f t="shared" si="561"/>
        <v>SIN GESTIÓN</v>
      </c>
      <c r="B2954" s="58"/>
      <c r="C2954" s="37"/>
      <c r="D2954" s="37"/>
      <c r="E2954" s="49" t="str">
        <f t="shared" si="562"/>
        <v>PENDIENTE NOTIFICACIÓN</v>
      </c>
      <c r="F2954" s="141" t="str">
        <f t="shared" si="563"/>
        <v>PENDIENTE NOTIFICACIÓN</v>
      </c>
      <c r="G2954" s="49" t="str">
        <f t="shared" si="564"/>
        <v/>
      </c>
      <c r="H2954" s="51" t="str">
        <f ca="1">IF(
L2954="",
"",
IF(
NETWORKDAYS(L2954,IF(M2954&lt;&gt;"",M2954,TODAY()),FESTIVOS_CO!A:A)&gt;2,
"VENCIDO",
IF(
NETWORKDAYS(L2954,IF(M2954&lt;&gt;"",M2954,TODAY()),FESTIVOS_CO!A:A)=2,
"ALERTA",
"A TIEMPO"
)))</f>
        <v/>
      </c>
      <c r="I2954" s="40"/>
      <c r="J2954" s="36"/>
      <c r="K2954" s="37"/>
      <c r="L2954" s="50"/>
      <c r="M2954" s="37"/>
      <c r="N2954" s="52"/>
      <c r="O2954" s="52"/>
      <c r="P2954" s="36"/>
      <c r="Q2954" s="36"/>
      <c r="R2954" s="40"/>
      <c r="S2954" s="36"/>
      <c r="T2954" s="40"/>
      <c r="U2954" s="40"/>
      <c r="V2954" s="81"/>
      <c r="W2954" s="40"/>
      <c r="X2954" s="40"/>
      <c r="Y2954" s="40"/>
      <c r="Z2954" s="38" t="str">
        <f>IFERROR(VLOOKUP(Y2954,DIRECTORIO!A:B,2,FALSE),"")</f>
        <v/>
      </c>
      <c r="AA2954" s="40"/>
      <c r="AB2954" s="40"/>
      <c r="AC2954" s="40"/>
      <c r="AD2954" s="40"/>
      <c r="AE2954" s="40"/>
      <c r="AF2954" s="40"/>
      <c r="AG2954" s="41" t="s">
        <v>109</v>
      </c>
      <c r="AH2954" s="42"/>
      <c r="AI2954" s="54" t="str">
        <f t="shared" ca="1" si="565"/>
        <v>PENDIENTE NOTIFICACIÓN ELECTRÓNICA</v>
      </c>
      <c r="AJ2954" s="37"/>
      <c r="AK2954" s="37"/>
      <c r="AL2954" s="37"/>
      <c r="AM2954" s="53" t="str">
        <f>IF(AK2954="","",WORKDAY(AK2954,5,FESTIVOS_CO!A:A))</f>
        <v/>
      </c>
      <c r="AN2954" s="37"/>
      <c r="AO2954" s="37"/>
      <c r="AP2954" s="54" t="str">
        <f t="shared" ca="1" si="558"/>
        <v>NO APLICA</v>
      </c>
      <c r="AQ2954" s="36"/>
      <c r="AR2954" s="43"/>
      <c r="AS2954" s="37"/>
      <c r="AT2954" s="36"/>
      <c r="AU2954" s="37"/>
      <c r="AV2954" s="36"/>
      <c r="AW2954" s="36"/>
      <c r="AX2954" s="37"/>
      <c r="AY2954" s="140" t="str">
        <f>IF(AU2954="","",WORKDAY(AU2954,5,FESTIVOS_CO!A:A))</f>
        <v/>
      </c>
      <c r="AZ2954" s="54" t="str">
        <f t="shared" ref="AZ2954:AZ2960" ca="1" si="567">IF(
AND(BB2954="SI",BC2954&lt;&gt;"",BD2954&lt;&gt;""),
"NOTIFICACIÓN PERSONAL COMPLETA",
IF(
AND(AO2954="",AX2954="",BQ2954="",BC2954&lt;&gt;"",BD2954&lt;&gt;""),
"NOTIFICADO POR CONDUCTA CONCLUYENTE",
IF(AP2954="NO PROCEDE CITACION",
"NO PROCEDE",
IF(AP2954="NO APLICA",
"NO APLICA",
IF(AW2954="NO",
"HACER AVISO",
IF(AQ2954="",
"PENDIENTE GESTIONAR CITACIÓN",
IF(AS2954="",
"PENDIENTE FIRMA",
IF(AR2954="",
"PENDIENTE REVISIÓN",
IF(AT2954="",
"PENDIENTE RADICAR",
"CITACIÓN COMPLETA EN ESPERA PRESENTACION PERSONAL"
)))))))))</f>
        <v>NO APLICA</v>
      </c>
      <c r="BA2954" s="55" t="str">
        <f>IF(AX2954="","",WORKDAY(AX2954,5,FESTIVOS_CO!A:A))</f>
        <v/>
      </c>
      <c r="BB2954" s="39"/>
      <c r="BC2954" s="40"/>
      <c r="BD2954" s="40"/>
      <c r="BE2954" s="56" t="str">
        <f t="shared" ca="1" si="556"/>
        <v>NO APLICA</v>
      </c>
      <c r="BF2954" s="37"/>
      <c r="BG2954" s="45"/>
      <c r="BH2954" s="37"/>
      <c r="BI2954" s="36"/>
      <c r="BJ2954" s="37"/>
      <c r="BK2954" s="36"/>
      <c r="BL2954" s="36"/>
      <c r="BM2954" s="53" t="str">
        <f>IF(BJ2954="","",WORKDAY(BJ2954,5,FESTIVOS_CO!A:A))</f>
        <v/>
      </c>
      <c r="BN2954" s="57" t="str">
        <f t="shared" ca="1" si="566"/>
        <v>PENDIENTE HACER AVISO</v>
      </c>
      <c r="BO2954" s="54" t="str">
        <f t="shared" ca="1" si="559"/>
        <v>EN TRÁMITE NOTIF. POR AVISO</v>
      </c>
      <c r="BP2954" s="37"/>
      <c r="BQ2954" s="53" t="str">
        <f>IF(BP2954="","",WORKDAY(BP2954,5,FESTIVOS_CO!A:A))</f>
        <v/>
      </c>
      <c r="BR2954" s="37"/>
      <c r="BS2954" s="36"/>
      <c r="BT2954" s="38"/>
      <c r="BU2954" s="58" t="e">
        <f>VLOOKUP(BT2954,Hoja2!$C:$D,2,0)</f>
        <v>#N/A</v>
      </c>
      <c r="BV2954" s="80" t="str">
        <f>IF(
AND(AO2954="",BD2954="",BQ2954=""),
"EN PROCESO NOTIFICACION / COMUNICACION",
IF(
BT2954="",
"NO APLICA",
IF(
BU2954=60,
IF(AO2954&lt;&gt;"",AO2954,IF(BD2954&lt;&gt;"",BD2954,BQ2954))+60,
WORKDAY(
IF(AO2954&lt;&gt;"",AO2954,IF(BD2954&lt;&gt;"",BD2954,BQ2954)),
BU2954,
FESTIVOS_CO!A:A
)
)
))</f>
        <v>EN PROCESO NOTIFICACION / COMUNICACION</v>
      </c>
      <c r="BW2954" s="44"/>
      <c r="BX2954" s="53"/>
      <c r="BY2954" s="45"/>
      <c r="BZ2954" s="37"/>
      <c r="CA2954" s="54" t="str">
        <f t="shared" si="560"/>
        <v>PENDIENTE EJECUTORIA</v>
      </c>
      <c r="CB2954" s="59" t="str">
        <f t="shared" si="557"/>
        <v/>
      </c>
      <c r="CC2954" s="36"/>
      <c r="CD2954" s="40"/>
      <c r="CE2954" s="46"/>
      <c r="CF2954" s="40"/>
      <c r="CG2954" s="40"/>
      <c r="CH2954" s="40"/>
      <c r="CI2954" s="36"/>
      <c r="CJ2954" s="47"/>
      <c r="CK2954" s="40"/>
      <c r="CL2954" s="40"/>
      <c r="CM2954" s="40"/>
      <c r="CN2954" s="40"/>
    </row>
    <row r="2955" spans="1:92" ht="42.75" hidden="1">
      <c r="A2955" s="49" t="str">
        <f t="shared" si="561"/>
        <v>SIN GESTIÓN</v>
      </c>
      <c r="B2955" s="58"/>
      <c r="C2955" s="37"/>
      <c r="D2955" s="37"/>
      <c r="E2955" s="49" t="str">
        <f t="shared" si="562"/>
        <v>PENDIENTE NOTIFICACIÓN</v>
      </c>
      <c r="F2955" s="141" t="str">
        <f t="shared" si="563"/>
        <v>PENDIENTE NOTIFICACIÓN</v>
      </c>
      <c r="G2955" s="49" t="str">
        <f t="shared" si="564"/>
        <v/>
      </c>
      <c r="H2955" s="51" t="str">
        <f ca="1">IF(
L2955="",
"",
IF(
NETWORKDAYS(L2955,IF(M2955&lt;&gt;"",M2955,TODAY()),FESTIVOS_CO!A:A)&gt;2,
"VENCIDO",
IF(
NETWORKDAYS(L2955,IF(M2955&lt;&gt;"",M2955,TODAY()),FESTIVOS_CO!A:A)=2,
"ALERTA",
"A TIEMPO"
)))</f>
        <v/>
      </c>
      <c r="I2955" s="40"/>
      <c r="J2955" s="36"/>
      <c r="K2955" s="37"/>
      <c r="L2955" s="50"/>
      <c r="M2955" s="37"/>
      <c r="N2955" s="52"/>
      <c r="O2955" s="52"/>
      <c r="P2955" s="36"/>
      <c r="Q2955" s="36"/>
      <c r="R2955" s="40"/>
      <c r="S2955" s="36"/>
      <c r="T2955" s="40"/>
      <c r="U2955" s="40"/>
      <c r="V2955" s="81"/>
      <c r="W2955" s="40"/>
      <c r="X2955" s="40"/>
      <c r="Y2955" s="40"/>
      <c r="Z2955" s="38" t="str">
        <f>IFERROR(VLOOKUP(Y2955,DIRECTORIO!A:B,2,FALSE),"")</f>
        <v/>
      </c>
      <c r="AA2955" s="40"/>
      <c r="AB2955" s="40"/>
      <c r="AC2955" s="40"/>
      <c r="AD2955" s="40"/>
      <c r="AE2955" s="40"/>
      <c r="AF2955" s="40"/>
      <c r="AG2955" s="41" t="s">
        <v>109</v>
      </c>
      <c r="AH2955" s="42"/>
      <c r="AI2955" s="54" t="str">
        <f t="shared" ca="1" si="565"/>
        <v>PENDIENTE NOTIFICACIÓN ELECTRÓNICA</v>
      </c>
      <c r="AJ2955" s="37"/>
      <c r="AK2955" s="37"/>
      <c r="AL2955" s="37"/>
      <c r="AM2955" s="53" t="str">
        <f>IF(AK2955="","",WORKDAY(AK2955,5,FESTIVOS_CO!A:A))</f>
        <v/>
      </c>
      <c r="AN2955" s="37"/>
      <c r="AO2955" s="37"/>
      <c r="AP2955" s="54" t="str">
        <f t="shared" ca="1" si="558"/>
        <v>NO APLICA</v>
      </c>
      <c r="AQ2955" s="36"/>
      <c r="AR2955" s="43"/>
      <c r="AS2955" s="37"/>
      <c r="AT2955" s="36"/>
      <c r="AU2955" s="37"/>
      <c r="AV2955" s="36"/>
      <c r="AW2955" s="36"/>
      <c r="AX2955" s="37"/>
      <c r="AY2955" s="140" t="str">
        <f>IF(AU2955="","",WORKDAY(AU2955,5,FESTIVOS_CO!A:A))</f>
        <v/>
      </c>
      <c r="AZ2955" s="54" t="str">
        <f t="shared" ca="1" si="567"/>
        <v>NO APLICA</v>
      </c>
      <c r="BA2955" s="55" t="str">
        <f>IF(AX2955="","",WORKDAY(AX2955,5,FESTIVOS_CO!A:A))</f>
        <v/>
      </c>
      <c r="BB2955" s="39"/>
      <c r="BC2955" s="40"/>
      <c r="BD2955" s="40"/>
      <c r="BE2955" s="56" t="str">
        <f t="shared" ca="1" si="556"/>
        <v>NO APLICA</v>
      </c>
      <c r="BF2955" s="37"/>
      <c r="BG2955" s="45"/>
      <c r="BH2955" s="37"/>
      <c r="BI2955" s="36"/>
      <c r="BJ2955" s="37"/>
      <c r="BK2955" s="36"/>
      <c r="BL2955" s="36"/>
      <c r="BM2955" s="53" t="str">
        <f>IF(BJ2955="","",WORKDAY(BJ2955,5,FESTIVOS_CO!A:A))</f>
        <v/>
      </c>
      <c r="BN2955" s="57" t="str">
        <f t="shared" ca="1" si="566"/>
        <v>PENDIENTE HACER AVISO</v>
      </c>
      <c r="BO2955" s="54" t="str">
        <f t="shared" ca="1" si="559"/>
        <v>EN TRÁMITE NOTIF. POR AVISO</v>
      </c>
      <c r="BP2955" s="37"/>
      <c r="BQ2955" s="53" t="str">
        <f>IF(BP2955="","",WORKDAY(BP2955,5,FESTIVOS_CO!A:A))</f>
        <v/>
      </c>
      <c r="BR2955" s="37"/>
      <c r="BS2955" s="36"/>
      <c r="BT2955" s="38"/>
      <c r="BU2955" s="58" t="e">
        <f>VLOOKUP(BT2955,Hoja2!$C:$D,2,0)</f>
        <v>#N/A</v>
      </c>
      <c r="BV2955" s="80" t="str">
        <f>IF(
AND(AO2955="",BD2955="",BQ2955=""),
"EN PROCESO NOTIFICACION / COMUNICACION",
IF(
BT2955="",
"NO APLICA",
IF(
BU2955=60,
IF(AO2955&lt;&gt;"",AO2955,IF(BD2955&lt;&gt;"",BD2955,BQ2955))+60,
WORKDAY(
IF(AO2955&lt;&gt;"",AO2955,IF(BD2955&lt;&gt;"",BD2955,BQ2955)),
BU2955,
FESTIVOS_CO!A:A
)
)
))</f>
        <v>EN PROCESO NOTIFICACION / COMUNICACION</v>
      </c>
      <c r="BW2955" s="44"/>
      <c r="BX2955" s="53"/>
      <c r="BY2955" s="45"/>
      <c r="BZ2955" s="37"/>
      <c r="CA2955" s="54" t="str">
        <f t="shared" si="560"/>
        <v>PENDIENTE EJECUTORIA</v>
      </c>
      <c r="CB2955" s="59" t="str">
        <f t="shared" si="557"/>
        <v/>
      </c>
      <c r="CC2955" s="36"/>
      <c r="CD2955" s="40"/>
      <c r="CE2955" s="46"/>
      <c r="CF2955" s="40"/>
      <c r="CG2955" s="40"/>
      <c r="CH2955" s="40"/>
      <c r="CI2955" s="36"/>
      <c r="CJ2955" s="47"/>
      <c r="CK2955" s="40"/>
      <c r="CL2955" s="40"/>
      <c r="CM2955" s="40"/>
      <c r="CN2955" s="40"/>
    </row>
    <row r="2956" spans="1:92" ht="42.75" hidden="1">
      <c r="A2956" s="49" t="str">
        <f t="shared" si="561"/>
        <v>SIN GESTIÓN</v>
      </c>
      <c r="B2956" s="58"/>
      <c r="C2956" s="37"/>
      <c r="D2956" s="37"/>
      <c r="E2956" s="49" t="str">
        <f t="shared" si="562"/>
        <v>PENDIENTE NOTIFICACIÓN</v>
      </c>
      <c r="F2956" s="141" t="str">
        <f t="shared" si="563"/>
        <v>PENDIENTE NOTIFICACIÓN</v>
      </c>
      <c r="G2956" s="49" t="str">
        <f t="shared" si="564"/>
        <v/>
      </c>
      <c r="H2956" s="51" t="str">
        <f ca="1">IF(
L2956="",
"",
IF(
NETWORKDAYS(L2956,IF(M2956&lt;&gt;"",M2956,TODAY()),FESTIVOS_CO!A:A)&gt;2,
"VENCIDO",
IF(
NETWORKDAYS(L2956,IF(M2956&lt;&gt;"",M2956,TODAY()),FESTIVOS_CO!A:A)=2,
"ALERTA",
"A TIEMPO"
)))</f>
        <v/>
      </c>
      <c r="I2956" s="40"/>
      <c r="J2956" s="36"/>
      <c r="K2956" s="37"/>
      <c r="L2956" s="50"/>
      <c r="M2956" s="37"/>
      <c r="N2956" s="52"/>
      <c r="O2956" s="52"/>
      <c r="P2956" s="36"/>
      <c r="Q2956" s="36"/>
      <c r="R2956" s="40"/>
      <c r="S2956" s="36"/>
      <c r="T2956" s="40"/>
      <c r="U2956" s="40"/>
      <c r="V2956" s="81"/>
      <c r="W2956" s="40"/>
      <c r="X2956" s="40"/>
      <c r="Y2956" s="40"/>
      <c r="Z2956" s="38" t="str">
        <f>IFERROR(VLOOKUP(Y2956,DIRECTORIO!A:B,2,FALSE),"")</f>
        <v/>
      </c>
      <c r="AA2956" s="40"/>
      <c r="AB2956" s="40"/>
      <c r="AC2956" s="40"/>
      <c r="AD2956" s="40"/>
      <c r="AE2956" s="40"/>
      <c r="AF2956" s="40"/>
      <c r="AG2956" s="41" t="s">
        <v>109</v>
      </c>
      <c r="AH2956" s="42"/>
      <c r="AI2956" s="54" t="str">
        <f t="shared" ca="1" si="565"/>
        <v>PENDIENTE NOTIFICACIÓN ELECTRÓNICA</v>
      </c>
      <c r="AJ2956" s="37"/>
      <c r="AK2956" s="37"/>
      <c r="AL2956" s="37"/>
      <c r="AM2956" s="53" t="str">
        <f>IF(AK2956="","",WORKDAY(AK2956,5,FESTIVOS_CO!A:A))</f>
        <v/>
      </c>
      <c r="AN2956" s="37"/>
      <c r="AO2956" s="37"/>
      <c r="AP2956" s="54" t="str">
        <f t="shared" ca="1" si="558"/>
        <v>NO APLICA</v>
      </c>
      <c r="AQ2956" s="36"/>
      <c r="AR2956" s="43"/>
      <c r="AS2956" s="37"/>
      <c r="AT2956" s="36"/>
      <c r="AU2956" s="37"/>
      <c r="AV2956" s="36"/>
      <c r="AW2956" s="36"/>
      <c r="AX2956" s="37"/>
      <c r="AY2956" s="140" t="str">
        <f>IF(AU2956="","",WORKDAY(AU2956,5,FESTIVOS_CO!A:A))</f>
        <v/>
      </c>
      <c r="AZ2956" s="54" t="str">
        <f t="shared" ca="1" si="567"/>
        <v>NO APLICA</v>
      </c>
      <c r="BA2956" s="55" t="str">
        <f>IF(AX2956="","",WORKDAY(AX2956,5,FESTIVOS_CO!A:A))</f>
        <v/>
      </c>
      <c r="BB2956" s="39"/>
      <c r="BC2956" s="40"/>
      <c r="BD2956" s="40"/>
      <c r="BE2956" s="56" t="str">
        <f t="shared" ca="1" si="556"/>
        <v>NO APLICA</v>
      </c>
      <c r="BF2956" s="37"/>
      <c r="BG2956" s="45"/>
      <c r="BH2956" s="37"/>
      <c r="BI2956" s="36"/>
      <c r="BJ2956" s="37"/>
      <c r="BK2956" s="36"/>
      <c r="BL2956" s="36"/>
      <c r="BM2956" s="53" t="str">
        <f>IF(BJ2956="","",WORKDAY(BJ2956,5,FESTIVOS_CO!A:A))</f>
        <v/>
      </c>
      <c r="BN2956" s="57" t="str">
        <f t="shared" ca="1" si="566"/>
        <v>PENDIENTE HACER AVISO</v>
      </c>
      <c r="BO2956" s="54" t="str">
        <f t="shared" ca="1" si="559"/>
        <v>EN TRÁMITE NOTIF. POR AVISO</v>
      </c>
      <c r="BP2956" s="37"/>
      <c r="BQ2956" s="53" t="str">
        <f>IF(BP2956="","",WORKDAY(BP2956,5,FESTIVOS_CO!A:A))</f>
        <v/>
      </c>
      <c r="BR2956" s="37"/>
      <c r="BS2956" s="36"/>
      <c r="BT2956" s="38"/>
      <c r="BU2956" s="58" t="e">
        <f>VLOOKUP(BT2956,Hoja2!$C:$D,2,0)</f>
        <v>#N/A</v>
      </c>
      <c r="BV2956" s="80" t="str">
        <f>IF(
AND(AO2956="",BD2956="",BQ2956=""),
"EN PROCESO NOTIFICACION / COMUNICACION",
IF(
BT2956="",
"NO APLICA",
IF(
BU2956=60,
IF(AO2956&lt;&gt;"",AO2956,IF(BD2956&lt;&gt;"",BD2956,BQ2956))+60,
WORKDAY(
IF(AO2956&lt;&gt;"",AO2956,IF(BD2956&lt;&gt;"",BD2956,BQ2956)),
BU2956,
FESTIVOS_CO!A:A
)
)
))</f>
        <v>EN PROCESO NOTIFICACION / COMUNICACION</v>
      </c>
      <c r="BW2956" s="44"/>
      <c r="BX2956" s="53"/>
      <c r="BY2956" s="45"/>
      <c r="BZ2956" s="37"/>
      <c r="CA2956" s="54" t="str">
        <f t="shared" si="560"/>
        <v>PENDIENTE EJECUTORIA</v>
      </c>
      <c r="CB2956" s="59" t="str">
        <f t="shared" si="557"/>
        <v/>
      </c>
      <c r="CC2956" s="36"/>
      <c r="CD2956" s="40"/>
      <c r="CE2956" s="46"/>
      <c r="CF2956" s="40"/>
      <c r="CG2956" s="40"/>
      <c r="CH2956" s="40"/>
      <c r="CI2956" s="36"/>
      <c r="CJ2956" s="47"/>
      <c r="CK2956" s="40"/>
      <c r="CL2956" s="40"/>
      <c r="CM2956" s="40"/>
      <c r="CN2956" s="40"/>
    </row>
    <row r="2957" spans="1:92" ht="42.75" hidden="1">
      <c r="A2957" s="49" t="str">
        <f t="shared" si="561"/>
        <v>SIN GESTIÓN</v>
      </c>
      <c r="B2957" s="58"/>
      <c r="C2957" s="37"/>
      <c r="D2957" s="37"/>
      <c r="E2957" s="49" t="str">
        <f t="shared" si="562"/>
        <v>PENDIENTE NOTIFICACIÓN</v>
      </c>
      <c r="F2957" s="141" t="str">
        <f t="shared" si="563"/>
        <v>PENDIENTE NOTIFICACIÓN</v>
      </c>
      <c r="G2957" s="49" t="str">
        <f t="shared" si="564"/>
        <v/>
      </c>
      <c r="H2957" s="51" t="str">
        <f ca="1">IF(
L2957="",
"",
IF(
NETWORKDAYS(L2957,IF(M2957&lt;&gt;"",M2957,TODAY()),FESTIVOS_CO!A:A)&gt;2,
"VENCIDO",
IF(
NETWORKDAYS(L2957,IF(M2957&lt;&gt;"",M2957,TODAY()),FESTIVOS_CO!A:A)=2,
"ALERTA",
"A TIEMPO"
)))</f>
        <v/>
      </c>
      <c r="I2957" s="40"/>
      <c r="J2957" s="36"/>
      <c r="K2957" s="37"/>
      <c r="L2957" s="50"/>
      <c r="M2957" s="37"/>
      <c r="N2957" s="52"/>
      <c r="O2957" s="52"/>
      <c r="P2957" s="36"/>
      <c r="Q2957" s="36"/>
      <c r="R2957" s="40"/>
      <c r="S2957" s="36"/>
      <c r="T2957" s="40"/>
      <c r="U2957" s="40"/>
      <c r="V2957" s="81"/>
      <c r="W2957" s="40"/>
      <c r="X2957" s="40"/>
      <c r="Y2957" s="40"/>
      <c r="Z2957" s="38" t="str">
        <f>IFERROR(VLOOKUP(Y2957,DIRECTORIO!A:B,2,FALSE),"")</f>
        <v/>
      </c>
      <c r="AA2957" s="40"/>
      <c r="AB2957" s="40"/>
      <c r="AC2957" s="40"/>
      <c r="AD2957" s="40"/>
      <c r="AE2957" s="40"/>
      <c r="AF2957" s="40"/>
      <c r="AG2957" s="41" t="s">
        <v>109</v>
      </c>
      <c r="AH2957" s="42"/>
      <c r="AI2957" s="54" t="str">
        <f t="shared" ca="1" si="565"/>
        <v>PENDIENTE NOTIFICACIÓN ELECTRÓNICA</v>
      </c>
      <c r="AJ2957" s="37"/>
      <c r="AK2957" s="37"/>
      <c r="AL2957" s="37"/>
      <c r="AM2957" s="53" t="str">
        <f>IF(AK2957="","",WORKDAY(AK2957,5,FESTIVOS_CO!A:A))</f>
        <v/>
      </c>
      <c r="AN2957" s="37"/>
      <c r="AO2957" s="37"/>
      <c r="AP2957" s="54" t="str">
        <f t="shared" ca="1" si="558"/>
        <v>NO APLICA</v>
      </c>
      <c r="AQ2957" s="36"/>
      <c r="AR2957" s="43"/>
      <c r="AS2957" s="37"/>
      <c r="AT2957" s="36"/>
      <c r="AU2957" s="37"/>
      <c r="AV2957" s="36"/>
      <c r="AW2957" s="36"/>
      <c r="AX2957" s="37"/>
      <c r="AY2957" s="140" t="str">
        <f>IF(AU2957="","",WORKDAY(AU2957,5,FESTIVOS_CO!A:A))</f>
        <v/>
      </c>
      <c r="AZ2957" s="54" t="str">
        <f t="shared" ca="1" si="567"/>
        <v>NO APLICA</v>
      </c>
      <c r="BA2957" s="55" t="str">
        <f>IF(AX2957="","",WORKDAY(AX2957,5,FESTIVOS_CO!A:A))</f>
        <v/>
      </c>
      <c r="BB2957" s="39"/>
      <c r="BC2957" s="40"/>
      <c r="BD2957" s="40"/>
      <c r="BE2957" s="56" t="str">
        <f t="shared" ca="1" si="556"/>
        <v>NO APLICA</v>
      </c>
      <c r="BF2957" s="37"/>
      <c r="BG2957" s="45"/>
      <c r="BH2957" s="37"/>
      <c r="BI2957" s="36"/>
      <c r="BJ2957" s="37"/>
      <c r="BK2957" s="36"/>
      <c r="BL2957" s="36"/>
      <c r="BM2957" s="53" t="str">
        <f>IF(BJ2957="","",WORKDAY(BJ2957,5,FESTIVOS_CO!A:A))</f>
        <v/>
      </c>
      <c r="BN2957" s="57" t="str">
        <f t="shared" ca="1" si="566"/>
        <v>PENDIENTE HACER AVISO</v>
      </c>
      <c r="BO2957" s="54" t="str">
        <f t="shared" ca="1" si="559"/>
        <v>EN TRÁMITE NOTIF. POR AVISO</v>
      </c>
      <c r="BP2957" s="37"/>
      <c r="BQ2957" s="53" t="str">
        <f>IF(BP2957="","",WORKDAY(BP2957,5,FESTIVOS_CO!A:A))</f>
        <v/>
      </c>
      <c r="BR2957" s="37"/>
      <c r="BS2957" s="36"/>
      <c r="BT2957" s="38"/>
      <c r="BU2957" s="58" t="e">
        <f>VLOOKUP(BT2957,Hoja2!$C:$D,2,0)</f>
        <v>#N/A</v>
      </c>
      <c r="BV2957" s="80" t="str">
        <f>IF(
AND(AO2957="",BD2957="",BQ2957=""),
"EN PROCESO NOTIFICACION / COMUNICACION",
IF(
BT2957="",
"NO APLICA",
IF(
BU2957=60,
IF(AO2957&lt;&gt;"",AO2957,IF(BD2957&lt;&gt;"",BD2957,BQ2957))+60,
WORKDAY(
IF(AO2957&lt;&gt;"",AO2957,IF(BD2957&lt;&gt;"",BD2957,BQ2957)),
BU2957,
FESTIVOS_CO!A:A
)
)
))</f>
        <v>EN PROCESO NOTIFICACION / COMUNICACION</v>
      </c>
      <c r="BW2957" s="44"/>
      <c r="BX2957" s="53"/>
      <c r="BY2957" s="45"/>
      <c r="BZ2957" s="37"/>
      <c r="CA2957" s="54" t="str">
        <f t="shared" si="560"/>
        <v>PENDIENTE EJECUTORIA</v>
      </c>
      <c r="CB2957" s="59" t="str">
        <f t="shared" si="557"/>
        <v/>
      </c>
      <c r="CC2957" s="36"/>
      <c r="CD2957" s="40"/>
      <c r="CE2957" s="46"/>
      <c r="CF2957" s="40"/>
      <c r="CG2957" s="40"/>
      <c r="CH2957" s="40"/>
      <c r="CI2957" s="36"/>
      <c r="CJ2957" s="47"/>
      <c r="CK2957" s="40"/>
      <c r="CL2957" s="40"/>
      <c r="CM2957" s="40"/>
      <c r="CN2957" s="40"/>
    </row>
    <row r="2958" spans="1:92" ht="42.75" hidden="1">
      <c r="A2958" s="49" t="str">
        <f t="shared" si="561"/>
        <v>SIN GESTIÓN</v>
      </c>
      <c r="B2958" s="58"/>
      <c r="C2958" s="37"/>
      <c r="D2958" s="37"/>
      <c r="E2958" s="49" t="str">
        <f t="shared" si="562"/>
        <v>PENDIENTE NOTIFICACIÓN</v>
      </c>
      <c r="F2958" s="141" t="str">
        <f t="shared" si="563"/>
        <v>PENDIENTE NOTIFICACIÓN</v>
      </c>
      <c r="G2958" s="49" t="str">
        <f t="shared" si="564"/>
        <v/>
      </c>
      <c r="H2958" s="51" t="str">
        <f ca="1">IF(
L2958="",
"",
IF(
NETWORKDAYS(L2958,IF(M2958&lt;&gt;"",M2958,TODAY()),FESTIVOS_CO!A:A)&gt;2,
"VENCIDO",
IF(
NETWORKDAYS(L2958,IF(M2958&lt;&gt;"",M2958,TODAY()),FESTIVOS_CO!A:A)=2,
"ALERTA",
"A TIEMPO"
)))</f>
        <v/>
      </c>
      <c r="I2958" s="40"/>
      <c r="J2958" s="36"/>
      <c r="K2958" s="37"/>
      <c r="L2958" s="50"/>
      <c r="M2958" s="37"/>
      <c r="N2958" s="52"/>
      <c r="O2958" s="52"/>
      <c r="P2958" s="36"/>
      <c r="Q2958" s="36"/>
      <c r="R2958" s="40"/>
      <c r="S2958" s="36"/>
      <c r="T2958" s="40"/>
      <c r="U2958" s="40"/>
      <c r="V2958" s="81"/>
      <c r="W2958" s="40"/>
      <c r="X2958" s="40"/>
      <c r="Y2958" s="40"/>
      <c r="Z2958" s="38" t="str">
        <f>IFERROR(VLOOKUP(Y2958,DIRECTORIO!A:B,2,FALSE),"")</f>
        <v/>
      </c>
      <c r="AA2958" s="40"/>
      <c r="AB2958" s="40"/>
      <c r="AC2958" s="40"/>
      <c r="AD2958" s="40"/>
      <c r="AE2958" s="40"/>
      <c r="AF2958" s="40"/>
      <c r="AG2958" s="41" t="s">
        <v>109</v>
      </c>
      <c r="AH2958" s="42"/>
      <c r="AI2958" s="54" t="str">
        <f t="shared" ca="1" si="565"/>
        <v>PENDIENTE NOTIFICACIÓN ELECTRÓNICA</v>
      </c>
      <c r="AJ2958" s="37"/>
      <c r="AK2958" s="37"/>
      <c r="AL2958" s="37"/>
      <c r="AM2958" s="53" t="str">
        <f>IF(AK2958="","",WORKDAY(AK2958,5,FESTIVOS_CO!A:A))</f>
        <v/>
      </c>
      <c r="AN2958" s="37"/>
      <c r="AO2958" s="37"/>
      <c r="AP2958" s="54" t="str">
        <f t="shared" ca="1" si="558"/>
        <v>NO APLICA</v>
      </c>
      <c r="AQ2958" s="36"/>
      <c r="AR2958" s="43"/>
      <c r="AS2958" s="37"/>
      <c r="AT2958" s="36"/>
      <c r="AU2958" s="37"/>
      <c r="AV2958" s="36"/>
      <c r="AW2958" s="36"/>
      <c r="AX2958" s="37"/>
      <c r="AY2958" s="140" t="str">
        <f>IF(AU2958="","",WORKDAY(AU2958,5,FESTIVOS_CO!A:A))</f>
        <v/>
      </c>
      <c r="AZ2958" s="54" t="str">
        <f t="shared" ca="1" si="567"/>
        <v>NO APLICA</v>
      </c>
      <c r="BA2958" s="55" t="str">
        <f>IF(AX2958="","",WORKDAY(AX2958,5,FESTIVOS_CO!A:A))</f>
        <v/>
      </c>
      <c r="BB2958" s="39"/>
      <c r="BC2958" s="40"/>
      <c r="BD2958" s="40"/>
      <c r="BE2958" s="56" t="str">
        <f t="shared" ca="1" si="556"/>
        <v>NO APLICA</v>
      </c>
      <c r="BF2958" s="37"/>
      <c r="BG2958" s="45"/>
      <c r="BH2958" s="37"/>
      <c r="BI2958" s="36"/>
      <c r="BJ2958" s="37"/>
      <c r="BK2958" s="36"/>
      <c r="BL2958" s="36"/>
      <c r="BM2958" s="53" t="str">
        <f>IF(BJ2958="","",WORKDAY(BJ2958,5,FESTIVOS_CO!A:A))</f>
        <v/>
      </c>
      <c r="BN2958" s="57" t="str">
        <f t="shared" ca="1" si="566"/>
        <v>PENDIENTE HACER AVISO</v>
      </c>
      <c r="BO2958" s="54" t="str">
        <f t="shared" ca="1" si="559"/>
        <v>EN TRÁMITE NOTIF. POR AVISO</v>
      </c>
      <c r="BP2958" s="37"/>
      <c r="BQ2958" s="53" t="str">
        <f>IF(BP2958="","",WORKDAY(BP2958,5,FESTIVOS_CO!A:A))</f>
        <v/>
      </c>
      <c r="BR2958" s="37"/>
      <c r="BS2958" s="36"/>
      <c r="BT2958" s="38"/>
      <c r="BU2958" s="58" t="e">
        <f>VLOOKUP(BT2958,Hoja2!$C:$D,2,0)</f>
        <v>#N/A</v>
      </c>
      <c r="BV2958" s="80" t="str">
        <f>IF(
AND(AO2958="",BD2958="",BQ2958=""),
"EN PROCESO NOTIFICACION / COMUNICACION",
IF(
BT2958="",
"NO APLICA",
IF(
BU2958=60,
IF(AO2958&lt;&gt;"",AO2958,IF(BD2958&lt;&gt;"",BD2958,BQ2958))+60,
WORKDAY(
IF(AO2958&lt;&gt;"",AO2958,IF(BD2958&lt;&gt;"",BD2958,BQ2958)),
BU2958,
FESTIVOS_CO!A:A
)
)
))</f>
        <v>EN PROCESO NOTIFICACION / COMUNICACION</v>
      </c>
      <c r="BW2958" s="44"/>
      <c r="BX2958" s="53"/>
      <c r="BY2958" s="45"/>
      <c r="BZ2958" s="37"/>
      <c r="CA2958" s="54" t="str">
        <f t="shared" si="560"/>
        <v>PENDIENTE EJECUTORIA</v>
      </c>
      <c r="CB2958" s="59" t="str">
        <f t="shared" si="557"/>
        <v/>
      </c>
      <c r="CC2958" s="36"/>
      <c r="CD2958" s="40"/>
      <c r="CE2958" s="46"/>
      <c r="CF2958" s="40"/>
      <c r="CG2958" s="40"/>
      <c r="CH2958" s="40"/>
      <c r="CI2958" s="36"/>
      <c r="CJ2958" s="47"/>
      <c r="CK2958" s="40"/>
      <c r="CL2958" s="40"/>
      <c r="CM2958" s="40"/>
      <c r="CN2958" s="40"/>
    </row>
    <row r="2959" spans="1:92" ht="42.75" hidden="1">
      <c r="A2959" s="49" t="str">
        <f t="shared" si="561"/>
        <v>SIN GESTIÓN</v>
      </c>
      <c r="B2959" s="58"/>
      <c r="C2959" s="37"/>
      <c r="D2959" s="37"/>
      <c r="E2959" s="49" t="str">
        <f t="shared" si="562"/>
        <v>PENDIENTE NOTIFICACIÓN</v>
      </c>
      <c r="F2959" s="141" t="str">
        <f t="shared" si="563"/>
        <v>PENDIENTE NOTIFICACIÓN</v>
      </c>
      <c r="G2959" s="49" t="str">
        <f t="shared" si="564"/>
        <v/>
      </c>
      <c r="H2959" s="51" t="str">
        <f ca="1">IF(
L2959="",
"",
IF(
NETWORKDAYS(L2959,IF(M2959&lt;&gt;"",M2959,TODAY()),FESTIVOS_CO!A:A)&gt;2,
"VENCIDO",
IF(
NETWORKDAYS(L2959,IF(M2959&lt;&gt;"",M2959,TODAY()),FESTIVOS_CO!A:A)=2,
"ALERTA",
"A TIEMPO"
)))</f>
        <v/>
      </c>
      <c r="I2959" s="40"/>
      <c r="J2959" s="36"/>
      <c r="K2959" s="37"/>
      <c r="L2959" s="50"/>
      <c r="M2959" s="37"/>
      <c r="N2959" s="52"/>
      <c r="O2959" s="52"/>
      <c r="P2959" s="36"/>
      <c r="Q2959" s="36"/>
      <c r="R2959" s="40"/>
      <c r="S2959" s="36"/>
      <c r="T2959" s="40"/>
      <c r="U2959" s="40"/>
      <c r="V2959" s="81"/>
      <c r="W2959" s="40"/>
      <c r="X2959" s="40"/>
      <c r="Y2959" s="40"/>
      <c r="Z2959" s="38" t="str">
        <f>IFERROR(VLOOKUP(Y2959,DIRECTORIO!A:B,2,FALSE),"")</f>
        <v/>
      </c>
      <c r="AA2959" s="40"/>
      <c r="AB2959" s="40"/>
      <c r="AC2959" s="40"/>
      <c r="AD2959" s="40"/>
      <c r="AE2959" s="40"/>
      <c r="AF2959" s="40"/>
      <c r="AG2959" s="41" t="s">
        <v>109</v>
      </c>
      <c r="AH2959" s="42"/>
      <c r="AI2959" s="54" t="str">
        <f t="shared" ca="1" si="565"/>
        <v>PENDIENTE NOTIFICACIÓN ELECTRÓNICA</v>
      </c>
      <c r="AJ2959" s="37"/>
      <c r="AK2959" s="37"/>
      <c r="AL2959" s="37"/>
      <c r="AM2959" s="53" t="str">
        <f>IF(AK2959="","",WORKDAY(AK2959,5,FESTIVOS_CO!A:A))</f>
        <v/>
      </c>
      <c r="AN2959" s="37"/>
      <c r="AO2959" s="37"/>
      <c r="AP2959" s="54" t="str">
        <f t="shared" ca="1" si="558"/>
        <v>NO APLICA</v>
      </c>
      <c r="AQ2959" s="36"/>
      <c r="AR2959" s="43"/>
      <c r="AS2959" s="37"/>
      <c r="AT2959" s="36"/>
      <c r="AU2959" s="37"/>
      <c r="AV2959" s="36"/>
      <c r="AW2959" s="36"/>
      <c r="AX2959" s="37"/>
      <c r="AY2959" s="140" t="str">
        <f>IF(AU2959="","",WORKDAY(AU2959,5,FESTIVOS_CO!A:A))</f>
        <v/>
      </c>
      <c r="AZ2959" s="54" t="str">
        <f t="shared" ca="1" si="567"/>
        <v>NO APLICA</v>
      </c>
      <c r="BA2959" s="55" t="str">
        <f>IF(AX2959="","",WORKDAY(AX2959,5,FESTIVOS_CO!A:A))</f>
        <v/>
      </c>
      <c r="BB2959" s="39"/>
      <c r="BC2959" s="40"/>
      <c r="BD2959" s="40"/>
      <c r="BE2959" s="56" t="str">
        <f t="shared" ca="1" si="556"/>
        <v>NO APLICA</v>
      </c>
      <c r="BF2959" s="37"/>
      <c r="BG2959" s="45"/>
      <c r="BH2959" s="37"/>
      <c r="BI2959" s="36"/>
      <c r="BJ2959" s="37"/>
      <c r="BK2959" s="36"/>
      <c r="BL2959" s="36"/>
      <c r="BM2959" s="53" t="str">
        <f>IF(BJ2959="","",WORKDAY(BJ2959,5,FESTIVOS_CO!A:A))</f>
        <v/>
      </c>
      <c r="BN2959" s="57" t="str">
        <f t="shared" ca="1" si="566"/>
        <v>PENDIENTE HACER AVISO</v>
      </c>
      <c r="BO2959" s="54" t="str">
        <f t="shared" ca="1" si="559"/>
        <v>EN TRÁMITE NOTIF. POR AVISO</v>
      </c>
      <c r="BP2959" s="37"/>
      <c r="BQ2959" s="53" t="str">
        <f>IF(BP2959="","",WORKDAY(BP2959,5,FESTIVOS_CO!A:A))</f>
        <v/>
      </c>
      <c r="BR2959" s="37"/>
      <c r="BS2959" s="36"/>
      <c r="BT2959" s="38"/>
      <c r="BU2959" s="58" t="e">
        <f>VLOOKUP(BT2959,Hoja2!$C:$D,2,0)</f>
        <v>#N/A</v>
      </c>
      <c r="BV2959" s="80" t="str">
        <f>IF(
AND(AO2959="",BD2959="",BQ2959=""),
"EN PROCESO NOTIFICACION / COMUNICACION",
IF(
BT2959="",
"NO APLICA",
IF(
BU2959=60,
IF(AO2959&lt;&gt;"",AO2959,IF(BD2959&lt;&gt;"",BD2959,BQ2959))+60,
WORKDAY(
IF(AO2959&lt;&gt;"",AO2959,IF(BD2959&lt;&gt;"",BD2959,BQ2959)),
BU2959,
FESTIVOS_CO!A:A
)
)
))</f>
        <v>EN PROCESO NOTIFICACION / COMUNICACION</v>
      </c>
      <c r="BW2959" s="44"/>
      <c r="BX2959" s="53"/>
      <c r="BY2959" s="45"/>
      <c r="BZ2959" s="37"/>
      <c r="CA2959" s="54" t="str">
        <f t="shared" si="560"/>
        <v>PENDIENTE EJECUTORIA</v>
      </c>
      <c r="CB2959" s="59" t="str">
        <f t="shared" si="557"/>
        <v/>
      </c>
      <c r="CC2959" s="36"/>
      <c r="CD2959" s="40"/>
      <c r="CE2959" s="46"/>
      <c r="CF2959" s="40"/>
      <c r="CG2959" s="40"/>
      <c r="CH2959" s="40"/>
      <c r="CI2959" s="36"/>
      <c r="CJ2959" s="47"/>
      <c r="CK2959" s="40"/>
      <c r="CL2959" s="40"/>
      <c r="CM2959" s="40"/>
      <c r="CN2959" s="40"/>
    </row>
    <row r="2960" spans="1:92" ht="42.75" hidden="1">
      <c r="A2960" s="49" t="str">
        <f t="shared" si="561"/>
        <v>SIN GESTIÓN</v>
      </c>
      <c r="B2960" s="58"/>
      <c r="C2960" s="37"/>
      <c r="D2960" s="37"/>
      <c r="E2960" s="49" t="str">
        <f t="shared" si="562"/>
        <v>PENDIENTE NOTIFICACIÓN</v>
      </c>
      <c r="F2960" s="141" t="str">
        <f t="shared" si="563"/>
        <v>PENDIENTE NOTIFICACIÓN</v>
      </c>
      <c r="G2960" s="49" t="str">
        <f t="shared" si="564"/>
        <v/>
      </c>
      <c r="H2960" s="51" t="str">
        <f ca="1">IF(
L2960="",
"",
IF(
NETWORKDAYS(L2960,IF(M2960&lt;&gt;"",M2960,TODAY()),FESTIVOS_CO!A:A)&gt;2,
"VENCIDO",
IF(
NETWORKDAYS(L2960,IF(M2960&lt;&gt;"",M2960,TODAY()),FESTIVOS_CO!A:A)=2,
"ALERTA",
"A TIEMPO"
)))</f>
        <v/>
      </c>
      <c r="I2960" s="40"/>
      <c r="J2960" s="36"/>
      <c r="K2960" s="37"/>
      <c r="L2960" s="50"/>
      <c r="M2960" s="37"/>
      <c r="N2960" s="52"/>
      <c r="O2960" s="52"/>
      <c r="P2960" s="36"/>
      <c r="Q2960" s="36"/>
      <c r="R2960" s="40"/>
      <c r="S2960" s="36"/>
      <c r="T2960" s="40"/>
      <c r="U2960" s="40"/>
      <c r="V2960" s="81"/>
      <c r="W2960" s="40"/>
      <c r="X2960" s="40"/>
      <c r="Y2960" s="40"/>
      <c r="Z2960" s="38" t="str">
        <f>IFERROR(VLOOKUP(Y2960,DIRECTORIO!A:B,2,FALSE),"")</f>
        <v/>
      </c>
      <c r="AA2960" s="40"/>
      <c r="AB2960" s="40"/>
      <c r="AC2960" s="40"/>
      <c r="AD2960" s="40"/>
      <c r="AE2960" s="40"/>
      <c r="AF2960" s="40"/>
      <c r="AG2960" s="41" t="s">
        <v>109</v>
      </c>
      <c r="AH2960" s="42"/>
      <c r="AI2960" s="54" t="str">
        <f t="shared" ca="1" si="565"/>
        <v>PENDIENTE NOTIFICACIÓN ELECTRÓNICA</v>
      </c>
      <c r="AJ2960" s="37"/>
      <c r="AK2960" s="37"/>
      <c r="AL2960" s="37"/>
      <c r="AM2960" s="53" t="str">
        <f>IF(AK2960="","",WORKDAY(AK2960,5,FESTIVOS_CO!A:A))</f>
        <v/>
      </c>
      <c r="AN2960" s="37"/>
      <c r="AO2960" s="37"/>
      <c r="AP2960" s="54" t="str">
        <f t="shared" ca="1" si="558"/>
        <v>NO APLICA</v>
      </c>
      <c r="AQ2960" s="36"/>
      <c r="AR2960" s="43"/>
      <c r="AS2960" s="37"/>
      <c r="AT2960" s="36"/>
      <c r="AU2960" s="37"/>
      <c r="AV2960" s="36"/>
      <c r="AW2960" s="36"/>
      <c r="AX2960" s="37"/>
      <c r="AY2960" s="140" t="str">
        <f>IF(AU2960="","",WORKDAY(AU2960,5,FESTIVOS_CO!A:A))</f>
        <v/>
      </c>
      <c r="AZ2960" s="54" t="str">
        <f t="shared" ca="1" si="567"/>
        <v>NO APLICA</v>
      </c>
      <c r="BA2960" s="55" t="str">
        <f>IF(AX2960="","",WORKDAY(AX2960,5,FESTIVOS_CO!A:A))</f>
        <v/>
      </c>
      <c r="BB2960" s="39"/>
      <c r="BC2960" s="40"/>
      <c r="BD2960" s="40"/>
      <c r="BE2960" s="56" t="str">
        <f t="shared" ca="1" si="556"/>
        <v>NO APLICA</v>
      </c>
      <c r="BF2960" s="37"/>
      <c r="BG2960" s="45"/>
      <c r="BH2960" s="37"/>
      <c r="BI2960" s="36"/>
      <c r="BJ2960" s="37"/>
      <c r="BK2960" s="36"/>
      <c r="BL2960" s="36"/>
      <c r="BM2960" s="53" t="str">
        <f>IF(BJ2960="","",WORKDAY(BJ2960,5,FESTIVOS_CO!A:A))</f>
        <v/>
      </c>
      <c r="BN2960" s="57" t="str">
        <f t="shared" ca="1" si="566"/>
        <v>PENDIENTE HACER AVISO</v>
      </c>
      <c r="BO2960" s="54" t="str">
        <f t="shared" ca="1" si="559"/>
        <v>EN TRÁMITE NOTIF. POR AVISO</v>
      </c>
      <c r="BP2960" s="37"/>
      <c r="BQ2960" s="53" t="str">
        <f>IF(BP2960="","",WORKDAY(BP2960,5,FESTIVOS_CO!A:A))</f>
        <v/>
      </c>
      <c r="BR2960" s="37"/>
      <c r="BS2960" s="36"/>
      <c r="BT2960" s="38"/>
      <c r="BU2960" s="58" t="e">
        <f>VLOOKUP(BT2960,Hoja2!$C:$D,2,0)</f>
        <v>#N/A</v>
      </c>
      <c r="BV2960" s="80" t="str">
        <f>IF(
AND(AO2960="",BD2960="",BQ2960=""),
"EN PROCESO NOTIFICACION / COMUNICACION",
IF(
BT2960="",
"NO APLICA",
IF(
BU2960=60,
IF(AO2960&lt;&gt;"",AO2960,IF(BD2960&lt;&gt;"",BD2960,BQ2960))+60,
WORKDAY(
IF(AO2960&lt;&gt;"",AO2960,IF(BD2960&lt;&gt;"",BD2960,BQ2960)),
BU2960,
FESTIVOS_CO!A:A
)
)
))</f>
        <v>EN PROCESO NOTIFICACION / COMUNICACION</v>
      </c>
      <c r="BW2960" s="44"/>
      <c r="BX2960" s="53"/>
      <c r="BY2960" s="45"/>
      <c r="BZ2960" s="37"/>
      <c r="CA2960" s="54" t="str">
        <f t="shared" si="560"/>
        <v>PENDIENTE EJECUTORIA</v>
      </c>
      <c r="CB2960" s="59" t="str">
        <f t="shared" si="557"/>
        <v/>
      </c>
      <c r="CC2960" s="36"/>
      <c r="CD2960" s="40"/>
      <c r="CE2960" s="46"/>
      <c r="CF2960" s="40"/>
      <c r="CG2960" s="40"/>
      <c r="CH2960" s="40"/>
      <c r="CI2960" s="36"/>
      <c r="CJ2960" s="47"/>
      <c r="CK2960" s="40"/>
      <c r="CL2960" s="40"/>
      <c r="CM2960" s="40"/>
      <c r="CN2960" s="40"/>
    </row>
    <row r="2961" spans="3:71" ht="15" customHeight="1">
      <c r="AD2961" s="40"/>
      <c r="AP2961" s="54"/>
      <c r="BS2961" s="36"/>
    </row>
    <row r="2962" spans="3:71" ht="15" customHeight="1">
      <c r="Z2962" s="38" t="str">
        <f>IFERROR(VLOOKUP(Y2962,DIRECTORIO!A:B,2,FALSE),"")</f>
        <v/>
      </c>
    </row>
    <row r="2963" spans="3:71" ht="15" customHeight="1">
      <c r="C2963" s="37"/>
      <c r="J2963" s="104"/>
    </row>
    <row r="2966" spans="3:71" ht="15" customHeight="1">
      <c r="Z2966" s="38"/>
    </row>
    <row r="2967" spans="3:71" ht="15" customHeight="1">
      <c r="Z2967" s="38"/>
    </row>
    <row r="2968" spans="3:71" ht="15" customHeight="1">
      <c r="Z2968" s="104"/>
    </row>
    <row r="2972" spans="3:71" ht="15" customHeight="1">
      <c r="Z2972" s="167"/>
    </row>
  </sheetData>
  <sheetProtection algorithmName="SHA-512" hashValue="7f6aRXNR60ILOg5sxOaLzfnjZD9Bu2uxZF2IXrVjkNrP7Um/LO/7SpCOWFlC6PGvh+US0Ui5udj7QjDrpdSESA==" saltValue="GzknkuOEwE2NeFfNWUXgHw==" spinCount="100000" sheet="1" formatCells="0" formatColumns="0" insertColumns="0" insertRows="0" insertHyperlinks="0" deleteColumns="0" deleteRows="0" selectLockedCells="1" autoFilter="0"/>
  <protectedRanges>
    <protectedRange algorithmName="SHA-512" hashValue="oUGeI0FP8eX2j9sRIM4HF0GNSokp4koN/Rku8u1eQK7odhmZVQa3i5vo1AmpgmYL8FjsjPg2d7WL+clY1ubHPw==" saltValue="1irM9Cg4VviTcHjc4g1eZw==" spinCount="100000" sqref="AH1" name="Rango5"/>
    <protectedRange sqref="I1" name="Rango2"/>
    <protectedRange sqref="M1" name="Rango3"/>
    <protectedRange sqref="P1" name="Rango4"/>
    <protectedRange sqref="Q1:Y1" name="Rango6"/>
    <protectedRange sqref="AC1:AF1" name="Rango7"/>
    <protectedRange sqref="BS1:BT1" name="Rango8"/>
    <protectedRange sqref="AJ1:AM1" name="Rango10"/>
    <protectedRange sqref="AQ1:AX1" name="Rango11"/>
    <protectedRange sqref="BC1:BD1" name="Rango12"/>
    <protectedRange sqref="BF1:BL1 BN1:BR1" name="Rango13"/>
    <protectedRange sqref="BY1:BZ1" name="Rango15"/>
    <protectedRange sqref="CD1:CH1" name="Rango16"/>
    <protectedRange sqref="CJ1:CN1" name="Rango17"/>
  </protectedRanges>
  <autoFilter ref="A1:CN2960">
    <filterColumn colId="1">
      <filters>
        <filter val="Rosa Martinez"/>
      </filters>
    </filterColumn>
    <filterColumn colId="2">
      <filters>
        <dateGroupItem year="2026" month="1" dateTimeGrouping="month"/>
      </filters>
    </filterColumn>
  </autoFilter>
  <conditionalFormatting sqref="H2:H2960">
    <cfRule type="containsText" dxfId="28" priority="12" operator="containsText" text="ALERTA">
      <formula>NOT(ISERROR(SEARCH("ALERTA",H2)))</formula>
    </cfRule>
    <cfRule type="containsText" dxfId="27" priority="13" operator="containsText" text="VENCIDO">
      <formula>NOT(ISERROR(SEARCH("VENCIDO",H2)))</formula>
    </cfRule>
    <cfRule type="containsText" dxfId="26" priority="14" operator="containsText" text="A TIEMPO">
      <formula>NOT(ISERROR(SEARCH("A TIEMPO",H2)))</formula>
    </cfRule>
  </conditionalFormatting>
  <conditionalFormatting sqref="J1">
    <cfRule type="duplicateValues" dxfId="25" priority="19"/>
    <cfRule type="duplicateValues" dxfId="24" priority="21"/>
    <cfRule type="duplicateValues" dxfId="23" priority="26"/>
    <cfRule type="duplicateValues" dxfId="22" priority="28"/>
    <cfRule type="duplicateValues" dxfId="21" priority="31"/>
    <cfRule type="duplicateValues" dxfId="20" priority="33"/>
    <cfRule type="duplicateValues" dxfId="19" priority="35"/>
    <cfRule type="duplicateValues" dxfId="18" priority="36"/>
    <cfRule type="duplicateValues" dxfId="17" priority="37"/>
  </conditionalFormatting>
  <conditionalFormatting sqref="J2964:J1048576 J1:J2962">
    <cfRule type="duplicateValues" dxfId="16" priority="3"/>
  </conditionalFormatting>
  <conditionalFormatting sqref="J2">
    <cfRule type="duplicateValues" dxfId="15" priority="4"/>
  </conditionalFormatting>
  <conditionalFormatting sqref="J3">
    <cfRule type="duplicateValues" dxfId="14" priority="6"/>
  </conditionalFormatting>
  <conditionalFormatting sqref="J5">
    <cfRule type="duplicateValues" dxfId="13" priority="5"/>
  </conditionalFormatting>
  <conditionalFormatting sqref="V1">
    <cfRule type="cellIs" dxfId="12" priority="17" operator="equal">
      <formula>"NO APLICA"</formula>
    </cfRule>
    <cfRule type="cellIs" priority="18" operator="between">
      <formula>"NO APLICA"</formula>
      <formula>"NO APLICA"</formula>
    </cfRule>
    <cfRule type="containsText" dxfId="11" priority="22" operator="containsText" text="NO APLICA">
      <formula>NOT(ISERROR(SEARCH("NO APLICA",V1)))</formula>
    </cfRule>
    <cfRule type="duplicateValues" dxfId="10" priority="23"/>
    <cfRule type="duplicateValues" dxfId="9" priority="34"/>
    <cfRule type="duplicateValues" dxfId="8" priority="38"/>
  </conditionalFormatting>
  <conditionalFormatting sqref="Z1:AA1">
    <cfRule type="cellIs" dxfId="7" priority="20" operator="equal">
      <formula>#N/A</formula>
    </cfRule>
  </conditionalFormatting>
  <conditionalFormatting sqref="AE1">
    <cfRule type="containsText" dxfId="6" priority="24" operator="containsText" text="NO APLICA">
      <formula>NOT(ISERROR(SEARCH("NO APLICA",AE1)))</formula>
    </cfRule>
    <cfRule type="duplicateValues" dxfId="5" priority="32"/>
  </conditionalFormatting>
  <conditionalFormatting sqref="AV18">
    <cfRule type="duplicateValues" dxfId="4" priority="2"/>
  </conditionalFormatting>
  <conditionalFormatting sqref="BW1:CA1">
    <cfRule type="cellIs" dxfId="3" priority="27" operator="equal">
      <formula>"VENCIDO"</formula>
    </cfRule>
  </conditionalFormatting>
  <conditionalFormatting sqref="V333">
    <cfRule type="duplicateValues" dxfId="2" priority="1"/>
  </conditionalFormatting>
  <dataValidations count="1">
    <dataValidation allowBlank="1" showInputMessage="1" showErrorMessage="1" sqref="CI1 CC1 AG1:AH1 BW1:BZ1"/>
  </dataValidations>
  <hyperlinks>
    <hyperlink ref="AC2" r:id="rId1"/>
    <hyperlink ref="AC6" r:id="rId2"/>
    <hyperlink ref="AC7" r:id="rId3"/>
    <hyperlink ref="AC34" r:id="rId4"/>
    <hyperlink ref="AC35" r:id="rId5"/>
    <hyperlink ref="AC36" r:id="rId6"/>
    <hyperlink ref="AC37" r:id="rId7"/>
    <hyperlink ref="AC31" r:id="rId8"/>
    <hyperlink ref="AC8" r:id="rId9"/>
    <hyperlink ref="AC9" r:id="rId10"/>
    <hyperlink ref="AC10" r:id="rId11"/>
    <hyperlink ref="AC11" r:id="rId12"/>
    <hyperlink ref="AC33" r:id="rId13"/>
    <hyperlink ref="AC32" r:id="rId14"/>
    <hyperlink ref="AC45" r:id="rId15"/>
    <hyperlink ref="AC12" r:id="rId16"/>
    <hyperlink ref="AC13" r:id="rId17"/>
    <hyperlink ref="AC14" r:id="rId18"/>
    <hyperlink ref="AC15" r:id="rId19"/>
    <hyperlink ref="AC16" r:id="rId20"/>
    <hyperlink ref="AC17" r:id="rId21"/>
    <hyperlink ref="AC18" r:id="rId22"/>
    <hyperlink ref="AC20" r:id="rId23"/>
    <hyperlink ref="AC54" r:id="rId24"/>
    <hyperlink ref="AC19" r:id="rId25"/>
    <hyperlink ref="AC55" r:id="rId26"/>
    <hyperlink ref="AC56" r:id="rId27"/>
    <hyperlink ref="AC58" r:id="rId28"/>
    <hyperlink ref="AC60" r:id="rId29"/>
    <hyperlink ref="AC61" r:id="rId30"/>
    <hyperlink ref="AC62" r:id="rId31"/>
    <hyperlink ref="AC48" r:id="rId32"/>
    <hyperlink ref="AC94" r:id="rId33"/>
    <hyperlink ref="AC21" r:id="rId34"/>
    <hyperlink ref="AC22" r:id="rId35"/>
    <hyperlink ref="AC23" r:id="rId36"/>
    <hyperlink ref="AC24" r:id="rId37"/>
    <hyperlink ref="AC25" r:id="rId38"/>
    <hyperlink ref="AC89" r:id="rId39"/>
    <hyperlink ref="AC90" r:id="rId40"/>
    <hyperlink ref="AC91" r:id="rId41"/>
    <hyperlink ref="AC92" r:id="rId42"/>
    <hyperlink ref="AC93" r:id="rId43"/>
    <hyperlink ref="AC38" r:id="rId44"/>
    <hyperlink ref="AC39" r:id="rId45"/>
    <hyperlink ref="AC44" r:id="rId46"/>
    <hyperlink ref="AC52" r:id="rId47"/>
    <hyperlink ref="AC50" r:id="rId48"/>
    <hyperlink ref="AC98" r:id="rId49"/>
    <hyperlink ref="AC103" r:id="rId50"/>
    <hyperlink ref="AC96" r:id="rId51"/>
    <hyperlink ref="AC104" r:id="rId52"/>
    <hyperlink ref="AC47" r:id="rId53"/>
    <hyperlink ref="AC107" r:id="rId54"/>
    <hyperlink ref="AC79" r:id="rId55"/>
    <hyperlink ref="AC28" r:id="rId56"/>
    <hyperlink ref="AC95" r:id="rId57"/>
    <hyperlink ref="AC29" r:id="rId58"/>
    <hyperlink ref="AC80" r:id="rId59"/>
    <hyperlink ref="AC30" r:id="rId60"/>
    <hyperlink ref="AC97" r:id="rId61"/>
    <hyperlink ref="AC81" r:id="rId62"/>
    <hyperlink ref="AC109" r:id="rId63"/>
    <hyperlink ref="AC82" r:id="rId64"/>
    <hyperlink ref="AC110" r:id="rId65"/>
    <hyperlink ref="AC83" r:id="rId66"/>
    <hyperlink ref="AC119" r:id="rId67"/>
    <hyperlink ref="AC120" r:id="rId68"/>
    <hyperlink ref="AC51" r:id="rId69"/>
    <hyperlink ref="AC121" r:id="rId70"/>
    <hyperlink ref="AC64" r:id="rId71"/>
    <hyperlink ref="AC65" r:id="rId72"/>
    <hyperlink ref="AC66" r:id="rId73"/>
    <hyperlink ref="AC116" r:id="rId74"/>
    <hyperlink ref="AC67" r:id="rId75"/>
    <hyperlink ref="AC68" r:id="rId76"/>
    <hyperlink ref="AC99" r:id="rId77"/>
    <hyperlink ref="AC117" r:id="rId78"/>
    <hyperlink ref="AC53" r:id="rId79"/>
    <hyperlink ref="AC118" r:id="rId80"/>
    <hyperlink ref="AC100" r:id="rId81"/>
    <hyperlink ref="AC84" r:id="rId82"/>
    <hyperlink ref="AC108" r:id="rId83"/>
    <hyperlink ref="AC69" r:id="rId84"/>
    <hyperlink ref="AC70" r:id="rId85"/>
    <hyperlink ref="AC71" r:id="rId86"/>
    <hyperlink ref="AC72" r:id="rId87"/>
    <hyperlink ref="AC73" r:id="rId88"/>
    <hyperlink ref="AC113" r:id="rId89"/>
    <hyperlink ref="AC114" r:id="rId90"/>
    <hyperlink ref="AC115" r:id="rId91"/>
    <hyperlink ref="AC40" r:id="rId92"/>
    <hyperlink ref="AC42" r:id="rId93"/>
    <hyperlink ref="AC43" r:id="rId94"/>
    <hyperlink ref="AC49" r:id="rId95"/>
    <hyperlink ref="AC74" r:id="rId96"/>
    <hyperlink ref="AC75" r:id="rId97"/>
    <hyperlink ref="AC85" r:id="rId98"/>
    <hyperlink ref="AC86" r:id="rId99"/>
    <hyperlink ref="AC76" r:id="rId100"/>
    <hyperlink ref="AC87" r:id="rId101"/>
    <hyperlink ref="AC88" r:id="rId102"/>
    <hyperlink ref="AC77" r:id="rId103"/>
    <hyperlink ref="AC78" r:id="rId104"/>
    <hyperlink ref="AC101" r:id="rId105"/>
    <hyperlink ref="AC102" r:id="rId106"/>
    <hyperlink ref="AC126" r:id="rId107"/>
    <hyperlink ref="AC128" r:id="rId108"/>
    <hyperlink ref="AC129" r:id="rId109"/>
    <hyperlink ref="AC139" r:id="rId110"/>
    <hyperlink ref="AC140" r:id="rId111"/>
    <hyperlink ref="AC154" r:id="rId112"/>
    <hyperlink ref="AC155:AC168" r:id="rId113" display="NOTIFICACIONESJUDICIALES@NEOSECURITY.CO"/>
    <hyperlink ref="AC141" r:id="rId114"/>
    <hyperlink ref="AC142" r:id="rId115"/>
    <hyperlink ref="AC143" r:id="rId116"/>
    <hyperlink ref="AC144" r:id="rId117"/>
    <hyperlink ref="AC145" r:id="rId118"/>
    <hyperlink ref="AC146" r:id="rId119"/>
    <hyperlink ref="AC147" r:id="rId120"/>
    <hyperlink ref="AC148" r:id="rId121"/>
    <hyperlink ref="AC149" r:id="rId122"/>
    <hyperlink ref="AC150" r:id="rId123"/>
    <hyperlink ref="AC151" r:id="rId124"/>
    <hyperlink ref="AC152" r:id="rId125"/>
    <hyperlink ref="AC153" r:id="rId126"/>
    <hyperlink ref="AC127" r:id="rId127"/>
    <hyperlink ref="AC132" r:id="rId128"/>
    <hyperlink ref="AC133" r:id="rId129"/>
    <hyperlink ref="AC123" r:id="rId130"/>
    <hyperlink ref="AC131" r:id="rId131"/>
    <hyperlink ref="AC214" r:id="rId132"/>
    <hyperlink ref="AC216" r:id="rId133"/>
    <hyperlink ref="AC134" r:id="rId134"/>
    <hyperlink ref="AC135" r:id="rId135"/>
    <hyperlink ref="AC136" r:id="rId136"/>
    <hyperlink ref="AC199" r:id="rId137"/>
    <hyperlink ref="AC137" r:id="rId138"/>
    <hyperlink ref="AC138" r:id="rId139"/>
    <hyperlink ref="AC217" r:id="rId140"/>
    <hyperlink ref="AC200" r:id="rId141"/>
    <hyperlink ref="AC201" r:id="rId142"/>
    <hyperlink ref="AC218" r:id="rId143"/>
    <hyperlink ref="AC202" r:id="rId144"/>
    <hyperlink ref="AC221" r:id="rId145"/>
    <hyperlink ref="AC203" r:id="rId146"/>
    <hyperlink ref="AC204" r:id="rId147"/>
    <hyperlink ref="AC205" r:id="rId148"/>
    <hyperlink ref="AC206" r:id="rId149"/>
    <hyperlink ref="AC207" r:id="rId150"/>
    <hyperlink ref="AC208" r:id="rId151"/>
    <hyperlink ref="AC219" r:id="rId152"/>
    <hyperlink ref="AC209" r:id="rId153"/>
    <hyperlink ref="AC210" r:id="rId154"/>
    <hyperlink ref="AC222" r:id="rId155"/>
    <hyperlink ref="AC220" r:id="rId156"/>
    <hyperlink ref="AC211" r:id="rId157"/>
    <hyperlink ref="AC212" r:id="rId158"/>
    <hyperlink ref="AC213" r:id="rId159"/>
    <hyperlink ref="AC27" r:id="rId160"/>
    <hyperlink ref="AC223" r:id="rId161"/>
    <hyperlink ref="AC224" r:id="rId162"/>
    <hyperlink ref="AC225" r:id="rId163"/>
    <hyperlink ref="AC226" r:id="rId164"/>
    <hyperlink ref="AC232" r:id="rId165"/>
    <hyperlink ref="AC227" r:id="rId166"/>
    <hyperlink ref="AC233" r:id="rId167"/>
    <hyperlink ref="AC234" r:id="rId168"/>
    <hyperlink ref="AC235" r:id="rId169"/>
    <hyperlink ref="AC236" r:id="rId170"/>
    <hyperlink ref="AC237" r:id="rId171"/>
    <hyperlink ref="AC239" r:id="rId172"/>
    <hyperlink ref="AC238" r:id="rId173"/>
    <hyperlink ref="AC240" r:id="rId174"/>
    <hyperlink ref="AC241" r:id="rId175"/>
    <hyperlink ref="AC242" r:id="rId176"/>
    <hyperlink ref="AC243" r:id="rId177"/>
    <hyperlink ref="AC244" r:id="rId178"/>
    <hyperlink ref="AC265" r:id="rId179"/>
    <hyperlink ref="AC266" r:id="rId180"/>
    <hyperlink ref="AC228" r:id="rId181"/>
    <hyperlink ref="AC252" r:id="rId182"/>
    <hyperlink ref="AC230" r:id="rId183"/>
    <hyperlink ref="AC231" r:id="rId184"/>
    <hyperlink ref="AC253" r:id="rId185"/>
    <hyperlink ref="AC254" r:id="rId186"/>
    <hyperlink ref="AC105" r:id="rId187"/>
    <hyperlink ref="AC106" r:id="rId188"/>
    <hyperlink ref="AC184" r:id="rId189"/>
    <hyperlink ref="AC185" r:id="rId190"/>
    <hyperlink ref="AC258" r:id="rId191"/>
    <hyperlink ref="AC259" r:id="rId192"/>
    <hyperlink ref="AC260" r:id="rId193"/>
    <hyperlink ref="AC261" r:id="rId194"/>
    <hyperlink ref="AC262" r:id="rId195"/>
    <hyperlink ref="AC263" r:id="rId196"/>
    <hyperlink ref="AC264" r:id="rId197"/>
    <hyperlink ref="AC267" r:id="rId198"/>
    <hyperlink ref="AC268" r:id="rId199"/>
    <hyperlink ref="AC269" r:id="rId200"/>
    <hyperlink ref="AC192" r:id="rId201"/>
    <hyperlink ref="AC270" r:id="rId202"/>
    <hyperlink ref="AC305" r:id="rId203"/>
    <hyperlink ref="AC294" r:id="rId204" display="mailto:NOTIFICACIONESJUDICIALES@NEOSECURITY.CO"/>
    <hyperlink ref="AC271" r:id="rId205"/>
    <hyperlink ref="AC272" r:id="rId206"/>
    <hyperlink ref="AC273" r:id="rId207"/>
    <hyperlink ref="AC274" r:id="rId208"/>
    <hyperlink ref="AC193" r:id="rId209" display="mailto:alan@neostar.com.co"/>
    <hyperlink ref="AC275" r:id="rId210"/>
    <hyperlink ref="AC276" r:id="rId211"/>
    <hyperlink ref="AC277" r:id="rId212"/>
    <hyperlink ref="AC293" r:id="rId213" display="mailto:NOTIFICACIONESJUDICIALES@NEOSECURITY.CO"/>
    <hyperlink ref="AC278" r:id="rId214"/>
    <hyperlink ref="AC279:AC283" r:id="rId215" display="notificacionesjudiciales@neosecurity.co alan@neostar.com.co"/>
    <hyperlink ref="AC283" r:id="rId216"/>
    <hyperlink ref="AC284" r:id="rId217"/>
    <hyperlink ref="AC285" r:id="rId218"/>
    <hyperlink ref="AC286" r:id="rId219"/>
    <hyperlink ref="AC287" r:id="rId220"/>
    <hyperlink ref="AC288" r:id="rId221"/>
    <hyperlink ref="AC289" r:id="rId222"/>
    <hyperlink ref="AC290" r:id="rId223"/>
    <hyperlink ref="AC291" r:id="rId224"/>
    <hyperlink ref="AC292" r:id="rId225"/>
    <hyperlink ref="AC197" r:id="rId226"/>
    <hyperlink ref="AC198" r:id="rId227"/>
    <hyperlink ref="AC333" r:id="rId228"/>
    <hyperlink ref="AC295" r:id="rId229"/>
    <hyperlink ref="AC296" r:id="rId230"/>
    <hyperlink ref="AC297" r:id="rId231"/>
    <hyperlink ref="AC298" r:id="rId232"/>
    <hyperlink ref="AC299" r:id="rId233"/>
    <hyperlink ref="AC300" r:id="rId234"/>
    <hyperlink ref="AC301" r:id="rId235"/>
    <hyperlink ref="AC302" r:id="rId236"/>
    <hyperlink ref="AC303" r:id="rId237"/>
    <hyperlink ref="AC330" r:id="rId238"/>
    <hyperlink ref="AC304" r:id="rId239"/>
    <hyperlink ref="AC331" r:id="rId240"/>
    <hyperlink ref="AC306" r:id="rId241"/>
    <hyperlink ref="AC318" r:id="rId242"/>
    <hyperlink ref="AC319" r:id="rId243"/>
    <hyperlink ref="AC320" r:id="rId244"/>
    <hyperlink ref="AC321" r:id="rId245"/>
    <hyperlink ref="AC322" r:id="rId246"/>
    <hyperlink ref="AC323" r:id="rId247"/>
    <hyperlink ref="AC324" r:id="rId248"/>
    <hyperlink ref="AC325" r:id="rId249"/>
    <hyperlink ref="AC326" r:id="rId250"/>
    <hyperlink ref="AC327" r:id="rId251"/>
    <hyperlink ref="AC328" r:id="rId252"/>
    <hyperlink ref="AC329" r:id="rId253"/>
    <hyperlink ref="AC57" r:id="rId254"/>
    <hyperlink ref="AC169" r:id="rId255"/>
    <hyperlink ref="AC170" r:id="rId256"/>
    <hyperlink ref="AC171" r:id="rId257"/>
    <hyperlink ref="AC172" r:id="rId258"/>
    <hyperlink ref="AC173" r:id="rId259"/>
    <hyperlink ref="AC340" r:id="rId260"/>
    <hyperlink ref="AC335" r:id="rId261"/>
    <hyperlink ref="AC343" r:id="rId262"/>
    <hyperlink ref="AC174" r:id="rId263"/>
    <hyperlink ref="AC341" r:id="rId264"/>
    <hyperlink ref="AC342" r:id="rId265"/>
    <hyperlink ref="AC344" r:id="rId266"/>
    <hyperlink ref="AC175" r:id="rId267"/>
    <hyperlink ref="AC349" r:id="rId268"/>
    <hyperlink ref="AC337" r:id="rId269"/>
    <hyperlink ref="AC176" r:id="rId270"/>
    <hyperlink ref="AC345" r:id="rId271"/>
    <hyperlink ref="AC338" r:id="rId272"/>
    <hyperlink ref="AC177" r:id="rId273"/>
    <hyperlink ref="AC339" r:id="rId274"/>
    <hyperlink ref="AC353" r:id="rId275"/>
    <hyperlink ref="AC352" r:id="rId276"/>
    <hyperlink ref="AC178" r:id="rId277"/>
    <hyperlink ref="AC350" r:id="rId278"/>
    <hyperlink ref="AC351" r:id="rId279"/>
    <hyperlink ref="AC354" r:id="rId280"/>
    <hyperlink ref="AC179" r:id="rId281"/>
    <hyperlink ref="AC180" r:id="rId282"/>
    <hyperlink ref="AC181" r:id="rId283"/>
    <hyperlink ref="AC356" r:id="rId284"/>
    <hyperlink ref="AC355" r:id="rId285"/>
    <hyperlink ref="AC182" r:id="rId286"/>
    <hyperlink ref="AC357" r:id="rId287"/>
    <hyperlink ref="AC183" r:id="rId288"/>
    <hyperlink ref="AC358" r:id="rId289"/>
    <hyperlink ref="AC245" r:id="rId290"/>
    <hyperlink ref="AC246" r:id="rId291"/>
    <hyperlink ref="AC359" r:id="rId292"/>
    <hyperlink ref="AC363" r:id="rId293"/>
    <hyperlink ref="AC361" r:id="rId294"/>
    <hyperlink ref="AC360" r:id="rId295"/>
    <hyperlink ref="AC364" r:id="rId296"/>
    <hyperlink ref="AC247" r:id="rId297"/>
    <hyperlink ref="AC248" r:id="rId298"/>
    <hyperlink ref="AC362" r:id="rId299"/>
    <hyperlink ref="AC366" r:id="rId300"/>
    <hyperlink ref="AC367" r:id="rId301"/>
    <hyperlink ref="AC365" r:id="rId302"/>
    <hyperlink ref="AC249" r:id="rId303"/>
    <hyperlink ref="AC250" r:id="rId304"/>
    <hyperlink ref="AC251" r:id="rId305"/>
    <hyperlink ref="AC368" r:id="rId306"/>
    <hyperlink ref="AC395" r:id="rId307"/>
    <hyperlink ref="AC369" r:id="rId308"/>
    <hyperlink ref="AC396" r:id="rId309"/>
    <hyperlink ref="AC390" r:id="rId310"/>
    <hyperlink ref="AC379" r:id="rId311"/>
    <hyperlink ref="AC380" r:id="rId312"/>
    <hyperlink ref="AC382" r:id="rId313"/>
    <hyperlink ref="AC381" r:id="rId314"/>
    <hyperlink ref="AC383" r:id="rId315"/>
    <hyperlink ref="AC370" r:id="rId316"/>
    <hyperlink ref="AC371" r:id="rId317"/>
    <hyperlink ref="AC372" r:id="rId318"/>
    <hyperlink ref="AC392" r:id="rId319"/>
    <hyperlink ref="AC393" r:id="rId320"/>
    <hyperlink ref="AC394" r:id="rId321"/>
    <hyperlink ref="AC397" r:id="rId322"/>
    <hyperlink ref="AC398" r:id="rId323"/>
    <hyperlink ref="AC399" r:id="rId324"/>
    <hyperlink ref="AC307" r:id="rId325"/>
    <hyperlink ref="AC373" r:id="rId326"/>
    <hyperlink ref="AC374" r:id="rId327"/>
    <hyperlink ref="AC375" r:id="rId328"/>
    <hyperlink ref="AC308" r:id="rId329"/>
    <hyperlink ref="AC309" r:id="rId330"/>
    <hyperlink ref="AC310" r:id="rId331"/>
    <hyperlink ref="AC444" r:id="rId332"/>
    <hyperlink ref="AC458" r:id="rId333"/>
    <hyperlink ref="AC402" r:id="rId334"/>
    <hyperlink ref="AC403" r:id="rId335"/>
    <hyperlink ref="AC404" r:id="rId336"/>
    <hyperlink ref="AC445" r:id="rId337"/>
    <hyperlink ref="AC311" r:id="rId338"/>
    <hyperlink ref="AC421" r:id="rId339"/>
    <hyperlink ref="AC446" r:id="rId340"/>
    <hyperlink ref="AC425" r:id="rId341"/>
    <hyperlink ref="AC447" r:id="rId342"/>
    <hyperlink ref="AC312" r:id="rId343"/>
    <hyperlink ref="AC426" r:id="rId344"/>
    <hyperlink ref="AC313" r:id="rId345"/>
    <hyperlink ref="AC422" r:id="rId346"/>
    <hyperlink ref="AC427" r:id="rId347"/>
    <hyperlink ref="AC314" r:id="rId348"/>
    <hyperlink ref="AC428" r:id="rId349"/>
    <hyperlink ref="AC405" r:id="rId350"/>
    <hyperlink ref="AC406" r:id="rId351"/>
    <hyperlink ref="AC432" r:id="rId352"/>
    <hyperlink ref="AC407" r:id="rId353"/>
    <hyperlink ref="AC408" r:id="rId354"/>
    <hyperlink ref="AC448" r:id="rId355"/>
    <hyperlink ref="AC315" r:id="rId356"/>
    <hyperlink ref="AC449" r:id="rId357"/>
    <hyperlink ref="AC316" r:id="rId358"/>
    <hyperlink ref="AC434" r:id="rId359"/>
    <hyperlink ref="AC450" r:id="rId360"/>
    <hyperlink ref="AC317" r:id="rId361"/>
    <hyperlink ref="AC435" r:id="rId362"/>
    <hyperlink ref="AC451" r:id="rId363"/>
    <hyperlink ref="AC436" r:id="rId364"/>
    <hyperlink ref="AC452" r:id="rId365"/>
    <hyperlink ref="AC346" r:id="rId366"/>
    <hyperlink ref="AC453" r:id="rId367"/>
    <hyperlink ref="AC454" r:id="rId368"/>
    <hyperlink ref="AC438" r:id="rId369"/>
    <hyperlink ref="AC455" r:id="rId370"/>
    <hyperlink ref="AC456" r:id="rId371"/>
    <hyperlink ref="AC439" r:id="rId372"/>
    <hyperlink ref="AC457" r:id="rId373"/>
    <hyperlink ref="AC347" r:id="rId374"/>
    <hyperlink ref="AC440" r:id="rId375"/>
  </hyperlinks>
  <pageMargins left="0.7" right="0.7" top="0.75" bottom="0.75" header="0.3" footer="0.3"/>
  <pageSetup paperSize="41" orientation="portrait" r:id="rId376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" operator="containsText" id="{F1526B78-F60F-4F07-982A-488664C40095}">
            <xm:f>NOT(ISERROR(SEARCH($H$2,H2)))</xm:f>
            <xm:f>$H$2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H2:H2960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Hoja2!$G$2:$G$94</xm:f>
          </x14:formula1>
          <xm:sqref>AD2:AD129 AD131:AD430 AD432:AD438 AD440:AD2960</xm:sqref>
        </x14:dataValidation>
        <x14:dataValidation type="list" allowBlank="1" showInputMessage="1" showErrorMessage="1">
          <x14:formula1>
            <xm:f>Hoja2!$B$2:$B$3</xm:f>
          </x14:formula1>
          <xm:sqref>AL129:AL153 AL169:AL2960 AJ2:AJ2960 AG2:AG2960 AN2:AN2960 AW2:AW2960 BB2:BB2960 BL2:BL2960 BR2:BS2960 BW2:BW2960 CI2:CI2960 CC2:CC2960 Q2:Q2960 S2:S2960 AL2:AL127</xm:sqref>
        </x14:dataValidation>
        <x14:dataValidation type="list" allowBlank="1" showInputMessage="1" showErrorMessage="1">
          <x14:formula1>
            <xm:f>Hoja2!$F$2:$F$22</xm:f>
          </x14:formula1>
          <xm:sqref>C388 B2:B389 B391:B2960</xm:sqref>
        </x14:dataValidation>
        <x14:dataValidation type="list" allowBlank="1" showInputMessage="1" showErrorMessage="1">
          <x14:formula1>
            <xm:f>Hoja2!$C$2:$C$7</xm:f>
          </x14:formula1>
          <xm:sqref>BT2:BT2960</xm:sqref>
        </x14:dataValidation>
        <x14:dataValidation type="list" allowBlank="1" showInputMessage="1" showErrorMessage="1">
          <x14:formula1>
            <xm:f>Hoja2!$E$2:$E$4</xm:f>
          </x14:formula1>
          <xm:sqref>AQ2:AQ2960</xm:sqref>
        </x14:dataValidation>
        <x14:dataValidation type="list" allowBlank="1" showInputMessage="1" showErrorMessage="1">
          <x14:formula1>
            <xm:f>Hoja2!$H$2:$H$59</xm:f>
          </x14:formula1>
          <xm:sqref>AF2:AF2960</xm:sqref>
        </x14:dataValidation>
        <x14:dataValidation type="list" allowBlank="1" showInputMessage="1" showErrorMessage="1">
          <x14:formula1>
            <xm:f>Hoja2!$I$2:$I$23</xm:f>
          </x14:formula1>
          <xm:sqref>U2:U431 U433:U2960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18"/>
  <sheetViews>
    <sheetView workbookViewId="0">
      <selection activeCell="A7" sqref="A7"/>
    </sheetView>
  </sheetViews>
  <sheetFormatPr baseColWidth="10" defaultColWidth="11.375" defaultRowHeight="14.25"/>
  <sheetData>
    <row r="1" spans="1:1">
      <c r="A1" s="3">
        <v>46023</v>
      </c>
    </row>
    <row r="2" spans="1:1">
      <c r="A2" s="3">
        <v>46034</v>
      </c>
    </row>
    <row r="3" spans="1:1">
      <c r="A3" s="3">
        <v>46104</v>
      </c>
    </row>
    <row r="4" spans="1:1">
      <c r="A4" s="3">
        <v>46114</v>
      </c>
    </row>
    <row r="5" spans="1:1">
      <c r="A5" s="3">
        <v>46115</v>
      </c>
    </row>
    <row r="6" spans="1:1">
      <c r="A6" s="3">
        <v>46143</v>
      </c>
    </row>
    <row r="7" spans="1:1">
      <c r="A7" s="3">
        <v>46160</v>
      </c>
    </row>
    <row r="8" spans="1:1">
      <c r="A8" s="3">
        <v>46181</v>
      </c>
    </row>
    <row r="9" spans="1:1">
      <c r="A9" s="3">
        <v>46188</v>
      </c>
    </row>
    <row r="10" spans="1:1">
      <c r="A10" s="3">
        <v>46202</v>
      </c>
    </row>
    <row r="11" spans="1:1">
      <c r="A11" s="3">
        <v>46223</v>
      </c>
    </row>
    <row r="12" spans="1:1">
      <c r="A12" s="3">
        <v>46241</v>
      </c>
    </row>
    <row r="13" spans="1:1">
      <c r="A13" s="3">
        <v>46251</v>
      </c>
    </row>
    <row r="14" spans="1:1">
      <c r="A14" s="3">
        <v>46307</v>
      </c>
    </row>
    <row r="15" spans="1:1">
      <c r="A15" s="3">
        <v>46328</v>
      </c>
    </row>
    <row r="16" spans="1:1">
      <c r="A16" s="3">
        <v>46342</v>
      </c>
    </row>
    <row r="17" spans="1:1">
      <c r="A17" s="3">
        <v>46364</v>
      </c>
    </row>
    <row r="18" spans="1:1">
      <c r="A18" s="3">
        <v>46381</v>
      </c>
    </row>
  </sheetData>
  <sheetProtection algorithmName="SHA-512" hashValue="MLV0AI8jwGIFjOp4HXyF1HrlxjyLyToa6+el2PqES13jDYcX2XKD6ESBYK9ZA1SazKo1hbpi32l0w3/o8ilnNQ==" saltValue="9KQIlZtnqpAZXC2AzN7U4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C3:E6"/>
  <sheetViews>
    <sheetView workbookViewId="0">
      <selection activeCell="E3" sqref="E3"/>
    </sheetView>
  </sheetViews>
  <sheetFormatPr baseColWidth="10" defaultColWidth="11.375" defaultRowHeight="14.25"/>
  <cols>
    <col min="3" max="3" width="30.875" bestFit="1" customWidth="1"/>
    <col min="4" max="4" width="23.125" customWidth="1"/>
    <col min="5" max="5" width="12.25" bestFit="1" customWidth="1"/>
    <col min="6" max="6" width="40.875" bestFit="1" customWidth="1"/>
    <col min="7" max="7" width="12.25" bestFit="1" customWidth="1"/>
    <col min="9" max="9" width="16.375" customWidth="1"/>
  </cols>
  <sheetData>
    <row r="3" spans="3:5">
      <c r="C3" s="60" t="s">
        <v>2137</v>
      </c>
      <c r="D3" s="60" t="s">
        <v>2138</v>
      </c>
    </row>
    <row r="4" spans="3:5">
      <c r="C4" s="60" t="s">
        <v>2139</v>
      </c>
      <c r="D4" t="s">
        <v>92</v>
      </c>
      <c r="E4" t="s">
        <v>2140</v>
      </c>
    </row>
    <row r="5" spans="3:5">
      <c r="C5" s="61" t="s">
        <v>445</v>
      </c>
      <c r="D5">
        <v>13</v>
      </c>
      <c r="E5">
        <v>13</v>
      </c>
    </row>
    <row r="6" spans="3:5">
      <c r="C6" s="61" t="s">
        <v>2140</v>
      </c>
      <c r="D6">
        <v>13</v>
      </c>
      <c r="E6">
        <v>13</v>
      </c>
    </row>
  </sheetData>
  <sheetProtection insertColumns="0" insertRows="0" deleteColumns="0" deleteRows="0" selectLockedCells="1" pivotTables="0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94"/>
  <sheetViews>
    <sheetView topLeftCell="A13" workbookViewId="0">
      <selection activeCell="F21" sqref="F21"/>
    </sheetView>
  </sheetViews>
  <sheetFormatPr baseColWidth="10" defaultColWidth="11.375" defaultRowHeight="29.45" customHeight="1"/>
  <cols>
    <col min="1" max="1" width="33.75" customWidth="1"/>
    <col min="3" max="3" width="22.125" customWidth="1"/>
    <col min="4" max="4" width="18.75" customWidth="1"/>
    <col min="6" max="6" width="19" customWidth="1"/>
    <col min="7" max="7" width="48.875" customWidth="1"/>
    <col min="8" max="8" width="32.75" customWidth="1"/>
    <col min="9" max="9" width="71.25" customWidth="1"/>
  </cols>
  <sheetData>
    <row r="1" spans="1:9" ht="29.45" customHeight="1">
      <c r="A1" s="1" t="s">
        <v>1</v>
      </c>
      <c r="B1" s="1" t="s">
        <v>2141</v>
      </c>
      <c r="C1" s="1" t="s">
        <v>2142</v>
      </c>
      <c r="D1" s="1" t="s">
        <v>2143</v>
      </c>
      <c r="E1" s="1" t="s">
        <v>2144</v>
      </c>
      <c r="F1" s="1" t="s">
        <v>2145</v>
      </c>
      <c r="G1" s="1" t="s">
        <v>29</v>
      </c>
      <c r="H1" s="1" t="s">
        <v>31</v>
      </c>
      <c r="I1" s="1" t="s">
        <v>2146</v>
      </c>
    </row>
    <row r="2" spans="1:9" ht="29.45" customHeight="1">
      <c r="A2" t="s">
        <v>92</v>
      </c>
      <c r="B2" t="s">
        <v>99</v>
      </c>
      <c r="C2" s="2" t="s">
        <v>113</v>
      </c>
      <c r="E2" t="s">
        <v>244</v>
      </c>
      <c r="F2" t="s">
        <v>152</v>
      </c>
      <c r="G2" s="2" t="s">
        <v>126</v>
      </c>
      <c r="H2" s="4" t="s">
        <v>2147</v>
      </c>
      <c r="I2" s="4" t="s">
        <v>2148</v>
      </c>
    </row>
    <row r="3" spans="1:9" ht="29.45" customHeight="1">
      <c r="A3" t="s">
        <v>2149</v>
      </c>
      <c r="B3" t="s">
        <v>109</v>
      </c>
      <c r="C3" s="2" t="s">
        <v>207</v>
      </c>
      <c r="D3">
        <v>10</v>
      </c>
      <c r="E3" t="s">
        <v>270</v>
      </c>
      <c r="F3" t="s">
        <v>445</v>
      </c>
      <c r="G3" s="2" t="s">
        <v>536</v>
      </c>
      <c r="H3" s="4" t="s">
        <v>2150</v>
      </c>
      <c r="I3" s="4" t="s">
        <v>2151</v>
      </c>
    </row>
    <row r="4" spans="1:9" ht="29.45" customHeight="1">
      <c r="A4" t="s">
        <v>2152</v>
      </c>
      <c r="C4" s="2" t="s">
        <v>2153</v>
      </c>
      <c r="D4">
        <v>5</v>
      </c>
      <c r="E4" t="s">
        <v>340</v>
      </c>
      <c r="F4" t="s">
        <v>485</v>
      </c>
      <c r="G4" s="2" t="s">
        <v>2154</v>
      </c>
      <c r="H4" s="4" t="s">
        <v>2155</v>
      </c>
      <c r="I4" s="4" t="s">
        <v>2156</v>
      </c>
    </row>
    <row r="5" spans="1:9" ht="29.45" customHeight="1">
      <c r="A5" t="s">
        <v>2157</v>
      </c>
      <c r="C5" s="2" t="s">
        <v>782</v>
      </c>
      <c r="D5">
        <v>60</v>
      </c>
      <c r="F5" t="s">
        <v>327</v>
      </c>
      <c r="G5" s="2" t="s">
        <v>2158</v>
      </c>
      <c r="H5" s="4" t="s">
        <v>243</v>
      </c>
      <c r="I5" s="4" t="s">
        <v>2159</v>
      </c>
    </row>
    <row r="6" spans="1:9" ht="29.45" customHeight="1">
      <c r="A6" t="s">
        <v>2160</v>
      </c>
      <c r="C6" s="2" t="s">
        <v>228</v>
      </c>
      <c r="D6">
        <v>10</v>
      </c>
      <c r="F6" t="s">
        <v>196</v>
      </c>
      <c r="G6" s="2" t="s">
        <v>2161</v>
      </c>
      <c r="H6" s="4" t="s">
        <v>2162</v>
      </c>
      <c r="I6" s="4" t="s">
        <v>1344</v>
      </c>
    </row>
    <row r="7" spans="1:9" ht="29.45" customHeight="1">
      <c r="A7" t="s">
        <v>2163</v>
      </c>
      <c r="C7" s="2" t="s">
        <v>207</v>
      </c>
      <c r="D7">
        <v>10</v>
      </c>
      <c r="F7" t="s">
        <v>2164</v>
      </c>
      <c r="G7" s="2" t="s">
        <v>214</v>
      </c>
      <c r="H7" s="4" t="s">
        <v>475</v>
      </c>
      <c r="I7" s="4" t="s">
        <v>2165</v>
      </c>
    </row>
    <row r="8" spans="1:9" ht="29.45" customHeight="1">
      <c r="A8" t="s">
        <v>2166</v>
      </c>
      <c r="F8" t="s">
        <v>236</v>
      </c>
      <c r="G8" s="2" t="s">
        <v>242</v>
      </c>
      <c r="H8" s="4" t="s">
        <v>108</v>
      </c>
      <c r="I8" s="4" t="s">
        <v>2167</v>
      </c>
    </row>
    <row r="9" spans="1:9" ht="29.45" customHeight="1">
      <c r="A9" t="s">
        <v>2168</v>
      </c>
      <c r="F9" t="s">
        <v>517</v>
      </c>
      <c r="G9" s="2" t="s">
        <v>2169</v>
      </c>
      <c r="H9" s="4" t="s">
        <v>2170</v>
      </c>
      <c r="I9" s="4" t="s">
        <v>2171</v>
      </c>
    </row>
    <row r="10" spans="1:9" ht="29.45" customHeight="1">
      <c r="A10" t="s">
        <v>2172</v>
      </c>
      <c r="F10" t="s">
        <v>93</v>
      </c>
      <c r="G10" s="2" t="s">
        <v>1755</v>
      </c>
      <c r="H10" s="4" t="s">
        <v>1353</v>
      </c>
      <c r="I10" s="4" t="s">
        <v>1649</v>
      </c>
    </row>
    <row r="11" spans="1:9" ht="29.45" customHeight="1">
      <c r="A11" t="s">
        <v>2173</v>
      </c>
      <c r="F11" t="s">
        <v>208</v>
      </c>
      <c r="G11" s="2" t="s">
        <v>2174</v>
      </c>
      <c r="H11" s="4" t="s">
        <v>2175</v>
      </c>
      <c r="I11" s="4" t="s">
        <v>198</v>
      </c>
    </row>
    <row r="12" spans="1:9" ht="29.45" customHeight="1">
      <c r="A12" t="s">
        <v>2176</v>
      </c>
      <c r="F12" t="s">
        <v>221</v>
      </c>
      <c r="G12" s="2" t="s">
        <v>2177</v>
      </c>
      <c r="H12" s="4" t="s">
        <v>127</v>
      </c>
      <c r="I12" s="4" t="s">
        <v>2178</v>
      </c>
    </row>
    <row r="13" spans="1:9" ht="29.45" customHeight="1">
      <c r="A13" t="s">
        <v>2179</v>
      </c>
      <c r="F13" t="s">
        <v>389</v>
      </c>
      <c r="G13" s="2" t="s">
        <v>2180</v>
      </c>
      <c r="H13" s="4" t="s">
        <v>2181</v>
      </c>
      <c r="I13" s="4" t="s">
        <v>2182</v>
      </c>
    </row>
    <row r="14" spans="1:9" ht="29.45" customHeight="1">
      <c r="A14" t="s">
        <v>2183</v>
      </c>
      <c r="F14" t="s">
        <v>2184</v>
      </c>
      <c r="G14" s="2" t="s">
        <v>1654</v>
      </c>
      <c r="H14" s="4" t="s">
        <v>206</v>
      </c>
      <c r="I14" s="4" t="s">
        <v>788</v>
      </c>
    </row>
    <row r="15" spans="1:9" ht="29.45" customHeight="1">
      <c r="F15" t="s">
        <v>1742</v>
      </c>
      <c r="G15" s="2" t="s">
        <v>2185</v>
      </c>
      <c r="H15" s="4" t="s">
        <v>2186</v>
      </c>
      <c r="I15" s="4" t="s">
        <v>2187</v>
      </c>
    </row>
    <row r="16" spans="1:9" ht="29.45" customHeight="1">
      <c r="F16" t="s">
        <v>1835</v>
      </c>
      <c r="G16" s="2" t="s">
        <v>2188</v>
      </c>
      <c r="H16" s="4" t="s">
        <v>1373</v>
      </c>
      <c r="I16" s="4" t="s">
        <v>2189</v>
      </c>
    </row>
    <row r="17" spans="6:9" ht="29.45" customHeight="1">
      <c r="F17" t="s">
        <v>2190</v>
      </c>
      <c r="G17" s="2" t="s">
        <v>542</v>
      </c>
      <c r="H17" s="4" t="s">
        <v>1174</v>
      </c>
      <c r="I17" s="4" t="s">
        <v>2191</v>
      </c>
    </row>
    <row r="18" spans="6:9" ht="29.45" customHeight="1">
      <c r="F18" t="s">
        <v>2192</v>
      </c>
      <c r="G18" s="2" t="s">
        <v>2193</v>
      </c>
      <c r="H18" s="4" t="s">
        <v>2194</v>
      </c>
      <c r="I18" s="4" t="s">
        <v>2195</v>
      </c>
    </row>
    <row r="19" spans="6:9" ht="29.45" customHeight="1">
      <c r="F19" t="s">
        <v>2196</v>
      </c>
      <c r="G19" s="2" t="s">
        <v>234</v>
      </c>
      <c r="H19" s="4" t="s">
        <v>2197</v>
      </c>
      <c r="I19" s="4" t="s">
        <v>2198</v>
      </c>
    </row>
    <row r="20" spans="6:9" ht="29.45" customHeight="1">
      <c r="F20" t="s">
        <v>2199</v>
      </c>
      <c r="G20" s="2" t="s">
        <v>2200</v>
      </c>
      <c r="H20" s="4" t="s">
        <v>2201</v>
      </c>
      <c r="I20" s="4" t="s">
        <v>2202</v>
      </c>
    </row>
    <row r="21" spans="6:9" ht="29.45" customHeight="1">
      <c r="F21" t="s">
        <v>2203</v>
      </c>
      <c r="G21" s="2" t="s">
        <v>2204</v>
      </c>
      <c r="H21" s="4" t="s">
        <v>2205</v>
      </c>
      <c r="I21" s="4" t="s">
        <v>210</v>
      </c>
    </row>
    <row r="22" spans="6:9" ht="29.45" customHeight="1">
      <c r="G22" s="2" t="s">
        <v>775</v>
      </c>
      <c r="H22" s="4" t="s">
        <v>462</v>
      </c>
      <c r="I22" s="4" t="s">
        <v>100</v>
      </c>
    </row>
    <row r="23" spans="6:9" ht="29.45" customHeight="1">
      <c r="G23" s="2" t="s">
        <v>2206</v>
      </c>
      <c r="H23" s="4" t="s">
        <v>2207</v>
      </c>
      <c r="I23" s="4" t="s">
        <v>120</v>
      </c>
    </row>
    <row r="24" spans="6:9" ht="29.45" customHeight="1">
      <c r="G24" s="2" t="s">
        <v>2208</v>
      </c>
      <c r="H24" s="4" t="s">
        <v>769</v>
      </c>
    </row>
    <row r="25" spans="6:9" ht="29.45" customHeight="1">
      <c r="G25" s="2" t="s">
        <v>220</v>
      </c>
      <c r="H25" s="4" t="s">
        <v>2209</v>
      </c>
    </row>
    <row r="26" spans="6:9" ht="29.45" customHeight="1">
      <c r="G26" s="2" t="s">
        <v>2210</v>
      </c>
      <c r="H26" s="4" t="s">
        <v>1672</v>
      </c>
    </row>
    <row r="27" spans="6:9" ht="29.45" customHeight="1">
      <c r="G27" s="2" t="s">
        <v>2211</v>
      </c>
      <c r="H27" s="4" t="s">
        <v>744</v>
      </c>
    </row>
    <row r="28" spans="6:9" ht="29.45" customHeight="1">
      <c r="G28" s="2" t="s">
        <v>2212</v>
      </c>
      <c r="H28" s="4" t="s">
        <v>543</v>
      </c>
    </row>
    <row r="29" spans="6:9" ht="29.45" customHeight="1">
      <c r="G29" s="2" t="s">
        <v>1197</v>
      </c>
      <c r="H29" s="4" t="s">
        <v>2213</v>
      </c>
    </row>
    <row r="30" spans="6:9" ht="29.45" customHeight="1">
      <c r="G30" s="2" t="s">
        <v>2214</v>
      </c>
      <c r="H30" s="4" t="s">
        <v>781</v>
      </c>
    </row>
    <row r="31" spans="6:9" ht="29.45" customHeight="1">
      <c r="G31" s="2" t="s">
        <v>1352</v>
      </c>
      <c r="H31" s="4" t="s">
        <v>388</v>
      </c>
    </row>
    <row r="32" spans="6:9" ht="29.45" customHeight="1">
      <c r="G32" s="2" t="s">
        <v>2215</v>
      </c>
      <c r="H32" s="4" t="s">
        <v>2216</v>
      </c>
    </row>
    <row r="33" spans="7:8" ht="29.45" customHeight="1">
      <c r="G33" s="2" t="s">
        <v>374</v>
      </c>
      <c r="H33" s="4" t="s">
        <v>419</v>
      </c>
    </row>
    <row r="34" spans="7:8" ht="29.45" customHeight="1">
      <c r="G34" s="2" t="s">
        <v>2217</v>
      </c>
      <c r="H34" s="4" t="s">
        <v>2218</v>
      </c>
    </row>
    <row r="35" spans="7:8" ht="29.45" customHeight="1">
      <c r="G35" s="2" t="s">
        <v>2219</v>
      </c>
      <c r="H35" s="4" t="s">
        <v>435</v>
      </c>
    </row>
    <row r="36" spans="7:8" ht="29.45" customHeight="1">
      <c r="G36" s="2" t="s">
        <v>387</v>
      </c>
      <c r="H36" s="4" t="s">
        <v>2220</v>
      </c>
    </row>
    <row r="37" spans="7:8" ht="29.45" customHeight="1">
      <c r="G37" s="2" t="s">
        <v>743</v>
      </c>
      <c r="H37" s="4" t="s">
        <v>514</v>
      </c>
    </row>
    <row r="38" spans="7:8" ht="29.45" customHeight="1">
      <c r="G38" s="2" t="s">
        <v>2221</v>
      </c>
      <c r="H38" s="4" t="s">
        <v>2222</v>
      </c>
    </row>
    <row r="39" spans="7:8" ht="29.45" customHeight="1">
      <c r="G39" s="2" t="s">
        <v>461</v>
      </c>
      <c r="H39" s="4" t="s">
        <v>1756</v>
      </c>
    </row>
    <row r="40" spans="7:8" ht="29.45" customHeight="1">
      <c r="G40" s="2" t="s">
        <v>1677</v>
      </c>
      <c r="H40" s="4" t="s">
        <v>1691</v>
      </c>
    </row>
    <row r="41" spans="7:8" ht="29.45" customHeight="1">
      <c r="G41" s="2" t="s">
        <v>106</v>
      </c>
      <c r="H41" s="4" t="s">
        <v>2223</v>
      </c>
    </row>
    <row r="42" spans="7:8" ht="29.45" customHeight="1">
      <c r="G42" s="2" t="s">
        <v>461</v>
      </c>
      <c r="H42" s="4" t="s">
        <v>454</v>
      </c>
    </row>
    <row r="43" spans="7:8" ht="29.45" customHeight="1">
      <c r="G43" s="2" t="s">
        <v>1671</v>
      </c>
      <c r="H43" s="4" t="s">
        <v>736</v>
      </c>
    </row>
    <row r="44" spans="7:8" ht="29.45" customHeight="1">
      <c r="G44" s="2" t="s">
        <v>1347</v>
      </c>
      <c r="H44" s="4" t="s">
        <v>2224</v>
      </c>
    </row>
    <row r="45" spans="7:8" ht="29.45" customHeight="1">
      <c r="G45" s="2" t="s">
        <v>2225</v>
      </c>
      <c r="H45" s="4" t="s">
        <v>2226</v>
      </c>
    </row>
    <row r="46" spans="7:8" ht="29.45" customHeight="1">
      <c r="G46" s="2" t="s">
        <v>1362</v>
      </c>
      <c r="H46" s="4" t="s">
        <v>2227</v>
      </c>
    </row>
    <row r="47" spans="7:8" ht="29.45" customHeight="1">
      <c r="G47" s="2" t="s">
        <v>444</v>
      </c>
      <c r="H47" s="4" t="s">
        <v>2228</v>
      </c>
    </row>
    <row r="48" spans="7:8" ht="29.45" customHeight="1">
      <c r="G48" s="2" t="s">
        <v>2229</v>
      </c>
      <c r="H48" s="4" t="s">
        <v>2230</v>
      </c>
    </row>
    <row r="49" spans="7:8" ht="29.45" customHeight="1">
      <c r="G49" s="2" t="s">
        <v>2231</v>
      </c>
      <c r="H49" s="4" t="s">
        <v>2232</v>
      </c>
    </row>
    <row r="50" spans="7:8" ht="29.45" customHeight="1">
      <c r="G50" s="2" t="s">
        <v>2233</v>
      </c>
      <c r="H50" s="4" t="s">
        <v>2234</v>
      </c>
    </row>
    <row r="51" spans="7:8" ht="29.45" customHeight="1">
      <c r="G51" s="2" t="s">
        <v>715</v>
      </c>
      <c r="H51" s="4" t="s">
        <v>1678</v>
      </c>
    </row>
    <row r="52" spans="7:8" ht="29.45" customHeight="1">
      <c r="G52" s="2" t="s">
        <v>2235</v>
      </c>
      <c r="H52" s="4" t="s">
        <v>2236</v>
      </c>
    </row>
    <row r="53" spans="7:8" ht="29.45" customHeight="1">
      <c r="G53" s="2" t="s">
        <v>2237</v>
      </c>
      <c r="H53" s="5" t="s">
        <v>2238</v>
      </c>
    </row>
    <row r="54" spans="7:8" ht="29.45" customHeight="1">
      <c r="G54" s="2" t="s">
        <v>2239</v>
      </c>
      <c r="H54" s="5" t="s">
        <v>2240</v>
      </c>
    </row>
    <row r="55" spans="7:8" ht="29.45" customHeight="1">
      <c r="G55" s="2" t="s">
        <v>428</v>
      </c>
      <c r="H55" s="5" t="s">
        <v>2241</v>
      </c>
    </row>
    <row r="56" spans="7:8" ht="29.45" customHeight="1">
      <c r="G56" s="2" t="s">
        <v>2242</v>
      </c>
      <c r="H56" s="5" t="s">
        <v>2243</v>
      </c>
    </row>
    <row r="57" spans="7:8" ht="29.45" customHeight="1">
      <c r="G57" s="2" t="s">
        <v>2244</v>
      </c>
      <c r="H57" s="5" t="s">
        <v>2245</v>
      </c>
    </row>
    <row r="58" spans="7:8" ht="29.45" customHeight="1">
      <c r="G58" s="2" t="s">
        <v>500</v>
      </c>
      <c r="H58" s="5" t="s">
        <v>2246</v>
      </c>
    </row>
    <row r="59" spans="7:8" ht="29.45" customHeight="1">
      <c r="G59" s="2" t="s">
        <v>2247</v>
      </c>
      <c r="H59" s="5" t="s">
        <v>2248</v>
      </c>
    </row>
    <row r="60" spans="7:8" ht="29.45" customHeight="1">
      <c r="G60" s="2" t="s">
        <v>2249</v>
      </c>
      <c r="H60" s="5"/>
    </row>
    <row r="61" spans="7:8" ht="29.45" customHeight="1">
      <c r="G61" s="2" t="s">
        <v>418</v>
      </c>
      <c r="H61" s="5"/>
    </row>
    <row r="62" spans="7:8" ht="29.45" customHeight="1">
      <c r="G62" s="2" t="s">
        <v>2250</v>
      </c>
      <c r="H62" s="5"/>
    </row>
    <row r="63" spans="7:8" ht="29.45" customHeight="1">
      <c r="G63" s="2" t="s">
        <v>2251</v>
      </c>
      <c r="H63" s="5"/>
    </row>
    <row r="64" spans="7:8" ht="29.45" customHeight="1">
      <c r="G64" s="2" t="s">
        <v>2252</v>
      </c>
      <c r="H64" s="5"/>
    </row>
    <row r="65" spans="7:8" ht="29.45" customHeight="1">
      <c r="G65" s="2" t="s">
        <v>2253</v>
      </c>
      <c r="H65" s="5"/>
    </row>
    <row r="66" spans="7:8" ht="29.45" customHeight="1">
      <c r="G66" s="2" t="s">
        <v>2254</v>
      </c>
      <c r="H66" s="5"/>
    </row>
    <row r="67" spans="7:8" ht="29.45" customHeight="1">
      <c r="G67" s="2" t="s">
        <v>780</v>
      </c>
      <c r="H67" s="5"/>
    </row>
    <row r="68" spans="7:8" ht="29.45" customHeight="1">
      <c r="G68" s="2" t="s">
        <v>2255</v>
      </c>
      <c r="H68" s="5"/>
    </row>
    <row r="69" spans="7:8" ht="29.45" customHeight="1">
      <c r="G69" s="2" t="s">
        <v>2256</v>
      </c>
      <c r="H69" s="5"/>
    </row>
    <row r="70" spans="7:8" ht="29.45" customHeight="1">
      <c r="G70" s="2" t="s">
        <v>2257</v>
      </c>
      <c r="H70" s="5"/>
    </row>
    <row r="71" spans="7:8" ht="29.45" customHeight="1">
      <c r="G71" s="2" t="s">
        <v>2258</v>
      </c>
      <c r="H71" s="5"/>
    </row>
    <row r="72" spans="7:8" ht="29.45" customHeight="1">
      <c r="G72" s="2" t="s">
        <v>381</v>
      </c>
      <c r="H72" s="5"/>
    </row>
    <row r="73" spans="7:8" ht="29.45" customHeight="1">
      <c r="G73" s="2" t="s">
        <v>2259</v>
      </c>
      <c r="H73" s="5"/>
    </row>
    <row r="74" spans="7:8" ht="29.45" customHeight="1">
      <c r="G74" s="2" t="s">
        <v>735</v>
      </c>
      <c r="H74" s="5"/>
    </row>
    <row r="75" spans="7:8" ht="29.45" customHeight="1">
      <c r="G75" s="2" t="s">
        <v>2260</v>
      </c>
      <c r="H75" s="5"/>
    </row>
    <row r="76" spans="7:8" ht="29.45" customHeight="1">
      <c r="G76" s="2" t="s">
        <v>2261</v>
      </c>
      <c r="H76" s="5"/>
    </row>
    <row r="77" spans="7:8" ht="29.45" customHeight="1">
      <c r="G77" s="2" t="s">
        <v>2261</v>
      </c>
      <c r="H77" s="5"/>
    </row>
    <row r="78" spans="7:8" ht="29.45" customHeight="1">
      <c r="G78" s="2" t="s">
        <v>2262</v>
      </c>
      <c r="H78" s="5"/>
    </row>
    <row r="79" spans="7:8" ht="29.45" customHeight="1">
      <c r="G79" s="2" t="s">
        <v>2263</v>
      </c>
      <c r="H79" s="5"/>
    </row>
    <row r="80" spans="7:8" ht="29.45" customHeight="1">
      <c r="G80" s="2" t="s">
        <v>205</v>
      </c>
      <c r="H80" s="5"/>
    </row>
    <row r="81" spans="7:8" ht="29.45" customHeight="1">
      <c r="G81" s="2" t="s">
        <v>1690</v>
      </c>
      <c r="H81" s="5"/>
    </row>
    <row r="82" spans="7:8" ht="29.45" customHeight="1">
      <c r="G82" s="2" t="s">
        <v>171</v>
      </c>
      <c r="H82" s="5"/>
    </row>
    <row r="83" spans="7:8" ht="29.45" customHeight="1">
      <c r="G83" s="2" t="s">
        <v>2264</v>
      </c>
      <c r="H83" s="6"/>
    </row>
    <row r="84" spans="7:8" ht="29.45" customHeight="1">
      <c r="G84" s="2" t="s">
        <v>2265</v>
      </c>
      <c r="H84" s="6"/>
    </row>
    <row r="85" spans="7:8" ht="29.45" customHeight="1">
      <c r="G85" s="2" t="s">
        <v>2266</v>
      </c>
      <c r="H85" s="6"/>
    </row>
    <row r="86" spans="7:8" ht="29.45" customHeight="1">
      <c r="G86" s="2" t="s">
        <v>550</v>
      </c>
      <c r="H86" s="6"/>
    </row>
    <row r="87" spans="7:8" ht="29.45" customHeight="1">
      <c r="G87" s="2" t="s">
        <v>452</v>
      </c>
      <c r="H87" s="6"/>
    </row>
    <row r="88" spans="7:8" ht="29.45" customHeight="1">
      <c r="G88" s="7" t="s">
        <v>2267</v>
      </c>
      <c r="H88" s="6"/>
    </row>
    <row r="89" spans="7:8" ht="29.45" customHeight="1">
      <c r="G89" s="7" t="s">
        <v>2268</v>
      </c>
      <c r="H89" s="6"/>
    </row>
    <row r="90" spans="7:8" ht="29.45" customHeight="1">
      <c r="G90" s="7" t="s">
        <v>1579</v>
      </c>
      <c r="H90" s="6"/>
    </row>
    <row r="91" spans="7:8" ht="29.45" customHeight="1">
      <c r="G91" s="2" t="s">
        <v>444</v>
      </c>
      <c r="H91" s="6"/>
    </row>
    <row r="92" spans="7:8" ht="29.45" customHeight="1">
      <c r="G92" s="7" t="s">
        <v>2269</v>
      </c>
    </row>
    <row r="93" spans="7:8" ht="29.45" customHeight="1">
      <c r="G93" s="7" t="s">
        <v>2270</v>
      </c>
    </row>
    <row r="94" spans="7:8" ht="29.45" customHeight="1">
      <c r="G94" s="8" t="s">
        <v>1861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551"/>
  <sheetViews>
    <sheetView topLeftCell="A520" workbookViewId="0">
      <selection activeCell="D538" sqref="D538"/>
    </sheetView>
  </sheetViews>
  <sheetFormatPr baseColWidth="10" defaultColWidth="9.125" defaultRowHeight="14.25"/>
  <cols>
    <col min="1" max="1" width="28" customWidth="1"/>
    <col min="2" max="2" width="64.375" customWidth="1"/>
  </cols>
  <sheetData>
    <row r="1" spans="1:2" ht="33.75" customHeight="1">
      <c r="A1" s="17" t="s">
        <v>24</v>
      </c>
      <c r="B1" s="15" t="s">
        <v>25</v>
      </c>
    </row>
    <row r="2" spans="1:2">
      <c r="A2" s="121">
        <v>1037621190</v>
      </c>
      <c r="B2" s="121" t="s">
        <v>2271</v>
      </c>
    </row>
    <row r="3" spans="1:2">
      <c r="A3" s="121">
        <v>9102381</v>
      </c>
      <c r="B3" s="121" t="s">
        <v>2272</v>
      </c>
    </row>
    <row r="4" spans="1:2">
      <c r="A4" s="121">
        <v>80540158</v>
      </c>
      <c r="B4" s="121" t="s">
        <v>2273</v>
      </c>
    </row>
    <row r="5" spans="1:2">
      <c r="A5" s="121">
        <v>7719729</v>
      </c>
      <c r="B5" s="121" t="s">
        <v>2274</v>
      </c>
    </row>
    <row r="6" spans="1:2">
      <c r="A6" s="121">
        <v>6566107</v>
      </c>
      <c r="B6" s="121" t="s">
        <v>2275</v>
      </c>
    </row>
    <row r="7" spans="1:2">
      <c r="A7" s="121">
        <v>1062304855</v>
      </c>
      <c r="B7" s="121" t="s">
        <v>2276</v>
      </c>
    </row>
    <row r="8" spans="1:2">
      <c r="A8" s="121">
        <v>74381342</v>
      </c>
      <c r="B8" s="121" t="s">
        <v>2277</v>
      </c>
    </row>
    <row r="9" spans="1:2">
      <c r="A9" s="121">
        <v>93409988</v>
      </c>
      <c r="B9" s="121" t="s">
        <v>2278</v>
      </c>
    </row>
    <row r="10" spans="1:2">
      <c r="A10" s="121">
        <v>1053776375</v>
      </c>
      <c r="B10" s="121" t="s">
        <v>2279</v>
      </c>
    </row>
    <row r="11" spans="1:2">
      <c r="A11" s="121">
        <v>70302280</v>
      </c>
      <c r="B11" s="121" t="s">
        <v>2280</v>
      </c>
    </row>
    <row r="12" spans="1:2">
      <c r="A12" s="121">
        <v>98704340</v>
      </c>
      <c r="B12" s="121" t="s">
        <v>2281</v>
      </c>
    </row>
    <row r="13" spans="1:2">
      <c r="A13" s="121">
        <v>93453410</v>
      </c>
      <c r="B13" s="121" t="s">
        <v>2282</v>
      </c>
    </row>
    <row r="14" spans="1:2">
      <c r="A14" s="188">
        <v>3064635</v>
      </c>
      <c r="B14" s="121" t="s">
        <v>2283</v>
      </c>
    </row>
    <row r="15" spans="1:2">
      <c r="A15" s="188"/>
      <c r="B15" s="121" t="s">
        <v>2284</v>
      </c>
    </row>
    <row r="16" spans="1:2">
      <c r="A16" s="121">
        <v>80187586</v>
      </c>
      <c r="B16" s="121" t="s">
        <v>2285</v>
      </c>
    </row>
    <row r="17" spans="1:2">
      <c r="A17" s="121">
        <v>88251424</v>
      </c>
      <c r="B17" s="121" t="s">
        <v>2286</v>
      </c>
    </row>
    <row r="18" spans="1:2">
      <c r="A18" s="121">
        <v>1094248079</v>
      </c>
      <c r="B18" s="121" t="s">
        <v>2287</v>
      </c>
    </row>
    <row r="19" spans="1:2">
      <c r="A19" s="121">
        <v>79382188</v>
      </c>
      <c r="B19" s="121" t="s">
        <v>2288</v>
      </c>
    </row>
    <row r="20" spans="1:2">
      <c r="A20" s="121">
        <v>830011337</v>
      </c>
      <c r="B20" s="121" t="s">
        <v>2289</v>
      </c>
    </row>
    <row r="21" spans="1:2">
      <c r="A21" s="121">
        <v>88264049</v>
      </c>
      <c r="B21" s="121" t="s">
        <v>2290</v>
      </c>
    </row>
    <row r="22" spans="1:2">
      <c r="A22" s="121">
        <v>79306815</v>
      </c>
      <c r="B22" s="121" t="s">
        <v>2291</v>
      </c>
    </row>
    <row r="23" spans="1:2">
      <c r="A23" s="121">
        <v>9772308</v>
      </c>
      <c r="B23" s="121" t="s">
        <v>2292</v>
      </c>
    </row>
    <row r="24" spans="1:2">
      <c r="A24" s="121">
        <v>1098717257</v>
      </c>
      <c r="B24" s="121" t="s">
        <v>2293</v>
      </c>
    </row>
    <row r="25" spans="1:2">
      <c r="A25" s="121">
        <v>91017600</v>
      </c>
      <c r="B25" s="121" t="s">
        <v>2294</v>
      </c>
    </row>
    <row r="26" spans="1:2">
      <c r="A26" s="121">
        <v>88220552</v>
      </c>
      <c r="B26" s="121" t="s">
        <v>2295</v>
      </c>
    </row>
    <row r="27" spans="1:2">
      <c r="A27" s="121">
        <v>16737787</v>
      </c>
      <c r="B27" s="121" t="s">
        <v>2296</v>
      </c>
    </row>
    <row r="28" spans="1:2">
      <c r="A28" s="122">
        <v>830105793</v>
      </c>
      <c r="B28" s="121" t="s">
        <v>2297</v>
      </c>
    </row>
    <row r="29" spans="1:2">
      <c r="A29" s="121">
        <v>19208450</v>
      </c>
      <c r="B29" s="121" t="s">
        <v>2298</v>
      </c>
    </row>
    <row r="30" spans="1:2">
      <c r="A30" s="122">
        <v>21297271</v>
      </c>
      <c r="B30" s="121" t="s">
        <v>2299</v>
      </c>
    </row>
    <row r="31" spans="1:2">
      <c r="A31" s="121">
        <v>80419336</v>
      </c>
      <c r="B31" s="121" t="s">
        <v>2300</v>
      </c>
    </row>
    <row r="32" spans="1:2">
      <c r="A32" s="122">
        <v>800111107</v>
      </c>
      <c r="B32" s="121" t="s">
        <v>2301</v>
      </c>
    </row>
    <row r="33" spans="1:2">
      <c r="A33" s="121">
        <v>80076150</v>
      </c>
      <c r="B33" s="121" t="s">
        <v>2302</v>
      </c>
    </row>
    <row r="34" spans="1:2">
      <c r="A34" s="122">
        <v>800117192</v>
      </c>
      <c r="B34" s="121" t="s">
        <v>2303</v>
      </c>
    </row>
    <row r="35" spans="1:2">
      <c r="A35" s="121">
        <v>79311773</v>
      </c>
      <c r="B35" s="121" t="s">
        <v>2304</v>
      </c>
    </row>
    <row r="36" spans="1:2">
      <c r="A36" s="121">
        <v>860077153</v>
      </c>
      <c r="B36" s="121" t="s">
        <v>2305</v>
      </c>
    </row>
    <row r="37" spans="1:2">
      <c r="A37" s="121">
        <v>830126461</v>
      </c>
      <c r="B37" s="121" t="s">
        <v>2306</v>
      </c>
    </row>
    <row r="38" spans="1:2">
      <c r="A38" s="121">
        <v>901165062</v>
      </c>
      <c r="B38" s="121" t="s">
        <v>2307</v>
      </c>
    </row>
    <row r="39" spans="1:2">
      <c r="A39" s="121">
        <v>1095180342</v>
      </c>
      <c r="B39" s="121" t="s">
        <v>2308</v>
      </c>
    </row>
    <row r="40" spans="1:2">
      <c r="A40" s="121">
        <v>900064704</v>
      </c>
      <c r="B40" s="121" t="s">
        <v>2309</v>
      </c>
    </row>
    <row r="41" spans="1:2">
      <c r="A41" s="121">
        <v>900292779</v>
      </c>
      <c r="B41" s="121" t="s">
        <v>2310</v>
      </c>
    </row>
    <row r="42" spans="1:2">
      <c r="A42" s="121">
        <v>800024702</v>
      </c>
      <c r="B42" s="121" t="s">
        <v>2311</v>
      </c>
    </row>
    <row r="43" spans="1:2">
      <c r="A43" s="121">
        <v>860078643</v>
      </c>
      <c r="B43" s="121" t="s">
        <v>2312</v>
      </c>
    </row>
    <row r="44" spans="1:2">
      <c r="A44" s="121">
        <v>899999017</v>
      </c>
      <c r="B44" s="121" t="s">
        <v>2313</v>
      </c>
    </row>
    <row r="45" spans="1:2">
      <c r="A45" s="121">
        <v>802008919</v>
      </c>
      <c r="B45" s="121" t="s">
        <v>2314</v>
      </c>
    </row>
    <row r="46" spans="1:2">
      <c r="A46" s="121">
        <v>901178642</v>
      </c>
      <c r="B46" s="121" t="s">
        <v>2315</v>
      </c>
    </row>
    <row r="47" spans="1:2">
      <c r="A47" s="121">
        <v>804003326</v>
      </c>
      <c r="B47" s="121" t="s">
        <v>2316</v>
      </c>
    </row>
    <row r="48" spans="1:2">
      <c r="A48" s="121">
        <v>1099203753</v>
      </c>
      <c r="B48" s="121" t="s">
        <v>2317</v>
      </c>
    </row>
    <row r="49" spans="1:2">
      <c r="A49" s="123">
        <v>900084374</v>
      </c>
      <c r="B49" s="121" t="s">
        <v>2318</v>
      </c>
    </row>
    <row r="50" spans="1:2">
      <c r="A50" s="121">
        <v>1016020093</v>
      </c>
      <c r="B50" s="121" t="s">
        <v>2319</v>
      </c>
    </row>
    <row r="51" spans="1:2">
      <c r="A51" s="121">
        <v>13742202</v>
      </c>
      <c r="B51" s="121" t="s">
        <v>2320</v>
      </c>
    </row>
    <row r="52" spans="1:2">
      <c r="A52" s="121">
        <v>88888888</v>
      </c>
      <c r="B52" s="121" t="s">
        <v>2321</v>
      </c>
    </row>
    <row r="53" spans="1:2">
      <c r="A53" s="121">
        <v>98716269</v>
      </c>
      <c r="B53" s="121" t="s">
        <v>2322</v>
      </c>
    </row>
    <row r="54" spans="1:2">
      <c r="A54" s="121">
        <v>88267598</v>
      </c>
      <c r="B54" s="121" t="s">
        <v>2323</v>
      </c>
    </row>
    <row r="55" spans="1:2">
      <c r="A55" s="124">
        <v>80176290</v>
      </c>
      <c r="B55" s="121" t="s">
        <v>2324</v>
      </c>
    </row>
    <row r="56" spans="1:2">
      <c r="A56" s="121">
        <v>900737430</v>
      </c>
      <c r="B56" s="121" t="s">
        <v>2325</v>
      </c>
    </row>
    <row r="57" spans="1:2">
      <c r="A57" s="124">
        <v>1098761537</v>
      </c>
      <c r="B57" s="121" t="s">
        <v>2326</v>
      </c>
    </row>
    <row r="58" spans="1:2">
      <c r="A58" s="121">
        <v>91423702</v>
      </c>
      <c r="B58" s="121" t="s">
        <v>2327</v>
      </c>
    </row>
    <row r="59" spans="1:2">
      <c r="A59" s="125">
        <v>33333300000000</v>
      </c>
      <c r="B59" s="121" t="s">
        <v>2328</v>
      </c>
    </row>
    <row r="60" spans="1:2">
      <c r="A60" s="121">
        <v>9999999</v>
      </c>
      <c r="B60" s="121" t="s">
        <v>2328</v>
      </c>
    </row>
    <row r="61" spans="1:2">
      <c r="A61" s="121">
        <v>1032369833</v>
      </c>
      <c r="B61" s="121" t="s">
        <v>2329</v>
      </c>
    </row>
    <row r="62" spans="1:2">
      <c r="A62" s="121">
        <v>94375681</v>
      </c>
      <c r="B62" s="121" t="s">
        <v>2330</v>
      </c>
    </row>
    <row r="63" spans="1:2">
      <c r="A63" s="121">
        <v>80219454</v>
      </c>
      <c r="B63" s="121" t="s">
        <v>2331</v>
      </c>
    </row>
    <row r="64" spans="1:2">
      <c r="A64" s="121">
        <v>900857481</v>
      </c>
      <c r="B64" s="121" t="s">
        <v>2332</v>
      </c>
    </row>
    <row r="65" spans="1:2">
      <c r="A65" s="121">
        <v>80033094</v>
      </c>
      <c r="B65" s="121" t="s">
        <v>2333</v>
      </c>
    </row>
    <row r="66" spans="1:2">
      <c r="A66" s="121">
        <v>38670375</v>
      </c>
      <c r="B66" s="121" t="s">
        <v>2334</v>
      </c>
    </row>
    <row r="67" spans="1:2">
      <c r="A67" s="121">
        <v>94382002</v>
      </c>
      <c r="B67" s="121" t="s">
        <v>2335</v>
      </c>
    </row>
    <row r="68" spans="1:2">
      <c r="A68" s="121">
        <v>66704222</v>
      </c>
      <c r="B68" s="121" t="s">
        <v>2336</v>
      </c>
    </row>
    <row r="69" spans="1:2">
      <c r="A69" s="121">
        <v>80254224</v>
      </c>
      <c r="B69" s="121" t="s">
        <v>2337</v>
      </c>
    </row>
    <row r="70" spans="1:2">
      <c r="A70" s="121">
        <v>16736620</v>
      </c>
      <c r="B70" s="121" t="s">
        <v>2338</v>
      </c>
    </row>
    <row r="71" spans="1:2">
      <c r="A71" s="121">
        <v>80765981</v>
      </c>
      <c r="B71" s="121" t="s">
        <v>2339</v>
      </c>
    </row>
    <row r="72" spans="1:2">
      <c r="A72" s="121">
        <v>91155663</v>
      </c>
      <c r="B72" s="121" t="s">
        <v>2340</v>
      </c>
    </row>
    <row r="73" spans="1:2">
      <c r="A73" s="121">
        <v>7695568</v>
      </c>
      <c r="B73" s="121" t="s">
        <v>2341</v>
      </c>
    </row>
    <row r="74" spans="1:2">
      <c r="A74" s="121">
        <v>79894144</v>
      </c>
      <c r="B74" s="121" t="s">
        <v>2342</v>
      </c>
    </row>
    <row r="75" spans="1:2">
      <c r="A75" s="121">
        <v>91043844</v>
      </c>
      <c r="B75" s="121" t="s">
        <v>2343</v>
      </c>
    </row>
    <row r="76" spans="1:2">
      <c r="A76" s="121">
        <v>1022368847</v>
      </c>
      <c r="B76" s="121" t="s">
        <v>2344</v>
      </c>
    </row>
    <row r="77" spans="1:2">
      <c r="A77" s="121">
        <v>79388215</v>
      </c>
      <c r="B77" s="121" t="s">
        <v>2345</v>
      </c>
    </row>
    <row r="78" spans="1:2">
      <c r="A78" s="121">
        <v>777777</v>
      </c>
      <c r="B78" s="121" t="s">
        <v>2346</v>
      </c>
    </row>
    <row r="79" spans="1:2">
      <c r="A79" s="122">
        <v>900207712</v>
      </c>
      <c r="B79" s="121" t="s">
        <v>2347</v>
      </c>
    </row>
    <row r="80" spans="1:2">
      <c r="A80" s="121">
        <v>79398248</v>
      </c>
      <c r="B80" s="121" t="s">
        <v>2348</v>
      </c>
    </row>
    <row r="81" spans="1:2">
      <c r="A81" s="121">
        <v>17170548</v>
      </c>
      <c r="B81" s="121" t="s">
        <v>2349</v>
      </c>
    </row>
    <row r="82" spans="1:2">
      <c r="A82" s="121">
        <v>21243207</v>
      </c>
      <c r="B82" s="121" t="s">
        <v>2350</v>
      </c>
    </row>
    <row r="83" spans="1:2">
      <c r="A83" s="121">
        <v>79643986</v>
      </c>
      <c r="B83" s="121" t="s">
        <v>2351</v>
      </c>
    </row>
    <row r="84" spans="1:2">
      <c r="A84" s="121">
        <v>80051010</v>
      </c>
      <c r="B84" s="121" t="s">
        <v>2352</v>
      </c>
    </row>
    <row r="85" spans="1:2">
      <c r="A85" s="122">
        <v>1026278480</v>
      </c>
      <c r="B85" s="121" t="s">
        <v>2353</v>
      </c>
    </row>
    <row r="86" spans="1:2">
      <c r="A86" s="122">
        <v>93437462</v>
      </c>
      <c r="B86" s="121" t="s">
        <v>2354</v>
      </c>
    </row>
    <row r="87" spans="1:2">
      <c r="A87" s="122">
        <v>8509434</v>
      </c>
      <c r="B87" s="121" t="s">
        <v>2355</v>
      </c>
    </row>
    <row r="88" spans="1:2">
      <c r="A88" s="121">
        <v>9076950</v>
      </c>
      <c r="B88" s="121" t="s">
        <v>2356</v>
      </c>
    </row>
    <row r="89" spans="1:2">
      <c r="A89" s="121">
        <v>5897248</v>
      </c>
      <c r="B89" s="121" t="s">
        <v>2357</v>
      </c>
    </row>
    <row r="90" spans="1:2">
      <c r="A90" s="121">
        <v>800191268</v>
      </c>
      <c r="B90" s="121" t="s">
        <v>2358</v>
      </c>
    </row>
    <row r="91" spans="1:2">
      <c r="A91" s="121">
        <v>97600178</v>
      </c>
      <c r="B91" s="121" t="s">
        <v>2359</v>
      </c>
    </row>
    <row r="92" spans="1:2">
      <c r="A92" s="121">
        <v>830126356</v>
      </c>
      <c r="B92" s="121" t="s">
        <v>2360</v>
      </c>
    </row>
    <row r="93" spans="1:2">
      <c r="A93" s="121">
        <v>890304297</v>
      </c>
      <c r="B93" s="121" t="s">
        <v>2361</v>
      </c>
    </row>
    <row r="94" spans="1:2">
      <c r="A94" s="121">
        <v>12130892</v>
      </c>
      <c r="B94" s="121" t="s">
        <v>2362</v>
      </c>
    </row>
    <row r="95" spans="1:2">
      <c r="A95" s="121">
        <v>9525895</v>
      </c>
      <c r="B95" s="121" t="s">
        <v>2363</v>
      </c>
    </row>
    <row r="96" spans="1:2">
      <c r="A96" s="122">
        <v>901940915</v>
      </c>
      <c r="B96" s="121" t="s">
        <v>2364</v>
      </c>
    </row>
    <row r="97" spans="1:2">
      <c r="A97" s="121">
        <v>900543683</v>
      </c>
      <c r="B97" s="121" t="s">
        <v>2365</v>
      </c>
    </row>
    <row r="98" spans="1:2">
      <c r="A98" s="121">
        <v>901388784</v>
      </c>
      <c r="B98" s="121" t="s">
        <v>2366</v>
      </c>
    </row>
    <row r="99" spans="1:2">
      <c r="A99" s="121">
        <v>900271840</v>
      </c>
      <c r="B99" s="121" t="s">
        <v>2367</v>
      </c>
    </row>
    <row r="100" spans="1:2">
      <c r="A100" s="121">
        <v>19057965</v>
      </c>
      <c r="B100" s="121" t="s">
        <v>2368</v>
      </c>
    </row>
    <row r="101" spans="1:2">
      <c r="A101" s="121">
        <v>9010380271</v>
      </c>
      <c r="B101" s="121" t="s">
        <v>2076</v>
      </c>
    </row>
    <row r="102" spans="1:2">
      <c r="A102" s="121">
        <v>999</v>
      </c>
      <c r="B102" s="121" t="s">
        <v>2369</v>
      </c>
    </row>
    <row r="103" spans="1:2">
      <c r="A103" s="121">
        <v>99</v>
      </c>
      <c r="B103" s="121" t="s">
        <v>2370</v>
      </c>
    </row>
    <row r="104" spans="1:2" ht="28.5">
      <c r="A104" s="121">
        <v>9999</v>
      </c>
      <c r="B104" s="121" t="s">
        <v>2371</v>
      </c>
    </row>
    <row r="105" spans="1:2">
      <c r="A105" s="121">
        <v>900127417</v>
      </c>
      <c r="B105" s="121" t="s">
        <v>2372</v>
      </c>
    </row>
    <row r="106" spans="1:2">
      <c r="A106" s="121">
        <v>900187340</v>
      </c>
      <c r="B106" s="121" t="s">
        <v>2373</v>
      </c>
    </row>
    <row r="107" spans="1:2">
      <c r="A107" s="122">
        <v>900151289</v>
      </c>
      <c r="B107" s="121" t="s">
        <v>2374</v>
      </c>
    </row>
    <row r="108" spans="1:2">
      <c r="A108" s="121">
        <v>8667194</v>
      </c>
      <c r="B108" s="121" t="s">
        <v>2375</v>
      </c>
    </row>
    <row r="109" spans="1:2">
      <c r="A109" s="121">
        <v>900243647</v>
      </c>
      <c r="B109" s="121" t="s">
        <v>2376</v>
      </c>
    </row>
    <row r="110" spans="1:2">
      <c r="A110" s="121">
        <v>900416130</v>
      </c>
      <c r="B110" s="121" t="s">
        <v>2377</v>
      </c>
    </row>
    <row r="111" spans="1:2">
      <c r="A111" s="121">
        <v>890303018</v>
      </c>
      <c r="B111" s="121" t="s">
        <v>2378</v>
      </c>
    </row>
    <row r="112" spans="1:2">
      <c r="A112" s="121">
        <v>900261490</v>
      </c>
      <c r="B112" s="121" t="s">
        <v>2379</v>
      </c>
    </row>
    <row r="113" spans="1:2">
      <c r="A113" s="121">
        <v>805022185</v>
      </c>
      <c r="B113" s="121" t="s">
        <v>2380</v>
      </c>
    </row>
    <row r="114" spans="1:2" ht="28.5">
      <c r="A114" s="121">
        <v>900279638</v>
      </c>
      <c r="B114" s="121" t="s">
        <v>2381</v>
      </c>
    </row>
    <row r="115" spans="1:2">
      <c r="A115" s="121">
        <v>900134919</v>
      </c>
      <c r="B115" s="121" t="s">
        <v>2382</v>
      </c>
    </row>
    <row r="116" spans="1:2">
      <c r="A116" s="121">
        <v>844000518</v>
      </c>
      <c r="B116" s="121" t="s">
        <v>2383</v>
      </c>
    </row>
    <row r="117" spans="1:2">
      <c r="A117" s="124">
        <v>901196744</v>
      </c>
      <c r="B117" s="121" t="s">
        <v>2384</v>
      </c>
    </row>
    <row r="118" spans="1:2">
      <c r="A118" s="121">
        <v>811008466</v>
      </c>
      <c r="B118" s="121" t="s">
        <v>2385</v>
      </c>
    </row>
    <row r="119" spans="1:2">
      <c r="A119" s="122">
        <v>39690495</v>
      </c>
      <c r="B119" s="121" t="s">
        <v>2386</v>
      </c>
    </row>
    <row r="120" spans="1:2">
      <c r="A120" s="121">
        <v>900461703</v>
      </c>
      <c r="B120" s="121" t="s">
        <v>2387</v>
      </c>
    </row>
    <row r="121" spans="1:2">
      <c r="A121" s="121">
        <v>900264464</v>
      </c>
      <c r="B121" s="121" t="s">
        <v>2388</v>
      </c>
    </row>
    <row r="122" spans="1:2">
      <c r="A122" s="121">
        <v>804012254</v>
      </c>
      <c r="B122" s="121" t="s">
        <v>2389</v>
      </c>
    </row>
    <row r="123" spans="1:2">
      <c r="A123" s="121">
        <v>800102212</v>
      </c>
      <c r="B123" s="121" t="s">
        <v>2390</v>
      </c>
    </row>
    <row r="124" spans="1:2">
      <c r="A124" s="121">
        <v>900564028</v>
      </c>
      <c r="B124" s="121" t="s">
        <v>2391</v>
      </c>
    </row>
    <row r="125" spans="1:2">
      <c r="A125" s="121">
        <v>900297530</v>
      </c>
      <c r="B125" s="121" t="s">
        <v>2392</v>
      </c>
    </row>
    <row r="126" spans="1:2">
      <c r="A126" s="121">
        <v>900250231</v>
      </c>
      <c r="B126" s="121" t="s">
        <v>2393</v>
      </c>
    </row>
    <row r="127" spans="1:2">
      <c r="A127" s="121">
        <v>901184235</v>
      </c>
      <c r="B127" s="121" t="s">
        <v>2394</v>
      </c>
    </row>
    <row r="128" spans="1:2">
      <c r="A128" s="121">
        <v>900994591</v>
      </c>
      <c r="B128" s="121" t="s">
        <v>2395</v>
      </c>
    </row>
    <row r="129" spans="1:2">
      <c r="A129" s="121">
        <v>900608015</v>
      </c>
      <c r="B129" s="121" t="s">
        <v>2396</v>
      </c>
    </row>
    <row r="130" spans="1:2">
      <c r="A130" s="121">
        <v>824006612</v>
      </c>
      <c r="B130" s="121" t="s">
        <v>2397</v>
      </c>
    </row>
    <row r="131" spans="1:2">
      <c r="A131" s="121">
        <v>900708453</v>
      </c>
      <c r="B131" s="121" t="s">
        <v>2398</v>
      </c>
    </row>
    <row r="132" spans="1:2">
      <c r="A132" s="121">
        <v>900405006</v>
      </c>
      <c r="B132" s="121" t="s">
        <v>2399</v>
      </c>
    </row>
    <row r="133" spans="1:2">
      <c r="A133" s="122">
        <v>75081491</v>
      </c>
      <c r="B133" s="121" t="s">
        <v>2400</v>
      </c>
    </row>
    <row r="134" spans="1:2">
      <c r="A134" s="121">
        <v>900219103</v>
      </c>
      <c r="B134" s="121" t="s">
        <v>2401</v>
      </c>
    </row>
    <row r="135" spans="1:2">
      <c r="A135" s="121">
        <v>3132122</v>
      </c>
      <c r="B135" s="121" t="s">
        <v>2402</v>
      </c>
    </row>
    <row r="136" spans="1:2">
      <c r="A136" s="121">
        <v>80127052</v>
      </c>
      <c r="B136" s="121" t="s">
        <v>2403</v>
      </c>
    </row>
    <row r="137" spans="1:2">
      <c r="A137" s="121">
        <v>98668297</v>
      </c>
      <c r="B137" s="121" t="s">
        <v>2404</v>
      </c>
    </row>
    <row r="138" spans="1:2">
      <c r="A138" s="121">
        <v>19387852</v>
      </c>
      <c r="B138" s="121" t="s">
        <v>2405</v>
      </c>
    </row>
    <row r="139" spans="1:2">
      <c r="A139" s="121">
        <v>71764976</v>
      </c>
      <c r="B139" s="121" t="s">
        <v>2406</v>
      </c>
    </row>
    <row r="140" spans="1:2">
      <c r="A140" s="121">
        <v>1030628499</v>
      </c>
      <c r="B140" s="121" t="s">
        <v>2407</v>
      </c>
    </row>
    <row r="141" spans="1:2">
      <c r="A141" s="121">
        <v>80041829</v>
      </c>
      <c r="B141" s="121" t="s">
        <v>2408</v>
      </c>
    </row>
    <row r="142" spans="1:2">
      <c r="A142" s="121">
        <v>55223432</v>
      </c>
      <c r="B142" s="121" t="s">
        <v>2409</v>
      </c>
    </row>
    <row r="143" spans="1:2">
      <c r="A143" s="121">
        <v>1070949341</v>
      </c>
      <c r="B143" s="121" t="s">
        <v>2410</v>
      </c>
    </row>
    <row r="144" spans="1:2">
      <c r="A144" s="121">
        <v>1018374925</v>
      </c>
      <c r="B144" s="121" t="s">
        <v>2411</v>
      </c>
    </row>
    <row r="145" spans="1:2">
      <c r="A145" s="121">
        <v>88267603</v>
      </c>
      <c r="B145" s="121" t="s">
        <v>2412</v>
      </c>
    </row>
    <row r="146" spans="1:2">
      <c r="A146" s="121">
        <v>79333623</v>
      </c>
      <c r="B146" s="121" t="s">
        <v>2413</v>
      </c>
    </row>
    <row r="147" spans="1:2">
      <c r="A147" s="121">
        <v>76314346</v>
      </c>
      <c r="B147" s="121" t="s">
        <v>2414</v>
      </c>
    </row>
    <row r="148" spans="1:2">
      <c r="A148" s="121">
        <v>1152691974</v>
      </c>
      <c r="B148" s="121" t="s">
        <v>2415</v>
      </c>
    </row>
    <row r="149" spans="1:2" ht="28.5">
      <c r="A149" s="121">
        <v>900742575</v>
      </c>
      <c r="B149" s="121" t="s">
        <v>2416</v>
      </c>
    </row>
    <row r="150" spans="1:2">
      <c r="A150" s="121">
        <v>7694923</v>
      </c>
      <c r="B150" s="121" t="s">
        <v>2417</v>
      </c>
    </row>
    <row r="151" spans="1:2">
      <c r="A151" s="121">
        <v>860521986</v>
      </c>
      <c r="B151" s="121" t="s">
        <v>167</v>
      </c>
    </row>
    <row r="152" spans="1:2">
      <c r="A152" s="121">
        <v>900780755</v>
      </c>
      <c r="B152" s="121" t="s">
        <v>2418</v>
      </c>
    </row>
    <row r="153" spans="1:2" ht="28.5">
      <c r="A153" s="121">
        <v>900573924</v>
      </c>
      <c r="B153" s="121" t="s">
        <v>2419</v>
      </c>
    </row>
    <row r="154" spans="1:2">
      <c r="A154" s="121">
        <v>900121354</v>
      </c>
      <c r="B154" s="121" t="s">
        <v>2420</v>
      </c>
    </row>
    <row r="155" spans="1:2" ht="28.5">
      <c r="A155" s="121">
        <v>901783590</v>
      </c>
      <c r="B155" s="121" t="s">
        <v>2421</v>
      </c>
    </row>
    <row r="156" spans="1:2">
      <c r="A156" s="122">
        <v>900123134</v>
      </c>
      <c r="B156" s="121" t="s">
        <v>2422</v>
      </c>
    </row>
    <row r="157" spans="1:2">
      <c r="A157" s="121">
        <v>830058315</v>
      </c>
      <c r="B157" s="121" t="s">
        <v>2423</v>
      </c>
    </row>
    <row r="158" spans="1:2">
      <c r="A158" s="121">
        <v>860070770</v>
      </c>
      <c r="B158" s="121" t="s">
        <v>2424</v>
      </c>
    </row>
    <row r="159" spans="1:2">
      <c r="A159" s="121">
        <v>98582176</v>
      </c>
      <c r="B159" s="121" t="s">
        <v>2425</v>
      </c>
    </row>
    <row r="160" spans="1:2">
      <c r="A160" s="121">
        <v>1113788788</v>
      </c>
      <c r="B160" s="121" t="s">
        <v>2426</v>
      </c>
    </row>
    <row r="161" spans="1:2">
      <c r="A161" s="121">
        <v>1098607104</v>
      </c>
      <c r="B161" s="121" t="s">
        <v>2427</v>
      </c>
    </row>
    <row r="162" spans="1:2">
      <c r="A162" s="121">
        <v>14465423</v>
      </c>
      <c r="B162" s="121" t="s">
        <v>2428</v>
      </c>
    </row>
    <row r="163" spans="1:2">
      <c r="A163" s="121">
        <v>16929581</v>
      </c>
      <c r="B163" s="121" t="s">
        <v>2429</v>
      </c>
    </row>
    <row r="164" spans="1:2">
      <c r="A164" s="121">
        <v>9862498</v>
      </c>
      <c r="B164" s="121" t="s">
        <v>2430</v>
      </c>
    </row>
    <row r="165" spans="1:2">
      <c r="A165" s="121">
        <v>1069264464</v>
      </c>
      <c r="B165" s="121" t="s">
        <v>2431</v>
      </c>
    </row>
    <row r="166" spans="1:2">
      <c r="A166" s="121">
        <v>1107533905</v>
      </c>
      <c r="B166" s="121" t="s">
        <v>2432</v>
      </c>
    </row>
    <row r="167" spans="1:2">
      <c r="A167" s="121">
        <v>91270797</v>
      </c>
      <c r="B167" s="121" t="s">
        <v>2433</v>
      </c>
    </row>
    <row r="168" spans="1:2">
      <c r="A168" s="121">
        <v>1013646418</v>
      </c>
      <c r="B168" s="121" t="s">
        <v>2434</v>
      </c>
    </row>
    <row r="169" spans="1:2">
      <c r="A169" s="122">
        <v>7186260</v>
      </c>
      <c r="B169" s="121" t="s">
        <v>2435</v>
      </c>
    </row>
    <row r="170" spans="1:2">
      <c r="A170" s="121">
        <v>1098781787</v>
      </c>
      <c r="B170" s="121" t="s">
        <v>2436</v>
      </c>
    </row>
    <row r="171" spans="1:2">
      <c r="A171" s="121">
        <v>901174523</v>
      </c>
      <c r="B171" s="121" t="s">
        <v>2437</v>
      </c>
    </row>
    <row r="172" spans="1:2">
      <c r="A172" s="122">
        <v>830139248</v>
      </c>
      <c r="B172" s="121" t="s">
        <v>2438</v>
      </c>
    </row>
    <row r="173" spans="1:2">
      <c r="A173" s="122">
        <v>7795846</v>
      </c>
      <c r="B173" s="121" t="s">
        <v>2439</v>
      </c>
    </row>
    <row r="174" spans="1:2">
      <c r="A174" s="122">
        <v>7475154</v>
      </c>
      <c r="B174" s="121" t="s">
        <v>2440</v>
      </c>
    </row>
    <row r="175" spans="1:2">
      <c r="A175" s="121">
        <v>88201091</v>
      </c>
      <c r="B175" s="121" t="s">
        <v>2441</v>
      </c>
    </row>
    <row r="176" spans="1:2">
      <c r="A176" s="121">
        <v>103244142</v>
      </c>
      <c r="B176" s="121" t="s">
        <v>2442</v>
      </c>
    </row>
    <row r="177" spans="1:2">
      <c r="A177" s="121">
        <v>51711229</v>
      </c>
      <c r="B177" s="121" t="s">
        <v>2443</v>
      </c>
    </row>
    <row r="178" spans="1:2">
      <c r="A178" s="121">
        <v>1022940533</v>
      </c>
      <c r="B178" s="121" t="s">
        <v>2444</v>
      </c>
    </row>
    <row r="179" spans="1:2">
      <c r="A179" s="121">
        <v>1019116910</v>
      </c>
      <c r="B179" s="121" t="s">
        <v>2445</v>
      </c>
    </row>
    <row r="180" spans="1:2">
      <c r="A180" s="121">
        <v>17495269</v>
      </c>
      <c r="B180" s="121" t="s">
        <v>2446</v>
      </c>
    </row>
    <row r="181" spans="1:2">
      <c r="A181" s="121">
        <v>13701050</v>
      </c>
      <c r="B181" s="121" t="s">
        <v>2447</v>
      </c>
    </row>
    <row r="182" spans="1:2">
      <c r="A182" s="121">
        <v>1063617938</v>
      </c>
      <c r="B182" s="121" t="s">
        <v>2448</v>
      </c>
    </row>
    <row r="183" spans="1:2">
      <c r="A183" s="121">
        <v>9398748</v>
      </c>
      <c r="B183" s="121" t="s">
        <v>2449</v>
      </c>
    </row>
    <row r="184" spans="1:2">
      <c r="A184" s="121">
        <v>98135675</v>
      </c>
      <c r="B184" s="121" t="s">
        <v>2450</v>
      </c>
    </row>
    <row r="185" spans="1:2">
      <c r="A185" s="121">
        <v>80097800</v>
      </c>
      <c r="B185" s="121" t="s">
        <v>2451</v>
      </c>
    </row>
    <row r="186" spans="1:2">
      <c r="A186" s="121">
        <v>1049645696</v>
      </c>
      <c r="B186" s="121" t="s">
        <v>2452</v>
      </c>
    </row>
    <row r="187" spans="1:2">
      <c r="A187" s="121">
        <v>1098633223</v>
      </c>
      <c r="B187" s="121" t="s">
        <v>2453</v>
      </c>
    </row>
    <row r="188" spans="1:2">
      <c r="A188" s="121">
        <v>72269989</v>
      </c>
      <c r="B188" s="121" t="s">
        <v>2454</v>
      </c>
    </row>
    <row r="189" spans="1:2">
      <c r="A189" s="121">
        <v>80863536</v>
      </c>
      <c r="B189" s="121" t="s">
        <v>2455</v>
      </c>
    </row>
    <row r="190" spans="1:2">
      <c r="A190" s="121">
        <v>86075453</v>
      </c>
      <c r="B190" s="121" t="s">
        <v>2456</v>
      </c>
    </row>
    <row r="191" spans="1:2">
      <c r="A191" s="121">
        <v>73160869</v>
      </c>
      <c r="B191" s="121" t="s">
        <v>2457</v>
      </c>
    </row>
    <row r="192" spans="1:2">
      <c r="A192" s="124">
        <v>1020723380</v>
      </c>
      <c r="B192" s="121" t="s">
        <v>2458</v>
      </c>
    </row>
    <row r="193" spans="1:2">
      <c r="A193" s="121">
        <v>80772847</v>
      </c>
      <c r="B193" s="121" t="s">
        <v>2459</v>
      </c>
    </row>
    <row r="194" spans="1:2">
      <c r="A194" s="121">
        <v>91514461</v>
      </c>
      <c r="B194" s="121" t="s">
        <v>2460</v>
      </c>
    </row>
    <row r="195" spans="1:2">
      <c r="A195" s="121">
        <v>36756750</v>
      </c>
      <c r="B195" s="121" t="s">
        <v>2461</v>
      </c>
    </row>
    <row r="196" spans="1:2">
      <c r="A196" s="122">
        <v>1066516681</v>
      </c>
      <c r="B196" s="121" t="s">
        <v>2462</v>
      </c>
    </row>
    <row r="197" spans="1:2">
      <c r="A197" s="122">
        <v>79637630</v>
      </c>
      <c r="B197" s="121" t="s">
        <v>2463</v>
      </c>
    </row>
    <row r="198" spans="1:2">
      <c r="A198" s="122">
        <v>85449377</v>
      </c>
      <c r="B198" s="121" t="s">
        <v>2464</v>
      </c>
    </row>
    <row r="199" spans="1:2">
      <c r="A199" s="122">
        <v>98547418</v>
      </c>
      <c r="B199" s="121" t="s">
        <v>2465</v>
      </c>
    </row>
    <row r="200" spans="1:2">
      <c r="A200" s="121">
        <v>79159474</v>
      </c>
      <c r="B200" s="121" t="s">
        <v>2466</v>
      </c>
    </row>
    <row r="201" spans="1:2">
      <c r="A201" s="122">
        <v>900485025</v>
      </c>
      <c r="B201" s="121" t="s">
        <v>2467</v>
      </c>
    </row>
    <row r="202" spans="1:2">
      <c r="A202" s="121">
        <v>11405730</v>
      </c>
      <c r="B202" s="121" t="s">
        <v>2468</v>
      </c>
    </row>
    <row r="203" spans="1:2">
      <c r="A203" s="122">
        <v>18522086</v>
      </c>
      <c r="B203" s="121" t="s">
        <v>2469</v>
      </c>
    </row>
    <row r="204" spans="1:2">
      <c r="A204" s="122">
        <v>52708106</v>
      </c>
      <c r="B204" s="121" t="s">
        <v>2470</v>
      </c>
    </row>
    <row r="205" spans="1:2">
      <c r="A205" s="121">
        <v>901095053</v>
      </c>
      <c r="B205" s="121" t="s">
        <v>2471</v>
      </c>
    </row>
    <row r="206" spans="1:2">
      <c r="A206" s="121">
        <v>900193601</v>
      </c>
      <c r="B206" s="121" t="s">
        <v>2472</v>
      </c>
    </row>
    <row r="207" spans="1:2">
      <c r="A207" s="121">
        <v>800164767</v>
      </c>
      <c r="B207" s="121" t="s">
        <v>2473</v>
      </c>
    </row>
    <row r="208" spans="1:2">
      <c r="A208" s="122">
        <v>94507080</v>
      </c>
      <c r="B208" s="121" t="s">
        <v>2474</v>
      </c>
    </row>
    <row r="209" spans="1:2">
      <c r="A209" s="122">
        <v>43203017</v>
      </c>
      <c r="B209" s="121" t="s">
        <v>2475</v>
      </c>
    </row>
    <row r="210" spans="1:2">
      <c r="A210" s="122">
        <v>75066023</v>
      </c>
      <c r="B210" s="121" t="s">
        <v>2476</v>
      </c>
    </row>
    <row r="211" spans="1:2">
      <c r="A211" s="122">
        <v>901605035</v>
      </c>
      <c r="B211" s="121" t="s">
        <v>2477</v>
      </c>
    </row>
    <row r="212" spans="1:2">
      <c r="A212" s="121">
        <v>900304659</v>
      </c>
      <c r="B212" s="121" t="s">
        <v>2478</v>
      </c>
    </row>
    <row r="213" spans="1:2" ht="28.5">
      <c r="A213" s="121">
        <v>830070347</v>
      </c>
      <c r="B213" s="121" t="s">
        <v>2479</v>
      </c>
    </row>
    <row r="214" spans="1:2">
      <c r="A214" s="121">
        <v>80811183</v>
      </c>
      <c r="B214" s="121" t="s">
        <v>2480</v>
      </c>
    </row>
    <row r="215" spans="1:2">
      <c r="A215" s="122">
        <v>51931800</v>
      </c>
      <c r="B215" s="121" t="s">
        <v>2481</v>
      </c>
    </row>
    <row r="216" spans="1:2">
      <c r="A216" s="121">
        <v>79592116</v>
      </c>
      <c r="B216" s="121" t="s">
        <v>2482</v>
      </c>
    </row>
    <row r="217" spans="1:2">
      <c r="A217" s="121">
        <v>72251159</v>
      </c>
      <c r="B217" s="121" t="s">
        <v>2483</v>
      </c>
    </row>
    <row r="218" spans="1:2">
      <c r="A218" s="121">
        <v>900072914</v>
      </c>
      <c r="B218" s="121" t="s">
        <v>2484</v>
      </c>
    </row>
    <row r="219" spans="1:2">
      <c r="A219" s="121">
        <v>900000001</v>
      </c>
      <c r="B219" s="121" t="s">
        <v>2485</v>
      </c>
    </row>
    <row r="220" spans="1:2">
      <c r="A220" s="121">
        <v>901505080</v>
      </c>
      <c r="B220" s="121" t="s">
        <v>2486</v>
      </c>
    </row>
    <row r="221" spans="1:2">
      <c r="A221" s="121">
        <v>41597674</v>
      </c>
      <c r="B221" s="121" t="s">
        <v>2487</v>
      </c>
    </row>
    <row r="222" spans="1:2">
      <c r="A222" s="121">
        <v>900363539</v>
      </c>
      <c r="B222" s="121" t="s">
        <v>2488</v>
      </c>
    </row>
    <row r="223" spans="1:2">
      <c r="A223" s="121">
        <v>860069284</v>
      </c>
      <c r="B223" s="121" t="s">
        <v>2489</v>
      </c>
    </row>
    <row r="224" spans="1:2">
      <c r="A224" s="121">
        <v>5209081</v>
      </c>
      <c r="B224" s="121" t="s">
        <v>2490</v>
      </c>
    </row>
    <row r="225" spans="1:2">
      <c r="A225" s="121">
        <v>890101279</v>
      </c>
      <c r="B225" s="121" t="s">
        <v>2491</v>
      </c>
    </row>
    <row r="226" spans="1:2">
      <c r="A226" s="121">
        <v>72189696</v>
      </c>
      <c r="B226" s="121" t="s">
        <v>2492</v>
      </c>
    </row>
    <row r="227" spans="1:2">
      <c r="A227" s="122">
        <v>900000002</v>
      </c>
      <c r="B227" s="121" t="s">
        <v>2493</v>
      </c>
    </row>
    <row r="228" spans="1:2">
      <c r="A228" s="121">
        <v>1017143906</v>
      </c>
      <c r="B228" s="121" t="s">
        <v>2494</v>
      </c>
    </row>
    <row r="229" spans="1:2">
      <c r="A229" s="121">
        <v>900695798</v>
      </c>
      <c r="B229" s="121" t="s">
        <v>2495</v>
      </c>
    </row>
    <row r="230" spans="1:2">
      <c r="A230" s="121">
        <v>900804772</v>
      </c>
      <c r="B230" s="121" t="s">
        <v>2496</v>
      </c>
    </row>
    <row r="231" spans="1:2">
      <c r="A231" s="121">
        <v>800038836</v>
      </c>
      <c r="B231" s="121" t="s">
        <v>2497</v>
      </c>
    </row>
    <row r="232" spans="1:2">
      <c r="A232" s="121" t="s">
        <v>2498</v>
      </c>
      <c r="B232" s="121" t="s">
        <v>2499</v>
      </c>
    </row>
    <row r="233" spans="1:2">
      <c r="A233" s="121">
        <v>800083532</v>
      </c>
      <c r="B233" s="121" t="s">
        <v>2500</v>
      </c>
    </row>
    <row r="234" spans="1:2">
      <c r="A234" s="121">
        <v>900391803</v>
      </c>
      <c r="B234" s="121" t="s">
        <v>2501</v>
      </c>
    </row>
    <row r="235" spans="1:2">
      <c r="A235" s="126">
        <v>1035391891</v>
      </c>
      <c r="B235" s="121" t="s">
        <v>2502</v>
      </c>
    </row>
    <row r="236" spans="1:2">
      <c r="A236" s="121">
        <v>890914336</v>
      </c>
      <c r="B236" s="121" t="s">
        <v>2503</v>
      </c>
    </row>
    <row r="237" spans="1:2">
      <c r="A237" s="121">
        <v>900119353</v>
      </c>
      <c r="B237" s="121" t="s">
        <v>2504</v>
      </c>
    </row>
    <row r="238" spans="1:2">
      <c r="A238" s="121">
        <v>830040391</v>
      </c>
      <c r="B238" s="121" t="s">
        <v>2505</v>
      </c>
    </row>
    <row r="239" spans="1:2">
      <c r="A239" s="122">
        <v>900336816</v>
      </c>
      <c r="B239" s="121" t="s">
        <v>2506</v>
      </c>
    </row>
    <row r="240" spans="1:2">
      <c r="A240" s="122">
        <v>900785202</v>
      </c>
      <c r="B240" s="121" t="s">
        <v>2507</v>
      </c>
    </row>
    <row r="241" spans="1:2">
      <c r="A241" s="122">
        <v>830147192</v>
      </c>
      <c r="B241" s="121" t="s">
        <v>2508</v>
      </c>
    </row>
    <row r="242" spans="1:2">
      <c r="A242" s="122">
        <v>900207077</v>
      </c>
      <c r="B242" s="121" t="s">
        <v>2509</v>
      </c>
    </row>
    <row r="243" spans="1:2">
      <c r="A243" s="122">
        <v>900502385</v>
      </c>
      <c r="B243" s="121" t="s">
        <v>2510</v>
      </c>
    </row>
    <row r="244" spans="1:2">
      <c r="A244" s="121" t="s">
        <v>2511</v>
      </c>
      <c r="B244" s="121" t="s">
        <v>2512</v>
      </c>
    </row>
    <row r="245" spans="1:2">
      <c r="A245" s="124">
        <v>830080092</v>
      </c>
      <c r="B245" s="121" t="s">
        <v>2513</v>
      </c>
    </row>
    <row r="246" spans="1:2">
      <c r="A246" s="121">
        <v>8301356831</v>
      </c>
      <c r="B246" s="121" t="s">
        <v>2514</v>
      </c>
    </row>
    <row r="247" spans="1:2">
      <c r="A247" s="121">
        <v>4060057</v>
      </c>
      <c r="B247" s="121" t="s">
        <v>2515</v>
      </c>
    </row>
    <row r="248" spans="1:2" ht="28.5">
      <c r="A248" s="121">
        <v>90006227</v>
      </c>
      <c r="B248" s="121" t="s">
        <v>2516</v>
      </c>
    </row>
    <row r="249" spans="1:2">
      <c r="A249" s="121">
        <v>80091809</v>
      </c>
      <c r="B249" s="121" t="s">
        <v>2517</v>
      </c>
    </row>
    <row r="250" spans="1:2">
      <c r="A250" s="121">
        <v>16712521</v>
      </c>
      <c r="B250" s="121" t="s">
        <v>2518</v>
      </c>
    </row>
    <row r="251" spans="1:2">
      <c r="A251" s="121">
        <v>900653535</v>
      </c>
      <c r="B251" s="121" t="s">
        <v>2519</v>
      </c>
    </row>
    <row r="252" spans="1:2">
      <c r="A252" s="121">
        <v>1026556345</v>
      </c>
      <c r="B252" s="121" t="s">
        <v>2520</v>
      </c>
    </row>
    <row r="253" spans="1:2">
      <c r="A253" s="121">
        <v>901885966</v>
      </c>
      <c r="B253" s="121" t="s">
        <v>2521</v>
      </c>
    </row>
    <row r="254" spans="1:2">
      <c r="A254" s="121">
        <v>7306035</v>
      </c>
      <c r="B254" s="121" t="s">
        <v>2522</v>
      </c>
    </row>
    <row r="255" spans="1:2">
      <c r="A255" s="122">
        <v>900339961</v>
      </c>
      <c r="B255" s="121" t="s">
        <v>2523</v>
      </c>
    </row>
    <row r="256" spans="1:2" ht="28.5">
      <c r="A256" s="126">
        <v>900279340</v>
      </c>
      <c r="B256" s="121" t="s">
        <v>2524</v>
      </c>
    </row>
    <row r="257" spans="1:2">
      <c r="A257" s="122">
        <v>80715371</v>
      </c>
      <c r="B257" s="121" t="s">
        <v>2525</v>
      </c>
    </row>
    <row r="258" spans="1:2">
      <c r="A258" s="121"/>
      <c r="B258" s="121" t="s">
        <v>2526</v>
      </c>
    </row>
    <row r="259" spans="1:2">
      <c r="A259" s="122">
        <v>822002315</v>
      </c>
      <c r="B259" s="121" t="s">
        <v>2527</v>
      </c>
    </row>
    <row r="260" spans="1:2">
      <c r="A260" s="126">
        <v>900754597</v>
      </c>
      <c r="B260" s="121" t="s">
        <v>2528</v>
      </c>
    </row>
    <row r="261" spans="1:2">
      <c r="A261" s="122">
        <v>80897259</v>
      </c>
      <c r="B261" s="121" t="s">
        <v>2529</v>
      </c>
    </row>
    <row r="262" spans="1:2">
      <c r="A262" s="124">
        <v>901238797</v>
      </c>
      <c r="B262" s="121" t="s">
        <v>2530</v>
      </c>
    </row>
    <row r="263" spans="1:2">
      <c r="A263" s="121">
        <v>1026254996</v>
      </c>
      <c r="B263" s="121" t="s">
        <v>2531</v>
      </c>
    </row>
    <row r="264" spans="1:2">
      <c r="A264" s="122">
        <v>1101688142</v>
      </c>
      <c r="B264" s="121" t="s">
        <v>2532</v>
      </c>
    </row>
    <row r="265" spans="1:2">
      <c r="A265" s="122">
        <v>72220515</v>
      </c>
      <c r="B265" s="121" t="s">
        <v>2533</v>
      </c>
    </row>
    <row r="266" spans="1:2">
      <c r="A266" s="121">
        <v>802015266</v>
      </c>
      <c r="B266" s="121" t="s">
        <v>2534</v>
      </c>
    </row>
    <row r="267" spans="1:2">
      <c r="A267" s="122">
        <v>16243948</v>
      </c>
      <c r="B267" s="121" t="s">
        <v>2535</v>
      </c>
    </row>
    <row r="268" spans="1:2">
      <c r="A268" s="121">
        <v>900161642</v>
      </c>
      <c r="B268" s="121" t="s">
        <v>2536</v>
      </c>
    </row>
    <row r="269" spans="1:2">
      <c r="A269" s="121">
        <v>890984761</v>
      </c>
      <c r="B269" s="121" t="s">
        <v>2537</v>
      </c>
    </row>
    <row r="270" spans="1:2">
      <c r="A270" s="122">
        <v>900729488</v>
      </c>
      <c r="B270" s="121" t="s">
        <v>2538</v>
      </c>
    </row>
    <row r="271" spans="1:2">
      <c r="A271" s="121">
        <v>805027658</v>
      </c>
      <c r="B271" s="121" t="s">
        <v>2539</v>
      </c>
    </row>
    <row r="272" spans="1:2">
      <c r="A272" s="121">
        <v>900034273</v>
      </c>
      <c r="B272" s="121" t="s">
        <v>2540</v>
      </c>
    </row>
    <row r="273" spans="1:2">
      <c r="A273" s="121">
        <v>900502927</v>
      </c>
      <c r="B273" s="121" t="s">
        <v>2541</v>
      </c>
    </row>
    <row r="274" spans="1:2">
      <c r="A274" s="121">
        <v>900411871</v>
      </c>
      <c r="B274" s="121" t="s">
        <v>2542</v>
      </c>
    </row>
    <row r="275" spans="1:2">
      <c r="A275" s="121" t="s">
        <v>2543</v>
      </c>
      <c r="B275" s="121" t="s">
        <v>2544</v>
      </c>
    </row>
    <row r="276" spans="1:2">
      <c r="A276" s="121" t="s">
        <v>2545</v>
      </c>
      <c r="B276" s="121" t="s">
        <v>2546</v>
      </c>
    </row>
    <row r="277" spans="1:2">
      <c r="A277" s="121" t="s">
        <v>2547</v>
      </c>
      <c r="B277" s="121" t="s">
        <v>2548</v>
      </c>
    </row>
    <row r="278" spans="1:2">
      <c r="A278" s="121">
        <v>804015326</v>
      </c>
      <c r="B278" s="121" t="s">
        <v>2549</v>
      </c>
    </row>
    <row r="279" spans="1:2">
      <c r="A279" s="121">
        <v>900473037</v>
      </c>
      <c r="B279" s="121" t="s">
        <v>2550</v>
      </c>
    </row>
    <row r="280" spans="1:2">
      <c r="A280" s="121">
        <v>830107627</v>
      </c>
      <c r="B280" s="121" t="s">
        <v>2551</v>
      </c>
    </row>
    <row r="281" spans="1:2">
      <c r="A281" s="121">
        <v>800228667</v>
      </c>
      <c r="B281" s="121" t="s">
        <v>2552</v>
      </c>
    </row>
    <row r="282" spans="1:2">
      <c r="A282" s="121">
        <v>900337751</v>
      </c>
      <c r="B282" s="121" t="s">
        <v>2553</v>
      </c>
    </row>
    <row r="283" spans="1:2">
      <c r="A283" s="121">
        <v>860039561</v>
      </c>
      <c r="B283" s="121" t="s">
        <v>2554</v>
      </c>
    </row>
    <row r="284" spans="1:2">
      <c r="A284" s="121">
        <v>713138538</v>
      </c>
      <c r="B284" s="121" t="s">
        <v>2555</v>
      </c>
    </row>
    <row r="285" spans="1:2">
      <c r="A285" s="121">
        <v>900023731</v>
      </c>
      <c r="B285" s="121" t="s">
        <v>2556</v>
      </c>
    </row>
    <row r="286" spans="1:2">
      <c r="A286" s="122">
        <v>900714676</v>
      </c>
      <c r="B286" s="121" t="s">
        <v>2557</v>
      </c>
    </row>
    <row r="287" spans="1:2" ht="28.5">
      <c r="A287" s="121">
        <v>830048430</v>
      </c>
      <c r="B287" s="121" t="s">
        <v>2558</v>
      </c>
    </row>
    <row r="288" spans="1:2">
      <c r="A288" s="121">
        <v>900023241</v>
      </c>
      <c r="B288" s="121" t="s">
        <v>2559</v>
      </c>
    </row>
    <row r="289" spans="1:2">
      <c r="A289" s="121">
        <v>900228629</v>
      </c>
      <c r="B289" s="121" t="s">
        <v>2560</v>
      </c>
    </row>
    <row r="290" spans="1:2">
      <c r="A290" s="121">
        <v>830108924</v>
      </c>
      <c r="B290" s="121" t="s">
        <v>2561</v>
      </c>
    </row>
    <row r="291" spans="1:2">
      <c r="A291" s="121">
        <v>900274603</v>
      </c>
      <c r="B291" s="121" t="s">
        <v>2562</v>
      </c>
    </row>
    <row r="292" spans="1:2">
      <c r="A292" s="121">
        <v>900614691</v>
      </c>
      <c r="B292" s="121" t="s">
        <v>2563</v>
      </c>
    </row>
    <row r="293" spans="1:2">
      <c r="A293" s="122">
        <v>901255119</v>
      </c>
      <c r="B293" s="121" t="s">
        <v>2564</v>
      </c>
    </row>
    <row r="294" spans="1:2">
      <c r="A294" s="121" t="s">
        <v>2565</v>
      </c>
      <c r="B294" s="121" t="s">
        <v>2566</v>
      </c>
    </row>
    <row r="295" spans="1:2">
      <c r="A295" s="121">
        <v>71879173</v>
      </c>
      <c r="B295" s="121" t="s">
        <v>2567</v>
      </c>
    </row>
    <row r="296" spans="1:2">
      <c r="A296" s="121">
        <v>10024629</v>
      </c>
      <c r="B296" s="121" t="s">
        <v>2568</v>
      </c>
    </row>
    <row r="297" spans="1:2">
      <c r="A297" s="121">
        <v>1110451068</v>
      </c>
      <c r="B297" s="121" t="s">
        <v>2569</v>
      </c>
    </row>
    <row r="298" spans="1:2">
      <c r="A298" s="121">
        <v>14106032</v>
      </c>
      <c r="B298" s="121" t="s">
        <v>2570</v>
      </c>
    </row>
    <row r="299" spans="1:2">
      <c r="A299" s="121">
        <v>860524059</v>
      </c>
      <c r="B299" s="121" t="s">
        <v>2571</v>
      </c>
    </row>
    <row r="300" spans="1:2">
      <c r="A300" s="121">
        <v>98668460</v>
      </c>
      <c r="B300" s="121" t="s">
        <v>2572</v>
      </c>
    </row>
    <row r="301" spans="1:2">
      <c r="A301" s="121">
        <v>79651126</v>
      </c>
      <c r="B301" s="121" t="s">
        <v>2573</v>
      </c>
    </row>
    <row r="302" spans="1:2">
      <c r="A302" s="121">
        <v>1020733704</v>
      </c>
      <c r="B302" s="121" t="s">
        <v>2574</v>
      </c>
    </row>
    <row r="303" spans="1:2">
      <c r="A303" s="121">
        <v>80830347</v>
      </c>
      <c r="B303" s="121" t="s">
        <v>2575</v>
      </c>
    </row>
    <row r="304" spans="1:2">
      <c r="A304" s="121">
        <v>98563064</v>
      </c>
      <c r="B304" s="121" t="s">
        <v>2576</v>
      </c>
    </row>
    <row r="305" spans="1:2">
      <c r="A305" s="121">
        <v>86052834</v>
      </c>
      <c r="B305" s="121" t="s">
        <v>2577</v>
      </c>
    </row>
    <row r="306" spans="1:2">
      <c r="A306" s="121">
        <v>900283591</v>
      </c>
      <c r="B306" s="121" t="s">
        <v>2578</v>
      </c>
    </row>
    <row r="307" spans="1:2">
      <c r="A307" s="121">
        <v>830050283</v>
      </c>
      <c r="B307" s="121" t="s">
        <v>2579</v>
      </c>
    </row>
    <row r="308" spans="1:2">
      <c r="A308" s="121">
        <v>901865353</v>
      </c>
      <c r="B308" s="121" t="s">
        <v>2580</v>
      </c>
    </row>
    <row r="309" spans="1:2">
      <c r="A309" s="121">
        <v>71272423</v>
      </c>
      <c r="B309" s="121" t="s">
        <v>2581</v>
      </c>
    </row>
    <row r="310" spans="1:2">
      <c r="A310" s="121">
        <v>13871706</v>
      </c>
      <c r="B310" s="121" t="s">
        <v>2582</v>
      </c>
    </row>
    <row r="311" spans="1:2">
      <c r="A311" s="121">
        <v>12622667</v>
      </c>
      <c r="B311" s="121" t="s">
        <v>2583</v>
      </c>
    </row>
    <row r="312" spans="1:2">
      <c r="A312" s="121">
        <v>1061719253</v>
      </c>
      <c r="B312" s="121" t="s">
        <v>2584</v>
      </c>
    </row>
    <row r="313" spans="1:2">
      <c r="A313" s="121">
        <v>901112972</v>
      </c>
      <c r="B313" s="121" t="s">
        <v>2585</v>
      </c>
    </row>
    <row r="314" spans="1:2">
      <c r="A314" s="122">
        <v>16986918</v>
      </c>
      <c r="B314" s="121" t="s">
        <v>2586</v>
      </c>
    </row>
    <row r="315" spans="1:2">
      <c r="A315" s="121">
        <v>1015482256</v>
      </c>
      <c r="B315" s="121" t="s">
        <v>2587</v>
      </c>
    </row>
    <row r="316" spans="1:2">
      <c r="A316" s="121">
        <v>80756465</v>
      </c>
      <c r="B316" s="121" t="s">
        <v>2588</v>
      </c>
    </row>
    <row r="317" spans="1:2">
      <c r="A317" s="121">
        <v>80150366</v>
      </c>
      <c r="B317" s="121" t="s">
        <v>2589</v>
      </c>
    </row>
    <row r="318" spans="1:2">
      <c r="A318" s="122">
        <v>19413192</v>
      </c>
      <c r="B318" s="121" t="s">
        <v>2590</v>
      </c>
    </row>
    <row r="319" spans="1:2">
      <c r="A319" s="121">
        <v>74373384</v>
      </c>
      <c r="B319" s="121" t="s">
        <v>2591</v>
      </c>
    </row>
    <row r="320" spans="1:2">
      <c r="A320" s="121">
        <v>1234639455</v>
      </c>
      <c r="B320" s="121" t="s">
        <v>2592</v>
      </c>
    </row>
    <row r="321" spans="1:2">
      <c r="A321" s="121">
        <v>1088021914</v>
      </c>
      <c r="B321" s="121" t="s">
        <v>2593</v>
      </c>
    </row>
    <row r="322" spans="1:2">
      <c r="A322" s="121">
        <v>1057586059</v>
      </c>
      <c r="B322" s="121" t="s">
        <v>2594</v>
      </c>
    </row>
    <row r="323" spans="1:2">
      <c r="A323" s="121">
        <v>1018469612</v>
      </c>
      <c r="B323" s="121" t="s">
        <v>2595</v>
      </c>
    </row>
    <row r="324" spans="1:2">
      <c r="A324" s="121">
        <v>7711226</v>
      </c>
      <c r="B324" s="121" t="s">
        <v>2596</v>
      </c>
    </row>
    <row r="325" spans="1:2">
      <c r="A325" s="121">
        <v>15991399</v>
      </c>
      <c r="B325" s="121" t="s">
        <v>2597</v>
      </c>
    </row>
    <row r="326" spans="1:2">
      <c r="A326" s="121">
        <v>1014253101</v>
      </c>
      <c r="B326" s="121" t="s">
        <v>2598</v>
      </c>
    </row>
    <row r="327" spans="1:2">
      <c r="A327" s="121">
        <v>88214713</v>
      </c>
      <c r="B327" s="121" t="s">
        <v>2599</v>
      </c>
    </row>
    <row r="328" spans="1:2">
      <c r="A328" s="121">
        <v>1047994937</v>
      </c>
      <c r="B328" s="121" t="s">
        <v>2600</v>
      </c>
    </row>
    <row r="329" spans="1:2">
      <c r="A329" s="121">
        <v>13872460</v>
      </c>
      <c r="B329" s="121" t="s">
        <v>2601</v>
      </c>
    </row>
    <row r="330" spans="1:2">
      <c r="A330" s="121">
        <v>80750113</v>
      </c>
      <c r="B330" s="121" t="s">
        <v>2602</v>
      </c>
    </row>
    <row r="331" spans="1:2">
      <c r="A331" s="121">
        <v>80903872</v>
      </c>
      <c r="B331" s="121" t="s">
        <v>2603</v>
      </c>
    </row>
    <row r="332" spans="1:2">
      <c r="A332" s="122">
        <v>52478067</v>
      </c>
      <c r="B332" s="121" t="s">
        <v>2604</v>
      </c>
    </row>
    <row r="333" spans="1:2">
      <c r="A333" s="122">
        <v>830083378</v>
      </c>
      <c r="B333" s="121" t="s">
        <v>2605</v>
      </c>
    </row>
    <row r="334" spans="1:2">
      <c r="A334" s="121">
        <v>93404248</v>
      </c>
      <c r="B334" s="121" t="s">
        <v>2606</v>
      </c>
    </row>
    <row r="335" spans="1:2">
      <c r="A335" s="121">
        <v>79660891</v>
      </c>
      <c r="B335" s="121" t="s">
        <v>2607</v>
      </c>
    </row>
    <row r="336" spans="1:2">
      <c r="A336" s="121">
        <v>13701479</v>
      </c>
      <c r="B336" s="121" t="s">
        <v>2608</v>
      </c>
    </row>
    <row r="337" spans="1:2">
      <c r="A337" s="121">
        <v>80188183</v>
      </c>
      <c r="B337" s="121" t="s">
        <v>2609</v>
      </c>
    </row>
    <row r="338" spans="1:2">
      <c r="A338" s="121">
        <v>11111111</v>
      </c>
      <c r="B338" s="121" t="s">
        <v>2610</v>
      </c>
    </row>
    <row r="339" spans="1:2">
      <c r="A339" s="121">
        <v>900655130</v>
      </c>
      <c r="B339" s="121" t="s">
        <v>2611</v>
      </c>
    </row>
    <row r="340" spans="1:2">
      <c r="A340" s="121">
        <v>1128058613</v>
      </c>
      <c r="B340" s="121" t="s">
        <v>2612</v>
      </c>
    </row>
    <row r="341" spans="1:2">
      <c r="A341" s="121">
        <v>80721721</v>
      </c>
      <c r="B341" s="121" t="s">
        <v>2613</v>
      </c>
    </row>
    <row r="342" spans="1:2">
      <c r="A342" s="121">
        <v>1075538679</v>
      </c>
      <c r="B342" s="121" t="s">
        <v>2614</v>
      </c>
    </row>
    <row r="343" spans="1:2">
      <c r="A343" s="121">
        <v>79684047</v>
      </c>
      <c r="B343" s="121" t="s">
        <v>2615</v>
      </c>
    </row>
    <row r="344" spans="1:2">
      <c r="A344" s="122">
        <v>11318714</v>
      </c>
      <c r="B344" s="121" t="s">
        <v>2616</v>
      </c>
    </row>
    <row r="345" spans="1:2">
      <c r="A345" s="121">
        <v>79712849</v>
      </c>
      <c r="B345" s="121" t="s">
        <v>2617</v>
      </c>
    </row>
    <row r="346" spans="1:2">
      <c r="A346" s="121">
        <v>80259584</v>
      </c>
      <c r="B346" s="121" t="s">
        <v>2618</v>
      </c>
    </row>
    <row r="347" spans="1:2">
      <c r="A347" s="121">
        <v>78114488</v>
      </c>
      <c r="B347" s="121" t="s">
        <v>2619</v>
      </c>
    </row>
    <row r="348" spans="1:2">
      <c r="A348" s="121">
        <v>30893497</v>
      </c>
      <c r="B348" s="121" t="s">
        <v>2620</v>
      </c>
    </row>
    <row r="349" spans="1:2">
      <c r="A349" s="121">
        <v>39570225</v>
      </c>
      <c r="B349" s="121" t="s">
        <v>2621</v>
      </c>
    </row>
    <row r="350" spans="1:2">
      <c r="A350" s="121">
        <v>1106894409</v>
      </c>
      <c r="B350" s="121" t="s">
        <v>2622</v>
      </c>
    </row>
    <row r="351" spans="1:2">
      <c r="A351" s="121">
        <v>71219012</v>
      </c>
      <c r="B351" s="121" t="s">
        <v>2623</v>
      </c>
    </row>
    <row r="352" spans="1:2">
      <c r="A352" s="121">
        <v>1098336569</v>
      </c>
      <c r="B352" s="121" t="s">
        <v>2624</v>
      </c>
    </row>
    <row r="353" spans="1:2">
      <c r="A353" s="121">
        <v>80243471</v>
      </c>
      <c r="B353" s="121" t="s">
        <v>2625</v>
      </c>
    </row>
    <row r="354" spans="1:2">
      <c r="A354" s="121">
        <v>71792469</v>
      </c>
      <c r="B354" s="121" t="s">
        <v>2626</v>
      </c>
    </row>
    <row r="355" spans="1:2">
      <c r="A355" s="121">
        <v>900304209</v>
      </c>
      <c r="B355" s="121" t="s">
        <v>2627</v>
      </c>
    </row>
    <row r="356" spans="1:2">
      <c r="A356" s="121">
        <v>74337018</v>
      </c>
      <c r="B356" s="121" t="s">
        <v>2628</v>
      </c>
    </row>
    <row r="357" spans="1:2">
      <c r="A357" s="122">
        <v>79330844</v>
      </c>
      <c r="B357" s="121" t="s">
        <v>2629</v>
      </c>
    </row>
    <row r="358" spans="1:2">
      <c r="A358" s="189">
        <v>901851214</v>
      </c>
      <c r="B358" s="121" t="s">
        <v>2630</v>
      </c>
    </row>
    <row r="359" spans="1:2">
      <c r="A359" s="189"/>
      <c r="B359" s="121" t="s">
        <v>2631</v>
      </c>
    </row>
    <row r="360" spans="1:2">
      <c r="A360" s="121">
        <v>92539173</v>
      </c>
      <c r="B360" s="121" t="s">
        <v>2632</v>
      </c>
    </row>
    <row r="361" spans="1:2">
      <c r="A361" s="121">
        <v>1093219306</v>
      </c>
      <c r="B361" s="121" t="s">
        <v>2633</v>
      </c>
    </row>
    <row r="362" spans="1:2">
      <c r="A362" s="121">
        <v>11523341</v>
      </c>
      <c r="B362" s="121" t="s">
        <v>2634</v>
      </c>
    </row>
    <row r="363" spans="1:2">
      <c r="A363" s="121">
        <v>1057591387</v>
      </c>
      <c r="B363" s="121" t="s">
        <v>2635</v>
      </c>
    </row>
    <row r="364" spans="1:2">
      <c r="A364" s="124">
        <v>1020723380</v>
      </c>
      <c r="B364" s="121" t="s">
        <v>2636</v>
      </c>
    </row>
    <row r="365" spans="1:2">
      <c r="A365" s="121">
        <v>77181114</v>
      </c>
      <c r="B365" s="121" t="s">
        <v>2637</v>
      </c>
    </row>
    <row r="366" spans="1:2">
      <c r="A366" s="121">
        <v>1082943195</v>
      </c>
      <c r="B366" s="121" t="s">
        <v>2638</v>
      </c>
    </row>
    <row r="367" spans="1:2">
      <c r="A367" s="121">
        <v>79216211</v>
      </c>
      <c r="B367" s="121" t="s">
        <v>2639</v>
      </c>
    </row>
    <row r="368" spans="1:2">
      <c r="A368" s="121">
        <v>1090494064</v>
      </c>
      <c r="B368" s="121" t="s">
        <v>2640</v>
      </c>
    </row>
    <row r="369" spans="1:2">
      <c r="A369" s="121">
        <v>830079043</v>
      </c>
      <c r="B369" s="121" t="s">
        <v>2641</v>
      </c>
    </row>
    <row r="370" spans="1:2">
      <c r="A370" s="121">
        <v>9910294</v>
      </c>
      <c r="B370" s="121" t="s">
        <v>618</v>
      </c>
    </row>
    <row r="371" spans="1:2">
      <c r="A371" s="121">
        <v>860522801</v>
      </c>
      <c r="B371" s="121" t="s">
        <v>2642</v>
      </c>
    </row>
    <row r="372" spans="1:2">
      <c r="A372" s="121">
        <v>86074131</v>
      </c>
      <c r="B372" s="121" t="s">
        <v>2643</v>
      </c>
    </row>
    <row r="373" spans="1:2">
      <c r="A373" s="121">
        <v>79312667</v>
      </c>
      <c r="B373" s="121" t="s">
        <v>613</v>
      </c>
    </row>
    <row r="374" spans="1:2">
      <c r="A374" s="121">
        <v>1090370627</v>
      </c>
      <c r="B374" s="121" t="s">
        <v>2644</v>
      </c>
    </row>
    <row r="375" spans="1:2">
      <c r="A375" s="121">
        <v>900122962</v>
      </c>
      <c r="B375" s="121" t="s">
        <v>2645</v>
      </c>
    </row>
    <row r="376" spans="1:2">
      <c r="A376" s="121">
        <v>900449459</v>
      </c>
      <c r="B376" s="121" t="s">
        <v>2646</v>
      </c>
    </row>
    <row r="377" spans="1:2">
      <c r="A377" s="121">
        <v>830039405</v>
      </c>
      <c r="B377" s="121" t="s">
        <v>2647</v>
      </c>
    </row>
    <row r="378" spans="1:2">
      <c r="A378" s="121">
        <v>901144940</v>
      </c>
      <c r="B378" s="121" t="s">
        <v>2648</v>
      </c>
    </row>
    <row r="379" spans="1:2">
      <c r="A379" s="121">
        <v>901167267</v>
      </c>
      <c r="B379" s="121" t="s">
        <v>2649</v>
      </c>
    </row>
    <row r="380" spans="1:2">
      <c r="A380" s="121">
        <v>830049051</v>
      </c>
      <c r="B380" s="121" t="s">
        <v>2650</v>
      </c>
    </row>
    <row r="381" spans="1:2">
      <c r="A381" s="121">
        <v>900832000</v>
      </c>
      <c r="B381" s="121" t="s">
        <v>2651</v>
      </c>
    </row>
    <row r="382" spans="1:2">
      <c r="A382" s="121">
        <v>830072707</v>
      </c>
      <c r="B382" s="121" t="s">
        <v>2652</v>
      </c>
    </row>
    <row r="383" spans="1:2">
      <c r="A383" s="121">
        <v>901646638</v>
      </c>
      <c r="B383" s="121" t="s">
        <v>2653</v>
      </c>
    </row>
    <row r="384" spans="1:2">
      <c r="A384" s="121">
        <v>900683364</v>
      </c>
      <c r="B384" s="121" t="s">
        <v>2654</v>
      </c>
    </row>
    <row r="385" spans="1:2">
      <c r="A385" s="121">
        <v>900014434</v>
      </c>
      <c r="B385" s="121" t="s">
        <v>2655</v>
      </c>
    </row>
    <row r="386" spans="1:2">
      <c r="A386" s="121">
        <v>900735379</v>
      </c>
      <c r="B386" s="121" t="s">
        <v>2656</v>
      </c>
    </row>
    <row r="387" spans="1:2">
      <c r="A387" s="121">
        <v>900494587</v>
      </c>
      <c r="B387" s="121" t="s">
        <v>2657</v>
      </c>
    </row>
    <row r="388" spans="1:2">
      <c r="A388" s="121">
        <v>830115940</v>
      </c>
      <c r="B388" s="121" t="s">
        <v>2658</v>
      </c>
    </row>
    <row r="389" spans="1:2">
      <c r="A389" s="121">
        <v>822004418</v>
      </c>
      <c r="B389" s="121" t="s">
        <v>2659</v>
      </c>
    </row>
    <row r="390" spans="1:2">
      <c r="A390" s="121">
        <v>901312879</v>
      </c>
      <c r="B390" s="121" t="s">
        <v>2660</v>
      </c>
    </row>
    <row r="391" spans="1:2">
      <c r="A391" s="121">
        <v>901149871</v>
      </c>
      <c r="B391" s="121" t="s">
        <v>2661</v>
      </c>
    </row>
    <row r="392" spans="1:2">
      <c r="A392" s="121">
        <v>890024631</v>
      </c>
      <c r="B392" s="121" t="s">
        <v>2662</v>
      </c>
    </row>
    <row r="393" spans="1:2">
      <c r="A393" s="121">
        <v>800889199</v>
      </c>
      <c r="B393" s="121" t="s">
        <v>2663</v>
      </c>
    </row>
    <row r="394" spans="1:2">
      <c r="A394" s="127">
        <v>900452208</v>
      </c>
      <c r="B394" s="121" t="s">
        <v>2664</v>
      </c>
    </row>
    <row r="395" spans="1:2">
      <c r="A395" s="121">
        <v>901596882</v>
      </c>
      <c r="B395" s="121" t="s">
        <v>2665</v>
      </c>
    </row>
    <row r="396" spans="1:2">
      <c r="A396" s="121">
        <v>32794441</v>
      </c>
      <c r="B396" s="121" t="s">
        <v>2666</v>
      </c>
    </row>
    <row r="397" spans="1:2">
      <c r="A397" s="121">
        <v>77028038</v>
      </c>
      <c r="B397" s="121" t="s">
        <v>2667</v>
      </c>
    </row>
    <row r="398" spans="1:2">
      <c r="A398" s="121">
        <v>900710623</v>
      </c>
      <c r="B398" s="121" t="s">
        <v>2668</v>
      </c>
    </row>
    <row r="399" spans="1:2">
      <c r="A399" s="121">
        <v>900006623</v>
      </c>
      <c r="B399" s="121" t="s">
        <v>2669</v>
      </c>
    </row>
    <row r="400" spans="1:2">
      <c r="A400" s="122">
        <v>92559628</v>
      </c>
      <c r="B400" s="121" t="s">
        <v>2670</v>
      </c>
    </row>
    <row r="401" spans="1:2">
      <c r="A401" s="40">
        <v>901626828</v>
      </c>
      <c r="B401" s="62" t="s">
        <v>201</v>
      </c>
    </row>
    <row r="402" spans="1:2" ht="15.75" customHeight="1">
      <c r="A402" s="65" t="s">
        <v>212</v>
      </c>
      <c r="B402" s="40" t="s">
        <v>213</v>
      </c>
    </row>
    <row r="403" spans="1:2">
      <c r="A403" s="66" t="s">
        <v>224</v>
      </c>
      <c r="B403" s="75" t="s">
        <v>225</v>
      </c>
    </row>
    <row r="404" spans="1:2">
      <c r="A404" s="65" t="s">
        <v>231</v>
      </c>
      <c r="B404" s="76" t="s">
        <v>232</v>
      </c>
    </row>
    <row r="405" spans="1:2">
      <c r="A405" s="40">
        <v>900023731</v>
      </c>
      <c r="B405" s="62" t="s">
        <v>238</v>
      </c>
    </row>
    <row r="406" spans="1:2" ht="28.5">
      <c r="A406" s="40">
        <v>13440520</v>
      </c>
      <c r="B406" s="62" t="s">
        <v>247</v>
      </c>
    </row>
    <row r="407" spans="1:2">
      <c r="A407" s="40">
        <v>900453601</v>
      </c>
      <c r="B407" s="62" t="s">
        <v>255</v>
      </c>
    </row>
    <row r="408" spans="1:2" ht="28.5">
      <c r="A408" s="40">
        <v>830081484</v>
      </c>
      <c r="B408" s="62" t="s">
        <v>259</v>
      </c>
    </row>
    <row r="409" spans="1:2">
      <c r="A409" s="40">
        <v>900134948</v>
      </c>
      <c r="B409" s="40" t="s">
        <v>266</v>
      </c>
    </row>
    <row r="410" spans="1:2">
      <c r="A410" s="40">
        <v>900920458</v>
      </c>
      <c r="B410" s="62" t="s">
        <v>272</v>
      </c>
    </row>
    <row r="411" spans="1:2">
      <c r="A411" s="40">
        <v>804004908</v>
      </c>
      <c r="B411" s="40" t="s">
        <v>278</v>
      </c>
    </row>
    <row r="412" spans="1:2">
      <c r="A412" s="40">
        <v>900375976</v>
      </c>
      <c r="B412" s="40" t="s">
        <v>284</v>
      </c>
    </row>
    <row r="413" spans="1:2">
      <c r="A413" s="40">
        <v>79864414</v>
      </c>
      <c r="B413" s="62" t="s">
        <v>292</v>
      </c>
    </row>
    <row r="414" spans="1:2">
      <c r="A414" s="40">
        <v>900486582</v>
      </c>
      <c r="B414" s="40" t="s">
        <v>299</v>
      </c>
    </row>
    <row r="415" spans="1:2">
      <c r="A415" s="40">
        <v>900961860</v>
      </c>
      <c r="B415" s="62" t="s">
        <v>307</v>
      </c>
    </row>
    <row r="416" spans="1:2">
      <c r="A416" s="40">
        <v>900070645</v>
      </c>
      <c r="B416" s="40" t="s">
        <v>315</v>
      </c>
    </row>
    <row r="417" spans="1:2">
      <c r="A417" s="40">
        <v>900203341</v>
      </c>
      <c r="B417" s="40" t="s">
        <v>322</v>
      </c>
    </row>
    <row r="418" spans="1:2">
      <c r="A418" s="40">
        <v>900063788</v>
      </c>
      <c r="B418" s="40" t="s">
        <v>331</v>
      </c>
    </row>
    <row r="419" spans="1:2">
      <c r="A419" s="40">
        <v>79387474</v>
      </c>
      <c r="B419" s="62" t="s">
        <v>337</v>
      </c>
    </row>
    <row r="420" spans="1:2">
      <c r="A420" s="40">
        <v>91259562</v>
      </c>
      <c r="B420" s="40" t="s">
        <v>343</v>
      </c>
    </row>
    <row r="421" spans="1:2">
      <c r="A421" s="40">
        <v>98618340</v>
      </c>
      <c r="B421" s="62" t="s">
        <v>348</v>
      </c>
    </row>
    <row r="422" spans="1:2">
      <c r="A422" s="40">
        <v>811042221</v>
      </c>
      <c r="B422" s="40" t="s">
        <v>354</v>
      </c>
    </row>
    <row r="423" spans="1:2">
      <c r="A423" s="40">
        <v>900346339</v>
      </c>
      <c r="B423" s="62" t="s">
        <v>365</v>
      </c>
    </row>
    <row r="424" spans="1:2">
      <c r="A424" s="48">
        <v>900126944</v>
      </c>
      <c r="B424" s="40" t="s">
        <v>371</v>
      </c>
    </row>
    <row r="425" spans="1:2">
      <c r="A425" s="40">
        <v>800010866</v>
      </c>
      <c r="B425" s="40" t="s">
        <v>378</v>
      </c>
    </row>
    <row r="426" spans="1:2">
      <c r="A426" s="40">
        <v>800238372</v>
      </c>
      <c r="B426" s="40" t="s">
        <v>384</v>
      </c>
    </row>
    <row r="427" spans="1:2">
      <c r="A427" s="40">
        <v>830092726</v>
      </c>
      <c r="B427" s="40" t="s">
        <v>393</v>
      </c>
    </row>
    <row r="428" spans="1:2">
      <c r="A428" s="40">
        <v>804011987</v>
      </c>
      <c r="B428" s="62" t="s">
        <v>405</v>
      </c>
    </row>
    <row r="429" spans="1:2">
      <c r="A429" s="40">
        <v>890911846</v>
      </c>
      <c r="B429" s="62" t="s">
        <v>410</v>
      </c>
    </row>
    <row r="430" spans="1:2">
      <c r="A430" s="40">
        <v>901639853</v>
      </c>
      <c r="B430" s="40" t="s">
        <v>415</v>
      </c>
    </row>
    <row r="431" spans="1:2">
      <c r="A431" s="40">
        <v>901854782</v>
      </c>
      <c r="B431" s="40" t="s">
        <v>425</v>
      </c>
    </row>
    <row r="432" spans="1:2">
      <c r="A432" s="40">
        <v>900601034</v>
      </c>
      <c r="B432" s="40" t="s">
        <v>432</v>
      </c>
    </row>
    <row r="433" spans="1:2">
      <c r="A433" s="40">
        <v>900705737</v>
      </c>
      <c r="B433" s="62" t="s">
        <v>441</v>
      </c>
    </row>
    <row r="434" spans="1:2">
      <c r="A434" s="40">
        <v>830024478</v>
      </c>
      <c r="B434" s="40" t="s">
        <v>448</v>
      </c>
    </row>
    <row r="435" spans="1:2">
      <c r="A435" s="40">
        <v>901479658</v>
      </c>
      <c r="B435" s="40" t="s">
        <v>458</v>
      </c>
    </row>
    <row r="436" spans="1:2">
      <c r="A436" s="40">
        <v>900269220</v>
      </c>
      <c r="B436" s="62" t="s">
        <v>466</v>
      </c>
    </row>
    <row r="437" spans="1:2">
      <c r="A437" s="40">
        <v>900581703</v>
      </c>
      <c r="B437" s="62" t="s">
        <v>102</v>
      </c>
    </row>
    <row r="438" spans="1:2" ht="28.5">
      <c r="A438" s="40">
        <v>890903938</v>
      </c>
      <c r="B438" s="62" t="s">
        <v>481</v>
      </c>
    </row>
    <row r="439" spans="1:2">
      <c r="A439" s="40">
        <v>802005436</v>
      </c>
      <c r="B439" s="62" t="s">
        <v>488</v>
      </c>
    </row>
    <row r="440" spans="1:2" ht="15">
      <c r="A440" s="40">
        <v>900979038</v>
      </c>
      <c r="B440" s="70" t="s">
        <v>497</v>
      </c>
    </row>
    <row r="441" spans="1:2" ht="42.75">
      <c r="A441" s="36" t="s">
        <v>502</v>
      </c>
      <c r="B441" s="101" t="s">
        <v>503</v>
      </c>
    </row>
    <row r="442" spans="1:2">
      <c r="A442" s="36">
        <v>900581703</v>
      </c>
      <c r="B442" s="101" t="s">
        <v>176</v>
      </c>
    </row>
    <row r="443" spans="1:2">
      <c r="A443" s="36">
        <v>830013360</v>
      </c>
      <c r="B443" s="101" t="s">
        <v>508</v>
      </c>
    </row>
    <row r="444" spans="1:2">
      <c r="A444" s="40">
        <v>19376330</v>
      </c>
      <c r="B444" s="62" t="s">
        <v>513</v>
      </c>
    </row>
    <row r="445" spans="1:2">
      <c r="A445" s="40">
        <v>900438500</v>
      </c>
      <c r="B445" s="40" t="s">
        <v>519</v>
      </c>
    </row>
    <row r="446" spans="1:2">
      <c r="A446" s="40">
        <v>901609236</v>
      </c>
      <c r="B446" s="62" t="s">
        <v>526</v>
      </c>
    </row>
    <row r="447" spans="1:2">
      <c r="A447" s="40">
        <v>830139342</v>
      </c>
      <c r="B447" s="99" t="s">
        <v>533</v>
      </c>
    </row>
    <row r="448" spans="1:2">
      <c r="A448" s="40">
        <v>901429349</v>
      </c>
      <c r="B448" s="40" t="s">
        <v>539</v>
      </c>
    </row>
    <row r="449" spans="1:2">
      <c r="A449" s="40">
        <v>830511750</v>
      </c>
      <c r="B449" s="62" t="s">
        <v>546</v>
      </c>
    </row>
    <row r="450" spans="1:2">
      <c r="A450" s="40">
        <v>890300279</v>
      </c>
      <c r="B450" s="40" t="s">
        <v>554</v>
      </c>
    </row>
    <row r="451" spans="1:2">
      <c r="A451" s="36">
        <v>860521986</v>
      </c>
      <c r="B451" s="102" t="s">
        <v>167</v>
      </c>
    </row>
    <row r="452" spans="1:2">
      <c r="A452" s="40">
        <v>3837973</v>
      </c>
      <c r="B452" s="62" t="s">
        <v>147</v>
      </c>
    </row>
    <row r="453" spans="1:2">
      <c r="A453" s="40">
        <v>80004495</v>
      </c>
      <c r="B453" s="62" t="s">
        <v>142</v>
      </c>
    </row>
    <row r="454" spans="1:2">
      <c r="A454" s="40">
        <v>88234363</v>
      </c>
      <c r="B454" s="40" t="s">
        <v>136</v>
      </c>
    </row>
    <row r="455" spans="1:2">
      <c r="A455" s="40">
        <v>1052403953</v>
      </c>
      <c r="B455" s="62" t="s">
        <v>130</v>
      </c>
    </row>
    <row r="456" spans="1:2">
      <c r="A456" s="40">
        <v>80722131</v>
      </c>
      <c r="B456" s="62" t="s">
        <v>122</v>
      </c>
    </row>
    <row r="457" spans="1:2">
      <c r="A457" s="40">
        <v>88197367</v>
      </c>
      <c r="B457" s="62" t="s">
        <v>574</v>
      </c>
    </row>
    <row r="458" spans="1:2">
      <c r="A458" s="40">
        <v>9735401</v>
      </c>
      <c r="B458" s="62" t="s">
        <v>580</v>
      </c>
    </row>
    <row r="459" spans="1:2">
      <c r="A459" s="40">
        <v>1094886649</v>
      </c>
      <c r="B459" s="62" t="s">
        <v>586</v>
      </c>
    </row>
    <row r="460" spans="1:2">
      <c r="A460" s="40">
        <v>1125457755</v>
      </c>
      <c r="B460" s="62" t="s">
        <v>591</v>
      </c>
    </row>
    <row r="461" spans="1:2">
      <c r="A461" s="40">
        <v>1045693153</v>
      </c>
      <c r="B461" s="40" t="s">
        <v>596</v>
      </c>
    </row>
    <row r="462" spans="1:2">
      <c r="A462" s="40">
        <v>86074131</v>
      </c>
      <c r="B462" s="62" t="s">
        <v>601</v>
      </c>
    </row>
    <row r="463" spans="1:2">
      <c r="A463" s="40">
        <v>1090370627</v>
      </c>
      <c r="B463" s="62" t="s">
        <v>607</v>
      </c>
    </row>
    <row r="464" spans="1:2">
      <c r="A464" s="40">
        <v>79312667</v>
      </c>
      <c r="B464" s="62" t="s">
        <v>613</v>
      </c>
    </row>
    <row r="465" spans="1:2">
      <c r="A465" s="40">
        <v>9910294</v>
      </c>
      <c r="B465" s="62" t="s">
        <v>618</v>
      </c>
    </row>
    <row r="466" spans="1:2">
      <c r="A466" s="40">
        <v>80127191</v>
      </c>
      <c r="B466" s="62" t="s">
        <v>623</v>
      </c>
    </row>
    <row r="467" spans="1:2">
      <c r="A467" s="36">
        <v>10288915</v>
      </c>
      <c r="B467" s="101" t="s">
        <v>627</v>
      </c>
    </row>
    <row r="468" spans="1:2">
      <c r="A468" s="36">
        <v>80764397</v>
      </c>
      <c r="B468" s="101" t="s">
        <v>631</v>
      </c>
    </row>
    <row r="469" spans="1:2">
      <c r="A469" s="36">
        <v>6257086</v>
      </c>
      <c r="B469" s="101" t="s">
        <v>634</v>
      </c>
    </row>
    <row r="470" spans="1:2">
      <c r="A470" s="36">
        <v>79745730</v>
      </c>
      <c r="B470" s="102" t="s">
        <v>639</v>
      </c>
    </row>
    <row r="471" spans="1:2">
      <c r="A471" s="36">
        <v>86062330</v>
      </c>
      <c r="B471" s="101" t="s">
        <v>642</v>
      </c>
    </row>
    <row r="472" spans="1:2">
      <c r="A472" s="40">
        <v>79683405</v>
      </c>
      <c r="B472" s="40" t="s">
        <v>649</v>
      </c>
    </row>
    <row r="473" spans="1:2">
      <c r="A473" s="40">
        <v>52989490</v>
      </c>
      <c r="B473" s="40" t="s">
        <v>657</v>
      </c>
    </row>
    <row r="474" spans="1:2">
      <c r="A474" s="40">
        <v>1117494070</v>
      </c>
      <c r="B474" s="40" t="s">
        <v>662</v>
      </c>
    </row>
    <row r="475" spans="1:2">
      <c r="A475" s="40">
        <v>1140860176</v>
      </c>
      <c r="B475" s="62" t="s">
        <v>667</v>
      </c>
    </row>
    <row r="476" spans="1:2">
      <c r="A476" s="40">
        <v>91108386</v>
      </c>
      <c r="B476" s="40" t="s">
        <v>672</v>
      </c>
    </row>
    <row r="477" spans="1:2">
      <c r="A477" s="40">
        <v>1128047735</v>
      </c>
      <c r="B477" s="40" t="s">
        <v>679</v>
      </c>
    </row>
    <row r="478" spans="1:2">
      <c r="A478" s="40">
        <v>1020817842</v>
      </c>
      <c r="B478" s="40" t="s">
        <v>685</v>
      </c>
    </row>
    <row r="479" spans="1:2">
      <c r="A479" s="40">
        <v>23794498</v>
      </c>
      <c r="B479" s="40" t="s">
        <v>690</v>
      </c>
    </row>
    <row r="480" spans="1:2">
      <c r="A480" s="40">
        <v>88259089</v>
      </c>
      <c r="B480" s="104" t="s">
        <v>697</v>
      </c>
    </row>
    <row r="481" spans="1:2">
      <c r="A481" s="40"/>
      <c r="B481" s="62" t="s">
        <v>704</v>
      </c>
    </row>
    <row r="482" spans="1:2">
      <c r="A482" s="40">
        <v>860051945</v>
      </c>
      <c r="B482" s="40" t="s">
        <v>707</v>
      </c>
    </row>
    <row r="483" spans="1:2">
      <c r="A483" s="40">
        <v>830076099</v>
      </c>
      <c r="B483" s="62" t="s">
        <v>712</v>
      </c>
    </row>
    <row r="484" spans="1:2">
      <c r="A484" s="40">
        <v>811007280</v>
      </c>
      <c r="B484" s="62" t="s">
        <v>719</v>
      </c>
    </row>
    <row r="485" spans="1:2">
      <c r="A485" s="40">
        <v>802013698</v>
      </c>
      <c r="B485" s="62" t="s">
        <v>725</v>
      </c>
    </row>
    <row r="486" spans="1:2" ht="28.5">
      <c r="A486" s="40">
        <v>825001722</v>
      </c>
      <c r="B486" s="62" t="s">
        <v>731</v>
      </c>
    </row>
    <row r="487" spans="1:2">
      <c r="A487" s="40">
        <v>802002765</v>
      </c>
      <c r="B487" s="62" t="s">
        <v>741</v>
      </c>
    </row>
    <row r="488" spans="1:2">
      <c r="A488" s="40">
        <v>901607543</v>
      </c>
      <c r="B488" s="62" t="s">
        <v>747</v>
      </c>
    </row>
    <row r="489" spans="1:2" ht="28.5">
      <c r="A489" s="36">
        <v>9007668774</v>
      </c>
      <c r="B489" s="101" t="s">
        <v>752</v>
      </c>
    </row>
    <row r="490" spans="1:2" ht="28.5">
      <c r="A490" s="62" t="s">
        <v>759</v>
      </c>
      <c r="B490" s="62" t="s">
        <v>760</v>
      </c>
    </row>
    <row r="491" spans="1:2">
      <c r="A491" s="40">
        <v>900250934</v>
      </c>
      <c r="B491" s="40" t="s">
        <v>765</v>
      </c>
    </row>
    <row r="492" spans="1:2">
      <c r="A492" s="40">
        <v>901751524</v>
      </c>
      <c r="B492" s="99" t="s">
        <v>772</v>
      </c>
    </row>
    <row r="493" spans="1:2" ht="28.5">
      <c r="A493" s="36">
        <v>901156976</v>
      </c>
      <c r="B493" s="101" t="s">
        <v>2671</v>
      </c>
    </row>
    <row r="494" spans="1:2" ht="28.5">
      <c r="A494" s="36">
        <v>901190478</v>
      </c>
      <c r="B494" s="101" t="s">
        <v>784</v>
      </c>
    </row>
    <row r="495" spans="1:2">
      <c r="A495" s="40">
        <v>830117735</v>
      </c>
      <c r="B495" s="62" t="s">
        <v>789</v>
      </c>
    </row>
    <row r="496" spans="1:2">
      <c r="A496" s="40">
        <v>900368286</v>
      </c>
      <c r="B496" s="62" t="s">
        <v>795</v>
      </c>
    </row>
    <row r="497" spans="1:2">
      <c r="A497" s="40">
        <v>800029789</v>
      </c>
      <c r="B497" s="62" t="s">
        <v>801</v>
      </c>
    </row>
    <row r="498" spans="1:2">
      <c r="A498" s="40">
        <v>860005216</v>
      </c>
      <c r="B498" s="40" t="s">
        <v>806</v>
      </c>
    </row>
    <row r="499" spans="1:2">
      <c r="A499" s="40">
        <v>800152783</v>
      </c>
      <c r="B499" s="62" t="s">
        <v>875</v>
      </c>
    </row>
    <row r="500" spans="1:2" ht="15">
      <c r="A500" s="71">
        <v>810001025</v>
      </c>
      <c r="B500" s="40" t="s">
        <v>2672</v>
      </c>
    </row>
    <row r="501" spans="1:2">
      <c r="A501" s="40">
        <v>52778331</v>
      </c>
      <c r="B501" s="62" t="s">
        <v>882</v>
      </c>
    </row>
    <row r="502" spans="1:2" ht="28.5">
      <c r="A502" s="38">
        <v>830011081</v>
      </c>
      <c r="B502" s="62" t="s">
        <v>887</v>
      </c>
    </row>
    <row r="503" spans="1:2">
      <c r="A503" s="36">
        <v>830125075</v>
      </c>
      <c r="B503" s="62" t="s">
        <v>893</v>
      </c>
    </row>
    <row r="504" spans="1:2">
      <c r="A504" s="137">
        <v>900581703</v>
      </c>
      <c r="B504" s="138" t="s">
        <v>176</v>
      </c>
    </row>
    <row r="505" spans="1:2">
      <c r="A505" s="135">
        <v>830029703</v>
      </c>
      <c r="B505" s="135" t="s">
        <v>2673</v>
      </c>
    </row>
    <row r="506" spans="1:2">
      <c r="A506" s="135">
        <v>900439597</v>
      </c>
      <c r="B506" s="136" t="s">
        <v>2674</v>
      </c>
    </row>
    <row r="507" spans="1:2">
      <c r="A507" s="135">
        <v>1070986086</v>
      </c>
      <c r="B507" s="135" t="s">
        <v>2675</v>
      </c>
    </row>
    <row r="508" spans="1:2">
      <c r="A508" s="135">
        <v>830101528</v>
      </c>
      <c r="B508" s="135" t="s">
        <v>2676</v>
      </c>
    </row>
    <row r="509" spans="1:2">
      <c r="A509" s="40">
        <v>901627093</v>
      </c>
      <c r="B509" t="s">
        <v>2677</v>
      </c>
    </row>
    <row r="510" spans="1:2">
      <c r="A510">
        <v>892120119</v>
      </c>
      <c r="B510" t="s">
        <v>2678</v>
      </c>
    </row>
    <row r="511" spans="1:2">
      <c r="A511">
        <v>900494927</v>
      </c>
      <c r="B511" t="s">
        <v>2679</v>
      </c>
    </row>
    <row r="512" spans="1:2">
      <c r="A512">
        <v>74357617</v>
      </c>
      <c r="B512" t="s">
        <v>2680</v>
      </c>
    </row>
    <row r="513" spans="1:2">
      <c r="A513">
        <v>830119287</v>
      </c>
      <c r="B513" s="106" t="s">
        <v>2681</v>
      </c>
    </row>
    <row r="514" spans="1:2">
      <c r="A514">
        <v>900296918</v>
      </c>
      <c r="B514" t="s">
        <v>2682</v>
      </c>
    </row>
    <row r="515" spans="1:2">
      <c r="A515">
        <v>860002964</v>
      </c>
      <c r="B515" t="s">
        <v>1211</v>
      </c>
    </row>
    <row r="516" spans="1:2">
      <c r="A516" s="40">
        <v>860523408</v>
      </c>
      <c r="B516" t="s">
        <v>2683</v>
      </c>
    </row>
    <row r="517" spans="1:2">
      <c r="A517">
        <v>80256350</v>
      </c>
      <c r="B517" t="s">
        <v>2684</v>
      </c>
    </row>
    <row r="518" spans="1:2">
      <c r="A518">
        <v>1074958682</v>
      </c>
      <c r="B518" t="s">
        <v>2685</v>
      </c>
    </row>
    <row r="519" spans="1:2">
      <c r="A519" s="40">
        <v>74360491</v>
      </c>
      <c r="B519" t="s">
        <v>2686</v>
      </c>
    </row>
    <row r="520" spans="1:2">
      <c r="A520">
        <v>98706337</v>
      </c>
      <c r="B520" s="106" t="s">
        <v>2687</v>
      </c>
    </row>
    <row r="521" spans="1:2">
      <c r="A521" s="40">
        <v>12201018</v>
      </c>
      <c r="B521" t="s">
        <v>2688</v>
      </c>
    </row>
    <row r="522" spans="1:2">
      <c r="A522" s="40">
        <v>830080092</v>
      </c>
      <c r="B522" t="s">
        <v>2513</v>
      </c>
    </row>
    <row r="523" spans="1:2">
      <c r="A523">
        <v>901656578</v>
      </c>
      <c r="B523" s="106" t="s">
        <v>2689</v>
      </c>
    </row>
    <row r="524" spans="1:2">
      <c r="A524">
        <v>813002358</v>
      </c>
      <c r="B524" s="106" t="s">
        <v>2690</v>
      </c>
    </row>
    <row r="525" spans="1:2" ht="28.5">
      <c r="A525">
        <v>80386876</v>
      </c>
      <c r="B525" s="106" t="s">
        <v>2691</v>
      </c>
    </row>
    <row r="526" spans="1:2" ht="28.5">
      <c r="A526">
        <v>1019098290</v>
      </c>
      <c r="B526" s="106" t="s">
        <v>2692</v>
      </c>
    </row>
    <row r="527" spans="1:2">
      <c r="A527">
        <v>1024547379</v>
      </c>
      <c r="B527" t="s">
        <v>2693</v>
      </c>
    </row>
    <row r="528" spans="1:2">
      <c r="A528" s="40">
        <v>830129827</v>
      </c>
      <c r="B528" t="s">
        <v>1623</v>
      </c>
    </row>
    <row r="529" spans="1:2">
      <c r="A529">
        <v>901516867</v>
      </c>
      <c r="B529" t="s">
        <v>2694</v>
      </c>
    </row>
    <row r="530" spans="1:2">
      <c r="A530">
        <v>901571803</v>
      </c>
      <c r="B530" t="s">
        <v>2695</v>
      </c>
    </row>
    <row r="531" spans="1:2">
      <c r="A531">
        <v>830038733</v>
      </c>
      <c r="B531" t="s">
        <v>2696</v>
      </c>
    </row>
    <row r="532" spans="1:2">
      <c r="A532">
        <v>901710625</v>
      </c>
      <c r="B532" t="s">
        <v>2697</v>
      </c>
    </row>
    <row r="533" spans="1:2">
      <c r="A533">
        <v>860052498</v>
      </c>
      <c r="B533" t="s">
        <v>2698</v>
      </c>
    </row>
    <row r="534" spans="1:2">
      <c r="A534">
        <v>900248356</v>
      </c>
      <c r="B534" t="s">
        <v>1821</v>
      </c>
    </row>
    <row r="535" spans="1:2">
      <c r="A535">
        <v>80239703</v>
      </c>
      <c r="B535" t="s">
        <v>2699</v>
      </c>
    </row>
    <row r="536" spans="1:2">
      <c r="A536">
        <v>901209618</v>
      </c>
      <c r="B536" s="166" t="s">
        <v>2700</v>
      </c>
    </row>
    <row r="537" spans="1:2">
      <c r="A537">
        <v>822002315</v>
      </c>
      <c r="B537" t="s">
        <v>2527</v>
      </c>
    </row>
    <row r="538" spans="1:2">
      <c r="A538">
        <v>900248356</v>
      </c>
      <c r="B538" t="s">
        <v>1821</v>
      </c>
    </row>
    <row r="539" spans="1:2">
      <c r="A539">
        <v>800035936</v>
      </c>
      <c r="B539" t="s">
        <v>2701</v>
      </c>
    </row>
    <row r="540" spans="1:2">
      <c r="A540">
        <v>860002119</v>
      </c>
      <c r="B540" t="s">
        <v>2702</v>
      </c>
    </row>
    <row r="541" spans="1:2">
      <c r="A541" t="s">
        <v>2703</v>
      </c>
      <c r="B541" t="s">
        <v>1884</v>
      </c>
    </row>
    <row r="542" spans="1:2">
      <c r="A542">
        <v>900323864</v>
      </c>
      <c r="B542" t="s">
        <v>2704</v>
      </c>
    </row>
    <row r="543" spans="1:2">
      <c r="A543">
        <v>900260810</v>
      </c>
      <c r="B543" t="s">
        <v>2705</v>
      </c>
    </row>
    <row r="544" spans="1:2">
      <c r="A544">
        <v>900276080</v>
      </c>
      <c r="B544" t="s">
        <v>2706</v>
      </c>
    </row>
    <row r="545" spans="1:2">
      <c r="A545">
        <v>900318550</v>
      </c>
      <c r="B545" t="s">
        <v>2707</v>
      </c>
    </row>
    <row r="546" spans="1:2">
      <c r="A546">
        <v>8667194</v>
      </c>
      <c r="B546" t="s">
        <v>2375</v>
      </c>
    </row>
    <row r="547" spans="1:2">
      <c r="A547" s="40">
        <v>900706348</v>
      </c>
      <c r="B547" t="s">
        <v>2708</v>
      </c>
    </row>
    <row r="548" spans="1:2">
      <c r="A548">
        <v>860001584</v>
      </c>
      <c r="B548" t="s">
        <v>2709</v>
      </c>
    </row>
    <row r="549" spans="1:2">
      <c r="A549">
        <v>900264464</v>
      </c>
      <c r="B549" t="s">
        <v>2388</v>
      </c>
    </row>
    <row r="550" spans="1:2">
      <c r="A550">
        <v>800102212</v>
      </c>
      <c r="B550" t="s">
        <v>2390</v>
      </c>
    </row>
    <row r="551" spans="1:2">
      <c r="A551">
        <v>901343747</v>
      </c>
      <c r="B551" t="s">
        <v>2710</v>
      </c>
    </row>
  </sheetData>
  <protectedRanges>
    <protectedRange sqref="A1" name="Rango6"/>
  </protectedRanges>
  <mergeCells count="2">
    <mergeCell ref="A14:A15"/>
    <mergeCell ref="A358:A359"/>
  </mergeCells>
  <conditionalFormatting sqref="B1">
    <cfRule type="cellIs" dxfId="0" priority="1" operator="equal">
      <formula>#N/A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9C2B9D6F74E5946935D71051FA4B9FE" ma:contentTypeVersion="21" ma:contentTypeDescription="Crear nuevo documento." ma:contentTypeScope="" ma:versionID="28839a360023f4a40444be582870f864">
  <xsd:schema xmlns:xsd="http://www.w3.org/2001/XMLSchema" xmlns:xs="http://www.w3.org/2001/XMLSchema" xmlns:p="http://schemas.microsoft.com/office/2006/metadata/properties" xmlns:ns2="8dbb3729-5dd2-457a-8cb1-8a118096160a" xmlns:ns3="2382c4af-af45-4d1b-a40a-6f5a1823b070" targetNamespace="http://schemas.microsoft.com/office/2006/metadata/properties" ma:root="true" ma:fieldsID="d0bf408a707cbad552a4e9b2faaaabd6" ns2:_="" ns3:_="">
    <xsd:import namespace="8dbb3729-5dd2-457a-8cb1-8a118096160a"/>
    <xsd:import namespace="2382c4af-af45-4d1b-a40a-6f5a1823b0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AutoKeyPoints" minOccurs="0"/>
                <xsd:element ref="ns2:MediaServiceKeyPoint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OBLIGACION1_x002a_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bb3729-5dd2-457a-8cb1-8a11809616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bb5b288-7ef2-4687-a031-f7a6a21e13f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hidden="true" ma:internalName="MediaServiceKeyPoint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OBLIGACION1_x002a_" ma:index="24" nillable="true" ma:displayName="OBLIGACION 1 *" ma:format="Dropdown" ma:internalName="OBLIGACION1_x002a_">
      <xsd:simpleType>
        <xsd:restriction base="dms:Text">
          <xsd:maxLength value="255"/>
        </xsd:restriction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82c4af-af45-4d1b-a40a-6f5a1823b07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17" nillable="true" ma:displayName="Taxonomy Catch All Column" ma:hidden="true" ma:list="{8017a87e-7b5a-4951-94ab-aad0bc565cf6}" ma:internalName="TaxCatchAll" ma:readOnly="false" ma:showField="CatchAllData" ma:web="2382c4af-af45-4d1b-a40a-6f5a1823b0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bb3729-5dd2-457a-8cb1-8a118096160a">
      <Terms xmlns="http://schemas.microsoft.com/office/infopath/2007/PartnerControls"/>
    </lcf76f155ced4ddcb4097134ff3c332f>
    <TaxCatchAll xmlns="2382c4af-af45-4d1b-a40a-6f5a1823b070" xsi:nil="true"/>
    <OBLIGACION1_x002a_ xmlns="8dbb3729-5dd2-457a-8cb1-8a118096160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D8F3FF-D956-4763-82A5-426AF5AD36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bb3729-5dd2-457a-8cb1-8a118096160a"/>
    <ds:schemaRef ds:uri="2382c4af-af45-4d1b-a40a-6f5a1823b0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FD7BF6-2FF1-4B30-BBFD-1212E787F747}">
  <ds:schemaRefs>
    <ds:schemaRef ds:uri="8dbb3729-5dd2-457a-8cb1-8a118096160a"/>
    <ds:schemaRef ds:uri="http://purl.org/dc/dcmitype/"/>
    <ds:schemaRef ds:uri="http://purl.org/dc/terms/"/>
    <ds:schemaRef ds:uri="2382c4af-af45-4d1b-a40a-6f5a1823b070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21BE93F-CE63-433F-A53D-6C000A3701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Detalle1</vt:lpstr>
      <vt:lpstr>Detalle2</vt:lpstr>
      <vt:lpstr>BASE</vt:lpstr>
      <vt:lpstr>FESTIVOS_CO</vt:lpstr>
      <vt:lpstr>PANEL DE CONTROL</vt:lpstr>
      <vt:lpstr>Hoja2</vt:lpstr>
      <vt:lpstr>DIRECTORIO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Stephany Aguilar Cortes</dc:creator>
  <cp:keywords/>
  <dc:description/>
  <cp:lastModifiedBy>Rosa Yanit Martinez Perez</cp:lastModifiedBy>
  <cp:revision/>
  <cp:lastPrinted>2026-02-02T21:52:59Z</cp:lastPrinted>
  <dcterms:created xsi:type="dcterms:W3CDTF">2026-01-03T13:16:36Z</dcterms:created>
  <dcterms:modified xsi:type="dcterms:W3CDTF">2026-02-02T21:53:47Z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0x010100E9C2B9D6F74E5946935D71051FA4B9FE</vt:lpwstr>
  </property>
  <property fmtid="{D5CDD505-2E9C-101B-9397-08002B2CF9AE}" pid="3" name="MediaServiceImageTags">
    <vt:lpwstr/>
  </property>
</Properties>
</file>